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79D3872E-AE34-45DA-A15A-8FB5D107E83F}" xr6:coauthVersionLast="45" xr6:coauthVersionMax="45" xr10:uidLastSave="{00000000-0000-0000-0000-000000000000}"/>
  <bookViews>
    <workbookView xWindow="-120" yWindow="-120" windowWidth="25440" windowHeight="15390" activeTab="2" xr2:uid="{00000000-000D-0000-FFFF-FFFF00000000}"/>
  </bookViews>
  <sheets>
    <sheet name="home" sheetId="1" r:id="rId1"/>
    <sheet name="away" sheetId="2" r:id="rId2"/>
    <sheet name="fixtur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419" i="3" l="1"/>
  <c r="F1419" i="3"/>
  <c r="K1419" i="3" s="1"/>
  <c r="G1419" i="3"/>
  <c r="H1419" i="3"/>
  <c r="I1419" i="3"/>
  <c r="J1419" i="3"/>
  <c r="E1420" i="3"/>
  <c r="F1420" i="3"/>
  <c r="K1420" i="3" s="1"/>
  <c r="G1420" i="3"/>
  <c r="H1420" i="3"/>
  <c r="I1420" i="3"/>
  <c r="J1420" i="3"/>
  <c r="E1421" i="3"/>
  <c r="F1421" i="3"/>
  <c r="K1421" i="3" s="1"/>
  <c r="G1421" i="3"/>
  <c r="H1421" i="3"/>
  <c r="I1421" i="3"/>
  <c r="J1421" i="3"/>
  <c r="E1422" i="3"/>
  <c r="F1422" i="3"/>
  <c r="K1422" i="3" s="1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K1428" i="3" s="1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K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K1432" i="3"/>
  <c r="E1433" i="3"/>
  <c r="F1433" i="3"/>
  <c r="K1433" i="3" s="1"/>
  <c r="G1433" i="3"/>
  <c r="H1433" i="3"/>
  <c r="I1433" i="3"/>
  <c r="J1433" i="3"/>
  <c r="E1434" i="3"/>
  <c r="F1434" i="3"/>
  <c r="K1434" i="3" s="1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K1436" i="3"/>
  <c r="E1437" i="3"/>
  <c r="F1437" i="3"/>
  <c r="K1437" i="3" s="1"/>
  <c r="G1437" i="3"/>
  <c r="H1437" i="3"/>
  <c r="I1437" i="3"/>
  <c r="J1437" i="3"/>
  <c r="E1438" i="3"/>
  <c r="F1438" i="3"/>
  <c r="G1438" i="3"/>
  <c r="H1438" i="3"/>
  <c r="I1438" i="3"/>
  <c r="J1438" i="3"/>
  <c r="L1438" i="3" s="1"/>
  <c r="E1439" i="3"/>
  <c r="F1439" i="3"/>
  <c r="G1439" i="3"/>
  <c r="H1439" i="3"/>
  <c r="I1439" i="3"/>
  <c r="J1439" i="3"/>
  <c r="L1439" i="3" s="1"/>
  <c r="E1440" i="3"/>
  <c r="F1440" i="3"/>
  <c r="G1440" i="3"/>
  <c r="H1440" i="3"/>
  <c r="L1440" i="3" s="1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L1444" i="3"/>
  <c r="L1443" i="3" l="1"/>
  <c r="L1442" i="3"/>
  <c r="L1441" i="3"/>
  <c r="K1441" i="3"/>
  <c r="L1436" i="3"/>
  <c r="L1432" i="3"/>
  <c r="L1430" i="3"/>
  <c r="BG1434" i="3"/>
  <c r="AA1428" i="3"/>
  <c r="AI1428" i="3"/>
  <c r="K1443" i="3"/>
  <c r="K1439" i="3"/>
  <c r="AI1436" i="3"/>
  <c r="K1435" i="3"/>
  <c r="L1434" i="3"/>
  <c r="M1434" i="3" s="1"/>
  <c r="AY1432" i="3"/>
  <c r="K1431" i="3"/>
  <c r="K1429" i="3"/>
  <c r="L1428" i="3"/>
  <c r="AQ1428" i="3" s="1"/>
  <c r="L1421" i="3"/>
  <c r="AA1431" i="3"/>
  <c r="W1430" i="3"/>
  <c r="AM1430" i="3"/>
  <c r="BC1430" i="3"/>
  <c r="K1444" i="3"/>
  <c r="K1442" i="3"/>
  <c r="K1440" i="3"/>
  <c r="K1438" i="3"/>
  <c r="L1437" i="3"/>
  <c r="AU1436" i="3"/>
  <c r="AE1436" i="3"/>
  <c r="L1435" i="3"/>
  <c r="BC1434" i="3"/>
  <c r="AU1434" i="3"/>
  <c r="AM1434" i="3"/>
  <c r="AE1434" i="3"/>
  <c r="W1434" i="3"/>
  <c r="O1434" i="3"/>
  <c r="O1432" i="3"/>
  <c r="AY1430" i="3"/>
  <c r="S1430" i="3"/>
  <c r="O1428" i="3"/>
  <c r="W1428" i="3"/>
  <c r="AE1428" i="3"/>
  <c r="AM1428" i="3"/>
  <c r="AU1428" i="3"/>
  <c r="BC1428" i="3"/>
  <c r="L1433" i="3"/>
  <c r="M1433" i="3" s="1"/>
  <c r="L1431" i="3"/>
  <c r="L1429" i="3"/>
  <c r="K1427" i="3"/>
  <c r="K1426" i="3"/>
  <c r="K1425" i="3"/>
  <c r="K1424" i="3"/>
  <c r="K1423" i="3"/>
  <c r="L1422" i="3"/>
  <c r="L1420" i="3"/>
  <c r="AA1420" i="3" s="1"/>
  <c r="L1419" i="3"/>
  <c r="Y1444" i="3"/>
  <c r="AO1444" i="3"/>
  <c r="BE1444" i="3"/>
  <c r="X1444" i="3"/>
  <c r="AN1444" i="3"/>
  <c r="BD1444" i="3"/>
  <c r="Q1440" i="3"/>
  <c r="AG1440" i="3"/>
  <c r="AW1440" i="3"/>
  <c r="P1440" i="3"/>
  <c r="AF1440" i="3"/>
  <c r="AV1440" i="3"/>
  <c r="AO1438" i="3"/>
  <c r="X1438" i="3"/>
  <c r="BD1438" i="3"/>
  <c r="M1443" i="3"/>
  <c r="O1443" i="3"/>
  <c r="Q1443" i="3"/>
  <c r="S1443" i="3"/>
  <c r="U1443" i="3"/>
  <c r="W1443" i="3"/>
  <c r="Y1443" i="3"/>
  <c r="AA1443" i="3"/>
  <c r="AC1443" i="3"/>
  <c r="AE1443" i="3"/>
  <c r="AG1443" i="3"/>
  <c r="AI1443" i="3"/>
  <c r="AK1443" i="3"/>
  <c r="AM1443" i="3"/>
  <c r="AO1443" i="3"/>
  <c r="AQ1443" i="3"/>
  <c r="AS1443" i="3"/>
  <c r="AU1443" i="3"/>
  <c r="AW1443" i="3"/>
  <c r="AY1443" i="3"/>
  <c r="BA1443" i="3"/>
  <c r="BC1443" i="3"/>
  <c r="BE1443" i="3"/>
  <c r="BG1443" i="3"/>
  <c r="BI1443" i="3"/>
  <c r="N1443" i="3"/>
  <c r="P1443" i="3"/>
  <c r="R1443" i="3"/>
  <c r="T1443" i="3"/>
  <c r="V1443" i="3"/>
  <c r="X1443" i="3"/>
  <c r="Z1443" i="3"/>
  <c r="AB1443" i="3"/>
  <c r="AD1443" i="3"/>
  <c r="AF1443" i="3"/>
  <c r="AH1443" i="3"/>
  <c r="AJ1443" i="3"/>
  <c r="AL1443" i="3"/>
  <c r="AN1443" i="3"/>
  <c r="AP1443" i="3"/>
  <c r="AR1443" i="3"/>
  <c r="AT1443" i="3"/>
  <c r="AV1443" i="3"/>
  <c r="AX1443" i="3"/>
  <c r="AZ1443" i="3"/>
  <c r="BB1443" i="3"/>
  <c r="BD1443" i="3"/>
  <c r="BF1443" i="3"/>
  <c r="BH1443" i="3"/>
  <c r="O1441" i="3"/>
  <c r="AE1441" i="3"/>
  <c r="AM1441" i="3"/>
  <c r="AU1441" i="3"/>
  <c r="BC1441" i="3"/>
  <c r="N1441" i="3"/>
  <c r="V1441" i="3"/>
  <c r="AD1441" i="3"/>
  <c r="AL1441" i="3"/>
  <c r="AT1441" i="3"/>
  <c r="BB1441" i="3"/>
  <c r="S1439" i="3"/>
  <c r="AY1439" i="3"/>
  <c r="AH1439" i="3"/>
  <c r="N1436" i="3"/>
  <c r="P1436" i="3"/>
  <c r="R1436" i="3"/>
  <c r="T1436" i="3"/>
  <c r="V1436" i="3"/>
  <c r="X1436" i="3"/>
  <c r="Z1436" i="3"/>
  <c r="AB1436" i="3"/>
  <c r="AD1436" i="3"/>
  <c r="AF1436" i="3"/>
  <c r="AH1436" i="3"/>
  <c r="AJ1436" i="3"/>
  <c r="AL1436" i="3"/>
  <c r="AN1436" i="3"/>
  <c r="AP1436" i="3"/>
  <c r="AR1436" i="3"/>
  <c r="AT1436" i="3"/>
  <c r="AV1436" i="3"/>
  <c r="AX1436" i="3"/>
  <c r="AZ1436" i="3"/>
  <c r="BB1436" i="3"/>
  <c r="BD1436" i="3"/>
  <c r="BF1436" i="3"/>
  <c r="BH1436" i="3"/>
  <c r="R1435" i="3"/>
  <c r="AX1435" i="3"/>
  <c r="N1430" i="3"/>
  <c r="P1430" i="3"/>
  <c r="R1430" i="3"/>
  <c r="T1430" i="3"/>
  <c r="V1430" i="3"/>
  <c r="X1430" i="3"/>
  <c r="Z1430" i="3"/>
  <c r="AB1430" i="3"/>
  <c r="AD1430" i="3"/>
  <c r="AF1430" i="3"/>
  <c r="AH1430" i="3"/>
  <c r="AJ1430" i="3"/>
  <c r="AL1430" i="3"/>
  <c r="AN1430" i="3"/>
  <c r="AP1430" i="3"/>
  <c r="AR1430" i="3"/>
  <c r="AT1430" i="3"/>
  <c r="AV1430" i="3"/>
  <c r="AX1430" i="3"/>
  <c r="AZ1430" i="3"/>
  <c r="BB1430" i="3"/>
  <c r="BD1430" i="3"/>
  <c r="BF1430" i="3"/>
  <c r="BH1430" i="3"/>
  <c r="BD1429" i="3"/>
  <c r="N1428" i="3"/>
  <c r="P1428" i="3"/>
  <c r="R1428" i="3"/>
  <c r="T1428" i="3"/>
  <c r="V1428" i="3"/>
  <c r="X1428" i="3"/>
  <c r="Z1428" i="3"/>
  <c r="AB1428" i="3"/>
  <c r="AD1428" i="3"/>
  <c r="AF1428" i="3"/>
  <c r="AH1428" i="3"/>
  <c r="AJ1428" i="3"/>
  <c r="AL1428" i="3"/>
  <c r="AN1428" i="3"/>
  <c r="AP1428" i="3"/>
  <c r="AR1428" i="3"/>
  <c r="AT1428" i="3"/>
  <c r="AV1428" i="3"/>
  <c r="AX1428" i="3"/>
  <c r="AZ1428" i="3"/>
  <c r="BB1428" i="3"/>
  <c r="BD1428" i="3"/>
  <c r="BF1428" i="3"/>
  <c r="BH1428" i="3"/>
  <c r="L1427" i="3"/>
  <c r="T1427" i="3"/>
  <c r="AB1427" i="3"/>
  <c r="AJ1427" i="3"/>
  <c r="AN1427" i="3"/>
  <c r="AR1427" i="3"/>
  <c r="AV1427" i="3"/>
  <c r="AZ1427" i="3"/>
  <c r="BD1427" i="3"/>
  <c r="BH1427" i="3"/>
  <c r="L1426" i="3"/>
  <c r="S1426" i="3"/>
  <c r="AA1426" i="3"/>
  <c r="AI1426" i="3"/>
  <c r="AQ1426" i="3"/>
  <c r="AY1426" i="3"/>
  <c r="BG1426" i="3"/>
  <c r="X1426" i="3"/>
  <c r="AN1426" i="3"/>
  <c r="BD1426" i="3"/>
  <c r="L1425" i="3"/>
  <c r="O1425" i="3"/>
  <c r="S1425" i="3"/>
  <c r="W1425" i="3"/>
  <c r="AA1425" i="3"/>
  <c r="AE1425" i="3"/>
  <c r="AI1425" i="3"/>
  <c r="AM1425" i="3"/>
  <c r="AQ1425" i="3"/>
  <c r="AU1425" i="3"/>
  <c r="AY1425" i="3"/>
  <c r="BC1425" i="3"/>
  <c r="BG1425" i="3"/>
  <c r="P1425" i="3"/>
  <c r="X1425" i="3"/>
  <c r="AF1425" i="3"/>
  <c r="AN1425" i="3"/>
  <c r="AV1425" i="3"/>
  <c r="BD1425" i="3"/>
  <c r="L1424" i="3"/>
  <c r="L1423" i="3"/>
  <c r="AH1423" i="3" s="1"/>
  <c r="BE1437" i="3"/>
  <c r="AW1437" i="3"/>
  <c r="AO1437" i="3"/>
  <c r="AG1437" i="3"/>
  <c r="Y1437" i="3"/>
  <c r="Q1437" i="3"/>
  <c r="BI1436" i="3"/>
  <c r="BE1436" i="3"/>
  <c r="BA1436" i="3"/>
  <c r="AW1436" i="3"/>
  <c r="AS1436" i="3"/>
  <c r="AO1436" i="3"/>
  <c r="AK1436" i="3"/>
  <c r="AG1436" i="3"/>
  <c r="AC1436" i="3"/>
  <c r="Y1436" i="3"/>
  <c r="U1436" i="3"/>
  <c r="Q1436" i="3"/>
  <c r="M1436" i="3"/>
  <c r="BE1435" i="3"/>
  <c r="AO1435" i="3"/>
  <c r="Y1435" i="3"/>
  <c r="BI1434" i="3"/>
  <c r="BE1434" i="3"/>
  <c r="BA1434" i="3"/>
  <c r="AW1434" i="3"/>
  <c r="AS1434" i="3"/>
  <c r="AO1434" i="3"/>
  <c r="AK1434" i="3"/>
  <c r="AG1434" i="3"/>
  <c r="AC1434" i="3"/>
  <c r="Y1434" i="3"/>
  <c r="U1434" i="3"/>
  <c r="Q1434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BI1432" i="3"/>
  <c r="AS1432" i="3"/>
  <c r="AC1432" i="3"/>
  <c r="BI1431" i="3"/>
  <c r="BE1431" i="3"/>
  <c r="BA1431" i="3"/>
  <c r="AW1431" i="3"/>
  <c r="AS1431" i="3"/>
  <c r="AO1431" i="3"/>
  <c r="AK1431" i="3"/>
  <c r="AG1431" i="3"/>
  <c r="AC1431" i="3"/>
  <c r="Y1431" i="3"/>
  <c r="U1431" i="3"/>
  <c r="Q1431" i="3"/>
  <c r="BI1430" i="3"/>
  <c r="BE1430" i="3"/>
  <c r="BA1430" i="3"/>
  <c r="AW1430" i="3"/>
  <c r="AS1430" i="3"/>
  <c r="AO1430" i="3"/>
  <c r="AK1430" i="3"/>
  <c r="AG1430" i="3"/>
  <c r="AC1430" i="3"/>
  <c r="Y1430" i="3"/>
  <c r="U1430" i="3"/>
  <c r="Q1430" i="3"/>
  <c r="M1430" i="3"/>
  <c r="AW1429" i="3"/>
  <c r="AG1429" i="3"/>
  <c r="Q1429" i="3"/>
  <c r="BI1428" i="3"/>
  <c r="BE1428" i="3"/>
  <c r="BA1428" i="3"/>
  <c r="AW1428" i="3"/>
  <c r="AS1428" i="3"/>
  <c r="AO1428" i="3"/>
  <c r="AK1428" i="3"/>
  <c r="AG1428" i="3"/>
  <c r="AC1428" i="3"/>
  <c r="Y1428" i="3"/>
  <c r="U1428" i="3"/>
  <c r="Q1428" i="3"/>
  <c r="M1428" i="3"/>
  <c r="BE1427" i="3"/>
  <c r="AW1427" i="3"/>
  <c r="AO1427" i="3"/>
  <c r="AG1427" i="3"/>
  <c r="Y1427" i="3"/>
  <c r="Q1427" i="3"/>
  <c r="BB1426" i="3"/>
  <c r="AL1426" i="3"/>
  <c r="V1426" i="3"/>
  <c r="BB1425" i="3"/>
  <c r="AT1425" i="3"/>
  <c r="AL1425" i="3"/>
  <c r="AD1425" i="3"/>
  <c r="V1425" i="3"/>
  <c r="N1425" i="3"/>
  <c r="BB1423" i="3"/>
  <c r="AL1423" i="3"/>
  <c r="V1423" i="3"/>
  <c r="N1434" i="3"/>
  <c r="P1434" i="3"/>
  <c r="R1434" i="3"/>
  <c r="T1434" i="3"/>
  <c r="V1434" i="3"/>
  <c r="X1434" i="3"/>
  <c r="Z1434" i="3"/>
  <c r="AB1434" i="3"/>
  <c r="AD1434" i="3"/>
  <c r="AF1434" i="3"/>
  <c r="AH1434" i="3"/>
  <c r="AJ1434" i="3"/>
  <c r="AL1434" i="3"/>
  <c r="AN1434" i="3"/>
  <c r="AP1434" i="3"/>
  <c r="AR1434" i="3"/>
  <c r="AT1434" i="3"/>
  <c r="AV1434" i="3"/>
  <c r="AX1434" i="3"/>
  <c r="AZ1434" i="3"/>
  <c r="BB1434" i="3"/>
  <c r="BD1434" i="3"/>
  <c r="BF1434" i="3"/>
  <c r="BH1434" i="3"/>
  <c r="N1433" i="3"/>
  <c r="P1433" i="3"/>
  <c r="R1433" i="3"/>
  <c r="T1433" i="3"/>
  <c r="V1433" i="3"/>
  <c r="X1433" i="3"/>
  <c r="Z1433" i="3"/>
  <c r="AB1433" i="3"/>
  <c r="AD1433" i="3"/>
  <c r="AF1433" i="3"/>
  <c r="AH1433" i="3"/>
  <c r="AJ1433" i="3"/>
  <c r="AL1433" i="3"/>
  <c r="AN1433" i="3"/>
  <c r="AP1433" i="3"/>
  <c r="AR1433" i="3"/>
  <c r="AT1433" i="3"/>
  <c r="AV1433" i="3"/>
  <c r="AX1433" i="3"/>
  <c r="AZ1433" i="3"/>
  <c r="BB1433" i="3"/>
  <c r="BD1433" i="3"/>
  <c r="BF1433" i="3"/>
  <c r="BH1433" i="3"/>
  <c r="T1432" i="3"/>
  <c r="AB1432" i="3"/>
  <c r="AJ1432" i="3"/>
  <c r="AR1432" i="3"/>
  <c r="AZ1432" i="3"/>
  <c r="BH1432" i="3"/>
  <c r="N1431" i="3"/>
  <c r="P1431" i="3"/>
  <c r="R1431" i="3"/>
  <c r="T1431" i="3"/>
  <c r="V1431" i="3"/>
  <c r="X1431" i="3"/>
  <c r="Z1431" i="3"/>
  <c r="AB1431" i="3"/>
  <c r="AD1431" i="3"/>
  <c r="AF1431" i="3"/>
  <c r="AH1431" i="3"/>
  <c r="AJ1431" i="3"/>
  <c r="AL1431" i="3"/>
  <c r="AN1431" i="3"/>
  <c r="AP1431" i="3"/>
  <c r="AR1431" i="3"/>
  <c r="AT1431" i="3"/>
  <c r="AV1431" i="3"/>
  <c r="AX1431" i="3"/>
  <c r="AZ1431" i="3"/>
  <c r="BB1431" i="3"/>
  <c r="BD1431" i="3"/>
  <c r="BF1431" i="3"/>
  <c r="BH1431" i="3"/>
  <c r="O1423" i="3"/>
  <c r="S1423" i="3"/>
  <c r="W1423" i="3"/>
  <c r="AA1423" i="3"/>
  <c r="AE1423" i="3"/>
  <c r="AI1423" i="3"/>
  <c r="AM1423" i="3"/>
  <c r="AQ1423" i="3"/>
  <c r="AU1423" i="3"/>
  <c r="AY1423" i="3"/>
  <c r="BC1423" i="3"/>
  <c r="BG1423" i="3"/>
  <c r="P1423" i="3"/>
  <c r="X1423" i="3"/>
  <c r="AF1423" i="3"/>
  <c r="AN1423" i="3"/>
  <c r="AV1423" i="3"/>
  <c r="BD1423" i="3"/>
  <c r="M1422" i="3"/>
  <c r="O1422" i="3"/>
  <c r="Q1422" i="3"/>
  <c r="S1422" i="3"/>
  <c r="U1422" i="3"/>
  <c r="W1422" i="3"/>
  <c r="Y1422" i="3"/>
  <c r="AA1422" i="3"/>
  <c r="AC1422" i="3"/>
  <c r="AE1422" i="3"/>
  <c r="AG1422" i="3"/>
  <c r="AI1422" i="3"/>
  <c r="AK1422" i="3"/>
  <c r="AM1422" i="3"/>
  <c r="AO1422" i="3"/>
  <c r="AQ1422" i="3"/>
  <c r="AS1422" i="3"/>
  <c r="AU1422" i="3"/>
  <c r="AW1422" i="3"/>
  <c r="AY1422" i="3"/>
  <c r="BA1422" i="3"/>
  <c r="BC1422" i="3"/>
  <c r="BE1422" i="3"/>
  <c r="BG1422" i="3"/>
  <c r="BI1422" i="3"/>
  <c r="N1421" i="3"/>
  <c r="V1421" i="3"/>
  <c r="AD1421" i="3"/>
  <c r="AL1421" i="3"/>
  <c r="AT1421" i="3"/>
  <c r="BB1421" i="3"/>
  <c r="M1421" i="3"/>
  <c r="AC1421" i="3"/>
  <c r="AS1421" i="3"/>
  <c r="BI1421" i="3"/>
  <c r="N1420" i="3"/>
  <c r="P1420" i="3"/>
  <c r="R1420" i="3"/>
  <c r="T1420" i="3"/>
  <c r="V1420" i="3"/>
  <c r="X1420" i="3"/>
  <c r="Z1420" i="3"/>
  <c r="AB1420" i="3"/>
  <c r="AD1420" i="3"/>
  <c r="AF1420" i="3"/>
  <c r="AH1420" i="3"/>
  <c r="AJ1420" i="3"/>
  <c r="AL1420" i="3"/>
  <c r="AN1420" i="3"/>
  <c r="AP1420" i="3"/>
  <c r="AR1420" i="3"/>
  <c r="AT1420" i="3"/>
  <c r="AV1420" i="3"/>
  <c r="AX1420" i="3"/>
  <c r="AZ1420" i="3"/>
  <c r="BB1420" i="3"/>
  <c r="BD1420" i="3"/>
  <c r="BF1420" i="3"/>
  <c r="BH1420" i="3"/>
  <c r="M1420" i="3"/>
  <c r="Q1420" i="3"/>
  <c r="U1420" i="3"/>
  <c r="Y1420" i="3"/>
  <c r="AC1420" i="3"/>
  <c r="AG1420" i="3"/>
  <c r="AK1420" i="3"/>
  <c r="AO1420" i="3"/>
  <c r="AS1420" i="3"/>
  <c r="AW1420" i="3"/>
  <c r="BA1420" i="3"/>
  <c r="BE1420" i="3"/>
  <c r="BI1420" i="3"/>
  <c r="N1419" i="3"/>
  <c r="P1419" i="3"/>
  <c r="R1419" i="3"/>
  <c r="T1419" i="3"/>
  <c r="V1419" i="3"/>
  <c r="X1419" i="3"/>
  <c r="Z1419" i="3"/>
  <c r="AB1419" i="3"/>
  <c r="AD1419" i="3"/>
  <c r="AF1419" i="3"/>
  <c r="AH1419" i="3"/>
  <c r="AJ1419" i="3"/>
  <c r="AL1419" i="3"/>
  <c r="AN1419" i="3"/>
  <c r="AP1419" i="3"/>
  <c r="AR1419" i="3"/>
  <c r="AT1419" i="3"/>
  <c r="AV1419" i="3"/>
  <c r="AX1419" i="3"/>
  <c r="AZ1419" i="3"/>
  <c r="BB1419" i="3"/>
  <c r="BD1419" i="3"/>
  <c r="BF1419" i="3"/>
  <c r="BH1419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L1232" i="3"/>
  <c r="E1233" i="3"/>
  <c r="F1233" i="3"/>
  <c r="K1233" i="3" s="1"/>
  <c r="G1233" i="3"/>
  <c r="H1233" i="3"/>
  <c r="I1233" i="3"/>
  <c r="J1233" i="3"/>
  <c r="L1233" i="3" s="1"/>
  <c r="E1234" i="3"/>
  <c r="F1234" i="3"/>
  <c r="G1234" i="3"/>
  <c r="H1234" i="3"/>
  <c r="I1234" i="3"/>
  <c r="J1234" i="3"/>
  <c r="L1234" i="3"/>
  <c r="E1235" i="3"/>
  <c r="F1235" i="3"/>
  <c r="K1235" i="3" s="1"/>
  <c r="G1235" i="3"/>
  <c r="H1235" i="3"/>
  <c r="I1235" i="3"/>
  <c r="J1235" i="3"/>
  <c r="L1235" i="3" s="1"/>
  <c r="AD1235" i="3"/>
  <c r="AT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L1267" i="3" s="1"/>
  <c r="J1267" i="3"/>
  <c r="K1267" i="3"/>
  <c r="E1268" i="3"/>
  <c r="F1268" i="3"/>
  <c r="G1268" i="3"/>
  <c r="H1268" i="3"/>
  <c r="I1268" i="3"/>
  <c r="J1268" i="3"/>
  <c r="E1269" i="3"/>
  <c r="F1269" i="3"/>
  <c r="G1269" i="3"/>
  <c r="H1269" i="3"/>
  <c r="I1269" i="3"/>
  <c r="L1269" i="3" s="1"/>
  <c r="J1269" i="3"/>
  <c r="K1269" i="3"/>
  <c r="E1270" i="3"/>
  <c r="F1270" i="3"/>
  <c r="G1270" i="3"/>
  <c r="H1270" i="3"/>
  <c r="I1270" i="3"/>
  <c r="J1270" i="3"/>
  <c r="E1271" i="3"/>
  <c r="F1271" i="3"/>
  <c r="G1271" i="3"/>
  <c r="H1271" i="3"/>
  <c r="I1271" i="3"/>
  <c r="L1271" i="3" s="1"/>
  <c r="J1271" i="3"/>
  <c r="K1271" i="3"/>
  <c r="BC1271" i="3"/>
  <c r="E1272" i="3"/>
  <c r="F1272" i="3"/>
  <c r="G1272" i="3"/>
  <c r="H1272" i="3"/>
  <c r="I1272" i="3"/>
  <c r="J1272" i="3"/>
  <c r="L1272" i="3" s="1"/>
  <c r="E1273" i="3"/>
  <c r="F1273" i="3"/>
  <c r="G1273" i="3"/>
  <c r="H1273" i="3"/>
  <c r="L1273" i="3" s="1"/>
  <c r="I1273" i="3"/>
  <c r="J1273" i="3"/>
  <c r="E1274" i="3"/>
  <c r="F1274" i="3"/>
  <c r="K1274" i="3" s="1"/>
  <c r="G1274" i="3"/>
  <c r="H1274" i="3"/>
  <c r="I1274" i="3"/>
  <c r="J1274" i="3"/>
  <c r="L1274" i="3" s="1"/>
  <c r="E1275" i="3"/>
  <c r="F1275" i="3"/>
  <c r="G1275" i="3"/>
  <c r="H1275" i="3"/>
  <c r="I1275" i="3"/>
  <c r="J1275" i="3"/>
  <c r="L1275" i="3" s="1"/>
  <c r="E1276" i="3"/>
  <c r="F1276" i="3"/>
  <c r="G1276" i="3"/>
  <c r="H1276" i="3"/>
  <c r="I1276" i="3"/>
  <c r="J1276" i="3"/>
  <c r="L1276" i="3" s="1"/>
  <c r="E1277" i="3"/>
  <c r="F1277" i="3"/>
  <c r="G1277" i="3"/>
  <c r="H1277" i="3"/>
  <c r="L1277" i="3" s="1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L1281" i="3"/>
  <c r="E1282" i="3"/>
  <c r="F1282" i="3"/>
  <c r="K1282" i="3" s="1"/>
  <c r="G1282" i="3"/>
  <c r="H1282" i="3"/>
  <c r="I1282" i="3"/>
  <c r="J1282" i="3"/>
  <c r="L1282" i="3" s="1"/>
  <c r="E1283" i="3"/>
  <c r="F1283" i="3"/>
  <c r="G1283" i="3"/>
  <c r="H1283" i="3"/>
  <c r="I1283" i="3"/>
  <c r="J1283" i="3"/>
  <c r="L1283" i="3" s="1"/>
  <c r="E1284" i="3"/>
  <c r="F1284" i="3"/>
  <c r="G1284" i="3"/>
  <c r="H1284" i="3"/>
  <c r="I1284" i="3"/>
  <c r="J1284" i="3"/>
  <c r="L1284" i="3" s="1"/>
  <c r="E1285" i="3"/>
  <c r="F1285" i="3"/>
  <c r="G1285" i="3"/>
  <c r="H1285" i="3"/>
  <c r="L1285" i="3" s="1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L1289" i="3"/>
  <c r="E1290" i="3"/>
  <c r="F1290" i="3"/>
  <c r="K1290" i="3" s="1"/>
  <c r="G1290" i="3"/>
  <c r="H1290" i="3"/>
  <c r="I1290" i="3"/>
  <c r="J1290" i="3"/>
  <c r="L1290" i="3" s="1"/>
  <c r="E1291" i="3"/>
  <c r="F1291" i="3"/>
  <c r="G1291" i="3"/>
  <c r="H1291" i="3"/>
  <c r="I1291" i="3"/>
  <c r="J1291" i="3"/>
  <c r="L1291" i="3" s="1"/>
  <c r="E1292" i="3"/>
  <c r="F1292" i="3"/>
  <c r="G1292" i="3"/>
  <c r="H1292" i="3"/>
  <c r="I1292" i="3"/>
  <c r="J1292" i="3"/>
  <c r="L1292" i="3" s="1"/>
  <c r="E1293" i="3"/>
  <c r="F1293" i="3"/>
  <c r="G1293" i="3"/>
  <c r="H1293" i="3"/>
  <c r="L1293" i="3" s="1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L1301" i="3"/>
  <c r="E1302" i="3"/>
  <c r="F1302" i="3"/>
  <c r="K1302" i="3" s="1"/>
  <c r="G1302" i="3"/>
  <c r="H1302" i="3"/>
  <c r="I1302" i="3"/>
  <c r="J1302" i="3"/>
  <c r="L1302" i="3" s="1"/>
  <c r="E1303" i="3"/>
  <c r="F1303" i="3"/>
  <c r="G1303" i="3"/>
  <c r="H1303" i="3"/>
  <c r="I1303" i="3"/>
  <c r="J1303" i="3"/>
  <c r="L1303" i="3" s="1"/>
  <c r="E1304" i="3"/>
  <c r="F1304" i="3"/>
  <c r="G1304" i="3"/>
  <c r="H1304" i="3"/>
  <c r="I1304" i="3"/>
  <c r="J1304" i="3"/>
  <c r="L1304" i="3" s="1"/>
  <c r="E1305" i="3"/>
  <c r="F1305" i="3"/>
  <c r="G1305" i="3"/>
  <c r="H1305" i="3"/>
  <c r="L1305" i="3" s="1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L1309" i="3"/>
  <c r="E1310" i="3"/>
  <c r="F1310" i="3"/>
  <c r="K1310" i="3" s="1"/>
  <c r="G1310" i="3"/>
  <c r="H1310" i="3"/>
  <c r="I1310" i="3"/>
  <c r="J1310" i="3"/>
  <c r="L1310" i="3" s="1"/>
  <c r="E1311" i="3"/>
  <c r="F1311" i="3"/>
  <c r="G1311" i="3"/>
  <c r="H1311" i="3"/>
  <c r="I1311" i="3"/>
  <c r="J1311" i="3"/>
  <c r="L1311" i="3" s="1"/>
  <c r="E1312" i="3"/>
  <c r="F1312" i="3"/>
  <c r="G1312" i="3"/>
  <c r="H1312" i="3"/>
  <c r="I1312" i="3"/>
  <c r="J1312" i="3"/>
  <c r="L1312" i="3" s="1"/>
  <c r="E1313" i="3"/>
  <c r="F1313" i="3"/>
  <c r="G1313" i="3"/>
  <c r="H1313" i="3"/>
  <c r="L1313" i="3" s="1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L1317" i="3" s="1"/>
  <c r="J1317" i="3"/>
  <c r="E1318" i="3"/>
  <c r="F1318" i="3"/>
  <c r="K1318" i="3" s="1"/>
  <c r="G1318" i="3"/>
  <c r="H1318" i="3"/>
  <c r="I1318" i="3"/>
  <c r="J1318" i="3"/>
  <c r="L1318" i="3" s="1"/>
  <c r="E1319" i="3"/>
  <c r="F1319" i="3"/>
  <c r="G1319" i="3"/>
  <c r="H1319" i="3"/>
  <c r="I1319" i="3"/>
  <c r="J1319" i="3"/>
  <c r="L1319" i="3" s="1"/>
  <c r="E1320" i="3"/>
  <c r="F1320" i="3"/>
  <c r="G1320" i="3"/>
  <c r="H1320" i="3"/>
  <c r="I1320" i="3"/>
  <c r="J1320" i="3"/>
  <c r="L1320" i="3" s="1"/>
  <c r="E1321" i="3"/>
  <c r="F1321" i="3"/>
  <c r="G1321" i="3"/>
  <c r="H1321" i="3"/>
  <c r="L1321" i="3" s="1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L1325" i="3"/>
  <c r="E1326" i="3"/>
  <c r="F1326" i="3"/>
  <c r="K1326" i="3" s="1"/>
  <c r="G1326" i="3"/>
  <c r="H1326" i="3"/>
  <c r="I1326" i="3"/>
  <c r="J1326" i="3"/>
  <c r="L1326" i="3" s="1"/>
  <c r="E1327" i="3"/>
  <c r="F1327" i="3"/>
  <c r="G1327" i="3"/>
  <c r="H1327" i="3"/>
  <c r="I1327" i="3"/>
  <c r="J1327" i="3"/>
  <c r="L1327" i="3" s="1"/>
  <c r="E1328" i="3"/>
  <c r="F1328" i="3"/>
  <c r="G1328" i="3"/>
  <c r="H1328" i="3"/>
  <c r="I1328" i="3"/>
  <c r="J1328" i="3"/>
  <c r="L1328" i="3" s="1"/>
  <c r="E1329" i="3"/>
  <c r="F1329" i="3"/>
  <c r="G1329" i="3"/>
  <c r="H1329" i="3"/>
  <c r="L1329" i="3" s="1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L1333" i="3"/>
  <c r="E1334" i="3"/>
  <c r="F1334" i="3"/>
  <c r="K1334" i="3" s="1"/>
  <c r="G1334" i="3"/>
  <c r="H1334" i="3"/>
  <c r="I1334" i="3"/>
  <c r="J1334" i="3"/>
  <c r="L1334" i="3" s="1"/>
  <c r="E1335" i="3"/>
  <c r="F1335" i="3"/>
  <c r="G1335" i="3"/>
  <c r="H1335" i="3"/>
  <c r="I1335" i="3"/>
  <c r="J1335" i="3"/>
  <c r="L1335" i="3" s="1"/>
  <c r="E1336" i="3"/>
  <c r="F1336" i="3"/>
  <c r="G1336" i="3"/>
  <c r="H1336" i="3"/>
  <c r="I1336" i="3"/>
  <c r="J1336" i="3"/>
  <c r="L1336" i="3" s="1"/>
  <c r="E1337" i="3"/>
  <c r="F1337" i="3"/>
  <c r="G1337" i="3"/>
  <c r="H1337" i="3"/>
  <c r="L1337" i="3" s="1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L1348" i="3"/>
  <c r="E1349" i="3"/>
  <c r="F1349" i="3"/>
  <c r="K1349" i="3" s="1"/>
  <c r="G1349" i="3"/>
  <c r="H1349" i="3"/>
  <c r="I1349" i="3"/>
  <c r="J1349" i="3"/>
  <c r="L1349" i="3" s="1"/>
  <c r="E1350" i="3"/>
  <c r="F1350" i="3"/>
  <c r="G1350" i="3"/>
  <c r="H1350" i="3"/>
  <c r="I1350" i="3"/>
  <c r="J1350" i="3"/>
  <c r="L1350" i="3" s="1"/>
  <c r="E1351" i="3"/>
  <c r="F1351" i="3"/>
  <c r="G1351" i="3"/>
  <c r="H1351" i="3"/>
  <c r="I1351" i="3"/>
  <c r="J1351" i="3"/>
  <c r="L1351" i="3" s="1"/>
  <c r="E1352" i="3"/>
  <c r="F1352" i="3"/>
  <c r="G1352" i="3"/>
  <c r="H1352" i="3"/>
  <c r="L1352" i="3" s="1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L1356" i="3"/>
  <c r="E1357" i="3"/>
  <c r="F1357" i="3"/>
  <c r="K1357" i="3" s="1"/>
  <c r="G1357" i="3"/>
  <c r="H1357" i="3"/>
  <c r="I1357" i="3"/>
  <c r="J1357" i="3"/>
  <c r="L1357" i="3" s="1"/>
  <c r="E1358" i="3"/>
  <c r="F1358" i="3"/>
  <c r="G1358" i="3"/>
  <c r="H1358" i="3"/>
  <c r="I1358" i="3"/>
  <c r="J1358" i="3"/>
  <c r="L1358" i="3" s="1"/>
  <c r="E1359" i="3"/>
  <c r="F1359" i="3"/>
  <c r="G1359" i="3"/>
  <c r="H1359" i="3"/>
  <c r="I1359" i="3"/>
  <c r="J1359" i="3"/>
  <c r="L1359" i="3" s="1"/>
  <c r="E1360" i="3"/>
  <c r="F1360" i="3"/>
  <c r="G1360" i="3"/>
  <c r="H1360" i="3"/>
  <c r="L1360" i="3" s="1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L1364" i="3"/>
  <c r="E1365" i="3"/>
  <c r="F1365" i="3"/>
  <c r="K1365" i="3" s="1"/>
  <c r="G1365" i="3"/>
  <c r="H1365" i="3"/>
  <c r="I1365" i="3"/>
  <c r="J1365" i="3"/>
  <c r="L1365" i="3" s="1"/>
  <c r="E1366" i="3"/>
  <c r="F1366" i="3"/>
  <c r="G1366" i="3"/>
  <c r="H1366" i="3"/>
  <c r="I1366" i="3"/>
  <c r="J1366" i="3"/>
  <c r="L1366" i="3" s="1"/>
  <c r="E1367" i="3"/>
  <c r="F1367" i="3"/>
  <c r="G1367" i="3"/>
  <c r="H1367" i="3"/>
  <c r="I1367" i="3"/>
  <c r="J1367" i="3"/>
  <c r="L1367" i="3" s="1"/>
  <c r="E1368" i="3"/>
  <c r="F1368" i="3"/>
  <c r="G1368" i="3"/>
  <c r="H1368" i="3"/>
  <c r="L1368" i="3" s="1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L1372" i="3"/>
  <c r="E1373" i="3"/>
  <c r="F1373" i="3"/>
  <c r="K1373" i="3" s="1"/>
  <c r="G1373" i="3"/>
  <c r="H1373" i="3"/>
  <c r="I1373" i="3"/>
  <c r="J1373" i="3"/>
  <c r="L1373" i="3" s="1"/>
  <c r="E1374" i="3"/>
  <c r="F1374" i="3"/>
  <c r="G1374" i="3"/>
  <c r="H1374" i="3"/>
  <c r="I1374" i="3"/>
  <c r="J1374" i="3"/>
  <c r="L1374" i="3" s="1"/>
  <c r="E1375" i="3"/>
  <c r="F1375" i="3"/>
  <c r="G1375" i="3"/>
  <c r="H1375" i="3"/>
  <c r="I1375" i="3"/>
  <c r="J1375" i="3"/>
  <c r="L1375" i="3" s="1"/>
  <c r="E1376" i="3"/>
  <c r="F1376" i="3"/>
  <c r="G1376" i="3"/>
  <c r="H1376" i="3"/>
  <c r="L1376" i="3" s="1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L1380" i="3"/>
  <c r="E1381" i="3"/>
  <c r="F1381" i="3"/>
  <c r="K1381" i="3" s="1"/>
  <c r="G1381" i="3"/>
  <c r="H1381" i="3"/>
  <c r="I1381" i="3"/>
  <c r="J1381" i="3"/>
  <c r="L1381" i="3" s="1"/>
  <c r="E1382" i="3"/>
  <c r="F1382" i="3"/>
  <c r="G1382" i="3"/>
  <c r="H1382" i="3"/>
  <c r="I1382" i="3"/>
  <c r="J1382" i="3"/>
  <c r="L1382" i="3" s="1"/>
  <c r="E1383" i="3"/>
  <c r="F1383" i="3"/>
  <c r="G1383" i="3"/>
  <c r="H1383" i="3"/>
  <c r="I1383" i="3"/>
  <c r="J1383" i="3"/>
  <c r="L1383" i="3" s="1"/>
  <c r="E1384" i="3"/>
  <c r="F1384" i="3"/>
  <c r="G1384" i="3"/>
  <c r="H1384" i="3"/>
  <c r="L1384" i="3" s="1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L1392" i="3" s="1"/>
  <c r="J1392" i="3"/>
  <c r="E1393" i="3"/>
  <c r="F1393" i="3"/>
  <c r="K1393" i="3" s="1"/>
  <c r="G1393" i="3"/>
  <c r="H1393" i="3"/>
  <c r="I1393" i="3"/>
  <c r="J1393" i="3"/>
  <c r="L1393" i="3" s="1"/>
  <c r="E1394" i="3"/>
  <c r="F1394" i="3"/>
  <c r="G1394" i="3"/>
  <c r="H1394" i="3"/>
  <c r="I1394" i="3"/>
  <c r="J1394" i="3"/>
  <c r="L1394" i="3" s="1"/>
  <c r="E1395" i="3"/>
  <c r="F1395" i="3"/>
  <c r="G1395" i="3"/>
  <c r="H1395" i="3"/>
  <c r="I1395" i="3"/>
  <c r="J1395" i="3"/>
  <c r="L1395" i="3" s="1"/>
  <c r="E1396" i="3"/>
  <c r="F1396" i="3"/>
  <c r="G1396" i="3"/>
  <c r="H1396" i="3"/>
  <c r="L1396" i="3" s="1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L1400" i="3"/>
  <c r="E1401" i="3"/>
  <c r="F1401" i="3"/>
  <c r="K1401" i="3" s="1"/>
  <c r="G1401" i="3"/>
  <c r="H1401" i="3"/>
  <c r="I1401" i="3"/>
  <c r="J1401" i="3"/>
  <c r="L1401" i="3" s="1"/>
  <c r="E1402" i="3"/>
  <c r="F1402" i="3"/>
  <c r="G1402" i="3"/>
  <c r="H1402" i="3"/>
  <c r="I1402" i="3"/>
  <c r="J1402" i="3"/>
  <c r="L1402" i="3" s="1"/>
  <c r="E1403" i="3"/>
  <c r="F1403" i="3"/>
  <c r="G1403" i="3"/>
  <c r="H1403" i="3"/>
  <c r="I1403" i="3"/>
  <c r="J1403" i="3"/>
  <c r="L1403" i="3" s="1"/>
  <c r="E1404" i="3"/>
  <c r="F1404" i="3"/>
  <c r="G1404" i="3"/>
  <c r="H1404" i="3"/>
  <c r="L1404" i="3" s="1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L1408" i="3"/>
  <c r="E1409" i="3"/>
  <c r="F1409" i="3"/>
  <c r="K1409" i="3" s="1"/>
  <c r="G1409" i="3"/>
  <c r="H1409" i="3"/>
  <c r="I1409" i="3"/>
  <c r="J1409" i="3"/>
  <c r="L1409" i="3" s="1"/>
  <c r="E1410" i="3"/>
  <c r="F1410" i="3"/>
  <c r="G1410" i="3"/>
  <c r="H1410" i="3"/>
  <c r="I1410" i="3"/>
  <c r="J1410" i="3"/>
  <c r="L1410" i="3" s="1"/>
  <c r="E1411" i="3"/>
  <c r="F1411" i="3"/>
  <c r="G1411" i="3"/>
  <c r="H1411" i="3"/>
  <c r="I1411" i="3"/>
  <c r="J1411" i="3"/>
  <c r="L1411" i="3" s="1"/>
  <c r="E1412" i="3"/>
  <c r="F1412" i="3"/>
  <c r="G1412" i="3"/>
  <c r="H1412" i="3"/>
  <c r="I1412" i="3"/>
  <c r="J1412" i="3"/>
  <c r="L1412" i="3" s="1"/>
  <c r="E1413" i="3"/>
  <c r="F1413" i="3"/>
  <c r="G1413" i="3"/>
  <c r="H1413" i="3"/>
  <c r="I1413" i="3"/>
  <c r="J1413" i="3"/>
  <c r="L1413" i="3" s="1"/>
  <c r="E1414" i="3"/>
  <c r="F1414" i="3"/>
  <c r="G1414" i="3"/>
  <c r="H1414" i="3"/>
  <c r="L1414" i="3" s="1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S1271" i="3" l="1"/>
  <c r="AA1271" i="3"/>
  <c r="AU1271" i="3"/>
  <c r="S1269" i="3"/>
  <c r="AA1269" i="3"/>
  <c r="BG1269" i="3"/>
  <c r="S1267" i="3"/>
  <c r="AA1267" i="3"/>
  <c r="BG1267" i="3"/>
  <c r="X1233" i="3"/>
  <c r="AN1233" i="3"/>
  <c r="AA1424" i="3"/>
  <c r="AQ1424" i="3"/>
  <c r="V1424" i="3"/>
  <c r="M1437" i="3"/>
  <c r="X1437" i="3"/>
  <c r="BD1437" i="3"/>
  <c r="AL1437" i="3"/>
  <c r="AN1437" i="3"/>
  <c r="BB1437" i="3"/>
  <c r="BG1437" i="3"/>
  <c r="BC1437" i="3"/>
  <c r="AY1437" i="3"/>
  <c r="AU1437" i="3"/>
  <c r="AQ1437" i="3"/>
  <c r="AM1437" i="3"/>
  <c r="AI1437" i="3"/>
  <c r="AE1437" i="3"/>
  <c r="AA1437" i="3"/>
  <c r="W1437" i="3"/>
  <c r="S1437" i="3"/>
  <c r="O1437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N1440" i="3"/>
  <c r="R1440" i="3"/>
  <c r="V1440" i="3"/>
  <c r="Z1440" i="3"/>
  <c r="AD1440" i="3"/>
  <c r="AH1440" i="3"/>
  <c r="AL1440" i="3"/>
  <c r="AP1440" i="3"/>
  <c r="AT1440" i="3"/>
  <c r="AX1440" i="3"/>
  <c r="BB1440" i="3"/>
  <c r="BF1440" i="3"/>
  <c r="M1440" i="3"/>
  <c r="U1440" i="3"/>
  <c r="AC1440" i="3"/>
  <c r="AK1440" i="3"/>
  <c r="AS1440" i="3"/>
  <c r="BA1440" i="3"/>
  <c r="BI1440" i="3"/>
  <c r="T1440" i="3"/>
  <c r="AB1440" i="3"/>
  <c r="AJ1440" i="3"/>
  <c r="AR1440" i="3"/>
  <c r="AZ1440" i="3"/>
  <c r="BH1440" i="3"/>
  <c r="O1444" i="3"/>
  <c r="S1444" i="3"/>
  <c r="W1444" i="3"/>
  <c r="AA1444" i="3"/>
  <c r="AE1444" i="3"/>
  <c r="AI1444" i="3"/>
  <c r="AM1444" i="3"/>
  <c r="AQ1444" i="3"/>
  <c r="AU1444" i="3"/>
  <c r="AY1444" i="3"/>
  <c r="BC1444" i="3"/>
  <c r="BG1444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M1444" i="3"/>
  <c r="U1444" i="3"/>
  <c r="AC1444" i="3"/>
  <c r="AK1444" i="3"/>
  <c r="AS1444" i="3"/>
  <c r="BA1444" i="3"/>
  <c r="BI1444" i="3"/>
  <c r="T1444" i="3"/>
  <c r="AB1444" i="3"/>
  <c r="AJ1444" i="3"/>
  <c r="AR1444" i="3"/>
  <c r="AZ1444" i="3"/>
  <c r="BH1444" i="3"/>
  <c r="AE1421" i="3"/>
  <c r="AY1421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Q1421" i="3"/>
  <c r="Y1421" i="3"/>
  <c r="AG1421" i="3"/>
  <c r="AO1421" i="3"/>
  <c r="AW1421" i="3"/>
  <c r="BE1421" i="3"/>
  <c r="AN1429" i="3"/>
  <c r="BI1429" i="3"/>
  <c r="BA1429" i="3"/>
  <c r="AS1429" i="3"/>
  <c r="AK1429" i="3"/>
  <c r="AC1429" i="3"/>
  <c r="U1429" i="3"/>
  <c r="M1429" i="3"/>
  <c r="O1435" i="3"/>
  <c r="Z1435" i="3"/>
  <c r="AP1435" i="3"/>
  <c r="BF1435" i="3"/>
  <c r="BI1435" i="3"/>
  <c r="BA1435" i="3"/>
  <c r="AS1435" i="3"/>
  <c r="AK1435" i="3"/>
  <c r="AC1435" i="3"/>
  <c r="U1435" i="3"/>
  <c r="M1435" i="3"/>
  <c r="AA1439" i="3"/>
  <c r="AQ1439" i="3"/>
  <c r="BG1439" i="3"/>
  <c r="Z1439" i="3"/>
  <c r="AP1439" i="3"/>
  <c r="BF1439" i="3"/>
  <c r="AQ1432" i="3"/>
  <c r="AA1432" i="3"/>
  <c r="BG1432" i="3"/>
  <c r="S1432" i="3"/>
  <c r="AI1432" i="3"/>
  <c r="M1432" i="3"/>
  <c r="W1432" i="3"/>
  <c r="AM1432" i="3"/>
  <c r="BC1432" i="3"/>
  <c r="AE1432" i="3"/>
  <c r="BE1432" i="3"/>
  <c r="AW1432" i="3"/>
  <c r="AO1432" i="3"/>
  <c r="AG1432" i="3"/>
  <c r="Y1432" i="3"/>
  <c r="Q1432" i="3"/>
  <c r="N1432" i="3"/>
  <c r="R1432" i="3"/>
  <c r="V1432" i="3"/>
  <c r="BK1432" i="3" s="1"/>
  <c r="Z1432" i="3"/>
  <c r="AD1432" i="3"/>
  <c r="AH1432" i="3"/>
  <c r="AL1432" i="3"/>
  <c r="AP1432" i="3"/>
  <c r="AT1432" i="3"/>
  <c r="AX1432" i="3"/>
  <c r="BB1432" i="3"/>
  <c r="BF1432" i="3"/>
  <c r="M1441" i="3"/>
  <c r="Q1441" i="3"/>
  <c r="U1441" i="3"/>
  <c r="Y1441" i="3"/>
  <c r="AC1441" i="3"/>
  <c r="S1441" i="3"/>
  <c r="AA1441" i="3"/>
  <c r="AG1441" i="3"/>
  <c r="AK1441" i="3"/>
  <c r="AO1441" i="3"/>
  <c r="AS1441" i="3"/>
  <c r="AW1441" i="3"/>
  <c r="BA1441" i="3"/>
  <c r="BE1441" i="3"/>
  <c r="BI1441" i="3"/>
  <c r="P1441" i="3"/>
  <c r="T1441" i="3"/>
  <c r="X1441" i="3"/>
  <c r="AB1441" i="3"/>
  <c r="AF1441" i="3"/>
  <c r="AJ1441" i="3"/>
  <c r="AN1441" i="3"/>
  <c r="AR1441" i="3"/>
  <c r="AV1441" i="3"/>
  <c r="AZ1441" i="3"/>
  <c r="BD1441" i="3"/>
  <c r="BH1441" i="3"/>
  <c r="Q1442" i="3"/>
  <c r="AF1442" i="3"/>
  <c r="L1418" i="3"/>
  <c r="K1418" i="3"/>
  <c r="L1417" i="3"/>
  <c r="K1417" i="3"/>
  <c r="L1416" i="3"/>
  <c r="K1416" i="3"/>
  <c r="L1415" i="3"/>
  <c r="K1415" i="3"/>
  <c r="L1407" i="3"/>
  <c r="L1406" i="3"/>
  <c r="L1405" i="3"/>
  <c r="K1405" i="3"/>
  <c r="L1399" i="3"/>
  <c r="L1398" i="3"/>
  <c r="L1397" i="3"/>
  <c r="K1397" i="3"/>
  <c r="L1388" i="3"/>
  <c r="L1387" i="3"/>
  <c r="L1386" i="3"/>
  <c r="L1385" i="3"/>
  <c r="K1385" i="3"/>
  <c r="L1379" i="3"/>
  <c r="L1378" i="3"/>
  <c r="L1377" i="3"/>
  <c r="K1377" i="3"/>
  <c r="L1371" i="3"/>
  <c r="L1370" i="3"/>
  <c r="L1369" i="3"/>
  <c r="K1369" i="3"/>
  <c r="L1363" i="3"/>
  <c r="L1362" i="3"/>
  <c r="L1361" i="3"/>
  <c r="K1361" i="3"/>
  <c r="L1355" i="3"/>
  <c r="L1354" i="3"/>
  <c r="L1353" i="3"/>
  <c r="K1353" i="3"/>
  <c r="L1347" i="3"/>
  <c r="L1346" i="3"/>
  <c r="L1345" i="3"/>
  <c r="K1345" i="3"/>
  <c r="K1344" i="3"/>
  <c r="K1343" i="3"/>
  <c r="K1342" i="3"/>
  <c r="K1341" i="3"/>
  <c r="L1340" i="3"/>
  <c r="L1339" i="3"/>
  <c r="L1338" i="3"/>
  <c r="K1338" i="3"/>
  <c r="L1332" i="3"/>
  <c r="L1331" i="3"/>
  <c r="L1330" i="3"/>
  <c r="K1330" i="3"/>
  <c r="L1324" i="3"/>
  <c r="L1323" i="3"/>
  <c r="L1322" i="3"/>
  <c r="K1322" i="3"/>
  <c r="L1316" i="3"/>
  <c r="L1315" i="3"/>
  <c r="L1314" i="3"/>
  <c r="K1314" i="3"/>
  <c r="L1308" i="3"/>
  <c r="L1307" i="3"/>
  <c r="L1306" i="3"/>
  <c r="K1306" i="3"/>
  <c r="L1300" i="3"/>
  <c r="L1299" i="3"/>
  <c r="L1298" i="3"/>
  <c r="K1298" i="3"/>
  <c r="K1297" i="3"/>
  <c r="K1296" i="3"/>
  <c r="K1295" i="3"/>
  <c r="K1294" i="3"/>
  <c r="L1288" i="3"/>
  <c r="L1287" i="3"/>
  <c r="L1286" i="3"/>
  <c r="K1286" i="3"/>
  <c r="L1280" i="3"/>
  <c r="L1279" i="3"/>
  <c r="L1278" i="3"/>
  <c r="K1278" i="3"/>
  <c r="AM1271" i="3"/>
  <c r="AQ1269" i="3"/>
  <c r="AQ1267" i="3"/>
  <c r="P1235" i="3"/>
  <c r="V1235" i="3"/>
  <c r="AL1235" i="3"/>
  <c r="BB1235" i="3"/>
  <c r="BA1421" i="3"/>
  <c r="AK1421" i="3"/>
  <c r="U1421" i="3"/>
  <c r="BF1421" i="3"/>
  <c r="AX1421" i="3"/>
  <c r="AP1421" i="3"/>
  <c r="AH1421" i="3"/>
  <c r="Z1421" i="3"/>
  <c r="R1421" i="3"/>
  <c r="BD1432" i="3"/>
  <c r="AV1432" i="3"/>
  <c r="AN1432" i="3"/>
  <c r="AF1432" i="3"/>
  <c r="X1432" i="3"/>
  <c r="P1432" i="3"/>
  <c r="BB1424" i="3"/>
  <c r="Y1429" i="3"/>
  <c r="AO1429" i="3"/>
  <c r="BE1429" i="3"/>
  <c r="U1432" i="3"/>
  <c r="AK1432" i="3"/>
  <c r="BA1432" i="3"/>
  <c r="Q1435" i="3"/>
  <c r="AG1435" i="3"/>
  <c r="AW1435" i="3"/>
  <c r="U1437" i="3"/>
  <c r="AC1437" i="3"/>
  <c r="AK1437" i="3"/>
  <c r="AS1437" i="3"/>
  <c r="BA1437" i="3"/>
  <c r="BI1437" i="3"/>
  <c r="AN1424" i="3"/>
  <c r="X1429" i="3"/>
  <c r="AH1435" i="3"/>
  <c r="AX1439" i="3"/>
  <c r="R1439" i="3"/>
  <c r="AI1439" i="3"/>
  <c r="BF1441" i="3"/>
  <c r="AX1441" i="3"/>
  <c r="AP1441" i="3"/>
  <c r="AH1441" i="3"/>
  <c r="Z1441" i="3"/>
  <c r="R1441" i="3"/>
  <c r="BG1441" i="3"/>
  <c r="AY1441" i="3"/>
  <c r="AQ1441" i="3"/>
  <c r="AI1441" i="3"/>
  <c r="W1441" i="3"/>
  <c r="BD1440" i="3"/>
  <c r="AN1440" i="3"/>
  <c r="X1440" i="3"/>
  <c r="BE1440" i="3"/>
  <c r="AO1440" i="3"/>
  <c r="Y1440" i="3"/>
  <c r="AW1442" i="3"/>
  <c r="AV1444" i="3"/>
  <c r="AF1444" i="3"/>
  <c r="P1444" i="3"/>
  <c r="AW1444" i="3"/>
  <c r="AG1444" i="3"/>
  <c r="Q1444" i="3"/>
  <c r="AU1432" i="3"/>
  <c r="V1437" i="3"/>
  <c r="K1270" i="3"/>
  <c r="K1268" i="3"/>
  <c r="K1266" i="3"/>
  <c r="K1265" i="3"/>
  <c r="K1264" i="3"/>
  <c r="K1263" i="3"/>
  <c r="K1262" i="3"/>
  <c r="K1261" i="3"/>
  <c r="K1260" i="3"/>
  <c r="K1259" i="3"/>
  <c r="K1258" i="3"/>
  <c r="K1257" i="3"/>
  <c r="K1256" i="3"/>
  <c r="K1255" i="3"/>
  <c r="K1254" i="3"/>
  <c r="K1253" i="3"/>
  <c r="K1252" i="3"/>
  <c r="K1251" i="3"/>
  <c r="K1250" i="3"/>
  <c r="K1249" i="3"/>
  <c r="L1244" i="3"/>
  <c r="L1243" i="3"/>
  <c r="L1242" i="3"/>
  <c r="L1241" i="3"/>
  <c r="L1231" i="3"/>
  <c r="L1230" i="3"/>
  <c r="L1229" i="3"/>
  <c r="L1228" i="3"/>
  <c r="K1228" i="3"/>
  <c r="K1227" i="3"/>
  <c r="K1226" i="3"/>
  <c r="K1225" i="3"/>
  <c r="K1224" i="3"/>
  <c r="AQ1420" i="3"/>
  <c r="AQ1430" i="3"/>
  <c r="AA1430" i="3"/>
  <c r="BG1430" i="3"/>
  <c r="O1430" i="3"/>
  <c r="AE1430" i="3"/>
  <c r="AU1430" i="3"/>
  <c r="AI1430" i="3"/>
  <c r="AQ1436" i="3"/>
  <c r="AA1436" i="3"/>
  <c r="BG1436" i="3"/>
  <c r="O1436" i="3"/>
  <c r="AY1436" i="3"/>
  <c r="S1436" i="3"/>
  <c r="BC1436" i="3"/>
  <c r="AM1436" i="3"/>
  <c r="W1436" i="3"/>
  <c r="BJ1443" i="3"/>
  <c r="BM1443" i="3"/>
  <c r="BL1443" i="3"/>
  <c r="BG1428" i="3"/>
  <c r="AI1434" i="3"/>
  <c r="AA1434" i="3"/>
  <c r="K1413" i="3"/>
  <c r="K1248" i="3"/>
  <c r="K1247" i="3"/>
  <c r="K1246" i="3"/>
  <c r="K1245" i="3"/>
  <c r="K1244" i="3"/>
  <c r="K1242" i="3"/>
  <c r="AJ1242" i="3" s="1"/>
  <c r="AQ1419" i="3"/>
  <c r="U1419" i="3"/>
  <c r="AB1422" i="3"/>
  <c r="BH1422" i="3"/>
  <c r="AL1422" i="3"/>
  <c r="AA1419" i="3"/>
  <c r="AR1422" i="3"/>
  <c r="AA1421" i="3"/>
  <c r="W1421" i="3"/>
  <c r="AM1421" i="3"/>
  <c r="BC1421" i="3"/>
  <c r="AI1421" i="3"/>
  <c r="S1429" i="3"/>
  <c r="T1429" i="3"/>
  <c r="AB1429" i="3"/>
  <c r="AJ1429" i="3"/>
  <c r="AR1429" i="3"/>
  <c r="AZ1429" i="3"/>
  <c r="BH1429" i="3"/>
  <c r="M1431" i="3"/>
  <c r="AQ1431" i="3"/>
  <c r="O1431" i="3"/>
  <c r="S1435" i="3"/>
  <c r="AY1435" i="3"/>
  <c r="AE1435" i="3"/>
  <c r="P1435" i="3"/>
  <c r="T1435" i="3"/>
  <c r="X1435" i="3"/>
  <c r="AB1435" i="3"/>
  <c r="AF1435" i="3"/>
  <c r="AJ1435" i="3"/>
  <c r="AN1435" i="3"/>
  <c r="AR1435" i="3"/>
  <c r="AV1435" i="3"/>
  <c r="AZ1435" i="3"/>
  <c r="BD1435" i="3"/>
  <c r="BH1435" i="3"/>
  <c r="M1439" i="3"/>
  <c r="Q1439" i="3"/>
  <c r="U1439" i="3"/>
  <c r="Y1439" i="3"/>
  <c r="AC1439" i="3"/>
  <c r="AG1439" i="3"/>
  <c r="AK1439" i="3"/>
  <c r="AO1439" i="3"/>
  <c r="AS1439" i="3"/>
  <c r="AW1439" i="3"/>
  <c r="BA1439" i="3"/>
  <c r="BE1439" i="3"/>
  <c r="BI1439" i="3"/>
  <c r="P1439" i="3"/>
  <c r="T1439" i="3"/>
  <c r="X1439" i="3"/>
  <c r="AB1439" i="3"/>
  <c r="AF1439" i="3"/>
  <c r="AJ1439" i="3"/>
  <c r="AN1439" i="3"/>
  <c r="AR1439" i="3"/>
  <c r="AV1439" i="3"/>
  <c r="AZ1439" i="3"/>
  <c r="BD1439" i="3"/>
  <c r="BH1439" i="3"/>
  <c r="BG1421" i="3"/>
  <c r="K1411" i="3"/>
  <c r="K1407" i="3"/>
  <c r="K1403" i="3"/>
  <c r="K1399" i="3"/>
  <c r="K1395" i="3"/>
  <c r="K1387" i="3"/>
  <c r="K1383" i="3"/>
  <c r="K1379" i="3"/>
  <c r="K1375" i="3"/>
  <c r="K1371" i="3"/>
  <c r="K1367" i="3"/>
  <c r="K1363" i="3"/>
  <c r="K1359" i="3"/>
  <c r="K1355" i="3"/>
  <c r="K1351" i="3"/>
  <c r="K1347" i="3"/>
  <c r="K1340" i="3"/>
  <c r="N1340" i="3" s="1"/>
  <c r="K1336" i="3"/>
  <c r="K1332" i="3"/>
  <c r="K1328" i="3"/>
  <c r="K1324" i="3"/>
  <c r="K1320" i="3"/>
  <c r="K1316" i="3"/>
  <c r="K1312" i="3"/>
  <c r="K1308" i="3"/>
  <c r="K1304" i="3"/>
  <c r="K1300" i="3"/>
  <c r="K1292" i="3"/>
  <c r="K1288" i="3"/>
  <c r="K1284" i="3"/>
  <c r="K1280" i="3"/>
  <c r="K1276" i="3"/>
  <c r="K1272" i="3"/>
  <c r="BG1271" i="3"/>
  <c r="AY1271" i="3"/>
  <c r="AQ1271" i="3"/>
  <c r="AI1271" i="3"/>
  <c r="L1270" i="3"/>
  <c r="AY1269" i="3"/>
  <c r="AI1269" i="3"/>
  <c r="L1268" i="3"/>
  <c r="AA1268" i="3" s="1"/>
  <c r="AY1267" i="3"/>
  <c r="AI1267" i="3"/>
  <c r="L1266" i="3"/>
  <c r="BF1235" i="3"/>
  <c r="AX1235" i="3"/>
  <c r="AP1235" i="3"/>
  <c r="AH1235" i="3"/>
  <c r="Z1235" i="3"/>
  <c r="BD1233" i="3"/>
  <c r="K1231" i="3"/>
  <c r="K1230" i="3"/>
  <c r="L1227" i="3"/>
  <c r="AR1227" i="3" s="1"/>
  <c r="L1225" i="3"/>
  <c r="AQ1225" i="3" s="1"/>
  <c r="L1224" i="3"/>
  <c r="AQ1224" i="3" s="1"/>
  <c r="BG1424" i="3"/>
  <c r="P1427" i="3"/>
  <c r="X1427" i="3"/>
  <c r="AF1427" i="3"/>
  <c r="AV1429" i="3"/>
  <c r="AF1429" i="3"/>
  <c r="P1429" i="3"/>
  <c r="BB1435" i="3"/>
  <c r="AT1435" i="3"/>
  <c r="AL1435" i="3"/>
  <c r="AD1435" i="3"/>
  <c r="V1435" i="3"/>
  <c r="N1435" i="3"/>
  <c r="BB1439" i="3"/>
  <c r="AT1439" i="3"/>
  <c r="AL1439" i="3"/>
  <c r="AD1439" i="3"/>
  <c r="V1439" i="3"/>
  <c r="N1439" i="3"/>
  <c r="BC1439" i="3"/>
  <c r="AU1439" i="3"/>
  <c r="AM1439" i="3"/>
  <c r="AE1439" i="3"/>
  <c r="W1439" i="3"/>
  <c r="O1439" i="3"/>
  <c r="BA1419" i="3"/>
  <c r="S1421" i="3"/>
  <c r="AY1429" i="3"/>
  <c r="AU1431" i="3"/>
  <c r="Y1438" i="3"/>
  <c r="BE1438" i="3"/>
  <c r="AN1438" i="3"/>
  <c r="AG1442" i="3"/>
  <c r="P1442" i="3"/>
  <c r="AV1442" i="3"/>
  <c r="BG1419" i="3"/>
  <c r="AU1421" i="3"/>
  <c r="O1421" i="3"/>
  <c r="BG1431" i="3"/>
  <c r="AU1435" i="3"/>
  <c r="AI1435" i="3"/>
  <c r="AQ1421" i="3"/>
  <c r="BG1420" i="3"/>
  <c r="AA1435" i="3"/>
  <c r="AT1437" i="3"/>
  <c r="AD1437" i="3"/>
  <c r="N1437" i="3"/>
  <c r="AV1437" i="3"/>
  <c r="AF1437" i="3"/>
  <c r="P1437" i="3"/>
  <c r="AY1428" i="3"/>
  <c r="S1428" i="3"/>
  <c r="AY1434" i="3"/>
  <c r="S1434" i="3"/>
  <c r="AQ1434" i="3"/>
  <c r="L1344" i="3"/>
  <c r="L1343" i="3"/>
  <c r="L1342" i="3"/>
  <c r="L1341" i="3"/>
  <c r="Z1340" i="3"/>
  <c r="AH1340" i="3"/>
  <c r="AP1340" i="3"/>
  <c r="AX1340" i="3"/>
  <c r="BF1340" i="3"/>
  <c r="M1271" i="3"/>
  <c r="Q1271" i="3"/>
  <c r="U1271" i="3"/>
  <c r="Y1271" i="3"/>
  <c r="AC1271" i="3"/>
  <c r="AG1271" i="3"/>
  <c r="AJ1271" i="3"/>
  <c r="AL1271" i="3"/>
  <c r="AN1271" i="3"/>
  <c r="AP1271" i="3"/>
  <c r="AR1271" i="3"/>
  <c r="AT1271" i="3"/>
  <c r="AV1271" i="3"/>
  <c r="AX1271" i="3"/>
  <c r="AZ1271" i="3"/>
  <c r="BB1271" i="3"/>
  <c r="BD1271" i="3"/>
  <c r="BF1271" i="3"/>
  <c r="BH1271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L1297" i="3"/>
  <c r="L1296" i="3"/>
  <c r="L1295" i="3"/>
  <c r="L1294" i="3"/>
  <c r="BI1271" i="3"/>
  <c r="BE1271" i="3"/>
  <c r="BA1271" i="3"/>
  <c r="AW1271" i="3"/>
  <c r="AS1271" i="3"/>
  <c r="AO1271" i="3"/>
  <c r="AK1271" i="3"/>
  <c r="AE1271" i="3"/>
  <c r="W1271" i="3"/>
  <c r="O1271" i="3"/>
  <c r="M1270" i="3"/>
  <c r="Q1270" i="3"/>
  <c r="U1270" i="3"/>
  <c r="Y1270" i="3"/>
  <c r="AC1270" i="3"/>
  <c r="AG1270" i="3"/>
  <c r="AK1270" i="3"/>
  <c r="AO1270" i="3"/>
  <c r="AS1270" i="3"/>
  <c r="AW1270" i="3"/>
  <c r="BA1270" i="3"/>
  <c r="BE1270" i="3"/>
  <c r="BI1270" i="3"/>
  <c r="BC1269" i="3"/>
  <c r="AU1269" i="3"/>
  <c r="AM1269" i="3"/>
  <c r="AE1269" i="3"/>
  <c r="W1269" i="3"/>
  <c r="O1269" i="3"/>
  <c r="M1268" i="3"/>
  <c r="Q1268" i="3"/>
  <c r="U1268" i="3"/>
  <c r="Y1268" i="3"/>
  <c r="AC1268" i="3"/>
  <c r="AG1268" i="3"/>
  <c r="AK1268" i="3"/>
  <c r="AO1268" i="3"/>
  <c r="AS1268" i="3"/>
  <c r="AW1268" i="3"/>
  <c r="BA1268" i="3"/>
  <c r="BE1268" i="3"/>
  <c r="BI1268" i="3"/>
  <c r="BC1267" i="3"/>
  <c r="AU1267" i="3"/>
  <c r="AM1267" i="3"/>
  <c r="AE1267" i="3"/>
  <c r="W1267" i="3"/>
  <c r="O1267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AB1242" i="3"/>
  <c r="AR1242" i="3"/>
  <c r="BH1242" i="3"/>
  <c r="T1233" i="3"/>
  <c r="AB1233" i="3"/>
  <c r="AJ1233" i="3"/>
  <c r="AR1233" i="3"/>
  <c r="AZ1233" i="3"/>
  <c r="BH1233" i="3"/>
  <c r="T1227" i="3"/>
  <c r="AJ1227" i="3"/>
  <c r="AZ1227" i="3"/>
  <c r="BM1421" i="3"/>
  <c r="O1424" i="3"/>
  <c r="W1424" i="3"/>
  <c r="AE1424" i="3"/>
  <c r="AM1424" i="3"/>
  <c r="AU1424" i="3"/>
  <c r="BC1424" i="3"/>
  <c r="P1424" i="3"/>
  <c r="AF1424" i="3"/>
  <c r="AV1424" i="3"/>
  <c r="AT1424" i="3"/>
  <c r="AD1424" i="3"/>
  <c r="N1424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N1438" i="3"/>
  <c r="R1438" i="3"/>
  <c r="V1438" i="3"/>
  <c r="Z1438" i="3"/>
  <c r="AD1438" i="3"/>
  <c r="AH1438" i="3"/>
  <c r="AL1438" i="3"/>
  <c r="AP1438" i="3"/>
  <c r="AT1438" i="3"/>
  <c r="AX1438" i="3"/>
  <c r="BB1438" i="3"/>
  <c r="BF1438" i="3"/>
  <c r="M1438" i="3"/>
  <c r="U1438" i="3"/>
  <c r="AC1438" i="3"/>
  <c r="AK1438" i="3"/>
  <c r="AS1438" i="3"/>
  <c r="BA1438" i="3"/>
  <c r="BI1438" i="3"/>
  <c r="T1438" i="3"/>
  <c r="AB1438" i="3"/>
  <c r="AJ1438" i="3"/>
  <c r="AR1438" i="3"/>
  <c r="AZ1438" i="3"/>
  <c r="BH1438" i="3"/>
  <c r="O1442" i="3"/>
  <c r="S1442" i="3"/>
  <c r="W1442" i="3"/>
  <c r="AA1442" i="3"/>
  <c r="AE1442" i="3"/>
  <c r="AI1442" i="3"/>
  <c r="AM1442" i="3"/>
  <c r="AQ1442" i="3"/>
  <c r="AU1442" i="3"/>
  <c r="AY1442" i="3"/>
  <c r="BC1442" i="3"/>
  <c r="BG1442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M1442" i="3"/>
  <c r="BN1442" i="3" s="1"/>
  <c r="U1442" i="3"/>
  <c r="AC1442" i="3"/>
  <c r="AK1442" i="3"/>
  <c r="AS1442" i="3"/>
  <c r="BA1442" i="3"/>
  <c r="BI1442" i="3"/>
  <c r="T1442" i="3"/>
  <c r="AB1442" i="3"/>
  <c r="AJ1442" i="3"/>
  <c r="AR1442" i="3"/>
  <c r="AZ1442" i="3"/>
  <c r="BH1442" i="3"/>
  <c r="K1414" i="3"/>
  <c r="K1412" i="3"/>
  <c r="K1410" i="3"/>
  <c r="K1408" i="3"/>
  <c r="K1406" i="3"/>
  <c r="K1404" i="3"/>
  <c r="K1402" i="3"/>
  <c r="K1400" i="3"/>
  <c r="K1398" i="3"/>
  <c r="K1396" i="3"/>
  <c r="K1394" i="3"/>
  <c r="K1392" i="3"/>
  <c r="L1391" i="3"/>
  <c r="K1391" i="3"/>
  <c r="L1390" i="3"/>
  <c r="K1390" i="3"/>
  <c r="L1389" i="3"/>
  <c r="K1389" i="3"/>
  <c r="K1388" i="3"/>
  <c r="K1386" i="3"/>
  <c r="K1384" i="3"/>
  <c r="K1382" i="3"/>
  <c r="K1380" i="3"/>
  <c r="K1378" i="3"/>
  <c r="K1376" i="3"/>
  <c r="K1374" i="3"/>
  <c r="K1372" i="3"/>
  <c r="K1370" i="3"/>
  <c r="K1368" i="3"/>
  <c r="K1366" i="3"/>
  <c r="K1364" i="3"/>
  <c r="K1362" i="3"/>
  <c r="K1360" i="3"/>
  <c r="K1358" i="3"/>
  <c r="K1356" i="3"/>
  <c r="K1354" i="3"/>
  <c r="K1352" i="3"/>
  <c r="K1350" i="3"/>
  <c r="K1348" i="3"/>
  <c r="K1346" i="3"/>
  <c r="K1339" i="3"/>
  <c r="K1337" i="3"/>
  <c r="N1337" i="3" s="1"/>
  <c r="K1335" i="3"/>
  <c r="K1333" i="3"/>
  <c r="N1333" i="3" s="1"/>
  <c r="K1331" i="3"/>
  <c r="K1329" i="3"/>
  <c r="N1329" i="3" s="1"/>
  <c r="K1327" i="3"/>
  <c r="K1325" i="3"/>
  <c r="N1325" i="3" s="1"/>
  <c r="K1323" i="3"/>
  <c r="K1321" i="3"/>
  <c r="N1321" i="3" s="1"/>
  <c r="K1319" i="3"/>
  <c r="K1317" i="3"/>
  <c r="N1317" i="3" s="1"/>
  <c r="K1315" i="3"/>
  <c r="K1313" i="3"/>
  <c r="N1313" i="3" s="1"/>
  <c r="K1311" i="3"/>
  <c r="K1309" i="3"/>
  <c r="N1309" i="3" s="1"/>
  <c r="K1307" i="3"/>
  <c r="K1305" i="3"/>
  <c r="N1305" i="3" s="1"/>
  <c r="K1303" i="3"/>
  <c r="K1301" i="3"/>
  <c r="N1301" i="3" s="1"/>
  <c r="K1299" i="3"/>
  <c r="K1293" i="3"/>
  <c r="K1291" i="3"/>
  <c r="K1289" i="3"/>
  <c r="M1289" i="3" s="1"/>
  <c r="K1287" i="3"/>
  <c r="K1285" i="3"/>
  <c r="M1285" i="3" s="1"/>
  <c r="K1283" i="3"/>
  <c r="K1281" i="3"/>
  <c r="M1281" i="3" s="1"/>
  <c r="K1279" i="3"/>
  <c r="K1277" i="3"/>
  <c r="M1277" i="3" s="1"/>
  <c r="K1275" i="3"/>
  <c r="K1273" i="3"/>
  <c r="M1273" i="3" s="1"/>
  <c r="V1244" i="3"/>
  <c r="AD1244" i="3"/>
  <c r="AL1244" i="3"/>
  <c r="AT1244" i="3"/>
  <c r="BB1244" i="3"/>
  <c r="AZ1242" i="3"/>
  <c r="T1242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AV1233" i="3"/>
  <c r="AF1233" i="3"/>
  <c r="P1233" i="3"/>
  <c r="AB1231" i="3"/>
  <c r="AR1231" i="3"/>
  <c r="AZ1231" i="3"/>
  <c r="BH1231" i="3"/>
  <c r="AR1230" i="3"/>
  <c r="BH1227" i="3"/>
  <c r="AB1227" i="3"/>
  <c r="S1225" i="3"/>
  <c r="AI1225" i="3"/>
  <c r="AY1225" i="3"/>
  <c r="S1224" i="3"/>
  <c r="AA1224" i="3"/>
  <c r="BG1224" i="3"/>
  <c r="BL1432" i="3"/>
  <c r="BM1432" i="3"/>
  <c r="BL1434" i="3"/>
  <c r="BM1434" i="3"/>
  <c r="AL1424" i="3"/>
  <c r="BF1423" i="3"/>
  <c r="N1423" i="3"/>
  <c r="AX1423" i="3"/>
  <c r="R1423" i="3"/>
  <c r="AT1423" i="3"/>
  <c r="AD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T1423" i="3"/>
  <c r="AB1423" i="3"/>
  <c r="AJ1423" i="3"/>
  <c r="AR1423" i="3"/>
  <c r="AZ1423" i="3"/>
  <c r="BH1423" i="3"/>
  <c r="BD1424" i="3"/>
  <c r="X1424" i="3"/>
  <c r="AY1424" i="3"/>
  <c r="AI1424" i="3"/>
  <c r="S1424" i="3"/>
  <c r="O1426" i="3"/>
  <c r="W1426" i="3"/>
  <c r="AE1426" i="3"/>
  <c r="AM1426" i="3"/>
  <c r="AU1426" i="3"/>
  <c r="BC1426" i="3"/>
  <c r="P1426" i="3"/>
  <c r="AF1426" i="3"/>
  <c r="AV1426" i="3"/>
  <c r="AT1426" i="3"/>
  <c r="AD1426" i="3"/>
  <c r="N1426" i="3"/>
  <c r="BM1430" i="3"/>
  <c r="BJ1441" i="3"/>
  <c r="BM1441" i="3"/>
  <c r="BL1441" i="3"/>
  <c r="AV1438" i="3"/>
  <c r="AF1438" i="3"/>
  <c r="P1438" i="3"/>
  <c r="BK1438" i="3" s="1"/>
  <c r="AW1438" i="3"/>
  <c r="AG1438" i="3"/>
  <c r="Q1438" i="3"/>
  <c r="BD1442" i="3"/>
  <c r="AN1442" i="3"/>
  <c r="X1442" i="3"/>
  <c r="BE1442" i="3"/>
  <c r="AO1442" i="3"/>
  <c r="Y1442" i="3"/>
  <c r="L1265" i="3"/>
  <c r="L1264" i="3"/>
  <c r="AA1264" i="3" s="1"/>
  <c r="L1263" i="3"/>
  <c r="L1262" i="3"/>
  <c r="W1262" i="3" s="1"/>
  <c r="L1261" i="3"/>
  <c r="L1260" i="3"/>
  <c r="AA1260" i="3" s="1"/>
  <c r="L1259" i="3"/>
  <c r="L1258" i="3"/>
  <c r="W1258" i="3" s="1"/>
  <c r="L1257" i="3"/>
  <c r="L1256" i="3"/>
  <c r="AA1256" i="3" s="1"/>
  <c r="L1255" i="3"/>
  <c r="L1254" i="3"/>
  <c r="W1254" i="3" s="1"/>
  <c r="K1243" i="3"/>
  <c r="K1241" i="3"/>
  <c r="K1240" i="3"/>
  <c r="K1239" i="3"/>
  <c r="K1238" i="3"/>
  <c r="K1237" i="3"/>
  <c r="K1236" i="3"/>
  <c r="K1234" i="3"/>
  <c r="K1232" i="3"/>
  <c r="K1229" i="3"/>
  <c r="L1226" i="3"/>
  <c r="BL1421" i="3"/>
  <c r="BM1428" i="3"/>
  <c r="BM1436" i="3"/>
  <c r="BK1437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T1425" i="3"/>
  <c r="AB1425" i="3"/>
  <c r="AJ1425" i="3"/>
  <c r="AR1425" i="3"/>
  <c r="AZ1425" i="3"/>
  <c r="BH1425" i="3"/>
  <c r="Q1419" i="3"/>
  <c r="Y1419" i="3"/>
  <c r="AG1419" i="3"/>
  <c r="AO1419" i="3"/>
  <c r="AW1419" i="3"/>
  <c r="BE1419" i="3"/>
  <c r="O1419" i="3"/>
  <c r="W1419" i="3"/>
  <c r="AE1419" i="3"/>
  <c r="AM1419" i="3"/>
  <c r="AU1419" i="3"/>
  <c r="BC1419" i="3"/>
  <c r="BI1419" i="3"/>
  <c r="AS1419" i="3"/>
  <c r="AC1419" i="3"/>
  <c r="M1419" i="3"/>
  <c r="R1422" i="3"/>
  <c r="Z1422" i="3"/>
  <c r="AH1422" i="3"/>
  <c r="AP1422" i="3"/>
  <c r="AX1422" i="3"/>
  <c r="BF1422" i="3"/>
  <c r="P1422" i="3"/>
  <c r="X1422" i="3"/>
  <c r="AF1422" i="3"/>
  <c r="AN1422" i="3"/>
  <c r="AV1422" i="3"/>
  <c r="BD1422" i="3"/>
  <c r="AT1422" i="3"/>
  <c r="AD1422" i="3"/>
  <c r="N1422" i="3"/>
  <c r="BN1422" i="3" s="1"/>
  <c r="M1424" i="3"/>
  <c r="Q1424" i="3"/>
  <c r="U1424" i="3"/>
  <c r="Y1424" i="3"/>
  <c r="AC1424" i="3"/>
  <c r="AG1424" i="3"/>
  <c r="AK1424" i="3"/>
  <c r="AO1424" i="3"/>
  <c r="AS1424" i="3"/>
  <c r="AW1424" i="3"/>
  <c r="BA1424" i="3"/>
  <c r="BE1424" i="3"/>
  <c r="BI1424" i="3"/>
  <c r="T1424" i="3"/>
  <c r="AB1424" i="3"/>
  <c r="AJ1424" i="3"/>
  <c r="AR1424" i="3"/>
  <c r="AZ1424" i="3"/>
  <c r="BH1424" i="3"/>
  <c r="M1426" i="3"/>
  <c r="Q1426" i="3"/>
  <c r="U1426" i="3"/>
  <c r="Y1426" i="3"/>
  <c r="AC1426" i="3"/>
  <c r="AG1426" i="3"/>
  <c r="AK1426" i="3"/>
  <c r="AO1426" i="3"/>
  <c r="AS1426" i="3"/>
  <c r="AW1426" i="3"/>
  <c r="BA1426" i="3"/>
  <c r="BE1426" i="3"/>
  <c r="BI1426" i="3"/>
  <c r="T1426" i="3"/>
  <c r="AB1426" i="3"/>
  <c r="AJ1426" i="3"/>
  <c r="AR1426" i="3"/>
  <c r="AZ1426" i="3"/>
  <c r="BH1426" i="3"/>
  <c r="W1429" i="3"/>
  <c r="AM1429" i="3"/>
  <c r="BC1429" i="3"/>
  <c r="O1429" i="3"/>
  <c r="AE1429" i="3"/>
  <c r="AU1429" i="3"/>
  <c r="AA1429" i="3"/>
  <c r="AQ1429" i="3"/>
  <c r="BG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W1433" i="3"/>
  <c r="AI1433" i="3"/>
  <c r="AQ1433" i="3"/>
  <c r="AY1433" i="3"/>
  <c r="BG1433" i="3"/>
  <c r="O1433" i="3"/>
  <c r="BN1433" i="3" s="1"/>
  <c r="AE1433" i="3"/>
  <c r="AM1433" i="3"/>
  <c r="AU1433" i="3"/>
  <c r="BC1433" i="3"/>
  <c r="S1433" i="3"/>
  <c r="AK1419" i="3"/>
  <c r="V1422" i="3"/>
  <c r="BB1422" i="3"/>
  <c r="AI1429" i="3"/>
  <c r="AA1433" i="3"/>
  <c r="AY1419" i="3"/>
  <c r="AI1419" i="3"/>
  <c r="S1419" i="3"/>
  <c r="AZ1422" i="3"/>
  <c r="AJ1422" i="3"/>
  <c r="T1422" i="3"/>
  <c r="BL1428" i="3"/>
  <c r="BL1430" i="3"/>
  <c r="BL1436" i="3"/>
  <c r="W1420" i="3"/>
  <c r="AM1420" i="3"/>
  <c r="BC1420" i="3"/>
  <c r="O1420" i="3"/>
  <c r="BN1420" i="3" s="1"/>
  <c r="AE1420" i="3"/>
  <c r="AU1420" i="3"/>
  <c r="W1431" i="3"/>
  <c r="AM1431" i="3"/>
  <c r="BC1431" i="3"/>
  <c r="AY1420" i="3"/>
  <c r="AI1420" i="3"/>
  <c r="S1420" i="3"/>
  <c r="AE1431" i="3"/>
  <c r="AY1431" i="3"/>
  <c r="AI1431" i="3"/>
  <c r="BL1431" i="3" s="1"/>
  <c r="S1431" i="3"/>
  <c r="BK1431" i="3" s="1"/>
  <c r="BC1435" i="3"/>
  <c r="AM1435" i="3"/>
  <c r="W1435" i="3"/>
  <c r="BG1435" i="3"/>
  <c r="BL1435" i="3" s="1"/>
  <c r="AQ1435" i="3"/>
  <c r="BF1437" i="3"/>
  <c r="AX1437" i="3"/>
  <c r="AP1437" i="3"/>
  <c r="AH1437" i="3"/>
  <c r="Z1437" i="3"/>
  <c r="R1437" i="3"/>
  <c r="BH1437" i="3"/>
  <c r="AZ1437" i="3"/>
  <c r="AR1437" i="3"/>
  <c r="AJ1437" i="3"/>
  <c r="AB1437" i="3"/>
  <c r="T1437" i="3"/>
  <c r="BL1422" i="3"/>
  <c r="BN1428" i="3"/>
  <c r="BK1428" i="3"/>
  <c r="BN1430" i="3"/>
  <c r="BK1430" i="3"/>
  <c r="BN1436" i="3"/>
  <c r="BK1436" i="3"/>
  <c r="O1427" i="3"/>
  <c r="S1427" i="3"/>
  <c r="W1427" i="3"/>
  <c r="AA1427" i="3"/>
  <c r="AE1427" i="3"/>
  <c r="AI1427" i="3"/>
  <c r="AM1427" i="3"/>
  <c r="AQ1427" i="3"/>
  <c r="AU1427" i="3"/>
  <c r="AY1427" i="3"/>
  <c r="BC1427" i="3"/>
  <c r="BG1427" i="3"/>
  <c r="BJ1428" i="3"/>
  <c r="BJ1430" i="3"/>
  <c r="BJ1436" i="3"/>
  <c r="BN1434" i="3"/>
  <c r="BJ1439" i="3"/>
  <c r="BM1439" i="3"/>
  <c r="BL1439" i="3"/>
  <c r="BK1441" i="3"/>
  <c r="BN1441" i="3"/>
  <c r="BK1440" i="3"/>
  <c r="BN1440" i="3"/>
  <c r="BK1444" i="3"/>
  <c r="BN1444" i="3"/>
  <c r="BK1419" i="3"/>
  <c r="BK1420" i="3"/>
  <c r="BN1421" i="3"/>
  <c r="BK1421" i="3"/>
  <c r="BJ1421" i="3"/>
  <c r="BK1422" i="3"/>
  <c r="BL1423" i="3"/>
  <c r="BJ1432" i="3"/>
  <c r="BJ1434" i="3"/>
  <c r="M1427" i="3"/>
  <c r="U1427" i="3"/>
  <c r="AC1427" i="3"/>
  <c r="AK1427" i="3"/>
  <c r="AS1427" i="3"/>
  <c r="BA1427" i="3"/>
  <c r="BI1427" i="3"/>
  <c r="BN1429" i="3"/>
  <c r="BN1435" i="3"/>
  <c r="BK1435" i="3"/>
  <c r="Z1423" i="3"/>
  <c r="AP1423" i="3"/>
  <c r="R1424" i="3"/>
  <c r="Z1424" i="3"/>
  <c r="AH1424" i="3"/>
  <c r="AP1424" i="3"/>
  <c r="AX1424" i="3"/>
  <c r="BF1424" i="3"/>
  <c r="R1425" i="3"/>
  <c r="Z1425" i="3"/>
  <c r="AH1425" i="3"/>
  <c r="AP1425" i="3"/>
  <c r="AX1425" i="3"/>
  <c r="BF1425" i="3"/>
  <c r="R1426" i="3"/>
  <c r="Z1426" i="3"/>
  <c r="AH1426" i="3"/>
  <c r="AP1426" i="3"/>
  <c r="AX1426" i="3"/>
  <c r="BF1426" i="3"/>
  <c r="BF1427" i="3"/>
  <c r="BB1427" i="3"/>
  <c r="AX1427" i="3"/>
  <c r="AT1427" i="3"/>
  <c r="AP1427" i="3"/>
  <c r="AL1427" i="3"/>
  <c r="AH1427" i="3"/>
  <c r="AD1427" i="3"/>
  <c r="Z1427" i="3"/>
  <c r="V1427" i="3"/>
  <c r="R1427" i="3"/>
  <c r="N1427" i="3"/>
  <c r="BN1432" i="3"/>
  <c r="BK1439" i="3"/>
  <c r="BN1439" i="3"/>
  <c r="BK1443" i="3"/>
  <c r="BN1443" i="3"/>
  <c r="BN1431" i="3"/>
  <c r="BN1437" i="3"/>
  <c r="N1418" i="3"/>
  <c r="P1418" i="3"/>
  <c r="R1418" i="3"/>
  <c r="T1418" i="3"/>
  <c r="V1418" i="3"/>
  <c r="X1418" i="3"/>
  <c r="Z1418" i="3"/>
  <c r="AB1418" i="3"/>
  <c r="AD1418" i="3"/>
  <c r="AF1418" i="3"/>
  <c r="AH1418" i="3"/>
  <c r="AJ1418" i="3"/>
  <c r="AL1418" i="3"/>
  <c r="AN1418" i="3"/>
  <c r="AP1418" i="3"/>
  <c r="AR1418" i="3"/>
  <c r="AT1418" i="3"/>
  <c r="AV1418" i="3"/>
  <c r="AX1418" i="3"/>
  <c r="AZ1418" i="3"/>
  <c r="BB1418" i="3"/>
  <c r="BD1418" i="3"/>
  <c r="BF1418" i="3"/>
  <c r="BH1418" i="3"/>
  <c r="M1418" i="3"/>
  <c r="O1418" i="3"/>
  <c r="Q1418" i="3"/>
  <c r="S1418" i="3"/>
  <c r="U1418" i="3"/>
  <c r="W1418" i="3"/>
  <c r="Y1418" i="3"/>
  <c r="AA1418" i="3"/>
  <c r="AC1418" i="3"/>
  <c r="AE1418" i="3"/>
  <c r="AG1418" i="3"/>
  <c r="AI1418" i="3"/>
  <c r="AK1418" i="3"/>
  <c r="AM1418" i="3"/>
  <c r="AO1418" i="3"/>
  <c r="AQ1418" i="3"/>
  <c r="AS1418" i="3"/>
  <c r="AU1418" i="3"/>
  <c r="AW1418" i="3"/>
  <c r="AY1418" i="3"/>
  <c r="BA1418" i="3"/>
  <c r="BC1418" i="3"/>
  <c r="BE1418" i="3"/>
  <c r="BG1418" i="3"/>
  <c r="BI1418" i="3"/>
  <c r="M1417" i="3"/>
  <c r="O1417" i="3"/>
  <c r="Q1417" i="3"/>
  <c r="S1417" i="3"/>
  <c r="U1417" i="3"/>
  <c r="W1417" i="3"/>
  <c r="Y1417" i="3"/>
  <c r="AA1417" i="3"/>
  <c r="AC1417" i="3"/>
  <c r="AE1417" i="3"/>
  <c r="AG1417" i="3"/>
  <c r="AI1417" i="3"/>
  <c r="AK1417" i="3"/>
  <c r="AM1417" i="3"/>
  <c r="AO1417" i="3"/>
  <c r="AQ1417" i="3"/>
  <c r="AS1417" i="3"/>
  <c r="AU1417" i="3"/>
  <c r="AW1417" i="3"/>
  <c r="AY1417" i="3"/>
  <c r="BA1417" i="3"/>
  <c r="BC1417" i="3"/>
  <c r="BE1417" i="3"/>
  <c r="BG1417" i="3"/>
  <c r="BI1417" i="3"/>
  <c r="N1417" i="3"/>
  <c r="P1417" i="3"/>
  <c r="R1417" i="3"/>
  <c r="T1417" i="3"/>
  <c r="V1417" i="3"/>
  <c r="X1417" i="3"/>
  <c r="Z1417" i="3"/>
  <c r="AB1417" i="3"/>
  <c r="AD1417" i="3"/>
  <c r="AF1417" i="3"/>
  <c r="AH1417" i="3"/>
  <c r="AJ1417" i="3"/>
  <c r="AL1417" i="3"/>
  <c r="AN1417" i="3"/>
  <c r="AP1417" i="3"/>
  <c r="AR1417" i="3"/>
  <c r="AT1417" i="3"/>
  <c r="AV1417" i="3"/>
  <c r="AX1417" i="3"/>
  <c r="AZ1417" i="3"/>
  <c r="BB1417" i="3"/>
  <c r="BD1417" i="3"/>
  <c r="BF1417" i="3"/>
  <c r="BH1417" i="3"/>
  <c r="AL1416" i="3"/>
  <c r="AR1416" i="3"/>
  <c r="AV1416" i="3"/>
  <c r="AZ1416" i="3"/>
  <c r="BD1416" i="3"/>
  <c r="M1416" i="3"/>
  <c r="O1416" i="3"/>
  <c r="Q1416" i="3"/>
  <c r="S1416" i="3"/>
  <c r="U1416" i="3"/>
  <c r="W1416" i="3"/>
  <c r="Y1416" i="3"/>
  <c r="AA1416" i="3"/>
  <c r="AC1416" i="3"/>
  <c r="AE1416" i="3"/>
  <c r="AG1416" i="3"/>
  <c r="AI1416" i="3"/>
  <c r="AK1416" i="3"/>
  <c r="AM1416" i="3"/>
  <c r="AO1416" i="3"/>
  <c r="AQ1416" i="3"/>
  <c r="AS1416" i="3"/>
  <c r="AU1416" i="3"/>
  <c r="AW1416" i="3"/>
  <c r="AY1416" i="3"/>
  <c r="BA1416" i="3"/>
  <c r="BC1416" i="3"/>
  <c r="BE1416" i="3"/>
  <c r="BG1416" i="3"/>
  <c r="BI1416" i="3"/>
  <c r="N1416" i="3"/>
  <c r="P1416" i="3"/>
  <c r="R1416" i="3"/>
  <c r="T1416" i="3"/>
  <c r="V1416" i="3"/>
  <c r="X1416" i="3"/>
  <c r="Z1416" i="3"/>
  <c r="AB1416" i="3"/>
  <c r="AD1416" i="3"/>
  <c r="AF1416" i="3"/>
  <c r="AH1416" i="3"/>
  <c r="AJ1416" i="3"/>
  <c r="AN1416" i="3"/>
  <c r="AP1416" i="3"/>
  <c r="AT1416" i="3"/>
  <c r="AX1416" i="3"/>
  <c r="BB1416" i="3"/>
  <c r="BF1416" i="3"/>
  <c r="BH1416" i="3"/>
  <c r="M1415" i="3"/>
  <c r="O1415" i="3"/>
  <c r="Q1415" i="3"/>
  <c r="S1415" i="3"/>
  <c r="U1415" i="3"/>
  <c r="W1415" i="3"/>
  <c r="Y1415" i="3"/>
  <c r="AA1415" i="3"/>
  <c r="AC1415" i="3"/>
  <c r="AE1415" i="3"/>
  <c r="AG1415" i="3"/>
  <c r="AI1415" i="3"/>
  <c r="AK1415" i="3"/>
  <c r="AM1415" i="3"/>
  <c r="AO1415" i="3"/>
  <c r="AQ1415" i="3"/>
  <c r="AS1415" i="3"/>
  <c r="AU1415" i="3"/>
  <c r="AW1415" i="3"/>
  <c r="AY1415" i="3"/>
  <c r="BA1415" i="3"/>
  <c r="BC1415" i="3"/>
  <c r="BE1415" i="3"/>
  <c r="BG1415" i="3"/>
  <c r="BI1415" i="3"/>
  <c r="N1415" i="3"/>
  <c r="P1415" i="3"/>
  <c r="R1415" i="3"/>
  <c r="T1415" i="3"/>
  <c r="V1415" i="3"/>
  <c r="X1415" i="3"/>
  <c r="Z1415" i="3"/>
  <c r="AB1415" i="3"/>
  <c r="AD1415" i="3"/>
  <c r="AF1415" i="3"/>
  <c r="AH1415" i="3"/>
  <c r="AJ1415" i="3"/>
  <c r="AL1415" i="3"/>
  <c r="AN1415" i="3"/>
  <c r="AP1415" i="3"/>
  <c r="AR1415" i="3"/>
  <c r="AT1415" i="3"/>
  <c r="AV1415" i="3"/>
  <c r="AX1415" i="3"/>
  <c r="AZ1415" i="3"/>
  <c r="BB1415" i="3"/>
  <c r="BD1415" i="3"/>
  <c r="BF1415" i="3"/>
  <c r="BH1415" i="3"/>
  <c r="N1413" i="3"/>
  <c r="P1413" i="3"/>
  <c r="R1413" i="3"/>
  <c r="T1413" i="3"/>
  <c r="V1413" i="3"/>
  <c r="X1413" i="3"/>
  <c r="Z1413" i="3"/>
  <c r="AB1413" i="3"/>
  <c r="AD1413" i="3"/>
  <c r="AF1413" i="3"/>
  <c r="AH1413" i="3"/>
  <c r="AJ1413" i="3"/>
  <c r="AL1413" i="3"/>
  <c r="AN1413" i="3"/>
  <c r="AP1413" i="3"/>
  <c r="AR1413" i="3"/>
  <c r="AT1413" i="3"/>
  <c r="AV1413" i="3"/>
  <c r="AX1413" i="3"/>
  <c r="AZ1413" i="3"/>
  <c r="BB1413" i="3"/>
  <c r="BD1413" i="3"/>
  <c r="BF1413" i="3"/>
  <c r="BH1413" i="3"/>
  <c r="M1413" i="3"/>
  <c r="O1413" i="3"/>
  <c r="Q1413" i="3"/>
  <c r="S1413" i="3"/>
  <c r="U1413" i="3"/>
  <c r="W1413" i="3"/>
  <c r="Y1413" i="3"/>
  <c r="AA1413" i="3"/>
  <c r="AC1413" i="3"/>
  <c r="AE1413" i="3"/>
  <c r="AG1413" i="3"/>
  <c r="AI1413" i="3"/>
  <c r="AK1413" i="3"/>
  <c r="AM1413" i="3"/>
  <c r="AO1413" i="3"/>
  <c r="AQ1413" i="3"/>
  <c r="AS1413" i="3"/>
  <c r="AU1413" i="3"/>
  <c r="AW1413" i="3"/>
  <c r="AY1413" i="3"/>
  <c r="BA1413" i="3"/>
  <c r="BC1413" i="3"/>
  <c r="BE1413" i="3"/>
  <c r="BG1413" i="3"/>
  <c r="BI1413" i="3"/>
  <c r="N1411" i="3"/>
  <c r="P1411" i="3"/>
  <c r="R1411" i="3"/>
  <c r="T1411" i="3"/>
  <c r="V1411" i="3"/>
  <c r="X1411" i="3"/>
  <c r="Z1411" i="3"/>
  <c r="AB1411" i="3"/>
  <c r="AD1411" i="3"/>
  <c r="AF1411" i="3"/>
  <c r="AH1411" i="3"/>
  <c r="AJ1411" i="3"/>
  <c r="AL1411" i="3"/>
  <c r="AN1411" i="3"/>
  <c r="AP1411" i="3"/>
  <c r="AR1411" i="3"/>
  <c r="AT1411" i="3"/>
  <c r="AV1411" i="3"/>
  <c r="AX1411" i="3"/>
  <c r="AZ1411" i="3"/>
  <c r="BB1411" i="3"/>
  <c r="BD1411" i="3"/>
  <c r="BF1411" i="3"/>
  <c r="BH1411" i="3"/>
  <c r="M1411" i="3"/>
  <c r="O1411" i="3"/>
  <c r="Q1411" i="3"/>
  <c r="S1411" i="3"/>
  <c r="U1411" i="3"/>
  <c r="W1411" i="3"/>
  <c r="Y1411" i="3"/>
  <c r="AA1411" i="3"/>
  <c r="AC1411" i="3"/>
  <c r="AE1411" i="3"/>
  <c r="AG1411" i="3"/>
  <c r="AI1411" i="3"/>
  <c r="AK1411" i="3"/>
  <c r="AM1411" i="3"/>
  <c r="AO1411" i="3"/>
  <c r="AQ1411" i="3"/>
  <c r="AS1411" i="3"/>
  <c r="AU1411" i="3"/>
  <c r="AW1411" i="3"/>
  <c r="AY1411" i="3"/>
  <c r="BA1411" i="3"/>
  <c r="BC1411" i="3"/>
  <c r="BE1411" i="3"/>
  <c r="BG1411" i="3"/>
  <c r="BI1411" i="3"/>
  <c r="N1409" i="3"/>
  <c r="P1409" i="3"/>
  <c r="R1409" i="3"/>
  <c r="T1409" i="3"/>
  <c r="V1409" i="3"/>
  <c r="X1409" i="3"/>
  <c r="Z1409" i="3"/>
  <c r="AB1409" i="3"/>
  <c r="AD1409" i="3"/>
  <c r="AF1409" i="3"/>
  <c r="AH1409" i="3"/>
  <c r="AJ1409" i="3"/>
  <c r="AL1409" i="3"/>
  <c r="AN1409" i="3"/>
  <c r="AP1409" i="3"/>
  <c r="AR1409" i="3"/>
  <c r="AT1409" i="3"/>
  <c r="AV1409" i="3"/>
  <c r="AX1409" i="3"/>
  <c r="AZ1409" i="3"/>
  <c r="BB1409" i="3"/>
  <c r="BD1409" i="3"/>
  <c r="BF1409" i="3"/>
  <c r="BH1409" i="3"/>
  <c r="M1409" i="3"/>
  <c r="O1409" i="3"/>
  <c r="Q1409" i="3"/>
  <c r="S1409" i="3"/>
  <c r="U1409" i="3"/>
  <c r="W1409" i="3"/>
  <c r="Y1409" i="3"/>
  <c r="AA1409" i="3"/>
  <c r="AC1409" i="3"/>
  <c r="AE1409" i="3"/>
  <c r="AG1409" i="3"/>
  <c r="AI1409" i="3"/>
  <c r="AK1409" i="3"/>
  <c r="AM1409" i="3"/>
  <c r="AO1409" i="3"/>
  <c r="AQ1409" i="3"/>
  <c r="AS1409" i="3"/>
  <c r="AU1409" i="3"/>
  <c r="AW1409" i="3"/>
  <c r="AY1409" i="3"/>
  <c r="BA1409" i="3"/>
  <c r="BC1409" i="3"/>
  <c r="BE1409" i="3"/>
  <c r="BG1409" i="3"/>
  <c r="BI1409" i="3"/>
  <c r="N1407" i="3"/>
  <c r="P1407" i="3"/>
  <c r="R1407" i="3"/>
  <c r="T1407" i="3"/>
  <c r="V1407" i="3"/>
  <c r="X1407" i="3"/>
  <c r="Z1407" i="3"/>
  <c r="AB1407" i="3"/>
  <c r="AD1407" i="3"/>
  <c r="AF1407" i="3"/>
  <c r="AH1407" i="3"/>
  <c r="AJ1407" i="3"/>
  <c r="AL1407" i="3"/>
  <c r="AN1407" i="3"/>
  <c r="AP1407" i="3"/>
  <c r="AR1407" i="3"/>
  <c r="AT1407" i="3"/>
  <c r="AV1407" i="3"/>
  <c r="AX1407" i="3"/>
  <c r="AZ1407" i="3"/>
  <c r="BB1407" i="3"/>
  <c r="BD1407" i="3"/>
  <c r="BF1407" i="3"/>
  <c r="BH1407" i="3"/>
  <c r="M1407" i="3"/>
  <c r="O1407" i="3"/>
  <c r="Q1407" i="3"/>
  <c r="S1407" i="3"/>
  <c r="U1407" i="3"/>
  <c r="W1407" i="3"/>
  <c r="Y1407" i="3"/>
  <c r="AA1407" i="3"/>
  <c r="AC1407" i="3"/>
  <c r="AE1407" i="3"/>
  <c r="AG1407" i="3"/>
  <c r="AI1407" i="3"/>
  <c r="AK1407" i="3"/>
  <c r="AM1407" i="3"/>
  <c r="AO1407" i="3"/>
  <c r="AQ1407" i="3"/>
  <c r="AS1407" i="3"/>
  <c r="AU1407" i="3"/>
  <c r="AW1407" i="3"/>
  <c r="AY1407" i="3"/>
  <c r="BA1407" i="3"/>
  <c r="BC1407" i="3"/>
  <c r="BE1407" i="3"/>
  <c r="BG1407" i="3"/>
  <c r="BI1407" i="3"/>
  <c r="N1405" i="3"/>
  <c r="P1405" i="3"/>
  <c r="R1405" i="3"/>
  <c r="T1405" i="3"/>
  <c r="V1405" i="3"/>
  <c r="X1405" i="3"/>
  <c r="Z1405" i="3"/>
  <c r="AB1405" i="3"/>
  <c r="AD1405" i="3"/>
  <c r="AF1405" i="3"/>
  <c r="AH1405" i="3"/>
  <c r="AJ1405" i="3"/>
  <c r="AL1405" i="3"/>
  <c r="AN1405" i="3"/>
  <c r="AP1405" i="3"/>
  <c r="AR1405" i="3"/>
  <c r="AT1405" i="3"/>
  <c r="AV1405" i="3"/>
  <c r="AX1405" i="3"/>
  <c r="AZ1405" i="3"/>
  <c r="BB1405" i="3"/>
  <c r="BD1405" i="3"/>
  <c r="BF1405" i="3"/>
  <c r="BH1405" i="3"/>
  <c r="M1405" i="3"/>
  <c r="O1405" i="3"/>
  <c r="Q1405" i="3"/>
  <c r="S1405" i="3"/>
  <c r="U1405" i="3"/>
  <c r="W1405" i="3"/>
  <c r="Y1405" i="3"/>
  <c r="AA1405" i="3"/>
  <c r="AC1405" i="3"/>
  <c r="AE1405" i="3"/>
  <c r="AG1405" i="3"/>
  <c r="AI1405" i="3"/>
  <c r="AK1405" i="3"/>
  <c r="AM1405" i="3"/>
  <c r="AO1405" i="3"/>
  <c r="AQ1405" i="3"/>
  <c r="AS1405" i="3"/>
  <c r="AU1405" i="3"/>
  <c r="AW1405" i="3"/>
  <c r="AY1405" i="3"/>
  <c r="BA1405" i="3"/>
  <c r="BC1405" i="3"/>
  <c r="BE1405" i="3"/>
  <c r="BG1405" i="3"/>
  <c r="BI1405" i="3"/>
  <c r="N1403" i="3"/>
  <c r="P1403" i="3"/>
  <c r="R1403" i="3"/>
  <c r="T1403" i="3"/>
  <c r="V1403" i="3"/>
  <c r="X1403" i="3"/>
  <c r="Z1403" i="3"/>
  <c r="AB1403" i="3"/>
  <c r="AD1403" i="3"/>
  <c r="AF1403" i="3"/>
  <c r="AH1403" i="3"/>
  <c r="AJ1403" i="3"/>
  <c r="AL1403" i="3"/>
  <c r="AN1403" i="3"/>
  <c r="AP1403" i="3"/>
  <c r="AR1403" i="3"/>
  <c r="AT1403" i="3"/>
  <c r="AV1403" i="3"/>
  <c r="AX1403" i="3"/>
  <c r="AZ1403" i="3"/>
  <c r="BB1403" i="3"/>
  <c r="BD1403" i="3"/>
  <c r="BF1403" i="3"/>
  <c r="BH1403" i="3"/>
  <c r="M1403" i="3"/>
  <c r="O1403" i="3"/>
  <c r="Q1403" i="3"/>
  <c r="S1403" i="3"/>
  <c r="U1403" i="3"/>
  <c r="W1403" i="3"/>
  <c r="Y1403" i="3"/>
  <c r="AA1403" i="3"/>
  <c r="AC1403" i="3"/>
  <c r="AE1403" i="3"/>
  <c r="AG1403" i="3"/>
  <c r="AI1403" i="3"/>
  <c r="AK1403" i="3"/>
  <c r="AM1403" i="3"/>
  <c r="AO1403" i="3"/>
  <c r="AQ1403" i="3"/>
  <c r="AS1403" i="3"/>
  <c r="AU1403" i="3"/>
  <c r="AW1403" i="3"/>
  <c r="AY1403" i="3"/>
  <c r="BA1403" i="3"/>
  <c r="BC1403" i="3"/>
  <c r="BE1403" i="3"/>
  <c r="BG1403" i="3"/>
  <c r="BI1403" i="3"/>
  <c r="N1401" i="3"/>
  <c r="P1401" i="3"/>
  <c r="R1401" i="3"/>
  <c r="T1401" i="3"/>
  <c r="V1401" i="3"/>
  <c r="X1401" i="3"/>
  <c r="Z1401" i="3"/>
  <c r="AB1401" i="3"/>
  <c r="AD1401" i="3"/>
  <c r="AF1401" i="3"/>
  <c r="AH1401" i="3"/>
  <c r="AJ1401" i="3"/>
  <c r="AL1401" i="3"/>
  <c r="AN1401" i="3"/>
  <c r="AP1401" i="3"/>
  <c r="AR1401" i="3"/>
  <c r="AT1401" i="3"/>
  <c r="AV1401" i="3"/>
  <c r="AX1401" i="3"/>
  <c r="AZ1401" i="3"/>
  <c r="BB1401" i="3"/>
  <c r="BD1401" i="3"/>
  <c r="BF1401" i="3"/>
  <c r="BH1401" i="3"/>
  <c r="M1401" i="3"/>
  <c r="O1401" i="3"/>
  <c r="Q1401" i="3"/>
  <c r="S1401" i="3"/>
  <c r="U1401" i="3"/>
  <c r="W1401" i="3"/>
  <c r="Y1401" i="3"/>
  <c r="AA1401" i="3"/>
  <c r="AC1401" i="3"/>
  <c r="AE1401" i="3"/>
  <c r="AG1401" i="3"/>
  <c r="AI1401" i="3"/>
  <c r="AK1401" i="3"/>
  <c r="AM1401" i="3"/>
  <c r="AO1401" i="3"/>
  <c r="AQ1401" i="3"/>
  <c r="AS1401" i="3"/>
  <c r="AU1401" i="3"/>
  <c r="AW1401" i="3"/>
  <c r="AY1401" i="3"/>
  <c r="BA1401" i="3"/>
  <c r="BC1401" i="3"/>
  <c r="BE1401" i="3"/>
  <c r="BG1401" i="3"/>
  <c r="BI1401" i="3"/>
  <c r="N1399" i="3"/>
  <c r="P1399" i="3"/>
  <c r="R1399" i="3"/>
  <c r="T1399" i="3"/>
  <c r="V1399" i="3"/>
  <c r="X1399" i="3"/>
  <c r="Z1399" i="3"/>
  <c r="AB1399" i="3"/>
  <c r="AD1399" i="3"/>
  <c r="AF1399" i="3"/>
  <c r="AH1399" i="3"/>
  <c r="AJ1399" i="3"/>
  <c r="AL1399" i="3"/>
  <c r="AN1399" i="3"/>
  <c r="AP1399" i="3"/>
  <c r="AR1399" i="3"/>
  <c r="AT1399" i="3"/>
  <c r="AV1399" i="3"/>
  <c r="AX1399" i="3"/>
  <c r="AZ1399" i="3"/>
  <c r="BB1399" i="3"/>
  <c r="BD1399" i="3"/>
  <c r="BF1399" i="3"/>
  <c r="BH1399" i="3"/>
  <c r="M1399" i="3"/>
  <c r="O1399" i="3"/>
  <c r="Q1399" i="3"/>
  <c r="S1399" i="3"/>
  <c r="U1399" i="3"/>
  <c r="W1399" i="3"/>
  <c r="Y1399" i="3"/>
  <c r="AA1399" i="3"/>
  <c r="AC1399" i="3"/>
  <c r="AE1399" i="3"/>
  <c r="AG1399" i="3"/>
  <c r="AI1399" i="3"/>
  <c r="AK1399" i="3"/>
  <c r="AM1399" i="3"/>
  <c r="AO1399" i="3"/>
  <c r="AQ1399" i="3"/>
  <c r="AS1399" i="3"/>
  <c r="AU1399" i="3"/>
  <c r="AW1399" i="3"/>
  <c r="AY1399" i="3"/>
  <c r="BA1399" i="3"/>
  <c r="BC1399" i="3"/>
  <c r="BE1399" i="3"/>
  <c r="BG1399" i="3"/>
  <c r="BI1399" i="3"/>
  <c r="N1397" i="3"/>
  <c r="P1397" i="3"/>
  <c r="R1397" i="3"/>
  <c r="T1397" i="3"/>
  <c r="V1397" i="3"/>
  <c r="X1397" i="3"/>
  <c r="Z1397" i="3"/>
  <c r="AB1397" i="3"/>
  <c r="AD1397" i="3"/>
  <c r="AF1397" i="3"/>
  <c r="AH1397" i="3"/>
  <c r="AJ1397" i="3"/>
  <c r="AL1397" i="3"/>
  <c r="AN1397" i="3"/>
  <c r="AP1397" i="3"/>
  <c r="AR1397" i="3"/>
  <c r="AT1397" i="3"/>
  <c r="AV1397" i="3"/>
  <c r="AX1397" i="3"/>
  <c r="AZ1397" i="3"/>
  <c r="BB1397" i="3"/>
  <c r="BD1397" i="3"/>
  <c r="BF1397" i="3"/>
  <c r="BH1397" i="3"/>
  <c r="M1397" i="3"/>
  <c r="O1397" i="3"/>
  <c r="Q1397" i="3"/>
  <c r="S1397" i="3"/>
  <c r="U1397" i="3"/>
  <c r="W1397" i="3"/>
  <c r="Y1397" i="3"/>
  <c r="AA1397" i="3"/>
  <c r="AC1397" i="3"/>
  <c r="AE1397" i="3"/>
  <c r="AG1397" i="3"/>
  <c r="AI1397" i="3"/>
  <c r="AK1397" i="3"/>
  <c r="AM1397" i="3"/>
  <c r="AO1397" i="3"/>
  <c r="AQ1397" i="3"/>
  <c r="AS1397" i="3"/>
  <c r="AU1397" i="3"/>
  <c r="AW1397" i="3"/>
  <c r="AY1397" i="3"/>
  <c r="BA1397" i="3"/>
  <c r="BC1397" i="3"/>
  <c r="BE1397" i="3"/>
  <c r="BG1397" i="3"/>
  <c r="BI1397" i="3"/>
  <c r="N1395" i="3"/>
  <c r="P1395" i="3"/>
  <c r="R1395" i="3"/>
  <c r="T1395" i="3"/>
  <c r="V1395" i="3"/>
  <c r="X1395" i="3"/>
  <c r="Z1395" i="3"/>
  <c r="AB1395" i="3"/>
  <c r="AD1395" i="3"/>
  <c r="AF1395" i="3"/>
  <c r="AH1395" i="3"/>
  <c r="AJ1395" i="3"/>
  <c r="AL1395" i="3"/>
  <c r="AN1395" i="3"/>
  <c r="AP1395" i="3"/>
  <c r="AR1395" i="3"/>
  <c r="AT1395" i="3"/>
  <c r="AV1395" i="3"/>
  <c r="AX1395" i="3"/>
  <c r="AZ1395" i="3"/>
  <c r="BB1395" i="3"/>
  <c r="BD1395" i="3"/>
  <c r="BF1395" i="3"/>
  <c r="BH1395" i="3"/>
  <c r="M1395" i="3"/>
  <c r="O1395" i="3"/>
  <c r="Q1395" i="3"/>
  <c r="S1395" i="3"/>
  <c r="U1395" i="3"/>
  <c r="W1395" i="3"/>
  <c r="Y1395" i="3"/>
  <c r="AA1395" i="3"/>
  <c r="AC1395" i="3"/>
  <c r="AE1395" i="3"/>
  <c r="AG1395" i="3"/>
  <c r="AI1395" i="3"/>
  <c r="AK1395" i="3"/>
  <c r="AM1395" i="3"/>
  <c r="AO1395" i="3"/>
  <c r="AQ1395" i="3"/>
  <c r="AS1395" i="3"/>
  <c r="AU1395" i="3"/>
  <c r="AW1395" i="3"/>
  <c r="AY1395" i="3"/>
  <c r="BA1395" i="3"/>
  <c r="BC1395" i="3"/>
  <c r="BE1395" i="3"/>
  <c r="BG1395" i="3"/>
  <c r="BI1395" i="3"/>
  <c r="N1393" i="3"/>
  <c r="P1393" i="3"/>
  <c r="R1393" i="3"/>
  <c r="T1393" i="3"/>
  <c r="V1393" i="3"/>
  <c r="X1393" i="3"/>
  <c r="Z1393" i="3"/>
  <c r="AB1393" i="3"/>
  <c r="AD1393" i="3"/>
  <c r="AF1393" i="3"/>
  <c r="AH1393" i="3"/>
  <c r="AJ1393" i="3"/>
  <c r="AL1393" i="3"/>
  <c r="AN1393" i="3"/>
  <c r="AP1393" i="3"/>
  <c r="AR1393" i="3"/>
  <c r="AT1393" i="3"/>
  <c r="AV1393" i="3"/>
  <c r="AX1393" i="3"/>
  <c r="AZ1393" i="3"/>
  <c r="BB1393" i="3"/>
  <c r="BD1393" i="3"/>
  <c r="BF1393" i="3"/>
  <c r="BH1393" i="3"/>
  <c r="M1393" i="3"/>
  <c r="O1393" i="3"/>
  <c r="Q1393" i="3"/>
  <c r="S1393" i="3"/>
  <c r="U1393" i="3"/>
  <c r="W1393" i="3"/>
  <c r="Y1393" i="3"/>
  <c r="AA1393" i="3"/>
  <c r="AC1393" i="3"/>
  <c r="AE1393" i="3"/>
  <c r="AG1393" i="3"/>
  <c r="AI1393" i="3"/>
  <c r="AK1393" i="3"/>
  <c r="AM1393" i="3"/>
  <c r="AO1393" i="3"/>
  <c r="AQ1393" i="3"/>
  <c r="AS1393" i="3"/>
  <c r="AU1393" i="3"/>
  <c r="AW1393" i="3"/>
  <c r="AY1393" i="3"/>
  <c r="BA1393" i="3"/>
  <c r="BC1393" i="3"/>
  <c r="BE1393" i="3"/>
  <c r="BG1393" i="3"/>
  <c r="BI1393" i="3"/>
  <c r="N1414" i="3"/>
  <c r="P1414" i="3"/>
  <c r="R1414" i="3"/>
  <c r="T1414" i="3"/>
  <c r="V1414" i="3"/>
  <c r="X1414" i="3"/>
  <c r="Z1414" i="3"/>
  <c r="AB1414" i="3"/>
  <c r="AD1414" i="3"/>
  <c r="AF1414" i="3"/>
  <c r="AH1414" i="3"/>
  <c r="AJ1414" i="3"/>
  <c r="AL1414" i="3"/>
  <c r="AN1414" i="3"/>
  <c r="AP1414" i="3"/>
  <c r="AR1414" i="3"/>
  <c r="AT1414" i="3"/>
  <c r="AV1414" i="3"/>
  <c r="AX1414" i="3"/>
  <c r="AZ1414" i="3"/>
  <c r="BB1414" i="3"/>
  <c r="BD1414" i="3"/>
  <c r="BF1414" i="3"/>
  <c r="BH1414" i="3"/>
  <c r="M1414" i="3"/>
  <c r="O1414" i="3"/>
  <c r="Q1414" i="3"/>
  <c r="S1414" i="3"/>
  <c r="U1414" i="3"/>
  <c r="W1414" i="3"/>
  <c r="Y1414" i="3"/>
  <c r="AA1414" i="3"/>
  <c r="AC1414" i="3"/>
  <c r="AE1414" i="3"/>
  <c r="AG1414" i="3"/>
  <c r="AI1414" i="3"/>
  <c r="AK1414" i="3"/>
  <c r="AM1414" i="3"/>
  <c r="AO1414" i="3"/>
  <c r="AQ1414" i="3"/>
  <c r="AS1414" i="3"/>
  <c r="AU1414" i="3"/>
  <c r="AW1414" i="3"/>
  <c r="AY1414" i="3"/>
  <c r="BA1414" i="3"/>
  <c r="BC1414" i="3"/>
  <c r="BE1414" i="3"/>
  <c r="BG1414" i="3"/>
  <c r="BI1414" i="3"/>
  <c r="T1412" i="3"/>
  <c r="AJ1412" i="3"/>
  <c r="AZ1412" i="3"/>
  <c r="S1412" i="3"/>
  <c r="AI1412" i="3"/>
  <c r="AY1412" i="3"/>
  <c r="N1410" i="3"/>
  <c r="P1410" i="3"/>
  <c r="R1410" i="3"/>
  <c r="T1410" i="3"/>
  <c r="V1410" i="3"/>
  <c r="X1410" i="3"/>
  <c r="Z1410" i="3"/>
  <c r="AB1410" i="3"/>
  <c r="AD1410" i="3"/>
  <c r="AF1410" i="3"/>
  <c r="AH1410" i="3"/>
  <c r="AJ1410" i="3"/>
  <c r="AL1410" i="3"/>
  <c r="AN1410" i="3"/>
  <c r="AP1410" i="3"/>
  <c r="AR1410" i="3"/>
  <c r="AT1410" i="3"/>
  <c r="AV1410" i="3"/>
  <c r="AX1410" i="3"/>
  <c r="AZ1410" i="3"/>
  <c r="BB1410" i="3"/>
  <c r="BD1410" i="3"/>
  <c r="BF1410" i="3"/>
  <c r="BH1410" i="3"/>
  <c r="M1410" i="3"/>
  <c r="O1410" i="3"/>
  <c r="Q1410" i="3"/>
  <c r="S1410" i="3"/>
  <c r="U1410" i="3"/>
  <c r="W1410" i="3"/>
  <c r="Y1410" i="3"/>
  <c r="AA1410" i="3"/>
  <c r="AC1410" i="3"/>
  <c r="AE1410" i="3"/>
  <c r="AG1410" i="3"/>
  <c r="AI1410" i="3"/>
  <c r="AK1410" i="3"/>
  <c r="AM1410" i="3"/>
  <c r="AO1410" i="3"/>
  <c r="AQ1410" i="3"/>
  <c r="AS1410" i="3"/>
  <c r="AU1410" i="3"/>
  <c r="AW1410" i="3"/>
  <c r="AY1410" i="3"/>
  <c r="BA1410" i="3"/>
  <c r="BC1410" i="3"/>
  <c r="BE1410" i="3"/>
  <c r="BG1410" i="3"/>
  <c r="BI1410" i="3"/>
  <c r="X1408" i="3"/>
  <c r="AN1408" i="3"/>
  <c r="BD1408" i="3"/>
  <c r="W1408" i="3"/>
  <c r="AM1408" i="3"/>
  <c r="BC1408" i="3"/>
  <c r="N1406" i="3"/>
  <c r="P1406" i="3"/>
  <c r="R1406" i="3"/>
  <c r="T1406" i="3"/>
  <c r="V1406" i="3"/>
  <c r="X1406" i="3"/>
  <c r="Z1406" i="3"/>
  <c r="AB1406" i="3"/>
  <c r="AD1406" i="3"/>
  <c r="AF1406" i="3"/>
  <c r="AH1406" i="3"/>
  <c r="AJ1406" i="3"/>
  <c r="AL1406" i="3"/>
  <c r="AN1406" i="3"/>
  <c r="AP1406" i="3"/>
  <c r="AR1406" i="3"/>
  <c r="AT1406" i="3"/>
  <c r="AV1406" i="3"/>
  <c r="AX1406" i="3"/>
  <c r="AZ1406" i="3"/>
  <c r="BB1406" i="3"/>
  <c r="BD1406" i="3"/>
  <c r="BF1406" i="3"/>
  <c r="BH1406" i="3"/>
  <c r="M1406" i="3"/>
  <c r="O1406" i="3"/>
  <c r="Q1406" i="3"/>
  <c r="S1406" i="3"/>
  <c r="U1406" i="3"/>
  <c r="W1406" i="3"/>
  <c r="Y1406" i="3"/>
  <c r="AA1406" i="3"/>
  <c r="AC1406" i="3"/>
  <c r="AE1406" i="3"/>
  <c r="AG1406" i="3"/>
  <c r="AI1406" i="3"/>
  <c r="AK1406" i="3"/>
  <c r="AM1406" i="3"/>
  <c r="AO1406" i="3"/>
  <c r="AQ1406" i="3"/>
  <c r="AS1406" i="3"/>
  <c r="AU1406" i="3"/>
  <c r="AW1406" i="3"/>
  <c r="AY1406" i="3"/>
  <c r="BA1406" i="3"/>
  <c r="BC1406" i="3"/>
  <c r="BE1406" i="3"/>
  <c r="BG1406" i="3"/>
  <c r="BI1406" i="3"/>
  <c r="T1404" i="3"/>
  <c r="AJ1404" i="3"/>
  <c r="AZ1404" i="3"/>
  <c r="S1404" i="3"/>
  <c r="AI1404" i="3"/>
  <c r="AY1404" i="3"/>
  <c r="N1402" i="3"/>
  <c r="P1402" i="3"/>
  <c r="R1402" i="3"/>
  <c r="T1402" i="3"/>
  <c r="V1402" i="3"/>
  <c r="X1402" i="3"/>
  <c r="Z1402" i="3"/>
  <c r="AB1402" i="3"/>
  <c r="AD1402" i="3"/>
  <c r="AF1402" i="3"/>
  <c r="AH1402" i="3"/>
  <c r="AJ1402" i="3"/>
  <c r="AL1402" i="3"/>
  <c r="AN1402" i="3"/>
  <c r="AP1402" i="3"/>
  <c r="AR1402" i="3"/>
  <c r="AT1402" i="3"/>
  <c r="AV1402" i="3"/>
  <c r="AX1402" i="3"/>
  <c r="AZ1402" i="3"/>
  <c r="BB1402" i="3"/>
  <c r="BD1402" i="3"/>
  <c r="BF1402" i="3"/>
  <c r="BH1402" i="3"/>
  <c r="M1402" i="3"/>
  <c r="O1402" i="3"/>
  <c r="Q1402" i="3"/>
  <c r="S1402" i="3"/>
  <c r="U1402" i="3"/>
  <c r="W1402" i="3"/>
  <c r="Y1402" i="3"/>
  <c r="AA1402" i="3"/>
  <c r="AC1402" i="3"/>
  <c r="AE1402" i="3"/>
  <c r="AG1402" i="3"/>
  <c r="AI1402" i="3"/>
  <c r="AK1402" i="3"/>
  <c r="AM1402" i="3"/>
  <c r="AO1402" i="3"/>
  <c r="AQ1402" i="3"/>
  <c r="AS1402" i="3"/>
  <c r="AU1402" i="3"/>
  <c r="AW1402" i="3"/>
  <c r="AY1402" i="3"/>
  <c r="BA1402" i="3"/>
  <c r="BC1402" i="3"/>
  <c r="BE1402" i="3"/>
  <c r="BG1402" i="3"/>
  <c r="BI1402" i="3"/>
  <c r="X1400" i="3"/>
  <c r="AN1400" i="3"/>
  <c r="BD1400" i="3"/>
  <c r="W1400" i="3"/>
  <c r="AM1400" i="3"/>
  <c r="BC1400" i="3"/>
  <c r="N1398" i="3"/>
  <c r="P1398" i="3"/>
  <c r="R1398" i="3"/>
  <c r="T1398" i="3"/>
  <c r="V1398" i="3"/>
  <c r="X1398" i="3"/>
  <c r="Z1398" i="3"/>
  <c r="AB1398" i="3"/>
  <c r="AD1398" i="3"/>
  <c r="AF1398" i="3"/>
  <c r="AH1398" i="3"/>
  <c r="AJ1398" i="3"/>
  <c r="AL1398" i="3"/>
  <c r="AN1398" i="3"/>
  <c r="AP1398" i="3"/>
  <c r="AR1398" i="3"/>
  <c r="AT1398" i="3"/>
  <c r="AV1398" i="3"/>
  <c r="AX1398" i="3"/>
  <c r="AZ1398" i="3"/>
  <c r="BB1398" i="3"/>
  <c r="BD1398" i="3"/>
  <c r="BF1398" i="3"/>
  <c r="BH1398" i="3"/>
  <c r="M1398" i="3"/>
  <c r="O1398" i="3"/>
  <c r="Q1398" i="3"/>
  <c r="S1398" i="3"/>
  <c r="U1398" i="3"/>
  <c r="W1398" i="3"/>
  <c r="Y1398" i="3"/>
  <c r="AA1398" i="3"/>
  <c r="AC1398" i="3"/>
  <c r="AE1398" i="3"/>
  <c r="AG1398" i="3"/>
  <c r="AI1398" i="3"/>
  <c r="AK1398" i="3"/>
  <c r="AM1398" i="3"/>
  <c r="AO1398" i="3"/>
  <c r="AQ1398" i="3"/>
  <c r="AS1398" i="3"/>
  <c r="AU1398" i="3"/>
  <c r="AW1398" i="3"/>
  <c r="AY1398" i="3"/>
  <c r="BA1398" i="3"/>
  <c r="BC1398" i="3"/>
  <c r="BE1398" i="3"/>
  <c r="BG1398" i="3"/>
  <c r="BI1398" i="3"/>
  <c r="T1396" i="3"/>
  <c r="AJ1396" i="3"/>
  <c r="AZ1396" i="3"/>
  <c r="S1396" i="3"/>
  <c r="AI1396" i="3"/>
  <c r="AY1396" i="3"/>
  <c r="N1394" i="3"/>
  <c r="P1394" i="3"/>
  <c r="R1394" i="3"/>
  <c r="T1394" i="3"/>
  <c r="V1394" i="3"/>
  <c r="X1394" i="3"/>
  <c r="Z1394" i="3"/>
  <c r="AB1394" i="3"/>
  <c r="AD1394" i="3"/>
  <c r="AF1394" i="3"/>
  <c r="AH1394" i="3"/>
  <c r="AJ1394" i="3"/>
  <c r="AL1394" i="3"/>
  <c r="AN1394" i="3"/>
  <c r="AP1394" i="3"/>
  <c r="AR1394" i="3"/>
  <c r="AT1394" i="3"/>
  <c r="AV1394" i="3"/>
  <c r="AX1394" i="3"/>
  <c r="AZ1394" i="3"/>
  <c r="BB1394" i="3"/>
  <c r="BD1394" i="3"/>
  <c r="BF1394" i="3"/>
  <c r="BH1394" i="3"/>
  <c r="M1394" i="3"/>
  <c r="O1394" i="3"/>
  <c r="Q1394" i="3"/>
  <c r="S1394" i="3"/>
  <c r="U1394" i="3"/>
  <c r="W1394" i="3"/>
  <c r="Y1394" i="3"/>
  <c r="AA1394" i="3"/>
  <c r="AC1394" i="3"/>
  <c r="AE1394" i="3"/>
  <c r="AG1394" i="3"/>
  <c r="AI1394" i="3"/>
  <c r="AK1394" i="3"/>
  <c r="AM1394" i="3"/>
  <c r="AO1394" i="3"/>
  <c r="AQ1394" i="3"/>
  <c r="AS1394" i="3"/>
  <c r="AU1394" i="3"/>
  <c r="AW1394" i="3"/>
  <c r="AY1394" i="3"/>
  <c r="BA1394" i="3"/>
  <c r="BC1394" i="3"/>
  <c r="BE1394" i="3"/>
  <c r="BG1394" i="3"/>
  <c r="BI1394" i="3"/>
  <c r="X1392" i="3"/>
  <c r="AN1392" i="3"/>
  <c r="BD1392" i="3"/>
  <c r="W1392" i="3"/>
  <c r="AM1392" i="3"/>
  <c r="BC1392" i="3"/>
  <c r="Z1391" i="3"/>
  <c r="AP1391" i="3"/>
  <c r="BF1391" i="3"/>
  <c r="AH1390" i="3"/>
  <c r="N1389" i="3"/>
  <c r="AT1389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P1388" i="3"/>
  <c r="BA1391" i="3"/>
  <c r="AK1391" i="3"/>
  <c r="T1391" i="3"/>
  <c r="AF1390" i="3"/>
  <c r="AR1389" i="3"/>
  <c r="BH1388" i="3"/>
  <c r="BD1388" i="3"/>
  <c r="AZ1388" i="3"/>
  <c r="AV1388" i="3"/>
  <c r="AR1388" i="3"/>
  <c r="AN1388" i="3"/>
  <c r="AJ1388" i="3"/>
  <c r="AF1388" i="3"/>
  <c r="AB1388" i="3"/>
  <c r="X1388" i="3"/>
  <c r="T1388" i="3"/>
  <c r="M1387" i="3"/>
  <c r="O1387" i="3"/>
  <c r="Q1387" i="3"/>
  <c r="S1387" i="3"/>
  <c r="U1387" i="3"/>
  <c r="W1387" i="3"/>
  <c r="Y1387" i="3"/>
  <c r="AA1387" i="3"/>
  <c r="AC1387" i="3"/>
  <c r="AE1387" i="3"/>
  <c r="AG1387" i="3"/>
  <c r="AI1387" i="3"/>
  <c r="AK1387" i="3"/>
  <c r="AM1387" i="3"/>
  <c r="AO1387" i="3"/>
  <c r="AQ1387" i="3"/>
  <c r="AS1387" i="3"/>
  <c r="AU1387" i="3"/>
  <c r="AW1387" i="3"/>
  <c r="AY1387" i="3"/>
  <c r="BA1387" i="3"/>
  <c r="BC1387" i="3"/>
  <c r="BE1387" i="3"/>
  <c r="BG1387" i="3"/>
  <c r="BI1387" i="3"/>
  <c r="N1387" i="3"/>
  <c r="P1387" i="3"/>
  <c r="R1387" i="3"/>
  <c r="T1387" i="3"/>
  <c r="V1387" i="3"/>
  <c r="X1387" i="3"/>
  <c r="Z1387" i="3"/>
  <c r="AB1387" i="3"/>
  <c r="AD1387" i="3"/>
  <c r="AF1387" i="3"/>
  <c r="AH1387" i="3"/>
  <c r="AJ1387" i="3"/>
  <c r="AL1387" i="3"/>
  <c r="AN1387" i="3"/>
  <c r="AP1387" i="3"/>
  <c r="AR1387" i="3"/>
  <c r="AT1387" i="3"/>
  <c r="AV1387" i="3"/>
  <c r="AX1387" i="3"/>
  <c r="AZ1387" i="3"/>
  <c r="BB1387" i="3"/>
  <c r="BD1387" i="3"/>
  <c r="BF1387" i="3"/>
  <c r="BH1387" i="3"/>
  <c r="M1385" i="3"/>
  <c r="O1385" i="3"/>
  <c r="Q1385" i="3"/>
  <c r="S1385" i="3"/>
  <c r="U1385" i="3"/>
  <c r="W1385" i="3"/>
  <c r="Y1385" i="3"/>
  <c r="AA1385" i="3"/>
  <c r="AC1385" i="3"/>
  <c r="AE1385" i="3"/>
  <c r="AG1385" i="3"/>
  <c r="AI1385" i="3"/>
  <c r="AK1385" i="3"/>
  <c r="AM1385" i="3"/>
  <c r="AO1385" i="3"/>
  <c r="AQ1385" i="3"/>
  <c r="AS1385" i="3"/>
  <c r="AU1385" i="3"/>
  <c r="AW1385" i="3"/>
  <c r="AY1385" i="3"/>
  <c r="BA1385" i="3"/>
  <c r="BC1385" i="3"/>
  <c r="BE1385" i="3"/>
  <c r="BG1385" i="3"/>
  <c r="BI1385" i="3"/>
  <c r="N1385" i="3"/>
  <c r="P1385" i="3"/>
  <c r="R1385" i="3"/>
  <c r="T1385" i="3"/>
  <c r="V1385" i="3"/>
  <c r="X1385" i="3"/>
  <c r="Z1385" i="3"/>
  <c r="AB1385" i="3"/>
  <c r="AD1385" i="3"/>
  <c r="AF1385" i="3"/>
  <c r="AH1385" i="3"/>
  <c r="AJ1385" i="3"/>
  <c r="AL1385" i="3"/>
  <c r="AN1385" i="3"/>
  <c r="AP1385" i="3"/>
  <c r="AR1385" i="3"/>
  <c r="AT1385" i="3"/>
  <c r="AV1385" i="3"/>
  <c r="AX1385" i="3"/>
  <c r="AZ1385" i="3"/>
  <c r="BB1385" i="3"/>
  <c r="BD1385" i="3"/>
  <c r="BF1385" i="3"/>
  <c r="BH1385" i="3"/>
  <c r="M1383" i="3"/>
  <c r="O1383" i="3"/>
  <c r="Q1383" i="3"/>
  <c r="S1383" i="3"/>
  <c r="U1383" i="3"/>
  <c r="W1383" i="3"/>
  <c r="Y1383" i="3"/>
  <c r="AA1383" i="3"/>
  <c r="AC1383" i="3"/>
  <c r="AE1383" i="3"/>
  <c r="AG1383" i="3"/>
  <c r="AI1383" i="3"/>
  <c r="AK1383" i="3"/>
  <c r="AM1383" i="3"/>
  <c r="AO1383" i="3"/>
  <c r="AQ1383" i="3"/>
  <c r="AS1383" i="3"/>
  <c r="AU1383" i="3"/>
  <c r="AW1383" i="3"/>
  <c r="AY1383" i="3"/>
  <c r="BA1383" i="3"/>
  <c r="BC1383" i="3"/>
  <c r="BE1383" i="3"/>
  <c r="BG1383" i="3"/>
  <c r="BI1383" i="3"/>
  <c r="N1383" i="3"/>
  <c r="P1383" i="3"/>
  <c r="R1383" i="3"/>
  <c r="T1383" i="3"/>
  <c r="V1383" i="3"/>
  <c r="X1383" i="3"/>
  <c r="Z1383" i="3"/>
  <c r="AB1383" i="3"/>
  <c r="AD1383" i="3"/>
  <c r="AF1383" i="3"/>
  <c r="AH1383" i="3"/>
  <c r="AJ1383" i="3"/>
  <c r="AL1383" i="3"/>
  <c r="AN1383" i="3"/>
  <c r="AP1383" i="3"/>
  <c r="AR1383" i="3"/>
  <c r="AT1383" i="3"/>
  <c r="AV1383" i="3"/>
  <c r="AX1383" i="3"/>
  <c r="AZ1383" i="3"/>
  <c r="BB1383" i="3"/>
  <c r="BD1383" i="3"/>
  <c r="BF1383" i="3"/>
  <c r="BH1383" i="3"/>
  <c r="M1381" i="3"/>
  <c r="O1381" i="3"/>
  <c r="Q1381" i="3"/>
  <c r="S1381" i="3"/>
  <c r="U1381" i="3"/>
  <c r="W1381" i="3"/>
  <c r="Y1381" i="3"/>
  <c r="AA1381" i="3"/>
  <c r="AC1381" i="3"/>
  <c r="AE1381" i="3"/>
  <c r="AG1381" i="3"/>
  <c r="AI1381" i="3"/>
  <c r="AK1381" i="3"/>
  <c r="AM1381" i="3"/>
  <c r="AO1381" i="3"/>
  <c r="AQ1381" i="3"/>
  <c r="AS1381" i="3"/>
  <c r="AU1381" i="3"/>
  <c r="AW1381" i="3"/>
  <c r="AY1381" i="3"/>
  <c r="BA1381" i="3"/>
  <c r="BC1381" i="3"/>
  <c r="BE1381" i="3"/>
  <c r="BG1381" i="3"/>
  <c r="BI1381" i="3"/>
  <c r="N1381" i="3"/>
  <c r="P1381" i="3"/>
  <c r="R1381" i="3"/>
  <c r="T1381" i="3"/>
  <c r="V1381" i="3"/>
  <c r="X1381" i="3"/>
  <c r="Z1381" i="3"/>
  <c r="AB1381" i="3"/>
  <c r="AD1381" i="3"/>
  <c r="AF1381" i="3"/>
  <c r="AH1381" i="3"/>
  <c r="AJ1381" i="3"/>
  <c r="AL1381" i="3"/>
  <c r="AN1381" i="3"/>
  <c r="AP1381" i="3"/>
  <c r="AR1381" i="3"/>
  <c r="AT1381" i="3"/>
  <c r="AV1381" i="3"/>
  <c r="AX1381" i="3"/>
  <c r="AZ1381" i="3"/>
  <c r="BB1381" i="3"/>
  <c r="BD1381" i="3"/>
  <c r="BF1381" i="3"/>
  <c r="BH1381" i="3"/>
  <c r="M1379" i="3"/>
  <c r="O1379" i="3"/>
  <c r="Q1379" i="3"/>
  <c r="S1379" i="3"/>
  <c r="U1379" i="3"/>
  <c r="W1379" i="3"/>
  <c r="Y1379" i="3"/>
  <c r="AA1379" i="3"/>
  <c r="AC1379" i="3"/>
  <c r="AE1379" i="3"/>
  <c r="AG1379" i="3"/>
  <c r="AI1379" i="3"/>
  <c r="AK1379" i="3"/>
  <c r="AM1379" i="3"/>
  <c r="AO1379" i="3"/>
  <c r="AQ1379" i="3"/>
  <c r="AS1379" i="3"/>
  <c r="AU1379" i="3"/>
  <c r="AW1379" i="3"/>
  <c r="AY1379" i="3"/>
  <c r="BA1379" i="3"/>
  <c r="BC1379" i="3"/>
  <c r="BE1379" i="3"/>
  <c r="BG1379" i="3"/>
  <c r="BI1379" i="3"/>
  <c r="N1379" i="3"/>
  <c r="P1379" i="3"/>
  <c r="R1379" i="3"/>
  <c r="T1379" i="3"/>
  <c r="V1379" i="3"/>
  <c r="X1379" i="3"/>
  <c r="Z1379" i="3"/>
  <c r="AB1379" i="3"/>
  <c r="AD1379" i="3"/>
  <c r="AF1379" i="3"/>
  <c r="AH1379" i="3"/>
  <c r="AJ1379" i="3"/>
  <c r="AL1379" i="3"/>
  <c r="AN1379" i="3"/>
  <c r="AP1379" i="3"/>
  <c r="AR1379" i="3"/>
  <c r="AT1379" i="3"/>
  <c r="AV1379" i="3"/>
  <c r="AX1379" i="3"/>
  <c r="AZ1379" i="3"/>
  <c r="BB1379" i="3"/>
  <c r="BD1379" i="3"/>
  <c r="BF1379" i="3"/>
  <c r="BH1379" i="3"/>
  <c r="M1377" i="3"/>
  <c r="O1377" i="3"/>
  <c r="Q1377" i="3"/>
  <c r="S1377" i="3"/>
  <c r="U1377" i="3"/>
  <c r="W1377" i="3"/>
  <c r="Y1377" i="3"/>
  <c r="AA1377" i="3"/>
  <c r="AC1377" i="3"/>
  <c r="AE1377" i="3"/>
  <c r="AG1377" i="3"/>
  <c r="AI1377" i="3"/>
  <c r="AK1377" i="3"/>
  <c r="AM1377" i="3"/>
  <c r="AO1377" i="3"/>
  <c r="AQ1377" i="3"/>
  <c r="AS1377" i="3"/>
  <c r="AU1377" i="3"/>
  <c r="AW1377" i="3"/>
  <c r="AY1377" i="3"/>
  <c r="BA1377" i="3"/>
  <c r="BC1377" i="3"/>
  <c r="BE1377" i="3"/>
  <c r="BG1377" i="3"/>
  <c r="BI1377" i="3"/>
  <c r="N1377" i="3"/>
  <c r="P1377" i="3"/>
  <c r="R1377" i="3"/>
  <c r="T1377" i="3"/>
  <c r="V1377" i="3"/>
  <c r="X1377" i="3"/>
  <c r="Z1377" i="3"/>
  <c r="AB1377" i="3"/>
  <c r="AD1377" i="3"/>
  <c r="AF1377" i="3"/>
  <c r="AH1377" i="3"/>
  <c r="AJ1377" i="3"/>
  <c r="AL1377" i="3"/>
  <c r="AN1377" i="3"/>
  <c r="AP1377" i="3"/>
  <c r="AR1377" i="3"/>
  <c r="AT1377" i="3"/>
  <c r="AV1377" i="3"/>
  <c r="AX1377" i="3"/>
  <c r="AZ1377" i="3"/>
  <c r="BB1377" i="3"/>
  <c r="BD1377" i="3"/>
  <c r="BF1377" i="3"/>
  <c r="BH1377" i="3"/>
  <c r="M1375" i="3"/>
  <c r="O1375" i="3"/>
  <c r="Q1375" i="3"/>
  <c r="S1375" i="3"/>
  <c r="U1375" i="3"/>
  <c r="W1375" i="3"/>
  <c r="Y1375" i="3"/>
  <c r="AA1375" i="3"/>
  <c r="AC1375" i="3"/>
  <c r="AE1375" i="3"/>
  <c r="AG1375" i="3"/>
  <c r="AI1375" i="3"/>
  <c r="AK1375" i="3"/>
  <c r="AM1375" i="3"/>
  <c r="AO1375" i="3"/>
  <c r="AQ1375" i="3"/>
  <c r="AS1375" i="3"/>
  <c r="AU1375" i="3"/>
  <c r="AW1375" i="3"/>
  <c r="AY1375" i="3"/>
  <c r="BA1375" i="3"/>
  <c r="BC1375" i="3"/>
  <c r="BE1375" i="3"/>
  <c r="BG1375" i="3"/>
  <c r="BI1375" i="3"/>
  <c r="N1375" i="3"/>
  <c r="P1375" i="3"/>
  <c r="R1375" i="3"/>
  <c r="T1375" i="3"/>
  <c r="V1375" i="3"/>
  <c r="X1375" i="3"/>
  <c r="Z1375" i="3"/>
  <c r="AB1375" i="3"/>
  <c r="AD1375" i="3"/>
  <c r="AF1375" i="3"/>
  <c r="AH1375" i="3"/>
  <c r="AJ1375" i="3"/>
  <c r="AL1375" i="3"/>
  <c r="AN1375" i="3"/>
  <c r="AP1375" i="3"/>
  <c r="AR1375" i="3"/>
  <c r="AT1375" i="3"/>
  <c r="AV1375" i="3"/>
  <c r="AX1375" i="3"/>
  <c r="AZ1375" i="3"/>
  <c r="BB1375" i="3"/>
  <c r="BD1375" i="3"/>
  <c r="BF1375" i="3"/>
  <c r="BH1375" i="3"/>
  <c r="M1373" i="3"/>
  <c r="O1373" i="3"/>
  <c r="Q1373" i="3"/>
  <c r="S1373" i="3"/>
  <c r="U1373" i="3"/>
  <c r="W1373" i="3"/>
  <c r="Y1373" i="3"/>
  <c r="AA1373" i="3"/>
  <c r="AC1373" i="3"/>
  <c r="AE1373" i="3"/>
  <c r="AG1373" i="3"/>
  <c r="AI1373" i="3"/>
  <c r="AK1373" i="3"/>
  <c r="AM1373" i="3"/>
  <c r="AO1373" i="3"/>
  <c r="AQ1373" i="3"/>
  <c r="AS1373" i="3"/>
  <c r="AU1373" i="3"/>
  <c r="AW1373" i="3"/>
  <c r="AY1373" i="3"/>
  <c r="BA1373" i="3"/>
  <c r="BC1373" i="3"/>
  <c r="BE1373" i="3"/>
  <c r="BG1373" i="3"/>
  <c r="BI1373" i="3"/>
  <c r="N1373" i="3"/>
  <c r="P1373" i="3"/>
  <c r="R1373" i="3"/>
  <c r="T1373" i="3"/>
  <c r="V1373" i="3"/>
  <c r="X1373" i="3"/>
  <c r="Z1373" i="3"/>
  <c r="AB1373" i="3"/>
  <c r="AD1373" i="3"/>
  <c r="AF1373" i="3"/>
  <c r="AH1373" i="3"/>
  <c r="AJ1373" i="3"/>
  <c r="AL1373" i="3"/>
  <c r="AN1373" i="3"/>
  <c r="AP1373" i="3"/>
  <c r="AR1373" i="3"/>
  <c r="AT1373" i="3"/>
  <c r="AV1373" i="3"/>
  <c r="AX1373" i="3"/>
  <c r="AZ1373" i="3"/>
  <c r="BB1373" i="3"/>
  <c r="BD1373" i="3"/>
  <c r="BF1373" i="3"/>
  <c r="BH1373" i="3"/>
  <c r="M1371" i="3"/>
  <c r="O1371" i="3"/>
  <c r="Q1371" i="3"/>
  <c r="S1371" i="3"/>
  <c r="U1371" i="3"/>
  <c r="W1371" i="3"/>
  <c r="Y1371" i="3"/>
  <c r="AA1371" i="3"/>
  <c r="AC1371" i="3"/>
  <c r="AE1371" i="3"/>
  <c r="AG1371" i="3"/>
  <c r="AI1371" i="3"/>
  <c r="AK1371" i="3"/>
  <c r="AM1371" i="3"/>
  <c r="AO1371" i="3"/>
  <c r="AQ1371" i="3"/>
  <c r="AS1371" i="3"/>
  <c r="AU1371" i="3"/>
  <c r="AW1371" i="3"/>
  <c r="AY1371" i="3"/>
  <c r="BA1371" i="3"/>
  <c r="BC1371" i="3"/>
  <c r="BE1371" i="3"/>
  <c r="BG1371" i="3"/>
  <c r="BI1371" i="3"/>
  <c r="N1371" i="3"/>
  <c r="P1371" i="3"/>
  <c r="R1371" i="3"/>
  <c r="T1371" i="3"/>
  <c r="V1371" i="3"/>
  <c r="X1371" i="3"/>
  <c r="Z1371" i="3"/>
  <c r="AB1371" i="3"/>
  <c r="AD1371" i="3"/>
  <c r="AF1371" i="3"/>
  <c r="AH1371" i="3"/>
  <c r="AJ1371" i="3"/>
  <c r="AL1371" i="3"/>
  <c r="AN1371" i="3"/>
  <c r="AP1371" i="3"/>
  <c r="AR1371" i="3"/>
  <c r="AT1371" i="3"/>
  <c r="AV1371" i="3"/>
  <c r="AX1371" i="3"/>
  <c r="AZ1371" i="3"/>
  <c r="BB1371" i="3"/>
  <c r="BD1371" i="3"/>
  <c r="BF1371" i="3"/>
  <c r="BH1371" i="3"/>
  <c r="M1369" i="3"/>
  <c r="O1369" i="3"/>
  <c r="Q1369" i="3"/>
  <c r="S1369" i="3"/>
  <c r="U1369" i="3"/>
  <c r="W1369" i="3"/>
  <c r="Y1369" i="3"/>
  <c r="AA1369" i="3"/>
  <c r="AC1369" i="3"/>
  <c r="AE1369" i="3"/>
  <c r="AG1369" i="3"/>
  <c r="AI1369" i="3"/>
  <c r="AK1369" i="3"/>
  <c r="AM1369" i="3"/>
  <c r="AO1369" i="3"/>
  <c r="AQ1369" i="3"/>
  <c r="AS1369" i="3"/>
  <c r="AU1369" i="3"/>
  <c r="AW1369" i="3"/>
  <c r="AY1369" i="3"/>
  <c r="BA1369" i="3"/>
  <c r="BC1369" i="3"/>
  <c r="BE1369" i="3"/>
  <c r="BG1369" i="3"/>
  <c r="BI1369" i="3"/>
  <c r="N1369" i="3"/>
  <c r="P1369" i="3"/>
  <c r="R1369" i="3"/>
  <c r="T1369" i="3"/>
  <c r="V1369" i="3"/>
  <c r="X1369" i="3"/>
  <c r="Z1369" i="3"/>
  <c r="AB1369" i="3"/>
  <c r="AD1369" i="3"/>
  <c r="AF1369" i="3"/>
  <c r="AH1369" i="3"/>
  <c r="AJ1369" i="3"/>
  <c r="AL1369" i="3"/>
  <c r="AN1369" i="3"/>
  <c r="AP1369" i="3"/>
  <c r="AR1369" i="3"/>
  <c r="AT1369" i="3"/>
  <c r="AV1369" i="3"/>
  <c r="AX1369" i="3"/>
  <c r="AZ1369" i="3"/>
  <c r="BB1369" i="3"/>
  <c r="BD1369" i="3"/>
  <c r="BF1369" i="3"/>
  <c r="BH1369" i="3"/>
  <c r="M1367" i="3"/>
  <c r="O1367" i="3"/>
  <c r="Q1367" i="3"/>
  <c r="S1367" i="3"/>
  <c r="U1367" i="3"/>
  <c r="W1367" i="3"/>
  <c r="Y1367" i="3"/>
  <c r="AA1367" i="3"/>
  <c r="AC1367" i="3"/>
  <c r="AE1367" i="3"/>
  <c r="AG1367" i="3"/>
  <c r="AI1367" i="3"/>
  <c r="AK1367" i="3"/>
  <c r="AM1367" i="3"/>
  <c r="AO1367" i="3"/>
  <c r="AQ1367" i="3"/>
  <c r="AS1367" i="3"/>
  <c r="AU1367" i="3"/>
  <c r="AW1367" i="3"/>
  <c r="AY1367" i="3"/>
  <c r="BA1367" i="3"/>
  <c r="BC1367" i="3"/>
  <c r="BE1367" i="3"/>
  <c r="BG1367" i="3"/>
  <c r="BI1367" i="3"/>
  <c r="N1367" i="3"/>
  <c r="P1367" i="3"/>
  <c r="R1367" i="3"/>
  <c r="T1367" i="3"/>
  <c r="V1367" i="3"/>
  <c r="X1367" i="3"/>
  <c r="Z1367" i="3"/>
  <c r="AB1367" i="3"/>
  <c r="AD1367" i="3"/>
  <c r="AF1367" i="3"/>
  <c r="AH1367" i="3"/>
  <c r="AJ1367" i="3"/>
  <c r="AL1367" i="3"/>
  <c r="AN1367" i="3"/>
  <c r="AP1367" i="3"/>
  <c r="AR1367" i="3"/>
  <c r="AT1367" i="3"/>
  <c r="AV1367" i="3"/>
  <c r="AX1367" i="3"/>
  <c r="AZ1367" i="3"/>
  <c r="BB1367" i="3"/>
  <c r="BD1367" i="3"/>
  <c r="BF1367" i="3"/>
  <c r="BH1367" i="3"/>
  <c r="M1365" i="3"/>
  <c r="O1365" i="3"/>
  <c r="Q1365" i="3"/>
  <c r="S1365" i="3"/>
  <c r="U1365" i="3"/>
  <c r="W1365" i="3"/>
  <c r="Y1365" i="3"/>
  <c r="AA1365" i="3"/>
  <c r="AC1365" i="3"/>
  <c r="AE1365" i="3"/>
  <c r="AG1365" i="3"/>
  <c r="AI1365" i="3"/>
  <c r="AK1365" i="3"/>
  <c r="AM1365" i="3"/>
  <c r="AO1365" i="3"/>
  <c r="AQ1365" i="3"/>
  <c r="AS1365" i="3"/>
  <c r="AU1365" i="3"/>
  <c r="AW1365" i="3"/>
  <c r="AY1365" i="3"/>
  <c r="BA1365" i="3"/>
  <c r="BC1365" i="3"/>
  <c r="BE1365" i="3"/>
  <c r="BG1365" i="3"/>
  <c r="BI1365" i="3"/>
  <c r="N1365" i="3"/>
  <c r="P1365" i="3"/>
  <c r="R1365" i="3"/>
  <c r="T1365" i="3"/>
  <c r="V1365" i="3"/>
  <c r="X1365" i="3"/>
  <c r="Z1365" i="3"/>
  <c r="AB1365" i="3"/>
  <c r="AD1365" i="3"/>
  <c r="AF1365" i="3"/>
  <c r="AH1365" i="3"/>
  <c r="AJ1365" i="3"/>
  <c r="AL1365" i="3"/>
  <c r="AN1365" i="3"/>
  <c r="AP1365" i="3"/>
  <c r="AR1365" i="3"/>
  <c r="AT1365" i="3"/>
  <c r="AV1365" i="3"/>
  <c r="AX1365" i="3"/>
  <c r="AZ1365" i="3"/>
  <c r="BB1365" i="3"/>
  <c r="BD1365" i="3"/>
  <c r="BF1365" i="3"/>
  <c r="BH1365" i="3"/>
  <c r="M1363" i="3"/>
  <c r="O1363" i="3"/>
  <c r="Q1363" i="3"/>
  <c r="S1363" i="3"/>
  <c r="U1363" i="3"/>
  <c r="W1363" i="3"/>
  <c r="Y1363" i="3"/>
  <c r="AA1363" i="3"/>
  <c r="AC1363" i="3"/>
  <c r="AE1363" i="3"/>
  <c r="AG1363" i="3"/>
  <c r="AI1363" i="3"/>
  <c r="AK1363" i="3"/>
  <c r="AM1363" i="3"/>
  <c r="AO1363" i="3"/>
  <c r="AQ1363" i="3"/>
  <c r="AS1363" i="3"/>
  <c r="AU1363" i="3"/>
  <c r="AW1363" i="3"/>
  <c r="AY1363" i="3"/>
  <c r="BA1363" i="3"/>
  <c r="BC1363" i="3"/>
  <c r="BE1363" i="3"/>
  <c r="BG1363" i="3"/>
  <c r="BI1363" i="3"/>
  <c r="N1363" i="3"/>
  <c r="P1363" i="3"/>
  <c r="R1363" i="3"/>
  <c r="T1363" i="3"/>
  <c r="V1363" i="3"/>
  <c r="X1363" i="3"/>
  <c r="Z1363" i="3"/>
  <c r="AB1363" i="3"/>
  <c r="AD1363" i="3"/>
  <c r="AF1363" i="3"/>
  <c r="AH1363" i="3"/>
  <c r="AJ1363" i="3"/>
  <c r="AL1363" i="3"/>
  <c r="AN1363" i="3"/>
  <c r="AP1363" i="3"/>
  <c r="AR1363" i="3"/>
  <c r="AT1363" i="3"/>
  <c r="AV1363" i="3"/>
  <c r="AX1363" i="3"/>
  <c r="AZ1363" i="3"/>
  <c r="BB1363" i="3"/>
  <c r="BD1363" i="3"/>
  <c r="BF1363" i="3"/>
  <c r="BH1363" i="3"/>
  <c r="M1361" i="3"/>
  <c r="O1361" i="3"/>
  <c r="Q1361" i="3"/>
  <c r="S1361" i="3"/>
  <c r="U1361" i="3"/>
  <c r="W1361" i="3"/>
  <c r="Y1361" i="3"/>
  <c r="AA1361" i="3"/>
  <c r="AC1361" i="3"/>
  <c r="AE1361" i="3"/>
  <c r="AG1361" i="3"/>
  <c r="AI1361" i="3"/>
  <c r="AK1361" i="3"/>
  <c r="AM1361" i="3"/>
  <c r="AO1361" i="3"/>
  <c r="AQ1361" i="3"/>
  <c r="AS1361" i="3"/>
  <c r="AU1361" i="3"/>
  <c r="AW1361" i="3"/>
  <c r="AY1361" i="3"/>
  <c r="BA1361" i="3"/>
  <c r="BC1361" i="3"/>
  <c r="BE1361" i="3"/>
  <c r="BG1361" i="3"/>
  <c r="BI1361" i="3"/>
  <c r="N1361" i="3"/>
  <c r="P1361" i="3"/>
  <c r="R1361" i="3"/>
  <c r="T1361" i="3"/>
  <c r="V1361" i="3"/>
  <c r="X1361" i="3"/>
  <c r="Z1361" i="3"/>
  <c r="AB1361" i="3"/>
  <c r="AD1361" i="3"/>
  <c r="AF1361" i="3"/>
  <c r="AH1361" i="3"/>
  <c r="AJ1361" i="3"/>
  <c r="AL1361" i="3"/>
  <c r="AN1361" i="3"/>
  <c r="AP1361" i="3"/>
  <c r="AR1361" i="3"/>
  <c r="AT1361" i="3"/>
  <c r="AV1361" i="3"/>
  <c r="AX1361" i="3"/>
  <c r="AZ1361" i="3"/>
  <c r="BB1361" i="3"/>
  <c r="BD1361" i="3"/>
  <c r="BF1361" i="3"/>
  <c r="BH1361" i="3"/>
  <c r="M1359" i="3"/>
  <c r="O1359" i="3"/>
  <c r="Q1359" i="3"/>
  <c r="S1359" i="3"/>
  <c r="U1359" i="3"/>
  <c r="W1359" i="3"/>
  <c r="Y1359" i="3"/>
  <c r="AA1359" i="3"/>
  <c r="AC1359" i="3"/>
  <c r="AE1359" i="3"/>
  <c r="AG1359" i="3"/>
  <c r="AI1359" i="3"/>
  <c r="AK1359" i="3"/>
  <c r="AM1359" i="3"/>
  <c r="AO1359" i="3"/>
  <c r="AQ1359" i="3"/>
  <c r="AS1359" i="3"/>
  <c r="AU1359" i="3"/>
  <c r="AW1359" i="3"/>
  <c r="AY1359" i="3"/>
  <c r="BA1359" i="3"/>
  <c r="BC1359" i="3"/>
  <c r="BE1359" i="3"/>
  <c r="BG1359" i="3"/>
  <c r="BI1359" i="3"/>
  <c r="N1359" i="3"/>
  <c r="P1359" i="3"/>
  <c r="R1359" i="3"/>
  <c r="T1359" i="3"/>
  <c r="V1359" i="3"/>
  <c r="X1359" i="3"/>
  <c r="Z1359" i="3"/>
  <c r="AB1359" i="3"/>
  <c r="AD1359" i="3"/>
  <c r="AF1359" i="3"/>
  <c r="AH1359" i="3"/>
  <c r="AJ1359" i="3"/>
  <c r="AL1359" i="3"/>
  <c r="AN1359" i="3"/>
  <c r="AP1359" i="3"/>
  <c r="AR1359" i="3"/>
  <c r="AT1359" i="3"/>
  <c r="AV1359" i="3"/>
  <c r="AX1359" i="3"/>
  <c r="AZ1359" i="3"/>
  <c r="BB1359" i="3"/>
  <c r="BD1359" i="3"/>
  <c r="BF1359" i="3"/>
  <c r="BH1359" i="3"/>
  <c r="M1357" i="3"/>
  <c r="O1357" i="3"/>
  <c r="Q1357" i="3"/>
  <c r="S1357" i="3"/>
  <c r="U1357" i="3"/>
  <c r="W1357" i="3"/>
  <c r="Y1357" i="3"/>
  <c r="AA1357" i="3"/>
  <c r="AC1357" i="3"/>
  <c r="AE1357" i="3"/>
  <c r="AG1357" i="3"/>
  <c r="AI1357" i="3"/>
  <c r="AK1357" i="3"/>
  <c r="AM1357" i="3"/>
  <c r="AO1357" i="3"/>
  <c r="AQ1357" i="3"/>
  <c r="AS1357" i="3"/>
  <c r="AU1357" i="3"/>
  <c r="AW1357" i="3"/>
  <c r="AY1357" i="3"/>
  <c r="BA1357" i="3"/>
  <c r="BC1357" i="3"/>
  <c r="BE1357" i="3"/>
  <c r="BG1357" i="3"/>
  <c r="BI1357" i="3"/>
  <c r="N1357" i="3"/>
  <c r="P1357" i="3"/>
  <c r="R1357" i="3"/>
  <c r="T1357" i="3"/>
  <c r="V1357" i="3"/>
  <c r="X1357" i="3"/>
  <c r="Z1357" i="3"/>
  <c r="AB1357" i="3"/>
  <c r="AD1357" i="3"/>
  <c r="AF1357" i="3"/>
  <c r="AH1357" i="3"/>
  <c r="AJ1357" i="3"/>
  <c r="AL1357" i="3"/>
  <c r="AN1357" i="3"/>
  <c r="AP1357" i="3"/>
  <c r="AR1357" i="3"/>
  <c r="AT1357" i="3"/>
  <c r="AV1357" i="3"/>
  <c r="AX1357" i="3"/>
  <c r="AZ1357" i="3"/>
  <c r="BB1357" i="3"/>
  <c r="BD1357" i="3"/>
  <c r="BF1357" i="3"/>
  <c r="BH1357" i="3"/>
  <c r="M1355" i="3"/>
  <c r="O1355" i="3"/>
  <c r="Q1355" i="3"/>
  <c r="S1355" i="3"/>
  <c r="U1355" i="3"/>
  <c r="W1355" i="3"/>
  <c r="Y1355" i="3"/>
  <c r="AA1355" i="3"/>
  <c r="AC1355" i="3"/>
  <c r="AE1355" i="3"/>
  <c r="AG1355" i="3"/>
  <c r="AI1355" i="3"/>
  <c r="AK1355" i="3"/>
  <c r="AM1355" i="3"/>
  <c r="AO1355" i="3"/>
  <c r="AQ1355" i="3"/>
  <c r="AS1355" i="3"/>
  <c r="AU1355" i="3"/>
  <c r="AW1355" i="3"/>
  <c r="AY1355" i="3"/>
  <c r="BA1355" i="3"/>
  <c r="BC1355" i="3"/>
  <c r="BE1355" i="3"/>
  <c r="BG1355" i="3"/>
  <c r="BI1355" i="3"/>
  <c r="N1355" i="3"/>
  <c r="P1355" i="3"/>
  <c r="R1355" i="3"/>
  <c r="T1355" i="3"/>
  <c r="V1355" i="3"/>
  <c r="X1355" i="3"/>
  <c r="Z1355" i="3"/>
  <c r="AB1355" i="3"/>
  <c r="AD1355" i="3"/>
  <c r="AF1355" i="3"/>
  <c r="AH1355" i="3"/>
  <c r="AJ1355" i="3"/>
  <c r="AL1355" i="3"/>
  <c r="AN1355" i="3"/>
  <c r="AP1355" i="3"/>
  <c r="AR1355" i="3"/>
  <c r="AT1355" i="3"/>
  <c r="AV1355" i="3"/>
  <c r="AX1355" i="3"/>
  <c r="AZ1355" i="3"/>
  <c r="BB1355" i="3"/>
  <c r="BD1355" i="3"/>
  <c r="BF1355" i="3"/>
  <c r="BH1355" i="3"/>
  <c r="M1353" i="3"/>
  <c r="O1353" i="3"/>
  <c r="Q1353" i="3"/>
  <c r="S1353" i="3"/>
  <c r="U1353" i="3"/>
  <c r="W1353" i="3"/>
  <c r="Y1353" i="3"/>
  <c r="AA1353" i="3"/>
  <c r="AC1353" i="3"/>
  <c r="AE1353" i="3"/>
  <c r="AG1353" i="3"/>
  <c r="AI1353" i="3"/>
  <c r="AK1353" i="3"/>
  <c r="AM1353" i="3"/>
  <c r="AO1353" i="3"/>
  <c r="AQ1353" i="3"/>
  <c r="AS1353" i="3"/>
  <c r="AU1353" i="3"/>
  <c r="AW1353" i="3"/>
  <c r="AY1353" i="3"/>
  <c r="BA1353" i="3"/>
  <c r="BC1353" i="3"/>
  <c r="BE1353" i="3"/>
  <c r="BG1353" i="3"/>
  <c r="BI1353" i="3"/>
  <c r="N1353" i="3"/>
  <c r="P1353" i="3"/>
  <c r="R1353" i="3"/>
  <c r="T1353" i="3"/>
  <c r="V1353" i="3"/>
  <c r="X1353" i="3"/>
  <c r="Z1353" i="3"/>
  <c r="AB1353" i="3"/>
  <c r="AD1353" i="3"/>
  <c r="AF1353" i="3"/>
  <c r="AH1353" i="3"/>
  <c r="AJ1353" i="3"/>
  <c r="AL1353" i="3"/>
  <c r="AN1353" i="3"/>
  <c r="AP1353" i="3"/>
  <c r="AR1353" i="3"/>
  <c r="AT1353" i="3"/>
  <c r="AV1353" i="3"/>
  <c r="AX1353" i="3"/>
  <c r="AZ1353" i="3"/>
  <c r="BB1353" i="3"/>
  <c r="BD1353" i="3"/>
  <c r="BF1353" i="3"/>
  <c r="BH1353" i="3"/>
  <c r="M1351" i="3"/>
  <c r="O1351" i="3"/>
  <c r="Q1351" i="3"/>
  <c r="S1351" i="3"/>
  <c r="U1351" i="3"/>
  <c r="W1351" i="3"/>
  <c r="Y1351" i="3"/>
  <c r="AA1351" i="3"/>
  <c r="AC1351" i="3"/>
  <c r="AE1351" i="3"/>
  <c r="AG1351" i="3"/>
  <c r="AI1351" i="3"/>
  <c r="AK1351" i="3"/>
  <c r="AM1351" i="3"/>
  <c r="AO1351" i="3"/>
  <c r="AQ1351" i="3"/>
  <c r="AS1351" i="3"/>
  <c r="AU1351" i="3"/>
  <c r="AW1351" i="3"/>
  <c r="AY1351" i="3"/>
  <c r="BA1351" i="3"/>
  <c r="BC1351" i="3"/>
  <c r="BE1351" i="3"/>
  <c r="BG1351" i="3"/>
  <c r="BI1351" i="3"/>
  <c r="N1351" i="3"/>
  <c r="P1351" i="3"/>
  <c r="R1351" i="3"/>
  <c r="T1351" i="3"/>
  <c r="V1351" i="3"/>
  <c r="X1351" i="3"/>
  <c r="Z1351" i="3"/>
  <c r="AB1351" i="3"/>
  <c r="AD1351" i="3"/>
  <c r="AF1351" i="3"/>
  <c r="AH1351" i="3"/>
  <c r="AJ1351" i="3"/>
  <c r="AL1351" i="3"/>
  <c r="AN1351" i="3"/>
  <c r="AP1351" i="3"/>
  <c r="AR1351" i="3"/>
  <c r="AT1351" i="3"/>
  <c r="AV1351" i="3"/>
  <c r="AX1351" i="3"/>
  <c r="AZ1351" i="3"/>
  <c r="BB1351" i="3"/>
  <c r="BD1351" i="3"/>
  <c r="BF1351" i="3"/>
  <c r="BH1351" i="3"/>
  <c r="M1349" i="3"/>
  <c r="O1349" i="3"/>
  <c r="Q1349" i="3"/>
  <c r="S1349" i="3"/>
  <c r="U1349" i="3"/>
  <c r="W1349" i="3"/>
  <c r="Y1349" i="3"/>
  <c r="AA1349" i="3"/>
  <c r="AC1349" i="3"/>
  <c r="AE1349" i="3"/>
  <c r="AG1349" i="3"/>
  <c r="AI1349" i="3"/>
  <c r="AK1349" i="3"/>
  <c r="AM1349" i="3"/>
  <c r="AO1349" i="3"/>
  <c r="AQ1349" i="3"/>
  <c r="AS1349" i="3"/>
  <c r="AU1349" i="3"/>
  <c r="AW1349" i="3"/>
  <c r="AY1349" i="3"/>
  <c r="BA1349" i="3"/>
  <c r="BC1349" i="3"/>
  <c r="BE1349" i="3"/>
  <c r="BG1349" i="3"/>
  <c r="BI1349" i="3"/>
  <c r="N1349" i="3"/>
  <c r="P1349" i="3"/>
  <c r="R1349" i="3"/>
  <c r="T1349" i="3"/>
  <c r="V1349" i="3"/>
  <c r="X1349" i="3"/>
  <c r="Z1349" i="3"/>
  <c r="AB1349" i="3"/>
  <c r="AD1349" i="3"/>
  <c r="AF1349" i="3"/>
  <c r="AH1349" i="3"/>
  <c r="AJ1349" i="3"/>
  <c r="AL1349" i="3"/>
  <c r="AN1349" i="3"/>
  <c r="AP1349" i="3"/>
  <c r="AR1349" i="3"/>
  <c r="AT1349" i="3"/>
  <c r="AV1349" i="3"/>
  <c r="AX1349" i="3"/>
  <c r="AZ1349" i="3"/>
  <c r="BB1349" i="3"/>
  <c r="BD1349" i="3"/>
  <c r="BF1349" i="3"/>
  <c r="BH1349" i="3"/>
  <c r="M1347" i="3"/>
  <c r="O1347" i="3"/>
  <c r="Q1347" i="3"/>
  <c r="S1347" i="3"/>
  <c r="U1347" i="3"/>
  <c r="W1347" i="3"/>
  <c r="Y1347" i="3"/>
  <c r="AA1347" i="3"/>
  <c r="AC1347" i="3"/>
  <c r="AE1347" i="3"/>
  <c r="AG1347" i="3"/>
  <c r="AI1347" i="3"/>
  <c r="AK1347" i="3"/>
  <c r="AM1347" i="3"/>
  <c r="AO1347" i="3"/>
  <c r="AQ1347" i="3"/>
  <c r="AS1347" i="3"/>
  <c r="AU1347" i="3"/>
  <c r="AW1347" i="3"/>
  <c r="AY1347" i="3"/>
  <c r="BA1347" i="3"/>
  <c r="BC1347" i="3"/>
  <c r="BE1347" i="3"/>
  <c r="BG1347" i="3"/>
  <c r="BI1347" i="3"/>
  <c r="N1347" i="3"/>
  <c r="P1347" i="3"/>
  <c r="R1347" i="3"/>
  <c r="T1347" i="3"/>
  <c r="V1347" i="3"/>
  <c r="X1347" i="3"/>
  <c r="Z1347" i="3"/>
  <c r="AB1347" i="3"/>
  <c r="AD1347" i="3"/>
  <c r="AF1347" i="3"/>
  <c r="AH1347" i="3"/>
  <c r="AJ1347" i="3"/>
  <c r="AL1347" i="3"/>
  <c r="AN1347" i="3"/>
  <c r="AP1347" i="3"/>
  <c r="AR1347" i="3"/>
  <c r="AT1347" i="3"/>
  <c r="AV1347" i="3"/>
  <c r="AX1347" i="3"/>
  <c r="AZ1347" i="3"/>
  <c r="BB1347" i="3"/>
  <c r="BD1347" i="3"/>
  <c r="BF1347" i="3"/>
  <c r="BH1347" i="3"/>
  <c r="M1345" i="3"/>
  <c r="O1345" i="3"/>
  <c r="Q1345" i="3"/>
  <c r="S1345" i="3"/>
  <c r="U1345" i="3"/>
  <c r="W1345" i="3"/>
  <c r="Y1345" i="3"/>
  <c r="AA1345" i="3"/>
  <c r="AC1345" i="3"/>
  <c r="AE1345" i="3"/>
  <c r="AG1345" i="3"/>
  <c r="AI1345" i="3"/>
  <c r="AK1345" i="3"/>
  <c r="AM1345" i="3"/>
  <c r="AO1345" i="3"/>
  <c r="AQ1345" i="3"/>
  <c r="AS1345" i="3"/>
  <c r="AU1345" i="3"/>
  <c r="AW1345" i="3"/>
  <c r="AY1345" i="3"/>
  <c r="BA1345" i="3"/>
  <c r="BC1345" i="3"/>
  <c r="BE1345" i="3"/>
  <c r="BG1345" i="3"/>
  <c r="BI1345" i="3"/>
  <c r="N1345" i="3"/>
  <c r="P1345" i="3"/>
  <c r="R1345" i="3"/>
  <c r="T1345" i="3"/>
  <c r="V1345" i="3"/>
  <c r="X1345" i="3"/>
  <c r="Z1345" i="3"/>
  <c r="AB1345" i="3"/>
  <c r="AD1345" i="3"/>
  <c r="AF1345" i="3"/>
  <c r="AH1345" i="3"/>
  <c r="AJ1345" i="3"/>
  <c r="AL1345" i="3"/>
  <c r="AN1345" i="3"/>
  <c r="AP1345" i="3"/>
  <c r="AR1345" i="3"/>
  <c r="AT1345" i="3"/>
  <c r="AV1345" i="3"/>
  <c r="AX1345" i="3"/>
  <c r="AZ1345" i="3"/>
  <c r="BB1345" i="3"/>
  <c r="BD1345" i="3"/>
  <c r="BF1345" i="3"/>
  <c r="BH1345" i="3"/>
  <c r="N1344" i="3"/>
  <c r="R1344" i="3"/>
  <c r="V1344" i="3"/>
  <c r="Z1344" i="3"/>
  <c r="AD1344" i="3"/>
  <c r="AH1344" i="3"/>
  <c r="AL1344" i="3"/>
  <c r="AN1344" i="3"/>
  <c r="AP1344" i="3"/>
  <c r="AR1344" i="3"/>
  <c r="AT1344" i="3"/>
  <c r="AV1344" i="3"/>
  <c r="AX1344" i="3"/>
  <c r="AZ1344" i="3"/>
  <c r="BB1344" i="3"/>
  <c r="BD1344" i="3"/>
  <c r="BF1344" i="3"/>
  <c r="BH1344" i="3"/>
  <c r="V1343" i="3"/>
  <c r="AL1343" i="3"/>
  <c r="BB1343" i="3"/>
  <c r="N1342" i="3"/>
  <c r="R1342" i="3"/>
  <c r="V1342" i="3"/>
  <c r="Z1342" i="3"/>
  <c r="AD1342" i="3"/>
  <c r="AH1342" i="3"/>
  <c r="AL1342" i="3"/>
  <c r="AP1342" i="3"/>
  <c r="AT1342" i="3"/>
  <c r="AX1342" i="3"/>
  <c r="BB1342" i="3"/>
  <c r="BF1342" i="3"/>
  <c r="V1341" i="3"/>
  <c r="AL1341" i="3"/>
  <c r="BB1341" i="3"/>
  <c r="O1390" i="3"/>
  <c r="AE1390" i="3"/>
  <c r="AU1390" i="3"/>
  <c r="M1389" i="3"/>
  <c r="AC1389" i="3"/>
  <c r="AS1389" i="3"/>
  <c r="BI1389" i="3"/>
  <c r="M1388" i="3"/>
  <c r="O1388" i="3"/>
  <c r="Q1388" i="3"/>
  <c r="S1388" i="3"/>
  <c r="U1388" i="3"/>
  <c r="W1388" i="3"/>
  <c r="Y1388" i="3"/>
  <c r="AA1388" i="3"/>
  <c r="AC1388" i="3"/>
  <c r="AE1388" i="3"/>
  <c r="AG1388" i="3"/>
  <c r="AI1388" i="3"/>
  <c r="AK1388" i="3"/>
  <c r="AM1388" i="3"/>
  <c r="AO1388" i="3"/>
  <c r="AQ1388" i="3"/>
  <c r="AS1388" i="3"/>
  <c r="AU1388" i="3"/>
  <c r="AW1388" i="3"/>
  <c r="AY1388" i="3"/>
  <c r="BA1388" i="3"/>
  <c r="BC1388" i="3"/>
  <c r="BE1388" i="3"/>
  <c r="BG1388" i="3"/>
  <c r="BI1388" i="3"/>
  <c r="M1386" i="3"/>
  <c r="AC1386" i="3"/>
  <c r="AS1386" i="3"/>
  <c r="BI1386" i="3"/>
  <c r="AB1386" i="3"/>
  <c r="AR1386" i="3"/>
  <c r="BH1386" i="3"/>
  <c r="M1384" i="3"/>
  <c r="O1384" i="3"/>
  <c r="Q1384" i="3"/>
  <c r="S1384" i="3"/>
  <c r="U1384" i="3"/>
  <c r="W1384" i="3"/>
  <c r="Y1384" i="3"/>
  <c r="AA1384" i="3"/>
  <c r="AC1384" i="3"/>
  <c r="AE1384" i="3"/>
  <c r="AG1384" i="3"/>
  <c r="AI1384" i="3"/>
  <c r="AK1384" i="3"/>
  <c r="AM1384" i="3"/>
  <c r="AO1384" i="3"/>
  <c r="AQ1384" i="3"/>
  <c r="AS1384" i="3"/>
  <c r="AU1384" i="3"/>
  <c r="AW1384" i="3"/>
  <c r="AY1384" i="3"/>
  <c r="BA1384" i="3"/>
  <c r="BC1384" i="3"/>
  <c r="BE1384" i="3"/>
  <c r="BG1384" i="3"/>
  <c r="BI1384" i="3"/>
  <c r="N1384" i="3"/>
  <c r="P1384" i="3"/>
  <c r="R1384" i="3"/>
  <c r="T1384" i="3"/>
  <c r="V1384" i="3"/>
  <c r="X1384" i="3"/>
  <c r="Z1384" i="3"/>
  <c r="AB1384" i="3"/>
  <c r="AD1384" i="3"/>
  <c r="AF1384" i="3"/>
  <c r="AH1384" i="3"/>
  <c r="AJ1384" i="3"/>
  <c r="AL1384" i="3"/>
  <c r="AN1384" i="3"/>
  <c r="AP1384" i="3"/>
  <c r="AR1384" i="3"/>
  <c r="AT1384" i="3"/>
  <c r="AV1384" i="3"/>
  <c r="AX1384" i="3"/>
  <c r="AZ1384" i="3"/>
  <c r="BB1384" i="3"/>
  <c r="BD1384" i="3"/>
  <c r="BF1384" i="3"/>
  <c r="BH1384" i="3"/>
  <c r="M1382" i="3"/>
  <c r="AC1382" i="3"/>
  <c r="AS1382" i="3"/>
  <c r="BI1382" i="3"/>
  <c r="AB1382" i="3"/>
  <c r="AR1382" i="3"/>
  <c r="BH1382" i="3"/>
  <c r="M1380" i="3"/>
  <c r="O1380" i="3"/>
  <c r="Q1380" i="3"/>
  <c r="S1380" i="3"/>
  <c r="U1380" i="3"/>
  <c r="W1380" i="3"/>
  <c r="Y1380" i="3"/>
  <c r="AA1380" i="3"/>
  <c r="AC1380" i="3"/>
  <c r="AE1380" i="3"/>
  <c r="AG1380" i="3"/>
  <c r="AI1380" i="3"/>
  <c r="AK1380" i="3"/>
  <c r="AM1380" i="3"/>
  <c r="AO1380" i="3"/>
  <c r="AQ1380" i="3"/>
  <c r="AS1380" i="3"/>
  <c r="AU1380" i="3"/>
  <c r="AW1380" i="3"/>
  <c r="AY1380" i="3"/>
  <c r="BA1380" i="3"/>
  <c r="BC1380" i="3"/>
  <c r="BE1380" i="3"/>
  <c r="BG1380" i="3"/>
  <c r="BI1380" i="3"/>
  <c r="N1380" i="3"/>
  <c r="P1380" i="3"/>
  <c r="R1380" i="3"/>
  <c r="T1380" i="3"/>
  <c r="V1380" i="3"/>
  <c r="X1380" i="3"/>
  <c r="Z1380" i="3"/>
  <c r="AB1380" i="3"/>
  <c r="AD1380" i="3"/>
  <c r="AF1380" i="3"/>
  <c r="AH1380" i="3"/>
  <c r="AJ1380" i="3"/>
  <c r="AL1380" i="3"/>
  <c r="AN1380" i="3"/>
  <c r="AP1380" i="3"/>
  <c r="AR1380" i="3"/>
  <c r="AT1380" i="3"/>
  <c r="AV1380" i="3"/>
  <c r="AX1380" i="3"/>
  <c r="AZ1380" i="3"/>
  <c r="BB1380" i="3"/>
  <c r="BD1380" i="3"/>
  <c r="BF1380" i="3"/>
  <c r="BH1380" i="3"/>
  <c r="M1378" i="3"/>
  <c r="AC1378" i="3"/>
  <c r="AS1378" i="3"/>
  <c r="BA1378" i="3"/>
  <c r="BI1378" i="3"/>
  <c r="T1378" i="3"/>
  <c r="AB1378" i="3"/>
  <c r="AJ1378" i="3"/>
  <c r="AR1378" i="3"/>
  <c r="AZ1378" i="3"/>
  <c r="BH1378" i="3"/>
  <c r="M1376" i="3"/>
  <c r="O1376" i="3"/>
  <c r="Q1376" i="3"/>
  <c r="S1376" i="3"/>
  <c r="U1376" i="3"/>
  <c r="W1376" i="3"/>
  <c r="Y1376" i="3"/>
  <c r="AA1376" i="3"/>
  <c r="AC1376" i="3"/>
  <c r="AE1376" i="3"/>
  <c r="AG1376" i="3"/>
  <c r="AI1376" i="3"/>
  <c r="AK1376" i="3"/>
  <c r="AM1376" i="3"/>
  <c r="AO1376" i="3"/>
  <c r="AQ1376" i="3"/>
  <c r="AS1376" i="3"/>
  <c r="AU1376" i="3"/>
  <c r="AW1376" i="3"/>
  <c r="AY1376" i="3"/>
  <c r="BA1376" i="3"/>
  <c r="BC1376" i="3"/>
  <c r="BE1376" i="3"/>
  <c r="BG1376" i="3"/>
  <c r="BI1376" i="3"/>
  <c r="N1376" i="3"/>
  <c r="P1376" i="3"/>
  <c r="R1376" i="3"/>
  <c r="T1376" i="3"/>
  <c r="V1376" i="3"/>
  <c r="X1376" i="3"/>
  <c r="Z1376" i="3"/>
  <c r="AB1376" i="3"/>
  <c r="AD1376" i="3"/>
  <c r="AF1376" i="3"/>
  <c r="AH1376" i="3"/>
  <c r="AJ1376" i="3"/>
  <c r="AL1376" i="3"/>
  <c r="AN1376" i="3"/>
  <c r="AP1376" i="3"/>
  <c r="AR1376" i="3"/>
  <c r="AT1376" i="3"/>
  <c r="AV1376" i="3"/>
  <c r="AX1376" i="3"/>
  <c r="AZ1376" i="3"/>
  <c r="BB1376" i="3"/>
  <c r="BD1376" i="3"/>
  <c r="BF1376" i="3"/>
  <c r="BH1376" i="3"/>
  <c r="M1374" i="3"/>
  <c r="U1374" i="3"/>
  <c r="AC1374" i="3"/>
  <c r="AK1374" i="3"/>
  <c r="AS1374" i="3"/>
  <c r="BA1374" i="3"/>
  <c r="BI1374" i="3"/>
  <c r="T1374" i="3"/>
  <c r="AB1374" i="3"/>
  <c r="AJ1374" i="3"/>
  <c r="AR1374" i="3"/>
  <c r="AZ1374" i="3"/>
  <c r="BH1374" i="3"/>
  <c r="M1372" i="3"/>
  <c r="O1372" i="3"/>
  <c r="Q1372" i="3"/>
  <c r="S1372" i="3"/>
  <c r="U1372" i="3"/>
  <c r="W1372" i="3"/>
  <c r="Y1372" i="3"/>
  <c r="AA1372" i="3"/>
  <c r="AC1372" i="3"/>
  <c r="AE1372" i="3"/>
  <c r="AG1372" i="3"/>
  <c r="AI1372" i="3"/>
  <c r="AK1372" i="3"/>
  <c r="AM1372" i="3"/>
  <c r="AO1372" i="3"/>
  <c r="AQ1372" i="3"/>
  <c r="AS1372" i="3"/>
  <c r="AU1372" i="3"/>
  <c r="AW1372" i="3"/>
  <c r="AY1372" i="3"/>
  <c r="BA1372" i="3"/>
  <c r="BC1372" i="3"/>
  <c r="BE1372" i="3"/>
  <c r="BG1372" i="3"/>
  <c r="BI1372" i="3"/>
  <c r="N1372" i="3"/>
  <c r="P1372" i="3"/>
  <c r="R1372" i="3"/>
  <c r="T1372" i="3"/>
  <c r="V1372" i="3"/>
  <c r="X1372" i="3"/>
  <c r="Z1372" i="3"/>
  <c r="AB1372" i="3"/>
  <c r="AD1372" i="3"/>
  <c r="AF1372" i="3"/>
  <c r="AH1372" i="3"/>
  <c r="AJ1372" i="3"/>
  <c r="AL1372" i="3"/>
  <c r="AN1372" i="3"/>
  <c r="AP1372" i="3"/>
  <c r="AR1372" i="3"/>
  <c r="AT1372" i="3"/>
  <c r="AV1372" i="3"/>
  <c r="AX1372" i="3"/>
  <c r="AZ1372" i="3"/>
  <c r="BB1372" i="3"/>
  <c r="BD1372" i="3"/>
  <c r="BF1372" i="3"/>
  <c r="BH1372" i="3"/>
  <c r="M1370" i="3"/>
  <c r="U1370" i="3"/>
  <c r="AC1370" i="3"/>
  <c r="AK1370" i="3"/>
  <c r="AS1370" i="3"/>
  <c r="BA1370" i="3"/>
  <c r="BI1370" i="3"/>
  <c r="T1370" i="3"/>
  <c r="AB1370" i="3"/>
  <c r="AJ1370" i="3"/>
  <c r="AR1370" i="3"/>
  <c r="AZ1370" i="3"/>
  <c r="BH1370" i="3"/>
  <c r="M1368" i="3"/>
  <c r="O1368" i="3"/>
  <c r="Q1368" i="3"/>
  <c r="S1368" i="3"/>
  <c r="U1368" i="3"/>
  <c r="W1368" i="3"/>
  <c r="Y1368" i="3"/>
  <c r="AA1368" i="3"/>
  <c r="AC1368" i="3"/>
  <c r="AE1368" i="3"/>
  <c r="AG1368" i="3"/>
  <c r="AI1368" i="3"/>
  <c r="AK1368" i="3"/>
  <c r="AM1368" i="3"/>
  <c r="AO1368" i="3"/>
  <c r="AQ1368" i="3"/>
  <c r="AS1368" i="3"/>
  <c r="AU1368" i="3"/>
  <c r="AW1368" i="3"/>
  <c r="AY1368" i="3"/>
  <c r="BA1368" i="3"/>
  <c r="BC1368" i="3"/>
  <c r="BE1368" i="3"/>
  <c r="BG1368" i="3"/>
  <c r="BI1368" i="3"/>
  <c r="N1368" i="3"/>
  <c r="P1368" i="3"/>
  <c r="R1368" i="3"/>
  <c r="T1368" i="3"/>
  <c r="V1368" i="3"/>
  <c r="X1368" i="3"/>
  <c r="Z1368" i="3"/>
  <c r="AB1368" i="3"/>
  <c r="AD1368" i="3"/>
  <c r="AF1368" i="3"/>
  <c r="AH1368" i="3"/>
  <c r="AJ1368" i="3"/>
  <c r="AL1368" i="3"/>
  <c r="AN1368" i="3"/>
  <c r="AP1368" i="3"/>
  <c r="AR1368" i="3"/>
  <c r="AT1368" i="3"/>
  <c r="AV1368" i="3"/>
  <c r="AX1368" i="3"/>
  <c r="AZ1368" i="3"/>
  <c r="BB1368" i="3"/>
  <c r="BD1368" i="3"/>
  <c r="BF1368" i="3"/>
  <c r="BH1368" i="3"/>
  <c r="M1366" i="3"/>
  <c r="U1366" i="3"/>
  <c r="AC1366" i="3"/>
  <c r="AK1366" i="3"/>
  <c r="AS1366" i="3"/>
  <c r="BA1366" i="3"/>
  <c r="BI1366" i="3"/>
  <c r="T1366" i="3"/>
  <c r="AB1366" i="3"/>
  <c r="AJ1366" i="3"/>
  <c r="AR1366" i="3"/>
  <c r="AZ1366" i="3"/>
  <c r="BH1366" i="3"/>
  <c r="M1364" i="3"/>
  <c r="O1364" i="3"/>
  <c r="Q1364" i="3"/>
  <c r="S1364" i="3"/>
  <c r="U1364" i="3"/>
  <c r="W1364" i="3"/>
  <c r="Y1364" i="3"/>
  <c r="AA1364" i="3"/>
  <c r="AC1364" i="3"/>
  <c r="AE1364" i="3"/>
  <c r="AG1364" i="3"/>
  <c r="AI1364" i="3"/>
  <c r="AK1364" i="3"/>
  <c r="AM1364" i="3"/>
  <c r="AO1364" i="3"/>
  <c r="AQ1364" i="3"/>
  <c r="AS1364" i="3"/>
  <c r="AU1364" i="3"/>
  <c r="AW1364" i="3"/>
  <c r="AY1364" i="3"/>
  <c r="BA1364" i="3"/>
  <c r="BC1364" i="3"/>
  <c r="BE1364" i="3"/>
  <c r="BG1364" i="3"/>
  <c r="BI1364" i="3"/>
  <c r="N1364" i="3"/>
  <c r="P1364" i="3"/>
  <c r="R1364" i="3"/>
  <c r="T1364" i="3"/>
  <c r="V1364" i="3"/>
  <c r="X1364" i="3"/>
  <c r="Z1364" i="3"/>
  <c r="AB1364" i="3"/>
  <c r="AD1364" i="3"/>
  <c r="AF1364" i="3"/>
  <c r="AH1364" i="3"/>
  <c r="AJ1364" i="3"/>
  <c r="AL1364" i="3"/>
  <c r="AN1364" i="3"/>
  <c r="AP1364" i="3"/>
  <c r="AR1364" i="3"/>
  <c r="AT1364" i="3"/>
  <c r="AV1364" i="3"/>
  <c r="AX1364" i="3"/>
  <c r="AZ1364" i="3"/>
  <c r="BB1364" i="3"/>
  <c r="BD1364" i="3"/>
  <c r="BF1364" i="3"/>
  <c r="BH1364" i="3"/>
  <c r="M1362" i="3"/>
  <c r="U1362" i="3"/>
  <c r="AC1362" i="3"/>
  <c r="AK1362" i="3"/>
  <c r="AS1362" i="3"/>
  <c r="BA1362" i="3"/>
  <c r="BI1362" i="3"/>
  <c r="T1362" i="3"/>
  <c r="AB1362" i="3"/>
  <c r="AJ1362" i="3"/>
  <c r="AR1362" i="3"/>
  <c r="AZ1362" i="3"/>
  <c r="BH1362" i="3"/>
  <c r="M1360" i="3"/>
  <c r="O1360" i="3"/>
  <c r="Q1360" i="3"/>
  <c r="S1360" i="3"/>
  <c r="U1360" i="3"/>
  <c r="W1360" i="3"/>
  <c r="Y1360" i="3"/>
  <c r="AA1360" i="3"/>
  <c r="AC1360" i="3"/>
  <c r="AE1360" i="3"/>
  <c r="AG1360" i="3"/>
  <c r="AI1360" i="3"/>
  <c r="AK1360" i="3"/>
  <c r="AM1360" i="3"/>
  <c r="AO1360" i="3"/>
  <c r="AQ1360" i="3"/>
  <c r="AS1360" i="3"/>
  <c r="AU1360" i="3"/>
  <c r="AW1360" i="3"/>
  <c r="AY1360" i="3"/>
  <c r="BA1360" i="3"/>
  <c r="BC1360" i="3"/>
  <c r="BE1360" i="3"/>
  <c r="BG1360" i="3"/>
  <c r="BI1360" i="3"/>
  <c r="N1360" i="3"/>
  <c r="P1360" i="3"/>
  <c r="R1360" i="3"/>
  <c r="T1360" i="3"/>
  <c r="V1360" i="3"/>
  <c r="X1360" i="3"/>
  <c r="Z1360" i="3"/>
  <c r="AB1360" i="3"/>
  <c r="AD1360" i="3"/>
  <c r="AF1360" i="3"/>
  <c r="AH1360" i="3"/>
  <c r="AJ1360" i="3"/>
  <c r="AL1360" i="3"/>
  <c r="AN1360" i="3"/>
  <c r="AP1360" i="3"/>
  <c r="AR1360" i="3"/>
  <c r="AT1360" i="3"/>
  <c r="AV1360" i="3"/>
  <c r="AX1360" i="3"/>
  <c r="AZ1360" i="3"/>
  <c r="BB1360" i="3"/>
  <c r="BD1360" i="3"/>
  <c r="BF1360" i="3"/>
  <c r="BH1360" i="3"/>
  <c r="M1358" i="3"/>
  <c r="U1358" i="3"/>
  <c r="AC1358" i="3"/>
  <c r="AK1358" i="3"/>
  <c r="AS1358" i="3"/>
  <c r="BA1358" i="3"/>
  <c r="BI1358" i="3"/>
  <c r="T1358" i="3"/>
  <c r="AB1358" i="3"/>
  <c r="AJ1358" i="3"/>
  <c r="AR1358" i="3"/>
  <c r="AZ1358" i="3"/>
  <c r="BH1358" i="3"/>
  <c r="M1356" i="3"/>
  <c r="O1356" i="3"/>
  <c r="Q1356" i="3"/>
  <c r="S1356" i="3"/>
  <c r="U1356" i="3"/>
  <c r="W1356" i="3"/>
  <c r="Y1356" i="3"/>
  <c r="AA1356" i="3"/>
  <c r="AC1356" i="3"/>
  <c r="AE1356" i="3"/>
  <c r="AG1356" i="3"/>
  <c r="AI1356" i="3"/>
  <c r="AK1356" i="3"/>
  <c r="AM1356" i="3"/>
  <c r="AO1356" i="3"/>
  <c r="AQ1356" i="3"/>
  <c r="AS1356" i="3"/>
  <c r="AU1356" i="3"/>
  <c r="AW1356" i="3"/>
  <c r="AY1356" i="3"/>
  <c r="BA1356" i="3"/>
  <c r="BC1356" i="3"/>
  <c r="BE1356" i="3"/>
  <c r="BG1356" i="3"/>
  <c r="BI1356" i="3"/>
  <c r="N1356" i="3"/>
  <c r="P1356" i="3"/>
  <c r="R1356" i="3"/>
  <c r="T1356" i="3"/>
  <c r="V1356" i="3"/>
  <c r="X1356" i="3"/>
  <c r="Z1356" i="3"/>
  <c r="AB1356" i="3"/>
  <c r="AD1356" i="3"/>
  <c r="AF1356" i="3"/>
  <c r="AH1356" i="3"/>
  <c r="AJ1356" i="3"/>
  <c r="AL1356" i="3"/>
  <c r="AN1356" i="3"/>
  <c r="AP1356" i="3"/>
  <c r="AR1356" i="3"/>
  <c r="AT1356" i="3"/>
  <c r="AV1356" i="3"/>
  <c r="AX1356" i="3"/>
  <c r="AZ1356" i="3"/>
  <c r="BB1356" i="3"/>
  <c r="BD1356" i="3"/>
  <c r="BF1356" i="3"/>
  <c r="BH1356" i="3"/>
  <c r="M1354" i="3"/>
  <c r="U1354" i="3"/>
  <c r="AC1354" i="3"/>
  <c r="AK1354" i="3"/>
  <c r="AS1354" i="3"/>
  <c r="BA1354" i="3"/>
  <c r="BI1354" i="3"/>
  <c r="T1354" i="3"/>
  <c r="AB1354" i="3"/>
  <c r="AJ1354" i="3"/>
  <c r="AR1354" i="3"/>
  <c r="AZ1354" i="3"/>
  <c r="BH1354" i="3"/>
  <c r="M1352" i="3"/>
  <c r="O1352" i="3"/>
  <c r="Q1352" i="3"/>
  <c r="S1352" i="3"/>
  <c r="U1352" i="3"/>
  <c r="W1352" i="3"/>
  <c r="Y1352" i="3"/>
  <c r="AA1352" i="3"/>
  <c r="AC1352" i="3"/>
  <c r="AE1352" i="3"/>
  <c r="AG1352" i="3"/>
  <c r="AI1352" i="3"/>
  <c r="AK1352" i="3"/>
  <c r="AM1352" i="3"/>
  <c r="AO1352" i="3"/>
  <c r="AQ1352" i="3"/>
  <c r="AS1352" i="3"/>
  <c r="AU1352" i="3"/>
  <c r="AW1352" i="3"/>
  <c r="AY1352" i="3"/>
  <c r="BA1352" i="3"/>
  <c r="BC1352" i="3"/>
  <c r="BE1352" i="3"/>
  <c r="BG1352" i="3"/>
  <c r="BI1352" i="3"/>
  <c r="N1352" i="3"/>
  <c r="P1352" i="3"/>
  <c r="R1352" i="3"/>
  <c r="T1352" i="3"/>
  <c r="V1352" i="3"/>
  <c r="X1352" i="3"/>
  <c r="Z1352" i="3"/>
  <c r="AB1352" i="3"/>
  <c r="AD1352" i="3"/>
  <c r="AF1352" i="3"/>
  <c r="AH1352" i="3"/>
  <c r="AJ1352" i="3"/>
  <c r="AL1352" i="3"/>
  <c r="AN1352" i="3"/>
  <c r="AP1352" i="3"/>
  <c r="AR1352" i="3"/>
  <c r="AT1352" i="3"/>
  <c r="AV1352" i="3"/>
  <c r="AX1352" i="3"/>
  <c r="AZ1352" i="3"/>
  <c r="BB1352" i="3"/>
  <c r="BD1352" i="3"/>
  <c r="BF1352" i="3"/>
  <c r="BH1352" i="3"/>
  <c r="M1350" i="3"/>
  <c r="U1350" i="3"/>
  <c r="AC1350" i="3"/>
  <c r="AK1350" i="3"/>
  <c r="AS1350" i="3"/>
  <c r="BA1350" i="3"/>
  <c r="BI1350" i="3"/>
  <c r="T1350" i="3"/>
  <c r="AB1350" i="3"/>
  <c r="AJ1350" i="3"/>
  <c r="AR1350" i="3"/>
  <c r="AZ1350" i="3"/>
  <c r="BH1350" i="3"/>
  <c r="M1348" i="3"/>
  <c r="O1348" i="3"/>
  <c r="Q1348" i="3"/>
  <c r="S1348" i="3"/>
  <c r="U1348" i="3"/>
  <c r="W1348" i="3"/>
  <c r="Y1348" i="3"/>
  <c r="AA1348" i="3"/>
  <c r="AC1348" i="3"/>
  <c r="AE1348" i="3"/>
  <c r="AG1348" i="3"/>
  <c r="AI1348" i="3"/>
  <c r="AK1348" i="3"/>
  <c r="AM1348" i="3"/>
  <c r="AO1348" i="3"/>
  <c r="AQ1348" i="3"/>
  <c r="AS1348" i="3"/>
  <c r="AU1348" i="3"/>
  <c r="AW1348" i="3"/>
  <c r="AY1348" i="3"/>
  <c r="BA1348" i="3"/>
  <c r="BC1348" i="3"/>
  <c r="BE1348" i="3"/>
  <c r="BG1348" i="3"/>
  <c r="BI1348" i="3"/>
  <c r="N1348" i="3"/>
  <c r="P1348" i="3"/>
  <c r="R1348" i="3"/>
  <c r="T1348" i="3"/>
  <c r="V1348" i="3"/>
  <c r="X1348" i="3"/>
  <c r="Z1348" i="3"/>
  <c r="AB1348" i="3"/>
  <c r="AD1348" i="3"/>
  <c r="AF1348" i="3"/>
  <c r="AH1348" i="3"/>
  <c r="AJ1348" i="3"/>
  <c r="AL1348" i="3"/>
  <c r="AN1348" i="3"/>
  <c r="AP1348" i="3"/>
  <c r="AR1348" i="3"/>
  <c r="AT1348" i="3"/>
  <c r="AV1348" i="3"/>
  <c r="AX1348" i="3"/>
  <c r="AZ1348" i="3"/>
  <c r="BB1348" i="3"/>
  <c r="BD1348" i="3"/>
  <c r="BF1348" i="3"/>
  <c r="BH1348" i="3"/>
  <c r="M1346" i="3"/>
  <c r="U1346" i="3"/>
  <c r="AC1346" i="3"/>
  <c r="AK1346" i="3"/>
  <c r="AS1346" i="3"/>
  <c r="BA1346" i="3"/>
  <c r="BI1346" i="3"/>
  <c r="T1346" i="3"/>
  <c r="AB1346" i="3"/>
  <c r="AJ1346" i="3"/>
  <c r="AR1346" i="3"/>
  <c r="AZ1346" i="3"/>
  <c r="BH1346" i="3"/>
  <c r="M1344" i="3"/>
  <c r="O1344" i="3"/>
  <c r="Q1344" i="3"/>
  <c r="S1344" i="3"/>
  <c r="U1344" i="3"/>
  <c r="W1344" i="3"/>
  <c r="Y1344" i="3"/>
  <c r="AA1344" i="3"/>
  <c r="AC1344" i="3"/>
  <c r="AE1344" i="3"/>
  <c r="AG1344" i="3"/>
  <c r="AI1344" i="3"/>
  <c r="AK1344" i="3"/>
  <c r="M1343" i="3"/>
  <c r="U1343" i="3"/>
  <c r="AC1343" i="3"/>
  <c r="AK1343" i="3"/>
  <c r="AS1343" i="3"/>
  <c r="BA1343" i="3"/>
  <c r="BI1343" i="3"/>
  <c r="M1342" i="3"/>
  <c r="O1342" i="3"/>
  <c r="Q1342" i="3"/>
  <c r="S1342" i="3"/>
  <c r="U1342" i="3"/>
  <c r="W1342" i="3"/>
  <c r="Y1342" i="3"/>
  <c r="AA1342" i="3"/>
  <c r="AC1342" i="3"/>
  <c r="AE1342" i="3"/>
  <c r="AG1342" i="3"/>
  <c r="AI1342" i="3"/>
  <c r="AK1342" i="3"/>
  <c r="AM1342" i="3"/>
  <c r="AO1342" i="3"/>
  <c r="AQ1342" i="3"/>
  <c r="AS1342" i="3"/>
  <c r="AU1342" i="3"/>
  <c r="AW1342" i="3"/>
  <c r="AY1342" i="3"/>
  <c r="BA1342" i="3"/>
  <c r="BC1342" i="3"/>
  <c r="BE1342" i="3"/>
  <c r="BG1342" i="3"/>
  <c r="BI1342" i="3"/>
  <c r="M1341" i="3"/>
  <c r="U1341" i="3"/>
  <c r="AC1341" i="3"/>
  <c r="AK1341" i="3"/>
  <c r="AS1341" i="3"/>
  <c r="BA1341" i="3"/>
  <c r="BI1341" i="3"/>
  <c r="V1340" i="3"/>
  <c r="R1340" i="3"/>
  <c r="M1340" i="3"/>
  <c r="O1340" i="3"/>
  <c r="Q1340" i="3"/>
  <c r="S1340" i="3"/>
  <c r="U1340" i="3"/>
  <c r="W1340" i="3"/>
  <c r="Y1340" i="3"/>
  <c r="AA1340" i="3"/>
  <c r="AC1340" i="3"/>
  <c r="AE1340" i="3"/>
  <c r="AG1340" i="3"/>
  <c r="AI1340" i="3"/>
  <c r="AK1340" i="3"/>
  <c r="AM1340" i="3"/>
  <c r="AO1340" i="3"/>
  <c r="AQ1340" i="3"/>
  <c r="AS1340" i="3"/>
  <c r="AU1340" i="3"/>
  <c r="AW1340" i="3"/>
  <c r="AY1340" i="3"/>
  <c r="BA1340" i="3"/>
  <c r="BC1340" i="3"/>
  <c r="BE1340" i="3"/>
  <c r="BG1340" i="3"/>
  <c r="BI1340" i="3"/>
  <c r="N1338" i="3"/>
  <c r="P1338" i="3"/>
  <c r="R1338" i="3"/>
  <c r="T1338" i="3"/>
  <c r="V1338" i="3"/>
  <c r="X1338" i="3"/>
  <c r="Z1338" i="3"/>
  <c r="AB1338" i="3"/>
  <c r="AD1338" i="3"/>
  <c r="AF1338" i="3"/>
  <c r="AH1338" i="3"/>
  <c r="AJ1338" i="3"/>
  <c r="AL1338" i="3"/>
  <c r="AN1338" i="3"/>
  <c r="AP1338" i="3"/>
  <c r="AR1338" i="3"/>
  <c r="AT1338" i="3"/>
  <c r="AV1338" i="3"/>
  <c r="AX1338" i="3"/>
  <c r="AZ1338" i="3"/>
  <c r="BB1338" i="3"/>
  <c r="BD1338" i="3"/>
  <c r="BF1338" i="3"/>
  <c r="BH1338" i="3"/>
  <c r="M1338" i="3"/>
  <c r="O1338" i="3"/>
  <c r="Q1338" i="3"/>
  <c r="S1338" i="3"/>
  <c r="U1338" i="3"/>
  <c r="W1338" i="3"/>
  <c r="Y1338" i="3"/>
  <c r="AA1338" i="3"/>
  <c r="AC1338" i="3"/>
  <c r="AE1338" i="3"/>
  <c r="AG1338" i="3"/>
  <c r="AI1338" i="3"/>
  <c r="AK1338" i="3"/>
  <c r="AM1338" i="3"/>
  <c r="AO1338" i="3"/>
  <c r="AQ1338" i="3"/>
  <c r="AS1338" i="3"/>
  <c r="AU1338" i="3"/>
  <c r="AW1338" i="3"/>
  <c r="AY1338" i="3"/>
  <c r="BA1338" i="3"/>
  <c r="BC1338" i="3"/>
  <c r="BE1338" i="3"/>
  <c r="BG1338" i="3"/>
  <c r="BI1338" i="3"/>
  <c r="N1336" i="3"/>
  <c r="P1336" i="3"/>
  <c r="R1336" i="3"/>
  <c r="T1336" i="3"/>
  <c r="V1336" i="3"/>
  <c r="X1336" i="3"/>
  <c r="Z1336" i="3"/>
  <c r="AB1336" i="3"/>
  <c r="AD1336" i="3"/>
  <c r="AF1336" i="3"/>
  <c r="AH1336" i="3"/>
  <c r="AJ1336" i="3"/>
  <c r="AL1336" i="3"/>
  <c r="AN1336" i="3"/>
  <c r="AP1336" i="3"/>
  <c r="AR1336" i="3"/>
  <c r="AT1336" i="3"/>
  <c r="AV1336" i="3"/>
  <c r="AX1336" i="3"/>
  <c r="AZ1336" i="3"/>
  <c r="BB1336" i="3"/>
  <c r="BD1336" i="3"/>
  <c r="BF1336" i="3"/>
  <c r="BH1336" i="3"/>
  <c r="M1336" i="3"/>
  <c r="O1336" i="3"/>
  <c r="Q1336" i="3"/>
  <c r="S1336" i="3"/>
  <c r="U1336" i="3"/>
  <c r="W1336" i="3"/>
  <c r="Y1336" i="3"/>
  <c r="AA1336" i="3"/>
  <c r="AC1336" i="3"/>
  <c r="AE1336" i="3"/>
  <c r="AG1336" i="3"/>
  <c r="AI1336" i="3"/>
  <c r="AK1336" i="3"/>
  <c r="AM1336" i="3"/>
  <c r="AO1336" i="3"/>
  <c r="AQ1336" i="3"/>
  <c r="AS1336" i="3"/>
  <c r="AU1336" i="3"/>
  <c r="AW1336" i="3"/>
  <c r="AY1336" i="3"/>
  <c r="BA1336" i="3"/>
  <c r="BC1336" i="3"/>
  <c r="BE1336" i="3"/>
  <c r="BG1336" i="3"/>
  <c r="BI1336" i="3"/>
  <c r="N1334" i="3"/>
  <c r="P1334" i="3"/>
  <c r="R1334" i="3"/>
  <c r="T1334" i="3"/>
  <c r="V1334" i="3"/>
  <c r="X1334" i="3"/>
  <c r="Z1334" i="3"/>
  <c r="AB1334" i="3"/>
  <c r="AD1334" i="3"/>
  <c r="AF1334" i="3"/>
  <c r="AH1334" i="3"/>
  <c r="AJ1334" i="3"/>
  <c r="AL1334" i="3"/>
  <c r="AN1334" i="3"/>
  <c r="AP1334" i="3"/>
  <c r="AR1334" i="3"/>
  <c r="AT1334" i="3"/>
  <c r="AV1334" i="3"/>
  <c r="AX1334" i="3"/>
  <c r="AZ1334" i="3"/>
  <c r="BB1334" i="3"/>
  <c r="BD1334" i="3"/>
  <c r="BF1334" i="3"/>
  <c r="BH1334" i="3"/>
  <c r="M1334" i="3"/>
  <c r="O1334" i="3"/>
  <c r="Q1334" i="3"/>
  <c r="S1334" i="3"/>
  <c r="U1334" i="3"/>
  <c r="W1334" i="3"/>
  <c r="Y1334" i="3"/>
  <c r="AA1334" i="3"/>
  <c r="AC1334" i="3"/>
  <c r="AE1334" i="3"/>
  <c r="AG1334" i="3"/>
  <c r="AI1334" i="3"/>
  <c r="AK1334" i="3"/>
  <c r="AM1334" i="3"/>
  <c r="AO1334" i="3"/>
  <c r="AQ1334" i="3"/>
  <c r="AS1334" i="3"/>
  <c r="AU1334" i="3"/>
  <c r="AW1334" i="3"/>
  <c r="AY1334" i="3"/>
  <c r="BA1334" i="3"/>
  <c r="BC1334" i="3"/>
  <c r="BE1334" i="3"/>
  <c r="BG1334" i="3"/>
  <c r="BI1334" i="3"/>
  <c r="N1332" i="3"/>
  <c r="P1332" i="3"/>
  <c r="R1332" i="3"/>
  <c r="T1332" i="3"/>
  <c r="V1332" i="3"/>
  <c r="X1332" i="3"/>
  <c r="Z1332" i="3"/>
  <c r="AB1332" i="3"/>
  <c r="AD1332" i="3"/>
  <c r="AF1332" i="3"/>
  <c r="AH1332" i="3"/>
  <c r="AJ1332" i="3"/>
  <c r="AL1332" i="3"/>
  <c r="AN1332" i="3"/>
  <c r="AP1332" i="3"/>
  <c r="AR1332" i="3"/>
  <c r="AT1332" i="3"/>
  <c r="AV1332" i="3"/>
  <c r="AX1332" i="3"/>
  <c r="AZ1332" i="3"/>
  <c r="BB1332" i="3"/>
  <c r="BD1332" i="3"/>
  <c r="BF1332" i="3"/>
  <c r="BH1332" i="3"/>
  <c r="M1332" i="3"/>
  <c r="O1332" i="3"/>
  <c r="Q1332" i="3"/>
  <c r="S1332" i="3"/>
  <c r="U1332" i="3"/>
  <c r="W1332" i="3"/>
  <c r="Y1332" i="3"/>
  <c r="AA1332" i="3"/>
  <c r="AC1332" i="3"/>
  <c r="AE1332" i="3"/>
  <c r="AG1332" i="3"/>
  <c r="AI1332" i="3"/>
  <c r="AK1332" i="3"/>
  <c r="AM1332" i="3"/>
  <c r="AO1332" i="3"/>
  <c r="AQ1332" i="3"/>
  <c r="AS1332" i="3"/>
  <c r="AU1332" i="3"/>
  <c r="AW1332" i="3"/>
  <c r="AY1332" i="3"/>
  <c r="BA1332" i="3"/>
  <c r="BC1332" i="3"/>
  <c r="BE1332" i="3"/>
  <c r="BG1332" i="3"/>
  <c r="BI1332" i="3"/>
  <c r="N1330" i="3"/>
  <c r="P1330" i="3"/>
  <c r="R1330" i="3"/>
  <c r="T1330" i="3"/>
  <c r="V1330" i="3"/>
  <c r="X1330" i="3"/>
  <c r="Z1330" i="3"/>
  <c r="AB1330" i="3"/>
  <c r="AD1330" i="3"/>
  <c r="AF1330" i="3"/>
  <c r="AH1330" i="3"/>
  <c r="AJ1330" i="3"/>
  <c r="AL1330" i="3"/>
  <c r="AN1330" i="3"/>
  <c r="AP1330" i="3"/>
  <c r="AR1330" i="3"/>
  <c r="AT1330" i="3"/>
  <c r="AV1330" i="3"/>
  <c r="AX1330" i="3"/>
  <c r="AZ1330" i="3"/>
  <c r="BB1330" i="3"/>
  <c r="BD1330" i="3"/>
  <c r="BF1330" i="3"/>
  <c r="BH1330" i="3"/>
  <c r="M1330" i="3"/>
  <c r="O1330" i="3"/>
  <c r="Q1330" i="3"/>
  <c r="S1330" i="3"/>
  <c r="U1330" i="3"/>
  <c r="W1330" i="3"/>
  <c r="Y1330" i="3"/>
  <c r="AA1330" i="3"/>
  <c r="AC1330" i="3"/>
  <c r="AE1330" i="3"/>
  <c r="AG1330" i="3"/>
  <c r="AI1330" i="3"/>
  <c r="AK1330" i="3"/>
  <c r="AM1330" i="3"/>
  <c r="AO1330" i="3"/>
  <c r="AQ1330" i="3"/>
  <c r="AS1330" i="3"/>
  <c r="AU1330" i="3"/>
  <c r="AW1330" i="3"/>
  <c r="AY1330" i="3"/>
  <c r="BA1330" i="3"/>
  <c r="BC1330" i="3"/>
  <c r="BE1330" i="3"/>
  <c r="BG1330" i="3"/>
  <c r="BI1330" i="3"/>
  <c r="N1328" i="3"/>
  <c r="P1328" i="3"/>
  <c r="R1328" i="3"/>
  <c r="T1328" i="3"/>
  <c r="V1328" i="3"/>
  <c r="X1328" i="3"/>
  <c r="Z1328" i="3"/>
  <c r="AB1328" i="3"/>
  <c r="AD1328" i="3"/>
  <c r="AF1328" i="3"/>
  <c r="AH1328" i="3"/>
  <c r="AJ1328" i="3"/>
  <c r="AL1328" i="3"/>
  <c r="AN1328" i="3"/>
  <c r="AP1328" i="3"/>
  <c r="AR1328" i="3"/>
  <c r="AT1328" i="3"/>
  <c r="AV1328" i="3"/>
  <c r="AX1328" i="3"/>
  <c r="AZ1328" i="3"/>
  <c r="BB1328" i="3"/>
  <c r="BD1328" i="3"/>
  <c r="BF1328" i="3"/>
  <c r="BH1328" i="3"/>
  <c r="M1328" i="3"/>
  <c r="O1328" i="3"/>
  <c r="Q1328" i="3"/>
  <c r="S1328" i="3"/>
  <c r="U1328" i="3"/>
  <c r="W1328" i="3"/>
  <c r="Y1328" i="3"/>
  <c r="AA1328" i="3"/>
  <c r="AC1328" i="3"/>
  <c r="AE1328" i="3"/>
  <c r="AG1328" i="3"/>
  <c r="AI1328" i="3"/>
  <c r="AK1328" i="3"/>
  <c r="AM1328" i="3"/>
  <c r="AO1328" i="3"/>
  <c r="AQ1328" i="3"/>
  <c r="AS1328" i="3"/>
  <c r="AU1328" i="3"/>
  <c r="AW1328" i="3"/>
  <c r="AY1328" i="3"/>
  <c r="BA1328" i="3"/>
  <c r="BC1328" i="3"/>
  <c r="BE1328" i="3"/>
  <c r="BG1328" i="3"/>
  <c r="BI1328" i="3"/>
  <c r="N1326" i="3"/>
  <c r="P1326" i="3"/>
  <c r="R1326" i="3"/>
  <c r="T1326" i="3"/>
  <c r="V1326" i="3"/>
  <c r="X1326" i="3"/>
  <c r="Z1326" i="3"/>
  <c r="AB1326" i="3"/>
  <c r="AD1326" i="3"/>
  <c r="AF1326" i="3"/>
  <c r="AH1326" i="3"/>
  <c r="AJ1326" i="3"/>
  <c r="AL1326" i="3"/>
  <c r="AN1326" i="3"/>
  <c r="AP1326" i="3"/>
  <c r="AR1326" i="3"/>
  <c r="AT1326" i="3"/>
  <c r="AV1326" i="3"/>
  <c r="AX1326" i="3"/>
  <c r="AZ1326" i="3"/>
  <c r="BB1326" i="3"/>
  <c r="BD1326" i="3"/>
  <c r="BF1326" i="3"/>
  <c r="BH1326" i="3"/>
  <c r="M1326" i="3"/>
  <c r="O1326" i="3"/>
  <c r="Q1326" i="3"/>
  <c r="S1326" i="3"/>
  <c r="U1326" i="3"/>
  <c r="W1326" i="3"/>
  <c r="Y1326" i="3"/>
  <c r="AA1326" i="3"/>
  <c r="AC1326" i="3"/>
  <c r="AE1326" i="3"/>
  <c r="AG1326" i="3"/>
  <c r="AI1326" i="3"/>
  <c r="AK1326" i="3"/>
  <c r="AM1326" i="3"/>
  <c r="AO1326" i="3"/>
  <c r="AQ1326" i="3"/>
  <c r="AS1326" i="3"/>
  <c r="AU1326" i="3"/>
  <c r="AW1326" i="3"/>
  <c r="AY1326" i="3"/>
  <c r="BA1326" i="3"/>
  <c r="BC1326" i="3"/>
  <c r="BE1326" i="3"/>
  <c r="BG1326" i="3"/>
  <c r="BI1326" i="3"/>
  <c r="N1324" i="3"/>
  <c r="P1324" i="3"/>
  <c r="R1324" i="3"/>
  <c r="T1324" i="3"/>
  <c r="V1324" i="3"/>
  <c r="X1324" i="3"/>
  <c r="Z1324" i="3"/>
  <c r="AB1324" i="3"/>
  <c r="AD1324" i="3"/>
  <c r="AF1324" i="3"/>
  <c r="AH1324" i="3"/>
  <c r="AJ1324" i="3"/>
  <c r="AL1324" i="3"/>
  <c r="AN1324" i="3"/>
  <c r="AP1324" i="3"/>
  <c r="AR1324" i="3"/>
  <c r="AT1324" i="3"/>
  <c r="AV1324" i="3"/>
  <c r="AX1324" i="3"/>
  <c r="AZ1324" i="3"/>
  <c r="BB1324" i="3"/>
  <c r="BD1324" i="3"/>
  <c r="BF1324" i="3"/>
  <c r="BH1324" i="3"/>
  <c r="M1324" i="3"/>
  <c r="O1324" i="3"/>
  <c r="Q1324" i="3"/>
  <c r="S1324" i="3"/>
  <c r="U1324" i="3"/>
  <c r="W1324" i="3"/>
  <c r="Y1324" i="3"/>
  <c r="AA1324" i="3"/>
  <c r="AC1324" i="3"/>
  <c r="AE1324" i="3"/>
  <c r="AG1324" i="3"/>
  <c r="AI1324" i="3"/>
  <c r="AK1324" i="3"/>
  <c r="AM1324" i="3"/>
  <c r="AO1324" i="3"/>
  <c r="AQ1324" i="3"/>
  <c r="AS1324" i="3"/>
  <c r="AU1324" i="3"/>
  <c r="AW1324" i="3"/>
  <c r="AY1324" i="3"/>
  <c r="BA1324" i="3"/>
  <c r="BC1324" i="3"/>
  <c r="BE1324" i="3"/>
  <c r="BG1324" i="3"/>
  <c r="BI1324" i="3"/>
  <c r="N1322" i="3"/>
  <c r="P1322" i="3"/>
  <c r="R1322" i="3"/>
  <c r="T1322" i="3"/>
  <c r="V1322" i="3"/>
  <c r="X1322" i="3"/>
  <c r="Z1322" i="3"/>
  <c r="AB1322" i="3"/>
  <c r="AD1322" i="3"/>
  <c r="AF1322" i="3"/>
  <c r="AH1322" i="3"/>
  <c r="AJ1322" i="3"/>
  <c r="AL1322" i="3"/>
  <c r="AN1322" i="3"/>
  <c r="AP1322" i="3"/>
  <c r="AR1322" i="3"/>
  <c r="AT1322" i="3"/>
  <c r="AV1322" i="3"/>
  <c r="AX1322" i="3"/>
  <c r="AZ1322" i="3"/>
  <c r="BB1322" i="3"/>
  <c r="BD1322" i="3"/>
  <c r="BF1322" i="3"/>
  <c r="BH1322" i="3"/>
  <c r="M1322" i="3"/>
  <c r="O1322" i="3"/>
  <c r="Q1322" i="3"/>
  <c r="S1322" i="3"/>
  <c r="U1322" i="3"/>
  <c r="W1322" i="3"/>
  <c r="Y1322" i="3"/>
  <c r="AA1322" i="3"/>
  <c r="AC1322" i="3"/>
  <c r="AE1322" i="3"/>
  <c r="AG1322" i="3"/>
  <c r="AI1322" i="3"/>
  <c r="AK1322" i="3"/>
  <c r="AM1322" i="3"/>
  <c r="AO1322" i="3"/>
  <c r="AQ1322" i="3"/>
  <c r="AS1322" i="3"/>
  <c r="AU1322" i="3"/>
  <c r="AW1322" i="3"/>
  <c r="AY1322" i="3"/>
  <c r="BA1322" i="3"/>
  <c r="BC1322" i="3"/>
  <c r="BE1322" i="3"/>
  <c r="BG1322" i="3"/>
  <c r="BI1322" i="3"/>
  <c r="N1320" i="3"/>
  <c r="P1320" i="3"/>
  <c r="R1320" i="3"/>
  <c r="T1320" i="3"/>
  <c r="V1320" i="3"/>
  <c r="X1320" i="3"/>
  <c r="Z1320" i="3"/>
  <c r="AB1320" i="3"/>
  <c r="AD1320" i="3"/>
  <c r="AF1320" i="3"/>
  <c r="AH1320" i="3"/>
  <c r="AJ1320" i="3"/>
  <c r="AL1320" i="3"/>
  <c r="AN1320" i="3"/>
  <c r="AP1320" i="3"/>
  <c r="AR1320" i="3"/>
  <c r="AT1320" i="3"/>
  <c r="AV1320" i="3"/>
  <c r="AX1320" i="3"/>
  <c r="AZ1320" i="3"/>
  <c r="BB1320" i="3"/>
  <c r="BD1320" i="3"/>
  <c r="BF1320" i="3"/>
  <c r="BH1320" i="3"/>
  <c r="M1320" i="3"/>
  <c r="O1320" i="3"/>
  <c r="Q1320" i="3"/>
  <c r="S1320" i="3"/>
  <c r="U1320" i="3"/>
  <c r="W1320" i="3"/>
  <c r="Y1320" i="3"/>
  <c r="AA1320" i="3"/>
  <c r="AC1320" i="3"/>
  <c r="AE1320" i="3"/>
  <c r="AG1320" i="3"/>
  <c r="AI1320" i="3"/>
  <c r="AK1320" i="3"/>
  <c r="AM1320" i="3"/>
  <c r="AO1320" i="3"/>
  <c r="AQ1320" i="3"/>
  <c r="AS1320" i="3"/>
  <c r="AU1320" i="3"/>
  <c r="AW1320" i="3"/>
  <c r="AY1320" i="3"/>
  <c r="BA1320" i="3"/>
  <c r="BC1320" i="3"/>
  <c r="BE1320" i="3"/>
  <c r="BG1320" i="3"/>
  <c r="BI1320" i="3"/>
  <c r="N1318" i="3"/>
  <c r="P1318" i="3"/>
  <c r="R1318" i="3"/>
  <c r="T1318" i="3"/>
  <c r="V1318" i="3"/>
  <c r="X1318" i="3"/>
  <c r="Z1318" i="3"/>
  <c r="AB1318" i="3"/>
  <c r="AD1318" i="3"/>
  <c r="AF1318" i="3"/>
  <c r="AH1318" i="3"/>
  <c r="AJ1318" i="3"/>
  <c r="AL1318" i="3"/>
  <c r="AN1318" i="3"/>
  <c r="AP1318" i="3"/>
  <c r="AR1318" i="3"/>
  <c r="AT1318" i="3"/>
  <c r="AV1318" i="3"/>
  <c r="AX1318" i="3"/>
  <c r="AZ1318" i="3"/>
  <c r="BB1318" i="3"/>
  <c r="BD1318" i="3"/>
  <c r="BF1318" i="3"/>
  <c r="BH1318" i="3"/>
  <c r="M1318" i="3"/>
  <c r="O1318" i="3"/>
  <c r="Q1318" i="3"/>
  <c r="S1318" i="3"/>
  <c r="U1318" i="3"/>
  <c r="W1318" i="3"/>
  <c r="Y1318" i="3"/>
  <c r="AA1318" i="3"/>
  <c r="AC1318" i="3"/>
  <c r="AE1318" i="3"/>
  <c r="AG1318" i="3"/>
  <c r="AI1318" i="3"/>
  <c r="AK1318" i="3"/>
  <c r="AM1318" i="3"/>
  <c r="AO1318" i="3"/>
  <c r="AQ1318" i="3"/>
  <c r="AS1318" i="3"/>
  <c r="AU1318" i="3"/>
  <c r="AW1318" i="3"/>
  <c r="AY1318" i="3"/>
  <c r="BA1318" i="3"/>
  <c r="BC1318" i="3"/>
  <c r="BE1318" i="3"/>
  <c r="BG1318" i="3"/>
  <c r="BI1318" i="3"/>
  <c r="N1316" i="3"/>
  <c r="P1316" i="3"/>
  <c r="R1316" i="3"/>
  <c r="T1316" i="3"/>
  <c r="V1316" i="3"/>
  <c r="X1316" i="3"/>
  <c r="Z1316" i="3"/>
  <c r="AB1316" i="3"/>
  <c r="AD1316" i="3"/>
  <c r="AF1316" i="3"/>
  <c r="AH1316" i="3"/>
  <c r="AJ1316" i="3"/>
  <c r="AL1316" i="3"/>
  <c r="AN1316" i="3"/>
  <c r="AP1316" i="3"/>
  <c r="AR1316" i="3"/>
  <c r="AT1316" i="3"/>
  <c r="AV1316" i="3"/>
  <c r="AX1316" i="3"/>
  <c r="AZ1316" i="3"/>
  <c r="BB1316" i="3"/>
  <c r="BD1316" i="3"/>
  <c r="BF1316" i="3"/>
  <c r="BH1316" i="3"/>
  <c r="M1316" i="3"/>
  <c r="O1316" i="3"/>
  <c r="Q1316" i="3"/>
  <c r="S1316" i="3"/>
  <c r="U1316" i="3"/>
  <c r="W1316" i="3"/>
  <c r="Y1316" i="3"/>
  <c r="AA1316" i="3"/>
  <c r="AC1316" i="3"/>
  <c r="AE1316" i="3"/>
  <c r="AG1316" i="3"/>
  <c r="AI1316" i="3"/>
  <c r="AK1316" i="3"/>
  <c r="AM1316" i="3"/>
  <c r="AO1316" i="3"/>
  <c r="AQ1316" i="3"/>
  <c r="AS1316" i="3"/>
  <c r="AU1316" i="3"/>
  <c r="AW1316" i="3"/>
  <c r="AY1316" i="3"/>
  <c r="BA1316" i="3"/>
  <c r="BC1316" i="3"/>
  <c r="BE1316" i="3"/>
  <c r="BG1316" i="3"/>
  <c r="BI1316" i="3"/>
  <c r="N1314" i="3"/>
  <c r="P1314" i="3"/>
  <c r="R1314" i="3"/>
  <c r="T1314" i="3"/>
  <c r="V1314" i="3"/>
  <c r="X1314" i="3"/>
  <c r="Z1314" i="3"/>
  <c r="AB1314" i="3"/>
  <c r="AD1314" i="3"/>
  <c r="AF1314" i="3"/>
  <c r="AH1314" i="3"/>
  <c r="AJ1314" i="3"/>
  <c r="AL1314" i="3"/>
  <c r="AN1314" i="3"/>
  <c r="AP1314" i="3"/>
  <c r="AR1314" i="3"/>
  <c r="AT1314" i="3"/>
  <c r="AV1314" i="3"/>
  <c r="AX1314" i="3"/>
  <c r="AZ1314" i="3"/>
  <c r="BB1314" i="3"/>
  <c r="BD1314" i="3"/>
  <c r="BF1314" i="3"/>
  <c r="BH1314" i="3"/>
  <c r="M1314" i="3"/>
  <c r="O1314" i="3"/>
  <c r="Q1314" i="3"/>
  <c r="S1314" i="3"/>
  <c r="U1314" i="3"/>
  <c r="W1314" i="3"/>
  <c r="Y1314" i="3"/>
  <c r="AA1314" i="3"/>
  <c r="AC1314" i="3"/>
  <c r="AE1314" i="3"/>
  <c r="AG1314" i="3"/>
  <c r="AI1314" i="3"/>
  <c r="AK1314" i="3"/>
  <c r="AM1314" i="3"/>
  <c r="AO1314" i="3"/>
  <c r="AQ1314" i="3"/>
  <c r="AS1314" i="3"/>
  <c r="AU1314" i="3"/>
  <c r="AW1314" i="3"/>
  <c r="AY1314" i="3"/>
  <c r="BA1314" i="3"/>
  <c r="BC1314" i="3"/>
  <c r="BE1314" i="3"/>
  <c r="BG1314" i="3"/>
  <c r="BI1314" i="3"/>
  <c r="N1312" i="3"/>
  <c r="P1312" i="3"/>
  <c r="R1312" i="3"/>
  <c r="T1312" i="3"/>
  <c r="V1312" i="3"/>
  <c r="X1312" i="3"/>
  <c r="Z1312" i="3"/>
  <c r="AB1312" i="3"/>
  <c r="AD1312" i="3"/>
  <c r="AF1312" i="3"/>
  <c r="AH1312" i="3"/>
  <c r="AJ1312" i="3"/>
  <c r="AL1312" i="3"/>
  <c r="AN1312" i="3"/>
  <c r="AP1312" i="3"/>
  <c r="AR1312" i="3"/>
  <c r="AT1312" i="3"/>
  <c r="AV1312" i="3"/>
  <c r="AX1312" i="3"/>
  <c r="AZ1312" i="3"/>
  <c r="BB1312" i="3"/>
  <c r="BD1312" i="3"/>
  <c r="BF1312" i="3"/>
  <c r="BH1312" i="3"/>
  <c r="M1312" i="3"/>
  <c r="O1312" i="3"/>
  <c r="Q1312" i="3"/>
  <c r="S1312" i="3"/>
  <c r="U1312" i="3"/>
  <c r="W1312" i="3"/>
  <c r="Y1312" i="3"/>
  <c r="AA1312" i="3"/>
  <c r="AC1312" i="3"/>
  <c r="AE1312" i="3"/>
  <c r="AG1312" i="3"/>
  <c r="AI1312" i="3"/>
  <c r="AK1312" i="3"/>
  <c r="AM1312" i="3"/>
  <c r="AO1312" i="3"/>
  <c r="AQ1312" i="3"/>
  <c r="AS1312" i="3"/>
  <c r="AU1312" i="3"/>
  <c r="AW1312" i="3"/>
  <c r="AY1312" i="3"/>
  <c r="BA1312" i="3"/>
  <c r="BC1312" i="3"/>
  <c r="BE1312" i="3"/>
  <c r="BG1312" i="3"/>
  <c r="BI1312" i="3"/>
  <c r="N1310" i="3"/>
  <c r="P1310" i="3"/>
  <c r="R1310" i="3"/>
  <c r="T1310" i="3"/>
  <c r="V1310" i="3"/>
  <c r="X1310" i="3"/>
  <c r="Z1310" i="3"/>
  <c r="AB1310" i="3"/>
  <c r="AD1310" i="3"/>
  <c r="AF1310" i="3"/>
  <c r="AH1310" i="3"/>
  <c r="AJ1310" i="3"/>
  <c r="AL1310" i="3"/>
  <c r="AN1310" i="3"/>
  <c r="AP1310" i="3"/>
  <c r="AR1310" i="3"/>
  <c r="AT1310" i="3"/>
  <c r="AV1310" i="3"/>
  <c r="AX1310" i="3"/>
  <c r="AZ1310" i="3"/>
  <c r="BB1310" i="3"/>
  <c r="BD1310" i="3"/>
  <c r="BF1310" i="3"/>
  <c r="BH1310" i="3"/>
  <c r="M1310" i="3"/>
  <c r="O1310" i="3"/>
  <c r="Q1310" i="3"/>
  <c r="S1310" i="3"/>
  <c r="U1310" i="3"/>
  <c r="W1310" i="3"/>
  <c r="Y1310" i="3"/>
  <c r="AA1310" i="3"/>
  <c r="AC1310" i="3"/>
  <c r="AE1310" i="3"/>
  <c r="AG1310" i="3"/>
  <c r="AI1310" i="3"/>
  <c r="AK1310" i="3"/>
  <c r="AM1310" i="3"/>
  <c r="AO1310" i="3"/>
  <c r="AQ1310" i="3"/>
  <c r="AS1310" i="3"/>
  <c r="AU1310" i="3"/>
  <c r="AW1310" i="3"/>
  <c r="AY1310" i="3"/>
  <c r="BA1310" i="3"/>
  <c r="BC1310" i="3"/>
  <c r="BE1310" i="3"/>
  <c r="BG1310" i="3"/>
  <c r="BI1310" i="3"/>
  <c r="N1308" i="3"/>
  <c r="P1308" i="3"/>
  <c r="R1308" i="3"/>
  <c r="T1308" i="3"/>
  <c r="V1308" i="3"/>
  <c r="X1308" i="3"/>
  <c r="Z1308" i="3"/>
  <c r="AB1308" i="3"/>
  <c r="AD1308" i="3"/>
  <c r="AF1308" i="3"/>
  <c r="AH1308" i="3"/>
  <c r="AJ1308" i="3"/>
  <c r="AL1308" i="3"/>
  <c r="AN1308" i="3"/>
  <c r="AP1308" i="3"/>
  <c r="AR1308" i="3"/>
  <c r="AT1308" i="3"/>
  <c r="AV1308" i="3"/>
  <c r="AX1308" i="3"/>
  <c r="AZ1308" i="3"/>
  <c r="BB1308" i="3"/>
  <c r="BD1308" i="3"/>
  <c r="BF1308" i="3"/>
  <c r="BH1308" i="3"/>
  <c r="M1308" i="3"/>
  <c r="O1308" i="3"/>
  <c r="Q1308" i="3"/>
  <c r="S1308" i="3"/>
  <c r="U1308" i="3"/>
  <c r="W1308" i="3"/>
  <c r="Y1308" i="3"/>
  <c r="AA1308" i="3"/>
  <c r="AC1308" i="3"/>
  <c r="AE1308" i="3"/>
  <c r="AG1308" i="3"/>
  <c r="AI1308" i="3"/>
  <c r="AK1308" i="3"/>
  <c r="AM1308" i="3"/>
  <c r="AO1308" i="3"/>
  <c r="AQ1308" i="3"/>
  <c r="AS1308" i="3"/>
  <c r="AU1308" i="3"/>
  <c r="AW1308" i="3"/>
  <c r="AY1308" i="3"/>
  <c r="BA1308" i="3"/>
  <c r="BC1308" i="3"/>
  <c r="BE1308" i="3"/>
  <c r="BG1308" i="3"/>
  <c r="BI1308" i="3"/>
  <c r="N1306" i="3"/>
  <c r="P1306" i="3"/>
  <c r="R1306" i="3"/>
  <c r="T1306" i="3"/>
  <c r="V1306" i="3"/>
  <c r="X1306" i="3"/>
  <c r="Z1306" i="3"/>
  <c r="AB1306" i="3"/>
  <c r="AD1306" i="3"/>
  <c r="AF1306" i="3"/>
  <c r="AH1306" i="3"/>
  <c r="AJ1306" i="3"/>
  <c r="AL1306" i="3"/>
  <c r="AN1306" i="3"/>
  <c r="AP1306" i="3"/>
  <c r="AR1306" i="3"/>
  <c r="AT1306" i="3"/>
  <c r="AV1306" i="3"/>
  <c r="AX1306" i="3"/>
  <c r="AZ1306" i="3"/>
  <c r="BB1306" i="3"/>
  <c r="BD1306" i="3"/>
  <c r="BF1306" i="3"/>
  <c r="BH1306" i="3"/>
  <c r="M1306" i="3"/>
  <c r="O1306" i="3"/>
  <c r="Q1306" i="3"/>
  <c r="S1306" i="3"/>
  <c r="U1306" i="3"/>
  <c r="W1306" i="3"/>
  <c r="Y1306" i="3"/>
  <c r="AA1306" i="3"/>
  <c r="AC1306" i="3"/>
  <c r="AE1306" i="3"/>
  <c r="AG1306" i="3"/>
  <c r="AI1306" i="3"/>
  <c r="AK1306" i="3"/>
  <c r="AM1306" i="3"/>
  <c r="AO1306" i="3"/>
  <c r="AQ1306" i="3"/>
  <c r="AS1306" i="3"/>
  <c r="AU1306" i="3"/>
  <c r="AW1306" i="3"/>
  <c r="AY1306" i="3"/>
  <c r="BA1306" i="3"/>
  <c r="BC1306" i="3"/>
  <c r="BE1306" i="3"/>
  <c r="BG1306" i="3"/>
  <c r="BI1306" i="3"/>
  <c r="N1304" i="3"/>
  <c r="P1304" i="3"/>
  <c r="R1304" i="3"/>
  <c r="T1304" i="3"/>
  <c r="V1304" i="3"/>
  <c r="X1304" i="3"/>
  <c r="Z1304" i="3"/>
  <c r="AB1304" i="3"/>
  <c r="AD1304" i="3"/>
  <c r="AF1304" i="3"/>
  <c r="AH1304" i="3"/>
  <c r="AJ1304" i="3"/>
  <c r="AL1304" i="3"/>
  <c r="AN1304" i="3"/>
  <c r="AP1304" i="3"/>
  <c r="AR1304" i="3"/>
  <c r="AT1304" i="3"/>
  <c r="AV1304" i="3"/>
  <c r="AX1304" i="3"/>
  <c r="AZ1304" i="3"/>
  <c r="BB1304" i="3"/>
  <c r="BD1304" i="3"/>
  <c r="BF1304" i="3"/>
  <c r="BH1304" i="3"/>
  <c r="M1304" i="3"/>
  <c r="O1304" i="3"/>
  <c r="Q1304" i="3"/>
  <c r="S1304" i="3"/>
  <c r="U1304" i="3"/>
  <c r="W1304" i="3"/>
  <c r="Y1304" i="3"/>
  <c r="AA1304" i="3"/>
  <c r="AC1304" i="3"/>
  <c r="AE1304" i="3"/>
  <c r="AG1304" i="3"/>
  <c r="AI1304" i="3"/>
  <c r="AK1304" i="3"/>
  <c r="AM1304" i="3"/>
  <c r="AO1304" i="3"/>
  <c r="AQ1304" i="3"/>
  <c r="AS1304" i="3"/>
  <c r="AU1304" i="3"/>
  <c r="AW1304" i="3"/>
  <c r="AY1304" i="3"/>
  <c r="BA1304" i="3"/>
  <c r="BC1304" i="3"/>
  <c r="BE1304" i="3"/>
  <c r="BG1304" i="3"/>
  <c r="BI1304" i="3"/>
  <c r="N1302" i="3"/>
  <c r="P1302" i="3"/>
  <c r="R1302" i="3"/>
  <c r="T1302" i="3"/>
  <c r="V1302" i="3"/>
  <c r="X1302" i="3"/>
  <c r="Z1302" i="3"/>
  <c r="AB1302" i="3"/>
  <c r="AD1302" i="3"/>
  <c r="AF1302" i="3"/>
  <c r="AH1302" i="3"/>
  <c r="AJ1302" i="3"/>
  <c r="AL1302" i="3"/>
  <c r="AN1302" i="3"/>
  <c r="AP1302" i="3"/>
  <c r="AR1302" i="3"/>
  <c r="AT1302" i="3"/>
  <c r="AV1302" i="3"/>
  <c r="AX1302" i="3"/>
  <c r="AZ1302" i="3"/>
  <c r="BB1302" i="3"/>
  <c r="BD1302" i="3"/>
  <c r="BF1302" i="3"/>
  <c r="BH1302" i="3"/>
  <c r="M1302" i="3"/>
  <c r="O1302" i="3"/>
  <c r="Q1302" i="3"/>
  <c r="S1302" i="3"/>
  <c r="U1302" i="3"/>
  <c r="W1302" i="3"/>
  <c r="Y1302" i="3"/>
  <c r="AA1302" i="3"/>
  <c r="AC1302" i="3"/>
  <c r="AE1302" i="3"/>
  <c r="AG1302" i="3"/>
  <c r="AI1302" i="3"/>
  <c r="AK1302" i="3"/>
  <c r="AM1302" i="3"/>
  <c r="AO1302" i="3"/>
  <c r="AQ1302" i="3"/>
  <c r="AS1302" i="3"/>
  <c r="AU1302" i="3"/>
  <c r="AW1302" i="3"/>
  <c r="AY1302" i="3"/>
  <c r="BA1302" i="3"/>
  <c r="BC1302" i="3"/>
  <c r="BE1302" i="3"/>
  <c r="BG1302" i="3"/>
  <c r="BI1302" i="3"/>
  <c r="N1300" i="3"/>
  <c r="P1300" i="3"/>
  <c r="R1300" i="3"/>
  <c r="T1300" i="3"/>
  <c r="V1300" i="3"/>
  <c r="X1300" i="3"/>
  <c r="Z1300" i="3"/>
  <c r="AB1300" i="3"/>
  <c r="AD1300" i="3"/>
  <c r="AF1300" i="3"/>
  <c r="AH1300" i="3"/>
  <c r="AJ1300" i="3"/>
  <c r="AL1300" i="3"/>
  <c r="AN1300" i="3"/>
  <c r="AP1300" i="3"/>
  <c r="AR1300" i="3"/>
  <c r="AT1300" i="3"/>
  <c r="AV1300" i="3"/>
  <c r="AX1300" i="3"/>
  <c r="AZ1300" i="3"/>
  <c r="BB1300" i="3"/>
  <c r="BD1300" i="3"/>
  <c r="BF1300" i="3"/>
  <c r="BH1300" i="3"/>
  <c r="M1300" i="3"/>
  <c r="O1300" i="3"/>
  <c r="Q1300" i="3"/>
  <c r="S1300" i="3"/>
  <c r="U1300" i="3"/>
  <c r="W1300" i="3"/>
  <c r="Y1300" i="3"/>
  <c r="AA1300" i="3"/>
  <c r="AC1300" i="3"/>
  <c r="AE1300" i="3"/>
  <c r="AG1300" i="3"/>
  <c r="AI1300" i="3"/>
  <c r="AK1300" i="3"/>
  <c r="AM1300" i="3"/>
  <c r="AO1300" i="3"/>
  <c r="AQ1300" i="3"/>
  <c r="AS1300" i="3"/>
  <c r="AU1300" i="3"/>
  <c r="AW1300" i="3"/>
  <c r="AY1300" i="3"/>
  <c r="BA1300" i="3"/>
  <c r="BC1300" i="3"/>
  <c r="BE1300" i="3"/>
  <c r="BG1300" i="3"/>
  <c r="BI1300" i="3"/>
  <c r="N1298" i="3"/>
  <c r="P1298" i="3"/>
  <c r="R1298" i="3"/>
  <c r="T1298" i="3"/>
  <c r="V1298" i="3"/>
  <c r="X1298" i="3"/>
  <c r="Z1298" i="3"/>
  <c r="AB1298" i="3"/>
  <c r="AD1298" i="3"/>
  <c r="AF1298" i="3"/>
  <c r="AH1298" i="3"/>
  <c r="AJ1298" i="3"/>
  <c r="AL1298" i="3"/>
  <c r="AN1298" i="3"/>
  <c r="AP1298" i="3"/>
  <c r="AR1298" i="3"/>
  <c r="AT1298" i="3"/>
  <c r="AV1298" i="3"/>
  <c r="AX1298" i="3"/>
  <c r="AZ1298" i="3"/>
  <c r="BB1298" i="3"/>
  <c r="BD1298" i="3"/>
  <c r="BF1298" i="3"/>
  <c r="BH1298" i="3"/>
  <c r="M1298" i="3"/>
  <c r="O1298" i="3"/>
  <c r="Q1298" i="3"/>
  <c r="S1298" i="3"/>
  <c r="U1298" i="3"/>
  <c r="W1298" i="3"/>
  <c r="Y1298" i="3"/>
  <c r="AA1298" i="3"/>
  <c r="AC1298" i="3"/>
  <c r="AE1298" i="3"/>
  <c r="AG1298" i="3"/>
  <c r="AI1298" i="3"/>
  <c r="AK1298" i="3"/>
  <c r="AM1298" i="3"/>
  <c r="AO1298" i="3"/>
  <c r="AQ1298" i="3"/>
  <c r="AS1298" i="3"/>
  <c r="AU1298" i="3"/>
  <c r="AW1298" i="3"/>
  <c r="AY1298" i="3"/>
  <c r="BA1298" i="3"/>
  <c r="BC1298" i="3"/>
  <c r="BE1298" i="3"/>
  <c r="BG1298" i="3"/>
  <c r="BI1298" i="3"/>
  <c r="Z1297" i="3"/>
  <c r="AP1297" i="3"/>
  <c r="BF1297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P1296" i="3"/>
  <c r="R1295" i="3"/>
  <c r="AH1295" i="3"/>
  <c r="AX1295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P1294" i="3"/>
  <c r="BI1344" i="3"/>
  <c r="BG1344" i="3"/>
  <c r="BE1344" i="3"/>
  <c r="BC1344" i="3"/>
  <c r="BA1344" i="3"/>
  <c r="AY1344" i="3"/>
  <c r="AW1344" i="3"/>
  <c r="AU1344" i="3"/>
  <c r="AS1344" i="3"/>
  <c r="AQ1344" i="3"/>
  <c r="AO1344" i="3"/>
  <c r="AM1344" i="3"/>
  <c r="AJ1344" i="3"/>
  <c r="AF1344" i="3"/>
  <c r="AB1344" i="3"/>
  <c r="X1344" i="3"/>
  <c r="T1344" i="3"/>
  <c r="P1344" i="3"/>
  <c r="AV1343" i="3"/>
  <c r="AJ1343" i="3"/>
  <c r="AB1343" i="3"/>
  <c r="T1343" i="3"/>
  <c r="BH1342" i="3"/>
  <c r="BD1342" i="3"/>
  <c r="AZ1342" i="3"/>
  <c r="AV1342" i="3"/>
  <c r="AR1342" i="3"/>
  <c r="AN1342" i="3"/>
  <c r="AJ1342" i="3"/>
  <c r="AF1342" i="3"/>
  <c r="AB1342" i="3"/>
  <c r="X1342" i="3"/>
  <c r="T1342" i="3"/>
  <c r="P1342" i="3"/>
  <c r="BH1341" i="3"/>
  <c r="AZ1341" i="3"/>
  <c r="AR1341" i="3"/>
  <c r="AJ1341" i="3"/>
  <c r="AB1341" i="3"/>
  <c r="T1341" i="3"/>
  <c r="N1339" i="3"/>
  <c r="P1339" i="3"/>
  <c r="R1339" i="3"/>
  <c r="T1339" i="3"/>
  <c r="V1339" i="3"/>
  <c r="X1339" i="3"/>
  <c r="Z1339" i="3"/>
  <c r="AB1339" i="3"/>
  <c r="AD1339" i="3"/>
  <c r="AF1339" i="3"/>
  <c r="AH1339" i="3"/>
  <c r="AJ1339" i="3"/>
  <c r="AL1339" i="3"/>
  <c r="AN1339" i="3"/>
  <c r="AP1339" i="3"/>
  <c r="AR1339" i="3"/>
  <c r="AT1339" i="3"/>
  <c r="AV1339" i="3"/>
  <c r="AX1339" i="3"/>
  <c r="AZ1339" i="3"/>
  <c r="BB1339" i="3"/>
  <c r="BD1339" i="3"/>
  <c r="BF1339" i="3"/>
  <c r="BH1339" i="3"/>
  <c r="M1339" i="3"/>
  <c r="O1339" i="3"/>
  <c r="Q1339" i="3"/>
  <c r="S1339" i="3"/>
  <c r="U1339" i="3"/>
  <c r="W1339" i="3"/>
  <c r="Y1339" i="3"/>
  <c r="AA1339" i="3"/>
  <c r="AC1339" i="3"/>
  <c r="AE1339" i="3"/>
  <c r="AG1339" i="3"/>
  <c r="AI1339" i="3"/>
  <c r="AK1339" i="3"/>
  <c r="AM1339" i="3"/>
  <c r="AO1339" i="3"/>
  <c r="AQ1339" i="3"/>
  <c r="AS1339" i="3"/>
  <c r="AU1339" i="3"/>
  <c r="AW1339" i="3"/>
  <c r="AY1339" i="3"/>
  <c r="BA1339" i="3"/>
  <c r="BC1339" i="3"/>
  <c r="BE1339" i="3"/>
  <c r="BG1339" i="3"/>
  <c r="BI1339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N1335" i="3"/>
  <c r="P1335" i="3"/>
  <c r="R1335" i="3"/>
  <c r="T1335" i="3"/>
  <c r="V1335" i="3"/>
  <c r="X1335" i="3"/>
  <c r="Z1335" i="3"/>
  <c r="AB1335" i="3"/>
  <c r="AD1335" i="3"/>
  <c r="AF1335" i="3"/>
  <c r="AH1335" i="3"/>
  <c r="AJ1335" i="3"/>
  <c r="AL1335" i="3"/>
  <c r="AN1335" i="3"/>
  <c r="AP1335" i="3"/>
  <c r="AR1335" i="3"/>
  <c r="AT1335" i="3"/>
  <c r="AV1335" i="3"/>
  <c r="AX1335" i="3"/>
  <c r="AZ1335" i="3"/>
  <c r="BB1335" i="3"/>
  <c r="BD1335" i="3"/>
  <c r="BF1335" i="3"/>
  <c r="BH1335" i="3"/>
  <c r="M1335" i="3"/>
  <c r="O1335" i="3"/>
  <c r="Q1335" i="3"/>
  <c r="S1335" i="3"/>
  <c r="U1335" i="3"/>
  <c r="W1335" i="3"/>
  <c r="Y1335" i="3"/>
  <c r="AA1335" i="3"/>
  <c r="AC1335" i="3"/>
  <c r="AE1335" i="3"/>
  <c r="AG1335" i="3"/>
  <c r="AI1335" i="3"/>
  <c r="AK1335" i="3"/>
  <c r="AM1335" i="3"/>
  <c r="AO1335" i="3"/>
  <c r="AQ1335" i="3"/>
  <c r="AS1335" i="3"/>
  <c r="AU1335" i="3"/>
  <c r="AW1335" i="3"/>
  <c r="AY1335" i="3"/>
  <c r="BA1335" i="3"/>
  <c r="BC1335" i="3"/>
  <c r="BE1335" i="3"/>
  <c r="BG1335" i="3"/>
  <c r="BI1335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O1333" i="3"/>
  <c r="S1333" i="3"/>
  <c r="W1333" i="3"/>
  <c r="AA1333" i="3"/>
  <c r="AE1333" i="3"/>
  <c r="AI1333" i="3"/>
  <c r="AM1333" i="3"/>
  <c r="AQ1333" i="3"/>
  <c r="AU1333" i="3"/>
  <c r="AY1333" i="3"/>
  <c r="BC1333" i="3"/>
  <c r="BG1333" i="3"/>
  <c r="N1331" i="3"/>
  <c r="P1331" i="3"/>
  <c r="R1331" i="3"/>
  <c r="T1331" i="3"/>
  <c r="V1331" i="3"/>
  <c r="X1331" i="3"/>
  <c r="Z1331" i="3"/>
  <c r="AB1331" i="3"/>
  <c r="AD1331" i="3"/>
  <c r="AF1331" i="3"/>
  <c r="AH1331" i="3"/>
  <c r="AJ1331" i="3"/>
  <c r="AL1331" i="3"/>
  <c r="AN1331" i="3"/>
  <c r="AP1331" i="3"/>
  <c r="AR1331" i="3"/>
  <c r="AT1331" i="3"/>
  <c r="AV1331" i="3"/>
  <c r="AX1331" i="3"/>
  <c r="AZ1331" i="3"/>
  <c r="BB1331" i="3"/>
  <c r="BD1331" i="3"/>
  <c r="BF1331" i="3"/>
  <c r="BH1331" i="3"/>
  <c r="M1331" i="3"/>
  <c r="O1331" i="3"/>
  <c r="Q1331" i="3"/>
  <c r="S1331" i="3"/>
  <c r="U1331" i="3"/>
  <c r="W1331" i="3"/>
  <c r="Y1331" i="3"/>
  <c r="AA1331" i="3"/>
  <c r="AC1331" i="3"/>
  <c r="AE1331" i="3"/>
  <c r="AG1331" i="3"/>
  <c r="AI1331" i="3"/>
  <c r="AK1331" i="3"/>
  <c r="AM1331" i="3"/>
  <c r="AO1331" i="3"/>
  <c r="AQ1331" i="3"/>
  <c r="AS1331" i="3"/>
  <c r="AU1331" i="3"/>
  <c r="AW1331" i="3"/>
  <c r="AY1331" i="3"/>
  <c r="BA1331" i="3"/>
  <c r="BC1331" i="3"/>
  <c r="BE1331" i="3"/>
  <c r="BG1331" i="3"/>
  <c r="BI1331" i="3"/>
  <c r="P1329" i="3"/>
  <c r="T1329" i="3"/>
  <c r="X1329" i="3"/>
  <c r="AB1329" i="3"/>
  <c r="AF1329" i="3"/>
  <c r="AJ1329" i="3"/>
  <c r="AN1329" i="3"/>
  <c r="AR1329" i="3"/>
  <c r="AV1329" i="3"/>
  <c r="AZ1329" i="3"/>
  <c r="BD1329" i="3"/>
  <c r="BH1329" i="3"/>
  <c r="O1329" i="3"/>
  <c r="S1329" i="3"/>
  <c r="W1329" i="3"/>
  <c r="AA1329" i="3"/>
  <c r="AE1329" i="3"/>
  <c r="AI1329" i="3"/>
  <c r="AM1329" i="3"/>
  <c r="AQ1329" i="3"/>
  <c r="AU1329" i="3"/>
  <c r="AY1329" i="3"/>
  <c r="BC1329" i="3"/>
  <c r="BG1329" i="3"/>
  <c r="N1327" i="3"/>
  <c r="P1327" i="3"/>
  <c r="R1327" i="3"/>
  <c r="T1327" i="3"/>
  <c r="V1327" i="3"/>
  <c r="X1327" i="3"/>
  <c r="Z1327" i="3"/>
  <c r="AB1327" i="3"/>
  <c r="AD1327" i="3"/>
  <c r="AF1327" i="3"/>
  <c r="AH1327" i="3"/>
  <c r="AJ1327" i="3"/>
  <c r="AL1327" i="3"/>
  <c r="AN1327" i="3"/>
  <c r="AP1327" i="3"/>
  <c r="AR1327" i="3"/>
  <c r="AT1327" i="3"/>
  <c r="AV1327" i="3"/>
  <c r="AX1327" i="3"/>
  <c r="AZ1327" i="3"/>
  <c r="BB1327" i="3"/>
  <c r="BD1327" i="3"/>
  <c r="BF1327" i="3"/>
  <c r="BH1327" i="3"/>
  <c r="M1327" i="3"/>
  <c r="O1327" i="3"/>
  <c r="Q1327" i="3"/>
  <c r="S1327" i="3"/>
  <c r="U1327" i="3"/>
  <c r="W1327" i="3"/>
  <c r="Y1327" i="3"/>
  <c r="AA1327" i="3"/>
  <c r="AC1327" i="3"/>
  <c r="AE1327" i="3"/>
  <c r="AG1327" i="3"/>
  <c r="AI1327" i="3"/>
  <c r="AK1327" i="3"/>
  <c r="AM1327" i="3"/>
  <c r="AO1327" i="3"/>
  <c r="AQ1327" i="3"/>
  <c r="AS1327" i="3"/>
  <c r="AU1327" i="3"/>
  <c r="AW1327" i="3"/>
  <c r="AY1327" i="3"/>
  <c r="BA1327" i="3"/>
  <c r="BC1327" i="3"/>
  <c r="BE1327" i="3"/>
  <c r="BG1327" i="3"/>
  <c r="BI1327" i="3"/>
  <c r="P1325" i="3"/>
  <c r="T1325" i="3"/>
  <c r="X1325" i="3"/>
  <c r="AB1325" i="3"/>
  <c r="AF1325" i="3"/>
  <c r="AJ1325" i="3"/>
  <c r="AN1325" i="3"/>
  <c r="AR1325" i="3"/>
  <c r="AV1325" i="3"/>
  <c r="AZ1325" i="3"/>
  <c r="BD1325" i="3"/>
  <c r="BH1325" i="3"/>
  <c r="O1325" i="3"/>
  <c r="S1325" i="3"/>
  <c r="W1325" i="3"/>
  <c r="AA1325" i="3"/>
  <c r="AE1325" i="3"/>
  <c r="AI1325" i="3"/>
  <c r="AM1325" i="3"/>
  <c r="AQ1325" i="3"/>
  <c r="AU1325" i="3"/>
  <c r="AY1325" i="3"/>
  <c r="BC1325" i="3"/>
  <c r="BG1325" i="3"/>
  <c r="N1323" i="3"/>
  <c r="P1323" i="3"/>
  <c r="R1323" i="3"/>
  <c r="T1323" i="3"/>
  <c r="V1323" i="3"/>
  <c r="X1323" i="3"/>
  <c r="Z1323" i="3"/>
  <c r="AB1323" i="3"/>
  <c r="AD1323" i="3"/>
  <c r="AF1323" i="3"/>
  <c r="AH1323" i="3"/>
  <c r="AJ1323" i="3"/>
  <c r="AL1323" i="3"/>
  <c r="AN1323" i="3"/>
  <c r="AP1323" i="3"/>
  <c r="AR1323" i="3"/>
  <c r="AT1323" i="3"/>
  <c r="AV1323" i="3"/>
  <c r="AX1323" i="3"/>
  <c r="AZ1323" i="3"/>
  <c r="BB1323" i="3"/>
  <c r="BD1323" i="3"/>
  <c r="BF1323" i="3"/>
  <c r="BH1323" i="3"/>
  <c r="M1323" i="3"/>
  <c r="O1323" i="3"/>
  <c r="Q1323" i="3"/>
  <c r="S1323" i="3"/>
  <c r="U1323" i="3"/>
  <c r="W1323" i="3"/>
  <c r="Y1323" i="3"/>
  <c r="AA1323" i="3"/>
  <c r="AC1323" i="3"/>
  <c r="AE1323" i="3"/>
  <c r="AG1323" i="3"/>
  <c r="AI1323" i="3"/>
  <c r="AK1323" i="3"/>
  <c r="AM1323" i="3"/>
  <c r="AO1323" i="3"/>
  <c r="AQ1323" i="3"/>
  <c r="AS1323" i="3"/>
  <c r="AU1323" i="3"/>
  <c r="AW1323" i="3"/>
  <c r="AY1323" i="3"/>
  <c r="BA1323" i="3"/>
  <c r="BC1323" i="3"/>
  <c r="BE1323" i="3"/>
  <c r="BG1323" i="3"/>
  <c r="BI1323" i="3"/>
  <c r="P1321" i="3"/>
  <c r="T1321" i="3"/>
  <c r="X1321" i="3"/>
  <c r="AB1321" i="3"/>
  <c r="AF1321" i="3"/>
  <c r="AJ1321" i="3"/>
  <c r="AN1321" i="3"/>
  <c r="AR1321" i="3"/>
  <c r="AV1321" i="3"/>
  <c r="AZ1321" i="3"/>
  <c r="BD1321" i="3"/>
  <c r="BH1321" i="3"/>
  <c r="O1321" i="3"/>
  <c r="S1321" i="3"/>
  <c r="W1321" i="3"/>
  <c r="AA1321" i="3"/>
  <c r="AE1321" i="3"/>
  <c r="AI1321" i="3"/>
  <c r="AM1321" i="3"/>
  <c r="AQ1321" i="3"/>
  <c r="AU1321" i="3"/>
  <c r="AY1321" i="3"/>
  <c r="BC1321" i="3"/>
  <c r="BG1321" i="3"/>
  <c r="N1319" i="3"/>
  <c r="P1319" i="3"/>
  <c r="R1319" i="3"/>
  <c r="T1319" i="3"/>
  <c r="V1319" i="3"/>
  <c r="X1319" i="3"/>
  <c r="Z1319" i="3"/>
  <c r="AB1319" i="3"/>
  <c r="AD1319" i="3"/>
  <c r="AF1319" i="3"/>
  <c r="AH1319" i="3"/>
  <c r="AJ1319" i="3"/>
  <c r="AL1319" i="3"/>
  <c r="AN1319" i="3"/>
  <c r="AP1319" i="3"/>
  <c r="AR1319" i="3"/>
  <c r="AT1319" i="3"/>
  <c r="AV1319" i="3"/>
  <c r="AX1319" i="3"/>
  <c r="AZ1319" i="3"/>
  <c r="BB1319" i="3"/>
  <c r="BD1319" i="3"/>
  <c r="BF1319" i="3"/>
  <c r="BH1319" i="3"/>
  <c r="M1319" i="3"/>
  <c r="O1319" i="3"/>
  <c r="Q1319" i="3"/>
  <c r="S1319" i="3"/>
  <c r="U1319" i="3"/>
  <c r="W1319" i="3"/>
  <c r="Y1319" i="3"/>
  <c r="AA1319" i="3"/>
  <c r="AC1319" i="3"/>
  <c r="AE1319" i="3"/>
  <c r="AG1319" i="3"/>
  <c r="AI1319" i="3"/>
  <c r="AK1319" i="3"/>
  <c r="AM1319" i="3"/>
  <c r="AO1319" i="3"/>
  <c r="AQ1319" i="3"/>
  <c r="AS1319" i="3"/>
  <c r="AU1319" i="3"/>
  <c r="AW1319" i="3"/>
  <c r="AY1319" i="3"/>
  <c r="BA1319" i="3"/>
  <c r="BC1319" i="3"/>
  <c r="BE1319" i="3"/>
  <c r="BG1319" i="3"/>
  <c r="BI1319" i="3"/>
  <c r="P1317" i="3"/>
  <c r="T1317" i="3"/>
  <c r="X1317" i="3"/>
  <c r="AB1317" i="3"/>
  <c r="AF1317" i="3"/>
  <c r="AJ1317" i="3"/>
  <c r="AN1317" i="3"/>
  <c r="AR1317" i="3"/>
  <c r="AV1317" i="3"/>
  <c r="AZ1317" i="3"/>
  <c r="BD1317" i="3"/>
  <c r="BH1317" i="3"/>
  <c r="O1317" i="3"/>
  <c r="S1317" i="3"/>
  <c r="W1317" i="3"/>
  <c r="AA1317" i="3"/>
  <c r="AE1317" i="3"/>
  <c r="AI1317" i="3"/>
  <c r="AM1317" i="3"/>
  <c r="AQ1317" i="3"/>
  <c r="AU1317" i="3"/>
  <c r="AY1317" i="3"/>
  <c r="BC1317" i="3"/>
  <c r="BG1317" i="3"/>
  <c r="N1315" i="3"/>
  <c r="P1315" i="3"/>
  <c r="R1315" i="3"/>
  <c r="T1315" i="3"/>
  <c r="V1315" i="3"/>
  <c r="X1315" i="3"/>
  <c r="Z1315" i="3"/>
  <c r="AB1315" i="3"/>
  <c r="AD1315" i="3"/>
  <c r="AF1315" i="3"/>
  <c r="AH1315" i="3"/>
  <c r="AJ1315" i="3"/>
  <c r="AL1315" i="3"/>
  <c r="AN1315" i="3"/>
  <c r="AP1315" i="3"/>
  <c r="AR1315" i="3"/>
  <c r="AT1315" i="3"/>
  <c r="AV1315" i="3"/>
  <c r="AX1315" i="3"/>
  <c r="AZ1315" i="3"/>
  <c r="BB1315" i="3"/>
  <c r="BD1315" i="3"/>
  <c r="BF1315" i="3"/>
  <c r="BH1315" i="3"/>
  <c r="M1315" i="3"/>
  <c r="O1315" i="3"/>
  <c r="Q1315" i="3"/>
  <c r="S1315" i="3"/>
  <c r="U1315" i="3"/>
  <c r="W1315" i="3"/>
  <c r="Y1315" i="3"/>
  <c r="AA1315" i="3"/>
  <c r="AC1315" i="3"/>
  <c r="AE1315" i="3"/>
  <c r="AG1315" i="3"/>
  <c r="AI1315" i="3"/>
  <c r="AK1315" i="3"/>
  <c r="AM1315" i="3"/>
  <c r="AO1315" i="3"/>
  <c r="AQ1315" i="3"/>
  <c r="AS1315" i="3"/>
  <c r="AU1315" i="3"/>
  <c r="AW1315" i="3"/>
  <c r="AY1315" i="3"/>
  <c r="BA1315" i="3"/>
  <c r="BC1315" i="3"/>
  <c r="BE1315" i="3"/>
  <c r="BG1315" i="3"/>
  <c r="BI1315" i="3"/>
  <c r="P1313" i="3"/>
  <c r="T1313" i="3"/>
  <c r="X1313" i="3"/>
  <c r="AB1313" i="3"/>
  <c r="AF1313" i="3"/>
  <c r="AJ1313" i="3"/>
  <c r="AN1313" i="3"/>
  <c r="AR1313" i="3"/>
  <c r="AV1313" i="3"/>
  <c r="AZ1313" i="3"/>
  <c r="BD1313" i="3"/>
  <c r="BH1313" i="3"/>
  <c r="O1313" i="3"/>
  <c r="S1313" i="3"/>
  <c r="W1313" i="3"/>
  <c r="AA1313" i="3"/>
  <c r="AE1313" i="3"/>
  <c r="AI1313" i="3"/>
  <c r="AM1313" i="3"/>
  <c r="AQ1313" i="3"/>
  <c r="AU1313" i="3"/>
  <c r="AY1313" i="3"/>
  <c r="BC1313" i="3"/>
  <c r="BG1313" i="3"/>
  <c r="N1311" i="3"/>
  <c r="P1311" i="3"/>
  <c r="R1311" i="3"/>
  <c r="T1311" i="3"/>
  <c r="V1311" i="3"/>
  <c r="X1311" i="3"/>
  <c r="Z1311" i="3"/>
  <c r="AB1311" i="3"/>
  <c r="AD1311" i="3"/>
  <c r="AF1311" i="3"/>
  <c r="AH1311" i="3"/>
  <c r="AJ1311" i="3"/>
  <c r="AL1311" i="3"/>
  <c r="AN1311" i="3"/>
  <c r="AP1311" i="3"/>
  <c r="AR1311" i="3"/>
  <c r="AT1311" i="3"/>
  <c r="AV1311" i="3"/>
  <c r="AX1311" i="3"/>
  <c r="AZ1311" i="3"/>
  <c r="BB1311" i="3"/>
  <c r="BD1311" i="3"/>
  <c r="BF1311" i="3"/>
  <c r="BH1311" i="3"/>
  <c r="M1311" i="3"/>
  <c r="O1311" i="3"/>
  <c r="Q1311" i="3"/>
  <c r="S1311" i="3"/>
  <c r="U1311" i="3"/>
  <c r="W1311" i="3"/>
  <c r="Y1311" i="3"/>
  <c r="AA1311" i="3"/>
  <c r="AC1311" i="3"/>
  <c r="AE1311" i="3"/>
  <c r="AG1311" i="3"/>
  <c r="AI1311" i="3"/>
  <c r="AK1311" i="3"/>
  <c r="AM1311" i="3"/>
  <c r="AO1311" i="3"/>
  <c r="AQ1311" i="3"/>
  <c r="AS1311" i="3"/>
  <c r="AU1311" i="3"/>
  <c r="AW1311" i="3"/>
  <c r="AY1311" i="3"/>
  <c r="BA1311" i="3"/>
  <c r="BC1311" i="3"/>
  <c r="BE1311" i="3"/>
  <c r="BG1311" i="3"/>
  <c r="BI1311" i="3"/>
  <c r="P1309" i="3"/>
  <c r="T1309" i="3"/>
  <c r="X1309" i="3"/>
  <c r="AB1309" i="3"/>
  <c r="AF1309" i="3"/>
  <c r="AJ1309" i="3"/>
  <c r="AN1309" i="3"/>
  <c r="AR1309" i="3"/>
  <c r="AV1309" i="3"/>
  <c r="AZ1309" i="3"/>
  <c r="BD1309" i="3"/>
  <c r="BH1309" i="3"/>
  <c r="O1309" i="3"/>
  <c r="S1309" i="3"/>
  <c r="W1309" i="3"/>
  <c r="AA1309" i="3"/>
  <c r="AE1309" i="3"/>
  <c r="AI1309" i="3"/>
  <c r="AM1309" i="3"/>
  <c r="AQ1309" i="3"/>
  <c r="AU1309" i="3"/>
  <c r="AY1309" i="3"/>
  <c r="BC1309" i="3"/>
  <c r="BG1309" i="3"/>
  <c r="N1307" i="3"/>
  <c r="P1307" i="3"/>
  <c r="R1307" i="3"/>
  <c r="T1307" i="3"/>
  <c r="V1307" i="3"/>
  <c r="X1307" i="3"/>
  <c r="Z1307" i="3"/>
  <c r="AB1307" i="3"/>
  <c r="AD1307" i="3"/>
  <c r="AF1307" i="3"/>
  <c r="AH1307" i="3"/>
  <c r="AJ1307" i="3"/>
  <c r="AL1307" i="3"/>
  <c r="AN1307" i="3"/>
  <c r="AP1307" i="3"/>
  <c r="AR1307" i="3"/>
  <c r="AT1307" i="3"/>
  <c r="AV1307" i="3"/>
  <c r="AX1307" i="3"/>
  <c r="AZ1307" i="3"/>
  <c r="BB1307" i="3"/>
  <c r="BD1307" i="3"/>
  <c r="BF1307" i="3"/>
  <c r="BH1307" i="3"/>
  <c r="M1307" i="3"/>
  <c r="O1307" i="3"/>
  <c r="Q1307" i="3"/>
  <c r="S1307" i="3"/>
  <c r="U1307" i="3"/>
  <c r="W1307" i="3"/>
  <c r="Y1307" i="3"/>
  <c r="AA1307" i="3"/>
  <c r="AC1307" i="3"/>
  <c r="AE1307" i="3"/>
  <c r="AG1307" i="3"/>
  <c r="AI1307" i="3"/>
  <c r="AK1307" i="3"/>
  <c r="AM1307" i="3"/>
  <c r="AO1307" i="3"/>
  <c r="AQ1307" i="3"/>
  <c r="AS1307" i="3"/>
  <c r="AU1307" i="3"/>
  <c r="AW1307" i="3"/>
  <c r="AY1307" i="3"/>
  <c r="BA1307" i="3"/>
  <c r="BC1307" i="3"/>
  <c r="BE1307" i="3"/>
  <c r="BG1307" i="3"/>
  <c r="BI1307" i="3"/>
  <c r="P1305" i="3"/>
  <c r="T1305" i="3"/>
  <c r="X1305" i="3"/>
  <c r="AB1305" i="3"/>
  <c r="AF1305" i="3"/>
  <c r="AJ1305" i="3"/>
  <c r="AN1305" i="3"/>
  <c r="AR1305" i="3"/>
  <c r="AV1305" i="3"/>
  <c r="AZ1305" i="3"/>
  <c r="BD1305" i="3"/>
  <c r="BH1305" i="3"/>
  <c r="O1305" i="3"/>
  <c r="S1305" i="3"/>
  <c r="W1305" i="3"/>
  <c r="AA1305" i="3"/>
  <c r="AE1305" i="3"/>
  <c r="AI1305" i="3"/>
  <c r="AM1305" i="3"/>
  <c r="AQ1305" i="3"/>
  <c r="AU1305" i="3"/>
  <c r="AY1305" i="3"/>
  <c r="BC1305" i="3"/>
  <c r="BG1305" i="3"/>
  <c r="N1303" i="3"/>
  <c r="P1303" i="3"/>
  <c r="R1303" i="3"/>
  <c r="T1303" i="3"/>
  <c r="V1303" i="3"/>
  <c r="X1303" i="3"/>
  <c r="Z1303" i="3"/>
  <c r="AB1303" i="3"/>
  <c r="AD1303" i="3"/>
  <c r="AF1303" i="3"/>
  <c r="AH1303" i="3"/>
  <c r="AJ1303" i="3"/>
  <c r="AL1303" i="3"/>
  <c r="AN1303" i="3"/>
  <c r="AP1303" i="3"/>
  <c r="AR1303" i="3"/>
  <c r="AT1303" i="3"/>
  <c r="AV1303" i="3"/>
  <c r="AX1303" i="3"/>
  <c r="AZ1303" i="3"/>
  <c r="BB1303" i="3"/>
  <c r="BD1303" i="3"/>
  <c r="BF1303" i="3"/>
  <c r="BH1303" i="3"/>
  <c r="M1303" i="3"/>
  <c r="O1303" i="3"/>
  <c r="Q1303" i="3"/>
  <c r="S1303" i="3"/>
  <c r="U1303" i="3"/>
  <c r="W1303" i="3"/>
  <c r="Y1303" i="3"/>
  <c r="AA1303" i="3"/>
  <c r="AC1303" i="3"/>
  <c r="AE1303" i="3"/>
  <c r="AG1303" i="3"/>
  <c r="AI1303" i="3"/>
  <c r="AK1303" i="3"/>
  <c r="AM1303" i="3"/>
  <c r="AO1303" i="3"/>
  <c r="AQ1303" i="3"/>
  <c r="AS1303" i="3"/>
  <c r="AU1303" i="3"/>
  <c r="AW1303" i="3"/>
  <c r="AY1303" i="3"/>
  <c r="BA1303" i="3"/>
  <c r="BC1303" i="3"/>
  <c r="BE1303" i="3"/>
  <c r="BG1303" i="3"/>
  <c r="BI1303" i="3"/>
  <c r="P1301" i="3"/>
  <c r="T1301" i="3"/>
  <c r="X1301" i="3"/>
  <c r="AB1301" i="3"/>
  <c r="AF1301" i="3"/>
  <c r="AJ1301" i="3"/>
  <c r="AN1301" i="3"/>
  <c r="AR1301" i="3"/>
  <c r="AV1301" i="3"/>
  <c r="AZ1301" i="3"/>
  <c r="BD1301" i="3"/>
  <c r="BH1301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N1299" i="3"/>
  <c r="P1299" i="3"/>
  <c r="R1299" i="3"/>
  <c r="T1299" i="3"/>
  <c r="V1299" i="3"/>
  <c r="X1299" i="3"/>
  <c r="Z1299" i="3"/>
  <c r="AB1299" i="3"/>
  <c r="AD1299" i="3"/>
  <c r="AF1299" i="3"/>
  <c r="AH1299" i="3"/>
  <c r="AJ1299" i="3"/>
  <c r="AL1299" i="3"/>
  <c r="AN1299" i="3"/>
  <c r="AP1299" i="3"/>
  <c r="AR1299" i="3"/>
  <c r="AT1299" i="3"/>
  <c r="AV1299" i="3"/>
  <c r="AX1299" i="3"/>
  <c r="AZ1299" i="3"/>
  <c r="BB1299" i="3"/>
  <c r="BD1299" i="3"/>
  <c r="BF1299" i="3"/>
  <c r="BH1299" i="3"/>
  <c r="M1299" i="3"/>
  <c r="O1299" i="3"/>
  <c r="Q1299" i="3"/>
  <c r="S1299" i="3"/>
  <c r="U1299" i="3"/>
  <c r="W1299" i="3"/>
  <c r="Y1299" i="3"/>
  <c r="AA1299" i="3"/>
  <c r="AC1299" i="3"/>
  <c r="AE1299" i="3"/>
  <c r="AG1299" i="3"/>
  <c r="AI1299" i="3"/>
  <c r="AK1299" i="3"/>
  <c r="AM1299" i="3"/>
  <c r="AO1299" i="3"/>
  <c r="AQ1299" i="3"/>
  <c r="AS1299" i="3"/>
  <c r="AU1299" i="3"/>
  <c r="AW1299" i="3"/>
  <c r="AY1299" i="3"/>
  <c r="BA1299" i="3"/>
  <c r="BC1299" i="3"/>
  <c r="BE1299" i="3"/>
  <c r="BG1299" i="3"/>
  <c r="BI1299" i="3"/>
  <c r="BD1297" i="3"/>
  <c r="AV1297" i="3"/>
  <c r="AN1297" i="3"/>
  <c r="AF1297" i="3"/>
  <c r="X1297" i="3"/>
  <c r="BH1296" i="3"/>
  <c r="BD1296" i="3"/>
  <c r="AZ1296" i="3"/>
  <c r="AV1296" i="3"/>
  <c r="AR1296" i="3"/>
  <c r="AN1296" i="3"/>
  <c r="AJ1296" i="3"/>
  <c r="AF1296" i="3"/>
  <c r="AB1296" i="3"/>
  <c r="X1296" i="3"/>
  <c r="T1296" i="3"/>
  <c r="BD1295" i="3"/>
  <c r="AV1295" i="3"/>
  <c r="AN1295" i="3"/>
  <c r="AF1295" i="3"/>
  <c r="X1295" i="3"/>
  <c r="BH1294" i="3"/>
  <c r="BD1294" i="3"/>
  <c r="AZ1294" i="3"/>
  <c r="AV1294" i="3"/>
  <c r="AR1294" i="3"/>
  <c r="AN1294" i="3"/>
  <c r="AJ1294" i="3"/>
  <c r="AF1294" i="3"/>
  <c r="AB1294" i="3"/>
  <c r="X1294" i="3"/>
  <c r="T1294" i="3"/>
  <c r="M1292" i="3"/>
  <c r="O1292" i="3"/>
  <c r="Q1292" i="3"/>
  <c r="S1292" i="3"/>
  <c r="U1292" i="3"/>
  <c r="W1292" i="3"/>
  <c r="Y1292" i="3"/>
  <c r="AA1292" i="3"/>
  <c r="AC1292" i="3"/>
  <c r="AE1292" i="3"/>
  <c r="AG1292" i="3"/>
  <c r="AI1292" i="3"/>
  <c r="AK1292" i="3"/>
  <c r="AM1292" i="3"/>
  <c r="AO1292" i="3"/>
  <c r="AQ1292" i="3"/>
  <c r="AS1292" i="3"/>
  <c r="AU1292" i="3"/>
  <c r="AW1292" i="3"/>
  <c r="AY1292" i="3"/>
  <c r="BA1292" i="3"/>
  <c r="BC1292" i="3"/>
  <c r="BE1292" i="3"/>
  <c r="BG1292" i="3"/>
  <c r="BI1292" i="3"/>
  <c r="N1292" i="3"/>
  <c r="P1292" i="3"/>
  <c r="R1292" i="3"/>
  <c r="T1292" i="3"/>
  <c r="V1292" i="3"/>
  <c r="X1292" i="3"/>
  <c r="Z1292" i="3"/>
  <c r="AB1292" i="3"/>
  <c r="AD1292" i="3"/>
  <c r="AF1292" i="3"/>
  <c r="AH1292" i="3"/>
  <c r="AJ1292" i="3"/>
  <c r="AL1292" i="3"/>
  <c r="AN1292" i="3"/>
  <c r="AP1292" i="3"/>
  <c r="AR1292" i="3"/>
  <c r="AT1292" i="3"/>
  <c r="AV1292" i="3"/>
  <c r="AX1292" i="3"/>
  <c r="AZ1292" i="3"/>
  <c r="BB1292" i="3"/>
  <c r="BD1292" i="3"/>
  <c r="BF1292" i="3"/>
  <c r="BH1292" i="3"/>
  <c r="M1290" i="3"/>
  <c r="O1290" i="3"/>
  <c r="Q1290" i="3"/>
  <c r="S1290" i="3"/>
  <c r="U1290" i="3"/>
  <c r="W1290" i="3"/>
  <c r="Y1290" i="3"/>
  <c r="AA1290" i="3"/>
  <c r="AC1290" i="3"/>
  <c r="AE1290" i="3"/>
  <c r="AG1290" i="3"/>
  <c r="AI1290" i="3"/>
  <c r="AK1290" i="3"/>
  <c r="AM1290" i="3"/>
  <c r="AO1290" i="3"/>
  <c r="AQ1290" i="3"/>
  <c r="AS1290" i="3"/>
  <c r="AU1290" i="3"/>
  <c r="AW1290" i="3"/>
  <c r="AY1290" i="3"/>
  <c r="BA1290" i="3"/>
  <c r="BC1290" i="3"/>
  <c r="BE1290" i="3"/>
  <c r="BG1290" i="3"/>
  <c r="BI1290" i="3"/>
  <c r="N1290" i="3"/>
  <c r="P1290" i="3"/>
  <c r="R1290" i="3"/>
  <c r="T1290" i="3"/>
  <c r="V1290" i="3"/>
  <c r="X1290" i="3"/>
  <c r="Z1290" i="3"/>
  <c r="AB1290" i="3"/>
  <c r="AD1290" i="3"/>
  <c r="AF1290" i="3"/>
  <c r="AH1290" i="3"/>
  <c r="AJ1290" i="3"/>
  <c r="AL1290" i="3"/>
  <c r="AN1290" i="3"/>
  <c r="AP1290" i="3"/>
  <c r="AR1290" i="3"/>
  <c r="AT1290" i="3"/>
  <c r="AV1290" i="3"/>
  <c r="AX1290" i="3"/>
  <c r="AZ1290" i="3"/>
  <c r="BB1290" i="3"/>
  <c r="BD1290" i="3"/>
  <c r="BF1290" i="3"/>
  <c r="BH1290" i="3"/>
  <c r="M1288" i="3"/>
  <c r="O1288" i="3"/>
  <c r="Q1288" i="3"/>
  <c r="S1288" i="3"/>
  <c r="U1288" i="3"/>
  <c r="W1288" i="3"/>
  <c r="Y1288" i="3"/>
  <c r="AA1288" i="3"/>
  <c r="AC1288" i="3"/>
  <c r="AE1288" i="3"/>
  <c r="AG1288" i="3"/>
  <c r="AI1288" i="3"/>
  <c r="AK1288" i="3"/>
  <c r="AM1288" i="3"/>
  <c r="AO1288" i="3"/>
  <c r="AQ1288" i="3"/>
  <c r="AS1288" i="3"/>
  <c r="AU1288" i="3"/>
  <c r="AW1288" i="3"/>
  <c r="AY1288" i="3"/>
  <c r="BA1288" i="3"/>
  <c r="BC1288" i="3"/>
  <c r="BE1288" i="3"/>
  <c r="BG1288" i="3"/>
  <c r="BI1288" i="3"/>
  <c r="N1288" i="3"/>
  <c r="P1288" i="3"/>
  <c r="R1288" i="3"/>
  <c r="T1288" i="3"/>
  <c r="V1288" i="3"/>
  <c r="X1288" i="3"/>
  <c r="Z1288" i="3"/>
  <c r="AB1288" i="3"/>
  <c r="AD1288" i="3"/>
  <c r="AF1288" i="3"/>
  <c r="AH1288" i="3"/>
  <c r="AJ1288" i="3"/>
  <c r="AL1288" i="3"/>
  <c r="AN1288" i="3"/>
  <c r="AP1288" i="3"/>
  <c r="AR1288" i="3"/>
  <c r="AT1288" i="3"/>
  <c r="AV1288" i="3"/>
  <c r="AX1288" i="3"/>
  <c r="AZ1288" i="3"/>
  <c r="BB1288" i="3"/>
  <c r="BD1288" i="3"/>
  <c r="BF1288" i="3"/>
  <c r="BH1288" i="3"/>
  <c r="M1286" i="3"/>
  <c r="O1286" i="3"/>
  <c r="Q1286" i="3"/>
  <c r="S1286" i="3"/>
  <c r="U1286" i="3"/>
  <c r="W1286" i="3"/>
  <c r="Y1286" i="3"/>
  <c r="AA1286" i="3"/>
  <c r="AC1286" i="3"/>
  <c r="AE1286" i="3"/>
  <c r="AG1286" i="3"/>
  <c r="AI1286" i="3"/>
  <c r="AK1286" i="3"/>
  <c r="AM1286" i="3"/>
  <c r="AO1286" i="3"/>
  <c r="AQ1286" i="3"/>
  <c r="AS1286" i="3"/>
  <c r="AU1286" i="3"/>
  <c r="AW1286" i="3"/>
  <c r="AY1286" i="3"/>
  <c r="BA1286" i="3"/>
  <c r="BC1286" i="3"/>
  <c r="BE1286" i="3"/>
  <c r="BG1286" i="3"/>
  <c r="BI1286" i="3"/>
  <c r="N1286" i="3"/>
  <c r="P1286" i="3"/>
  <c r="R1286" i="3"/>
  <c r="T1286" i="3"/>
  <c r="V1286" i="3"/>
  <c r="X1286" i="3"/>
  <c r="Z1286" i="3"/>
  <c r="AB1286" i="3"/>
  <c r="AD1286" i="3"/>
  <c r="AF1286" i="3"/>
  <c r="AH1286" i="3"/>
  <c r="AJ1286" i="3"/>
  <c r="AL1286" i="3"/>
  <c r="AN1286" i="3"/>
  <c r="AP1286" i="3"/>
  <c r="AR1286" i="3"/>
  <c r="AT1286" i="3"/>
  <c r="AV1286" i="3"/>
  <c r="AX1286" i="3"/>
  <c r="AZ1286" i="3"/>
  <c r="BB1286" i="3"/>
  <c r="BD1286" i="3"/>
  <c r="BF1286" i="3"/>
  <c r="BH1286" i="3"/>
  <c r="M1284" i="3"/>
  <c r="O1284" i="3"/>
  <c r="Q1284" i="3"/>
  <c r="S1284" i="3"/>
  <c r="U1284" i="3"/>
  <c r="W1284" i="3"/>
  <c r="Y1284" i="3"/>
  <c r="AA1284" i="3"/>
  <c r="AC1284" i="3"/>
  <c r="AE1284" i="3"/>
  <c r="AG1284" i="3"/>
  <c r="AI1284" i="3"/>
  <c r="AK1284" i="3"/>
  <c r="AM1284" i="3"/>
  <c r="AO1284" i="3"/>
  <c r="AQ1284" i="3"/>
  <c r="AS1284" i="3"/>
  <c r="AU1284" i="3"/>
  <c r="AW1284" i="3"/>
  <c r="AY1284" i="3"/>
  <c r="BA1284" i="3"/>
  <c r="BC1284" i="3"/>
  <c r="BE1284" i="3"/>
  <c r="BG1284" i="3"/>
  <c r="BI1284" i="3"/>
  <c r="N1284" i="3"/>
  <c r="P1284" i="3"/>
  <c r="R1284" i="3"/>
  <c r="T1284" i="3"/>
  <c r="V1284" i="3"/>
  <c r="X1284" i="3"/>
  <c r="Z1284" i="3"/>
  <c r="AB1284" i="3"/>
  <c r="AD1284" i="3"/>
  <c r="AF1284" i="3"/>
  <c r="AH1284" i="3"/>
  <c r="AJ1284" i="3"/>
  <c r="AL1284" i="3"/>
  <c r="AN1284" i="3"/>
  <c r="AP1284" i="3"/>
  <c r="AR1284" i="3"/>
  <c r="AT1284" i="3"/>
  <c r="AV1284" i="3"/>
  <c r="AX1284" i="3"/>
  <c r="AZ1284" i="3"/>
  <c r="BB1284" i="3"/>
  <c r="BD1284" i="3"/>
  <c r="BF1284" i="3"/>
  <c r="BH1284" i="3"/>
  <c r="M1282" i="3"/>
  <c r="O1282" i="3"/>
  <c r="Q1282" i="3"/>
  <c r="S1282" i="3"/>
  <c r="U1282" i="3"/>
  <c r="W1282" i="3"/>
  <c r="Y1282" i="3"/>
  <c r="AA1282" i="3"/>
  <c r="AC1282" i="3"/>
  <c r="AE1282" i="3"/>
  <c r="AG1282" i="3"/>
  <c r="AI1282" i="3"/>
  <c r="AK1282" i="3"/>
  <c r="AM1282" i="3"/>
  <c r="AO1282" i="3"/>
  <c r="AQ1282" i="3"/>
  <c r="AS1282" i="3"/>
  <c r="AU1282" i="3"/>
  <c r="AW1282" i="3"/>
  <c r="AY1282" i="3"/>
  <c r="BA1282" i="3"/>
  <c r="BC1282" i="3"/>
  <c r="BE1282" i="3"/>
  <c r="BG1282" i="3"/>
  <c r="BI1282" i="3"/>
  <c r="N1282" i="3"/>
  <c r="P1282" i="3"/>
  <c r="R1282" i="3"/>
  <c r="T1282" i="3"/>
  <c r="V1282" i="3"/>
  <c r="X1282" i="3"/>
  <c r="Z1282" i="3"/>
  <c r="AB1282" i="3"/>
  <c r="AD1282" i="3"/>
  <c r="AF1282" i="3"/>
  <c r="AH1282" i="3"/>
  <c r="AJ1282" i="3"/>
  <c r="AL1282" i="3"/>
  <c r="AN1282" i="3"/>
  <c r="AP1282" i="3"/>
  <c r="AR1282" i="3"/>
  <c r="AT1282" i="3"/>
  <c r="AV1282" i="3"/>
  <c r="AX1282" i="3"/>
  <c r="AZ1282" i="3"/>
  <c r="BB1282" i="3"/>
  <c r="BD1282" i="3"/>
  <c r="BF1282" i="3"/>
  <c r="BH1282" i="3"/>
  <c r="M1280" i="3"/>
  <c r="O1280" i="3"/>
  <c r="Q1280" i="3"/>
  <c r="S1280" i="3"/>
  <c r="U1280" i="3"/>
  <c r="W1280" i="3"/>
  <c r="Y1280" i="3"/>
  <c r="AA1280" i="3"/>
  <c r="AC1280" i="3"/>
  <c r="AE1280" i="3"/>
  <c r="AG1280" i="3"/>
  <c r="AI1280" i="3"/>
  <c r="AK1280" i="3"/>
  <c r="AM1280" i="3"/>
  <c r="AO1280" i="3"/>
  <c r="AQ1280" i="3"/>
  <c r="AS1280" i="3"/>
  <c r="AU1280" i="3"/>
  <c r="AW1280" i="3"/>
  <c r="AY1280" i="3"/>
  <c r="BA1280" i="3"/>
  <c r="BC1280" i="3"/>
  <c r="BE1280" i="3"/>
  <c r="BG1280" i="3"/>
  <c r="BI1280" i="3"/>
  <c r="N1280" i="3"/>
  <c r="P1280" i="3"/>
  <c r="R1280" i="3"/>
  <c r="T1280" i="3"/>
  <c r="V1280" i="3"/>
  <c r="X1280" i="3"/>
  <c r="Z1280" i="3"/>
  <c r="AB1280" i="3"/>
  <c r="AD1280" i="3"/>
  <c r="AF1280" i="3"/>
  <c r="AH1280" i="3"/>
  <c r="AJ1280" i="3"/>
  <c r="AL1280" i="3"/>
  <c r="AN1280" i="3"/>
  <c r="AP1280" i="3"/>
  <c r="AR1280" i="3"/>
  <c r="AT1280" i="3"/>
  <c r="AV1280" i="3"/>
  <c r="AX1280" i="3"/>
  <c r="AZ1280" i="3"/>
  <c r="BB1280" i="3"/>
  <c r="BD1280" i="3"/>
  <c r="BF1280" i="3"/>
  <c r="BH1280" i="3"/>
  <c r="M1278" i="3"/>
  <c r="O1278" i="3"/>
  <c r="Q1278" i="3"/>
  <c r="S1278" i="3"/>
  <c r="U1278" i="3"/>
  <c r="W1278" i="3"/>
  <c r="Y1278" i="3"/>
  <c r="AA1278" i="3"/>
  <c r="AC1278" i="3"/>
  <c r="AE1278" i="3"/>
  <c r="AG1278" i="3"/>
  <c r="AI1278" i="3"/>
  <c r="AK1278" i="3"/>
  <c r="AM1278" i="3"/>
  <c r="AO1278" i="3"/>
  <c r="AQ1278" i="3"/>
  <c r="AS1278" i="3"/>
  <c r="AU1278" i="3"/>
  <c r="AW1278" i="3"/>
  <c r="AY1278" i="3"/>
  <c r="BA1278" i="3"/>
  <c r="BC1278" i="3"/>
  <c r="BE1278" i="3"/>
  <c r="BG1278" i="3"/>
  <c r="BI1278" i="3"/>
  <c r="N1278" i="3"/>
  <c r="P1278" i="3"/>
  <c r="R1278" i="3"/>
  <c r="T1278" i="3"/>
  <c r="V1278" i="3"/>
  <c r="X1278" i="3"/>
  <c r="Z1278" i="3"/>
  <c r="AB1278" i="3"/>
  <c r="AD1278" i="3"/>
  <c r="AF1278" i="3"/>
  <c r="AH1278" i="3"/>
  <c r="AJ1278" i="3"/>
  <c r="AL1278" i="3"/>
  <c r="AN1278" i="3"/>
  <c r="AP1278" i="3"/>
  <c r="AR1278" i="3"/>
  <c r="AT1278" i="3"/>
  <c r="AV1278" i="3"/>
  <c r="AX1278" i="3"/>
  <c r="AZ1278" i="3"/>
  <c r="BB1278" i="3"/>
  <c r="BD1278" i="3"/>
  <c r="BF1278" i="3"/>
  <c r="BH1278" i="3"/>
  <c r="M1276" i="3"/>
  <c r="O1276" i="3"/>
  <c r="Q1276" i="3"/>
  <c r="S1276" i="3"/>
  <c r="U1276" i="3"/>
  <c r="W1276" i="3"/>
  <c r="Y1276" i="3"/>
  <c r="AA1276" i="3"/>
  <c r="AC1276" i="3"/>
  <c r="AE1276" i="3"/>
  <c r="AG1276" i="3"/>
  <c r="AI1276" i="3"/>
  <c r="AK1276" i="3"/>
  <c r="AM1276" i="3"/>
  <c r="AO1276" i="3"/>
  <c r="AQ1276" i="3"/>
  <c r="AS1276" i="3"/>
  <c r="AU1276" i="3"/>
  <c r="AW1276" i="3"/>
  <c r="AY1276" i="3"/>
  <c r="BA1276" i="3"/>
  <c r="BC1276" i="3"/>
  <c r="BE1276" i="3"/>
  <c r="BG1276" i="3"/>
  <c r="BI1276" i="3"/>
  <c r="N1276" i="3"/>
  <c r="P1276" i="3"/>
  <c r="R1276" i="3"/>
  <c r="T1276" i="3"/>
  <c r="V1276" i="3"/>
  <c r="X1276" i="3"/>
  <c r="Z1276" i="3"/>
  <c r="AB1276" i="3"/>
  <c r="AD1276" i="3"/>
  <c r="AF1276" i="3"/>
  <c r="AH1276" i="3"/>
  <c r="AJ1276" i="3"/>
  <c r="AL1276" i="3"/>
  <c r="AN1276" i="3"/>
  <c r="AP1276" i="3"/>
  <c r="AR1276" i="3"/>
  <c r="AT1276" i="3"/>
  <c r="AV1276" i="3"/>
  <c r="AX1276" i="3"/>
  <c r="AZ1276" i="3"/>
  <c r="BB1276" i="3"/>
  <c r="BD1276" i="3"/>
  <c r="BF1276" i="3"/>
  <c r="BH1276" i="3"/>
  <c r="M1274" i="3"/>
  <c r="O1274" i="3"/>
  <c r="Q1274" i="3"/>
  <c r="S1274" i="3"/>
  <c r="U1274" i="3"/>
  <c r="W1274" i="3"/>
  <c r="Y1274" i="3"/>
  <c r="AA1274" i="3"/>
  <c r="AC1274" i="3"/>
  <c r="AE1274" i="3"/>
  <c r="AG1274" i="3"/>
  <c r="AI1274" i="3"/>
  <c r="AK1274" i="3"/>
  <c r="AM1274" i="3"/>
  <c r="AO1274" i="3"/>
  <c r="AQ1274" i="3"/>
  <c r="AS1274" i="3"/>
  <c r="AU1274" i="3"/>
  <c r="AW1274" i="3"/>
  <c r="AY1274" i="3"/>
  <c r="BA1274" i="3"/>
  <c r="BC1274" i="3"/>
  <c r="BE1274" i="3"/>
  <c r="BG1274" i="3"/>
  <c r="BI1274" i="3"/>
  <c r="N1274" i="3"/>
  <c r="P1274" i="3"/>
  <c r="R1274" i="3"/>
  <c r="T1274" i="3"/>
  <c r="V1274" i="3"/>
  <c r="X1274" i="3"/>
  <c r="Z1274" i="3"/>
  <c r="AB1274" i="3"/>
  <c r="AD1274" i="3"/>
  <c r="AF1274" i="3"/>
  <c r="AH1274" i="3"/>
  <c r="AJ1274" i="3"/>
  <c r="AL1274" i="3"/>
  <c r="AN1274" i="3"/>
  <c r="AP1274" i="3"/>
  <c r="AR1274" i="3"/>
  <c r="AT1274" i="3"/>
  <c r="AV1274" i="3"/>
  <c r="AX1274" i="3"/>
  <c r="AZ1274" i="3"/>
  <c r="BB1274" i="3"/>
  <c r="BD1274" i="3"/>
  <c r="BF1274" i="3"/>
  <c r="BH1274" i="3"/>
  <c r="M1272" i="3"/>
  <c r="O1272" i="3"/>
  <c r="Q1272" i="3"/>
  <c r="S1272" i="3"/>
  <c r="U1272" i="3"/>
  <c r="W1272" i="3"/>
  <c r="Y1272" i="3"/>
  <c r="AA1272" i="3"/>
  <c r="AC1272" i="3"/>
  <c r="AE1272" i="3"/>
  <c r="AG1272" i="3"/>
  <c r="AI1272" i="3"/>
  <c r="AK1272" i="3"/>
  <c r="AM1272" i="3"/>
  <c r="AO1272" i="3"/>
  <c r="AQ1272" i="3"/>
  <c r="AS1272" i="3"/>
  <c r="AU1272" i="3"/>
  <c r="AW1272" i="3"/>
  <c r="AY1272" i="3"/>
  <c r="BA1272" i="3"/>
  <c r="BC1272" i="3"/>
  <c r="BE1272" i="3"/>
  <c r="BG1272" i="3"/>
  <c r="BI1272" i="3"/>
  <c r="N1272" i="3"/>
  <c r="P1272" i="3"/>
  <c r="R1272" i="3"/>
  <c r="T1272" i="3"/>
  <c r="V1272" i="3"/>
  <c r="X1272" i="3"/>
  <c r="Z1272" i="3"/>
  <c r="AB1272" i="3"/>
  <c r="AD1272" i="3"/>
  <c r="AF1272" i="3"/>
  <c r="AH1272" i="3"/>
  <c r="AJ1272" i="3"/>
  <c r="AL1272" i="3"/>
  <c r="AN1272" i="3"/>
  <c r="AP1272" i="3"/>
  <c r="AR1272" i="3"/>
  <c r="AT1272" i="3"/>
  <c r="AV1272" i="3"/>
  <c r="AX1272" i="3"/>
  <c r="AZ1272" i="3"/>
  <c r="BB1272" i="3"/>
  <c r="BD1272" i="3"/>
  <c r="BF1272" i="3"/>
  <c r="BH1272" i="3"/>
  <c r="O1297" i="3"/>
  <c r="S1297" i="3"/>
  <c r="W1297" i="3"/>
  <c r="AA1297" i="3"/>
  <c r="AE1297" i="3"/>
  <c r="AI1297" i="3"/>
  <c r="AM1297" i="3"/>
  <c r="AQ1297" i="3"/>
  <c r="AU1297" i="3"/>
  <c r="AY1297" i="3"/>
  <c r="BC1297" i="3"/>
  <c r="BG1297" i="3"/>
  <c r="M1296" i="3"/>
  <c r="O1296" i="3"/>
  <c r="Q1296" i="3"/>
  <c r="S1296" i="3"/>
  <c r="U1296" i="3"/>
  <c r="W1296" i="3"/>
  <c r="Y1296" i="3"/>
  <c r="AA1296" i="3"/>
  <c r="AC1296" i="3"/>
  <c r="AE1296" i="3"/>
  <c r="AG1296" i="3"/>
  <c r="AI1296" i="3"/>
  <c r="AK1296" i="3"/>
  <c r="AM1296" i="3"/>
  <c r="AO1296" i="3"/>
  <c r="AQ1296" i="3"/>
  <c r="AS1296" i="3"/>
  <c r="AU1296" i="3"/>
  <c r="AW1296" i="3"/>
  <c r="AY1296" i="3"/>
  <c r="BA1296" i="3"/>
  <c r="BC1296" i="3"/>
  <c r="BE1296" i="3"/>
  <c r="BG1296" i="3"/>
  <c r="BI1296" i="3"/>
  <c r="O1295" i="3"/>
  <c r="S1295" i="3"/>
  <c r="W1295" i="3"/>
  <c r="AA1295" i="3"/>
  <c r="AE1295" i="3"/>
  <c r="AI1295" i="3"/>
  <c r="AM1295" i="3"/>
  <c r="AQ1295" i="3"/>
  <c r="AU1295" i="3"/>
  <c r="AY1295" i="3"/>
  <c r="BC1295" i="3"/>
  <c r="BG1295" i="3"/>
  <c r="M1294" i="3"/>
  <c r="O1294" i="3"/>
  <c r="Q1294" i="3"/>
  <c r="S1294" i="3"/>
  <c r="U1294" i="3"/>
  <c r="W1294" i="3"/>
  <c r="Y1294" i="3"/>
  <c r="AA1294" i="3"/>
  <c r="AC1294" i="3"/>
  <c r="AE1294" i="3"/>
  <c r="AG1294" i="3"/>
  <c r="AI1294" i="3"/>
  <c r="AK1294" i="3"/>
  <c r="AM1294" i="3"/>
  <c r="AO1294" i="3"/>
  <c r="AQ1294" i="3"/>
  <c r="AS1294" i="3"/>
  <c r="AU1294" i="3"/>
  <c r="AW1294" i="3"/>
  <c r="AY1294" i="3"/>
  <c r="BA1294" i="3"/>
  <c r="BC1294" i="3"/>
  <c r="BE1294" i="3"/>
  <c r="BG1294" i="3"/>
  <c r="BI1294" i="3"/>
  <c r="O1293" i="3"/>
  <c r="S1293" i="3"/>
  <c r="W1293" i="3"/>
  <c r="AA1293" i="3"/>
  <c r="AE1293" i="3"/>
  <c r="AI1293" i="3"/>
  <c r="AM1293" i="3"/>
  <c r="AQ1293" i="3"/>
  <c r="AU1293" i="3"/>
  <c r="AY1293" i="3"/>
  <c r="BC1293" i="3"/>
  <c r="BG1293" i="3"/>
  <c r="N1293" i="3"/>
  <c r="R1293" i="3"/>
  <c r="V1293" i="3"/>
  <c r="Z1293" i="3"/>
  <c r="M1291" i="3"/>
  <c r="O1291" i="3"/>
  <c r="Q1291" i="3"/>
  <c r="S1291" i="3"/>
  <c r="U1291" i="3"/>
  <c r="W1291" i="3"/>
  <c r="Y1291" i="3"/>
  <c r="AA1291" i="3"/>
  <c r="AC1291" i="3"/>
  <c r="AE1291" i="3"/>
  <c r="AG1291" i="3"/>
  <c r="AI1291" i="3"/>
  <c r="AK1291" i="3"/>
  <c r="AM1291" i="3"/>
  <c r="AO1291" i="3"/>
  <c r="AQ1291" i="3"/>
  <c r="AS1291" i="3"/>
  <c r="AU1291" i="3"/>
  <c r="AW1291" i="3"/>
  <c r="AY1291" i="3"/>
  <c r="BA1291" i="3"/>
  <c r="BC1291" i="3"/>
  <c r="BE1291" i="3"/>
  <c r="BG1291" i="3"/>
  <c r="BI1291" i="3"/>
  <c r="N1291" i="3"/>
  <c r="P1291" i="3"/>
  <c r="R1291" i="3"/>
  <c r="T1291" i="3"/>
  <c r="V1291" i="3"/>
  <c r="X1291" i="3"/>
  <c r="Z1291" i="3"/>
  <c r="AB1291" i="3"/>
  <c r="AD1291" i="3"/>
  <c r="AF1291" i="3"/>
  <c r="AH1291" i="3"/>
  <c r="AJ1291" i="3"/>
  <c r="AL1291" i="3"/>
  <c r="AN1291" i="3"/>
  <c r="AP1291" i="3"/>
  <c r="AR1291" i="3"/>
  <c r="AT1291" i="3"/>
  <c r="AV1291" i="3"/>
  <c r="AX1291" i="3"/>
  <c r="AZ1291" i="3"/>
  <c r="BB1291" i="3"/>
  <c r="BD1291" i="3"/>
  <c r="BF1291" i="3"/>
  <c r="BH1291" i="3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M1287" i="3"/>
  <c r="O1287" i="3"/>
  <c r="Q1287" i="3"/>
  <c r="S1287" i="3"/>
  <c r="U1287" i="3"/>
  <c r="W1287" i="3"/>
  <c r="Y1287" i="3"/>
  <c r="AA1287" i="3"/>
  <c r="AC1287" i="3"/>
  <c r="AE1287" i="3"/>
  <c r="AG1287" i="3"/>
  <c r="AI1287" i="3"/>
  <c r="AK1287" i="3"/>
  <c r="AM1287" i="3"/>
  <c r="AO1287" i="3"/>
  <c r="AQ1287" i="3"/>
  <c r="AS1287" i="3"/>
  <c r="AU1287" i="3"/>
  <c r="AW1287" i="3"/>
  <c r="AY1287" i="3"/>
  <c r="BA1287" i="3"/>
  <c r="BC1287" i="3"/>
  <c r="BE1287" i="3"/>
  <c r="BG1287" i="3"/>
  <c r="BI1287" i="3"/>
  <c r="N1287" i="3"/>
  <c r="P1287" i="3"/>
  <c r="R1287" i="3"/>
  <c r="T1287" i="3"/>
  <c r="V1287" i="3"/>
  <c r="X1287" i="3"/>
  <c r="Z1287" i="3"/>
  <c r="AB1287" i="3"/>
  <c r="AD1287" i="3"/>
  <c r="AF1287" i="3"/>
  <c r="AH1287" i="3"/>
  <c r="AJ1287" i="3"/>
  <c r="AL1287" i="3"/>
  <c r="AN1287" i="3"/>
  <c r="AP1287" i="3"/>
  <c r="AR1287" i="3"/>
  <c r="AT1287" i="3"/>
  <c r="AV1287" i="3"/>
  <c r="AX1287" i="3"/>
  <c r="AZ1287" i="3"/>
  <c r="BB1287" i="3"/>
  <c r="BD1287" i="3"/>
  <c r="BF1287" i="3"/>
  <c r="BH1287" i="3"/>
  <c r="O1285" i="3"/>
  <c r="S1285" i="3"/>
  <c r="W1285" i="3"/>
  <c r="AA1285" i="3"/>
  <c r="AE1285" i="3"/>
  <c r="AI1285" i="3"/>
  <c r="AM1285" i="3"/>
  <c r="AQ1285" i="3"/>
  <c r="AU1285" i="3"/>
  <c r="AY1285" i="3"/>
  <c r="BC1285" i="3"/>
  <c r="BG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M1283" i="3"/>
  <c r="O1283" i="3"/>
  <c r="Q1283" i="3"/>
  <c r="S1283" i="3"/>
  <c r="U1283" i="3"/>
  <c r="W1283" i="3"/>
  <c r="Y1283" i="3"/>
  <c r="AA1283" i="3"/>
  <c r="AC1283" i="3"/>
  <c r="AE1283" i="3"/>
  <c r="AG1283" i="3"/>
  <c r="AI1283" i="3"/>
  <c r="AK1283" i="3"/>
  <c r="AM1283" i="3"/>
  <c r="AO1283" i="3"/>
  <c r="AQ1283" i="3"/>
  <c r="AS1283" i="3"/>
  <c r="AU1283" i="3"/>
  <c r="AW1283" i="3"/>
  <c r="AY1283" i="3"/>
  <c r="BA1283" i="3"/>
  <c r="BC1283" i="3"/>
  <c r="BE1283" i="3"/>
  <c r="BG1283" i="3"/>
  <c r="BI1283" i="3"/>
  <c r="N1283" i="3"/>
  <c r="P1283" i="3"/>
  <c r="R1283" i="3"/>
  <c r="T1283" i="3"/>
  <c r="V1283" i="3"/>
  <c r="X1283" i="3"/>
  <c r="Z1283" i="3"/>
  <c r="AB1283" i="3"/>
  <c r="AD1283" i="3"/>
  <c r="AF1283" i="3"/>
  <c r="AH1283" i="3"/>
  <c r="AJ1283" i="3"/>
  <c r="AL1283" i="3"/>
  <c r="AN1283" i="3"/>
  <c r="AP1283" i="3"/>
  <c r="AR1283" i="3"/>
  <c r="AT1283" i="3"/>
  <c r="AV1283" i="3"/>
  <c r="AX1283" i="3"/>
  <c r="AZ1283" i="3"/>
  <c r="BB1283" i="3"/>
  <c r="BD1283" i="3"/>
  <c r="BF1283" i="3"/>
  <c r="BH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N1281" i="3"/>
  <c r="R1281" i="3"/>
  <c r="V1281" i="3"/>
  <c r="Z1281" i="3"/>
  <c r="AD1281" i="3"/>
  <c r="AH1281" i="3"/>
  <c r="AL1281" i="3"/>
  <c r="AP1281" i="3"/>
  <c r="AT1281" i="3"/>
  <c r="AX1281" i="3"/>
  <c r="BB1281" i="3"/>
  <c r="BF1281" i="3"/>
  <c r="M1279" i="3"/>
  <c r="O1279" i="3"/>
  <c r="Q1279" i="3"/>
  <c r="S1279" i="3"/>
  <c r="U1279" i="3"/>
  <c r="W1279" i="3"/>
  <c r="Y1279" i="3"/>
  <c r="AA1279" i="3"/>
  <c r="AC1279" i="3"/>
  <c r="AE1279" i="3"/>
  <c r="AG1279" i="3"/>
  <c r="AI1279" i="3"/>
  <c r="AK1279" i="3"/>
  <c r="AM1279" i="3"/>
  <c r="AO1279" i="3"/>
  <c r="AQ1279" i="3"/>
  <c r="AS1279" i="3"/>
  <c r="AU1279" i="3"/>
  <c r="AW1279" i="3"/>
  <c r="AY1279" i="3"/>
  <c r="BA1279" i="3"/>
  <c r="BC1279" i="3"/>
  <c r="BE1279" i="3"/>
  <c r="BG1279" i="3"/>
  <c r="BI1279" i="3"/>
  <c r="N1279" i="3"/>
  <c r="P1279" i="3"/>
  <c r="R1279" i="3"/>
  <c r="T1279" i="3"/>
  <c r="V1279" i="3"/>
  <c r="X1279" i="3"/>
  <c r="Z1279" i="3"/>
  <c r="AB1279" i="3"/>
  <c r="AD1279" i="3"/>
  <c r="AF1279" i="3"/>
  <c r="AH1279" i="3"/>
  <c r="AJ1279" i="3"/>
  <c r="AL1279" i="3"/>
  <c r="AN1279" i="3"/>
  <c r="AP1279" i="3"/>
  <c r="AR1279" i="3"/>
  <c r="AT1279" i="3"/>
  <c r="AV1279" i="3"/>
  <c r="AX1279" i="3"/>
  <c r="AZ1279" i="3"/>
  <c r="BB1279" i="3"/>
  <c r="BD1279" i="3"/>
  <c r="BF1279" i="3"/>
  <c r="BH1279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N1277" i="3"/>
  <c r="R1277" i="3"/>
  <c r="V1277" i="3"/>
  <c r="Z1277" i="3"/>
  <c r="AD1277" i="3"/>
  <c r="AH1277" i="3"/>
  <c r="AL1277" i="3"/>
  <c r="AP1277" i="3"/>
  <c r="AT1277" i="3"/>
  <c r="AX1277" i="3"/>
  <c r="BB1277" i="3"/>
  <c r="BF1277" i="3"/>
  <c r="M1275" i="3"/>
  <c r="O1275" i="3"/>
  <c r="Q1275" i="3"/>
  <c r="S1275" i="3"/>
  <c r="U1275" i="3"/>
  <c r="W1275" i="3"/>
  <c r="Y1275" i="3"/>
  <c r="AA1275" i="3"/>
  <c r="AC1275" i="3"/>
  <c r="AE1275" i="3"/>
  <c r="AG1275" i="3"/>
  <c r="AI1275" i="3"/>
  <c r="AK1275" i="3"/>
  <c r="AM1275" i="3"/>
  <c r="AO1275" i="3"/>
  <c r="AQ1275" i="3"/>
  <c r="AS1275" i="3"/>
  <c r="AU1275" i="3"/>
  <c r="AW1275" i="3"/>
  <c r="AY1275" i="3"/>
  <c r="BA1275" i="3"/>
  <c r="BC1275" i="3"/>
  <c r="BE1275" i="3"/>
  <c r="BG1275" i="3"/>
  <c r="BI1275" i="3"/>
  <c r="N1275" i="3"/>
  <c r="P1275" i="3"/>
  <c r="R1275" i="3"/>
  <c r="T1275" i="3"/>
  <c r="V1275" i="3"/>
  <c r="X1275" i="3"/>
  <c r="Z1275" i="3"/>
  <c r="AB1275" i="3"/>
  <c r="AD1275" i="3"/>
  <c r="AF1275" i="3"/>
  <c r="AH1275" i="3"/>
  <c r="AJ1275" i="3"/>
  <c r="AL1275" i="3"/>
  <c r="AN1275" i="3"/>
  <c r="AP1275" i="3"/>
  <c r="AR1275" i="3"/>
  <c r="AT1275" i="3"/>
  <c r="AV1275" i="3"/>
  <c r="AX1275" i="3"/>
  <c r="AZ1275" i="3"/>
  <c r="BB1275" i="3"/>
  <c r="BD1275" i="3"/>
  <c r="BF1275" i="3"/>
  <c r="BH1275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N1273" i="3"/>
  <c r="R1273" i="3"/>
  <c r="V1273" i="3"/>
  <c r="Z1273" i="3"/>
  <c r="AD1273" i="3"/>
  <c r="AH1273" i="3"/>
  <c r="AL1273" i="3"/>
  <c r="AP1273" i="3"/>
  <c r="AT1273" i="3"/>
  <c r="AX1273" i="3"/>
  <c r="BB1273" i="3"/>
  <c r="BF1273" i="3"/>
  <c r="N1271" i="3"/>
  <c r="P1271" i="3"/>
  <c r="R1271" i="3"/>
  <c r="T1271" i="3"/>
  <c r="V1271" i="3"/>
  <c r="X1271" i="3"/>
  <c r="Z1271" i="3"/>
  <c r="AB1271" i="3"/>
  <c r="AD1271" i="3"/>
  <c r="AF1271" i="3"/>
  <c r="AH1271" i="3"/>
  <c r="N1270" i="3"/>
  <c r="P1270" i="3"/>
  <c r="R1270" i="3"/>
  <c r="T1270" i="3"/>
  <c r="V1270" i="3"/>
  <c r="X1270" i="3"/>
  <c r="Z1270" i="3"/>
  <c r="AB1270" i="3"/>
  <c r="AD1270" i="3"/>
  <c r="AF1270" i="3"/>
  <c r="AH1270" i="3"/>
  <c r="AJ1270" i="3"/>
  <c r="AL1270" i="3"/>
  <c r="AN1270" i="3"/>
  <c r="AP1270" i="3"/>
  <c r="AR1270" i="3"/>
  <c r="AT1270" i="3"/>
  <c r="AV1270" i="3"/>
  <c r="AX1270" i="3"/>
  <c r="AZ1270" i="3"/>
  <c r="BB1270" i="3"/>
  <c r="BD1270" i="3"/>
  <c r="BF1270" i="3"/>
  <c r="BH1270" i="3"/>
  <c r="N1269" i="3"/>
  <c r="P1269" i="3"/>
  <c r="R1269" i="3"/>
  <c r="T1269" i="3"/>
  <c r="V1269" i="3"/>
  <c r="X1269" i="3"/>
  <c r="Z1269" i="3"/>
  <c r="AB1269" i="3"/>
  <c r="AD1269" i="3"/>
  <c r="AF1269" i="3"/>
  <c r="AH1269" i="3"/>
  <c r="AJ1269" i="3"/>
  <c r="AL1269" i="3"/>
  <c r="AN1269" i="3"/>
  <c r="AP1269" i="3"/>
  <c r="AR1269" i="3"/>
  <c r="AT1269" i="3"/>
  <c r="AV1269" i="3"/>
  <c r="AX1269" i="3"/>
  <c r="AZ1269" i="3"/>
  <c r="BB1269" i="3"/>
  <c r="BD1269" i="3"/>
  <c r="BF1269" i="3"/>
  <c r="BH1269" i="3"/>
  <c r="N1268" i="3"/>
  <c r="P1268" i="3"/>
  <c r="R1268" i="3"/>
  <c r="T1268" i="3"/>
  <c r="V1268" i="3"/>
  <c r="X1268" i="3"/>
  <c r="Z1268" i="3"/>
  <c r="AB1268" i="3"/>
  <c r="AD1268" i="3"/>
  <c r="AF1268" i="3"/>
  <c r="AH1268" i="3"/>
  <c r="AJ1268" i="3"/>
  <c r="AL1268" i="3"/>
  <c r="AN1268" i="3"/>
  <c r="AP1268" i="3"/>
  <c r="AR1268" i="3"/>
  <c r="AT1268" i="3"/>
  <c r="AV1268" i="3"/>
  <c r="AX1268" i="3"/>
  <c r="AZ1268" i="3"/>
  <c r="BB1268" i="3"/>
  <c r="BD1268" i="3"/>
  <c r="BF1268" i="3"/>
  <c r="BH1268" i="3"/>
  <c r="N1267" i="3"/>
  <c r="P1267" i="3"/>
  <c r="R1267" i="3"/>
  <c r="T1267" i="3"/>
  <c r="V1267" i="3"/>
  <c r="X1267" i="3"/>
  <c r="Z1267" i="3"/>
  <c r="AB1267" i="3"/>
  <c r="AD1267" i="3"/>
  <c r="AF1267" i="3"/>
  <c r="AH1267" i="3"/>
  <c r="AJ1267" i="3"/>
  <c r="AL1267" i="3"/>
  <c r="AN1267" i="3"/>
  <c r="AP1267" i="3"/>
  <c r="AR1267" i="3"/>
  <c r="AT1267" i="3"/>
  <c r="AV1267" i="3"/>
  <c r="AX1267" i="3"/>
  <c r="AZ1267" i="3"/>
  <c r="BB1267" i="3"/>
  <c r="BD1267" i="3"/>
  <c r="BF1267" i="3"/>
  <c r="BH1267" i="3"/>
  <c r="N1266" i="3"/>
  <c r="P1266" i="3"/>
  <c r="R1266" i="3"/>
  <c r="T1266" i="3"/>
  <c r="V1266" i="3"/>
  <c r="X1266" i="3"/>
  <c r="Z1266" i="3"/>
  <c r="AB1266" i="3"/>
  <c r="AD1266" i="3"/>
  <c r="AF1266" i="3"/>
  <c r="AH1266" i="3"/>
  <c r="AJ1266" i="3"/>
  <c r="AL1266" i="3"/>
  <c r="AN1266" i="3"/>
  <c r="AP1266" i="3"/>
  <c r="AR1266" i="3"/>
  <c r="AT1266" i="3"/>
  <c r="AV1266" i="3"/>
  <c r="AX1266" i="3"/>
  <c r="AZ1266" i="3"/>
  <c r="BB1266" i="3"/>
  <c r="BD1266" i="3"/>
  <c r="BF1266" i="3"/>
  <c r="BH1266" i="3"/>
  <c r="P1265" i="3"/>
  <c r="T1265" i="3"/>
  <c r="X1265" i="3"/>
  <c r="AB1265" i="3"/>
  <c r="AF1265" i="3"/>
  <c r="AJ1265" i="3"/>
  <c r="AN1265" i="3"/>
  <c r="AR1265" i="3"/>
  <c r="AV1265" i="3"/>
  <c r="AZ1265" i="3"/>
  <c r="BD1265" i="3"/>
  <c r="BH1265" i="3"/>
  <c r="N1264" i="3"/>
  <c r="P1264" i="3"/>
  <c r="R1264" i="3"/>
  <c r="T1264" i="3"/>
  <c r="V1264" i="3"/>
  <c r="X1264" i="3"/>
  <c r="Z1264" i="3"/>
  <c r="AB1264" i="3"/>
  <c r="AD1264" i="3"/>
  <c r="AF1264" i="3"/>
  <c r="AH1264" i="3"/>
  <c r="AJ1264" i="3"/>
  <c r="AL1264" i="3"/>
  <c r="AN1264" i="3"/>
  <c r="AP1264" i="3"/>
  <c r="AR1264" i="3"/>
  <c r="AT1264" i="3"/>
  <c r="AV1264" i="3"/>
  <c r="AX1264" i="3"/>
  <c r="AZ1264" i="3"/>
  <c r="BB1264" i="3"/>
  <c r="BD1264" i="3"/>
  <c r="BF1264" i="3"/>
  <c r="BH1264" i="3"/>
  <c r="P1263" i="3"/>
  <c r="T1263" i="3"/>
  <c r="X1263" i="3"/>
  <c r="AB1263" i="3"/>
  <c r="AF1263" i="3"/>
  <c r="AJ1263" i="3"/>
  <c r="AN1263" i="3"/>
  <c r="AR1263" i="3"/>
  <c r="AV1263" i="3"/>
  <c r="AZ1263" i="3"/>
  <c r="BD1263" i="3"/>
  <c r="BH1263" i="3"/>
  <c r="N1262" i="3"/>
  <c r="P1262" i="3"/>
  <c r="R1262" i="3"/>
  <c r="T1262" i="3"/>
  <c r="V1262" i="3"/>
  <c r="X1262" i="3"/>
  <c r="Z1262" i="3"/>
  <c r="AB1262" i="3"/>
  <c r="AD1262" i="3"/>
  <c r="AF1262" i="3"/>
  <c r="AH1262" i="3"/>
  <c r="AJ1262" i="3"/>
  <c r="AL1262" i="3"/>
  <c r="AN1262" i="3"/>
  <c r="AP1262" i="3"/>
  <c r="AR1262" i="3"/>
  <c r="AT1262" i="3"/>
  <c r="AV1262" i="3"/>
  <c r="AX1262" i="3"/>
  <c r="AZ1262" i="3"/>
  <c r="BB1262" i="3"/>
  <c r="BD1262" i="3"/>
  <c r="BF1262" i="3"/>
  <c r="BH1262" i="3"/>
  <c r="P1261" i="3"/>
  <c r="T1261" i="3"/>
  <c r="X1261" i="3"/>
  <c r="AB1261" i="3"/>
  <c r="AF1261" i="3"/>
  <c r="AJ1261" i="3"/>
  <c r="AN1261" i="3"/>
  <c r="AR1261" i="3"/>
  <c r="AV1261" i="3"/>
  <c r="AZ1261" i="3"/>
  <c r="BD1261" i="3"/>
  <c r="BH1261" i="3"/>
  <c r="N1260" i="3"/>
  <c r="P1260" i="3"/>
  <c r="R1260" i="3"/>
  <c r="T1260" i="3"/>
  <c r="V1260" i="3"/>
  <c r="X1260" i="3"/>
  <c r="Z1260" i="3"/>
  <c r="AB1260" i="3"/>
  <c r="AD1260" i="3"/>
  <c r="AF1260" i="3"/>
  <c r="AH1260" i="3"/>
  <c r="AJ1260" i="3"/>
  <c r="AL1260" i="3"/>
  <c r="AN1260" i="3"/>
  <c r="AP1260" i="3"/>
  <c r="AR1260" i="3"/>
  <c r="AT1260" i="3"/>
  <c r="AV1260" i="3"/>
  <c r="AX1260" i="3"/>
  <c r="AZ1260" i="3"/>
  <c r="BB1260" i="3"/>
  <c r="BD1260" i="3"/>
  <c r="BF1260" i="3"/>
  <c r="BH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N1258" i="3"/>
  <c r="P1258" i="3"/>
  <c r="R1258" i="3"/>
  <c r="T1258" i="3"/>
  <c r="V1258" i="3"/>
  <c r="X1258" i="3"/>
  <c r="Z1258" i="3"/>
  <c r="AB1258" i="3"/>
  <c r="AD1258" i="3"/>
  <c r="AF1258" i="3"/>
  <c r="AH1258" i="3"/>
  <c r="AJ1258" i="3"/>
  <c r="AL1258" i="3"/>
  <c r="AN1258" i="3"/>
  <c r="AP1258" i="3"/>
  <c r="AR1258" i="3"/>
  <c r="AT1258" i="3"/>
  <c r="AV1258" i="3"/>
  <c r="AX1258" i="3"/>
  <c r="AZ1258" i="3"/>
  <c r="BB1258" i="3"/>
  <c r="BD1258" i="3"/>
  <c r="BF1258" i="3"/>
  <c r="BH1258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N1256" i="3"/>
  <c r="P1256" i="3"/>
  <c r="R1256" i="3"/>
  <c r="T1256" i="3"/>
  <c r="V1256" i="3"/>
  <c r="X1256" i="3"/>
  <c r="Z1256" i="3"/>
  <c r="AB1256" i="3"/>
  <c r="AD1256" i="3"/>
  <c r="AF1256" i="3"/>
  <c r="AH1256" i="3"/>
  <c r="AJ1256" i="3"/>
  <c r="AL1256" i="3"/>
  <c r="AN1256" i="3"/>
  <c r="AP1256" i="3"/>
  <c r="AR1256" i="3"/>
  <c r="AT1256" i="3"/>
  <c r="AV1256" i="3"/>
  <c r="AX1256" i="3"/>
  <c r="AZ1256" i="3"/>
  <c r="BB1256" i="3"/>
  <c r="BD1256" i="3"/>
  <c r="BF1256" i="3"/>
  <c r="BH1256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N1254" i="3"/>
  <c r="P1254" i="3"/>
  <c r="R1254" i="3"/>
  <c r="T1254" i="3"/>
  <c r="V1254" i="3"/>
  <c r="X1254" i="3"/>
  <c r="Z1254" i="3"/>
  <c r="AB1254" i="3"/>
  <c r="AD1254" i="3"/>
  <c r="AF1254" i="3"/>
  <c r="AH1254" i="3"/>
  <c r="AJ1254" i="3"/>
  <c r="AL1254" i="3"/>
  <c r="AN1254" i="3"/>
  <c r="AP1254" i="3"/>
  <c r="AR1254" i="3"/>
  <c r="AT1254" i="3"/>
  <c r="AV1254" i="3"/>
  <c r="AX1254" i="3"/>
  <c r="AZ1254" i="3"/>
  <c r="BB1254" i="3"/>
  <c r="BD1254" i="3"/>
  <c r="BF1254" i="3"/>
  <c r="BH1254" i="3"/>
  <c r="L1253" i="3"/>
  <c r="N1253" i="3" s="1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L1252" i="3"/>
  <c r="L1251" i="3"/>
  <c r="O1251" i="3" s="1"/>
  <c r="S1251" i="3"/>
  <c r="AA1251" i="3"/>
  <c r="AI1251" i="3"/>
  <c r="AQ1251" i="3"/>
  <c r="AY1251" i="3"/>
  <c r="BG1251" i="3"/>
  <c r="X1251" i="3"/>
  <c r="AN1251" i="3"/>
  <c r="BD1251" i="3"/>
  <c r="L1250" i="3"/>
  <c r="AA1250" i="3"/>
  <c r="AQ1250" i="3"/>
  <c r="BG1250" i="3"/>
  <c r="AN1250" i="3"/>
  <c r="L1249" i="3"/>
  <c r="AA1249" i="3" s="1"/>
  <c r="AQ1249" i="3"/>
  <c r="AN1249" i="3"/>
  <c r="L1248" i="3"/>
  <c r="AA1248" i="3"/>
  <c r="AQ1248" i="3"/>
  <c r="BG1248" i="3"/>
  <c r="AN1248" i="3"/>
  <c r="L1247" i="3"/>
  <c r="S1247" i="3" s="1"/>
  <c r="AA1247" i="3"/>
  <c r="AQ1247" i="3"/>
  <c r="BG1247" i="3"/>
  <c r="AN1247" i="3"/>
  <c r="L1246" i="3"/>
  <c r="S1246" i="3" s="1"/>
  <c r="AA1246" i="3"/>
  <c r="AQ1246" i="3"/>
  <c r="BG1246" i="3"/>
  <c r="AN1246" i="3"/>
  <c r="L1245" i="3"/>
  <c r="O1245" i="3" s="1"/>
  <c r="S1245" i="3"/>
  <c r="AA1245" i="3"/>
  <c r="AI1245" i="3"/>
  <c r="AQ1245" i="3"/>
  <c r="AY1245" i="3"/>
  <c r="BG1245" i="3"/>
  <c r="X1245" i="3"/>
  <c r="AN1245" i="3"/>
  <c r="BD1245" i="3"/>
  <c r="N1244" i="3"/>
  <c r="Q1244" i="3"/>
  <c r="S1244" i="3"/>
  <c r="U1244" i="3"/>
  <c r="W1244" i="3"/>
  <c r="Y1244" i="3"/>
  <c r="AA1244" i="3"/>
  <c r="AC1244" i="3"/>
  <c r="AE1244" i="3"/>
  <c r="AG1244" i="3"/>
  <c r="AI1244" i="3"/>
  <c r="AK1244" i="3"/>
  <c r="AM1244" i="3"/>
  <c r="AO1244" i="3"/>
  <c r="AQ1244" i="3"/>
  <c r="AS1244" i="3"/>
  <c r="AU1244" i="3"/>
  <c r="AW1244" i="3"/>
  <c r="AY1244" i="3"/>
  <c r="BA1244" i="3"/>
  <c r="BC1244" i="3"/>
  <c r="BE1244" i="3"/>
  <c r="BG1244" i="3"/>
  <c r="BI1244" i="3"/>
  <c r="N1243" i="3"/>
  <c r="V1243" i="3"/>
  <c r="AD1243" i="3"/>
  <c r="AL1243" i="3"/>
  <c r="AT1243" i="3"/>
  <c r="BB1243" i="3"/>
  <c r="N1242" i="3"/>
  <c r="R1242" i="3"/>
  <c r="V1242" i="3"/>
  <c r="Z1242" i="3"/>
  <c r="AD1242" i="3"/>
  <c r="AH1242" i="3"/>
  <c r="AL1242" i="3"/>
  <c r="AP1242" i="3"/>
  <c r="AT1242" i="3"/>
  <c r="AX1242" i="3"/>
  <c r="BB1242" i="3"/>
  <c r="BF1242" i="3"/>
  <c r="N1241" i="3"/>
  <c r="R1241" i="3"/>
  <c r="V1241" i="3"/>
  <c r="Z1241" i="3"/>
  <c r="AD1241" i="3"/>
  <c r="AH1241" i="3"/>
  <c r="AL1241" i="3"/>
  <c r="AP1241" i="3"/>
  <c r="AT1241" i="3"/>
  <c r="AX1241" i="3"/>
  <c r="BB1241" i="3"/>
  <c r="BF1241" i="3"/>
  <c r="N1228" i="3"/>
  <c r="R1228" i="3"/>
  <c r="V1228" i="3"/>
  <c r="Z1228" i="3"/>
  <c r="AD1228" i="3"/>
  <c r="AH1228" i="3"/>
  <c r="AL1228" i="3"/>
  <c r="AP1228" i="3"/>
  <c r="AT1228" i="3"/>
  <c r="AX1228" i="3"/>
  <c r="BB1228" i="3"/>
  <c r="BF1228" i="3"/>
  <c r="P1228" i="3"/>
  <c r="X1228" i="3"/>
  <c r="AF1228" i="3"/>
  <c r="AN1228" i="3"/>
  <c r="AV1228" i="3"/>
  <c r="BD1228" i="3"/>
  <c r="T1228" i="3"/>
  <c r="AJ1228" i="3"/>
  <c r="AZ1228" i="3"/>
  <c r="AB1228" i="3"/>
  <c r="BH1228" i="3"/>
  <c r="BH1244" i="3"/>
  <c r="BD1244" i="3"/>
  <c r="AZ1244" i="3"/>
  <c r="AV1244" i="3"/>
  <c r="AR1244" i="3"/>
  <c r="AN1244" i="3"/>
  <c r="AJ1244" i="3"/>
  <c r="AF1244" i="3"/>
  <c r="AB1244" i="3"/>
  <c r="X1244" i="3"/>
  <c r="T1244" i="3"/>
  <c r="P1244" i="3"/>
  <c r="AV1243" i="3"/>
  <c r="AF1243" i="3"/>
  <c r="P1243" i="3"/>
  <c r="BD1242" i="3"/>
  <c r="AV1242" i="3"/>
  <c r="AN1242" i="3"/>
  <c r="AF1242" i="3"/>
  <c r="X1242" i="3"/>
  <c r="P1242" i="3"/>
  <c r="BD1241" i="3"/>
  <c r="AV1241" i="3"/>
  <c r="AN1241" i="3"/>
  <c r="AF1241" i="3"/>
  <c r="X1241" i="3"/>
  <c r="P1241" i="3"/>
  <c r="AR1228" i="3"/>
  <c r="M1244" i="3"/>
  <c r="O1244" i="3"/>
  <c r="M1243" i="3"/>
  <c r="Q1243" i="3"/>
  <c r="U1243" i="3"/>
  <c r="Y1243" i="3"/>
  <c r="AC1243" i="3"/>
  <c r="AG1243" i="3"/>
  <c r="AK1243" i="3"/>
  <c r="AO1243" i="3"/>
  <c r="AS1243" i="3"/>
  <c r="AW1243" i="3"/>
  <c r="BA1243" i="3"/>
  <c r="BE1243" i="3"/>
  <c r="BI1243" i="3"/>
  <c r="M1242" i="3"/>
  <c r="O1242" i="3"/>
  <c r="Q1242" i="3"/>
  <c r="S1242" i="3"/>
  <c r="U1242" i="3"/>
  <c r="W1242" i="3"/>
  <c r="Y1242" i="3"/>
  <c r="AA1242" i="3"/>
  <c r="AC1242" i="3"/>
  <c r="AE1242" i="3"/>
  <c r="AG1242" i="3"/>
  <c r="AI1242" i="3"/>
  <c r="AK1242" i="3"/>
  <c r="AM1242" i="3"/>
  <c r="AO1242" i="3"/>
  <c r="AQ1242" i="3"/>
  <c r="AS1242" i="3"/>
  <c r="AU1242" i="3"/>
  <c r="AW1242" i="3"/>
  <c r="AY1242" i="3"/>
  <c r="BA1242" i="3"/>
  <c r="BC1242" i="3"/>
  <c r="BE1242" i="3"/>
  <c r="BG1242" i="3"/>
  <c r="BI1242" i="3"/>
  <c r="M1241" i="3"/>
  <c r="O1241" i="3"/>
  <c r="Q1241" i="3"/>
  <c r="S1241" i="3"/>
  <c r="U1241" i="3"/>
  <c r="W1241" i="3"/>
  <c r="Y1241" i="3"/>
  <c r="AA1241" i="3"/>
  <c r="AC1241" i="3"/>
  <c r="AE1241" i="3"/>
  <c r="AG1241" i="3"/>
  <c r="AI1241" i="3"/>
  <c r="AK1241" i="3"/>
  <c r="AM1241" i="3"/>
  <c r="AO1241" i="3"/>
  <c r="AQ1241" i="3"/>
  <c r="AS1241" i="3"/>
  <c r="AU1241" i="3"/>
  <c r="AW1241" i="3"/>
  <c r="AY1241" i="3"/>
  <c r="BA1241" i="3"/>
  <c r="BC1241" i="3"/>
  <c r="BE1241" i="3"/>
  <c r="BG1241" i="3"/>
  <c r="BI1241" i="3"/>
  <c r="L1240" i="3"/>
  <c r="Y1240" i="3"/>
  <c r="AO1240" i="3"/>
  <c r="AB1240" i="3"/>
  <c r="BC1240" i="3"/>
  <c r="L1239" i="3"/>
  <c r="AN1239" i="3" s="1"/>
  <c r="L1238" i="3"/>
  <c r="O1238" i="3" s="1"/>
  <c r="W1238" i="3"/>
  <c r="AM1238" i="3"/>
  <c r="BC1238" i="3"/>
  <c r="AF1238" i="3"/>
  <c r="L1237" i="3"/>
  <c r="AA1237" i="3" s="1"/>
  <c r="AQ1237" i="3"/>
  <c r="AN1237" i="3"/>
  <c r="L1236" i="3"/>
  <c r="AM1236" i="3"/>
  <c r="AF1236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P1230" i="3"/>
  <c r="X1230" i="3"/>
  <c r="AF1230" i="3"/>
  <c r="AN1230" i="3"/>
  <c r="AV1230" i="3"/>
  <c r="BD1230" i="3"/>
  <c r="T1230" i="3"/>
  <c r="AJ1230" i="3"/>
  <c r="AZ1230" i="3"/>
  <c r="N1235" i="3"/>
  <c r="R1235" i="3"/>
  <c r="N1234" i="3"/>
  <c r="R1234" i="3"/>
  <c r="V1234" i="3"/>
  <c r="Z1234" i="3"/>
  <c r="AD1234" i="3"/>
  <c r="AH1234" i="3"/>
  <c r="AL1234" i="3"/>
  <c r="AP1234" i="3"/>
  <c r="AT1234" i="3"/>
  <c r="AX1234" i="3"/>
  <c r="BB1234" i="3"/>
  <c r="BF1234" i="3"/>
  <c r="N1233" i="3"/>
  <c r="R1233" i="3"/>
  <c r="V1233" i="3"/>
  <c r="Z1233" i="3"/>
  <c r="AD1233" i="3"/>
  <c r="AH1233" i="3"/>
  <c r="AL1233" i="3"/>
  <c r="AP1233" i="3"/>
  <c r="AT1233" i="3"/>
  <c r="AX1233" i="3"/>
  <c r="BB1233" i="3"/>
  <c r="BF1233" i="3"/>
  <c r="R1232" i="3"/>
  <c r="Z1232" i="3"/>
  <c r="AH1232" i="3"/>
  <c r="AP1232" i="3"/>
  <c r="AX1232" i="3"/>
  <c r="BF1232" i="3"/>
  <c r="N1231" i="3"/>
  <c r="R1231" i="3"/>
  <c r="V1231" i="3"/>
  <c r="Z1231" i="3"/>
  <c r="AD1231" i="3"/>
  <c r="AH1231" i="3"/>
  <c r="AL1231" i="3"/>
  <c r="AP1231" i="3"/>
  <c r="AS1231" i="3"/>
  <c r="AU1231" i="3"/>
  <c r="AW1231" i="3"/>
  <c r="AY1231" i="3"/>
  <c r="BA1231" i="3"/>
  <c r="BC1231" i="3"/>
  <c r="BE1231" i="3"/>
  <c r="BG1231" i="3"/>
  <c r="BI1231" i="3"/>
  <c r="P1231" i="3"/>
  <c r="X1231" i="3"/>
  <c r="AF1231" i="3"/>
  <c r="AN1231" i="3"/>
  <c r="AT1231" i="3"/>
  <c r="AX1231" i="3"/>
  <c r="BB1231" i="3"/>
  <c r="BF1231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P1229" i="3"/>
  <c r="X1229" i="3"/>
  <c r="AF1229" i="3"/>
  <c r="AN1229" i="3"/>
  <c r="AV1229" i="3"/>
  <c r="BD1229" i="3"/>
  <c r="M1227" i="3"/>
  <c r="O1227" i="3"/>
  <c r="Q1227" i="3"/>
  <c r="S1227" i="3"/>
  <c r="U1227" i="3"/>
  <c r="W1227" i="3"/>
  <c r="Y1227" i="3"/>
  <c r="AA1227" i="3"/>
  <c r="AC1227" i="3"/>
  <c r="AE1227" i="3"/>
  <c r="AG1227" i="3"/>
  <c r="AI1227" i="3"/>
  <c r="AK1227" i="3"/>
  <c r="AM1227" i="3"/>
  <c r="AO1227" i="3"/>
  <c r="AQ1227" i="3"/>
  <c r="AS1227" i="3"/>
  <c r="AU1227" i="3"/>
  <c r="AW1227" i="3"/>
  <c r="AY1227" i="3"/>
  <c r="BA1227" i="3"/>
  <c r="BC1227" i="3"/>
  <c r="BE1227" i="3"/>
  <c r="BG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P1227" i="3"/>
  <c r="X1227" i="3"/>
  <c r="AF1227" i="3"/>
  <c r="AN1227" i="3"/>
  <c r="AV1227" i="3"/>
  <c r="BD1227" i="3"/>
  <c r="N1225" i="3"/>
  <c r="P1225" i="3"/>
  <c r="R1225" i="3"/>
  <c r="T1225" i="3"/>
  <c r="V1225" i="3"/>
  <c r="X1225" i="3"/>
  <c r="Z1225" i="3"/>
  <c r="AB1225" i="3"/>
  <c r="AD1225" i="3"/>
  <c r="AF1225" i="3"/>
  <c r="AH1225" i="3"/>
  <c r="AJ1225" i="3"/>
  <c r="AL1225" i="3"/>
  <c r="AN1225" i="3"/>
  <c r="AP1225" i="3"/>
  <c r="AR1225" i="3"/>
  <c r="AT1225" i="3"/>
  <c r="AV1225" i="3"/>
  <c r="AX1225" i="3"/>
  <c r="AZ1225" i="3"/>
  <c r="BB1225" i="3"/>
  <c r="BD1225" i="3"/>
  <c r="BF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O1225" i="3"/>
  <c r="W1225" i="3"/>
  <c r="AE1225" i="3"/>
  <c r="AM1225" i="3"/>
  <c r="AU1225" i="3"/>
  <c r="BC1225" i="3"/>
  <c r="AY1224" i="3"/>
  <c r="AI1224" i="3"/>
  <c r="M1235" i="3"/>
  <c r="O1235" i="3"/>
  <c r="Q1235" i="3"/>
  <c r="S1235" i="3"/>
  <c r="U1235" i="3"/>
  <c r="W1235" i="3"/>
  <c r="Y1235" i="3"/>
  <c r="AA1235" i="3"/>
  <c r="AC1235" i="3"/>
  <c r="AE1235" i="3"/>
  <c r="AG1235" i="3"/>
  <c r="AI1235" i="3"/>
  <c r="AK1235" i="3"/>
  <c r="AM1235" i="3"/>
  <c r="AO1235" i="3"/>
  <c r="AQ1235" i="3"/>
  <c r="AS1235" i="3"/>
  <c r="AU1235" i="3"/>
  <c r="AW1235" i="3"/>
  <c r="AY1235" i="3"/>
  <c r="BA1235" i="3"/>
  <c r="BC1235" i="3"/>
  <c r="BE1235" i="3"/>
  <c r="BG1235" i="3"/>
  <c r="BI1235" i="3"/>
  <c r="M1234" i="3"/>
  <c r="O1234" i="3"/>
  <c r="Q1234" i="3"/>
  <c r="S1234" i="3"/>
  <c r="U1234" i="3"/>
  <c r="W1234" i="3"/>
  <c r="Y1234" i="3"/>
  <c r="AA1234" i="3"/>
  <c r="AC1234" i="3"/>
  <c r="AE1234" i="3"/>
  <c r="AG1234" i="3"/>
  <c r="AI1234" i="3"/>
  <c r="AK1234" i="3"/>
  <c r="AM1234" i="3"/>
  <c r="AO1234" i="3"/>
  <c r="AQ1234" i="3"/>
  <c r="AS1234" i="3"/>
  <c r="AU1234" i="3"/>
  <c r="AW1234" i="3"/>
  <c r="AY1234" i="3"/>
  <c r="BA1234" i="3"/>
  <c r="BC1234" i="3"/>
  <c r="BE1234" i="3"/>
  <c r="BG1234" i="3"/>
  <c r="BI1234" i="3"/>
  <c r="M1233" i="3"/>
  <c r="O1233" i="3"/>
  <c r="Q1233" i="3"/>
  <c r="S1233" i="3"/>
  <c r="U1233" i="3"/>
  <c r="W1233" i="3"/>
  <c r="Y1233" i="3"/>
  <c r="AA1233" i="3"/>
  <c r="AC1233" i="3"/>
  <c r="AE1233" i="3"/>
  <c r="AG1233" i="3"/>
  <c r="AI1233" i="3"/>
  <c r="AK1233" i="3"/>
  <c r="AM1233" i="3"/>
  <c r="AO1233" i="3"/>
  <c r="AQ1233" i="3"/>
  <c r="AS1233" i="3"/>
  <c r="AU1233" i="3"/>
  <c r="AW1233" i="3"/>
  <c r="AY1233" i="3"/>
  <c r="BA1233" i="3"/>
  <c r="BC1233" i="3"/>
  <c r="BE1233" i="3"/>
  <c r="BG1233" i="3"/>
  <c r="BI1233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M1226" i="3"/>
  <c r="U1226" i="3"/>
  <c r="AC1226" i="3"/>
  <c r="AK1226" i="3"/>
  <c r="AS1226" i="3"/>
  <c r="BA1226" i="3"/>
  <c r="BI1226" i="3"/>
  <c r="W1226" i="3"/>
  <c r="AM1226" i="3"/>
  <c r="BC1226" i="3"/>
  <c r="N1224" i="3"/>
  <c r="P1224" i="3"/>
  <c r="R1224" i="3"/>
  <c r="T1224" i="3"/>
  <c r="V1224" i="3"/>
  <c r="X1224" i="3"/>
  <c r="Z1224" i="3"/>
  <c r="AB1224" i="3"/>
  <c r="AD1224" i="3"/>
  <c r="AF1224" i="3"/>
  <c r="AH1224" i="3"/>
  <c r="AJ1224" i="3"/>
  <c r="AL1224" i="3"/>
  <c r="AN1224" i="3"/>
  <c r="AP1224" i="3"/>
  <c r="AR1224" i="3"/>
  <c r="AT1224" i="3"/>
  <c r="AV1224" i="3"/>
  <c r="AX1224" i="3"/>
  <c r="AZ1224" i="3"/>
  <c r="BB1224" i="3"/>
  <c r="BD1224" i="3"/>
  <c r="BF1224" i="3"/>
  <c r="BH1224" i="3"/>
  <c r="M1224" i="3"/>
  <c r="Q1224" i="3"/>
  <c r="U1224" i="3"/>
  <c r="Y1224" i="3"/>
  <c r="AC1224" i="3"/>
  <c r="AG1224" i="3"/>
  <c r="AK1224" i="3"/>
  <c r="AO1224" i="3"/>
  <c r="AS1224" i="3"/>
  <c r="AW1224" i="3"/>
  <c r="BA1224" i="3"/>
  <c r="BE1224" i="3"/>
  <c r="BI1224" i="3"/>
  <c r="O1224" i="3"/>
  <c r="W1224" i="3"/>
  <c r="AE1224" i="3"/>
  <c r="AM1224" i="3"/>
  <c r="AU1224" i="3"/>
  <c r="BC1224" i="3"/>
  <c r="M1231" i="3"/>
  <c r="O1231" i="3"/>
  <c r="Q1231" i="3"/>
  <c r="S1231" i="3"/>
  <c r="U1231" i="3"/>
  <c r="W1231" i="3"/>
  <c r="Y1231" i="3"/>
  <c r="AA1231" i="3"/>
  <c r="AC1231" i="3"/>
  <c r="AE1231" i="3"/>
  <c r="AG1231" i="3"/>
  <c r="AI1231" i="3"/>
  <c r="AK1231" i="3"/>
  <c r="AM1231" i="3"/>
  <c r="AO1231" i="3"/>
  <c r="AQ1231" i="3"/>
  <c r="M1230" i="3"/>
  <c r="O1230" i="3"/>
  <c r="Q1230" i="3"/>
  <c r="S1230" i="3"/>
  <c r="U1230" i="3"/>
  <c r="W1230" i="3"/>
  <c r="Y1230" i="3"/>
  <c r="AA1230" i="3"/>
  <c r="AC1230" i="3"/>
  <c r="AE1230" i="3"/>
  <c r="AG1230" i="3"/>
  <c r="AI1230" i="3"/>
  <c r="AK1230" i="3"/>
  <c r="AM1230" i="3"/>
  <c r="AO1230" i="3"/>
  <c r="AQ1230" i="3"/>
  <c r="AS1230" i="3"/>
  <c r="AU1230" i="3"/>
  <c r="AW1230" i="3"/>
  <c r="AY1230" i="3"/>
  <c r="BA1230" i="3"/>
  <c r="BC1230" i="3"/>
  <c r="BE1230" i="3"/>
  <c r="BG1230" i="3"/>
  <c r="BI1230" i="3"/>
  <c r="M1229" i="3"/>
  <c r="O1229" i="3"/>
  <c r="Q1229" i="3"/>
  <c r="S1229" i="3"/>
  <c r="U1229" i="3"/>
  <c r="W1229" i="3"/>
  <c r="Y1229" i="3"/>
  <c r="AA1229" i="3"/>
  <c r="AC1229" i="3"/>
  <c r="AE1229" i="3"/>
  <c r="AG1229" i="3"/>
  <c r="AI1229" i="3"/>
  <c r="AK1229" i="3"/>
  <c r="AM1229" i="3"/>
  <c r="AO1229" i="3"/>
  <c r="AQ1229" i="3"/>
  <c r="AS1229" i="3"/>
  <c r="AU1229" i="3"/>
  <c r="AW1229" i="3"/>
  <c r="AY1229" i="3"/>
  <c r="BA1229" i="3"/>
  <c r="BC1229" i="3"/>
  <c r="BE1229" i="3"/>
  <c r="BG1229" i="3"/>
  <c r="BI1229" i="3"/>
  <c r="M1228" i="3"/>
  <c r="O1228" i="3"/>
  <c r="Q1228" i="3"/>
  <c r="S1228" i="3"/>
  <c r="U1228" i="3"/>
  <c r="W1228" i="3"/>
  <c r="Y1228" i="3"/>
  <c r="AA1228" i="3"/>
  <c r="AC1228" i="3"/>
  <c r="AE1228" i="3"/>
  <c r="AG1228" i="3"/>
  <c r="AI1228" i="3"/>
  <c r="AK1228" i="3"/>
  <c r="AM1228" i="3"/>
  <c r="AO1228" i="3"/>
  <c r="AQ1228" i="3"/>
  <c r="AS1228" i="3"/>
  <c r="AU1228" i="3"/>
  <c r="AW1228" i="3"/>
  <c r="AY1228" i="3"/>
  <c r="BA1228" i="3"/>
  <c r="BC1228" i="3"/>
  <c r="BE1228" i="3"/>
  <c r="BG1228" i="3"/>
  <c r="BI1228" i="3"/>
  <c r="E1025" i="3"/>
  <c r="F1025" i="3"/>
  <c r="K1025" i="3" s="1"/>
  <c r="G1025" i="3"/>
  <c r="H1025" i="3"/>
  <c r="I1025" i="3"/>
  <c r="J1025" i="3"/>
  <c r="E1026" i="3"/>
  <c r="F1026" i="3"/>
  <c r="K1026" i="3" s="1"/>
  <c r="G1026" i="3"/>
  <c r="H1026" i="3"/>
  <c r="I1026" i="3"/>
  <c r="J1026" i="3"/>
  <c r="E1027" i="3"/>
  <c r="F1027" i="3"/>
  <c r="K1027" i="3" s="1"/>
  <c r="G1027" i="3"/>
  <c r="H1027" i="3"/>
  <c r="I1027" i="3"/>
  <c r="J1027" i="3"/>
  <c r="E1028" i="3"/>
  <c r="F1028" i="3"/>
  <c r="K1028" i="3" s="1"/>
  <c r="G1028" i="3"/>
  <c r="H1028" i="3"/>
  <c r="I1028" i="3"/>
  <c r="J1028" i="3"/>
  <c r="E1029" i="3"/>
  <c r="F1029" i="3"/>
  <c r="K1029" i="3" s="1"/>
  <c r="G1029" i="3"/>
  <c r="H1029" i="3"/>
  <c r="I1029" i="3"/>
  <c r="J1029" i="3"/>
  <c r="E1030" i="3"/>
  <c r="F1030" i="3"/>
  <c r="K1030" i="3" s="1"/>
  <c r="G1030" i="3"/>
  <c r="H1030" i="3"/>
  <c r="I1030" i="3"/>
  <c r="J1030" i="3"/>
  <c r="E1031" i="3"/>
  <c r="F1031" i="3"/>
  <c r="K1031" i="3" s="1"/>
  <c r="G1031" i="3"/>
  <c r="H1031" i="3"/>
  <c r="I1031" i="3"/>
  <c r="J1031" i="3"/>
  <c r="E1032" i="3"/>
  <c r="F1032" i="3"/>
  <c r="K1032" i="3" s="1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K1034" i="3" s="1"/>
  <c r="G1034" i="3"/>
  <c r="H1034" i="3"/>
  <c r="I1034" i="3"/>
  <c r="J1034" i="3"/>
  <c r="E1035" i="3"/>
  <c r="F1035" i="3"/>
  <c r="K1035" i="3" s="1"/>
  <c r="G1035" i="3"/>
  <c r="H1035" i="3"/>
  <c r="I1035" i="3"/>
  <c r="J1035" i="3"/>
  <c r="E1036" i="3"/>
  <c r="F1036" i="3"/>
  <c r="K1036" i="3" s="1"/>
  <c r="G1036" i="3"/>
  <c r="H1036" i="3"/>
  <c r="I1036" i="3"/>
  <c r="J1036" i="3"/>
  <c r="E1037" i="3"/>
  <c r="F1037" i="3"/>
  <c r="K1037" i="3" s="1"/>
  <c r="G1037" i="3"/>
  <c r="H1037" i="3"/>
  <c r="I1037" i="3"/>
  <c r="J1037" i="3"/>
  <c r="E1038" i="3"/>
  <c r="F1038" i="3"/>
  <c r="K1038" i="3" s="1"/>
  <c r="G1038" i="3"/>
  <c r="H1038" i="3"/>
  <c r="I1038" i="3"/>
  <c r="J1038" i="3"/>
  <c r="E1039" i="3"/>
  <c r="F1039" i="3"/>
  <c r="K1039" i="3" s="1"/>
  <c r="G1039" i="3"/>
  <c r="H1039" i="3"/>
  <c r="I1039" i="3"/>
  <c r="J1039" i="3"/>
  <c r="E1040" i="3"/>
  <c r="F1040" i="3"/>
  <c r="K1040" i="3" s="1"/>
  <c r="G1040" i="3"/>
  <c r="H1040" i="3"/>
  <c r="I1040" i="3"/>
  <c r="J1040" i="3"/>
  <c r="E1041" i="3"/>
  <c r="F1041" i="3"/>
  <c r="K1041" i="3" s="1"/>
  <c r="G1041" i="3"/>
  <c r="H1041" i="3"/>
  <c r="I1041" i="3"/>
  <c r="J1041" i="3"/>
  <c r="E1042" i="3"/>
  <c r="F1042" i="3"/>
  <c r="G1042" i="3"/>
  <c r="H1042" i="3"/>
  <c r="I1042" i="3"/>
  <c r="J1042" i="3"/>
  <c r="L1042" i="3" s="1"/>
  <c r="E1043" i="3"/>
  <c r="F1043" i="3"/>
  <c r="G1043" i="3"/>
  <c r="H1043" i="3"/>
  <c r="I1043" i="3"/>
  <c r="J1043" i="3"/>
  <c r="L1043" i="3" s="1"/>
  <c r="E1044" i="3"/>
  <c r="F1044" i="3"/>
  <c r="G1044" i="3"/>
  <c r="H1044" i="3"/>
  <c r="I1044" i="3"/>
  <c r="J1044" i="3"/>
  <c r="L1044" i="3" s="1"/>
  <c r="E1045" i="3"/>
  <c r="F1045" i="3"/>
  <c r="G1045" i="3"/>
  <c r="H1045" i="3"/>
  <c r="I1045" i="3"/>
  <c r="J1045" i="3"/>
  <c r="L1045" i="3" s="1"/>
  <c r="E1046" i="3"/>
  <c r="F1046" i="3"/>
  <c r="G1046" i="3"/>
  <c r="H1046" i="3"/>
  <c r="L1046" i="3" s="1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L1048" i="3"/>
  <c r="E1049" i="3"/>
  <c r="F1049" i="3"/>
  <c r="K1049" i="3" s="1"/>
  <c r="G1049" i="3"/>
  <c r="H1049" i="3"/>
  <c r="I1049" i="3"/>
  <c r="J1049" i="3"/>
  <c r="L1049" i="3" s="1"/>
  <c r="X1049" i="3" s="1"/>
  <c r="E1050" i="3"/>
  <c r="F1050" i="3"/>
  <c r="G1050" i="3"/>
  <c r="H1050" i="3"/>
  <c r="I1050" i="3"/>
  <c r="J1050" i="3"/>
  <c r="L1050" i="3" s="1"/>
  <c r="E1051" i="3"/>
  <c r="F1051" i="3"/>
  <c r="G1051" i="3"/>
  <c r="H1051" i="3"/>
  <c r="I1051" i="3"/>
  <c r="J1051" i="3"/>
  <c r="L1051" i="3" s="1"/>
  <c r="E1052" i="3"/>
  <c r="F1052" i="3"/>
  <c r="K1052" i="3" s="1"/>
  <c r="G1052" i="3"/>
  <c r="H1052" i="3"/>
  <c r="I1052" i="3"/>
  <c r="J1052" i="3"/>
  <c r="E1053" i="3"/>
  <c r="F1053" i="3"/>
  <c r="K1053" i="3" s="1"/>
  <c r="G1053" i="3"/>
  <c r="H1053" i="3"/>
  <c r="I1053" i="3"/>
  <c r="J1053" i="3"/>
  <c r="E1054" i="3"/>
  <c r="F1054" i="3"/>
  <c r="K1054" i="3" s="1"/>
  <c r="G1054" i="3"/>
  <c r="H1054" i="3"/>
  <c r="I1054" i="3"/>
  <c r="J1054" i="3"/>
  <c r="E1055" i="3"/>
  <c r="F1055" i="3"/>
  <c r="K1055" i="3" s="1"/>
  <c r="G1055" i="3"/>
  <c r="H1055" i="3"/>
  <c r="I1055" i="3"/>
  <c r="J1055" i="3"/>
  <c r="E1056" i="3"/>
  <c r="F1056" i="3"/>
  <c r="K1056" i="3" s="1"/>
  <c r="G1056" i="3"/>
  <c r="H1056" i="3"/>
  <c r="I1056" i="3"/>
  <c r="J1056" i="3"/>
  <c r="E1057" i="3"/>
  <c r="F1057" i="3"/>
  <c r="G1057" i="3"/>
  <c r="H1057" i="3"/>
  <c r="I1057" i="3"/>
  <c r="J1057" i="3"/>
  <c r="K1057" i="3"/>
  <c r="E1058" i="3"/>
  <c r="F1058" i="3"/>
  <c r="G1058" i="3"/>
  <c r="H1058" i="3"/>
  <c r="I1058" i="3"/>
  <c r="L1058" i="3" s="1"/>
  <c r="J1058" i="3"/>
  <c r="K1058" i="3"/>
  <c r="O1058" i="3" s="1"/>
  <c r="AA1058" i="3"/>
  <c r="AQ1058" i="3"/>
  <c r="BG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L1063" i="3" s="1"/>
  <c r="J1063" i="3"/>
  <c r="K1063" i="3"/>
  <c r="S1063" i="3" s="1"/>
  <c r="AQ1063" i="3"/>
  <c r="E1064" i="3"/>
  <c r="F1064" i="3"/>
  <c r="G1064" i="3"/>
  <c r="H1064" i="3"/>
  <c r="I1064" i="3"/>
  <c r="J1064" i="3"/>
  <c r="E1065" i="3"/>
  <c r="F1065" i="3"/>
  <c r="G1065" i="3"/>
  <c r="H1065" i="3"/>
  <c r="I1065" i="3"/>
  <c r="L1065" i="3" s="1"/>
  <c r="J1065" i="3"/>
  <c r="K1065" i="3"/>
  <c r="AA1065" i="3" s="1"/>
  <c r="E1066" i="3"/>
  <c r="F1066" i="3"/>
  <c r="G1066" i="3"/>
  <c r="H1066" i="3"/>
  <c r="I1066" i="3"/>
  <c r="J1066" i="3"/>
  <c r="E1067" i="3"/>
  <c r="F1067" i="3"/>
  <c r="G1067" i="3"/>
  <c r="H1067" i="3"/>
  <c r="I1067" i="3"/>
  <c r="L1067" i="3" s="1"/>
  <c r="J1067" i="3"/>
  <c r="K1067" i="3"/>
  <c r="S1067" i="3" s="1"/>
  <c r="AQ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L1073" i="3" s="1"/>
  <c r="J1073" i="3"/>
  <c r="K1073" i="3"/>
  <c r="AA1073" i="3" s="1"/>
  <c r="E1074" i="3"/>
  <c r="F1074" i="3"/>
  <c r="G1074" i="3"/>
  <c r="H1074" i="3"/>
  <c r="I1074" i="3"/>
  <c r="J1074" i="3"/>
  <c r="E1075" i="3"/>
  <c r="F1075" i="3"/>
  <c r="G1075" i="3"/>
  <c r="H1075" i="3"/>
  <c r="I1075" i="3"/>
  <c r="L1075" i="3" s="1"/>
  <c r="J1075" i="3"/>
  <c r="K1075" i="3"/>
  <c r="S1075" i="3" s="1"/>
  <c r="AQ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L1081" i="3" s="1"/>
  <c r="J1081" i="3"/>
  <c r="K1081" i="3"/>
  <c r="AA1081" i="3" s="1"/>
  <c r="E1082" i="3"/>
  <c r="F1082" i="3"/>
  <c r="G1082" i="3"/>
  <c r="H1082" i="3"/>
  <c r="I1082" i="3"/>
  <c r="J1082" i="3"/>
  <c r="E1083" i="3"/>
  <c r="F1083" i="3"/>
  <c r="G1083" i="3"/>
  <c r="H1083" i="3"/>
  <c r="I1083" i="3"/>
  <c r="L1083" i="3" s="1"/>
  <c r="J1083" i="3"/>
  <c r="K1083" i="3"/>
  <c r="S1083" i="3" s="1"/>
  <c r="AQ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L1126" i="3"/>
  <c r="E1127" i="3"/>
  <c r="F1127" i="3"/>
  <c r="K1127" i="3" s="1"/>
  <c r="AN1127" i="3" s="1"/>
  <c r="G1127" i="3"/>
  <c r="H1127" i="3"/>
  <c r="I1127" i="3"/>
  <c r="J1127" i="3"/>
  <c r="L1127" i="3" s="1"/>
  <c r="N1127" i="3" s="1"/>
  <c r="E1128" i="3"/>
  <c r="F1128" i="3"/>
  <c r="G1128" i="3"/>
  <c r="H1128" i="3"/>
  <c r="I1128" i="3"/>
  <c r="J1128" i="3"/>
  <c r="L1128" i="3"/>
  <c r="E1129" i="3"/>
  <c r="F1129" i="3"/>
  <c r="K1129" i="3" s="1"/>
  <c r="G1129" i="3"/>
  <c r="H1129" i="3"/>
  <c r="I1129" i="3"/>
  <c r="J1129" i="3"/>
  <c r="L1129" i="3" s="1"/>
  <c r="N1129" i="3" s="1"/>
  <c r="AN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L1134" i="3"/>
  <c r="E1135" i="3"/>
  <c r="F1135" i="3"/>
  <c r="K1135" i="3" s="1"/>
  <c r="G1135" i="3"/>
  <c r="H1135" i="3"/>
  <c r="I1135" i="3"/>
  <c r="J1135" i="3"/>
  <c r="L1135" i="3" s="1"/>
  <c r="E1136" i="3"/>
  <c r="F1136" i="3"/>
  <c r="G1136" i="3"/>
  <c r="H1136" i="3"/>
  <c r="I1136" i="3"/>
  <c r="J1136" i="3"/>
  <c r="L1136" i="3" s="1"/>
  <c r="E1137" i="3"/>
  <c r="F1137" i="3"/>
  <c r="G1137" i="3"/>
  <c r="H1137" i="3"/>
  <c r="I1137" i="3"/>
  <c r="J1137" i="3"/>
  <c r="L1137" i="3" s="1"/>
  <c r="E1138" i="3"/>
  <c r="F1138" i="3"/>
  <c r="G1138" i="3"/>
  <c r="H1138" i="3"/>
  <c r="L1138" i="3" s="1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L1142" i="3"/>
  <c r="E1143" i="3"/>
  <c r="F1143" i="3"/>
  <c r="K1143" i="3" s="1"/>
  <c r="G1143" i="3"/>
  <c r="H1143" i="3"/>
  <c r="I1143" i="3"/>
  <c r="J1143" i="3"/>
  <c r="L1143" i="3" s="1"/>
  <c r="E1144" i="3"/>
  <c r="F1144" i="3"/>
  <c r="G1144" i="3"/>
  <c r="H1144" i="3"/>
  <c r="I1144" i="3"/>
  <c r="J1144" i="3"/>
  <c r="L1144" i="3" s="1"/>
  <c r="E1145" i="3"/>
  <c r="F1145" i="3"/>
  <c r="G1145" i="3"/>
  <c r="H1145" i="3"/>
  <c r="I1145" i="3"/>
  <c r="J1145" i="3"/>
  <c r="L1145" i="3" s="1"/>
  <c r="E1146" i="3"/>
  <c r="F1146" i="3"/>
  <c r="G1146" i="3"/>
  <c r="H1146" i="3"/>
  <c r="L1146" i="3" s="1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L1150" i="3"/>
  <c r="E1151" i="3"/>
  <c r="F1151" i="3"/>
  <c r="K1151" i="3" s="1"/>
  <c r="G1151" i="3"/>
  <c r="H1151" i="3"/>
  <c r="I1151" i="3"/>
  <c r="J1151" i="3"/>
  <c r="L1151" i="3" s="1"/>
  <c r="E1152" i="3"/>
  <c r="F1152" i="3"/>
  <c r="G1152" i="3"/>
  <c r="H1152" i="3"/>
  <c r="I1152" i="3"/>
  <c r="J1152" i="3"/>
  <c r="L1152" i="3" s="1"/>
  <c r="E1153" i="3"/>
  <c r="F1153" i="3"/>
  <c r="G1153" i="3"/>
  <c r="H1153" i="3"/>
  <c r="I1153" i="3"/>
  <c r="J1153" i="3"/>
  <c r="L1153" i="3" s="1"/>
  <c r="E1154" i="3"/>
  <c r="F1154" i="3"/>
  <c r="G1154" i="3"/>
  <c r="H1154" i="3"/>
  <c r="L1154" i="3" s="1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L1158" i="3"/>
  <c r="E1159" i="3"/>
  <c r="F1159" i="3"/>
  <c r="K1159" i="3" s="1"/>
  <c r="G1159" i="3"/>
  <c r="H1159" i="3"/>
  <c r="I1159" i="3"/>
  <c r="J1159" i="3"/>
  <c r="L1159" i="3" s="1"/>
  <c r="E1160" i="3"/>
  <c r="F1160" i="3"/>
  <c r="G1160" i="3"/>
  <c r="H1160" i="3"/>
  <c r="I1160" i="3"/>
  <c r="J1160" i="3"/>
  <c r="L1160" i="3" s="1"/>
  <c r="E1161" i="3"/>
  <c r="F1161" i="3"/>
  <c r="G1161" i="3"/>
  <c r="H1161" i="3"/>
  <c r="I1161" i="3"/>
  <c r="J1161" i="3"/>
  <c r="L1161" i="3" s="1"/>
  <c r="E1162" i="3"/>
  <c r="F1162" i="3"/>
  <c r="G1162" i="3"/>
  <c r="H1162" i="3"/>
  <c r="L1162" i="3" s="1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L1166" i="3"/>
  <c r="E1167" i="3"/>
  <c r="F1167" i="3"/>
  <c r="K1167" i="3" s="1"/>
  <c r="G1167" i="3"/>
  <c r="H1167" i="3"/>
  <c r="I1167" i="3"/>
  <c r="J1167" i="3"/>
  <c r="L1167" i="3" s="1"/>
  <c r="E1168" i="3"/>
  <c r="F1168" i="3"/>
  <c r="G1168" i="3"/>
  <c r="H1168" i="3"/>
  <c r="I1168" i="3"/>
  <c r="J1168" i="3"/>
  <c r="L1168" i="3" s="1"/>
  <c r="E1169" i="3"/>
  <c r="F1169" i="3"/>
  <c r="G1169" i="3"/>
  <c r="H1169" i="3"/>
  <c r="I1169" i="3"/>
  <c r="J1169" i="3"/>
  <c r="L1169" i="3" s="1"/>
  <c r="E1170" i="3"/>
  <c r="F1170" i="3"/>
  <c r="G1170" i="3"/>
  <c r="H1170" i="3"/>
  <c r="L1170" i="3" s="1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L1174" i="3"/>
  <c r="E1175" i="3"/>
  <c r="F1175" i="3"/>
  <c r="K1175" i="3" s="1"/>
  <c r="G1175" i="3"/>
  <c r="H1175" i="3"/>
  <c r="I1175" i="3"/>
  <c r="J1175" i="3"/>
  <c r="L1175" i="3" s="1"/>
  <c r="E1176" i="3"/>
  <c r="F1176" i="3"/>
  <c r="G1176" i="3"/>
  <c r="H1176" i="3"/>
  <c r="I1176" i="3"/>
  <c r="J1176" i="3"/>
  <c r="L1176" i="3" s="1"/>
  <c r="E1177" i="3"/>
  <c r="F1177" i="3"/>
  <c r="G1177" i="3"/>
  <c r="H1177" i="3"/>
  <c r="I1177" i="3"/>
  <c r="J1177" i="3"/>
  <c r="L1177" i="3" s="1"/>
  <c r="E1178" i="3"/>
  <c r="F1178" i="3"/>
  <c r="G1178" i="3"/>
  <c r="H1178" i="3"/>
  <c r="L1178" i="3" s="1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L1182" i="3"/>
  <c r="E1183" i="3"/>
  <c r="F1183" i="3"/>
  <c r="K1183" i="3" s="1"/>
  <c r="G1183" i="3"/>
  <c r="H1183" i="3"/>
  <c r="I1183" i="3"/>
  <c r="J1183" i="3"/>
  <c r="L1183" i="3" s="1"/>
  <c r="E1184" i="3"/>
  <c r="F1184" i="3"/>
  <c r="G1184" i="3"/>
  <c r="H1184" i="3"/>
  <c r="I1184" i="3"/>
  <c r="J1184" i="3"/>
  <c r="L1184" i="3" s="1"/>
  <c r="E1185" i="3"/>
  <c r="F1185" i="3"/>
  <c r="G1185" i="3"/>
  <c r="H1185" i="3"/>
  <c r="I1185" i="3"/>
  <c r="J1185" i="3"/>
  <c r="L1185" i="3" s="1"/>
  <c r="E1186" i="3"/>
  <c r="F1186" i="3"/>
  <c r="G1186" i="3"/>
  <c r="H1186" i="3"/>
  <c r="L1186" i="3" s="1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L1190" i="3"/>
  <c r="E1191" i="3"/>
  <c r="F1191" i="3"/>
  <c r="K1191" i="3" s="1"/>
  <c r="G1191" i="3"/>
  <c r="H1191" i="3"/>
  <c r="I1191" i="3"/>
  <c r="J1191" i="3"/>
  <c r="L1191" i="3" s="1"/>
  <c r="E1192" i="3"/>
  <c r="F1192" i="3"/>
  <c r="G1192" i="3"/>
  <c r="H1192" i="3"/>
  <c r="I1192" i="3"/>
  <c r="J1192" i="3"/>
  <c r="L1192" i="3" s="1"/>
  <c r="E1193" i="3"/>
  <c r="F1193" i="3"/>
  <c r="G1193" i="3"/>
  <c r="H1193" i="3"/>
  <c r="I1193" i="3"/>
  <c r="J1193" i="3"/>
  <c r="L1193" i="3" s="1"/>
  <c r="E1194" i="3"/>
  <c r="F1194" i="3"/>
  <c r="G1194" i="3"/>
  <c r="H1194" i="3"/>
  <c r="L1194" i="3" s="1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L1198" i="3" s="1"/>
  <c r="J1198" i="3"/>
  <c r="E1199" i="3"/>
  <c r="F1199" i="3"/>
  <c r="K1199" i="3" s="1"/>
  <c r="G1199" i="3"/>
  <c r="H1199" i="3"/>
  <c r="I1199" i="3"/>
  <c r="J1199" i="3"/>
  <c r="L1199" i="3" s="1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L1202" i="3" s="1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L1206" i="3" s="1"/>
  <c r="J1206" i="3"/>
  <c r="K1206" i="3"/>
  <c r="E1207" i="3"/>
  <c r="F1207" i="3"/>
  <c r="K1207" i="3" s="1"/>
  <c r="G1207" i="3"/>
  <c r="H1207" i="3"/>
  <c r="I1207" i="3"/>
  <c r="J1207" i="3"/>
  <c r="E1208" i="3"/>
  <c r="F1208" i="3"/>
  <c r="K1208" i="3" s="1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K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L1214" i="3" s="1"/>
  <c r="J1214" i="3"/>
  <c r="K1214" i="3"/>
  <c r="E1215" i="3"/>
  <c r="F1215" i="3"/>
  <c r="K1215" i="3" s="1"/>
  <c r="G1215" i="3"/>
  <c r="H1215" i="3"/>
  <c r="I1215" i="3"/>
  <c r="J1215" i="3"/>
  <c r="E1216" i="3"/>
  <c r="F1216" i="3"/>
  <c r="K1216" i="3" s="1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K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N1214" i="3" l="1"/>
  <c r="N1206" i="3"/>
  <c r="L1200" i="3"/>
  <c r="P1129" i="3"/>
  <c r="AY1058" i="3"/>
  <c r="AI1058" i="3"/>
  <c r="S1058" i="3"/>
  <c r="P1049" i="3"/>
  <c r="BL1224" i="3"/>
  <c r="BM1327" i="3"/>
  <c r="BL1327" i="3"/>
  <c r="BM1298" i="3"/>
  <c r="BL1298" i="3"/>
  <c r="BJ1308" i="3"/>
  <c r="BM1318" i="3"/>
  <c r="BL1318" i="3"/>
  <c r="BJ1351" i="3"/>
  <c r="BM1351" i="3"/>
  <c r="BL1351" i="3"/>
  <c r="BJ1371" i="3"/>
  <c r="BM1371" i="3"/>
  <c r="BL1371" i="3"/>
  <c r="L1201" i="3"/>
  <c r="K1222" i="3"/>
  <c r="K1219" i="3"/>
  <c r="L1218" i="3"/>
  <c r="N1218" i="3" s="1"/>
  <c r="K1212" i="3"/>
  <c r="K1211" i="3"/>
  <c r="L1210" i="3"/>
  <c r="N1210" i="3" s="1"/>
  <c r="K1204" i="3"/>
  <c r="L1203" i="3"/>
  <c r="K1203" i="3"/>
  <c r="L1197" i="3"/>
  <c r="L1196" i="3"/>
  <c r="L1195" i="3"/>
  <c r="K1195" i="3"/>
  <c r="L1189" i="3"/>
  <c r="L1188" i="3"/>
  <c r="L1187" i="3"/>
  <c r="K1187" i="3"/>
  <c r="L1181" i="3"/>
  <c r="L1180" i="3"/>
  <c r="L1179" i="3"/>
  <c r="K1179" i="3"/>
  <c r="L1173" i="3"/>
  <c r="L1172" i="3"/>
  <c r="L1171" i="3"/>
  <c r="K1171" i="3"/>
  <c r="L1165" i="3"/>
  <c r="L1164" i="3"/>
  <c r="L1163" i="3"/>
  <c r="K1163" i="3"/>
  <c r="L1157" i="3"/>
  <c r="L1156" i="3"/>
  <c r="L1155" i="3"/>
  <c r="K1155" i="3"/>
  <c r="L1149" i="3"/>
  <c r="L1148" i="3"/>
  <c r="L1147" i="3"/>
  <c r="K1147" i="3"/>
  <c r="L1141" i="3"/>
  <c r="L1140" i="3"/>
  <c r="L1139" i="3"/>
  <c r="K1139" i="3"/>
  <c r="L1133" i="3"/>
  <c r="L1132" i="3"/>
  <c r="L1131" i="3"/>
  <c r="L1130" i="3"/>
  <c r="BD1129" i="3"/>
  <c r="X1129" i="3"/>
  <c r="K1087" i="3"/>
  <c r="K1086" i="3"/>
  <c r="K1085" i="3"/>
  <c r="K1084" i="3"/>
  <c r="BG1083" i="3"/>
  <c r="AA1083" i="3"/>
  <c r="AQ1081" i="3"/>
  <c r="K1079" i="3"/>
  <c r="K1078" i="3"/>
  <c r="K1077" i="3"/>
  <c r="K1076" i="3"/>
  <c r="BG1075" i="3"/>
  <c r="AA1075" i="3"/>
  <c r="AQ1073" i="3"/>
  <c r="K1071" i="3"/>
  <c r="K1070" i="3"/>
  <c r="K1069" i="3"/>
  <c r="K1068" i="3"/>
  <c r="BG1067" i="3"/>
  <c r="AA1067" i="3"/>
  <c r="AQ1065" i="3"/>
  <c r="K1064" i="3"/>
  <c r="BG1063" i="3"/>
  <c r="AA1063" i="3"/>
  <c r="L1057" i="3"/>
  <c r="AQ1057" i="3" s="1"/>
  <c r="L1047" i="3"/>
  <c r="K1047" i="3"/>
  <c r="X1047" i="3" s="1"/>
  <c r="L1033" i="3"/>
  <c r="K1033" i="3"/>
  <c r="BJ1224" i="3"/>
  <c r="BG1237" i="3"/>
  <c r="AV1238" i="3"/>
  <c r="P1238" i="3"/>
  <c r="AU1238" i="3"/>
  <c r="AE1238" i="3"/>
  <c r="AV1245" i="3"/>
  <c r="AF1245" i="3"/>
  <c r="P1245" i="3"/>
  <c r="BC1245" i="3"/>
  <c r="AU1245" i="3"/>
  <c r="AM1245" i="3"/>
  <c r="AE1245" i="3"/>
  <c r="W1245" i="3"/>
  <c r="BD1246" i="3"/>
  <c r="X1246" i="3"/>
  <c r="AY1246" i="3"/>
  <c r="AI1246" i="3"/>
  <c r="BD1247" i="3"/>
  <c r="X1247" i="3"/>
  <c r="AY1247" i="3"/>
  <c r="AI1247" i="3"/>
  <c r="BG1249" i="3"/>
  <c r="AV1251" i="3"/>
  <c r="AF1251" i="3"/>
  <c r="P1251" i="3"/>
  <c r="BC1251" i="3"/>
  <c r="AU1251" i="3"/>
  <c r="AM1251" i="3"/>
  <c r="AE1251" i="3"/>
  <c r="W1251" i="3"/>
  <c r="BF1253" i="3"/>
  <c r="BB1253" i="3"/>
  <c r="AX1253" i="3"/>
  <c r="AT1253" i="3"/>
  <c r="AP1253" i="3"/>
  <c r="AL1253" i="3"/>
  <c r="AH1253" i="3"/>
  <c r="AD1253" i="3"/>
  <c r="Z1253" i="3"/>
  <c r="V1253" i="3"/>
  <c r="R1253" i="3"/>
  <c r="BK1267" i="3"/>
  <c r="BK1269" i="3"/>
  <c r="BK1271" i="3"/>
  <c r="BJ1327" i="3"/>
  <c r="BJ1298" i="3"/>
  <c r="BM1308" i="3"/>
  <c r="BL1308" i="3"/>
  <c r="BJ1318" i="3"/>
  <c r="BJ1356" i="3"/>
  <c r="BM1356" i="3"/>
  <c r="BL1356" i="3"/>
  <c r="BM1411" i="3"/>
  <c r="BL1411" i="3"/>
  <c r="BJ1433" i="3"/>
  <c r="BK1429" i="3"/>
  <c r="BM1224" i="3"/>
  <c r="U1378" i="3"/>
  <c r="AK1378" i="3"/>
  <c r="U1382" i="3"/>
  <c r="AK1382" i="3"/>
  <c r="BA1382" i="3"/>
  <c r="T1382" i="3"/>
  <c r="AJ1382" i="3"/>
  <c r="AZ1382" i="3"/>
  <c r="U1386" i="3"/>
  <c r="AK1386" i="3"/>
  <c r="BA1386" i="3"/>
  <c r="T1386" i="3"/>
  <c r="AJ1386" i="3"/>
  <c r="AZ1386" i="3"/>
  <c r="AD1389" i="3"/>
  <c r="P1389" i="3"/>
  <c r="BH1389" i="3"/>
  <c r="AB1389" i="3"/>
  <c r="U1389" i="3"/>
  <c r="AK1389" i="3"/>
  <c r="BA1389" i="3"/>
  <c r="R1390" i="3"/>
  <c r="AX1390" i="3"/>
  <c r="AV1390" i="3"/>
  <c r="W1390" i="3"/>
  <c r="AM1390" i="3"/>
  <c r="BC1390" i="3"/>
  <c r="N1391" i="3"/>
  <c r="AH1391" i="3"/>
  <c r="AX1391" i="3"/>
  <c r="BI1391" i="3"/>
  <c r="AS1391" i="3"/>
  <c r="AC1391" i="3"/>
  <c r="Q1391" i="3"/>
  <c r="P1392" i="3"/>
  <c r="AF1392" i="3"/>
  <c r="AV1392" i="3"/>
  <c r="O1392" i="3"/>
  <c r="AE1392" i="3"/>
  <c r="AU1392" i="3"/>
  <c r="AB1396" i="3"/>
  <c r="AR1396" i="3"/>
  <c r="BH1396" i="3"/>
  <c r="AA1396" i="3"/>
  <c r="AQ1396" i="3"/>
  <c r="BG1396" i="3"/>
  <c r="P1400" i="3"/>
  <c r="AF1400" i="3"/>
  <c r="AV1400" i="3"/>
  <c r="O1400" i="3"/>
  <c r="AE1400" i="3"/>
  <c r="AU1400" i="3"/>
  <c r="AB1404" i="3"/>
  <c r="AR1404" i="3"/>
  <c r="BH1404" i="3"/>
  <c r="AA1404" i="3"/>
  <c r="AQ1404" i="3"/>
  <c r="BG1404" i="3"/>
  <c r="P1408" i="3"/>
  <c r="AF1408" i="3"/>
  <c r="AV1408" i="3"/>
  <c r="O1408" i="3"/>
  <c r="AE1408" i="3"/>
  <c r="AU1408" i="3"/>
  <c r="AB1412" i="3"/>
  <c r="AR1412" i="3"/>
  <c r="BH1412" i="3"/>
  <c r="AA1412" i="3"/>
  <c r="AQ1412" i="3"/>
  <c r="BG1412" i="3"/>
  <c r="BL1438" i="3"/>
  <c r="BJ1411" i="3"/>
  <c r="BM1437" i="3"/>
  <c r="BL1437" i="3"/>
  <c r="BL1419" i="3"/>
  <c r="BK1433" i="3"/>
  <c r="BN1419" i="3"/>
  <c r="BJ1444" i="3"/>
  <c r="BL1444" i="3"/>
  <c r="BM1440" i="3"/>
  <c r="BB1340" i="3"/>
  <c r="AT1340" i="3"/>
  <c r="AL1340" i="3"/>
  <c r="AD1340" i="3"/>
  <c r="T1340" i="3"/>
  <c r="BK1434" i="3"/>
  <c r="AA1266" i="3"/>
  <c r="AA1270" i="3"/>
  <c r="BM1444" i="3"/>
  <c r="BJ1440" i="3"/>
  <c r="BL1440" i="3"/>
  <c r="O1033" i="3"/>
  <c r="W1033" i="3"/>
  <c r="AE1033" i="3"/>
  <c r="AM1033" i="3"/>
  <c r="AU1033" i="3"/>
  <c r="BC1033" i="3"/>
  <c r="AQ1033" i="3"/>
  <c r="S1033" i="3"/>
  <c r="AA1033" i="3"/>
  <c r="AI1033" i="3"/>
  <c r="AY1033" i="3"/>
  <c r="BG1033" i="3"/>
  <c r="P1127" i="3"/>
  <c r="BD1049" i="3"/>
  <c r="AN1049" i="3"/>
  <c r="O1236" i="3"/>
  <c r="AE1236" i="3"/>
  <c r="AU1236" i="3"/>
  <c r="P1236" i="3"/>
  <c r="AV1236" i="3"/>
  <c r="M1240" i="3"/>
  <c r="U1240" i="3"/>
  <c r="AC1240" i="3"/>
  <c r="AK1240" i="3"/>
  <c r="AS1240" i="3"/>
  <c r="T1240" i="3"/>
  <c r="AJ1240" i="3"/>
  <c r="AY1240" i="3"/>
  <c r="BG1240" i="3"/>
  <c r="O1249" i="3"/>
  <c r="W1249" i="3"/>
  <c r="AE1249" i="3"/>
  <c r="AM1249" i="3"/>
  <c r="AU1249" i="3"/>
  <c r="BC1249" i="3"/>
  <c r="P1249" i="3"/>
  <c r="AF1249" i="3"/>
  <c r="AV1249" i="3"/>
  <c r="AA1252" i="3"/>
  <c r="AQ1252" i="3"/>
  <c r="L1223" i="3"/>
  <c r="K1223" i="3"/>
  <c r="L1221" i="3"/>
  <c r="K1221" i="3"/>
  <c r="L1220" i="3"/>
  <c r="K1220" i="3"/>
  <c r="K1217" i="3"/>
  <c r="L1216" i="3"/>
  <c r="N1216" i="3" s="1"/>
  <c r="K1213" i="3"/>
  <c r="L1212" i="3"/>
  <c r="N1212" i="3" s="1"/>
  <c r="K1209" i="3"/>
  <c r="L1208" i="3"/>
  <c r="N1208" i="3" s="1"/>
  <c r="K1205" i="3"/>
  <c r="L1204" i="3"/>
  <c r="N1204" i="3" s="1"/>
  <c r="K1201" i="3"/>
  <c r="K1197" i="3"/>
  <c r="K1193" i="3"/>
  <c r="K1189" i="3"/>
  <c r="K1185" i="3"/>
  <c r="K1181" i="3"/>
  <c r="K1177" i="3"/>
  <c r="K1173" i="3"/>
  <c r="K1169" i="3"/>
  <c r="K1165" i="3"/>
  <c r="K1161" i="3"/>
  <c r="K1157" i="3"/>
  <c r="K1153" i="3"/>
  <c r="K1149" i="3"/>
  <c r="K1145" i="3"/>
  <c r="K1141" i="3"/>
  <c r="K1137" i="3"/>
  <c r="K1133" i="3"/>
  <c r="K1131" i="3"/>
  <c r="AV1129" i="3"/>
  <c r="AF1129" i="3"/>
  <c r="BD1127" i="3"/>
  <c r="X1127" i="3"/>
  <c r="K1088" i="3"/>
  <c r="L1087" i="3"/>
  <c r="S1087" i="3" s="1"/>
  <c r="L1085" i="3"/>
  <c r="AQ1085" i="3" s="1"/>
  <c r="AY1083" i="3"/>
  <c r="AI1083" i="3"/>
  <c r="K1082" i="3"/>
  <c r="BG1081" i="3"/>
  <c r="K1080" i="3"/>
  <c r="L1079" i="3"/>
  <c r="AQ1079" i="3" s="1"/>
  <c r="L1077" i="3"/>
  <c r="AQ1077" i="3" s="1"/>
  <c r="AY1075" i="3"/>
  <c r="AI1075" i="3"/>
  <c r="K1074" i="3"/>
  <c r="BG1073" i="3"/>
  <c r="K1072" i="3"/>
  <c r="L1071" i="3"/>
  <c r="AQ1071" i="3" s="1"/>
  <c r="L1069" i="3"/>
  <c r="AQ1069" i="3" s="1"/>
  <c r="AY1067" i="3"/>
  <c r="AI1067" i="3"/>
  <c r="K1066" i="3"/>
  <c r="BG1065" i="3"/>
  <c r="L1064" i="3"/>
  <c r="AC1064" i="3" s="1"/>
  <c r="AY1063" i="3"/>
  <c r="AI1063" i="3"/>
  <c r="K1062" i="3"/>
  <c r="K1061" i="3"/>
  <c r="K1060" i="3"/>
  <c r="K1059" i="3"/>
  <c r="BC1058" i="3"/>
  <c r="AU1058" i="3"/>
  <c r="AM1058" i="3"/>
  <c r="AE1058" i="3"/>
  <c r="W1058" i="3"/>
  <c r="BG1057" i="3"/>
  <c r="L1056" i="3"/>
  <c r="S1056" i="3" s="1"/>
  <c r="L1055" i="3"/>
  <c r="BG1055" i="3" s="1"/>
  <c r="L1052" i="3"/>
  <c r="AQ1052" i="3" s="1"/>
  <c r="K1051" i="3"/>
  <c r="AV1049" i="3"/>
  <c r="AF1049" i="3"/>
  <c r="BD1047" i="3"/>
  <c r="K1045" i="3"/>
  <c r="K1043" i="3"/>
  <c r="L1032" i="3"/>
  <c r="AA1032" i="3" s="1"/>
  <c r="AQ1030" i="3"/>
  <c r="BC1236" i="3"/>
  <c r="W1236" i="3"/>
  <c r="AA1239" i="3"/>
  <c r="AQ1239" i="3"/>
  <c r="AR1240" i="3"/>
  <c r="AW1240" i="3"/>
  <c r="AG1240" i="3"/>
  <c r="Q1240" i="3"/>
  <c r="O1247" i="3"/>
  <c r="W1247" i="3"/>
  <c r="AE1247" i="3"/>
  <c r="AM1247" i="3"/>
  <c r="AU1247" i="3"/>
  <c r="BC1247" i="3"/>
  <c r="P1247" i="3"/>
  <c r="AF1247" i="3"/>
  <c r="AV1247" i="3"/>
  <c r="BD1249" i="3"/>
  <c r="X1249" i="3"/>
  <c r="AY1249" i="3"/>
  <c r="AI1249" i="3"/>
  <c r="S1249" i="3"/>
  <c r="S1250" i="3"/>
  <c r="AI1250" i="3"/>
  <c r="AY1250" i="3"/>
  <c r="X1250" i="3"/>
  <c r="BD1250" i="3"/>
  <c r="AN1252" i="3"/>
  <c r="L1030" i="3"/>
  <c r="AU1254" i="3"/>
  <c r="AE1254" i="3"/>
  <c r="O1254" i="3"/>
  <c r="AY1256" i="3"/>
  <c r="AI1256" i="3"/>
  <c r="S1256" i="3"/>
  <c r="AU1258" i="3"/>
  <c r="AE1258" i="3"/>
  <c r="O1258" i="3"/>
  <c r="AY1260" i="3"/>
  <c r="AI1260" i="3"/>
  <c r="S1260" i="3"/>
  <c r="AU1262" i="3"/>
  <c r="AE1262" i="3"/>
  <c r="O1262" i="3"/>
  <c r="AY1264" i="3"/>
  <c r="AI1264" i="3"/>
  <c r="S1264" i="3"/>
  <c r="BH1230" i="3"/>
  <c r="AB1230" i="3"/>
  <c r="AA1225" i="3"/>
  <c r="AU1266" i="3"/>
  <c r="AE1266" i="3"/>
  <c r="O1266" i="3"/>
  <c r="AY1266" i="3"/>
  <c r="AI1266" i="3"/>
  <c r="S1266" i="3"/>
  <c r="BK1266" i="3" s="1"/>
  <c r="AU1268" i="3"/>
  <c r="AE1268" i="3"/>
  <c r="O1268" i="3"/>
  <c r="AY1268" i="3"/>
  <c r="AI1268" i="3"/>
  <c r="S1268" i="3"/>
  <c r="BK1268" i="3" s="1"/>
  <c r="AU1270" i="3"/>
  <c r="AE1270" i="3"/>
  <c r="O1270" i="3"/>
  <c r="AY1270" i="3"/>
  <c r="AI1270" i="3"/>
  <c r="S1270" i="3"/>
  <c r="BK1270" i="3" s="1"/>
  <c r="BL1429" i="3"/>
  <c r="BJ1429" i="3"/>
  <c r="BK1425" i="3"/>
  <c r="S1236" i="3"/>
  <c r="S1238" i="3"/>
  <c r="O1240" i="3"/>
  <c r="BK1426" i="3"/>
  <c r="BC1254" i="3"/>
  <c r="AM1254" i="3"/>
  <c r="BG1256" i="3"/>
  <c r="AQ1256" i="3"/>
  <c r="BC1258" i="3"/>
  <c r="AM1258" i="3"/>
  <c r="BG1260" i="3"/>
  <c r="AQ1260" i="3"/>
  <c r="BC1262" i="3"/>
  <c r="AM1262" i="3"/>
  <c r="BG1264" i="3"/>
  <c r="AQ1264" i="3"/>
  <c r="BM1442" i="3"/>
  <c r="BJ1438" i="3"/>
  <c r="AJ1231" i="3"/>
  <c r="BD1231" i="3"/>
  <c r="T1231" i="3"/>
  <c r="AV1231" i="3"/>
  <c r="X1340" i="3"/>
  <c r="AF1340" i="3"/>
  <c r="AN1340" i="3"/>
  <c r="AV1340" i="3"/>
  <c r="BD1340" i="3"/>
  <c r="P1340" i="3"/>
  <c r="BN1340" i="3" s="1"/>
  <c r="AB1340" i="3"/>
  <c r="AJ1340" i="3"/>
  <c r="AR1340" i="3"/>
  <c r="AZ1340" i="3"/>
  <c r="BH1340" i="3"/>
  <c r="R1244" i="3"/>
  <c r="AH1244" i="3"/>
  <c r="AX1244" i="3"/>
  <c r="Z1244" i="3"/>
  <c r="AP1244" i="3"/>
  <c r="BF1244" i="3"/>
  <c r="BG1225" i="3"/>
  <c r="BC1266" i="3"/>
  <c r="AM1266" i="3"/>
  <c r="W1266" i="3"/>
  <c r="BG1266" i="3"/>
  <c r="AQ1266" i="3"/>
  <c r="BC1268" i="3"/>
  <c r="AM1268" i="3"/>
  <c r="W1268" i="3"/>
  <c r="BG1268" i="3"/>
  <c r="AQ1268" i="3"/>
  <c r="BC1270" i="3"/>
  <c r="AM1270" i="3"/>
  <c r="W1270" i="3"/>
  <c r="BG1270" i="3"/>
  <c r="AQ1270" i="3"/>
  <c r="N1203" i="3"/>
  <c r="P1203" i="3"/>
  <c r="X1203" i="3"/>
  <c r="AF1203" i="3"/>
  <c r="AM1203" i="3"/>
  <c r="AQ1203" i="3"/>
  <c r="AU1203" i="3"/>
  <c r="AY1203" i="3"/>
  <c r="BC1203" i="3"/>
  <c r="BG1203" i="3"/>
  <c r="T1203" i="3"/>
  <c r="N1199" i="3"/>
  <c r="P1199" i="3"/>
  <c r="X1199" i="3"/>
  <c r="AF1199" i="3"/>
  <c r="AN1199" i="3"/>
  <c r="AV1199" i="3"/>
  <c r="BD1199" i="3"/>
  <c r="T1199" i="3"/>
  <c r="N1195" i="3"/>
  <c r="P1195" i="3"/>
  <c r="X1195" i="3"/>
  <c r="AF1195" i="3"/>
  <c r="AN1195" i="3"/>
  <c r="AV1195" i="3"/>
  <c r="BD1195" i="3"/>
  <c r="T1195" i="3"/>
  <c r="N1191" i="3"/>
  <c r="P1191" i="3"/>
  <c r="X1191" i="3"/>
  <c r="AF1191" i="3"/>
  <c r="AN1191" i="3"/>
  <c r="AV1191" i="3"/>
  <c r="BD1191" i="3"/>
  <c r="T1191" i="3"/>
  <c r="N1187" i="3"/>
  <c r="P1187" i="3"/>
  <c r="X1187" i="3"/>
  <c r="AF1187" i="3"/>
  <c r="AN1187" i="3"/>
  <c r="AV1187" i="3"/>
  <c r="BD1187" i="3"/>
  <c r="T1187" i="3"/>
  <c r="N1183" i="3"/>
  <c r="P1183" i="3"/>
  <c r="X1183" i="3"/>
  <c r="AF1183" i="3"/>
  <c r="AN1183" i="3"/>
  <c r="AV1183" i="3"/>
  <c r="BD1183" i="3"/>
  <c r="T1183" i="3"/>
  <c r="N1179" i="3"/>
  <c r="P1179" i="3"/>
  <c r="X1179" i="3"/>
  <c r="AF1179" i="3"/>
  <c r="AN1179" i="3"/>
  <c r="AV1179" i="3"/>
  <c r="BD1179" i="3"/>
  <c r="T1179" i="3"/>
  <c r="N1175" i="3"/>
  <c r="P1175" i="3"/>
  <c r="X1175" i="3"/>
  <c r="AF1175" i="3"/>
  <c r="AN1175" i="3"/>
  <c r="AV1175" i="3"/>
  <c r="BD1175" i="3"/>
  <c r="T1175" i="3"/>
  <c r="N1171" i="3"/>
  <c r="P1171" i="3"/>
  <c r="X1171" i="3"/>
  <c r="AF1171" i="3"/>
  <c r="AN1171" i="3"/>
  <c r="AV1171" i="3"/>
  <c r="BD1171" i="3"/>
  <c r="T1171" i="3"/>
  <c r="N1167" i="3"/>
  <c r="P1167" i="3"/>
  <c r="X1167" i="3"/>
  <c r="AF1167" i="3"/>
  <c r="AN1167" i="3"/>
  <c r="AV1167" i="3"/>
  <c r="BD1167" i="3"/>
  <c r="T1167" i="3"/>
  <c r="N1163" i="3"/>
  <c r="P1163" i="3"/>
  <c r="X1163" i="3"/>
  <c r="AF1163" i="3"/>
  <c r="AN1163" i="3"/>
  <c r="AV1163" i="3"/>
  <c r="BD1163" i="3"/>
  <c r="T1163" i="3"/>
  <c r="N1159" i="3"/>
  <c r="P1159" i="3"/>
  <c r="X1159" i="3"/>
  <c r="AF1159" i="3"/>
  <c r="AN1159" i="3"/>
  <c r="AV1159" i="3"/>
  <c r="BD1159" i="3"/>
  <c r="T1159" i="3"/>
  <c r="N1155" i="3"/>
  <c r="P1155" i="3"/>
  <c r="X1155" i="3"/>
  <c r="AF1155" i="3"/>
  <c r="AN1155" i="3"/>
  <c r="AV1155" i="3"/>
  <c r="BD1155" i="3"/>
  <c r="T1155" i="3"/>
  <c r="N1151" i="3"/>
  <c r="P1151" i="3"/>
  <c r="X1151" i="3"/>
  <c r="AF1151" i="3"/>
  <c r="AN1151" i="3"/>
  <c r="AV1151" i="3"/>
  <c r="BD1151" i="3"/>
  <c r="T1151" i="3"/>
  <c r="N1147" i="3"/>
  <c r="P1147" i="3"/>
  <c r="X1147" i="3"/>
  <c r="AF1147" i="3"/>
  <c r="AN1147" i="3"/>
  <c r="AV1147" i="3"/>
  <c r="BD1147" i="3"/>
  <c r="T1147" i="3"/>
  <c r="N1143" i="3"/>
  <c r="P1143" i="3"/>
  <c r="X1143" i="3"/>
  <c r="AF1143" i="3"/>
  <c r="AN1143" i="3"/>
  <c r="AV1143" i="3"/>
  <c r="BD1143" i="3"/>
  <c r="T1143" i="3"/>
  <c r="N1139" i="3"/>
  <c r="P1139" i="3"/>
  <c r="X1139" i="3"/>
  <c r="AF1139" i="3"/>
  <c r="AN1139" i="3"/>
  <c r="AV1139" i="3"/>
  <c r="BD1139" i="3"/>
  <c r="T1139" i="3"/>
  <c r="N1135" i="3"/>
  <c r="P1135" i="3"/>
  <c r="X1135" i="3"/>
  <c r="AF1135" i="3"/>
  <c r="AN1135" i="3"/>
  <c r="AV1135" i="3"/>
  <c r="BD1135" i="3"/>
  <c r="T1135" i="3"/>
  <c r="BI1220" i="3"/>
  <c r="P1201" i="3"/>
  <c r="AF1201" i="3"/>
  <c r="AV1201" i="3"/>
  <c r="T1201" i="3"/>
  <c r="N1197" i="3"/>
  <c r="P1197" i="3"/>
  <c r="X1197" i="3"/>
  <c r="AF1197" i="3"/>
  <c r="AN1197" i="3"/>
  <c r="AV1197" i="3"/>
  <c r="BD1197" i="3"/>
  <c r="T1197" i="3"/>
  <c r="P1193" i="3"/>
  <c r="AF1193" i="3"/>
  <c r="AV1193" i="3"/>
  <c r="T1193" i="3"/>
  <c r="N1189" i="3"/>
  <c r="P1189" i="3"/>
  <c r="X1189" i="3"/>
  <c r="AF1189" i="3"/>
  <c r="AN1189" i="3"/>
  <c r="AV1189" i="3"/>
  <c r="BD1189" i="3"/>
  <c r="T1189" i="3"/>
  <c r="P1185" i="3"/>
  <c r="AF1185" i="3"/>
  <c r="AV1185" i="3"/>
  <c r="T1185" i="3"/>
  <c r="N1181" i="3"/>
  <c r="P1181" i="3"/>
  <c r="X1181" i="3"/>
  <c r="AF1181" i="3"/>
  <c r="AN1181" i="3"/>
  <c r="AV1181" i="3"/>
  <c r="BD1181" i="3"/>
  <c r="T1181" i="3"/>
  <c r="P1177" i="3"/>
  <c r="AF1177" i="3"/>
  <c r="AV1177" i="3"/>
  <c r="T1177" i="3"/>
  <c r="N1173" i="3"/>
  <c r="P1173" i="3"/>
  <c r="X1173" i="3"/>
  <c r="AF1173" i="3"/>
  <c r="AN1173" i="3"/>
  <c r="AV1173" i="3"/>
  <c r="BD1173" i="3"/>
  <c r="T1173" i="3"/>
  <c r="P1169" i="3"/>
  <c r="AF1169" i="3"/>
  <c r="AV1169" i="3"/>
  <c r="T1169" i="3"/>
  <c r="N1165" i="3"/>
  <c r="P1165" i="3"/>
  <c r="X1165" i="3"/>
  <c r="AF1165" i="3"/>
  <c r="AN1165" i="3"/>
  <c r="AV1165" i="3"/>
  <c r="BD1165" i="3"/>
  <c r="T1165" i="3"/>
  <c r="P1161" i="3"/>
  <c r="AF1161" i="3"/>
  <c r="AV1161" i="3"/>
  <c r="T1161" i="3"/>
  <c r="N1157" i="3"/>
  <c r="P1157" i="3"/>
  <c r="X1157" i="3"/>
  <c r="AF1157" i="3"/>
  <c r="AN1157" i="3"/>
  <c r="AV1157" i="3"/>
  <c r="BD1157" i="3"/>
  <c r="T1157" i="3"/>
  <c r="P1153" i="3"/>
  <c r="AF1153" i="3"/>
  <c r="AV1153" i="3"/>
  <c r="T1153" i="3"/>
  <c r="N1149" i="3"/>
  <c r="P1149" i="3"/>
  <c r="X1149" i="3"/>
  <c r="AF1149" i="3"/>
  <c r="AN1149" i="3"/>
  <c r="AV1149" i="3"/>
  <c r="BD1149" i="3"/>
  <c r="T1149" i="3"/>
  <c r="P1145" i="3"/>
  <c r="AF1145" i="3"/>
  <c r="AV1145" i="3"/>
  <c r="T1145" i="3"/>
  <c r="N1141" i="3"/>
  <c r="P1141" i="3"/>
  <c r="X1141" i="3"/>
  <c r="AF1141" i="3"/>
  <c r="AN1141" i="3"/>
  <c r="AV1141" i="3"/>
  <c r="BD1141" i="3"/>
  <c r="T1141" i="3"/>
  <c r="P1137" i="3"/>
  <c r="AF1137" i="3"/>
  <c r="AV1137" i="3"/>
  <c r="T1137" i="3"/>
  <c r="L1222" i="3"/>
  <c r="L1219" i="3"/>
  <c r="N1219" i="3" s="1"/>
  <c r="L1217" i="3"/>
  <c r="N1217" i="3" s="1"/>
  <c r="L1215" i="3"/>
  <c r="N1215" i="3" s="1"/>
  <c r="L1213" i="3"/>
  <c r="N1213" i="3" s="1"/>
  <c r="L1211" i="3"/>
  <c r="N1211" i="3" s="1"/>
  <c r="L1209" i="3"/>
  <c r="N1209" i="3" s="1"/>
  <c r="L1207" i="3"/>
  <c r="N1207" i="3" s="1"/>
  <c r="L1205" i="3"/>
  <c r="N1205" i="3" s="1"/>
  <c r="BI1203" i="3"/>
  <c r="BE1203" i="3"/>
  <c r="BA1203" i="3"/>
  <c r="AW1203" i="3"/>
  <c r="AS1203" i="3"/>
  <c r="AO1203" i="3"/>
  <c r="AJ1203" i="3"/>
  <c r="AB1203" i="3"/>
  <c r="K1202" i="3"/>
  <c r="BH1201" i="3"/>
  <c r="AR1201" i="3"/>
  <c r="AB1201" i="3"/>
  <c r="K1200" i="3"/>
  <c r="BH1199" i="3"/>
  <c r="AZ1199" i="3"/>
  <c r="AR1199" i="3"/>
  <c r="AJ1199" i="3"/>
  <c r="AB1199" i="3"/>
  <c r="K1198" i="3"/>
  <c r="BH1197" i="3"/>
  <c r="AZ1197" i="3"/>
  <c r="AR1197" i="3"/>
  <c r="AJ1197" i="3"/>
  <c r="AB1197" i="3"/>
  <c r="K1196" i="3"/>
  <c r="BH1195" i="3"/>
  <c r="AZ1195" i="3"/>
  <c r="AR1195" i="3"/>
  <c r="AJ1195" i="3"/>
  <c r="AB1195" i="3"/>
  <c r="K1194" i="3"/>
  <c r="BH1193" i="3"/>
  <c r="AR1193" i="3"/>
  <c r="AB1193" i="3"/>
  <c r="K1192" i="3"/>
  <c r="BH1191" i="3"/>
  <c r="AZ1191" i="3"/>
  <c r="AR1191" i="3"/>
  <c r="AJ1191" i="3"/>
  <c r="AB1191" i="3"/>
  <c r="K1190" i="3"/>
  <c r="BH1189" i="3"/>
  <c r="AZ1189" i="3"/>
  <c r="AR1189" i="3"/>
  <c r="AJ1189" i="3"/>
  <c r="AB1189" i="3"/>
  <c r="K1188" i="3"/>
  <c r="BH1187" i="3"/>
  <c r="AZ1187" i="3"/>
  <c r="AR1187" i="3"/>
  <c r="AJ1187" i="3"/>
  <c r="AB1187" i="3"/>
  <c r="K1186" i="3"/>
  <c r="BH1185" i="3"/>
  <c r="AR1185" i="3"/>
  <c r="AB1185" i="3"/>
  <c r="K1184" i="3"/>
  <c r="BH1183" i="3"/>
  <c r="AZ1183" i="3"/>
  <c r="AR1183" i="3"/>
  <c r="AJ1183" i="3"/>
  <c r="AB1183" i="3"/>
  <c r="K1182" i="3"/>
  <c r="BH1181" i="3"/>
  <c r="AZ1181" i="3"/>
  <c r="AR1181" i="3"/>
  <c r="AJ1181" i="3"/>
  <c r="AB1181" i="3"/>
  <c r="K1180" i="3"/>
  <c r="BH1179" i="3"/>
  <c r="AZ1179" i="3"/>
  <c r="AR1179" i="3"/>
  <c r="AJ1179" i="3"/>
  <c r="AB1179" i="3"/>
  <c r="K1178" i="3"/>
  <c r="BH1177" i="3"/>
  <c r="AR1177" i="3"/>
  <c r="AB1177" i="3"/>
  <c r="K1176" i="3"/>
  <c r="BH1175" i="3"/>
  <c r="AZ1175" i="3"/>
  <c r="AR1175" i="3"/>
  <c r="AJ1175" i="3"/>
  <c r="AB1175" i="3"/>
  <c r="K1174" i="3"/>
  <c r="BH1173" i="3"/>
  <c r="AZ1173" i="3"/>
  <c r="AR1173" i="3"/>
  <c r="AJ1173" i="3"/>
  <c r="AB1173" i="3"/>
  <c r="K1172" i="3"/>
  <c r="BH1171" i="3"/>
  <c r="AZ1171" i="3"/>
  <c r="AR1171" i="3"/>
  <c r="AJ1171" i="3"/>
  <c r="AB1171" i="3"/>
  <c r="K1170" i="3"/>
  <c r="BH1169" i="3"/>
  <c r="AR1169" i="3"/>
  <c r="AB1169" i="3"/>
  <c r="K1168" i="3"/>
  <c r="BH1167" i="3"/>
  <c r="AZ1167" i="3"/>
  <c r="AR1167" i="3"/>
  <c r="AJ1167" i="3"/>
  <c r="AB1167" i="3"/>
  <c r="K1166" i="3"/>
  <c r="BH1165" i="3"/>
  <c r="AZ1165" i="3"/>
  <c r="AR1165" i="3"/>
  <c r="AJ1165" i="3"/>
  <c r="AB1165" i="3"/>
  <c r="K1164" i="3"/>
  <c r="BH1163" i="3"/>
  <c r="AZ1163" i="3"/>
  <c r="AR1163" i="3"/>
  <c r="AJ1163" i="3"/>
  <c r="AB1163" i="3"/>
  <c r="K1162" i="3"/>
  <c r="BH1161" i="3"/>
  <c r="AR1161" i="3"/>
  <c r="AB1161" i="3"/>
  <c r="K1160" i="3"/>
  <c r="BH1159" i="3"/>
  <c r="AZ1159" i="3"/>
  <c r="AR1159" i="3"/>
  <c r="AJ1159" i="3"/>
  <c r="AB1159" i="3"/>
  <c r="K1158" i="3"/>
  <c r="BH1157" i="3"/>
  <c r="AZ1157" i="3"/>
  <c r="AR1157" i="3"/>
  <c r="AJ1157" i="3"/>
  <c r="AB1157" i="3"/>
  <c r="K1156" i="3"/>
  <c r="BH1155" i="3"/>
  <c r="AZ1155" i="3"/>
  <c r="AR1155" i="3"/>
  <c r="AJ1155" i="3"/>
  <c r="AB1155" i="3"/>
  <c r="K1154" i="3"/>
  <c r="BH1153" i="3"/>
  <c r="AR1153" i="3"/>
  <c r="AB1153" i="3"/>
  <c r="K1152" i="3"/>
  <c r="BH1151" i="3"/>
  <c r="AZ1151" i="3"/>
  <c r="AR1151" i="3"/>
  <c r="AJ1151" i="3"/>
  <c r="AB1151" i="3"/>
  <c r="K1150" i="3"/>
  <c r="BH1149" i="3"/>
  <c r="AZ1149" i="3"/>
  <c r="AR1149" i="3"/>
  <c r="AJ1149" i="3"/>
  <c r="AB1149" i="3"/>
  <c r="K1148" i="3"/>
  <c r="BH1147" i="3"/>
  <c r="AZ1147" i="3"/>
  <c r="AR1147" i="3"/>
  <c r="AJ1147" i="3"/>
  <c r="AB1147" i="3"/>
  <c r="K1146" i="3"/>
  <c r="BH1145" i="3"/>
  <c r="AR1145" i="3"/>
  <c r="AB1145" i="3"/>
  <c r="K1144" i="3"/>
  <c r="BH1143" i="3"/>
  <c r="AZ1143" i="3"/>
  <c r="AR1143" i="3"/>
  <c r="AJ1143" i="3"/>
  <c r="AB1143" i="3"/>
  <c r="K1142" i="3"/>
  <c r="BH1141" i="3"/>
  <c r="AZ1141" i="3"/>
  <c r="AR1141" i="3"/>
  <c r="AJ1141" i="3"/>
  <c r="AB1141" i="3"/>
  <c r="K1140" i="3"/>
  <c r="BH1139" i="3"/>
  <c r="AZ1139" i="3"/>
  <c r="AR1139" i="3"/>
  <c r="AJ1139" i="3"/>
  <c r="AB1139" i="3"/>
  <c r="K1138" i="3"/>
  <c r="BH1137" i="3"/>
  <c r="AR1137" i="3"/>
  <c r="AB1137" i="3"/>
  <c r="K1136" i="3"/>
  <c r="BH1135" i="3"/>
  <c r="AZ1135" i="3"/>
  <c r="AR1135" i="3"/>
  <c r="AJ1135" i="3"/>
  <c r="AB1135" i="3"/>
  <c r="K1134" i="3"/>
  <c r="AV1131" i="3"/>
  <c r="T1129" i="3"/>
  <c r="AB1129" i="3"/>
  <c r="AJ1129" i="3"/>
  <c r="AR1129" i="3"/>
  <c r="AZ1129" i="3"/>
  <c r="BH1129" i="3"/>
  <c r="AV1127" i="3"/>
  <c r="AF1127" i="3"/>
  <c r="O1085" i="3"/>
  <c r="W1085" i="3"/>
  <c r="AE1085" i="3"/>
  <c r="AM1085" i="3"/>
  <c r="AU1085" i="3"/>
  <c r="BC1085" i="3"/>
  <c r="O1081" i="3"/>
  <c r="W1081" i="3"/>
  <c r="AE1081" i="3"/>
  <c r="AM1081" i="3"/>
  <c r="AU1081" i="3"/>
  <c r="BC1081" i="3"/>
  <c r="O1077" i="3"/>
  <c r="AE1077" i="3"/>
  <c r="AU1077" i="3"/>
  <c r="O1073" i="3"/>
  <c r="W1073" i="3"/>
  <c r="AE1073" i="3"/>
  <c r="AM1073" i="3"/>
  <c r="AU1073" i="3"/>
  <c r="BC1073" i="3"/>
  <c r="O1069" i="3"/>
  <c r="W1069" i="3"/>
  <c r="AE1069" i="3"/>
  <c r="AM1069" i="3"/>
  <c r="AU1069" i="3"/>
  <c r="BC1069" i="3"/>
  <c r="O1065" i="3"/>
  <c r="W1065" i="3"/>
  <c r="AE1065" i="3"/>
  <c r="AM1065" i="3"/>
  <c r="AU1065" i="3"/>
  <c r="BC1065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O1063" i="3"/>
  <c r="W1063" i="3"/>
  <c r="AE1063" i="3"/>
  <c r="AM1063" i="3"/>
  <c r="AU1063" i="3"/>
  <c r="BC1063" i="3"/>
  <c r="M1057" i="3"/>
  <c r="Q1057" i="3"/>
  <c r="U1057" i="3"/>
  <c r="Y1057" i="3"/>
  <c r="AC1057" i="3"/>
  <c r="AG1057" i="3"/>
  <c r="AK1057" i="3"/>
  <c r="AO1057" i="3"/>
  <c r="AS1057" i="3"/>
  <c r="AW1057" i="3"/>
  <c r="BA1057" i="3"/>
  <c r="BE1057" i="3"/>
  <c r="BI1057" i="3"/>
  <c r="O1057" i="3"/>
  <c r="W1057" i="3"/>
  <c r="AE1057" i="3"/>
  <c r="AM1057" i="3"/>
  <c r="AU1057" i="3"/>
  <c r="BC1057" i="3"/>
  <c r="S1057" i="3"/>
  <c r="AI1057" i="3"/>
  <c r="AY1057" i="3"/>
  <c r="N1202" i="3"/>
  <c r="N1200" i="3"/>
  <c r="N1198" i="3"/>
  <c r="N1196" i="3"/>
  <c r="N1194" i="3"/>
  <c r="N1192" i="3"/>
  <c r="N1190" i="3"/>
  <c r="N1188" i="3"/>
  <c r="N1186" i="3"/>
  <c r="N1184" i="3"/>
  <c r="N1182" i="3"/>
  <c r="N1180" i="3"/>
  <c r="N1178" i="3"/>
  <c r="N1176" i="3"/>
  <c r="N1174" i="3"/>
  <c r="N1172" i="3"/>
  <c r="N1170" i="3"/>
  <c r="N1168" i="3"/>
  <c r="N1166" i="3"/>
  <c r="N1164" i="3"/>
  <c r="N1162" i="3"/>
  <c r="N1160" i="3"/>
  <c r="N1158" i="3"/>
  <c r="N1156" i="3"/>
  <c r="N1154" i="3"/>
  <c r="N1152" i="3"/>
  <c r="N1150" i="3"/>
  <c r="N1148" i="3"/>
  <c r="N1146" i="3"/>
  <c r="N1144" i="3"/>
  <c r="N1142" i="3"/>
  <c r="N1140" i="3"/>
  <c r="N1138" i="3"/>
  <c r="N1136" i="3"/>
  <c r="N1134" i="3"/>
  <c r="AB1131" i="3"/>
  <c r="AR1131" i="3"/>
  <c r="BH1131" i="3"/>
  <c r="T1127" i="3"/>
  <c r="AB1127" i="3"/>
  <c r="AJ1127" i="3"/>
  <c r="AR1127" i="3"/>
  <c r="AZ1127" i="3"/>
  <c r="BH1127" i="3"/>
  <c r="O1087" i="3"/>
  <c r="AE1087" i="3"/>
  <c r="AU1087" i="3"/>
  <c r="AY1085" i="3"/>
  <c r="AI1085" i="3"/>
  <c r="S1085" i="3"/>
  <c r="O1083" i="3"/>
  <c r="W1083" i="3"/>
  <c r="AE1083" i="3"/>
  <c r="AM1083" i="3"/>
  <c r="AU1083" i="3"/>
  <c r="BC1083" i="3"/>
  <c r="AY1081" i="3"/>
  <c r="AI1081" i="3"/>
  <c r="S1081" i="3"/>
  <c r="O1079" i="3"/>
  <c r="W1079" i="3"/>
  <c r="AE1079" i="3"/>
  <c r="AM1079" i="3"/>
  <c r="AU1079" i="3"/>
  <c r="BC1079" i="3"/>
  <c r="AY1077" i="3"/>
  <c r="S1077" i="3"/>
  <c r="O1075" i="3"/>
  <c r="W1075" i="3"/>
  <c r="AE1075" i="3"/>
  <c r="AM1075" i="3"/>
  <c r="AU1075" i="3"/>
  <c r="BC1075" i="3"/>
  <c r="AY1073" i="3"/>
  <c r="AI1073" i="3"/>
  <c r="S1073" i="3"/>
  <c r="O1071" i="3"/>
  <c r="AE1071" i="3"/>
  <c r="AU1071" i="3"/>
  <c r="AY1069" i="3"/>
  <c r="AI1069" i="3"/>
  <c r="S1069" i="3"/>
  <c r="O1067" i="3"/>
  <c r="W1067" i="3"/>
  <c r="AE1067" i="3"/>
  <c r="AM1067" i="3"/>
  <c r="AU1067" i="3"/>
  <c r="BC1067" i="3"/>
  <c r="AY1065" i="3"/>
  <c r="AI1065" i="3"/>
  <c r="S1065" i="3"/>
  <c r="K1132" i="3"/>
  <c r="N1132" i="3" s="1"/>
  <c r="K1130" i="3"/>
  <c r="N1130" i="3" s="1"/>
  <c r="K1128" i="3"/>
  <c r="K1126" i="3"/>
  <c r="K1125" i="3"/>
  <c r="K1124" i="3"/>
  <c r="K1123" i="3"/>
  <c r="K1122" i="3"/>
  <c r="K1121" i="3"/>
  <c r="K1120" i="3"/>
  <c r="K1119" i="3"/>
  <c r="K1118" i="3"/>
  <c r="K1117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K1099" i="3"/>
  <c r="K1098" i="3"/>
  <c r="K1097" i="3"/>
  <c r="K1096" i="3"/>
  <c r="K1095" i="3"/>
  <c r="K1094" i="3"/>
  <c r="K1093" i="3"/>
  <c r="K1092" i="3"/>
  <c r="K1091" i="3"/>
  <c r="K1090" i="3"/>
  <c r="K1089" i="3"/>
  <c r="L1088" i="3"/>
  <c r="AI1088" i="3" s="1"/>
  <c r="L1086" i="3"/>
  <c r="S1086" i="3" s="1"/>
  <c r="L1084" i="3"/>
  <c r="AQ1084" i="3" s="1"/>
  <c r="L1082" i="3"/>
  <c r="L1080" i="3"/>
  <c r="AQ1080" i="3" s="1"/>
  <c r="L1078" i="3"/>
  <c r="S1078" i="3" s="1"/>
  <c r="L1076" i="3"/>
  <c r="L1074" i="3"/>
  <c r="S1074" i="3" s="1"/>
  <c r="L1072" i="3"/>
  <c r="L1070" i="3"/>
  <c r="S1070" i="3" s="1"/>
  <c r="L1068" i="3"/>
  <c r="AQ1068" i="3" s="1"/>
  <c r="L1066" i="3"/>
  <c r="AY1055" i="3"/>
  <c r="O1052" i="3"/>
  <c r="W1052" i="3"/>
  <c r="AE1052" i="3"/>
  <c r="AM1052" i="3"/>
  <c r="AU1052" i="3"/>
  <c r="BC1052" i="3"/>
  <c r="S1052" i="3"/>
  <c r="AI1052" i="3"/>
  <c r="AY1052" i="3"/>
  <c r="AE1051" i="3"/>
  <c r="T1047" i="3"/>
  <c r="AB1047" i="3"/>
  <c r="AJ1047" i="3"/>
  <c r="AR1047" i="3"/>
  <c r="AZ1047" i="3"/>
  <c r="BH1047" i="3"/>
  <c r="P1047" i="3"/>
  <c r="AF1047" i="3"/>
  <c r="AV1047" i="3"/>
  <c r="AY1032" i="3"/>
  <c r="O1237" i="3"/>
  <c r="W1237" i="3"/>
  <c r="AE1237" i="3"/>
  <c r="AM1237" i="3"/>
  <c r="AU1237" i="3"/>
  <c r="BC1237" i="3"/>
  <c r="P1237" i="3"/>
  <c r="AF1237" i="3"/>
  <c r="AV1237" i="3"/>
  <c r="S1237" i="3"/>
  <c r="AI1237" i="3"/>
  <c r="AY1237" i="3"/>
  <c r="X1237" i="3"/>
  <c r="BD1237" i="3"/>
  <c r="BG1239" i="3"/>
  <c r="O1248" i="3"/>
  <c r="W1248" i="3"/>
  <c r="AE1248" i="3"/>
  <c r="AM1248" i="3"/>
  <c r="AU1248" i="3"/>
  <c r="BC1248" i="3"/>
  <c r="P1248" i="3"/>
  <c r="AF1248" i="3"/>
  <c r="AV1248" i="3"/>
  <c r="S1248" i="3"/>
  <c r="AI1248" i="3"/>
  <c r="AY1248" i="3"/>
  <c r="X1248" i="3"/>
  <c r="BD1248" i="3"/>
  <c r="BG1252" i="3"/>
  <c r="Q1055" i="3"/>
  <c r="Y1055" i="3"/>
  <c r="AG1055" i="3"/>
  <c r="AO1055" i="3"/>
  <c r="AW1055" i="3"/>
  <c r="BE1055" i="3"/>
  <c r="O1055" i="3"/>
  <c r="AE1055" i="3"/>
  <c r="AU1055" i="3"/>
  <c r="M1051" i="3"/>
  <c r="U1051" i="3"/>
  <c r="AC1051" i="3"/>
  <c r="AK1051" i="3"/>
  <c r="AS1051" i="3"/>
  <c r="BA1051" i="3"/>
  <c r="BI1051" i="3"/>
  <c r="AA1051" i="3"/>
  <c r="AQ1051" i="3"/>
  <c r="BG1051" i="3"/>
  <c r="W1032" i="3"/>
  <c r="AM1032" i="3"/>
  <c r="AW1032" i="3"/>
  <c r="BE1032" i="3"/>
  <c r="S1032" i="3"/>
  <c r="AU1032" i="3"/>
  <c r="BM1225" i="3"/>
  <c r="O1239" i="3"/>
  <c r="W1239" i="3"/>
  <c r="AE1239" i="3"/>
  <c r="AM1239" i="3"/>
  <c r="AU1239" i="3"/>
  <c r="BC1239" i="3"/>
  <c r="P1239" i="3"/>
  <c r="AF1239" i="3"/>
  <c r="AV1239" i="3"/>
  <c r="S1239" i="3"/>
  <c r="AI1239" i="3"/>
  <c r="AY1239" i="3"/>
  <c r="X1239" i="3"/>
  <c r="BD1239" i="3"/>
  <c r="O1252" i="3"/>
  <c r="W1252" i="3"/>
  <c r="AE1252" i="3"/>
  <c r="AM1252" i="3"/>
  <c r="AU1252" i="3"/>
  <c r="BC1252" i="3"/>
  <c r="P1252" i="3"/>
  <c r="AF1252" i="3"/>
  <c r="AV1252" i="3"/>
  <c r="S1252" i="3"/>
  <c r="AI1252" i="3"/>
  <c r="AY1252" i="3"/>
  <c r="X1252" i="3"/>
  <c r="BD1252" i="3"/>
  <c r="BL1267" i="3"/>
  <c r="BL1269" i="3"/>
  <c r="M1058" i="3"/>
  <c r="Q1058" i="3"/>
  <c r="U1058" i="3"/>
  <c r="Y1058" i="3"/>
  <c r="AC1058" i="3"/>
  <c r="AG1058" i="3"/>
  <c r="AK1058" i="3"/>
  <c r="AO1058" i="3"/>
  <c r="AS1058" i="3"/>
  <c r="AW1058" i="3"/>
  <c r="BA1058" i="3"/>
  <c r="BE1058" i="3"/>
  <c r="BI1058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T1049" i="3"/>
  <c r="AB1049" i="3"/>
  <c r="AJ1049" i="3"/>
  <c r="AR1049" i="3"/>
  <c r="AZ1049" i="3"/>
  <c r="BH1049" i="3"/>
  <c r="T1045" i="3"/>
  <c r="AJ1045" i="3"/>
  <c r="AZ1045" i="3"/>
  <c r="AR1043" i="3"/>
  <c r="AV1043" i="3"/>
  <c r="AZ1043" i="3"/>
  <c r="BD1043" i="3"/>
  <c r="BH104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O1030" i="3"/>
  <c r="AE1030" i="3"/>
  <c r="AU1030" i="3"/>
  <c r="O1246" i="3"/>
  <c r="W1246" i="3"/>
  <c r="AE1246" i="3"/>
  <c r="AM1246" i="3"/>
  <c r="AU1246" i="3"/>
  <c r="BC1246" i="3"/>
  <c r="P1246" i="3"/>
  <c r="AF1246" i="3"/>
  <c r="AV1246" i="3"/>
  <c r="O1250" i="3"/>
  <c r="W1250" i="3"/>
  <c r="AE1250" i="3"/>
  <c r="AM1250" i="3"/>
  <c r="AU1250" i="3"/>
  <c r="BC1250" i="3"/>
  <c r="P1250" i="3"/>
  <c r="AF1250" i="3"/>
  <c r="AV1250" i="3"/>
  <c r="BM1320" i="3"/>
  <c r="BL1320" i="3"/>
  <c r="BJ1326" i="3"/>
  <c r="BJ1330" i="3"/>
  <c r="BJ1407" i="3"/>
  <c r="BM1409" i="3"/>
  <c r="BL1409" i="3"/>
  <c r="BJ1435" i="3"/>
  <c r="BJ1431" i="3"/>
  <c r="BJ1420" i="3"/>
  <c r="BM1422" i="3"/>
  <c r="BJ1422" i="3"/>
  <c r="BK1424" i="3"/>
  <c r="BJ1419" i="3"/>
  <c r="BJ1437" i="3"/>
  <c r="BM1431" i="3"/>
  <c r="BL1433" i="3"/>
  <c r="AI1226" i="3"/>
  <c r="AA1226" i="3"/>
  <c r="BG1226" i="3"/>
  <c r="S1226" i="3"/>
  <c r="P1232" i="3"/>
  <c r="X1232" i="3"/>
  <c r="AF1232" i="3"/>
  <c r="AN1232" i="3"/>
  <c r="AV1232" i="3"/>
  <c r="BD1232" i="3"/>
  <c r="T1232" i="3"/>
  <c r="BM1232" i="3" s="1"/>
  <c r="AJ1232" i="3"/>
  <c r="AZ1232" i="3"/>
  <c r="AB1232" i="3"/>
  <c r="AR1232" i="3"/>
  <c r="BH1232" i="3"/>
  <c r="T1243" i="3"/>
  <c r="AJ1243" i="3"/>
  <c r="AZ1243" i="3"/>
  <c r="AB1243" i="3"/>
  <c r="BH1243" i="3"/>
  <c r="AR1243" i="3"/>
  <c r="Q1255" i="3"/>
  <c r="Y1255" i="3"/>
  <c r="AG1255" i="3"/>
  <c r="AO1255" i="3"/>
  <c r="AW1255" i="3"/>
  <c r="BE1255" i="3"/>
  <c r="O1255" i="3"/>
  <c r="W1255" i="3"/>
  <c r="AE1255" i="3"/>
  <c r="AM1255" i="3"/>
  <c r="AU1255" i="3"/>
  <c r="BC1255" i="3"/>
  <c r="BI1255" i="3"/>
  <c r="AS1255" i="3"/>
  <c r="AC1255" i="3"/>
  <c r="M1255" i="3"/>
  <c r="Q1257" i="3"/>
  <c r="Y1257" i="3"/>
  <c r="AG1257" i="3"/>
  <c r="AO1257" i="3"/>
  <c r="AW1257" i="3"/>
  <c r="BE1257" i="3"/>
  <c r="O1257" i="3"/>
  <c r="W1257" i="3"/>
  <c r="AE1257" i="3"/>
  <c r="AM1257" i="3"/>
  <c r="AU1257" i="3"/>
  <c r="BC1257" i="3"/>
  <c r="BA1257" i="3"/>
  <c r="AK1257" i="3"/>
  <c r="U1257" i="3"/>
  <c r="Q1259" i="3"/>
  <c r="Y1259" i="3"/>
  <c r="AG1259" i="3"/>
  <c r="AO1259" i="3"/>
  <c r="AW1259" i="3"/>
  <c r="BE1259" i="3"/>
  <c r="O1259" i="3"/>
  <c r="W1259" i="3"/>
  <c r="AE1259" i="3"/>
  <c r="AM1259" i="3"/>
  <c r="AU1259" i="3"/>
  <c r="BC1259" i="3"/>
  <c r="BI1259" i="3"/>
  <c r="AS1259" i="3"/>
  <c r="AC1259" i="3"/>
  <c r="M1259" i="3"/>
  <c r="Q1261" i="3"/>
  <c r="Y1261" i="3"/>
  <c r="AG1261" i="3"/>
  <c r="AO1261" i="3"/>
  <c r="AW1261" i="3"/>
  <c r="BE1261" i="3"/>
  <c r="O1261" i="3"/>
  <c r="W1261" i="3"/>
  <c r="AE1261" i="3"/>
  <c r="AM1261" i="3"/>
  <c r="AU1261" i="3"/>
  <c r="BC1261" i="3"/>
  <c r="BA1261" i="3"/>
  <c r="AK1261" i="3"/>
  <c r="U1261" i="3"/>
  <c r="Q1263" i="3"/>
  <c r="Y1263" i="3"/>
  <c r="AG1263" i="3"/>
  <c r="AO1263" i="3"/>
  <c r="AW1263" i="3"/>
  <c r="BE1263" i="3"/>
  <c r="O1263" i="3"/>
  <c r="W1263" i="3"/>
  <c r="AE1263" i="3"/>
  <c r="AM1263" i="3"/>
  <c r="AU1263" i="3"/>
  <c r="BC1263" i="3"/>
  <c r="BI1263" i="3"/>
  <c r="AS1263" i="3"/>
  <c r="AC1263" i="3"/>
  <c r="M1263" i="3"/>
  <c r="Y1265" i="3"/>
  <c r="AM1265" i="3"/>
  <c r="AU1265" i="3"/>
  <c r="BC1265" i="3"/>
  <c r="Q1265" i="3"/>
  <c r="AG1265" i="3"/>
  <c r="AQ1265" i="3"/>
  <c r="AY1265" i="3"/>
  <c r="BG1265" i="3"/>
  <c r="O1265" i="3"/>
  <c r="W1265" i="3"/>
  <c r="AE1265" i="3"/>
  <c r="M1265" i="3"/>
  <c r="AC1265" i="3"/>
  <c r="AO1265" i="3"/>
  <c r="AW1265" i="3"/>
  <c r="BE1265" i="3"/>
  <c r="BM1435" i="3"/>
  <c r="BK1423" i="3"/>
  <c r="AY1226" i="3"/>
  <c r="AK1255" i="3"/>
  <c r="M1257" i="3"/>
  <c r="AS1257" i="3"/>
  <c r="U1259" i="3"/>
  <c r="BA1259" i="3"/>
  <c r="AC1261" i="3"/>
  <c r="BI1261" i="3"/>
  <c r="AK1263" i="3"/>
  <c r="AF1293" i="3"/>
  <c r="AD1293" i="3"/>
  <c r="AL1293" i="3"/>
  <c r="AP1293" i="3"/>
  <c r="AT1293" i="3"/>
  <c r="AX1293" i="3"/>
  <c r="BB1293" i="3"/>
  <c r="BF1293" i="3"/>
  <c r="AH1293" i="3"/>
  <c r="AR1293" i="3"/>
  <c r="AZ1293" i="3"/>
  <c r="BH1293" i="3"/>
  <c r="AN1293" i="3"/>
  <c r="AV1293" i="3"/>
  <c r="BD1293" i="3"/>
  <c r="O1346" i="3"/>
  <c r="S1346" i="3"/>
  <c r="W1346" i="3"/>
  <c r="AA1346" i="3"/>
  <c r="AE1346" i="3"/>
  <c r="AI1346" i="3"/>
  <c r="AM1346" i="3"/>
  <c r="AQ1346" i="3"/>
  <c r="AU1346" i="3"/>
  <c r="AY1346" i="3"/>
  <c r="BC1346" i="3"/>
  <c r="BG1346" i="3"/>
  <c r="N1346" i="3"/>
  <c r="R1346" i="3"/>
  <c r="V1346" i="3"/>
  <c r="Z1346" i="3"/>
  <c r="AD1346" i="3"/>
  <c r="AH1346" i="3"/>
  <c r="AL1346" i="3"/>
  <c r="AP1346" i="3"/>
  <c r="AT1346" i="3"/>
  <c r="AX1346" i="3"/>
  <c r="BB1346" i="3"/>
  <c r="BF1346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N1354" i="3"/>
  <c r="R1354" i="3"/>
  <c r="V1354" i="3"/>
  <c r="Z1354" i="3"/>
  <c r="AD1354" i="3"/>
  <c r="AH1354" i="3"/>
  <c r="AL1354" i="3"/>
  <c r="AP1354" i="3"/>
  <c r="AT1354" i="3"/>
  <c r="AX1354" i="3"/>
  <c r="BB1354" i="3"/>
  <c r="BF1354" i="3"/>
  <c r="O1358" i="3"/>
  <c r="S1358" i="3"/>
  <c r="W1358" i="3"/>
  <c r="AA1358" i="3"/>
  <c r="AE1358" i="3"/>
  <c r="AI1358" i="3"/>
  <c r="AM1358" i="3"/>
  <c r="AQ1358" i="3"/>
  <c r="AU1358" i="3"/>
  <c r="AY1358" i="3"/>
  <c r="BC1358" i="3"/>
  <c r="BG1358" i="3"/>
  <c r="N1358" i="3"/>
  <c r="R1358" i="3"/>
  <c r="V1358" i="3"/>
  <c r="Z1358" i="3"/>
  <c r="AD1358" i="3"/>
  <c r="AH1358" i="3"/>
  <c r="AL1358" i="3"/>
  <c r="AP1358" i="3"/>
  <c r="AT1358" i="3"/>
  <c r="AX1358" i="3"/>
  <c r="BB1358" i="3"/>
  <c r="BF1358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N1362" i="3"/>
  <c r="R1362" i="3"/>
  <c r="V1362" i="3"/>
  <c r="Z1362" i="3"/>
  <c r="AD1362" i="3"/>
  <c r="AH1362" i="3"/>
  <c r="AL1362" i="3"/>
  <c r="AP1362" i="3"/>
  <c r="AT1362" i="3"/>
  <c r="AX1362" i="3"/>
  <c r="BB1362" i="3"/>
  <c r="BF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N1366" i="3"/>
  <c r="R1366" i="3"/>
  <c r="V1366" i="3"/>
  <c r="Z1366" i="3"/>
  <c r="AD1366" i="3"/>
  <c r="AH1366" i="3"/>
  <c r="AL1366" i="3"/>
  <c r="AP1366" i="3"/>
  <c r="AT1366" i="3"/>
  <c r="AX1366" i="3"/>
  <c r="BB1366" i="3"/>
  <c r="BF1366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N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O1378" i="3"/>
  <c r="S1378" i="3"/>
  <c r="W1378" i="3"/>
  <c r="AA1378" i="3"/>
  <c r="AE1378" i="3"/>
  <c r="AI1378" i="3"/>
  <c r="AM1378" i="3"/>
  <c r="AQ1378" i="3"/>
  <c r="AU1378" i="3"/>
  <c r="AY1378" i="3"/>
  <c r="BC1378" i="3"/>
  <c r="BG1378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O1382" i="3"/>
  <c r="S1382" i="3"/>
  <c r="W1382" i="3"/>
  <c r="AA1382" i="3"/>
  <c r="AE1382" i="3"/>
  <c r="AI1382" i="3"/>
  <c r="AM1382" i="3"/>
  <c r="AQ1382" i="3"/>
  <c r="AU1382" i="3"/>
  <c r="AY1382" i="3"/>
  <c r="BC1382" i="3"/>
  <c r="BG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R1389" i="3"/>
  <c r="Z1389" i="3"/>
  <c r="AH1389" i="3"/>
  <c r="AP1389" i="3"/>
  <c r="AX1389" i="3"/>
  <c r="BF1389" i="3"/>
  <c r="BD1389" i="3"/>
  <c r="AV1389" i="3"/>
  <c r="AN1389" i="3"/>
  <c r="AF1389" i="3"/>
  <c r="X1389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N1390" i="3"/>
  <c r="V1390" i="3"/>
  <c r="AD1390" i="3"/>
  <c r="AL1390" i="3"/>
  <c r="AT1390" i="3"/>
  <c r="BB1390" i="3"/>
  <c r="P1390" i="3"/>
  <c r="BH1390" i="3"/>
  <c r="AZ1390" i="3"/>
  <c r="AR1390" i="3"/>
  <c r="AJ1390" i="3"/>
  <c r="AB1390" i="3"/>
  <c r="T1390" i="3"/>
  <c r="M1390" i="3"/>
  <c r="BN1390" i="3" s="1"/>
  <c r="Q1390" i="3"/>
  <c r="U1390" i="3"/>
  <c r="Y1390" i="3"/>
  <c r="AC1390" i="3"/>
  <c r="AG1390" i="3"/>
  <c r="AK1390" i="3"/>
  <c r="AO1390" i="3"/>
  <c r="AS1390" i="3"/>
  <c r="AW1390" i="3"/>
  <c r="BA1390" i="3"/>
  <c r="BE1390" i="3"/>
  <c r="BI1390" i="3"/>
  <c r="R1391" i="3"/>
  <c r="X1391" i="3"/>
  <c r="BJ1391" i="3" s="1"/>
  <c r="AB1391" i="3"/>
  <c r="AF1391" i="3"/>
  <c r="AJ1391" i="3"/>
  <c r="AN1391" i="3"/>
  <c r="AR1391" i="3"/>
  <c r="AV1391" i="3"/>
  <c r="AZ1391" i="3"/>
  <c r="BD1391" i="3"/>
  <c r="BH1391" i="3"/>
  <c r="BG1391" i="3"/>
  <c r="BC1391" i="3"/>
  <c r="AY1391" i="3"/>
  <c r="AU1391" i="3"/>
  <c r="AQ1391" i="3"/>
  <c r="AM1391" i="3"/>
  <c r="AI1391" i="3"/>
  <c r="AE1391" i="3"/>
  <c r="AA1391" i="3"/>
  <c r="W1391" i="3"/>
  <c r="O1391" i="3"/>
  <c r="BN1391" i="3" s="1"/>
  <c r="S1391" i="3"/>
  <c r="N1392" i="3"/>
  <c r="R1392" i="3"/>
  <c r="V1392" i="3"/>
  <c r="Z1392" i="3"/>
  <c r="AD1392" i="3"/>
  <c r="AH1392" i="3"/>
  <c r="AL1392" i="3"/>
  <c r="AP1392" i="3"/>
  <c r="AT1392" i="3"/>
  <c r="AX1392" i="3"/>
  <c r="BB1392" i="3"/>
  <c r="BF1392" i="3"/>
  <c r="M1392" i="3"/>
  <c r="BN1392" i="3" s="1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M1396" i="3"/>
  <c r="Q1396" i="3"/>
  <c r="U1396" i="3"/>
  <c r="BM1396" i="3" s="1"/>
  <c r="Y1396" i="3"/>
  <c r="AC1396" i="3"/>
  <c r="AG1396" i="3"/>
  <c r="AK1396" i="3"/>
  <c r="AO1396" i="3"/>
  <c r="AS1396" i="3"/>
  <c r="AW1396" i="3"/>
  <c r="BA1396" i="3"/>
  <c r="BE1396" i="3"/>
  <c r="BI1396" i="3"/>
  <c r="N1400" i="3"/>
  <c r="R1400" i="3"/>
  <c r="V1400" i="3"/>
  <c r="Z1400" i="3"/>
  <c r="AD1400" i="3"/>
  <c r="AH1400" i="3"/>
  <c r="AL1400" i="3"/>
  <c r="AP1400" i="3"/>
  <c r="AT1400" i="3"/>
  <c r="AX1400" i="3"/>
  <c r="BB1400" i="3"/>
  <c r="BF1400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N1404" i="3"/>
  <c r="R1404" i="3"/>
  <c r="V1404" i="3"/>
  <c r="Z1404" i="3"/>
  <c r="AD1404" i="3"/>
  <c r="AH1404" i="3"/>
  <c r="AL1404" i="3"/>
  <c r="AP1404" i="3"/>
  <c r="AT1404" i="3"/>
  <c r="AX1404" i="3"/>
  <c r="BB1404" i="3"/>
  <c r="BF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M1408" i="3"/>
  <c r="BN1408" i="3" s="1"/>
  <c r="Q1408" i="3"/>
  <c r="U1408" i="3"/>
  <c r="Y1408" i="3"/>
  <c r="AC1408" i="3"/>
  <c r="AG1408" i="3"/>
  <c r="AK1408" i="3"/>
  <c r="AO1408" i="3"/>
  <c r="AS1408" i="3"/>
  <c r="AW1408" i="3"/>
  <c r="BA1408" i="3"/>
  <c r="BE1408" i="3"/>
  <c r="BI1408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M1412" i="3"/>
  <c r="Q1412" i="3"/>
  <c r="U1412" i="3"/>
  <c r="BM1412" i="3" s="1"/>
  <c r="Y1412" i="3"/>
  <c r="AC1412" i="3"/>
  <c r="AG1412" i="3"/>
  <c r="AK1412" i="3"/>
  <c r="AO1412" i="3"/>
  <c r="AS1412" i="3"/>
  <c r="AW1412" i="3"/>
  <c r="BA1412" i="3"/>
  <c r="BE1412" i="3"/>
  <c r="BI1412" i="3"/>
  <c r="BK1442" i="3"/>
  <c r="BJ1442" i="3"/>
  <c r="BL1442" i="3"/>
  <c r="BM1438" i="3"/>
  <c r="BG1255" i="3"/>
  <c r="AQ1255" i="3"/>
  <c r="AA1255" i="3"/>
  <c r="BG1257" i="3"/>
  <c r="AQ1257" i="3"/>
  <c r="AA1257" i="3"/>
  <c r="BG1259" i="3"/>
  <c r="AQ1259" i="3"/>
  <c r="AA1259" i="3"/>
  <c r="BG1261" i="3"/>
  <c r="AQ1261" i="3"/>
  <c r="AA1261" i="3"/>
  <c r="BG1263" i="3"/>
  <c r="AQ1263" i="3"/>
  <c r="AA1263" i="3"/>
  <c r="BI1265" i="3"/>
  <c r="AS1265" i="3"/>
  <c r="U1265" i="3"/>
  <c r="AA1265" i="3"/>
  <c r="N1295" i="3"/>
  <c r="V1295" i="3"/>
  <c r="AD1295" i="3"/>
  <c r="AL1295" i="3"/>
  <c r="AT1295" i="3"/>
  <c r="BB1295" i="3"/>
  <c r="P1295" i="3"/>
  <c r="N1297" i="3"/>
  <c r="V1297" i="3"/>
  <c r="AD1297" i="3"/>
  <c r="AL1297" i="3"/>
  <c r="AT1297" i="3"/>
  <c r="BB1297" i="3"/>
  <c r="P1297" i="3"/>
  <c r="R1341" i="3"/>
  <c r="Z1341" i="3"/>
  <c r="AH1341" i="3"/>
  <c r="AP1341" i="3"/>
  <c r="AX1341" i="3"/>
  <c r="BF1341" i="3"/>
  <c r="O1341" i="3"/>
  <c r="S1341" i="3"/>
  <c r="W1341" i="3"/>
  <c r="AA1341" i="3"/>
  <c r="AE1341" i="3"/>
  <c r="AI1341" i="3"/>
  <c r="AM1341" i="3"/>
  <c r="AQ1341" i="3"/>
  <c r="AU1341" i="3"/>
  <c r="AY1341" i="3"/>
  <c r="BC1341" i="3"/>
  <c r="BG1341" i="3"/>
  <c r="R1343" i="3"/>
  <c r="Z1343" i="3"/>
  <c r="AH1343" i="3"/>
  <c r="AP1343" i="3"/>
  <c r="AX1343" i="3"/>
  <c r="BF1343" i="3"/>
  <c r="O1343" i="3"/>
  <c r="S1343" i="3"/>
  <c r="W1343" i="3"/>
  <c r="AA1343" i="3"/>
  <c r="AE1343" i="3"/>
  <c r="AI1343" i="3"/>
  <c r="AM1343" i="3"/>
  <c r="AQ1343" i="3"/>
  <c r="AU1343" i="3"/>
  <c r="AY1343" i="3"/>
  <c r="BC1343" i="3"/>
  <c r="BG1343" i="3"/>
  <c r="BH1343" i="3"/>
  <c r="AZ1343" i="3"/>
  <c r="AR1343" i="3"/>
  <c r="L1062" i="3"/>
  <c r="L1061" i="3"/>
  <c r="L1060" i="3"/>
  <c r="L1059" i="3"/>
  <c r="L1054" i="3"/>
  <c r="L1053" i="3"/>
  <c r="BI1053" i="3" s="1"/>
  <c r="K1050" i="3"/>
  <c r="K1048" i="3"/>
  <c r="K1046" i="3"/>
  <c r="K1044" i="3"/>
  <c r="K1042" i="3"/>
  <c r="L1041" i="3"/>
  <c r="S1041" i="3" s="1"/>
  <c r="L1040" i="3"/>
  <c r="L1039" i="3"/>
  <c r="O1039" i="3" s="1"/>
  <c r="L1038" i="3"/>
  <c r="L1037" i="3"/>
  <c r="O1037" i="3" s="1"/>
  <c r="L1036" i="3"/>
  <c r="L1035" i="3"/>
  <c r="O1035" i="3" s="1"/>
  <c r="L1034" i="3"/>
  <c r="L1031" i="3"/>
  <c r="AA1031" i="3" s="1"/>
  <c r="L1029" i="3"/>
  <c r="AM1029" i="3" s="1"/>
  <c r="AU1226" i="3"/>
  <c r="AE1226" i="3"/>
  <c r="O1226" i="3"/>
  <c r="BE1226" i="3"/>
  <c r="AW1226" i="3"/>
  <c r="AO1226" i="3"/>
  <c r="AG1226" i="3"/>
  <c r="Y1226" i="3"/>
  <c r="Q1226" i="3"/>
  <c r="BJ1226" i="3" s="1"/>
  <c r="BH1226" i="3"/>
  <c r="BD1226" i="3"/>
  <c r="AZ1226" i="3"/>
  <c r="AV1226" i="3"/>
  <c r="AR1226" i="3"/>
  <c r="AN1226" i="3"/>
  <c r="AJ1226" i="3"/>
  <c r="AF1226" i="3"/>
  <c r="AB1226" i="3"/>
  <c r="X1226" i="3"/>
  <c r="T1226" i="3"/>
  <c r="P1226" i="3"/>
  <c r="BI1232" i="3"/>
  <c r="BE1232" i="3"/>
  <c r="BA1232" i="3"/>
  <c r="AW1232" i="3"/>
  <c r="AS1232" i="3"/>
  <c r="AO1232" i="3"/>
  <c r="AK1232" i="3"/>
  <c r="AG1232" i="3"/>
  <c r="AC1232" i="3"/>
  <c r="Y1232" i="3"/>
  <c r="U1232" i="3"/>
  <c r="BL1232" i="3" s="1"/>
  <c r="Q1232" i="3"/>
  <c r="M1232" i="3"/>
  <c r="BB1232" i="3"/>
  <c r="AT1232" i="3"/>
  <c r="AL1232" i="3"/>
  <c r="AD1232" i="3"/>
  <c r="V1232" i="3"/>
  <c r="N1232" i="3"/>
  <c r="BJ1232" i="3" s="1"/>
  <c r="BD1236" i="3"/>
  <c r="AN1236" i="3"/>
  <c r="X1236" i="3"/>
  <c r="BG1236" i="3"/>
  <c r="AY1236" i="3"/>
  <c r="AQ1236" i="3"/>
  <c r="AI1236" i="3"/>
  <c r="AA1236" i="3"/>
  <c r="BD1238" i="3"/>
  <c r="AN1238" i="3"/>
  <c r="X1238" i="3"/>
  <c r="BG1238" i="3"/>
  <c r="AY1238" i="3"/>
  <c r="AQ1238" i="3"/>
  <c r="AI1238" i="3"/>
  <c r="AA1238" i="3"/>
  <c r="BI1240" i="3"/>
  <c r="BE1240" i="3"/>
  <c r="BA1240" i="3"/>
  <c r="AV1240" i="3"/>
  <c r="AN1240" i="3"/>
  <c r="AF1240" i="3"/>
  <c r="X1240" i="3"/>
  <c r="P1240" i="3"/>
  <c r="AU1240" i="3"/>
  <c r="AQ1240" i="3"/>
  <c r="AM1240" i="3"/>
  <c r="AI1240" i="3"/>
  <c r="AE1240" i="3"/>
  <c r="AA1240" i="3"/>
  <c r="W1240" i="3"/>
  <c r="S1240" i="3"/>
  <c r="BG1243" i="3"/>
  <c r="BC1243" i="3"/>
  <c r="AY1243" i="3"/>
  <c r="AU1243" i="3"/>
  <c r="AQ1243" i="3"/>
  <c r="AM1243" i="3"/>
  <c r="AI1243" i="3"/>
  <c r="AE1243" i="3"/>
  <c r="AA1243" i="3"/>
  <c r="W1243" i="3"/>
  <c r="S1243" i="3"/>
  <c r="O1243" i="3"/>
  <c r="X1243" i="3"/>
  <c r="AN1243" i="3"/>
  <c r="BD1243" i="3"/>
  <c r="BF1243" i="3"/>
  <c r="AX1243" i="3"/>
  <c r="AP1243" i="3"/>
  <c r="AH1243" i="3"/>
  <c r="Z1243" i="3"/>
  <c r="R1243" i="3"/>
  <c r="BF1255" i="3"/>
  <c r="BB1255" i="3"/>
  <c r="AX1255" i="3"/>
  <c r="AT1255" i="3"/>
  <c r="AP1255" i="3"/>
  <c r="AL1255" i="3"/>
  <c r="AH1255" i="3"/>
  <c r="AD1255" i="3"/>
  <c r="Z1255" i="3"/>
  <c r="V1255" i="3"/>
  <c r="R1255" i="3"/>
  <c r="N1255" i="3"/>
  <c r="BF1257" i="3"/>
  <c r="BB1257" i="3"/>
  <c r="AX1257" i="3"/>
  <c r="AT1257" i="3"/>
  <c r="AP1257" i="3"/>
  <c r="AL1257" i="3"/>
  <c r="AH1257" i="3"/>
  <c r="AD1257" i="3"/>
  <c r="Z1257" i="3"/>
  <c r="V1257" i="3"/>
  <c r="R1257" i="3"/>
  <c r="N1257" i="3"/>
  <c r="BF1259" i="3"/>
  <c r="BB1259" i="3"/>
  <c r="AX1259" i="3"/>
  <c r="AT1259" i="3"/>
  <c r="AP1259" i="3"/>
  <c r="AL1259" i="3"/>
  <c r="AH1259" i="3"/>
  <c r="AD1259" i="3"/>
  <c r="Z1259" i="3"/>
  <c r="BM1259" i="3" s="1"/>
  <c r="V1259" i="3"/>
  <c r="R1259" i="3"/>
  <c r="N1259" i="3"/>
  <c r="BF1261" i="3"/>
  <c r="BB1261" i="3"/>
  <c r="AX1261" i="3"/>
  <c r="AT1261" i="3"/>
  <c r="AP1261" i="3"/>
  <c r="AL1261" i="3"/>
  <c r="AH1261" i="3"/>
  <c r="AD1261" i="3"/>
  <c r="Z1261" i="3"/>
  <c r="V1261" i="3"/>
  <c r="R1261" i="3"/>
  <c r="N1261" i="3"/>
  <c r="BF1263" i="3"/>
  <c r="BB1263" i="3"/>
  <c r="AX1263" i="3"/>
  <c r="AT1263" i="3"/>
  <c r="AP1263" i="3"/>
  <c r="AL1263" i="3"/>
  <c r="AH1263" i="3"/>
  <c r="AD1263" i="3"/>
  <c r="Z1263" i="3"/>
  <c r="V1263" i="3"/>
  <c r="R1263" i="3"/>
  <c r="N1263" i="3"/>
  <c r="BF1265" i="3"/>
  <c r="BB1265" i="3"/>
  <c r="AX1265" i="3"/>
  <c r="AT1265" i="3"/>
  <c r="AP1265" i="3"/>
  <c r="AL1265" i="3"/>
  <c r="AH1265" i="3"/>
  <c r="AD1265" i="3"/>
  <c r="Z1265" i="3"/>
  <c r="V1265" i="3"/>
  <c r="R1265" i="3"/>
  <c r="N1265" i="3"/>
  <c r="BN1267" i="3"/>
  <c r="BN1269" i="3"/>
  <c r="BH1273" i="3"/>
  <c r="BD1273" i="3"/>
  <c r="AZ1273" i="3"/>
  <c r="AV1273" i="3"/>
  <c r="AR1273" i="3"/>
  <c r="AN1273" i="3"/>
  <c r="AJ1273" i="3"/>
  <c r="AF1273" i="3"/>
  <c r="AB1273" i="3"/>
  <c r="X1273" i="3"/>
  <c r="T1273" i="3"/>
  <c r="P1273" i="3"/>
  <c r="BI1273" i="3"/>
  <c r="BE1273" i="3"/>
  <c r="BA1273" i="3"/>
  <c r="AW1273" i="3"/>
  <c r="AS1273" i="3"/>
  <c r="AO1273" i="3"/>
  <c r="AK1273" i="3"/>
  <c r="AG1273" i="3"/>
  <c r="AC1273" i="3"/>
  <c r="BK1273" i="3" s="1"/>
  <c r="Y1273" i="3"/>
  <c r="U1273" i="3"/>
  <c r="BL1273" i="3" s="1"/>
  <c r="Q1273" i="3"/>
  <c r="BH1277" i="3"/>
  <c r="BD1277" i="3"/>
  <c r="AZ1277" i="3"/>
  <c r="AV1277" i="3"/>
  <c r="AR1277" i="3"/>
  <c r="AN1277" i="3"/>
  <c r="AJ1277" i="3"/>
  <c r="AF1277" i="3"/>
  <c r="AB1277" i="3"/>
  <c r="X1277" i="3"/>
  <c r="T1277" i="3"/>
  <c r="P1277" i="3"/>
  <c r="BI1277" i="3"/>
  <c r="BE1277" i="3"/>
  <c r="BA1277" i="3"/>
  <c r="AW1277" i="3"/>
  <c r="AS1277" i="3"/>
  <c r="AO1277" i="3"/>
  <c r="AK1277" i="3"/>
  <c r="AG1277" i="3"/>
  <c r="AC1277" i="3"/>
  <c r="BK1277" i="3" s="1"/>
  <c r="Y1277" i="3"/>
  <c r="U1277" i="3"/>
  <c r="BL1277" i="3" s="1"/>
  <c r="Q1277" i="3"/>
  <c r="BH1281" i="3"/>
  <c r="BD1281" i="3"/>
  <c r="AZ1281" i="3"/>
  <c r="AV1281" i="3"/>
  <c r="AR1281" i="3"/>
  <c r="AN1281" i="3"/>
  <c r="AJ1281" i="3"/>
  <c r="AF1281" i="3"/>
  <c r="AB1281" i="3"/>
  <c r="X1281" i="3"/>
  <c r="T1281" i="3"/>
  <c r="BM1281" i="3" s="1"/>
  <c r="P1281" i="3"/>
  <c r="BI1281" i="3"/>
  <c r="BE1281" i="3"/>
  <c r="BA1281" i="3"/>
  <c r="AW1281" i="3"/>
  <c r="AS1281" i="3"/>
  <c r="AO1281" i="3"/>
  <c r="AK1281" i="3"/>
  <c r="AG1281" i="3"/>
  <c r="AC1281" i="3"/>
  <c r="BK1281" i="3" s="1"/>
  <c r="Y1281" i="3"/>
  <c r="U1281" i="3"/>
  <c r="BL1281" i="3" s="1"/>
  <c r="Q1281" i="3"/>
  <c r="BH1285" i="3"/>
  <c r="BD1285" i="3"/>
  <c r="AZ1285" i="3"/>
  <c r="AV1285" i="3"/>
  <c r="AR1285" i="3"/>
  <c r="AN1285" i="3"/>
  <c r="AJ1285" i="3"/>
  <c r="AF1285" i="3"/>
  <c r="AB1285" i="3"/>
  <c r="X1285" i="3"/>
  <c r="T1285" i="3"/>
  <c r="P1285" i="3"/>
  <c r="BI1285" i="3"/>
  <c r="BE1285" i="3"/>
  <c r="BA1285" i="3"/>
  <c r="AW1285" i="3"/>
  <c r="AS1285" i="3"/>
  <c r="AO1285" i="3"/>
  <c r="AK1285" i="3"/>
  <c r="AG1285" i="3"/>
  <c r="AC1285" i="3"/>
  <c r="BK1285" i="3" s="1"/>
  <c r="Y1285" i="3"/>
  <c r="U1285" i="3"/>
  <c r="Q1285" i="3"/>
  <c r="BH1289" i="3"/>
  <c r="BD1289" i="3"/>
  <c r="AZ1289" i="3"/>
  <c r="AV1289" i="3"/>
  <c r="AR1289" i="3"/>
  <c r="AN1289" i="3"/>
  <c r="AJ1289" i="3"/>
  <c r="AF1289" i="3"/>
  <c r="AB1289" i="3"/>
  <c r="X1289" i="3"/>
  <c r="T1289" i="3"/>
  <c r="P1289" i="3"/>
  <c r="BI1289" i="3"/>
  <c r="BE1289" i="3"/>
  <c r="BA1289" i="3"/>
  <c r="AW1289" i="3"/>
  <c r="AS1289" i="3"/>
  <c r="AO1289" i="3"/>
  <c r="AK1289" i="3"/>
  <c r="AG1289" i="3"/>
  <c r="AC1289" i="3"/>
  <c r="BK1289" i="3" s="1"/>
  <c r="Y1289" i="3"/>
  <c r="U1289" i="3"/>
  <c r="BL1289" i="3" s="1"/>
  <c r="Q1289" i="3"/>
  <c r="AB1293" i="3"/>
  <c r="X1293" i="3"/>
  <c r="T1293" i="3"/>
  <c r="BM1293" i="3" s="1"/>
  <c r="P1293" i="3"/>
  <c r="BI1293" i="3"/>
  <c r="BE1293" i="3"/>
  <c r="BA1293" i="3"/>
  <c r="AW1293" i="3"/>
  <c r="AS1293" i="3"/>
  <c r="AO1293" i="3"/>
  <c r="AK1293" i="3"/>
  <c r="AG1293" i="3"/>
  <c r="AC1293" i="3"/>
  <c r="Y1293" i="3"/>
  <c r="U1293" i="3"/>
  <c r="Q1293" i="3"/>
  <c r="M1293" i="3"/>
  <c r="BN1293" i="3" s="1"/>
  <c r="BI1295" i="3"/>
  <c r="BE1295" i="3"/>
  <c r="BA1295" i="3"/>
  <c r="AW1295" i="3"/>
  <c r="AS1295" i="3"/>
  <c r="AO1295" i="3"/>
  <c r="AK1295" i="3"/>
  <c r="AG1295" i="3"/>
  <c r="AC1295" i="3"/>
  <c r="Y1295" i="3"/>
  <c r="U1295" i="3"/>
  <c r="Q1295" i="3"/>
  <c r="BN1295" i="3" s="1"/>
  <c r="M1295" i="3"/>
  <c r="BI1297" i="3"/>
  <c r="BE1297" i="3"/>
  <c r="BA1297" i="3"/>
  <c r="AW1297" i="3"/>
  <c r="AS1297" i="3"/>
  <c r="AO1297" i="3"/>
  <c r="AK1297" i="3"/>
  <c r="AG1297" i="3"/>
  <c r="AC1297" i="3"/>
  <c r="Y1297" i="3"/>
  <c r="U1297" i="3"/>
  <c r="Q1297" i="3"/>
  <c r="M1297" i="3"/>
  <c r="BN1297" i="3" s="1"/>
  <c r="BJ1292" i="3"/>
  <c r="BM1292" i="3"/>
  <c r="BL1292" i="3"/>
  <c r="AJ1293" i="3"/>
  <c r="T1295" i="3"/>
  <c r="AB1295" i="3"/>
  <c r="AJ1295" i="3"/>
  <c r="AR1295" i="3"/>
  <c r="AZ1295" i="3"/>
  <c r="BH1295" i="3"/>
  <c r="T1297" i="3"/>
  <c r="AB1297" i="3"/>
  <c r="AJ1297" i="3"/>
  <c r="AR1297" i="3"/>
  <c r="AZ1297" i="3"/>
  <c r="BH129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M1301" i="3"/>
  <c r="BF1301" i="3"/>
  <c r="BB1301" i="3"/>
  <c r="AX1301" i="3"/>
  <c r="AT1301" i="3"/>
  <c r="AP1301" i="3"/>
  <c r="AL1301" i="3"/>
  <c r="AH1301" i="3"/>
  <c r="AD1301" i="3"/>
  <c r="Z1301" i="3"/>
  <c r="V1301" i="3"/>
  <c r="R1301" i="3"/>
  <c r="BL1301" i="3" s="1"/>
  <c r="BI1305" i="3"/>
  <c r="BE1305" i="3"/>
  <c r="BA1305" i="3"/>
  <c r="AW1305" i="3"/>
  <c r="AS1305" i="3"/>
  <c r="AO1305" i="3"/>
  <c r="AK1305" i="3"/>
  <c r="AG1305" i="3"/>
  <c r="AC1305" i="3"/>
  <c r="Y1305" i="3"/>
  <c r="U1305" i="3"/>
  <c r="Q1305" i="3"/>
  <c r="M1305" i="3"/>
  <c r="BF1305" i="3"/>
  <c r="BB1305" i="3"/>
  <c r="AX1305" i="3"/>
  <c r="AT1305" i="3"/>
  <c r="AP1305" i="3"/>
  <c r="AL1305" i="3"/>
  <c r="AH1305" i="3"/>
  <c r="AD1305" i="3"/>
  <c r="Z1305" i="3"/>
  <c r="V1305" i="3"/>
  <c r="R1305" i="3"/>
  <c r="BI1309" i="3"/>
  <c r="BE1309" i="3"/>
  <c r="BA1309" i="3"/>
  <c r="AW1309" i="3"/>
  <c r="AS1309" i="3"/>
  <c r="AO1309" i="3"/>
  <c r="AK1309" i="3"/>
  <c r="AG1309" i="3"/>
  <c r="AC1309" i="3"/>
  <c r="Y1309" i="3"/>
  <c r="U1309" i="3"/>
  <c r="Q1309" i="3"/>
  <c r="M1309" i="3"/>
  <c r="BF1309" i="3"/>
  <c r="BB1309" i="3"/>
  <c r="AX1309" i="3"/>
  <c r="AT1309" i="3"/>
  <c r="AP1309" i="3"/>
  <c r="AL1309" i="3"/>
  <c r="AH1309" i="3"/>
  <c r="AD1309" i="3"/>
  <c r="Z1309" i="3"/>
  <c r="V1309" i="3"/>
  <c r="R1309" i="3"/>
  <c r="BL1309" i="3" s="1"/>
  <c r="BI1313" i="3"/>
  <c r="BE1313" i="3"/>
  <c r="BA1313" i="3"/>
  <c r="AW1313" i="3"/>
  <c r="AS1313" i="3"/>
  <c r="AO1313" i="3"/>
  <c r="AK1313" i="3"/>
  <c r="AG1313" i="3"/>
  <c r="AC1313" i="3"/>
  <c r="Y1313" i="3"/>
  <c r="U1313" i="3"/>
  <c r="Q1313" i="3"/>
  <c r="M1313" i="3"/>
  <c r="BF1313" i="3"/>
  <c r="BB1313" i="3"/>
  <c r="AX1313" i="3"/>
  <c r="AT1313" i="3"/>
  <c r="AP1313" i="3"/>
  <c r="AL1313" i="3"/>
  <c r="AH1313" i="3"/>
  <c r="AD1313" i="3"/>
  <c r="Z1313" i="3"/>
  <c r="V1313" i="3"/>
  <c r="R1313" i="3"/>
  <c r="BI1317" i="3"/>
  <c r="BE1317" i="3"/>
  <c r="BA1317" i="3"/>
  <c r="AW1317" i="3"/>
  <c r="AS1317" i="3"/>
  <c r="AO1317" i="3"/>
  <c r="AK1317" i="3"/>
  <c r="AG1317" i="3"/>
  <c r="AC1317" i="3"/>
  <c r="Y1317" i="3"/>
  <c r="U1317" i="3"/>
  <c r="Q1317" i="3"/>
  <c r="M1317" i="3"/>
  <c r="BF1317" i="3"/>
  <c r="BB1317" i="3"/>
  <c r="AX1317" i="3"/>
  <c r="AT1317" i="3"/>
  <c r="AP1317" i="3"/>
  <c r="AL1317" i="3"/>
  <c r="AH1317" i="3"/>
  <c r="AD1317" i="3"/>
  <c r="Z1317" i="3"/>
  <c r="V1317" i="3"/>
  <c r="R1317" i="3"/>
  <c r="BL1317" i="3" s="1"/>
  <c r="BI1321" i="3"/>
  <c r="BE1321" i="3"/>
  <c r="BA1321" i="3"/>
  <c r="AW1321" i="3"/>
  <c r="AS1321" i="3"/>
  <c r="AO1321" i="3"/>
  <c r="AK1321" i="3"/>
  <c r="AG1321" i="3"/>
  <c r="AC1321" i="3"/>
  <c r="Y1321" i="3"/>
  <c r="U1321" i="3"/>
  <c r="BM1321" i="3" s="1"/>
  <c r="Q1321" i="3"/>
  <c r="BJ1321" i="3" s="1"/>
  <c r="M1321" i="3"/>
  <c r="BF1321" i="3"/>
  <c r="BB1321" i="3"/>
  <c r="AX1321" i="3"/>
  <c r="AT1321" i="3"/>
  <c r="AP1321" i="3"/>
  <c r="AL1321" i="3"/>
  <c r="AH1321" i="3"/>
  <c r="AD1321" i="3"/>
  <c r="Z1321" i="3"/>
  <c r="V1321" i="3"/>
  <c r="R1321" i="3"/>
  <c r="BL1321" i="3" s="1"/>
  <c r="BI1325" i="3"/>
  <c r="BE1325" i="3"/>
  <c r="BA1325" i="3"/>
  <c r="AW1325" i="3"/>
  <c r="AS1325" i="3"/>
  <c r="AO1325" i="3"/>
  <c r="AK1325" i="3"/>
  <c r="AG1325" i="3"/>
  <c r="AC1325" i="3"/>
  <c r="Y1325" i="3"/>
  <c r="U1325" i="3"/>
  <c r="Q1325" i="3"/>
  <c r="M1325" i="3"/>
  <c r="BF1325" i="3"/>
  <c r="BB1325" i="3"/>
  <c r="AX1325" i="3"/>
  <c r="AT1325" i="3"/>
  <c r="AP1325" i="3"/>
  <c r="AL1325" i="3"/>
  <c r="AH1325" i="3"/>
  <c r="AD1325" i="3"/>
  <c r="Z1325" i="3"/>
  <c r="V1325" i="3"/>
  <c r="R1325" i="3"/>
  <c r="BL1325" i="3" s="1"/>
  <c r="BI1329" i="3"/>
  <c r="BE1329" i="3"/>
  <c r="BA1329" i="3"/>
  <c r="AW1329" i="3"/>
  <c r="AS1329" i="3"/>
  <c r="AO1329" i="3"/>
  <c r="AK1329" i="3"/>
  <c r="AG1329" i="3"/>
  <c r="AC1329" i="3"/>
  <c r="Y1329" i="3"/>
  <c r="BM1329" i="3" s="1"/>
  <c r="U1329" i="3"/>
  <c r="Q1329" i="3"/>
  <c r="M1329" i="3"/>
  <c r="BF1329" i="3"/>
  <c r="BB1329" i="3"/>
  <c r="AX1329" i="3"/>
  <c r="AT1329" i="3"/>
  <c r="AP1329" i="3"/>
  <c r="AL1329" i="3"/>
  <c r="AH1329" i="3"/>
  <c r="AD1329" i="3"/>
  <c r="Z1329" i="3"/>
  <c r="V1329" i="3"/>
  <c r="R1329" i="3"/>
  <c r="BL1329" i="3" s="1"/>
  <c r="BI1333" i="3"/>
  <c r="BE1333" i="3"/>
  <c r="BA1333" i="3"/>
  <c r="AW1333" i="3"/>
  <c r="AS1333" i="3"/>
  <c r="AO1333" i="3"/>
  <c r="AK1333" i="3"/>
  <c r="AG1333" i="3"/>
  <c r="AC1333" i="3"/>
  <c r="Y1333" i="3"/>
  <c r="U1333" i="3"/>
  <c r="Q1333" i="3"/>
  <c r="M1333" i="3"/>
  <c r="BF1333" i="3"/>
  <c r="BB1333" i="3"/>
  <c r="AX1333" i="3"/>
  <c r="AT1333" i="3"/>
  <c r="AP1333" i="3"/>
  <c r="AL1333" i="3"/>
  <c r="AH1333" i="3"/>
  <c r="AD1333" i="3"/>
  <c r="Z1333" i="3"/>
  <c r="V1333" i="3"/>
  <c r="R1333" i="3"/>
  <c r="BL1333" i="3" s="1"/>
  <c r="BI1337" i="3"/>
  <c r="BE1337" i="3"/>
  <c r="BA1337" i="3"/>
  <c r="AW1337" i="3"/>
  <c r="AS1337" i="3"/>
  <c r="AO1337" i="3"/>
  <c r="AK1337" i="3"/>
  <c r="AG1337" i="3"/>
  <c r="AC1337" i="3"/>
  <c r="Y1337" i="3"/>
  <c r="BM1337" i="3" s="1"/>
  <c r="U1337" i="3"/>
  <c r="Q1337" i="3"/>
  <c r="M1337" i="3"/>
  <c r="BF1337" i="3"/>
  <c r="BB1337" i="3"/>
  <c r="AX1337" i="3"/>
  <c r="AT1337" i="3"/>
  <c r="AP1337" i="3"/>
  <c r="AL1337" i="3"/>
  <c r="AH1337" i="3"/>
  <c r="AD1337" i="3"/>
  <c r="Z1337" i="3"/>
  <c r="V1337" i="3"/>
  <c r="R1337" i="3"/>
  <c r="BL1337" i="3" s="1"/>
  <c r="P1341" i="3"/>
  <c r="X1341" i="3"/>
  <c r="AF1341" i="3"/>
  <c r="AN1341" i="3"/>
  <c r="AV1341" i="3"/>
  <c r="BD1341" i="3"/>
  <c r="P1343" i="3"/>
  <c r="X1343" i="3"/>
  <c r="AF1343" i="3"/>
  <c r="AN1343" i="3"/>
  <c r="BD1343" i="3"/>
  <c r="BF1295" i="3"/>
  <c r="AP1295" i="3"/>
  <c r="Z1295" i="3"/>
  <c r="AX1297" i="3"/>
  <c r="AH1297" i="3"/>
  <c r="R1297" i="3"/>
  <c r="BE1341" i="3"/>
  <c r="AW1341" i="3"/>
  <c r="AO1341" i="3"/>
  <c r="AG1341" i="3"/>
  <c r="Y1341" i="3"/>
  <c r="Q1341" i="3"/>
  <c r="BE1343" i="3"/>
  <c r="AW1343" i="3"/>
  <c r="AO1343" i="3"/>
  <c r="AG1343" i="3"/>
  <c r="Y1343" i="3"/>
  <c r="Q1343" i="3"/>
  <c r="BD1346" i="3"/>
  <c r="AV1346" i="3"/>
  <c r="AN1346" i="3"/>
  <c r="AF1346" i="3"/>
  <c r="X1346" i="3"/>
  <c r="P1346" i="3"/>
  <c r="BE1346" i="3"/>
  <c r="AW1346" i="3"/>
  <c r="AO1346" i="3"/>
  <c r="AG1346" i="3"/>
  <c r="Y1346" i="3"/>
  <c r="Q1346" i="3"/>
  <c r="BD1350" i="3"/>
  <c r="AV1350" i="3"/>
  <c r="AN1350" i="3"/>
  <c r="AF1350" i="3"/>
  <c r="X1350" i="3"/>
  <c r="BJ1350" i="3" s="1"/>
  <c r="P1350" i="3"/>
  <c r="BE1350" i="3"/>
  <c r="AW1350" i="3"/>
  <c r="AO1350" i="3"/>
  <c r="AG1350" i="3"/>
  <c r="Y1350" i="3"/>
  <c r="Q1350" i="3"/>
  <c r="BD1354" i="3"/>
  <c r="AV1354" i="3"/>
  <c r="AN1354" i="3"/>
  <c r="AF1354" i="3"/>
  <c r="X1354" i="3"/>
  <c r="P1354" i="3"/>
  <c r="BE1354" i="3"/>
  <c r="AW1354" i="3"/>
  <c r="AO1354" i="3"/>
  <c r="AG1354" i="3"/>
  <c r="Y1354" i="3"/>
  <c r="Q1354" i="3"/>
  <c r="BD1358" i="3"/>
  <c r="BL1358" i="3" s="1"/>
  <c r="AV1358" i="3"/>
  <c r="AN1358" i="3"/>
  <c r="AF1358" i="3"/>
  <c r="X1358" i="3"/>
  <c r="P1358" i="3"/>
  <c r="BE1358" i="3"/>
  <c r="AW1358" i="3"/>
  <c r="AO1358" i="3"/>
  <c r="AG1358" i="3"/>
  <c r="Y1358" i="3"/>
  <c r="Q1358" i="3"/>
  <c r="BD1362" i="3"/>
  <c r="AV1362" i="3"/>
  <c r="AN1362" i="3"/>
  <c r="AF1362" i="3"/>
  <c r="X1362" i="3"/>
  <c r="P1362" i="3"/>
  <c r="BE1362" i="3"/>
  <c r="AW1362" i="3"/>
  <c r="AO1362" i="3"/>
  <c r="AG1362" i="3"/>
  <c r="Y1362" i="3"/>
  <c r="Q1362" i="3"/>
  <c r="BD1366" i="3"/>
  <c r="AV1366" i="3"/>
  <c r="AN1366" i="3"/>
  <c r="AF1366" i="3"/>
  <c r="X1366" i="3"/>
  <c r="P1366" i="3"/>
  <c r="BE1366" i="3"/>
  <c r="AW1366" i="3"/>
  <c r="AO1366" i="3"/>
  <c r="AG1366" i="3"/>
  <c r="Y1366" i="3"/>
  <c r="Q1366" i="3"/>
  <c r="BD1370" i="3"/>
  <c r="AV1370" i="3"/>
  <c r="AN1370" i="3"/>
  <c r="AF1370" i="3"/>
  <c r="X1370" i="3"/>
  <c r="BM1370" i="3" s="1"/>
  <c r="P1370" i="3"/>
  <c r="BE1370" i="3"/>
  <c r="AW1370" i="3"/>
  <c r="AO1370" i="3"/>
  <c r="AG1370" i="3"/>
  <c r="Y1370" i="3"/>
  <c r="Q1370" i="3"/>
  <c r="BD1374" i="3"/>
  <c r="AV1374" i="3"/>
  <c r="AN1374" i="3"/>
  <c r="AF1374" i="3"/>
  <c r="X1374" i="3"/>
  <c r="P1374" i="3"/>
  <c r="BE1374" i="3"/>
  <c r="AW1374" i="3"/>
  <c r="AO1374" i="3"/>
  <c r="AG1374" i="3"/>
  <c r="Y1374" i="3"/>
  <c r="Q1374" i="3"/>
  <c r="BD1378" i="3"/>
  <c r="AV1378" i="3"/>
  <c r="AN1378" i="3"/>
  <c r="AF1378" i="3"/>
  <c r="X1378" i="3"/>
  <c r="P1378" i="3"/>
  <c r="BE1378" i="3"/>
  <c r="AW1378" i="3"/>
  <c r="AO1378" i="3"/>
  <c r="AG1378" i="3"/>
  <c r="Y1378" i="3"/>
  <c r="Q1378" i="3"/>
  <c r="BD1382" i="3"/>
  <c r="AV1382" i="3"/>
  <c r="AN1382" i="3"/>
  <c r="AF1382" i="3"/>
  <c r="X1382" i="3"/>
  <c r="BJ1382" i="3" s="1"/>
  <c r="P1382" i="3"/>
  <c r="BE1382" i="3"/>
  <c r="AW1382" i="3"/>
  <c r="AO1382" i="3"/>
  <c r="AG1382" i="3"/>
  <c r="Y1382" i="3"/>
  <c r="Q1382" i="3"/>
  <c r="BD1386" i="3"/>
  <c r="AV1386" i="3"/>
  <c r="AN1386" i="3"/>
  <c r="AF1386" i="3"/>
  <c r="X1386" i="3"/>
  <c r="P1386" i="3"/>
  <c r="BE1386" i="3"/>
  <c r="AW1386" i="3"/>
  <c r="AO1386" i="3"/>
  <c r="AG1386" i="3"/>
  <c r="Y1386" i="3"/>
  <c r="Q1386" i="3"/>
  <c r="BE1389" i="3"/>
  <c r="AW1389" i="3"/>
  <c r="AO1389" i="3"/>
  <c r="AG1389" i="3"/>
  <c r="Y1389" i="3"/>
  <c r="Q1389" i="3"/>
  <c r="BG1390" i="3"/>
  <c r="AY1390" i="3"/>
  <c r="AQ1390" i="3"/>
  <c r="AI1390" i="3"/>
  <c r="AA1390" i="3"/>
  <c r="S1390" i="3"/>
  <c r="U1391" i="3"/>
  <c r="M1391" i="3"/>
  <c r="AT1341" i="3"/>
  <c r="AD1341" i="3"/>
  <c r="N1341" i="3"/>
  <c r="BJ1341" i="3" s="1"/>
  <c r="AT1343" i="3"/>
  <c r="AD1343" i="3"/>
  <c r="N1343" i="3"/>
  <c r="T1389" i="3"/>
  <c r="AJ1389" i="3"/>
  <c r="AZ1389" i="3"/>
  <c r="X1390" i="3"/>
  <c r="AN1390" i="3"/>
  <c r="BJ1390" i="3" s="1"/>
  <c r="BD1390" i="3"/>
  <c r="Y1391" i="3"/>
  <c r="AG1391" i="3"/>
  <c r="AO1391" i="3"/>
  <c r="AW1391" i="3"/>
  <c r="BE1391" i="3"/>
  <c r="BB1389" i="3"/>
  <c r="AL1389" i="3"/>
  <c r="V1389" i="3"/>
  <c r="BF1390" i="3"/>
  <c r="AP1390" i="3"/>
  <c r="Z1390" i="3"/>
  <c r="P1391" i="3"/>
  <c r="BB1391" i="3"/>
  <c r="AT1391" i="3"/>
  <c r="AL1391" i="3"/>
  <c r="AD1391" i="3"/>
  <c r="V1391" i="3"/>
  <c r="BK1391" i="3" s="1"/>
  <c r="BG1392" i="3"/>
  <c r="AY1392" i="3"/>
  <c r="AQ1392" i="3"/>
  <c r="AI1392" i="3"/>
  <c r="AA1392" i="3"/>
  <c r="S1392" i="3"/>
  <c r="BH1392" i="3"/>
  <c r="AZ1392" i="3"/>
  <c r="AR1392" i="3"/>
  <c r="AJ1392" i="3"/>
  <c r="AB1392" i="3"/>
  <c r="T1392" i="3"/>
  <c r="BC1396" i="3"/>
  <c r="AU1396" i="3"/>
  <c r="AM1396" i="3"/>
  <c r="AE1396" i="3"/>
  <c r="W1396" i="3"/>
  <c r="O1396" i="3"/>
  <c r="BD1396" i="3"/>
  <c r="AV1396" i="3"/>
  <c r="AN1396" i="3"/>
  <c r="AF1396" i="3"/>
  <c r="X1396" i="3"/>
  <c r="P1396" i="3"/>
  <c r="BK1396" i="3" s="1"/>
  <c r="BG1400" i="3"/>
  <c r="AY1400" i="3"/>
  <c r="AQ1400" i="3"/>
  <c r="AI1400" i="3"/>
  <c r="AA1400" i="3"/>
  <c r="S1400" i="3"/>
  <c r="BH1400" i="3"/>
  <c r="AZ1400" i="3"/>
  <c r="AR1400" i="3"/>
  <c r="AJ1400" i="3"/>
  <c r="AB1400" i="3"/>
  <c r="T1400" i="3"/>
  <c r="BC1404" i="3"/>
  <c r="AU1404" i="3"/>
  <c r="AM1404" i="3"/>
  <c r="AE1404" i="3"/>
  <c r="W1404" i="3"/>
  <c r="O1404" i="3"/>
  <c r="BD1404" i="3"/>
  <c r="AV1404" i="3"/>
  <c r="AN1404" i="3"/>
  <c r="AF1404" i="3"/>
  <c r="X1404" i="3"/>
  <c r="P1404" i="3"/>
  <c r="BK1404" i="3" s="1"/>
  <c r="BG1408" i="3"/>
  <c r="AY1408" i="3"/>
  <c r="AQ1408" i="3"/>
  <c r="AI1408" i="3"/>
  <c r="AA1408" i="3"/>
  <c r="S1408" i="3"/>
  <c r="BH1408" i="3"/>
  <c r="AZ1408" i="3"/>
  <c r="AR1408" i="3"/>
  <c r="AJ1408" i="3"/>
  <c r="AB1408" i="3"/>
  <c r="T1408" i="3"/>
  <c r="BC1412" i="3"/>
  <c r="AU1412" i="3"/>
  <c r="AM1412" i="3"/>
  <c r="AE1412" i="3"/>
  <c r="W1412" i="3"/>
  <c r="O1412" i="3"/>
  <c r="BD1412" i="3"/>
  <c r="AV1412" i="3"/>
  <c r="AN1412" i="3"/>
  <c r="AF1412" i="3"/>
  <c r="X1412" i="3"/>
  <c r="P1412" i="3"/>
  <c r="BK1412" i="3" s="1"/>
  <c r="BN1438" i="3"/>
  <c r="BN1426" i="3"/>
  <c r="BN1425" i="3"/>
  <c r="BN1424" i="3"/>
  <c r="BM1423" i="3"/>
  <c r="BN1423" i="3"/>
  <c r="BM1419" i="3"/>
  <c r="BM1433" i="3"/>
  <c r="BM1429" i="3"/>
  <c r="BM1420" i="3"/>
  <c r="U1255" i="3"/>
  <c r="BA1255" i="3"/>
  <c r="AC1257" i="3"/>
  <c r="BI1257" i="3"/>
  <c r="AK1259" i="3"/>
  <c r="M1261" i="3"/>
  <c r="AS1261" i="3"/>
  <c r="U1263" i="3"/>
  <c r="BA1263" i="3"/>
  <c r="AQ1226" i="3"/>
  <c r="AY1255" i="3"/>
  <c r="AI1255" i="3"/>
  <c r="S1255" i="3"/>
  <c r="AY1257" i="3"/>
  <c r="AI1257" i="3"/>
  <c r="S1257" i="3"/>
  <c r="BM1257" i="3" s="1"/>
  <c r="AY1259" i="3"/>
  <c r="AI1259" i="3"/>
  <c r="S1259" i="3"/>
  <c r="AY1261" i="3"/>
  <c r="AI1261" i="3"/>
  <c r="S1261" i="3"/>
  <c r="BM1261" i="3" s="1"/>
  <c r="AY1263" i="3"/>
  <c r="AI1263" i="3"/>
  <c r="S1263" i="3"/>
  <c r="BA1265" i="3"/>
  <c r="AK1265" i="3"/>
  <c r="AI1265" i="3"/>
  <c r="S1265" i="3"/>
  <c r="BJ1320" i="3"/>
  <c r="BM1326" i="3"/>
  <c r="BL1326" i="3"/>
  <c r="BM1330" i="3"/>
  <c r="BL1330" i="3"/>
  <c r="BJ1359" i="3"/>
  <c r="BM1359" i="3"/>
  <c r="BL1359" i="3"/>
  <c r="BM1407" i="3"/>
  <c r="BL1407" i="3"/>
  <c r="BJ1409" i="3"/>
  <c r="BJ1427" i="3"/>
  <c r="BL1426" i="3"/>
  <c r="BJ1426" i="3"/>
  <c r="BM1426" i="3"/>
  <c r="BL1425" i="3"/>
  <c r="BJ1425" i="3"/>
  <c r="BM1425" i="3"/>
  <c r="BL1424" i="3"/>
  <c r="BJ1424" i="3"/>
  <c r="BM1424" i="3"/>
  <c r="BJ1423" i="3"/>
  <c r="BL1420" i="3"/>
  <c r="T1229" i="3"/>
  <c r="AJ1229" i="3"/>
  <c r="AZ1229" i="3"/>
  <c r="AB1229" i="3"/>
  <c r="BM1229" i="3" s="1"/>
  <c r="BH1229" i="3"/>
  <c r="AR1229" i="3"/>
  <c r="P1234" i="3"/>
  <c r="BN1234" i="3" s="1"/>
  <c r="X1234" i="3"/>
  <c r="AF1234" i="3"/>
  <c r="AN1234" i="3"/>
  <c r="AV1234" i="3"/>
  <c r="BD1234" i="3"/>
  <c r="AB1234" i="3"/>
  <c r="AR1234" i="3"/>
  <c r="BH1234" i="3"/>
  <c r="T1234" i="3"/>
  <c r="AJ1234" i="3"/>
  <c r="AZ1234" i="3"/>
  <c r="T1241" i="3"/>
  <c r="AJ1241" i="3"/>
  <c r="AZ1241" i="3"/>
  <c r="AR1241" i="3"/>
  <c r="AB1241" i="3"/>
  <c r="BH1241" i="3"/>
  <c r="Q1254" i="3"/>
  <c r="Y1254" i="3"/>
  <c r="BJ1254" i="3" s="1"/>
  <c r="AG1254" i="3"/>
  <c r="AO1254" i="3"/>
  <c r="AW1254" i="3"/>
  <c r="BE1254" i="3"/>
  <c r="M1254" i="3"/>
  <c r="U1254" i="3"/>
  <c r="AC1254" i="3"/>
  <c r="AK1254" i="3"/>
  <c r="AS1254" i="3"/>
  <c r="BA1254" i="3"/>
  <c r="BI1254" i="3"/>
  <c r="Q1256" i="3"/>
  <c r="Y1256" i="3"/>
  <c r="AG1256" i="3"/>
  <c r="AO1256" i="3"/>
  <c r="AW1256" i="3"/>
  <c r="BE1256" i="3"/>
  <c r="M1256" i="3"/>
  <c r="U1256" i="3"/>
  <c r="AC1256" i="3"/>
  <c r="AK1256" i="3"/>
  <c r="AS1256" i="3"/>
  <c r="BA1256" i="3"/>
  <c r="BI1256" i="3"/>
  <c r="Q1258" i="3"/>
  <c r="Y1258" i="3"/>
  <c r="BJ1258" i="3" s="1"/>
  <c r="AG1258" i="3"/>
  <c r="AO1258" i="3"/>
  <c r="AW1258" i="3"/>
  <c r="BE1258" i="3"/>
  <c r="M1258" i="3"/>
  <c r="U1258" i="3"/>
  <c r="AC1258" i="3"/>
  <c r="AK1258" i="3"/>
  <c r="AS1258" i="3"/>
  <c r="BA1258" i="3"/>
  <c r="BI1258" i="3"/>
  <c r="Q1260" i="3"/>
  <c r="Y1260" i="3"/>
  <c r="AG1260" i="3"/>
  <c r="AO1260" i="3"/>
  <c r="AW1260" i="3"/>
  <c r="BE1260" i="3"/>
  <c r="M1260" i="3"/>
  <c r="U1260" i="3"/>
  <c r="AC1260" i="3"/>
  <c r="AK1260" i="3"/>
  <c r="AS1260" i="3"/>
  <c r="BA1260" i="3"/>
  <c r="BI1260" i="3"/>
  <c r="Q1262" i="3"/>
  <c r="Y1262" i="3"/>
  <c r="BJ1262" i="3" s="1"/>
  <c r="AG1262" i="3"/>
  <c r="AO1262" i="3"/>
  <c r="AW1262" i="3"/>
  <c r="BE1262" i="3"/>
  <c r="M1262" i="3"/>
  <c r="U1262" i="3"/>
  <c r="AC1262" i="3"/>
  <c r="AK1262" i="3"/>
  <c r="AS1262" i="3"/>
  <c r="BA1262" i="3"/>
  <c r="BI1262" i="3"/>
  <c r="Q1264" i="3"/>
  <c r="Y1264" i="3"/>
  <c r="AG1264" i="3"/>
  <c r="AO1264" i="3"/>
  <c r="AW1264" i="3"/>
  <c r="BE1264" i="3"/>
  <c r="M1264" i="3"/>
  <c r="U1264" i="3"/>
  <c r="AC1264" i="3"/>
  <c r="AK1264" i="3"/>
  <c r="AS1264" i="3"/>
  <c r="BI1264" i="3"/>
  <c r="BA1264" i="3"/>
  <c r="BG1254" i="3"/>
  <c r="AY1254" i="3"/>
  <c r="AQ1254" i="3"/>
  <c r="AI1254" i="3"/>
  <c r="AA1254" i="3"/>
  <c r="S1254" i="3"/>
  <c r="BC1256" i="3"/>
  <c r="AU1256" i="3"/>
  <c r="AM1256" i="3"/>
  <c r="AE1256" i="3"/>
  <c r="W1256" i="3"/>
  <c r="O1256" i="3"/>
  <c r="BG1258" i="3"/>
  <c r="AY1258" i="3"/>
  <c r="AQ1258" i="3"/>
  <c r="AI1258" i="3"/>
  <c r="AA1258" i="3"/>
  <c r="S1258" i="3"/>
  <c r="BC1260" i="3"/>
  <c r="AU1260" i="3"/>
  <c r="AM1260" i="3"/>
  <c r="AE1260" i="3"/>
  <c r="W1260" i="3"/>
  <c r="O1260" i="3"/>
  <c r="BG1262" i="3"/>
  <c r="AY1262" i="3"/>
  <c r="AQ1262" i="3"/>
  <c r="AI1262" i="3"/>
  <c r="AA1262" i="3"/>
  <c r="S1262" i="3"/>
  <c r="BC1264" i="3"/>
  <c r="AU1264" i="3"/>
  <c r="AM1264" i="3"/>
  <c r="AE1264" i="3"/>
  <c r="W1264" i="3"/>
  <c r="O1264" i="3"/>
  <c r="BN1427" i="3"/>
  <c r="BK1427" i="3"/>
  <c r="BL1427" i="3"/>
  <c r="BM1427" i="3"/>
  <c r="BM1228" i="3"/>
  <c r="BL1228" i="3"/>
  <c r="BK1229" i="3"/>
  <c r="BN1229" i="3"/>
  <c r="BM1230" i="3"/>
  <c r="BM1231" i="3"/>
  <c r="BN1224" i="3"/>
  <c r="BK1224" i="3"/>
  <c r="BN1226" i="3"/>
  <c r="BK1226" i="3"/>
  <c r="BK1233" i="3"/>
  <c r="BN1233" i="3"/>
  <c r="BK1235" i="3"/>
  <c r="BN1235" i="3"/>
  <c r="BL1225" i="3"/>
  <c r="BK1227" i="3"/>
  <c r="BN1227" i="3"/>
  <c r="BJ1230" i="3"/>
  <c r="R1236" i="3"/>
  <c r="Z1236" i="3"/>
  <c r="AH1236" i="3"/>
  <c r="AP1236" i="3"/>
  <c r="AX1236" i="3"/>
  <c r="BF1236" i="3"/>
  <c r="N1236" i="3"/>
  <c r="AD1236" i="3"/>
  <c r="AT1236" i="3"/>
  <c r="V1236" i="3"/>
  <c r="AL1236" i="3"/>
  <c r="BB1236" i="3"/>
  <c r="R1237" i="3"/>
  <c r="Z1237" i="3"/>
  <c r="AH1237" i="3"/>
  <c r="AP1237" i="3"/>
  <c r="AX1237" i="3"/>
  <c r="BF1237" i="3"/>
  <c r="V1237" i="3"/>
  <c r="AL1237" i="3"/>
  <c r="BB1237" i="3"/>
  <c r="N1237" i="3"/>
  <c r="AD1237" i="3"/>
  <c r="AT1237" i="3"/>
  <c r="R1238" i="3"/>
  <c r="Z1238" i="3"/>
  <c r="AH1238" i="3"/>
  <c r="AP1238" i="3"/>
  <c r="AX1238" i="3"/>
  <c r="BF1238" i="3"/>
  <c r="N1238" i="3"/>
  <c r="AD1238" i="3"/>
  <c r="AT1238" i="3"/>
  <c r="V1238" i="3"/>
  <c r="AL1238" i="3"/>
  <c r="BB1238" i="3"/>
  <c r="R1239" i="3"/>
  <c r="Z1239" i="3"/>
  <c r="AH1239" i="3"/>
  <c r="AP1239" i="3"/>
  <c r="AX1239" i="3"/>
  <c r="BF1239" i="3"/>
  <c r="V1239" i="3"/>
  <c r="AL1239" i="3"/>
  <c r="BB1239" i="3"/>
  <c r="N1239" i="3"/>
  <c r="AD1239" i="3"/>
  <c r="AT1239" i="3"/>
  <c r="BK1241" i="3"/>
  <c r="BN1241" i="3"/>
  <c r="BM1242" i="3"/>
  <c r="BL1242" i="3"/>
  <c r="BK1243" i="3"/>
  <c r="BN1243" i="3"/>
  <c r="BK1244" i="3"/>
  <c r="BN1244" i="3"/>
  <c r="BJ1228" i="3"/>
  <c r="BJ1241" i="3"/>
  <c r="BJ1242" i="3"/>
  <c r="BJ1243" i="3"/>
  <c r="BJ1244" i="3"/>
  <c r="R1245" i="3"/>
  <c r="Z1245" i="3"/>
  <c r="AH1245" i="3"/>
  <c r="AP1245" i="3"/>
  <c r="AX1245" i="3"/>
  <c r="BF1245" i="3"/>
  <c r="N1245" i="3"/>
  <c r="V1245" i="3"/>
  <c r="AD1245" i="3"/>
  <c r="AL1245" i="3"/>
  <c r="AT1245" i="3"/>
  <c r="BB1245" i="3"/>
  <c r="R1246" i="3"/>
  <c r="Z1246" i="3"/>
  <c r="AH1246" i="3"/>
  <c r="AP1246" i="3"/>
  <c r="AX1246" i="3"/>
  <c r="BF1246" i="3"/>
  <c r="N1246" i="3"/>
  <c r="V1246" i="3"/>
  <c r="AD1246" i="3"/>
  <c r="AL1246" i="3"/>
  <c r="AT1246" i="3"/>
  <c r="BB1246" i="3"/>
  <c r="R1247" i="3"/>
  <c r="Z1247" i="3"/>
  <c r="AH1247" i="3"/>
  <c r="AP1247" i="3"/>
  <c r="AX1247" i="3"/>
  <c r="BF1247" i="3"/>
  <c r="N1247" i="3"/>
  <c r="V1247" i="3"/>
  <c r="AD1247" i="3"/>
  <c r="AL1247" i="3"/>
  <c r="AT1247" i="3"/>
  <c r="BB1247" i="3"/>
  <c r="R1248" i="3"/>
  <c r="Z1248" i="3"/>
  <c r="AH1248" i="3"/>
  <c r="AP1248" i="3"/>
  <c r="AX1248" i="3"/>
  <c r="BF1248" i="3"/>
  <c r="N1248" i="3"/>
  <c r="V1248" i="3"/>
  <c r="AD1248" i="3"/>
  <c r="AL1248" i="3"/>
  <c r="AT1248" i="3"/>
  <c r="BB1248" i="3"/>
  <c r="R1249" i="3"/>
  <c r="Z1249" i="3"/>
  <c r="AH1249" i="3"/>
  <c r="AP1249" i="3"/>
  <c r="AX1249" i="3"/>
  <c r="BF1249" i="3"/>
  <c r="N1249" i="3"/>
  <c r="V1249" i="3"/>
  <c r="AD1249" i="3"/>
  <c r="AL1249" i="3"/>
  <c r="AT1249" i="3"/>
  <c r="BB1249" i="3"/>
  <c r="R1250" i="3"/>
  <c r="Z1250" i="3"/>
  <c r="AH1250" i="3"/>
  <c r="AP1250" i="3"/>
  <c r="AX1250" i="3"/>
  <c r="BF1250" i="3"/>
  <c r="N1250" i="3"/>
  <c r="V1250" i="3"/>
  <c r="AD1250" i="3"/>
  <c r="AL1250" i="3"/>
  <c r="AT1250" i="3"/>
  <c r="BB1250" i="3"/>
  <c r="R1251" i="3"/>
  <c r="Z1251" i="3"/>
  <c r="AH1251" i="3"/>
  <c r="AP1251" i="3"/>
  <c r="AX1251" i="3"/>
  <c r="BF1251" i="3"/>
  <c r="N1251" i="3"/>
  <c r="V1251" i="3"/>
  <c r="AD1251" i="3"/>
  <c r="AL1251" i="3"/>
  <c r="AT1251" i="3"/>
  <c r="BB1251" i="3"/>
  <c r="R1252" i="3"/>
  <c r="Z1252" i="3"/>
  <c r="AH1252" i="3"/>
  <c r="AP1252" i="3"/>
  <c r="AX1252" i="3"/>
  <c r="BF1252" i="3"/>
  <c r="N1252" i="3"/>
  <c r="V1252" i="3"/>
  <c r="AD1252" i="3"/>
  <c r="AL1252" i="3"/>
  <c r="AT1252" i="3"/>
  <c r="BB1252" i="3"/>
  <c r="BM1255" i="3"/>
  <c r="BM1263" i="3"/>
  <c r="BM1267" i="3"/>
  <c r="BM1269" i="3"/>
  <c r="BL1271" i="3"/>
  <c r="BJ1271" i="3"/>
  <c r="BN1271" i="3"/>
  <c r="BK1275" i="3"/>
  <c r="BN1275" i="3"/>
  <c r="BJ1277" i="3"/>
  <c r="BK1279" i="3"/>
  <c r="BN1279" i="3"/>
  <c r="BK1283" i="3"/>
  <c r="BN1283" i="3"/>
  <c r="BL1285" i="3"/>
  <c r="BK1287" i="3"/>
  <c r="BN1287" i="3"/>
  <c r="BK1291" i="3"/>
  <c r="BN1291" i="3"/>
  <c r="BK1294" i="3"/>
  <c r="BN1294" i="3"/>
  <c r="BK1296" i="3"/>
  <c r="BN1296" i="3"/>
  <c r="BK1272" i="3"/>
  <c r="BN1272" i="3"/>
  <c r="BJ1274" i="3"/>
  <c r="BM1274" i="3"/>
  <c r="BL1274" i="3"/>
  <c r="BK1276" i="3"/>
  <c r="BN1276" i="3"/>
  <c r="BJ1278" i="3"/>
  <c r="BM1278" i="3"/>
  <c r="BL1278" i="3"/>
  <c r="BK1280" i="3"/>
  <c r="BN1280" i="3"/>
  <c r="BJ1282" i="3"/>
  <c r="BM1282" i="3"/>
  <c r="BL1282" i="3"/>
  <c r="BK1284" i="3"/>
  <c r="BN1284" i="3"/>
  <c r="BJ1286" i="3"/>
  <c r="BM1286" i="3"/>
  <c r="BL1286" i="3"/>
  <c r="BK1288" i="3"/>
  <c r="BN1288" i="3"/>
  <c r="BJ1290" i="3"/>
  <c r="BM1290" i="3"/>
  <c r="BL1290" i="3"/>
  <c r="BK1292" i="3"/>
  <c r="BN1292" i="3"/>
  <c r="BN1299" i="3"/>
  <c r="BK1299" i="3"/>
  <c r="BJ1299" i="3"/>
  <c r="BM1301" i="3"/>
  <c r="BN1303" i="3"/>
  <c r="BK1303" i="3"/>
  <c r="BJ1303" i="3"/>
  <c r="BL1305" i="3"/>
  <c r="BN1307" i="3"/>
  <c r="BK1307" i="3"/>
  <c r="BJ1307" i="3"/>
  <c r="BM1309" i="3"/>
  <c r="BN1311" i="3"/>
  <c r="BK1311" i="3"/>
  <c r="BJ1311" i="3"/>
  <c r="BL1313" i="3"/>
  <c r="BN1315" i="3"/>
  <c r="BK1315" i="3"/>
  <c r="BJ1315" i="3"/>
  <c r="BM1317" i="3"/>
  <c r="BN1319" i="3"/>
  <c r="BK1319" i="3"/>
  <c r="BJ1319" i="3"/>
  <c r="BN1323" i="3"/>
  <c r="BK1323" i="3"/>
  <c r="BJ1323" i="3"/>
  <c r="BN1327" i="3"/>
  <c r="BK1327" i="3"/>
  <c r="BN1331" i="3"/>
  <c r="BK1331" i="3"/>
  <c r="BJ1331" i="3"/>
  <c r="BN1335" i="3"/>
  <c r="BK1335" i="3"/>
  <c r="BJ1335" i="3"/>
  <c r="BN1339" i="3"/>
  <c r="BK1339" i="3"/>
  <c r="BJ1339" i="3"/>
  <c r="BN1300" i="3"/>
  <c r="BK1300" i="3"/>
  <c r="BJ1300" i="3"/>
  <c r="BM1302" i="3"/>
  <c r="BL1302" i="3"/>
  <c r="BN1304" i="3"/>
  <c r="BK1304" i="3"/>
  <c r="BJ1304" i="3"/>
  <c r="BM1306" i="3"/>
  <c r="BL1306" i="3"/>
  <c r="BN1308" i="3"/>
  <c r="BK1308" i="3"/>
  <c r="BM1310" i="3"/>
  <c r="BL1310" i="3"/>
  <c r="BN1312" i="3"/>
  <c r="BK1312" i="3"/>
  <c r="BJ1312" i="3"/>
  <c r="BM1314" i="3"/>
  <c r="BL1314" i="3"/>
  <c r="BN1316" i="3"/>
  <c r="BK1316" i="3"/>
  <c r="BJ1316" i="3"/>
  <c r="BN1320" i="3"/>
  <c r="BK1320" i="3"/>
  <c r="BM1322" i="3"/>
  <c r="BL1322" i="3"/>
  <c r="BN1324" i="3"/>
  <c r="BK1324" i="3"/>
  <c r="BJ1324" i="3"/>
  <c r="BN1328" i="3"/>
  <c r="BK1328" i="3"/>
  <c r="BJ1328" i="3"/>
  <c r="BN1332" i="3"/>
  <c r="BK1332" i="3"/>
  <c r="BJ1332" i="3"/>
  <c r="BM1334" i="3"/>
  <c r="BL1334" i="3"/>
  <c r="BN1336" i="3"/>
  <c r="BK1336" i="3"/>
  <c r="BJ1336" i="3"/>
  <c r="BM1338" i="3"/>
  <c r="BL1338" i="3"/>
  <c r="BK1340" i="3"/>
  <c r="BK1342" i="3"/>
  <c r="BN1342" i="3"/>
  <c r="BK1344" i="3"/>
  <c r="BN1344" i="3"/>
  <c r="BK1346" i="3"/>
  <c r="BJ1348" i="3"/>
  <c r="BM1348" i="3"/>
  <c r="BL1348" i="3"/>
  <c r="BN1350" i="3"/>
  <c r="BJ1352" i="3"/>
  <c r="BM1352" i="3"/>
  <c r="BL1352" i="3"/>
  <c r="BK1354" i="3"/>
  <c r="BJ1360" i="3"/>
  <c r="BM1360" i="3"/>
  <c r="BL1360" i="3"/>
  <c r="BJ1364" i="3"/>
  <c r="BM1364" i="3"/>
  <c r="BL1364" i="3"/>
  <c r="BJ1368" i="3"/>
  <c r="BM1368" i="3"/>
  <c r="BL1368" i="3"/>
  <c r="BJ1372" i="3"/>
  <c r="BM1372" i="3"/>
  <c r="BL1372" i="3"/>
  <c r="BJ1376" i="3"/>
  <c r="BM1376" i="3"/>
  <c r="BL1376" i="3"/>
  <c r="BJ1380" i="3"/>
  <c r="BM1380" i="3"/>
  <c r="BL1380" i="3"/>
  <c r="BJ1384" i="3"/>
  <c r="BM1384" i="3"/>
  <c r="BL1384" i="3"/>
  <c r="BM1388" i="3"/>
  <c r="BL1388" i="3"/>
  <c r="BN1389" i="3"/>
  <c r="BJ1342" i="3"/>
  <c r="BJ1344" i="3"/>
  <c r="BJ1345" i="3"/>
  <c r="BM1345" i="3"/>
  <c r="BL1345" i="3"/>
  <c r="BK1347" i="3"/>
  <c r="BN1347" i="3"/>
  <c r="BJ1349" i="3"/>
  <c r="BM1349" i="3"/>
  <c r="BL1349" i="3"/>
  <c r="BK1351" i="3"/>
  <c r="BN1351" i="3"/>
  <c r="BJ1353" i="3"/>
  <c r="BM1353" i="3"/>
  <c r="BL1353" i="3"/>
  <c r="BK1355" i="3"/>
  <c r="BN1355" i="3"/>
  <c r="BJ1357" i="3"/>
  <c r="BM1357" i="3"/>
  <c r="BL1357" i="3"/>
  <c r="BK1359" i="3"/>
  <c r="BN1359" i="3"/>
  <c r="BJ1361" i="3"/>
  <c r="BM1361" i="3"/>
  <c r="BL1361" i="3"/>
  <c r="BK1363" i="3"/>
  <c r="BN1363" i="3"/>
  <c r="BJ1365" i="3"/>
  <c r="BM1365" i="3"/>
  <c r="BL1365" i="3"/>
  <c r="BK1367" i="3"/>
  <c r="BN1367" i="3"/>
  <c r="BJ1369" i="3"/>
  <c r="BM1369" i="3"/>
  <c r="BL1369" i="3"/>
  <c r="BK1371" i="3"/>
  <c r="BN1371" i="3"/>
  <c r="BJ1373" i="3"/>
  <c r="BM1373" i="3"/>
  <c r="BL1373" i="3"/>
  <c r="BK1375" i="3"/>
  <c r="BN1375" i="3"/>
  <c r="BJ1377" i="3"/>
  <c r="BM1377" i="3"/>
  <c r="BL1377" i="3"/>
  <c r="BK1379" i="3"/>
  <c r="BN1379" i="3"/>
  <c r="BJ1381" i="3"/>
  <c r="BM1381" i="3"/>
  <c r="BL1381" i="3"/>
  <c r="BK1383" i="3"/>
  <c r="BN1383" i="3"/>
  <c r="BJ1385" i="3"/>
  <c r="BM1385" i="3"/>
  <c r="BL1385" i="3"/>
  <c r="BK1387" i="3"/>
  <c r="BN1387" i="3"/>
  <c r="BN1394" i="3"/>
  <c r="BK1394" i="3"/>
  <c r="BJ1394" i="3"/>
  <c r="BN1398" i="3"/>
  <c r="BK1398" i="3"/>
  <c r="BJ1398" i="3"/>
  <c r="BN1402" i="3"/>
  <c r="BK1402" i="3"/>
  <c r="BJ1402" i="3"/>
  <c r="BN1406" i="3"/>
  <c r="BK1406" i="3"/>
  <c r="BJ1406" i="3"/>
  <c r="BN1410" i="3"/>
  <c r="BK1410" i="3"/>
  <c r="BJ1410" i="3"/>
  <c r="BN1414" i="3"/>
  <c r="BK1414" i="3"/>
  <c r="BJ1414" i="3"/>
  <c r="BM1393" i="3"/>
  <c r="BL1393" i="3"/>
  <c r="BN1395" i="3"/>
  <c r="BK1395" i="3"/>
  <c r="BJ1395" i="3"/>
  <c r="BM1397" i="3"/>
  <c r="BL1397" i="3"/>
  <c r="BN1399" i="3"/>
  <c r="BK1399" i="3"/>
  <c r="BJ1399" i="3"/>
  <c r="BM1401" i="3"/>
  <c r="BL1401" i="3"/>
  <c r="BN1403" i="3"/>
  <c r="BK1403" i="3"/>
  <c r="BJ1403" i="3"/>
  <c r="BM1405" i="3"/>
  <c r="BL1405" i="3"/>
  <c r="BN1407" i="3"/>
  <c r="BK1407" i="3"/>
  <c r="BN1411" i="3"/>
  <c r="BK1411" i="3"/>
  <c r="BM1413" i="3"/>
  <c r="BL1413" i="3"/>
  <c r="BK1415" i="3"/>
  <c r="BN1415" i="3"/>
  <c r="BN1416" i="3"/>
  <c r="BK1416" i="3"/>
  <c r="BK1417" i="3"/>
  <c r="BN1417" i="3"/>
  <c r="BM1418" i="3"/>
  <c r="BL1418" i="3"/>
  <c r="BK1228" i="3"/>
  <c r="BN1228" i="3"/>
  <c r="BK1230" i="3"/>
  <c r="BN1230" i="3"/>
  <c r="BK1231" i="3"/>
  <c r="BN1231" i="3"/>
  <c r="BK1232" i="3"/>
  <c r="BM1233" i="3"/>
  <c r="BL1233" i="3"/>
  <c r="BK1234" i="3"/>
  <c r="BM1235" i="3"/>
  <c r="BL1235" i="3"/>
  <c r="BN1225" i="3"/>
  <c r="BK1225" i="3"/>
  <c r="BJ1225" i="3"/>
  <c r="BJ1227" i="3"/>
  <c r="BM1227" i="3"/>
  <c r="BL1227" i="3"/>
  <c r="BJ1231" i="3"/>
  <c r="BJ1233" i="3"/>
  <c r="BJ1235" i="3"/>
  <c r="BH1236" i="3"/>
  <c r="AZ1236" i="3"/>
  <c r="AR1236" i="3"/>
  <c r="AJ1236" i="3"/>
  <c r="AB1236" i="3"/>
  <c r="T1236" i="3"/>
  <c r="BI1236" i="3"/>
  <c r="BE1236" i="3"/>
  <c r="BA1236" i="3"/>
  <c r="AW1236" i="3"/>
  <c r="AS1236" i="3"/>
  <c r="AO1236" i="3"/>
  <c r="AK1236" i="3"/>
  <c r="AG1236" i="3"/>
  <c r="AC1236" i="3"/>
  <c r="Y1236" i="3"/>
  <c r="U1236" i="3"/>
  <c r="Q1236" i="3"/>
  <c r="M1236" i="3"/>
  <c r="BH1237" i="3"/>
  <c r="AZ1237" i="3"/>
  <c r="AR1237" i="3"/>
  <c r="AJ1237" i="3"/>
  <c r="AB1237" i="3"/>
  <c r="T1237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M1237" i="3"/>
  <c r="BH1238" i="3"/>
  <c r="AZ1238" i="3"/>
  <c r="AR1238" i="3"/>
  <c r="AJ1238" i="3"/>
  <c r="AB1238" i="3"/>
  <c r="T1238" i="3"/>
  <c r="BI1238" i="3"/>
  <c r="BE1238" i="3"/>
  <c r="BA1238" i="3"/>
  <c r="AW1238" i="3"/>
  <c r="AS1238" i="3"/>
  <c r="AO1238" i="3"/>
  <c r="AK1238" i="3"/>
  <c r="AG1238" i="3"/>
  <c r="AC1238" i="3"/>
  <c r="Y1238" i="3"/>
  <c r="U1238" i="3"/>
  <c r="Q1238" i="3"/>
  <c r="M1238" i="3"/>
  <c r="BH1239" i="3"/>
  <c r="AZ1239" i="3"/>
  <c r="AR1239" i="3"/>
  <c r="AJ1239" i="3"/>
  <c r="AB1239" i="3"/>
  <c r="T1239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M1239" i="3"/>
  <c r="R1240" i="3"/>
  <c r="Z1240" i="3"/>
  <c r="AH1240" i="3"/>
  <c r="AP1240" i="3"/>
  <c r="AX1240" i="3"/>
  <c r="BB1240" i="3"/>
  <c r="BF1240" i="3"/>
  <c r="N1240" i="3"/>
  <c r="AD1240" i="3"/>
  <c r="AT1240" i="3"/>
  <c r="BD1240" i="3"/>
  <c r="V1240" i="3"/>
  <c r="AL1240" i="3"/>
  <c r="AZ1240" i="3"/>
  <c r="BH1240" i="3"/>
  <c r="BM1241" i="3"/>
  <c r="BK1242" i="3"/>
  <c r="BN1242" i="3"/>
  <c r="BL1244" i="3"/>
  <c r="BH1245" i="3"/>
  <c r="AZ1245" i="3"/>
  <c r="AR1245" i="3"/>
  <c r="AJ1245" i="3"/>
  <c r="AB1245" i="3"/>
  <c r="T1245" i="3"/>
  <c r="BI1245" i="3"/>
  <c r="BE1245" i="3"/>
  <c r="BA1245" i="3"/>
  <c r="AW1245" i="3"/>
  <c r="AS1245" i="3"/>
  <c r="AO1245" i="3"/>
  <c r="AK1245" i="3"/>
  <c r="AG1245" i="3"/>
  <c r="AC1245" i="3"/>
  <c r="Y1245" i="3"/>
  <c r="U1245" i="3"/>
  <c r="Q1245" i="3"/>
  <c r="M1245" i="3"/>
  <c r="BH1246" i="3"/>
  <c r="AZ1246" i="3"/>
  <c r="AR1246" i="3"/>
  <c r="AJ1246" i="3"/>
  <c r="AB1246" i="3"/>
  <c r="T1246" i="3"/>
  <c r="BI1246" i="3"/>
  <c r="BE1246" i="3"/>
  <c r="BA1246" i="3"/>
  <c r="AW1246" i="3"/>
  <c r="AS1246" i="3"/>
  <c r="AO1246" i="3"/>
  <c r="AK1246" i="3"/>
  <c r="AG1246" i="3"/>
  <c r="AC1246" i="3"/>
  <c r="Y1246" i="3"/>
  <c r="U1246" i="3"/>
  <c r="Q1246" i="3"/>
  <c r="M1246" i="3"/>
  <c r="BH1247" i="3"/>
  <c r="AZ1247" i="3"/>
  <c r="AR1247" i="3"/>
  <c r="AJ1247" i="3"/>
  <c r="AB1247" i="3"/>
  <c r="T1247" i="3"/>
  <c r="BI1247" i="3"/>
  <c r="BE1247" i="3"/>
  <c r="BA1247" i="3"/>
  <c r="AW1247" i="3"/>
  <c r="AS1247" i="3"/>
  <c r="AO1247" i="3"/>
  <c r="AK1247" i="3"/>
  <c r="AG1247" i="3"/>
  <c r="AC1247" i="3"/>
  <c r="Y1247" i="3"/>
  <c r="U1247" i="3"/>
  <c r="Q1247" i="3"/>
  <c r="M1247" i="3"/>
  <c r="BH1248" i="3"/>
  <c r="AZ1248" i="3"/>
  <c r="AR1248" i="3"/>
  <c r="AJ1248" i="3"/>
  <c r="AB1248" i="3"/>
  <c r="T1248" i="3"/>
  <c r="BI1248" i="3"/>
  <c r="BE1248" i="3"/>
  <c r="BA1248" i="3"/>
  <c r="AW1248" i="3"/>
  <c r="AS1248" i="3"/>
  <c r="AO1248" i="3"/>
  <c r="AK1248" i="3"/>
  <c r="AG1248" i="3"/>
  <c r="AC1248" i="3"/>
  <c r="Y1248" i="3"/>
  <c r="U1248" i="3"/>
  <c r="Q1248" i="3"/>
  <c r="M1248" i="3"/>
  <c r="BH1249" i="3"/>
  <c r="AZ1249" i="3"/>
  <c r="AR1249" i="3"/>
  <c r="AJ1249" i="3"/>
  <c r="AB1249" i="3"/>
  <c r="T1249" i="3"/>
  <c r="BI1249" i="3"/>
  <c r="BE1249" i="3"/>
  <c r="BA1249" i="3"/>
  <c r="AW1249" i="3"/>
  <c r="AS1249" i="3"/>
  <c r="AO1249" i="3"/>
  <c r="AK1249" i="3"/>
  <c r="AG1249" i="3"/>
  <c r="AC1249" i="3"/>
  <c r="Y1249" i="3"/>
  <c r="U1249" i="3"/>
  <c r="Q1249" i="3"/>
  <c r="M1249" i="3"/>
  <c r="BH1250" i="3"/>
  <c r="AZ1250" i="3"/>
  <c r="AR1250" i="3"/>
  <c r="AJ1250" i="3"/>
  <c r="AB1250" i="3"/>
  <c r="T1250" i="3"/>
  <c r="BI1250" i="3"/>
  <c r="BE1250" i="3"/>
  <c r="BA1250" i="3"/>
  <c r="AW1250" i="3"/>
  <c r="AS1250" i="3"/>
  <c r="AO1250" i="3"/>
  <c r="AK1250" i="3"/>
  <c r="AG1250" i="3"/>
  <c r="AC1250" i="3"/>
  <c r="Y1250" i="3"/>
  <c r="U1250" i="3"/>
  <c r="Q1250" i="3"/>
  <c r="M1250" i="3"/>
  <c r="BH1251" i="3"/>
  <c r="AZ1251" i="3"/>
  <c r="AR1251" i="3"/>
  <c r="AJ1251" i="3"/>
  <c r="AB1251" i="3"/>
  <c r="T1251" i="3"/>
  <c r="BI1251" i="3"/>
  <c r="BE1251" i="3"/>
  <c r="BA1251" i="3"/>
  <c r="AW1251" i="3"/>
  <c r="AS1251" i="3"/>
  <c r="AO1251" i="3"/>
  <c r="AK1251" i="3"/>
  <c r="AG1251" i="3"/>
  <c r="AC1251" i="3"/>
  <c r="Y1251" i="3"/>
  <c r="U1251" i="3"/>
  <c r="Q1251" i="3"/>
  <c r="M1251" i="3"/>
  <c r="BH1252" i="3"/>
  <c r="AZ1252" i="3"/>
  <c r="AR1252" i="3"/>
  <c r="AJ1252" i="3"/>
  <c r="AB1252" i="3"/>
  <c r="T1252" i="3"/>
  <c r="BI1252" i="3"/>
  <c r="BE1252" i="3"/>
  <c r="BA1252" i="3"/>
  <c r="AW1252" i="3"/>
  <c r="AS1252" i="3"/>
  <c r="AO1252" i="3"/>
  <c r="AK1252" i="3"/>
  <c r="AG1252" i="3"/>
  <c r="AC1252" i="3"/>
  <c r="Y1252" i="3"/>
  <c r="U1252" i="3"/>
  <c r="Q1252" i="3"/>
  <c r="M1252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BJ1256" i="3"/>
  <c r="BJ1260" i="3"/>
  <c r="BJ1264" i="3"/>
  <c r="BJ1266" i="3"/>
  <c r="BJ1267" i="3"/>
  <c r="BJ1268" i="3"/>
  <c r="BJ1269" i="3"/>
  <c r="BJ1270" i="3"/>
  <c r="BM1271" i="3"/>
  <c r="BN1254" i="3"/>
  <c r="BN1256" i="3"/>
  <c r="BN1258" i="3"/>
  <c r="BN1260" i="3"/>
  <c r="BN1262" i="3"/>
  <c r="BN1264" i="3"/>
  <c r="BN1266" i="3"/>
  <c r="BN1270" i="3"/>
  <c r="BN1273" i="3"/>
  <c r="BJ1275" i="3"/>
  <c r="BM1275" i="3"/>
  <c r="BL1275" i="3"/>
  <c r="BN1277" i="3"/>
  <c r="BJ1279" i="3"/>
  <c r="BM1279" i="3"/>
  <c r="BL1279" i="3"/>
  <c r="BN1281" i="3"/>
  <c r="BJ1283" i="3"/>
  <c r="BM1283" i="3"/>
  <c r="BL1283" i="3"/>
  <c r="BN1285" i="3"/>
  <c r="BJ1287" i="3"/>
  <c r="BM1287" i="3"/>
  <c r="BL1287" i="3"/>
  <c r="BN1289" i="3"/>
  <c r="BJ1291" i="3"/>
  <c r="BM1291" i="3"/>
  <c r="BL1291" i="3"/>
  <c r="BK1293" i="3"/>
  <c r="BM1294" i="3"/>
  <c r="BL1294" i="3"/>
  <c r="BM1296" i="3"/>
  <c r="BL1296" i="3"/>
  <c r="BJ1272" i="3"/>
  <c r="BM1272" i="3"/>
  <c r="BL1272" i="3"/>
  <c r="BK1274" i="3"/>
  <c r="BN1274" i="3"/>
  <c r="BJ1276" i="3"/>
  <c r="BM1276" i="3"/>
  <c r="BL1276" i="3"/>
  <c r="BK1278" i="3"/>
  <c r="BN1278" i="3"/>
  <c r="BJ1280" i="3"/>
  <c r="BM1280" i="3"/>
  <c r="BL1280" i="3"/>
  <c r="BK1282" i="3"/>
  <c r="BN1282" i="3"/>
  <c r="BJ1284" i="3"/>
  <c r="BM1284" i="3"/>
  <c r="BL1284" i="3"/>
  <c r="BK1286" i="3"/>
  <c r="BN1286" i="3"/>
  <c r="BJ1288" i="3"/>
  <c r="BM1288" i="3"/>
  <c r="BL1288" i="3"/>
  <c r="BK1290" i="3"/>
  <c r="BN1290" i="3"/>
  <c r="BM1299" i="3"/>
  <c r="BL1299" i="3"/>
  <c r="BK1301" i="3"/>
  <c r="BM1303" i="3"/>
  <c r="BL1303" i="3"/>
  <c r="BK1305" i="3"/>
  <c r="BM1307" i="3"/>
  <c r="BL1307" i="3"/>
  <c r="BK1309" i="3"/>
  <c r="BM1311" i="3"/>
  <c r="BL1311" i="3"/>
  <c r="BK1313" i="3"/>
  <c r="BM1315" i="3"/>
  <c r="BL1315" i="3"/>
  <c r="BK1317" i="3"/>
  <c r="BM1319" i="3"/>
  <c r="BL1319" i="3"/>
  <c r="BN1321" i="3"/>
  <c r="BK1321" i="3"/>
  <c r="BM1323" i="3"/>
  <c r="BL1323" i="3"/>
  <c r="BK1325" i="3"/>
  <c r="BK1329" i="3"/>
  <c r="BM1331" i="3"/>
  <c r="BL1331" i="3"/>
  <c r="BK1333" i="3"/>
  <c r="BM1335" i="3"/>
  <c r="BL1335" i="3"/>
  <c r="BK1337" i="3"/>
  <c r="BM1339" i="3"/>
  <c r="BL1339" i="3"/>
  <c r="BJ1294" i="3"/>
  <c r="BJ1296" i="3"/>
  <c r="BN1298" i="3"/>
  <c r="BK1298" i="3"/>
  <c r="BM1300" i="3"/>
  <c r="BL1300" i="3"/>
  <c r="BN1302" i="3"/>
  <c r="BK1302" i="3"/>
  <c r="BJ1302" i="3"/>
  <c r="BM1304" i="3"/>
  <c r="BL1304" i="3"/>
  <c r="BN1306" i="3"/>
  <c r="BK1306" i="3"/>
  <c r="BJ1306" i="3"/>
  <c r="BN1310" i="3"/>
  <c r="BK1310" i="3"/>
  <c r="BJ1310" i="3"/>
  <c r="BM1312" i="3"/>
  <c r="BL1312" i="3"/>
  <c r="BN1314" i="3"/>
  <c r="BK1314" i="3"/>
  <c r="BJ1314" i="3"/>
  <c r="BM1316" i="3"/>
  <c r="BL1316" i="3"/>
  <c r="BN1318" i="3"/>
  <c r="BK1318" i="3"/>
  <c r="BN1322" i="3"/>
  <c r="BK1322" i="3"/>
  <c r="BJ1322" i="3"/>
  <c r="BM1324" i="3"/>
  <c r="BL1324" i="3"/>
  <c r="BN1326" i="3"/>
  <c r="BK1326" i="3"/>
  <c r="BM1328" i="3"/>
  <c r="BL1328" i="3"/>
  <c r="BN1330" i="3"/>
  <c r="BK1330" i="3"/>
  <c r="BM1332" i="3"/>
  <c r="BL1332" i="3"/>
  <c r="BN1334" i="3"/>
  <c r="BK1334" i="3"/>
  <c r="BJ1334" i="3"/>
  <c r="BM1336" i="3"/>
  <c r="BL1336" i="3"/>
  <c r="BN1338" i="3"/>
  <c r="BK1338" i="3"/>
  <c r="BJ1338" i="3"/>
  <c r="BL1340" i="3"/>
  <c r="BM1342" i="3"/>
  <c r="BL1342" i="3"/>
  <c r="BN1343" i="3"/>
  <c r="BM1344" i="3"/>
  <c r="BL1344" i="3"/>
  <c r="BK1348" i="3"/>
  <c r="BN1348" i="3"/>
  <c r="BK1352" i="3"/>
  <c r="BN1352" i="3"/>
  <c r="BM1354" i="3"/>
  <c r="BK1356" i="3"/>
  <c r="BN1356" i="3"/>
  <c r="BK1360" i="3"/>
  <c r="BN1360" i="3"/>
  <c r="BK1364" i="3"/>
  <c r="BN1364" i="3"/>
  <c r="BJ1366" i="3"/>
  <c r="BK1368" i="3"/>
  <c r="BN1368" i="3"/>
  <c r="BK1372" i="3"/>
  <c r="BN1372" i="3"/>
  <c r="BL1374" i="3"/>
  <c r="BK1376" i="3"/>
  <c r="BN1376" i="3"/>
  <c r="BK1380" i="3"/>
  <c r="BN1380" i="3"/>
  <c r="BK1384" i="3"/>
  <c r="BN1384" i="3"/>
  <c r="BM1386" i="3"/>
  <c r="BK1388" i="3"/>
  <c r="BN1388" i="3"/>
  <c r="BK1345" i="3"/>
  <c r="BN1345" i="3"/>
  <c r="BJ1347" i="3"/>
  <c r="BM1347" i="3"/>
  <c r="BL1347" i="3"/>
  <c r="BK1349" i="3"/>
  <c r="BN1349" i="3"/>
  <c r="BK1353" i="3"/>
  <c r="BN1353" i="3"/>
  <c r="BJ1355" i="3"/>
  <c r="BM1355" i="3"/>
  <c r="BL1355" i="3"/>
  <c r="BK1357" i="3"/>
  <c r="BN1357" i="3"/>
  <c r="BK1361" i="3"/>
  <c r="BN1361" i="3"/>
  <c r="BJ1363" i="3"/>
  <c r="BM1363" i="3"/>
  <c r="BL1363" i="3"/>
  <c r="BK1365" i="3"/>
  <c r="BN1365" i="3"/>
  <c r="BJ1367" i="3"/>
  <c r="BM1367" i="3"/>
  <c r="BL1367" i="3"/>
  <c r="BK1369" i="3"/>
  <c r="BN1369" i="3"/>
  <c r="BK1373" i="3"/>
  <c r="BN1373" i="3"/>
  <c r="BJ1375" i="3"/>
  <c r="BM1375" i="3"/>
  <c r="BL1375" i="3"/>
  <c r="BK1377" i="3"/>
  <c r="BN1377" i="3"/>
  <c r="BJ1379" i="3"/>
  <c r="BM1379" i="3"/>
  <c r="BL1379" i="3"/>
  <c r="BK1381" i="3"/>
  <c r="BN1381" i="3"/>
  <c r="BJ1383" i="3"/>
  <c r="BM1383" i="3"/>
  <c r="BL1383" i="3"/>
  <c r="BK1385" i="3"/>
  <c r="BN1385" i="3"/>
  <c r="BJ1387" i="3"/>
  <c r="BM1387" i="3"/>
  <c r="BL1387" i="3"/>
  <c r="BJ1388" i="3"/>
  <c r="BM1394" i="3"/>
  <c r="BL1394" i="3"/>
  <c r="BN1396" i="3"/>
  <c r="BM1398" i="3"/>
  <c r="BL1398" i="3"/>
  <c r="BJ1400" i="3"/>
  <c r="BM1402" i="3"/>
  <c r="BL1402" i="3"/>
  <c r="BM1406" i="3"/>
  <c r="BL1406" i="3"/>
  <c r="BM1410" i="3"/>
  <c r="BL1410" i="3"/>
  <c r="BN1412" i="3"/>
  <c r="BM1414" i="3"/>
  <c r="BL1414" i="3"/>
  <c r="BN1393" i="3"/>
  <c r="BK1393" i="3"/>
  <c r="BJ1393" i="3"/>
  <c r="BM1395" i="3"/>
  <c r="BL1395" i="3"/>
  <c r="BN1397" i="3"/>
  <c r="BK1397" i="3"/>
  <c r="BJ1397" i="3"/>
  <c r="BM1399" i="3"/>
  <c r="BL1399" i="3"/>
  <c r="BN1401" i="3"/>
  <c r="BK1401" i="3"/>
  <c r="BJ1401" i="3"/>
  <c r="BM1403" i="3"/>
  <c r="BL1403" i="3"/>
  <c r="BN1405" i="3"/>
  <c r="BK1405" i="3"/>
  <c r="BJ1405" i="3"/>
  <c r="BN1409" i="3"/>
  <c r="BK1409" i="3"/>
  <c r="BN1413" i="3"/>
  <c r="BK1413" i="3"/>
  <c r="BJ1413" i="3"/>
  <c r="BJ1415" i="3"/>
  <c r="BM1415" i="3"/>
  <c r="BL1415" i="3"/>
  <c r="BJ1416" i="3"/>
  <c r="BM1416" i="3"/>
  <c r="BL1416" i="3"/>
  <c r="BJ1417" i="3"/>
  <c r="BM1417" i="3"/>
  <c r="BL1417" i="3"/>
  <c r="BN1418" i="3"/>
  <c r="BK1418" i="3"/>
  <c r="BJ1418" i="3"/>
  <c r="BG1222" i="3"/>
  <c r="AY1222" i="3"/>
  <c r="AQ1222" i="3"/>
  <c r="AI1222" i="3"/>
  <c r="AA1222" i="3"/>
  <c r="S1222" i="3"/>
  <c r="P1222" i="3"/>
  <c r="T1222" i="3"/>
  <c r="X1222" i="3"/>
  <c r="AB1222" i="3"/>
  <c r="AF1222" i="3"/>
  <c r="AJ1222" i="3"/>
  <c r="AN1222" i="3"/>
  <c r="AR1222" i="3"/>
  <c r="AV1222" i="3"/>
  <c r="AZ1222" i="3"/>
  <c r="BD1222" i="3"/>
  <c r="BH1222" i="3"/>
  <c r="O1220" i="3"/>
  <c r="S1220" i="3"/>
  <c r="W1220" i="3"/>
  <c r="AA1220" i="3"/>
  <c r="AE1220" i="3"/>
  <c r="AI1220" i="3"/>
  <c r="AM1220" i="3"/>
  <c r="AQ1220" i="3"/>
  <c r="AU1220" i="3"/>
  <c r="AY1220" i="3"/>
  <c r="BA1220" i="3"/>
  <c r="BC1220" i="3"/>
  <c r="BE1220" i="3"/>
  <c r="BG1220" i="3"/>
  <c r="M1218" i="3"/>
  <c r="O1218" i="3"/>
  <c r="Q1218" i="3"/>
  <c r="S1218" i="3"/>
  <c r="U1218" i="3"/>
  <c r="W1218" i="3"/>
  <c r="Y1218" i="3"/>
  <c r="AA1218" i="3"/>
  <c r="AC1218" i="3"/>
  <c r="AE1218" i="3"/>
  <c r="AG1218" i="3"/>
  <c r="AI1218" i="3"/>
  <c r="AK1218" i="3"/>
  <c r="AM1218" i="3"/>
  <c r="AO1218" i="3"/>
  <c r="AQ1218" i="3"/>
  <c r="AS1218" i="3"/>
  <c r="AU1218" i="3"/>
  <c r="AW1218" i="3"/>
  <c r="AY1218" i="3"/>
  <c r="BA1218" i="3"/>
  <c r="BC1218" i="3"/>
  <c r="BE1218" i="3"/>
  <c r="BG1218" i="3"/>
  <c r="BI1218" i="3"/>
  <c r="M1216" i="3"/>
  <c r="O1216" i="3"/>
  <c r="Q1216" i="3"/>
  <c r="S1216" i="3"/>
  <c r="U1216" i="3"/>
  <c r="W1216" i="3"/>
  <c r="Y1216" i="3"/>
  <c r="AA1216" i="3"/>
  <c r="AC1216" i="3"/>
  <c r="AE1216" i="3"/>
  <c r="AG1216" i="3"/>
  <c r="AI1216" i="3"/>
  <c r="AK1216" i="3"/>
  <c r="AM1216" i="3"/>
  <c r="AO1216" i="3"/>
  <c r="AQ1216" i="3"/>
  <c r="AS1216" i="3"/>
  <c r="AU1216" i="3"/>
  <c r="AW1216" i="3"/>
  <c r="AY1216" i="3"/>
  <c r="BA1216" i="3"/>
  <c r="BC1216" i="3"/>
  <c r="BE1216" i="3"/>
  <c r="BG1216" i="3"/>
  <c r="BI1216" i="3"/>
  <c r="M1214" i="3"/>
  <c r="O1214" i="3"/>
  <c r="Q1214" i="3"/>
  <c r="S1214" i="3"/>
  <c r="U1214" i="3"/>
  <c r="W1214" i="3"/>
  <c r="Y1214" i="3"/>
  <c r="AA1214" i="3"/>
  <c r="AC1214" i="3"/>
  <c r="AE1214" i="3"/>
  <c r="AG1214" i="3"/>
  <c r="AI1214" i="3"/>
  <c r="AK1214" i="3"/>
  <c r="AM1214" i="3"/>
  <c r="AO1214" i="3"/>
  <c r="AQ1214" i="3"/>
  <c r="AS1214" i="3"/>
  <c r="AU1214" i="3"/>
  <c r="AW1214" i="3"/>
  <c r="AY1214" i="3"/>
  <c r="BA1214" i="3"/>
  <c r="BC1214" i="3"/>
  <c r="BE1214" i="3"/>
  <c r="BG1214" i="3"/>
  <c r="BI1214" i="3"/>
  <c r="M1212" i="3"/>
  <c r="O1212" i="3"/>
  <c r="Q1212" i="3"/>
  <c r="S1212" i="3"/>
  <c r="U1212" i="3"/>
  <c r="W1212" i="3"/>
  <c r="Y1212" i="3"/>
  <c r="AA1212" i="3"/>
  <c r="AC1212" i="3"/>
  <c r="AE1212" i="3"/>
  <c r="AG1212" i="3"/>
  <c r="AI1212" i="3"/>
  <c r="AK1212" i="3"/>
  <c r="AM1212" i="3"/>
  <c r="AO1212" i="3"/>
  <c r="AQ1212" i="3"/>
  <c r="AS1212" i="3"/>
  <c r="AU1212" i="3"/>
  <c r="AW1212" i="3"/>
  <c r="AY1212" i="3"/>
  <c r="BA1212" i="3"/>
  <c r="BC1212" i="3"/>
  <c r="BE1212" i="3"/>
  <c r="BG1212" i="3"/>
  <c r="BI1212" i="3"/>
  <c r="M1210" i="3"/>
  <c r="O1210" i="3"/>
  <c r="Q1210" i="3"/>
  <c r="S1210" i="3"/>
  <c r="U1210" i="3"/>
  <c r="W1210" i="3"/>
  <c r="Y1210" i="3"/>
  <c r="AA1210" i="3"/>
  <c r="AC1210" i="3"/>
  <c r="AE1210" i="3"/>
  <c r="AG1210" i="3"/>
  <c r="AI1210" i="3"/>
  <c r="AK1210" i="3"/>
  <c r="AM1210" i="3"/>
  <c r="AO1210" i="3"/>
  <c r="AQ1210" i="3"/>
  <c r="AS1210" i="3"/>
  <c r="AU1210" i="3"/>
  <c r="AW1210" i="3"/>
  <c r="AY1210" i="3"/>
  <c r="BA1210" i="3"/>
  <c r="BC1210" i="3"/>
  <c r="BE1210" i="3"/>
  <c r="BG1210" i="3"/>
  <c r="BI1210" i="3"/>
  <c r="M1208" i="3"/>
  <c r="O1208" i="3"/>
  <c r="Q1208" i="3"/>
  <c r="S1208" i="3"/>
  <c r="U1208" i="3"/>
  <c r="W1208" i="3"/>
  <c r="Y1208" i="3"/>
  <c r="AA1208" i="3"/>
  <c r="AC1208" i="3"/>
  <c r="AE1208" i="3"/>
  <c r="AG1208" i="3"/>
  <c r="AI1208" i="3"/>
  <c r="AK1208" i="3"/>
  <c r="AM1208" i="3"/>
  <c r="AO1208" i="3"/>
  <c r="AQ1208" i="3"/>
  <c r="AS1208" i="3"/>
  <c r="AU1208" i="3"/>
  <c r="AW1208" i="3"/>
  <c r="AY1208" i="3"/>
  <c r="BA1208" i="3"/>
  <c r="BC1208" i="3"/>
  <c r="BE1208" i="3"/>
  <c r="BG1208" i="3"/>
  <c r="BI1208" i="3"/>
  <c r="M1206" i="3"/>
  <c r="O1206" i="3"/>
  <c r="Q1206" i="3"/>
  <c r="S1206" i="3"/>
  <c r="U1206" i="3"/>
  <c r="W1206" i="3"/>
  <c r="Y1206" i="3"/>
  <c r="AA1206" i="3"/>
  <c r="AC1206" i="3"/>
  <c r="AE1206" i="3"/>
  <c r="AG1206" i="3"/>
  <c r="AI1206" i="3"/>
  <c r="AK1206" i="3"/>
  <c r="AM1206" i="3"/>
  <c r="AO1206" i="3"/>
  <c r="AQ1206" i="3"/>
  <c r="AS1206" i="3"/>
  <c r="AU1206" i="3"/>
  <c r="AW1206" i="3"/>
  <c r="AY1206" i="3"/>
  <c r="BA1206" i="3"/>
  <c r="BC1206" i="3"/>
  <c r="BE1206" i="3"/>
  <c r="BG1206" i="3"/>
  <c r="BI1206" i="3"/>
  <c r="M1204" i="3"/>
  <c r="O1204" i="3"/>
  <c r="Q1204" i="3"/>
  <c r="S1204" i="3"/>
  <c r="U1204" i="3"/>
  <c r="W1204" i="3"/>
  <c r="Y1204" i="3"/>
  <c r="AA1204" i="3"/>
  <c r="AC1204" i="3"/>
  <c r="AE1204" i="3"/>
  <c r="AG1204" i="3"/>
  <c r="AI1204" i="3"/>
  <c r="AK1204" i="3"/>
  <c r="AM1204" i="3"/>
  <c r="AO1204" i="3"/>
  <c r="AQ1204" i="3"/>
  <c r="AS1204" i="3"/>
  <c r="AU1204" i="3"/>
  <c r="AW1204" i="3"/>
  <c r="AY1204" i="3"/>
  <c r="BA1204" i="3"/>
  <c r="BC1204" i="3"/>
  <c r="BE1204" i="3"/>
  <c r="BG1204" i="3"/>
  <c r="BI1204" i="3"/>
  <c r="BG1223" i="3"/>
  <c r="BC1223" i="3"/>
  <c r="AY1223" i="3"/>
  <c r="AU1223" i="3"/>
  <c r="AQ1223" i="3"/>
  <c r="AM1223" i="3"/>
  <c r="AI1223" i="3"/>
  <c r="AE1223" i="3"/>
  <c r="AA1223" i="3"/>
  <c r="W1223" i="3"/>
  <c r="S1223" i="3"/>
  <c r="N1223" i="3"/>
  <c r="P1223" i="3"/>
  <c r="R1223" i="3"/>
  <c r="T1223" i="3"/>
  <c r="V1223" i="3"/>
  <c r="X1223" i="3"/>
  <c r="Z1223" i="3"/>
  <c r="AB1223" i="3"/>
  <c r="AD1223" i="3"/>
  <c r="AF1223" i="3"/>
  <c r="AH1223" i="3"/>
  <c r="AJ1223" i="3"/>
  <c r="AL1223" i="3"/>
  <c r="AN1223" i="3"/>
  <c r="AP1223" i="3"/>
  <c r="AR1223" i="3"/>
  <c r="AT1223" i="3"/>
  <c r="AV1223" i="3"/>
  <c r="AX1223" i="3"/>
  <c r="AZ1223" i="3"/>
  <c r="BB1223" i="3"/>
  <c r="BD1223" i="3"/>
  <c r="BF1223" i="3"/>
  <c r="BH1223" i="3"/>
  <c r="BG1221" i="3"/>
  <c r="BC1221" i="3"/>
  <c r="AY1221" i="3"/>
  <c r="AU1221" i="3"/>
  <c r="AQ1221" i="3"/>
  <c r="AM1221" i="3"/>
  <c r="AI1221" i="3"/>
  <c r="AE1221" i="3"/>
  <c r="AA1221" i="3"/>
  <c r="W1221" i="3"/>
  <c r="S1221" i="3"/>
  <c r="N1221" i="3"/>
  <c r="P1221" i="3"/>
  <c r="R1221" i="3"/>
  <c r="T1221" i="3"/>
  <c r="V1221" i="3"/>
  <c r="X1221" i="3"/>
  <c r="Z1221" i="3"/>
  <c r="AB1221" i="3"/>
  <c r="AD1221" i="3"/>
  <c r="AF1221" i="3"/>
  <c r="AH1221" i="3"/>
  <c r="AJ1221" i="3"/>
  <c r="AL1221" i="3"/>
  <c r="AN1221" i="3"/>
  <c r="AP1221" i="3"/>
  <c r="AR1221" i="3"/>
  <c r="AT1221" i="3"/>
  <c r="AV1221" i="3"/>
  <c r="AX1221" i="3"/>
  <c r="AZ1221" i="3"/>
  <c r="BB1221" i="3"/>
  <c r="BD1221" i="3"/>
  <c r="BF1221" i="3"/>
  <c r="BH1221" i="3"/>
  <c r="BI1223" i="3"/>
  <c r="BE1223" i="3"/>
  <c r="BA1223" i="3"/>
  <c r="AW1223" i="3"/>
  <c r="AS1223" i="3"/>
  <c r="AO1223" i="3"/>
  <c r="AK1223" i="3"/>
  <c r="AG1223" i="3"/>
  <c r="AC1223" i="3"/>
  <c r="Y1223" i="3"/>
  <c r="U1223" i="3"/>
  <c r="Q1223" i="3"/>
  <c r="M1223" i="3"/>
  <c r="BI1222" i="3"/>
  <c r="BE1222" i="3"/>
  <c r="BA1222" i="3"/>
  <c r="AW1222" i="3"/>
  <c r="AS1222" i="3"/>
  <c r="AO1222" i="3"/>
  <c r="AK1222" i="3"/>
  <c r="AG1222" i="3"/>
  <c r="AC1222" i="3"/>
  <c r="Y1222" i="3"/>
  <c r="U1222" i="3"/>
  <c r="Q1222" i="3"/>
  <c r="M1222" i="3"/>
  <c r="BI1221" i="3"/>
  <c r="BE1221" i="3"/>
  <c r="BA1221" i="3"/>
  <c r="AW1221" i="3"/>
  <c r="AS1221" i="3"/>
  <c r="AO1221" i="3"/>
  <c r="AK1221" i="3"/>
  <c r="AG1221" i="3"/>
  <c r="AC1221" i="3"/>
  <c r="Y1221" i="3"/>
  <c r="U1221" i="3"/>
  <c r="Q1221" i="3"/>
  <c r="M1221" i="3"/>
  <c r="M1219" i="3"/>
  <c r="O1219" i="3"/>
  <c r="Q1219" i="3"/>
  <c r="S1219" i="3"/>
  <c r="U1219" i="3"/>
  <c r="W1219" i="3"/>
  <c r="Y1219" i="3"/>
  <c r="AA1219" i="3"/>
  <c r="AC1219" i="3"/>
  <c r="AE1219" i="3"/>
  <c r="AG1219" i="3"/>
  <c r="AI1219" i="3"/>
  <c r="AK1219" i="3"/>
  <c r="AM1219" i="3"/>
  <c r="AO1219" i="3"/>
  <c r="AQ1219" i="3"/>
  <c r="AS1219" i="3"/>
  <c r="AU1219" i="3"/>
  <c r="AW1219" i="3"/>
  <c r="AY1219" i="3"/>
  <c r="BA1219" i="3"/>
  <c r="BC1219" i="3"/>
  <c r="BE1219" i="3"/>
  <c r="BG1219" i="3"/>
  <c r="BI1219" i="3"/>
  <c r="M1217" i="3"/>
  <c r="O1217" i="3"/>
  <c r="Q1217" i="3"/>
  <c r="S1217" i="3"/>
  <c r="U1217" i="3"/>
  <c r="W1217" i="3"/>
  <c r="Y1217" i="3"/>
  <c r="AA1217" i="3"/>
  <c r="AC1217" i="3"/>
  <c r="AE1217" i="3"/>
  <c r="AG1217" i="3"/>
  <c r="AI1217" i="3"/>
  <c r="AK1217" i="3"/>
  <c r="AM1217" i="3"/>
  <c r="AO1217" i="3"/>
  <c r="AQ1217" i="3"/>
  <c r="AS1217" i="3"/>
  <c r="AU1217" i="3"/>
  <c r="AW1217" i="3"/>
  <c r="AY1217" i="3"/>
  <c r="BA1217" i="3"/>
  <c r="BC1217" i="3"/>
  <c r="BE1217" i="3"/>
  <c r="BG1217" i="3"/>
  <c r="BI1217" i="3"/>
  <c r="M1215" i="3"/>
  <c r="O1215" i="3"/>
  <c r="Q1215" i="3"/>
  <c r="S1215" i="3"/>
  <c r="U1215" i="3"/>
  <c r="W1215" i="3"/>
  <c r="Y1215" i="3"/>
  <c r="AA1215" i="3"/>
  <c r="AC1215" i="3"/>
  <c r="AE1215" i="3"/>
  <c r="AG1215" i="3"/>
  <c r="AI1215" i="3"/>
  <c r="AK1215" i="3"/>
  <c r="AM1215" i="3"/>
  <c r="AO1215" i="3"/>
  <c r="AQ1215" i="3"/>
  <c r="AS1215" i="3"/>
  <c r="AU1215" i="3"/>
  <c r="AW1215" i="3"/>
  <c r="AY1215" i="3"/>
  <c r="BA1215" i="3"/>
  <c r="BC1215" i="3"/>
  <c r="BE1215" i="3"/>
  <c r="BG1215" i="3"/>
  <c r="BI1215" i="3"/>
  <c r="M1213" i="3"/>
  <c r="O1213" i="3"/>
  <c r="Q1213" i="3"/>
  <c r="S1213" i="3"/>
  <c r="U1213" i="3"/>
  <c r="W1213" i="3"/>
  <c r="Y1213" i="3"/>
  <c r="AA1213" i="3"/>
  <c r="AC1213" i="3"/>
  <c r="AE1213" i="3"/>
  <c r="AG1213" i="3"/>
  <c r="AI1213" i="3"/>
  <c r="AK1213" i="3"/>
  <c r="AM1213" i="3"/>
  <c r="AO1213" i="3"/>
  <c r="AQ1213" i="3"/>
  <c r="AS1213" i="3"/>
  <c r="AU1213" i="3"/>
  <c r="AW1213" i="3"/>
  <c r="AY1213" i="3"/>
  <c r="BA1213" i="3"/>
  <c r="BC1213" i="3"/>
  <c r="BE1213" i="3"/>
  <c r="BG1213" i="3"/>
  <c r="BI1213" i="3"/>
  <c r="M1211" i="3"/>
  <c r="O1211" i="3"/>
  <c r="Q1211" i="3"/>
  <c r="S1211" i="3"/>
  <c r="U1211" i="3"/>
  <c r="W1211" i="3"/>
  <c r="Y1211" i="3"/>
  <c r="AA1211" i="3"/>
  <c r="AC1211" i="3"/>
  <c r="AE1211" i="3"/>
  <c r="AG1211" i="3"/>
  <c r="AI1211" i="3"/>
  <c r="AK1211" i="3"/>
  <c r="AM1211" i="3"/>
  <c r="AO1211" i="3"/>
  <c r="AQ1211" i="3"/>
  <c r="AS1211" i="3"/>
  <c r="AU1211" i="3"/>
  <c r="AW1211" i="3"/>
  <c r="AY1211" i="3"/>
  <c r="BA1211" i="3"/>
  <c r="BC1211" i="3"/>
  <c r="BE1211" i="3"/>
  <c r="BG1211" i="3"/>
  <c r="BI1211" i="3"/>
  <c r="M1209" i="3"/>
  <c r="O1209" i="3"/>
  <c r="Q1209" i="3"/>
  <c r="S1209" i="3"/>
  <c r="U1209" i="3"/>
  <c r="W1209" i="3"/>
  <c r="Y1209" i="3"/>
  <c r="AA1209" i="3"/>
  <c r="AC1209" i="3"/>
  <c r="AE1209" i="3"/>
  <c r="AG1209" i="3"/>
  <c r="AI1209" i="3"/>
  <c r="AK1209" i="3"/>
  <c r="AM1209" i="3"/>
  <c r="AO1209" i="3"/>
  <c r="AQ1209" i="3"/>
  <c r="AS1209" i="3"/>
  <c r="AU1209" i="3"/>
  <c r="AW1209" i="3"/>
  <c r="AY1209" i="3"/>
  <c r="BA1209" i="3"/>
  <c r="BC1209" i="3"/>
  <c r="BE1209" i="3"/>
  <c r="BG1209" i="3"/>
  <c r="BI1209" i="3"/>
  <c r="M1207" i="3"/>
  <c r="O1207" i="3"/>
  <c r="Q1207" i="3"/>
  <c r="S1207" i="3"/>
  <c r="U1207" i="3"/>
  <c r="W1207" i="3"/>
  <c r="Y1207" i="3"/>
  <c r="AA1207" i="3"/>
  <c r="AC1207" i="3"/>
  <c r="AE1207" i="3"/>
  <c r="AG1207" i="3"/>
  <c r="AI1207" i="3"/>
  <c r="AK1207" i="3"/>
  <c r="AM1207" i="3"/>
  <c r="AO1207" i="3"/>
  <c r="AQ1207" i="3"/>
  <c r="AS1207" i="3"/>
  <c r="AU1207" i="3"/>
  <c r="AW1207" i="3"/>
  <c r="AY1207" i="3"/>
  <c r="BA1207" i="3"/>
  <c r="BC1207" i="3"/>
  <c r="BE1207" i="3"/>
  <c r="BG1207" i="3"/>
  <c r="BI1207" i="3"/>
  <c r="M1205" i="3"/>
  <c r="O1205" i="3"/>
  <c r="Q1205" i="3"/>
  <c r="S1205" i="3"/>
  <c r="U1205" i="3"/>
  <c r="W1205" i="3"/>
  <c r="Y1205" i="3"/>
  <c r="AA1205" i="3"/>
  <c r="AC1205" i="3"/>
  <c r="AE1205" i="3"/>
  <c r="AG1205" i="3"/>
  <c r="AI1205" i="3"/>
  <c r="AK1205" i="3"/>
  <c r="AM1205" i="3"/>
  <c r="AO1205" i="3"/>
  <c r="AQ1205" i="3"/>
  <c r="AS1205" i="3"/>
  <c r="AU1205" i="3"/>
  <c r="AW1205" i="3"/>
  <c r="AY1205" i="3"/>
  <c r="BA1205" i="3"/>
  <c r="BC1205" i="3"/>
  <c r="BE1205" i="3"/>
  <c r="BG1205" i="3"/>
  <c r="BI1205" i="3"/>
  <c r="BH1220" i="3"/>
  <c r="BF1220" i="3"/>
  <c r="BD1220" i="3"/>
  <c r="BB1220" i="3"/>
  <c r="AZ1220" i="3"/>
  <c r="AX1220" i="3"/>
  <c r="AV1220" i="3"/>
  <c r="AT1220" i="3"/>
  <c r="AR1220" i="3"/>
  <c r="AP1220" i="3"/>
  <c r="AN1220" i="3"/>
  <c r="AL1220" i="3"/>
  <c r="AJ1220" i="3"/>
  <c r="AH1220" i="3"/>
  <c r="AF1220" i="3"/>
  <c r="AD1220" i="3"/>
  <c r="AB1220" i="3"/>
  <c r="Z1220" i="3"/>
  <c r="X1220" i="3"/>
  <c r="V1220" i="3"/>
  <c r="T1220" i="3"/>
  <c r="R1220" i="3"/>
  <c r="P1220" i="3"/>
  <c r="BH1219" i="3"/>
  <c r="BF1219" i="3"/>
  <c r="BD1219" i="3"/>
  <c r="BB1219" i="3"/>
  <c r="AZ1219" i="3"/>
  <c r="AX1219" i="3"/>
  <c r="AV1219" i="3"/>
  <c r="AT1219" i="3"/>
  <c r="AR1219" i="3"/>
  <c r="AP1219" i="3"/>
  <c r="AN1219" i="3"/>
  <c r="AL1219" i="3"/>
  <c r="AJ1219" i="3"/>
  <c r="AH1219" i="3"/>
  <c r="AF1219" i="3"/>
  <c r="AD1219" i="3"/>
  <c r="AB1219" i="3"/>
  <c r="Z1219" i="3"/>
  <c r="X1219" i="3"/>
  <c r="V1219" i="3"/>
  <c r="T1219" i="3"/>
  <c r="R1219" i="3"/>
  <c r="P1219" i="3"/>
  <c r="BH1218" i="3"/>
  <c r="BF1218" i="3"/>
  <c r="BD1218" i="3"/>
  <c r="BB1218" i="3"/>
  <c r="AZ1218" i="3"/>
  <c r="AX1218" i="3"/>
  <c r="AV1218" i="3"/>
  <c r="AT1218" i="3"/>
  <c r="AR1218" i="3"/>
  <c r="AP1218" i="3"/>
  <c r="AN1218" i="3"/>
  <c r="AL1218" i="3"/>
  <c r="AJ1218" i="3"/>
  <c r="AH1218" i="3"/>
  <c r="AF1218" i="3"/>
  <c r="AD1218" i="3"/>
  <c r="AB1218" i="3"/>
  <c r="Z1218" i="3"/>
  <c r="X1218" i="3"/>
  <c r="V1218" i="3"/>
  <c r="T1218" i="3"/>
  <c r="R1218" i="3"/>
  <c r="P1218" i="3"/>
  <c r="BH1217" i="3"/>
  <c r="BF1217" i="3"/>
  <c r="BD1217" i="3"/>
  <c r="BB1217" i="3"/>
  <c r="AZ1217" i="3"/>
  <c r="AX1217" i="3"/>
  <c r="AV1217" i="3"/>
  <c r="AT1217" i="3"/>
  <c r="AR1217" i="3"/>
  <c r="AP1217" i="3"/>
  <c r="AN1217" i="3"/>
  <c r="AL1217" i="3"/>
  <c r="AJ1217" i="3"/>
  <c r="AH1217" i="3"/>
  <c r="AF1217" i="3"/>
  <c r="AD1217" i="3"/>
  <c r="AB1217" i="3"/>
  <c r="Z1217" i="3"/>
  <c r="X1217" i="3"/>
  <c r="V1217" i="3"/>
  <c r="T1217" i="3"/>
  <c r="R1217" i="3"/>
  <c r="P1217" i="3"/>
  <c r="BH1216" i="3"/>
  <c r="BF1216" i="3"/>
  <c r="BD1216" i="3"/>
  <c r="BB1216" i="3"/>
  <c r="AZ1216" i="3"/>
  <c r="AX1216" i="3"/>
  <c r="AV1216" i="3"/>
  <c r="AT1216" i="3"/>
  <c r="AR1216" i="3"/>
  <c r="AP1216" i="3"/>
  <c r="AN1216" i="3"/>
  <c r="AL1216" i="3"/>
  <c r="AJ1216" i="3"/>
  <c r="AH1216" i="3"/>
  <c r="AF1216" i="3"/>
  <c r="AD1216" i="3"/>
  <c r="AB1216" i="3"/>
  <c r="Z1216" i="3"/>
  <c r="X1216" i="3"/>
  <c r="V1216" i="3"/>
  <c r="T1216" i="3"/>
  <c r="R1216" i="3"/>
  <c r="P1216" i="3"/>
  <c r="BH1215" i="3"/>
  <c r="BF1215" i="3"/>
  <c r="BD1215" i="3"/>
  <c r="BB1215" i="3"/>
  <c r="AZ1215" i="3"/>
  <c r="AX1215" i="3"/>
  <c r="AV1215" i="3"/>
  <c r="AT1215" i="3"/>
  <c r="AR1215" i="3"/>
  <c r="AP1215" i="3"/>
  <c r="AN1215" i="3"/>
  <c r="AL1215" i="3"/>
  <c r="AJ1215" i="3"/>
  <c r="AH1215" i="3"/>
  <c r="AF1215" i="3"/>
  <c r="AD1215" i="3"/>
  <c r="AB1215" i="3"/>
  <c r="Z1215" i="3"/>
  <c r="X1215" i="3"/>
  <c r="V1215" i="3"/>
  <c r="T1215" i="3"/>
  <c r="R1215" i="3"/>
  <c r="P1215" i="3"/>
  <c r="BH1214" i="3"/>
  <c r="BF1214" i="3"/>
  <c r="BD1214" i="3"/>
  <c r="BB1214" i="3"/>
  <c r="AZ1214" i="3"/>
  <c r="AX1214" i="3"/>
  <c r="AV1214" i="3"/>
  <c r="AT1214" i="3"/>
  <c r="AR1214" i="3"/>
  <c r="AP1214" i="3"/>
  <c r="AN1214" i="3"/>
  <c r="AL1214" i="3"/>
  <c r="AJ1214" i="3"/>
  <c r="AH1214" i="3"/>
  <c r="AF1214" i="3"/>
  <c r="AD1214" i="3"/>
  <c r="AB1214" i="3"/>
  <c r="Z1214" i="3"/>
  <c r="X1214" i="3"/>
  <c r="V1214" i="3"/>
  <c r="T1214" i="3"/>
  <c r="R1214" i="3"/>
  <c r="P1214" i="3"/>
  <c r="BH1213" i="3"/>
  <c r="BF1213" i="3"/>
  <c r="BD1213" i="3"/>
  <c r="BB1213" i="3"/>
  <c r="AZ1213" i="3"/>
  <c r="AX1213" i="3"/>
  <c r="AV1213" i="3"/>
  <c r="AT1213" i="3"/>
  <c r="AR1213" i="3"/>
  <c r="AP1213" i="3"/>
  <c r="AN1213" i="3"/>
  <c r="AL1213" i="3"/>
  <c r="AJ1213" i="3"/>
  <c r="AH1213" i="3"/>
  <c r="AF1213" i="3"/>
  <c r="AD1213" i="3"/>
  <c r="AB1213" i="3"/>
  <c r="Z1213" i="3"/>
  <c r="X1213" i="3"/>
  <c r="V1213" i="3"/>
  <c r="T1213" i="3"/>
  <c r="R1213" i="3"/>
  <c r="P1213" i="3"/>
  <c r="BH1212" i="3"/>
  <c r="BF1212" i="3"/>
  <c r="BD1212" i="3"/>
  <c r="BB1212" i="3"/>
  <c r="AZ1212" i="3"/>
  <c r="AX1212" i="3"/>
  <c r="AV1212" i="3"/>
  <c r="AT1212" i="3"/>
  <c r="AR1212" i="3"/>
  <c r="AP1212" i="3"/>
  <c r="AN1212" i="3"/>
  <c r="AL1212" i="3"/>
  <c r="AJ1212" i="3"/>
  <c r="AH1212" i="3"/>
  <c r="AF1212" i="3"/>
  <c r="AD1212" i="3"/>
  <c r="AB1212" i="3"/>
  <c r="Z1212" i="3"/>
  <c r="X1212" i="3"/>
  <c r="V1212" i="3"/>
  <c r="T1212" i="3"/>
  <c r="R1212" i="3"/>
  <c r="P1212" i="3"/>
  <c r="BH1211" i="3"/>
  <c r="BF1211" i="3"/>
  <c r="BD1211" i="3"/>
  <c r="BB1211" i="3"/>
  <c r="AZ1211" i="3"/>
  <c r="AX1211" i="3"/>
  <c r="AV1211" i="3"/>
  <c r="AT1211" i="3"/>
  <c r="AR1211" i="3"/>
  <c r="AP1211" i="3"/>
  <c r="AN1211" i="3"/>
  <c r="AL1211" i="3"/>
  <c r="AJ1211" i="3"/>
  <c r="AH1211" i="3"/>
  <c r="AF1211" i="3"/>
  <c r="AD1211" i="3"/>
  <c r="AB1211" i="3"/>
  <c r="Z1211" i="3"/>
  <c r="X1211" i="3"/>
  <c r="V1211" i="3"/>
  <c r="T1211" i="3"/>
  <c r="R1211" i="3"/>
  <c r="P1211" i="3"/>
  <c r="BH1210" i="3"/>
  <c r="BF1210" i="3"/>
  <c r="BD1210" i="3"/>
  <c r="BB1210" i="3"/>
  <c r="AZ1210" i="3"/>
  <c r="AX1210" i="3"/>
  <c r="AV1210" i="3"/>
  <c r="AT1210" i="3"/>
  <c r="AR1210" i="3"/>
  <c r="AP1210" i="3"/>
  <c r="AN1210" i="3"/>
  <c r="AL1210" i="3"/>
  <c r="AJ1210" i="3"/>
  <c r="AH1210" i="3"/>
  <c r="AF1210" i="3"/>
  <c r="AD1210" i="3"/>
  <c r="AB1210" i="3"/>
  <c r="Z1210" i="3"/>
  <c r="X1210" i="3"/>
  <c r="V1210" i="3"/>
  <c r="T1210" i="3"/>
  <c r="R1210" i="3"/>
  <c r="P1210" i="3"/>
  <c r="BH1209" i="3"/>
  <c r="BF1209" i="3"/>
  <c r="BD1209" i="3"/>
  <c r="BB1209" i="3"/>
  <c r="AZ1209" i="3"/>
  <c r="AX1209" i="3"/>
  <c r="AV1209" i="3"/>
  <c r="AT1209" i="3"/>
  <c r="AR1209" i="3"/>
  <c r="AP1209" i="3"/>
  <c r="AN1209" i="3"/>
  <c r="AL1209" i="3"/>
  <c r="AJ1209" i="3"/>
  <c r="AH1209" i="3"/>
  <c r="AF1209" i="3"/>
  <c r="AD1209" i="3"/>
  <c r="AB1209" i="3"/>
  <c r="Z1209" i="3"/>
  <c r="X1209" i="3"/>
  <c r="V1209" i="3"/>
  <c r="T1209" i="3"/>
  <c r="R1209" i="3"/>
  <c r="P1209" i="3"/>
  <c r="BH1208" i="3"/>
  <c r="BF1208" i="3"/>
  <c r="BD1208" i="3"/>
  <c r="BB1208" i="3"/>
  <c r="AZ1208" i="3"/>
  <c r="AX1208" i="3"/>
  <c r="AV1208" i="3"/>
  <c r="AT1208" i="3"/>
  <c r="AR1208" i="3"/>
  <c r="AP1208" i="3"/>
  <c r="AN1208" i="3"/>
  <c r="AL1208" i="3"/>
  <c r="AJ1208" i="3"/>
  <c r="AH1208" i="3"/>
  <c r="AF1208" i="3"/>
  <c r="AD1208" i="3"/>
  <c r="AB1208" i="3"/>
  <c r="Z1208" i="3"/>
  <c r="X1208" i="3"/>
  <c r="V1208" i="3"/>
  <c r="T1208" i="3"/>
  <c r="R1208" i="3"/>
  <c r="P1208" i="3"/>
  <c r="BH1207" i="3"/>
  <c r="BF1207" i="3"/>
  <c r="BD1207" i="3"/>
  <c r="BB1207" i="3"/>
  <c r="AZ1207" i="3"/>
  <c r="AX1207" i="3"/>
  <c r="AV1207" i="3"/>
  <c r="AT1207" i="3"/>
  <c r="AR1207" i="3"/>
  <c r="AP1207" i="3"/>
  <c r="AN1207" i="3"/>
  <c r="AL1207" i="3"/>
  <c r="AJ1207" i="3"/>
  <c r="AH1207" i="3"/>
  <c r="AF1207" i="3"/>
  <c r="AD1207" i="3"/>
  <c r="AB1207" i="3"/>
  <c r="Z1207" i="3"/>
  <c r="X1207" i="3"/>
  <c r="V1207" i="3"/>
  <c r="T1207" i="3"/>
  <c r="R1207" i="3"/>
  <c r="P1207" i="3"/>
  <c r="BH1206" i="3"/>
  <c r="BF1206" i="3"/>
  <c r="BD1206" i="3"/>
  <c r="BB1206" i="3"/>
  <c r="AZ1206" i="3"/>
  <c r="AX1206" i="3"/>
  <c r="AV1206" i="3"/>
  <c r="AT1206" i="3"/>
  <c r="AR1206" i="3"/>
  <c r="AP1206" i="3"/>
  <c r="AN1206" i="3"/>
  <c r="AL1206" i="3"/>
  <c r="AJ1206" i="3"/>
  <c r="AH1206" i="3"/>
  <c r="AF1206" i="3"/>
  <c r="AD1206" i="3"/>
  <c r="AB1206" i="3"/>
  <c r="Z1206" i="3"/>
  <c r="X1206" i="3"/>
  <c r="V1206" i="3"/>
  <c r="T1206" i="3"/>
  <c r="R1206" i="3"/>
  <c r="P1206" i="3"/>
  <c r="BH1205" i="3"/>
  <c r="BF1205" i="3"/>
  <c r="BD1205" i="3"/>
  <c r="BB1205" i="3"/>
  <c r="AZ1205" i="3"/>
  <c r="AX1205" i="3"/>
  <c r="AV1205" i="3"/>
  <c r="AT1205" i="3"/>
  <c r="AR1205" i="3"/>
  <c r="AP1205" i="3"/>
  <c r="AN1205" i="3"/>
  <c r="AL1205" i="3"/>
  <c r="AJ1205" i="3"/>
  <c r="AH1205" i="3"/>
  <c r="AF1205" i="3"/>
  <c r="AD1205" i="3"/>
  <c r="AB1205" i="3"/>
  <c r="Z1205" i="3"/>
  <c r="X1205" i="3"/>
  <c r="V1205" i="3"/>
  <c r="T1205" i="3"/>
  <c r="R1205" i="3"/>
  <c r="P1205" i="3"/>
  <c r="BH1204" i="3"/>
  <c r="BF1204" i="3"/>
  <c r="BD1204" i="3"/>
  <c r="BB1204" i="3"/>
  <c r="AZ1204" i="3"/>
  <c r="AX1204" i="3"/>
  <c r="AV1204" i="3"/>
  <c r="AT1204" i="3"/>
  <c r="AR1204" i="3"/>
  <c r="AP1204" i="3"/>
  <c r="AN1204" i="3"/>
  <c r="AL1204" i="3"/>
  <c r="AJ1204" i="3"/>
  <c r="AH1204" i="3"/>
  <c r="AF1204" i="3"/>
  <c r="AD1204" i="3"/>
  <c r="AB1204" i="3"/>
  <c r="Z1204" i="3"/>
  <c r="X1204" i="3"/>
  <c r="V1204" i="3"/>
  <c r="T1204" i="3"/>
  <c r="R1204" i="3"/>
  <c r="P1204" i="3"/>
  <c r="BH1203" i="3"/>
  <c r="BF1203" i="3"/>
  <c r="BD1203" i="3"/>
  <c r="BB1203" i="3"/>
  <c r="AZ1203" i="3"/>
  <c r="AX1203" i="3"/>
  <c r="AV1203" i="3"/>
  <c r="AT1203" i="3"/>
  <c r="AR1203" i="3"/>
  <c r="AP1203" i="3"/>
  <c r="AN1203" i="3"/>
  <c r="AL1203" i="3"/>
  <c r="AH1203" i="3"/>
  <c r="AD1203" i="3"/>
  <c r="Z1203" i="3"/>
  <c r="V1203" i="3"/>
  <c r="R1203" i="3"/>
  <c r="M1203" i="3"/>
  <c r="O1203" i="3"/>
  <c r="Q1203" i="3"/>
  <c r="S1203" i="3"/>
  <c r="U1203" i="3"/>
  <c r="W1203" i="3"/>
  <c r="Y1203" i="3"/>
  <c r="AA1203" i="3"/>
  <c r="AC1203" i="3"/>
  <c r="AE1203" i="3"/>
  <c r="AG1203" i="3"/>
  <c r="AI1203" i="3"/>
  <c r="AK1203" i="3"/>
  <c r="BF1202" i="3"/>
  <c r="BB1202" i="3"/>
  <c r="AX1202" i="3"/>
  <c r="AT1202" i="3"/>
  <c r="AP1202" i="3"/>
  <c r="AL1202" i="3"/>
  <c r="AH1202" i="3"/>
  <c r="AD1202" i="3"/>
  <c r="Z1202" i="3"/>
  <c r="V1202" i="3"/>
  <c r="R1202" i="3"/>
  <c r="M1202" i="3"/>
  <c r="O1202" i="3"/>
  <c r="Q1202" i="3"/>
  <c r="S1202" i="3"/>
  <c r="U1202" i="3"/>
  <c r="W1202" i="3"/>
  <c r="Y1202" i="3"/>
  <c r="AA1202" i="3"/>
  <c r="AC1202" i="3"/>
  <c r="AE1202" i="3"/>
  <c r="AG1202" i="3"/>
  <c r="AI1202" i="3"/>
  <c r="AK1202" i="3"/>
  <c r="AM1202" i="3"/>
  <c r="AO1202" i="3"/>
  <c r="AQ1202" i="3"/>
  <c r="AS1202" i="3"/>
  <c r="AU1202" i="3"/>
  <c r="AW1202" i="3"/>
  <c r="AY1202" i="3"/>
  <c r="BA1202" i="3"/>
  <c r="BC1202" i="3"/>
  <c r="BE1202" i="3"/>
  <c r="BG1202" i="3"/>
  <c r="BI1202" i="3"/>
  <c r="BF1201" i="3"/>
  <c r="BB1201" i="3"/>
  <c r="AX1201" i="3"/>
  <c r="AT1201" i="3"/>
  <c r="AP1201" i="3"/>
  <c r="AL1201" i="3"/>
  <c r="AH1201" i="3"/>
  <c r="AD1201" i="3"/>
  <c r="Z1201" i="3"/>
  <c r="V1201" i="3"/>
  <c r="R1201" i="3"/>
  <c r="M1201" i="3"/>
  <c r="O1201" i="3"/>
  <c r="Q1201" i="3"/>
  <c r="S1201" i="3"/>
  <c r="U1201" i="3"/>
  <c r="W1201" i="3"/>
  <c r="Y1201" i="3"/>
  <c r="AA1201" i="3"/>
  <c r="AC1201" i="3"/>
  <c r="AE1201" i="3"/>
  <c r="AG1201" i="3"/>
  <c r="AI1201" i="3"/>
  <c r="AK1201" i="3"/>
  <c r="AM1201" i="3"/>
  <c r="AO1201" i="3"/>
  <c r="AQ1201" i="3"/>
  <c r="AS1201" i="3"/>
  <c r="AU1201" i="3"/>
  <c r="AW1201" i="3"/>
  <c r="AY1201" i="3"/>
  <c r="BA1201" i="3"/>
  <c r="BC1201" i="3"/>
  <c r="BE1201" i="3"/>
  <c r="BG1201" i="3"/>
  <c r="BI1201" i="3"/>
  <c r="BF1200" i="3"/>
  <c r="BB1200" i="3"/>
  <c r="AX1200" i="3"/>
  <c r="AT1200" i="3"/>
  <c r="AP1200" i="3"/>
  <c r="AL1200" i="3"/>
  <c r="AH1200" i="3"/>
  <c r="AD1200" i="3"/>
  <c r="Z1200" i="3"/>
  <c r="V1200" i="3"/>
  <c r="R1200" i="3"/>
  <c r="M1200" i="3"/>
  <c r="O1200" i="3"/>
  <c r="Q1200" i="3"/>
  <c r="S1200" i="3"/>
  <c r="U1200" i="3"/>
  <c r="W1200" i="3"/>
  <c r="Y1200" i="3"/>
  <c r="AA1200" i="3"/>
  <c r="AC1200" i="3"/>
  <c r="AE1200" i="3"/>
  <c r="AG1200" i="3"/>
  <c r="AI1200" i="3"/>
  <c r="AK1200" i="3"/>
  <c r="AM1200" i="3"/>
  <c r="AO1200" i="3"/>
  <c r="AQ1200" i="3"/>
  <c r="AS1200" i="3"/>
  <c r="AU1200" i="3"/>
  <c r="AW1200" i="3"/>
  <c r="AY1200" i="3"/>
  <c r="BA1200" i="3"/>
  <c r="BC1200" i="3"/>
  <c r="BE1200" i="3"/>
  <c r="BG1200" i="3"/>
  <c r="BI1200" i="3"/>
  <c r="BF1199" i="3"/>
  <c r="BB1199" i="3"/>
  <c r="AX1199" i="3"/>
  <c r="AT1199" i="3"/>
  <c r="AP1199" i="3"/>
  <c r="AL1199" i="3"/>
  <c r="AH1199" i="3"/>
  <c r="AD1199" i="3"/>
  <c r="Z1199" i="3"/>
  <c r="V1199" i="3"/>
  <c r="R1199" i="3"/>
  <c r="M1199" i="3"/>
  <c r="O1199" i="3"/>
  <c r="Q1199" i="3"/>
  <c r="S1199" i="3"/>
  <c r="U1199" i="3"/>
  <c r="W1199" i="3"/>
  <c r="Y1199" i="3"/>
  <c r="AA1199" i="3"/>
  <c r="AC1199" i="3"/>
  <c r="AE1199" i="3"/>
  <c r="AG1199" i="3"/>
  <c r="AI1199" i="3"/>
  <c r="AK1199" i="3"/>
  <c r="AM1199" i="3"/>
  <c r="AO1199" i="3"/>
  <c r="AQ1199" i="3"/>
  <c r="AS1199" i="3"/>
  <c r="AU1199" i="3"/>
  <c r="AW1199" i="3"/>
  <c r="AY1199" i="3"/>
  <c r="BA1199" i="3"/>
  <c r="BC1199" i="3"/>
  <c r="BE1199" i="3"/>
  <c r="BG1199" i="3"/>
  <c r="BI1199" i="3"/>
  <c r="BF1198" i="3"/>
  <c r="BB1198" i="3"/>
  <c r="AX1198" i="3"/>
  <c r="AT1198" i="3"/>
  <c r="AP1198" i="3"/>
  <c r="AL1198" i="3"/>
  <c r="AH1198" i="3"/>
  <c r="AD1198" i="3"/>
  <c r="Z1198" i="3"/>
  <c r="V1198" i="3"/>
  <c r="R1198" i="3"/>
  <c r="M1198" i="3"/>
  <c r="O1198" i="3"/>
  <c r="Q1198" i="3"/>
  <c r="S1198" i="3"/>
  <c r="U1198" i="3"/>
  <c r="W1198" i="3"/>
  <c r="Y1198" i="3"/>
  <c r="AA1198" i="3"/>
  <c r="AC1198" i="3"/>
  <c r="AE1198" i="3"/>
  <c r="AG1198" i="3"/>
  <c r="AI1198" i="3"/>
  <c r="AK1198" i="3"/>
  <c r="AM1198" i="3"/>
  <c r="AO1198" i="3"/>
  <c r="AQ1198" i="3"/>
  <c r="AS1198" i="3"/>
  <c r="AU1198" i="3"/>
  <c r="AW1198" i="3"/>
  <c r="AY1198" i="3"/>
  <c r="BA1198" i="3"/>
  <c r="BC1198" i="3"/>
  <c r="BE1198" i="3"/>
  <c r="BG1198" i="3"/>
  <c r="BI1198" i="3"/>
  <c r="BF1197" i="3"/>
  <c r="BB1197" i="3"/>
  <c r="AX1197" i="3"/>
  <c r="AT1197" i="3"/>
  <c r="AP1197" i="3"/>
  <c r="AL1197" i="3"/>
  <c r="AH1197" i="3"/>
  <c r="AD1197" i="3"/>
  <c r="Z1197" i="3"/>
  <c r="V1197" i="3"/>
  <c r="R1197" i="3"/>
  <c r="M1197" i="3"/>
  <c r="O1197" i="3"/>
  <c r="Q1197" i="3"/>
  <c r="S1197" i="3"/>
  <c r="U1197" i="3"/>
  <c r="W1197" i="3"/>
  <c r="Y1197" i="3"/>
  <c r="AA1197" i="3"/>
  <c r="AC1197" i="3"/>
  <c r="AE1197" i="3"/>
  <c r="AG1197" i="3"/>
  <c r="AI1197" i="3"/>
  <c r="AK1197" i="3"/>
  <c r="AM1197" i="3"/>
  <c r="AO1197" i="3"/>
  <c r="AQ1197" i="3"/>
  <c r="AS1197" i="3"/>
  <c r="AU1197" i="3"/>
  <c r="AW1197" i="3"/>
  <c r="AY1197" i="3"/>
  <c r="BA1197" i="3"/>
  <c r="BC1197" i="3"/>
  <c r="BE1197" i="3"/>
  <c r="BG1197" i="3"/>
  <c r="BI1197" i="3"/>
  <c r="BF1196" i="3"/>
  <c r="BB1196" i="3"/>
  <c r="AX1196" i="3"/>
  <c r="AT1196" i="3"/>
  <c r="AP1196" i="3"/>
  <c r="AL1196" i="3"/>
  <c r="AH1196" i="3"/>
  <c r="AD1196" i="3"/>
  <c r="Z1196" i="3"/>
  <c r="V1196" i="3"/>
  <c r="R1196" i="3"/>
  <c r="M1196" i="3"/>
  <c r="O1196" i="3"/>
  <c r="Q1196" i="3"/>
  <c r="S1196" i="3"/>
  <c r="U1196" i="3"/>
  <c r="W1196" i="3"/>
  <c r="Y1196" i="3"/>
  <c r="AA1196" i="3"/>
  <c r="AC1196" i="3"/>
  <c r="AE1196" i="3"/>
  <c r="AG1196" i="3"/>
  <c r="AI1196" i="3"/>
  <c r="AK1196" i="3"/>
  <c r="AM1196" i="3"/>
  <c r="AO1196" i="3"/>
  <c r="AQ1196" i="3"/>
  <c r="AS1196" i="3"/>
  <c r="AU1196" i="3"/>
  <c r="AW1196" i="3"/>
  <c r="AY1196" i="3"/>
  <c r="BA1196" i="3"/>
  <c r="BC1196" i="3"/>
  <c r="BE1196" i="3"/>
  <c r="BG1196" i="3"/>
  <c r="BI1196" i="3"/>
  <c r="BF1195" i="3"/>
  <c r="BB1195" i="3"/>
  <c r="AX1195" i="3"/>
  <c r="AT1195" i="3"/>
  <c r="AP1195" i="3"/>
  <c r="AL1195" i="3"/>
  <c r="AH1195" i="3"/>
  <c r="AD1195" i="3"/>
  <c r="Z1195" i="3"/>
  <c r="V1195" i="3"/>
  <c r="R1195" i="3"/>
  <c r="M1195" i="3"/>
  <c r="O1195" i="3"/>
  <c r="Q1195" i="3"/>
  <c r="S1195" i="3"/>
  <c r="U1195" i="3"/>
  <c r="W1195" i="3"/>
  <c r="Y1195" i="3"/>
  <c r="AA1195" i="3"/>
  <c r="AC1195" i="3"/>
  <c r="AE1195" i="3"/>
  <c r="AG1195" i="3"/>
  <c r="AI1195" i="3"/>
  <c r="AK1195" i="3"/>
  <c r="AM1195" i="3"/>
  <c r="AO1195" i="3"/>
  <c r="AQ1195" i="3"/>
  <c r="AS1195" i="3"/>
  <c r="AU1195" i="3"/>
  <c r="AW1195" i="3"/>
  <c r="AY1195" i="3"/>
  <c r="BA1195" i="3"/>
  <c r="BC1195" i="3"/>
  <c r="BE1195" i="3"/>
  <c r="BG1195" i="3"/>
  <c r="BI1195" i="3"/>
  <c r="BF1194" i="3"/>
  <c r="BB1194" i="3"/>
  <c r="AX1194" i="3"/>
  <c r="AT1194" i="3"/>
  <c r="AP1194" i="3"/>
  <c r="AL1194" i="3"/>
  <c r="AH1194" i="3"/>
  <c r="AD1194" i="3"/>
  <c r="Z1194" i="3"/>
  <c r="V1194" i="3"/>
  <c r="R1194" i="3"/>
  <c r="M1194" i="3"/>
  <c r="O1194" i="3"/>
  <c r="Q1194" i="3"/>
  <c r="S1194" i="3"/>
  <c r="U1194" i="3"/>
  <c r="W1194" i="3"/>
  <c r="Y1194" i="3"/>
  <c r="AA1194" i="3"/>
  <c r="AC1194" i="3"/>
  <c r="AE1194" i="3"/>
  <c r="AG1194" i="3"/>
  <c r="AI1194" i="3"/>
  <c r="AK1194" i="3"/>
  <c r="AM1194" i="3"/>
  <c r="AO1194" i="3"/>
  <c r="AQ1194" i="3"/>
  <c r="AS1194" i="3"/>
  <c r="AU1194" i="3"/>
  <c r="AW1194" i="3"/>
  <c r="AY1194" i="3"/>
  <c r="BA1194" i="3"/>
  <c r="BC1194" i="3"/>
  <c r="BE1194" i="3"/>
  <c r="BG1194" i="3"/>
  <c r="BI1194" i="3"/>
  <c r="BF1193" i="3"/>
  <c r="BB1193" i="3"/>
  <c r="AX1193" i="3"/>
  <c r="AT1193" i="3"/>
  <c r="AP1193" i="3"/>
  <c r="AL1193" i="3"/>
  <c r="AH1193" i="3"/>
  <c r="AD1193" i="3"/>
  <c r="Z1193" i="3"/>
  <c r="V1193" i="3"/>
  <c r="R1193" i="3"/>
  <c r="M1193" i="3"/>
  <c r="O1193" i="3"/>
  <c r="Q1193" i="3"/>
  <c r="S1193" i="3"/>
  <c r="U1193" i="3"/>
  <c r="W1193" i="3"/>
  <c r="Y1193" i="3"/>
  <c r="AA1193" i="3"/>
  <c r="AC1193" i="3"/>
  <c r="AE1193" i="3"/>
  <c r="AG1193" i="3"/>
  <c r="AI1193" i="3"/>
  <c r="AK1193" i="3"/>
  <c r="AM1193" i="3"/>
  <c r="AO1193" i="3"/>
  <c r="AQ1193" i="3"/>
  <c r="AS1193" i="3"/>
  <c r="AU1193" i="3"/>
  <c r="AW1193" i="3"/>
  <c r="AY1193" i="3"/>
  <c r="BA1193" i="3"/>
  <c r="BC1193" i="3"/>
  <c r="BE1193" i="3"/>
  <c r="BG1193" i="3"/>
  <c r="BI1193" i="3"/>
  <c r="BF1192" i="3"/>
  <c r="BB1192" i="3"/>
  <c r="AX1192" i="3"/>
  <c r="AT1192" i="3"/>
  <c r="AP1192" i="3"/>
  <c r="AL1192" i="3"/>
  <c r="AH1192" i="3"/>
  <c r="AD1192" i="3"/>
  <c r="Z1192" i="3"/>
  <c r="V1192" i="3"/>
  <c r="R1192" i="3"/>
  <c r="M1192" i="3"/>
  <c r="O1192" i="3"/>
  <c r="Q1192" i="3"/>
  <c r="S1192" i="3"/>
  <c r="U1192" i="3"/>
  <c r="W1192" i="3"/>
  <c r="Y1192" i="3"/>
  <c r="AA1192" i="3"/>
  <c r="AC1192" i="3"/>
  <c r="AE1192" i="3"/>
  <c r="AG1192" i="3"/>
  <c r="AI1192" i="3"/>
  <c r="AK1192" i="3"/>
  <c r="AM1192" i="3"/>
  <c r="AO1192" i="3"/>
  <c r="AQ1192" i="3"/>
  <c r="AS1192" i="3"/>
  <c r="AU1192" i="3"/>
  <c r="AW1192" i="3"/>
  <c r="AY1192" i="3"/>
  <c r="BA1192" i="3"/>
  <c r="BC1192" i="3"/>
  <c r="BE1192" i="3"/>
  <c r="BG1192" i="3"/>
  <c r="BI1192" i="3"/>
  <c r="BF1191" i="3"/>
  <c r="BB1191" i="3"/>
  <c r="AX1191" i="3"/>
  <c r="AT1191" i="3"/>
  <c r="AP1191" i="3"/>
  <c r="AL1191" i="3"/>
  <c r="AH1191" i="3"/>
  <c r="AD1191" i="3"/>
  <c r="Z1191" i="3"/>
  <c r="V1191" i="3"/>
  <c r="R1191" i="3"/>
  <c r="M1191" i="3"/>
  <c r="O1191" i="3"/>
  <c r="Q1191" i="3"/>
  <c r="S1191" i="3"/>
  <c r="U1191" i="3"/>
  <c r="W1191" i="3"/>
  <c r="Y1191" i="3"/>
  <c r="AA1191" i="3"/>
  <c r="AC1191" i="3"/>
  <c r="AE1191" i="3"/>
  <c r="AG1191" i="3"/>
  <c r="AI1191" i="3"/>
  <c r="AK1191" i="3"/>
  <c r="AM1191" i="3"/>
  <c r="AO1191" i="3"/>
  <c r="AQ1191" i="3"/>
  <c r="AS1191" i="3"/>
  <c r="AU1191" i="3"/>
  <c r="AW1191" i="3"/>
  <c r="AY1191" i="3"/>
  <c r="BA1191" i="3"/>
  <c r="BC1191" i="3"/>
  <c r="BE1191" i="3"/>
  <c r="BG1191" i="3"/>
  <c r="BI1191" i="3"/>
  <c r="BF1190" i="3"/>
  <c r="BB1190" i="3"/>
  <c r="AX1190" i="3"/>
  <c r="AT1190" i="3"/>
  <c r="AP1190" i="3"/>
  <c r="AL1190" i="3"/>
  <c r="AH1190" i="3"/>
  <c r="AD1190" i="3"/>
  <c r="Z1190" i="3"/>
  <c r="V1190" i="3"/>
  <c r="R1190" i="3"/>
  <c r="M1190" i="3"/>
  <c r="O1190" i="3"/>
  <c r="Q1190" i="3"/>
  <c r="S1190" i="3"/>
  <c r="U1190" i="3"/>
  <c r="W1190" i="3"/>
  <c r="Y1190" i="3"/>
  <c r="AA1190" i="3"/>
  <c r="AC1190" i="3"/>
  <c r="AE1190" i="3"/>
  <c r="AG1190" i="3"/>
  <c r="AI1190" i="3"/>
  <c r="AK1190" i="3"/>
  <c r="AM1190" i="3"/>
  <c r="AO1190" i="3"/>
  <c r="AQ1190" i="3"/>
  <c r="AS1190" i="3"/>
  <c r="AU1190" i="3"/>
  <c r="AW1190" i="3"/>
  <c r="AY1190" i="3"/>
  <c r="BA1190" i="3"/>
  <c r="BC1190" i="3"/>
  <c r="BE1190" i="3"/>
  <c r="BG1190" i="3"/>
  <c r="BI1190" i="3"/>
  <c r="BF1189" i="3"/>
  <c r="BB1189" i="3"/>
  <c r="AX1189" i="3"/>
  <c r="AT1189" i="3"/>
  <c r="AP1189" i="3"/>
  <c r="AL1189" i="3"/>
  <c r="AH1189" i="3"/>
  <c r="AD1189" i="3"/>
  <c r="Z1189" i="3"/>
  <c r="V1189" i="3"/>
  <c r="R1189" i="3"/>
  <c r="M1189" i="3"/>
  <c r="O1189" i="3"/>
  <c r="Q1189" i="3"/>
  <c r="S1189" i="3"/>
  <c r="U1189" i="3"/>
  <c r="W1189" i="3"/>
  <c r="Y1189" i="3"/>
  <c r="AA1189" i="3"/>
  <c r="AC1189" i="3"/>
  <c r="AE1189" i="3"/>
  <c r="AG1189" i="3"/>
  <c r="AI1189" i="3"/>
  <c r="AK1189" i="3"/>
  <c r="AM1189" i="3"/>
  <c r="AO1189" i="3"/>
  <c r="AQ1189" i="3"/>
  <c r="AS1189" i="3"/>
  <c r="AU1189" i="3"/>
  <c r="AW1189" i="3"/>
  <c r="AY1189" i="3"/>
  <c r="BA1189" i="3"/>
  <c r="BC1189" i="3"/>
  <c r="BE1189" i="3"/>
  <c r="BG1189" i="3"/>
  <c r="BI1189" i="3"/>
  <c r="BF1188" i="3"/>
  <c r="BB1188" i="3"/>
  <c r="AX1188" i="3"/>
  <c r="AT1188" i="3"/>
  <c r="AP1188" i="3"/>
  <c r="AL1188" i="3"/>
  <c r="AH1188" i="3"/>
  <c r="AD1188" i="3"/>
  <c r="Z1188" i="3"/>
  <c r="V1188" i="3"/>
  <c r="R1188" i="3"/>
  <c r="M1188" i="3"/>
  <c r="O1188" i="3"/>
  <c r="Q1188" i="3"/>
  <c r="S1188" i="3"/>
  <c r="U1188" i="3"/>
  <c r="W1188" i="3"/>
  <c r="Y1188" i="3"/>
  <c r="AA1188" i="3"/>
  <c r="AC1188" i="3"/>
  <c r="AE1188" i="3"/>
  <c r="AG1188" i="3"/>
  <c r="AI1188" i="3"/>
  <c r="AK1188" i="3"/>
  <c r="AM1188" i="3"/>
  <c r="AO1188" i="3"/>
  <c r="AQ1188" i="3"/>
  <c r="AS1188" i="3"/>
  <c r="AU1188" i="3"/>
  <c r="AW1188" i="3"/>
  <c r="AY1188" i="3"/>
  <c r="BA1188" i="3"/>
  <c r="BC1188" i="3"/>
  <c r="BE1188" i="3"/>
  <c r="BG1188" i="3"/>
  <c r="BI1188" i="3"/>
  <c r="BF1187" i="3"/>
  <c r="BB1187" i="3"/>
  <c r="AX1187" i="3"/>
  <c r="AT1187" i="3"/>
  <c r="AP1187" i="3"/>
  <c r="AL1187" i="3"/>
  <c r="AH1187" i="3"/>
  <c r="AD1187" i="3"/>
  <c r="Z1187" i="3"/>
  <c r="V1187" i="3"/>
  <c r="R1187" i="3"/>
  <c r="M1187" i="3"/>
  <c r="O1187" i="3"/>
  <c r="Q1187" i="3"/>
  <c r="S1187" i="3"/>
  <c r="U1187" i="3"/>
  <c r="W1187" i="3"/>
  <c r="Y1187" i="3"/>
  <c r="AA1187" i="3"/>
  <c r="AC1187" i="3"/>
  <c r="AE1187" i="3"/>
  <c r="AG1187" i="3"/>
  <c r="AI1187" i="3"/>
  <c r="AK1187" i="3"/>
  <c r="AM1187" i="3"/>
  <c r="AO1187" i="3"/>
  <c r="AQ1187" i="3"/>
  <c r="AS1187" i="3"/>
  <c r="AU1187" i="3"/>
  <c r="AW1187" i="3"/>
  <c r="AY1187" i="3"/>
  <c r="BA1187" i="3"/>
  <c r="BC1187" i="3"/>
  <c r="BE1187" i="3"/>
  <c r="BG1187" i="3"/>
  <c r="BI1187" i="3"/>
  <c r="BF1186" i="3"/>
  <c r="BB1186" i="3"/>
  <c r="AX1186" i="3"/>
  <c r="AT1186" i="3"/>
  <c r="AP1186" i="3"/>
  <c r="AL1186" i="3"/>
  <c r="AH1186" i="3"/>
  <c r="AD1186" i="3"/>
  <c r="Z1186" i="3"/>
  <c r="V1186" i="3"/>
  <c r="R1186" i="3"/>
  <c r="M1186" i="3"/>
  <c r="O1186" i="3"/>
  <c r="Q1186" i="3"/>
  <c r="S1186" i="3"/>
  <c r="U1186" i="3"/>
  <c r="W1186" i="3"/>
  <c r="Y1186" i="3"/>
  <c r="AA1186" i="3"/>
  <c r="AC1186" i="3"/>
  <c r="AE1186" i="3"/>
  <c r="AG1186" i="3"/>
  <c r="AI1186" i="3"/>
  <c r="AK1186" i="3"/>
  <c r="AM1186" i="3"/>
  <c r="AO1186" i="3"/>
  <c r="AQ1186" i="3"/>
  <c r="AS1186" i="3"/>
  <c r="AU1186" i="3"/>
  <c r="AW1186" i="3"/>
  <c r="AY1186" i="3"/>
  <c r="BA1186" i="3"/>
  <c r="BC1186" i="3"/>
  <c r="BE1186" i="3"/>
  <c r="BG1186" i="3"/>
  <c r="BI1186" i="3"/>
  <c r="BF1185" i="3"/>
  <c r="BB1185" i="3"/>
  <c r="AX1185" i="3"/>
  <c r="AT1185" i="3"/>
  <c r="AP1185" i="3"/>
  <c r="AL1185" i="3"/>
  <c r="AH1185" i="3"/>
  <c r="AD1185" i="3"/>
  <c r="Z1185" i="3"/>
  <c r="V1185" i="3"/>
  <c r="R1185" i="3"/>
  <c r="M1185" i="3"/>
  <c r="O1185" i="3"/>
  <c r="Q1185" i="3"/>
  <c r="S1185" i="3"/>
  <c r="U1185" i="3"/>
  <c r="W1185" i="3"/>
  <c r="Y1185" i="3"/>
  <c r="AA1185" i="3"/>
  <c r="AC1185" i="3"/>
  <c r="AE1185" i="3"/>
  <c r="AG1185" i="3"/>
  <c r="AI1185" i="3"/>
  <c r="AK1185" i="3"/>
  <c r="AM1185" i="3"/>
  <c r="AO1185" i="3"/>
  <c r="AQ1185" i="3"/>
  <c r="AS1185" i="3"/>
  <c r="AU1185" i="3"/>
  <c r="AW1185" i="3"/>
  <c r="AY1185" i="3"/>
  <c r="BA1185" i="3"/>
  <c r="BC1185" i="3"/>
  <c r="BE1185" i="3"/>
  <c r="BG1185" i="3"/>
  <c r="BI1185" i="3"/>
  <c r="BF1184" i="3"/>
  <c r="BB1184" i="3"/>
  <c r="AX1184" i="3"/>
  <c r="AT1184" i="3"/>
  <c r="AP1184" i="3"/>
  <c r="AL1184" i="3"/>
  <c r="AH1184" i="3"/>
  <c r="AD1184" i="3"/>
  <c r="Z1184" i="3"/>
  <c r="V1184" i="3"/>
  <c r="R1184" i="3"/>
  <c r="M1184" i="3"/>
  <c r="O1184" i="3"/>
  <c r="Q1184" i="3"/>
  <c r="S1184" i="3"/>
  <c r="U1184" i="3"/>
  <c r="W1184" i="3"/>
  <c r="Y1184" i="3"/>
  <c r="AA1184" i="3"/>
  <c r="AC1184" i="3"/>
  <c r="AE1184" i="3"/>
  <c r="AG1184" i="3"/>
  <c r="AI1184" i="3"/>
  <c r="AK1184" i="3"/>
  <c r="AM1184" i="3"/>
  <c r="AO1184" i="3"/>
  <c r="AQ1184" i="3"/>
  <c r="AS1184" i="3"/>
  <c r="AU1184" i="3"/>
  <c r="AW1184" i="3"/>
  <c r="AY1184" i="3"/>
  <c r="BA1184" i="3"/>
  <c r="BC1184" i="3"/>
  <c r="BE1184" i="3"/>
  <c r="BG1184" i="3"/>
  <c r="BI1184" i="3"/>
  <c r="BF1183" i="3"/>
  <c r="BB1183" i="3"/>
  <c r="AX1183" i="3"/>
  <c r="AT1183" i="3"/>
  <c r="AP1183" i="3"/>
  <c r="AL1183" i="3"/>
  <c r="AH1183" i="3"/>
  <c r="AD1183" i="3"/>
  <c r="Z1183" i="3"/>
  <c r="V1183" i="3"/>
  <c r="R1183" i="3"/>
  <c r="M1183" i="3"/>
  <c r="O1183" i="3"/>
  <c r="Q1183" i="3"/>
  <c r="S1183" i="3"/>
  <c r="U1183" i="3"/>
  <c r="W1183" i="3"/>
  <c r="Y1183" i="3"/>
  <c r="AA1183" i="3"/>
  <c r="AC1183" i="3"/>
  <c r="AE1183" i="3"/>
  <c r="AG1183" i="3"/>
  <c r="AI1183" i="3"/>
  <c r="AK1183" i="3"/>
  <c r="AM1183" i="3"/>
  <c r="AO1183" i="3"/>
  <c r="AQ1183" i="3"/>
  <c r="AS1183" i="3"/>
  <c r="AU1183" i="3"/>
  <c r="AW1183" i="3"/>
  <c r="AY1183" i="3"/>
  <c r="BA1183" i="3"/>
  <c r="BC1183" i="3"/>
  <c r="BE1183" i="3"/>
  <c r="BG1183" i="3"/>
  <c r="BI1183" i="3"/>
  <c r="BF1182" i="3"/>
  <c r="BB1182" i="3"/>
  <c r="AX1182" i="3"/>
  <c r="AT1182" i="3"/>
  <c r="AP1182" i="3"/>
  <c r="AL1182" i="3"/>
  <c r="AH1182" i="3"/>
  <c r="AD1182" i="3"/>
  <c r="Z1182" i="3"/>
  <c r="V1182" i="3"/>
  <c r="R1182" i="3"/>
  <c r="M1182" i="3"/>
  <c r="O1182" i="3"/>
  <c r="Q1182" i="3"/>
  <c r="S1182" i="3"/>
  <c r="U1182" i="3"/>
  <c r="W1182" i="3"/>
  <c r="Y1182" i="3"/>
  <c r="AA1182" i="3"/>
  <c r="AC1182" i="3"/>
  <c r="AE1182" i="3"/>
  <c r="AG1182" i="3"/>
  <c r="AI1182" i="3"/>
  <c r="AK1182" i="3"/>
  <c r="AM1182" i="3"/>
  <c r="AO1182" i="3"/>
  <c r="AQ1182" i="3"/>
  <c r="AS1182" i="3"/>
  <c r="AU1182" i="3"/>
  <c r="AW1182" i="3"/>
  <c r="AY1182" i="3"/>
  <c r="BA1182" i="3"/>
  <c r="BC1182" i="3"/>
  <c r="BE1182" i="3"/>
  <c r="BG1182" i="3"/>
  <c r="BI1182" i="3"/>
  <c r="BF1181" i="3"/>
  <c r="BB1181" i="3"/>
  <c r="AX1181" i="3"/>
  <c r="AT1181" i="3"/>
  <c r="AP1181" i="3"/>
  <c r="AL1181" i="3"/>
  <c r="AH1181" i="3"/>
  <c r="AD1181" i="3"/>
  <c r="Z1181" i="3"/>
  <c r="V1181" i="3"/>
  <c r="R1181" i="3"/>
  <c r="M1181" i="3"/>
  <c r="O1181" i="3"/>
  <c r="Q1181" i="3"/>
  <c r="S1181" i="3"/>
  <c r="U1181" i="3"/>
  <c r="W1181" i="3"/>
  <c r="Y1181" i="3"/>
  <c r="AA1181" i="3"/>
  <c r="AC1181" i="3"/>
  <c r="AE1181" i="3"/>
  <c r="AG1181" i="3"/>
  <c r="AI1181" i="3"/>
  <c r="AK1181" i="3"/>
  <c r="AM1181" i="3"/>
  <c r="AO1181" i="3"/>
  <c r="AQ1181" i="3"/>
  <c r="AS1181" i="3"/>
  <c r="AU1181" i="3"/>
  <c r="AW1181" i="3"/>
  <c r="AY1181" i="3"/>
  <c r="BA1181" i="3"/>
  <c r="BC1181" i="3"/>
  <c r="BE1181" i="3"/>
  <c r="BG1181" i="3"/>
  <c r="BI1181" i="3"/>
  <c r="BF1180" i="3"/>
  <c r="BB1180" i="3"/>
  <c r="AX1180" i="3"/>
  <c r="AT1180" i="3"/>
  <c r="AP1180" i="3"/>
  <c r="AL1180" i="3"/>
  <c r="AH1180" i="3"/>
  <c r="AD1180" i="3"/>
  <c r="Z1180" i="3"/>
  <c r="V1180" i="3"/>
  <c r="R1180" i="3"/>
  <c r="M1180" i="3"/>
  <c r="O1180" i="3"/>
  <c r="Q1180" i="3"/>
  <c r="S1180" i="3"/>
  <c r="U1180" i="3"/>
  <c r="W1180" i="3"/>
  <c r="Y1180" i="3"/>
  <c r="AA1180" i="3"/>
  <c r="AC1180" i="3"/>
  <c r="AE1180" i="3"/>
  <c r="AG1180" i="3"/>
  <c r="AI1180" i="3"/>
  <c r="AK1180" i="3"/>
  <c r="AM1180" i="3"/>
  <c r="AO1180" i="3"/>
  <c r="AQ1180" i="3"/>
  <c r="AS1180" i="3"/>
  <c r="AU1180" i="3"/>
  <c r="AW1180" i="3"/>
  <c r="AY1180" i="3"/>
  <c r="BA1180" i="3"/>
  <c r="BC1180" i="3"/>
  <c r="BE1180" i="3"/>
  <c r="BG1180" i="3"/>
  <c r="BI1180" i="3"/>
  <c r="BF1179" i="3"/>
  <c r="BB1179" i="3"/>
  <c r="AX1179" i="3"/>
  <c r="AT1179" i="3"/>
  <c r="AP1179" i="3"/>
  <c r="AL1179" i="3"/>
  <c r="AH1179" i="3"/>
  <c r="AD1179" i="3"/>
  <c r="Z1179" i="3"/>
  <c r="V1179" i="3"/>
  <c r="R1179" i="3"/>
  <c r="M1179" i="3"/>
  <c r="O1179" i="3"/>
  <c r="Q1179" i="3"/>
  <c r="S1179" i="3"/>
  <c r="U1179" i="3"/>
  <c r="W1179" i="3"/>
  <c r="Y1179" i="3"/>
  <c r="AA1179" i="3"/>
  <c r="AC1179" i="3"/>
  <c r="AE1179" i="3"/>
  <c r="AG1179" i="3"/>
  <c r="AI1179" i="3"/>
  <c r="AK1179" i="3"/>
  <c r="AM1179" i="3"/>
  <c r="AO1179" i="3"/>
  <c r="AQ1179" i="3"/>
  <c r="AS1179" i="3"/>
  <c r="AU1179" i="3"/>
  <c r="AW1179" i="3"/>
  <c r="AY1179" i="3"/>
  <c r="BA1179" i="3"/>
  <c r="BC1179" i="3"/>
  <c r="BE1179" i="3"/>
  <c r="BG1179" i="3"/>
  <c r="BI1179" i="3"/>
  <c r="BF1178" i="3"/>
  <c r="BB1178" i="3"/>
  <c r="AX1178" i="3"/>
  <c r="AT1178" i="3"/>
  <c r="AP1178" i="3"/>
  <c r="AL1178" i="3"/>
  <c r="AH1178" i="3"/>
  <c r="AD1178" i="3"/>
  <c r="Z1178" i="3"/>
  <c r="V1178" i="3"/>
  <c r="R1178" i="3"/>
  <c r="M1178" i="3"/>
  <c r="O1178" i="3"/>
  <c r="Q1178" i="3"/>
  <c r="S1178" i="3"/>
  <c r="U1178" i="3"/>
  <c r="W1178" i="3"/>
  <c r="Y1178" i="3"/>
  <c r="AA1178" i="3"/>
  <c r="AC1178" i="3"/>
  <c r="AE1178" i="3"/>
  <c r="AG1178" i="3"/>
  <c r="AI1178" i="3"/>
  <c r="AK1178" i="3"/>
  <c r="AM1178" i="3"/>
  <c r="AO1178" i="3"/>
  <c r="AQ1178" i="3"/>
  <c r="AS1178" i="3"/>
  <c r="AU1178" i="3"/>
  <c r="AW1178" i="3"/>
  <c r="AY1178" i="3"/>
  <c r="BA1178" i="3"/>
  <c r="BC1178" i="3"/>
  <c r="BE1178" i="3"/>
  <c r="BG1178" i="3"/>
  <c r="BI1178" i="3"/>
  <c r="BF1177" i="3"/>
  <c r="BB1177" i="3"/>
  <c r="AX1177" i="3"/>
  <c r="AT1177" i="3"/>
  <c r="AP1177" i="3"/>
  <c r="AL1177" i="3"/>
  <c r="AH1177" i="3"/>
  <c r="AD1177" i="3"/>
  <c r="Z1177" i="3"/>
  <c r="V1177" i="3"/>
  <c r="R1177" i="3"/>
  <c r="M1177" i="3"/>
  <c r="O1177" i="3"/>
  <c r="Q1177" i="3"/>
  <c r="S1177" i="3"/>
  <c r="U1177" i="3"/>
  <c r="W1177" i="3"/>
  <c r="Y1177" i="3"/>
  <c r="AA1177" i="3"/>
  <c r="AC1177" i="3"/>
  <c r="AE1177" i="3"/>
  <c r="AG1177" i="3"/>
  <c r="AI1177" i="3"/>
  <c r="AK1177" i="3"/>
  <c r="AM1177" i="3"/>
  <c r="AO1177" i="3"/>
  <c r="AQ1177" i="3"/>
  <c r="AS1177" i="3"/>
  <c r="AU1177" i="3"/>
  <c r="AW1177" i="3"/>
  <c r="AY1177" i="3"/>
  <c r="BA1177" i="3"/>
  <c r="BC1177" i="3"/>
  <c r="BE1177" i="3"/>
  <c r="BG1177" i="3"/>
  <c r="BI1177" i="3"/>
  <c r="BF1176" i="3"/>
  <c r="BB1176" i="3"/>
  <c r="AX1176" i="3"/>
  <c r="AT1176" i="3"/>
  <c r="AP1176" i="3"/>
  <c r="AL1176" i="3"/>
  <c r="AH1176" i="3"/>
  <c r="AD1176" i="3"/>
  <c r="Z1176" i="3"/>
  <c r="V1176" i="3"/>
  <c r="R1176" i="3"/>
  <c r="M1176" i="3"/>
  <c r="O1176" i="3"/>
  <c r="Q1176" i="3"/>
  <c r="S1176" i="3"/>
  <c r="U1176" i="3"/>
  <c r="W1176" i="3"/>
  <c r="Y1176" i="3"/>
  <c r="AA1176" i="3"/>
  <c r="AC1176" i="3"/>
  <c r="AE1176" i="3"/>
  <c r="AG1176" i="3"/>
  <c r="AI1176" i="3"/>
  <c r="AK1176" i="3"/>
  <c r="AM1176" i="3"/>
  <c r="AO1176" i="3"/>
  <c r="AQ1176" i="3"/>
  <c r="AS1176" i="3"/>
  <c r="AU1176" i="3"/>
  <c r="AW1176" i="3"/>
  <c r="AY1176" i="3"/>
  <c r="BA1176" i="3"/>
  <c r="BC1176" i="3"/>
  <c r="BE1176" i="3"/>
  <c r="BG1176" i="3"/>
  <c r="BI1176" i="3"/>
  <c r="BF1175" i="3"/>
  <c r="BB1175" i="3"/>
  <c r="AX1175" i="3"/>
  <c r="AT1175" i="3"/>
  <c r="AP1175" i="3"/>
  <c r="AL1175" i="3"/>
  <c r="AH1175" i="3"/>
  <c r="AD1175" i="3"/>
  <c r="Z1175" i="3"/>
  <c r="V1175" i="3"/>
  <c r="R1175" i="3"/>
  <c r="M1175" i="3"/>
  <c r="O1175" i="3"/>
  <c r="Q1175" i="3"/>
  <c r="S1175" i="3"/>
  <c r="U1175" i="3"/>
  <c r="W1175" i="3"/>
  <c r="Y1175" i="3"/>
  <c r="AA1175" i="3"/>
  <c r="AC1175" i="3"/>
  <c r="AE1175" i="3"/>
  <c r="AG1175" i="3"/>
  <c r="AI1175" i="3"/>
  <c r="AK1175" i="3"/>
  <c r="AM1175" i="3"/>
  <c r="AO1175" i="3"/>
  <c r="AQ1175" i="3"/>
  <c r="AS1175" i="3"/>
  <c r="AU1175" i="3"/>
  <c r="AW1175" i="3"/>
  <c r="AY1175" i="3"/>
  <c r="BA1175" i="3"/>
  <c r="BC1175" i="3"/>
  <c r="BE1175" i="3"/>
  <c r="BG1175" i="3"/>
  <c r="BI1175" i="3"/>
  <c r="BF1174" i="3"/>
  <c r="BB1174" i="3"/>
  <c r="AX1174" i="3"/>
  <c r="AT1174" i="3"/>
  <c r="AP1174" i="3"/>
  <c r="AL1174" i="3"/>
  <c r="AH1174" i="3"/>
  <c r="AD1174" i="3"/>
  <c r="Z1174" i="3"/>
  <c r="V1174" i="3"/>
  <c r="R1174" i="3"/>
  <c r="M1174" i="3"/>
  <c r="O1174" i="3"/>
  <c r="Q1174" i="3"/>
  <c r="S1174" i="3"/>
  <c r="U1174" i="3"/>
  <c r="W1174" i="3"/>
  <c r="Y1174" i="3"/>
  <c r="AA1174" i="3"/>
  <c r="AC1174" i="3"/>
  <c r="AE1174" i="3"/>
  <c r="AG1174" i="3"/>
  <c r="AI1174" i="3"/>
  <c r="AK1174" i="3"/>
  <c r="AM1174" i="3"/>
  <c r="AO1174" i="3"/>
  <c r="AQ1174" i="3"/>
  <c r="AS1174" i="3"/>
  <c r="AU1174" i="3"/>
  <c r="AW1174" i="3"/>
  <c r="AY1174" i="3"/>
  <c r="BA1174" i="3"/>
  <c r="BC1174" i="3"/>
  <c r="BE1174" i="3"/>
  <c r="BG1174" i="3"/>
  <c r="BI1174" i="3"/>
  <c r="BF1173" i="3"/>
  <c r="BB1173" i="3"/>
  <c r="AX1173" i="3"/>
  <c r="AT1173" i="3"/>
  <c r="AP1173" i="3"/>
  <c r="AL1173" i="3"/>
  <c r="AH1173" i="3"/>
  <c r="AD1173" i="3"/>
  <c r="Z1173" i="3"/>
  <c r="V1173" i="3"/>
  <c r="R1173" i="3"/>
  <c r="M1173" i="3"/>
  <c r="O1173" i="3"/>
  <c r="Q1173" i="3"/>
  <c r="S1173" i="3"/>
  <c r="U1173" i="3"/>
  <c r="W1173" i="3"/>
  <c r="Y1173" i="3"/>
  <c r="AA1173" i="3"/>
  <c r="AC1173" i="3"/>
  <c r="AE1173" i="3"/>
  <c r="AG1173" i="3"/>
  <c r="AI1173" i="3"/>
  <c r="AK1173" i="3"/>
  <c r="AM1173" i="3"/>
  <c r="AO1173" i="3"/>
  <c r="AQ1173" i="3"/>
  <c r="AS1173" i="3"/>
  <c r="AU1173" i="3"/>
  <c r="AW1173" i="3"/>
  <c r="AY1173" i="3"/>
  <c r="BA1173" i="3"/>
  <c r="BC1173" i="3"/>
  <c r="BE1173" i="3"/>
  <c r="BG1173" i="3"/>
  <c r="BI1173" i="3"/>
  <c r="BF1172" i="3"/>
  <c r="BB1172" i="3"/>
  <c r="AX1172" i="3"/>
  <c r="AT1172" i="3"/>
  <c r="AP1172" i="3"/>
  <c r="AL1172" i="3"/>
  <c r="AH1172" i="3"/>
  <c r="AD1172" i="3"/>
  <c r="Z1172" i="3"/>
  <c r="V1172" i="3"/>
  <c r="R1172" i="3"/>
  <c r="M1172" i="3"/>
  <c r="O1172" i="3"/>
  <c r="Q1172" i="3"/>
  <c r="S1172" i="3"/>
  <c r="U1172" i="3"/>
  <c r="W1172" i="3"/>
  <c r="Y1172" i="3"/>
  <c r="AA1172" i="3"/>
  <c r="AC1172" i="3"/>
  <c r="AE1172" i="3"/>
  <c r="AG1172" i="3"/>
  <c r="AI1172" i="3"/>
  <c r="AK1172" i="3"/>
  <c r="AM1172" i="3"/>
  <c r="AO1172" i="3"/>
  <c r="AQ1172" i="3"/>
  <c r="AS1172" i="3"/>
  <c r="AU1172" i="3"/>
  <c r="AW1172" i="3"/>
  <c r="AY1172" i="3"/>
  <c r="BA1172" i="3"/>
  <c r="BC1172" i="3"/>
  <c r="BE1172" i="3"/>
  <c r="BG1172" i="3"/>
  <c r="BI1172" i="3"/>
  <c r="BF1171" i="3"/>
  <c r="BB1171" i="3"/>
  <c r="AX1171" i="3"/>
  <c r="AT1171" i="3"/>
  <c r="AP1171" i="3"/>
  <c r="AL1171" i="3"/>
  <c r="AH1171" i="3"/>
  <c r="AD1171" i="3"/>
  <c r="Z1171" i="3"/>
  <c r="V1171" i="3"/>
  <c r="R1171" i="3"/>
  <c r="M1171" i="3"/>
  <c r="O1171" i="3"/>
  <c r="Q1171" i="3"/>
  <c r="S1171" i="3"/>
  <c r="U1171" i="3"/>
  <c r="W1171" i="3"/>
  <c r="Y1171" i="3"/>
  <c r="AA1171" i="3"/>
  <c r="AC1171" i="3"/>
  <c r="AE1171" i="3"/>
  <c r="AG1171" i="3"/>
  <c r="AI1171" i="3"/>
  <c r="AK1171" i="3"/>
  <c r="AM1171" i="3"/>
  <c r="AO1171" i="3"/>
  <c r="AQ1171" i="3"/>
  <c r="AS1171" i="3"/>
  <c r="AU1171" i="3"/>
  <c r="AW1171" i="3"/>
  <c r="AY1171" i="3"/>
  <c r="BA1171" i="3"/>
  <c r="BC1171" i="3"/>
  <c r="BE1171" i="3"/>
  <c r="BG1171" i="3"/>
  <c r="BI1171" i="3"/>
  <c r="BF1170" i="3"/>
  <c r="BB1170" i="3"/>
  <c r="AX1170" i="3"/>
  <c r="AT1170" i="3"/>
  <c r="AP1170" i="3"/>
  <c r="AL1170" i="3"/>
  <c r="AH1170" i="3"/>
  <c r="AD1170" i="3"/>
  <c r="Z1170" i="3"/>
  <c r="V1170" i="3"/>
  <c r="R1170" i="3"/>
  <c r="M1170" i="3"/>
  <c r="O1170" i="3"/>
  <c r="Q1170" i="3"/>
  <c r="S1170" i="3"/>
  <c r="U1170" i="3"/>
  <c r="W1170" i="3"/>
  <c r="Y1170" i="3"/>
  <c r="AA1170" i="3"/>
  <c r="AC1170" i="3"/>
  <c r="AE1170" i="3"/>
  <c r="AG1170" i="3"/>
  <c r="AI1170" i="3"/>
  <c r="AK1170" i="3"/>
  <c r="AM1170" i="3"/>
  <c r="AO1170" i="3"/>
  <c r="AQ1170" i="3"/>
  <c r="AS1170" i="3"/>
  <c r="AU1170" i="3"/>
  <c r="AW1170" i="3"/>
  <c r="AY1170" i="3"/>
  <c r="BA1170" i="3"/>
  <c r="BC1170" i="3"/>
  <c r="BE1170" i="3"/>
  <c r="BG1170" i="3"/>
  <c r="BI1170" i="3"/>
  <c r="BF1169" i="3"/>
  <c r="BB1169" i="3"/>
  <c r="AX1169" i="3"/>
  <c r="AT1169" i="3"/>
  <c r="AP1169" i="3"/>
  <c r="AL1169" i="3"/>
  <c r="AH1169" i="3"/>
  <c r="AD1169" i="3"/>
  <c r="Z1169" i="3"/>
  <c r="V1169" i="3"/>
  <c r="R1169" i="3"/>
  <c r="M1169" i="3"/>
  <c r="O1169" i="3"/>
  <c r="Q1169" i="3"/>
  <c r="S1169" i="3"/>
  <c r="U1169" i="3"/>
  <c r="W1169" i="3"/>
  <c r="Y1169" i="3"/>
  <c r="AA1169" i="3"/>
  <c r="AC1169" i="3"/>
  <c r="AE1169" i="3"/>
  <c r="AG1169" i="3"/>
  <c r="AI1169" i="3"/>
  <c r="AK1169" i="3"/>
  <c r="AM1169" i="3"/>
  <c r="AO1169" i="3"/>
  <c r="AQ1169" i="3"/>
  <c r="AS1169" i="3"/>
  <c r="AU1169" i="3"/>
  <c r="AW1169" i="3"/>
  <c r="AY1169" i="3"/>
  <c r="BA1169" i="3"/>
  <c r="BC1169" i="3"/>
  <c r="BE1169" i="3"/>
  <c r="BG1169" i="3"/>
  <c r="BI1169" i="3"/>
  <c r="BF1168" i="3"/>
  <c r="BB1168" i="3"/>
  <c r="AX1168" i="3"/>
  <c r="AT1168" i="3"/>
  <c r="AP1168" i="3"/>
  <c r="AL1168" i="3"/>
  <c r="AH1168" i="3"/>
  <c r="AD1168" i="3"/>
  <c r="Z1168" i="3"/>
  <c r="V1168" i="3"/>
  <c r="R1168" i="3"/>
  <c r="M1168" i="3"/>
  <c r="O1168" i="3"/>
  <c r="Q1168" i="3"/>
  <c r="S1168" i="3"/>
  <c r="U1168" i="3"/>
  <c r="W1168" i="3"/>
  <c r="Y1168" i="3"/>
  <c r="AA1168" i="3"/>
  <c r="AC1168" i="3"/>
  <c r="AE1168" i="3"/>
  <c r="AG1168" i="3"/>
  <c r="AI1168" i="3"/>
  <c r="AK1168" i="3"/>
  <c r="AM1168" i="3"/>
  <c r="AO1168" i="3"/>
  <c r="AQ1168" i="3"/>
  <c r="AS1168" i="3"/>
  <c r="AU1168" i="3"/>
  <c r="AW1168" i="3"/>
  <c r="AY1168" i="3"/>
  <c r="BA1168" i="3"/>
  <c r="BC1168" i="3"/>
  <c r="BE1168" i="3"/>
  <c r="BG1168" i="3"/>
  <c r="BI1168" i="3"/>
  <c r="BF1167" i="3"/>
  <c r="BB1167" i="3"/>
  <c r="AX1167" i="3"/>
  <c r="AT1167" i="3"/>
  <c r="AP1167" i="3"/>
  <c r="AL1167" i="3"/>
  <c r="AH1167" i="3"/>
  <c r="AD1167" i="3"/>
  <c r="Z1167" i="3"/>
  <c r="V1167" i="3"/>
  <c r="R1167" i="3"/>
  <c r="M1167" i="3"/>
  <c r="O1167" i="3"/>
  <c r="Q1167" i="3"/>
  <c r="S1167" i="3"/>
  <c r="U1167" i="3"/>
  <c r="W1167" i="3"/>
  <c r="Y1167" i="3"/>
  <c r="AA1167" i="3"/>
  <c r="AC1167" i="3"/>
  <c r="AE1167" i="3"/>
  <c r="AG1167" i="3"/>
  <c r="AI1167" i="3"/>
  <c r="AK1167" i="3"/>
  <c r="AM1167" i="3"/>
  <c r="AO1167" i="3"/>
  <c r="AQ1167" i="3"/>
  <c r="AS1167" i="3"/>
  <c r="AU1167" i="3"/>
  <c r="AW1167" i="3"/>
  <c r="AY1167" i="3"/>
  <c r="BA1167" i="3"/>
  <c r="BC1167" i="3"/>
  <c r="BE1167" i="3"/>
  <c r="BG1167" i="3"/>
  <c r="BI1167" i="3"/>
  <c r="BF1166" i="3"/>
  <c r="BB1166" i="3"/>
  <c r="AX1166" i="3"/>
  <c r="AT1166" i="3"/>
  <c r="AP1166" i="3"/>
  <c r="AL1166" i="3"/>
  <c r="AH1166" i="3"/>
  <c r="AD1166" i="3"/>
  <c r="Z1166" i="3"/>
  <c r="V1166" i="3"/>
  <c r="R1166" i="3"/>
  <c r="M1166" i="3"/>
  <c r="O1166" i="3"/>
  <c r="Q1166" i="3"/>
  <c r="S1166" i="3"/>
  <c r="U1166" i="3"/>
  <c r="W1166" i="3"/>
  <c r="Y1166" i="3"/>
  <c r="AA1166" i="3"/>
  <c r="AC1166" i="3"/>
  <c r="AE1166" i="3"/>
  <c r="AG1166" i="3"/>
  <c r="AI1166" i="3"/>
  <c r="AK1166" i="3"/>
  <c r="AM1166" i="3"/>
  <c r="AO1166" i="3"/>
  <c r="AQ1166" i="3"/>
  <c r="AS1166" i="3"/>
  <c r="AU1166" i="3"/>
  <c r="AW1166" i="3"/>
  <c r="AY1166" i="3"/>
  <c r="BA1166" i="3"/>
  <c r="BC1166" i="3"/>
  <c r="BE1166" i="3"/>
  <c r="BG1166" i="3"/>
  <c r="BI1166" i="3"/>
  <c r="BF1165" i="3"/>
  <c r="BB1165" i="3"/>
  <c r="AX1165" i="3"/>
  <c r="AT1165" i="3"/>
  <c r="AP1165" i="3"/>
  <c r="AL1165" i="3"/>
  <c r="AH1165" i="3"/>
  <c r="AD1165" i="3"/>
  <c r="Z1165" i="3"/>
  <c r="V1165" i="3"/>
  <c r="R1165" i="3"/>
  <c r="M1165" i="3"/>
  <c r="O1165" i="3"/>
  <c r="Q1165" i="3"/>
  <c r="S1165" i="3"/>
  <c r="U1165" i="3"/>
  <c r="W1165" i="3"/>
  <c r="Y1165" i="3"/>
  <c r="AA1165" i="3"/>
  <c r="AC1165" i="3"/>
  <c r="AE1165" i="3"/>
  <c r="AG1165" i="3"/>
  <c r="AI1165" i="3"/>
  <c r="AK1165" i="3"/>
  <c r="AM1165" i="3"/>
  <c r="AO1165" i="3"/>
  <c r="AQ1165" i="3"/>
  <c r="AS1165" i="3"/>
  <c r="AU1165" i="3"/>
  <c r="AW1165" i="3"/>
  <c r="AY1165" i="3"/>
  <c r="BA1165" i="3"/>
  <c r="BC1165" i="3"/>
  <c r="BE1165" i="3"/>
  <c r="BG1165" i="3"/>
  <c r="BI1165" i="3"/>
  <c r="BF1164" i="3"/>
  <c r="BB1164" i="3"/>
  <c r="AX1164" i="3"/>
  <c r="AT1164" i="3"/>
  <c r="AP1164" i="3"/>
  <c r="AL1164" i="3"/>
  <c r="AH1164" i="3"/>
  <c r="AD1164" i="3"/>
  <c r="Z1164" i="3"/>
  <c r="V1164" i="3"/>
  <c r="R1164" i="3"/>
  <c r="M1164" i="3"/>
  <c r="O1164" i="3"/>
  <c r="Q1164" i="3"/>
  <c r="S1164" i="3"/>
  <c r="U1164" i="3"/>
  <c r="W1164" i="3"/>
  <c r="Y1164" i="3"/>
  <c r="AA1164" i="3"/>
  <c r="AC1164" i="3"/>
  <c r="AE1164" i="3"/>
  <c r="AG1164" i="3"/>
  <c r="AI1164" i="3"/>
  <c r="AK1164" i="3"/>
  <c r="AM1164" i="3"/>
  <c r="AO1164" i="3"/>
  <c r="AQ1164" i="3"/>
  <c r="AS1164" i="3"/>
  <c r="AU1164" i="3"/>
  <c r="AW1164" i="3"/>
  <c r="AY1164" i="3"/>
  <c r="BA1164" i="3"/>
  <c r="BC1164" i="3"/>
  <c r="BE1164" i="3"/>
  <c r="BG1164" i="3"/>
  <c r="BI1164" i="3"/>
  <c r="BF1163" i="3"/>
  <c r="BB1163" i="3"/>
  <c r="AX1163" i="3"/>
  <c r="AT1163" i="3"/>
  <c r="AP1163" i="3"/>
  <c r="AL1163" i="3"/>
  <c r="AH1163" i="3"/>
  <c r="AD1163" i="3"/>
  <c r="Z1163" i="3"/>
  <c r="V1163" i="3"/>
  <c r="R1163" i="3"/>
  <c r="M1163" i="3"/>
  <c r="O1163" i="3"/>
  <c r="Q1163" i="3"/>
  <c r="S1163" i="3"/>
  <c r="U1163" i="3"/>
  <c r="W1163" i="3"/>
  <c r="Y1163" i="3"/>
  <c r="AA1163" i="3"/>
  <c r="AC1163" i="3"/>
  <c r="AE1163" i="3"/>
  <c r="AG1163" i="3"/>
  <c r="AI1163" i="3"/>
  <c r="AK1163" i="3"/>
  <c r="AM1163" i="3"/>
  <c r="AO1163" i="3"/>
  <c r="AQ1163" i="3"/>
  <c r="AS1163" i="3"/>
  <c r="AU1163" i="3"/>
  <c r="AW1163" i="3"/>
  <c r="AY1163" i="3"/>
  <c r="BA1163" i="3"/>
  <c r="BC1163" i="3"/>
  <c r="BE1163" i="3"/>
  <c r="BG1163" i="3"/>
  <c r="BI1163" i="3"/>
  <c r="BF1162" i="3"/>
  <c r="BB1162" i="3"/>
  <c r="AX1162" i="3"/>
  <c r="AT1162" i="3"/>
  <c r="AP1162" i="3"/>
  <c r="AL1162" i="3"/>
  <c r="AH1162" i="3"/>
  <c r="AD1162" i="3"/>
  <c r="Z1162" i="3"/>
  <c r="V1162" i="3"/>
  <c r="R1162" i="3"/>
  <c r="M1162" i="3"/>
  <c r="O1162" i="3"/>
  <c r="Q1162" i="3"/>
  <c r="S1162" i="3"/>
  <c r="U1162" i="3"/>
  <c r="W1162" i="3"/>
  <c r="Y1162" i="3"/>
  <c r="AA1162" i="3"/>
  <c r="AC1162" i="3"/>
  <c r="AE1162" i="3"/>
  <c r="AG1162" i="3"/>
  <c r="AI1162" i="3"/>
  <c r="AK1162" i="3"/>
  <c r="AM1162" i="3"/>
  <c r="AO1162" i="3"/>
  <c r="AQ1162" i="3"/>
  <c r="AS1162" i="3"/>
  <c r="AU1162" i="3"/>
  <c r="AW1162" i="3"/>
  <c r="AY1162" i="3"/>
  <c r="BA1162" i="3"/>
  <c r="BC1162" i="3"/>
  <c r="BE1162" i="3"/>
  <c r="BG1162" i="3"/>
  <c r="BI1162" i="3"/>
  <c r="BF1161" i="3"/>
  <c r="BB1161" i="3"/>
  <c r="AX1161" i="3"/>
  <c r="AT1161" i="3"/>
  <c r="AP1161" i="3"/>
  <c r="AL1161" i="3"/>
  <c r="AH1161" i="3"/>
  <c r="AD1161" i="3"/>
  <c r="Z1161" i="3"/>
  <c r="V1161" i="3"/>
  <c r="R1161" i="3"/>
  <c r="M1161" i="3"/>
  <c r="O1161" i="3"/>
  <c r="Q1161" i="3"/>
  <c r="S1161" i="3"/>
  <c r="U1161" i="3"/>
  <c r="W1161" i="3"/>
  <c r="Y1161" i="3"/>
  <c r="AA1161" i="3"/>
  <c r="AC1161" i="3"/>
  <c r="AE1161" i="3"/>
  <c r="AG1161" i="3"/>
  <c r="AI1161" i="3"/>
  <c r="AK1161" i="3"/>
  <c r="AM1161" i="3"/>
  <c r="AO1161" i="3"/>
  <c r="AQ1161" i="3"/>
  <c r="AS1161" i="3"/>
  <c r="AU1161" i="3"/>
  <c r="AW1161" i="3"/>
  <c r="AY1161" i="3"/>
  <c r="BA1161" i="3"/>
  <c r="BC1161" i="3"/>
  <c r="BE1161" i="3"/>
  <c r="BG1161" i="3"/>
  <c r="BI1161" i="3"/>
  <c r="BF1160" i="3"/>
  <c r="BB1160" i="3"/>
  <c r="AX1160" i="3"/>
  <c r="AT1160" i="3"/>
  <c r="AP1160" i="3"/>
  <c r="AL1160" i="3"/>
  <c r="AH1160" i="3"/>
  <c r="AD1160" i="3"/>
  <c r="Z1160" i="3"/>
  <c r="V1160" i="3"/>
  <c r="R1160" i="3"/>
  <c r="M1160" i="3"/>
  <c r="O1160" i="3"/>
  <c r="Q1160" i="3"/>
  <c r="S1160" i="3"/>
  <c r="U1160" i="3"/>
  <c r="W1160" i="3"/>
  <c r="Y1160" i="3"/>
  <c r="AA1160" i="3"/>
  <c r="AC1160" i="3"/>
  <c r="AE1160" i="3"/>
  <c r="AG1160" i="3"/>
  <c r="AI1160" i="3"/>
  <c r="AK1160" i="3"/>
  <c r="AM1160" i="3"/>
  <c r="AO1160" i="3"/>
  <c r="AQ1160" i="3"/>
  <c r="AS1160" i="3"/>
  <c r="AU1160" i="3"/>
  <c r="AW1160" i="3"/>
  <c r="AY1160" i="3"/>
  <c r="BA1160" i="3"/>
  <c r="BC1160" i="3"/>
  <c r="BE1160" i="3"/>
  <c r="BG1160" i="3"/>
  <c r="BI1160" i="3"/>
  <c r="BF1159" i="3"/>
  <c r="BB1159" i="3"/>
  <c r="AX1159" i="3"/>
  <c r="AT1159" i="3"/>
  <c r="AP1159" i="3"/>
  <c r="AL1159" i="3"/>
  <c r="AH1159" i="3"/>
  <c r="AD1159" i="3"/>
  <c r="Z1159" i="3"/>
  <c r="V1159" i="3"/>
  <c r="R1159" i="3"/>
  <c r="M1159" i="3"/>
  <c r="O1159" i="3"/>
  <c r="Q1159" i="3"/>
  <c r="S1159" i="3"/>
  <c r="U1159" i="3"/>
  <c r="W1159" i="3"/>
  <c r="Y1159" i="3"/>
  <c r="AA1159" i="3"/>
  <c r="AC1159" i="3"/>
  <c r="AE1159" i="3"/>
  <c r="AG1159" i="3"/>
  <c r="AI1159" i="3"/>
  <c r="AK1159" i="3"/>
  <c r="AM1159" i="3"/>
  <c r="AO1159" i="3"/>
  <c r="AQ1159" i="3"/>
  <c r="AS1159" i="3"/>
  <c r="AU1159" i="3"/>
  <c r="AW1159" i="3"/>
  <c r="AY1159" i="3"/>
  <c r="BA1159" i="3"/>
  <c r="BC1159" i="3"/>
  <c r="BE1159" i="3"/>
  <c r="BG1159" i="3"/>
  <c r="BI1159" i="3"/>
  <c r="BF1158" i="3"/>
  <c r="BB1158" i="3"/>
  <c r="AX1158" i="3"/>
  <c r="AT1158" i="3"/>
  <c r="AP1158" i="3"/>
  <c r="AL1158" i="3"/>
  <c r="AH1158" i="3"/>
  <c r="AD1158" i="3"/>
  <c r="Z1158" i="3"/>
  <c r="V1158" i="3"/>
  <c r="R1158" i="3"/>
  <c r="M1158" i="3"/>
  <c r="O1158" i="3"/>
  <c r="Q1158" i="3"/>
  <c r="S1158" i="3"/>
  <c r="U1158" i="3"/>
  <c r="W1158" i="3"/>
  <c r="Y1158" i="3"/>
  <c r="AA1158" i="3"/>
  <c r="AC1158" i="3"/>
  <c r="AE1158" i="3"/>
  <c r="AG1158" i="3"/>
  <c r="AI1158" i="3"/>
  <c r="AK1158" i="3"/>
  <c r="AM1158" i="3"/>
  <c r="AO1158" i="3"/>
  <c r="AQ1158" i="3"/>
  <c r="AS1158" i="3"/>
  <c r="AU1158" i="3"/>
  <c r="AW1158" i="3"/>
  <c r="AY1158" i="3"/>
  <c r="BA1158" i="3"/>
  <c r="BC1158" i="3"/>
  <c r="BE1158" i="3"/>
  <c r="BG1158" i="3"/>
  <c r="BI1158" i="3"/>
  <c r="BF1157" i="3"/>
  <c r="BB1157" i="3"/>
  <c r="AX1157" i="3"/>
  <c r="AT1157" i="3"/>
  <c r="AP1157" i="3"/>
  <c r="AL1157" i="3"/>
  <c r="AH1157" i="3"/>
  <c r="AD1157" i="3"/>
  <c r="Z1157" i="3"/>
  <c r="V1157" i="3"/>
  <c r="R1157" i="3"/>
  <c r="M1157" i="3"/>
  <c r="O1157" i="3"/>
  <c r="Q1157" i="3"/>
  <c r="S1157" i="3"/>
  <c r="U1157" i="3"/>
  <c r="W1157" i="3"/>
  <c r="Y1157" i="3"/>
  <c r="AA1157" i="3"/>
  <c r="AC1157" i="3"/>
  <c r="AE1157" i="3"/>
  <c r="AG1157" i="3"/>
  <c r="AI1157" i="3"/>
  <c r="AK1157" i="3"/>
  <c r="AM1157" i="3"/>
  <c r="AO1157" i="3"/>
  <c r="AQ1157" i="3"/>
  <c r="AS1157" i="3"/>
  <c r="AU1157" i="3"/>
  <c r="AW1157" i="3"/>
  <c r="AY1157" i="3"/>
  <c r="BA1157" i="3"/>
  <c r="BC1157" i="3"/>
  <c r="BE1157" i="3"/>
  <c r="BG1157" i="3"/>
  <c r="BI1157" i="3"/>
  <c r="BF1156" i="3"/>
  <c r="BB1156" i="3"/>
  <c r="AX1156" i="3"/>
  <c r="AT1156" i="3"/>
  <c r="AP1156" i="3"/>
  <c r="AL1156" i="3"/>
  <c r="AH1156" i="3"/>
  <c r="AD1156" i="3"/>
  <c r="Z1156" i="3"/>
  <c r="V1156" i="3"/>
  <c r="R1156" i="3"/>
  <c r="M1156" i="3"/>
  <c r="O1156" i="3"/>
  <c r="Q1156" i="3"/>
  <c r="S1156" i="3"/>
  <c r="U1156" i="3"/>
  <c r="W1156" i="3"/>
  <c r="Y1156" i="3"/>
  <c r="AA1156" i="3"/>
  <c r="AC1156" i="3"/>
  <c r="AE1156" i="3"/>
  <c r="AG1156" i="3"/>
  <c r="AI1156" i="3"/>
  <c r="AK1156" i="3"/>
  <c r="AM1156" i="3"/>
  <c r="AO1156" i="3"/>
  <c r="AQ1156" i="3"/>
  <c r="AS1156" i="3"/>
  <c r="AU1156" i="3"/>
  <c r="AW1156" i="3"/>
  <c r="AY1156" i="3"/>
  <c r="BA1156" i="3"/>
  <c r="BC1156" i="3"/>
  <c r="BE1156" i="3"/>
  <c r="BG1156" i="3"/>
  <c r="BI1156" i="3"/>
  <c r="BF1155" i="3"/>
  <c r="BB1155" i="3"/>
  <c r="AX1155" i="3"/>
  <c r="AT1155" i="3"/>
  <c r="AP1155" i="3"/>
  <c r="AL1155" i="3"/>
  <c r="AH1155" i="3"/>
  <c r="AD1155" i="3"/>
  <c r="Z1155" i="3"/>
  <c r="V1155" i="3"/>
  <c r="R1155" i="3"/>
  <c r="M1155" i="3"/>
  <c r="O1155" i="3"/>
  <c r="Q1155" i="3"/>
  <c r="S1155" i="3"/>
  <c r="U1155" i="3"/>
  <c r="W1155" i="3"/>
  <c r="Y1155" i="3"/>
  <c r="AA1155" i="3"/>
  <c r="AC1155" i="3"/>
  <c r="AE1155" i="3"/>
  <c r="AG1155" i="3"/>
  <c r="AI1155" i="3"/>
  <c r="AK1155" i="3"/>
  <c r="AM1155" i="3"/>
  <c r="AO1155" i="3"/>
  <c r="AQ1155" i="3"/>
  <c r="AS1155" i="3"/>
  <c r="AU1155" i="3"/>
  <c r="AW1155" i="3"/>
  <c r="AY1155" i="3"/>
  <c r="BA1155" i="3"/>
  <c r="BC1155" i="3"/>
  <c r="BE1155" i="3"/>
  <c r="BG1155" i="3"/>
  <c r="BI1155" i="3"/>
  <c r="BF1154" i="3"/>
  <c r="BB1154" i="3"/>
  <c r="AX1154" i="3"/>
  <c r="AT1154" i="3"/>
  <c r="AP1154" i="3"/>
  <c r="AL1154" i="3"/>
  <c r="AH1154" i="3"/>
  <c r="AD1154" i="3"/>
  <c r="Z1154" i="3"/>
  <c r="V1154" i="3"/>
  <c r="R1154" i="3"/>
  <c r="M1154" i="3"/>
  <c r="O1154" i="3"/>
  <c r="Q1154" i="3"/>
  <c r="S1154" i="3"/>
  <c r="U1154" i="3"/>
  <c r="W1154" i="3"/>
  <c r="Y1154" i="3"/>
  <c r="AA1154" i="3"/>
  <c r="AC1154" i="3"/>
  <c r="AE1154" i="3"/>
  <c r="AG1154" i="3"/>
  <c r="AI1154" i="3"/>
  <c r="AK1154" i="3"/>
  <c r="AM1154" i="3"/>
  <c r="AO1154" i="3"/>
  <c r="AQ1154" i="3"/>
  <c r="AS1154" i="3"/>
  <c r="AU1154" i="3"/>
  <c r="AW1154" i="3"/>
  <c r="AY1154" i="3"/>
  <c r="BA1154" i="3"/>
  <c r="BC1154" i="3"/>
  <c r="BE1154" i="3"/>
  <c r="BG1154" i="3"/>
  <c r="BI1154" i="3"/>
  <c r="BF1153" i="3"/>
  <c r="BB1153" i="3"/>
  <c r="AX1153" i="3"/>
  <c r="AT1153" i="3"/>
  <c r="AP1153" i="3"/>
  <c r="AL1153" i="3"/>
  <c r="AH1153" i="3"/>
  <c r="AD1153" i="3"/>
  <c r="Z1153" i="3"/>
  <c r="V1153" i="3"/>
  <c r="R1153" i="3"/>
  <c r="M1153" i="3"/>
  <c r="O1153" i="3"/>
  <c r="Q1153" i="3"/>
  <c r="S1153" i="3"/>
  <c r="U1153" i="3"/>
  <c r="W1153" i="3"/>
  <c r="Y1153" i="3"/>
  <c r="AA1153" i="3"/>
  <c r="AC1153" i="3"/>
  <c r="AE1153" i="3"/>
  <c r="AG1153" i="3"/>
  <c r="AI1153" i="3"/>
  <c r="AK1153" i="3"/>
  <c r="AM1153" i="3"/>
  <c r="AO1153" i="3"/>
  <c r="AQ1153" i="3"/>
  <c r="AS1153" i="3"/>
  <c r="AU1153" i="3"/>
  <c r="AW1153" i="3"/>
  <c r="AY1153" i="3"/>
  <c r="BA1153" i="3"/>
  <c r="BC1153" i="3"/>
  <c r="BE1153" i="3"/>
  <c r="BG1153" i="3"/>
  <c r="BI1153" i="3"/>
  <c r="BF1152" i="3"/>
  <c r="BB1152" i="3"/>
  <c r="AX1152" i="3"/>
  <c r="AT1152" i="3"/>
  <c r="AP1152" i="3"/>
  <c r="AL1152" i="3"/>
  <c r="AH1152" i="3"/>
  <c r="AD1152" i="3"/>
  <c r="Z1152" i="3"/>
  <c r="V1152" i="3"/>
  <c r="R1152" i="3"/>
  <c r="M1152" i="3"/>
  <c r="O1152" i="3"/>
  <c r="Q1152" i="3"/>
  <c r="S1152" i="3"/>
  <c r="U1152" i="3"/>
  <c r="W1152" i="3"/>
  <c r="Y1152" i="3"/>
  <c r="AA1152" i="3"/>
  <c r="AC1152" i="3"/>
  <c r="AE1152" i="3"/>
  <c r="AG1152" i="3"/>
  <c r="AI1152" i="3"/>
  <c r="AK1152" i="3"/>
  <c r="AM1152" i="3"/>
  <c r="AO1152" i="3"/>
  <c r="AQ1152" i="3"/>
  <c r="AS1152" i="3"/>
  <c r="AU1152" i="3"/>
  <c r="AW1152" i="3"/>
  <c r="AY1152" i="3"/>
  <c r="BA1152" i="3"/>
  <c r="BC1152" i="3"/>
  <c r="BE1152" i="3"/>
  <c r="BG1152" i="3"/>
  <c r="BI1152" i="3"/>
  <c r="BF1151" i="3"/>
  <c r="BB1151" i="3"/>
  <c r="AX1151" i="3"/>
  <c r="AT1151" i="3"/>
  <c r="AP1151" i="3"/>
  <c r="AL1151" i="3"/>
  <c r="AH1151" i="3"/>
  <c r="AD1151" i="3"/>
  <c r="Z1151" i="3"/>
  <c r="V1151" i="3"/>
  <c r="R1151" i="3"/>
  <c r="M1151" i="3"/>
  <c r="O1151" i="3"/>
  <c r="Q1151" i="3"/>
  <c r="S1151" i="3"/>
  <c r="U1151" i="3"/>
  <c r="W1151" i="3"/>
  <c r="Y1151" i="3"/>
  <c r="AA1151" i="3"/>
  <c r="AC1151" i="3"/>
  <c r="AE1151" i="3"/>
  <c r="AG1151" i="3"/>
  <c r="AI1151" i="3"/>
  <c r="AK1151" i="3"/>
  <c r="AM1151" i="3"/>
  <c r="AO1151" i="3"/>
  <c r="AQ1151" i="3"/>
  <c r="AS1151" i="3"/>
  <c r="AU1151" i="3"/>
  <c r="AW1151" i="3"/>
  <c r="AY1151" i="3"/>
  <c r="BA1151" i="3"/>
  <c r="BC1151" i="3"/>
  <c r="BE1151" i="3"/>
  <c r="BG1151" i="3"/>
  <c r="BI1151" i="3"/>
  <c r="BF1150" i="3"/>
  <c r="BB1150" i="3"/>
  <c r="AX1150" i="3"/>
  <c r="AT1150" i="3"/>
  <c r="AP1150" i="3"/>
  <c r="AL1150" i="3"/>
  <c r="AH1150" i="3"/>
  <c r="AD1150" i="3"/>
  <c r="Z1150" i="3"/>
  <c r="V1150" i="3"/>
  <c r="R1150" i="3"/>
  <c r="M1150" i="3"/>
  <c r="O1150" i="3"/>
  <c r="Q1150" i="3"/>
  <c r="S1150" i="3"/>
  <c r="U1150" i="3"/>
  <c r="W1150" i="3"/>
  <c r="Y1150" i="3"/>
  <c r="AA1150" i="3"/>
  <c r="AC1150" i="3"/>
  <c r="AE1150" i="3"/>
  <c r="AG1150" i="3"/>
  <c r="AI1150" i="3"/>
  <c r="AK1150" i="3"/>
  <c r="AM1150" i="3"/>
  <c r="AO1150" i="3"/>
  <c r="AQ1150" i="3"/>
  <c r="AS1150" i="3"/>
  <c r="AU1150" i="3"/>
  <c r="AW1150" i="3"/>
  <c r="AY1150" i="3"/>
  <c r="BA1150" i="3"/>
  <c r="BC1150" i="3"/>
  <c r="BE1150" i="3"/>
  <c r="BG1150" i="3"/>
  <c r="BI1150" i="3"/>
  <c r="BF1149" i="3"/>
  <c r="BB1149" i="3"/>
  <c r="AX1149" i="3"/>
  <c r="AT1149" i="3"/>
  <c r="AP1149" i="3"/>
  <c r="AL1149" i="3"/>
  <c r="AH1149" i="3"/>
  <c r="AD1149" i="3"/>
  <c r="Z1149" i="3"/>
  <c r="V1149" i="3"/>
  <c r="R1149" i="3"/>
  <c r="M1149" i="3"/>
  <c r="O1149" i="3"/>
  <c r="Q1149" i="3"/>
  <c r="S1149" i="3"/>
  <c r="U1149" i="3"/>
  <c r="W1149" i="3"/>
  <c r="Y1149" i="3"/>
  <c r="AA1149" i="3"/>
  <c r="AC1149" i="3"/>
  <c r="AE1149" i="3"/>
  <c r="AG1149" i="3"/>
  <c r="AI1149" i="3"/>
  <c r="AK1149" i="3"/>
  <c r="AM1149" i="3"/>
  <c r="AO1149" i="3"/>
  <c r="AQ1149" i="3"/>
  <c r="AS1149" i="3"/>
  <c r="AU1149" i="3"/>
  <c r="AW1149" i="3"/>
  <c r="AY1149" i="3"/>
  <c r="BA1149" i="3"/>
  <c r="BC1149" i="3"/>
  <c r="BE1149" i="3"/>
  <c r="BG1149" i="3"/>
  <c r="BI1149" i="3"/>
  <c r="BF1148" i="3"/>
  <c r="BB1148" i="3"/>
  <c r="AX1148" i="3"/>
  <c r="AT1148" i="3"/>
  <c r="AP1148" i="3"/>
  <c r="AL1148" i="3"/>
  <c r="AH1148" i="3"/>
  <c r="AD1148" i="3"/>
  <c r="Z1148" i="3"/>
  <c r="V1148" i="3"/>
  <c r="R1148" i="3"/>
  <c r="M1148" i="3"/>
  <c r="O1148" i="3"/>
  <c r="Q1148" i="3"/>
  <c r="S1148" i="3"/>
  <c r="U1148" i="3"/>
  <c r="W1148" i="3"/>
  <c r="Y1148" i="3"/>
  <c r="AA1148" i="3"/>
  <c r="AC1148" i="3"/>
  <c r="AE1148" i="3"/>
  <c r="AG1148" i="3"/>
  <c r="AI1148" i="3"/>
  <c r="AK1148" i="3"/>
  <c r="AM1148" i="3"/>
  <c r="AO1148" i="3"/>
  <c r="AQ1148" i="3"/>
  <c r="AS1148" i="3"/>
  <c r="AU1148" i="3"/>
  <c r="AW1148" i="3"/>
  <c r="AY1148" i="3"/>
  <c r="BA1148" i="3"/>
  <c r="BC1148" i="3"/>
  <c r="BE1148" i="3"/>
  <c r="BG1148" i="3"/>
  <c r="BI1148" i="3"/>
  <c r="BF1147" i="3"/>
  <c r="BB1147" i="3"/>
  <c r="AX1147" i="3"/>
  <c r="AT1147" i="3"/>
  <c r="AP1147" i="3"/>
  <c r="AL1147" i="3"/>
  <c r="AH1147" i="3"/>
  <c r="AD1147" i="3"/>
  <c r="Z1147" i="3"/>
  <c r="V1147" i="3"/>
  <c r="R1147" i="3"/>
  <c r="M1147" i="3"/>
  <c r="O1147" i="3"/>
  <c r="Q1147" i="3"/>
  <c r="S1147" i="3"/>
  <c r="U1147" i="3"/>
  <c r="W1147" i="3"/>
  <c r="Y1147" i="3"/>
  <c r="AA1147" i="3"/>
  <c r="AC1147" i="3"/>
  <c r="AE1147" i="3"/>
  <c r="AG1147" i="3"/>
  <c r="AI1147" i="3"/>
  <c r="AK1147" i="3"/>
  <c r="AM1147" i="3"/>
  <c r="AO1147" i="3"/>
  <c r="AQ1147" i="3"/>
  <c r="AS1147" i="3"/>
  <c r="AU1147" i="3"/>
  <c r="AW1147" i="3"/>
  <c r="AY1147" i="3"/>
  <c r="BA1147" i="3"/>
  <c r="BC1147" i="3"/>
  <c r="BE1147" i="3"/>
  <c r="BG1147" i="3"/>
  <c r="BI1147" i="3"/>
  <c r="BF1146" i="3"/>
  <c r="BB1146" i="3"/>
  <c r="AX1146" i="3"/>
  <c r="AT1146" i="3"/>
  <c r="AP1146" i="3"/>
  <c r="AL1146" i="3"/>
  <c r="AH1146" i="3"/>
  <c r="AD1146" i="3"/>
  <c r="Z1146" i="3"/>
  <c r="V1146" i="3"/>
  <c r="R1146" i="3"/>
  <c r="M1146" i="3"/>
  <c r="O1146" i="3"/>
  <c r="Q1146" i="3"/>
  <c r="S1146" i="3"/>
  <c r="U1146" i="3"/>
  <c r="W1146" i="3"/>
  <c r="Y1146" i="3"/>
  <c r="AA1146" i="3"/>
  <c r="AC1146" i="3"/>
  <c r="AE1146" i="3"/>
  <c r="AG1146" i="3"/>
  <c r="AI1146" i="3"/>
  <c r="AK1146" i="3"/>
  <c r="AM1146" i="3"/>
  <c r="AO1146" i="3"/>
  <c r="AQ1146" i="3"/>
  <c r="AS1146" i="3"/>
  <c r="AU1146" i="3"/>
  <c r="AW1146" i="3"/>
  <c r="AY1146" i="3"/>
  <c r="BA1146" i="3"/>
  <c r="BC1146" i="3"/>
  <c r="BE1146" i="3"/>
  <c r="BG1146" i="3"/>
  <c r="BI1146" i="3"/>
  <c r="BF1145" i="3"/>
  <c r="BB1145" i="3"/>
  <c r="AX1145" i="3"/>
  <c r="AT1145" i="3"/>
  <c r="AP1145" i="3"/>
  <c r="AL1145" i="3"/>
  <c r="AH1145" i="3"/>
  <c r="AD1145" i="3"/>
  <c r="Z1145" i="3"/>
  <c r="V1145" i="3"/>
  <c r="R1145" i="3"/>
  <c r="M1145" i="3"/>
  <c r="O1145" i="3"/>
  <c r="Q1145" i="3"/>
  <c r="S1145" i="3"/>
  <c r="U1145" i="3"/>
  <c r="W1145" i="3"/>
  <c r="Y1145" i="3"/>
  <c r="AA1145" i="3"/>
  <c r="AC1145" i="3"/>
  <c r="AE1145" i="3"/>
  <c r="AG1145" i="3"/>
  <c r="AI1145" i="3"/>
  <c r="AK1145" i="3"/>
  <c r="AM1145" i="3"/>
  <c r="AO1145" i="3"/>
  <c r="AQ1145" i="3"/>
  <c r="AS1145" i="3"/>
  <c r="AU1145" i="3"/>
  <c r="AW1145" i="3"/>
  <c r="AY1145" i="3"/>
  <c r="BA1145" i="3"/>
  <c r="BC1145" i="3"/>
  <c r="BE1145" i="3"/>
  <c r="BG1145" i="3"/>
  <c r="BI1145" i="3"/>
  <c r="BF1144" i="3"/>
  <c r="BB1144" i="3"/>
  <c r="AX1144" i="3"/>
  <c r="AT1144" i="3"/>
  <c r="AP1144" i="3"/>
  <c r="AL1144" i="3"/>
  <c r="AH1144" i="3"/>
  <c r="AD1144" i="3"/>
  <c r="Z1144" i="3"/>
  <c r="V1144" i="3"/>
  <c r="R1144" i="3"/>
  <c r="M1144" i="3"/>
  <c r="O1144" i="3"/>
  <c r="Q1144" i="3"/>
  <c r="S1144" i="3"/>
  <c r="U1144" i="3"/>
  <c r="W1144" i="3"/>
  <c r="Y1144" i="3"/>
  <c r="AA1144" i="3"/>
  <c r="AC1144" i="3"/>
  <c r="AE1144" i="3"/>
  <c r="AG1144" i="3"/>
  <c r="AI1144" i="3"/>
  <c r="AK1144" i="3"/>
  <c r="AM1144" i="3"/>
  <c r="AO1144" i="3"/>
  <c r="AQ1144" i="3"/>
  <c r="AS1144" i="3"/>
  <c r="AU1144" i="3"/>
  <c r="AW1144" i="3"/>
  <c r="AY1144" i="3"/>
  <c r="BA1144" i="3"/>
  <c r="BC1144" i="3"/>
  <c r="BE1144" i="3"/>
  <c r="BG1144" i="3"/>
  <c r="BI1144" i="3"/>
  <c r="BF1143" i="3"/>
  <c r="BB1143" i="3"/>
  <c r="AX1143" i="3"/>
  <c r="AT1143" i="3"/>
  <c r="AP1143" i="3"/>
  <c r="AL1143" i="3"/>
  <c r="AH1143" i="3"/>
  <c r="AD1143" i="3"/>
  <c r="Z1143" i="3"/>
  <c r="V1143" i="3"/>
  <c r="R1143" i="3"/>
  <c r="M1143" i="3"/>
  <c r="O1143" i="3"/>
  <c r="Q1143" i="3"/>
  <c r="S1143" i="3"/>
  <c r="U1143" i="3"/>
  <c r="W1143" i="3"/>
  <c r="Y1143" i="3"/>
  <c r="AA1143" i="3"/>
  <c r="AC1143" i="3"/>
  <c r="AE1143" i="3"/>
  <c r="AG1143" i="3"/>
  <c r="AI1143" i="3"/>
  <c r="AK1143" i="3"/>
  <c r="AM1143" i="3"/>
  <c r="AO1143" i="3"/>
  <c r="AQ1143" i="3"/>
  <c r="AS1143" i="3"/>
  <c r="AU1143" i="3"/>
  <c r="AW1143" i="3"/>
  <c r="AY1143" i="3"/>
  <c r="BA1143" i="3"/>
  <c r="BC1143" i="3"/>
  <c r="BE1143" i="3"/>
  <c r="BG1143" i="3"/>
  <c r="BI1143" i="3"/>
  <c r="BF1142" i="3"/>
  <c r="BB1142" i="3"/>
  <c r="AX1142" i="3"/>
  <c r="AT1142" i="3"/>
  <c r="AP1142" i="3"/>
  <c r="AL1142" i="3"/>
  <c r="AH1142" i="3"/>
  <c r="AD1142" i="3"/>
  <c r="Z1142" i="3"/>
  <c r="V1142" i="3"/>
  <c r="R1142" i="3"/>
  <c r="M1142" i="3"/>
  <c r="O1142" i="3"/>
  <c r="Q1142" i="3"/>
  <c r="S1142" i="3"/>
  <c r="U1142" i="3"/>
  <c r="W1142" i="3"/>
  <c r="Y1142" i="3"/>
  <c r="AA1142" i="3"/>
  <c r="AC1142" i="3"/>
  <c r="AE1142" i="3"/>
  <c r="AG1142" i="3"/>
  <c r="AI1142" i="3"/>
  <c r="AK1142" i="3"/>
  <c r="AM1142" i="3"/>
  <c r="AO1142" i="3"/>
  <c r="AQ1142" i="3"/>
  <c r="AS1142" i="3"/>
  <c r="AU1142" i="3"/>
  <c r="AW1142" i="3"/>
  <c r="AY1142" i="3"/>
  <c r="BA1142" i="3"/>
  <c r="BC1142" i="3"/>
  <c r="BE1142" i="3"/>
  <c r="BG1142" i="3"/>
  <c r="BI1142" i="3"/>
  <c r="BF1141" i="3"/>
  <c r="BB1141" i="3"/>
  <c r="AX1141" i="3"/>
  <c r="AT1141" i="3"/>
  <c r="AP1141" i="3"/>
  <c r="AL1141" i="3"/>
  <c r="AH1141" i="3"/>
  <c r="AD1141" i="3"/>
  <c r="Z1141" i="3"/>
  <c r="V1141" i="3"/>
  <c r="R1141" i="3"/>
  <c r="M1141" i="3"/>
  <c r="O1141" i="3"/>
  <c r="Q1141" i="3"/>
  <c r="S1141" i="3"/>
  <c r="U1141" i="3"/>
  <c r="W1141" i="3"/>
  <c r="Y1141" i="3"/>
  <c r="AA1141" i="3"/>
  <c r="AC1141" i="3"/>
  <c r="AE1141" i="3"/>
  <c r="AG1141" i="3"/>
  <c r="AI1141" i="3"/>
  <c r="AK1141" i="3"/>
  <c r="AM1141" i="3"/>
  <c r="AO1141" i="3"/>
  <c r="AQ1141" i="3"/>
  <c r="AS1141" i="3"/>
  <c r="AU1141" i="3"/>
  <c r="AW1141" i="3"/>
  <c r="AY1141" i="3"/>
  <c r="BA1141" i="3"/>
  <c r="BC1141" i="3"/>
  <c r="BE1141" i="3"/>
  <c r="BG1141" i="3"/>
  <c r="BI1141" i="3"/>
  <c r="BF1140" i="3"/>
  <c r="BB1140" i="3"/>
  <c r="AX1140" i="3"/>
  <c r="AT1140" i="3"/>
  <c r="AP1140" i="3"/>
  <c r="AL1140" i="3"/>
  <c r="AH1140" i="3"/>
  <c r="AD1140" i="3"/>
  <c r="Z1140" i="3"/>
  <c r="V1140" i="3"/>
  <c r="R1140" i="3"/>
  <c r="M1140" i="3"/>
  <c r="O1140" i="3"/>
  <c r="Q1140" i="3"/>
  <c r="S1140" i="3"/>
  <c r="U1140" i="3"/>
  <c r="W1140" i="3"/>
  <c r="Y1140" i="3"/>
  <c r="AA1140" i="3"/>
  <c r="AC1140" i="3"/>
  <c r="AE1140" i="3"/>
  <c r="AG1140" i="3"/>
  <c r="AI1140" i="3"/>
  <c r="AK1140" i="3"/>
  <c r="AM1140" i="3"/>
  <c r="AO1140" i="3"/>
  <c r="AQ1140" i="3"/>
  <c r="AS1140" i="3"/>
  <c r="AU1140" i="3"/>
  <c r="AW1140" i="3"/>
  <c r="AY1140" i="3"/>
  <c r="BA1140" i="3"/>
  <c r="BC1140" i="3"/>
  <c r="BE1140" i="3"/>
  <c r="BG1140" i="3"/>
  <c r="BI1140" i="3"/>
  <c r="BF1139" i="3"/>
  <c r="BB1139" i="3"/>
  <c r="AX1139" i="3"/>
  <c r="AT1139" i="3"/>
  <c r="AP1139" i="3"/>
  <c r="AL1139" i="3"/>
  <c r="AH1139" i="3"/>
  <c r="AD1139" i="3"/>
  <c r="Z1139" i="3"/>
  <c r="V1139" i="3"/>
  <c r="R1139" i="3"/>
  <c r="M1139" i="3"/>
  <c r="O1139" i="3"/>
  <c r="Q1139" i="3"/>
  <c r="S1139" i="3"/>
  <c r="U1139" i="3"/>
  <c r="W1139" i="3"/>
  <c r="Y1139" i="3"/>
  <c r="AA1139" i="3"/>
  <c r="AC1139" i="3"/>
  <c r="AE1139" i="3"/>
  <c r="AG1139" i="3"/>
  <c r="AI1139" i="3"/>
  <c r="AK1139" i="3"/>
  <c r="AM1139" i="3"/>
  <c r="AO1139" i="3"/>
  <c r="AQ1139" i="3"/>
  <c r="AS1139" i="3"/>
  <c r="AU1139" i="3"/>
  <c r="AW1139" i="3"/>
  <c r="AY1139" i="3"/>
  <c r="BA1139" i="3"/>
  <c r="BC1139" i="3"/>
  <c r="BE1139" i="3"/>
  <c r="BG1139" i="3"/>
  <c r="BI1139" i="3"/>
  <c r="BF1138" i="3"/>
  <c r="BB1138" i="3"/>
  <c r="AX1138" i="3"/>
  <c r="AT1138" i="3"/>
  <c r="AP1138" i="3"/>
  <c r="AL1138" i="3"/>
  <c r="AH1138" i="3"/>
  <c r="AD1138" i="3"/>
  <c r="Z1138" i="3"/>
  <c r="V1138" i="3"/>
  <c r="R1138" i="3"/>
  <c r="M1138" i="3"/>
  <c r="O1138" i="3"/>
  <c r="Q1138" i="3"/>
  <c r="S1138" i="3"/>
  <c r="U1138" i="3"/>
  <c r="W1138" i="3"/>
  <c r="Y1138" i="3"/>
  <c r="AA1138" i="3"/>
  <c r="AC1138" i="3"/>
  <c r="AE1138" i="3"/>
  <c r="AG1138" i="3"/>
  <c r="AI1138" i="3"/>
  <c r="AK1138" i="3"/>
  <c r="AM1138" i="3"/>
  <c r="AO1138" i="3"/>
  <c r="AQ1138" i="3"/>
  <c r="AS1138" i="3"/>
  <c r="AU1138" i="3"/>
  <c r="AW1138" i="3"/>
  <c r="AY1138" i="3"/>
  <c r="BA1138" i="3"/>
  <c r="BC1138" i="3"/>
  <c r="BE1138" i="3"/>
  <c r="BG1138" i="3"/>
  <c r="BI1138" i="3"/>
  <c r="BF1137" i="3"/>
  <c r="BB1137" i="3"/>
  <c r="AX1137" i="3"/>
  <c r="AT1137" i="3"/>
  <c r="AP1137" i="3"/>
  <c r="AL1137" i="3"/>
  <c r="AH1137" i="3"/>
  <c r="AD1137" i="3"/>
  <c r="Z1137" i="3"/>
  <c r="V1137" i="3"/>
  <c r="R1137" i="3"/>
  <c r="M1137" i="3"/>
  <c r="O1137" i="3"/>
  <c r="Q1137" i="3"/>
  <c r="S1137" i="3"/>
  <c r="U1137" i="3"/>
  <c r="W1137" i="3"/>
  <c r="Y1137" i="3"/>
  <c r="AA1137" i="3"/>
  <c r="AC1137" i="3"/>
  <c r="AE1137" i="3"/>
  <c r="AG1137" i="3"/>
  <c r="AI1137" i="3"/>
  <c r="AK1137" i="3"/>
  <c r="AM1137" i="3"/>
  <c r="AO1137" i="3"/>
  <c r="AQ1137" i="3"/>
  <c r="AS1137" i="3"/>
  <c r="AU1137" i="3"/>
  <c r="AW1137" i="3"/>
  <c r="AY1137" i="3"/>
  <c r="BA1137" i="3"/>
  <c r="BC1137" i="3"/>
  <c r="BE1137" i="3"/>
  <c r="BG1137" i="3"/>
  <c r="BI1137" i="3"/>
  <c r="BF1136" i="3"/>
  <c r="BB1136" i="3"/>
  <c r="AX1136" i="3"/>
  <c r="AT1136" i="3"/>
  <c r="AP1136" i="3"/>
  <c r="AL1136" i="3"/>
  <c r="AH1136" i="3"/>
  <c r="AD1136" i="3"/>
  <c r="Z1136" i="3"/>
  <c r="V1136" i="3"/>
  <c r="R1136" i="3"/>
  <c r="M1136" i="3"/>
  <c r="O1136" i="3"/>
  <c r="Q1136" i="3"/>
  <c r="S1136" i="3"/>
  <c r="U1136" i="3"/>
  <c r="W1136" i="3"/>
  <c r="Y1136" i="3"/>
  <c r="AA1136" i="3"/>
  <c r="AC1136" i="3"/>
  <c r="AE1136" i="3"/>
  <c r="AG1136" i="3"/>
  <c r="AI1136" i="3"/>
  <c r="AK1136" i="3"/>
  <c r="AM1136" i="3"/>
  <c r="AO1136" i="3"/>
  <c r="AQ1136" i="3"/>
  <c r="AS1136" i="3"/>
  <c r="AU1136" i="3"/>
  <c r="AW1136" i="3"/>
  <c r="AY1136" i="3"/>
  <c r="BA1136" i="3"/>
  <c r="BC1136" i="3"/>
  <c r="BE1136" i="3"/>
  <c r="BG1136" i="3"/>
  <c r="BI1136" i="3"/>
  <c r="BF1135" i="3"/>
  <c r="BB1135" i="3"/>
  <c r="AX1135" i="3"/>
  <c r="AT1135" i="3"/>
  <c r="AP1135" i="3"/>
  <c r="AL1135" i="3"/>
  <c r="AH1135" i="3"/>
  <c r="AD1135" i="3"/>
  <c r="Z1135" i="3"/>
  <c r="V1135" i="3"/>
  <c r="R1135" i="3"/>
  <c r="M1135" i="3"/>
  <c r="O1135" i="3"/>
  <c r="Q1135" i="3"/>
  <c r="S1135" i="3"/>
  <c r="U1135" i="3"/>
  <c r="W1135" i="3"/>
  <c r="Y1135" i="3"/>
  <c r="AA1135" i="3"/>
  <c r="AC1135" i="3"/>
  <c r="AE1135" i="3"/>
  <c r="AG1135" i="3"/>
  <c r="AI1135" i="3"/>
  <c r="AK1135" i="3"/>
  <c r="AM1135" i="3"/>
  <c r="AO1135" i="3"/>
  <c r="AQ1135" i="3"/>
  <c r="AS1135" i="3"/>
  <c r="AU1135" i="3"/>
  <c r="AW1135" i="3"/>
  <c r="AY1135" i="3"/>
  <c r="BA1135" i="3"/>
  <c r="BC1135" i="3"/>
  <c r="BE1135" i="3"/>
  <c r="BG1135" i="3"/>
  <c r="BI1135" i="3"/>
  <c r="BF1134" i="3"/>
  <c r="BB1134" i="3"/>
  <c r="AX1134" i="3"/>
  <c r="AT1134" i="3"/>
  <c r="AP1134" i="3"/>
  <c r="AL1134" i="3"/>
  <c r="AH1134" i="3"/>
  <c r="AD1134" i="3"/>
  <c r="Z1134" i="3"/>
  <c r="V1134" i="3"/>
  <c r="R1134" i="3"/>
  <c r="M1134" i="3"/>
  <c r="O1134" i="3"/>
  <c r="Q1134" i="3"/>
  <c r="S1134" i="3"/>
  <c r="U1134" i="3"/>
  <c r="W1134" i="3"/>
  <c r="Y1134" i="3"/>
  <c r="AA1134" i="3"/>
  <c r="AC1134" i="3"/>
  <c r="AE1134" i="3"/>
  <c r="AG1134" i="3"/>
  <c r="AI1134" i="3"/>
  <c r="AK1134" i="3"/>
  <c r="AM1134" i="3"/>
  <c r="AO1134" i="3"/>
  <c r="AQ1134" i="3"/>
  <c r="AS1134" i="3"/>
  <c r="AU1134" i="3"/>
  <c r="AW1134" i="3"/>
  <c r="AY1134" i="3"/>
  <c r="BA1134" i="3"/>
  <c r="BC1134" i="3"/>
  <c r="BE1134" i="3"/>
  <c r="BG1134" i="3"/>
  <c r="BI1134" i="3"/>
  <c r="BF1133" i="3"/>
  <c r="BB1133" i="3"/>
  <c r="AX1133" i="3"/>
  <c r="AT1133" i="3"/>
  <c r="AP1133" i="3"/>
  <c r="AL1133" i="3"/>
  <c r="AH1133" i="3"/>
  <c r="AD1133" i="3"/>
  <c r="Z1133" i="3"/>
  <c r="V1133" i="3"/>
  <c r="R1133" i="3"/>
  <c r="M1133" i="3"/>
  <c r="O1133" i="3"/>
  <c r="Q1133" i="3"/>
  <c r="S1133" i="3"/>
  <c r="U1133" i="3"/>
  <c r="W1133" i="3"/>
  <c r="Y1133" i="3"/>
  <c r="AA1133" i="3"/>
  <c r="AC1133" i="3"/>
  <c r="AE1133" i="3"/>
  <c r="AG1133" i="3"/>
  <c r="AI1133" i="3"/>
  <c r="AK1133" i="3"/>
  <c r="AM1133" i="3"/>
  <c r="AO1133" i="3"/>
  <c r="AQ1133" i="3"/>
  <c r="AS1133" i="3"/>
  <c r="AU1133" i="3"/>
  <c r="AW1133" i="3"/>
  <c r="AY1133" i="3"/>
  <c r="BA1133" i="3"/>
  <c r="BC1133" i="3"/>
  <c r="BE1133" i="3"/>
  <c r="BG1133" i="3"/>
  <c r="BI1133" i="3"/>
  <c r="BF1132" i="3"/>
  <c r="BB1132" i="3"/>
  <c r="AX1132" i="3"/>
  <c r="AT1132" i="3"/>
  <c r="AP1132" i="3"/>
  <c r="AL1132" i="3"/>
  <c r="AH1132" i="3"/>
  <c r="AD1132" i="3"/>
  <c r="Z1132" i="3"/>
  <c r="V1132" i="3"/>
  <c r="R1132" i="3"/>
  <c r="M1132" i="3"/>
  <c r="O1132" i="3"/>
  <c r="Q1132" i="3"/>
  <c r="S1132" i="3"/>
  <c r="U1132" i="3"/>
  <c r="W1132" i="3"/>
  <c r="Y1132" i="3"/>
  <c r="AA1132" i="3"/>
  <c r="AC1132" i="3"/>
  <c r="AE1132" i="3"/>
  <c r="AG1132" i="3"/>
  <c r="AI1132" i="3"/>
  <c r="AK1132" i="3"/>
  <c r="AM1132" i="3"/>
  <c r="AO1132" i="3"/>
  <c r="AQ1132" i="3"/>
  <c r="AS1132" i="3"/>
  <c r="AU1132" i="3"/>
  <c r="AW1132" i="3"/>
  <c r="AY1132" i="3"/>
  <c r="BA1132" i="3"/>
  <c r="BC1132" i="3"/>
  <c r="BE1132" i="3"/>
  <c r="BG1132" i="3"/>
  <c r="BI1132" i="3"/>
  <c r="BF1131" i="3"/>
  <c r="BB1131" i="3"/>
  <c r="AX1131" i="3"/>
  <c r="AT1131" i="3"/>
  <c r="AP1131" i="3"/>
  <c r="AL1131" i="3"/>
  <c r="AH1131" i="3"/>
  <c r="AD1131" i="3"/>
  <c r="Z1131" i="3"/>
  <c r="V1131" i="3"/>
  <c r="R1131" i="3"/>
  <c r="M1131" i="3"/>
  <c r="O1131" i="3"/>
  <c r="Q1131" i="3"/>
  <c r="S1131" i="3"/>
  <c r="U1131" i="3"/>
  <c r="W1131" i="3"/>
  <c r="Y1131" i="3"/>
  <c r="AA1131" i="3"/>
  <c r="AC1131" i="3"/>
  <c r="AE1131" i="3"/>
  <c r="AG1131" i="3"/>
  <c r="AI1131" i="3"/>
  <c r="AK1131" i="3"/>
  <c r="AM1131" i="3"/>
  <c r="AO1131" i="3"/>
  <c r="AQ1131" i="3"/>
  <c r="AS1131" i="3"/>
  <c r="AU1131" i="3"/>
  <c r="AW1131" i="3"/>
  <c r="AY1131" i="3"/>
  <c r="BA1131" i="3"/>
  <c r="BC1131" i="3"/>
  <c r="BE1131" i="3"/>
  <c r="BG1131" i="3"/>
  <c r="BI1131" i="3"/>
  <c r="BF1130" i="3"/>
  <c r="BB1130" i="3"/>
  <c r="AX1130" i="3"/>
  <c r="AT1130" i="3"/>
  <c r="AP1130" i="3"/>
  <c r="AL1130" i="3"/>
  <c r="AH1130" i="3"/>
  <c r="AD1130" i="3"/>
  <c r="Z1130" i="3"/>
  <c r="V1130" i="3"/>
  <c r="R1130" i="3"/>
  <c r="M1130" i="3"/>
  <c r="O1130" i="3"/>
  <c r="Q1130" i="3"/>
  <c r="S1130" i="3"/>
  <c r="U1130" i="3"/>
  <c r="W1130" i="3"/>
  <c r="Y1130" i="3"/>
  <c r="AA1130" i="3"/>
  <c r="AC1130" i="3"/>
  <c r="AE1130" i="3"/>
  <c r="AG1130" i="3"/>
  <c r="AI1130" i="3"/>
  <c r="AK1130" i="3"/>
  <c r="AM1130" i="3"/>
  <c r="AO1130" i="3"/>
  <c r="AQ1130" i="3"/>
  <c r="AS1130" i="3"/>
  <c r="AU1130" i="3"/>
  <c r="AW1130" i="3"/>
  <c r="AY1130" i="3"/>
  <c r="BA1130" i="3"/>
  <c r="BC1130" i="3"/>
  <c r="BE1130" i="3"/>
  <c r="BG1130" i="3"/>
  <c r="BI1130" i="3"/>
  <c r="BF1129" i="3"/>
  <c r="BB1129" i="3"/>
  <c r="AX1129" i="3"/>
  <c r="AT1129" i="3"/>
  <c r="AP1129" i="3"/>
  <c r="AL1129" i="3"/>
  <c r="AH1129" i="3"/>
  <c r="AD1129" i="3"/>
  <c r="Z1129" i="3"/>
  <c r="V1129" i="3"/>
  <c r="R1129" i="3"/>
  <c r="M1129" i="3"/>
  <c r="O1129" i="3"/>
  <c r="Q1129" i="3"/>
  <c r="S1129" i="3"/>
  <c r="U1129" i="3"/>
  <c r="W1129" i="3"/>
  <c r="Y1129" i="3"/>
  <c r="AA1129" i="3"/>
  <c r="AC1129" i="3"/>
  <c r="AE1129" i="3"/>
  <c r="AG1129" i="3"/>
  <c r="AI1129" i="3"/>
  <c r="AK1129" i="3"/>
  <c r="AM1129" i="3"/>
  <c r="AO1129" i="3"/>
  <c r="AQ1129" i="3"/>
  <c r="AS1129" i="3"/>
  <c r="AU1129" i="3"/>
  <c r="AW1129" i="3"/>
  <c r="AY1129" i="3"/>
  <c r="BA1129" i="3"/>
  <c r="BC1129" i="3"/>
  <c r="BE1129" i="3"/>
  <c r="BG1129" i="3"/>
  <c r="BI1129" i="3"/>
  <c r="BF1128" i="3"/>
  <c r="BB1128" i="3"/>
  <c r="AX1128" i="3"/>
  <c r="AT1128" i="3"/>
  <c r="AP1128" i="3"/>
  <c r="AL1128" i="3"/>
  <c r="AH1128" i="3"/>
  <c r="AD1128" i="3"/>
  <c r="Z1128" i="3"/>
  <c r="V1128" i="3"/>
  <c r="R1128" i="3"/>
  <c r="M1128" i="3"/>
  <c r="O1128" i="3"/>
  <c r="Q1128" i="3"/>
  <c r="S1128" i="3"/>
  <c r="U1128" i="3"/>
  <c r="W1128" i="3"/>
  <c r="Y1128" i="3"/>
  <c r="AA1128" i="3"/>
  <c r="AC1128" i="3"/>
  <c r="AE1128" i="3"/>
  <c r="AG1128" i="3"/>
  <c r="AI1128" i="3"/>
  <c r="AK1128" i="3"/>
  <c r="AM1128" i="3"/>
  <c r="AO1128" i="3"/>
  <c r="AQ1128" i="3"/>
  <c r="AS1128" i="3"/>
  <c r="AU1128" i="3"/>
  <c r="AW1128" i="3"/>
  <c r="AY1128" i="3"/>
  <c r="BA1128" i="3"/>
  <c r="BC1128" i="3"/>
  <c r="BE1128" i="3"/>
  <c r="BG1128" i="3"/>
  <c r="BI1128" i="3"/>
  <c r="BF1127" i="3"/>
  <c r="BB1127" i="3"/>
  <c r="AX1127" i="3"/>
  <c r="AT1127" i="3"/>
  <c r="AP1127" i="3"/>
  <c r="AL1127" i="3"/>
  <c r="AH1127" i="3"/>
  <c r="AD1127" i="3"/>
  <c r="Z1127" i="3"/>
  <c r="V1127" i="3"/>
  <c r="R1127" i="3"/>
  <c r="M1127" i="3"/>
  <c r="O1127" i="3"/>
  <c r="Q1127" i="3"/>
  <c r="S1127" i="3"/>
  <c r="U1127" i="3"/>
  <c r="W1127" i="3"/>
  <c r="Y1127" i="3"/>
  <c r="AA1127" i="3"/>
  <c r="AC1127" i="3"/>
  <c r="AE1127" i="3"/>
  <c r="AG1127" i="3"/>
  <c r="AI1127" i="3"/>
  <c r="AK1127" i="3"/>
  <c r="AM1127" i="3"/>
  <c r="AO1127" i="3"/>
  <c r="AQ1127" i="3"/>
  <c r="AS1127" i="3"/>
  <c r="AU1127" i="3"/>
  <c r="AW1127" i="3"/>
  <c r="AY1127" i="3"/>
  <c r="BA1127" i="3"/>
  <c r="BC1127" i="3"/>
  <c r="BE1127" i="3"/>
  <c r="BG1127" i="3"/>
  <c r="BI1127" i="3"/>
  <c r="BF1126" i="3"/>
  <c r="BB1126" i="3"/>
  <c r="AX1126" i="3"/>
  <c r="AT1126" i="3"/>
  <c r="AP1126" i="3"/>
  <c r="AL1126" i="3"/>
  <c r="AH1126" i="3"/>
  <c r="AD1126" i="3"/>
  <c r="Z1126" i="3"/>
  <c r="V1126" i="3"/>
  <c r="R1126" i="3"/>
  <c r="M1126" i="3"/>
  <c r="O1126" i="3"/>
  <c r="Q1126" i="3"/>
  <c r="S1126" i="3"/>
  <c r="U1126" i="3"/>
  <c r="W1126" i="3"/>
  <c r="Y1126" i="3"/>
  <c r="AA1126" i="3"/>
  <c r="AC1126" i="3"/>
  <c r="AE1126" i="3"/>
  <c r="AG1126" i="3"/>
  <c r="AI1126" i="3"/>
  <c r="AK1126" i="3"/>
  <c r="AM1126" i="3"/>
  <c r="AO1126" i="3"/>
  <c r="AQ1126" i="3"/>
  <c r="AS1126" i="3"/>
  <c r="AU1126" i="3"/>
  <c r="AW1126" i="3"/>
  <c r="AY1126" i="3"/>
  <c r="BA1126" i="3"/>
  <c r="BC1126" i="3"/>
  <c r="BE1126" i="3"/>
  <c r="BG1126" i="3"/>
  <c r="BI1126" i="3"/>
  <c r="L1125" i="3"/>
  <c r="Y1125" i="3"/>
  <c r="AO1125" i="3"/>
  <c r="BE1125" i="3"/>
  <c r="L1124" i="3"/>
  <c r="O1124" i="3"/>
  <c r="S1124" i="3"/>
  <c r="W1124" i="3"/>
  <c r="AA1124" i="3"/>
  <c r="AE1124" i="3"/>
  <c r="AI1124" i="3"/>
  <c r="AM1124" i="3"/>
  <c r="AQ1124" i="3"/>
  <c r="AU1124" i="3"/>
  <c r="AY1124" i="3"/>
  <c r="BC1124" i="3"/>
  <c r="BG1124" i="3"/>
  <c r="P1124" i="3"/>
  <c r="X1124" i="3"/>
  <c r="AF1124" i="3"/>
  <c r="AN1124" i="3"/>
  <c r="AV1124" i="3"/>
  <c r="BD1124" i="3"/>
  <c r="L1123" i="3"/>
  <c r="S1123" i="3" s="1"/>
  <c r="AQ1123" i="3"/>
  <c r="AN1123" i="3"/>
  <c r="L1122" i="3"/>
  <c r="O1122" i="3" s="1"/>
  <c r="S1122" i="3"/>
  <c r="AA1122" i="3"/>
  <c r="AI1122" i="3"/>
  <c r="AQ1122" i="3"/>
  <c r="AY1122" i="3"/>
  <c r="BG1122" i="3"/>
  <c r="X1122" i="3"/>
  <c r="AN1122" i="3"/>
  <c r="BD1122" i="3"/>
  <c r="L1121" i="3"/>
  <c r="S1121" i="3"/>
  <c r="AA1121" i="3"/>
  <c r="AI1121" i="3"/>
  <c r="AQ1121" i="3"/>
  <c r="AY1121" i="3"/>
  <c r="BG1121" i="3"/>
  <c r="X1121" i="3"/>
  <c r="AN1121" i="3"/>
  <c r="BD1121" i="3"/>
  <c r="L1120" i="3"/>
  <c r="O1120" i="3"/>
  <c r="S1120" i="3"/>
  <c r="W1120" i="3"/>
  <c r="AA1120" i="3"/>
  <c r="AE1120" i="3"/>
  <c r="AI1120" i="3"/>
  <c r="AM1120" i="3"/>
  <c r="AQ1120" i="3"/>
  <c r="AU1120" i="3"/>
  <c r="AY1120" i="3"/>
  <c r="BC1120" i="3"/>
  <c r="BG1120" i="3"/>
  <c r="P1120" i="3"/>
  <c r="X1120" i="3"/>
  <c r="AF1120" i="3"/>
  <c r="AN1120" i="3"/>
  <c r="AV1120" i="3"/>
  <c r="BD1120" i="3"/>
  <c r="L1119" i="3"/>
  <c r="S1119" i="3" s="1"/>
  <c r="AQ1119" i="3"/>
  <c r="AN1119" i="3"/>
  <c r="L1118" i="3"/>
  <c r="O1118" i="3" s="1"/>
  <c r="S1118" i="3"/>
  <c r="AA1118" i="3"/>
  <c r="AI1118" i="3"/>
  <c r="AQ1118" i="3"/>
  <c r="AY1118" i="3"/>
  <c r="BG1118" i="3"/>
  <c r="X1118" i="3"/>
  <c r="AN1118" i="3"/>
  <c r="BD1118" i="3"/>
  <c r="L1117" i="3"/>
  <c r="S1117" i="3"/>
  <c r="AA1117" i="3"/>
  <c r="AI1117" i="3"/>
  <c r="AQ1117" i="3"/>
  <c r="AY1117" i="3"/>
  <c r="BG1117" i="3"/>
  <c r="X1117" i="3"/>
  <c r="AN1117" i="3"/>
  <c r="BD1117" i="3"/>
  <c r="L111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P1116" i="3"/>
  <c r="X1116" i="3"/>
  <c r="AF1116" i="3"/>
  <c r="AN1116" i="3"/>
  <c r="AV1116" i="3"/>
  <c r="BD1116" i="3"/>
  <c r="L1115" i="3"/>
  <c r="S1115" i="3" s="1"/>
  <c r="AQ1115" i="3"/>
  <c r="AN1115" i="3"/>
  <c r="L1114" i="3"/>
  <c r="O1114" i="3" s="1"/>
  <c r="S1114" i="3"/>
  <c r="AA1114" i="3"/>
  <c r="AI1114" i="3"/>
  <c r="AQ1114" i="3"/>
  <c r="AY1114" i="3"/>
  <c r="BG1114" i="3"/>
  <c r="X1114" i="3"/>
  <c r="AN1114" i="3"/>
  <c r="BD1114" i="3"/>
  <c r="L1113" i="3"/>
  <c r="S1113" i="3"/>
  <c r="AA1113" i="3"/>
  <c r="AI1113" i="3"/>
  <c r="AQ1113" i="3"/>
  <c r="AY1113" i="3"/>
  <c r="BG1113" i="3"/>
  <c r="X1113" i="3"/>
  <c r="AN1113" i="3"/>
  <c r="BD1113" i="3"/>
  <c r="L1112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X1112" i="3"/>
  <c r="AF1112" i="3"/>
  <c r="AN1112" i="3"/>
  <c r="AV1112" i="3"/>
  <c r="BD1112" i="3"/>
  <c r="L1111" i="3"/>
  <c r="S1111" i="3" s="1"/>
  <c r="AQ1111" i="3"/>
  <c r="AN1111" i="3"/>
  <c r="L1110" i="3"/>
  <c r="O1110" i="3" s="1"/>
  <c r="S1110" i="3"/>
  <c r="AA1110" i="3"/>
  <c r="AI1110" i="3"/>
  <c r="AQ1110" i="3"/>
  <c r="AY1110" i="3"/>
  <c r="BG1110" i="3"/>
  <c r="X1110" i="3"/>
  <c r="AN1110" i="3"/>
  <c r="BD1110" i="3"/>
  <c r="L1109" i="3"/>
  <c r="S1109" i="3"/>
  <c r="AA1109" i="3"/>
  <c r="AI1109" i="3"/>
  <c r="AQ1109" i="3"/>
  <c r="AY1109" i="3"/>
  <c r="BG1109" i="3"/>
  <c r="X1109" i="3"/>
  <c r="AN1109" i="3"/>
  <c r="BD1109" i="3"/>
  <c r="L1108" i="3"/>
  <c r="O1108" i="3"/>
  <c r="S1108" i="3"/>
  <c r="W1108" i="3"/>
  <c r="AA1108" i="3"/>
  <c r="AE1108" i="3"/>
  <c r="AI1108" i="3"/>
  <c r="AM1108" i="3"/>
  <c r="AQ1108" i="3"/>
  <c r="AU1108" i="3"/>
  <c r="AY1108" i="3"/>
  <c r="BC1108" i="3"/>
  <c r="BG1108" i="3"/>
  <c r="P1108" i="3"/>
  <c r="X1108" i="3"/>
  <c r="AF1108" i="3"/>
  <c r="AN1108" i="3"/>
  <c r="AV1108" i="3"/>
  <c r="BD1108" i="3"/>
  <c r="L1107" i="3"/>
  <c r="S1107" i="3" s="1"/>
  <c r="AQ1107" i="3"/>
  <c r="AN1107" i="3"/>
  <c r="L1106" i="3"/>
  <c r="O1106" i="3" s="1"/>
  <c r="S1106" i="3"/>
  <c r="AA1106" i="3"/>
  <c r="AI1106" i="3"/>
  <c r="AQ1106" i="3"/>
  <c r="AY1106" i="3"/>
  <c r="BG1106" i="3"/>
  <c r="X1106" i="3"/>
  <c r="AN1106" i="3"/>
  <c r="BD1106" i="3"/>
  <c r="L1105" i="3"/>
  <c r="S1105" i="3"/>
  <c r="AA1105" i="3"/>
  <c r="AI1105" i="3"/>
  <c r="AQ1105" i="3"/>
  <c r="AY1105" i="3"/>
  <c r="BG1105" i="3"/>
  <c r="X1105" i="3"/>
  <c r="AN1105" i="3"/>
  <c r="AZ1105" i="3"/>
  <c r="BH1105" i="3"/>
  <c r="L1104" i="3"/>
  <c r="M1104" i="3" s="1"/>
  <c r="S1104" i="3"/>
  <c r="AA1104" i="3"/>
  <c r="AI1104" i="3"/>
  <c r="AQ1104" i="3"/>
  <c r="AY1104" i="3"/>
  <c r="BG1104" i="3"/>
  <c r="X1104" i="3"/>
  <c r="AN1104" i="3"/>
  <c r="BD1104" i="3"/>
  <c r="L1103" i="3"/>
  <c r="M1103" i="3" s="1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P1103" i="3"/>
  <c r="X1103" i="3"/>
  <c r="AF1103" i="3"/>
  <c r="AN1103" i="3"/>
  <c r="AV1103" i="3"/>
  <c r="BD1103" i="3"/>
  <c r="L1102" i="3"/>
  <c r="M1102" i="3" s="1"/>
  <c r="S1102" i="3"/>
  <c r="AA1102" i="3"/>
  <c r="AI1102" i="3"/>
  <c r="AQ1102" i="3"/>
  <c r="AY1102" i="3"/>
  <c r="BG1102" i="3"/>
  <c r="X1102" i="3"/>
  <c r="AN1102" i="3"/>
  <c r="BD1102" i="3"/>
  <c r="L1101" i="3"/>
  <c r="M1101" i="3" s="1"/>
  <c r="O1101" i="3"/>
  <c r="S1101" i="3"/>
  <c r="W1101" i="3"/>
  <c r="AA1101" i="3"/>
  <c r="AE1101" i="3"/>
  <c r="AI1101" i="3"/>
  <c r="AM1101" i="3"/>
  <c r="AQ1101" i="3"/>
  <c r="AU1101" i="3"/>
  <c r="AY1101" i="3"/>
  <c r="BC1101" i="3"/>
  <c r="BG1101" i="3"/>
  <c r="P1101" i="3"/>
  <c r="X1101" i="3"/>
  <c r="AF1101" i="3"/>
  <c r="AN1101" i="3"/>
  <c r="AV1101" i="3"/>
  <c r="BD1101" i="3"/>
  <c r="L1100" i="3"/>
  <c r="M1100" i="3" s="1"/>
  <c r="S1100" i="3"/>
  <c r="AA1100" i="3"/>
  <c r="AI1100" i="3"/>
  <c r="AQ1100" i="3"/>
  <c r="AY1100" i="3"/>
  <c r="BG1100" i="3"/>
  <c r="X1100" i="3"/>
  <c r="AN1100" i="3"/>
  <c r="BD1100" i="3"/>
  <c r="L1099" i="3"/>
  <c r="M1099" i="3" s="1"/>
  <c r="O1099" i="3"/>
  <c r="S1099" i="3"/>
  <c r="W1099" i="3"/>
  <c r="AA1099" i="3"/>
  <c r="AE1099" i="3"/>
  <c r="AI1099" i="3"/>
  <c r="AM1099" i="3"/>
  <c r="AQ1099" i="3"/>
  <c r="AU1099" i="3"/>
  <c r="AY1099" i="3"/>
  <c r="BC1099" i="3"/>
  <c r="BG1099" i="3"/>
  <c r="P1099" i="3"/>
  <c r="X1099" i="3"/>
  <c r="AF1099" i="3"/>
  <c r="AN1099" i="3"/>
  <c r="AV1099" i="3"/>
  <c r="BD1099" i="3"/>
  <c r="L1098" i="3"/>
  <c r="M1098" i="3" s="1"/>
  <c r="S1098" i="3"/>
  <c r="AA1098" i="3"/>
  <c r="AI1098" i="3"/>
  <c r="AQ1098" i="3"/>
  <c r="AY1098" i="3"/>
  <c r="BG1098" i="3"/>
  <c r="X1098" i="3"/>
  <c r="AN1098" i="3"/>
  <c r="BD1098" i="3"/>
  <c r="L1097" i="3"/>
  <c r="M1097" i="3" s="1"/>
  <c r="O1097" i="3"/>
  <c r="S1097" i="3"/>
  <c r="W1097" i="3"/>
  <c r="AA1097" i="3"/>
  <c r="AE1097" i="3"/>
  <c r="AI1097" i="3"/>
  <c r="AM1097" i="3"/>
  <c r="AQ1097" i="3"/>
  <c r="AU1097" i="3"/>
  <c r="AY1097" i="3"/>
  <c r="BC1097" i="3"/>
  <c r="BG1097" i="3"/>
  <c r="P1097" i="3"/>
  <c r="X1097" i="3"/>
  <c r="AF1097" i="3"/>
  <c r="AN1097" i="3"/>
  <c r="AV1097" i="3"/>
  <c r="BD1097" i="3"/>
  <c r="L1096" i="3"/>
  <c r="M1096" i="3" s="1"/>
  <c r="S1096" i="3"/>
  <c r="AA1096" i="3"/>
  <c r="AI1096" i="3"/>
  <c r="AQ1096" i="3"/>
  <c r="AY1096" i="3"/>
  <c r="BG1096" i="3"/>
  <c r="X1096" i="3"/>
  <c r="AN1096" i="3"/>
  <c r="BD1096" i="3"/>
  <c r="L1095" i="3"/>
  <c r="M1095" i="3" s="1"/>
  <c r="O1095" i="3"/>
  <c r="S1095" i="3"/>
  <c r="W1095" i="3"/>
  <c r="AA1095" i="3"/>
  <c r="AE1095" i="3"/>
  <c r="AI1095" i="3"/>
  <c r="AM1095" i="3"/>
  <c r="AQ1095" i="3"/>
  <c r="AU1095" i="3"/>
  <c r="AY1095" i="3"/>
  <c r="BC1095" i="3"/>
  <c r="BG1095" i="3"/>
  <c r="P1095" i="3"/>
  <c r="X1095" i="3"/>
  <c r="AF1095" i="3"/>
  <c r="AN1095" i="3"/>
  <c r="AV1095" i="3"/>
  <c r="BD1095" i="3"/>
  <c r="L1094" i="3"/>
  <c r="M1094" i="3" s="1"/>
  <c r="S1094" i="3"/>
  <c r="AA1094" i="3"/>
  <c r="AI1094" i="3"/>
  <c r="AQ1094" i="3"/>
  <c r="AY1094" i="3"/>
  <c r="BG1094" i="3"/>
  <c r="X1094" i="3"/>
  <c r="AN1094" i="3"/>
  <c r="BD1094" i="3"/>
  <c r="L1093" i="3"/>
  <c r="M1093" i="3" s="1"/>
  <c r="O1093" i="3"/>
  <c r="S1093" i="3"/>
  <c r="W1093" i="3"/>
  <c r="AA1093" i="3"/>
  <c r="AE1093" i="3"/>
  <c r="AI1093" i="3"/>
  <c r="AM1093" i="3"/>
  <c r="AQ1093" i="3"/>
  <c r="AU1093" i="3"/>
  <c r="AY1093" i="3"/>
  <c r="BC1093" i="3"/>
  <c r="BG1093" i="3"/>
  <c r="P1093" i="3"/>
  <c r="X1093" i="3"/>
  <c r="AF1093" i="3"/>
  <c r="AN1093" i="3"/>
  <c r="AV1093" i="3"/>
  <c r="BD1093" i="3"/>
  <c r="L1092" i="3"/>
  <c r="M1092" i="3" s="1"/>
  <c r="S1092" i="3"/>
  <c r="AA1092" i="3"/>
  <c r="AI1092" i="3"/>
  <c r="AQ1092" i="3"/>
  <c r="AY1092" i="3"/>
  <c r="BG1092" i="3"/>
  <c r="X1092" i="3"/>
  <c r="AN1092" i="3"/>
  <c r="BD1092" i="3"/>
  <c r="L1091" i="3"/>
  <c r="M1091" i="3" s="1"/>
  <c r="O1091" i="3"/>
  <c r="S1091" i="3"/>
  <c r="W1091" i="3"/>
  <c r="AA1091" i="3"/>
  <c r="AE1091" i="3"/>
  <c r="AI1091" i="3"/>
  <c r="AM1091" i="3"/>
  <c r="AQ1091" i="3"/>
  <c r="AU1091" i="3"/>
  <c r="AY1091" i="3"/>
  <c r="BC1091" i="3"/>
  <c r="BG1091" i="3"/>
  <c r="P1091" i="3"/>
  <c r="X1091" i="3"/>
  <c r="AF1091" i="3"/>
  <c r="AN1091" i="3"/>
  <c r="AV1091" i="3"/>
  <c r="BD1091" i="3"/>
  <c r="L1090" i="3"/>
  <c r="M1090" i="3" s="1"/>
  <c r="S1090" i="3"/>
  <c r="AA1090" i="3"/>
  <c r="AI1090" i="3"/>
  <c r="AQ1090" i="3"/>
  <c r="AY1090" i="3"/>
  <c r="BG1090" i="3"/>
  <c r="X1090" i="3"/>
  <c r="AN1090" i="3"/>
  <c r="BD1090" i="3"/>
  <c r="L1089" i="3"/>
  <c r="M1089" i="3" s="1"/>
  <c r="O1089" i="3"/>
  <c r="S1089" i="3"/>
  <c r="W1089" i="3"/>
  <c r="AA1089" i="3"/>
  <c r="AE1089" i="3"/>
  <c r="AI1089" i="3"/>
  <c r="AM1089" i="3"/>
  <c r="AQ1089" i="3"/>
  <c r="AU1089" i="3"/>
  <c r="AY1089" i="3"/>
  <c r="BC1089" i="3"/>
  <c r="BG1089" i="3"/>
  <c r="P1089" i="3"/>
  <c r="X1089" i="3"/>
  <c r="AF1089" i="3"/>
  <c r="AN1089" i="3"/>
  <c r="AV1089" i="3"/>
  <c r="BD1089" i="3"/>
  <c r="N1088" i="3"/>
  <c r="P1088" i="3"/>
  <c r="R1088" i="3"/>
  <c r="T1088" i="3"/>
  <c r="V1088" i="3"/>
  <c r="X1088" i="3"/>
  <c r="Z1088" i="3"/>
  <c r="AB1088" i="3"/>
  <c r="AD1088" i="3"/>
  <c r="AF1088" i="3"/>
  <c r="AH1088" i="3"/>
  <c r="AJ1088" i="3"/>
  <c r="M1088" i="3"/>
  <c r="Q1088" i="3"/>
  <c r="U1088" i="3"/>
  <c r="Y1088" i="3"/>
  <c r="AC1088" i="3"/>
  <c r="AG1088" i="3"/>
  <c r="AK1088" i="3"/>
  <c r="AM1088" i="3"/>
  <c r="AO1088" i="3"/>
  <c r="AQ1088" i="3"/>
  <c r="AS1088" i="3"/>
  <c r="AU1088" i="3"/>
  <c r="AW1088" i="3"/>
  <c r="AY1088" i="3"/>
  <c r="BA1088" i="3"/>
  <c r="BC1088" i="3"/>
  <c r="BE1088" i="3"/>
  <c r="BG1088" i="3"/>
  <c r="BI1088" i="3"/>
  <c r="N1087" i="3"/>
  <c r="P1087" i="3"/>
  <c r="R1087" i="3"/>
  <c r="T1087" i="3"/>
  <c r="V1087" i="3"/>
  <c r="X1087" i="3"/>
  <c r="Z1087" i="3"/>
  <c r="AB1087" i="3"/>
  <c r="AD1087" i="3"/>
  <c r="AF1087" i="3"/>
  <c r="AH1087" i="3"/>
  <c r="AJ1087" i="3"/>
  <c r="AL1087" i="3"/>
  <c r="AN1087" i="3"/>
  <c r="AP1087" i="3"/>
  <c r="AR1087" i="3"/>
  <c r="AT1087" i="3"/>
  <c r="AV1087" i="3"/>
  <c r="AX1087" i="3"/>
  <c r="AZ1087" i="3"/>
  <c r="BB1087" i="3"/>
  <c r="BD1087" i="3"/>
  <c r="BF1087" i="3"/>
  <c r="BH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N1086" i="3"/>
  <c r="P1086" i="3"/>
  <c r="R1086" i="3"/>
  <c r="T1086" i="3"/>
  <c r="V1086" i="3"/>
  <c r="X1086" i="3"/>
  <c r="Z1086" i="3"/>
  <c r="AB1086" i="3"/>
  <c r="AD1086" i="3"/>
  <c r="AF1086" i="3"/>
  <c r="AH1086" i="3"/>
  <c r="AJ1086" i="3"/>
  <c r="AL1086" i="3"/>
  <c r="AN1086" i="3"/>
  <c r="AP1086" i="3"/>
  <c r="AR1086" i="3"/>
  <c r="AT1086" i="3"/>
  <c r="AV1086" i="3"/>
  <c r="AX1086" i="3"/>
  <c r="AZ1086" i="3"/>
  <c r="BB1086" i="3"/>
  <c r="BD1086" i="3"/>
  <c r="BF1086" i="3"/>
  <c r="BH1086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N1085" i="3"/>
  <c r="P1085" i="3"/>
  <c r="R1085" i="3"/>
  <c r="T1085" i="3"/>
  <c r="V1085" i="3"/>
  <c r="X1085" i="3"/>
  <c r="Z1085" i="3"/>
  <c r="AB1085" i="3"/>
  <c r="AD1085" i="3"/>
  <c r="AF1085" i="3"/>
  <c r="AH1085" i="3"/>
  <c r="AJ1085" i="3"/>
  <c r="AL1085" i="3"/>
  <c r="AN1085" i="3"/>
  <c r="AP1085" i="3"/>
  <c r="AR1085" i="3"/>
  <c r="AT1085" i="3"/>
  <c r="AV1085" i="3"/>
  <c r="AX1085" i="3"/>
  <c r="AZ1085" i="3"/>
  <c r="BB1085" i="3"/>
  <c r="BD1085" i="3"/>
  <c r="BF1085" i="3"/>
  <c r="BH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N1084" i="3"/>
  <c r="P1084" i="3"/>
  <c r="R1084" i="3"/>
  <c r="T1084" i="3"/>
  <c r="V1084" i="3"/>
  <c r="X1084" i="3"/>
  <c r="Z1084" i="3"/>
  <c r="AB1084" i="3"/>
  <c r="AD1084" i="3"/>
  <c r="AF1084" i="3"/>
  <c r="AH1084" i="3"/>
  <c r="AJ1084" i="3"/>
  <c r="AL1084" i="3"/>
  <c r="AN1084" i="3"/>
  <c r="AP1084" i="3"/>
  <c r="AR1084" i="3"/>
  <c r="AT1084" i="3"/>
  <c r="AV1084" i="3"/>
  <c r="AX1084" i="3"/>
  <c r="AZ1084" i="3"/>
  <c r="BB1084" i="3"/>
  <c r="BD1084" i="3"/>
  <c r="BF1084" i="3"/>
  <c r="BH1084" i="3"/>
  <c r="M1084" i="3"/>
  <c r="Q1084" i="3"/>
  <c r="U1084" i="3"/>
  <c r="Y1084" i="3"/>
  <c r="AC1084" i="3"/>
  <c r="AG1084" i="3"/>
  <c r="AK1084" i="3"/>
  <c r="AO1084" i="3"/>
  <c r="AS1084" i="3"/>
  <c r="AW1084" i="3"/>
  <c r="BA1084" i="3"/>
  <c r="BE1084" i="3"/>
  <c r="BI1084" i="3"/>
  <c r="N1083" i="3"/>
  <c r="P1083" i="3"/>
  <c r="R1083" i="3"/>
  <c r="T1083" i="3"/>
  <c r="V1083" i="3"/>
  <c r="X1083" i="3"/>
  <c r="Z1083" i="3"/>
  <c r="AB1083" i="3"/>
  <c r="AD1083" i="3"/>
  <c r="AF1083" i="3"/>
  <c r="AH1083" i="3"/>
  <c r="AJ1083" i="3"/>
  <c r="AL1083" i="3"/>
  <c r="AN1083" i="3"/>
  <c r="AP1083" i="3"/>
  <c r="AR1083" i="3"/>
  <c r="AT1083" i="3"/>
  <c r="AV1083" i="3"/>
  <c r="AX1083" i="3"/>
  <c r="AZ1083" i="3"/>
  <c r="BB1083" i="3"/>
  <c r="BD1083" i="3"/>
  <c r="BF1083" i="3"/>
  <c r="BH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N1082" i="3"/>
  <c r="P1082" i="3"/>
  <c r="R1082" i="3"/>
  <c r="T1082" i="3"/>
  <c r="V1082" i="3"/>
  <c r="X1082" i="3"/>
  <c r="Z1082" i="3"/>
  <c r="AB1082" i="3"/>
  <c r="AD1082" i="3"/>
  <c r="AF1082" i="3"/>
  <c r="AH1082" i="3"/>
  <c r="AJ1082" i="3"/>
  <c r="AL1082" i="3"/>
  <c r="AN1082" i="3"/>
  <c r="AP1082" i="3"/>
  <c r="AR1082" i="3"/>
  <c r="AT1082" i="3"/>
  <c r="AV1082" i="3"/>
  <c r="AX1082" i="3"/>
  <c r="AZ1082" i="3"/>
  <c r="BB1082" i="3"/>
  <c r="BD1082" i="3"/>
  <c r="BF1082" i="3"/>
  <c r="BH1082" i="3"/>
  <c r="M1082" i="3"/>
  <c r="Q1082" i="3"/>
  <c r="U1082" i="3"/>
  <c r="Y1082" i="3"/>
  <c r="AC1082" i="3"/>
  <c r="AG1082" i="3"/>
  <c r="AK1082" i="3"/>
  <c r="AO1082" i="3"/>
  <c r="AS1082" i="3"/>
  <c r="AW1082" i="3"/>
  <c r="BA1082" i="3"/>
  <c r="BE1082" i="3"/>
  <c r="BI1082" i="3"/>
  <c r="N1081" i="3"/>
  <c r="P1081" i="3"/>
  <c r="R1081" i="3"/>
  <c r="T1081" i="3"/>
  <c r="V1081" i="3"/>
  <c r="X1081" i="3"/>
  <c r="Z1081" i="3"/>
  <c r="AB1081" i="3"/>
  <c r="AD1081" i="3"/>
  <c r="AF1081" i="3"/>
  <c r="AH1081" i="3"/>
  <c r="AJ1081" i="3"/>
  <c r="AL1081" i="3"/>
  <c r="AN1081" i="3"/>
  <c r="AP1081" i="3"/>
  <c r="AR1081" i="3"/>
  <c r="AT1081" i="3"/>
  <c r="AV1081" i="3"/>
  <c r="AX1081" i="3"/>
  <c r="AZ1081" i="3"/>
  <c r="BB1081" i="3"/>
  <c r="BD1081" i="3"/>
  <c r="BF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80" i="3"/>
  <c r="P1080" i="3"/>
  <c r="R1080" i="3"/>
  <c r="T1080" i="3"/>
  <c r="V1080" i="3"/>
  <c r="X1080" i="3"/>
  <c r="Z1080" i="3"/>
  <c r="AB1080" i="3"/>
  <c r="AD1080" i="3"/>
  <c r="AF1080" i="3"/>
  <c r="AH1080" i="3"/>
  <c r="AJ1080" i="3"/>
  <c r="AL1080" i="3"/>
  <c r="AN1080" i="3"/>
  <c r="AP1080" i="3"/>
  <c r="AR1080" i="3"/>
  <c r="AT1080" i="3"/>
  <c r="AV1080" i="3"/>
  <c r="AX1080" i="3"/>
  <c r="AZ1080" i="3"/>
  <c r="BB1080" i="3"/>
  <c r="BD1080" i="3"/>
  <c r="BF1080" i="3"/>
  <c r="BH1080" i="3"/>
  <c r="M1080" i="3"/>
  <c r="Q1080" i="3"/>
  <c r="U1080" i="3"/>
  <c r="Y1080" i="3"/>
  <c r="AC1080" i="3"/>
  <c r="AG1080" i="3"/>
  <c r="AK1080" i="3"/>
  <c r="AO1080" i="3"/>
  <c r="AS1080" i="3"/>
  <c r="AW1080" i="3"/>
  <c r="BA1080" i="3"/>
  <c r="BE1080" i="3"/>
  <c r="BI1080" i="3"/>
  <c r="N1079" i="3"/>
  <c r="P1079" i="3"/>
  <c r="R1079" i="3"/>
  <c r="T1079" i="3"/>
  <c r="V1079" i="3"/>
  <c r="X1079" i="3"/>
  <c r="Z1079" i="3"/>
  <c r="AB1079" i="3"/>
  <c r="AD1079" i="3"/>
  <c r="AF1079" i="3"/>
  <c r="AH1079" i="3"/>
  <c r="AJ1079" i="3"/>
  <c r="AL1079" i="3"/>
  <c r="AN1079" i="3"/>
  <c r="AP1079" i="3"/>
  <c r="AR1079" i="3"/>
  <c r="AT1079" i="3"/>
  <c r="AV1079" i="3"/>
  <c r="AX1079" i="3"/>
  <c r="AZ1079" i="3"/>
  <c r="BB1079" i="3"/>
  <c r="BD1079" i="3"/>
  <c r="BF1079" i="3"/>
  <c r="BH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N1078" i="3"/>
  <c r="P1078" i="3"/>
  <c r="R1078" i="3"/>
  <c r="T1078" i="3"/>
  <c r="V1078" i="3"/>
  <c r="X1078" i="3"/>
  <c r="Z1078" i="3"/>
  <c r="AB1078" i="3"/>
  <c r="AD1078" i="3"/>
  <c r="AF1078" i="3"/>
  <c r="AH1078" i="3"/>
  <c r="AJ1078" i="3"/>
  <c r="AL1078" i="3"/>
  <c r="AN1078" i="3"/>
  <c r="AP1078" i="3"/>
  <c r="AR1078" i="3"/>
  <c r="AT1078" i="3"/>
  <c r="AV1078" i="3"/>
  <c r="AX1078" i="3"/>
  <c r="AZ1078" i="3"/>
  <c r="BB1078" i="3"/>
  <c r="BD1078" i="3"/>
  <c r="BF1078" i="3"/>
  <c r="BH1078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N1077" i="3"/>
  <c r="P1077" i="3"/>
  <c r="R1077" i="3"/>
  <c r="T1077" i="3"/>
  <c r="V1077" i="3"/>
  <c r="X1077" i="3"/>
  <c r="Z1077" i="3"/>
  <c r="AB1077" i="3"/>
  <c r="AD1077" i="3"/>
  <c r="AF1077" i="3"/>
  <c r="AH1077" i="3"/>
  <c r="AJ1077" i="3"/>
  <c r="AL1077" i="3"/>
  <c r="AN1077" i="3"/>
  <c r="AP1077" i="3"/>
  <c r="AR1077" i="3"/>
  <c r="AT1077" i="3"/>
  <c r="AV1077" i="3"/>
  <c r="AX1077" i="3"/>
  <c r="AZ1077" i="3"/>
  <c r="BB1077" i="3"/>
  <c r="BD1077" i="3"/>
  <c r="BF1077" i="3"/>
  <c r="BH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N1076" i="3"/>
  <c r="P1076" i="3"/>
  <c r="R1076" i="3"/>
  <c r="T1076" i="3"/>
  <c r="V1076" i="3"/>
  <c r="X1076" i="3"/>
  <c r="Z1076" i="3"/>
  <c r="AB1076" i="3"/>
  <c r="AD1076" i="3"/>
  <c r="AF1076" i="3"/>
  <c r="AH1076" i="3"/>
  <c r="AJ1076" i="3"/>
  <c r="AL1076" i="3"/>
  <c r="AN1076" i="3"/>
  <c r="AP1076" i="3"/>
  <c r="AR1076" i="3"/>
  <c r="AT1076" i="3"/>
  <c r="AV1076" i="3"/>
  <c r="AX1076" i="3"/>
  <c r="AZ1076" i="3"/>
  <c r="BB1076" i="3"/>
  <c r="BD1076" i="3"/>
  <c r="BF1076" i="3"/>
  <c r="BH1076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5" i="3"/>
  <c r="P1075" i="3"/>
  <c r="R1075" i="3"/>
  <c r="T1075" i="3"/>
  <c r="V1075" i="3"/>
  <c r="X1075" i="3"/>
  <c r="Z1075" i="3"/>
  <c r="AB1075" i="3"/>
  <c r="AD1075" i="3"/>
  <c r="AF1075" i="3"/>
  <c r="AH1075" i="3"/>
  <c r="AJ1075" i="3"/>
  <c r="AL1075" i="3"/>
  <c r="AN1075" i="3"/>
  <c r="AP1075" i="3"/>
  <c r="AR1075" i="3"/>
  <c r="AT1075" i="3"/>
  <c r="AV1075" i="3"/>
  <c r="AX1075" i="3"/>
  <c r="AZ1075" i="3"/>
  <c r="BB1075" i="3"/>
  <c r="BD1075" i="3"/>
  <c r="BF1075" i="3"/>
  <c r="BH1075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N1074" i="3"/>
  <c r="P1074" i="3"/>
  <c r="R1074" i="3"/>
  <c r="T1074" i="3"/>
  <c r="V1074" i="3"/>
  <c r="X1074" i="3"/>
  <c r="Z1074" i="3"/>
  <c r="AB1074" i="3"/>
  <c r="AD1074" i="3"/>
  <c r="AF1074" i="3"/>
  <c r="AH1074" i="3"/>
  <c r="AJ1074" i="3"/>
  <c r="AL1074" i="3"/>
  <c r="AN1074" i="3"/>
  <c r="AP1074" i="3"/>
  <c r="AR1074" i="3"/>
  <c r="AT1074" i="3"/>
  <c r="AV1074" i="3"/>
  <c r="AX1074" i="3"/>
  <c r="AZ1074" i="3"/>
  <c r="BB1074" i="3"/>
  <c r="BD1074" i="3"/>
  <c r="BF1074" i="3"/>
  <c r="BH1074" i="3"/>
  <c r="M1074" i="3"/>
  <c r="Q1074" i="3"/>
  <c r="U1074" i="3"/>
  <c r="Y1074" i="3"/>
  <c r="AC1074" i="3"/>
  <c r="AG1074" i="3"/>
  <c r="AK1074" i="3"/>
  <c r="AO1074" i="3"/>
  <c r="AS1074" i="3"/>
  <c r="AW1074" i="3"/>
  <c r="BA1074" i="3"/>
  <c r="BE1074" i="3"/>
  <c r="BI1074" i="3"/>
  <c r="N1073" i="3"/>
  <c r="P1073" i="3"/>
  <c r="R1073" i="3"/>
  <c r="T1073" i="3"/>
  <c r="V1073" i="3"/>
  <c r="X1073" i="3"/>
  <c r="Z1073" i="3"/>
  <c r="AB1073" i="3"/>
  <c r="AD1073" i="3"/>
  <c r="AF1073" i="3"/>
  <c r="AH1073" i="3"/>
  <c r="AJ1073" i="3"/>
  <c r="AL1073" i="3"/>
  <c r="AN1073" i="3"/>
  <c r="AP1073" i="3"/>
  <c r="AR1073" i="3"/>
  <c r="AT1073" i="3"/>
  <c r="AV1073" i="3"/>
  <c r="AX1073" i="3"/>
  <c r="AZ1073" i="3"/>
  <c r="BB1073" i="3"/>
  <c r="BD1073" i="3"/>
  <c r="BF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2" i="3"/>
  <c r="P1072" i="3"/>
  <c r="R1072" i="3"/>
  <c r="T1072" i="3"/>
  <c r="V1072" i="3"/>
  <c r="X1072" i="3"/>
  <c r="Z1072" i="3"/>
  <c r="AB1072" i="3"/>
  <c r="AD1072" i="3"/>
  <c r="AF1072" i="3"/>
  <c r="AH1072" i="3"/>
  <c r="AJ1072" i="3"/>
  <c r="AL1072" i="3"/>
  <c r="AN1072" i="3"/>
  <c r="AP1072" i="3"/>
  <c r="AR1072" i="3"/>
  <c r="AT1072" i="3"/>
  <c r="AV1072" i="3"/>
  <c r="AX1072" i="3"/>
  <c r="AZ1072" i="3"/>
  <c r="BB1072" i="3"/>
  <c r="BD1072" i="3"/>
  <c r="BF1072" i="3"/>
  <c r="BH1072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1" i="3"/>
  <c r="P1071" i="3"/>
  <c r="R1071" i="3"/>
  <c r="T1071" i="3"/>
  <c r="V1071" i="3"/>
  <c r="X1071" i="3"/>
  <c r="Z1071" i="3"/>
  <c r="AB1071" i="3"/>
  <c r="AD1071" i="3"/>
  <c r="AF1071" i="3"/>
  <c r="AH1071" i="3"/>
  <c r="AJ1071" i="3"/>
  <c r="AL1071" i="3"/>
  <c r="AN1071" i="3"/>
  <c r="AP1071" i="3"/>
  <c r="AR1071" i="3"/>
  <c r="AT1071" i="3"/>
  <c r="AV1071" i="3"/>
  <c r="AX1071" i="3"/>
  <c r="AZ1071" i="3"/>
  <c r="BB1071" i="3"/>
  <c r="BD1071" i="3"/>
  <c r="BF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N1070" i="3"/>
  <c r="P1070" i="3"/>
  <c r="R1070" i="3"/>
  <c r="T1070" i="3"/>
  <c r="V1070" i="3"/>
  <c r="X1070" i="3"/>
  <c r="Z1070" i="3"/>
  <c r="AB1070" i="3"/>
  <c r="AD1070" i="3"/>
  <c r="AF1070" i="3"/>
  <c r="AH1070" i="3"/>
  <c r="AJ1070" i="3"/>
  <c r="AL1070" i="3"/>
  <c r="AN1070" i="3"/>
  <c r="AP1070" i="3"/>
  <c r="AR1070" i="3"/>
  <c r="AT1070" i="3"/>
  <c r="AV1070" i="3"/>
  <c r="AX1070" i="3"/>
  <c r="AZ1070" i="3"/>
  <c r="BB1070" i="3"/>
  <c r="BD1070" i="3"/>
  <c r="BF1070" i="3"/>
  <c r="BH1070" i="3"/>
  <c r="M1070" i="3"/>
  <c r="Q1070" i="3"/>
  <c r="U1070" i="3"/>
  <c r="Y1070" i="3"/>
  <c r="AC1070" i="3"/>
  <c r="AG1070" i="3"/>
  <c r="AK1070" i="3"/>
  <c r="AO1070" i="3"/>
  <c r="AS1070" i="3"/>
  <c r="AW1070" i="3"/>
  <c r="BA1070" i="3"/>
  <c r="BE1070" i="3"/>
  <c r="BI1070" i="3"/>
  <c r="N1069" i="3"/>
  <c r="P1069" i="3"/>
  <c r="R1069" i="3"/>
  <c r="T1069" i="3"/>
  <c r="V1069" i="3"/>
  <c r="X1069" i="3"/>
  <c r="Z1069" i="3"/>
  <c r="AB1069" i="3"/>
  <c r="AD1069" i="3"/>
  <c r="AF1069" i="3"/>
  <c r="AH1069" i="3"/>
  <c r="AJ1069" i="3"/>
  <c r="AL1069" i="3"/>
  <c r="AN1069" i="3"/>
  <c r="AP1069" i="3"/>
  <c r="AR1069" i="3"/>
  <c r="AT1069" i="3"/>
  <c r="AV1069" i="3"/>
  <c r="AX1069" i="3"/>
  <c r="AZ1069" i="3"/>
  <c r="BB1069" i="3"/>
  <c r="BD1069" i="3"/>
  <c r="BF1069" i="3"/>
  <c r="BH1069" i="3"/>
  <c r="M1069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N1068" i="3"/>
  <c r="P1068" i="3"/>
  <c r="R1068" i="3"/>
  <c r="T1068" i="3"/>
  <c r="V1068" i="3"/>
  <c r="X1068" i="3"/>
  <c r="Z1068" i="3"/>
  <c r="AB1068" i="3"/>
  <c r="AD1068" i="3"/>
  <c r="AF1068" i="3"/>
  <c r="AH1068" i="3"/>
  <c r="AJ1068" i="3"/>
  <c r="AL1068" i="3"/>
  <c r="AN1068" i="3"/>
  <c r="AP1068" i="3"/>
  <c r="AR1068" i="3"/>
  <c r="AT1068" i="3"/>
  <c r="AV1068" i="3"/>
  <c r="AX1068" i="3"/>
  <c r="AZ1068" i="3"/>
  <c r="BB1068" i="3"/>
  <c r="BD1068" i="3"/>
  <c r="BF1068" i="3"/>
  <c r="BH1068" i="3"/>
  <c r="M1068" i="3"/>
  <c r="Q1068" i="3"/>
  <c r="U1068" i="3"/>
  <c r="Y1068" i="3"/>
  <c r="AC1068" i="3"/>
  <c r="AG1068" i="3"/>
  <c r="AK1068" i="3"/>
  <c r="AO1068" i="3"/>
  <c r="AS1068" i="3"/>
  <c r="AW1068" i="3"/>
  <c r="BA1068" i="3"/>
  <c r="BE1068" i="3"/>
  <c r="BI1068" i="3"/>
  <c r="N1067" i="3"/>
  <c r="P1067" i="3"/>
  <c r="R1067" i="3"/>
  <c r="T1067" i="3"/>
  <c r="V1067" i="3"/>
  <c r="X1067" i="3"/>
  <c r="Z1067" i="3"/>
  <c r="AB1067" i="3"/>
  <c r="AD1067" i="3"/>
  <c r="AF1067" i="3"/>
  <c r="AH1067" i="3"/>
  <c r="AJ1067" i="3"/>
  <c r="AL1067" i="3"/>
  <c r="AN1067" i="3"/>
  <c r="AP1067" i="3"/>
  <c r="AR1067" i="3"/>
  <c r="AT1067" i="3"/>
  <c r="AV1067" i="3"/>
  <c r="AX1067" i="3"/>
  <c r="AZ1067" i="3"/>
  <c r="BB1067" i="3"/>
  <c r="BD1067" i="3"/>
  <c r="BF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6" i="3"/>
  <c r="P1066" i="3"/>
  <c r="R1066" i="3"/>
  <c r="T1066" i="3"/>
  <c r="V1066" i="3"/>
  <c r="X1066" i="3"/>
  <c r="Z1066" i="3"/>
  <c r="AB1066" i="3"/>
  <c r="AD1066" i="3"/>
  <c r="AF1066" i="3"/>
  <c r="AH1066" i="3"/>
  <c r="AJ1066" i="3"/>
  <c r="AL1066" i="3"/>
  <c r="AN1066" i="3"/>
  <c r="AP1066" i="3"/>
  <c r="AR1066" i="3"/>
  <c r="AT1066" i="3"/>
  <c r="AV1066" i="3"/>
  <c r="AX1066" i="3"/>
  <c r="AZ1066" i="3"/>
  <c r="BB1066" i="3"/>
  <c r="BD1066" i="3"/>
  <c r="BF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5" i="3"/>
  <c r="P1065" i="3"/>
  <c r="R1065" i="3"/>
  <c r="T1065" i="3"/>
  <c r="V1065" i="3"/>
  <c r="X1065" i="3"/>
  <c r="Z1065" i="3"/>
  <c r="AB1065" i="3"/>
  <c r="AD1065" i="3"/>
  <c r="AF1065" i="3"/>
  <c r="AH1065" i="3"/>
  <c r="AJ1065" i="3"/>
  <c r="AL1065" i="3"/>
  <c r="AN1065" i="3"/>
  <c r="AP1065" i="3"/>
  <c r="AR1065" i="3"/>
  <c r="AT1065" i="3"/>
  <c r="AV1065" i="3"/>
  <c r="AX1065" i="3"/>
  <c r="AZ1065" i="3"/>
  <c r="BB1065" i="3"/>
  <c r="BD1065" i="3"/>
  <c r="BF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BL1065" i="3"/>
  <c r="N1064" i="3"/>
  <c r="P1064" i="3"/>
  <c r="R1064" i="3"/>
  <c r="T1064" i="3"/>
  <c r="V1064" i="3"/>
  <c r="X1064" i="3"/>
  <c r="Z1064" i="3"/>
  <c r="AB1064" i="3"/>
  <c r="AD1064" i="3"/>
  <c r="AF1064" i="3"/>
  <c r="AH1064" i="3"/>
  <c r="AJ1064" i="3"/>
  <c r="AL1064" i="3"/>
  <c r="AN1064" i="3"/>
  <c r="AP1064" i="3"/>
  <c r="AR1064" i="3"/>
  <c r="AT1064" i="3"/>
  <c r="AV1064" i="3"/>
  <c r="AX1064" i="3"/>
  <c r="AZ1064" i="3"/>
  <c r="N1063" i="3"/>
  <c r="P1063" i="3"/>
  <c r="BK1063" i="3" s="1"/>
  <c r="R1063" i="3"/>
  <c r="T1063" i="3"/>
  <c r="V1063" i="3"/>
  <c r="X1063" i="3"/>
  <c r="Z1063" i="3"/>
  <c r="AB1063" i="3"/>
  <c r="AD1063" i="3"/>
  <c r="AF1063" i="3"/>
  <c r="AH1063" i="3"/>
  <c r="AJ1063" i="3"/>
  <c r="AL1063" i="3"/>
  <c r="AN1063" i="3"/>
  <c r="AP1063" i="3"/>
  <c r="AR1063" i="3"/>
  <c r="AT1063" i="3"/>
  <c r="AV1063" i="3"/>
  <c r="AX1063" i="3"/>
  <c r="AZ1063" i="3"/>
  <c r="BB1063" i="3"/>
  <c r="BD1063" i="3"/>
  <c r="BF1063" i="3"/>
  <c r="BH1063" i="3"/>
  <c r="N1062" i="3"/>
  <c r="P1062" i="3"/>
  <c r="R1062" i="3"/>
  <c r="T1062" i="3"/>
  <c r="V1062" i="3"/>
  <c r="X1062" i="3"/>
  <c r="Z1062" i="3"/>
  <c r="AB1062" i="3"/>
  <c r="AD1062" i="3"/>
  <c r="AF1062" i="3"/>
  <c r="AH1062" i="3"/>
  <c r="AJ1062" i="3"/>
  <c r="AL1062" i="3"/>
  <c r="AN1062" i="3"/>
  <c r="AP1062" i="3"/>
  <c r="AR1062" i="3"/>
  <c r="AT1062" i="3"/>
  <c r="AV1062" i="3"/>
  <c r="AX1062" i="3"/>
  <c r="AZ1062" i="3"/>
  <c r="BB1062" i="3"/>
  <c r="BD1062" i="3"/>
  <c r="BF1062" i="3"/>
  <c r="BH1062" i="3"/>
  <c r="N1061" i="3"/>
  <c r="P1061" i="3"/>
  <c r="R1061" i="3"/>
  <c r="T1061" i="3"/>
  <c r="V1061" i="3"/>
  <c r="X1061" i="3"/>
  <c r="Z1061" i="3"/>
  <c r="AB1061" i="3"/>
  <c r="AD1061" i="3"/>
  <c r="AF1061" i="3"/>
  <c r="AH1061" i="3"/>
  <c r="AJ1061" i="3"/>
  <c r="AL1061" i="3"/>
  <c r="AN1061" i="3"/>
  <c r="AP1061" i="3"/>
  <c r="AR1061" i="3"/>
  <c r="AT1061" i="3"/>
  <c r="AV1061" i="3"/>
  <c r="AX1061" i="3"/>
  <c r="AZ1061" i="3"/>
  <c r="BB1061" i="3"/>
  <c r="BD1061" i="3"/>
  <c r="BF1061" i="3"/>
  <c r="BH1061" i="3"/>
  <c r="N1060" i="3"/>
  <c r="P1060" i="3"/>
  <c r="R1060" i="3"/>
  <c r="T1060" i="3"/>
  <c r="V1060" i="3"/>
  <c r="X1060" i="3"/>
  <c r="Z1060" i="3"/>
  <c r="AB1060" i="3"/>
  <c r="AD1060" i="3"/>
  <c r="AF1060" i="3"/>
  <c r="AH1060" i="3"/>
  <c r="AJ1060" i="3"/>
  <c r="AL1060" i="3"/>
  <c r="AN1060" i="3"/>
  <c r="AP1060" i="3"/>
  <c r="AR1060" i="3"/>
  <c r="AT1060" i="3"/>
  <c r="AV1060" i="3"/>
  <c r="AX1060" i="3"/>
  <c r="AZ1060" i="3"/>
  <c r="BB1060" i="3"/>
  <c r="BD1060" i="3"/>
  <c r="BF1060" i="3"/>
  <c r="BH1060" i="3"/>
  <c r="N1059" i="3"/>
  <c r="P1059" i="3"/>
  <c r="R1059" i="3"/>
  <c r="T1059" i="3"/>
  <c r="V1059" i="3"/>
  <c r="X1059" i="3"/>
  <c r="Z1059" i="3"/>
  <c r="AB1059" i="3"/>
  <c r="AD1059" i="3"/>
  <c r="AF1059" i="3"/>
  <c r="AH1059" i="3"/>
  <c r="AJ1059" i="3"/>
  <c r="AL1059" i="3"/>
  <c r="AN1059" i="3"/>
  <c r="AP1059" i="3"/>
  <c r="AR1059" i="3"/>
  <c r="AT1059" i="3"/>
  <c r="AV1059" i="3"/>
  <c r="AX1059" i="3"/>
  <c r="AZ1059" i="3"/>
  <c r="BB1059" i="3"/>
  <c r="BD1059" i="3"/>
  <c r="BF1059" i="3"/>
  <c r="BH1059" i="3"/>
  <c r="N1058" i="3"/>
  <c r="P1058" i="3"/>
  <c r="BK1058" i="3" s="1"/>
  <c r="R1058" i="3"/>
  <c r="BL1058" i="3" s="1"/>
  <c r="T1058" i="3"/>
  <c r="V1058" i="3"/>
  <c r="X1058" i="3"/>
  <c r="Z1058" i="3"/>
  <c r="AB1058" i="3"/>
  <c r="AD1058" i="3"/>
  <c r="AF1058" i="3"/>
  <c r="AH1058" i="3"/>
  <c r="AJ1058" i="3"/>
  <c r="AL1058" i="3"/>
  <c r="AN1058" i="3"/>
  <c r="AP1058" i="3"/>
  <c r="AR1058" i="3"/>
  <c r="AT1058" i="3"/>
  <c r="AV1058" i="3"/>
  <c r="AX1058" i="3"/>
  <c r="AZ1058" i="3"/>
  <c r="BB1058" i="3"/>
  <c r="BD1058" i="3"/>
  <c r="BF1058" i="3"/>
  <c r="BH1058" i="3"/>
  <c r="N1057" i="3"/>
  <c r="P1057" i="3"/>
  <c r="BK1057" i="3" s="1"/>
  <c r="R1057" i="3"/>
  <c r="T1057" i="3"/>
  <c r="V1057" i="3"/>
  <c r="X1057" i="3"/>
  <c r="Z1057" i="3"/>
  <c r="AB1057" i="3"/>
  <c r="AD1057" i="3"/>
  <c r="AF1057" i="3"/>
  <c r="AH1057" i="3"/>
  <c r="AJ1057" i="3"/>
  <c r="AL1057" i="3"/>
  <c r="AN1057" i="3"/>
  <c r="AP1057" i="3"/>
  <c r="AR1057" i="3"/>
  <c r="AT1057" i="3"/>
  <c r="AV1057" i="3"/>
  <c r="AX1057" i="3"/>
  <c r="AZ1057" i="3"/>
  <c r="BB1057" i="3"/>
  <c r="BD1057" i="3"/>
  <c r="BF1057" i="3"/>
  <c r="BH1057" i="3"/>
  <c r="N1056" i="3"/>
  <c r="P1056" i="3"/>
  <c r="R1056" i="3"/>
  <c r="T1056" i="3"/>
  <c r="V1056" i="3"/>
  <c r="X1056" i="3"/>
  <c r="Z1056" i="3"/>
  <c r="AB1056" i="3"/>
  <c r="AD1056" i="3"/>
  <c r="AF1056" i="3"/>
  <c r="AH1056" i="3"/>
  <c r="AJ1056" i="3"/>
  <c r="AL1056" i="3"/>
  <c r="AN1056" i="3"/>
  <c r="AP1056" i="3"/>
  <c r="AR1056" i="3"/>
  <c r="AT1056" i="3"/>
  <c r="AV1056" i="3"/>
  <c r="AX1056" i="3"/>
  <c r="AZ1056" i="3"/>
  <c r="BB1056" i="3"/>
  <c r="BD1056" i="3"/>
  <c r="BF1056" i="3"/>
  <c r="BH1056" i="3"/>
  <c r="N1055" i="3"/>
  <c r="P1055" i="3"/>
  <c r="R1055" i="3"/>
  <c r="T1055" i="3"/>
  <c r="V1055" i="3"/>
  <c r="X1055" i="3"/>
  <c r="Z1055" i="3"/>
  <c r="AB1055" i="3"/>
  <c r="AD1055" i="3"/>
  <c r="AF1055" i="3"/>
  <c r="AH1055" i="3"/>
  <c r="AJ1055" i="3"/>
  <c r="AL1055" i="3"/>
  <c r="AN1055" i="3"/>
  <c r="AP1055" i="3"/>
  <c r="AR1055" i="3"/>
  <c r="AT1055" i="3"/>
  <c r="AV1055" i="3"/>
  <c r="AX1055" i="3"/>
  <c r="AZ1055" i="3"/>
  <c r="BB1055" i="3"/>
  <c r="BD1055" i="3"/>
  <c r="BF1055" i="3"/>
  <c r="BH1055" i="3"/>
  <c r="N1054" i="3"/>
  <c r="P1054" i="3"/>
  <c r="R1054" i="3"/>
  <c r="T1054" i="3"/>
  <c r="V1054" i="3"/>
  <c r="X1054" i="3"/>
  <c r="Z1054" i="3"/>
  <c r="AB1054" i="3"/>
  <c r="AD1054" i="3"/>
  <c r="AF1054" i="3"/>
  <c r="AH1054" i="3"/>
  <c r="AJ1054" i="3"/>
  <c r="AL1054" i="3"/>
  <c r="AN1054" i="3"/>
  <c r="AP1054" i="3"/>
  <c r="AR1054" i="3"/>
  <c r="AT1054" i="3"/>
  <c r="AV1054" i="3"/>
  <c r="AX1054" i="3"/>
  <c r="AZ1054" i="3"/>
  <c r="BB1054" i="3"/>
  <c r="BD1054" i="3"/>
  <c r="BF1054" i="3"/>
  <c r="BH1054" i="3"/>
  <c r="N1053" i="3"/>
  <c r="P1053" i="3"/>
  <c r="R1053" i="3"/>
  <c r="T1053" i="3"/>
  <c r="V1053" i="3"/>
  <c r="X1053" i="3"/>
  <c r="Z1053" i="3"/>
  <c r="AB1053" i="3"/>
  <c r="AD1053" i="3"/>
  <c r="AF1053" i="3"/>
  <c r="AH1053" i="3"/>
  <c r="M1053" i="3"/>
  <c r="Q1053" i="3"/>
  <c r="U1053" i="3"/>
  <c r="Y1053" i="3"/>
  <c r="AC1053" i="3"/>
  <c r="AG1053" i="3"/>
  <c r="AJ1053" i="3"/>
  <c r="AL1053" i="3"/>
  <c r="AN1053" i="3"/>
  <c r="AP1053" i="3"/>
  <c r="AR1053" i="3"/>
  <c r="AT1053" i="3"/>
  <c r="AV1053" i="3"/>
  <c r="AX1053" i="3"/>
  <c r="AZ1053" i="3"/>
  <c r="BB1053" i="3"/>
  <c r="BD1053" i="3"/>
  <c r="BF1053" i="3"/>
  <c r="BH1053" i="3"/>
  <c r="N1052" i="3"/>
  <c r="P1052" i="3"/>
  <c r="R1052" i="3"/>
  <c r="T1052" i="3"/>
  <c r="V1052" i="3"/>
  <c r="X1052" i="3"/>
  <c r="Z1052" i="3"/>
  <c r="AB1052" i="3"/>
  <c r="AD1052" i="3"/>
  <c r="AF1052" i="3"/>
  <c r="AH1052" i="3"/>
  <c r="AJ1052" i="3"/>
  <c r="AL1052" i="3"/>
  <c r="AN1052" i="3"/>
  <c r="AP1052" i="3"/>
  <c r="AR1052" i="3"/>
  <c r="AT1052" i="3"/>
  <c r="AV1052" i="3"/>
  <c r="AX1052" i="3"/>
  <c r="AZ1052" i="3"/>
  <c r="BB1052" i="3"/>
  <c r="BD1052" i="3"/>
  <c r="BF1052" i="3"/>
  <c r="BH1052" i="3"/>
  <c r="M1052" i="3"/>
  <c r="Q1052" i="3"/>
  <c r="U1052" i="3"/>
  <c r="Y1052" i="3"/>
  <c r="AC1052" i="3"/>
  <c r="AG1052" i="3"/>
  <c r="AK1052" i="3"/>
  <c r="AO1052" i="3"/>
  <c r="AS1052" i="3"/>
  <c r="AW1052" i="3"/>
  <c r="BA1052" i="3"/>
  <c r="BE1052" i="3"/>
  <c r="BI1052" i="3"/>
  <c r="N1051" i="3"/>
  <c r="P1051" i="3"/>
  <c r="R1051" i="3"/>
  <c r="T1051" i="3"/>
  <c r="V1051" i="3"/>
  <c r="X1051" i="3"/>
  <c r="Z1051" i="3"/>
  <c r="AB1051" i="3"/>
  <c r="AD1051" i="3"/>
  <c r="AF1051" i="3"/>
  <c r="AH1051" i="3"/>
  <c r="AJ1051" i="3"/>
  <c r="AL1051" i="3"/>
  <c r="AN1051" i="3"/>
  <c r="AP1051" i="3"/>
  <c r="AR1051" i="3"/>
  <c r="AT1051" i="3"/>
  <c r="AV1051" i="3"/>
  <c r="AX1051" i="3"/>
  <c r="AZ1051" i="3"/>
  <c r="BB1051" i="3"/>
  <c r="BD1051" i="3"/>
  <c r="BF1051" i="3"/>
  <c r="BH1051" i="3"/>
  <c r="N1050" i="3"/>
  <c r="R1050" i="3"/>
  <c r="V1050" i="3"/>
  <c r="Z1050" i="3"/>
  <c r="AD1050" i="3"/>
  <c r="AH1050" i="3"/>
  <c r="AL1050" i="3"/>
  <c r="AP1050" i="3"/>
  <c r="AT1050" i="3"/>
  <c r="AX1050" i="3"/>
  <c r="BB1050" i="3"/>
  <c r="BF1050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N1046" i="3"/>
  <c r="R1046" i="3"/>
  <c r="V1046" i="3"/>
  <c r="Z1046" i="3"/>
  <c r="AD1046" i="3"/>
  <c r="AH1046" i="3"/>
  <c r="AL1046" i="3"/>
  <c r="AP1046" i="3"/>
  <c r="AT1046" i="3"/>
  <c r="AX1046" i="3"/>
  <c r="BB1046" i="3"/>
  <c r="BF1046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M1050" i="3"/>
  <c r="O1050" i="3"/>
  <c r="Q1050" i="3"/>
  <c r="S1050" i="3"/>
  <c r="U1050" i="3"/>
  <c r="W1050" i="3"/>
  <c r="Y1050" i="3"/>
  <c r="AA1050" i="3"/>
  <c r="AC1050" i="3"/>
  <c r="AE1050" i="3"/>
  <c r="AG1050" i="3"/>
  <c r="AI1050" i="3"/>
  <c r="AK1050" i="3"/>
  <c r="AM1050" i="3"/>
  <c r="AO1050" i="3"/>
  <c r="AQ1050" i="3"/>
  <c r="AS1050" i="3"/>
  <c r="AU1050" i="3"/>
  <c r="AW1050" i="3"/>
  <c r="AY1050" i="3"/>
  <c r="BA1050" i="3"/>
  <c r="BC1050" i="3"/>
  <c r="BE1050" i="3"/>
  <c r="BG1050" i="3"/>
  <c r="BI1050" i="3"/>
  <c r="M1049" i="3"/>
  <c r="O1049" i="3"/>
  <c r="Q1049" i="3"/>
  <c r="S1049" i="3"/>
  <c r="U1049" i="3"/>
  <c r="W1049" i="3"/>
  <c r="Y1049" i="3"/>
  <c r="AA1049" i="3"/>
  <c r="AC1049" i="3"/>
  <c r="AE1049" i="3"/>
  <c r="AG1049" i="3"/>
  <c r="AI1049" i="3"/>
  <c r="AK1049" i="3"/>
  <c r="AM1049" i="3"/>
  <c r="AO1049" i="3"/>
  <c r="AQ1049" i="3"/>
  <c r="AS1049" i="3"/>
  <c r="AU1049" i="3"/>
  <c r="AW1049" i="3"/>
  <c r="AY1049" i="3"/>
  <c r="BA1049" i="3"/>
  <c r="BC1049" i="3"/>
  <c r="BE1049" i="3"/>
  <c r="BG1049" i="3"/>
  <c r="BI1049" i="3"/>
  <c r="M1048" i="3"/>
  <c r="O1048" i="3"/>
  <c r="Q1048" i="3"/>
  <c r="S1048" i="3"/>
  <c r="U1048" i="3"/>
  <c r="W1048" i="3"/>
  <c r="Y1048" i="3"/>
  <c r="AA1048" i="3"/>
  <c r="AC1048" i="3"/>
  <c r="AE1048" i="3"/>
  <c r="AG1048" i="3"/>
  <c r="AI1048" i="3"/>
  <c r="AK1048" i="3"/>
  <c r="AM1048" i="3"/>
  <c r="AO1048" i="3"/>
  <c r="AQ1048" i="3"/>
  <c r="AS1048" i="3"/>
  <c r="AU1048" i="3"/>
  <c r="AW1048" i="3"/>
  <c r="AY1048" i="3"/>
  <c r="BA1048" i="3"/>
  <c r="BC1048" i="3"/>
  <c r="BE1048" i="3"/>
  <c r="BG1048" i="3"/>
  <c r="BI1048" i="3"/>
  <c r="M1047" i="3"/>
  <c r="O1047" i="3"/>
  <c r="Q1047" i="3"/>
  <c r="S1047" i="3"/>
  <c r="U1047" i="3"/>
  <c r="W1047" i="3"/>
  <c r="Y1047" i="3"/>
  <c r="AA1047" i="3"/>
  <c r="AC1047" i="3"/>
  <c r="AE1047" i="3"/>
  <c r="AG1047" i="3"/>
  <c r="AI1047" i="3"/>
  <c r="AK1047" i="3"/>
  <c r="AM1047" i="3"/>
  <c r="AO1047" i="3"/>
  <c r="AQ1047" i="3"/>
  <c r="AS1047" i="3"/>
  <c r="AU1047" i="3"/>
  <c r="AW1047" i="3"/>
  <c r="AY1047" i="3"/>
  <c r="BA1047" i="3"/>
  <c r="BC1047" i="3"/>
  <c r="BE1047" i="3"/>
  <c r="BG1047" i="3"/>
  <c r="BI1047" i="3"/>
  <c r="M1046" i="3"/>
  <c r="O1046" i="3"/>
  <c r="Q1046" i="3"/>
  <c r="S1046" i="3"/>
  <c r="U1046" i="3"/>
  <c r="W1046" i="3"/>
  <c r="Y1046" i="3"/>
  <c r="AA1046" i="3"/>
  <c r="AC1046" i="3"/>
  <c r="AE1046" i="3"/>
  <c r="AG1046" i="3"/>
  <c r="AI1046" i="3"/>
  <c r="AK1046" i="3"/>
  <c r="AM1046" i="3"/>
  <c r="AO1046" i="3"/>
  <c r="AQ1046" i="3"/>
  <c r="AS1046" i="3"/>
  <c r="AU1046" i="3"/>
  <c r="AW1046" i="3"/>
  <c r="AY1046" i="3"/>
  <c r="BA1046" i="3"/>
  <c r="BC1046" i="3"/>
  <c r="BE1046" i="3"/>
  <c r="BG1046" i="3"/>
  <c r="BI1046" i="3"/>
  <c r="M1045" i="3"/>
  <c r="O1045" i="3"/>
  <c r="Q1045" i="3"/>
  <c r="S1045" i="3"/>
  <c r="U1045" i="3"/>
  <c r="W1045" i="3"/>
  <c r="Y1045" i="3"/>
  <c r="AA1045" i="3"/>
  <c r="AC1045" i="3"/>
  <c r="AE1045" i="3"/>
  <c r="AG1045" i="3"/>
  <c r="AI1045" i="3"/>
  <c r="AK1045" i="3"/>
  <c r="AM1045" i="3"/>
  <c r="AO1045" i="3"/>
  <c r="AQ1045" i="3"/>
  <c r="AS1045" i="3"/>
  <c r="AU1045" i="3"/>
  <c r="AW1045" i="3"/>
  <c r="AY1045" i="3"/>
  <c r="BA1045" i="3"/>
  <c r="BC1045" i="3"/>
  <c r="BE1045" i="3"/>
  <c r="BG1045" i="3"/>
  <c r="BI1045" i="3"/>
  <c r="BF1044" i="3"/>
  <c r="BB1044" i="3"/>
  <c r="AX1044" i="3"/>
  <c r="AT1044" i="3"/>
  <c r="AP1044" i="3"/>
  <c r="AL1044" i="3"/>
  <c r="AH1044" i="3"/>
  <c r="AD1044" i="3"/>
  <c r="Z1044" i="3"/>
  <c r="V1044" i="3"/>
  <c r="R1044" i="3"/>
  <c r="M1044" i="3"/>
  <c r="O1044" i="3"/>
  <c r="Q1044" i="3"/>
  <c r="S1044" i="3"/>
  <c r="U1044" i="3"/>
  <c r="W1044" i="3"/>
  <c r="Y1044" i="3"/>
  <c r="AA1044" i="3"/>
  <c r="AC1044" i="3"/>
  <c r="AE1044" i="3"/>
  <c r="AG1044" i="3"/>
  <c r="AI1044" i="3"/>
  <c r="AK1044" i="3"/>
  <c r="AM1044" i="3"/>
  <c r="AO1044" i="3"/>
  <c r="AQ1044" i="3"/>
  <c r="AS1044" i="3"/>
  <c r="AU1044" i="3"/>
  <c r="AW1044" i="3"/>
  <c r="AY1044" i="3"/>
  <c r="BA1044" i="3"/>
  <c r="BC1044" i="3"/>
  <c r="BE1044" i="3"/>
  <c r="BG1044" i="3"/>
  <c r="BI1044" i="3"/>
  <c r="M1043" i="3"/>
  <c r="O1043" i="3"/>
  <c r="Q1043" i="3"/>
  <c r="S1043" i="3"/>
  <c r="U1043" i="3"/>
  <c r="W1043" i="3"/>
  <c r="Y1043" i="3"/>
  <c r="AA1043" i="3"/>
  <c r="AC1043" i="3"/>
  <c r="AE1043" i="3"/>
  <c r="AG1043" i="3"/>
  <c r="AI1043" i="3"/>
  <c r="AK1043" i="3"/>
  <c r="AM1043" i="3"/>
  <c r="AO1043" i="3"/>
  <c r="AQ1043" i="3"/>
  <c r="AS1043" i="3"/>
  <c r="AU1043" i="3"/>
  <c r="AW1043" i="3"/>
  <c r="AY1043" i="3"/>
  <c r="BA1043" i="3"/>
  <c r="BC1043" i="3"/>
  <c r="BE1043" i="3"/>
  <c r="BG1043" i="3"/>
  <c r="BI1043" i="3"/>
  <c r="N1043" i="3"/>
  <c r="P1043" i="3"/>
  <c r="R1043" i="3"/>
  <c r="T1043" i="3"/>
  <c r="V1043" i="3"/>
  <c r="X1043" i="3"/>
  <c r="Z1043" i="3"/>
  <c r="AB1043" i="3"/>
  <c r="AD1043" i="3"/>
  <c r="AF1043" i="3"/>
  <c r="AH1043" i="3"/>
  <c r="AJ1043" i="3"/>
  <c r="AL1043" i="3"/>
  <c r="AN1043" i="3"/>
  <c r="M1042" i="3"/>
  <c r="O1042" i="3"/>
  <c r="Q1042" i="3"/>
  <c r="S1042" i="3"/>
  <c r="U1042" i="3"/>
  <c r="W1042" i="3"/>
  <c r="Y1042" i="3"/>
  <c r="AA1042" i="3"/>
  <c r="AC1042" i="3"/>
  <c r="AE1042" i="3"/>
  <c r="AG1042" i="3"/>
  <c r="AI1042" i="3"/>
  <c r="AK1042" i="3"/>
  <c r="AM1042" i="3"/>
  <c r="AO1042" i="3"/>
  <c r="AQ1042" i="3"/>
  <c r="AS1042" i="3"/>
  <c r="AU1042" i="3"/>
  <c r="AW1042" i="3"/>
  <c r="AY1042" i="3"/>
  <c r="BA1042" i="3"/>
  <c r="BC1042" i="3"/>
  <c r="BE1042" i="3"/>
  <c r="BG1042" i="3"/>
  <c r="BI1042" i="3"/>
  <c r="N1042" i="3"/>
  <c r="P1042" i="3"/>
  <c r="R1042" i="3"/>
  <c r="T1042" i="3"/>
  <c r="V1042" i="3"/>
  <c r="X1042" i="3"/>
  <c r="Z1042" i="3"/>
  <c r="AB1042" i="3"/>
  <c r="AD1042" i="3"/>
  <c r="AF1042" i="3"/>
  <c r="AH1042" i="3"/>
  <c r="AJ1042" i="3"/>
  <c r="AL1042" i="3"/>
  <c r="AN1042" i="3"/>
  <c r="AP1042" i="3"/>
  <c r="AR1042" i="3"/>
  <c r="AT1042" i="3"/>
  <c r="AV1042" i="3"/>
  <c r="AX1042" i="3"/>
  <c r="AZ1042" i="3"/>
  <c r="BB1042" i="3"/>
  <c r="BD1042" i="3"/>
  <c r="BF1042" i="3"/>
  <c r="BH1042" i="3"/>
  <c r="L1027" i="3"/>
  <c r="M1027" i="3" s="1"/>
  <c r="AA1027" i="3"/>
  <c r="AQ1027" i="3"/>
  <c r="BG1027" i="3"/>
  <c r="AN1027" i="3"/>
  <c r="AD1027" i="3"/>
  <c r="L1025" i="3"/>
  <c r="M1025" i="3" s="1"/>
  <c r="S1025" i="3"/>
  <c r="AA1025" i="3"/>
  <c r="AI1025" i="3"/>
  <c r="AQ1025" i="3"/>
  <c r="AY1025" i="3"/>
  <c r="BG1025" i="3"/>
  <c r="X1025" i="3"/>
  <c r="AN1025" i="3"/>
  <c r="BD1025" i="3"/>
  <c r="AD1025" i="3"/>
  <c r="N1041" i="3"/>
  <c r="P1041" i="3"/>
  <c r="R1041" i="3"/>
  <c r="T1041" i="3"/>
  <c r="V1041" i="3"/>
  <c r="X1041" i="3"/>
  <c r="Z1041" i="3"/>
  <c r="AB1041" i="3"/>
  <c r="AD1041" i="3"/>
  <c r="AF1041" i="3"/>
  <c r="AH1041" i="3"/>
  <c r="AJ1041" i="3"/>
  <c r="AL1041" i="3"/>
  <c r="AN1041" i="3"/>
  <c r="AP1041" i="3"/>
  <c r="AR1041" i="3"/>
  <c r="AT1041" i="3"/>
  <c r="AV1041" i="3"/>
  <c r="AX1041" i="3"/>
  <c r="N1040" i="3"/>
  <c r="P1040" i="3"/>
  <c r="R1040" i="3"/>
  <c r="T1040" i="3"/>
  <c r="V1040" i="3"/>
  <c r="X1040" i="3"/>
  <c r="Z1040" i="3"/>
  <c r="AB1040" i="3"/>
  <c r="AD1040" i="3"/>
  <c r="AF1040" i="3"/>
  <c r="AH1040" i="3"/>
  <c r="AJ1040" i="3"/>
  <c r="AL1040" i="3"/>
  <c r="AN1040" i="3"/>
  <c r="AP1040" i="3"/>
  <c r="AR1040" i="3"/>
  <c r="AT1040" i="3"/>
  <c r="AV1040" i="3"/>
  <c r="AX1040" i="3"/>
  <c r="AZ1040" i="3"/>
  <c r="BB1040" i="3"/>
  <c r="BD1040" i="3"/>
  <c r="BF1040" i="3"/>
  <c r="BH1040" i="3"/>
  <c r="N1039" i="3"/>
  <c r="P1039" i="3"/>
  <c r="R1039" i="3"/>
  <c r="T1039" i="3"/>
  <c r="V1039" i="3"/>
  <c r="X1039" i="3"/>
  <c r="Z1039" i="3"/>
  <c r="AB1039" i="3"/>
  <c r="AD1039" i="3"/>
  <c r="AF1039" i="3"/>
  <c r="AH1039" i="3"/>
  <c r="AJ1039" i="3"/>
  <c r="AL1039" i="3"/>
  <c r="AN1039" i="3"/>
  <c r="AP1039" i="3"/>
  <c r="AR1039" i="3"/>
  <c r="AT1039" i="3"/>
  <c r="AV1039" i="3"/>
  <c r="AX1039" i="3"/>
  <c r="AZ1039" i="3"/>
  <c r="BB1039" i="3"/>
  <c r="BD1039" i="3"/>
  <c r="BF1039" i="3"/>
  <c r="BH1039" i="3"/>
  <c r="N1038" i="3"/>
  <c r="P1038" i="3"/>
  <c r="R1038" i="3"/>
  <c r="T1038" i="3"/>
  <c r="V1038" i="3"/>
  <c r="X1038" i="3"/>
  <c r="Z1038" i="3"/>
  <c r="AB1038" i="3"/>
  <c r="AD1038" i="3"/>
  <c r="AF1038" i="3"/>
  <c r="AH1038" i="3"/>
  <c r="AJ1038" i="3"/>
  <c r="AL1038" i="3"/>
  <c r="AN1038" i="3"/>
  <c r="AP1038" i="3"/>
  <c r="AR1038" i="3"/>
  <c r="AT1038" i="3"/>
  <c r="AV1038" i="3"/>
  <c r="AX1038" i="3"/>
  <c r="AZ1038" i="3"/>
  <c r="BB1038" i="3"/>
  <c r="BD1038" i="3"/>
  <c r="BF1038" i="3"/>
  <c r="BH1038" i="3"/>
  <c r="N1037" i="3"/>
  <c r="P1037" i="3"/>
  <c r="R1037" i="3"/>
  <c r="T1037" i="3"/>
  <c r="V1037" i="3"/>
  <c r="X1037" i="3"/>
  <c r="Z1037" i="3"/>
  <c r="AB1037" i="3"/>
  <c r="AD1037" i="3"/>
  <c r="AF1037" i="3"/>
  <c r="AH1037" i="3"/>
  <c r="AJ1037" i="3"/>
  <c r="AL1037" i="3"/>
  <c r="AN1037" i="3"/>
  <c r="AP1037" i="3"/>
  <c r="AR1037" i="3"/>
  <c r="AT1037" i="3"/>
  <c r="AV1037" i="3"/>
  <c r="AX1037" i="3"/>
  <c r="AZ1037" i="3"/>
  <c r="BB1037" i="3"/>
  <c r="BD1037" i="3"/>
  <c r="BF1037" i="3"/>
  <c r="BH1037" i="3"/>
  <c r="N1036" i="3"/>
  <c r="P1036" i="3"/>
  <c r="R1036" i="3"/>
  <c r="T1036" i="3"/>
  <c r="V1036" i="3"/>
  <c r="X1036" i="3"/>
  <c r="Z1036" i="3"/>
  <c r="AB1036" i="3"/>
  <c r="AD1036" i="3"/>
  <c r="AF1036" i="3"/>
  <c r="AH1036" i="3"/>
  <c r="AJ1036" i="3"/>
  <c r="AL1036" i="3"/>
  <c r="AN1036" i="3"/>
  <c r="AP1036" i="3"/>
  <c r="AR1036" i="3"/>
  <c r="AT1036" i="3"/>
  <c r="AV1036" i="3"/>
  <c r="AX1036" i="3"/>
  <c r="AZ1036" i="3"/>
  <c r="BB1036" i="3"/>
  <c r="BD1036" i="3"/>
  <c r="BF1036" i="3"/>
  <c r="BH1036" i="3"/>
  <c r="N1035" i="3"/>
  <c r="P1035" i="3"/>
  <c r="R1035" i="3"/>
  <c r="T1035" i="3"/>
  <c r="V1035" i="3"/>
  <c r="X1035" i="3"/>
  <c r="Z1035" i="3"/>
  <c r="AB1035" i="3"/>
  <c r="AD1035" i="3"/>
  <c r="AF1035" i="3"/>
  <c r="AH1035" i="3"/>
  <c r="AJ1035" i="3"/>
  <c r="AL1035" i="3"/>
  <c r="AN1035" i="3"/>
  <c r="AP1035" i="3"/>
  <c r="AR1035" i="3"/>
  <c r="AT1035" i="3"/>
  <c r="AV1035" i="3"/>
  <c r="AX1035" i="3"/>
  <c r="AZ1035" i="3"/>
  <c r="BB1035" i="3"/>
  <c r="BD1035" i="3"/>
  <c r="BF1035" i="3"/>
  <c r="BH1035" i="3"/>
  <c r="N1034" i="3"/>
  <c r="P1034" i="3"/>
  <c r="R1034" i="3"/>
  <c r="T1034" i="3"/>
  <c r="V1034" i="3"/>
  <c r="X1034" i="3"/>
  <c r="Z1034" i="3"/>
  <c r="AB1034" i="3"/>
  <c r="AD1034" i="3"/>
  <c r="AF1034" i="3"/>
  <c r="AH1034" i="3"/>
  <c r="AJ1034" i="3"/>
  <c r="AL1034" i="3"/>
  <c r="AN1034" i="3"/>
  <c r="AP1034" i="3"/>
  <c r="AR1034" i="3"/>
  <c r="AT1034" i="3"/>
  <c r="AV1034" i="3"/>
  <c r="AX1034" i="3"/>
  <c r="AZ1034" i="3"/>
  <c r="BB1034" i="3"/>
  <c r="BD1034" i="3"/>
  <c r="BF1034" i="3"/>
  <c r="BH1034" i="3"/>
  <c r="N1033" i="3"/>
  <c r="P1033" i="3"/>
  <c r="BK1033" i="3" s="1"/>
  <c r="R1033" i="3"/>
  <c r="T1033" i="3"/>
  <c r="V1033" i="3"/>
  <c r="X1033" i="3"/>
  <c r="Z1033" i="3"/>
  <c r="AB1033" i="3"/>
  <c r="AD1033" i="3"/>
  <c r="AF1033" i="3"/>
  <c r="AH1033" i="3"/>
  <c r="AJ1033" i="3"/>
  <c r="AL1033" i="3"/>
  <c r="AN1033" i="3"/>
  <c r="AP1033" i="3"/>
  <c r="AR1033" i="3"/>
  <c r="AT1033" i="3"/>
  <c r="AV1033" i="3"/>
  <c r="AX1033" i="3"/>
  <c r="AZ1033" i="3"/>
  <c r="BB1033" i="3"/>
  <c r="BD1033" i="3"/>
  <c r="BF1033" i="3"/>
  <c r="BH1033" i="3"/>
  <c r="N1032" i="3"/>
  <c r="P1032" i="3"/>
  <c r="R1032" i="3"/>
  <c r="T1032" i="3"/>
  <c r="V1032" i="3"/>
  <c r="X1032" i="3"/>
  <c r="Z1032" i="3"/>
  <c r="AB1032" i="3"/>
  <c r="AD1032" i="3"/>
  <c r="AF1032" i="3"/>
  <c r="AH1032" i="3"/>
  <c r="AJ1032" i="3"/>
  <c r="AL1032" i="3"/>
  <c r="AN1032" i="3"/>
  <c r="AP1032" i="3"/>
  <c r="M1032" i="3"/>
  <c r="Q1032" i="3"/>
  <c r="U1032" i="3"/>
  <c r="Y1032" i="3"/>
  <c r="AC1032" i="3"/>
  <c r="AG1032" i="3"/>
  <c r="AK1032" i="3"/>
  <c r="AO1032" i="3"/>
  <c r="AR1032" i="3"/>
  <c r="AT1032" i="3"/>
  <c r="AV1032" i="3"/>
  <c r="AX1032" i="3"/>
  <c r="AZ1032" i="3"/>
  <c r="BB1032" i="3"/>
  <c r="BD1032" i="3"/>
  <c r="BF1032" i="3"/>
  <c r="BH1032" i="3"/>
  <c r="N1031" i="3"/>
  <c r="P1031" i="3"/>
  <c r="R1031" i="3"/>
  <c r="T1031" i="3"/>
  <c r="V1031" i="3"/>
  <c r="X1031" i="3"/>
  <c r="Z1031" i="3"/>
  <c r="AB1031" i="3"/>
  <c r="AD1031" i="3"/>
  <c r="AF1031" i="3"/>
  <c r="AH1031" i="3"/>
  <c r="AJ1031" i="3"/>
  <c r="AL1031" i="3"/>
  <c r="AN1031" i="3"/>
  <c r="AP1031" i="3"/>
  <c r="AR1031" i="3"/>
  <c r="AT1031" i="3"/>
  <c r="AV1031" i="3"/>
  <c r="AX1031" i="3"/>
  <c r="AZ1031" i="3"/>
  <c r="BB1031" i="3"/>
  <c r="BD1031" i="3"/>
  <c r="BF1031" i="3"/>
  <c r="BH1031" i="3"/>
  <c r="M1031" i="3"/>
  <c r="Q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N1030" i="3"/>
  <c r="P1030" i="3"/>
  <c r="R1030" i="3"/>
  <c r="T1030" i="3"/>
  <c r="V1030" i="3"/>
  <c r="X1030" i="3"/>
  <c r="Z1030" i="3"/>
  <c r="AB1030" i="3"/>
  <c r="AD1030" i="3"/>
  <c r="AF1030" i="3"/>
  <c r="AH1030" i="3"/>
  <c r="AJ1030" i="3"/>
  <c r="AL1030" i="3"/>
  <c r="AN1030" i="3"/>
  <c r="AP1030" i="3"/>
  <c r="AR1030" i="3"/>
  <c r="AT1030" i="3"/>
  <c r="AV1030" i="3"/>
  <c r="AX1030" i="3"/>
  <c r="AZ1030" i="3"/>
  <c r="BB1030" i="3"/>
  <c r="BD1030" i="3"/>
  <c r="BF1030" i="3"/>
  <c r="BH1030" i="3"/>
  <c r="M1030" i="3"/>
  <c r="Q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N1029" i="3"/>
  <c r="P1029" i="3"/>
  <c r="R1029" i="3"/>
  <c r="T1029" i="3"/>
  <c r="V1029" i="3"/>
  <c r="X1029" i="3"/>
  <c r="Z1029" i="3"/>
  <c r="AB1029" i="3"/>
  <c r="AD1029" i="3"/>
  <c r="AF1029" i="3"/>
  <c r="AH1029" i="3"/>
  <c r="AJ1029" i="3"/>
  <c r="AL1029" i="3"/>
  <c r="AN1029" i="3"/>
  <c r="AP1029" i="3"/>
  <c r="AR1029" i="3"/>
  <c r="AT1029" i="3"/>
  <c r="AV1029" i="3"/>
  <c r="AX1029" i="3"/>
  <c r="AZ1029" i="3"/>
  <c r="BB1029" i="3"/>
  <c r="BD1029" i="3"/>
  <c r="BF1029" i="3"/>
  <c r="BH1029" i="3"/>
  <c r="M1029" i="3"/>
  <c r="Q1029" i="3"/>
  <c r="U1029" i="3"/>
  <c r="Y1029" i="3"/>
  <c r="AC1029" i="3"/>
  <c r="AG1029" i="3"/>
  <c r="AK1029" i="3"/>
  <c r="AO1029" i="3"/>
  <c r="AS1029" i="3"/>
  <c r="AW1029" i="3"/>
  <c r="BA1029" i="3"/>
  <c r="BE1029" i="3"/>
  <c r="BI1029" i="3"/>
  <c r="L1028" i="3"/>
  <c r="P1028" i="3" s="1"/>
  <c r="AB1028" i="3"/>
  <c r="AR1028" i="3"/>
  <c r="BH1028" i="3"/>
  <c r="AO1028" i="3"/>
  <c r="AH1027" i="3"/>
  <c r="L1026" i="3"/>
  <c r="M1026" i="3" s="1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X1026" i="3"/>
  <c r="AF1026" i="3"/>
  <c r="AN1026" i="3"/>
  <c r="AV1026" i="3"/>
  <c r="BD1026" i="3"/>
  <c r="N1026" i="3"/>
  <c r="AD1026" i="3"/>
  <c r="AT1026" i="3"/>
  <c r="AX1025" i="3"/>
  <c r="R1025" i="3"/>
  <c r="E826" i="3"/>
  <c r="F826" i="3"/>
  <c r="K826" i="3" s="1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K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L833" i="3"/>
  <c r="E834" i="3"/>
  <c r="F834" i="3"/>
  <c r="K834" i="3" s="1"/>
  <c r="G834" i="3"/>
  <c r="H834" i="3"/>
  <c r="I834" i="3"/>
  <c r="J834" i="3"/>
  <c r="E835" i="3"/>
  <c r="F835" i="3"/>
  <c r="K835" i="3" s="1"/>
  <c r="G835" i="3"/>
  <c r="H835" i="3"/>
  <c r="I835" i="3"/>
  <c r="J835" i="3"/>
  <c r="E836" i="3"/>
  <c r="F836" i="3"/>
  <c r="K836" i="3" s="1"/>
  <c r="G836" i="3"/>
  <c r="H836" i="3"/>
  <c r="I836" i="3"/>
  <c r="J836" i="3"/>
  <c r="E837" i="3"/>
  <c r="F837" i="3"/>
  <c r="K837" i="3" s="1"/>
  <c r="G837" i="3"/>
  <c r="H837" i="3"/>
  <c r="I837" i="3"/>
  <c r="J837" i="3"/>
  <c r="E838" i="3"/>
  <c r="F838" i="3"/>
  <c r="K838" i="3" s="1"/>
  <c r="G838" i="3"/>
  <c r="H838" i="3"/>
  <c r="I838" i="3"/>
  <c r="J838" i="3"/>
  <c r="E839" i="3"/>
  <c r="F839" i="3"/>
  <c r="K839" i="3" s="1"/>
  <c r="G839" i="3"/>
  <c r="H839" i="3"/>
  <c r="I839" i="3"/>
  <c r="J839" i="3"/>
  <c r="E840" i="3"/>
  <c r="F840" i="3"/>
  <c r="K840" i="3" s="1"/>
  <c r="G840" i="3"/>
  <c r="H840" i="3"/>
  <c r="I840" i="3"/>
  <c r="J840" i="3"/>
  <c r="E841" i="3"/>
  <c r="F841" i="3"/>
  <c r="K841" i="3" s="1"/>
  <c r="G841" i="3"/>
  <c r="H841" i="3"/>
  <c r="I841" i="3"/>
  <c r="J841" i="3"/>
  <c r="E842" i="3"/>
  <c r="F842" i="3"/>
  <c r="K842" i="3" s="1"/>
  <c r="G842" i="3"/>
  <c r="H842" i="3"/>
  <c r="I842" i="3"/>
  <c r="J842" i="3"/>
  <c r="E843" i="3"/>
  <c r="F843" i="3"/>
  <c r="K843" i="3" s="1"/>
  <c r="G843" i="3"/>
  <c r="H843" i="3"/>
  <c r="I843" i="3"/>
  <c r="J843" i="3"/>
  <c r="E844" i="3"/>
  <c r="F844" i="3"/>
  <c r="K844" i="3" s="1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K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K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K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L859" i="3" s="1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L863" i="3"/>
  <c r="E864" i="3"/>
  <c r="F864" i="3"/>
  <c r="K864" i="3" s="1"/>
  <c r="G864" i="3"/>
  <c r="H864" i="3"/>
  <c r="I864" i="3"/>
  <c r="J864" i="3"/>
  <c r="L864" i="3" s="1"/>
  <c r="E865" i="3"/>
  <c r="F865" i="3"/>
  <c r="G865" i="3"/>
  <c r="H865" i="3"/>
  <c r="I865" i="3"/>
  <c r="J865" i="3"/>
  <c r="L865" i="3" s="1"/>
  <c r="E866" i="3"/>
  <c r="F866" i="3"/>
  <c r="G866" i="3"/>
  <c r="H866" i="3"/>
  <c r="I866" i="3"/>
  <c r="J866" i="3"/>
  <c r="L866" i="3" s="1"/>
  <c r="E867" i="3"/>
  <c r="F867" i="3"/>
  <c r="G867" i="3"/>
  <c r="H867" i="3"/>
  <c r="L867" i="3" s="1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L881" i="3"/>
  <c r="E882" i="3"/>
  <c r="F882" i="3"/>
  <c r="K882" i="3" s="1"/>
  <c r="G882" i="3"/>
  <c r="H882" i="3"/>
  <c r="I882" i="3"/>
  <c r="J882" i="3"/>
  <c r="L882" i="3" s="1"/>
  <c r="E883" i="3"/>
  <c r="F883" i="3"/>
  <c r="G883" i="3"/>
  <c r="H883" i="3"/>
  <c r="I883" i="3"/>
  <c r="J883" i="3"/>
  <c r="L883" i="3" s="1"/>
  <c r="E884" i="3"/>
  <c r="F884" i="3"/>
  <c r="G884" i="3"/>
  <c r="H884" i="3"/>
  <c r="I884" i="3"/>
  <c r="J884" i="3"/>
  <c r="L884" i="3" s="1"/>
  <c r="E885" i="3"/>
  <c r="F885" i="3"/>
  <c r="G885" i="3"/>
  <c r="H885" i="3"/>
  <c r="L885" i="3" s="1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L889" i="3"/>
  <c r="E890" i="3"/>
  <c r="F890" i="3"/>
  <c r="K890" i="3" s="1"/>
  <c r="G890" i="3"/>
  <c r="H890" i="3"/>
  <c r="I890" i="3"/>
  <c r="J890" i="3"/>
  <c r="L890" i="3" s="1"/>
  <c r="E891" i="3"/>
  <c r="F891" i="3"/>
  <c r="G891" i="3"/>
  <c r="H891" i="3"/>
  <c r="I891" i="3"/>
  <c r="J891" i="3"/>
  <c r="L891" i="3" s="1"/>
  <c r="E892" i="3"/>
  <c r="F892" i="3"/>
  <c r="G892" i="3"/>
  <c r="H892" i="3"/>
  <c r="I892" i="3"/>
  <c r="J892" i="3"/>
  <c r="L892" i="3" s="1"/>
  <c r="E893" i="3"/>
  <c r="F893" i="3"/>
  <c r="G893" i="3"/>
  <c r="H893" i="3"/>
  <c r="L893" i="3" s="1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L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L902" i="3" s="1"/>
  <c r="E903" i="3"/>
  <c r="F903" i="3"/>
  <c r="G903" i="3"/>
  <c r="H903" i="3"/>
  <c r="I903" i="3"/>
  <c r="J903" i="3"/>
  <c r="L903" i="3" s="1"/>
  <c r="E904" i="3"/>
  <c r="F904" i="3"/>
  <c r="G904" i="3"/>
  <c r="H904" i="3"/>
  <c r="L904" i="3" s="1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L908" i="3"/>
  <c r="E909" i="3"/>
  <c r="F909" i="3"/>
  <c r="K909" i="3" s="1"/>
  <c r="G909" i="3"/>
  <c r="H909" i="3"/>
  <c r="I909" i="3"/>
  <c r="J909" i="3"/>
  <c r="L909" i="3" s="1"/>
  <c r="E910" i="3"/>
  <c r="F910" i="3"/>
  <c r="G910" i="3"/>
  <c r="H910" i="3"/>
  <c r="I910" i="3"/>
  <c r="J910" i="3"/>
  <c r="L910" i="3" s="1"/>
  <c r="E911" i="3"/>
  <c r="F911" i="3"/>
  <c r="G911" i="3"/>
  <c r="H911" i="3"/>
  <c r="I911" i="3"/>
  <c r="J911" i="3"/>
  <c r="L911" i="3" s="1"/>
  <c r="E912" i="3"/>
  <c r="F912" i="3"/>
  <c r="G912" i="3"/>
  <c r="H912" i="3"/>
  <c r="L912" i="3" s="1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L916" i="3"/>
  <c r="E917" i="3"/>
  <c r="F917" i="3"/>
  <c r="K917" i="3" s="1"/>
  <c r="G917" i="3"/>
  <c r="H917" i="3"/>
  <c r="I917" i="3"/>
  <c r="J917" i="3"/>
  <c r="L917" i="3" s="1"/>
  <c r="E918" i="3"/>
  <c r="F918" i="3"/>
  <c r="G918" i="3"/>
  <c r="H918" i="3"/>
  <c r="I918" i="3"/>
  <c r="J918" i="3"/>
  <c r="L918" i="3" s="1"/>
  <c r="E919" i="3"/>
  <c r="F919" i="3"/>
  <c r="G919" i="3"/>
  <c r="H919" i="3"/>
  <c r="I919" i="3"/>
  <c r="J919" i="3"/>
  <c r="L919" i="3" s="1"/>
  <c r="E920" i="3"/>
  <c r="F920" i="3"/>
  <c r="G920" i="3"/>
  <c r="H920" i="3"/>
  <c r="L920" i="3" s="1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L924" i="3"/>
  <c r="E925" i="3"/>
  <c r="F925" i="3"/>
  <c r="K925" i="3" s="1"/>
  <c r="G925" i="3"/>
  <c r="H925" i="3"/>
  <c r="I925" i="3"/>
  <c r="J925" i="3"/>
  <c r="L925" i="3" s="1"/>
  <c r="E926" i="3"/>
  <c r="F926" i="3"/>
  <c r="G926" i="3"/>
  <c r="H926" i="3"/>
  <c r="I926" i="3"/>
  <c r="J926" i="3"/>
  <c r="L926" i="3" s="1"/>
  <c r="E927" i="3"/>
  <c r="F927" i="3"/>
  <c r="G927" i="3"/>
  <c r="H927" i="3"/>
  <c r="I927" i="3"/>
  <c r="J927" i="3"/>
  <c r="L927" i="3" s="1"/>
  <c r="E928" i="3"/>
  <c r="F928" i="3"/>
  <c r="G928" i="3"/>
  <c r="H928" i="3"/>
  <c r="L928" i="3" s="1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L932" i="3"/>
  <c r="E933" i="3"/>
  <c r="F933" i="3"/>
  <c r="K933" i="3" s="1"/>
  <c r="G933" i="3"/>
  <c r="H933" i="3"/>
  <c r="I933" i="3"/>
  <c r="J933" i="3"/>
  <c r="L933" i="3" s="1"/>
  <c r="E934" i="3"/>
  <c r="F934" i="3"/>
  <c r="G934" i="3"/>
  <c r="H934" i="3"/>
  <c r="I934" i="3"/>
  <c r="J934" i="3"/>
  <c r="L934" i="3" s="1"/>
  <c r="E935" i="3"/>
  <c r="F935" i="3"/>
  <c r="G935" i="3"/>
  <c r="H935" i="3"/>
  <c r="I935" i="3"/>
  <c r="J935" i="3"/>
  <c r="L935" i="3" s="1"/>
  <c r="E936" i="3"/>
  <c r="F936" i="3"/>
  <c r="G936" i="3"/>
  <c r="H936" i="3"/>
  <c r="L936" i="3" s="1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L951" i="3" s="1"/>
  <c r="J951" i="3"/>
  <c r="K951" i="3"/>
  <c r="N951" i="3" s="1"/>
  <c r="E952" i="3"/>
  <c r="F952" i="3"/>
  <c r="K952" i="3" s="1"/>
  <c r="G952" i="3"/>
  <c r="H952" i="3"/>
  <c r="I952" i="3"/>
  <c r="J952" i="3"/>
  <c r="E953" i="3"/>
  <c r="F953" i="3"/>
  <c r="K953" i="3" s="1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K956" i="3" s="1"/>
  <c r="G956" i="3"/>
  <c r="H956" i="3"/>
  <c r="I956" i="3"/>
  <c r="J956" i="3"/>
  <c r="E957" i="3"/>
  <c r="F957" i="3"/>
  <c r="K957" i="3" s="1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K960" i="3" s="1"/>
  <c r="G960" i="3"/>
  <c r="H960" i="3"/>
  <c r="I960" i="3"/>
  <c r="J960" i="3"/>
  <c r="E961" i="3"/>
  <c r="F961" i="3"/>
  <c r="K961" i="3" s="1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K964" i="3" s="1"/>
  <c r="G964" i="3"/>
  <c r="H964" i="3"/>
  <c r="I964" i="3"/>
  <c r="J964" i="3"/>
  <c r="E965" i="3"/>
  <c r="F965" i="3"/>
  <c r="K965" i="3" s="1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K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L971" i="3" s="1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L975" i="3" s="1"/>
  <c r="J975" i="3"/>
  <c r="K975" i="3"/>
  <c r="N975" i="3" s="1"/>
  <c r="E976" i="3"/>
  <c r="F976" i="3"/>
  <c r="K976" i="3" s="1"/>
  <c r="G976" i="3"/>
  <c r="H976" i="3"/>
  <c r="I976" i="3"/>
  <c r="J976" i="3"/>
  <c r="E977" i="3"/>
  <c r="F977" i="3"/>
  <c r="K977" i="3" s="1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K980" i="3" s="1"/>
  <c r="G980" i="3"/>
  <c r="H980" i="3"/>
  <c r="I980" i="3"/>
  <c r="J980" i="3"/>
  <c r="E981" i="3"/>
  <c r="F981" i="3"/>
  <c r="K981" i="3" s="1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K983" i="3"/>
  <c r="E984" i="3"/>
  <c r="F984" i="3"/>
  <c r="K984" i="3" s="1"/>
  <c r="G984" i="3"/>
  <c r="H984" i="3"/>
  <c r="I984" i="3"/>
  <c r="J984" i="3"/>
  <c r="E985" i="3"/>
  <c r="F985" i="3"/>
  <c r="K985" i="3" s="1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K988" i="3" s="1"/>
  <c r="G988" i="3"/>
  <c r="H988" i="3"/>
  <c r="I988" i="3"/>
  <c r="J988" i="3"/>
  <c r="E989" i="3"/>
  <c r="F989" i="3"/>
  <c r="K989" i="3" s="1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K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L994" i="3" s="1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L998" i="3" s="1"/>
  <c r="J998" i="3"/>
  <c r="E999" i="3"/>
  <c r="F999" i="3"/>
  <c r="K999" i="3" s="1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K1001" i="3" s="1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L1004" i="3" s="1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L1002" i="3" l="1"/>
  <c r="L1000" i="3"/>
  <c r="L992" i="3"/>
  <c r="K971" i="3"/>
  <c r="N971" i="3" s="1"/>
  <c r="BL1412" i="3"/>
  <c r="BL1396" i="3"/>
  <c r="BN1333" i="3"/>
  <c r="BN1325" i="3"/>
  <c r="BM1325" i="3"/>
  <c r="BN1313" i="3"/>
  <c r="BN1305" i="3"/>
  <c r="BM1265" i="3"/>
  <c r="BM1243" i="3"/>
  <c r="BN1232" i="3"/>
  <c r="BK1295" i="3"/>
  <c r="BL1408" i="3"/>
  <c r="BJ1408" i="3"/>
  <c r="BM1404" i="3"/>
  <c r="BL1400" i="3"/>
  <c r="BN1382" i="3"/>
  <c r="BL1382" i="3"/>
  <c r="BN1374" i="3"/>
  <c r="BN1366" i="3"/>
  <c r="BL1366" i="3"/>
  <c r="BN1358" i="3"/>
  <c r="BL1350" i="3"/>
  <c r="BM1346" i="3"/>
  <c r="BK1263" i="3"/>
  <c r="BM1226" i="3"/>
  <c r="BL1073" i="3"/>
  <c r="BJ1203" i="3"/>
  <c r="BM1244" i="3"/>
  <c r="BL1231" i="3"/>
  <c r="BL1230" i="3"/>
  <c r="O1221" i="3"/>
  <c r="O1223" i="3"/>
  <c r="AM1056" i="3"/>
  <c r="BG1056" i="3"/>
  <c r="AA1056" i="3"/>
  <c r="AY1064" i="3"/>
  <c r="S1064" i="3"/>
  <c r="AS1064" i="3"/>
  <c r="M1064" i="3"/>
  <c r="AY1071" i="3"/>
  <c r="BG1079" i="3"/>
  <c r="AA1085" i="3"/>
  <c r="AN1047" i="3"/>
  <c r="AA1057" i="3"/>
  <c r="L1003" i="3"/>
  <c r="L1001" i="3"/>
  <c r="L999" i="3"/>
  <c r="L993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K1005" i="3"/>
  <c r="L997" i="3"/>
  <c r="L996" i="3"/>
  <c r="L995" i="3"/>
  <c r="K995" i="3"/>
  <c r="O991" i="3"/>
  <c r="L991" i="3"/>
  <c r="L987" i="3"/>
  <c r="K987" i="3"/>
  <c r="O983" i="3"/>
  <c r="L983" i="3"/>
  <c r="L979" i="3"/>
  <c r="K979" i="3"/>
  <c r="K973" i="3"/>
  <c r="K972" i="3"/>
  <c r="K969" i="3"/>
  <c r="K968" i="3"/>
  <c r="N967" i="3"/>
  <c r="L967" i="3"/>
  <c r="L963" i="3"/>
  <c r="K963" i="3"/>
  <c r="L959" i="3"/>
  <c r="K959" i="3"/>
  <c r="L955" i="3"/>
  <c r="K955" i="3"/>
  <c r="K949" i="3"/>
  <c r="L938" i="3"/>
  <c r="L937" i="3"/>
  <c r="K937" i="3"/>
  <c r="L931" i="3"/>
  <c r="L930" i="3"/>
  <c r="L929" i="3"/>
  <c r="K929" i="3"/>
  <c r="L923" i="3"/>
  <c r="L922" i="3"/>
  <c r="L921" i="3"/>
  <c r="K921" i="3"/>
  <c r="L915" i="3"/>
  <c r="L914" i="3"/>
  <c r="L913" i="3"/>
  <c r="K913" i="3"/>
  <c r="L907" i="3"/>
  <c r="L906" i="3"/>
  <c r="L905" i="3"/>
  <c r="K905" i="3"/>
  <c r="L896" i="3"/>
  <c r="L895" i="3"/>
  <c r="L894" i="3"/>
  <c r="K894" i="3"/>
  <c r="L888" i="3"/>
  <c r="L887" i="3"/>
  <c r="L886" i="3"/>
  <c r="K886" i="3"/>
  <c r="L880" i="3"/>
  <c r="L879" i="3"/>
  <c r="L878" i="3"/>
  <c r="K878" i="3"/>
  <c r="K877" i="3"/>
  <c r="K876" i="3"/>
  <c r="K875" i="3"/>
  <c r="K874" i="3"/>
  <c r="K873" i="3"/>
  <c r="K872" i="3"/>
  <c r="K871" i="3"/>
  <c r="K870" i="3"/>
  <c r="K869" i="3"/>
  <c r="L868" i="3"/>
  <c r="K868" i="3"/>
  <c r="L862" i="3"/>
  <c r="L861" i="3"/>
  <c r="L860" i="3"/>
  <c r="K860" i="3"/>
  <c r="L850" i="3"/>
  <c r="AQ850" i="3" s="1"/>
  <c r="L848" i="3"/>
  <c r="AQ848" i="3" s="1"/>
  <c r="L846" i="3"/>
  <c r="AQ846" i="3" s="1"/>
  <c r="L831" i="3"/>
  <c r="L830" i="3"/>
  <c r="K830" i="3"/>
  <c r="K829" i="3"/>
  <c r="L828" i="3"/>
  <c r="N828" i="3" s="1"/>
  <c r="BE1028" i="3"/>
  <c r="Y1028" i="3"/>
  <c r="AZ1028" i="3"/>
  <c r="AJ1028" i="3"/>
  <c r="T1028" i="3"/>
  <c r="BD1027" i="3"/>
  <c r="X1027" i="3"/>
  <c r="AY1027" i="3"/>
  <c r="AI1027" i="3"/>
  <c r="S1027" i="3"/>
  <c r="BJ1052" i="3"/>
  <c r="BJ1058" i="3"/>
  <c r="BN1058" i="3"/>
  <c r="BJ1073" i="3"/>
  <c r="BJ1085" i="3"/>
  <c r="AV1090" i="3"/>
  <c r="AF1090" i="3"/>
  <c r="P1090" i="3"/>
  <c r="BC1090" i="3"/>
  <c r="AU1090" i="3"/>
  <c r="AM1090" i="3"/>
  <c r="AE1090" i="3"/>
  <c r="W1090" i="3"/>
  <c r="O1090" i="3"/>
  <c r="AV1092" i="3"/>
  <c r="AF1092" i="3"/>
  <c r="P1092" i="3"/>
  <c r="BC1092" i="3"/>
  <c r="AU1092" i="3"/>
  <c r="AM1092" i="3"/>
  <c r="AE1092" i="3"/>
  <c r="W1092" i="3"/>
  <c r="O1092" i="3"/>
  <c r="AV1094" i="3"/>
  <c r="AF1094" i="3"/>
  <c r="P1094" i="3"/>
  <c r="BC1094" i="3"/>
  <c r="AU1094" i="3"/>
  <c r="AM1094" i="3"/>
  <c r="AE1094" i="3"/>
  <c r="W1094" i="3"/>
  <c r="O1094" i="3"/>
  <c r="AV1096" i="3"/>
  <c r="AF1096" i="3"/>
  <c r="P1096" i="3"/>
  <c r="BC1096" i="3"/>
  <c r="AU1096" i="3"/>
  <c r="AM1096" i="3"/>
  <c r="AE1096" i="3"/>
  <c r="W1096" i="3"/>
  <c r="O1096" i="3"/>
  <c r="AV1098" i="3"/>
  <c r="AF1098" i="3"/>
  <c r="P1098" i="3"/>
  <c r="BC1098" i="3"/>
  <c r="AU1098" i="3"/>
  <c r="AM1098" i="3"/>
  <c r="AE1098" i="3"/>
  <c r="W1098" i="3"/>
  <c r="O1098" i="3"/>
  <c r="AV1100" i="3"/>
  <c r="AF1100" i="3"/>
  <c r="P1100" i="3"/>
  <c r="BC1100" i="3"/>
  <c r="AU1100" i="3"/>
  <c r="AM1100" i="3"/>
  <c r="AE1100" i="3"/>
  <c r="W1100" i="3"/>
  <c r="O1100" i="3"/>
  <c r="AV1102" i="3"/>
  <c r="AF1102" i="3"/>
  <c r="P1102" i="3"/>
  <c r="BC1102" i="3"/>
  <c r="AU1102" i="3"/>
  <c r="AM1102" i="3"/>
  <c r="AE1102" i="3"/>
  <c r="W1102" i="3"/>
  <c r="O1102" i="3"/>
  <c r="AV1104" i="3"/>
  <c r="AF1104" i="3"/>
  <c r="P1104" i="3"/>
  <c r="BC1104" i="3"/>
  <c r="AU1104" i="3"/>
  <c r="AM1104" i="3"/>
  <c r="AE1104" i="3"/>
  <c r="W1104" i="3"/>
  <c r="O1104" i="3"/>
  <c r="BG1107" i="3"/>
  <c r="AA1107" i="3"/>
  <c r="BG1111" i="3"/>
  <c r="AA1111" i="3"/>
  <c r="BG1115" i="3"/>
  <c r="AA1115" i="3"/>
  <c r="BG1119" i="3"/>
  <c r="AA1119" i="3"/>
  <c r="BG1123" i="3"/>
  <c r="AA1123" i="3"/>
  <c r="BM1183" i="3"/>
  <c r="BL1183" i="3"/>
  <c r="BM1203" i="3"/>
  <c r="BL1203" i="3"/>
  <c r="BM1219" i="3"/>
  <c r="BL1219" i="3"/>
  <c r="BK1390" i="3"/>
  <c r="BK1297" i="3"/>
  <c r="BM1262" i="3"/>
  <c r="BM1258" i="3"/>
  <c r="BM1254" i="3"/>
  <c r="BL1241" i="3"/>
  <c r="BL1229" i="3"/>
  <c r="BL1226" i="3"/>
  <c r="BJ1412" i="3"/>
  <c r="BJ1396" i="3"/>
  <c r="BM1073" i="3"/>
  <c r="BJ1219" i="3"/>
  <c r="BJ1183" i="3"/>
  <c r="AA1052" i="3"/>
  <c r="BL1052" i="3" s="1"/>
  <c r="BC1056" i="3"/>
  <c r="W1056" i="3"/>
  <c r="AQ1056" i="3"/>
  <c r="BH1064" i="3"/>
  <c r="AI1064" i="3"/>
  <c r="BE1064" i="3"/>
  <c r="AA1069" i="3"/>
  <c r="AI1079" i="3"/>
  <c r="AA1079" i="3"/>
  <c r="BM1058" i="3"/>
  <c r="O987" i="3"/>
  <c r="S987" i="3"/>
  <c r="AI987" i="3"/>
  <c r="AY987" i="3"/>
  <c r="AA987" i="3"/>
  <c r="BG987" i="3"/>
  <c r="AQ987" i="3"/>
  <c r="BM1249" i="3"/>
  <c r="BK1261" i="3"/>
  <c r="BM1408" i="3"/>
  <c r="BL1404" i="3"/>
  <c r="BN1404" i="3"/>
  <c r="BM1400" i="3"/>
  <c r="BJ1389" i="3"/>
  <c r="BN1337" i="3"/>
  <c r="BJ1337" i="3"/>
  <c r="BM1333" i="3"/>
  <c r="BN1329" i="3"/>
  <c r="BJ1329" i="3"/>
  <c r="BN1317" i="3"/>
  <c r="BJ1317" i="3"/>
  <c r="BM1313" i="3"/>
  <c r="BN1309" i="3"/>
  <c r="BJ1309" i="3"/>
  <c r="BM1305" i="3"/>
  <c r="BN1301" i="3"/>
  <c r="BJ1301" i="3"/>
  <c r="BL1297" i="3"/>
  <c r="BL1293" i="3"/>
  <c r="BJ1289" i="3"/>
  <c r="BM1285" i="3"/>
  <c r="BJ1281" i="3"/>
  <c r="BM1277" i="3"/>
  <c r="BJ1273" i="3"/>
  <c r="BL1243" i="3"/>
  <c r="BK1343" i="3"/>
  <c r="BL1341" i="3"/>
  <c r="BK1341" i="3"/>
  <c r="BJ1297" i="3"/>
  <c r="BK1408" i="3"/>
  <c r="BJ1404" i="3"/>
  <c r="BK1400" i="3"/>
  <c r="BK1392" i="3"/>
  <c r="BM1390" i="3"/>
  <c r="BK1389" i="3"/>
  <c r="BL1389" i="3"/>
  <c r="BK1386" i="3"/>
  <c r="BJ1386" i="3"/>
  <c r="BL1386" i="3"/>
  <c r="BM1382" i="3"/>
  <c r="BK1378" i="3"/>
  <c r="BJ1378" i="3"/>
  <c r="BL1378" i="3"/>
  <c r="BM1374" i="3"/>
  <c r="BK1370" i="3"/>
  <c r="BJ1370" i="3"/>
  <c r="BL1370" i="3"/>
  <c r="BM1366" i="3"/>
  <c r="BK1362" i="3"/>
  <c r="BJ1362" i="3"/>
  <c r="BL1362" i="3"/>
  <c r="BM1358" i="3"/>
  <c r="BN1354" i="3"/>
  <c r="BJ1354" i="3"/>
  <c r="BL1354" i="3"/>
  <c r="BK1350" i="3"/>
  <c r="BM1350" i="3"/>
  <c r="BN1346" i="3"/>
  <c r="BJ1346" i="3"/>
  <c r="BL1346" i="3"/>
  <c r="BK1257" i="3"/>
  <c r="BJ1265" i="3"/>
  <c r="BL1265" i="3"/>
  <c r="BJ1263" i="3"/>
  <c r="BL1261" i="3"/>
  <c r="BJ1261" i="3"/>
  <c r="BL1259" i="3"/>
  <c r="BJ1259" i="3"/>
  <c r="BJ1257" i="3"/>
  <c r="BJ1255" i="3"/>
  <c r="T1133" i="3"/>
  <c r="AB1133" i="3"/>
  <c r="AJ1133" i="3"/>
  <c r="AR1133" i="3"/>
  <c r="AZ1133" i="3"/>
  <c r="BH1133" i="3"/>
  <c r="P1133" i="3"/>
  <c r="X1133" i="3"/>
  <c r="AF1133" i="3"/>
  <c r="AN1133" i="3"/>
  <c r="AV1133" i="3"/>
  <c r="BD1133" i="3"/>
  <c r="N1133" i="3"/>
  <c r="K1024" i="3"/>
  <c r="K1023" i="3"/>
  <c r="K1022" i="3"/>
  <c r="K1021" i="3"/>
  <c r="K1020" i="3"/>
  <c r="K1019" i="3"/>
  <c r="K1018" i="3"/>
  <c r="K1017" i="3"/>
  <c r="K1016" i="3"/>
  <c r="K1015" i="3"/>
  <c r="K1011" i="3"/>
  <c r="K1009" i="3"/>
  <c r="K1007" i="3"/>
  <c r="K1003" i="3"/>
  <c r="K997" i="3"/>
  <c r="K993" i="3"/>
  <c r="AY991" i="3"/>
  <c r="AI991" i="3"/>
  <c r="S991" i="3"/>
  <c r="K990" i="3"/>
  <c r="L989" i="3"/>
  <c r="O989" i="3" s="1"/>
  <c r="K986" i="3"/>
  <c r="L985" i="3"/>
  <c r="AA985" i="3" s="1"/>
  <c r="AY983" i="3"/>
  <c r="AI983" i="3"/>
  <c r="S983" i="3"/>
  <c r="K982" i="3"/>
  <c r="L981" i="3"/>
  <c r="O981" i="3" s="1"/>
  <c r="K978" i="3"/>
  <c r="L977" i="3"/>
  <c r="N977" i="3" s="1"/>
  <c r="K974" i="3"/>
  <c r="L973" i="3"/>
  <c r="N973" i="3" s="1"/>
  <c r="K970" i="3"/>
  <c r="L969" i="3"/>
  <c r="N969" i="3" s="1"/>
  <c r="K966" i="3"/>
  <c r="L965" i="3"/>
  <c r="N965" i="3" s="1"/>
  <c r="K962" i="3"/>
  <c r="L961" i="3"/>
  <c r="N961" i="3" s="1"/>
  <c r="K958" i="3"/>
  <c r="L957" i="3"/>
  <c r="N957" i="3" s="1"/>
  <c r="K954" i="3"/>
  <c r="L953" i="3"/>
  <c r="N953" i="3" s="1"/>
  <c r="K950" i="3"/>
  <c r="L949" i="3"/>
  <c r="N949" i="3" s="1"/>
  <c r="K935" i="3"/>
  <c r="K931" i="3"/>
  <c r="K927" i="3"/>
  <c r="K923" i="3"/>
  <c r="K919" i="3"/>
  <c r="K915" i="3"/>
  <c r="K911" i="3"/>
  <c r="K907" i="3"/>
  <c r="K903" i="3"/>
  <c r="K896" i="3"/>
  <c r="K892" i="3"/>
  <c r="K888" i="3"/>
  <c r="K884" i="3"/>
  <c r="K880" i="3"/>
  <c r="K866" i="3"/>
  <c r="K862" i="3"/>
  <c r="K851" i="3"/>
  <c r="BG850" i="3"/>
  <c r="AA850" i="3"/>
  <c r="K849" i="3"/>
  <c r="BG848" i="3"/>
  <c r="AA848" i="3"/>
  <c r="K847" i="3"/>
  <c r="BG846" i="3"/>
  <c r="AA846" i="3"/>
  <c r="K845" i="3"/>
  <c r="L844" i="3"/>
  <c r="O844" i="3" s="1"/>
  <c r="K833" i="3"/>
  <c r="K832" i="3"/>
  <c r="K827" i="3"/>
  <c r="L826" i="3"/>
  <c r="N826" i="3" s="1"/>
  <c r="AH1025" i="3"/>
  <c r="BB1026" i="3"/>
  <c r="AL1026" i="3"/>
  <c r="V1026" i="3"/>
  <c r="BH1026" i="3"/>
  <c r="AZ1026" i="3"/>
  <c r="AR1026" i="3"/>
  <c r="AJ1026" i="3"/>
  <c r="AB1026" i="3"/>
  <c r="T1026" i="3"/>
  <c r="BI1026" i="3"/>
  <c r="BE1026" i="3"/>
  <c r="BA1026" i="3"/>
  <c r="AW1026" i="3"/>
  <c r="AS1026" i="3"/>
  <c r="AO1026" i="3"/>
  <c r="AK1026" i="3"/>
  <c r="AG1026" i="3"/>
  <c r="AC1026" i="3"/>
  <c r="Y1026" i="3"/>
  <c r="U1026" i="3"/>
  <c r="Q1026" i="3"/>
  <c r="R1027" i="3"/>
  <c r="AX1027" i="3"/>
  <c r="AW1028" i="3"/>
  <c r="AG1028" i="3"/>
  <c r="Q1028" i="3"/>
  <c r="BD1028" i="3"/>
  <c r="AV1028" i="3"/>
  <c r="AN1028" i="3"/>
  <c r="AF1028" i="3"/>
  <c r="X1028" i="3"/>
  <c r="AT1025" i="3"/>
  <c r="N1025" i="3"/>
  <c r="AV1025" i="3"/>
  <c r="AF1025" i="3"/>
  <c r="P1025" i="3"/>
  <c r="BC1025" i="3"/>
  <c r="AU1025" i="3"/>
  <c r="AM1025" i="3"/>
  <c r="AE1025" i="3"/>
  <c r="W1025" i="3"/>
  <c r="O1025" i="3"/>
  <c r="AT1027" i="3"/>
  <c r="N1027" i="3"/>
  <c r="AV1027" i="3"/>
  <c r="AF1027" i="3"/>
  <c r="P1027" i="3"/>
  <c r="BC1027" i="3"/>
  <c r="AU1027" i="3"/>
  <c r="AM1027" i="3"/>
  <c r="AE1027" i="3"/>
  <c r="W1027" i="3"/>
  <c r="O1027" i="3"/>
  <c r="BH1089" i="3"/>
  <c r="AZ1089" i="3"/>
  <c r="AR1089" i="3"/>
  <c r="AJ1089" i="3"/>
  <c r="AB1089" i="3"/>
  <c r="T1089" i="3"/>
  <c r="BI1089" i="3"/>
  <c r="BE1089" i="3"/>
  <c r="BA1089" i="3"/>
  <c r="AW1089" i="3"/>
  <c r="AS1089" i="3"/>
  <c r="AO1089" i="3"/>
  <c r="AK1089" i="3"/>
  <c r="AG1089" i="3"/>
  <c r="AC1089" i="3"/>
  <c r="Y1089" i="3"/>
  <c r="U1089" i="3"/>
  <c r="Q1089" i="3"/>
  <c r="BH1090" i="3"/>
  <c r="AZ1090" i="3"/>
  <c r="AR1090" i="3"/>
  <c r="AJ1090" i="3"/>
  <c r="AB1090" i="3"/>
  <c r="T1090" i="3"/>
  <c r="BI1090" i="3"/>
  <c r="BE1090" i="3"/>
  <c r="BA1090" i="3"/>
  <c r="AW1090" i="3"/>
  <c r="AS1090" i="3"/>
  <c r="AO1090" i="3"/>
  <c r="AK1090" i="3"/>
  <c r="AG1090" i="3"/>
  <c r="AC1090" i="3"/>
  <c r="Y1090" i="3"/>
  <c r="U1090" i="3"/>
  <c r="Q1090" i="3"/>
  <c r="BH1091" i="3"/>
  <c r="AZ1091" i="3"/>
  <c r="AR1091" i="3"/>
  <c r="AJ1091" i="3"/>
  <c r="AB1091" i="3"/>
  <c r="T1091" i="3"/>
  <c r="BI1091" i="3"/>
  <c r="BE1091" i="3"/>
  <c r="BA1091" i="3"/>
  <c r="AW1091" i="3"/>
  <c r="AS1091" i="3"/>
  <c r="AO1091" i="3"/>
  <c r="AK1091" i="3"/>
  <c r="AG1091" i="3"/>
  <c r="AC1091" i="3"/>
  <c r="Y1091" i="3"/>
  <c r="U1091" i="3"/>
  <c r="Q1091" i="3"/>
  <c r="BH1092" i="3"/>
  <c r="AZ1092" i="3"/>
  <c r="AR1092" i="3"/>
  <c r="AJ1092" i="3"/>
  <c r="AB1092" i="3"/>
  <c r="T1092" i="3"/>
  <c r="BI1092" i="3"/>
  <c r="BE1092" i="3"/>
  <c r="BA1092" i="3"/>
  <c r="AW1092" i="3"/>
  <c r="AS1092" i="3"/>
  <c r="AO1092" i="3"/>
  <c r="AK1092" i="3"/>
  <c r="AG1092" i="3"/>
  <c r="AC1092" i="3"/>
  <c r="Y1092" i="3"/>
  <c r="U1092" i="3"/>
  <c r="Q1092" i="3"/>
  <c r="BH1093" i="3"/>
  <c r="AZ1093" i="3"/>
  <c r="AR1093" i="3"/>
  <c r="AJ1093" i="3"/>
  <c r="AB1093" i="3"/>
  <c r="T1093" i="3"/>
  <c r="BI1093" i="3"/>
  <c r="BE1093" i="3"/>
  <c r="BA1093" i="3"/>
  <c r="AW1093" i="3"/>
  <c r="AS1093" i="3"/>
  <c r="AO1093" i="3"/>
  <c r="AK1093" i="3"/>
  <c r="AG1093" i="3"/>
  <c r="AC1093" i="3"/>
  <c r="Y1093" i="3"/>
  <c r="U1093" i="3"/>
  <c r="Q1093" i="3"/>
  <c r="BH1094" i="3"/>
  <c r="AZ1094" i="3"/>
  <c r="AR1094" i="3"/>
  <c r="AJ1094" i="3"/>
  <c r="AB1094" i="3"/>
  <c r="T1094" i="3"/>
  <c r="BI1094" i="3"/>
  <c r="BE1094" i="3"/>
  <c r="BA1094" i="3"/>
  <c r="AW1094" i="3"/>
  <c r="AS1094" i="3"/>
  <c r="AO1094" i="3"/>
  <c r="AK1094" i="3"/>
  <c r="AG1094" i="3"/>
  <c r="AC1094" i="3"/>
  <c r="Y1094" i="3"/>
  <c r="U1094" i="3"/>
  <c r="Q1094" i="3"/>
  <c r="BH1095" i="3"/>
  <c r="AZ1095" i="3"/>
  <c r="AR1095" i="3"/>
  <c r="AJ1095" i="3"/>
  <c r="AB1095" i="3"/>
  <c r="T1095" i="3"/>
  <c r="BI1095" i="3"/>
  <c r="BE1095" i="3"/>
  <c r="BA1095" i="3"/>
  <c r="AW1095" i="3"/>
  <c r="AS1095" i="3"/>
  <c r="AO1095" i="3"/>
  <c r="AK1095" i="3"/>
  <c r="AG1095" i="3"/>
  <c r="AC1095" i="3"/>
  <c r="Y1095" i="3"/>
  <c r="U1095" i="3"/>
  <c r="Q1095" i="3"/>
  <c r="BH1096" i="3"/>
  <c r="AZ1096" i="3"/>
  <c r="AR1096" i="3"/>
  <c r="AJ1096" i="3"/>
  <c r="AB1096" i="3"/>
  <c r="T1096" i="3"/>
  <c r="BI1096" i="3"/>
  <c r="BE1096" i="3"/>
  <c r="BA1096" i="3"/>
  <c r="AW1096" i="3"/>
  <c r="AS1096" i="3"/>
  <c r="AO1096" i="3"/>
  <c r="AK1096" i="3"/>
  <c r="AG1096" i="3"/>
  <c r="AC1096" i="3"/>
  <c r="Y1096" i="3"/>
  <c r="U1096" i="3"/>
  <c r="Q1096" i="3"/>
  <c r="BH1097" i="3"/>
  <c r="AZ1097" i="3"/>
  <c r="AR1097" i="3"/>
  <c r="AJ1097" i="3"/>
  <c r="AB1097" i="3"/>
  <c r="T1097" i="3"/>
  <c r="BI1097" i="3"/>
  <c r="BE1097" i="3"/>
  <c r="BA1097" i="3"/>
  <c r="AW1097" i="3"/>
  <c r="AS1097" i="3"/>
  <c r="AO1097" i="3"/>
  <c r="AK1097" i="3"/>
  <c r="AG1097" i="3"/>
  <c r="AC1097" i="3"/>
  <c r="Y1097" i="3"/>
  <c r="U1097" i="3"/>
  <c r="Q1097" i="3"/>
  <c r="BH1098" i="3"/>
  <c r="AZ1098" i="3"/>
  <c r="AR1098" i="3"/>
  <c r="AJ1098" i="3"/>
  <c r="AB1098" i="3"/>
  <c r="T1098" i="3"/>
  <c r="BI1098" i="3"/>
  <c r="BE1098" i="3"/>
  <c r="BA1098" i="3"/>
  <c r="AW1098" i="3"/>
  <c r="AS1098" i="3"/>
  <c r="AO1098" i="3"/>
  <c r="AK1098" i="3"/>
  <c r="AG1098" i="3"/>
  <c r="AC1098" i="3"/>
  <c r="Y1098" i="3"/>
  <c r="U1098" i="3"/>
  <c r="Q1098" i="3"/>
  <c r="BH1099" i="3"/>
  <c r="AZ1099" i="3"/>
  <c r="AR1099" i="3"/>
  <c r="AJ1099" i="3"/>
  <c r="AB1099" i="3"/>
  <c r="T1099" i="3"/>
  <c r="BI1099" i="3"/>
  <c r="BE1099" i="3"/>
  <c r="BA1099" i="3"/>
  <c r="AW1099" i="3"/>
  <c r="AS1099" i="3"/>
  <c r="AO1099" i="3"/>
  <c r="AK1099" i="3"/>
  <c r="AG1099" i="3"/>
  <c r="AC1099" i="3"/>
  <c r="Y1099" i="3"/>
  <c r="U1099" i="3"/>
  <c r="Q1099" i="3"/>
  <c r="BH1100" i="3"/>
  <c r="AZ1100" i="3"/>
  <c r="AR1100" i="3"/>
  <c r="AJ1100" i="3"/>
  <c r="AB1100" i="3"/>
  <c r="T1100" i="3"/>
  <c r="BI1100" i="3"/>
  <c r="BE1100" i="3"/>
  <c r="BA1100" i="3"/>
  <c r="AW1100" i="3"/>
  <c r="AS1100" i="3"/>
  <c r="AO1100" i="3"/>
  <c r="AK1100" i="3"/>
  <c r="AG1100" i="3"/>
  <c r="AC1100" i="3"/>
  <c r="Y1100" i="3"/>
  <c r="U1100" i="3"/>
  <c r="Q1100" i="3"/>
  <c r="BH1101" i="3"/>
  <c r="AZ1101" i="3"/>
  <c r="AR1101" i="3"/>
  <c r="AJ1101" i="3"/>
  <c r="AB1101" i="3"/>
  <c r="T1101" i="3"/>
  <c r="BI1101" i="3"/>
  <c r="BE1101" i="3"/>
  <c r="BA1101" i="3"/>
  <c r="AW1101" i="3"/>
  <c r="AS1101" i="3"/>
  <c r="AO1101" i="3"/>
  <c r="AK1101" i="3"/>
  <c r="AG1101" i="3"/>
  <c r="AC1101" i="3"/>
  <c r="Y1101" i="3"/>
  <c r="U1101" i="3"/>
  <c r="Q1101" i="3"/>
  <c r="BH1102" i="3"/>
  <c r="AZ1102" i="3"/>
  <c r="AR1102" i="3"/>
  <c r="AJ1102" i="3"/>
  <c r="AB1102" i="3"/>
  <c r="T1102" i="3"/>
  <c r="BI1102" i="3"/>
  <c r="BE1102" i="3"/>
  <c r="BA1102" i="3"/>
  <c r="AW1102" i="3"/>
  <c r="AS1102" i="3"/>
  <c r="AO1102" i="3"/>
  <c r="AK1102" i="3"/>
  <c r="AG1102" i="3"/>
  <c r="AC1102" i="3"/>
  <c r="Y1102" i="3"/>
  <c r="U1102" i="3"/>
  <c r="Q1102" i="3"/>
  <c r="BH1103" i="3"/>
  <c r="AZ1103" i="3"/>
  <c r="AR1103" i="3"/>
  <c r="AJ1103" i="3"/>
  <c r="AB1103" i="3"/>
  <c r="T1103" i="3"/>
  <c r="BI1103" i="3"/>
  <c r="BE1103" i="3"/>
  <c r="BA1103" i="3"/>
  <c r="AW1103" i="3"/>
  <c r="AS1103" i="3"/>
  <c r="AO1103" i="3"/>
  <c r="AK1103" i="3"/>
  <c r="AG1103" i="3"/>
  <c r="AC1103" i="3"/>
  <c r="Y1103" i="3"/>
  <c r="U1103" i="3"/>
  <c r="Q1103" i="3"/>
  <c r="BH1104" i="3"/>
  <c r="AZ1104" i="3"/>
  <c r="AR1104" i="3"/>
  <c r="AJ1104" i="3"/>
  <c r="AB1104" i="3"/>
  <c r="T1104" i="3"/>
  <c r="BI1104" i="3"/>
  <c r="BE1104" i="3"/>
  <c r="BA1104" i="3"/>
  <c r="AW1104" i="3"/>
  <c r="AS1104" i="3"/>
  <c r="AO1104" i="3"/>
  <c r="AK1104" i="3"/>
  <c r="AG1104" i="3"/>
  <c r="AC1104" i="3"/>
  <c r="Y1104" i="3"/>
  <c r="U1104" i="3"/>
  <c r="Q1104" i="3"/>
  <c r="AV1106" i="3"/>
  <c r="AF1106" i="3"/>
  <c r="P1106" i="3"/>
  <c r="BC1106" i="3"/>
  <c r="AU1106" i="3"/>
  <c r="AM1106" i="3"/>
  <c r="AE1106" i="3"/>
  <c r="W1106" i="3"/>
  <c r="BD1107" i="3"/>
  <c r="X1107" i="3"/>
  <c r="AY1107" i="3"/>
  <c r="AI1107" i="3"/>
  <c r="AV1110" i="3"/>
  <c r="AF1110" i="3"/>
  <c r="P1110" i="3"/>
  <c r="BC1110" i="3"/>
  <c r="AU1110" i="3"/>
  <c r="AM1110" i="3"/>
  <c r="AE1110" i="3"/>
  <c r="W1110" i="3"/>
  <c r="BD1111" i="3"/>
  <c r="X1111" i="3"/>
  <c r="AY1111" i="3"/>
  <c r="AI1111" i="3"/>
  <c r="AV1114" i="3"/>
  <c r="AF1114" i="3"/>
  <c r="P1114" i="3"/>
  <c r="BC1114" i="3"/>
  <c r="AU1114" i="3"/>
  <c r="AM1114" i="3"/>
  <c r="AE1114" i="3"/>
  <c r="W1114" i="3"/>
  <c r="BD1115" i="3"/>
  <c r="X1115" i="3"/>
  <c r="AY1115" i="3"/>
  <c r="AI1115" i="3"/>
  <c r="AV1118" i="3"/>
  <c r="AF1118" i="3"/>
  <c r="P1118" i="3"/>
  <c r="BC1118" i="3"/>
  <c r="AU1118" i="3"/>
  <c r="AM1118" i="3"/>
  <c r="AE1118" i="3"/>
  <c r="W1118" i="3"/>
  <c r="BD1119" i="3"/>
  <c r="X1119" i="3"/>
  <c r="AY1119" i="3"/>
  <c r="AI1119" i="3"/>
  <c r="AV1122" i="3"/>
  <c r="AF1122" i="3"/>
  <c r="P1122" i="3"/>
  <c r="BC1122" i="3"/>
  <c r="AU1122" i="3"/>
  <c r="AM1122" i="3"/>
  <c r="AE1122" i="3"/>
  <c r="W1122" i="3"/>
  <c r="BD1123" i="3"/>
  <c r="X1123" i="3"/>
  <c r="AY1123" i="3"/>
  <c r="AI1123" i="3"/>
  <c r="BJ1210" i="3"/>
  <c r="BN1400" i="3"/>
  <c r="BM1389" i="3"/>
  <c r="BM1378" i="3"/>
  <c r="BJ1374" i="3"/>
  <c r="BM1362" i="3"/>
  <c r="BJ1358" i="3"/>
  <c r="BN1341" i="3"/>
  <c r="BJ1333" i="3"/>
  <c r="BJ1325" i="3"/>
  <c r="BJ1313" i="3"/>
  <c r="BJ1305" i="3"/>
  <c r="BL1390" i="3"/>
  <c r="BN1386" i="3"/>
  <c r="BK1382" i="3"/>
  <c r="BN1378" i="3"/>
  <c r="BK1374" i="3"/>
  <c r="BN1370" i="3"/>
  <c r="BK1366" i="3"/>
  <c r="BN1362" i="3"/>
  <c r="BK1358" i="3"/>
  <c r="BM1341" i="3"/>
  <c r="BM1297" i="3"/>
  <c r="BM1289" i="3"/>
  <c r="BJ1285" i="3"/>
  <c r="BM1273" i="3"/>
  <c r="BK1262" i="3"/>
  <c r="BK1258" i="3"/>
  <c r="BK1254" i="3"/>
  <c r="BL1234" i="3"/>
  <c r="BJ1229" i="3"/>
  <c r="AA1068" i="3"/>
  <c r="BG1068" i="3"/>
  <c r="AA1072" i="3"/>
  <c r="BG1072" i="3"/>
  <c r="AA1076" i="3"/>
  <c r="BG1076" i="3"/>
  <c r="AA1084" i="3"/>
  <c r="BG1084" i="3"/>
  <c r="AR1088" i="3"/>
  <c r="BH1088" i="3"/>
  <c r="AQ1072" i="3"/>
  <c r="AQ1076" i="3"/>
  <c r="AZ1088" i="3"/>
  <c r="O1222" i="3"/>
  <c r="BC1222" i="3"/>
  <c r="AU1222" i="3"/>
  <c r="AM1222" i="3"/>
  <c r="AE1222" i="3"/>
  <c r="W1222" i="3"/>
  <c r="N1222" i="3"/>
  <c r="R1222" i="3"/>
  <c r="V1222" i="3"/>
  <c r="BM1222" i="3" s="1"/>
  <c r="Z1222" i="3"/>
  <c r="AD1222" i="3"/>
  <c r="AH1222" i="3"/>
  <c r="AL1222" i="3"/>
  <c r="AP1222" i="3"/>
  <c r="AT1222" i="3"/>
  <c r="AX1222" i="3"/>
  <c r="BB1222" i="3"/>
  <c r="BF1222" i="3"/>
  <c r="BM1268" i="3"/>
  <c r="BJ1340" i="3"/>
  <c r="BM1340" i="3"/>
  <c r="BM1270" i="3"/>
  <c r="BL1270" i="3"/>
  <c r="BL1268" i="3"/>
  <c r="BN1268" i="3"/>
  <c r="BM1266" i="3"/>
  <c r="BL1266" i="3"/>
  <c r="BM1264" i="3"/>
  <c r="BM1260" i="3"/>
  <c r="BM1256" i="3"/>
  <c r="AI1030" i="3"/>
  <c r="S1030" i="3"/>
  <c r="AY1030" i="3"/>
  <c r="AA1030" i="3"/>
  <c r="BG1030" i="3"/>
  <c r="W1030" i="3"/>
  <c r="AM1030" i="3"/>
  <c r="BC1030" i="3"/>
  <c r="BG1032" i="3"/>
  <c r="O1032" i="3"/>
  <c r="AE1032" i="3"/>
  <c r="AS1032" i="3"/>
  <c r="BA1032" i="3"/>
  <c r="BI1032" i="3"/>
  <c r="AI1032" i="3"/>
  <c r="BC1032" i="3"/>
  <c r="X1045" i="3"/>
  <c r="AN1045" i="3"/>
  <c r="BD1045" i="3"/>
  <c r="P1045" i="3"/>
  <c r="AF1045" i="3"/>
  <c r="AV1045" i="3"/>
  <c r="AB1045" i="3"/>
  <c r="AR1045" i="3"/>
  <c r="BH1045" i="3"/>
  <c r="O1051" i="3"/>
  <c r="AM1051" i="3"/>
  <c r="W1051" i="3"/>
  <c r="BC1051" i="3"/>
  <c r="AU1051" i="3"/>
  <c r="Q1051" i="3"/>
  <c r="Y1051" i="3"/>
  <c r="AG1051" i="3"/>
  <c r="AO1051" i="3"/>
  <c r="AW1051" i="3"/>
  <c r="BE1051" i="3"/>
  <c r="S1051" i="3"/>
  <c r="AI1051" i="3"/>
  <c r="AY1051" i="3"/>
  <c r="S1055" i="3"/>
  <c r="AA1055" i="3"/>
  <c r="AI1055" i="3"/>
  <c r="M1055" i="3"/>
  <c r="U1055" i="3"/>
  <c r="AC1055" i="3"/>
  <c r="AK1055" i="3"/>
  <c r="AS1055" i="3"/>
  <c r="BA1055" i="3"/>
  <c r="BI1055" i="3"/>
  <c r="W1055" i="3"/>
  <c r="AM1055" i="3"/>
  <c r="BC1055" i="3"/>
  <c r="Q1064" i="3"/>
  <c r="Y1064" i="3"/>
  <c r="AG1064" i="3"/>
  <c r="AO1064" i="3"/>
  <c r="AW1064" i="3"/>
  <c r="BC1064" i="3"/>
  <c r="BG1064" i="3"/>
  <c r="O1064" i="3"/>
  <c r="W1064" i="3"/>
  <c r="AE1064" i="3"/>
  <c r="AM1064" i="3"/>
  <c r="AU1064" i="3"/>
  <c r="BB1064" i="3"/>
  <c r="BF1064" i="3"/>
  <c r="AA1071" i="3"/>
  <c r="BG1071" i="3"/>
  <c r="AI1071" i="3"/>
  <c r="W1071" i="3"/>
  <c r="AM1071" i="3"/>
  <c r="BC1071" i="3"/>
  <c r="AA1077" i="3"/>
  <c r="W1077" i="3"/>
  <c r="AM1077" i="3"/>
  <c r="BC1077" i="3"/>
  <c r="AI1077" i="3"/>
  <c r="AA1080" i="3"/>
  <c r="BG1080" i="3"/>
  <c r="AA1087" i="3"/>
  <c r="BG1087" i="3"/>
  <c r="AI1087" i="3"/>
  <c r="W1087" i="3"/>
  <c r="AM1087" i="3"/>
  <c r="BC1087" i="3"/>
  <c r="P1131" i="3"/>
  <c r="AN1131" i="3"/>
  <c r="X1131" i="3"/>
  <c r="BD1131" i="3"/>
  <c r="N1131" i="3"/>
  <c r="AF1131" i="3"/>
  <c r="T1131" i="3"/>
  <c r="AJ1131" i="3"/>
  <c r="AZ1131" i="3"/>
  <c r="N1137" i="3"/>
  <c r="X1137" i="3"/>
  <c r="AN1137" i="3"/>
  <c r="BD1137" i="3"/>
  <c r="AZ1137" i="3"/>
  <c r="AJ1137" i="3"/>
  <c r="N1145" i="3"/>
  <c r="X1145" i="3"/>
  <c r="AN1145" i="3"/>
  <c r="BD1145" i="3"/>
  <c r="AZ1145" i="3"/>
  <c r="AJ1145" i="3"/>
  <c r="N1153" i="3"/>
  <c r="X1153" i="3"/>
  <c r="AN1153" i="3"/>
  <c r="BD1153" i="3"/>
  <c r="AZ1153" i="3"/>
  <c r="AJ1153" i="3"/>
  <c r="N1161" i="3"/>
  <c r="X1161" i="3"/>
  <c r="AN1161" i="3"/>
  <c r="BD1161" i="3"/>
  <c r="AZ1161" i="3"/>
  <c r="AJ1161" i="3"/>
  <c r="N1169" i="3"/>
  <c r="X1169" i="3"/>
  <c r="AN1169" i="3"/>
  <c r="BD1169" i="3"/>
  <c r="AZ1169" i="3"/>
  <c r="AJ1169" i="3"/>
  <c r="N1177" i="3"/>
  <c r="X1177" i="3"/>
  <c r="AN1177" i="3"/>
  <c r="BD1177" i="3"/>
  <c r="AZ1177" i="3"/>
  <c r="AJ1177" i="3"/>
  <c r="N1185" i="3"/>
  <c r="X1185" i="3"/>
  <c r="AN1185" i="3"/>
  <c r="BD1185" i="3"/>
  <c r="AZ1185" i="3"/>
  <c r="AJ1185" i="3"/>
  <c r="N1193" i="3"/>
  <c r="X1193" i="3"/>
  <c r="AN1193" i="3"/>
  <c r="BD1193" i="3"/>
  <c r="AZ1193" i="3"/>
  <c r="AJ1193" i="3"/>
  <c r="N1201" i="3"/>
  <c r="X1201" i="3"/>
  <c r="AN1201" i="3"/>
  <c r="BD1201" i="3"/>
  <c r="AZ1201" i="3"/>
  <c r="AJ1201" i="3"/>
  <c r="N1220" i="3"/>
  <c r="M1220" i="3"/>
  <c r="Q1220" i="3"/>
  <c r="U1220" i="3"/>
  <c r="Y1220" i="3"/>
  <c r="AC1220" i="3"/>
  <c r="AG1220" i="3"/>
  <c r="AK1220" i="3"/>
  <c r="AO1220" i="3"/>
  <c r="AS1220" i="3"/>
  <c r="AW1220" i="3"/>
  <c r="AQ1032" i="3"/>
  <c r="AQ1055" i="3"/>
  <c r="BD1064" i="3"/>
  <c r="AQ1064" i="3"/>
  <c r="AA1064" i="3"/>
  <c r="BI1064" i="3"/>
  <c r="BA1064" i="3"/>
  <c r="AK1064" i="3"/>
  <c r="U1064" i="3"/>
  <c r="S1071" i="3"/>
  <c r="BG1077" i="3"/>
  <c r="AY1087" i="3"/>
  <c r="AQ1087" i="3"/>
  <c r="BL1251" i="3"/>
  <c r="BL1247" i="3"/>
  <c r="BL1245" i="3"/>
  <c r="BL1238" i="3"/>
  <c r="BL1249" i="3"/>
  <c r="BL1264" i="3"/>
  <c r="BL1260" i="3"/>
  <c r="BL1256" i="3"/>
  <c r="BK1264" i="3"/>
  <c r="BL1262" i="3"/>
  <c r="BK1260" i="3"/>
  <c r="BL1258" i="3"/>
  <c r="BK1256" i="3"/>
  <c r="BL1254" i="3"/>
  <c r="BJ1234" i="3"/>
  <c r="BK1255" i="3"/>
  <c r="BJ1343" i="3"/>
  <c r="BM1295" i="3"/>
  <c r="BL1295" i="3"/>
  <c r="BJ1293" i="3"/>
  <c r="BN1265" i="3"/>
  <c r="BN1263" i="3"/>
  <c r="BN1259" i="3"/>
  <c r="BN1257" i="3"/>
  <c r="BN1255" i="3"/>
  <c r="AO1059" i="3"/>
  <c r="O1061" i="3"/>
  <c r="BL1392" i="3"/>
  <c r="BK1265" i="3"/>
  <c r="BL1263" i="3"/>
  <c r="BK1259" i="3"/>
  <c r="BL1257" i="3"/>
  <c r="BL1255" i="3"/>
  <c r="AA1066" i="3"/>
  <c r="S1082" i="3"/>
  <c r="AT1043" i="3"/>
  <c r="BL1043" i="3" s="1"/>
  <c r="BB1043" i="3"/>
  <c r="AP1043" i="3"/>
  <c r="BM1043" i="3" s="1"/>
  <c r="AX1043" i="3"/>
  <c r="BF1043" i="3"/>
  <c r="BG1052" i="3"/>
  <c r="AU1056" i="3"/>
  <c r="AE1056" i="3"/>
  <c r="O1056" i="3"/>
  <c r="AY1056" i="3"/>
  <c r="BK1056" i="3" s="1"/>
  <c r="AI1056" i="3"/>
  <c r="BG1069" i="3"/>
  <c r="AY1079" i="3"/>
  <c r="S1079" i="3"/>
  <c r="BG1085" i="3"/>
  <c r="BM1085" i="3" s="1"/>
  <c r="P833" i="3"/>
  <c r="T833" i="3"/>
  <c r="X833" i="3"/>
  <c r="AB833" i="3"/>
  <c r="AF833" i="3"/>
  <c r="AJ833" i="3"/>
  <c r="AN833" i="3"/>
  <c r="AR833" i="3"/>
  <c r="AV833" i="3"/>
  <c r="AZ833" i="3"/>
  <c r="BD833" i="3"/>
  <c r="BH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K1014" i="3"/>
  <c r="K1012" i="3"/>
  <c r="K1010" i="3"/>
  <c r="K1008" i="3"/>
  <c r="K1006" i="3"/>
  <c r="K1004" i="3"/>
  <c r="K1002" i="3"/>
  <c r="K1000" i="3"/>
  <c r="K998" i="3"/>
  <c r="K996" i="3"/>
  <c r="K994" i="3"/>
  <c r="K992" i="3"/>
  <c r="BH991" i="3"/>
  <c r="BC991" i="3"/>
  <c r="AU991" i="3"/>
  <c r="AM991" i="3"/>
  <c r="AE991" i="3"/>
  <c r="W991" i="3"/>
  <c r="L990" i="3"/>
  <c r="O990" i="3" s="1"/>
  <c r="BC989" i="3"/>
  <c r="AU989" i="3"/>
  <c r="AM989" i="3"/>
  <c r="AE989" i="3"/>
  <c r="W989" i="3"/>
  <c r="L988" i="3"/>
  <c r="W988" i="3" s="1"/>
  <c r="BC987" i="3"/>
  <c r="AU987" i="3"/>
  <c r="AM987" i="3"/>
  <c r="AE987" i="3"/>
  <c r="W987" i="3"/>
  <c r="L986" i="3"/>
  <c r="O986" i="3" s="1"/>
  <c r="BC985" i="3"/>
  <c r="AU985" i="3"/>
  <c r="AM985" i="3"/>
  <c r="AE985" i="3"/>
  <c r="W985" i="3"/>
  <c r="L984" i="3"/>
  <c r="W984" i="3" s="1"/>
  <c r="BC983" i="3"/>
  <c r="AU983" i="3"/>
  <c r="AM983" i="3"/>
  <c r="AE983" i="3"/>
  <c r="W983" i="3"/>
  <c r="L982" i="3"/>
  <c r="O982" i="3" s="1"/>
  <c r="BC981" i="3"/>
  <c r="AU981" i="3"/>
  <c r="AM981" i="3"/>
  <c r="AE981" i="3"/>
  <c r="W981" i="3"/>
  <c r="L980" i="3"/>
  <c r="W980" i="3" s="1"/>
  <c r="L978" i="3"/>
  <c r="N978" i="3" s="1"/>
  <c r="L976" i="3"/>
  <c r="N976" i="3" s="1"/>
  <c r="L974" i="3"/>
  <c r="N974" i="3" s="1"/>
  <c r="L972" i="3"/>
  <c r="N972" i="3" s="1"/>
  <c r="L970" i="3"/>
  <c r="N970" i="3" s="1"/>
  <c r="L968" i="3"/>
  <c r="N968" i="3" s="1"/>
  <c r="L966" i="3"/>
  <c r="N966" i="3" s="1"/>
  <c r="L964" i="3"/>
  <c r="N964" i="3" s="1"/>
  <c r="L962" i="3"/>
  <c r="N962" i="3" s="1"/>
  <c r="L960" i="3"/>
  <c r="N960" i="3" s="1"/>
  <c r="L958" i="3"/>
  <c r="N958" i="3" s="1"/>
  <c r="L956" i="3"/>
  <c r="N956" i="3" s="1"/>
  <c r="L954" i="3"/>
  <c r="N954" i="3" s="1"/>
  <c r="L952" i="3"/>
  <c r="N952" i="3" s="1"/>
  <c r="L950" i="3"/>
  <c r="N950" i="3" s="1"/>
  <c r="L948" i="3"/>
  <c r="K948" i="3"/>
  <c r="L947" i="3"/>
  <c r="K947" i="3"/>
  <c r="L946" i="3"/>
  <c r="K946" i="3"/>
  <c r="L945" i="3"/>
  <c r="K945" i="3"/>
  <c r="L944" i="3"/>
  <c r="K944" i="3"/>
  <c r="L943" i="3"/>
  <c r="K943" i="3"/>
  <c r="L942" i="3"/>
  <c r="K942" i="3"/>
  <c r="L941" i="3"/>
  <c r="K941" i="3"/>
  <c r="L940" i="3"/>
  <c r="K940" i="3"/>
  <c r="L939" i="3"/>
  <c r="K939" i="3"/>
  <c r="K938" i="3"/>
  <c r="K936" i="3"/>
  <c r="K934" i="3"/>
  <c r="K932" i="3"/>
  <c r="K930" i="3"/>
  <c r="K928" i="3"/>
  <c r="K926" i="3"/>
  <c r="K924" i="3"/>
  <c r="K922" i="3"/>
  <c r="K920" i="3"/>
  <c r="K918" i="3"/>
  <c r="K916" i="3"/>
  <c r="K914" i="3"/>
  <c r="K912" i="3"/>
  <c r="K910" i="3"/>
  <c r="K908" i="3"/>
  <c r="K906" i="3"/>
  <c r="K904" i="3"/>
  <c r="K902" i="3"/>
  <c r="L901" i="3"/>
  <c r="K901" i="3"/>
  <c r="L900" i="3"/>
  <c r="K900" i="3"/>
  <c r="L899" i="3"/>
  <c r="K899" i="3"/>
  <c r="L898" i="3"/>
  <c r="K898" i="3"/>
  <c r="K897" i="3"/>
  <c r="K895" i="3"/>
  <c r="K893" i="3"/>
  <c r="K891" i="3"/>
  <c r="K889" i="3"/>
  <c r="K887" i="3"/>
  <c r="K885" i="3"/>
  <c r="K883" i="3"/>
  <c r="K881" i="3"/>
  <c r="K879" i="3"/>
  <c r="K867" i="3"/>
  <c r="K865" i="3"/>
  <c r="K863" i="3"/>
  <c r="K861" i="3"/>
  <c r="K859" i="3"/>
  <c r="L858" i="3"/>
  <c r="K858" i="3"/>
  <c r="L857" i="3"/>
  <c r="K857" i="3"/>
  <c r="L856" i="3"/>
  <c r="K856" i="3"/>
  <c r="L855" i="3"/>
  <c r="K855" i="3"/>
  <c r="L854" i="3"/>
  <c r="K854" i="3"/>
  <c r="L853" i="3"/>
  <c r="K853" i="3"/>
  <c r="L852" i="3"/>
  <c r="K852" i="3"/>
  <c r="L851" i="3"/>
  <c r="O851" i="3" s="1"/>
  <c r="AY850" i="3"/>
  <c r="AI850" i="3"/>
  <c r="S850" i="3"/>
  <c r="L849" i="3"/>
  <c r="S849" i="3" s="1"/>
  <c r="AY848" i="3"/>
  <c r="AI848" i="3"/>
  <c r="S848" i="3"/>
  <c r="L847" i="3"/>
  <c r="O847" i="3" s="1"/>
  <c r="AY846" i="3"/>
  <c r="AI846" i="3"/>
  <c r="S846" i="3"/>
  <c r="L845" i="3"/>
  <c r="S845" i="3" s="1"/>
  <c r="BC844" i="3"/>
  <c r="AU844" i="3"/>
  <c r="AM844" i="3"/>
  <c r="AE844" i="3"/>
  <c r="W844" i="3"/>
  <c r="L843" i="3"/>
  <c r="O843" i="3" s="1"/>
  <c r="K831" i="3"/>
  <c r="L827" i="3"/>
  <c r="N827" i="3" s="1"/>
  <c r="BL1030" i="3"/>
  <c r="BM1033" i="3"/>
  <c r="BB1025" i="3"/>
  <c r="AL1025" i="3"/>
  <c r="V1025" i="3"/>
  <c r="BH1025" i="3"/>
  <c r="AZ1025" i="3"/>
  <c r="AR1025" i="3"/>
  <c r="AJ1025" i="3"/>
  <c r="AB1025" i="3"/>
  <c r="T1025" i="3"/>
  <c r="BI1025" i="3"/>
  <c r="BE1025" i="3"/>
  <c r="BA1025" i="3"/>
  <c r="AW1025" i="3"/>
  <c r="AS1025" i="3"/>
  <c r="AO1025" i="3"/>
  <c r="AK1025" i="3"/>
  <c r="AG1025" i="3"/>
  <c r="AC1025" i="3"/>
  <c r="Y1025" i="3"/>
  <c r="U1025" i="3"/>
  <c r="Q1025" i="3"/>
  <c r="BB1027" i="3"/>
  <c r="AL1027" i="3"/>
  <c r="V1027" i="3"/>
  <c r="BH1027" i="3"/>
  <c r="AZ1027" i="3"/>
  <c r="AR1027" i="3"/>
  <c r="AJ1027" i="3"/>
  <c r="AB1027" i="3"/>
  <c r="T1027" i="3"/>
  <c r="BI1027" i="3"/>
  <c r="BE1027" i="3"/>
  <c r="BA1027" i="3"/>
  <c r="AW1027" i="3"/>
  <c r="AS1027" i="3"/>
  <c r="AO1027" i="3"/>
  <c r="AK1027" i="3"/>
  <c r="AG1027" i="3"/>
  <c r="AC1027" i="3"/>
  <c r="Y1027" i="3"/>
  <c r="U1027" i="3"/>
  <c r="Q1027" i="3"/>
  <c r="BM1051" i="3"/>
  <c r="BL1055" i="3"/>
  <c r="BL1057" i="3"/>
  <c r="BL1063" i="3"/>
  <c r="BJ1067" i="3"/>
  <c r="BL1069" i="3"/>
  <c r="BL1071" i="3"/>
  <c r="BL1075" i="3"/>
  <c r="BL1077" i="3"/>
  <c r="BL1079" i="3"/>
  <c r="BL1081" i="3"/>
  <c r="BL1083" i="3"/>
  <c r="BL1087" i="3"/>
  <c r="M1105" i="3"/>
  <c r="Q1105" i="3"/>
  <c r="U1105" i="3"/>
  <c r="Y1105" i="3"/>
  <c r="AC1105" i="3"/>
  <c r="AG1105" i="3"/>
  <c r="AK1105" i="3"/>
  <c r="AO1105" i="3"/>
  <c r="AS1105" i="3"/>
  <c r="AW1105" i="3"/>
  <c r="BA1105" i="3"/>
  <c r="BE1105" i="3"/>
  <c r="BI1105" i="3"/>
  <c r="T1105" i="3"/>
  <c r="AB1105" i="3"/>
  <c r="AJ1105" i="3"/>
  <c r="AR1105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T1107" i="3"/>
  <c r="BM1107" i="3" s="1"/>
  <c r="AB1107" i="3"/>
  <c r="AJ1107" i="3"/>
  <c r="AR1107" i="3"/>
  <c r="AZ1107" i="3"/>
  <c r="BH1107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T1109" i="3"/>
  <c r="AB1109" i="3"/>
  <c r="AJ1109" i="3"/>
  <c r="AR1109" i="3"/>
  <c r="AZ1109" i="3"/>
  <c r="BH1109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T1111" i="3"/>
  <c r="AB1111" i="3"/>
  <c r="AJ1111" i="3"/>
  <c r="AR1111" i="3"/>
  <c r="AZ1111" i="3"/>
  <c r="BH1111" i="3"/>
  <c r="M1113" i="3"/>
  <c r="Q1113" i="3"/>
  <c r="U1113" i="3"/>
  <c r="Y1113" i="3"/>
  <c r="AC1113" i="3"/>
  <c r="AG1113" i="3"/>
  <c r="AK1113" i="3"/>
  <c r="AO1113" i="3"/>
  <c r="AS1113" i="3"/>
  <c r="AW1113" i="3"/>
  <c r="BA1113" i="3"/>
  <c r="BE1113" i="3"/>
  <c r="BI1113" i="3"/>
  <c r="T1113" i="3"/>
  <c r="AB1113" i="3"/>
  <c r="AJ1113" i="3"/>
  <c r="AR1113" i="3"/>
  <c r="AZ1113" i="3"/>
  <c r="BH1113" i="3"/>
  <c r="M1115" i="3"/>
  <c r="Q1115" i="3"/>
  <c r="U1115" i="3"/>
  <c r="Y1115" i="3"/>
  <c r="AC1115" i="3"/>
  <c r="AG1115" i="3"/>
  <c r="AK1115" i="3"/>
  <c r="AO1115" i="3"/>
  <c r="AS1115" i="3"/>
  <c r="AW1115" i="3"/>
  <c r="BA1115" i="3"/>
  <c r="BE1115" i="3"/>
  <c r="BI1115" i="3"/>
  <c r="T1115" i="3"/>
  <c r="AB1115" i="3"/>
  <c r="AJ1115" i="3"/>
  <c r="AR1115" i="3"/>
  <c r="AZ1115" i="3"/>
  <c r="BH1115" i="3"/>
  <c r="M1117" i="3"/>
  <c r="Q1117" i="3"/>
  <c r="U1117" i="3"/>
  <c r="Y1117" i="3"/>
  <c r="AC1117" i="3"/>
  <c r="AG1117" i="3"/>
  <c r="AK1117" i="3"/>
  <c r="AO1117" i="3"/>
  <c r="AS1117" i="3"/>
  <c r="AW1117" i="3"/>
  <c r="BA1117" i="3"/>
  <c r="BE1117" i="3"/>
  <c r="BI1117" i="3"/>
  <c r="T1117" i="3"/>
  <c r="AB1117" i="3"/>
  <c r="AJ1117" i="3"/>
  <c r="AR1117" i="3"/>
  <c r="AZ1117" i="3"/>
  <c r="BH1117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T1119" i="3"/>
  <c r="AB1119" i="3"/>
  <c r="AJ1119" i="3"/>
  <c r="AR1119" i="3"/>
  <c r="AZ1119" i="3"/>
  <c r="BH1119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T1121" i="3"/>
  <c r="AB1121" i="3"/>
  <c r="AJ1121" i="3"/>
  <c r="AR1121" i="3"/>
  <c r="AZ1121" i="3"/>
  <c r="BH1121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T1123" i="3"/>
  <c r="AB1123" i="3"/>
  <c r="AJ1123" i="3"/>
  <c r="AR1123" i="3"/>
  <c r="AZ1123" i="3"/>
  <c r="BH1123" i="3"/>
  <c r="O1125" i="3"/>
  <c r="U1125" i="3"/>
  <c r="AC1125" i="3"/>
  <c r="AK1125" i="3"/>
  <c r="AS1125" i="3"/>
  <c r="BA1125" i="3"/>
  <c r="BI1125" i="3"/>
  <c r="K1013" i="3"/>
  <c r="L877" i="3"/>
  <c r="L876" i="3"/>
  <c r="L875" i="3"/>
  <c r="L874" i="3"/>
  <c r="L873" i="3"/>
  <c r="L872" i="3"/>
  <c r="L871" i="3"/>
  <c r="L870" i="3"/>
  <c r="L869" i="3"/>
  <c r="L836" i="3"/>
  <c r="L835" i="3"/>
  <c r="L834" i="3"/>
  <c r="M833" i="3"/>
  <c r="L832" i="3"/>
  <c r="L829" i="3"/>
  <c r="BM1030" i="3"/>
  <c r="BL1032" i="3"/>
  <c r="BL1033" i="3"/>
  <c r="BJ1033" i="3"/>
  <c r="BL1051" i="3"/>
  <c r="BL1056" i="3"/>
  <c r="BK1064" i="3"/>
  <c r="BM1065" i="3"/>
  <c r="BM1067" i="3"/>
  <c r="BM1069" i="3"/>
  <c r="BM1071" i="3"/>
  <c r="BM1075" i="3"/>
  <c r="BM1077" i="3"/>
  <c r="BM1079" i="3"/>
  <c r="BM1081" i="3"/>
  <c r="BM1083" i="3"/>
  <c r="BM1087" i="3"/>
  <c r="BD1105" i="3"/>
  <c r="AV1105" i="3"/>
  <c r="AF1105" i="3"/>
  <c r="P1105" i="3"/>
  <c r="BC1105" i="3"/>
  <c r="AU1105" i="3"/>
  <c r="AM1105" i="3"/>
  <c r="AE1105" i="3"/>
  <c r="W1105" i="3"/>
  <c r="O1105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T1106" i="3"/>
  <c r="AB1106" i="3"/>
  <c r="AJ1106" i="3"/>
  <c r="AR1106" i="3"/>
  <c r="AZ1106" i="3"/>
  <c r="BH1106" i="3"/>
  <c r="AV1107" i="3"/>
  <c r="AF1107" i="3"/>
  <c r="P1107" i="3"/>
  <c r="BC1107" i="3"/>
  <c r="AU1107" i="3"/>
  <c r="AM1107" i="3"/>
  <c r="AE1107" i="3"/>
  <c r="W1107" i="3"/>
  <c r="O1107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T1108" i="3"/>
  <c r="AB1108" i="3"/>
  <c r="AJ1108" i="3"/>
  <c r="AR1108" i="3"/>
  <c r="AZ1108" i="3"/>
  <c r="BH1108" i="3"/>
  <c r="AV1109" i="3"/>
  <c r="AF1109" i="3"/>
  <c r="P1109" i="3"/>
  <c r="BC1109" i="3"/>
  <c r="AU1109" i="3"/>
  <c r="AM1109" i="3"/>
  <c r="AE1109" i="3"/>
  <c r="W1109" i="3"/>
  <c r="O1109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T1110" i="3"/>
  <c r="AB1110" i="3"/>
  <c r="AJ1110" i="3"/>
  <c r="AR1110" i="3"/>
  <c r="AZ1110" i="3"/>
  <c r="BH1110" i="3"/>
  <c r="AV1111" i="3"/>
  <c r="AF1111" i="3"/>
  <c r="P1111" i="3"/>
  <c r="BC1111" i="3"/>
  <c r="AU1111" i="3"/>
  <c r="AM1111" i="3"/>
  <c r="AE1111" i="3"/>
  <c r="W1111" i="3"/>
  <c r="O1111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T1112" i="3"/>
  <c r="AB1112" i="3"/>
  <c r="AJ1112" i="3"/>
  <c r="AR1112" i="3"/>
  <c r="AZ1112" i="3"/>
  <c r="BH1112" i="3"/>
  <c r="AV1113" i="3"/>
  <c r="AF1113" i="3"/>
  <c r="P1113" i="3"/>
  <c r="BC1113" i="3"/>
  <c r="AU1113" i="3"/>
  <c r="AM1113" i="3"/>
  <c r="AE1113" i="3"/>
  <c r="W1113" i="3"/>
  <c r="O1113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T1114" i="3"/>
  <c r="AB1114" i="3"/>
  <c r="AJ1114" i="3"/>
  <c r="AR1114" i="3"/>
  <c r="AZ1114" i="3"/>
  <c r="BH1114" i="3"/>
  <c r="AV1115" i="3"/>
  <c r="AF1115" i="3"/>
  <c r="P1115" i="3"/>
  <c r="BC1115" i="3"/>
  <c r="AU1115" i="3"/>
  <c r="AM1115" i="3"/>
  <c r="AE1115" i="3"/>
  <c r="W1115" i="3"/>
  <c r="O1115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T1116" i="3"/>
  <c r="AB1116" i="3"/>
  <c r="AJ1116" i="3"/>
  <c r="AR1116" i="3"/>
  <c r="AZ1116" i="3"/>
  <c r="BH1116" i="3"/>
  <c r="AV1117" i="3"/>
  <c r="AF1117" i="3"/>
  <c r="P1117" i="3"/>
  <c r="BC1117" i="3"/>
  <c r="AU1117" i="3"/>
  <c r="AM1117" i="3"/>
  <c r="AE1117" i="3"/>
  <c r="W1117" i="3"/>
  <c r="O1117" i="3"/>
  <c r="M1118" i="3"/>
  <c r="Q1118" i="3"/>
  <c r="U1118" i="3"/>
  <c r="Y1118" i="3"/>
  <c r="AC1118" i="3"/>
  <c r="AG1118" i="3"/>
  <c r="AK1118" i="3"/>
  <c r="AO1118" i="3"/>
  <c r="AS1118" i="3"/>
  <c r="AW1118" i="3"/>
  <c r="BA1118" i="3"/>
  <c r="BE1118" i="3"/>
  <c r="BI1118" i="3"/>
  <c r="T1118" i="3"/>
  <c r="AB1118" i="3"/>
  <c r="AJ1118" i="3"/>
  <c r="AR1118" i="3"/>
  <c r="AZ1118" i="3"/>
  <c r="BH1118" i="3"/>
  <c r="AV1119" i="3"/>
  <c r="AF1119" i="3"/>
  <c r="P1119" i="3"/>
  <c r="BC1119" i="3"/>
  <c r="AU1119" i="3"/>
  <c r="AM1119" i="3"/>
  <c r="AE1119" i="3"/>
  <c r="W1119" i="3"/>
  <c r="O1119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T1120" i="3"/>
  <c r="AB1120" i="3"/>
  <c r="AJ1120" i="3"/>
  <c r="AR1120" i="3"/>
  <c r="AZ1120" i="3"/>
  <c r="BH1120" i="3"/>
  <c r="AV1121" i="3"/>
  <c r="AF1121" i="3"/>
  <c r="P1121" i="3"/>
  <c r="BC1121" i="3"/>
  <c r="AU1121" i="3"/>
  <c r="AM1121" i="3"/>
  <c r="AE1121" i="3"/>
  <c r="W1121" i="3"/>
  <c r="O1121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T1122" i="3"/>
  <c r="AB1122" i="3"/>
  <c r="AJ1122" i="3"/>
  <c r="AR1122" i="3"/>
  <c r="AZ1122" i="3"/>
  <c r="BH1122" i="3"/>
  <c r="AV1123" i="3"/>
  <c r="AF1123" i="3"/>
  <c r="P1123" i="3"/>
  <c r="BC1123" i="3"/>
  <c r="AU1123" i="3"/>
  <c r="AM1123" i="3"/>
  <c r="AE1123" i="3"/>
  <c r="W1123" i="3"/>
  <c r="O1123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T1124" i="3"/>
  <c r="AB1124" i="3"/>
  <c r="AJ1124" i="3"/>
  <c r="AR1124" i="3"/>
  <c r="AZ1124" i="3"/>
  <c r="BH1124" i="3"/>
  <c r="AW1125" i="3"/>
  <c r="AG1125" i="3"/>
  <c r="P1125" i="3"/>
  <c r="BJ1127" i="3"/>
  <c r="BJ1129" i="3"/>
  <c r="BJ1131" i="3"/>
  <c r="BJ1133" i="3"/>
  <c r="BJ1135" i="3"/>
  <c r="BJ1137" i="3"/>
  <c r="BJ1139" i="3"/>
  <c r="BJ1141" i="3"/>
  <c r="BJ1143" i="3"/>
  <c r="BJ1145" i="3"/>
  <c r="BJ1147" i="3"/>
  <c r="BJ1149" i="3"/>
  <c r="BJ1151" i="3"/>
  <c r="BJ1153" i="3"/>
  <c r="BJ1157" i="3"/>
  <c r="BJ1161" i="3"/>
  <c r="BJ1163" i="3"/>
  <c r="BJ1165" i="3"/>
  <c r="BJ1167" i="3"/>
  <c r="BJ1169" i="3"/>
  <c r="BJ1171" i="3"/>
  <c r="BJ1173" i="3"/>
  <c r="BJ1175" i="3"/>
  <c r="BJ1177" i="3"/>
  <c r="BJ1179" i="3"/>
  <c r="BJ1181" i="3"/>
  <c r="BJ1185" i="3"/>
  <c r="BJ1187" i="3"/>
  <c r="BJ1189" i="3"/>
  <c r="BJ1193" i="3"/>
  <c r="BJ1195" i="3"/>
  <c r="BJ1197" i="3"/>
  <c r="BJ1199" i="3"/>
  <c r="BJ1201" i="3"/>
  <c r="BJ1212" i="3"/>
  <c r="BL1223" i="3"/>
  <c r="BJ1204" i="3"/>
  <c r="BJ1208" i="3"/>
  <c r="BM1210" i="3"/>
  <c r="BL1210" i="3"/>
  <c r="BJ1216" i="3"/>
  <c r="BJ1253" i="3"/>
  <c r="BL1252" i="3"/>
  <c r="BM1251" i="3"/>
  <c r="BL1250" i="3"/>
  <c r="BL1248" i="3"/>
  <c r="BM1247" i="3"/>
  <c r="BL1246" i="3"/>
  <c r="BM1245" i="3"/>
  <c r="BM1240" i="3"/>
  <c r="BL1239" i="3"/>
  <c r="BM1238" i="3"/>
  <c r="BM1236" i="3"/>
  <c r="BM1392" i="3"/>
  <c r="Y1034" i="3"/>
  <c r="AO1034" i="3"/>
  <c r="BE1034" i="3"/>
  <c r="Q1036" i="3"/>
  <c r="AG1036" i="3"/>
  <c r="AW1036" i="3"/>
  <c r="Y1036" i="3"/>
  <c r="AO1036" i="3"/>
  <c r="BE1036" i="3"/>
  <c r="Y1038" i="3"/>
  <c r="AO1038" i="3"/>
  <c r="BE1038" i="3"/>
  <c r="Q1040" i="3"/>
  <c r="AG1040" i="3"/>
  <c r="AW1040" i="3"/>
  <c r="Y1040" i="3"/>
  <c r="AO1040" i="3"/>
  <c r="BE1040" i="3"/>
  <c r="P1046" i="3"/>
  <c r="BN1046" i="3" s="1"/>
  <c r="X1046" i="3"/>
  <c r="AF1046" i="3"/>
  <c r="AN1046" i="3"/>
  <c r="AV1046" i="3"/>
  <c r="BD1046" i="3"/>
  <c r="T1046" i="3"/>
  <c r="AJ1046" i="3"/>
  <c r="AZ1046" i="3"/>
  <c r="AR1046" i="3"/>
  <c r="AB1046" i="3"/>
  <c r="BH1046" i="3"/>
  <c r="P1050" i="3"/>
  <c r="BN1050" i="3" s="1"/>
  <c r="X1050" i="3"/>
  <c r="AF1050" i="3"/>
  <c r="AN1050" i="3"/>
  <c r="AV1050" i="3"/>
  <c r="BD1050" i="3"/>
  <c r="T1050" i="3"/>
  <c r="AJ1050" i="3"/>
  <c r="AZ1050" i="3"/>
  <c r="AB1050" i="3"/>
  <c r="BH1050" i="3"/>
  <c r="AR1050" i="3"/>
  <c r="Q1054" i="3"/>
  <c r="BJ1054" i="3" s="1"/>
  <c r="AG1054" i="3"/>
  <c r="AW1054" i="3"/>
  <c r="Y1054" i="3"/>
  <c r="AO1054" i="3"/>
  <c r="BE1054" i="3"/>
  <c r="Q1060" i="3"/>
  <c r="Y1060" i="3"/>
  <c r="AG1060" i="3"/>
  <c r="AO1060" i="3"/>
  <c r="AW1060" i="3"/>
  <c r="BE1060" i="3"/>
  <c r="M1060" i="3"/>
  <c r="AC1060" i="3"/>
  <c r="AS1060" i="3"/>
  <c r="BI1060" i="3"/>
  <c r="U1060" i="3"/>
  <c r="BA1060" i="3"/>
  <c r="AK1060" i="3"/>
  <c r="Q1062" i="3"/>
  <c r="BJ1062" i="3" s="1"/>
  <c r="Y1062" i="3"/>
  <c r="AG1062" i="3"/>
  <c r="U1062" i="3"/>
  <c r="AK1062" i="3"/>
  <c r="AS1062" i="3"/>
  <c r="BA1062" i="3"/>
  <c r="BI1062" i="3"/>
  <c r="M1062" i="3"/>
  <c r="AO1062" i="3"/>
  <c r="BE1062" i="3"/>
  <c r="AC1062" i="3"/>
  <c r="AW1062" i="3"/>
  <c r="BM1343" i="3"/>
  <c r="BJ1392" i="3"/>
  <c r="BL1391" i="3"/>
  <c r="BG1031" i="3"/>
  <c r="AQ1031" i="3"/>
  <c r="BN1033" i="3"/>
  <c r="BC1035" i="3"/>
  <c r="AU1035" i="3"/>
  <c r="AM1035" i="3"/>
  <c r="AE1035" i="3"/>
  <c r="W1035" i="3"/>
  <c r="BC1037" i="3"/>
  <c r="AU1037" i="3"/>
  <c r="AM1037" i="3"/>
  <c r="AE1037" i="3"/>
  <c r="W1037" i="3"/>
  <c r="BC1039" i="3"/>
  <c r="AU1039" i="3"/>
  <c r="AM1039" i="3"/>
  <c r="AE1039" i="3"/>
  <c r="W1039" i="3"/>
  <c r="BG1041" i="3"/>
  <c r="BC1041" i="3"/>
  <c r="AY1041" i="3"/>
  <c r="AQ1041" i="3"/>
  <c r="AI1041" i="3"/>
  <c r="AA1041" i="3"/>
  <c r="BG1060" i="3"/>
  <c r="AY1060" i="3"/>
  <c r="AQ1060" i="3"/>
  <c r="AI1060" i="3"/>
  <c r="AA1060" i="3"/>
  <c r="S1060" i="3"/>
  <c r="BG1062" i="3"/>
  <c r="AY1062" i="3"/>
  <c r="AQ1062" i="3"/>
  <c r="AI1062" i="3"/>
  <c r="AA1062" i="3"/>
  <c r="S1062" i="3"/>
  <c r="BM1234" i="3"/>
  <c r="AE1029" i="3"/>
  <c r="BG1029" i="3"/>
  <c r="AQ1029" i="3"/>
  <c r="AA1029" i="3"/>
  <c r="BI1034" i="3"/>
  <c r="AS1034" i="3"/>
  <c r="AC1034" i="3"/>
  <c r="M1034" i="3"/>
  <c r="BC1034" i="3"/>
  <c r="AU1034" i="3"/>
  <c r="AM1034" i="3"/>
  <c r="AE1034" i="3"/>
  <c r="W1034" i="3"/>
  <c r="O1034" i="3"/>
  <c r="BA1038" i="3"/>
  <c r="AK1038" i="3"/>
  <c r="U1038" i="3"/>
  <c r="BG1038" i="3"/>
  <c r="AY1038" i="3"/>
  <c r="AQ1038" i="3"/>
  <c r="AI1038" i="3"/>
  <c r="AA1038" i="3"/>
  <c r="S1038" i="3"/>
  <c r="AW1053" i="3"/>
  <c r="AE1053" i="3"/>
  <c r="BG1053" i="3"/>
  <c r="AY1053" i="3"/>
  <c r="AQ1053" i="3"/>
  <c r="AI1053" i="3"/>
  <c r="S1053" i="3"/>
  <c r="AW1034" i="3"/>
  <c r="BA1036" i="3"/>
  <c r="AK1036" i="3"/>
  <c r="U1036" i="3"/>
  <c r="BG1036" i="3"/>
  <c r="AY1036" i="3"/>
  <c r="AQ1036" i="3"/>
  <c r="AI1036" i="3"/>
  <c r="AA1036" i="3"/>
  <c r="S1036" i="3"/>
  <c r="AG1038" i="3"/>
  <c r="BI1040" i="3"/>
  <c r="AS1040" i="3"/>
  <c r="AC1040" i="3"/>
  <c r="M1040" i="3"/>
  <c r="BC1040" i="3"/>
  <c r="AU1040" i="3"/>
  <c r="AM1040" i="3"/>
  <c r="AE1040" i="3"/>
  <c r="W1040" i="3"/>
  <c r="O1040" i="3"/>
  <c r="BA1054" i="3"/>
  <c r="AK1054" i="3"/>
  <c r="U1054" i="3"/>
  <c r="BG1054" i="3"/>
  <c r="AY1054" i="3"/>
  <c r="AQ1054" i="3"/>
  <c r="AI1054" i="3"/>
  <c r="AA1054" i="3"/>
  <c r="S1054" i="3"/>
  <c r="BI1061" i="3"/>
  <c r="AS1061" i="3"/>
  <c r="AC1061" i="3"/>
  <c r="M1061" i="3"/>
  <c r="BC1061" i="3"/>
  <c r="AU1061" i="3"/>
  <c r="AM1061" i="3"/>
  <c r="AE1061" i="3"/>
  <c r="W1061" i="3"/>
  <c r="W1068" i="3"/>
  <c r="AM1068" i="3"/>
  <c r="BC1068" i="3"/>
  <c r="O1068" i="3"/>
  <c r="BN1068" i="3" s="1"/>
  <c r="AE1068" i="3"/>
  <c r="AU1068" i="3"/>
  <c r="W1072" i="3"/>
  <c r="AM1072" i="3"/>
  <c r="BC1072" i="3"/>
  <c r="O1072" i="3"/>
  <c r="AE1072" i="3"/>
  <c r="AU1072" i="3"/>
  <c r="W1076" i="3"/>
  <c r="AM1076" i="3"/>
  <c r="BC1076" i="3"/>
  <c r="O1076" i="3"/>
  <c r="AE1076" i="3"/>
  <c r="AU1076" i="3"/>
  <c r="W1080" i="3"/>
  <c r="AM1080" i="3"/>
  <c r="BC1080" i="3"/>
  <c r="O1080" i="3"/>
  <c r="AE1080" i="3"/>
  <c r="AU1080" i="3"/>
  <c r="W1084" i="3"/>
  <c r="AM1084" i="3"/>
  <c r="BC1084" i="3"/>
  <c r="O1084" i="3"/>
  <c r="AE1084" i="3"/>
  <c r="AU1084" i="3"/>
  <c r="W1088" i="3"/>
  <c r="AL1088" i="3"/>
  <c r="AT1088" i="3"/>
  <c r="BB1088" i="3"/>
  <c r="O1088" i="3"/>
  <c r="AE1088" i="3"/>
  <c r="AP1088" i="3"/>
  <c r="AX1088" i="3"/>
  <c r="BF1088" i="3"/>
  <c r="P1126" i="3"/>
  <c r="X1126" i="3"/>
  <c r="AF1126" i="3"/>
  <c r="AN1126" i="3"/>
  <c r="AV1126" i="3"/>
  <c r="BD1126" i="3"/>
  <c r="AB1126" i="3"/>
  <c r="AR1126" i="3"/>
  <c r="BH1126" i="3"/>
  <c r="T1126" i="3"/>
  <c r="AJ1126" i="3"/>
  <c r="AZ1126" i="3"/>
  <c r="P1130" i="3"/>
  <c r="BN1130" i="3" s="1"/>
  <c r="X1130" i="3"/>
  <c r="AF1130" i="3"/>
  <c r="AN1130" i="3"/>
  <c r="AV1130" i="3"/>
  <c r="BD1130" i="3"/>
  <c r="AB1130" i="3"/>
  <c r="AR1130" i="3"/>
  <c r="BH1130" i="3"/>
  <c r="T1130" i="3"/>
  <c r="AJ1130" i="3"/>
  <c r="AZ1130" i="3"/>
  <c r="W1029" i="3"/>
  <c r="AG1059" i="3"/>
  <c r="BI1059" i="3"/>
  <c r="AS1059" i="3"/>
  <c r="AC1059" i="3"/>
  <c r="M1059" i="3"/>
  <c r="BC1059" i="3"/>
  <c r="AU1059" i="3"/>
  <c r="AM1059" i="3"/>
  <c r="AE1059" i="3"/>
  <c r="W1059" i="3"/>
  <c r="O1059" i="3"/>
  <c r="O1066" i="3"/>
  <c r="AU1066" i="3"/>
  <c r="BL1067" i="3"/>
  <c r="AY1068" i="3"/>
  <c r="AI1068" i="3"/>
  <c r="S1068" i="3"/>
  <c r="O1070" i="3"/>
  <c r="AU1070" i="3"/>
  <c r="AY1072" i="3"/>
  <c r="AI1072" i="3"/>
  <c r="S1072" i="3"/>
  <c r="O1074" i="3"/>
  <c r="AU1074" i="3"/>
  <c r="AY1076" i="3"/>
  <c r="AI1076" i="3"/>
  <c r="S1076" i="3"/>
  <c r="O1078" i="3"/>
  <c r="AU1078" i="3"/>
  <c r="AY1080" i="3"/>
  <c r="AI1080" i="3"/>
  <c r="S1080" i="3"/>
  <c r="O1082" i="3"/>
  <c r="AU1082" i="3"/>
  <c r="AY1084" i="3"/>
  <c r="AI1084" i="3"/>
  <c r="S1084" i="3"/>
  <c r="O1086" i="3"/>
  <c r="AU1086" i="3"/>
  <c r="BD1088" i="3"/>
  <c r="AV1088" i="3"/>
  <c r="AN1088" i="3"/>
  <c r="AA1088" i="3"/>
  <c r="N1126" i="3"/>
  <c r="Q1038" i="3"/>
  <c r="BE1059" i="3"/>
  <c r="BG1066" i="3"/>
  <c r="AQ1066" i="3"/>
  <c r="AY1070" i="3"/>
  <c r="AI1070" i="3"/>
  <c r="AY1074" i="3"/>
  <c r="AI1074" i="3"/>
  <c r="AY1078" i="3"/>
  <c r="AI1078" i="3"/>
  <c r="AY1082" i="3"/>
  <c r="AI1082" i="3"/>
  <c r="AY1086" i="3"/>
  <c r="AI1086" i="3"/>
  <c r="Y1059" i="3"/>
  <c r="BJ1155" i="3"/>
  <c r="BJ1159" i="3"/>
  <c r="BJ1191" i="3"/>
  <c r="BM1155" i="3"/>
  <c r="BL1155" i="3"/>
  <c r="BM1159" i="3"/>
  <c r="BL1159" i="3"/>
  <c r="BM1191" i="3"/>
  <c r="BL1191" i="3"/>
  <c r="BJ1205" i="3"/>
  <c r="BJ1207" i="3"/>
  <c r="BJ1209" i="3"/>
  <c r="BJ1211" i="3"/>
  <c r="BJ1213" i="3"/>
  <c r="BJ1215" i="3"/>
  <c r="BJ1217" i="3"/>
  <c r="BL1221" i="3"/>
  <c r="BJ1206" i="3"/>
  <c r="BJ1214" i="3"/>
  <c r="BJ1218" i="3"/>
  <c r="BJ1220" i="3"/>
  <c r="BM1252" i="3"/>
  <c r="BM1250" i="3"/>
  <c r="BM1248" i="3"/>
  <c r="BM1246" i="3"/>
  <c r="BL1240" i="3"/>
  <c r="BM1239" i="3"/>
  <c r="BM1237" i="3"/>
  <c r="BJ1249" i="3"/>
  <c r="BL1237" i="3"/>
  <c r="BL1236" i="3"/>
  <c r="BN1261" i="3"/>
  <c r="W1031" i="3"/>
  <c r="AM1031" i="3"/>
  <c r="BC1031" i="3"/>
  <c r="AE1031" i="3"/>
  <c r="O1031" i="3"/>
  <c r="AU1031" i="3"/>
  <c r="Q1035" i="3"/>
  <c r="Y1035" i="3"/>
  <c r="AG1035" i="3"/>
  <c r="AO1035" i="3"/>
  <c r="AW1035" i="3"/>
  <c r="BE1035" i="3"/>
  <c r="U1035" i="3"/>
  <c r="AK1035" i="3"/>
  <c r="BA1035" i="3"/>
  <c r="M1035" i="3"/>
  <c r="AC1035" i="3"/>
  <c r="AS1035" i="3"/>
  <c r="BI1035" i="3"/>
  <c r="Q1037" i="3"/>
  <c r="Y1037" i="3"/>
  <c r="AG1037" i="3"/>
  <c r="AO1037" i="3"/>
  <c r="AW1037" i="3"/>
  <c r="BE1037" i="3"/>
  <c r="M1037" i="3"/>
  <c r="AC1037" i="3"/>
  <c r="AS1037" i="3"/>
  <c r="BI1037" i="3"/>
  <c r="U1037" i="3"/>
  <c r="AK1037" i="3"/>
  <c r="BA1037" i="3"/>
  <c r="Q1039" i="3"/>
  <c r="Y1039" i="3"/>
  <c r="AG1039" i="3"/>
  <c r="AO1039" i="3"/>
  <c r="AW1039" i="3"/>
  <c r="BE1039" i="3"/>
  <c r="U1039" i="3"/>
  <c r="AK1039" i="3"/>
  <c r="BA1039" i="3"/>
  <c r="M1039" i="3"/>
  <c r="AC1039" i="3"/>
  <c r="AS1039" i="3"/>
  <c r="BI1039" i="3"/>
  <c r="Q1041" i="3"/>
  <c r="Y1041" i="3"/>
  <c r="AG1041" i="3"/>
  <c r="AO1041" i="3"/>
  <c r="AW1041" i="3"/>
  <c r="BB1041" i="3"/>
  <c r="BF1041" i="3"/>
  <c r="M1041" i="3"/>
  <c r="AC1041" i="3"/>
  <c r="AS1041" i="3"/>
  <c r="BD1041" i="3"/>
  <c r="U1041" i="3"/>
  <c r="AK1041" i="3"/>
  <c r="AZ1041" i="3"/>
  <c r="BH1041" i="3"/>
  <c r="P1044" i="3"/>
  <c r="X1044" i="3"/>
  <c r="AF1044" i="3"/>
  <c r="AN1044" i="3"/>
  <c r="AV1044" i="3"/>
  <c r="BD1044" i="3"/>
  <c r="AB1044" i="3"/>
  <c r="BL1044" i="3" s="1"/>
  <c r="AR1044" i="3"/>
  <c r="BH1044" i="3"/>
  <c r="AJ1044" i="3"/>
  <c r="T1044" i="3"/>
  <c r="BM1044" i="3" s="1"/>
  <c r="AZ1044" i="3"/>
  <c r="P1048" i="3"/>
  <c r="BN1048" i="3" s="1"/>
  <c r="X1048" i="3"/>
  <c r="AF1048" i="3"/>
  <c r="AN1048" i="3"/>
  <c r="AV1048" i="3"/>
  <c r="BD1048" i="3"/>
  <c r="AB1048" i="3"/>
  <c r="AR1048" i="3"/>
  <c r="BH1048" i="3"/>
  <c r="T1048" i="3"/>
  <c r="AZ1048" i="3"/>
  <c r="AJ1048" i="3"/>
  <c r="AK1053" i="3"/>
  <c r="BA1053" i="3"/>
  <c r="Y1061" i="3"/>
  <c r="AO1061" i="3"/>
  <c r="BE1061" i="3"/>
  <c r="AG1061" i="3"/>
  <c r="Q1061" i="3"/>
  <c r="BN1061" i="3" s="1"/>
  <c r="AW1061" i="3"/>
  <c r="BL1343" i="3"/>
  <c r="BJ1295" i="3"/>
  <c r="BM1391" i="3"/>
  <c r="AY1031" i="3"/>
  <c r="AI1031" i="3"/>
  <c r="S1031" i="3"/>
  <c r="BG1035" i="3"/>
  <c r="AY1035" i="3"/>
  <c r="AQ1035" i="3"/>
  <c r="AI1035" i="3"/>
  <c r="AA1035" i="3"/>
  <c r="S1035" i="3"/>
  <c r="BG1037" i="3"/>
  <c r="AY1037" i="3"/>
  <c r="AQ1037" i="3"/>
  <c r="AI1037" i="3"/>
  <c r="AA1037" i="3"/>
  <c r="S1037" i="3"/>
  <c r="BG1039" i="3"/>
  <c r="AY1039" i="3"/>
  <c r="AQ1039" i="3"/>
  <c r="AI1039" i="3"/>
  <c r="AA1039" i="3"/>
  <c r="S1039" i="3"/>
  <c r="BI1041" i="3"/>
  <c r="BE1041" i="3"/>
  <c r="BA1041" i="3"/>
  <c r="AU1041" i="3"/>
  <c r="AM1041" i="3"/>
  <c r="AE1041" i="3"/>
  <c r="W1041" i="3"/>
  <c r="O1041" i="3"/>
  <c r="N1044" i="3"/>
  <c r="BJ1044" i="3" s="1"/>
  <c r="BC1060" i="3"/>
  <c r="AU1060" i="3"/>
  <c r="AM1060" i="3"/>
  <c r="AE1060" i="3"/>
  <c r="W1060" i="3"/>
  <c r="O1060" i="3"/>
  <c r="BL1060" i="3" s="1"/>
  <c r="BC1062" i="3"/>
  <c r="AU1062" i="3"/>
  <c r="AM1062" i="3"/>
  <c r="AE1062" i="3"/>
  <c r="W1062" i="3"/>
  <c r="O1062" i="3"/>
  <c r="BL1062" i="3" s="1"/>
  <c r="AU1029" i="3"/>
  <c r="O1029" i="3"/>
  <c r="AY1029" i="3"/>
  <c r="AI1029" i="3"/>
  <c r="S1029" i="3"/>
  <c r="BA1034" i="3"/>
  <c r="AK1034" i="3"/>
  <c r="U1034" i="3"/>
  <c r="BG1034" i="3"/>
  <c r="AY1034" i="3"/>
  <c r="AQ1034" i="3"/>
  <c r="AI1034" i="3"/>
  <c r="AA1034" i="3"/>
  <c r="S1034" i="3"/>
  <c r="BK1034" i="3" s="1"/>
  <c r="BI1038" i="3"/>
  <c r="AS1038" i="3"/>
  <c r="AC1038" i="3"/>
  <c r="M1038" i="3"/>
  <c r="BC1038" i="3"/>
  <c r="AU1038" i="3"/>
  <c r="AM1038" i="3"/>
  <c r="AE1038" i="3"/>
  <c r="W1038" i="3"/>
  <c r="O1038" i="3"/>
  <c r="BE1053" i="3"/>
  <c r="AO1053" i="3"/>
  <c r="O1053" i="3"/>
  <c r="BC1053" i="3"/>
  <c r="AU1053" i="3"/>
  <c r="AM1053" i="3"/>
  <c r="AA1053" i="3"/>
  <c r="BC1029" i="3"/>
  <c r="AG1034" i="3"/>
  <c r="BI1036" i="3"/>
  <c r="AS1036" i="3"/>
  <c r="AC1036" i="3"/>
  <c r="M1036" i="3"/>
  <c r="BC1036" i="3"/>
  <c r="AU1036" i="3"/>
  <c r="AM1036" i="3"/>
  <c r="AE1036" i="3"/>
  <c r="W1036" i="3"/>
  <c r="O1036" i="3"/>
  <c r="AW1038" i="3"/>
  <c r="BA1040" i="3"/>
  <c r="AK1040" i="3"/>
  <c r="U1040" i="3"/>
  <c r="BG1040" i="3"/>
  <c r="AY1040" i="3"/>
  <c r="AQ1040" i="3"/>
  <c r="AI1040" i="3"/>
  <c r="AA1040" i="3"/>
  <c r="S1040" i="3"/>
  <c r="AS1053" i="3"/>
  <c r="BI1054" i="3"/>
  <c r="AS1054" i="3"/>
  <c r="AC1054" i="3"/>
  <c r="M1054" i="3"/>
  <c r="BC1054" i="3"/>
  <c r="AU1054" i="3"/>
  <c r="AM1054" i="3"/>
  <c r="AE1054" i="3"/>
  <c r="W1054" i="3"/>
  <c r="O1054" i="3"/>
  <c r="BL1054" i="3" s="1"/>
  <c r="BA1061" i="3"/>
  <c r="AK1061" i="3"/>
  <c r="U1061" i="3"/>
  <c r="BG1061" i="3"/>
  <c r="AY1061" i="3"/>
  <c r="AQ1061" i="3"/>
  <c r="AI1061" i="3"/>
  <c r="AA1061" i="3"/>
  <c r="S1061" i="3"/>
  <c r="W1066" i="3"/>
  <c r="AM1066" i="3"/>
  <c r="BC1066" i="3"/>
  <c r="W1070" i="3"/>
  <c r="AM1070" i="3"/>
  <c r="BC1070" i="3"/>
  <c r="W1074" i="3"/>
  <c r="AM1074" i="3"/>
  <c r="BC1074" i="3"/>
  <c r="W1078" i="3"/>
  <c r="AM1078" i="3"/>
  <c r="BC1078" i="3"/>
  <c r="W1082" i="3"/>
  <c r="AM1082" i="3"/>
  <c r="BC1082" i="3"/>
  <c r="W1086" i="3"/>
  <c r="AM1086" i="3"/>
  <c r="BC1086" i="3"/>
  <c r="P1128" i="3"/>
  <c r="X1128" i="3"/>
  <c r="AF1128" i="3"/>
  <c r="AN1128" i="3"/>
  <c r="AV1128" i="3"/>
  <c r="BD1128" i="3"/>
  <c r="T1128" i="3"/>
  <c r="AJ1128" i="3"/>
  <c r="AZ1128" i="3"/>
  <c r="AB1128" i="3"/>
  <c r="AR1128" i="3"/>
  <c r="BH1128" i="3"/>
  <c r="P1132" i="3"/>
  <c r="BN1132" i="3" s="1"/>
  <c r="X1132" i="3"/>
  <c r="AF1132" i="3"/>
  <c r="AN1132" i="3"/>
  <c r="AV1132" i="3"/>
  <c r="BD1132" i="3"/>
  <c r="T1132" i="3"/>
  <c r="AJ1132" i="3"/>
  <c r="AZ1132" i="3"/>
  <c r="AB1132" i="3"/>
  <c r="AR1132" i="3"/>
  <c r="BH1132" i="3"/>
  <c r="AW1059" i="3"/>
  <c r="Q1059" i="3"/>
  <c r="BA1059" i="3"/>
  <c r="AK1059" i="3"/>
  <c r="U1059" i="3"/>
  <c r="BG1059" i="3"/>
  <c r="AY1059" i="3"/>
  <c r="AQ1059" i="3"/>
  <c r="AI1059" i="3"/>
  <c r="AA1059" i="3"/>
  <c r="S1059" i="3"/>
  <c r="BK1059" i="3" s="1"/>
  <c r="AE1066" i="3"/>
  <c r="AE1070" i="3"/>
  <c r="AE1074" i="3"/>
  <c r="AE1078" i="3"/>
  <c r="AE1082" i="3"/>
  <c r="AE1086" i="3"/>
  <c r="S1088" i="3"/>
  <c r="BM1088" i="3" s="1"/>
  <c r="Q1034" i="3"/>
  <c r="BJ1034" i="3" s="1"/>
  <c r="W1053" i="3"/>
  <c r="AY1066" i="3"/>
  <c r="AI1066" i="3"/>
  <c r="S1066" i="3"/>
  <c r="BG1070" i="3"/>
  <c r="AQ1070" i="3"/>
  <c r="AA1070" i="3"/>
  <c r="BG1074" i="3"/>
  <c r="AQ1074" i="3"/>
  <c r="AA1074" i="3"/>
  <c r="BG1078" i="3"/>
  <c r="AQ1078" i="3"/>
  <c r="AA1078" i="3"/>
  <c r="BG1082" i="3"/>
  <c r="AQ1082" i="3"/>
  <c r="AA1082" i="3"/>
  <c r="BG1086" i="3"/>
  <c r="AQ1086" i="3"/>
  <c r="AA1086" i="3"/>
  <c r="N1128" i="3"/>
  <c r="T1134" i="3"/>
  <c r="AB1134" i="3"/>
  <c r="AJ1134" i="3"/>
  <c r="AR1134" i="3"/>
  <c r="AZ1134" i="3"/>
  <c r="BH1134" i="3"/>
  <c r="P1134" i="3"/>
  <c r="X1134" i="3"/>
  <c r="AF1134" i="3"/>
  <c r="AN1134" i="3"/>
  <c r="AV1134" i="3"/>
  <c r="BD1134" i="3"/>
  <c r="T1136" i="3"/>
  <c r="AB1136" i="3"/>
  <c r="AJ1136" i="3"/>
  <c r="AR1136" i="3"/>
  <c r="AZ1136" i="3"/>
  <c r="BH1136" i="3"/>
  <c r="P1136" i="3"/>
  <c r="X1136" i="3"/>
  <c r="AF1136" i="3"/>
  <c r="AN1136" i="3"/>
  <c r="AV1136" i="3"/>
  <c r="BD1136" i="3"/>
  <c r="T1138" i="3"/>
  <c r="AB1138" i="3"/>
  <c r="AJ1138" i="3"/>
  <c r="AR1138" i="3"/>
  <c r="AZ1138" i="3"/>
  <c r="BH1138" i="3"/>
  <c r="P1138" i="3"/>
  <c r="X1138" i="3"/>
  <c r="AF1138" i="3"/>
  <c r="AN1138" i="3"/>
  <c r="AV1138" i="3"/>
  <c r="BD1138" i="3"/>
  <c r="T1140" i="3"/>
  <c r="AB1140" i="3"/>
  <c r="AJ1140" i="3"/>
  <c r="AR1140" i="3"/>
  <c r="AZ1140" i="3"/>
  <c r="BH1140" i="3"/>
  <c r="P1140" i="3"/>
  <c r="X1140" i="3"/>
  <c r="AF1140" i="3"/>
  <c r="AN1140" i="3"/>
  <c r="AV1140" i="3"/>
  <c r="BD1140" i="3"/>
  <c r="T1142" i="3"/>
  <c r="AB1142" i="3"/>
  <c r="AJ1142" i="3"/>
  <c r="AR1142" i="3"/>
  <c r="AZ1142" i="3"/>
  <c r="BH1142" i="3"/>
  <c r="P1142" i="3"/>
  <c r="X1142" i="3"/>
  <c r="AF1142" i="3"/>
  <c r="AN1142" i="3"/>
  <c r="AV1142" i="3"/>
  <c r="BD1142" i="3"/>
  <c r="T1144" i="3"/>
  <c r="AB1144" i="3"/>
  <c r="AJ1144" i="3"/>
  <c r="AR1144" i="3"/>
  <c r="AZ1144" i="3"/>
  <c r="BH1144" i="3"/>
  <c r="P1144" i="3"/>
  <c r="X1144" i="3"/>
  <c r="AF1144" i="3"/>
  <c r="AN1144" i="3"/>
  <c r="AV1144" i="3"/>
  <c r="BD1144" i="3"/>
  <c r="T1146" i="3"/>
  <c r="AB1146" i="3"/>
  <c r="AJ1146" i="3"/>
  <c r="AR1146" i="3"/>
  <c r="AZ1146" i="3"/>
  <c r="BH1146" i="3"/>
  <c r="P1146" i="3"/>
  <c r="X1146" i="3"/>
  <c r="AF1146" i="3"/>
  <c r="AN1146" i="3"/>
  <c r="AV1146" i="3"/>
  <c r="BD1146" i="3"/>
  <c r="T1148" i="3"/>
  <c r="AB1148" i="3"/>
  <c r="AJ1148" i="3"/>
  <c r="AR1148" i="3"/>
  <c r="AZ1148" i="3"/>
  <c r="BH1148" i="3"/>
  <c r="P1148" i="3"/>
  <c r="X1148" i="3"/>
  <c r="AF1148" i="3"/>
  <c r="AN1148" i="3"/>
  <c r="AV1148" i="3"/>
  <c r="BD1148" i="3"/>
  <c r="T1150" i="3"/>
  <c r="AB1150" i="3"/>
  <c r="AJ1150" i="3"/>
  <c r="AR1150" i="3"/>
  <c r="AZ1150" i="3"/>
  <c r="BH1150" i="3"/>
  <c r="P1150" i="3"/>
  <c r="X1150" i="3"/>
  <c r="AF1150" i="3"/>
  <c r="AN1150" i="3"/>
  <c r="AV1150" i="3"/>
  <c r="BD1150" i="3"/>
  <c r="T1152" i="3"/>
  <c r="AB1152" i="3"/>
  <c r="AJ1152" i="3"/>
  <c r="AR1152" i="3"/>
  <c r="AZ1152" i="3"/>
  <c r="BH1152" i="3"/>
  <c r="P1152" i="3"/>
  <c r="X1152" i="3"/>
  <c r="AF1152" i="3"/>
  <c r="AN1152" i="3"/>
  <c r="AV1152" i="3"/>
  <c r="BD1152" i="3"/>
  <c r="T1154" i="3"/>
  <c r="AB1154" i="3"/>
  <c r="AJ1154" i="3"/>
  <c r="AR1154" i="3"/>
  <c r="AZ1154" i="3"/>
  <c r="BH1154" i="3"/>
  <c r="P1154" i="3"/>
  <c r="X1154" i="3"/>
  <c r="AF1154" i="3"/>
  <c r="AN1154" i="3"/>
  <c r="AV1154" i="3"/>
  <c r="BD1154" i="3"/>
  <c r="T1156" i="3"/>
  <c r="AB1156" i="3"/>
  <c r="AJ1156" i="3"/>
  <c r="AR1156" i="3"/>
  <c r="AZ1156" i="3"/>
  <c r="BH1156" i="3"/>
  <c r="P1156" i="3"/>
  <c r="X1156" i="3"/>
  <c r="AF1156" i="3"/>
  <c r="AN1156" i="3"/>
  <c r="AV1156" i="3"/>
  <c r="BD1156" i="3"/>
  <c r="T1158" i="3"/>
  <c r="AB1158" i="3"/>
  <c r="AJ1158" i="3"/>
  <c r="AR1158" i="3"/>
  <c r="AZ1158" i="3"/>
  <c r="BH1158" i="3"/>
  <c r="P1158" i="3"/>
  <c r="X1158" i="3"/>
  <c r="AF1158" i="3"/>
  <c r="AN1158" i="3"/>
  <c r="AV1158" i="3"/>
  <c r="BD1158" i="3"/>
  <c r="T1160" i="3"/>
  <c r="AB1160" i="3"/>
  <c r="AJ1160" i="3"/>
  <c r="AR1160" i="3"/>
  <c r="AZ1160" i="3"/>
  <c r="BH1160" i="3"/>
  <c r="P1160" i="3"/>
  <c r="X1160" i="3"/>
  <c r="AF1160" i="3"/>
  <c r="AN1160" i="3"/>
  <c r="AV1160" i="3"/>
  <c r="BD1160" i="3"/>
  <c r="T1162" i="3"/>
  <c r="AB1162" i="3"/>
  <c r="AJ1162" i="3"/>
  <c r="AR1162" i="3"/>
  <c r="AZ1162" i="3"/>
  <c r="BH1162" i="3"/>
  <c r="P1162" i="3"/>
  <c r="X1162" i="3"/>
  <c r="AF1162" i="3"/>
  <c r="AN1162" i="3"/>
  <c r="AV1162" i="3"/>
  <c r="BD1162" i="3"/>
  <c r="T1164" i="3"/>
  <c r="AB1164" i="3"/>
  <c r="AJ1164" i="3"/>
  <c r="AR1164" i="3"/>
  <c r="AZ1164" i="3"/>
  <c r="BH1164" i="3"/>
  <c r="P1164" i="3"/>
  <c r="X1164" i="3"/>
  <c r="AF1164" i="3"/>
  <c r="AN1164" i="3"/>
  <c r="AV1164" i="3"/>
  <c r="BD1164" i="3"/>
  <c r="T1166" i="3"/>
  <c r="AB1166" i="3"/>
  <c r="AJ1166" i="3"/>
  <c r="AR1166" i="3"/>
  <c r="AZ1166" i="3"/>
  <c r="BH1166" i="3"/>
  <c r="P1166" i="3"/>
  <c r="X1166" i="3"/>
  <c r="AF1166" i="3"/>
  <c r="AN1166" i="3"/>
  <c r="AV1166" i="3"/>
  <c r="BD1166" i="3"/>
  <c r="T1168" i="3"/>
  <c r="BJ1168" i="3" s="1"/>
  <c r="AB1168" i="3"/>
  <c r="BL1168" i="3" s="1"/>
  <c r="AJ1168" i="3"/>
  <c r="AR1168" i="3"/>
  <c r="AZ1168" i="3"/>
  <c r="BH1168" i="3"/>
  <c r="P1168" i="3"/>
  <c r="X1168" i="3"/>
  <c r="AF1168" i="3"/>
  <c r="AN1168" i="3"/>
  <c r="AV1168" i="3"/>
  <c r="BD1168" i="3"/>
  <c r="T1170" i="3"/>
  <c r="AB1170" i="3"/>
  <c r="AJ1170" i="3"/>
  <c r="AR1170" i="3"/>
  <c r="AZ1170" i="3"/>
  <c r="BH1170" i="3"/>
  <c r="P1170" i="3"/>
  <c r="X1170" i="3"/>
  <c r="AF1170" i="3"/>
  <c r="AN1170" i="3"/>
  <c r="AV1170" i="3"/>
  <c r="BD1170" i="3"/>
  <c r="T1172" i="3"/>
  <c r="AB1172" i="3"/>
  <c r="AJ1172" i="3"/>
  <c r="AR1172" i="3"/>
  <c r="AZ1172" i="3"/>
  <c r="BH1172" i="3"/>
  <c r="P1172" i="3"/>
  <c r="X1172" i="3"/>
  <c r="AF1172" i="3"/>
  <c r="AN1172" i="3"/>
  <c r="AV1172" i="3"/>
  <c r="BD1172" i="3"/>
  <c r="T1174" i="3"/>
  <c r="AB1174" i="3"/>
  <c r="AJ1174" i="3"/>
  <c r="AR1174" i="3"/>
  <c r="AZ1174" i="3"/>
  <c r="BH1174" i="3"/>
  <c r="P1174" i="3"/>
  <c r="X1174" i="3"/>
  <c r="AF1174" i="3"/>
  <c r="AN1174" i="3"/>
  <c r="AV1174" i="3"/>
  <c r="BD1174" i="3"/>
  <c r="T1176" i="3"/>
  <c r="AB1176" i="3"/>
  <c r="AJ1176" i="3"/>
  <c r="AR1176" i="3"/>
  <c r="AZ1176" i="3"/>
  <c r="BH1176" i="3"/>
  <c r="P1176" i="3"/>
  <c r="X1176" i="3"/>
  <c r="AF1176" i="3"/>
  <c r="AN1176" i="3"/>
  <c r="AV1176" i="3"/>
  <c r="BD1176" i="3"/>
  <c r="T1178" i="3"/>
  <c r="AB1178" i="3"/>
  <c r="AJ1178" i="3"/>
  <c r="AR1178" i="3"/>
  <c r="AZ1178" i="3"/>
  <c r="BH1178" i="3"/>
  <c r="P1178" i="3"/>
  <c r="X1178" i="3"/>
  <c r="AF1178" i="3"/>
  <c r="AN1178" i="3"/>
  <c r="AV1178" i="3"/>
  <c r="BD1178" i="3"/>
  <c r="T1180" i="3"/>
  <c r="AB1180" i="3"/>
  <c r="AJ1180" i="3"/>
  <c r="AR1180" i="3"/>
  <c r="AZ1180" i="3"/>
  <c r="BH1180" i="3"/>
  <c r="P1180" i="3"/>
  <c r="X1180" i="3"/>
  <c r="AF1180" i="3"/>
  <c r="AN1180" i="3"/>
  <c r="AV1180" i="3"/>
  <c r="BD1180" i="3"/>
  <c r="T1182" i="3"/>
  <c r="AB1182" i="3"/>
  <c r="AJ1182" i="3"/>
  <c r="AR1182" i="3"/>
  <c r="AZ1182" i="3"/>
  <c r="BH1182" i="3"/>
  <c r="P1182" i="3"/>
  <c r="X1182" i="3"/>
  <c r="AF1182" i="3"/>
  <c r="AN1182" i="3"/>
  <c r="AV1182" i="3"/>
  <c r="BD1182" i="3"/>
  <c r="T1184" i="3"/>
  <c r="AB1184" i="3"/>
  <c r="AJ1184" i="3"/>
  <c r="AR1184" i="3"/>
  <c r="AZ1184" i="3"/>
  <c r="BH1184" i="3"/>
  <c r="P1184" i="3"/>
  <c r="X1184" i="3"/>
  <c r="AF1184" i="3"/>
  <c r="AN1184" i="3"/>
  <c r="AV1184" i="3"/>
  <c r="BD1184" i="3"/>
  <c r="T1186" i="3"/>
  <c r="BM1186" i="3" s="1"/>
  <c r="AB1186" i="3"/>
  <c r="BL1186" i="3" s="1"/>
  <c r="AJ1186" i="3"/>
  <c r="AR1186" i="3"/>
  <c r="AZ1186" i="3"/>
  <c r="BH1186" i="3"/>
  <c r="P1186" i="3"/>
  <c r="X1186" i="3"/>
  <c r="AF1186" i="3"/>
  <c r="AN1186" i="3"/>
  <c r="AV1186" i="3"/>
  <c r="BD1186" i="3"/>
  <c r="T1188" i="3"/>
  <c r="AB1188" i="3"/>
  <c r="AJ1188" i="3"/>
  <c r="AR1188" i="3"/>
  <c r="AZ1188" i="3"/>
  <c r="BH1188" i="3"/>
  <c r="P1188" i="3"/>
  <c r="X1188" i="3"/>
  <c r="AF1188" i="3"/>
  <c r="AN1188" i="3"/>
  <c r="AV1188" i="3"/>
  <c r="BD1188" i="3"/>
  <c r="T1190" i="3"/>
  <c r="AB1190" i="3"/>
  <c r="AJ1190" i="3"/>
  <c r="AR1190" i="3"/>
  <c r="AZ1190" i="3"/>
  <c r="BH1190" i="3"/>
  <c r="P1190" i="3"/>
  <c r="X1190" i="3"/>
  <c r="AF1190" i="3"/>
  <c r="AN1190" i="3"/>
  <c r="AV1190" i="3"/>
  <c r="BD1190" i="3"/>
  <c r="T1192" i="3"/>
  <c r="AB1192" i="3"/>
  <c r="AJ1192" i="3"/>
  <c r="AR1192" i="3"/>
  <c r="AZ1192" i="3"/>
  <c r="BH1192" i="3"/>
  <c r="P1192" i="3"/>
  <c r="X1192" i="3"/>
  <c r="AF1192" i="3"/>
  <c r="AN1192" i="3"/>
  <c r="AV1192" i="3"/>
  <c r="BD1192" i="3"/>
  <c r="T1194" i="3"/>
  <c r="AB1194" i="3"/>
  <c r="AJ1194" i="3"/>
  <c r="AR1194" i="3"/>
  <c r="AZ1194" i="3"/>
  <c r="BH1194" i="3"/>
  <c r="P1194" i="3"/>
  <c r="X1194" i="3"/>
  <c r="AF1194" i="3"/>
  <c r="AN1194" i="3"/>
  <c r="AV1194" i="3"/>
  <c r="BD1194" i="3"/>
  <c r="T1196" i="3"/>
  <c r="AB1196" i="3"/>
  <c r="AJ1196" i="3"/>
  <c r="AR1196" i="3"/>
  <c r="AZ1196" i="3"/>
  <c r="BH1196" i="3"/>
  <c r="P1196" i="3"/>
  <c r="X1196" i="3"/>
  <c r="AF1196" i="3"/>
  <c r="AN1196" i="3"/>
  <c r="AV1196" i="3"/>
  <c r="BD1196" i="3"/>
  <c r="T1198" i="3"/>
  <c r="AB1198" i="3"/>
  <c r="AJ1198" i="3"/>
  <c r="AR1198" i="3"/>
  <c r="AZ1198" i="3"/>
  <c r="BH1198" i="3"/>
  <c r="P1198" i="3"/>
  <c r="X1198" i="3"/>
  <c r="AF1198" i="3"/>
  <c r="AN1198" i="3"/>
  <c r="AV1198" i="3"/>
  <c r="BD1198" i="3"/>
  <c r="T1200" i="3"/>
  <c r="AB1200" i="3"/>
  <c r="AJ1200" i="3"/>
  <c r="AR1200" i="3"/>
  <c r="AZ1200" i="3"/>
  <c r="BH1200" i="3"/>
  <c r="P1200" i="3"/>
  <c r="X1200" i="3"/>
  <c r="AF1200" i="3"/>
  <c r="AN1200" i="3"/>
  <c r="AV1200" i="3"/>
  <c r="BD1200" i="3"/>
  <c r="T1202" i="3"/>
  <c r="AB1202" i="3"/>
  <c r="BL1202" i="3" s="1"/>
  <c r="AJ1202" i="3"/>
  <c r="AR1202" i="3"/>
  <c r="AZ1202" i="3"/>
  <c r="BH1202" i="3"/>
  <c r="P1202" i="3"/>
  <c r="X1202" i="3"/>
  <c r="AF1202" i="3"/>
  <c r="AN1202" i="3"/>
  <c r="AV1202" i="3"/>
  <c r="BD1202" i="3"/>
  <c r="BM1253" i="3"/>
  <c r="BK1252" i="3"/>
  <c r="BN1252" i="3"/>
  <c r="BK1250" i="3"/>
  <c r="BN1250" i="3"/>
  <c r="BK1248" i="3"/>
  <c r="BN1248" i="3"/>
  <c r="BK1246" i="3"/>
  <c r="BN1246" i="3"/>
  <c r="BJ1240" i="3"/>
  <c r="BK1239" i="3"/>
  <c r="BN1239" i="3"/>
  <c r="BK1237" i="3"/>
  <c r="BN1237" i="3"/>
  <c r="BJ1252" i="3"/>
  <c r="BJ1251" i="3"/>
  <c r="BJ1250" i="3"/>
  <c r="BJ1248" i="3"/>
  <c r="BJ1247" i="3"/>
  <c r="BJ1246" i="3"/>
  <c r="BJ1245" i="3"/>
  <c r="BK1240" i="3"/>
  <c r="BJ1238" i="3"/>
  <c r="BJ1236" i="3"/>
  <c r="BN1253" i="3"/>
  <c r="BK1253" i="3"/>
  <c r="BL1253" i="3"/>
  <c r="BK1251" i="3"/>
  <c r="BN1251" i="3"/>
  <c r="BK1249" i="3"/>
  <c r="BN1249" i="3"/>
  <c r="BK1247" i="3"/>
  <c r="BN1247" i="3"/>
  <c r="BK1245" i="3"/>
  <c r="BN1245" i="3"/>
  <c r="BK1238" i="3"/>
  <c r="BN1238" i="3"/>
  <c r="BK1236" i="3"/>
  <c r="BN1236" i="3"/>
  <c r="BN1240" i="3"/>
  <c r="BJ1239" i="3"/>
  <c r="BJ1237" i="3"/>
  <c r="BK1026" i="3"/>
  <c r="S1028" i="3"/>
  <c r="AA1028" i="3"/>
  <c r="AI1028" i="3"/>
  <c r="AQ1028" i="3"/>
  <c r="AY1028" i="3"/>
  <c r="BG1028" i="3"/>
  <c r="O1028" i="3"/>
  <c r="W1028" i="3"/>
  <c r="AE1028" i="3"/>
  <c r="AM1028" i="3"/>
  <c r="AU1028" i="3"/>
  <c r="BC1028" i="3"/>
  <c r="BN1032" i="3"/>
  <c r="BK1032" i="3"/>
  <c r="BM1032" i="3"/>
  <c r="BJ1035" i="3"/>
  <c r="BJ1037" i="3"/>
  <c r="BJ1039" i="3"/>
  <c r="BM1041" i="3"/>
  <c r="BN1025" i="3"/>
  <c r="BN1027" i="3"/>
  <c r="BN1037" i="3"/>
  <c r="BK1042" i="3"/>
  <c r="BN1042" i="3"/>
  <c r="BK1043" i="3"/>
  <c r="BN1043" i="3"/>
  <c r="BM1045" i="3"/>
  <c r="BL1045" i="3"/>
  <c r="BK1046" i="3"/>
  <c r="BM1047" i="3"/>
  <c r="BL1047" i="3"/>
  <c r="BK1048" i="3"/>
  <c r="BM1049" i="3"/>
  <c r="BL1049" i="3"/>
  <c r="BK1050" i="3"/>
  <c r="BJ1045" i="3"/>
  <c r="BJ1047" i="3"/>
  <c r="BJ1049" i="3"/>
  <c r="BJ1051" i="3"/>
  <c r="BN1052" i="3"/>
  <c r="BK1052" i="3"/>
  <c r="BJ1055" i="3"/>
  <c r="BM1056" i="3"/>
  <c r="BJ1057" i="3"/>
  <c r="BJ1060" i="3"/>
  <c r="BJ1063" i="3"/>
  <c r="BM1064" i="3"/>
  <c r="BN1064" i="3"/>
  <c r="BN1055" i="3"/>
  <c r="BN1063" i="3"/>
  <c r="BK1068" i="3"/>
  <c r="BN1074" i="3"/>
  <c r="BK1074" i="3"/>
  <c r="BN1075" i="3"/>
  <c r="BK1075" i="3"/>
  <c r="BJ1075" i="3"/>
  <c r="BK1076" i="3"/>
  <c r="BN1077" i="3"/>
  <c r="BK1077" i="3"/>
  <c r="BJ1077" i="3"/>
  <c r="BK1078" i="3"/>
  <c r="BN1079" i="3"/>
  <c r="BK1079" i="3"/>
  <c r="BJ1079" i="3"/>
  <c r="BK1080" i="3"/>
  <c r="BN1081" i="3"/>
  <c r="BK1081" i="3"/>
  <c r="BJ1081" i="3"/>
  <c r="BN1082" i="3"/>
  <c r="BK1082" i="3"/>
  <c r="BN1083" i="3"/>
  <c r="BK1083" i="3"/>
  <c r="BJ1083" i="3"/>
  <c r="BK1084" i="3"/>
  <c r="BN1085" i="3"/>
  <c r="BK1085" i="3"/>
  <c r="N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R1125" i="3"/>
  <c r="V1125" i="3"/>
  <c r="Z1125" i="3"/>
  <c r="AD1125" i="3"/>
  <c r="AH1125" i="3"/>
  <c r="AL1125" i="3"/>
  <c r="AP1125" i="3"/>
  <c r="AT1125" i="3"/>
  <c r="AX1125" i="3"/>
  <c r="BB1125" i="3"/>
  <c r="BF1125" i="3"/>
  <c r="BL1126" i="3"/>
  <c r="BM1127" i="3"/>
  <c r="BL1127" i="3"/>
  <c r="BL1128" i="3"/>
  <c r="BM1129" i="3"/>
  <c r="BL1129" i="3"/>
  <c r="BL1130" i="3"/>
  <c r="BM1131" i="3"/>
  <c r="BL1131" i="3"/>
  <c r="BL1132" i="3"/>
  <c r="BM1133" i="3"/>
  <c r="BL1133" i="3"/>
  <c r="BL1134" i="3"/>
  <c r="BM1135" i="3"/>
  <c r="BL1135" i="3"/>
  <c r="BL1136" i="3"/>
  <c r="BM1137" i="3"/>
  <c r="BL1137" i="3"/>
  <c r="BL1138" i="3"/>
  <c r="BM1139" i="3"/>
  <c r="BL1139" i="3"/>
  <c r="BL1140" i="3"/>
  <c r="BM1141" i="3"/>
  <c r="BL1141" i="3"/>
  <c r="BL1142" i="3"/>
  <c r="BM1143" i="3"/>
  <c r="BL1143" i="3"/>
  <c r="BL1144" i="3"/>
  <c r="BM1145" i="3"/>
  <c r="BL1145" i="3"/>
  <c r="BL1146" i="3"/>
  <c r="BM1147" i="3"/>
  <c r="BL1147" i="3"/>
  <c r="BL1148" i="3"/>
  <c r="BM1149" i="3"/>
  <c r="BL1149" i="3"/>
  <c r="BL1150" i="3"/>
  <c r="BM1151" i="3"/>
  <c r="BL1151" i="3"/>
  <c r="BL1152" i="3"/>
  <c r="BM1153" i="3"/>
  <c r="BL1153" i="3"/>
  <c r="BL1154" i="3"/>
  <c r="BM1157" i="3"/>
  <c r="BL1157" i="3"/>
  <c r="BL1158" i="3"/>
  <c r="BL1160" i="3"/>
  <c r="BM1161" i="3"/>
  <c r="BL1161" i="3"/>
  <c r="BL1162" i="3"/>
  <c r="BM1163" i="3"/>
  <c r="BL1163" i="3"/>
  <c r="BM1165" i="3"/>
  <c r="BL1165" i="3"/>
  <c r="BL1166" i="3"/>
  <c r="BM1167" i="3"/>
  <c r="BL1167" i="3"/>
  <c r="BM1169" i="3"/>
  <c r="BL1169" i="3"/>
  <c r="BL1170" i="3"/>
  <c r="BM1171" i="3"/>
  <c r="BL1171" i="3"/>
  <c r="BM1173" i="3"/>
  <c r="BL1173" i="3"/>
  <c r="BL1174" i="3"/>
  <c r="BM1175" i="3"/>
  <c r="BL1175" i="3"/>
  <c r="BL1176" i="3"/>
  <c r="BM1177" i="3"/>
  <c r="BL1177" i="3"/>
  <c r="BL1178" i="3"/>
  <c r="BM1179" i="3"/>
  <c r="BL1179" i="3"/>
  <c r="BM1181" i="3"/>
  <c r="BL1181" i="3"/>
  <c r="BL1182" i="3"/>
  <c r="BL1184" i="3"/>
  <c r="BM1185" i="3"/>
  <c r="BL1185" i="3"/>
  <c r="BM1187" i="3"/>
  <c r="BL1187" i="3"/>
  <c r="BL1188" i="3"/>
  <c r="BM1189" i="3"/>
  <c r="BL1189" i="3"/>
  <c r="BL1190" i="3"/>
  <c r="BL1192" i="3"/>
  <c r="BM1193" i="3"/>
  <c r="BL1193" i="3"/>
  <c r="BL1194" i="3"/>
  <c r="BM1195" i="3"/>
  <c r="BL1195" i="3"/>
  <c r="BL1196" i="3"/>
  <c r="BM1197" i="3"/>
  <c r="BL1197" i="3"/>
  <c r="BL1198" i="3"/>
  <c r="BM1199" i="3"/>
  <c r="BL1199" i="3"/>
  <c r="BL1200" i="3"/>
  <c r="BM1201" i="3"/>
  <c r="BL1201" i="3"/>
  <c r="BK1205" i="3"/>
  <c r="BN1205" i="3"/>
  <c r="BK1207" i="3"/>
  <c r="BN1207" i="3"/>
  <c r="BK1209" i="3"/>
  <c r="BN1209" i="3"/>
  <c r="BN1211" i="3"/>
  <c r="BK1211" i="3"/>
  <c r="BN1213" i="3"/>
  <c r="BK1213" i="3"/>
  <c r="BN1215" i="3"/>
  <c r="BK1215" i="3"/>
  <c r="BN1217" i="3"/>
  <c r="BK1217" i="3"/>
  <c r="BN1219" i="3"/>
  <c r="BK1219" i="3"/>
  <c r="BN1222" i="3"/>
  <c r="BK1222" i="3"/>
  <c r="BM1221" i="3"/>
  <c r="BJ1223" i="3"/>
  <c r="BM1204" i="3"/>
  <c r="BL1204" i="3"/>
  <c r="BM1206" i="3"/>
  <c r="BL1206" i="3"/>
  <c r="BM1208" i="3"/>
  <c r="BL1208" i="3"/>
  <c r="BK1212" i="3"/>
  <c r="BN1212" i="3"/>
  <c r="BK1214" i="3"/>
  <c r="BN1214" i="3"/>
  <c r="BK1216" i="3"/>
  <c r="BN1216" i="3"/>
  <c r="BK1218" i="3"/>
  <c r="BN1218" i="3"/>
  <c r="BM1220" i="3"/>
  <c r="BL1220" i="3"/>
  <c r="Z1026" i="3"/>
  <c r="AP1026" i="3"/>
  <c r="BF1026" i="3"/>
  <c r="R1026" i="3"/>
  <c r="AH1026" i="3"/>
  <c r="AX1026" i="3"/>
  <c r="BI1028" i="3"/>
  <c r="BA1028" i="3"/>
  <c r="AS1028" i="3"/>
  <c r="AK1028" i="3"/>
  <c r="AC1028" i="3"/>
  <c r="U1028" i="3"/>
  <c r="M1028" i="3"/>
  <c r="BF1028" i="3"/>
  <c r="BB1028" i="3"/>
  <c r="AX1028" i="3"/>
  <c r="AT1028" i="3"/>
  <c r="AP1028" i="3"/>
  <c r="AL1028" i="3"/>
  <c r="AH1028" i="3"/>
  <c r="AD1028" i="3"/>
  <c r="Z1028" i="3"/>
  <c r="V1028" i="3"/>
  <c r="R1028" i="3"/>
  <c r="N1028" i="3"/>
  <c r="BN1029" i="3"/>
  <c r="BK1029" i="3"/>
  <c r="BJ1029" i="3"/>
  <c r="BN1030" i="3"/>
  <c r="BK1030" i="3"/>
  <c r="BJ1030" i="3"/>
  <c r="BN1031" i="3"/>
  <c r="BK1031" i="3"/>
  <c r="BJ1032" i="3"/>
  <c r="BM1035" i="3"/>
  <c r="BM1037" i="3"/>
  <c r="BM1039" i="3"/>
  <c r="BL1041" i="3"/>
  <c r="BN1041" i="3"/>
  <c r="Z1025" i="3"/>
  <c r="AP1025" i="3"/>
  <c r="BF1025" i="3"/>
  <c r="Z1027" i="3"/>
  <c r="AP1027" i="3"/>
  <c r="BF1027" i="3"/>
  <c r="BN1036" i="3"/>
  <c r="BN1040" i="3"/>
  <c r="BJ1042" i="3"/>
  <c r="BM1042" i="3"/>
  <c r="BL1042" i="3"/>
  <c r="BK1044" i="3"/>
  <c r="BN1044" i="3"/>
  <c r="BK1045" i="3"/>
  <c r="BN1045" i="3"/>
  <c r="BM1046" i="3"/>
  <c r="BK1047" i="3"/>
  <c r="BN1047" i="3"/>
  <c r="BM1048" i="3"/>
  <c r="BK1049" i="3"/>
  <c r="BN1049" i="3"/>
  <c r="BM1050" i="3"/>
  <c r="BK1051" i="3"/>
  <c r="BN1051" i="3"/>
  <c r="BN1053" i="3"/>
  <c r="BM1053" i="3"/>
  <c r="BM1055" i="3"/>
  <c r="BJ1056" i="3"/>
  <c r="BM1057" i="3"/>
  <c r="BJ1059" i="3"/>
  <c r="BJ1061" i="3"/>
  <c r="BM1063" i="3"/>
  <c r="BL1064" i="3"/>
  <c r="BJ1064" i="3"/>
  <c r="BN1056" i="3"/>
  <c r="BN1057" i="3"/>
  <c r="BN1065" i="3"/>
  <c r="BK1065" i="3"/>
  <c r="BJ1065" i="3"/>
  <c r="BK1066" i="3"/>
  <c r="BN1067" i="3"/>
  <c r="BK1067" i="3"/>
  <c r="BN1069" i="3"/>
  <c r="BK1069" i="3"/>
  <c r="BJ1069" i="3"/>
  <c r="BK1070" i="3"/>
  <c r="BN1071" i="3"/>
  <c r="BK1071" i="3"/>
  <c r="BJ1071" i="3"/>
  <c r="BK1072" i="3"/>
  <c r="BN1073" i="3"/>
  <c r="BK1073" i="3"/>
  <c r="BN1086" i="3"/>
  <c r="BK1086" i="3"/>
  <c r="BJ1086" i="3"/>
  <c r="BN1087" i="3"/>
  <c r="BK1087" i="3"/>
  <c r="BJ1087" i="3"/>
  <c r="BK1088" i="3"/>
  <c r="BN1088" i="3"/>
  <c r="BJ1088" i="3"/>
  <c r="N1089" i="3"/>
  <c r="V1089" i="3"/>
  <c r="AD1089" i="3"/>
  <c r="AL1089" i="3"/>
  <c r="AT1089" i="3"/>
  <c r="BB1089" i="3"/>
  <c r="R1089" i="3"/>
  <c r="Z1089" i="3"/>
  <c r="AH1089" i="3"/>
  <c r="AP1089" i="3"/>
  <c r="AX1089" i="3"/>
  <c r="BF1089" i="3"/>
  <c r="N1090" i="3"/>
  <c r="V1090" i="3"/>
  <c r="AD1090" i="3"/>
  <c r="AL1090" i="3"/>
  <c r="AT1090" i="3"/>
  <c r="BB1090" i="3"/>
  <c r="R1090" i="3"/>
  <c r="Z1090" i="3"/>
  <c r="AH1090" i="3"/>
  <c r="AP1090" i="3"/>
  <c r="AX1090" i="3"/>
  <c r="BF1090" i="3"/>
  <c r="N1091" i="3"/>
  <c r="V1091" i="3"/>
  <c r="AD1091" i="3"/>
  <c r="AL1091" i="3"/>
  <c r="AT1091" i="3"/>
  <c r="BB1091" i="3"/>
  <c r="R1091" i="3"/>
  <c r="Z1091" i="3"/>
  <c r="AH1091" i="3"/>
  <c r="AP1091" i="3"/>
  <c r="AX1091" i="3"/>
  <c r="BF1091" i="3"/>
  <c r="N1092" i="3"/>
  <c r="V1092" i="3"/>
  <c r="AD1092" i="3"/>
  <c r="AL1092" i="3"/>
  <c r="AT1092" i="3"/>
  <c r="BB1092" i="3"/>
  <c r="R1092" i="3"/>
  <c r="Z1092" i="3"/>
  <c r="AH1092" i="3"/>
  <c r="AP1092" i="3"/>
  <c r="AX1092" i="3"/>
  <c r="BF1092" i="3"/>
  <c r="N1093" i="3"/>
  <c r="V1093" i="3"/>
  <c r="AD1093" i="3"/>
  <c r="AL1093" i="3"/>
  <c r="AT1093" i="3"/>
  <c r="BB1093" i="3"/>
  <c r="R1093" i="3"/>
  <c r="Z1093" i="3"/>
  <c r="AH1093" i="3"/>
  <c r="AP1093" i="3"/>
  <c r="AX1093" i="3"/>
  <c r="BF1093" i="3"/>
  <c r="N1094" i="3"/>
  <c r="V1094" i="3"/>
  <c r="AD1094" i="3"/>
  <c r="AL1094" i="3"/>
  <c r="AT1094" i="3"/>
  <c r="BB1094" i="3"/>
  <c r="R1094" i="3"/>
  <c r="Z1094" i="3"/>
  <c r="AH1094" i="3"/>
  <c r="AP1094" i="3"/>
  <c r="AX1094" i="3"/>
  <c r="BF1094" i="3"/>
  <c r="N1095" i="3"/>
  <c r="V1095" i="3"/>
  <c r="AD1095" i="3"/>
  <c r="AL1095" i="3"/>
  <c r="AT1095" i="3"/>
  <c r="BB1095" i="3"/>
  <c r="R1095" i="3"/>
  <c r="Z1095" i="3"/>
  <c r="AH1095" i="3"/>
  <c r="AP1095" i="3"/>
  <c r="AX1095" i="3"/>
  <c r="BF1095" i="3"/>
  <c r="N1096" i="3"/>
  <c r="V1096" i="3"/>
  <c r="AD1096" i="3"/>
  <c r="AL1096" i="3"/>
  <c r="AT1096" i="3"/>
  <c r="BB1096" i="3"/>
  <c r="R1096" i="3"/>
  <c r="Z1096" i="3"/>
  <c r="AH1096" i="3"/>
  <c r="AP1096" i="3"/>
  <c r="AX1096" i="3"/>
  <c r="BF1096" i="3"/>
  <c r="N1097" i="3"/>
  <c r="V1097" i="3"/>
  <c r="AD1097" i="3"/>
  <c r="AL1097" i="3"/>
  <c r="AT1097" i="3"/>
  <c r="BB1097" i="3"/>
  <c r="R1097" i="3"/>
  <c r="Z1097" i="3"/>
  <c r="AH1097" i="3"/>
  <c r="AP1097" i="3"/>
  <c r="AX1097" i="3"/>
  <c r="BF1097" i="3"/>
  <c r="N1098" i="3"/>
  <c r="V1098" i="3"/>
  <c r="AD1098" i="3"/>
  <c r="AL1098" i="3"/>
  <c r="AT1098" i="3"/>
  <c r="BB1098" i="3"/>
  <c r="R1098" i="3"/>
  <c r="Z1098" i="3"/>
  <c r="AH1098" i="3"/>
  <c r="AP1098" i="3"/>
  <c r="AX1098" i="3"/>
  <c r="BF1098" i="3"/>
  <c r="N1099" i="3"/>
  <c r="V1099" i="3"/>
  <c r="AD1099" i="3"/>
  <c r="AL1099" i="3"/>
  <c r="AT1099" i="3"/>
  <c r="BB1099" i="3"/>
  <c r="R1099" i="3"/>
  <c r="Z1099" i="3"/>
  <c r="AH1099" i="3"/>
  <c r="AP1099" i="3"/>
  <c r="AX1099" i="3"/>
  <c r="BF1099" i="3"/>
  <c r="N1100" i="3"/>
  <c r="V1100" i="3"/>
  <c r="AD1100" i="3"/>
  <c r="AL1100" i="3"/>
  <c r="AT1100" i="3"/>
  <c r="BB1100" i="3"/>
  <c r="R1100" i="3"/>
  <c r="Z1100" i="3"/>
  <c r="AH1100" i="3"/>
  <c r="AP1100" i="3"/>
  <c r="AX1100" i="3"/>
  <c r="BF1100" i="3"/>
  <c r="N1101" i="3"/>
  <c r="V1101" i="3"/>
  <c r="AD1101" i="3"/>
  <c r="AL1101" i="3"/>
  <c r="AT1101" i="3"/>
  <c r="BB1101" i="3"/>
  <c r="R1101" i="3"/>
  <c r="Z1101" i="3"/>
  <c r="AH1101" i="3"/>
  <c r="AP1101" i="3"/>
  <c r="AX1101" i="3"/>
  <c r="BF1101" i="3"/>
  <c r="N1102" i="3"/>
  <c r="V1102" i="3"/>
  <c r="AD1102" i="3"/>
  <c r="AL1102" i="3"/>
  <c r="AT1102" i="3"/>
  <c r="BB1102" i="3"/>
  <c r="R1102" i="3"/>
  <c r="Z1102" i="3"/>
  <c r="AH1102" i="3"/>
  <c r="AP1102" i="3"/>
  <c r="AX1102" i="3"/>
  <c r="BF1102" i="3"/>
  <c r="N1103" i="3"/>
  <c r="V1103" i="3"/>
  <c r="AD1103" i="3"/>
  <c r="AL1103" i="3"/>
  <c r="AT1103" i="3"/>
  <c r="BB1103" i="3"/>
  <c r="R1103" i="3"/>
  <c r="Z1103" i="3"/>
  <c r="AH1103" i="3"/>
  <c r="AP1103" i="3"/>
  <c r="AX1103" i="3"/>
  <c r="BF1103" i="3"/>
  <c r="N1104" i="3"/>
  <c r="V1104" i="3"/>
  <c r="AD1104" i="3"/>
  <c r="AL1104" i="3"/>
  <c r="AT1104" i="3"/>
  <c r="BB1104" i="3"/>
  <c r="R1104" i="3"/>
  <c r="Z1104" i="3"/>
  <c r="AH1104" i="3"/>
  <c r="AP1104" i="3"/>
  <c r="AX1104" i="3"/>
  <c r="BF1104" i="3"/>
  <c r="N1105" i="3"/>
  <c r="V1105" i="3"/>
  <c r="AD1105" i="3"/>
  <c r="AL1105" i="3"/>
  <c r="AT1105" i="3"/>
  <c r="BB1105" i="3"/>
  <c r="R1105" i="3"/>
  <c r="Z1105" i="3"/>
  <c r="AH1105" i="3"/>
  <c r="AP1105" i="3"/>
  <c r="AX1105" i="3"/>
  <c r="BF1105" i="3"/>
  <c r="N1106" i="3"/>
  <c r="V1106" i="3"/>
  <c r="AD1106" i="3"/>
  <c r="AL1106" i="3"/>
  <c r="AT1106" i="3"/>
  <c r="BB1106" i="3"/>
  <c r="R1106" i="3"/>
  <c r="Z1106" i="3"/>
  <c r="AH1106" i="3"/>
  <c r="AP1106" i="3"/>
  <c r="AX1106" i="3"/>
  <c r="BF1106" i="3"/>
  <c r="N1107" i="3"/>
  <c r="BN1107" i="3" s="1"/>
  <c r="V1107" i="3"/>
  <c r="BK1107" i="3" s="1"/>
  <c r="AD1107" i="3"/>
  <c r="AL1107" i="3"/>
  <c r="AT1107" i="3"/>
  <c r="BB1107" i="3"/>
  <c r="R1107" i="3"/>
  <c r="Z1107" i="3"/>
  <c r="AH1107" i="3"/>
  <c r="AP1107" i="3"/>
  <c r="AX1107" i="3"/>
  <c r="BF1107" i="3"/>
  <c r="N1108" i="3"/>
  <c r="V1108" i="3"/>
  <c r="AD1108" i="3"/>
  <c r="AL1108" i="3"/>
  <c r="AT1108" i="3"/>
  <c r="BB1108" i="3"/>
  <c r="R1108" i="3"/>
  <c r="Z1108" i="3"/>
  <c r="AH1108" i="3"/>
  <c r="AP1108" i="3"/>
  <c r="AX1108" i="3"/>
  <c r="BF1108" i="3"/>
  <c r="N1109" i="3"/>
  <c r="V1109" i="3"/>
  <c r="AD1109" i="3"/>
  <c r="AL1109" i="3"/>
  <c r="AT1109" i="3"/>
  <c r="BB1109" i="3"/>
  <c r="R1109" i="3"/>
  <c r="Z1109" i="3"/>
  <c r="AH1109" i="3"/>
  <c r="AP1109" i="3"/>
  <c r="AX1109" i="3"/>
  <c r="BF1109" i="3"/>
  <c r="N1110" i="3"/>
  <c r="V1110" i="3"/>
  <c r="AD1110" i="3"/>
  <c r="AL1110" i="3"/>
  <c r="AT1110" i="3"/>
  <c r="BB1110" i="3"/>
  <c r="R1110" i="3"/>
  <c r="Z1110" i="3"/>
  <c r="AH1110" i="3"/>
  <c r="AP1110" i="3"/>
  <c r="AX1110" i="3"/>
  <c r="BF1110" i="3"/>
  <c r="N1111" i="3"/>
  <c r="V1111" i="3"/>
  <c r="AD1111" i="3"/>
  <c r="AL1111" i="3"/>
  <c r="AT1111" i="3"/>
  <c r="BB1111" i="3"/>
  <c r="R1111" i="3"/>
  <c r="Z1111" i="3"/>
  <c r="AH1111" i="3"/>
  <c r="AP1111" i="3"/>
  <c r="AX1111" i="3"/>
  <c r="BF1111" i="3"/>
  <c r="N1112" i="3"/>
  <c r="V1112" i="3"/>
  <c r="AD1112" i="3"/>
  <c r="AL1112" i="3"/>
  <c r="AT1112" i="3"/>
  <c r="BB1112" i="3"/>
  <c r="R1112" i="3"/>
  <c r="Z1112" i="3"/>
  <c r="AH1112" i="3"/>
  <c r="AP1112" i="3"/>
  <c r="AX1112" i="3"/>
  <c r="BF1112" i="3"/>
  <c r="N1113" i="3"/>
  <c r="V1113" i="3"/>
  <c r="AD1113" i="3"/>
  <c r="AL1113" i="3"/>
  <c r="AT1113" i="3"/>
  <c r="BB1113" i="3"/>
  <c r="R1113" i="3"/>
  <c r="Z1113" i="3"/>
  <c r="AH1113" i="3"/>
  <c r="AP1113" i="3"/>
  <c r="AX1113" i="3"/>
  <c r="BF1113" i="3"/>
  <c r="N1114" i="3"/>
  <c r="V1114" i="3"/>
  <c r="AD1114" i="3"/>
  <c r="AL1114" i="3"/>
  <c r="AT1114" i="3"/>
  <c r="BB1114" i="3"/>
  <c r="R1114" i="3"/>
  <c r="Z1114" i="3"/>
  <c r="AH1114" i="3"/>
  <c r="AP1114" i="3"/>
  <c r="AX1114" i="3"/>
  <c r="BF1114" i="3"/>
  <c r="N1115" i="3"/>
  <c r="V1115" i="3"/>
  <c r="AD1115" i="3"/>
  <c r="AL1115" i="3"/>
  <c r="AT1115" i="3"/>
  <c r="BB1115" i="3"/>
  <c r="R1115" i="3"/>
  <c r="Z1115" i="3"/>
  <c r="AH1115" i="3"/>
  <c r="AP1115" i="3"/>
  <c r="AX1115" i="3"/>
  <c r="BF1115" i="3"/>
  <c r="N1116" i="3"/>
  <c r="V1116" i="3"/>
  <c r="AD1116" i="3"/>
  <c r="AL1116" i="3"/>
  <c r="AT1116" i="3"/>
  <c r="BB1116" i="3"/>
  <c r="R1116" i="3"/>
  <c r="Z1116" i="3"/>
  <c r="AH1116" i="3"/>
  <c r="AP1116" i="3"/>
  <c r="AX1116" i="3"/>
  <c r="BF1116" i="3"/>
  <c r="N1117" i="3"/>
  <c r="V1117" i="3"/>
  <c r="AD1117" i="3"/>
  <c r="AL1117" i="3"/>
  <c r="AT1117" i="3"/>
  <c r="BB1117" i="3"/>
  <c r="R1117" i="3"/>
  <c r="Z1117" i="3"/>
  <c r="AH1117" i="3"/>
  <c r="AP1117" i="3"/>
  <c r="AX1117" i="3"/>
  <c r="BF1117" i="3"/>
  <c r="N1118" i="3"/>
  <c r="V1118" i="3"/>
  <c r="AD1118" i="3"/>
  <c r="AL1118" i="3"/>
  <c r="AT1118" i="3"/>
  <c r="BB1118" i="3"/>
  <c r="R1118" i="3"/>
  <c r="Z1118" i="3"/>
  <c r="AH1118" i="3"/>
  <c r="AP1118" i="3"/>
  <c r="AX1118" i="3"/>
  <c r="BF1118" i="3"/>
  <c r="N1119" i="3"/>
  <c r="V1119" i="3"/>
  <c r="AD1119" i="3"/>
  <c r="AL1119" i="3"/>
  <c r="AT1119" i="3"/>
  <c r="BB1119" i="3"/>
  <c r="R1119" i="3"/>
  <c r="Z1119" i="3"/>
  <c r="AH1119" i="3"/>
  <c r="AP1119" i="3"/>
  <c r="AX1119" i="3"/>
  <c r="BF1119" i="3"/>
  <c r="N1120" i="3"/>
  <c r="V1120" i="3"/>
  <c r="AD1120" i="3"/>
  <c r="AL1120" i="3"/>
  <c r="AT1120" i="3"/>
  <c r="BB1120" i="3"/>
  <c r="R1120" i="3"/>
  <c r="Z1120" i="3"/>
  <c r="AH1120" i="3"/>
  <c r="AP1120" i="3"/>
  <c r="AX1120" i="3"/>
  <c r="BF1120" i="3"/>
  <c r="N1121" i="3"/>
  <c r="V1121" i="3"/>
  <c r="AD1121" i="3"/>
  <c r="AL1121" i="3"/>
  <c r="AT1121" i="3"/>
  <c r="BB1121" i="3"/>
  <c r="R1121" i="3"/>
  <c r="Z1121" i="3"/>
  <c r="AH1121" i="3"/>
  <c r="AP1121" i="3"/>
  <c r="AX1121" i="3"/>
  <c r="BF1121" i="3"/>
  <c r="N1122" i="3"/>
  <c r="V1122" i="3"/>
  <c r="AD1122" i="3"/>
  <c r="AL1122" i="3"/>
  <c r="AT1122" i="3"/>
  <c r="BB1122" i="3"/>
  <c r="R1122" i="3"/>
  <c r="Z1122" i="3"/>
  <c r="AH1122" i="3"/>
  <c r="AP1122" i="3"/>
  <c r="AX1122" i="3"/>
  <c r="BF1122" i="3"/>
  <c r="N1123" i="3"/>
  <c r="V1123" i="3"/>
  <c r="AD1123" i="3"/>
  <c r="AL1123" i="3"/>
  <c r="AT1123" i="3"/>
  <c r="BB1123" i="3"/>
  <c r="R1123" i="3"/>
  <c r="Z1123" i="3"/>
  <c r="AH1123" i="3"/>
  <c r="AP1123" i="3"/>
  <c r="AX1123" i="3"/>
  <c r="BF1123" i="3"/>
  <c r="N1124" i="3"/>
  <c r="V1124" i="3"/>
  <c r="AD1124" i="3"/>
  <c r="AL1124" i="3"/>
  <c r="AT1124" i="3"/>
  <c r="BB1124" i="3"/>
  <c r="R1124" i="3"/>
  <c r="Z1124" i="3"/>
  <c r="AH1124" i="3"/>
  <c r="AP1124" i="3"/>
  <c r="AX1124" i="3"/>
  <c r="BF1124" i="3"/>
  <c r="BG1125" i="3"/>
  <c r="BC1125" i="3"/>
  <c r="AY1125" i="3"/>
  <c r="AU1125" i="3"/>
  <c r="AQ1125" i="3"/>
  <c r="AM1125" i="3"/>
  <c r="AI1125" i="3"/>
  <c r="AE1125" i="3"/>
  <c r="AA1125" i="3"/>
  <c r="W1125" i="3"/>
  <c r="S1125" i="3"/>
  <c r="Q1125" i="3"/>
  <c r="M1125" i="3"/>
  <c r="BK1126" i="3"/>
  <c r="BK1127" i="3"/>
  <c r="BN1127" i="3"/>
  <c r="BK1128" i="3"/>
  <c r="BK1129" i="3"/>
  <c r="BN1129" i="3"/>
  <c r="BK1130" i="3"/>
  <c r="BK1131" i="3"/>
  <c r="BN1131" i="3"/>
  <c r="BK1132" i="3"/>
  <c r="BK1133" i="3"/>
  <c r="BN1133" i="3"/>
  <c r="BK1134" i="3"/>
  <c r="BN1134" i="3"/>
  <c r="BK1135" i="3"/>
  <c r="BN1135" i="3"/>
  <c r="BK1136" i="3"/>
  <c r="BN1136" i="3"/>
  <c r="BK1137" i="3"/>
  <c r="BN1137" i="3"/>
  <c r="BK1138" i="3"/>
  <c r="BN1138" i="3"/>
  <c r="BK1139" i="3"/>
  <c r="BN1139" i="3"/>
  <c r="BK1140" i="3"/>
  <c r="BN1140" i="3"/>
  <c r="BK1141" i="3"/>
  <c r="BN1141" i="3"/>
  <c r="BK1142" i="3"/>
  <c r="BN1142" i="3"/>
  <c r="BK1143" i="3"/>
  <c r="BN1143" i="3"/>
  <c r="BK1144" i="3"/>
  <c r="BN1144" i="3"/>
  <c r="BK1145" i="3"/>
  <c r="BN1145" i="3"/>
  <c r="BK1146" i="3"/>
  <c r="BN1146" i="3"/>
  <c r="BK1147" i="3"/>
  <c r="BN1147" i="3"/>
  <c r="BK1148" i="3"/>
  <c r="BN1148" i="3"/>
  <c r="BK1149" i="3"/>
  <c r="BN1149" i="3"/>
  <c r="BK1150" i="3"/>
  <c r="BN1150" i="3"/>
  <c r="BK1151" i="3"/>
  <c r="BN1151" i="3"/>
  <c r="BK1152" i="3"/>
  <c r="BN1152" i="3"/>
  <c r="BK1153" i="3"/>
  <c r="BN1153" i="3"/>
  <c r="BK1154" i="3"/>
  <c r="BN1154" i="3"/>
  <c r="BK1155" i="3"/>
  <c r="BN1155" i="3"/>
  <c r="BK1156" i="3"/>
  <c r="BN1156" i="3"/>
  <c r="BK1157" i="3"/>
  <c r="BN1157" i="3"/>
  <c r="BK1158" i="3"/>
  <c r="BN1158" i="3"/>
  <c r="BK1159" i="3"/>
  <c r="BN1159" i="3"/>
  <c r="BK1160" i="3"/>
  <c r="BN1160" i="3"/>
  <c r="BK1161" i="3"/>
  <c r="BN1161" i="3"/>
  <c r="BK1162" i="3"/>
  <c r="BN1162" i="3"/>
  <c r="BK1163" i="3"/>
  <c r="BN1163" i="3"/>
  <c r="BK1164" i="3"/>
  <c r="BN1164" i="3"/>
  <c r="BK1165" i="3"/>
  <c r="BN1165" i="3"/>
  <c r="BK1166" i="3"/>
  <c r="BN1166" i="3"/>
  <c r="BK1167" i="3"/>
  <c r="BN1167" i="3"/>
  <c r="BK1168" i="3"/>
  <c r="BN1168" i="3"/>
  <c r="BK1169" i="3"/>
  <c r="BN1169" i="3"/>
  <c r="BK1170" i="3"/>
  <c r="BN1170" i="3"/>
  <c r="BK1171" i="3"/>
  <c r="BN1171" i="3"/>
  <c r="BK1172" i="3"/>
  <c r="BN1172" i="3"/>
  <c r="BK1173" i="3"/>
  <c r="BN1173" i="3"/>
  <c r="BK1174" i="3"/>
  <c r="BN1174" i="3"/>
  <c r="BK1175" i="3"/>
  <c r="BN1175" i="3"/>
  <c r="BK1176" i="3"/>
  <c r="BN1176" i="3"/>
  <c r="BK1177" i="3"/>
  <c r="BN1177" i="3"/>
  <c r="BK1178" i="3"/>
  <c r="BN1178" i="3"/>
  <c r="BK1179" i="3"/>
  <c r="BN1179" i="3"/>
  <c r="BK1180" i="3"/>
  <c r="BN1180" i="3"/>
  <c r="BK1181" i="3"/>
  <c r="BN1181" i="3"/>
  <c r="BK1182" i="3"/>
  <c r="BN1182" i="3"/>
  <c r="BK1183" i="3"/>
  <c r="BN1183" i="3"/>
  <c r="BK1184" i="3"/>
  <c r="BN1184" i="3"/>
  <c r="BK1185" i="3"/>
  <c r="BN1185" i="3"/>
  <c r="BK1186" i="3"/>
  <c r="BN1186" i="3"/>
  <c r="BK1187" i="3"/>
  <c r="BN1187" i="3"/>
  <c r="BK1188" i="3"/>
  <c r="BN1188" i="3"/>
  <c r="BK1189" i="3"/>
  <c r="BN1189" i="3"/>
  <c r="BK1190" i="3"/>
  <c r="BN1190" i="3"/>
  <c r="BK1191" i="3"/>
  <c r="BN1191" i="3"/>
  <c r="BK1192" i="3"/>
  <c r="BN1192" i="3"/>
  <c r="BK1193" i="3"/>
  <c r="BN1193" i="3"/>
  <c r="BK1194" i="3"/>
  <c r="BN1194" i="3"/>
  <c r="BK1195" i="3"/>
  <c r="BN1195" i="3"/>
  <c r="BK1196" i="3"/>
  <c r="BN1196" i="3"/>
  <c r="BK1197" i="3"/>
  <c r="BN1197" i="3"/>
  <c r="BK1198" i="3"/>
  <c r="BN1198" i="3"/>
  <c r="BK1199" i="3"/>
  <c r="BN1199" i="3"/>
  <c r="BK1200" i="3"/>
  <c r="BN1200" i="3"/>
  <c r="BK1201" i="3"/>
  <c r="BN1201" i="3"/>
  <c r="BK1202" i="3"/>
  <c r="BN1202" i="3"/>
  <c r="BK1203" i="3"/>
  <c r="BN1203" i="3"/>
  <c r="BM1205" i="3"/>
  <c r="BL1205" i="3"/>
  <c r="BM1207" i="3"/>
  <c r="BL1207" i="3"/>
  <c r="BM1209" i="3"/>
  <c r="BL1209" i="3"/>
  <c r="BM1211" i="3"/>
  <c r="BL1211" i="3"/>
  <c r="BM1213" i="3"/>
  <c r="BL1213" i="3"/>
  <c r="BM1215" i="3"/>
  <c r="BL1215" i="3"/>
  <c r="BM1217" i="3"/>
  <c r="BL1217" i="3"/>
  <c r="BN1221" i="3"/>
  <c r="BK1221" i="3"/>
  <c r="BN1223" i="3"/>
  <c r="BK1223" i="3"/>
  <c r="BJ1221" i="3"/>
  <c r="BM1223" i="3"/>
  <c r="BK1204" i="3"/>
  <c r="BN1204" i="3"/>
  <c r="BK1206" i="3"/>
  <c r="BN1206" i="3"/>
  <c r="BK1208" i="3"/>
  <c r="BN1208" i="3"/>
  <c r="BK1210" i="3"/>
  <c r="BN1210" i="3"/>
  <c r="BM1212" i="3"/>
  <c r="BL1212" i="3"/>
  <c r="BM1214" i="3"/>
  <c r="BL1214" i="3"/>
  <c r="BM1216" i="3"/>
  <c r="BL1216" i="3"/>
  <c r="BM1218" i="3"/>
  <c r="BL1218" i="3"/>
  <c r="BN1220" i="3"/>
  <c r="BK1220" i="3"/>
  <c r="M1018" i="3"/>
  <c r="O1018" i="3"/>
  <c r="Q1018" i="3"/>
  <c r="S1018" i="3"/>
  <c r="U1018" i="3"/>
  <c r="W1018" i="3"/>
  <c r="Y1018" i="3"/>
  <c r="AA1018" i="3"/>
  <c r="AC1018" i="3"/>
  <c r="AE1018" i="3"/>
  <c r="AG1018" i="3"/>
  <c r="AI1018" i="3"/>
  <c r="AK1018" i="3"/>
  <c r="AM1018" i="3"/>
  <c r="AO1018" i="3"/>
  <c r="AQ1018" i="3"/>
  <c r="AS1018" i="3"/>
  <c r="AU1018" i="3"/>
  <c r="AW1018" i="3"/>
  <c r="AY1018" i="3"/>
  <c r="BA1018" i="3"/>
  <c r="BC1018" i="3"/>
  <c r="BE1018" i="3"/>
  <c r="BG1018" i="3"/>
  <c r="BI1018" i="3"/>
  <c r="N1018" i="3"/>
  <c r="P1018" i="3"/>
  <c r="R1018" i="3"/>
  <c r="T1018" i="3"/>
  <c r="V1018" i="3"/>
  <c r="X1018" i="3"/>
  <c r="Z1018" i="3"/>
  <c r="AB1018" i="3"/>
  <c r="AD1018" i="3"/>
  <c r="AF1018" i="3"/>
  <c r="AJ1018" i="3"/>
  <c r="AL1018" i="3"/>
  <c r="AP1018" i="3"/>
  <c r="AT1018" i="3"/>
  <c r="AV1018" i="3"/>
  <c r="AZ1018" i="3"/>
  <c r="BF1018" i="3"/>
  <c r="AH1018" i="3"/>
  <c r="AN1018" i="3"/>
  <c r="AR1018" i="3"/>
  <c r="AX1018" i="3"/>
  <c r="BB1018" i="3"/>
  <c r="BD1018" i="3"/>
  <c r="BH1018" i="3"/>
  <c r="M1017" i="3"/>
  <c r="O1017" i="3"/>
  <c r="Q1017" i="3"/>
  <c r="S1017" i="3"/>
  <c r="U1017" i="3"/>
  <c r="W1017" i="3"/>
  <c r="Y1017" i="3"/>
  <c r="AA1017" i="3"/>
  <c r="AC1017" i="3"/>
  <c r="AE1017" i="3"/>
  <c r="AG1017" i="3"/>
  <c r="AI1017" i="3"/>
  <c r="AK1017" i="3"/>
  <c r="AM1017" i="3"/>
  <c r="AO1017" i="3"/>
  <c r="AQ1017" i="3"/>
  <c r="AS1017" i="3"/>
  <c r="AU1017" i="3"/>
  <c r="AW1017" i="3"/>
  <c r="AY1017" i="3"/>
  <c r="BA1017" i="3"/>
  <c r="BC1017" i="3"/>
  <c r="BE1017" i="3"/>
  <c r="BG1017" i="3"/>
  <c r="BI1017" i="3"/>
  <c r="N1017" i="3"/>
  <c r="P1017" i="3"/>
  <c r="R1017" i="3"/>
  <c r="T1017" i="3"/>
  <c r="V1017" i="3"/>
  <c r="X1017" i="3"/>
  <c r="Z1017" i="3"/>
  <c r="AB1017" i="3"/>
  <c r="AD1017" i="3"/>
  <c r="AF1017" i="3"/>
  <c r="AH1017" i="3"/>
  <c r="AJ1017" i="3"/>
  <c r="AL1017" i="3"/>
  <c r="AN1017" i="3"/>
  <c r="AP1017" i="3"/>
  <c r="AR1017" i="3"/>
  <c r="AT1017" i="3"/>
  <c r="AV1017" i="3"/>
  <c r="AX1017" i="3"/>
  <c r="AZ1017" i="3"/>
  <c r="BB1017" i="3"/>
  <c r="BD1017" i="3"/>
  <c r="BF1017" i="3"/>
  <c r="BH1017" i="3"/>
  <c r="M1016" i="3"/>
  <c r="O1016" i="3"/>
  <c r="Q1016" i="3"/>
  <c r="S1016" i="3"/>
  <c r="U1016" i="3"/>
  <c r="W1016" i="3"/>
  <c r="Y1016" i="3"/>
  <c r="AA1016" i="3"/>
  <c r="AC1016" i="3"/>
  <c r="AE1016" i="3"/>
  <c r="AG1016" i="3"/>
  <c r="AI1016" i="3"/>
  <c r="AK1016" i="3"/>
  <c r="AM1016" i="3"/>
  <c r="AO1016" i="3"/>
  <c r="AQ1016" i="3"/>
  <c r="AS1016" i="3"/>
  <c r="AU1016" i="3"/>
  <c r="AW1016" i="3"/>
  <c r="AY1016" i="3"/>
  <c r="BA1016" i="3"/>
  <c r="BC1016" i="3"/>
  <c r="BE1016" i="3"/>
  <c r="BG1016" i="3"/>
  <c r="BI1016" i="3"/>
  <c r="N1016" i="3"/>
  <c r="P1016" i="3"/>
  <c r="R1016" i="3"/>
  <c r="T1016" i="3"/>
  <c r="V1016" i="3"/>
  <c r="X1016" i="3"/>
  <c r="Z1016" i="3"/>
  <c r="AB1016" i="3"/>
  <c r="AD1016" i="3"/>
  <c r="AF1016" i="3"/>
  <c r="AH1016" i="3"/>
  <c r="AJ1016" i="3"/>
  <c r="AL1016" i="3"/>
  <c r="AN1016" i="3"/>
  <c r="AP1016" i="3"/>
  <c r="AR1016" i="3"/>
  <c r="AT1016" i="3"/>
  <c r="AV1016" i="3"/>
  <c r="AX1016" i="3"/>
  <c r="AZ1016" i="3"/>
  <c r="BB1016" i="3"/>
  <c r="BD1016" i="3"/>
  <c r="BF1016" i="3"/>
  <c r="BH1016" i="3"/>
  <c r="M1015" i="3"/>
  <c r="O1015" i="3"/>
  <c r="Q1015" i="3"/>
  <c r="S1015" i="3"/>
  <c r="U1015" i="3"/>
  <c r="W1015" i="3"/>
  <c r="Y1015" i="3"/>
  <c r="AA1015" i="3"/>
  <c r="AC1015" i="3"/>
  <c r="AE1015" i="3"/>
  <c r="AG1015" i="3"/>
  <c r="AI1015" i="3"/>
  <c r="AK1015" i="3"/>
  <c r="AM1015" i="3"/>
  <c r="AO1015" i="3"/>
  <c r="AQ1015" i="3"/>
  <c r="AS1015" i="3"/>
  <c r="AU1015" i="3"/>
  <c r="AW1015" i="3"/>
  <c r="AY1015" i="3"/>
  <c r="BA1015" i="3"/>
  <c r="BC1015" i="3"/>
  <c r="BE1015" i="3"/>
  <c r="BG1015" i="3"/>
  <c r="BI1015" i="3"/>
  <c r="N1015" i="3"/>
  <c r="P1015" i="3"/>
  <c r="R1015" i="3"/>
  <c r="T1015" i="3"/>
  <c r="V1015" i="3"/>
  <c r="X1015" i="3"/>
  <c r="Z1015" i="3"/>
  <c r="AB1015" i="3"/>
  <c r="AD1015" i="3"/>
  <c r="AF1015" i="3"/>
  <c r="AH1015" i="3"/>
  <c r="AJ1015" i="3"/>
  <c r="AL1015" i="3"/>
  <c r="AN1015" i="3"/>
  <c r="AP1015" i="3"/>
  <c r="AR1015" i="3"/>
  <c r="AT1015" i="3"/>
  <c r="AV1015" i="3"/>
  <c r="AX1015" i="3"/>
  <c r="AZ1015" i="3"/>
  <c r="BB1015" i="3"/>
  <c r="BD1015" i="3"/>
  <c r="BF1015" i="3"/>
  <c r="BH1015" i="3"/>
  <c r="M1014" i="3"/>
  <c r="O1014" i="3"/>
  <c r="Q1014" i="3"/>
  <c r="S1014" i="3"/>
  <c r="U1014" i="3"/>
  <c r="W1014" i="3"/>
  <c r="Y1014" i="3"/>
  <c r="AA1014" i="3"/>
  <c r="AC1014" i="3"/>
  <c r="AE1014" i="3"/>
  <c r="AG1014" i="3"/>
  <c r="AI1014" i="3"/>
  <c r="AK1014" i="3"/>
  <c r="AM1014" i="3"/>
  <c r="AO1014" i="3"/>
  <c r="AQ1014" i="3"/>
  <c r="AS1014" i="3"/>
  <c r="AU1014" i="3"/>
  <c r="AW1014" i="3"/>
  <c r="AY1014" i="3"/>
  <c r="BA1014" i="3"/>
  <c r="BC1014" i="3"/>
  <c r="BE1014" i="3"/>
  <c r="BG1014" i="3"/>
  <c r="BI1014" i="3"/>
  <c r="N1014" i="3"/>
  <c r="P1014" i="3"/>
  <c r="R1014" i="3"/>
  <c r="T1014" i="3"/>
  <c r="V1014" i="3"/>
  <c r="X1014" i="3"/>
  <c r="Z1014" i="3"/>
  <c r="AB1014" i="3"/>
  <c r="AD1014" i="3"/>
  <c r="AF1014" i="3"/>
  <c r="AH1014" i="3"/>
  <c r="AJ1014" i="3"/>
  <c r="AL1014" i="3"/>
  <c r="AN1014" i="3"/>
  <c r="AP1014" i="3"/>
  <c r="AR1014" i="3"/>
  <c r="AT1014" i="3"/>
  <c r="AV1014" i="3"/>
  <c r="AX1014" i="3"/>
  <c r="AZ1014" i="3"/>
  <c r="BB1014" i="3"/>
  <c r="BD1014" i="3"/>
  <c r="BF1014" i="3"/>
  <c r="BH1014" i="3"/>
  <c r="M1012" i="3"/>
  <c r="O1012" i="3"/>
  <c r="Q1012" i="3"/>
  <c r="S1012" i="3"/>
  <c r="U1012" i="3"/>
  <c r="W1012" i="3"/>
  <c r="Y1012" i="3"/>
  <c r="AA1012" i="3"/>
  <c r="AC1012" i="3"/>
  <c r="AE1012" i="3"/>
  <c r="AG1012" i="3"/>
  <c r="AI1012" i="3"/>
  <c r="AK1012" i="3"/>
  <c r="AM1012" i="3"/>
  <c r="AO1012" i="3"/>
  <c r="AQ1012" i="3"/>
  <c r="AS1012" i="3"/>
  <c r="AU1012" i="3"/>
  <c r="AW1012" i="3"/>
  <c r="AY1012" i="3"/>
  <c r="BA1012" i="3"/>
  <c r="BC1012" i="3"/>
  <c r="BE1012" i="3"/>
  <c r="BG1012" i="3"/>
  <c r="BI1012" i="3"/>
  <c r="N1012" i="3"/>
  <c r="P1012" i="3"/>
  <c r="R1012" i="3"/>
  <c r="T1012" i="3"/>
  <c r="V1012" i="3"/>
  <c r="X1012" i="3"/>
  <c r="Z1012" i="3"/>
  <c r="AB1012" i="3"/>
  <c r="AD1012" i="3"/>
  <c r="AF1012" i="3"/>
  <c r="AH1012" i="3"/>
  <c r="AJ1012" i="3"/>
  <c r="AL1012" i="3"/>
  <c r="AN1012" i="3"/>
  <c r="AP1012" i="3"/>
  <c r="AR1012" i="3"/>
  <c r="AT1012" i="3"/>
  <c r="AV1012" i="3"/>
  <c r="AX1012" i="3"/>
  <c r="AZ1012" i="3"/>
  <c r="BB1012" i="3"/>
  <c r="BD1012" i="3"/>
  <c r="BF1012" i="3"/>
  <c r="BH1012" i="3"/>
  <c r="M1010" i="3"/>
  <c r="O1010" i="3"/>
  <c r="Q1010" i="3"/>
  <c r="S1010" i="3"/>
  <c r="U1010" i="3"/>
  <c r="W1010" i="3"/>
  <c r="Y1010" i="3"/>
  <c r="AA1010" i="3"/>
  <c r="AC1010" i="3"/>
  <c r="AE1010" i="3"/>
  <c r="AG1010" i="3"/>
  <c r="AI1010" i="3"/>
  <c r="AK1010" i="3"/>
  <c r="AM1010" i="3"/>
  <c r="AO1010" i="3"/>
  <c r="AQ1010" i="3"/>
  <c r="AS1010" i="3"/>
  <c r="AU1010" i="3"/>
  <c r="AW1010" i="3"/>
  <c r="AY1010" i="3"/>
  <c r="BA1010" i="3"/>
  <c r="BC1010" i="3"/>
  <c r="BE1010" i="3"/>
  <c r="BG1010" i="3"/>
  <c r="BI1010" i="3"/>
  <c r="N1010" i="3"/>
  <c r="P1010" i="3"/>
  <c r="R1010" i="3"/>
  <c r="T1010" i="3"/>
  <c r="V1010" i="3"/>
  <c r="X1010" i="3"/>
  <c r="Z1010" i="3"/>
  <c r="AB1010" i="3"/>
  <c r="AD1010" i="3"/>
  <c r="AF1010" i="3"/>
  <c r="AH1010" i="3"/>
  <c r="AJ1010" i="3"/>
  <c r="AL1010" i="3"/>
  <c r="AN1010" i="3"/>
  <c r="AP1010" i="3"/>
  <c r="AR1010" i="3"/>
  <c r="AT1010" i="3"/>
  <c r="AV1010" i="3"/>
  <c r="AX1010" i="3"/>
  <c r="AZ1010" i="3"/>
  <c r="BB1010" i="3"/>
  <c r="BD1010" i="3"/>
  <c r="BF1010" i="3"/>
  <c r="BH1010" i="3"/>
  <c r="M1008" i="3"/>
  <c r="O1008" i="3"/>
  <c r="Q1008" i="3"/>
  <c r="S1008" i="3"/>
  <c r="U1008" i="3"/>
  <c r="W1008" i="3"/>
  <c r="Y1008" i="3"/>
  <c r="AA1008" i="3"/>
  <c r="AC1008" i="3"/>
  <c r="AE1008" i="3"/>
  <c r="AG1008" i="3"/>
  <c r="AI1008" i="3"/>
  <c r="AK1008" i="3"/>
  <c r="AM1008" i="3"/>
  <c r="AO1008" i="3"/>
  <c r="AQ1008" i="3"/>
  <c r="AS1008" i="3"/>
  <c r="AU1008" i="3"/>
  <c r="AW1008" i="3"/>
  <c r="AY1008" i="3"/>
  <c r="BA1008" i="3"/>
  <c r="BC1008" i="3"/>
  <c r="BE1008" i="3"/>
  <c r="BG1008" i="3"/>
  <c r="BI1008" i="3"/>
  <c r="N1008" i="3"/>
  <c r="P1008" i="3"/>
  <c r="R1008" i="3"/>
  <c r="T1008" i="3"/>
  <c r="V1008" i="3"/>
  <c r="X1008" i="3"/>
  <c r="Z1008" i="3"/>
  <c r="AB1008" i="3"/>
  <c r="AD1008" i="3"/>
  <c r="AF1008" i="3"/>
  <c r="AH1008" i="3"/>
  <c r="AJ1008" i="3"/>
  <c r="AL1008" i="3"/>
  <c r="AN1008" i="3"/>
  <c r="AP1008" i="3"/>
  <c r="AR1008" i="3"/>
  <c r="AT1008" i="3"/>
  <c r="AV1008" i="3"/>
  <c r="AX1008" i="3"/>
  <c r="AZ1008" i="3"/>
  <c r="BB1008" i="3"/>
  <c r="BD1008" i="3"/>
  <c r="BF1008" i="3"/>
  <c r="BH1008" i="3"/>
  <c r="M1006" i="3"/>
  <c r="O1006" i="3"/>
  <c r="Q1006" i="3"/>
  <c r="S1006" i="3"/>
  <c r="U1006" i="3"/>
  <c r="W1006" i="3"/>
  <c r="Y1006" i="3"/>
  <c r="AA1006" i="3"/>
  <c r="AC1006" i="3"/>
  <c r="AE1006" i="3"/>
  <c r="AG1006" i="3"/>
  <c r="AI1006" i="3"/>
  <c r="AK1006" i="3"/>
  <c r="AM1006" i="3"/>
  <c r="AO1006" i="3"/>
  <c r="AQ1006" i="3"/>
  <c r="AS1006" i="3"/>
  <c r="AU1006" i="3"/>
  <c r="AW1006" i="3"/>
  <c r="AY1006" i="3"/>
  <c r="BA1006" i="3"/>
  <c r="BC1006" i="3"/>
  <c r="BE1006" i="3"/>
  <c r="BG1006" i="3"/>
  <c r="BI1006" i="3"/>
  <c r="N1006" i="3"/>
  <c r="P1006" i="3"/>
  <c r="R1006" i="3"/>
  <c r="T1006" i="3"/>
  <c r="V1006" i="3"/>
  <c r="X1006" i="3"/>
  <c r="Z1006" i="3"/>
  <c r="AB1006" i="3"/>
  <c r="AD1006" i="3"/>
  <c r="AF1006" i="3"/>
  <c r="AH1006" i="3"/>
  <c r="AJ1006" i="3"/>
  <c r="AL1006" i="3"/>
  <c r="AN1006" i="3"/>
  <c r="AP1006" i="3"/>
  <c r="AR1006" i="3"/>
  <c r="AT1006" i="3"/>
  <c r="AV1006" i="3"/>
  <c r="AX1006" i="3"/>
  <c r="AZ1006" i="3"/>
  <c r="BB1006" i="3"/>
  <c r="BD1006" i="3"/>
  <c r="BF1006" i="3"/>
  <c r="BH1006" i="3"/>
  <c r="M1004" i="3"/>
  <c r="O1004" i="3"/>
  <c r="Q1004" i="3"/>
  <c r="S1004" i="3"/>
  <c r="U1004" i="3"/>
  <c r="W1004" i="3"/>
  <c r="Y1004" i="3"/>
  <c r="AA1004" i="3"/>
  <c r="AC1004" i="3"/>
  <c r="AE1004" i="3"/>
  <c r="AG1004" i="3"/>
  <c r="AI1004" i="3"/>
  <c r="AK1004" i="3"/>
  <c r="AM1004" i="3"/>
  <c r="AO1004" i="3"/>
  <c r="AQ1004" i="3"/>
  <c r="AS1004" i="3"/>
  <c r="AU1004" i="3"/>
  <c r="AW1004" i="3"/>
  <c r="AY1004" i="3"/>
  <c r="BA1004" i="3"/>
  <c r="BC1004" i="3"/>
  <c r="BE1004" i="3"/>
  <c r="BG1004" i="3"/>
  <c r="BI1004" i="3"/>
  <c r="N1004" i="3"/>
  <c r="P1004" i="3"/>
  <c r="R1004" i="3"/>
  <c r="T1004" i="3"/>
  <c r="V1004" i="3"/>
  <c r="X1004" i="3"/>
  <c r="Z1004" i="3"/>
  <c r="AB1004" i="3"/>
  <c r="AD1004" i="3"/>
  <c r="AF1004" i="3"/>
  <c r="AH1004" i="3"/>
  <c r="AJ1004" i="3"/>
  <c r="AL1004" i="3"/>
  <c r="AN1004" i="3"/>
  <c r="AP1004" i="3"/>
  <c r="AR1004" i="3"/>
  <c r="AT1004" i="3"/>
  <c r="AV1004" i="3"/>
  <c r="AX1004" i="3"/>
  <c r="AZ1004" i="3"/>
  <c r="BB1004" i="3"/>
  <c r="BD1004" i="3"/>
  <c r="BF1004" i="3"/>
  <c r="BH1004" i="3"/>
  <c r="M1002" i="3"/>
  <c r="O1002" i="3"/>
  <c r="Q1002" i="3"/>
  <c r="S1002" i="3"/>
  <c r="U1002" i="3"/>
  <c r="W1002" i="3"/>
  <c r="Y1002" i="3"/>
  <c r="AA1002" i="3"/>
  <c r="AC1002" i="3"/>
  <c r="AE1002" i="3"/>
  <c r="AG1002" i="3"/>
  <c r="AI1002" i="3"/>
  <c r="AK1002" i="3"/>
  <c r="AM1002" i="3"/>
  <c r="AO1002" i="3"/>
  <c r="AQ1002" i="3"/>
  <c r="AS1002" i="3"/>
  <c r="AU1002" i="3"/>
  <c r="AW1002" i="3"/>
  <c r="AY1002" i="3"/>
  <c r="BA1002" i="3"/>
  <c r="BC1002" i="3"/>
  <c r="BE1002" i="3"/>
  <c r="BG1002" i="3"/>
  <c r="BI1002" i="3"/>
  <c r="N1002" i="3"/>
  <c r="P1002" i="3"/>
  <c r="R1002" i="3"/>
  <c r="T1002" i="3"/>
  <c r="V1002" i="3"/>
  <c r="X1002" i="3"/>
  <c r="Z1002" i="3"/>
  <c r="AB1002" i="3"/>
  <c r="AD1002" i="3"/>
  <c r="AF1002" i="3"/>
  <c r="AH1002" i="3"/>
  <c r="AJ1002" i="3"/>
  <c r="AL1002" i="3"/>
  <c r="AN1002" i="3"/>
  <c r="AP1002" i="3"/>
  <c r="AR1002" i="3"/>
  <c r="AT1002" i="3"/>
  <c r="AV1002" i="3"/>
  <c r="AX1002" i="3"/>
  <c r="AZ1002" i="3"/>
  <c r="BB1002" i="3"/>
  <c r="BD1002" i="3"/>
  <c r="BF1002" i="3"/>
  <c r="BH1002" i="3"/>
  <c r="M1000" i="3"/>
  <c r="O1000" i="3"/>
  <c r="Q1000" i="3"/>
  <c r="S1000" i="3"/>
  <c r="U1000" i="3"/>
  <c r="W1000" i="3"/>
  <c r="Y1000" i="3"/>
  <c r="AA1000" i="3"/>
  <c r="AC1000" i="3"/>
  <c r="AE1000" i="3"/>
  <c r="AG1000" i="3"/>
  <c r="AI1000" i="3"/>
  <c r="AK1000" i="3"/>
  <c r="AM1000" i="3"/>
  <c r="AO1000" i="3"/>
  <c r="AQ1000" i="3"/>
  <c r="AS1000" i="3"/>
  <c r="AU1000" i="3"/>
  <c r="AW1000" i="3"/>
  <c r="AY1000" i="3"/>
  <c r="BA1000" i="3"/>
  <c r="BC1000" i="3"/>
  <c r="BE1000" i="3"/>
  <c r="BG1000" i="3"/>
  <c r="BI1000" i="3"/>
  <c r="N1000" i="3"/>
  <c r="P1000" i="3"/>
  <c r="R1000" i="3"/>
  <c r="T1000" i="3"/>
  <c r="V1000" i="3"/>
  <c r="X1000" i="3"/>
  <c r="Z1000" i="3"/>
  <c r="AB1000" i="3"/>
  <c r="AD1000" i="3"/>
  <c r="AF1000" i="3"/>
  <c r="AH1000" i="3"/>
  <c r="AJ1000" i="3"/>
  <c r="AL1000" i="3"/>
  <c r="AN1000" i="3"/>
  <c r="AP1000" i="3"/>
  <c r="AR1000" i="3"/>
  <c r="AT1000" i="3"/>
  <c r="AV1000" i="3"/>
  <c r="AX1000" i="3"/>
  <c r="AZ1000" i="3"/>
  <c r="BB1000" i="3"/>
  <c r="BD1000" i="3"/>
  <c r="BF1000" i="3"/>
  <c r="BH1000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AU998" i="3"/>
  <c r="AW998" i="3"/>
  <c r="AY998" i="3"/>
  <c r="BA998" i="3"/>
  <c r="BC998" i="3"/>
  <c r="BE998" i="3"/>
  <c r="BG998" i="3"/>
  <c r="BI998" i="3"/>
  <c r="N998" i="3"/>
  <c r="P998" i="3"/>
  <c r="R998" i="3"/>
  <c r="T998" i="3"/>
  <c r="V998" i="3"/>
  <c r="X998" i="3"/>
  <c r="Z998" i="3"/>
  <c r="AB998" i="3"/>
  <c r="AD998" i="3"/>
  <c r="AF998" i="3"/>
  <c r="AH998" i="3"/>
  <c r="AJ998" i="3"/>
  <c r="AL998" i="3"/>
  <c r="AN998" i="3"/>
  <c r="AP998" i="3"/>
  <c r="AR998" i="3"/>
  <c r="AT998" i="3"/>
  <c r="AV998" i="3"/>
  <c r="AX998" i="3"/>
  <c r="AZ998" i="3"/>
  <c r="BB998" i="3"/>
  <c r="BD998" i="3"/>
  <c r="BF998" i="3"/>
  <c r="BH998" i="3"/>
  <c r="M996" i="3"/>
  <c r="O996" i="3"/>
  <c r="Q996" i="3"/>
  <c r="S996" i="3"/>
  <c r="U996" i="3"/>
  <c r="W996" i="3"/>
  <c r="Y996" i="3"/>
  <c r="AA996" i="3"/>
  <c r="AC996" i="3"/>
  <c r="AE996" i="3"/>
  <c r="AG996" i="3"/>
  <c r="AI996" i="3"/>
  <c r="AK996" i="3"/>
  <c r="AM996" i="3"/>
  <c r="AO996" i="3"/>
  <c r="AQ996" i="3"/>
  <c r="AS996" i="3"/>
  <c r="AU996" i="3"/>
  <c r="AW996" i="3"/>
  <c r="AY996" i="3"/>
  <c r="BA996" i="3"/>
  <c r="BC996" i="3"/>
  <c r="BE996" i="3"/>
  <c r="BG996" i="3"/>
  <c r="BI996" i="3"/>
  <c r="N996" i="3"/>
  <c r="P996" i="3"/>
  <c r="R996" i="3"/>
  <c r="T996" i="3"/>
  <c r="V996" i="3"/>
  <c r="X996" i="3"/>
  <c r="Z996" i="3"/>
  <c r="AB996" i="3"/>
  <c r="AD996" i="3"/>
  <c r="AF996" i="3"/>
  <c r="AH996" i="3"/>
  <c r="AJ996" i="3"/>
  <c r="AL996" i="3"/>
  <c r="AN996" i="3"/>
  <c r="AP996" i="3"/>
  <c r="AR996" i="3"/>
  <c r="AT996" i="3"/>
  <c r="AV996" i="3"/>
  <c r="AX996" i="3"/>
  <c r="AZ996" i="3"/>
  <c r="BB996" i="3"/>
  <c r="BD996" i="3"/>
  <c r="BF996" i="3"/>
  <c r="BH996" i="3"/>
  <c r="M994" i="3"/>
  <c r="O994" i="3"/>
  <c r="Q994" i="3"/>
  <c r="S994" i="3"/>
  <c r="U994" i="3"/>
  <c r="W994" i="3"/>
  <c r="Y994" i="3"/>
  <c r="AA994" i="3"/>
  <c r="AC994" i="3"/>
  <c r="AE994" i="3"/>
  <c r="AG994" i="3"/>
  <c r="AI994" i="3"/>
  <c r="AK994" i="3"/>
  <c r="AM994" i="3"/>
  <c r="AO994" i="3"/>
  <c r="AQ994" i="3"/>
  <c r="AS994" i="3"/>
  <c r="AU994" i="3"/>
  <c r="AW994" i="3"/>
  <c r="AY994" i="3"/>
  <c r="BA994" i="3"/>
  <c r="BC994" i="3"/>
  <c r="BE994" i="3"/>
  <c r="BG994" i="3"/>
  <c r="BI994" i="3"/>
  <c r="N994" i="3"/>
  <c r="P994" i="3"/>
  <c r="R994" i="3"/>
  <c r="T994" i="3"/>
  <c r="V994" i="3"/>
  <c r="X994" i="3"/>
  <c r="Z994" i="3"/>
  <c r="AB994" i="3"/>
  <c r="AD994" i="3"/>
  <c r="AF994" i="3"/>
  <c r="AH994" i="3"/>
  <c r="AJ994" i="3"/>
  <c r="AL994" i="3"/>
  <c r="AN994" i="3"/>
  <c r="AP994" i="3"/>
  <c r="AR994" i="3"/>
  <c r="AT994" i="3"/>
  <c r="AV994" i="3"/>
  <c r="AX994" i="3"/>
  <c r="AZ994" i="3"/>
  <c r="BB994" i="3"/>
  <c r="BD994" i="3"/>
  <c r="BF994" i="3"/>
  <c r="BH994" i="3"/>
  <c r="M992" i="3"/>
  <c r="O992" i="3"/>
  <c r="Q992" i="3"/>
  <c r="S992" i="3"/>
  <c r="U992" i="3"/>
  <c r="W992" i="3"/>
  <c r="Y992" i="3"/>
  <c r="AA992" i="3"/>
  <c r="AC992" i="3"/>
  <c r="AE992" i="3"/>
  <c r="AG992" i="3"/>
  <c r="AI992" i="3"/>
  <c r="AK992" i="3"/>
  <c r="AM992" i="3"/>
  <c r="AO992" i="3"/>
  <c r="AQ992" i="3"/>
  <c r="AS992" i="3"/>
  <c r="AU992" i="3"/>
  <c r="AW992" i="3"/>
  <c r="AY992" i="3"/>
  <c r="BA992" i="3"/>
  <c r="BC992" i="3"/>
  <c r="BE992" i="3"/>
  <c r="BG992" i="3"/>
  <c r="BI992" i="3"/>
  <c r="N992" i="3"/>
  <c r="P992" i="3"/>
  <c r="R992" i="3"/>
  <c r="T992" i="3"/>
  <c r="V992" i="3"/>
  <c r="X992" i="3"/>
  <c r="Z992" i="3"/>
  <c r="AB992" i="3"/>
  <c r="AD992" i="3"/>
  <c r="AF992" i="3"/>
  <c r="AH992" i="3"/>
  <c r="AJ992" i="3"/>
  <c r="AL992" i="3"/>
  <c r="AN992" i="3"/>
  <c r="AP992" i="3"/>
  <c r="AR992" i="3"/>
  <c r="AT992" i="3"/>
  <c r="AV992" i="3"/>
  <c r="AX992" i="3"/>
  <c r="AZ992" i="3"/>
  <c r="BB992" i="3"/>
  <c r="BD992" i="3"/>
  <c r="BF992" i="3"/>
  <c r="BH992" i="3"/>
  <c r="M1024" i="3"/>
  <c r="O1024" i="3"/>
  <c r="Q1024" i="3"/>
  <c r="S1024" i="3"/>
  <c r="U1024" i="3"/>
  <c r="W1024" i="3"/>
  <c r="Y1024" i="3"/>
  <c r="AA1024" i="3"/>
  <c r="AC1024" i="3"/>
  <c r="AE1024" i="3"/>
  <c r="AG1024" i="3"/>
  <c r="AI1024" i="3"/>
  <c r="AK1024" i="3"/>
  <c r="AM1024" i="3"/>
  <c r="AO1024" i="3"/>
  <c r="AQ1024" i="3"/>
  <c r="AS1024" i="3"/>
  <c r="AU1024" i="3"/>
  <c r="AW1024" i="3"/>
  <c r="AY1024" i="3"/>
  <c r="BA1024" i="3"/>
  <c r="BC1024" i="3"/>
  <c r="BE1024" i="3"/>
  <c r="BG1024" i="3"/>
  <c r="BI1024" i="3"/>
  <c r="AL1024" i="3"/>
  <c r="AT1024" i="3"/>
  <c r="AX1024" i="3"/>
  <c r="BB1024" i="3"/>
  <c r="BF1024" i="3"/>
  <c r="N1024" i="3"/>
  <c r="P1024" i="3"/>
  <c r="R1024" i="3"/>
  <c r="T1024" i="3"/>
  <c r="V1024" i="3"/>
  <c r="X1024" i="3"/>
  <c r="Z1024" i="3"/>
  <c r="AB1024" i="3"/>
  <c r="AD1024" i="3"/>
  <c r="AF1024" i="3"/>
  <c r="AH1024" i="3"/>
  <c r="AJ1024" i="3"/>
  <c r="AN1024" i="3"/>
  <c r="AP1024" i="3"/>
  <c r="AR1024" i="3"/>
  <c r="AV1024" i="3"/>
  <c r="AZ1024" i="3"/>
  <c r="BD1024" i="3"/>
  <c r="BH1024" i="3"/>
  <c r="M1023" i="3"/>
  <c r="O1023" i="3"/>
  <c r="Q1023" i="3"/>
  <c r="S1023" i="3"/>
  <c r="U1023" i="3"/>
  <c r="W1023" i="3"/>
  <c r="Y1023" i="3"/>
  <c r="AA1023" i="3"/>
  <c r="AC1023" i="3"/>
  <c r="AE1023" i="3"/>
  <c r="AG1023" i="3"/>
  <c r="AI1023" i="3"/>
  <c r="AK1023" i="3"/>
  <c r="AM1023" i="3"/>
  <c r="AO1023" i="3"/>
  <c r="AQ1023" i="3"/>
  <c r="AS1023" i="3"/>
  <c r="AU1023" i="3"/>
  <c r="AW1023" i="3"/>
  <c r="AY1023" i="3"/>
  <c r="BA1023" i="3"/>
  <c r="BC1023" i="3"/>
  <c r="BE1023" i="3"/>
  <c r="BG1023" i="3"/>
  <c r="BI1023" i="3"/>
  <c r="N1023" i="3"/>
  <c r="P1023" i="3"/>
  <c r="R1023" i="3"/>
  <c r="T1023" i="3"/>
  <c r="V1023" i="3"/>
  <c r="X1023" i="3"/>
  <c r="Z1023" i="3"/>
  <c r="AB1023" i="3"/>
  <c r="AD1023" i="3"/>
  <c r="AF1023" i="3"/>
  <c r="AH1023" i="3"/>
  <c r="AJ1023" i="3"/>
  <c r="AL1023" i="3"/>
  <c r="AN1023" i="3"/>
  <c r="AP1023" i="3"/>
  <c r="AR1023" i="3"/>
  <c r="AT1023" i="3"/>
  <c r="AV1023" i="3"/>
  <c r="AX1023" i="3"/>
  <c r="AZ1023" i="3"/>
  <c r="BB1023" i="3"/>
  <c r="BD1023" i="3"/>
  <c r="BF1023" i="3"/>
  <c r="BH1023" i="3"/>
  <c r="M1022" i="3"/>
  <c r="O1022" i="3"/>
  <c r="Q1022" i="3"/>
  <c r="S1022" i="3"/>
  <c r="U1022" i="3"/>
  <c r="W1022" i="3"/>
  <c r="Y1022" i="3"/>
  <c r="AA1022" i="3"/>
  <c r="AC1022" i="3"/>
  <c r="AE1022" i="3"/>
  <c r="AG1022" i="3"/>
  <c r="AI1022" i="3"/>
  <c r="AK1022" i="3"/>
  <c r="AM1022" i="3"/>
  <c r="AO1022" i="3"/>
  <c r="AQ1022" i="3"/>
  <c r="AS1022" i="3"/>
  <c r="AU1022" i="3"/>
  <c r="AW1022" i="3"/>
  <c r="AY1022" i="3"/>
  <c r="BA1022" i="3"/>
  <c r="BC1022" i="3"/>
  <c r="BE1022" i="3"/>
  <c r="BG1022" i="3"/>
  <c r="BI1022" i="3"/>
  <c r="N1022" i="3"/>
  <c r="P1022" i="3"/>
  <c r="R1022" i="3"/>
  <c r="T1022" i="3"/>
  <c r="V1022" i="3"/>
  <c r="X1022" i="3"/>
  <c r="Z1022" i="3"/>
  <c r="AB1022" i="3"/>
  <c r="AD1022" i="3"/>
  <c r="AF1022" i="3"/>
  <c r="AH1022" i="3"/>
  <c r="AJ1022" i="3"/>
  <c r="AL1022" i="3"/>
  <c r="AN1022" i="3"/>
  <c r="AP1022" i="3"/>
  <c r="AR1022" i="3"/>
  <c r="AT1022" i="3"/>
  <c r="AV1022" i="3"/>
  <c r="AX1022" i="3"/>
  <c r="AZ1022" i="3"/>
  <c r="BB1022" i="3"/>
  <c r="BD1022" i="3"/>
  <c r="BF1022" i="3"/>
  <c r="BH1022" i="3"/>
  <c r="M1021" i="3"/>
  <c r="O1021" i="3"/>
  <c r="Q1021" i="3"/>
  <c r="S1021" i="3"/>
  <c r="U1021" i="3"/>
  <c r="W1021" i="3"/>
  <c r="Y1021" i="3"/>
  <c r="AA1021" i="3"/>
  <c r="AC1021" i="3"/>
  <c r="AE1021" i="3"/>
  <c r="AG1021" i="3"/>
  <c r="AI1021" i="3"/>
  <c r="AK1021" i="3"/>
  <c r="AM1021" i="3"/>
  <c r="AO1021" i="3"/>
  <c r="AQ1021" i="3"/>
  <c r="AS1021" i="3"/>
  <c r="AU1021" i="3"/>
  <c r="AW1021" i="3"/>
  <c r="AY1021" i="3"/>
  <c r="BA1021" i="3"/>
  <c r="BC1021" i="3"/>
  <c r="BE1021" i="3"/>
  <c r="BG1021" i="3"/>
  <c r="BI1021" i="3"/>
  <c r="N1021" i="3"/>
  <c r="P1021" i="3"/>
  <c r="R1021" i="3"/>
  <c r="T1021" i="3"/>
  <c r="V1021" i="3"/>
  <c r="X1021" i="3"/>
  <c r="Z1021" i="3"/>
  <c r="AB1021" i="3"/>
  <c r="AD1021" i="3"/>
  <c r="AF1021" i="3"/>
  <c r="AH1021" i="3"/>
  <c r="AJ1021" i="3"/>
  <c r="AL1021" i="3"/>
  <c r="AN1021" i="3"/>
  <c r="AP1021" i="3"/>
  <c r="AR1021" i="3"/>
  <c r="AT1021" i="3"/>
  <c r="AV1021" i="3"/>
  <c r="AX1021" i="3"/>
  <c r="AZ1021" i="3"/>
  <c r="BB1021" i="3"/>
  <c r="BD1021" i="3"/>
  <c r="BF1021" i="3"/>
  <c r="BH1021" i="3"/>
  <c r="M1020" i="3"/>
  <c r="O1020" i="3"/>
  <c r="Q1020" i="3"/>
  <c r="S1020" i="3"/>
  <c r="U1020" i="3"/>
  <c r="W1020" i="3"/>
  <c r="Y1020" i="3"/>
  <c r="AA1020" i="3"/>
  <c r="AC1020" i="3"/>
  <c r="AE1020" i="3"/>
  <c r="AG1020" i="3"/>
  <c r="AI1020" i="3"/>
  <c r="AK1020" i="3"/>
  <c r="AM1020" i="3"/>
  <c r="AO1020" i="3"/>
  <c r="AQ1020" i="3"/>
  <c r="AS1020" i="3"/>
  <c r="AU1020" i="3"/>
  <c r="AW1020" i="3"/>
  <c r="AY1020" i="3"/>
  <c r="BA1020" i="3"/>
  <c r="BC1020" i="3"/>
  <c r="BE1020" i="3"/>
  <c r="BG1020" i="3"/>
  <c r="BI1020" i="3"/>
  <c r="N1020" i="3"/>
  <c r="P1020" i="3"/>
  <c r="R1020" i="3"/>
  <c r="T1020" i="3"/>
  <c r="V1020" i="3"/>
  <c r="X1020" i="3"/>
  <c r="Z1020" i="3"/>
  <c r="AB1020" i="3"/>
  <c r="AD1020" i="3"/>
  <c r="AF1020" i="3"/>
  <c r="AH1020" i="3"/>
  <c r="AJ1020" i="3"/>
  <c r="AL1020" i="3"/>
  <c r="AN1020" i="3"/>
  <c r="AP1020" i="3"/>
  <c r="AR1020" i="3"/>
  <c r="AT1020" i="3"/>
  <c r="AV1020" i="3"/>
  <c r="AX1020" i="3"/>
  <c r="AZ1020" i="3"/>
  <c r="BB1020" i="3"/>
  <c r="BD1020" i="3"/>
  <c r="BF1020" i="3"/>
  <c r="BH1020" i="3"/>
  <c r="M1019" i="3"/>
  <c r="O1019" i="3"/>
  <c r="Q1019" i="3"/>
  <c r="S1019" i="3"/>
  <c r="U1019" i="3"/>
  <c r="W1019" i="3"/>
  <c r="Y1019" i="3"/>
  <c r="AA1019" i="3"/>
  <c r="AC1019" i="3"/>
  <c r="AE1019" i="3"/>
  <c r="AG1019" i="3"/>
  <c r="AI1019" i="3"/>
  <c r="AK1019" i="3"/>
  <c r="AM1019" i="3"/>
  <c r="AO1019" i="3"/>
  <c r="AQ1019" i="3"/>
  <c r="AS1019" i="3"/>
  <c r="AU1019" i="3"/>
  <c r="AW1019" i="3"/>
  <c r="AY1019" i="3"/>
  <c r="BA1019" i="3"/>
  <c r="BC1019" i="3"/>
  <c r="BE1019" i="3"/>
  <c r="BG1019" i="3"/>
  <c r="BI1019" i="3"/>
  <c r="N1019" i="3"/>
  <c r="P1019" i="3"/>
  <c r="R1019" i="3"/>
  <c r="T1019" i="3"/>
  <c r="V1019" i="3"/>
  <c r="X1019" i="3"/>
  <c r="Z1019" i="3"/>
  <c r="AB1019" i="3"/>
  <c r="AD1019" i="3"/>
  <c r="AF1019" i="3"/>
  <c r="AH1019" i="3"/>
  <c r="AJ1019" i="3"/>
  <c r="AL1019" i="3"/>
  <c r="AN1019" i="3"/>
  <c r="AP1019" i="3"/>
  <c r="AR1019" i="3"/>
  <c r="AT1019" i="3"/>
  <c r="AV1019" i="3"/>
  <c r="AX1019" i="3"/>
  <c r="AZ1019" i="3"/>
  <c r="BB1019" i="3"/>
  <c r="BD1019" i="3"/>
  <c r="BF1019" i="3"/>
  <c r="BH1019" i="3"/>
  <c r="M1013" i="3"/>
  <c r="O1013" i="3"/>
  <c r="Q1013" i="3"/>
  <c r="S1013" i="3"/>
  <c r="U1013" i="3"/>
  <c r="W1013" i="3"/>
  <c r="Y1013" i="3"/>
  <c r="AA1013" i="3"/>
  <c r="AC1013" i="3"/>
  <c r="AE1013" i="3"/>
  <c r="AG1013" i="3"/>
  <c r="AI1013" i="3"/>
  <c r="AK1013" i="3"/>
  <c r="AM1013" i="3"/>
  <c r="AO1013" i="3"/>
  <c r="AQ1013" i="3"/>
  <c r="AS1013" i="3"/>
  <c r="AU1013" i="3"/>
  <c r="AW1013" i="3"/>
  <c r="AY1013" i="3"/>
  <c r="BA1013" i="3"/>
  <c r="BC1013" i="3"/>
  <c r="BE1013" i="3"/>
  <c r="BG1013" i="3"/>
  <c r="BI1013" i="3"/>
  <c r="N1013" i="3"/>
  <c r="BH1013" i="3"/>
  <c r="P1013" i="3"/>
  <c r="R1013" i="3"/>
  <c r="T1013" i="3"/>
  <c r="V1013" i="3"/>
  <c r="X1013" i="3"/>
  <c r="Z1013" i="3"/>
  <c r="AB1013" i="3"/>
  <c r="AD1013" i="3"/>
  <c r="AF1013" i="3"/>
  <c r="AH1013" i="3"/>
  <c r="AJ1013" i="3"/>
  <c r="AL1013" i="3"/>
  <c r="AN1013" i="3"/>
  <c r="AP1013" i="3"/>
  <c r="AR1013" i="3"/>
  <c r="AT1013" i="3"/>
  <c r="AV1013" i="3"/>
  <c r="AX1013" i="3"/>
  <c r="AZ1013" i="3"/>
  <c r="BB1013" i="3"/>
  <c r="BD1013" i="3"/>
  <c r="BF1013" i="3"/>
  <c r="M1011" i="3"/>
  <c r="O1011" i="3"/>
  <c r="Q1011" i="3"/>
  <c r="S1011" i="3"/>
  <c r="U1011" i="3"/>
  <c r="W1011" i="3"/>
  <c r="Y1011" i="3"/>
  <c r="AA1011" i="3"/>
  <c r="AC1011" i="3"/>
  <c r="AE1011" i="3"/>
  <c r="AG1011" i="3"/>
  <c r="AI1011" i="3"/>
  <c r="AK1011" i="3"/>
  <c r="AM1011" i="3"/>
  <c r="AO1011" i="3"/>
  <c r="AQ1011" i="3"/>
  <c r="AS1011" i="3"/>
  <c r="AU1011" i="3"/>
  <c r="AW1011" i="3"/>
  <c r="AY1011" i="3"/>
  <c r="BA1011" i="3"/>
  <c r="BC1011" i="3"/>
  <c r="BE1011" i="3"/>
  <c r="BG1011" i="3"/>
  <c r="BI1011" i="3"/>
  <c r="N1011" i="3"/>
  <c r="P1011" i="3"/>
  <c r="R1011" i="3"/>
  <c r="T1011" i="3"/>
  <c r="V1011" i="3"/>
  <c r="X1011" i="3"/>
  <c r="Z1011" i="3"/>
  <c r="AB1011" i="3"/>
  <c r="AD1011" i="3"/>
  <c r="AF1011" i="3"/>
  <c r="AH1011" i="3"/>
  <c r="AJ1011" i="3"/>
  <c r="AL1011" i="3"/>
  <c r="AN1011" i="3"/>
  <c r="AP1011" i="3"/>
  <c r="AR1011" i="3"/>
  <c r="AT1011" i="3"/>
  <c r="AV1011" i="3"/>
  <c r="AX1011" i="3"/>
  <c r="AZ1011" i="3"/>
  <c r="BB1011" i="3"/>
  <c r="BD1011" i="3"/>
  <c r="BF1011" i="3"/>
  <c r="BH1011" i="3"/>
  <c r="M1009" i="3"/>
  <c r="O1009" i="3"/>
  <c r="Q1009" i="3"/>
  <c r="S1009" i="3"/>
  <c r="U1009" i="3"/>
  <c r="W1009" i="3"/>
  <c r="Y1009" i="3"/>
  <c r="AA1009" i="3"/>
  <c r="AC1009" i="3"/>
  <c r="AE1009" i="3"/>
  <c r="AG1009" i="3"/>
  <c r="AI1009" i="3"/>
  <c r="AK1009" i="3"/>
  <c r="AM1009" i="3"/>
  <c r="AO1009" i="3"/>
  <c r="AQ1009" i="3"/>
  <c r="AS1009" i="3"/>
  <c r="AU1009" i="3"/>
  <c r="AW1009" i="3"/>
  <c r="AY1009" i="3"/>
  <c r="BA1009" i="3"/>
  <c r="BC1009" i="3"/>
  <c r="BE1009" i="3"/>
  <c r="BG1009" i="3"/>
  <c r="BI1009" i="3"/>
  <c r="N1009" i="3"/>
  <c r="P1009" i="3"/>
  <c r="R1009" i="3"/>
  <c r="T1009" i="3"/>
  <c r="V1009" i="3"/>
  <c r="X1009" i="3"/>
  <c r="Z1009" i="3"/>
  <c r="AB1009" i="3"/>
  <c r="AD1009" i="3"/>
  <c r="AF1009" i="3"/>
  <c r="AH1009" i="3"/>
  <c r="AJ1009" i="3"/>
  <c r="AL1009" i="3"/>
  <c r="AN1009" i="3"/>
  <c r="AP1009" i="3"/>
  <c r="AR1009" i="3"/>
  <c r="AT1009" i="3"/>
  <c r="AV1009" i="3"/>
  <c r="AX1009" i="3"/>
  <c r="AZ1009" i="3"/>
  <c r="BB1009" i="3"/>
  <c r="BD1009" i="3"/>
  <c r="BF1009" i="3"/>
  <c r="BH1009" i="3"/>
  <c r="M1007" i="3"/>
  <c r="O1007" i="3"/>
  <c r="Q1007" i="3"/>
  <c r="S1007" i="3"/>
  <c r="U1007" i="3"/>
  <c r="W1007" i="3"/>
  <c r="Y1007" i="3"/>
  <c r="AA1007" i="3"/>
  <c r="AC1007" i="3"/>
  <c r="AE1007" i="3"/>
  <c r="AG1007" i="3"/>
  <c r="AI1007" i="3"/>
  <c r="AK1007" i="3"/>
  <c r="AM1007" i="3"/>
  <c r="AO1007" i="3"/>
  <c r="AQ1007" i="3"/>
  <c r="AS1007" i="3"/>
  <c r="AU1007" i="3"/>
  <c r="AW1007" i="3"/>
  <c r="AY1007" i="3"/>
  <c r="BA1007" i="3"/>
  <c r="BC1007" i="3"/>
  <c r="BE1007" i="3"/>
  <c r="BG1007" i="3"/>
  <c r="BI1007" i="3"/>
  <c r="N1007" i="3"/>
  <c r="P1007" i="3"/>
  <c r="R1007" i="3"/>
  <c r="T1007" i="3"/>
  <c r="V1007" i="3"/>
  <c r="X1007" i="3"/>
  <c r="Z1007" i="3"/>
  <c r="AB1007" i="3"/>
  <c r="AD1007" i="3"/>
  <c r="AF1007" i="3"/>
  <c r="AH1007" i="3"/>
  <c r="AJ1007" i="3"/>
  <c r="AL1007" i="3"/>
  <c r="AN1007" i="3"/>
  <c r="AP1007" i="3"/>
  <c r="AR1007" i="3"/>
  <c r="AT1007" i="3"/>
  <c r="AV1007" i="3"/>
  <c r="AX1007" i="3"/>
  <c r="AZ1007" i="3"/>
  <c r="BB1007" i="3"/>
  <c r="BD1007" i="3"/>
  <c r="BF1007" i="3"/>
  <c r="BH1007" i="3"/>
  <c r="M1005" i="3"/>
  <c r="O1005" i="3"/>
  <c r="Q1005" i="3"/>
  <c r="S1005" i="3"/>
  <c r="U1005" i="3"/>
  <c r="W1005" i="3"/>
  <c r="Y1005" i="3"/>
  <c r="AA1005" i="3"/>
  <c r="AC1005" i="3"/>
  <c r="AE1005" i="3"/>
  <c r="AG1005" i="3"/>
  <c r="AI1005" i="3"/>
  <c r="AK1005" i="3"/>
  <c r="AM1005" i="3"/>
  <c r="AO1005" i="3"/>
  <c r="AQ1005" i="3"/>
  <c r="AS1005" i="3"/>
  <c r="AU1005" i="3"/>
  <c r="AW1005" i="3"/>
  <c r="AY1005" i="3"/>
  <c r="BA1005" i="3"/>
  <c r="BC1005" i="3"/>
  <c r="BE1005" i="3"/>
  <c r="BG1005" i="3"/>
  <c r="BI1005" i="3"/>
  <c r="N1005" i="3"/>
  <c r="P1005" i="3"/>
  <c r="R1005" i="3"/>
  <c r="T1005" i="3"/>
  <c r="V1005" i="3"/>
  <c r="X1005" i="3"/>
  <c r="Z1005" i="3"/>
  <c r="AB1005" i="3"/>
  <c r="AD1005" i="3"/>
  <c r="AF1005" i="3"/>
  <c r="AH1005" i="3"/>
  <c r="AJ1005" i="3"/>
  <c r="AL1005" i="3"/>
  <c r="AN1005" i="3"/>
  <c r="AP1005" i="3"/>
  <c r="AR1005" i="3"/>
  <c r="AT1005" i="3"/>
  <c r="AV1005" i="3"/>
  <c r="AX1005" i="3"/>
  <c r="AZ1005" i="3"/>
  <c r="BB1005" i="3"/>
  <c r="BD1005" i="3"/>
  <c r="BF1005" i="3"/>
  <c r="BH1005" i="3"/>
  <c r="M1003" i="3"/>
  <c r="O1003" i="3"/>
  <c r="Q1003" i="3"/>
  <c r="S1003" i="3"/>
  <c r="U1003" i="3"/>
  <c r="W1003" i="3"/>
  <c r="Y1003" i="3"/>
  <c r="AA1003" i="3"/>
  <c r="AC1003" i="3"/>
  <c r="AE1003" i="3"/>
  <c r="AG1003" i="3"/>
  <c r="AI1003" i="3"/>
  <c r="AK1003" i="3"/>
  <c r="AM1003" i="3"/>
  <c r="AO1003" i="3"/>
  <c r="AQ1003" i="3"/>
  <c r="AS1003" i="3"/>
  <c r="AU1003" i="3"/>
  <c r="AW1003" i="3"/>
  <c r="AY1003" i="3"/>
  <c r="BA1003" i="3"/>
  <c r="BC1003" i="3"/>
  <c r="BE1003" i="3"/>
  <c r="BG1003" i="3"/>
  <c r="BI1003" i="3"/>
  <c r="N1003" i="3"/>
  <c r="P1003" i="3"/>
  <c r="R1003" i="3"/>
  <c r="T1003" i="3"/>
  <c r="V1003" i="3"/>
  <c r="X1003" i="3"/>
  <c r="Z1003" i="3"/>
  <c r="AB1003" i="3"/>
  <c r="AD1003" i="3"/>
  <c r="AF1003" i="3"/>
  <c r="AH1003" i="3"/>
  <c r="AJ1003" i="3"/>
  <c r="AL1003" i="3"/>
  <c r="AN1003" i="3"/>
  <c r="AP1003" i="3"/>
  <c r="AR1003" i="3"/>
  <c r="AT1003" i="3"/>
  <c r="AV1003" i="3"/>
  <c r="AX1003" i="3"/>
  <c r="AZ1003" i="3"/>
  <c r="BB1003" i="3"/>
  <c r="BD1003" i="3"/>
  <c r="BF1003" i="3"/>
  <c r="BH1003" i="3"/>
  <c r="M1001" i="3"/>
  <c r="O1001" i="3"/>
  <c r="Q1001" i="3"/>
  <c r="S1001" i="3"/>
  <c r="U1001" i="3"/>
  <c r="W1001" i="3"/>
  <c r="Y1001" i="3"/>
  <c r="AA1001" i="3"/>
  <c r="AC1001" i="3"/>
  <c r="AE1001" i="3"/>
  <c r="AG1001" i="3"/>
  <c r="AI1001" i="3"/>
  <c r="AK1001" i="3"/>
  <c r="AM1001" i="3"/>
  <c r="AO1001" i="3"/>
  <c r="AQ1001" i="3"/>
  <c r="AS1001" i="3"/>
  <c r="AU1001" i="3"/>
  <c r="AW1001" i="3"/>
  <c r="AY1001" i="3"/>
  <c r="BA1001" i="3"/>
  <c r="BC1001" i="3"/>
  <c r="BE1001" i="3"/>
  <c r="BG1001" i="3"/>
  <c r="BI1001" i="3"/>
  <c r="N1001" i="3"/>
  <c r="P1001" i="3"/>
  <c r="R1001" i="3"/>
  <c r="T1001" i="3"/>
  <c r="V1001" i="3"/>
  <c r="X1001" i="3"/>
  <c r="Z1001" i="3"/>
  <c r="AB1001" i="3"/>
  <c r="AD1001" i="3"/>
  <c r="AF1001" i="3"/>
  <c r="AH1001" i="3"/>
  <c r="AJ1001" i="3"/>
  <c r="AL1001" i="3"/>
  <c r="AN1001" i="3"/>
  <c r="AP1001" i="3"/>
  <c r="AR1001" i="3"/>
  <c r="AT1001" i="3"/>
  <c r="AV1001" i="3"/>
  <c r="AX1001" i="3"/>
  <c r="AZ1001" i="3"/>
  <c r="BB1001" i="3"/>
  <c r="BD1001" i="3"/>
  <c r="BF1001" i="3"/>
  <c r="BH1001" i="3"/>
  <c r="M999" i="3"/>
  <c r="O999" i="3"/>
  <c r="Q999" i="3"/>
  <c r="S999" i="3"/>
  <c r="U999" i="3"/>
  <c r="W999" i="3"/>
  <c r="Y999" i="3"/>
  <c r="AA999" i="3"/>
  <c r="AC999" i="3"/>
  <c r="AE999" i="3"/>
  <c r="AG999" i="3"/>
  <c r="AI999" i="3"/>
  <c r="AK999" i="3"/>
  <c r="AM999" i="3"/>
  <c r="AO999" i="3"/>
  <c r="AQ999" i="3"/>
  <c r="AS999" i="3"/>
  <c r="AU999" i="3"/>
  <c r="AW999" i="3"/>
  <c r="AY999" i="3"/>
  <c r="BA999" i="3"/>
  <c r="BC999" i="3"/>
  <c r="BE999" i="3"/>
  <c r="BG999" i="3"/>
  <c r="BI999" i="3"/>
  <c r="N999" i="3"/>
  <c r="P999" i="3"/>
  <c r="R999" i="3"/>
  <c r="T999" i="3"/>
  <c r="V999" i="3"/>
  <c r="X999" i="3"/>
  <c r="Z999" i="3"/>
  <c r="AB999" i="3"/>
  <c r="AD999" i="3"/>
  <c r="AF999" i="3"/>
  <c r="AH999" i="3"/>
  <c r="AJ999" i="3"/>
  <c r="AL999" i="3"/>
  <c r="AN999" i="3"/>
  <c r="AP999" i="3"/>
  <c r="AR999" i="3"/>
  <c r="AT999" i="3"/>
  <c r="AV999" i="3"/>
  <c r="AX999" i="3"/>
  <c r="AZ999" i="3"/>
  <c r="BB999" i="3"/>
  <c r="BD999" i="3"/>
  <c r="BF999" i="3"/>
  <c r="BH999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N997" i="3"/>
  <c r="P997" i="3"/>
  <c r="R997" i="3"/>
  <c r="T997" i="3"/>
  <c r="V997" i="3"/>
  <c r="X997" i="3"/>
  <c r="Z997" i="3"/>
  <c r="AB997" i="3"/>
  <c r="AD997" i="3"/>
  <c r="AF997" i="3"/>
  <c r="AH997" i="3"/>
  <c r="AJ997" i="3"/>
  <c r="AL997" i="3"/>
  <c r="AN997" i="3"/>
  <c r="AP997" i="3"/>
  <c r="AR997" i="3"/>
  <c r="AT997" i="3"/>
  <c r="AV997" i="3"/>
  <c r="AX997" i="3"/>
  <c r="AZ997" i="3"/>
  <c r="BB997" i="3"/>
  <c r="BD997" i="3"/>
  <c r="BF997" i="3"/>
  <c r="BH997" i="3"/>
  <c r="M995" i="3"/>
  <c r="O995" i="3"/>
  <c r="Q995" i="3"/>
  <c r="S995" i="3"/>
  <c r="U995" i="3"/>
  <c r="W995" i="3"/>
  <c r="Y995" i="3"/>
  <c r="AA995" i="3"/>
  <c r="AC995" i="3"/>
  <c r="AE995" i="3"/>
  <c r="AG995" i="3"/>
  <c r="AI995" i="3"/>
  <c r="AK995" i="3"/>
  <c r="AM995" i="3"/>
  <c r="AO995" i="3"/>
  <c r="AQ995" i="3"/>
  <c r="AS995" i="3"/>
  <c r="AU995" i="3"/>
  <c r="AW995" i="3"/>
  <c r="AY995" i="3"/>
  <c r="BA995" i="3"/>
  <c r="BC995" i="3"/>
  <c r="BE995" i="3"/>
  <c r="BG995" i="3"/>
  <c r="BI995" i="3"/>
  <c r="N995" i="3"/>
  <c r="P995" i="3"/>
  <c r="R995" i="3"/>
  <c r="T995" i="3"/>
  <c r="V995" i="3"/>
  <c r="X995" i="3"/>
  <c r="Z995" i="3"/>
  <c r="AB995" i="3"/>
  <c r="AD995" i="3"/>
  <c r="AF995" i="3"/>
  <c r="AH995" i="3"/>
  <c r="AJ995" i="3"/>
  <c r="AL995" i="3"/>
  <c r="AN995" i="3"/>
  <c r="AP995" i="3"/>
  <c r="AR995" i="3"/>
  <c r="AT995" i="3"/>
  <c r="AV995" i="3"/>
  <c r="AX995" i="3"/>
  <c r="AZ995" i="3"/>
  <c r="BB995" i="3"/>
  <c r="BD995" i="3"/>
  <c r="BF995" i="3"/>
  <c r="BH995" i="3"/>
  <c r="M993" i="3"/>
  <c r="O993" i="3"/>
  <c r="Q993" i="3"/>
  <c r="S993" i="3"/>
  <c r="U993" i="3"/>
  <c r="W993" i="3"/>
  <c r="Y993" i="3"/>
  <c r="AA993" i="3"/>
  <c r="AC993" i="3"/>
  <c r="AE993" i="3"/>
  <c r="AG993" i="3"/>
  <c r="AI993" i="3"/>
  <c r="AK993" i="3"/>
  <c r="AM993" i="3"/>
  <c r="AO993" i="3"/>
  <c r="AQ993" i="3"/>
  <c r="AS993" i="3"/>
  <c r="AU993" i="3"/>
  <c r="AW993" i="3"/>
  <c r="AY993" i="3"/>
  <c r="BA993" i="3"/>
  <c r="BC993" i="3"/>
  <c r="BE993" i="3"/>
  <c r="BG993" i="3"/>
  <c r="BI993" i="3"/>
  <c r="N993" i="3"/>
  <c r="P993" i="3"/>
  <c r="R993" i="3"/>
  <c r="T993" i="3"/>
  <c r="V993" i="3"/>
  <c r="X993" i="3"/>
  <c r="Z993" i="3"/>
  <c r="AB993" i="3"/>
  <c r="AD993" i="3"/>
  <c r="AF993" i="3"/>
  <c r="AH993" i="3"/>
  <c r="AJ993" i="3"/>
  <c r="AL993" i="3"/>
  <c r="AN993" i="3"/>
  <c r="AP993" i="3"/>
  <c r="AR993" i="3"/>
  <c r="AT993" i="3"/>
  <c r="AV993" i="3"/>
  <c r="AX993" i="3"/>
  <c r="AZ993" i="3"/>
  <c r="BB993" i="3"/>
  <c r="BD993" i="3"/>
  <c r="BF993" i="3"/>
  <c r="BH993" i="3"/>
  <c r="N991" i="3"/>
  <c r="P991" i="3"/>
  <c r="R991" i="3"/>
  <c r="T991" i="3"/>
  <c r="V991" i="3"/>
  <c r="X991" i="3"/>
  <c r="Z991" i="3"/>
  <c r="AB991" i="3"/>
  <c r="AD991" i="3"/>
  <c r="AF991" i="3"/>
  <c r="AH991" i="3"/>
  <c r="AJ991" i="3"/>
  <c r="AL991" i="3"/>
  <c r="AN991" i="3"/>
  <c r="AP991" i="3"/>
  <c r="AR991" i="3"/>
  <c r="AT991" i="3"/>
  <c r="AV991" i="3"/>
  <c r="AX991" i="3"/>
  <c r="AZ991" i="3"/>
  <c r="BB991" i="3"/>
  <c r="BD991" i="3"/>
  <c r="N990" i="3"/>
  <c r="P990" i="3"/>
  <c r="R990" i="3"/>
  <c r="T990" i="3"/>
  <c r="V990" i="3"/>
  <c r="X990" i="3"/>
  <c r="Z990" i="3"/>
  <c r="AB990" i="3"/>
  <c r="AD990" i="3"/>
  <c r="AF990" i="3"/>
  <c r="AH990" i="3"/>
  <c r="AJ990" i="3"/>
  <c r="AL990" i="3"/>
  <c r="AN990" i="3"/>
  <c r="AP990" i="3"/>
  <c r="AR990" i="3"/>
  <c r="AT990" i="3"/>
  <c r="AV990" i="3"/>
  <c r="AX990" i="3"/>
  <c r="AZ990" i="3"/>
  <c r="BB990" i="3"/>
  <c r="BD990" i="3"/>
  <c r="BF990" i="3"/>
  <c r="BH990" i="3"/>
  <c r="N989" i="3"/>
  <c r="P989" i="3"/>
  <c r="R989" i="3"/>
  <c r="T989" i="3"/>
  <c r="V989" i="3"/>
  <c r="X989" i="3"/>
  <c r="Z989" i="3"/>
  <c r="AB989" i="3"/>
  <c r="AD989" i="3"/>
  <c r="AF989" i="3"/>
  <c r="AH989" i="3"/>
  <c r="AJ989" i="3"/>
  <c r="AL989" i="3"/>
  <c r="AN989" i="3"/>
  <c r="AP989" i="3"/>
  <c r="AR989" i="3"/>
  <c r="AT989" i="3"/>
  <c r="AV989" i="3"/>
  <c r="AX989" i="3"/>
  <c r="AZ989" i="3"/>
  <c r="BB989" i="3"/>
  <c r="BD989" i="3"/>
  <c r="BF989" i="3"/>
  <c r="BH989" i="3"/>
  <c r="N988" i="3"/>
  <c r="P988" i="3"/>
  <c r="R988" i="3"/>
  <c r="T988" i="3"/>
  <c r="V988" i="3"/>
  <c r="X988" i="3"/>
  <c r="Z988" i="3"/>
  <c r="AB988" i="3"/>
  <c r="AD988" i="3"/>
  <c r="AF988" i="3"/>
  <c r="AH988" i="3"/>
  <c r="AJ988" i="3"/>
  <c r="AL988" i="3"/>
  <c r="AN988" i="3"/>
  <c r="AP988" i="3"/>
  <c r="AR988" i="3"/>
  <c r="AT988" i="3"/>
  <c r="AV988" i="3"/>
  <c r="AX988" i="3"/>
  <c r="AZ988" i="3"/>
  <c r="BB988" i="3"/>
  <c r="BD988" i="3"/>
  <c r="BF988" i="3"/>
  <c r="BH988" i="3"/>
  <c r="N987" i="3"/>
  <c r="P987" i="3"/>
  <c r="R987" i="3"/>
  <c r="T987" i="3"/>
  <c r="V987" i="3"/>
  <c r="X987" i="3"/>
  <c r="Z987" i="3"/>
  <c r="AB987" i="3"/>
  <c r="AD987" i="3"/>
  <c r="AF987" i="3"/>
  <c r="AH987" i="3"/>
  <c r="AJ987" i="3"/>
  <c r="AL987" i="3"/>
  <c r="AN987" i="3"/>
  <c r="AP987" i="3"/>
  <c r="AR987" i="3"/>
  <c r="AT987" i="3"/>
  <c r="AV987" i="3"/>
  <c r="AX987" i="3"/>
  <c r="AZ987" i="3"/>
  <c r="BB987" i="3"/>
  <c r="BD987" i="3"/>
  <c r="BF987" i="3"/>
  <c r="BH987" i="3"/>
  <c r="N986" i="3"/>
  <c r="P986" i="3"/>
  <c r="R986" i="3"/>
  <c r="T986" i="3"/>
  <c r="V986" i="3"/>
  <c r="X986" i="3"/>
  <c r="Z986" i="3"/>
  <c r="AB986" i="3"/>
  <c r="AD986" i="3"/>
  <c r="AF986" i="3"/>
  <c r="AH986" i="3"/>
  <c r="AJ986" i="3"/>
  <c r="AL986" i="3"/>
  <c r="AN986" i="3"/>
  <c r="AP986" i="3"/>
  <c r="AR986" i="3"/>
  <c r="AT986" i="3"/>
  <c r="AV986" i="3"/>
  <c r="AX986" i="3"/>
  <c r="AZ986" i="3"/>
  <c r="BB986" i="3"/>
  <c r="BD986" i="3"/>
  <c r="BF986" i="3"/>
  <c r="BH986" i="3"/>
  <c r="N985" i="3"/>
  <c r="P985" i="3"/>
  <c r="R985" i="3"/>
  <c r="T985" i="3"/>
  <c r="V985" i="3"/>
  <c r="X985" i="3"/>
  <c r="Z985" i="3"/>
  <c r="AB985" i="3"/>
  <c r="AD985" i="3"/>
  <c r="AF985" i="3"/>
  <c r="AH985" i="3"/>
  <c r="AJ985" i="3"/>
  <c r="AL985" i="3"/>
  <c r="AN985" i="3"/>
  <c r="AP985" i="3"/>
  <c r="AR985" i="3"/>
  <c r="AT985" i="3"/>
  <c r="AV985" i="3"/>
  <c r="AX985" i="3"/>
  <c r="AZ985" i="3"/>
  <c r="BB985" i="3"/>
  <c r="BD985" i="3"/>
  <c r="BF985" i="3"/>
  <c r="BH985" i="3"/>
  <c r="N984" i="3"/>
  <c r="P984" i="3"/>
  <c r="R984" i="3"/>
  <c r="T984" i="3"/>
  <c r="V984" i="3"/>
  <c r="X984" i="3"/>
  <c r="Z984" i="3"/>
  <c r="AB984" i="3"/>
  <c r="AD984" i="3"/>
  <c r="AF984" i="3"/>
  <c r="AH984" i="3"/>
  <c r="AJ984" i="3"/>
  <c r="AL984" i="3"/>
  <c r="AN984" i="3"/>
  <c r="AP984" i="3"/>
  <c r="AR984" i="3"/>
  <c r="AT984" i="3"/>
  <c r="AV984" i="3"/>
  <c r="AX984" i="3"/>
  <c r="AZ984" i="3"/>
  <c r="BB984" i="3"/>
  <c r="BD984" i="3"/>
  <c r="BF984" i="3"/>
  <c r="BH984" i="3"/>
  <c r="N983" i="3"/>
  <c r="P983" i="3"/>
  <c r="R983" i="3"/>
  <c r="T983" i="3"/>
  <c r="V983" i="3"/>
  <c r="X983" i="3"/>
  <c r="Z983" i="3"/>
  <c r="AB983" i="3"/>
  <c r="AD983" i="3"/>
  <c r="AF983" i="3"/>
  <c r="AH983" i="3"/>
  <c r="AJ983" i="3"/>
  <c r="AL983" i="3"/>
  <c r="AN983" i="3"/>
  <c r="AP983" i="3"/>
  <c r="AR983" i="3"/>
  <c r="AT983" i="3"/>
  <c r="AV983" i="3"/>
  <c r="AX983" i="3"/>
  <c r="AZ983" i="3"/>
  <c r="BB983" i="3"/>
  <c r="BD983" i="3"/>
  <c r="BF983" i="3"/>
  <c r="BH983" i="3"/>
  <c r="N982" i="3"/>
  <c r="P982" i="3"/>
  <c r="R982" i="3"/>
  <c r="T982" i="3"/>
  <c r="V982" i="3"/>
  <c r="X982" i="3"/>
  <c r="Z982" i="3"/>
  <c r="AB982" i="3"/>
  <c r="AD982" i="3"/>
  <c r="AF982" i="3"/>
  <c r="AH982" i="3"/>
  <c r="AJ982" i="3"/>
  <c r="AL982" i="3"/>
  <c r="AN982" i="3"/>
  <c r="AP982" i="3"/>
  <c r="AR982" i="3"/>
  <c r="AT982" i="3"/>
  <c r="AV982" i="3"/>
  <c r="AX982" i="3"/>
  <c r="AZ982" i="3"/>
  <c r="BB982" i="3"/>
  <c r="BD982" i="3"/>
  <c r="BF982" i="3"/>
  <c r="BH982" i="3"/>
  <c r="N981" i="3"/>
  <c r="P981" i="3"/>
  <c r="R981" i="3"/>
  <c r="T981" i="3"/>
  <c r="V981" i="3"/>
  <c r="X981" i="3"/>
  <c r="Z981" i="3"/>
  <c r="AB981" i="3"/>
  <c r="AD981" i="3"/>
  <c r="AF981" i="3"/>
  <c r="AH981" i="3"/>
  <c r="AJ981" i="3"/>
  <c r="AL981" i="3"/>
  <c r="AN981" i="3"/>
  <c r="AP981" i="3"/>
  <c r="AR981" i="3"/>
  <c r="AT981" i="3"/>
  <c r="AV981" i="3"/>
  <c r="AX981" i="3"/>
  <c r="AZ981" i="3"/>
  <c r="BB981" i="3"/>
  <c r="BD981" i="3"/>
  <c r="BF981" i="3"/>
  <c r="BH981" i="3"/>
  <c r="N980" i="3"/>
  <c r="P980" i="3"/>
  <c r="R980" i="3"/>
  <c r="T980" i="3"/>
  <c r="V980" i="3"/>
  <c r="X980" i="3"/>
  <c r="Z980" i="3"/>
  <c r="AB980" i="3"/>
  <c r="AD980" i="3"/>
  <c r="AF980" i="3"/>
  <c r="AH980" i="3"/>
  <c r="AJ980" i="3"/>
  <c r="AL980" i="3"/>
  <c r="AN980" i="3"/>
  <c r="AP980" i="3"/>
  <c r="AR980" i="3"/>
  <c r="AT980" i="3"/>
  <c r="AV980" i="3"/>
  <c r="AX980" i="3"/>
  <c r="AZ980" i="3"/>
  <c r="BB980" i="3"/>
  <c r="BD980" i="3"/>
  <c r="BF980" i="3"/>
  <c r="BH980" i="3"/>
  <c r="M978" i="3"/>
  <c r="O978" i="3"/>
  <c r="Q978" i="3"/>
  <c r="S978" i="3"/>
  <c r="U978" i="3"/>
  <c r="W978" i="3"/>
  <c r="Y978" i="3"/>
  <c r="AA978" i="3"/>
  <c r="AC978" i="3"/>
  <c r="AE978" i="3"/>
  <c r="AG978" i="3"/>
  <c r="AI978" i="3"/>
  <c r="AK978" i="3"/>
  <c r="AM978" i="3"/>
  <c r="AO978" i="3"/>
  <c r="AQ978" i="3"/>
  <c r="AS978" i="3"/>
  <c r="AU978" i="3"/>
  <c r="AW978" i="3"/>
  <c r="AY978" i="3"/>
  <c r="BA978" i="3"/>
  <c r="BC978" i="3"/>
  <c r="BE978" i="3"/>
  <c r="BG978" i="3"/>
  <c r="BI978" i="3"/>
  <c r="M976" i="3"/>
  <c r="O976" i="3"/>
  <c r="Q976" i="3"/>
  <c r="S976" i="3"/>
  <c r="U976" i="3"/>
  <c r="W976" i="3"/>
  <c r="Y976" i="3"/>
  <c r="AA976" i="3"/>
  <c r="AC976" i="3"/>
  <c r="AE976" i="3"/>
  <c r="AG976" i="3"/>
  <c r="AI976" i="3"/>
  <c r="AK976" i="3"/>
  <c r="AM976" i="3"/>
  <c r="AO976" i="3"/>
  <c r="AQ976" i="3"/>
  <c r="AS976" i="3"/>
  <c r="AU976" i="3"/>
  <c r="AW976" i="3"/>
  <c r="AY976" i="3"/>
  <c r="BA976" i="3"/>
  <c r="BC976" i="3"/>
  <c r="BE976" i="3"/>
  <c r="BG976" i="3"/>
  <c r="BI976" i="3"/>
  <c r="M974" i="3"/>
  <c r="O974" i="3"/>
  <c r="Q974" i="3"/>
  <c r="S974" i="3"/>
  <c r="U974" i="3"/>
  <c r="W974" i="3"/>
  <c r="Y974" i="3"/>
  <c r="AA974" i="3"/>
  <c r="AC974" i="3"/>
  <c r="AE974" i="3"/>
  <c r="AG974" i="3"/>
  <c r="AI974" i="3"/>
  <c r="AK974" i="3"/>
  <c r="AM974" i="3"/>
  <c r="AO974" i="3"/>
  <c r="AQ974" i="3"/>
  <c r="AS974" i="3"/>
  <c r="AU974" i="3"/>
  <c r="AW974" i="3"/>
  <c r="AY974" i="3"/>
  <c r="BA974" i="3"/>
  <c r="BC974" i="3"/>
  <c r="BE974" i="3"/>
  <c r="BG974" i="3"/>
  <c r="BI974" i="3"/>
  <c r="M972" i="3"/>
  <c r="O972" i="3"/>
  <c r="Q972" i="3"/>
  <c r="S972" i="3"/>
  <c r="U972" i="3"/>
  <c r="W972" i="3"/>
  <c r="Y972" i="3"/>
  <c r="AA972" i="3"/>
  <c r="AC972" i="3"/>
  <c r="AE972" i="3"/>
  <c r="AG972" i="3"/>
  <c r="AI972" i="3"/>
  <c r="AK972" i="3"/>
  <c r="AM972" i="3"/>
  <c r="AO972" i="3"/>
  <c r="AQ972" i="3"/>
  <c r="AS972" i="3"/>
  <c r="AU972" i="3"/>
  <c r="AW972" i="3"/>
  <c r="AY972" i="3"/>
  <c r="BA972" i="3"/>
  <c r="BC972" i="3"/>
  <c r="BE972" i="3"/>
  <c r="BG972" i="3"/>
  <c r="BI972" i="3"/>
  <c r="M970" i="3"/>
  <c r="O970" i="3"/>
  <c r="Q970" i="3"/>
  <c r="S970" i="3"/>
  <c r="U970" i="3"/>
  <c r="W970" i="3"/>
  <c r="Y970" i="3"/>
  <c r="AA970" i="3"/>
  <c r="AC970" i="3"/>
  <c r="AE970" i="3"/>
  <c r="AG970" i="3"/>
  <c r="AI970" i="3"/>
  <c r="AK970" i="3"/>
  <c r="AM970" i="3"/>
  <c r="AO970" i="3"/>
  <c r="AQ970" i="3"/>
  <c r="AS970" i="3"/>
  <c r="AU970" i="3"/>
  <c r="AW970" i="3"/>
  <c r="AY970" i="3"/>
  <c r="BA970" i="3"/>
  <c r="BC970" i="3"/>
  <c r="BE970" i="3"/>
  <c r="BG970" i="3"/>
  <c r="BI970" i="3"/>
  <c r="M968" i="3"/>
  <c r="O968" i="3"/>
  <c r="Q968" i="3"/>
  <c r="S968" i="3"/>
  <c r="U968" i="3"/>
  <c r="W968" i="3"/>
  <c r="Y968" i="3"/>
  <c r="AA968" i="3"/>
  <c r="AC968" i="3"/>
  <c r="AE968" i="3"/>
  <c r="AG968" i="3"/>
  <c r="AI968" i="3"/>
  <c r="AK968" i="3"/>
  <c r="AM968" i="3"/>
  <c r="AO968" i="3"/>
  <c r="AQ968" i="3"/>
  <c r="AS968" i="3"/>
  <c r="AU968" i="3"/>
  <c r="AW968" i="3"/>
  <c r="AY968" i="3"/>
  <c r="BA968" i="3"/>
  <c r="BC968" i="3"/>
  <c r="BE968" i="3"/>
  <c r="BG968" i="3"/>
  <c r="BI968" i="3"/>
  <c r="M966" i="3"/>
  <c r="O966" i="3"/>
  <c r="Q966" i="3"/>
  <c r="S966" i="3"/>
  <c r="U966" i="3"/>
  <c r="W966" i="3"/>
  <c r="Y966" i="3"/>
  <c r="AA966" i="3"/>
  <c r="AC966" i="3"/>
  <c r="AE966" i="3"/>
  <c r="AG966" i="3"/>
  <c r="AI966" i="3"/>
  <c r="AK966" i="3"/>
  <c r="AM966" i="3"/>
  <c r="AO966" i="3"/>
  <c r="AQ966" i="3"/>
  <c r="AS966" i="3"/>
  <c r="AU966" i="3"/>
  <c r="AW966" i="3"/>
  <c r="AY966" i="3"/>
  <c r="BA966" i="3"/>
  <c r="BC966" i="3"/>
  <c r="BE966" i="3"/>
  <c r="BG966" i="3"/>
  <c r="BI966" i="3"/>
  <c r="M964" i="3"/>
  <c r="O964" i="3"/>
  <c r="Q964" i="3"/>
  <c r="S964" i="3"/>
  <c r="U964" i="3"/>
  <c r="W964" i="3"/>
  <c r="Y964" i="3"/>
  <c r="AA964" i="3"/>
  <c r="AC964" i="3"/>
  <c r="AE964" i="3"/>
  <c r="AG964" i="3"/>
  <c r="AI964" i="3"/>
  <c r="AK964" i="3"/>
  <c r="AM964" i="3"/>
  <c r="AO964" i="3"/>
  <c r="AQ964" i="3"/>
  <c r="AS964" i="3"/>
  <c r="AU964" i="3"/>
  <c r="AW964" i="3"/>
  <c r="AY964" i="3"/>
  <c r="BA964" i="3"/>
  <c r="BC964" i="3"/>
  <c r="BE964" i="3"/>
  <c r="BG964" i="3"/>
  <c r="BI964" i="3"/>
  <c r="M962" i="3"/>
  <c r="O962" i="3"/>
  <c r="Q962" i="3"/>
  <c r="S962" i="3"/>
  <c r="U962" i="3"/>
  <c r="W962" i="3"/>
  <c r="Y962" i="3"/>
  <c r="AA962" i="3"/>
  <c r="AC962" i="3"/>
  <c r="AE962" i="3"/>
  <c r="AG962" i="3"/>
  <c r="AI962" i="3"/>
  <c r="AK962" i="3"/>
  <c r="AM962" i="3"/>
  <c r="AO962" i="3"/>
  <c r="AQ962" i="3"/>
  <c r="AS962" i="3"/>
  <c r="AU962" i="3"/>
  <c r="AW962" i="3"/>
  <c r="AY962" i="3"/>
  <c r="BA962" i="3"/>
  <c r="BC962" i="3"/>
  <c r="BE962" i="3"/>
  <c r="BG962" i="3"/>
  <c r="BI962" i="3"/>
  <c r="M960" i="3"/>
  <c r="O960" i="3"/>
  <c r="Q960" i="3"/>
  <c r="S960" i="3"/>
  <c r="U960" i="3"/>
  <c r="W960" i="3"/>
  <c r="Y960" i="3"/>
  <c r="AA960" i="3"/>
  <c r="AC960" i="3"/>
  <c r="AE960" i="3"/>
  <c r="AG960" i="3"/>
  <c r="AI960" i="3"/>
  <c r="AK960" i="3"/>
  <c r="AM960" i="3"/>
  <c r="AO960" i="3"/>
  <c r="AQ960" i="3"/>
  <c r="AS960" i="3"/>
  <c r="AU960" i="3"/>
  <c r="AW960" i="3"/>
  <c r="AY960" i="3"/>
  <c r="BA960" i="3"/>
  <c r="BC960" i="3"/>
  <c r="BE960" i="3"/>
  <c r="BG960" i="3"/>
  <c r="BI960" i="3"/>
  <c r="M958" i="3"/>
  <c r="O958" i="3"/>
  <c r="Q958" i="3"/>
  <c r="S958" i="3"/>
  <c r="U958" i="3"/>
  <c r="W958" i="3"/>
  <c r="Y958" i="3"/>
  <c r="AA958" i="3"/>
  <c r="AC958" i="3"/>
  <c r="AE958" i="3"/>
  <c r="AG958" i="3"/>
  <c r="AI958" i="3"/>
  <c r="AK958" i="3"/>
  <c r="AM958" i="3"/>
  <c r="AO958" i="3"/>
  <c r="AQ958" i="3"/>
  <c r="AS958" i="3"/>
  <c r="AU958" i="3"/>
  <c r="AW958" i="3"/>
  <c r="AY958" i="3"/>
  <c r="BA958" i="3"/>
  <c r="BC958" i="3"/>
  <c r="BE958" i="3"/>
  <c r="BG958" i="3"/>
  <c r="BI958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M954" i="3"/>
  <c r="O954" i="3"/>
  <c r="Q954" i="3"/>
  <c r="S954" i="3"/>
  <c r="U954" i="3"/>
  <c r="W954" i="3"/>
  <c r="Y954" i="3"/>
  <c r="AA954" i="3"/>
  <c r="AC954" i="3"/>
  <c r="AE954" i="3"/>
  <c r="AG954" i="3"/>
  <c r="AI954" i="3"/>
  <c r="AK954" i="3"/>
  <c r="AM954" i="3"/>
  <c r="AO954" i="3"/>
  <c r="AQ954" i="3"/>
  <c r="AS954" i="3"/>
  <c r="AU954" i="3"/>
  <c r="AW954" i="3"/>
  <c r="AY954" i="3"/>
  <c r="BA954" i="3"/>
  <c r="BC954" i="3"/>
  <c r="BE954" i="3"/>
  <c r="BG954" i="3"/>
  <c r="BI954" i="3"/>
  <c r="M952" i="3"/>
  <c r="O952" i="3"/>
  <c r="Q952" i="3"/>
  <c r="S952" i="3"/>
  <c r="U952" i="3"/>
  <c r="W952" i="3"/>
  <c r="Y952" i="3"/>
  <c r="AA952" i="3"/>
  <c r="AC952" i="3"/>
  <c r="AE952" i="3"/>
  <c r="AG952" i="3"/>
  <c r="AI952" i="3"/>
  <c r="AK952" i="3"/>
  <c r="AM952" i="3"/>
  <c r="AO952" i="3"/>
  <c r="AQ952" i="3"/>
  <c r="AS952" i="3"/>
  <c r="AU952" i="3"/>
  <c r="AW952" i="3"/>
  <c r="AY952" i="3"/>
  <c r="BA952" i="3"/>
  <c r="BC952" i="3"/>
  <c r="BE952" i="3"/>
  <c r="BG952" i="3"/>
  <c r="BI952" i="3"/>
  <c r="M950" i="3"/>
  <c r="O950" i="3"/>
  <c r="Q950" i="3"/>
  <c r="S950" i="3"/>
  <c r="U950" i="3"/>
  <c r="W950" i="3"/>
  <c r="Y950" i="3"/>
  <c r="AA950" i="3"/>
  <c r="AC950" i="3"/>
  <c r="AE950" i="3"/>
  <c r="AG950" i="3"/>
  <c r="AI950" i="3"/>
  <c r="AK950" i="3"/>
  <c r="AM950" i="3"/>
  <c r="AO950" i="3"/>
  <c r="AQ950" i="3"/>
  <c r="AS950" i="3"/>
  <c r="AU950" i="3"/>
  <c r="AW950" i="3"/>
  <c r="AY950" i="3"/>
  <c r="BA950" i="3"/>
  <c r="BC950" i="3"/>
  <c r="BE950" i="3"/>
  <c r="BG950" i="3"/>
  <c r="BI950" i="3"/>
  <c r="N948" i="3"/>
  <c r="R948" i="3"/>
  <c r="V948" i="3"/>
  <c r="Z948" i="3"/>
  <c r="AD948" i="3"/>
  <c r="AH948" i="3"/>
  <c r="AL948" i="3"/>
  <c r="AP948" i="3"/>
  <c r="AS948" i="3"/>
  <c r="AU948" i="3"/>
  <c r="AW948" i="3"/>
  <c r="AY948" i="3"/>
  <c r="BA948" i="3"/>
  <c r="BC948" i="3"/>
  <c r="BE948" i="3"/>
  <c r="BG948" i="3"/>
  <c r="BI948" i="3"/>
  <c r="N947" i="3"/>
  <c r="R947" i="3"/>
  <c r="V947" i="3"/>
  <c r="Z947" i="3"/>
  <c r="AD947" i="3"/>
  <c r="AH947" i="3"/>
  <c r="AL947" i="3"/>
  <c r="AP947" i="3"/>
  <c r="AT947" i="3"/>
  <c r="AX947" i="3"/>
  <c r="BB947" i="3"/>
  <c r="BF947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N944" i="3"/>
  <c r="R944" i="3"/>
  <c r="V944" i="3"/>
  <c r="Z944" i="3"/>
  <c r="AD944" i="3"/>
  <c r="AH944" i="3"/>
  <c r="AL944" i="3"/>
  <c r="AP944" i="3"/>
  <c r="AT944" i="3"/>
  <c r="AX944" i="3"/>
  <c r="BB944" i="3"/>
  <c r="BF944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N942" i="3"/>
  <c r="R942" i="3"/>
  <c r="V942" i="3"/>
  <c r="Z942" i="3"/>
  <c r="AD942" i="3"/>
  <c r="AH942" i="3"/>
  <c r="AL942" i="3"/>
  <c r="AP942" i="3"/>
  <c r="AT942" i="3"/>
  <c r="AX942" i="3"/>
  <c r="BB942" i="3"/>
  <c r="BF942" i="3"/>
  <c r="N941" i="3"/>
  <c r="R941" i="3"/>
  <c r="V941" i="3"/>
  <c r="Z941" i="3"/>
  <c r="AD941" i="3"/>
  <c r="AH941" i="3"/>
  <c r="AL941" i="3"/>
  <c r="AP941" i="3"/>
  <c r="AT941" i="3"/>
  <c r="AX941" i="3"/>
  <c r="BB941" i="3"/>
  <c r="BF941" i="3"/>
  <c r="N940" i="3"/>
  <c r="R940" i="3"/>
  <c r="V940" i="3"/>
  <c r="Z940" i="3"/>
  <c r="AD940" i="3"/>
  <c r="AH940" i="3"/>
  <c r="AL940" i="3"/>
  <c r="AP940" i="3"/>
  <c r="AT940" i="3"/>
  <c r="AX940" i="3"/>
  <c r="BB940" i="3"/>
  <c r="BF940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N938" i="3"/>
  <c r="R938" i="3"/>
  <c r="V938" i="3"/>
  <c r="Z938" i="3"/>
  <c r="AD938" i="3"/>
  <c r="AH938" i="3"/>
  <c r="AL938" i="3"/>
  <c r="AP938" i="3"/>
  <c r="AT938" i="3"/>
  <c r="AX938" i="3"/>
  <c r="BB938" i="3"/>
  <c r="BF938" i="3"/>
  <c r="BI991" i="3"/>
  <c r="BG991" i="3"/>
  <c r="BE991" i="3"/>
  <c r="BA991" i="3"/>
  <c r="AW991" i="3"/>
  <c r="AS991" i="3"/>
  <c r="AO991" i="3"/>
  <c r="AK991" i="3"/>
  <c r="AG991" i="3"/>
  <c r="AC991" i="3"/>
  <c r="Y991" i="3"/>
  <c r="U991" i="3"/>
  <c r="Q991" i="3"/>
  <c r="M991" i="3"/>
  <c r="BI990" i="3"/>
  <c r="BE990" i="3"/>
  <c r="BA990" i="3"/>
  <c r="AW990" i="3"/>
  <c r="AS990" i="3"/>
  <c r="AO990" i="3"/>
  <c r="AK990" i="3"/>
  <c r="AG990" i="3"/>
  <c r="AC990" i="3"/>
  <c r="Y990" i="3"/>
  <c r="U990" i="3"/>
  <c r="Q990" i="3"/>
  <c r="M990" i="3"/>
  <c r="BI989" i="3"/>
  <c r="BE989" i="3"/>
  <c r="BA989" i="3"/>
  <c r="AW989" i="3"/>
  <c r="AS989" i="3"/>
  <c r="AO989" i="3"/>
  <c r="AK989" i="3"/>
  <c r="AG989" i="3"/>
  <c r="AC989" i="3"/>
  <c r="Y989" i="3"/>
  <c r="U989" i="3"/>
  <c r="Q989" i="3"/>
  <c r="M989" i="3"/>
  <c r="BI988" i="3"/>
  <c r="BE988" i="3"/>
  <c r="BA988" i="3"/>
  <c r="AW988" i="3"/>
  <c r="AS988" i="3"/>
  <c r="AO988" i="3"/>
  <c r="AK988" i="3"/>
  <c r="AG988" i="3"/>
  <c r="AC988" i="3"/>
  <c r="Y988" i="3"/>
  <c r="U988" i="3"/>
  <c r="Q988" i="3"/>
  <c r="M988" i="3"/>
  <c r="BI987" i="3"/>
  <c r="BE987" i="3"/>
  <c r="BA987" i="3"/>
  <c r="AW987" i="3"/>
  <c r="AS987" i="3"/>
  <c r="AO987" i="3"/>
  <c r="AK987" i="3"/>
  <c r="AG987" i="3"/>
  <c r="AC987" i="3"/>
  <c r="Y987" i="3"/>
  <c r="U987" i="3"/>
  <c r="Q987" i="3"/>
  <c r="M987" i="3"/>
  <c r="BI986" i="3"/>
  <c r="BE986" i="3"/>
  <c r="BA986" i="3"/>
  <c r="AW986" i="3"/>
  <c r="AS986" i="3"/>
  <c r="AO986" i="3"/>
  <c r="AK986" i="3"/>
  <c r="AG986" i="3"/>
  <c r="AC986" i="3"/>
  <c r="Y986" i="3"/>
  <c r="U986" i="3"/>
  <c r="Q986" i="3"/>
  <c r="M986" i="3"/>
  <c r="BI985" i="3"/>
  <c r="BE985" i="3"/>
  <c r="BA985" i="3"/>
  <c r="AW985" i="3"/>
  <c r="AS985" i="3"/>
  <c r="AO985" i="3"/>
  <c r="AK985" i="3"/>
  <c r="AG985" i="3"/>
  <c r="AC985" i="3"/>
  <c r="Y985" i="3"/>
  <c r="U985" i="3"/>
  <c r="Q985" i="3"/>
  <c r="M985" i="3"/>
  <c r="BI984" i="3"/>
  <c r="BE984" i="3"/>
  <c r="BA984" i="3"/>
  <c r="AW984" i="3"/>
  <c r="AS984" i="3"/>
  <c r="AO984" i="3"/>
  <c r="AK984" i="3"/>
  <c r="AG984" i="3"/>
  <c r="AC984" i="3"/>
  <c r="Y984" i="3"/>
  <c r="U984" i="3"/>
  <c r="Q984" i="3"/>
  <c r="M984" i="3"/>
  <c r="BI983" i="3"/>
  <c r="BE983" i="3"/>
  <c r="BA983" i="3"/>
  <c r="AW983" i="3"/>
  <c r="AS983" i="3"/>
  <c r="AO983" i="3"/>
  <c r="AK983" i="3"/>
  <c r="AG983" i="3"/>
  <c r="AC983" i="3"/>
  <c r="Y983" i="3"/>
  <c r="U983" i="3"/>
  <c r="Q983" i="3"/>
  <c r="M983" i="3"/>
  <c r="BI982" i="3"/>
  <c r="BE982" i="3"/>
  <c r="BA982" i="3"/>
  <c r="AW982" i="3"/>
  <c r="AS982" i="3"/>
  <c r="AO982" i="3"/>
  <c r="AK982" i="3"/>
  <c r="AG982" i="3"/>
  <c r="AC982" i="3"/>
  <c r="Y982" i="3"/>
  <c r="U982" i="3"/>
  <c r="Q982" i="3"/>
  <c r="M982" i="3"/>
  <c r="BI981" i="3"/>
  <c r="BE981" i="3"/>
  <c r="BA981" i="3"/>
  <c r="AW981" i="3"/>
  <c r="AS981" i="3"/>
  <c r="AO981" i="3"/>
  <c r="AK981" i="3"/>
  <c r="AG981" i="3"/>
  <c r="AC981" i="3"/>
  <c r="Y981" i="3"/>
  <c r="U981" i="3"/>
  <c r="Q981" i="3"/>
  <c r="M981" i="3"/>
  <c r="BI980" i="3"/>
  <c r="BE980" i="3"/>
  <c r="BA980" i="3"/>
  <c r="AW980" i="3"/>
  <c r="AS980" i="3"/>
  <c r="AO980" i="3"/>
  <c r="AK980" i="3"/>
  <c r="AG980" i="3"/>
  <c r="AC980" i="3"/>
  <c r="Y980" i="3"/>
  <c r="U980" i="3"/>
  <c r="Q980" i="3"/>
  <c r="M980" i="3"/>
  <c r="M979" i="3"/>
  <c r="O979" i="3"/>
  <c r="Q979" i="3"/>
  <c r="S979" i="3"/>
  <c r="U979" i="3"/>
  <c r="W979" i="3"/>
  <c r="Y979" i="3"/>
  <c r="AA979" i="3"/>
  <c r="AC979" i="3"/>
  <c r="AE979" i="3"/>
  <c r="AG979" i="3"/>
  <c r="AI979" i="3"/>
  <c r="AK979" i="3"/>
  <c r="AM979" i="3"/>
  <c r="AO979" i="3"/>
  <c r="AQ979" i="3"/>
  <c r="AS979" i="3"/>
  <c r="AU979" i="3"/>
  <c r="AW979" i="3"/>
  <c r="AY979" i="3"/>
  <c r="BA979" i="3"/>
  <c r="BC979" i="3"/>
  <c r="BE979" i="3"/>
  <c r="BG979" i="3"/>
  <c r="BI979" i="3"/>
  <c r="M977" i="3"/>
  <c r="O977" i="3"/>
  <c r="Q977" i="3"/>
  <c r="S977" i="3"/>
  <c r="U977" i="3"/>
  <c r="W977" i="3"/>
  <c r="Y977" i="3"/>
  <c r="AA977" i="3"/>
  <c r="AC977" i="3"/>
  <c r="AE977" i="3"/>
  <c r="AG977" i="3"/>
  <c r="AI977" i="3"/>
  <c r="AK977" i="3"/>
  <c r="AM977" i="3"/>
  <c r="AO977" i="3"/>
  <c r="AQ977" i="3"/>
  <c r="AS977" i="3"/>
  <c r="AU977" i="3"/>
  <c r="AW977" i="3"/>
  <c r="AY977" i="3"/>
  <c r="BA977" i="3"/>
  <c r="BC977" i="3"/>
  <c r="BE977" i="3"/>
  <c r="BG977" i="3"/>
  <c r="BI977" i="3"/>
  <c r="M975" i="3"/>
  <c r="O975" i="3"/>
  <c r="Q975" i="3"/>
  <c r="S975" i="3"/>
  <c r="U975" i="3"/>
  <c r="W975" i="3"/>
  <c r="Y975" i="3"/>
  <c r="AA975" i="3"/>
  <c r="AC975" i="3"/>
  <c r="AE975" i="3"/>
  <c r="AG975" i="3"/>
  <c r="AI975" i="3"/>
  <c r="AK975" i="3"/>
  <c r="AM975" i="3"/>
  <c r="AO975" i="3"/>
  <c r="AQ975" i="3"/>
  <c r="AS975" i="3"/>
  <c r="AU975" i="3"/>
  <c r="AW975" i="3"/>
  <c r="AY975" i="3"/>
  <c r="BA975" i="3"/>
  <c r="BC975" i="3"/>
  <c r="BE975" i="3"/>
  <c r="BG975" i="3"/>
  <c r="BI975" i="3"/>
  <c r="M973" i="3"/>
  <c r="O973" i="3"/>
  <c r="Q973" i="3"/>
  <c r="S973" i="3"/>
  <c r="U973" i="3"/>
  <c r="W973" i="3"/>
  <c r="Y973" i="3"/>
  <c r="AA973" i="3"/>
  <c r="AC973" i="3"/>
  <c r="AE973" i="3"/>
  <c r="AG973" i="3"/>
  <c r="AI973" i="3"/>
  <c r="AK973" i="3"/>
  <c r="AM973" i="3"/>
  <c r="AO973" i="3"/>
  <c r="AQ973" i="3"/>
  <c r="AS973" i="3"/>
  <c r="AU973" i="3"/>
  <c r="AW973" i="3"/>
  <c r="AY973" i="3"/>
  <c r="BA973" i="3"/>
  <c r="BC973" i="3"/>
  <c r="BE973" i="3"/>
  <c r="BG973" i="3"/>
  <c r="BI973" i="3"/>
  <c r="M971" i="3"/>
  <c r="O971" i="3"/>
  <c r="Q971" i="3"/>
  <c r="S971" i="3"/>
  <c r="U971" i="3"/>
  <c r="W971" i="3"/>
  <c r="Y971" i="3"/>
  <c r="AA971" i="3"/>
  <c r="AC971" i="3"/>
  <c r="AE971" i="3"/>
  <c r="AG971" i="3"/>
  <c r="AI971" i="3"/>
  <c r="AK971" i="3"/>
  <c r="AM971" i="3"/>
  <c r="AO971" i="3"/>
  <c r="AQ971" i="3"/>
  <c r="AS971" i="3"/>
  <c r="AU971" i="3"/>
  <c r="AW971" i="3"/>
  <c r="AY971" i="3"/>
  <c r="BA971" i="3"/>
  <c r="BC971" i="3"/>
  <c r="BE971" i="3"/>
  <c r="BG971" i="3"/>
  <c r="BI971" i="3"/>
  <c r="M969" i="3"/>
  <c r="O969" i="3"/>
  <c r="Q969" i="3"/>
  <c r="S969" i="3"/>
  <c r="U969" i="3"/>
  <c r="W969" i="3"/>
  <c r="Y969" i="3"/>
  <c r="AA969" i="3"/>
  <c r="AC969" i="3"/>
  <c r="AE969" i="3"/>
  <c r="AG969" i="3"/>
  <c r="AI969" i="3"/>
  <c r="AK969" i="3"/>
  <c r="AM969" i="3"/>
  <c r="AO969" i="3"/>
  <c r="AQ969" i="3"/>
  <c r="AS969" i="3"/>
  <c r="AU969" i="3"/>
  <c r="AW969" i="3"/>
  <c r="AY969" i="3"/>
  <c r="BA969" i="3"/>
  <c r="BC969" i="3"/>
  <c r="BE969" i="3"/>
  <c r="BG969" i="3"/>
  <c r="BI969" i="3"/>
  <c r="M967" i="3"/>
  <c r="O967" i="3"/>
  <c r="Q967" i="3"/>
  <c r="S967" i="3"/>
  <c r="U967" i="3"/>
  <c r="W967" i="3"/>
  <c r="Y967" i="3"/>
  <c r="AA967" i="3"/>
  <c r="AC967" i="3"/>
  <c r="AE967" i="3"/>
  <c r="AG967" i="3"/>
  <c r="AI967" i="3"/>
  <c r="AK967" i="3"/>
  <c r="AM967" i="3"/>
  <c r="AO967" i="3"/>
  <c r="AQ967" i="3"/>
  <c r="AS967" i="3"/>
  <c r="AU967" i="3"/>
  <c r="AW967" i="3"/>
  <c r="AY967" i="3"/>
  <c r="BA967" i="3"/>
  <c r="BC967" i="3"/>
  <c r="BE967" i="3"/>
  <c r="BG967" i="3"/>
  <c r="BI967" i="3"/>
  <c r="M965" i="3"/>
  <c r="O965" i="3"/>
  <c r="Q965" i="3"/>
  <c r="S965" i="3"/>
  <c r="U965" i="3"/>
  <c r="W965" i="3"/>
  <c r="Y965" i="3"/>
  <c r="AA965" i="3"/>
  <c r="AC965" i="3"/>
  <c r="AE965" i="3"/>
  <c r="AG965" i="3"/>
  <c r="AI965" i="3"/>
  <c r="AK965" i="3"/>
  <c r="AM965" i="3"/>
  <c r="AO965" i="3"/>
  <c r="AQ965" i="3"/>
  <c r="AS965" i="3"/>
  <c r="AU965" i="3"/>
  <c r="AW965" i="3"/>
  <c r="AY965" i="3"/>
  <c r="BA965" i="3"/>
  <c r="BC965" i="3"/>
  <c r="BE965" i="3"/>
  <c r="BG965" i="3"/>
  <c r="BI965" i="3"/>
  <c r="M963" i="3"/>
  <c r="O963" i="3"/>
  <c r="Q963" i="3"/>
  <c r="S963" i="3"/>
  <c r="U963" i="3"/>
  <c r="W963" i="3"/>
  <c r="Y963" i="3"/>
  <c r="AA963" i="3"/>
  <c r="AC963" i="3"/>
  <c r="AE963" i="3"/>
  <c r="AG963" i="3"/>
  <c r="AI963" i="3"/>
  <c r="AK963" i="3"/>
  <c r="AM963" i="3"/>
  <c r="AO963" i="3"/>
  <c r="AQ963" i="3"/>
  <c r="AS963" i="3"/>
  <c r="AU963" i="3"/>
  <c r="AW963" i="3"/>
  <c r="AY963" i="3"/>
  <c r="BA963" i="3"/>
  <c r="BC963" i="3"/>
  <c r="BE963" i="3"/>
  <c r="BG963" i="3"/>
  <c r="BI963" i="3"/>
  <c r="M961" i="3"/>
  <c r="O961" i="3"/>
  <c r="Q961" i="3"/>
  <c r="S961" i="3"/>
  <c r="U961" i="3"/>
  <c r="W961" i="3"/>
  <c r="Y961" i="3"/>
  <c r="AA961" i="3"/>
  <c r="AC961" i="3"/>
  <c r="AE961" i="3"/>
  <c r="AG961" i="3"/>
  <c r="AI961" i="3"/>
  <c r="AK961" i="3"/>
  <c r="AM961" i="3"/>
  <c r="AO961" i="3"/>
  <c r="AQ961" i="3"/>
  <c r="AS961" i="3"/>
  <c r="AU961" i="3"/>
  <c r="AW961" i="3"/>
  <c r="AY961" i="3"/>
  <c r="BA961" i="3"/>
  <c r="BC961" i="3"/>
  <c r="BE961" i="3"/>
  <c r="BG961" i="3"/>
  <c r="BI961" i="3"/>
  <c r="M959" i="3"/>
  <c r="O959" i="3"/>
  <c r="Q959" i="3"/>
  <c r="S959" i="3"/>
  <c r="U959" i="3"/>
  <c r="W959" i="3"/>
  <c r="Y959" i="3"/>
  <c r="AA959" i="3"/>
  <c r="AC959" i="3"/>
  <c r="AE959" i="3"/>
  <c r="AG959" i="3"/>
  <c r="AI959" i="3"/>
  <c r="AK959" i="3"/>
  <c r="AM959" i="3"/>
  <c r="AO959" i="3"/>
  <c r="AQ959" i="3"/>
  <c r="AS959" i="3"/>
  <c r="AU959" i="3"/>
  <c r="AW959" i="3"/>
  <c r="AY959" i="3"/>
  <c r="BA959" i="3"/>
  <c r="BC959" i="3"/>
  <c r="BE959" i="3"/>
  <c r="BG959" i="3"/>
  <c r="BI959" i="3"/>
  <c r="M957" i="3"/>
  <c r="O957" i="3"/>
  <c r="Q957" i="3"/>
  <c r="S957" i="3"/>
  <c r="U957" i="3"/>
  <c r="W957" i="3"/>
  <c r="Y957" i="3"/>
  <c r="AA957" i="3"/>
  <c r="AC957" i="3"/>
  <c r="AE957" i="3"/>
  <c r="AG957" i="3"/>
  <c r="AI957" i="3"/>
  <c r="AK957" i="3"/>
  <c r="AM957" i="3"/>
  <c r="AO957" i="3"/>
  <c r="AQ957" i="3"/>
  <c r="AS957" i="3"/>
  <c r="AU957" i="3"/>
  <c r="AW957" i="3"/>
  <c r="AY957" i="3"/>
  <c r="BA957" i="3"/>
  <c r="BC957" i="3"/>
  <c r="BE957" i="3"/>
  <c r="BG957" i="3"/>
  <c r="BI957" i="3"/>
  <c r="M955" i="3"/>
  <c r="O955" i="3"/>
  <c r="Q955" i="3"/>
  <c r="S955" i="3"/>
  <c r="U955" i="3"/>
  <c r="W955" i="3"/>
  <c r="Y955" i="3"/>
  <c r="AA955" i="3"/>
  <c r="AC955" i="3"/>
  <c r="AE955" i="3"/>
  <c r="AG955" i="3"/>
  <c r="AI955" i="3"/>
  <c r="AK955" i="3"/>
  <c r="AM955" i="3"/>
  <c r="AO955" i="3"/>
  <c r="AQ955" i="3"/>
  <c r="AS955" i="3"/>
  <c r="AU955" i="3"/>
  <c r="AW955" i="3"/>
  <c r="AY955" i="3"/>
  <c r="BA955" i="3"/>
  <c r="BC955" i="3"/>
  <c r="BE955" i="3"/>
  <c r="BG955" i="3"/>
  <c r="BI955" i="3"/>
  <c r="M953" i="3"/>
  <c r="O953" i="3"/>
  <c r="Q953" i="3"/>
  <c r="S953" i="3"/>
  <c r="U953" i="3"/>
  <c r="W953" i="3"/>
  <c r="Y953" i="3"/>
  <c r="AA953" i="3"/>
  <c r="AC953" i="3"/>
  <c r="AE953" i="3"/>
  <c r="AG953" i="3"/>
  <c r="AI953" i="3"/>
  <c r="AK953" i="3"/>
  <c r="AM953" i="3"/>
  <c r="AO953" i="3"/>
  <c r="AQ953" i="3"/>
  <c r="AS953" i="3"/>
  <c r="AU953" i="3"/>
  <c r="AW953" i="3"/>
  <c r="AY953" i="3"/>
  <c r="BA953" i="3"/>
  <c r="BC953" i="3"/>
  <c r="BE953" i="3"/>
  <c r="BG953" i="3"/>
  <c r="BI953" i="3"/>
  <c r="M951" i="3"/>
  <c r="O951" i="3"/>
  <c r="Q951" i="3"/>
  <c r="S951" i="3"/>
  <c r="U951" i="3"/>
  <c r="W951" i="3"/>
  <c r="Y951" i="3"/>
  <c r="AA951" i="3"/>
  <c r="AC951" i="3"/>
  <c r="AE951" i="3"/>
  <c r="AG951" i="3"/>
  <c r="AI951" i="3"/>
  <c r="AK951" i="3"/>
  <c r="AM951" i="3"/>
  <c r="AO951" i="3"/>
  <c r="AQ951" i="3"/>
  <c r="AS951" i="3"/>
  <c r="AU951" i="3"/>
  <c r="AW951" i="3"/>
  <c r="AY951" i="3"/>
  <c r="BA951" i="3"/>
  <c r="BC951" i="3"/>
  <c r="BE951" i="3"/>
  <c r="BG951" i="3"/>
  <c r="BI951" i="3"/>
  <c r="M949" i="3"/>
  <c r="O949" i="3"/>
  <c r="Q949" i="3"/>
  <c r="S949" i="3"/>
  <c r="U949" i="3"/>
  <c r="W949" i="3"/>
  <c r="Y949" i="3"/>
  <c r="AA949" i="3"/>
  <c r="AC949" i="3"/>
  <c r="AE949" i="3"/>
  <c r="AG949" i="3"/>
  <c r="AI949" i="3"/>
  <c r="AK949" i="3"/>
  <c r="AM949" i="3"/>
  <c r="AO949" i="3"/>
  <c r="AQ949" i="3"/>
  <c r="AS949" i="3"/>
  <c r="AU949" i="3"/>
  <c r="AW949" i="3"/>
  <c r="AY949" i="3"/>
  <c r="BA949" i="3"/>
  <c r="BC949" i="3"/>
  <c r="BE949" i="3"/>
  <c r="BG949" i="3"/>
  <c r="BI949" i="3"/>
  <c r="M948" i="3"/>
  <c r="O948" i="3"/>
  <c r="Q948" i="3"/>
  <c r="S948" i="3"/>
  <c r="U948" i="3"/>
  <c r="W948" i="3"/>
  <c r="Y948" i="3"/>
  <c r="AA948" i="3"/>
  <c r="AC948" i="3"/>
  <c r="AE948" i="3"/>
  <c r="AG948" i="3"/>
  <c r="AI948" i="3"/>
  <c r="AK948" i="3"/>
  <c r="AM948" i="3"/>
  <c r="AO948" i="3"/>
  <c r="AQ948" i="3"/>
  <c r="M947" i="3"/>
  <c r="O947" i="3"/>
  <c r="Q947" i="3"/>
  <c r="S947" i="3"/>
  <c r="U947" i="3"/>
  <c r="W947" i="3"/>
  <c r="Y947" i="3"/>
  <c r="AA947" i="3"/>
  <c r="AC947" i="3"/>
  <c r="AE947" i="3"/>
  <c r="AG947" i="3"/>
  <c r="AI947" i="3"/>
  <c r="AK947" i="3"/>
  <c r="AM947" i="3"/>
  <c r="AO947" i="3"/>
  <c r="AQ947" i="3"/>
  <c r="AS947" i="3"/>
  <c r="AU947" i="3"/>
  <c r="AW947" i="3"/>
  <c r="AY947" i="3"/>
  <c r="BA947" i="3"/>
  <c r="BC947" i="3"/>
  <c r="BE947" i="3"/>
  <c r="BG947" i="3"/>
  <c r="BI947" i="3"/>
  <c r="M946" i="3"/>
  <c r="O946" i="3"/>
  <c r="Q946" i="3"/>
  <c r="S946" i="3"/>
  <c r="U946" i="3"/>
  <c r="W946" i="3"/>
  <c r="Y946" i="3"/>
  <c r="AA946" i="3"/>
  <c r="AC946" i="3"/>
  <c r="AE946" i="3"/>
  <c r="AG946" i="3"/>
  <c r="AI946" i="3"/>
  <c r="AK946" i="3"/>
  <c r="AM946" i="3"/>
  <c r="AO946" i="3"/>
  <c r="AQ946" i="3"/>
  <c r="AS946" i="3"/>
  <c r="AU946" i="3"/>
  <c r="AW946" i="3"/>
  <c r="AY946" i="3"/>
  <c r="BA946" i="3"/>
  <c r="BC946" i="3"/>
  <c r="BE946" i="3"/>
  <c r="BG946" i="3"/>
  <c r="BI946" i="3"/>
  <c r="M945" i="3"/>
  <c r="O945" i="3"/>
  <c r="Q945" i="3"/>
  <c r="S945" i="3"/>
  <c r="U945" i="3"/>
  <c r="W945" i="3"/>
  <c r="Y945" i="3"/>
  <c r="AA945" i="3"/>
  <c r="AC945" i="3"/>
  <c r="AE945" i="3"/>
  <c r="AG945" i="3"/>
  <c r="AI945" i="3"/>
  <c r="AK945" i="3"/>
  <c r="AM945" i="3"/>
  <c r="AO945" i="3"/>
  <c r="AQ945" i="3"/>
  <c r="AS945" i="3"/>
  <c r="AU945" i="3"/>
  <c r="AW945" i="3"/>
  <c r="AY945" i="3"/>
  <c r="BA945" i="3"/>
  <c r="BC945" i="3"/>
  <c r="BE945" i="3"/>
  <c r="BG945" i="3"/>
  <c r="BI945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M943" i="3"/>
  <c r="O943" i="3"/>
  <c r="Q943" i="3"/>
  <c r="S943" i="3"/>
  <c r="U943" i="3"/>
  <c r="W943" i="3"/>
  <c r="Y943" i="3"/>
  <c r="AA943" i="3"/>
  <c r="AC943" i="3"/>
  <c r="AE943" i="3"/>
  <c r="AG943" i="3"/>
  <c r="AI943" i="3"/>
  <c r="AK943" i="3"/>
  <c r="AM943" i="3"/>
  <c r="AO943" i="3"/>
  <c r="AQ943" i="3"/>
  <c r="AS943" i="3"/>
  <c r="AU943" i="3"/>
  <c r="AW943" i="3"/>
  <c r="AY943" i="3"/>
  <c r="BA943" i="3"/>
  <c r="BC943" i="3"/>
  <c r="BE943" i="3"/>
  <c r="BG943" i="3"/>
  <c r="BI943" i="3"/>
  <c r="M942" i="3"/>
  <c r="O942" i="3"/>
  <c r="Q942" i="3"/>
  <c r="S942" i="3"/>
  <c r="U942" i="3"/>
  <c r="W942" i="3"/>
  <c r="Y942" i="3"/>
  <c r="AA942" i="3"/>
  <c r="AC942" i="3"/>
  <c r="AE942" i="3"/>
  <c r="AG942" i="3"/>
  <c r="AI942" i="3"/>
  <c r="AK942" i="3"/>
  <c r="AM942" i="3"/>
  <c r="AO942" i="3"/>
  <c r="AQ942" i="3"/>
  <c r="AS942" i="3"/>
  <c r="AU942" i="3"/>
  <c r="AW942" i="3"/>
  <c r="AY942" i="3"/>
  <c r="BA942" i="3"/>
  <c r="BC942" i="3"/>
  <c r="BE942" i="3"/>
  <c r="BG942" i="3"/>
  <c r="BI942" i="3"/>
  <c r="M941" i="3"/>
  <c r="O941" i="3"/>
  <c r="Q941" i="3"/>
  <c r="S941" i="3"/>
  <c r="U941" i="3"/>
  <c r="W941" i="3"/>
  <c r="Y941" i="3"/>
  <c r="AA941" i="3"/>
  <c r="AC941" i="3"/>
  <c r="AE941" i="3"/>
  <c r="AG941" i="3"/>
  <c r="AI941" i="3"/>
  <c r="AK941" i="3"/>
  <c r="AM941" i="3"/>
  <c r="AO941" i="3"/>
  <c r="AQ941" i="3"/>
  <c r="AS941" i="3"/>
  <c r="AU941" i="3"/>
  <c r="AW941" i="3"/>
  <c r="AY941" i="3"/>
  <c r="BA941" i="3"/>
  <c r="BC941" i="3"/>
  <c r="BE941" i="3"/>
  <c r="BG941" i="3"/>
  <c r="BI941" i="3"/>
  <c r="M940" i="3"/>
  <c r="O940" i="3"/>
  <c r="Q940" i="3"/>
  <c r="S940" i="3"/>
  <c r="U940" i="3"/>
  <c r="W940" i="3"/>
  <c r="Y940" i="3"/>
  <c r="AA940" i="3"/>
  <c r="AC940" i="3"/>
  <c r="AE940" i="3"/>
  <c r="AG940" i="3"/>
  <c r="AI940" i="3"/>
  <c r="AK940" i="3"/>
  <c r="AM940" i="3"/>
  <c r="AO940" i="3"/>
  <c r="AQ940" i="3"/>
  <c r="AS940" i="3"/>
  <c r="AU940" i="3"/>
  <c r="AW940" i="3"/>
  <c r="AY940" i="3"/>
  <c r="BA940" i="3"/>
  <c r="BC940" i="3"/>
  <c r="BE940" i="3"/>
  <c r="BG940" i="3"/>
  <c r="BI940" i="3"/>
  <c r="M939" i="3"/>
  <c r="O939" i="3"/>
  <c r="Q939" i="3"/>
  <c r="S939" i="3"/>
  <c r="U939" i="3"/>
  <c r="W939" i="3"/>
  <c r="Y939" i="3"/>
  <c r="AA939" i="3"/>
  <c r="AC939" i="3"/>
  <c r="AE939" i="3"/>
  <c r="AG939" i="3"/>
  <c r="AI939" i="3"/>
  <c r="AK939" i="3"/>
  <c r="AM939" i="3"/>
  <c r="AO939" i="3"/>
  <c r="AQ939" i="3"/>
  <c r="AS939" i="3"/>
  <c r="AU939" i="3"/>
  <c r="AW939" i="3"/>
  <c r="AY939" i="3"/>
  <c r="BA939" i="3"/>
  <c r="BC939" i="3"/>
  <c r="BE939" i="3"/>
  <c r="BG939" i="3"/>
  <c r="BI939" i="3"/>
  <c r="M938" i="3"/>
  <c r="O938" i="3"/>
  <c r="Q938" i="3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BC938" i="3"/>
  <c r="BE938" i="3"/>
  <c r="BG938" i="3"/>
  <c r="BI938" i="3"/>
  <c r="N936" i="3"/>
  <c r="P936" i="3"/>
  <c r="R936" i="3"/>
  <c r="T936" i="3"/>
  <c r="V936" i="3"/>
  <c r="X936" i="3"/>
  <c r="Z936" i="3"/>
  <c r="AB936" i="3"/>
  <c r="AD936" i="3"/>
  <c r="AF936" i="3"/>
  <c r="AH936" i="3"/>
  <c r="AJ936" i="3"/>
  <c r="AL936" i="3"/>
  <c r="AN936" i="3"/>
  <c r="AP936" i="3"/>
  <c r="AR936" i="3"/>
  <c r="AT936" i="3"/>
  <c r="AV936" i="3"/>
  <c r="AX936" i="3"/>
  <c r="AZ936" i="3"/>
  <c r="BB936" i="3"/>
  <c r="BD936" i="3"/>
  <c r="BF936" i="3"/>
  <c r="BH936" i="3"/>
  <c r="M936" i="3"/>
  <c r="O936" i="3"/>
  <c r="Q936" i="3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N934" i="3"/>
  <c r="P934" i="3"/>
  <c r="R934" i="3"/>
  <c r="T934" i="3"/>
  <c r="V934" i="3"/>
  <c r="X934" i="3"/>
  <c r="Z934" i="3"/>
  <c r="AB934" i="3"/>
  <c r="AD934" i="3"/>
  <c r="AF934" i="3"/>
  <c r="AH934" i="3"/>
  <c r="AJ934" i="3"/>
  <c r="AL934" i="3"/>
  <c r="AN934" i="3"/>
  <c r="AP934" i="3"/>
  <c r="AR934" i="3"/>
  <c r="AT934" i="3"/>
  <c r="AV934" i="3"/>
  <c r="AX934" i="3"/>
  <c r="AZ934" i="3"/>
  <c r="BB934" i="3"/>
  <c r="BD934" i="3"/>
  <c r="BF934" i="3"/>
  <c r="BH934" i="3"/>
  <c r="M934" i="3"/>
  <c r="O934" i="3"/>
  <c r="Q934" i="3"/>
  <c r="S934" i="3"/>
  <c r="U934" i="3"/>
  <c r="W934" i="3"/>
  <c r="Y934" i="3"/>
  <c r="AA934" i="3"/>
  <c r="AC934" i="3"/>
  <c r="AE934" i="3"/>
  <c r="AG934" i="3"/>
  <c r="AI934" i="3"/>
  <c r="AK934" i="3"/>
  <c r="AM934" i="3"/>
  <c r="AO934" i="3"/>
  <c r="AQ934" i="3"/>
  <c r="AS934" i="3"/>
  <c r="AU934" i="3"/>
  <c r="AW934" i="3"/>
  <c r="AY934" i="3"/>
  <c r="BA934" i="3"/>
  <c r="BC934" i="3"/>
  <c r="BE934" i="3"/>
  <c r="BG934" i="3"/>
  <c r="BI934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28" i="3"/>
  <c r="P928" i="3"/>
  <c r="R928" i="3"/>
  <c r="T928" i="3"/>
  <c r="V928" i="3"/>
  <c r="X928" i="3"/>
  <c r="Z928" i="3"/>
  <c r="AB928" i="3"/>
  <c r="AD928" i="3"/>
  <c r="AF928" i="3"/>
  <c r="AH928" i="3"/>
  <c r="AJ928" i="3"/>
  <c r="AL928" i="3"/>
  <c r="AN928" i="3"/>
  <c r="AP928" i="3"/>
  <c r="AR928" i="3"/>
  <c r="AT928" i="3"/>
  <c r="AV928" i="3"/>
  <c r="AX928" i="3"/>
  <c r="AZ928" i="3"/>
  <c r="BB928" i="3"/>
  <c r="BD928" i="3"/>
  <c r="BF928" i="3"/>
  <c r="BH928" i="3"/>
  <c r="M928" i="3"/>
  <c r="O928" i="3"/>
  <c r="Q928" i="3"/>
  <c r="S928" i="3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N926" i="3"/>
  <c r="P926" i="3"/>
  <c r="R926" i="3"/>
  <c r="T926" i="3"/>
  <c r="V926" i="3"/>
  <c r="X926" i="3"/>
  <c r="Z926" i="3"/>
  <c r="AB926" i="3"/>
  <c r="AD926" i="3"/>
  <c r="AF926" i="3"/>
  <c r="AH926" i="3"/>
  <c r="AJ926" i="3"/>
  <c r="AL926" i="3"/>
  <c r="AN926" i="3"/>
  <c r="AP926" i="3"/>
  <c r="AR926" i="3"/>
  <c r="AT926" i="3"/>
  <c r="AV926" i="3"/>
  <c r="AX926" i="3"/>
  <c r="AZ926" i="3"/>
  <c r="BB926" i="3"/>
  <c r="BD926" i="3"/>
  <c r="BF926" i="3"/>
  <c r="BH926" i="3"/>
  <c r="M926" i="3"/>
  <c r="O926" i="3"/>
  <c r="Q926" i="3"/>
  <c r="S926" i="3"/>
  <c r="U926" i="3"/>
  <c r="W926" i="3"/>
  <c r="Y926" i="3"/>
  <c r="AA926" i="3"/>
  <c r="AC926" i="3"/>
  <c r="AE926" i="3"/>
  <c r="AG926" i="3"/>
  <c r="AI926" i="3"/>
  <c r="AK926" i="3"/>
  <c r="AM926" i="3"/>
  <c r="AO926" i="3"/>
  <c r="AQ926" i="3"/>
  <c r="AS926" i="3"/>
  <c r="AU926" i="3"/>
  <c r="AW926" i="3"/>
  <c r="AY926" i="3"/>
  <c r="BA926" i="3"/>
  <c r="BC926" i="3"/>
  <c r="BE926" i="3"/>
  <c r="BG926" i="3"/>
  <c r="BI926" i="3"/>
  <c r="N924" i="3"/>
  <c r="P924" i="3"/>
  <c r="R924" i="3"/>
  <c r="T924" i="3"/>
  <c r="V924" i="3"/>
  <c r="X924" i="3"/>
  <c r="Z924" i="3"/>
  <c r="AB924" i="3"/>
  <c r="AD924" i="3"/>
  <c r="AF924" i="3"/>
  <c r="AH924" i="3"/>
  <c r="AJ924" i="3"/>
  <c r="AL924" i="3"/>
  <c r="AN924" i="3"/>
  <c r="AP924" i="3"/>
  <c r="AR924" i="3"/>
  <c r="AT924" i="3"/>
  <c r="AV924" i="3"/>
  <c r="AX924" i="3"/>
  <c r="AZ924" i="3"/>
  <c r="BB924" i="3"/>
  <c r="BD924" i="3"/>
  <c r="BF924" i="3"/>
  <c r="BH924" i="3"/>
  <c r="M924" i="3"/>
  <c r="O924" i="3"/>
  <c r="Q924" i="3"/>
  <c r="S924" i="3"/>
  <c r="U924" i="3"/>
  <c r="W924" i="3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N922" i="3"/>
  <c r="P922" i="3"/>
  <c r="R922" i="3"/>
  <c r="T922" i="3"/>
  <c r="V922" i="3"/>
  <c r="X922" i="3"/>
  <c r="Z922" i="3"/>
  <c r="AB922" i="3"/>
  <c r="AD922" i="3"/>
  <c r="AF922" i="3"/>
  <c r="AH922" i="3"/>
  <c r="AJ922" i="3"/>
  <c r="AL922" i="3"/>
  <c r="AN922" i="3"/>
  <c r="AP922" i="3"/>
  <c r="AR922" i="3"/>
  <c r="AT922" i="3"/>
  <c r="AV922" i="3"/>
  <c r="AX922" i="3"/>
  <c r="AZ922" i="3"/>
  <c r="BB922" i="3"/>
  <c r="BD922" i="3"/>
  <c r="BF922" i="3"/>
  <c r="BH922" i="3"/>
  <c r="M922" i="3"/>
  <c r="O922" i="3"/>
  <c r="Q922" i="3"/>
  <c r="S922" i="3"/>
  <c r="U922" i="3"/>
  <c r="W922" i="3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0" i="3"/>
  <c r="P920" i="3"/>
  <c r="R920" i="3"/>
  <c r="T920" i="3"/>
  <c r="V920" i="3"/>
  <c r="X920" i="3"/>
  <c r="Z920" i="3"/>
  <c r="AB920" i="3"/>
  <c r="AD920" i="3"/>
  <c r="AF920" i="3"/>
  <c r="AH920" i="3"/>
  <c r="AJ920" i="3"/>
  <c r="AL920" i="3"/>
  <c r="AN920" i="3"/>
  <c r="AP920" i="3"/>
  <c r="AR920" i="3"/>
  <c r="AT920" i="3"/>
  <c r="AV920" i="3"/>
  <c r="AX920" i="3"/>
  <c r="AZ920" i="3"/>
  <c r="BB920" i="3"/>
  <c r="BD920" i="3"/>
  <c r="BF920" i="3"/>
  <c r="BH920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N918" i="3"/>
  <c r="P918" i="3"/>
  <c r="R918" i="3"/>
  <c r="T918" i="3"/>
  <c r="V918" i="3"/>
  <c r="X918" i="3"/>
  <c r="Z918" i="3"/>
  <c r="AB918" i="3"/>
  <c r="AD918" i="3"/>
  <c r="AF918" i="3"/>
  <c r="AH918" i="3"/>
  <c r="AJ918" i="3"/>
  <c r="AL918" i="3"/>
  <c r="AN918" i="3"/>
  <c r="AP918" i="3"/>
  <c r="AR918" i="3"/>
  <c r="AT918" i="3"/>
  <c r="AV918" i="3"/>
  <c r="AX918" i="3"/>
  <c r="AZ918" i="3"/>
  <c r="BB918" i="3"/>
  <c r="BD918" i="3"/>
  <c r="BF918" i="3"/>
  <c r="BH918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N916" i="3"/>
  <c r="P916" i="3"/>
  <c r="R916" i="3"/>
  <c r="T916" i="3"/>
  <c r="V916" i="3"/>
  <c r="X916" i="3"/>
  <c r="Z916" i="3"/>
  <c r="AB916" i="3"/>
  <c r="AD916" i="3"/>
  <c r="AF916" i="3"/>
  <c r="AH916" i="3"/>
  <c r="AJ916" i="3"/>
  <c r="AL916" i="3"/>
  <c r="AN916" i="3"/>
  <c r="AP916" i="3"/>
  <c r="AR916" i="3"/>
  <c r="AT916" i="3"/>
  <c r="AV916" i="3"/>
  <c r="AX916" i="3"/>
  <c r="AZ916" i="3"/>
  <c r="BB916" i="3"/>
  <c r="BD916" i="3"/>
  <c r="BF916" i="3"/>
  <c r="BH916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N914" i="3"/>
  <c r="P914" i="3"/>
  <c r="R914" i="3"/>
  <c r="T914" i="3"/>
  <c r="V914" i="3"/>
  <c r="X914" i="3"/>
  <c r="Z914" i="3"/>
  <c r="AB914" i="3"/>
  <c r="AD914" i="3"/>
  <c r="AF914" i="3"/>
  <c r="AH914" i="3"/>
  <c r="AJ914" i="3"/>
  <c r="AL914" i="3"/>
  <c r="AN914" i="3"/>
  <c r="AP914" i="3"/>
  <c r="AR914" i="3"/>
  <c r="AT914" i="3"/>
  <c r="AV914" i="3"/>
  <c r="AX914" i="3"/>
  <c r="AZ914" i="3"/>
  <c r="BB914" i="3"/>
  <c r="BD914" i="3"/>
  <c r="BF914" i="3"/>
  <c r="BH914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N912" i="3"/>
  <c r="P912" i="3"/>
  <c r="R912" i="3"/>
  <c r="T912" i="3"/>
  <c r="V912" i="3"/>
  <c r="X912" i="3"/>
  <c r="Z912" i="3"/>
  <c r="AB912" i="3"/>
  <c r="AD912" i="3"/>
  <c r="AF912" i="3"/>
  <c r="AH912" i="3"/>
  <c r="AJ912" i="3"/>
  <c r="AL912" i="3"/>
  <c r="AN912" i="3"/>
  <c r="AP912" i="3"/>
  <c r="AR912" i="3"/>
  <c r="AT912" i="3"/>
  <c r="AV912" i="3"/>
  <c r="AX912" i="3"/>
  <c r="AZ912" i="3"/>
  <c r="BB912" i="3"/>
  <c r="BD912" i="3"/>
  <c r="BF912" i="3"/>
  <c r="BH912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N910" i="3"/>
  <c r="P910" i="3"/>
  <c r="R910" i="3"/>
  <c r="T910" i="3"/>
  <c r="V910" i="3"/>
  <c r="X910" i="3"/>
  <c r="Z910" i="3"/>
  <c r="AB910" i="3"/>
  <c r="AD910" i="3"/>
  <c r="AF910" i="3"/>
  <c r="AH910" i="3"/>
  <c r="AJ910" i="3"/>
  <c r="AL910" i="3"/>
  <c r="AN910" i="3"/>
  <c r="AP910" i="3"/>
  <c r="AR910" i="3"/>
  <c r="AT910" i="3"/>
  <c r="AV910" i="3"/>
  <c r="AX910" i="3"/>
  <c r="AZ910" i="3"/>
  <c r="BB910" i="3"/>
  <c r="BD910" i="3"/>
  <c r="BF910" i="3"/>
  <c r="BH910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N908" i="3"/>
  <c r="P908" i="3"/>
  <c r="R908" i="3"/>
  <c r="T908" i="3"/>
  <c r="V908" i="3"/>
  <c r="X908" i="3"/>
  <c r="Z908" i="3"/>
  <c r="AB908" i="3"/>
  <c r="AD908" i="3"/>
  <c r="AF908" i="3"/>
  <c r="AH908" i="3"/>
  <c r="AJ908" i="3"/>
  <c r="AL908" i="3"/>
  <c r="AN908" i="3"/>
  <c r="AP908" i="3"/>
  <c r="AR908" i="3"/>
  <c r="AT908" i="3"/>
  <c r="AV908" i="3"/>
  <c r="AX908" i="3"/>
  <c r="AZ908" i="3"/>
  <c r="BB908" i="3"/>
  <c r="BD908" i="3"/>
  <c r="BF908" i="3"/>
  <c r="BH908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N906" i="3"/>
  <c r="P906" i="3"/>
  <c r="R906" i="3"/>
  <c r="T906" i="3"/>
  <c r="V906" i="3"/>
  <c r="X906" i="3"/>
  <c r="Z906" i="3"/>
  <c r="AB906" i="3"/>
  <c r="AD906" i="3"/>
  <c r="AF906" i="3"/>
  <c r="AH906" i="3"/>
  <c r="AJ906" i="3"/>
  <c r="AL906" i="3"/>
  <c r="AN906" i="3"/>
  <c r="AP906" i="3"/>
  <c r="AR906" i="3"/>
  <c r="AT906" i="3"/>
  <c r="AV906" i="3"/>
  <c r="AX906" i="3"/>
  <c r="AZ906" i="3"/>
  <c r="BB906" i="3"/>
  <c r="BD906" i="3"/>
  <c r="BF906" i="3"/>
  <c r="BH906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N904" i="3"/>
  <c r="P904" i="3"/>
  <c r="R904" i="3"/>
  <c r="T904" i="3"/>
  <c r="V904" i="3"/>
  <c r="X904" i="3"/>
  <c r="Z904" i="3"/>
  <c r="AB904" i="3"/>
  <c r="AD904" i="3"/>
  <c r="AF904" i="3"/>
  <c r="AH904" i="3"/>
  <c r="AJ904" i="3"/>
  <c r="AL904" i="3"/>
  <c r="AN904" i="3"/>
  <c r="AP904" i="3"/>
  <c r="AR904" i="3"/>
  <c r="AT904" i="3"/>
  <c r="AV904" i="3"/>
  <c r="AX904" i="3"/>
  <c r="AZ904" i="3"/>
  <c r="BB904" i="3"/>
  <c r="BD904" i="3"/>
  <c r="BF904" i="3"/>
  <c r="BH904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N902" i="3"/>
  <c r="P902" i="3"/>
  <c r="R902" i="3"/>
  <c r="T902" i="3"/>
  <c r="V902" i="3"/>
  <c r="X902" i="3"/>
  <c r="Z902" i="3"/>
  <c r="AB902" i="3"/>
  <c r="AD902" i="3"/>
  <c r="AF902" i="3"/>
  <c r="AH902" i="3"/>
  <c r="AJ902" i="3"/>
  <c r="AL902" i="3"/>
  <c r="AN902" i="3"/>
  <c r="AP902" i="3"/>
  <c r="AR902" i="3"/>
  <c r="AT902" i="3"/>
  <c r="AV902" i="3"/>
  <c r="AX902" i="3"/>
  <c r="AZ902" i="3"/>
  <c r="BB902" i="3"/>
  <c r="BD902" i="3"/>
  <c r="BF902" i="3"/>
  <c r="BH902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N901" i="3"/>
  <c r="R901" i="3"/>
  <c r="V901" i="3"/>
  <c r="Z901" i="3"/>
  <c r="AD901" i="3"/>
  <c r="AH901" i="3"/>
  <c r="AL901" i="3"/>
  <c r="AP901" i="3"/>
  <c r="AT901" i="3"/>
  <c r="AX901" i="3"/>
  <c r="BB901" i="3"/>
  <c r="BF901" i="3"/>
  <c r="P901" i="3"/>
  <c r="N900" i="3"/>
  <c r="R900" i="3"/>
  <c r="V900" i="3"/>
  <c r="Z900" i="3"/>
  <c r="AD900" i="3"/>
  <c r="AH900" i="3"/>
  <c r="AL900" i="3"/>
  <c r="AP900" i="3"/>
  <c r="AT900" i="3"/>
  <c r="AX900" i="3"/>
  <c r="BB900" i="3"/>
  <c r="BF900" i="3"/>
  <c r="P900" i="3"/>
  <c r="N899" i="3"/>
  <c r="R899" i="3"/>
  <c r="V899" i="3"/>
  <c r="Z899" i="3"/>
  <c r="AD899" i="3"/>
  <c r="AH899" i="3"/>
  <c r="AL899" i="3"/>
  <c r="AP899" i="3"/>
  <c r="AT899" i="3"/>
  <c r="AX899" i="3"/>
  <c r="BB899" i="3"/>
  <c r="BF899" i="3"/>
  <c r="P899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P898" i="3"/>
  <c r="BH979" i="3"/>
  <c r="BF979" i="3"/>
  <c r="BD979" i="3"/>
  <c r="BB979" i="3"/>
  <c r="AZ979" i="3"/>
  <c r="AX979" i="3"/>
  <c r="AV979" i="3"/>
  <c r="AT979" i="3"/>
  <c r="AR979" i="3"/>
  <c r="AP979" i="3"/>
  <c r="AN979" i="3"/>
  <c r="AL979" i="3"/>
  <c r="AJ979" i="3"/>
  <c r="AH979" i="3"/>
  <c r="AF979" i="3"/>
  <c r="AD979" i="3"/>
  <c r="AB979" i="3"/>
  <c r="Z979" i="3"/>
  <c r="X979" i="3"/>
  <c r="V979" i="3"/>
  <c r="T979" i="3"/>
  <c r="R979" i="3"/>
  <c r="P979" i="3"/>
  <c r="BH978" i="3"/>
  <c r="BF978" i="3"/>
  <c r="BD978" i="3"/>
  <c r="BB978" i="3"/>
  <c r="AZ978" i="3"/>
  <c r="AX978" i="3"/>
  <c r="AV978" i="3"/>
  <c r="AT978" i="3"/>
  <c r="AR978" i="3"/>
  <c r="AP978" i="3"/>
  <c r="AN978" i="3"/>
  <c r="AL978" i="3"/>
  <c r="AJ978" i="3"/>
  <c r="AH978" i="3"/>
  <c r="AF978" i="3"/>
  <c r="AD978" i="3"/>
  <c r="AB978" i="3"/>
  <c r="Z978" i="3"/>
  <c r="X978" i="3"/>
  <c r="V978" i="3"/>
  <c r="T978" i="3"/>
  <c r="R978" i="3"/>
  <c r="P978" i="3"/>
  <c r="BH977" i="3"/>
  <c r="BF977" i="3"/>
  <c r="BD977" i="3"/>
  <c r="BB977" i="3"/>
  <c r="AZ977" i="3"/>
  <c r="AX977" i="3"/>
  <c r="AV977" i="3"/>
  <c r="AT977" i="3"/>
  <c r="AR977" i="3"/>
  <c r="AP977" i="3"/>
  <c r="AN977" i="3"/>
  <c r="AL977" i="3"/>
  <c r="AJ977" i="3"/>
  <c r="AH977" i="3"/>
  <c r="AF977" i="3"/>
  <c r="AD977" i="3"/>
  <c r="AB977" i="3"/>
  <c r="Z977" i="3"/>
  <c r="X977" i="3"/>
  <c r="V977" i="3"/>
  <c r="T977" i="3"/>
  <c r="R977" i="3"/>
  <c r="P977" i="3"/>
  <c r="BH976" i="3"/>
  <c r="BF976" i="3"/>
  <c r="BD976" i="3"/>
  <c r="BB976" i="3"/>
  <c r="AZ976" i="3"/>
  <c r="AX976" i="3"/>
  <c r="AV976" i="3"/>
  <c r="AT976" i="3"/>
  <c r="AR976" i="3"/>
  <c r="AP976" i="3"/>
  <c r="AN976" i="3"/>
  <c r="AL976" i="3"/>
  <c r="AJ976" i="3"/>
  <c r="AH976" i="3"/>
  <c r="AF976" i="3"/>
  <c r="AD976" i="3"/>
  <c r="AB976" i="3"/>
  <c r="Z976" i="3"/>
  <c r="X976" i="3"/>
  <c r="V976" i="3"/>
  <c r="T976" i="3"/>
  <c r="R976" i="3"/>
  <c r="P976" i="3"/>
  <c r="BH975" i="3"/>
  <c r="BF975" i="3"/>
  <c r="BD975" i="3"/>
  <c r="BB975" i="3"/>
  <c r="AZ975" i="3"/>
  <c r="AX975" i="3"/>
  <c r="AV975" i="3"/>
  <c r="AT975" i="3"/>
  <c r="AR975" i="3"/>
  <c r="AP975" i="3"/>
  <c r="AN975" i="3"/>
  <c r="AL975" i="3"/>
  <c r="AJ975" i="3"/>
  <c r="AH975" i="3"/>
  <c r="AF975" i="3"/>
  <c r="AD975" i="3"/>
  <c r="AB975" i="3"/>
  <c r="Z975" i="3"/>
  <c r="X975" i="3"/>
  <c r="V975" i="3"/>
  <c r="T975" i="3"/>
  <c r="R975" i="3"/>
  <c r="P975" i="3"/>
  <c r="BH974" i="3"/>
  <c r="BF974" i="3"/>
  <c r="BD974" i="3"/>
  <c r="BB974" i="3"/>
  <c r="AZ974" i="3"/>
  <c r="AX974" i="3"/>
  <c r="AV974" i="3"/>
  <c r="AT974" i="3"/>
  <c r="AR974" i="3"/>
  <c r="AP974" i="3"/>
  <c r="AN974" i="3"/>
  <c r="AL974" i="3"/>
  <c r="AJ974" i="3"/>
  <c r="AH974" i="3"/>
  <c r="AF974" i="3"/>
  <c r="AD974" i="3"/>
  <c r="AB974" i="3"/>
  <c r="Z974" i="3"/>
  <c r="X974" i="3"/>
  <c r="V974" i="3"/>
  <c r="T974" i="3"/>
  <c r="R974" i="3"/>
  <c r="P974" i="3"/>
  <c r="BH973" i="3"/>
  <c r="BF973" i="3"/>
  <c r="BD973" i="3"/>
  <c r="BB973" i="3"/>
  <c r="AZ973" i="3"/>
  <c r="AX973" i="3"/>
  <c r="AV973" i="3"/>
  <c r="AT973" i="3"/>
  <c r="AR973" i="3"/>
  <c r="AP973" i="3"/>
  <c r="AN973" i="3"/>
  <c r="AL973" i="3"/>
  <c r="AJ973" i="3"/>
  <c r="AH973" i="3"/>
  <c r="AF973" i="3"/>
  <c r="AD973" i="3"/>
  <c r="AB973" i="3"/>
  <c r="Z973" i="3"/>
  <c r="X973" i="3"/>
  <c r="V973" i="3"/>
  <c r="T973" i="3"/>
  <c r="R973" i="3"/>
  <c r="P973" i="3"/>
  <c r="BH972" i="3"/>
  <c r="BF972" i="3"/>
  <c r="BD972" i="3"/>
  <c r="BB972" i="3"/>
  <c r="AZ972" i="3"/>
  <c r="AX972" i="3"/>
  <c r="AV972" i="3"/>
  <c r="AT972" i="3"/>
  <c r="AR972" i="3"/>
  <c r="AP972" i="3"/>
  <c r="AN972" i="3"/>
  <c r="AL972" i="3"/>
  <c r="AJ972" i="3"/>
  <c r="AH972" i="3"/>
  <c r="AF972" i="3"/>
  <c r="AD972" i="3"/>
  <c r="AB972" i="3"/>
  <c r="Z972" i="3"/>
  <c r="X972" i="3"/>
  <c r="V972" i="3"/>
  <c r="T972" i="3"/>
  <c r="R972" i="3"/>
  <c r="P972" i="3"/>
  <c r="BH971" i="3"/>
  <c r="BF971" i="3"/>
  <c r="BD971" i="3"/>
  <c r="BB971" i="3"/>
  <c r="AZ971" i="3"/>
  <c r="AX971" i="3"/>
  <c r="AV971" i="3"/>
  <c r="AT971" i="3"/>
  <c r="AR971" i="3"/>
  <c r="AP971" i="3"/>
  <c r="AN971" i="3"/>
  <c r="AL971" i="3"/>
  <c r="AJ971" i="3"/>
  <c r="AH971" i="3"/>
  <c r="AF971" i="3"/>
  <c r="AD971" i="3"/>
  <c r="AB971" i="3"/>
  <c r="Z971" i="3"/>
  <c r="X971" i="3"/>
  <c r="V971" i="3"/>
  <c r="T971" i="3"/>
  <c r="R971" i="3"/>
  <c r="P971" i="3"/>
  <c r="BH970" i="3"/>
  <c r="BF970" i="3"/>
  <c r="BD970" i="3"/>
  <c r="BB970" i="3"/>
  <c r="AZ970" i="3"/>
  <c r="AX970" i="3"/>
  <c r="AV970" i="3"/>
  <c r="AT970" i="3"/>
  <c r="AR970" i="3"/>
  <c r="AP970" i="3"/>
  <c r="AN970" i="3"/>
  <c r="AL970" i="3"/>
  <c r="AJ970" i="3"/>
  <c r="AH970" i="3"/>
  <c r="AF970" i="3"/>
  <c r="AD970" i="3"/>
  <c r="AB970" i="3"/>
  <c r="Z970" i="3"/>
  <c r="X970" i="3"/>
  <c r="V970" i="3"/>
  <c r="T970" i="3"/>
  <c r="R970" i="3"/>
  <c r="P970" i="3"/>
  <c r="BH969" i="3"/>
  <c r="BF969" i="3"/>
  <c r="BD969" i="3"/>
  <c r="BB969" i="3"/>
  <c r="AZ969" i="3"/>
  <c r="AX969" i="3"/>
  <c r="AV969" i="3"/>
  <c r="AT969" i="3"/>
  <c r="AR969" i="3"/>
  <c r="AP969" i="3"/>
  <c r="AN969" i="3"/>
  <c r="AL969" i="3"/>
  <c r="AJ969" i="3"/>
  <c r="AH969" i="3"/>
  <c r="AF969" i="3"/>
  <c r="AD969" i="3"/>
  <c r="AB969" i="3"/>
  <c r="Z969" i="3"/>
  <c r="X969" i="3"/>
  <c r="V969" i="3"/>
  <c r="T969" i="3"/>
  <c r="R969" i="3"/>
  <c r="P969" i="3"/>
  <c r="BH968" i="3"/>
  <c r="BF968" i="3"/>
  <c r="BD968" i="3"/>
  <c r="BB968" i="3"/>
  <c r="AZ968" i="3"/>
  <c r="AX968" i="3"/>
  <c r="AV968" i="3"/>
  <c r="AT968" i="3"/>
  <c r="AR968" i="3"/>
  <c r="AP968" i="3"/>
  <c r="AN968" i="3"/>
  <c r="AL968" i="3"/>
  <c r="AJ968" i="3"/>
  <c r="AH968" i="3"/>
  <c r="AF968" i="3"/>
  <c r="AD968" i="3"/>
  <c r="AB968" i="3"/>
  <c r="Z968" i="3"/>
  <c r="X968" i="3"/>
  <c r="V968" i="3"/>
  <c r="T968" i="3"/>
  <c r="R968" i="3"/>
  <c r="P968" i="3"/>
  <c r="BH967" i="3"/>
  <c r="BF967" i="3"/>
  <c r="BD967" i="3"/>
  <c r="BB967" i="3"/>
  <c r="AZ967" i="3"/>
  <c r="AX967" i="3"/>
  <c r="AV967" i="3"/>
  <c r="AT967" i="3"/>
  <c r="AR967" i="3"/>
  <c r="AP967" i="3"/>
  <c r="AN967" i="3"/>
  <c r="AL967" i="3"/>
  <c r="AJ967" i="3"/>
  <c r="AH967" i="3"/>
  <c r="AF967" i="3"/>
  <c r="AD967" i="3"/>
  <c r="AB967" i="3"/>
  <c r="Z967" i="3"/>
  <c r="X967" i="3"/>
  <c r="V967" i="3"/>
  <c r="T967" i="3"/>
  <c r="R967" i="3"/>
  <c r="P967" i="3"/>
  <c r="BH966" i="3"/>
  <c r="BF966" i="3"/>
  <c r="BD966" i="3"/>
  <c r="BB966" i="3"/>
  <c r="AZ966" i="3"/>
  <c r="AX966" i="3"/>
  <c r="AV966" i="3"/>
  <c r="AT966" i="3"/>
  <c r="AR966" i="3"/>
  <c r="AP966" i="3"/>
  <c r="AN966" i="3"/>
  <c r="AL966" i="3"/>
  <c r="AJ966" i="3"/>
  <c r="AH966" i="3"/>
  <c r="AF966" i="3"/>
  <c r="AD966" i="3"/>
  <c r="AB966" i="3"/>
  <c r="Z966" i="3"/>
  <c r="X966" i="3"/>
  <c r="V966" i="3"/>
  <c r="T966" i="3"/>
  <c r="R966" i="3"/>
  <c r="P966" i="3"/>
  <c r="BH965" i="3"/>
  <c r="BF965" i="3"/>
  <c r="BD965" i="3"/>
  <c r="BB965" i="3"/>
  <c r="AZ965" i="3"/>
  <c r="AX965" i="3"/>
  <c r="AV965" i="3"/>
  <c r="AT965" i="3"/>
  <c r="AR965" i="3"/>
  <c r="AP965" i="3"/>
  <c r="AN965" i="3"/>
  <c r="AL965" i="3"/>
  <c r="AJ965" i="3"/>
  <c r="AH965" i="3"/>
  <c r="AF965" i="3"/>
  <c r="AD965" i="3"/>
  <c r="AB965" i="3"/>
  <c r="Z965" i="3"/>
  <c r="X965" i="3"/>
  <c r="V965" i="3"/>
  <c r="T965" i="3"/>
  <c r="R965" i="3"/>
  <c r="P965" i="3"/>
  <c r="BH964" i="3"/>
  <c r="BF964" i="3"/>
  <c r="BD964" i="3"/>
  <c r="BB964" i="3"/>
  <c r="AZ964" i="3"/>
  <c r="AX964" i="3"/>
  <c r="AV964" i="3"/>
  <c r="AT964" i="3"/>
  <c r="AR964" i="3"/>
  <c r="AP964" i="3"/>
  <c r="AN964" i="3"/>
  <c r="AL964" i="3"/>
  <c r="AJ964" i="3"/>
  <c r="AH964" i="3"/>
  <c r="AF964" i="3"/>
  <c r="AD964" i="3"/>
  <c r="AB964" i="3"/>
  <c r="Z964" i="3"/>
  <c r="X964" i="3"/>
  <c r="V964" i="3"/>
  <c r="T964" i="3"/>
  <c r="R964" i="3"/>
  <c r="P964" i="3"/>
  <c r="BH963" i="3"/>
  <c r="BF963" i="3"/>
  <c r="BD963" i="3"/>
  <c r="BB963" i="3"/>
  <c r="AZ963" i="3"/>
  <c r="AX963" i="3"/>
  <c r="AV963" i="3"/>
  <c r="AT963" i="3"/>
  <c r="AR963" i="3"/>
  <c r="AP963" i="3"/>
  <c r="AN963" i="3"/>
  <c r="AL963" i="3"/>
  <c r="AJ963" i="3"/>
  <c r="AH963" i="3"/>
  <c r="AF963" i="3"/>
  <c r="AD963" i="3"/>
  <c r="AB963" i="3"/>
  <c r="Z963" i="3"/>
  <c r="X963" i="3"/>
  <c r="V963" i="3"/>
  <c r="T963" i="3"/>
  <c r="R963" i="3"/>
  <c r="P963" i="3"/>
  <c r="BH962" i="3"/>
  <c r="BF962" i="3"/>
  <c r="BD962" i="3"/>
  <c r="BB962" i="3"/>
  <c r="AZ962" i="3"/>
  <c r="AX962" i="3"/>
  <c r="AV962" i="3"/>
  <c r="AT962" i="3"/>
  <c r="AR962" i="3"/>
  <c r="AP962" i="3"/>
  <c r="AN962" i="3"/>
  <c r="AL962" i="3"/>
  <c r="AJ962" i="3"/>
  <c r="AH962" i="3"/>
  <c r="AF962" i="3"/>
  <c r="AD962" i="3"/>
  <c r="AB962" i="3"/>
  <c r="Z962" i="3"/>
  <c r="X962" i="3"/>
  <c r="V962" i="3"/>
  <c r="T962" i="3"/>
  <c r="R962" i="3"/>
  <c r="P962" i="3"/>
  <c r="BH961" i="3"/>
  <c r="BF961" i="3"/>
  <c r="BD961" i="3"/>
  <c r="BB961" i="3"/>
  <c r="AZ961" i="3"/>
  <c r="AX961" i="3"/>
  <c r="AV961" i="3"/>
  <c r="AT961" i="3"/>
  <c r="AR961" i="3"/>
  <c r="AP961" i="3"/>
  <c r="AN961" i="3"/>
  <c r="AL961" i="3"/>
  <c r="AJ961" i="3"/>
  <c r="AH961" i="3"/>
  <c r="AF961" i="3"/>
  <c r="AD961" i="3"/>
  <c r="AB961" i="3"/>
  <c r="Z961" i="3"/>
  <c r="X961" i="3"/>
  <c r="V961" i="3"/>
  <c r="T961" i="3"/>
  <c r="R961" i="3"/>
  <c r="P961" i="3"/>
  <c r="BH960" i="3"/>
  <c r="BF960" i="3"/>
  <c r="BD960" i="3"/>
  <c r="BB960" i="3"/>
  <c r="AZ960" i="3"/>
  <c r="AX960" i="3"/>
  <c r="AV960" i="3"/>
  <c r="AT960" i="3"/>
  <c r="AR960" i="3"/>
  <c r="AP960" i="3"/>
  <c r="AN960" i="3"/>
  <c r="AL960" i="3"/>
  <c r="AJ960" i="3"/>
  <c r="AH960" i="3"/>
  <c r="AF960" i="3"/>
  <c r="AD960" i="3"/>
  <c r="AB960" i="3"/>
  <c r="Z960" i="3"/>
  <c r="X960" i="3"/>
  <c r="V960" i="3"/>
  <c r="T960" i="3"/>
  <c r="R960" i="3"/>
  <c r="P960" i="3"/>
  <c r="BH959" i="3"/>
  <c r="BF959" i="3"/>
  <c r="BD959" i="3"/>
  <c r="BB959" i="3"/>
  <c r="AZ959" i="3"/>
  <c r="AX959" i="3"/>
  <c r="AV959" i="3"/>
  <c r="AT959" i="3"/>
  <c r="AR959" i="3"/>
  <c r="AP959" i="3"/>
  <c r="AN959" i="3"/>
  <c r="AL959" i="3"/>
  <c r="AJ959" i="3"/>
  <c r="AH959" i="3"/>
  <c r="AF959" i="3"/>
  <c r="AD959" i="3"/>
  <c r="AB959" i="3"/>
  <c r="Z959" i="3"/>
  <c r="X959" i="3"/>
  <c r="V959" i="3"/>
  <c r="T959" i="3"/>
  <c r="R959" i="3"/>
  <c r="P959" i="3"/>
  <c r="BH958" i="3"/>
  <c r="BF958" i="3"/>
  <c r="BD958" i="3"/>
  <c r="BB958" i="3"/>
  <c r="AZ958" i="3"/>
  <c r="AX958" i="3"/>
  <c r="AV958" i="3"/>
  <c r="AT958" i="3"/>
  <c r="AR958" i="3"/>
  <c r="AP958" i="3"/>
  <c r="AN958" i="3"/>
  <c r="AL958" i="3"/>
  <c r="AJ958" i="3"/>
  <c r="AH958" i="3"/>
  <c r="AF958" i="3"/>
  <c r="AD958" i="3"/>
  <c r="AB958" i="3"/>
  <c r="Z958" i="3"/>
  <c r="X958" i="3"/>
  <c r="V958" i="3"/>
  <c r="T958" i="3"/>
  <c r="R958" i="3"/>
  <c r="P958" i="3"/>
  <c r="BH957" i="3"/>
  <c r="BF957" i="3"/>
  <c r="BD957" i="3"/>
  <c r="BB957" i="3"/>
  <c r="AZ957" i="3"/>
  <c r="AX957" i="3"/>
  <c r="AV957" i="3"/>
  <c r="AT957" i="3"/>
  <c r="AR957" i="3"/>
  <c r="AP957" i="3"/>
  <c r="AN957" i="3"/>
  <c r="AL957" i="3"/>
  <c r="AJ957" i="3"/>
  <c r="AH957" i="3"/>
  <c r="AF957" i="3"/>
  <c r="AD957" i="3"/>
  <c r="AB957" i="3"/>
  <c r="Z957" i="3"/>
  <c r="X957" i="3"/>
  <c r="V957" i="3"/>
  <c r="T957" i="3"/>
  <c r="R957" i="3"/>
  <c r="P957" i="3"/>
  <c r="BH956" i="3"/>
  <c r="BF956" i="3"/>
  <c r="BD956" i="3"/>
  <c r="BB956" i="3"/>
  <c r="AZ956" i="3"/>
  <c r="AX956" i="3"/>
  <c r="AV956" i="3"/>
  <c r="AT956" i="3"/>
  <c r="AR956" i="3"/>
  <c r="AP956" i="3"/>
  <c r="AN956" i="3"/>
  <c r="AL956" i="3"/>
  <c r="AJ956" i="3"/>
  <c r="AH956" i="3"/>
  <c r="AF956" i="3"/>
  <c r="AD956" i="3"/>
  <c r="AB956" i="3"/>
  <c r="Z956" i="3"/>
  <c r="X956" i="3"/>
  <c r="V956" i="3"/>
  <c r="T956" i="3"/>
  <c r="R956" i="3"/>
  <c r="P956" i="3"/>
  <c r="BH955" i="3"/>
  <c r="BF955" i="3"/>
  <c r="BD955" i="3"/>
  <c r="BB955" i="3"/>
  <c r="AZ955" i="3"/>
  <c r="AX955" i="3"/>
  <c r="AV955" i="3"/>
  <c r="AT955" i="3"/>
  <c r="AR955" i="3"/>
  <c r="AP955" i="3"/>
  <c r="AN955" i="3"/>
  <c r="AL955" i="3"/>
  <c r="AJ955" i="3"/>
  <c r="AH955" i="3"/>
  <c r="AF955" i="3"/>
  <c r="AD955" i="3"/>
  <c r="AB955" i="3"/>
  <c r="Z955" i="3"/>
  <c r="X955" i="3"/>
  <c r="V955" i="3"/>
  <c r="T955" i="3"/>
  <c r="R955" i="3"/>
  <c r="P955" i="3"/>
  <c r="BH954" i="3"/>
  <c r="BF954" i="3"/>
  <c r="BD954" i="3"/>
  <c r="BB954" i="3"/>
  <c r="AZ954" i="3"/>
  <c r="AX954" i="3"/>
  <c r="AV954" i="3"/>
  <c r="AT954" i="3"/>
  <c r="AR954" i="3"/>
  <c r="AP954" i="3"/>
  <c r="AN954" i="3"/>
  <c r="AL954" i="3"/>
  <c r="AJ954" i="3"/>
  <c r="AH954" i="3"/>
  <c r="AF954" i="3"/>
  <c r="AD954" i="3"/>
  <c r="AB954" i="3"/>
  <c r="Z954" i="3"/>
  <c r="X954" i="3"/>
  <c r="V954" i="3"/>
  <c r="T954" i="3"/>
  <c r="R954" i="3"/>
  <c r="P954" i="3"/>
  <c r="BH953" i="3"/>
  <c r="BF953" i="3"/>
  <c r="BD953" i="3"/>
  <c r="BB953" i="3"/>
  <c r="AZ953" i="3"/>
  <c r="AX953" i="3"/>
  <c r="AV953" i="3"/>
  <c r="AT953" i="3"/>
  <c r="AR953" i="3"/>
  <c r="AP953" i="3"/>
  <c r="AN953" i="3"/>
  <c r="AL953" i="3"/>
  <c r="AJ953" i="3"/>
  <c r="AH953" i="3"/>
  <c r="AF953" i="3"/>
  <c r="AD953" i="3"/>
  <c r="AB953" i="3"/>
  <c r="Z953" i="3"/>
  <c r="X953" i="3"/>
  <c r="V953" i="3"/>
  <c r="T953" i="3"/>
  <c r="R953" i="3"/>
  <c r="P953" i="3"/>
  <c r="BH952" i="3"/>
  <c r="BF952" i="3"/>
  <c r="BD952" i="3"/>
  <c r="BB952" i="3"/>
  <c r="AZ952" i="3"/>
  <c r="AX952" i="3"/>
  <c r="AV952" i="3"/>
  <c r="AT952" i="3"/>
  <c r="AR952" i="3"/>
  <c r="AP952" i="3"/>
  <c r="AN952" i="3"/>
  <c r="AL952" i="3"/>
  <c r="AJ952" i="3"/>
  <c r="AH952" i="3"/>
  <c r="AF952" i="3"/>
  <c r="AD952" i="3"/>
  <c r="AB952" i="3"/>
  <c r="Z952" i="3"/>
  <c r="X952" i="3"/>
  <c r="V952" i="3"/>
  <c r="T952" i="3"/>
  <c r="R952" i="3"/>
  <c r="P952" i="3"/>
  <c r="BH951" i="3"/>
  <c r="BF951" i="3"/>
  <c r="BD951" i="3"/>
  <c r="BB951" i="3"/>
  <c r="AZ951" i="3"/>
  <c r="AX951" i="3"/>
  <c r="AV951" i="3"/>
  <c r="AT951" i="3"/>
  <c r="AR951" i="3"/>
  <c r="AP951" i="3"/>
  <c r="AN951" i="3"/>
  <c r="AL951" i="3"/>
  <c r="AJ951" i="3"/>
  <c r="AH951" i="3"/>
  <c r="AF951" i="3"/>
  <c r="AD951" i="3"/>
  <c r="AB951" i="3"/>
  <c r="Z951" i="3"/>
  <c r="X951" i="3"/>
  <c r="V951" i="3"/>
  <c r="T951" i="3"/>
  <c r="R951" i="3"/>
  <c r="P951" i="3"/>
  <c r="BH950" i="3"/>
  <c r="BF950" i="3"/>
  <c r="BD950" i="3"/>
  <c r="BB950" i="3"/>
  <c r="AZ950" i="3"/>
  <c r="AX950" i="3"/>
  <c r="AV950" i="3"/>
  <c r="AT950" i="3"/>
  <c r="AR950" i="3"/>
  <c r="AP950" i="3"/>
  <c r="AN950" i="3"/>
  <c r="AL950" i="3"/>
  <c r="AJ950" i="3"/>
  <c r="AH950" i="3"/>
  <c r="AF950" i="3"/>
  <c r="AD950" i="3"/>
  <c r="AB950" i="3"/>
  <c r="Z950" i="3"/>
  <c r="X950" i="3"/>
  <c r="V950" i="3"/>
  <c r="T950" i="3"/>
  <c r="R950" i="3"/>
  <c r="P950" i="3"/>
  <c r="BH949" i="3"/>
  <c r="BF949" i="3"/>
  <c r="BD949" i="3"/>
  <c r="BB949" i="3"/>
  <c r="AZ949" i="3"/>
  <c r="AX949" i="3"/>
  <c r="AV949" i="3"/>
  <c r="AT949" i="3"/>
  <c r="AR949" i="3"/>
  <c r="AP949" i="3"/>
  <c r="AN949" i="3"/>
  <c r="AL949" i="3"/>
  <c r="AJ949" i="3"/>
  <c r="AH949" i="3"/>
  <c r="AF949" i="3"/>
  <c r="AD949" i="3"/>
  <c r="AB949" i="3"/>
  <c r="Z949" i="3"/>
  <c r="X949" i="3"/>
  <c r="V949" i="3"/>
  <c r="T949" i="3"/>
  <c r="R949" i="3"/>
  <c r="P949" i="3"/>
  <c r="BH948" i="3"/>
  <c r="BF948" i="3"/>
  <c r="BD948" i="3"/>
  <c r="BB948" i="3"/>
  <c r="AZ948" i="3"/>
  <c r="AX948" i="3"/>
  <c r="AV948" i="3"/>
  <c r="AT948" i="3"/>
  <c r="AR948" i="3"/>
  <c r="AN948" i="3"/>
  <c r="AJ948" i="3"/>
  <c r="AF948" i="3"/>
  <c r="AB948" i="3"/>
  <c r="X948" i="3"/>
  <c r="T948" i="3"/>
  <c r="P948" i="3"/>
  <c r="BH947" i="3"/>
  <c r="BD947" i="3"/>
  <c r="AZ947" i="3"/>
  <c r="AV947" i="3"/>
  <c r="AR947" i="3"/>
  <c r="AN947" i="3"/>
  <c r="AJ947" i="3"/>
  <c r="AF947" i="3"/>
  <c r="AB947" i="3"/>
  <c r="X947" i="3"/>
  <c r="T947" i="3"/>
  <c r="P947" i="3"/>
  <c r="BH946" i="3"/>
  <c r="BD946" i="3"/>
  <c r="AZ946" i="3"/>
  <c r="AV946" i="3"/>
  <c r="AR946" i="3"/>
  <c r="AN946" i="3"/>
  <c r="AJ946" i="3"/>
  <c r="AF946" i="3"/>
  <c r="AB946" i="3"/>
  <c r="X946" i="3"/>
  <c r="T946" i="3"/>
  <c r="P946" i="3"/>
  <c r="BH945" i="3"/>
  <c r="BD945" i="3"/>
  <c r="AZ945" i="3"/>
  <c r="AV945" i="3"/>
  <c r="AR945" i="3"/>
  <c r="AN945" i="3"/>
  <c r="AJ945" i="3"/>
  <c r="AF945" i="3"/>
  <c r="AB945" i="3"/>
  <c r="X945" i="3"/>
  <c r="T945" i="3"/>
  <c r="P945" i="3"/>
  <c r="BH944" i="3"/>
  <c r="BD944" i="3"/>
  <c r="AZ944" i="3"/>
  <c r="AV944" i="3"/>
  <c r="AR944" i="3"/>
  <c r="AN944" i="3"/>
  <c r="AJ944" i="3"/>
  <c r="AF944" i="3"/>
  <c r="AB944" i="3"/>
  <c r="X944" i="3"/>
  <c r="T944" i="3"/>
  <c r="P944" i="3"/>
  <c r="BH943" i="3"/>
  <c r="BD943" i="3"/>
  <c r="AZ943" i="3"/>
  <c r="AV943" i="3"/>
  <c r="AR943" i="3"/>
  <c r="AN943" i="3"/>
  <c r="AJ943" i="3"/>
  <c r="AF943" i="3"/>
  <c r="AB943" i="3"/>
  <c r="X943" i="3"/>
  <c r="T943" i="3"/>
  <c r="P943" i="3"/>
  <c r="BH942" i="3"/>
  <c r="BD942" i="3"/>
  <c r="AZ942" i="3"/>
  <c r="AV942" i="3"/>
  <c r="AR942" i="3"/>
  <c r="AN942" i="3"/>
  <c r="AJ942" i="3"/>
  <c r="AF942" i="3"/>
  <c r="AB942" i="3"/>
  <c r="X942" i="3"/>
  <c r="T942" i="3"/>
  <c r="P942" i="3"/>
  <c r="BH941" i="3"/>
  <c r="BD941" i="3"/>
  <c r="AZ941" i="3"/>
  <c r="AV941" i="3"/>
  <c r="AR941" i="3"/>
  <c r="AN941" i="3"/>
  <c r="AJ941" i="3"/>
  <c r="AF941" i="3"/>
  <c r="AB941" i="3"/>
  <c r="X941" i="3"/>
  <c r="T941" i="3"/>
  <c r="P941" i="3"/>
  <c r="BH940" i="3"/>
  <c r="BD940" i="3"/>
  <c r="AZ940" i="3"/>
  <c r="AV940" i="3"/>
  <c r="AR940" i="3"/>
  <c r="AN940" i="3"/>
  <c r="AJ940" i="3"/>
  <c r="AF940" i="3"/>
  <c r="AB940" i="3"/>
  <c r="X940" i="3"/>
  <c r="T940" i="3"/>
  <c r="P940" i="3"/>
  <c r="BH939" i="3"/>
  <c r="BD939" i="3"/>
  <c r="AZ939" i="3"/>
  <c r="AV939" i="3"/>
  <c r="AR939" i="3"/>
  <c r="AN939" i="3"/>
  <c r="AJ939" i="3"/>
  <c r="AF939" i="3"/>
  <c r="AB939" i="3"/>
  <c r="X939" i="3"/>
  <c r="T939" i="3"/>
  <c r="P939" i="3"/>
  <c r="BH938" i="3"/>
  <c r="BD938" i="3"/>
  <c r="AZ938" i="3"/>
  <c r="AV938" i="3"/>
  <c r="AR938" i="3"/>
  <c r="AN938" i="3"/>
  <c r="AJ938" i="3"/>
  <c r="AF938" i="3"/>
  <c r="AB938" i="3"/>
  <c r="X938" i="3"/>
  <c r="T938" i="3"/>
  <c r="P938" i="3"/>
  <c r="N937" i="3"/>
  <c r="P937" i="3"/>
  <c r="R937" i="3"/>
  <c r="T937" i="3"/>
  <c r="V937" i="3"/>
  <c r="X937" i="3"/>
  <c r="Z937" i="3"/>
  <c r="AB937" i="3"/>
  <c r="AD937" i="3"/>
  <c r="AF937" i="3"/>
  <c r="AH937" i="3"/>
  <c r="AJ937" i="3"/>
  <c r="AL937" i="3"/>
  <c r="AN937" i="3"/>
  <c r="AP937" i="3"/>
  <c r="AR937" i="3"/>
  <c r="AT937" i="3"/>
  <c r="AV937" i="3"/>
  <c r="AX937" i="3"/>
  <c r="AZ937" i="3"/>
  <c r="BB937" i="3"/>
  <c r="BD937" i="3"/>
  <c r="BF937" i="3"/>
  <c r="BH937" i="3"/>
  <c r="M937" i="3"/>
  <c r="O937" i="3"/>
  <c r="Q937" i="3"/>
  <c r="S937" i="3"/>
  <c r="U937" i="3"/>
  <c r="W937" i="3"/>
  <c r="Y937" i="3"/>
  <c r="AA937" i="3"/>
  <c r="AC937" i="3"/>
  <c r="AE937" i="3"/>
  <c r="AG937" i="3"/>
  <c r="AI937" i="3"/>
  <c r="AK937" i="3"/>
  <c r="AM937" i="3"/>
  <c r="AO937" i="3"/>
  <c r="AQ937" i="3"/>
  <c r="AS937" i="3"/>
  <c r="AU937" i="3"/>
  <c r="AW937" i="3"/>
  <c r="AY937" i="3"/>
  <c r="BA937" i="3"/>
  <c r="BC937" i="3"/>
  <c r="BE937" i="3"/>
  <c r="BG937" i="3"/>
  <c r="BI937" i="3"/>
  <c r="N935" i="3"/>
  <c r="P935" i="3"/>
  <c r="R935" i="3"/>
  <c r="T935" i="3"/>
  <c r="V935" i="3"/>
  <c r="X935" i="3"/>
  <c r="Z935" i="3"/>
  <c r="AB935" i="3"/>
  <c r="AD935" i="3"/>
  <c r="AF935" i="3"/>
  <c r="AH935" i="3"/>
  <c r="AJ935" i="3"/>
  <c r="AL935" i="3"/>
  <c r="AN935" i="3"/>
  <c r="AP935" i="3"/>
  <c r="AR935" i="3"/>
  <c r="AT935" i="3"/>
  <c r="AV935" i="3"/>
  <c r="AX935" i="3"/>
  <c r="AZ935" i="3"/>
  <c r="BB935" i="3"/>
  <c r="BD935" i="3"/>
  <c r="BF935" i="3"/>
  <c r="BH935" i="3"/>
  <c r="M935" i="3"/>
  <c r="O935" i="3"/>
  <c r="Q935" i="3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N931" i="3"/>
  <c r="P931" i="3"/>
  <c r="R931" i="3"/>
  <c r="T931" i="3"/>
  <c r="V931" i="3"/>
  <c r="X931" i="3"/>
  <c r="Z931" i="3"/>
  <c r="AB931" i="3"/>
  <c r="AD931" i="3"/>
  <c r="AF931" i="3"/>
  <c r="AH931" i="3"/>
  <c r="AJ931" i="3"/>
  <c r="AL931" i="3"/>
  <c r="AN931" i="3"/>
  <c r="AP931" i="3"/>
  <c r="AR931" i="3"/>
  <c r="AT931" i="3"/>
  <c r="AV931" i="3"/>
  <c r="AX931" i="3"/>
  <c r="AZ931" i="3"/>
  <c r="BB931" i="3"/>
  <c r="BD931" i="3"/>
  <c r="BF931" i="3"/>
  <c r="BH931" i="3"/>
  <c r="M931" i="3"/>
  <c r="O931" i="3"/>
  <c r="Q931" i="3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N929" i="3"/>
  <c r="P929" i="3"/>
  <c r="R929" i="3"/>
  <c r="T929" i="3"/>
  <c r="V929" i="3"/>
  <c r="X929" i="3"/>
  <c r="Z929" i="3"/>
  <c r="AB929" i="3"/>
  <c r="AD929" i="3"/>
  <c r="AF929" i="3"/>
  <c r="AH929" i="3"/>
  <c r="AJ929" i="3"/>
  <c r="AL929" i="3"/>
  <c r="AN929" i="3"/>
  <c r="AP929" i="3"/>
  <c r="AR929" i="3"/>
  <c r="AT929" i="3"/>
  <c r="AV929" i="3"/>
  <c r="AX929" i="3"/>
  <c r="AZ929" i="3"/>
  <c r="BB929" i="3"/>
  <c r="BD929" i="3"/>
  <c r="BF929" i="3"/>
  <c r="BH929" i="3"/>
  <c r="M929" i="3"/>
  <c r="O929" i="3"/>
  <c r="Q929" i="3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N927" i="3"/>
  <c r="P927" i="3"/>
  <c r="R927" i="3"/>
  <c r="T927" i="3"/>
  <c r="V927" i="3"/>
  <c r="X927" i="3"/>
  <c r="Z927" i="3"/>
  <c r="AB927" i="3"/>
  <c r="AD927" i="3"/>
  <c r="AF927" i="3"/>
  <c r="AH927" i="3"/>
  <c r="AJ927" i="3"/>
  <c r="AL927" i="3"/>
  <c r="AN927" i="3"/>
  <c r="AP927" i="3"/>
  <c r="AR927" i="3"/>
  <c r="AT927" i="3"/>
  <c r="AV927" i="3"/>
  <c r="AX927" i="3"/>
  <c r="AZ927" i="3"/>
  <c r="BB927" i="3"/>
  <c r="BD927" i="3"/>
  <c r="BF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N923" i="3"/>
  <c r="P923" i="3"/>
  <c r="R923" i="3"/>
  <c r="T923" i="3"/>
  <c r="V923" i="3"/>
  <c r="X923" i="3"/>
  <c r="Z923" i="3"/>
  <c r="AB923" i="3"/>
  <c r="AD923" i="3"/>
  <c r="AF923" i="3"/>
  <c r="AH923" i="3"/>
  <c r="AJ923" i="3"/>
  <c r="AL923" i="3"/>
  <c r="AN923" i="3"/>
  <c r="AP923" i="3"/>
  <c r="AR923" i="3"/>
  <c r="AT923" i="3"/>
  <c r="AV923" i="3"/>
  <c r="AX923" i="3"/>
  <c r="AZ923" i="3"/>
  <c r="BB923" i="3"/>
  <c r="BD923" i="3"/>
  <c r="BF923" i="3"/>
  <c r="BH923" i="3"/>
  <c r="M923" i="3"/>
  <c r="O923" i="3"/>
  <c r="Q923" i="3"/>
  <c r="S923" i="3"/>
  <c r="U923" i="3"/>
  <c r="W923" i="3"/>
  <c r="Y923" i="3"/>
  <c r="AA923" i="3"/>
  <c r="AC923" i="3"/>
  <c r="AE923" i="3"/>
  <c r="AG923" i="3"/>
  <c r="AI923" i="3"/>
  <c r="AK923" i="3"/>
  <c r="AM923" i="3"/>
  <c r="AO923" i="3"/>
  <c r="AQ923" i="3"/>
  <c r="AS923" i="3"/>
  <c r="AU923" i="3"/>
  <c r="AW923" i="3"/>
  <c r="AY923" i="3"/>
  <c r="BA923" i="3"/>
  <c r="BC923" i="3"/>
  <c r="BE923" i="3"/>
  <c r="BG923" i="3"/>
  <c r="BI923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N919" i="3"/>
  <c r="P919" i="3"/>
  <c r="R919" i="3"/>
  <c r="T919" i="3"/>
  <c r="V919" i="3"/>
  <c r="X919" i="3"/>
  <c r="Z919" i="3"/>
  <c r="AB919" i="3"/>
  <c r="AD919" i="3"/>
  <c r="AF919" i="3"/>
  <c r="AH919" i="3"/>
  <c r="AJ919" i="3"/>
  <c r="AL919" i="3"/>
  <c r="AN919" i="3"/>
  <c r="AP919" i="3"/>
  <c r="AR919" i="3"/>
  <c r="AT919" i="3"/>
  <c r="AV919" i="3"/>
  <c r="AX919" i="3"/>
  <c r="AZ919" i="3"/>
  <c r="BB919" i="3"/>
  <c r="BD919" i="3"/>
  <c r="BF919" i="3"/>
  <c r="BH919" i="3"/>
  <c r="M919" i="3"/>
  <c r="O919" i="3"/>
  <c r="Q919" i="3"/>
  <c r="S919" i="3"/>
  <c r="U919" i="3"/>
  <c r="W919" i="3"/>
  <c r="Y919" i="3"/>
  <c r="AA919" i="3"/>
  <c r="AC919" i="3"/>
  <c r="AE919" i="3"/>
  <c r="AG919" i="3"/>
  <c r="AI919" i="3"/>
  <c r="AK919" i="3"/>
  <c r="AM919" i="3"/>
  <c r="AO919" i="3"/>
  <c r="AQ919" i="3"/>
  <c r="AS919" i="3"/>
  <c r="AU919" i="3"/>
  <c r="AW919" i="3"/>
  <c r="AY919" i="3"/>
  <c r="BA919" i="3"/>
  <c r="BC919" i="3"/>
  <c r="BE919" i="3"/>
  <c r="BG919" i="3"/>
  <c r="BI919" i="3"/>
  <c r="N917" i="3"/>
  <c r="P917" i="3"/>
  <c r="R917" i="3"/>
  <c r="T917" i="3"/>
  <c r="V917" i="3"/>
  <c r="X917" i="3"/>
  <c r="Z917" i="3"/>
  <c r="AB917" i="3"/>
  <c r="AD917" i="3"/>
  <c r="AF917" i="3"/>
  <c r="AH917" i="3"/>
  <c r="AJ917" i="3"/>
  <c r="AL917" i="3"/>
  <c r="AN917" i="3"/>
  <c r="AP917" i="3"/>
  <c r="AR917" i="3"/>
  <c r="AT917" i="3"/>
  <c r="AV917" i="3"/>
  <c r="AX917" i="3"/>
  <c r="AZ917" i="3"/>
  <c r="BB917" i="3"/>
  <c r="BD917" i="3"/>
  <c r="BF917" i="3"/>
  <c r="BH917" i="3"/>
  <c r="M917" i="3"/>
  <c r="O917" i="3"/>
  <c r="Q917" i="3"/>
  <c r="S917" i="3"/>
  <c r="U917" i="3"/>
  <c r="W917" i="3"/>
  <c r="Y917" i="3"/>
  <c r="AA917" i="3"/>
  <c r="AC917" i="3"/>
  <c r="AE917" i="3"/>
  <c r="AG917" i="3"/>
  <c r="AI917" i="3"/>
  <c r="AK917" i="3"/>
  <c r="AM917" i="3"/>
  <c r="AO917" i="3"/>
  <c r="AQ917" i="3"/>
  <c r="AS917" i="3"/>
  <c r="AU917" i="3"/>
  <c r="AW917" i="3"/>
  <c r="AY917" i="3"/>
  <c r="BA917" i="3"/>
  <c r="BC917" i="3"/>
  <c r="BE917" i="3"/>
  <c r="BG917" i="3"/>
  <c r="BI917" i="3"/>
  <c r="N915" i="3"/>
  <c r="P915" i="3"/>
  <c r="R915" i="3"/>
  <c r="T915" i="3"/>
  <c r="V915" i="3"/>
  <c r="X915" i="3"/>
  <c r="Z915" i="3"/>
  <c r="AB915" i="3"/>
  <c r="AD915" i="3"/>
  <c r="AF915" i="3"/>
  <c r="AH915" i="3"/>
  <c r="AJ915" i="3"/>
  <c r="AL915" i="3"/>
  <c r="AN915" i="3"/>
  <c r="AP915" i="3"/>
  <c r="AR915" i="3"/>
  <c r="AT915" i="3"/>
  <c r="AV915" i="3"/>
  <c r="AX915" i="3"/>
  <c r="AZ915" i="3"/>
  <c r="BB915" i="3"/>
  <c r="BD915" i="3"/>
  <c r="BF915" i="3"/>
  <c r="BH915" i="3"/>
  <c r="M915" i="3"/>
  <c r="O915" i="3"/>
  <c r="Q915" i="3"/>
  <c r="S915" i="3"/>
  <c r="U915" i="3"/>
  <c r="W915" i="3"/>
  <c r="Y915" i="3"/>
  <c r="AA915" i="3"/>
  <c r="AC915" i="3"/>
  <c r="AE915" i="3"/>
  <c r="AG915" i="3"/>
  <c r="AI915" i="3"/>
  <c r="AK915" i="3"/>
  <c r="AM915" i="3"/>
  <c r="AO915" i="3"/>
  <c r="AQ915" i="3"/>
  <c r="AS915" i="3"/>
  <c r="AU915" i="3"/>
  <c r="AW915" i="3"/>
  <c r="AY915" i="3"/>
  <c r="BA915" i="3"/>
  <c r="BC915" i="3"/>
  <c r="BE915" i="3"/>
  <c r="BG915" i="3"/>
  <c r="BI915" i="3"/>
  <c r="N913" i="3"/>
  <c r="P913" i="3"/>
  <c r="R913" i="3"/>
  <c r="T913" i="3"/>
  <c r="V913" i="3"/>
  <c r="X913" i="3"/>
  <c r="Z913" i="3"/>
  <c r="AB913" i="3"/>
  <c r="AD913" i="3"/>
  <c r="AF913" i="3"/>
  <c r="AH913" i="3"/>
  <c r="AJ913" i="3"/>
  <c r="AL913" i="3"/>
  <c r="AN913" i="3"/>
  <c r="AP913" i="3"/>
  <c r="AR913" i="3"/>
  <c r="AT913" i="3"/>
  <c r="AV913" i="3"/>
  <c r="AX913" i="3"/>
  <c r="AZ913" i="3"/>
  <c r="BB913" i="3"/>
  <c r="BD913" i="3"/>
  <c r="BF913" i="3"/>
  <c r="BH913" i="3"/>
  <c r="M913" i="3"/>
  <c r="O913" i="3"/>
  <c r="Q913" i="3"/>
  <c r="S913" i="3"/>
  <c r="U913" i="3"/>
  <c r="W913" i="3"/>
  <c r="Y913" i="3"/>
  <c r="AA913" i="3"/>
  <c r="AC913" i="3"/>
  <c r="AE913" i="3"/>
  <c r="AG913" i="3"/>
  <c r="AI913" i="3"/>
  <c r="AK913" i="3"/>
  <c r="AM913" i="3"/>
  <c r="AO913" i="3"/>
  <c r="AQ913" i="3"/>
  <c r="AS913" i="3"/>
  <c r="AU913" i="3"/>
  <c r="AW913" i="3"/>
  <c r="AY913" i="3"/>
  <c r="BA913" i="3"/>
  <c r="BC913" i="3"/>
  <c r="BE913" i="3"/>
  <c r="BG913" i="3"/>
  <c r="BI913" i="3"/>
  <c r="N911" i="3"/>
  <c r="P911" i="3"/>
  <c r="R911" i="3"/>
  <c r="T911" i="3"/>
  <c r="V911" i="3"/>
  <c r="X911" i="3"/>
  <c r="Z911" i="3"/>
  <c r="AB911" i="3"/>
  <c r="AD911" i="3"/>
  <c r="AF911" i="3"/>
  <c r="AH911" i="3"/>
  <c r="AJ911" i="3"/>
  <c r="AL911" i="3"/>
  <c r="AN911" i="3"/>
  <c r="AP911" i="3"/>
  <c r="AR911" i="3"/>
  <c r="AT911" i="3"/>
  <c r="AV911" i="3"/>
  <c r="AX911" i="3"/>
  <c r="AZ911" i="3"/>
  <c r="BB911" i="3"/>
  <c r="BD911" i="3"/>
  <c r="BF911" i="3"/>
  <c r="BH911" i="3"/>
  <c r="M911" i="3"/>
  <c r="O911" i="3"/>
  <c r="Q911" i="3"/>
  <c r="S911" i="3"/>
  <c r="U911" i="3"/>
  <c r="W911" i="3"/>
  <c r="Y911" i="3"/>
  <c r="AA911" i="3"/>
  <c r="AC911" i="3"/>
  <c r="AE911" i="3"/>
  <c r="AG911" i="3"/>
  <c r="AI911" i="3"/>
  <c r="AK911" i="3"/>
  <c r="AM911" i="3"/>
  <c r="AO911" i="3"/>
  <c r="AQ911" i="3"/>
  <c r="AS911" i="3"/>
  <c r="AU911" i="3"/>
  <c r="AW911" i="3"/>
  <c r="AY911" i="3"/>
  <c r="BA911" i="3"/>
  <c r="BC911" i="3"/>
  <c r="BE911" i="3"/>
  <c r="BG911" i="3"/>
  <c r="BI911" i="3"/>
  <c r="N909" i="3"/>
  <c r="P909" i="3"/>
  <c r="R909" i="3"/>
  <c r="T909" i="3"/>
  <c r="V909" i="3"/>
  <c r="X909" i="3"/>
  <c r="Z909" i="3"/>
  <c r="AB909" i="3"/>
  <c r="AD909" i="3"/>
  <c r="AF909" i="3"/>
  <c r="AH909" i="3"/>
  <c r="AJ909" i="3"/>
  <c r="AL909" i="3"/>
  <c r="AN909" i="3"/>
  <c r="AP909" i="3"/>
  <c r="AR909" i="3"/>
  <c r="AT909" i="3"/>
  <c r="AV909" i="3"/>
  <c r="AX909" i="3"/>
  <c r="AZ909" i="3"/>
  <c r="BB909" i="3"/>
  <c r="BD909" i="3"/>
  <c r="BF909" i="3"/>
  <c r="BH909" i="3"/>
  <c r="M909" i="3"/>
  <c r="O909" i="3"/>
  <c r="Q909" i="3"/>
  <c r="S909" i="3"/>
  <c r="U909" i="3"/>
  <c r="W909" i="3"/>
  <c r="Y909" i="3"/>
  <c r="AA909" i="3"/>
  <c r="AC909" i="3"/>
  <c r="AE909" i="3"/>
  <c r="AG909" i="3"/>
  <c r="AI909" i="3"/>
  <c r="AK909" i="3"/>
  <c r="AM909" i="3"/>
  <c r="AO909" i="3"/>
  <c r="AQ909" i="3"/>
  <c r="AS909" i="3"/>
  <c r="AU909" i="3"/>
  <c r="AW909" i="3"/>
  <c r="AY909" i="3"/>
  <c r="BA909" i="3"/>
  <c r="BC909" i="3"/>
  <c r="BE909" i="3"/>
  <c r="BG909" i="3"/>
  <c r="BI909" i="3"/>
  <c r="N907" i="3"/>
  <c r="P907" i="3"/>
  <c r="R907" i="3"/>
  <c r="T907" i="3"/>
  <c r="V907" i="3"/>
  <c r="X907" i="3"/>
  <c r="Z907" i="3"/>
  <c r="AB907" i="3"/>
  <c r="AD907" i="3"/>
  <c r="AF907" i="3"/>
  <c r="AH907" i="3"/>
  <c r="AJ907" i="3"/>
  <c r="AL907" i="3"/>
  <c r="AN907" i="3"/>
  <c r="AP907" i="3"/>
  <c r="AR907" i="3"/>
  <c r="AT907" i="3"/>
  <c r="AV907" i="3"/>
  <c r="AX907" i="3"/>
  <c r="AZ907" i="3"/>
  <c r="BB907" i="3"/>
  <c r="BD907" i="3"/>
  <c r="BF907" i="3"/>
  <c r="BH907" i="3"/>
  <c r="M907" i="3"/>
  <c r="O907" i="3"/>
  <c r="Q907" i="3"/>
  <c r="S907" i="3"/>
  <c r="U907" i="3"/>
  <c r="W907" i="3"/>
  <c r="Y907" i="3"/>
  <c r="AA907" i="3"/>
  <c r="AC907" i="3"/>
  <c r="AE907" i="3"/>
  <c r="AG907" i="3"/>
  <c r="AI907" i="3"/>
  <c r="AK907" i="3"/>
  <c r="AM907" i="3"/>
  <c r="AO907" i="3"/>
  <c r="AQ907" i="3"/>
  <c r="AS907" i="3"/>
  <c r="AU907" i="3"/>
  <c r="AW907" i="3"/>
  <c r="AY907" i="3"/>
  <c r="BA907" i="3"/>
  <c r="BC907" i="3"/>
  <c r="BE907" i="3"/>
  <c r="BG907" i="3"/>
  <c r="BI907" i="3"/>
  <c r="N905" i="3"/>
  <c r="P905" i="3"/>
  <c r="R905" i="3"/>
  <c r="T905" i="3"/>
  <c r="V905" i="3"/>
  <c r="X905" i="3"/>
  <c r="Z905" i="3"/>
  <c r="AB905" i="3"/>
  <c r="AD905" i="3"/>
  <c r="AF905" i="3"/>
  <c r="AH905" i="3"/>
  <c r="AJ905" i="3"/>
  <c r="AL905" i="3"/>
  <c r="AN905" i="3"/>
  <c r="AP905" i="3"/>
  <c r="AR905" i="3"/>
  <c r="AT905" i="3"/>
  <c r="AV905" i="3"/>
  <c r="AX905" i="3"/>
  <c r="AZ905" i="3"/>
  <c r="BB905" i="3"/>
  <c r="BD905" i="3"/>
  <c r="BF905" i="3"/>
  <c r="BH905" i="3"/>
  <c r="M905" i="3"/>
  <c r="O905" i="3"/>
  <c r="Q905" i="3"/>
  <c r="S905" i="3"/>
  <c r="U905" i="3"/>
  <c r="W905" i="3"/>
  <c r="Y905" i="3"/>
  <c r="AA905" i="3"/>
  <c r="AC905" i="3"/>
  <c r="AE905" i="3"/>
  <c r="AG905" i="3"/>
  <c r="AI905" i="3"/>
  <c r="AK905" i="3"/>
  <c r="AM905" i="3"/>
  <c r="AO905" i="3"/>
  <c r="AQ905" i="3"/>
  <c r="AS905" i="3"/>
  <c r="AU905" i="3"/>
  <c r="AW905" i="3"/>
  <c r="AY905" i="3"/>
  <c r="BA905" i="3"/>
  <c r="BC905" i="3"/>
  <c r="BE905" i="3"/>
  <c r="BG905" i="3"/>
  <c r="BI905" i="3"/>
  <c r="N903" i="3"/>
  <c r="P903" i="3"/>
  <c r="R903" i="3"/>
  <c r="T903" i="3"/>
  <c r="V903" i="3"/>
  <c r="X903" i="3"/>
  <c r="Z903" i="3"/>
  <c r="AB903" i="3"/>
  <c r="AD903" i="3"/>
  <c r="AF903" i="3"/>
  <c r="AH903" i="3"/>
  <c r="AJ903" i="3"/>
  <c r="AL903" i="3"/>
  <c r="AN903" i="3"/>
  <c r="AP903" i="3"/>
  <c r="AR903" i="3"/>
  <c r="AT903" i="3"/>
  <c r="AV903" i="3"/>
  <c r="AX903" i="3"/>
  <c r="AZ903" i="3"/>
  <c r="BB903" i="3"/>
  <c r="BD903" i="3"/>
  <c r="BF903" i="3"/>
  <c r="BH903" i="3"/>
  <c r="M903" i="3"/>
  <c r="O903" i="3"/>
  <c r="Q903" i="3"/>
  <c r="S903" i="3"/>
  <c r="U903" i="3"/>
  <c r="W903" i="3"/>
  <c r="Y903" i="3"/>
  <c r="AA903" i="3"/>
  <c r="AC903" i="3"/>
  <c r="AE903" i="3"/>
  <c r="AG903" i="3"/>
  <c r="AI903" i="3"/>
  <c r="AK903" i="3"/>
  <c r="AM903" i="3"/>
  <c r="AO903" i="3"/>
  <c r="AQ903" i="3"/>
  <c r="AS903" i="3"/>
  <c r="AU903" i="3"/>
  <c r="AW903" i="3"/>
  <c r="AY903" i="3"/>
  <c r="BA903" i="3"/>
  <c r="BC903" i="3"/>
  <c r="BE903" i="3"/>
  <c r="BG903" i="3"/>
  <c r="BI903" i="3"/>
  <c r="BH901" i="3"/>
  <c r="BD901" i="3"/>
  <c r="AZ901" i="3"/>
  <c r="AV901" i="3"/>
  <c r="AR901" i="3"/>
  <c r="AN901" i="3"/>
  <c r="AJ901" i="3"/>
  <c r="AF901" i="3"/>
  <c r="AB901" i="3"/>
  <c r="X901" i="3"/>
  <c r="T901" i="3"/>
  <c r="BH900" i="3"/>
  <c r="BD900" i="3"/>
  <c r="AZ900" i="3"/>
  <c r="AV900" i="3"/>
  <c r="AR900" i="3"/>
  <c r="AN900" i="3"/>
  <c r="AJ900" i="3"/>
  <c r="AF900" i="3"/>
  <c r="AB900" i="3"/>
  <c r="X900" i="3"/>
  <c r="T900" i="3"/>
  <c r="BH899" i="3"/>
  <c r="BD899" i="3"/>
  <c r="AZ899" i="3"/>
  <c r="AV899" i="3"/>
  <c r="AR899" i="3"/>
  <c r="AN899" i="3"/>
  <c r="AJ899" i="3"/>
  <c r="AF899" i="3"/>
  <c r="AB899" i="3"/>
  <c r="X899" i="3"/>
  <c r="T899" i="3"/>
  <c r="BH898" i="3"/>
  <c r="BD898" i="3"/>
  <c r="AZ898" i="3"/>
  <c r="AV898" i="3"/>
  <c r="AR898" i="3"/>
  <c r="AN898" i="3"/>
  <c r="AJ898" i="3"/>
  <c r="AF898" i="3"/>
  <c r="AB898" i="3"/>
  <c r="X898" i="3"/>
  <c r="T898" i="3"/>
  <c r="N897" i="3"/>
  <c r="P897" i="3"/>
  <c r="R897" i="3"/>
  <c r="T897" i="3"/>
  <c r="V897" i="3"/>
  <c r="X897" i="3"/>
  <c r="Z897" i="3"/>
  <c r="AB897" i="3"/>
  <c r="AD897" i="3"/>
  <c r="AF897" i="3"/>
  <c r="AH897" i="3"/>
  <c r="AJ897" i="3"/>
  <c r="AL897" i="3"/>
  <c r="AN897" i="3"/>
  <c r="AP897" i="3"/>
  <c r="AR897" i="3"/>
  <c r="AT897" i="3"/>
  <c r="M897" i="3"/>
  <c r="O897" i="3"/>
  <c r="Q897" i="3"/>
  <c r="S897" i="3"/>
  <c r="U897" i="3"/>
  <c r="W897" i="3"/>
  <c r="Y897" i="3"/>
  <c r="AA897" i="3"/>
  <c r="AC897" i="3"/>
  <c r="AE897" i="3"/>
  <c r="AG897" i="3"/>
  <c r="AI897" i="3"/>
  <c r="AK897" i="3"/>
  <c r="AM897" i="3"/>
  <c r="AO897" i="3"/>
  <c r="AQ897" i="3"/>
  <c r="AS897" i="3"/>
  <c r="AU897" i="3"/>
  <c r="AW897" i="3"/>
  <c r="AY897" i="3"/>
  <c r="BA897" i="3"/>
  <c r="BC897" i="3"/>
  <c r="BE897" i="3"/>
  <c r="BG897" i="3"/>
  <c r="BI897" i="3"/>
  <c r="N895" i="3"/>
  <c r="P895" i="3"/>
  <c r="R895" i="3"/>
  <c r="T895" i="3"/>
  <c r="V895" i="3"/>
  <c r="X895" i="3"/>
  <c r="Z895" i="3"/>
  <c r="AB895" i="3"/>
  <c r="AD895" i="3"/>
  <c r="AF895" i="3"/>
  <c r="AH895" i="3"/>
  <c r="AJ895" i="3"/>
  <c r="AL895" i="3"/>
  <c r="AN895" i="3"/>
  <c r="AP895" i="3"/>
  <c r="AR895" i="3"/>
  <c r="AT895" i="3"/>
  <c r="AV895" i="3"/>
  <c r="AX895" i="3"/>
  <c r="AZ895" i="3"/>
  <c r="BB895" i="3"/>
  <c r="BD895" i="3"/>
  <c r="BF895" i="3"/>
  <c r="BH895" i="3"/>
  <c r="M895" i="3"/>
  <c r="O895" i="3"/>
  <c r="Q895" i="3"/>
  <c r="S895" i="3"/>
  <c r="U895" i="3"/>
  <c r="W895" i="3"/>
  <c r="Y895" i="3"/>
  <c r="AA895" i="3"/>
  <c r="AC895" i="3"/>
  <c r="AE895" i="3"/>
  <c r="AG895" i="3"/>
  <c r="AI895" i="3"/>
  <c r="AK895" i="3"/>
  <c r="AM895" i="3"/>
  <c r="AO895" i="3"/>
  <c r="AQ895" i="3"/>
  <c r="AS895" i="3"/>
  <c r="AU895" i="3"/>
  <c r="AW895" i="3"/>
  <c r="AY895" i="3"/>
  <c r="BA895" i="3"/>
  <c r="BC895" i="3"/>
  <c r="BE895" i="3"/>
  <c r="BG895" i="3"/>
  <c r="BI895" i="3"/>
  <c r="N893" i="3"/>
  <c r="P893" i="3"/>
  <c r="R893" i="3"/>
  <c r="T893" i="3"/>
  <c r="V893" i="3"/>
  <c r="X893" i="3"/>
  <c r="Z893" i="3"/>
  <c r="AB893" i="3"/>
  <c r="AD893" i="3"/>
  <c r="AF893" i="3"/>
  <c r="AH893" i="3"/>
  <c r="AJ893" i="3"/>
  <c r="AL893" i="3"/>
  <c r="AN893" i="3"/>
  <c r="AP893" i="3"/>
  <c r="AR893" i="3"/>
  <c r="AT893" i="3"/>
  <c r="AV893" i="3"/>
  <c r="AX893" i="3"/>
  <c r="AZ893" i="3"/>
  <c r="BB893" i="3"/>
  <c r="BD893" i="3"/>
  <c r="BF893" i="3"/>
  <c r="BH893" i="3"/>
  <c r="M893" i="3"/>
  <c r="O893" i="3"/>
  <c r="Q893" i="3"/>
  <c r="S893" i="3"/>
  <c r="U893" i="3"/>
  <c r="W893" i="3"/>
  <c r="Y893" i="3"/>
  <c r="AA893" i="3"/>
  <c r="AC893" i="3"/>
  <c r="AE893" i="3"/>
  <c r="AG893" i="3"/>
  <c r="AI893" i="3"/>
  <c r="AK893" i="3"/>
  <c r="AM893" i="3"/>
  <c r="AO893" i="3"/>
  <c r="AQ893" i="3"/>
  <c r="AS893" i="3"/>
  <c r="AU893" i="3"/>
  <c r="AW893" i="3"/>
  <c r="AY893" i="3"/>
  <c r="BA893" i="3"/>
  <c r="BC893" i="3"/>
  <c r="BE893" i="3"/>
  <c r="BG893" i="3"/>
  <c r="BI893" i="3"/>
  <c r="N891" i="3"/>
  <c r="P891" i="3"/>
  <c r="R891" i="3"/>
  <c r="T891" i="3"/>
  <c r="V891" i="3"/>
  <c r="X891" i="3"/>
  <c r="Z891" i="3"/>
  <c r="AB891" i="3"/>
  <c r="AD891" i="3"/>
  <c r="AF891" i="3"/>
  <c r="AH891" i="3"/>
  <c r="AJ891" i="3"/>
  <c r="AL891" i="3"/>
  <c r="AN891" i="3"/>
  <c r="AP891" i="3"/>
  <c r="AR891" i="3"/>
  <c r="AT891" i="3"/>
  <c r="AV891" i="3"/>
  <c r="AX891" i="3"/>
  <c r="AZ891" i="3"/>
  <c r="BB891" i="3"/>
  <c r="BD891" i="3"/>
  <c r="BF891" i="3"/>
  <c r="BH891" i="3"/>
  <c r="M891" i="3"/>
  <c r="O891" i="3"/>
  <c r="Q891" i="3"/>
  <c r="S891" i="3"/>
  <c r="U891" i="3"/>
  <c r="W891" i="3"/>
  <c r="Y891" i="3"/>
  <c r="AA891" i="3"/>
  <c r="AC891" i="3"/>
  <c r="AE891" i="3"/>
  <c r="AG891" i="3"/>
  <c r="AI891" i="3"/>
  <c r="AK891" i="3"/>
  <c r="AM891" i="3"/>
  <c r="AO891" i="3"/>
  <c r="AQ891" i="3"/>
  <c r="AS891" i="3"/>
  <c r="AU891" i="3"/>
  <c r="AW891" i="3"/>
  <c r="AY891" i="3"/>
  <c r="BA891" i="3"/>
  <c r="BC891" i="3"/>
  <c r="BE891" i="3"/>
  <c r="BG891" i="3"/>
  <c r="BI891" i="3"/>
  <c r="N889" i="3"/>
  <c r="P889" i="3"/>
  <c r="R889" i="3"/>
  <c r="T889" i="3"/>
  <c r="V889" i="3"/>
  <c r="X889" i="3"/>
  <c r="Z889" i="3"/>
  <c r="AB889" i="3"/>
  <c r="AD889" i="3"/>
  <c r="AF889" i="3"/>
  <c r="AH889" i="3"/>
  <c r="AJ889" i="3"/>
  <c r="AL889" i="3"/>
  <c r="AN889" i="3"/>
  <c r="AP889" i="3"/>
  <c r="AR889" i="3"/>
  <c r="AT889" i="3"/>
  <c r="AV889" i="3"/>
  <c r="AX889" i="3"/>
  <c r="AZ889" i="3"/>
  <c r="BB889" i="3"/>
  <c r="BD889" i="3"/>
  <c r="BF889" i="3"/>
  <c r="BH889" i="3"/>
  <c r="M889" i="3"/>
  <c r="O889" i="3"/>
  <c r="Q889" i="3"/>
  <c r="S889" i="3"/>
  <c r="U889" i="3"/>
  <c r="W889" i="3"/>
  <c r="Y889" i="3"/>
  <c r="AA889" i="3"/>
  <c r="AC889" i="3"/>
  <c r="AE889" i="3"/>
  <c r="AG889" i="3"/>
  <c r="AI889" i="3"/>
  <c r="AK889" i="3"/>
  <c r="AM889" i="3"/>
  <c r="AO889" i="3"/>
  <c r="AQ889" i="3"/>
  <c r="AS889" i="3"/>
  <c r="AU889" i="3"/>
  <c r="AW889" i="3"/>
  <c r="AY889" i="3"/>
  <c r="BA889" i="3"/>
  <c r="BC889" i="3"/>
  <c r="BE889" i="3"/>
  <c r="BG889" i="3"/>
  <c r="BI889" i="3"/>
  <c r="N887" i="3"/>
  <c r="P887" i="3"/>
  <c r="R887" i="3"/>
  <c r="T887" i="3"/>
  <c r="V887" i="3"/>
  <c r="X887" i="3"/>
  <c r="Z887" i="3"/>
  <c r="AB887" i="3"/>
  <c r="AD887" i="3"/>
  <c r="AF887" i="3"/>
  <c r="AH887" i="3"/>
  <c r="AJ887" i="3"/>
  <c r="AL887" i="3"/>
  <c r="AN887" i="3"/>
  <c r="AP887" i="3"/>
  <c r="AR887" i="3"/>
  <c r="AT887" i="3"/>
  <c r="AV887" i="3"/>
  <c r="AX887" i="3"/>
  <c r="AZ887" i="3"/>
  <c r="BB887" i="3"/>
  <c r="BD887" i="3"/>
  <c r="BF887" i="3"/>
  <c r="BH887" i="3"/>
  <c r="M887" i="3"/>
  <c r="O887" i="3"/>
  <c r="Q887" i="3"/>
  <c r="S887" i="3"/>
  <c r="U887" i="3"/>
  <c r="W887" i="3"/>
  <c r="Y887" i="3"/>
  <c r="AA887" i="3"/>
  <c r="AC887" i="3"/>
  <c r="AE887" i="3"/>
  <c r="AG887" i="3"/>
  <c r="AI887" i="3"/>
  <c r="AK887" i="3"/>
  <c r="AM887" i="3"/>
  <c r="AO887" i="3"/>
  <c r="AQ887" i="3"/>
  <c r="AS887" i="3"/>
  <c r="AU887" i="3"/>
  <c r="AW887" i="3"/>
  <c r="AY887" i="3"/>
  <c r="BA887" i="3"/>
  <c r="BC887" i="3"/>
  <c r="BE887" i="3"/>
  <c r="BG887" i="3"/>
  <c r="BI887" i="3"/>
  <c r="N885" i="3"/>
  <c r="P885" i="3"/>
  <c r="R885" i="3"/>
  <c r="T885" i="3"/>
  <c r="V885" i="3"/>
  <c r="X885" i="3"/>
  <c r="Z885" i="3"/>
  <c r="AB885" i="3"/>
  <c r="AD885" i="3"/>
  <c r="AF885" i="3"/>
  <c r="AH885" i="3"/>
  <c r="AJ885" i="3"/>
  <c r="AL885" i="3"/>
  <c r="AN885" i="3"/>
  <c r="AP885" i="3"/>
  <c r="AR885" i="3"/>
  <c r="AT885" i="3"/>
  <c r="AV885" i="3"/>
  <c r="AX885" i="3"/>
  <c r="AZ885" i="3"/>
  <c r="BB885" i="3"/>
  <c r="BD885" i="3"/>
  <c r="BF885" i="3"/>
  <c r="BH885" i="3"/>
  <c r="M885" i="3"/>
  <c r="O885" i="3"/>
  <c r="Q885" i="3"/>
  <c r="S885" i="3"/>
  <c r="U885" i="3"/>
  <c r="W885" i="3"/>
  <c r="Y885" i="3"/>
  <c r="AA885" i="3"/>
  <c r="AC885" i="3"/>
  <c r="AE885" i="3"/>
  <c r="AG885" i="3"/>
  <c r="AI885" i="3"/>
  <c r="AK885" i="3"/>
  <c r="AM885" i="3"/>
  <c r="AO885" i="3"/>
  <c r="AQ885" i="3"/>
  <c r="AS885" i="3"/>
  <c r="AU885" i="3"/>
  <c r="AW885" i="3"/>
  <c r="AY885" i="3"/>
  <c r="BA885" i="3"/>
  <c r="BC885" i="3"/>
  <c r="BE885" i="3"/>
  <c r="BG885" i="3"/>
  <c r="BI885" i="3"/>
  <c r="N883" i="3"/>
  <c r="P883" i="3"/>
  <c r="R883" i="3"/>
  <c r="T883" i="3"/>
  <c r="V883" i="3"/>
  <c r="X883" i="3"/>
  <c r="Z883" i="3"/>
  <c r="AB883" i="3"/>
  <c r="AD883" i="3"/>
  <c r="AF883" i="3"/>
  <c r="AH883" i="3"/>
  <c r="AJ883" i="3"/>
  <c r="AL883" i="3"/>
  <c r="AN883" i="3"/>
  <c r="AP883" i="3"/>
  <c r="AR883" i="3"/>
  <c r="AT883" i="3"/>
  <c r="AV883" i="3"/>
  <c r="AX883" i="3"/>
  <c r="AZ883" i="3"/>
  <c r="BB883" i="3"/>
  <c r="BD883" i="3"/>
  <c r="BF883" i="3"/>
  <c r="BH883" i="3"/>
  <c r="M883" i="3"/>
  <c r="O883" i="3"/>
  <c r="Q883" i="3"/>
  <c r="S883" i="3"/>
  <c r="U883" i="3"/>
  <c r="W883" i="3"/>
  <c r="Y883" i="3"/>
  <c r="AA883" i="3"/>
  <c r="AC883" i="3"/>
  <c r="AE883" i="3"/>
  <c r="AG883" i="3"/>
  <c r="AI883" i="3"/>
  <c r="AK883" i="3"/>
  <c r="AM883" i="3"/>
  <c r="AO883" i="3"/>
  <c r="AQ883" i="3"/>
  <c r="AS883" i="3"/>
  <c r="AU883" i="3"/>
  <c r="AW883" i="3"/>
  <c r="AY883" i="3"/>
  <c r="BA883" i="3"/>
  <c r="BC883" i="3"/>
  <c r="BE883" i="3"/>
  <c r="BG883" i="3"/>
  <c r="BI883" i="3"/>
  <c r="N881" i="3"/>
  <c r="P881" i="3"/>
  <c r="R881" i="3"/>
  <c r="T881" i="3"/>
  <c r="V881" i="3"/>
  <c r="X881" i="3"/>
  <c r="Z881" i="3"/>
  <c r="AB881" i="3"/>
  <c r="AD881" i="3"/>
  <c r="AF881" i="3"/>
  <c r="AH881" i="3"/>
  <c r="AJ881" i="3"/>
  <c r="AL881" i="3"/>
  <c r="AN881" i="3"/>
  <c r="AP881" i="3"/>
  <c r="AR881" i="3"/>
  <c r="AT881" i="3"/>
  <c r="AV881" i="3"/>
  <c r="AX881" i="3"/>
  <c r="AZ881" i="3"/>
  <c r="BB881" i="3"/>
  <c r="BD881" i="3"/>
  <c r="BF881" i="3"/>
  <c r="BH881" i="3"/>
  <c r="M881" i="3"/>
  <c r="O881" i="3"/>
  <c r="Q881" i="3"/>
  <c r="S881" i="3"/>
  <c r="U881" i="3"/>
  <c r="W881" i="3"/>
  <c r="Y881" i="3"/>
  <c r="AA881" i="3"/>
  <c r="AC881" i="3"/>
  <c r="AE881" i="3"/>
  <c r="AG881" i="3"/>
  <c r="AI881" i="3"/>
  <c r="AK881" i="3"/>
  <c r="AM881" i="3"/>
  <c r="AO881" i="3"/>
  <c r="AQ881" i="3"/>
  <c r="AS881" i="3"/>
  <c r="AU881" i="3"/>
  <c r="AW881" i="3"/>
  <c r="AY881" i="3"/>
  <c r="BA881" i="3"/>
  <c r="BC881" i="3"/>
  <c r="BE881" i="3"/>
  <c r="BG881" i="3"/>
  <c r="BI881" i="3"/>
  <c r="N879" i="3"/>
  <c r="P879" i="3"/>
  <c r="R879" i="3"/>
  <c r="T879" i="3"/>
  <c r="V879" i="3"/>
  <c r="X879" i="3"/>
  <c r="Z879" i="3"/>
  <c r="AB879" i="3"/>
  <c r="AD879" i="3"/>
  <c r="AF879" i="3"/>
  <c r="AH879" i="3"/>
  <c r="AJ879" i="3"/>
  <c r="AL879" i="3"/>
  <c r="AN879" i="3"/>
  <c r="AP879" i="3"/>
  <c r="AR879" i="3"/>
  <c r="AT879" i="3"/>
  <c r="AV879" i="3"/>
  <c r="AX879" i="3"/>
  <c r="AZ879" i="3"/>
  <c r="BB879" i="3"/>
  <c r="BD879" i="3"/>
  <c r="BF879" i="3"/>
  <c r="BH879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M901" i="3"/>
  <c r="O901" i="3"/>
  <c r="Q901" i="3"/>
  <c r="S901" i="3"/>
  <c r="U901" i="3"/>
  <c r="W901" i="3"/>
  <c r="Y901" i="3"/>
  <c r="AA901" i="3"/>
  <c r="AC901" i="3"/>
  <c r="AE901" i="3"/>
  <c r="AG901" i="3"/>
  <c r="AI901" i="3"/>
  <c r="AK901" i="3"/>
  <c r="AM901" i="3"/>
  <c r="AO901" i="3"/>
  <c r="AQ901" i="3"/>
  <c r="AS901" i="3"/>
  <c r="AU901" i="3"/>
  <c r="AW901" i="3"/>
  <c r="AY901" i="3"/>
  <c r="BA901" i="3"/>
  <c r="BC901" i="3"/>
  <c r="BE901" i="3"/>
  <c r="BG901" i="3"/>
  <c r="BI901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9" i="3"/>
  <c r="O899" i="3"/>
  <c r="Q899" i="3"/>
  <c r="S899" i="3"/>
  <c r="U899" i="3"/>
  <c r="W899" i="3"/>
  <c r="Y899" i="3"/>
  <c r="AA899" i="3"/>
  <c r="AC899" i="3"/>
  <c r="AE899" i="3"/>
  <c r="AG899" i="3"/>
  <c r="AI899" i="3"/>
  <c r="AK899" i="3"/>
  <c r="AM899" i="3"/>
  <c r="AO899" i="3"/>
  <c r="AQ899" i="3"/>
  <c r="AS899" i="3"/>
  <c r="AU899" i="3"/>
  <c r="AW899" i="3"/>
  <c r="AY899" i="3"/>
  <c r="BA899" i="3"/>
  <c r="BC899" i="3"/>
  <c r="BE899" i="3"/>
  <c r="BG899" i="3"/>
  <c r="BI899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N896" i="3"/>
  <c r="P896" i="3"/>
  <c r="R896" i="3"/>
  <c r="T896" i="3"/>
  <c r="V896" i="3"/>
  <c r="X896" i="3"/>
  <c r="Z896" i="3"/>
  <c r="AB896" i="3"/>
  <c r="AD896" i="3"/>
  <c r="AF896" i="3"/>
  <c r="AH896" i="3"/>
  <c r="AJ896" i="3"/>
  <c r="AL896" i="3"/>
  <c r="AN896" i="3"/>
  <c r="AP896" i="3"/>
  <c r="AR896" i="3"/>
  <c r="AT896" i="3"/>
  <c r="AV896" i="3"/>
  <c r="AX896" i="3"/>
  <c r="AZ896" i="3"/>
  <c r="BB896" i="3"/>
  <c r="BD896" i="3"/>
  <c r="BF896" i="3"/>
  <c r="BH896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N894" i="3"/>
  <c r="P894" i="3"/>
  <c r="R894" i="3"/>
  <c r="T894" i="3"/>
  <c r="V894" i="3"/>
  <c r="X894" i="3"/>
  <c r="Z894" i="3"/>
  <c r="AB894" i="3"/>
  <c r="AD894" i="3"/>
  <c r="AF894" i="3"/>
  <c r="AH894" i="3"/>
  <c r="AJ894" i="3"/>
  <c r="AL894" i="3"/>
  <c r="AN894" i="3"/>
  <c r="AP894" i="3"/>
  <c r="AR894" i="3"/>
  <c r="AT894" i="3"/>
  <c r="AV894" i="3"/>
  <c r="AX894" i="3"/>
  <c r="AZ894" i="3"/>
  <c r="BB894" i="3"/>
  <c r="BD894" i="3"/>
  <c r="BF894" i="3"/>
  <c r="BH894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N892" i="3"/>
  <c r="P892" i="3"/>
  <c r="R892" i="3"/>
  <c r="T892" i="3"/>
  <c r="V892" i="3"/>
  <c r="X892" i="3"/>
  <c r="Z892" i="3"/>
  <c r="AB892" i="3"/>
  <c r="AD892" i="3"/>
  <c r="AF892" i="3"/>
  <c r="AH892" i="3"/>
  <c r="AJ892" i="3"/>
  <c r="AL892" i="3"/>
  <c r="AN892" i="3"/>
  <c r="AP892" i="3"/>
  <c r="AR892" i="3"/>
  <c r="AT892" i="3"/>
  <c r="AV892" i="3"/>
  <c r="AX892" i="3"/>
  <c r="AZ892" i="3"/>
  <c r="BB892" i="3"/>
  <c r="BD892" i="3"/>
  <c r="BF892" i="3"/>
  <c r="BH892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N890" i="3"/>
  <c r="P890" i="3"/>
  <c r="R890" i="3"/>
  <c r="T890" i="3"/>
  <c r="V890" i="3"/>
  <c r="X890" i="3"/>
  <c r="Z890" i="3"/>
  <c r="AB890" i="3"/>
  <c r="AD890" i="3"/>
  <c r="AF890" i="3"/>
  <c r="AH890" i="3"/>
  <c r="AJ890" i="3"/>
  <c r="AL890" i="3"/>
  <c r="AN890" i="3"/>
  <c r="AP890" i="3"/>
  <c r="AR890" i="3"/>
  <c r="AT890" i="3"/>
  <c r="AV890" i="3"/>
  <c r="AX890" i="3"/>
  <c r="AZ890" i="3"/>
  <c r="BB890" i="3"/>
  <c r="BD890" i="3"/>
  <c r="BF890" i="3"/>
  <c r="BH890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N888" i="3"/>
  <c r="P888" i="3"/>
  <c r="R888" i="3"/>
  <c r="T888" i="3"/>
  <c r="V888" i="3"/>
  <c r="X888" i="3"/>
  <c r="Z888" i="3"/>
  <c r="AB888" i="3"/>
  <c r="AD888" i="3"/>
  <c r="AF888" i="3"/>
  <c r="AH888" i="3"/>
  <c r="AJ888" i="3"/>
  <c r="AL888" i="3"/>
  <c r="AN888" i="3"/>
  <c r="AP888" i="3"/>
  <c r="AR888" i="3"/>
  <c r="AT888" i="3"/>
  <c r="AV888" i="3"/>
  <c r="AX888" i="3"/>
  <c r="AZ888" i="3"/>
  <c r="BB888" i="3"/>
  <c r="BD888" i="3"/>
  <c r="BF888" i="3"/>
  <c r="BH888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N886" i="3"/>
  <c r="P886" i="3"/>
  <c r="R886" i="3"/>
  <c r="T886" i="3"/>
  <c r="V886" i="3"/>
  <c r="X886" i="3"/>
  <c r="Z886" i="3"/>
  <c r="AB886" i="3"/>
  <c r="AD886" i="3"/>
  <c r="AF886" i="3"/>
  <c r="AH886" i="3"/>
  <c r="AJ886" i="3"/>
  <c r="AL886" i="3"/>
  <c r="AN886" i="3"/>
  <c r="AP886" i="3"/>
  <c r="AR886" i="3"/>
  <c r="AT886" i="3"/>
  <c r="AV886" i="3"/>
  <c r="AX886" i="3"/>
  <c r="AZ886" i="3"/>
  <c r="BB886" i="3"/>
  <c r="BD886" i="3"/>
  <c r="BF886" i="3"/>
  <c r="BH886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N884" i="3"/>
  <c r="P884" i="3"/>
  <c r="R884" i="3"/>
  <c r="T884" i="3"/>
  <c r="V884" i="3"/>
  <c r="X884" i="3"/>
  <c r="Z884" i="3"/>
  <c r="AB884" i="3"/>
  <c r="AD884" i="3"/>
  <c r="AF884" i="3"/>
  <c r="AH884" i="3"/>
  <c r="AJ884" i="3"/>
  <c r="AL884" i="3"/>
  <c r="AN884" i="3"/>
  <c r="AP884" i="3"/>
  <c r="AR884" i="3"/>
  <c r="AT884" i="3"/>
  <c r="AV884" i="3"/>
  <c r="AX884" i="3"/>
  <c r="AZ884" i="3"/>
  <c r="BB884" i="3"/>
  <c r="BD884" i="3"/>
  <c r="BF884" i="3"/>
  <c r="BH884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N882" i="3"/>
  <c r="P882" i="3"/>
  <c r="R882" i="3"/>
  <c r="T882" i="3"/>
  <c r="V882" i="3"/>
  <c r="X882" i="3"/>
  <c r="Z882" i="3"/>
  <c r="AB882" i="3"/>
  <c r="AD882" i="3"/>
  <c r="AF882" i="3"/>
  <c r="AH882" i="3"/>
  <c r="AJ882" i="3"/>
  <c r="AL882" i="3"/>
  <c r="AN882" i="3"/>
  <c r="AP882" i="3"/>
  <c r="AR882" i="3"/>
  <c r="AT882" i="3"/>
  <c r="AV882" i="3"/>
  <c r="AX882" i="3"/>
  <c r="AZ882" i="3"/>
  <c r="BB882" i="3"/>
  <c r="BD882" i="3"/>
  <c r="BF882" i="3"/>
  <c r="BH882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N880" i="3"/>
  <c r="P880" i="3"/>
  <c r="R880" i="3"/>
  <c r="T880" i="3"/>
  <c r="V880" i="3"/>
  <c r="X880" i="3"/>
  <c r="Z880" i="3"/>
  <c r="AB880" i="3"/>
  <c r="AD880" i="3"/>
  <c r="AF880" i="3"/>
  <c r="AH880" i="3"/>
  <c r="AJ880" i="3"/>
  <c r="AL880" i="3"/>
  <c r="AN880" i="3"/>
  <c r="AP880" i="3"/>
  <c r="AR880" i="3"/>
  <c r="AT880" i="3"/>
  <c r="AV880" i="3"/>
  <c r="AX880" i="3"/>
  <c r="AZ880" i="3"/>
  <c r="BB880" i="3"/>
  <c r="BD880" i="3"/>
  <c r="BF880" i="3"/>
  <c r="BH880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N878" i="3"/>
  <c r="P878" i="3"/>
  <c r="R878" i="3"/>
  <c r="T878" i="3"/>
  <c r="V878" i="3"/>
  <c r="X878" i="3"/>
  <c r="Z878" i="3"/>
  <c r="AB878" i="3"/>
  <c r="AD878" i="3"/>
  <c r="AF878" i="3"/>
  <c r="AH878" i="3"/>
  <c r="AJ878" i="3"/>
  <c r="AL878" i="3"/>
  <c r="AN878" i="3"/>
  <c r="AP878" i="3"/>
  <c r="AR878" i="3"/>
  <c r="AT878" i="3"/>
  <c r="AV878" i="3"/>
  <c r="AX878" i="3"/>
  <c r="AZ878" i="3"/>
  <c r="BB878" i="3"/>
  <c r="BD878" i="3"/>
  <c r="BF878" i="3"/>
  <c r="BH878" i="3"/>
  <c r="M878" i="3"/>
  <c r="O878" i="3"/>
  <c r="Q878" i="3"/>
  <c r="S878" i="3"/>
  <c r="U878" i="3"/>
  <c r="W878" i="3"/>
  <c r="Y878" i="3"/>
  <c r="AA878" i="3"/>
  <c r="AC878" i="3"/>
  <c r="AE878" i="3"/>
  <c r="AG878" i="3"/>
  <c r="AI878" i="3"/>
  <c r="AK878" i="3"/>
  <c r="AM878" i="3"/>
  <c r="AO878" i="3"/>
  <c r="AQ878" i="3"/>
  <c r="AS878" i="3"/>
  <c r="AU878" i="3"/>
  <c r="AW878" i="3"/>
  <c r="AY878" i="3"/>
  <c r="BA878" i="3"/>
  <c r="BC878" i="3"/>
  <c r="BE878" i="3"/>
  <c r="BG878" i="3"/>
  <c r="BI878" i="3"/>
  <c r="N877" i="3"/>
  <c r="R877" i="3"/>
  <c r="V877" i="3"/>
  <c r="Z877" i="3"/>
  <c r="AD877" i="3"/>
  <c r="AH877" i="3"/>
  <c r="AL877" i="3"/>
  <c r="AP877" i="3"/>
  <c r="AT877" i="3"/>
  <c r="AV877" i="3"/>
  <c r="AX877" i="3"/>
  <c r="AZ877" i="3"/>
  <c r="BB877" i="3"/>
  <c r="BD877" i="3"/>
  <c r="BF877" i="3"/>
  <c r="BH877" i="3"/>
  <c r="P877" i="3"/>
  <c r="N876" i="3"/>
  <c r="R876" i="3"/>
  <c r="V876" i="3"/>
  <c r="Z876" i="3"/>
  <c r="AD876" i="3"/>
  <c r="AH876" i="3"/>
  <c r="AL876" i="3"/>
  <c r="AP876" i="3"/>
  <c r="AT876" i="3"/>
  <c r="AX876" i="3"/>
  <c r="BB876" i="3"/>
  <c r="BF876" i="3"/>
  <c r="P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P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P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P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P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P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P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P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P868" i="3"/>
  <c r="T868" i="3"/>
  <c r="X868" i="3"/>
  <c r="AB868" i="3"/>
  <c r="AF868" i="3"/>
  <c r="AJ868" i="3"/>
  <c r="AN868" i="3"/>
  <c r="AR868" i="3"/>
  <c r="AV868" i="3"/>
  <c r="AZ868" i="3"/>
  <c r="BD868" i="3"/>
  <c r="BH868" i="3"/>
  <c r="BI877" i="3"/>
  <c r="BG877" i="3"/>
  <c r="BE877" i="3"/>
  <c r="BC877" i="3"/>
  <c r="BA877" i="3"/>
  <c r="AY877" i="3"/>
  <c r="AW877" i="3"/>
  <c r="AU877" i="3"/>
  <c r="AR877" i="3"/>
  <c r="AN877" i="3"/>
  <c r="AJ877" i="3"/>
  <c r="AF877" i="3"/>
  <c r="AB877" i="3"/>
  <c r="X877" i="3"/>
  <c r="T877" i="3"/>
  <c r="BH876" i="3"/>
  <c r="BD876" i="3"/>
  <c r="AZ876" i="3"/>
  <c r="AV876" i="3"/>
  <c r="AR876" i="3"/>
  <c r="AN876" i="3"/>
  <c r="AJ876" i="3"/>
  <c r="AF876" i="3"/>
  <c r="AB876" i="3"/>
  <c r="X876" i="3"/>
  <c r="T876" i="3"/>
  <c r="BH875" i="3"/>
  <c r="BD875" i="3"/>
  <c r="AZ875" i="3"/>
  <c r="AV875" i="3"/>
  <c r="AR875" i="3"/>
  <c r="AN875" i="3"/>
  <c r="AJ875" i="3"/>
  <c r="AF875" i="3"/>
  <c r="AB875" i="3"/>
  <c r="X875" i="3"/>
  <c r="T875" i="3"/>
  <c r="BH874" i="3"/>
  <c r="BD874" i="3"/>
  <c r="AZ874" i="3"/>
  <c r="AV874" i="3"/>
  <c r="AR874" i="3"/>
  <c r="AN874" i="3"/>
  <c r="AJ874" i="3"/>
  <c r="AF874" i="3"/>
  <c r="AB874" i="3"/>
  <c r="X874" i="3"/>
  <c r="T874" i="3"/>
  <c r="BH873" i="3"/>
  <c r="BD873" i="3"/>
  <c r="AZ873" i="3"/>
  <c r="AV873" i="3"/>
  <c r="AR873" i="3"/>
  <c r="AN873" i="3"/>
  <c r="AJ873" i="3"/>
  <c r="AF873" i="3"/>
  <c r="AB873" i="3"/>
  <c r="X873" i="3"/>
  <c r="T873" i="3"/>
  <c r="BH872" i="3"/>
  <c r="BD872" i="3"/>
  <c r="AZ872" i="3"/>
  <c r="AV872" i="3"/>
  <c r="AR872" i="3"/>
  <c r="AN872" i="3"/>
  <c r="AJ872" i="3"/>
  <c r="AF872" i="3"/>
  <c r="AB872" i="3"/>
  <c r="X872" i="3"/>
  <c r="T872" i="3"/>
  <c r="BH871" i="3"/>
  <c r="BD871" i="3"/>
  <c r="AZ871" i="3"/>
  <c r="AV871" i="3"/>
  <c r="AR871" i="3"/>
  <c r="AN871" i="3"/>
  <c r="AJ871" i="3"/>
  <c r="AF871" i="3"/>
  <c r="AB871" i="3"/>
  <c r="X871" i="3"/>
  <c r="T871" i="3"/>
  <c r="BH870" i="3"/>
  <c r="BD870" i="3"/>
  <c r="AZ870" i="3"/>
  <c r="AV870" i="3"/>
  <c r="AR870" i="3"/>
  <c r="AN870" i="3"/>
  <c r="AJ870" i="3"/>
  <c r="AF870" i="3"/>
  <c r="AB870" i="3"/>
  <c r="X870" i="3"/>
  <c r="T870" i="3"/>
  <c r="BH869" i="3"/>
  <c r="BD869" i="3"/>
  <c r="AZ869" i="3"/>
  <c r="AV869" i="3"/>
  <c r="AR869" i="3"/>
  <c r="AN869" i="3"/>
  <c r="AJ869" i="3"/>
  <c r="AF869" i="3"/>
  <c r="AB869" i="3"/>
  <c r="X869" i="3"/>
  <c r="T869" i="3"/>
  <c r="N867" i="3"/>
  <c r="P867" i="3"/>
  <c r="R867" i="3"/>
  <c r="T867" i="3"/>
  <c r="V867" i="3"/>
  <c r="X867" i="3"/>
  <c r="Z867" i="3"/>
  <c r="AB867" i="3"/>
  <c r="AD867" i="3"/>
  <c r="AF867" i="3"/>
  <c r="AH867" i="3"/>
  <c r="AJ867" i="3"/>
  <c r="AL867" i="3"/>
  <c r="AN867" i="3"/>
  <c r="AP867" i="3"/>
  <c r="AR867" i="3"/>
  <c r="AT867" i="3"/>
  <c r="AV867" i="3"/>
  <c r="AX867" i="3"/>
  <c r="AZ867" i="3"/>
  <c r="BB867" i="3"/>
  <c r="BD867" i="3"/>
  <c r="BF867" i="3"/>
  <c r="BH867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N861" i="3"/>
  <c r="P861" i="3"/>
  <c r="R861" i="3"/>
  <c r="T861" i="3"/>
  <c r="V861" i="3"/>
  <c r="X861" i="3"/>
  <c r="Z861" i="3"/>
  <c r="AB861" i="3"/>
  <c r="AD861" i="3"/>
  <c r="AF861" i="3"/>
  <c r="AH861" i="3"/>
  <c r="AJ861" i="3"/>
  <c r="AL861" i="3"/>
  <c r="AN861" i="3"/>
  <c r="AP861" i="3"/>
  <c r="AR861" i="3"/>
  <c r="AT861" i="3"/>
  <c r="AV861" i="3"/>
  <c r="AX861" i="3"/>
  <c r="AZ861" i="3"/>
  <c r="BB861" i="3"/>
  <c r="BD861" i="3"/>
  <c r="BF861" i="3"/>
  <c r="BH861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59" i="3"/>
  <c r="P859" i="3"/>
  <c r="R859" i="3"/>
  <c r="T859" i="3"/>
  <c r="V859" i="3"/>
  <c r="X859" i="3"/>
  <c r="Z859" i="3"/>
  <c r="AB859" i="3"/>
  <c r="AD859" i="3"/>
  <c r="AF859" i="3"/>
  <c r="AH859" i="3"/>
  <c r="AJ859" i="3"/>
  <c r="AL859" i="3"/>
  <c r="AN859" i="3"/>
  <c r="AP859" i="3"/>
  <c r="AR859" i="3"/>
  <c r="AT859" i="3"/>
  <c r="AV859" i="3"/>
  <c r="AX859" i="3"/>
  <c r="AZ859" i="3"/>
  <c r="BB859" i="3"/>
  <c r="BD859" i="3"/>
  <c r="BF859" i="3"/>
  <c r="BH859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N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P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P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P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P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P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P852" i="3"/>
  <c r="M877" i="3"/>
  <c r="O877" i="3"/>
  <c r="Q877" i="3"/>
  <c r="S877" i="3"/>
  <c r="U877" i="3"/>
  <c r="W877" i="3"/>
  <c r="Y877" i="3"/>
  <c r="AA877" i="3"/>
  <c r="AC877" i="3"/>
  <c r="AE877" i="3"/>
  <c r="AG877" i="3"/>
  <c r="AI877" i="3"/>
  <c r="AK877" i="3"/>
  <c r="AM877" i="3"/>
  <c r="AO877" i="3"/>
  <c r="AQ877" i="3"/>
  <c r="AS877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N866" i="3"/>
  <c r="P866" i="3"/>
  <c r="R866" i="3"/>
  <c r="T866" i="3"/>
  <c r="V866" i="3"/>
  <c r="X866" i="3"/>
  <c r="Z866" i="3"/>
  <c r="AB866" i="3"/>
  <c r="AD866" i="3"/>
  <c r="AF866" i="3"/>
  <c r="AH866" i="3"/>
  <c r="AJ866" i="3"/>
  <c r="AL866" i="3"/>
  <c r="AN866" i="3"/>
  <c r="AP866" i="3"/>
  <c r="AR866" i="3"/>
  <c r="AT866" i="3"/>
  <c r="AV866" i="3"/>
  <c r="AX866" i="3"/>
  <c r="AZ866" i="3"/>
  <c r="BB866" i="3"/>
  <c r="BD866" i="3"/>
  <c r="BF866" i="3"/>
  <c r="BH866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4" i="3"/>
  <c r="P864" i="3"/>
  <c r="R864" i="3"/>
  <c r="T864" i="3"/>
  <c r="V864" i="3"/>
  <c r="X864" i="3"/>
  <c r="Z864" i="3"/>
  <c r="AB864" i="3"/>
  <c r="AD864" i="3"/>
  <c r="AF864" i="3"/>
  <c r="AH864" i="3"/>
  <c r="AJ864" i="3"/>
  <c r="AL864" i="3"/>
  <c r="AN864" i="3"/>
  <c r="AP864" i="3"/>
  <c r="AR864" i="3"/>
  <c r="AT864" i="3"/>
  <c r="AV864" i="3"/>
  <c r="AX864" i="3"/>
  <c r="AZ864" i="3"/>
  <c r="BB864" i="3"/>
  <c r="BD864" i="3"/>
  <c r="BF864" i="3"/>
  <c r="BH864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BI858" i="3"/>
  <c r="BG858" i="3"/>
  <c r="BE858" i="3"/>
  <c r="BC858" i="3"/>
  <c r="BA858" i="3"/>
  <c r="AY858" i="3"/>
  <c r="AW858" i="3"/>
  <c r="AU858" i="3"/>
  <c r="AS858" i="3"/>
  <c r="AQ858" i="3"/>
  <c r="AO858" i="3"/>
  <c r="AM858" i="3"/>
  <c r="AK858" i="3"/>
  <c r="AI858" i="3"/>
  <c r="AG858" i="3"/>
  <c r="AE858" i="3"/>
  <c r="AC858" i="3"/>
  <c r="AA858" i="3"/>
  <c r="Y858" i="3"/>
  <c r="W858" i="3"/>
  <c r="U858" i="3"/>
  <c r="S858" i="3"/>
  <c r="BH857" i="3"/>
  <c r="BD857" i="3"/>
  <c r="AZ857" i="3"/>
  <c r="AV857" i="3"/>
  <c r="AR857" i="3"/>
  <c r="AN857" i="3"/>
  <c r="AJ857" i="3"/>
  <c r="AF857" i="3"/>
  <c r="AB857" i="3"/>
  <c r="X857" i="3"/>
  <c r="T857" i="3"/>
  <c r="BH856" i="3"/>
  <c r="BD856" i="3"/>
  <c r="AZ856" i="3"/>
  <c r="AV856" i="3"/>
  <c r="AR856" i="3"/>
  <c r="AN856" i="3"/>
  <c r="AJ856" i="3"/>
  <c r="AF856" i="3"/>
  <c r="AB856" i="3"/>
  <c r="X856" i="3"/>
  <c r="T856" i="3"/>
  <c r="BH855" i="3"/>
  <c r="BD855" i="3"/>
  <c r="AZ855" i="3"/>
  <c r="AV855" i="3"/>
  <c r="AR855" i="3"/>
  <c r="AN855" i="3"/>
  <c r="AJ855" i="3"/>
  <c r="AF855" i="3"/>
  <c r="AB855" i="3"/>
  <c r="X855" i="3"/>
  <c r="T855" i="3"/>
  <c r="BH854" i="3"/>
  <c r="BD854" i="3"/>
  <c r="AZ854" i="3"/>
  <c r="AV854" i="3"/>
  <c r="AR854" i="3"/>
  <c r="AN854" i="3"/>
  <c r="AJ854" i="3"/>
  <c r="AF854" i="3"/>
  <c r="AB854" i="3"/>
  <c r="X854" i="3"/>
  <c r="T854" i="3"/>
  <c r="BH853" i="3"/>
  <c r="BD853" i="3"/>
  <c r="AZ853" i="3"/>
  <c r="AV853" i="3"/>
  <c r="AR853" i="3"/>
  <c r="AN853" i="3"/>
  <c r="AJ853" i="3"/>
  <c r="AF853" i="3"/>
  <c r="AB853" i="3"/>
  <c r="X853" i="3"/>
  <c r="T853" i="3"/>
  <c r="BH852" i="3"/>
  <c r="BD852" i="3"/>
  <c r="AZ852" i="3"/>
  <c r="AV852" i="3"/>
  <c r="AR852" i="3"/>
  <c r="AN852" i="3"/>
  <c r="AJ852" i="3"/>
  <c r="AF852" i="3"/>
  <c r="AB852" i="3"/>
  <c r="X852" i="3"/>
  <c r="T852" i="3"/>
  <c r="BC851" i="3"/>
  <c r="AU851" i="3"/>
  <c r="AM851" i="3"/>
  <c r="AE851" i="3"/>
  <c r="W851" i="3"/>
  <c r="BC850" i="3"/>
  <c r="AU850" i="3"/>
  <c r="AM850" i="3"/>
  <c r="AE850" i="3"/>
  <c r="W850" i="3"/>
  <c r="BC849" i="3"/>
  <c r="AU849" i="3"/>
  <c r="AM849" i="3"/>
  <c r="AE849" i="3"/>
  <c r="W849" i="3"/>
  <c r="BC848" i="3"/>
  <c r="AU848" i="3"/>
  <c r="AM848" i="3"/>
  <c r="AE848" i="3"/>
  <c r="W848" i="3"/>
  <c r="BC847" i="3"/>
  <c r="AU847" i="3"/>
  <c r="AM847" i="3"/>
  <c r="AE847" i="3"/>
  <c r="W847" i="3"/>
  <c r="BC846" i="3"/>
  <c r="AU846" i="3"/>
  <c r="AM846" i="3"/>
  <c r="AE846" i="3"/>
  <c r="W846" i="3"/>
  <c r="BC845" i="3"/>
  <c r="AU845" i="3"/>
  <c r="AM845" i="3"/>
  <c r="AE845" i="3"/>
  <c r="W845" i="3"/>
  <c r="M858" i="3"/>
  <c r="O858" i="3"/>
  <c r="Q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N851" i="3"/>
  <c r="P851" i="3"/>
  <c r="R851" i="3"/>
  <c r="T851" i="3"/>
  <c r="V851" i="3"/>
  <c r="X851" i="3"/>
  <c r="Z851" i="3"/>
  <c r="AB851" i="3"/>
  <c r="AD851" i="3"/>
  <c r="AF851" i="3"/>
  <c r="AH851" i="3"/>
  <c r="AJ851" i="3"/>
  <c r="AL851" i="3"/>
  <c r="AN851" i="3"/>
  <c r="AP851" i="3"/>
  <c r="AR851" i="3"/>
  <c r="AT851" i="3"/>
  <c r="AV851" i="3"/>
  <c r="AX851" i="3"/>
  <c r="AZ851" i="3"/>
  <c r="BB851" i="3"/>
  <c r="BD851" i="3"/>
  <c r="BF851" i="3"/>
  <c r="BH851" i="3"/>
  <c r="M851" i="3"/>
  <c r="Q851" i="3"/>
  <c r="U851" i="3"/>
  <c r="Y851" i="3"/>
  <c r="AC851" i="3"/>
  <c r="AG851" i="3"/>
  <c r="AK851" i="3"/>
  <c r="AO851" i="3"/>
  <c r="AS851" i="3"/>
  <c r="AW851" i="3"/>
  <c r="BA851" i="3"/>
  <c r="BE851" i="3"/>
  <c r="BI851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M850" i="3"/>
  <c r="Q850" i="3"/>
  <c r="U850" i="3"/>
  <c r="Y850" i="3"/>
  <c r="AC850" i="3"/>
  <c r="AG850" i="3"/>
  <c r="AK850" i="3"/>
  <c r="AO850" i="3"/>
  <c r="AS850" i="3"/>
  <c r="AW850" i="3"/>
  <c r="BA850" i="3"/>
  <c r="BE850" i="3"/>
  <c r="BI850" i="3"/>
  <c r="N849" i="3"/>
  <c r="P849" i="3"/>
  <c r="R849" i="3"/>
  <c r="T849" i="3"/>
  <c r="V849" i="3"/>
  <c r="X849" i="3"/>
  <c r="Z849" i="3"/>
  <c r="AB849" i="3"/>
  <c r="AD849" i="3"/>
  <c r="AF849" i="3"/>
  <c r="AH849" i="3"/>
  <c r="AJ849" i="3"/>
  <c r="AL849" i="3"/>
  <c r="AN849" i="3"/>
  <c r="AP849" i="3"/>
  <c r="AR849" i="3"/>
  <c r="AT849" i="3"/>
  <c r="AV849" i="3"/>
  <c r="AX849" i="3"/>
  <c r="AZ849" i="3"/>
  <c r="BB849" i="3"/>
  <c r="BD849" i="3"/>
  <c r="BF849" i="3"/>
  <c r="BH849" i="3"/>
  <c r="M849" i="3"/>
  <c r="Q849" i="3"/>
  <c r="U849" i="3"/>
  <c r="Y849" i="3"/>
  <c r="AC849" i="3"/>
  <c r="AG849" i="3"/>
  <c r="AK849" i="3"/>
  <c r="AO849" i="3"/>
  <c r="AS849" i="3"/>
  <c r="AW849" i="3"/>
  <c r="BA849" i="3"/>
  <c r="BE849" i="3"/>
  <c r="BI849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N847" i="3"/>
  <c r="P847" i="3"/>
  <c r="R847" i="3"/>
  <c r="T847" i="3"/>
  <c r="V847" i="3"/>
  <c r="X847" i="3"/>
  <c r="Z847" i="3"/>
  <c r="AB847" i="3"/>
  <c r="AD847" i="3"/>
  <c r="AF847" i="3"/>
  <c r="AH847" i="3"/>
  <c r="AJ847" i="3"/>
  <c r="AL847" i="3"/>
  <c r="AN847" i="3"/>
  <c r="AP847" i="3"/>
  <c r="AR847" i="3"/>
  <c r="AT847" i="3"/>
  <c r="AV847" i="3"/>
  <c r="AX847" i="3"/>
  <c r="AZ847" i="3"/>
  <c r="BB847" i="3"/>
  <c r="BD847" i="3"/>
  <c r="BF847" i="3"/>
  <c r="BH847" i="3"/>
  <c r="M847" i="3"/>
  <c r="Q847" i="3"/>
  <c r="U847" i="3"/>
  <c r="Y847" i="3"/>
  <c r="AC847" i="3"/>
  <c r="AG847" i="3"/>
  <c r="AK847" i="3"/>
  <c r="AO847" i="3"/>
  <c r="AS847" i="3"/>
  <c r="AW847" i="3"/>
  <c r="BA847" i="3"/>
  <c r="BE847" i="3"/>
  <c r="BI847" i="3"/>
  <c r="N846" i="3"/>
  <c r="P846" i="3"/>
  <c r="R846" i="3"/>
  <c r="T846" i="3"/>
  <c r="V846" i="3"/>
  <c r="X846" i="3"/>
  <c r="Z846" i="3"/>
  <c r="AB846" i="3"/>
  <c r="AD846" i="3"/>
  <c r="AF846" i="3"/>
  <c r="AH846" i="3"/>
  <c r="AJ846" i="3"/>
  <c r="AL846" i="3"/>
  <c r="AN846" i="3"/>
  <c r="AP846" i="3"/>
  <c r="AR846" i="3"/>
  <c r="AT846" i="3"/>
  <c r="AV846" i="3"/>
  <c r="AX846" i="3"/>
  <c r="AZ846" i="3"/>
  <c r="BB846" i="3"/>
  <c r="BD846" i="3"/>
  <c r="BF846" i="3"/>
  <c r="BH846" i="3"/>
  <c r="M846" i="3"/>
  <c r="Q846" i="3"/>
  <c r="U846" i="3"/>
  <c r="Y846" i="3"/>
  <c r="AC846" i="3"/>
  <c r="AG846" i="3"/>
  <c r="AK846" i="3"/>
  <c r="AO846" i="3"/>
  <c r="AS846" i="3"/>
  <c r="AW846" i="3"/>
  <c r="BA846" i="3"/>
  <c r="BE846" i="3"/>
  <c r="BI846" i="3"/>
  <c r="N845" i="3"/>
  <c r="P845" i="3"/>
  <c r="R845" i="3"/>
  <c r="T845" i="3"/>
  <c r="V845" i="3"/>
  <c r="X845" i="3"/>
  <c r="Z845" i="3"/>
  <c r="AB845" i="3"/>
  <c r="AD845" i="3"/>
  <c r="AF845" i="3"/>
  <c r="AH845" i="3"/>
  <c r="AJ845" i="3"/>
  <c r="AL845" i="3"/>
  <c r="AN845" i="3"/>
  <c r="AP845" i="3"/>
  <c r="AR845" i="3"/>
  <c r="AT845" i="3"/>
  <c r="AV845" i="3"/>
  <c r="AX845" i="3"/>
  <c r="AZ845" i="3"/>
  <c r="BB845" i="3"/>
  <c r="BD845" i="3"/>
  <c r="BF845" i="3"/>
  <c r="BH845" i="3"/>
  <c r="M845" i="3"/>
  <c r="Q845" i="3"/>
  <c r="U845" i="3"/>
  <c r="Y845" i="3"/>
  <c r="AC845" i="3"/>
  <c r="AG845" i="3"/>
  <c r="AK845" i="3"/>
  <c r="AO845" i="3"/>
  <c r="AS845" i="3"/>
  <c r="AW845" i="3"/>
  <c r="BA845" i="3"/>
  <c r="BE845" i="3"/>
  <c r="BI845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N843" i="3"/>
  <c r="P843" i="3"/>
  <c r="R843" i="3"/>
  <c r="T843" i="3"/>
  <c r="V843" i="3"/>
  <c r="X843" i="3"/>
  <c r="Z843" i="3"/>
  <c r="AB843" i="3"/>
  <c r="AD843" i="3"/>
  <c r="AF843" i="3"/>
  <c r="AH843" i="3"/>
  <c r="AJ843" i="3"/>
  <c r="AL843" i="3"/>
  <c r="AN843" i="3"/>
  <c r="AP843" i="3"/>
  <c r="AR843" i="3"/>
  <c r="AT843" i="3"/>
  <c r="AV843" i="3"/>
  <c r="AX843" i="3"/>
  <c r="AZ843" i="3"/>
  <c r="BB843" i="3"/>
  <c r="BD843" i="3"/>
  <c r="BF843" i="3"/>
  <c r="BH843" i="3"/>
  <c r="L842" i="3"/>
  <c r="AZ842" i="3"/>
  <c r="L841" i="3"/>
  <c r="O841" i="3"/>
  <c r="S841" i="3"/>
  <c r="W841" i="3"/>
  <c r="AA841" i="3"/>
  <c r="AE841" i="3"/>
  <c r="AI841" i="3"/>
  <c r="AM841" i="3"/>
  <c r="AQ841" i="3"/>
  <c r="AU841" i="3"/>
  <c r="AY841" i="3"/>
  <c r="BC841" i="3"/>
  <c r="BG841" i="3"/>
  <c r="P841" i="3"/>
  <c r="X841" i="3"/>
  <c r="AF841" i="3"/>
  <c r="AN841" i="3"/>
  <c r="AV841" i="3"/>
  <c r="BD841" i="3"/>
  <c r="L840" i="3"/>
  <c r="AA840" i="3" s="1"/>
  <c r="AQ840" i="3"/>
  <c r="AN840" i="3"/>
  <c r="L839" i="3"/>
  <c r="S839" i="3"/>
  <c r="AA839" i="3"/>
  <c r="AE839" i="3"/>
  <c r="AI839" i="3"/>
  <c r="AM839" i="3"/>
  <c r="AQ839" i="3"/>
  <c r="AU839" i="3"/>
  <c r="AY839" i="3"/>
  <c r="BC839" i="3"/>
  <c r="BG839" i="3"/>
  <c r="P839" i="3"/>
  <c r="X839" i="3"/>
  <c r="AF839" i="3"/>
  <c r="AN839" i="3"/>
  <c r="AV839" i="3"/>
  <c r="BD839" i="3"/>
  <c r="BI844" i="3"/>
  <c r="BE844" i="3"/>
  <c r="BA844" i="3"/>
  <c r="AW844" i="3"/>
  <c r="AS844" i="3"/>
  <c r="AO844" i="3"/>
  <c r="AK844" i="3"/>
  <c r="AG844" i="3"/>
  <c r="AC844" i="3"/>
  <c r="Y844" i="3"/>
  <c r="U844" i="3"/>
  <c r="Q844" i="3"/>
  <c r="M844" i="3"/>
  <c r="BI843" i="3"/>
  <c r="BE843" i="3"/>
  <c r="BA843" i="3"/>
  <c r="AW843" i="3"/>
  <c r="AS843" i="3"/>
  <c r="AO843" i="3"/>
  <c r="AK843" i="3"/>
  <c r="AG843" i="3"/>
  <c r="AC843" i="3"/>
  <c r="Y843" i="3"/>
  <c r="U843" i="3"/>
  <c r="Q843" i="3"/>
  <c r="M843" i="3"/>
  <c r="AG842" i="3"/>
  <c r="BB841" i="3"/>
  <c r="AT841" i="3"/>
  <c r="AL841" i="3"/>
  <c r="AD841" i="3"/>
  <c r="V841" i="3"/>
  <c r="N841" i="3"/>
  <c r="BB839" i="3"/>
  <c r="AL839" i="3"/>
  <c r="V839" i="3"/>
  <c r="AD837" i="3"/>
  <c r="L838" i="3"/>
  <c r="O838" i="3"/>
  <c r="P838" i="3"/>
  <c r="U838" i="3"/>
  <c r="Y838" i="3"/>
  <c r="AC838" i="3"/>
  <c r="AG838" i="3"/>
  <c r="AK838" i="3"/>
  <c r="AO838" i="3"/>
  <c r="AS838" i="3"/>
  <c r="AW838" i="3"/>
  <c r="BA838" i="3"/>
  <c r="BE838" i="3"/>
  <c r="BI838" i="3"/>
  <c r="L837" i="3"/>
  <c r="AT837" i="3" s="1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P837" i="3"/>
  <c r="T837" i="3"/>
  <c r="X837" i="3"/>
  <c r="AB837" i="3"/>
  <c r="AF837" i="3"/>
  <c r="AJ837" i="3"/>
  <c r="AN837" i="3"/>
  <c r="AR837" i="3"/>
  <c r="AV837" i="3"/>
  <c r="AZ837" i="3"/>
  <c r="BD837" i="3"/>
  <c r="BH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BH835" i="3"/>
  <c r="BD835" i="3"/>
  <c r="AZ835" i="3"/>
  <c r="AV835" i="3"/>
  <c r="AR835" i="3"/>
  <c r="AN835" i="3"/>
  <c r="AJ835" i="3"/>
  <c r="AF835" i="3"/>
  <c r="AB835" i="3"/>
  <c r="X835" i="3"/>
  <c r="T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O832" i="3"/>
  <c r="BI833" i="3"/>
  <c r="BG833" i="3"/>
  <c r="BE833" i="3"/>
  <c r="BC833" i="3"/>
  <c r="BA833" i="3"/>
  <c r="AY833" i="3"/>
  <c r="AW833" i="3"/>
  <c r="AU833" i="3"/>
  <c r="AS833" i="3"/>
  <c r="AQ833" i="3"/>
  <c r="AO833" i="3"/>
  <c r="AM833" i="3"/>
  <c r="AK833" i="3"/>
  <c r="AI833" i="3"/>
  <c r="AG833" i="3"/>
  <c r="AE833" i="3"/>
  <c r="AC833" i="3"/>
  <c r="AA833" i="3"/>
  <c r="Y833" i="3"/>
  <c r="W833" i="3"/>
  <c r="U833" i="3"/>
  <c r="S833" i="3"/>
  <c r="Q833" i="3"/>
  <c r="O833" i="3"/>
  <c r="Q832" i="3"/>
  <c r="N831" i="3"/>
  <c r="P831" i="3"/>
  <c r="R831" i="3"/>
  <c r="T831" i="3"/>
  <c r="V831" i="3"/>
  <c r="X831" i="3"/>
  <c r="Z831" i="3"/>
  <c r="AB831" i="3"/>
  <c r="AD831" i="3"/>
  <c r="AF831" i="3"/>
  <c r="AH831" i="3"/>
  <c r="AJ831" i="3"/>
  <c r="AL831" i="3"/>
  <c r="AN831" i="3"/>
  <c r="AP831" i="3"/>
  <c r="AR831" i="3"/>
  <c r="AT831" i="3"/>
  <c r="AV831" i="3"/>
  <c r="AX831" i="3"/>
  <c r="AZ831" i="3"/>
  <c r="BB831" i="3"/>
  <c r="BD831" i="3"/>
  <c r="BF831" i="3"/>
  <c r="BH831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M832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30" i="3"/>
  <c r="O830" i="3"/>
  <c r="Q830" i="3"/>
  <c r="S830" i="3"/>
  <c r="U830" i="3"/>
  <c r="W830" i="3"/>
  <c r="Y830" i="3"/>
  <c r="AA830" i="3"/>
  <c r="AC830" i="3"/>
  <c r="AE830" i="3"/>
  <c r="AG830" i="3"/>
  <c r="AI830" i="3"/>
  <c r="AK830" i="3"/>
  <c r="AM830" i="3"/>
  <c r="AO830" i="3"/>
  <c r="AQ830" i="3"/>
  <c r="AS830" i="3"/>
  <c r="AU830" i="3"/>
  <c r="AW830" i="3"/>
  <c r="AY830" i="3"/>
  <c r="BA830" i="3"/>
  <c r="BC830" i="3"/>
  <c r="BE830" i="3"/>
  <c r="BG830" i="3"/>
  <c r="BI830" i="3"/>
  <c r="N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BC829" i="3"/>
  <c r="BE829" i="3"/>
  <c r="BG829" i="3"/>
  <c r="BI829" i="3"/>
  <c r="P829" i="3"/>
  <c r="BA829" i="3"/>
  <c r="AY829" i="3"/>
  <c r="AW829" i="3"/>
  <c r="AU829" i="3"/>
  <c r="AS829" i="3"/>
  <c r="AQ829" i="3"/>
  <c r="AO829" i="3"/>
  <c r="AM829" i="3"/>
  <c r="AK829" i="3"/>
  <c r="AI829" i="3"/>
  <c r="AG829" i="3"/>
  <c r="AE829" i="3"/>
  <c r="AC829" i="3"/>
  <c r="AA829" i="3"/>
  <c r="Y829" i="3"/>
  <c r="W829" i="3"/>
  <c r="U829" i="3"/>
  <c r="S829" i="3"/>
  <c r="BM829" i="3" s="1"/>
  <c r="M827" i="3"/>
  <c r="O827" i="3"/>
  <c r="Q827" i="3"/>
  <c r="S827" i="3"/>
  <c r="U827" i="3"/>
  <c r="W827" i="3"/>
  <c r="Y827" i="3"/>
  <c r="AA827" i="3"/>
  <c r="AC827" i="3"/>
  <c r="AE827" i="3"/>
  <c r="AG827" i="3"/>
  <c r="AI827" i="3"/>
  <c r="AK827" i="3"/>
  <c r="AM827" i="3"/>
  <c r="AO827" i="3"/>
  <c r="AQ827" i="3"/>
  <c r="AS827" i="3"/>
  <c r="AU827" i="3"/>
  <c r="AW827" i="3"/>
  <c r="AY827" i="3"/>
  <c r="BA827" i="3"/>
  <c r="BC827" i="3"/>
  <c r="BE827" i="3"/>
  <c r="BG827" i="3"/>
  <c r="BI827" i="3"/>
  <c r="M829" i="3"/>
  <c r="O829" i="3"/>
  <c r="Q829" i="3"/>
  <c r="M828" i="3"/>
  <c r="O828" i="3"/>
  <c r="Q828" i="3"/>
  <c r="S828" i="3"/>
  <c r="U828" i="3"/>
  <c r="W828" i="3"/>
  <c r="Y828" i="3"/>
  <c r="AA828" i="3"/>
  <c r="AC828" i="3"/>
  <c r="AE828" i="3"/>
  <c r="AG828" i="3"/>
  <c r="AI828" i="3"/>
  <c r="AK828" i="3"/>
  <c r="AM828" i="3"/>
  <c r="AO828" i="3"/>
  <c r="AQ828" i="3"/>
  <c r="AS828" i="3"/>
  <c r="AU828" i="3"/>
  <c r="AW828" i="3"/>
  <c r="AY828" i="3"/>
  <c r="BA828" i="3"/>
  <c r="BC828" i="3"/>
  <c r="BE828" i="3"/>
  <c r="BG828" i="3"/>
  <c r="BI828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BH828" i="3"/>
  <c r="BF828" i="3"/>
  <c r="BD828" i="3"/>
  <c r="BB828" i="3"/>
  <c r="AZ828" i="3"/>
  <c r="AX828" i="3"/>
  <c r="AV828" i="3"/>
  <c r="AT828" i="3"/>
  <c r="AR828" i="3"/>
  <c r="AP828" i="3"/>
  <c r="AN828" i="3"/>
  <c r="AL828" i="3"/>
  <c r="AJ828" i="3"/>
  <c r="AH828" i="3"/>
  <c r="AF828" i="3"/>
  <c r="AD828" i="3"/>
  <c r="AB828" i="3"/>
  <c r="Z828" i="3"/>
  <c r="X828" i="3"/>
  <c r="V828" i="3"/>
  <c r="T828" i="3"/>
  <c r="R828" i="3"/>
  <c r="P828" i="3"/>
  <c r="BH827" i="3"/>
  <c r="BF827" i="3"/>
  <c r="BD827" i="3"/>
  <c r="BB827" i="3"/>
  <c r="AZ827" i="3"/>
  <c r="AX827" i="3"/>
  <c r="AV827" i="3"/>
  <c r="AT827" i="3"/>
  <c r="AR827" i="3"/>
  <c r="AP827" i="3"/>
  <c r="AN827" i="3"/>
  <c r="AL827" i="3"/>
  <c r="AJ827" i="3"/>
  <c r="AH827" i="3"/>
  <c r="AF827" i="3"/>
  <c r="AD827" i="3"/>
  <c r="AB827" i="3"/>
  <c r="Z827" i="3"/>
  <c r="X827" i="3"/>
  <c r="V827" i="3"/>
  <c r="T827" i="3"/>
  <c r="R827" i="3"/>
  <c r="P827" i="3"/>
  <c r="BH826" i="3"/>
  <c r="BF826" i="3"/>
  <c r="BD826" i="3"/>
  <c r="BB826" i="3"/>
  <c r="AZ826" i="3"/>
  <c r="AX826" i="3"/>
  <c r="AV826" i="3"/>
  <c r="AT826" i="3"/>
  <c r="AR826" i="3"/>
  <c r="AP826" i="3"/>
  <c r="AN826" i="3"/>
  <c r="AL826" i="3"/>
  <c r="AJ826" i="3"/>
  <c r="AH826" i="3"/>
  <c r="AF826" i="3"/>
  <c r="AD826" i="3"/>
  <c r="AB826" i="3"/>
  <c r="Z826" i="3"/>
  <c r="X826" i="3"/>
  <c r="V826" i="3"/>
  <c r="T826" i="3"/>
  <c r="R826" i="3"/>
  <c r="P826" i="3"/>
  <c r="E627" i="3"/>
  <c r="F627" i="3"/>
  <c r="G627" i="3"/>
  <c r="H627" i="3"/>
  <c r="I627" i="3"/>
  <c r="L627" i="3" s="1"/>
  <c r="J627" i="3"/>
  <c r="E628" i="3"/>
  <c r="F628" i="3"/>
  <c r="G628" i="3"/>
  <c r="H628" i="3"/>
  <c r="I628" i="3"/>
  <c r="J628" i="3"/>
  <c r="E629" i="3"/>
  <c r="F629" i="3"/>
  <c r="G629" i="3"/>
  <c r="H629" i="3"/>
  <c r="I629" i="3"/>
  <c r="L629" i="3" s="1"/>
  <c r="J629" i="3"/>
  <c r="K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L632" i="3"/>
  <c r="E633" i="3"/>
  <c r="F633" i="3"/>
  <c r="K633" i="3" s="1"/>
  <c r="G633" i="3"/>
  <c r="H633" i="3"/>
  <c r="I633" i="3"/>
  <c r="J633" i="3"/>
  <c r="L633" i="3" s="1"/>
  <c r="E634" i="3"/>
  <c r="F634" i="3"/>
  <c r="K634" i="3" s="1"/>
  <c r="G634" i="3"/>
  <c r="H634" i="3"/>
  <c r="I634" i="3"/>
  <c r="J634" i="3"/>
  <c r="L634" i="3" s="1"/>
  <c r="E635" i="3"/>
  <c r="F635" i="3"/>
  <c r="G635" i="3"/>
  <c r="H635" i="3"/>
  <c r="I635" i="3"/>
  <c r="J635" i="3"/>
  <c r="L635" i="3" s="1"/>
  <c r="E636" i="3"/>
  <c r="F636" i="3"/>
  <c r="G636" i="3"/>
  <c r="H636" i="3"/>
  <c r="I636" i="3"/>
  <c r="J636" i="3"/>
  <c r="L636" i="3" s="1"/>
  <c r="E637" i="3"/>
  <c r="F637" i="3"/>
  <c r="G637" i="3"/>
  <c r="H637" i="3"/>
  <c r="L637" i="3" s="1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L659" i="3"/>
  <c r="E660" i="3"/>
  <c r="F660" i="3"/>
  <c r="K660" i="3" s="1"/>
  <c r="G660" i="3"/>
  <c r="H660" i="3"/>
  <c r="I660" i="3"/>
  <c r="J660" i="3"/>
  <c r="L660" i="3" s="1"/>
  <c r="E661" i="3"/>
  <c r="F661" i="3"/>
  <c r="K661" i="3" s="1"/>
  <c r="G661" i="3"/>
  <c r="H661" i="3"/>
  <c r="I661" i="3"/>
  <c r="J661" i="3"/>
  <c r="L661" i="3" s="1"/>
  <c r="E662" i="3"/>
  <c r="F662" i="3"/>
  <c r="G662" i="3"/>
  <c r="H662" i="3"/>
  <c r="I662" i="3"/>
  <c r="J662" i="3"/>
  <c r="L662" i="3" s="1"/>
  <c r="E663" i="3"/>
  <c r="F663" i="3"/>
  <c r="G663" i="3"/>
  <c r="H663" i="3"/>
  <c r="L663" i="3" s="1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L667" i="3"/>
  <c r="E668" i="3"/>
  <c r="F668" i="3"/>
  <c r="K668" i="3" s="1"/>
  <c r="G668" i="3"/>
  <c r="H668" i="3"/>
  <c r="I668" i="3"/>
  <c r="J668" i="3"/>
  <c r="L668" i="3" s="1"/>
  <c r="BH668" i="3" s="1"/>
  <c r="E669" i="3"/>
  <c r="F669" i="3"/>
  <c r="K669" i="3" s="1"/>
  <c r="G669" i="3"/>
  <c r="H669" i="3"/>
  <c r="I669" i="3"/>
  <c r="J669" i="3"/>
  <c r="L669" i="3" s="1"/>
  <c r="AZ669" i="3" s="1"/>
  <c r="E670" i="3"/>
  <c r="F670" i="3"/>
  <c r="G670" i="3"/>
  <c r="H670" i="3"/>
  <c r="I670" i="3"/>
  <c r="J670" i="3"/>
  <c r="L670" i="3" s="1"/>
  <c r="E671" i="3"/>
  <c r="F671" i="3"/>
  <c r="G671" i="3"/>
  <c r="H671" i="3"/>
  <c r="L671" i="3" s="1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AA629" i="3" l="1"/>
  <c r="BG629" i="3"/>
  <c r="K627" i="3"/>
  <c r="AL840" i="3"/>
  <c r="O839" i="3"/>
  <c r="W839" i="3"/>
  <c r="AC839" i="3"/>
  <c r="AG839" i="3"/>
  <c r="AK839" i="3"/>
  <c r="AO839" i="3"/>
  <c r="AS839" i="3"/>
  <c r="AW839" i="3"/>
  <c r="BA839" i="3"/>
  <c r="BE839" i="3"/>
  <c r="BI839" i="3"/>
  <c r="T839" i="3"/>
  <c r="AB839" i="3"/>
  <c r="AJ839" i="3"/>
  <c r="AR839" i="3"/>
  <c r="AZ839" i="3"/>
  <c r="BH839" i="3"/>
  <c r="AT839" i="3"/>
  <c r="AD839" i="3"/>
  <c r="N839" i="3"/>
  <c r="BG840" i="3"/>
  <c r="K825" i="3"/>
  <c r="K824" i="3"/>
  <c r="K822" i="3"/>
  <c r="K819" i="3"/>
  <c r="K817" i="3"/>
  <c r="K815" i="3"/>
  <c r="K813" i="3"/>
  <c r="K811" i="3"/>
  <c r="K809" i="3"/>
  <c r="K807" i="3"/>
  <c r="K805" i="3"/>
  <c r="K803" i="3"/>
  <c r="K801" i="3"/>
  <c r="K799" i="3"/>
  <c r="K797" i="3"/>
  <c r="K795" i="3"/>
  <c r="K793" i="3"/>
  <c r="K791" i="3"/>
  <c r="K789" i="3"/>
  <c r="K787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S840" i="3"/>
  <c r="AI840" i="3"/>
  <c r="AY840" i="3"/>
  <c r="X840" i="3"/>
  <c r="BD840" i="3"/>
  <c r="BB840" i="3"/>
  <c r="V840" i="3"/>
  <c r="BM852" i="3"/>
  <c r="BL852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L673" i="3"/>
  <c r="K673" i="3"/>
  <c r="L672" i="3"/>
  <c r="BH672" i="3" s="1"/>
  <c r="K672" i="3"/>
  <c r="L666" i="3"/>
  <c r="L665" i="3"/>
  <c r="K665" i="3"/>
  <c r="L664" i="3"/>
  <c r="K664" i="3"/>
  <c r="L658" i="3"/>
  <c r="L657" i="3"/>
  <c r="K657" i="3"/>
  <c r="L656" i="3"/>
  <c r="BH656" i="3" s="1"/>
  <c r="K656" i="3"/>
  <c r="K655" i="3"/>
  <c r="K654" i="3"/>
  <c r="K651" i="3"/>
  <c r="K650" i="3"/>
  <c r="K647" i="3"/>
  <c r="K646" i="3"/>
  <c r="K645" i="3"/>
  <c r="K644" i="3"/>
  <c r="K643" i="3"/>
  <c r="K642" i="3"/>
  <c r="K641" i="3"/>
  <c r="K640" i="3"/>
  <c r="K639" i="3"/>
  <c r="K638" i="3"/>
  <c r="L631" i="3"/>
  <c r="K630" i="3"/>
  <c r="BJ852" i="3"/>
  <c r="BJ892" i="3"/>
  <c r="BM898" i="3"/>
  <c r="BL898" i="3"/>
  <c r="BM900" i="3"/>
  <c r="BL900" i="3"/>
  <c r="BM925" i="3"/>
  <c r="BL925" i="3"/>
  <c r="BJ967" i="3"/>
  <c r="BJ971" i="3"/>
  <c r="BJ975" i="3"/>
  <c r="BM902" i="3"/>
  <c r="BL902" i="3"/>
  <c r="BM922" i="3"/>
  <c r="BL922" i="3"/>
  <c r="BJ924" i="3"/>
  <c r="BM930" i="3"/>
  <c r="BL930" i="3"/>
  <c r="BM962" i="3"/>
  <c r="BL962" i="3"/>
  <c r="BJ1011" i="3"/>
  <c r="BM1011" i="3"/>
  <c r="BL1011" i="3"/>
  <c r="BL1097" i="3"/>
  <c r="BL1026" i="3"/>
  <c r="BL1036" i="3"/>
  <c r="BM1029" i="3"/>
  <c r="BM1054" i="3"/>
  <c r="BL1107" i="3"/>
  <c r="BJ962" i="3"/>
  <c r="BJ1186" i="3"/>
  <c r="BM1168" i="3"/>
  <c r="BJ1043" i="3"/>
  <c r="O846" i="3"/>
  <c r="O848" i="3"/>
  <c r="O850" i="3"/>
  <c r="N955" i="3"/>
  <c r="N959" i="3"/>
  <c r="N963" i="3"/>
  <c r="BJ963" i="3" s="1"/>
  <c r="N979" i="3"/>
  <c r="BJ979" i="3" s="1"/>
  <c r="AQ983" i="3"/>
  <c r="AA983" i="3"/>
  <c r="BL983" i="3" s="1"/>
  <c r="BG983" i="3"/>
  <c r="AQ991" i="3"/>
  <c r="AA991" i="3"/>
  <c r="BF991" i="3"/>
  <c r="BM1052" i="3"/>
  <c r="BM892" i="3"/>
  <c r="BL892" i="3"/>
  <c r="BJ925" i="3"/>
  <c r="BJ898" i="3"/>
  <c r="BJ900" i="3"/>
  <c r="BJ902" i="3"/>
  <c r="BJ922" i="3"/>
  <c r="BM924" i="3"/>
  <c r="BL924" i="3"/>
  <c r="BJ930" i="3"/>
  <c r="BM956" i="3"/>
  <c r="BL956" i="3"/>
  <c r="BJ1001" i="3"/>
  <c r="BM1001" i="3"/>
  <c r="BL1001" i="3"/>
  <c r="BJ994" i="3"/>
  <c r="BM994" i="3"/>
  <c r="BL994" i="3"/>
  <c r="BJ1107" i="3"/>
  <c r="BM1062" i="3"/>
  <c r="BJ956" i="3"/>
  <c r="BK1055" i="3"/>
  <c r="BJ1222" i="3"/>
  <c r="BL1222" i="3"/>
  <c r="BL1085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T840" i="3"/>
  <c r="AB840" i="3"/>
  <c r="AJ840" i="3"/>
  <c r="AR840" i="3"/>
  <c r="AZ840" i="3"/>
  <c r="BH840" i="3"/>
  <c r="N842" i="3"/>
  <c r="AB842" i="3"/>
  <c r="AR842" i="3"/>
  <c r="BH842" i="3"/>
  <c r="L825" i="3"/>
  <c r="N825" i="3" s="1"/>
  <c r="L823" i="3"/>
  <c r="K823" i="3"/>
  <c r="L821" i="3"/>
  <c r="K821" i="3"/>
  <c r="L820" i="3"/>
  <c r="L818" i="3"/>
  <c r="K818" i="3"/>
  <c r="L816" i="3"/>
  <c r="K816" i="3"/>
  <c r="L814" i="3"/>
  <c r="K814" i="3"/>
  <c r="N814" i="3" s="1"/>
  <c r="L812" i="3"/>
  <c r="K812" i="3"/>
  <c r="N812" i="3" s="1"/>
  <c r="L810" i="3"/>
  <c r="K810" i="3"/>
  <c r="N810" i="3" s="1"/>
  <c r="L808" i="3"/>
  <c r="K808" i="3"/>
  <c r="N808" i="3" s="1"/>
  <c r="L806" i="3"/>
  <c r="K806" i="3"/>
  <c r="N806" i="3" s="1"/>
  <c r="L804" i="3"/>
  <c r="K804" i="3"/>
  <c r="N804" i="3" s="1"/>
  <c r="L802" i="3"/>
  <c r="K802" i="3"/>
  <c r="N802" i="3" s="1"/>
  <c r="L800" i="3"/>
  <c r="K800" i="3"/>
  <c r="N800" i="3" s="1"/>
  <c r="L798" i="3"/>
  <c r="K798" i="3"/>
  <c r="N798" i="3" s="1"/>
  <c r="L796" i="3"/>
  <c r="K796" i="3"/>
  <c r="N796" i="3" s="1"/>
  <c r="L794" i="3"/>
  <c r="K794" i="3"/>
  <c r="N794" i="3" s="1"/>
  <c r="L792" i="3"/>
  <c r="K792" i="3"/>
  <c r="N792" i="3" s="1"/>
  <c r="L790" i="3"/>
  <c r="K790" i="3"/>
  <c r="N790" i="3" s="1"/>
  <c r="L788" i="3"/>
  <c r="K788" i="3"/>
  <c r="N788" i="3" s="1"/>
  <c r="L786" i="3"/>
  <c r="K786" i="3"/>
  <c r="N786" i="3" s="1"/>
  <c r="L653" i="3"/>
  <c r="K653" i="3"/>
  <c r="L652" i="3"/>
  <c r="K652" i="3"/>
  <c r="L649" i="3"/>
  <c r="K649" i="3"/>
  <c r="L648" i="3"/>
  <c r="K648" i="3"/>
  <c r="K636" i="3"/>
  <c r="AQ629" i="3"/>
  <c r="K628" i="3"/>
  <c r="N840" i="3"/>
  <c r="AD840" i="3"/>
  <c r="AT840" i="3"/>
  <c r="Q842" i="3"/>
  <c r="AW842" i="3"/>
  <c r="M839" i="3"/>
  <c r="Q839" i="3"/>
  <c r="U839" i="3"/>
  <c r="Y839" i="3"/>
  <c r="AV840" i="3"/>
  <c r="AF840" i="3"/>
  <c r="P840" i="3"/>
  <c r="BC840" i="3"/>
  <c r="AU840" i="3"/>
  <c r="AM840" i="3"/>
  <c r="AE840" i="3"/>
  <c r="W840" i="3"/>
  <c r="O840" i="3"/>
  <c r="M841" i="3"/>
  <c r="Q841" i="3"/>
  <c r="U841" i="3"/>
  <c r="Y841" i="3"/>
  <c r="AC841" i="3"/>
  <c r="AG841" i="3"/>
  <c r="AK841" i="3"/>
  <c r="AO841" i="3"/>
  <c r="AS841" i="3"/>
  <c r="AW841" i="3"/>
  <c r="BA841" i="3"/>
  <c r="BE841" i="3"/>
  <c r="BI841" i="3"/>
  <c r="T841" i="3"/>
  <c r="AB841" i="3"/>
  <c r="AJ841" i="3"/>
  <c r="AR841" i="3"/>
  <c r="AZ841" i="3"/>
  <c r="BH841" i="3"/>
  <c r="AJ842" i="3"/>
  <c r="BJ949" i="3"/>
  <c r="BM1202" i="3"/>
  <c r="BM1200" i="3"/>
  <c r="BM1198" i="3"/>
  <c r="BM1196" i="3"/>
  <c r="BM1194" i="3"/>
  <c r="BM1192" i="3"/>
  <c r="BJ1190" i="3"/>
  <c r="BJ1188" i="3"/>
  <c r="BM1184" i="3"/>
  <c r="BJ1182" i="3"/>
  <c r="BL1180" i="3"/>
  <c r="BM1178" i="3"/>
  <c r="BM1176" i="3"/>
  <c r="BM1174" i="3"/>
  <c r="BJ1172" i="3"/>
  <c r="BL1172" i="3"/>
  <c r="BJ1170" i="3"/>
  <c r="BM1166" i="3"/>
  <c r="BL1164" i="3"/>
  <c r="BJ1162" i="3"/>
  <c r="BJ1160" i="3"/>
  <c r="BM1158" i="3"/>
  <c r="BJ1156" i="3"/>
  <c r="BL1156" i="3"/>
  <c r="BM1154" i="3"/>
  <c r="BM1152" i="3"/>
  <c r="BM1150" i="3"/>
  <c r="BM1148" i="3"/>
  <c r="BM1146" i="3"/>
  <c r="BM1144" i="3"/>
  <c r="BM1142" i="3"/>
  <c r="BM1140" i="3"/>
  <c r="BM1138" i="3"/>
  <c r="BM1136" i="3"/>
  <c r="BM1134" i="3"/>
  <c r="BJ1128" i="3"/>
  <c r="BM1066" i="3"/>
  <c r="BM1078" i="3"/>
  <c r="BJ1070" i="3"/>
  <c r="BJ1132" i="3"/>
  <c r="BM1128" i="3"/>
  <c r="BM1082" i="3"/>
  <c r="BM1074" i="3"/>
  <c r="BJ1066" i="3"/>
  <c r="BL1061" i="3"/>
  <c r="BM1040" i="3"/>
  <c r="BJ1036" i="3"/>
  <c r="BK1036" i="3"/>
  <c r="BL1038" i="3"/>
  <c r="BJ1038" i="3"/>
  <c r="BK1038" i="3"/>
  <c r="BL1029" i="3"/>
  <c r="BJ1041" i="3"/>
  <c r="BL1048" i="3"/>
  <c r="BJ1048" i="3"/>
  <c r="BK1041" i="3"/>
  <c r="BK1039" i="3"/>
  <c r="BL1039" i="3"/>
  <c r="BN1039" i="3"/>
  <c r="BK1037" i="3"/>
  <c r="BK1035" i="3"/>
  <c r="BL1035" i="3"/>
  <c r="BN1035" i="3"/>
  <c r="BJ1031" i="3"/>
  <c r="BJ1126" i="3"/>
  <c r="BL1088" i="3"/>
  <c r="BL1086" i="3"/>
  <c r="BM1084" i="3"/>
  <c r="BM1080" i="3"/>
  <c r="BL1078" i="3"/>
  <c r="BM1076" i="3"/>
  <c r="BM1072" i="3"/>
  <c r="BL1070" i="3"/>
  <c r="BL1066" i="3"/>
  <c r="BM1130" i="3"/>
  <c r="BM1126" i="3"/>
  <c r="BL1084" i="3"/>
  <c r="BJ1084" i="3"/>
  <c r="BL1080" i="3"/>
  <c r="BJ1080" i="3"/>
  <c r="BL1076" i="3"/>
  <c r="BJ1076" i="3"/>
  <c r="BL1072" i="3"/>
  <c r="BJ1072" i="3"/>
  <c r="BJ1068" i="3"/>
  <c r="BM1061" i="3"/>
  <c r="BL1040" i="3"/>
  <c r="BK1040" i="3"/>
  <c r="BL1053" i="3"/>
  <c r="BK1053" i="3"/>
  <c r="BJ1053" i="3"/>
  <c r="BM1038" i="3"/>
  <c r="BM1060" i="3"/>
  <c r="BK1060" i="3"/>
  <c r="BJ1050" i="3"/>
  <c r="BL1050" i="3"/>
  <c r="BL1046" i="3"/>
  <c r="BJ1046" i="3"/>
  <c r="BJ1040" i="3"/>
  <c r="BL1027" i="3"/>
  <c r="BK1027" i="3"/>
  <c r="BL1025" i="3"/>
  <c r="BK1025" i="3"/>
  <c r="BJ960" i="3"/>
  <c r="AI844" i="3"/>
  <c r="BG844" i="3"/>
  <c r="AA844" i="3"/>
  <c r="S981" i="3"/>
  <c r="BG981" i="3"/>
  <c r="AA981" i="3"/>
  <c r="AI985" i="3"/>
  <c r="AY985" i="3"/>
  <c r="AQ985" i="3"/>
  <c r="BJ985" i="3" s="1"/>
  <c r="O985" i="3"/>
  <c r="S989" i="3"/>
  <c r="BG989" i="3"/>
  <c r="AA989" i="3"/>
  <c r="BJ961" i="3"/>
  <c r="BJ965" i="3"/>
  <c r="BJ969" i="3"/>
  <c r="BJ973" i="3"/>
  <c r="BJ977" i="3"/>
  <c r="BK1097" i="3"/>
  <c r="BJ1202" i="3"/>
  <c r="BJ1200" i="3"/>
  <c r="BJ1198" i="3"/>
  <c r="BJ1196" i="3"/>
  <c r="BJ1194" i="3"/>
  <c r="BJ1192" i="3"/>
  <c r="BJ1184" i="3"/>
  <c r="BM1180" i="3"/>
  <c r="BJ1178" i="3"/>
  <c r="BJ1176" i="3"/>
  <c r="BJ1174" i="3"/>
  <c r="BM1172" i="3"/>
  <c r="BJ1166" i="3"/>
  <c r="BM1164" i="3"/>
  <c r="BJ1158" i="3"/>
  <c r="BM1156" i="3"/>
  <c r="BJ1154" i="3"/>
  <c r="BJ1152" i="3"/>
  <c r="BJ1150" i="3"/>
  <c r="BJ1148" i="3"/>
  <c r="BJ1146" i="3"/>
  <c r="BJ1144" i="3"/>
  <c r="BJ1142" i="3"/>
  <c r="BJ1140" i="3"/>
  <c r="BJ1138" i="3"/>
  <c r="BJ1136" i="3"/>
  <c r="BJ1134" i="3"/>
  <c r="BM1086" i="3"/>
  <c r="BM1070" i="3"/>
  <c r="BL1037" i="3"/>
  <c r="BL1082" i="3"/>
  <c r="BL1074" i="3"/>
  <c r="BL1059" i="3"/>
  <c r="BN1059" i="3"/>
  <c r="BJ1130" i="3"/>
  <c r="BK1061" i="3"/>
  <c r="BL1034" i="3"/>
  <c r="BJ958" i="3"/>
  <c r="AY844" i="3"/>
  <c r="S844" i="3"/>
  <c r="AQ844" i="3"/>
  <c r="AY981" i="3"/>
  <c r="AI981" i="3"/>
  <c r="BL981" i="3" s="1"/>
  <c r="AQ981" i="3"/>
  <c r="S985" i="3"/>
  <c r="BM985" i="3" s="1"/>
  <c r="BG985" i="3"/>
  <c r="AY989" i="3"/>
  <c r="AI989" i="3"/>
  <c r="AQ989" i="3"/>
  <c r="AX673" i="3"/>
  <c r="BF673" i="3"/>
  <c r="AB673" i="3"/>
  <c r="AB672" i="3"/>
  <c r="AB665" i="3"/>
  <c r="AB664" i="3"/>
  <c r="BH664" i="3"/>
  <c r="AJ661" i="3"/>
  <c r="AZ661" i="3"/>
  <c r="T661" i="3"/>
  <c r="BH660" i="3"/>
  <c r="AB660" i="3"/>
  <c r="AR660" i="3"/>
  <c r="AJ657" i="3"/>
  <c r="AZ657" i="3"/>
  <c r="AB657" i="3"/>
  <c r="AR656" i="3"/>
  <c r="T634" i="3"/>
  <c r="AJ634" i="3"/>
  <c r="AV634" i="3"/>
  <c r="BD634" i="3"/>
  <c r="AB634" i="3"/>
  <c r="AB633" i="3"/>
  <c r="BH633" i="3"/>
  <c r="AR633" i="3"/>
  <c r="O627" i="3"/>
  <c r="AA627" i="3"/>
  <c r="AQ627" i="3"/>
  <c r="BG627" i="3"/>
  <c r="S627" i="3"/>
  <c r="AI627" i="3"/>
  <c r="AY627" i="3"/>
  <c r="AA653" i="3"/>
  <c r="AQ653" i="3"/>
  <c r="BG653" i="3"/>
  <c r="S653" i="3"/>
  <c r="AI653" i="3"/>
  <c r="AY653" i="3"/>
  <c r="AA652" i="3"/>
  <c r="BG652" i="3"/>
  <c r="AQ652" i="3"/>
  <c r="S649" i="3"/>
  <c r="AI649" i="3"/>
  <c r="AY649" i="3"/>
  <c r="AA649" i="3"/>
  <c r="AQ649" i="3"/>
  <c r="BG649" i="3"/>
  <c r="AQ648" i="3"/>
  <c r="AA648" i="3"/>
  <c r="BG648" i="3"/>
  <c r="P636" i="3"/>
  <c r="X636" i="3"/>
  <c r="AF636" i="3"/>
  <c r="AN636" i="3"/>
  <c r="AV636" i="3"/>
  <c r="BD636" i="3"/>
  <c r="T636" i="3"/>
  <c r="AB669" i="3"/>
  <c r="AR668" i="3"/>
  <c r="T665" i="3"/>
  <c r="AJ665" i="3"/>
  <c r="AZ665" i="3"/>
  <c r="AR664" i="3"/>
  <c r="K820" i="3"/>
  <c r="L731" i="3"/>
  <c r="L730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AJ673" i="3"/>
  <c r="T673" i="3"/>
  <c r="AJ669" i="3"/>
  <c r="T669" i="3"/>
  <c r="AB668" i="3"/>
  <c r="T657" i="3"/>
  <c r="AB656" i="3"/>
  <c r="BJ827" i="3"/>
  <c r="BJ826" i="3"/>
  <c r="BL844" i="3"/>
  <c r="BL846" i="3"/>
  <c r="BL850" i="3"/>
  <c r="BM909" i="3"/>
  <c r="BL921" i="3"/>
  <c r="BJ927" i="3"/>
  <c r="L824" i="3"/>
  <c r="N824" i="3" s="1"/>
  <c r="L822" i="3"/>
  <c r="N822" i="3" s="1"/>
  <c r="L819" i="3"/>
  <c r="N819" i="3" s="1"/>
  <c r="L817" i="3"/>
  <c r="N817" i="3" s="1"/>
  <c r="L815" i="3"/>
  <c r="N815" i="3" s="1"/>
  <c r="L813" i="3"/>
  <c r="N813" i="3" s="1"/>
  <c r="L811" i="3"/>
  <c r="N811" i="3" s="1"/>
  <c r="L809" i="3"/>
  <c r="N809" i="3" s="1"/>
  <c r="L807" i="3"/>
  <c r="N807" i="3" s="1"/>
  <c r="L805" i="3"/>
  <c r="N805" i="3" s="1"/>
  <c r="L803" i="3"/>
  <c r="N803" i="3" s="1"/>
  <c r="L801" i="3"/>
  <c r="N801" i="3" s="1"/>
  <c r="L799" i="3"/>
  <c r="N799" i="3" s="1"/>
  <c r="L797" i="3"/>
  <c r="N797" i="3" s="1"/>
  <c r="L795" i="3"/>
  <c r="N795" i="3" s="1"/>
  <c r="L793" i="3"/>
  <c r="N793" i="3" s="1"/>
  <c r="L791" i="3"/>
  <c r="N791" i="3" s="1"/>
  <c r="L789" i="3"/>
  <c r="N789" i="3" s="1"/>
  <c r="L787" i="3"/>
  <c r="N787" i="3" s="1"/>
  <c r="L785" i="3"/>
  <c r="N785" i="3" s="1"/>
  <c r="BB673" i="3"/>
  <c r="AR673" i="3"/>
  <c r="AR672" i="3"/>
  <c r="K671" i="3"/>
  <c r="K670" i="3"/>
  <c r="BH669" i="3"/>
  <c r="AR669" i="3"/>
  <c r="K667" i="3"/>
  <c r="K666" i="3"/>
  <c r="BH665" i="3"/>
  <c r="AR665" i="3"/>
  <c r="K663" i="3"/>
  <c r="K662" i="3"/>
  <c r="BH661" i="3"/>
  <c r="AR661" i="3"/>
  <c r="AB661" i="3"/>
  <c r="K659" i="3"/>
  <c r="K658" i="3"/>
  <c r="BH657" i="3"/>
  <c r="AR657" i="3"/>
  <c r="L655" i="3"/>
  <c r="AY655" i="3" s="1"/>
  <c r="L654" i="3"/>
  <c r="AQ654" i="3" s="1"/>
  <c r="L651" i="3"/>
  <c r="AI651" i="3" s="1"/>
  <c r="L650" i="3"/>
  <c r="AQ650" i="3" s="1"/>
  <c r="L647" i="3"/>
  <c r="AY647" i="3" s="1"/>
  <c r="K637" i="3"/>
  <c r="BH636" i="3"/>
  <c r="AZ636" i="3"/>
  <c r="AR636" i="3"/>
  <c r="AJ636" i="3"/>
  <c r="AB636" i="3"/>
  <c r="K635" i="3"/>
  <c r="BH634" i="3"/>
  <c r="AZ634" i="3"/>
  <c r="AR634" i="3"/>
  <c r="K632" i="3"/>
  <c r="K631" i="3"/>
  <c r="AR631" i="3" s="1"/>
  <c r="L630" i="3"/>
  <c r="AZ630" i="3" s="1"/>
  <c r="AY629" i="3"/>
  <c r="AI629" i="3"/>
  <c r="S629" i="3"/>
  <c r="L628" i="3"/>
  <c r="BJ828" i="3"/>
  <c r="BL829" i="3"/>
  <c r="BJ829" i="3"/>
  <c r="BJ833" i="3"/>
  <c r="BK833" i="3"/>
  <c r="Y842" i="3"/>
  <c r="AO842" i="3"/>
  <c r="BE842" i="3"/>
  <c r="BD842" i="3"/>
  <c r="AV842" i="3"/>
  <c r="AN842" i="3"/>
  <c r="AF842" i="3"/>
  <c r="X842" i="3"/>
  <c r="P842" i="3"/>
  <c r="BM846" i="3"/>
  <c r="BM848" i="3"/>
  <c r="BM850" i="3"/>
  <c r="BL858" i="3"/>
  <c r="BJ909" i="3"/>
  <c r="BM915" i="3"/>
  <c r="BL915" i="3"/>
  <c r="BJ921" i="3"/>
  <c r="BM927" i="3"/>
  <c r="BL927" i="3"/>
  <c r="BJ950" i="3"/>
  <c r="BJ952" i="3"/>
  <c r="BJ954" i="3"/>
  <c r="BJ964" i="3"/>
  <c r="BJ966" i="3"/>
  <c r="BJ968" i="3"/>
  <c r="BJ970" i="3"/>
  <c r="BJ972" i="3"/>
  <c r="BJ974" i="3"/>
  <c r="BJ976" i="3"/>
  <c r="BJ978" i="3"/>
  <c r="BJ910" i="3"/>
  <c r="BJ953" i="3"/>
  <c r="BJ957" i="3"/>
  <c r="BJ942" i="3"/>
  <c r="BM960" i="3"/>
  <c r="BL960" i="3"/>
  <c r="BL987" i="3"/>
  <c r="BL989" i="3"/>
  <c r="BN1128" i="3"/>
  <c r="BN1126" i="3"/>
  <c r="BM1125" i="3"/>
  <c r="BL1125" i="3"/>
  <c r="BL1124" i="3"/>
  <c r="BM1124" i="3"/>
  <c r="BL1123" i="3"/>
  <c r="BM1123" i="3"/>
  <c r="BL1122" i="3"/>
  <c r="BM1122" i="3"/>
  <c r="BL1121" i="3"/>
  <c r="BM1121" i="3"/>
  <c r="BL1120" i="3"/>
  <c r="BM1120" i="3"/>
  <c r="BL1119" i="3"/>
  <c r="BM1119" i="3"/>
  <c r="BL1118" i="3"/>
  <c r="BM1118" i="3"/>
  <c r="BL1117" i="3"/>
  <c r="BM1117" i="3"/>
  <c r="BL1116" i="3"/>
  <c r="BM1116" i="3"/>
  <c r="BL1115" i="3"/>
  <c r="BM1115" i="3"/>
  <c r="BL1114" i="3"/>
  <c r="BM1114" i="3"/>
  <c r="BL1113" i="3"/>
  <c r="BM1113" i="3"/>
  <c r="BL1112" i="3"/>
  <c r="BM1112" i="3"/>
  <c r="BL1111" i="3"/>
  <c r="BM1111" i="3"/>
  <c r="BL1110" i="3"/>
  <c r="BM1110" i="3"/>
  <c r="BL1109" i="3"/>
  <c r="BM1109" i="3"/>
  <c r="BL1108" i="3"/>
  <c r="BM1108" i="3"/>
  <c r="BL1106" i="3"/>
  <c r="BM1106" i="3"/>
  <c r="BL1105" i="3"/>
  <c r="BM1105" i="3"/>
  <c r="BL1104" i="3"/>
  <c r="BM1104" i="3"/>
  <c r="BL1103" i="3"/>
  <c r="BM1103" i="3"/>
  <c r="BL1102" i="3"/>
  <c r="BM1102" i="3"/>
  <c r="BL1101" i="3"/>
  <c r="BM1101" i="3"/>
  <c r="BL1100" i="3"/>
  <c r="BM1100" i="3"/>
  <c r="BL1099" i="3"/>
  <c r="BM1099" i="3"/>
  <c r="BL1098" i="3"/>
  <c r="BM1098" i="3"/>
  <c r="BJ1097" i="3"/>
  <c r="BL1096" i="3"/>
  <c r="BM1096" i="3"/>
  <c r="BL1095" i="3"/>
  <c r="BM1095" i="3"/>
  <c r="BL1094" i="3"/>
  <c r="BM1094" i="3"/>
  <c r="BL1093" i="3"/>
  <c r="BM1093" i="3"/>
  <c r="BL1092" i="3"/>
  <c r="BM1092" i="3"/>
  <c r="BL1091" i="3"/>
  <c r="BM1091" i="3"/>
  <c r="BL1090" i="3"/>
  <c r="BM1090" i="3"/>
  <c r="BL1089" i="3"/>
  <c r="BM1089" i="3"/>
  <c r="BN1072" i="3"/>
  <c r="BN1070" i="3"/>
  <c r="BN1066" i="3"/>
  <c r="BN1060" i="3"/>
  <c r="BN1038" i="3"/>
  <c r="BN1034" i="3"/>
  <c r="BJ1027" i="3"/>
  <c r="BJ1025" i="3"/>
  <c r="BM1036" i="3"/>
  <c r="BM1034" i="3"/>
  <c r="BJ1028" i="3"/>
  <c r="BM1026" i="3"/>
  <c r="BM1190" i="3"/>
  <c r="BM1188" i="3"/>
  <c r="BM1182" i="3"/>
  <c r="BM1170" i="3"/>
  <c r="BM1162" i="3"/>
  <c r="BM1160" i="3"/>
  <c r="BM1132" i="3"/>
  <c r="BN1097" i="3"/>
  <c r="BN1084" i="3"/>
  <c r="BJ1082" i="3"/>
  <c r="BN1080" i="3"/>
  <c r="BJ1078" i="3"/>
  <c r="BN1078" i="3"/>
  <c r="BN1076" i="3"/>
  <c r="BJ1074" i="3"/>
  <c r="BM1059" i="3"/>
  <c r="BJ1180" i="3"/>
  <c r="BJ1164" i="3"/>
  <c r="BM1031" i="3"/>
  <c r="BM1068" i="3"/>
  <c r="BK1062" i="3"/>
  <c r="BN1062" i="3"/>
  <c r="BM1097" i="3"/>
  <c r="AX897" i="3"/>
  <c r="BB897" i="3"/>
  <c r="BF897" i="3"/>
  <c r="AV897" i="3"/>
  <c r="AZ897" i="3"/>
  <c r="BD897" i="3"/>
  <c r="BH897" i="3"/>
  <c r="BG843" i="3"/>
  <c r="AQ843" i="3"/>
  <c r="AA843" i="3"/>
  <c r="BL843" i="3" s="1"/>
  <c r="BC843" i="3"/>
  <c r="AM843" i="3"/>
  <c r="W843" i="3"/>
  <c r="BJ843" i="3" s="1"/>
  <c r="AY980" i="3"/>
  <c r="AI980" i="3"/>
  <c r="S980" i="3"/>
  <c r="AU980" i="3"/>
  <c r="AE980" i="3"/>
  <c r="O980" i="3"/>
  <c r="AY984" i="3"/>
  <c r="AI984" i="3"/>
  <c r="S984" i="3"/>
  <c r="AU984" i="3"/>
  <c r="AE984" i="3"/>
  <c r="O984" i="3"/>
  <c r="AY988" i="3"/>
  <c r="AI988" i="3"/>
  <c r="S988" i="3"/>
  <c r="AU988" i="3"/>
  <c r="AE988" i="3"/>
  <c r="O988" i="3"/>
  <c r="BG845" i="3"/>
  <c r="AA845" i="3"/>
  <c r="AI845" i="3"/>
  <c r="O845" i="3"/>
  <c r="AQ847" i="3"/>
  <c r="AY847" i="3"/>
  <c r="S847" i="3"/>
  <c r="BG849" i="3"/>
  <c r="AA849" i="3"/>
  <c r="AI849" i="3"/>
  <c r="O849" i="3"/>
  <c r="BL849" i="3" s="1"/>
  <c r="AQ851" i="3"/>
  <c r="AY851" i="3"/>
  <c r="S851" i="3"/>
  <c r="BG982" i="3"/>
  <c r="AQ982" i="3"/>
  <c r="AA982" i="3"/>
  <c r="BC982" i="3"/>
  <c r="AM982" i="3"/>
  <c r="W982" i="3"/>
  <c r="BG986" i="3"/>
  <c r="AQ986" i="3"/>
  <c r="AA986" i="3"/>
  <c r="BC986" i="3"/>
  <c r="AM986" i="3"/>
  <c r="W986" i="3"/>
  <c r="BG990" i="3"/>
  <c r="AQ990" i="3"/>
  <c r="AA990" i="3"/>
  <c r="BC990" i="3"/>
  <c r="AM990" i="3"/>
  <c r="W990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29" i="3"/>
  <c r="T842" i="3"/>
  <c r="BM844" i="3"/>
  <c r="BL848" i="3"/>
  <c r="BL909" i="3"/>
  <c r="BJ915" i="3"/>
  <c r="BM921" i="3"/>
  <c r="BM910" i="3"/>
  <c r="BL910" i="3"/>
  <c r="BM942" i="3"/>
  <c r="BL942" i="3"/>
  <c r="BM949" i="3"/>
  <c r="BL949" i="3"/>
  <c r="BJ951" i="3"/>
  <c r="BJ955" i="3"/>
  <c r="BJ959" i="3"/>
  <c r="BM961" i="3"/>
  <c r="BL961" i="3"/>
  <c r="BM958" i="3"/>
  <c r="BL958" i="3"/>
  <c r="BM981" i="3"/>
  <c r="BM983" i="3"/>
  <c r="BM987" i="3"/>
  <c r="BM989" i="3"/>
  <c r="BM991" i="3"/>
  <c r="BJ1021" i="3"/>
  <c r="BM1021" i="3"/>
  <c r="BL1021" i="3"/>
  <c r="BJ1000" i="3"/>
  <c r="BM1000" i="3"/>
  <c r="BL1000" i="3"/>
  <c r="BK1124" i="3"/>
  <c r="BK1123" i="3"/>
  <c r="BK1122" i="3"/>
  <c r="BK1121" i="3"/>
  <c r="BK1120" i="3"/>
  <c r="BK1119" i="3"/>
  <c r="BK1118" i="3"/>
  <c r="BK1117" i="3"/>
  <c r="BK1116" i="3"/>
  <c r="BK1115" i="3"/>
  <c r="BK1114" i="3"/>
  <c r="BK1113" i="3"/>
  <c r="BK1112" i="3"/>
  <c r="BK1111" i="3"/>
  <c r="BK1110" i="3"/>
  <c r="BK1109" i="3"/>
  <c r="BK1108" i="3"/>
  <c r="BK1106" i="3"/>
  <c r="BK1105" i="3"/>
  <c r="BK1104" i="3"/>
  <c r="BK1103" i="3"/>
  <c r="BK1102" i="3"/>
  <c r="BK1101" i="3"/>
  <c r="BK1100" i="3"/>
  <c r="BK1099" i="3"/>
  <c r="BK1098" i="3"/>
  <c r="BK1096" i="3"/>
  <c r="BK1095" i="3"/>
  <c r="BK1094" i="3"/>
  <c r="BK1093" i="3"/>
  <c r="BK1092" i="3"/>
  <c r="BK1091" i="3"/>
  <c r="BK1090" i="3"/>
  <c r="BK1089" i="3"/>
  <c r="BM1027" i="3"/>
  <c r="BM1025" i="3"/>
  <c r="BJ1026" i="3"/>
  <c r="BL1028" i="3"/>
  <c r="BM1028" i="3"/>
  <c r="BK1054" i="3"/>
  <c r="BN1054" i="3"/>
  <c r="BL1031" i="3"/>
  <c r="BL1068" i="3"/>
  <c r="AY843" i="3"/>
  <c r="AI843" i="3"/>
  <c r="S843" i="3"/>
  <c r="AU843" i="3"/>
  <c r="AE843" i="3"/>
  <c r="BG980" i="3"/>
  <c r="AQ980" i="3"/>
  <c r="AA980" i="3"/>
  <c r="BC980" i="3"/>
  <c r="AM980" i="3"/>
  <c r="BG984" i="3"/>
  <c r="AQ984" i="3"/>
  <c r="AA984" i="3"/>
  <c r="BC984" i="3"/>
  <c r="AM984" i="3"/>
  <c r="BG988" i="3"/>
  <c r="AQ988" i="3"/>
  <c r="AA988" i="3"/>
  <c r="BC988" i="3"/>
  <c r="AM988" i="3"/>
  <c r="AQ845" i="3"/>
  <c r="AY845" i="3"/>
  <c r="BG847" i="3"/>
  <c r="AA847" i="3"/>
  <c r="BL847" i="3" s="1"/>
  <c r="AI847" i="3"/>
  <c r="AQ849" i="3"/>
  <c r="BM849" i="3" s="1"/>
  <c r="AY849" i="3"/>
  <c r="BG851" i="3"/>
  <c r="AA851" i="3"/>
  <c r="AI851" i="3"/>
  <c r="AY982" i="3"/>
  <c r="AI982" i="3"/>
  <c r="S982" i="3"/>
  <c r="AU982" i="3"/>
  <c r="AE982" i="3"/>
  <c r="AY986" i="3"/>
  <c r="AI986" i="3"/>
  <c r="S986" i="3"/>
  <c r="AU986" i="3"/>
  <c r="AE986" i="3"/>
  <c r="AY990" i="3"/>
  <c r="AI990" i="3"/>
  <c r="S990" i="3"/>
  <c r="AU990" i="3"/>
  <c r="AE990" i="3"/>
  <c r="BK1125" i="3"/>
  <c r="BN1125" i="3"/>
  <c r="BJ1124" i="3"/>
  <c r="BJ1123" i="3"/>
  <c r="BJ1122" i="3"/>
  <c r="BJ1121" i="3"/>
  <c r="BJ1120" i="3"/>
  <c r="BJ1119" i="3"/>
  <c r="BJ1118" i="3"/>
  <c r="BJ1117" i="3"/>
  <c r="BJ1116" i="3"/>
  <c r="BJ1115" i="3"/>
  <c r="BJ1114" i="3"/>
  <c r="BJ1113" i="3"/>
  <c r="BJ1112" i="3"/>
  <c r="BJ1111" i="3"/>
  <c r="BJ1110" i="3"/>
  <c r="BJ1109" i="3"/>
  <c r="BJ1108" i="3"/>
  <c r="BJ1106" i="3"/>
  <c r="BJ1105" i="3"/>
  <c r="BJ1104" i="3"/>
  <c r="BJ1103" i="3"/>
  <c r="BJ1102" i="3"/>
  <c r="BJ1101" i="3"/>
  <c r="BJ1100" i="3"/>
  <c r="BJ1099" i="3"/>
  <c r="BJ1098" i="3"/>
  <c r="BJ1096" i="3"/>
  <c r="BJ1095" i="3"/>
  <c r="BJ1094" i="3"/>
  <c r="BJ1093" i="3"/>
  <c r="BJ1092" i="3"/>
  <c r="BJ1091" i="3"/>
  <c r="BJ1090" i="3"/>
  <c r="BJ1089" i="3"/>
  <c r="BN1028" i="3"/>
  <c r="BK1028" i="3"/>
  <c r="BJ1125" i="3"/>
  <c r="BN1124" i="3"/>
  <c r="BN1123" i="3"/>
  <c r="BN1122" i="3"/>
  <c r="BN1121" i="3"/>
  <c r="BN1120" i="3"/>
  <c r="BN1119" i="3"/>
  <c r="BN1118" i="3"/>
  <c r="BN1117" i="3"/>
  <c r="BN1116" i="3"/>
  <c r="BN1115" i="3"/>
  <c r="BN1114" i="3"/>
  <c r="BN1113" i="3"/>
  <c r="BN1112" i="3"/>
  <c r="BN1111" i="3"/>
  <c r="BN1110" i="3"/>
  <c r="BN1109" i="3"/>
  <c r="BN1108" i="3"/>
  <c r="BN1106" i="3"/>
  <c r="BN1105" i="3"/>
  <c r="BN1104" i="3"/>
  <c r="BN1103" i="3"/>
  <c r="BN1102" i="3"/>
  <c r="BN1101" i="3"/>
  <c r="BN1100" i="3"/>
  <c r="BN1099" i="3"/>
  <c r="BN1098" i="3"/>
  <c r="BN1096" i="3"/>
  <c r="BN1095" i="3"/>
  <c r="BN1094" i="3"/>
  <c r="BN1093" i="3"/>
  <c r="BN1092" i="3"/>
  <c r="BN1091" i="3"/>
  <c r="BN1090" i="3"/>
  <c r="BN1089" i="3"/>
  <c r="BN1026" i="3"/>
  <c r="BK826" i="3"/>
  <c r="BN826" i="3"/>
  <c r="BL827" i="3"/>
  <c r="BM830" i="3"/>
  <c r="BN832" i="3"/>
  <c r="BK832" i="3"/>
  <c r="BL831" i="3"/>
  <c r="BM834" i="3"/>
  <c r="BK835" i="3"/>
  <c r="BN835" i="3"/>
  <c r="BL836" i="3"/>
  <c r="V838" i="3"/>
  <c r="AD838" i="3"/>
  <c r="AL838" i="3"/>
  <c r="AT838" i="3"/>
  <c r="BB838" i="3"/>
  <c r="R838" i="3"/>
  <c r="Z838" i="3"/>
  <c r="AH838" i="3"/>
  <c r="AP838" i="3"/>
  <c r="AX838" i="3"/>
  <c r="BF838" i="3"/>
  <c r="T838" i="3"/>
  <c r="AB838" i="3"/>
  <c r="AR838" i="3"/>
  <c r="BH838" i="3"/>
  <c r="N838" i="3"/>
  <c r="BM826" i="3"/>
  <c r="BL826" i="3"/>
  <c r="BM828" i="3"/>
  <c r="BL828" i="3"/>
  <c r="BK827" i="3"/>
  <c r="BN827" i="3"/>
  <c r="BN830" i="3"/>
  <c r="BK830" i="3"/>
  <c r="BJ830" i="3"/>
  <c r="BN831" i="3"/>
  <c r="BK831" i="3"/>
  <c r="BJ831" i="3"/>
  <c r="BL833" i="3"/>
  <c r="BN833" i="3"/>
  <c r="BM833" i="3"/>
  <c r="BL832" i="3"/>
  <c r="BM832" i="3"/>
  <c r="BJ832" i="3"/>
  <c r="BK834" i="3"/>
  <c r="BN834" i="3"/>
  <c r="BM835" i="3"/>
  <c r="BL835" i="3"/>
  <c r="BK836" i="3"/>
  <c r="BN836" i="3"/>
  <c r="BJ834" i="3"/>
  <c r="BJ835" i="3"/>
  <c r="BJ836" i="3"/>
  <c r="R837" i="3"/>
  <c r="Z837" i="3"/>
  <c r="AH837" i="3"/>
  <c r="AP837" i="3"/>
  <c r="AX837" i="3"/>
  <c r="BF837" i="3"/>
  <c r="BG838" i="3"/>
  <c r="BC838" i="3"/>
  <c r="AY838" i="3"/>
  <c r="AU838" i="3"/>
  <c r="AQ838" i="3"/>
  <c r="AM838" i="3"/>
  <c r="AI838" i="3"/>
  <c r="AE838" i="3"/>
  <c r="AA838" i="3"/>
  <c r="W838" i="3"/>
  <c r="S838" i="3"/>
  <c r="Q838" i="3"/>
  <c r="M838" i="3"/>
  <c r="V837" i="3"/>
  <c r="AL837" i="3"/>
  <c r="BB837" i="3"/>
  <c r="X838" i="3"/>
  <c r="AF838" i="3"/>
  <c r="AN838" i="3"/>
  <c r="AV838" i="3"/>
  <c r="BD838" i="3"/>
  <c r="N837" i="3"/>
  <c r="M842" i="3"/>
  <c r="U842" i="3"/>
  <c r="AC842" i="3"/>
  <c r="AK842" i="3"/>
  <c r="AS842" i="3"/>
  <c r="BA842" i="3"/>
  <c r="BI842" i="3"/>
  <c r="BN844" i="3"/>
  <c r="BK844" i="3"/>
  <c r="R839" i="3"/>
  <c r="Z839" i="3"/>
  <c r="AH839" i="3"/>
  <c r="AP839" i="3"/>
  <c r="BJ839" i="3" s="1"/>
  <c r="AX839" i="3"/>
  <c r="BF839" i="3"/>
  <c r="R840" i="3"/>
  <c r="Z840" i="3"/>
  <c r="AH840" i="3"/>
  <c r="AP840" i="3"/>
  <c r="BJ840" i="3" s="1"/>
  <c r="AX840" i="3"/>
  <c r="BF840" i="3"/>
  <c r="R841" i="3"/>
  <c r="Z841" i="3"/>
  <c r="AH841" i="3"/>
  <c r="AP841" i="3"/>
  <c r="BJ841" i="3" s="1"/>
  <c r="AX841" i="3"/>
  <c r="BF841" i="3"/>
  <c r="BF842" i="3"/>
  <c r="BB842" i="3"/>
  <c r="AX842" i="3"/>
  <c r="AT842" i="3"/>
  <c r="AP842" i="3"/>
  <c r="AL842" i="3"/>
  <c r="AH842" i="3"/>
  <c r="AD842" i="3"/>
  <c r="Z842" i="3"/>
  <c r="V842" i="3"/>
  <c r="R842" i="3"/>
  <c r="BN845" i="3"/>
  <c r="BK845" i="3"/>
  <c r="BJ845" i="3"/>
  <c r="BN846" i="3"/>
  <c r="BK846" i="3"/>
  <c r="BJ846" i="3"/>
  <c r="BN847" i="3"/>
  <c r="BK847" i="3"/>
  <c r="BJ847" i="3"/>
  <c r="BN848" i="3"/>
  <c r="BK848" i="3"/>
  <c r="BJ848" i="3"/>
  <c r="BN849" i="3"/>
  <c r="BK849" i="3"/>
  <c r="BJ849" i="3"/>
  <c r="BN850" i="3"/>
  <c r="BK850" i="3"/>
  <c r="BJ850" i="3"/>
  <c r="BN851" i="3"/>
  <c r="BK851" i="3"/>
  <c r="BJ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N858" i="3"/>
  <c r="BK858" i="3"/>
  <c r="BM858" i="3"/>
  <c r="BM860" i="3"/>
  <c r="BL860" i="3"/>
  <c r="BN862" i="3"/>
  <c r="BK862" i="3"/>
  <c r="BJ862" i="3"/>
  <c r="BM864" i="3"/>
  <c r="BL864" i="3"/>
  <c r="BN866" i="3"/>
  <c r="BK866" i="3"/>
  <c r="BJ866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M876" i="3"/>
  <c r="BL876" i="3"/>
  <c r="BN877" i="3"/>
  <c r="BK877" i="3"/>
  <c r="BJ853" i="3"/>
  <c r="BJ855" i="3"/>
  <c r="BJ857" i="3"/>
  <c r="BJ858" i="3"/>
  <c r="BM859" i="3"/>
  <c r="BL859" i="3"/>
  <c r="BN861" i="3"/>
  <c r="BK861" i="3"/>
  <c r="BJ861" i="3"/>
  <c r="BM863" i="3"/>
  <c r="BL863" i="3"/>
  <c r="BN865" i="3"/>
  <c r="BK865" i="3"/>
  <c r="BJ865" i="3"/>
  <c r="BM867" i="3"/>
  <c r="BL867" i="3"/>
  <c r="BJ868" i="3"/>
  <c r="BJ870" i="3"/>
  <c r="BJ872" i="3"/>
  <c r="BJ874" i="3"/>
  <c r="BJ876" i="3"/>
  <c r="BN878" i="3"/>
  <c r="BK878" i="3"/>
  <c r="BJ878" i="3"/>
  <c r="BM880" i="3"/>
  <c r="BL880" i="3"/>
  <c r="BN882" i="3"/>
  <c r="BK882" i="3"/>
  <c r="BJ882" i="3"/>
  <c r="BM884" i="3"/>
  <c r="BL884" i="3"/>
  <c r="BN886" i="3"/>
  <c r="BK886" i="3"/>
  <c r="BJ886" i="3"/>
  <c r="BM888" i="3"/>
  <c r="BL888" i="3"/>
  <c r="BN890" i="3"/>
  <c r="BK890" i="3"/>
  <c r="BJ890" i="3"/>
  <c r="BN894" i="3"/>
  <c r="BK894" i="3"/>
  <c r="BJ894" i="3"/>
  <c r="BM896" i="3"/>
  <c r="BL896" i="3"/>
  <c r="BK898" i="3"/>
  <c r="BN898" i="3"/>
  <c r="BM899" i="3"/>
  <c r="BL899" i="3"/>
  <c r="BK900" i="3"/>
  <c r="BN900" i="3"/>
  <c r="BM901" i="3"/>
  <c r="BL901" i="3"/>
  <c r="BN879" i="3"/>
  <c r="BK879" i="3"/>
  <c r="BJ879" i="3"/>
  <c r="BM881" i="3"/>
  <c r="BL881" i="3"/>
  <c r="BN883" i="3"/>
  <c r="BK883" i="3"/>
  <c r="BJ883" i="3"/>
  <c r="BM885" i="3"/>
  <c r="BL885" i="3"/>
  <c r="BN887" i="3"/>
  <c r="BK887" i="3"/>
  <c r="BJ887" i="3"/>
  <c r="BM889" i="3"/>
  <c r="BL889" i="3"/>
  <c r="BN891" i="3"/>
  <c r="BK891" i="3"/>
  <c r="BJ891" i="3"/>
  <c r="BM893" i="3"/>
  <c r="BL893" i="3"/>
  <c r="BN895" i="3"/>
  <c r="BK895" i="3"/>
  <c r="BJ895" i="3"/>
  <c r="BM897" i="3"/>
  <c r="BL897" i="3"/>
  <c r="BJ897" i="3"/>
  <c r="BM903" i="3"/>
  <c r="BL903" i="3"/>
  <c r="BN905" i="3"/>
  <c r="BK905" i="3"/>
  <c r="BJ905" i="3"/>
  <c r="BM907" i="3"/>
  <c r="BL907" i="3"/>
  <c r="BN909" i="3"/>
  <c r="BK909" i="3"/>
  <c r="BM911" i="3"/>
  <c r="BL911" i="3"/>
  <c r="BN913" i="3"/>
  <c r="BK913" i="3"/>
  <c r="BJ913" i="3"/>
  <c r="BN917" i="3"/>
  <c r="BK917" i="3"/>
  <c r="BJ917" i="3"/>
  <c r="BM919" i="3"/>
  <c r="BL919" i="3"/>
  <c r="BN921" i="3"/>
  <c r="BK921" i="3"/>
  <c r="BM923" i="3"/>
  <c r="BL923" i="3"/>
  <c r="BN925" i="3"/>
  <c r="BK925" i="3"/>
  <c r="BN929" i="3"/>
  <c r="BK929" i="3"/>
  <c r="BJ929" i="3"/>
  <c r="BM931" i="3"/>
  <c r="BL931" i="3"/>
  <c r="BN933" i="3"/>
  <c r="BK933" i="3"/>
  <c r="BJ933" i="3"/>
  <c r="BM935" i="3"/>
  <c r="BL935" i="3"/>
  <c r="BN937" i="3"/>
  <c r="BK937" i="3"/>
  <c r="BJ937" i="3"/>
  <c r="BN902" i="3"/>
  <c r="BK902" i="3"/>
  <c r="BM904" i="3"/>
  <c r="BL904" i="3"/>
  <c r="BN906" i="3"/>
  <c r="BK906" i="3"/>
  <c r="BJ906" i="3"/>
  <c r="BM908" i="3"/>
  <c r="BL908" i="3"/>
  <c r="BN910" i="3"/>
  <c r="BK910" i="3"/>
  <c r="BM912" i="3"/>
  <c r="BL912" i="3"/>
  <c r="BN914" i="3"/>
  <c r="BK914" i="3"/>
  <c r="BJ914" i="3"/>
  <c r="BM916" i="3"/>
  <c r="BL916" i="3"/>
  <c r="BN918" i="3"/>
  <c r="BK918" i="3"/>
  <c r="BJ918" i="3"/>
  <c r="BM920" i="3"/>
  <c r="BL920" i="3"/>
  <c r="BN922" i="3"/>
  <c r="BK922" i="3"/>
  <c r="BN926" i="3"/>
  <c r="BK926" i="3"/>
  <c r="BJ926" i="3"/>
  <c r="BM928" i="3"/>
  <c r="BL928" i="3"/>
  <c r="BN930" i="3"/>
  <c r="BK930" i="3"/>
  <c r="BM932" i="3"/>
  <c r="BL932" i="3"/>
  <c r="BN934" i="3"/>
  <c r="BK934" i="3"/>
  <c r="BJ934" i="3"/>
  <c r="BM936" i="3"/>
  <c r="BL936" i="3"/>
  <c r="BK938" i="3"/>
  <c r="BN938" i="3"/>
  <c r="BM939" i="3"/>
  <c r="BL939" i="3"/>
  <c r="BK940" i="3"/>
  <c r="BN940" i="3"/>
  <c r="BM941" i="3"/>
  <c r="BL941" i="3"/>
  <c r="BK942" i="3"/>
  <c r="BN942" i="3"/>
  <c r="BM943" i="3"/>
  <c r="BL943" i="3"/>
  <c r="BK944" i="3"/>
  <c r="BN944" i="3"/>
  <c r="BM945" i="3"/>
  <c r="BL945" i="3"/>
  <c r="BK946" i="3"/>
  <c r="BN946" i="3"/>
  <c r="BM947" i="3"/>
  <c r="BL947" i="3"/>
  <c r="BM948" i="3"/>
  <c r="BL948" i="3"/>
  <c r="BN949" i="3"/>
  <c r="BK949" i="3"/>
  <c r="BM951" i="3"/>
  <c r="BL951" i="3"/>
  <c r="BM953" i="3"/>
  <c r="BL953" i="3"/>
  <c r="BM955" i="3"/>
  <c r="BL955" i="3"/>
  <c r="BM957" i="3"/>
  <c r="BL957" i="3"/>
  <c r="BM959" i="3"/>
  <c r="BL959" i="3"/>
  <c r="BN963" i="3"/>
  <c r="BK963" i="3"/>
  <c r="BN965" i="3"/>
  <c r="BK965" i="3"/>
  <c r="BN967" i="3"/>
  <c r="BK967" i="3"/>
  <c r="BN969" i="3"/>
  <c r="BK969" i="3"/>
  <c r="BN971" i="3"/>
  <c r="BK971" i="3"/>
  <c r="BN973" i="3"/>
  <c r="BK973" i="3"/>
  <c r="BN975" i="3"/>
  <c r="BK975" i="3"/>
  <c r="BN977" i="3"/>
  <c r="BK977" i="3"/>
  <c r="BN979" i="3"/>
  <c r="BK979" i="3"/>
  <c r="BN980" i="3"/>
  <c r="BK980" i="3"/>
  <c r="BN982" i="3"/>
  <c r="BK982" i="3"/>
  <c r="BN984" i="3"/>
  <c r="BK984" i="3"/>
  <c r="BN986" i="3"/>
  <c r="BK986" i="3"/>
  <c r="BN988" i="3"/>
  <c r="BK988" i="3"/>
  <c r="BN990" i="3"/>
  <c r="BK990" i="3"/>
  <c r="BJ938" i="3"/>
  <c r="BJ939" i="3"/>
  <c r="BJ940" i="3"/>
  <c r="BJ941" i="3"/>
  <c r="BJ943" i="3"/>
  <c r="BJ944" i="3"/>
  <c r="BJ945" i="3"/>
  <c r="BJ946" i="3"/>
  <c r="BJ947" i="3"/>
  <c r="BN950" i="3"/>
  <c r="BK950" i="3"/>
  <c r="BN952" i="3"/>
  <c r="BK952" i="3"/>
  <c r="BN954" i="3"/>
  <c r="BK954" i="3"/>
  <c r="BN956" i="3"/>
  <c r="BK956" i="3"/>
  <c r="BN960" i="3"/>
  <c r="BK960" i="3"/>
  <c r="BN964" i="3"/>
  <c r="BK964" i="3"/>
  <c r="BN966" i="3"/>
  <c r="BK966" i="3"/>
  <c r="BN968" i="3"/>
  <c r="BK968" i="3"/>
  <c r="BN970" i="3"/>
  <c r="BK970" i="3"/>
  <c r="BN972" i="3"/>
  <c r="BK972" i="3"/>
  <c r="BN974" i="3"/>
  <c r="BK974" i="3"/>
  <c r="BN976" i="3"/>
  <c r="BK976" i="3"/>
  <c r="BN978" i="3"/>
  <c r="BK978" i="3"/>
  <c r="BJ981" i="3"/>
  <c r="BJ983" i="3"/>
  <c r="BJ986" i="3"/>
  <c r="BJ988" i="3"/>
  <c r="BJ990" i="3"/>
  <c r="BJ993" i="3"/>
  <c r="BM993" i="3"/>
  <c r="BL993" i="3"/>
  <c r="BK995" i="3"/>
  <c r="BN995" i="3"/>
  <c r="BJ997" i="3"/>
  <c r="BM997" i="3"/>
  <c r="BL997" i="3"/>
  <c r="BK999" i="3"/>
  <c r="BN999" i="3"/>
  <c r="BK1003" i="3"/>
  <c r="BN1003" i="3"/>
  <c r="BJ1005" i="3"/>
  <c r="BM1005" i="3"/>
  <c r="BL1005" i="3"/>
  <c r="BK1007" i="3"/>
  <c r="BN1007" i="3"/>
  <c r="BJ1009" i="3"/>
  <c r="BM1009" i="3"/>
  <c r="BL1009" i="3"/>
  <c r="BK1011" i="3"/>
  <c r="BN1011" i="3"/>
  <c r="BJ1013" i="3"/>
  <c r="BM1013" i="3"/>
  <c r="BL1013" i="3"/>
  <c r="BK1019" i="3"/>
  <c r="BN1019" i="3"/>
  <c r="BJ1020" i="3"/>
  <c r="BM1020" i="3"/>
  <c r="BL1020" i="3"/>
  <c r="BK1021" i="3"/>
  <c r="BN1021" i="3"/>
  <c r="BJ1022" i="3"/>
  <c r="BM1022" i="3"/>
  <c r="BL1022" i="3"/>
  <c r="BK1023" i="3"/>
  <c r="BN1023" i="3"/>
  <c r="BM1024" i="3"/>
  <c r="BL1024" i="3"/>
  <c r="BK992" i="3"/>
  <c r="BN992" i="3"/>
  <c r="BK996" i="3"/>
  <c r="BN996" i="3"/>
  <c r="BJ998" i="3"/>
  <c r="BM998" i="3"/>
  <c r="BL998" i="3"/>
  <c r="BK1000" i="3"/>
  <c r="BN1000" i="3"/>
  <c r="BJ1002" i="3"/>
  <c r="BM1002" i="3"/>
  <c r="BL1002" i="3"/>
  <c r="BK1004" i="3"/>
  <c r="BN1004" i="3"/>
  <c r="BJ1006" i="3"/>
  <c r="BM1006" i="3"/>
  <c r="BL1006" i="3"/>
  <c r="BK1008" i="3"/>
  <c r="BN1008" i="3"/>
  <c r="BJ1010" i="3"/>
  <c r="BM1010" i="3"/>
  <c r="BL1010" i="3"/>
  <c r="BK1012" i="3"/>
  <c r="BN1012" i="3"/>
  <c r="BJ1014" i="3"/>
  <c r="BM1014" i="3"/>
  <c r="BL1014" i="3"/>
  <c r="BK1015" i="3"/>
  <c r="BN1015" i="3"/>
  <c r="BJ1016" i="3"/>
  <c r="BM1016" i="3"/>
  <c r="BL1016" i="3"/>
  <c r="BK1017" i="3"/>
  <c r="BN1017" i="3"/>
  <c r="BJ1018" i="3"/>
  <c r="BM1018" i="3"/>
  <c r="BL1018" i="3"/>
  <c r="BK828" i="3"/>
  <c r="BN828" i="3"/>
  <c r="BN829" i="3"/>
  <c r="BK829" i="3"/>
  <c r="BM827" i="3"/>
  <c r="BL830" i="3"/>
  <c r="BM831" i="3"/>
  <c r="BL834" i="3"/>
  <c r="BM836" i="3"/>
  <c r="BK837" i="3"/>
  <c r="BN837" i="3"/>
  <c r="BL838" i="3"/>
  <c r="AJ838" i="3"/>
  <c r="AZ838" i="3"/>
  <c r="BN843" i="3"/>
  <c r="BK843" i="3"/>
  <c r="BK839" i="3"/>
  <c r="BN839" i="3"/>
  <c r="BK840" i="3"/>
  <c r="BN840" i="3"/>
  <c r="BK841" i="3"/>
  <c r="BN841" i="3"/>
  <c r="O842" i="3"/>
  <c r="S842" i="3"/>
  <c r="W842" i="3"/>
  <c r="AA842" i="3"/>
  <c r="AE842" i="3"/>
  <c r="AI842" i="3"/>
  <c r="AM842" i="3"/>
  <c r="AQ842" i="3"/>
  <c r="AU842" i="3"/>
  <c r="AY842" i="3"/>
  <c r="BC842" i="3"/>
  <c r="BG842" i="3"/>
  <c r="BJ844" i="3"/>
  <c r="BK853" i="3"/>
  <c r="BN853" i="3"/>
  <c r="BM854" i="3"/>
  <c r="BL854" i="3"/>
  <c r="BK855" i="3"/>
  <c r="BN855" i="3"/>
  <c r="BM856" i="3"/>
  <c r="BL856" i="3"/>
  <c r="BK857" i="3"/>
  <c r="BN857" i="3"/>
  <c r="BN860" i="3"/>
  <c r="BK860" i="3"/>
  <c r="BJ860" i="3"/>
  <c r="BM862" i="3"/>
  <c r="BL862" i="3"/>
  <c r="BN864" i="3"/>
  <c r="BK864" i="3"/>
  <c r="BJ864" i="3"/>
  <c r="BM866" i="3"/>
  <c r="BL866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M877" i="3"/>
  <c r="BL877" i="3"/>
  <c r="BJ854" i="3"/>
  <c r="BJ856" i="3"/>
  <c r="BN859" i="3"/>
  <c r="BK859" i="3"/>
  <c r="BJ859" i="3"/>
  <c r="BM861" i="3"/>
  <c r="BL861" i="3"/>
  <c r="BN863" i="3"/>
  <c r="BK863" i="3"/>
  <c r="BJ863" i="3"/>
  <c r="BM865" i="3"/>
  <c r="BL865" i="3"/>
  <c r="BN867" i="3"/>
  <c r="BK867" i="3"/>
  <c r="BJ867" i="3"/>
  <c r="BJ869" i="3"/>
  <c r="BJ871" i="3"/>
  <c r="BJ873" i="3"/>
  <c r="BJ875" i="3"/>
  <c r="BJ877" i="3"/>
  <c r="BM878" i="3"/>
  <c r="BL878" i="3"/>
  <c r="BN880" i="3"/>
  <c r="BK880" i="3"/>
  <c r="BJ880" i="3"/>
  <c r="BM882" i="3"/>
  <c r="BL882" i="3"/>
  <c r="BN884" i="3"/>
  <c r="BK884" i="3"/>
  <c r="BJ884" i="3"/>
  <c r="BM886" i="3"/>
  <c r="BL886" i="3"/>
  <c r="BN888" i="3"/>
  <c r="BK888" i="3"/>
  <c r="BJ888" i="3"/>
  <c r="BM890" i="3"/>
  <c r="BL890" i="3"/>
  <c r="BN892" i="3"/>
  <c r="BK892" i="3"/>
  <c r="BM894" i="3"/>
  <c r="BL894" i="3"/>
  <c r="BN896" i="3"/>
  <c r="BK896" i="3"/>
  <c r="BJ896" i="3"/>
  <c r="BK899" i="3"/>
  <c r="BN899" i="3"/>
  <c r="BK901" i="3"/>
  <c r="BN901" i="3"/>
  <c r="BM879" i="3"/>
  <c r="BL879" i="3"/>
  <c r="BN881" i="3"/>
  <c r="BK881" i="3"/>
  <c r="BJ881" i="3"/>
  <c r="BM883" i="3"/>
  <c r="BL883" i="3"/>
  <c r="BN885" i="3"/>
  <c r="BK885" i="3"/>
  <c r="BJ885" i="3"/>
  <c r="BM887" i="3"/>
  <c r="BL887" i="3"/>
  <c r="BN889" i="3"/>
  <c r="BK889" i="3"/>
  <c r="BJ889" i="3"/>
  <c r="BM891" i="3"/>
  <c r="BL891" i="3"/>
  <c r="BN893" i="3"/>
  <c r="BK893" i="3"/>
  <c r="BJ893" i="3"/>
  <c r="BM895" i="3"/>
  <c r="BL895" i="3"/>
  <c r="BK897" i="3"/>
  <c r="BN897" i="3"/>
  <c r="BN903" i="3"/>
  <c r="BK903" i="3"/>
  <c r="BJ903" i="3"/>
  <c r="BM905" i="3"/>
  <c r="BL905" i="3"/>
  <c r="BN907" i="3"/>
  <c r="BK907" i="3"/>
  <c r="BJ907" i="3"/>
  <c r="BN911" i="3"/>
  <c r="BK911" i="3"/>
  <c r="BJ911" i="3"/>
  <c r="BM913" i="3"/>
  <c r="BL913" i="3"/>
  <c r="BN915" i="3"/>
  <c r="BK915" i="3"/>
  <c r="BM917" i="3"/>
  <c r="BL917" i="3"/>
  <c r="BN919" i="3"/>
  <c r="BK919" i="3"/>
  <c r="BJ919" i="3"/>
  <c r="BN923" i="3"/>
  <c r="BK923" i="3"/>
  <c r="BJ923" i="3"/>
  <c r="BN927" i="3"/>
  <c r="BK927" i="3"/>
  <c r="BM929" i="3"/>
  <c r="BL929" i="3"/>
  <c r="BN931" i="3"/>
  <c r="BK931" i="3"/>
  <c r="BJ931" i="3"/>
  <c r="BM933" i="3"/>
  <c r="BL933" i="3"/>
  <c r="BN935" i="3"/>
  <c r="BK935" i="3"/>
  <c r="BJ935" i="3"/>
  <c r="BM937" i="3"/>
  <c r="BL937" i="3"/>
  <c r="BJ899" i="3"/>
  <c r="BJ901" i="3"/>
  <c r="BN904" i="3"/>
  <c r="BK904" i="3"/>
  <c r="BJ904" i="3"/>
  <c r="BM906" i="3"/>
  <c r="BL906" i="3"/>
  <c r="BN908" i="3"/>
  <c r="BK908" i="3"/>
  <c r="BJ908" i="3"/>
  <c r="BN912" i="3"/>
  <c r="BK912" i="3"/>
  <c r="BJ912" i="3"/>
  <c r="BM914" i="3"/>
  <c r="BL914" i="3"/>
  <c r="BN916" i="3"/>
  <c r="BK916" i="3"/>
  <c r="BJ916" i="3"/>
  <c r="BM918" i="3"/>
  <c r="BL918" i="3"/>
  <c r="BN920" i="3"/>
  <c r="BK920" i="3"/>
  <c r="BJ920" i="3"/>
  <c r="BN924" i="3"/>
  <c r="BK924" i="3"/>
  <c r="BM926" i="3"/>
  <c r="BL926" i="3"/>
  <c r="BN928" i="3"/>
  <c r="BK928" i="3"/>
  <c r="BJ928" i="3"/>
  <c r="BN932" i="3"/>
  <c r="BK932" i="3"/>
  <c r="BJ932" i="3"/>
  <c r="BM934" i="3"/>
  <c r="BL934" i="3"/>
  <c r="BN936" i="3"/>
  <c r="BK936" i="3"/>
  <c r="BJ936" i="3"/>
  <c r="BM938" i="3"/>
  <c r="BL938" i="3"/>
  <c r="BK939" i="3"/>
  <c r="BN939" i="3"/>
  <c r="BM940" i="3"/>
  <c r="BL940" i="3"/>
  <c r="BK941" i="3"/>
  <c r="BN941" i="3"/>
  <c r="BK943" i="3"/>
  <c r="BN943" i="3"/>
  <c r="BM944" i="3"/>
  <c r="BL944" i="3"/>
  <c r="BK945" i="3"/>
  <c r="BN945" i="3"/>
  <c r="BM946" i="3"/>
  <c r="BL946" i="3"/>
  <c r="BK947" i="3"/>
  <c r="BN947" i="3"/>
  <c r="BN948" i="3"/>
  <c r="BK948" i="3"/>
  <c r="BN951" i="3"/>
  <c r="BK951" i="3"/>
  <c r="BN953" i="3"/>
  <c r="BK953" i="3"/>
  <c r="BN955" i="3"/>
  <c r="BK955" i="3"/>
  <c r="BN957" i="3"/>
  <c r="BK957" i="3"/>
  <c r="BN959" i="3"/>
  <c r="BK959" i="3"/>
  <c r="BN961" i="3"/>
  <c r="BK961" i="3"/>
  <c r="BM963" i="3"/>
  <c r="BL963" i="3"/>
  <c r="BM965" i="3"/>
  <c r="BL965" i="3"/>
  <c r="BM967" i="3"/>
  <c r="BL967" i="3"/>
  <c r="BM969" i="3"/>
  <c r="BL969" i="3"/>
  <c r="BM971" i="3"/>
  <c r="BL971" i="3"/>
  <c r="BM973" i="3"/>
  <c r="BL973" i="3"/>
  <c r="BM975" i="3"/>
  <c r="BL975" i="3"/>
  <c r="BM977" i="3"/>
  <c r="BL977" i="3"/>
  <c r="BM979" i="3"/>
  <c r="BL979" i="3"/>
  <c r="BN981" i="3"/>
  <c r="BK981" i="3"/>
  <c r="BN983" i="3"/>
  <c r="BK983" i="3"/>
  <c r="BN985" i="3"/>
  <c r="BK985" i="3"/>
  <c r="BN987" i="3"/>
  <c r="BK987" i="3"/>
  <c r="BN989" i="3"/>
  <c r="BK989" i="3"/>
  <c r="BK991" i="3"/>
  <c r="BN991" i="3"/>
  <c r="BJ948" i="3"/>
  <c r="BM950" i="3"/>
  <c r="BL950" i="3"/>
  <c r="BM952" i="3"/>
  <c r="BL952" i="3"/>
  <c r="BM954" i="3"/>
  <c r="BL954" i="3"/>
  <c r="BN958" i="3"/>
  <c r="BK958" i="3"/>
  <c r="BN962" i="3"/>
  <c r="BK962" i="3"/>
  <c r="BM964" i="3"/>
  <c r="BL964" i="3"/>
  <c r="BM966" i="3"/>
  <c r="BL966" i="3"/>
  <c r="BM968" i="3"/>
  <c r="BL968" i="3"/>
  <c r="BM970" i="3"/>
  <c r="BL970" i="3"/>
  <c r="BM972" i="3"/>
  <c r="BL972" i="3"/>
  <c r="BM974" i="3"/>
  <c r="BL974" i="3"/>
  <c r="BM976" i="3"/>
  <c r="BL976" i="3"/>
  <c r="BM978" i="3"/>
  <c r="BL978" i="3"/>
  <c r="BJ980" i="3"/>
  <c r="BJ982" i="3"/>
  <c r="BJ984" i="3"/>
  <c r="BJ987" i="3"/>
  <c r="BJ989" i="3"/>
  <c r="BL991" i="3"/>
  <c r="BJ991" i="3"/>
  <c r="BK993" i="3"/>
  <c r="BN993" i="3"/>
  <c r="BJ995" i="3"/>
  <c r="BM995" i="3"/>
  <c r="BL995" i="3"/>
  <c r="BK997" i="3"/>
  <c r="BN997" i="3"/>
  <c r="BJ999" i="3"/>
  <c r="BM999" i="3"/>
  <c r="BL999" i="3"/>
  <c r="BK1001" i="3"/>
  <c r="BN1001" i="3"/>
  <c r="BJ1003" i="3"/>
  <c r="BM1003" i="3"/>
  <c r="BL1003" i="3"/>
  <c r="BK1005" i="3"/>
  <c r="BN1005" i="3"/>
  <c r="BJ1007" i="3"/>
  <c r="BM1007" i="3"/>
  <c r="BL1007" i="3"/>
  <c r="BK1009" i="3"/>
  <c r="BN1009" i="3"/>
  <c r="BK1013" i="3"/>
  <c r="BN1013" i="3"/>
  <c r="BJ1019" i="3"/>
  <c r="BM1019" i="3"/>
  <c r="BL1019" i="3"/>
  <c r="BK1020" i="3"/>
  <c r="BN1020" i="3"/>
  <c r="BK1022" i="3"/>
  <c r="BN1022" i="3"/>
  <c r="BJ1023" i="3"/>
  <c r="BM1023" i="3"/>
  <c r="BL1023" i="3"/>
  <c r="BJ1024" i="3"/>
  <c r="BK1024" i="3"/>
  <c r="BN1024" i="3"/>
  <c r="BJ992" i="3"/>
  <c r="BM992" i="3"/>
  <c r="BL992" i="3"/>
  <c r="BK994" i="3"/>
  <c r="BN994" i="3"/>
  <c r="BJ996" i="3"/>
  <c r="BM996" i="3"/>
  <c r="BL996" i="3"/>
  <c r="BK998" i="3"/>
  <c r="BN998" i="3"/>
  <c r="BK1002" i="3"/>
  <c r="BN1002" i="3"/>
  <c r="BJ1004" i="3"/>
  <c r="BM1004" i="3"/>
  <c r="BL1004" i="3"/>
  <c r="BK1006" i="3"/>
  <c r="BN1006" i="3"/>
  <c r="BJ1008" i="3"/>
  <c r="BM1008" i="3"/>
  <c r="BL1008" i="3"/>
  <c r="BK1010" i="3"/>
  <c r="BN1010" i="3"/>
  <c r="BJ1012" i="3"/>
  <c r="BM1012" i="3"/>
  <c r="BL1012" i="3"/>
  <c r="BK1014" i="3"/>
  <c r="BN1014" i="3"/>
  <c r="BJ1015" i="3"/>
  <c r="BM1015" i="3"/>
  <c r="BL1015" i="3"/>
  <c r="BK1016" i="3"/>
  <c r="BN1016" i="3"/>
  <c r="BJ1017" i="3"/>
  <c r="BM1017" i="3"/>
  <c r="BL1017" i="3"/>
  <c r="BK1018" i="3"/>
  <c r="BN1018" i="3"/>
  <c r="M823" i="3"/>
  <c r="O823" i="3"/>
  <c r="Q823" i="3"/>
  <c r="S823" i="3"/>
  <c r="U823" i="3"/>
  <c r="W823" i="3"/>
  <c r="Y823" i="3"/>
  <c r="AA823" i="3"/>
  <c r="AC823" i="3"/>
  <c r="AE823" i="3"/>
  <c r="AG823" i="3"/>
  <c r="AI823" i="3"/>
  <c r="AK823" i="3"/>
  <c r="AM823" i="3"/>
  <c r="AO823" i="3"/>
  <c r="AQ823" i="3"/>
  <c r="AS823" i="3"/>
  <c r="AU823" i="3"/>
  <c r="AW823" i="3"/>
  <c r="AY823" i="3"/>
  <c r="BA823" i="3"/>
  <c r="BC823" i="3"/>
  <c r="BE823" i="3"/>
  <c r="BG823" i="3"/>
  <c r="BI823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M822" i="3"/>
  <c r="O822" i="3"/>
  <c r="Q822" i="3"/>
  <c r="S822" i="3"/>
  <c r="U822" i="3"/>
  <c r="W822" i="3"/>
  <c r="Y822" i="3"/>
  <c r="AA822" i="3"/>
  <c r="AC822" i="3"/>
  <c r="AE822" i="3"/>
  <c r="AG822" i="3"/>
  <c r="AI822" i="3"/>
  <c r="AK822" i="3"/>
  <c r="AM822" i="3"/>
  <c r="AO822" i="3"/>
  <c r="AQ822" i="3"/>
  <c r="AS822" i="3"/>
  <c r="AU822" i="3"/>
  <c r="AW822" i="3"/>
  <c r="AY822" i="3"/>
  <c r="BA822" i="3"/>
  <c r="BC822" i="3"/>
  <c r="BE822" i="3"/>
  <c r="BG822" i="3"/>
  <c r="BI822" i="3"/>
  <c r="M819" i="3"/>
  <c r="O819" i="3"/>
  <c r="Q819" i="3"/>
  <c r="S819" i="3"/>
  <c r="U819" i="3"/>
  <c r="W819" i="3"/>
  <c r="Y819" i="3"/>
  <c r="AA819" i="3"/>
  <c r="AC819" i="3"/>
  <c r="AE819" i="3"/>
  <c r="AG819" i="3"/>
  <c r="AI819" i="3"/>
  <c r="AK819" i="3"/>
  <c r="AM819" i="3"/>
  <c r="AO819" i="3"/>
  <c r="AQ819" i="3"/>
  <c r="AS819" i="3"/>
  <c r="AW819" i="3"/>
  <c r="AY819" i="3"/>
  <c r="BC819" i="3"/>
  <c r="BG819" i="3"/>
  <c r="AU819" i="3"/>
  <c r="BA819" i="3"/>
  <c r="BE819" i="3"/>
  <c r="BI819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M809" i="3"/>
  <c r="O809" i="3"/>
  <c r="Q809" i="3"/>
  <c r="S809" i="3"/>
  <c r="U809" i="3"/>
  <c r="W809" i="3"/>
  <c r="Y809" i="3"/>
  <c r="AA809" i="3"/>
  <c r="AC809" i="3"/>
  <c r="AE809" i="3"/>
  <c r="AG809" i="3"/>
  <c r="AI809" i="3"/>
  <c r="AK809" i="3"/>
  <c r="AM809" i="3"/>
  <c r="AO809" i="3"/>
  <c r="AQ809" i="3"/>
  <c r="AS809" i="3"/>
  <c r="AW809" i="3"/>
  <c r="AY809" i="3"/>
  <c r="BA809" i="3"/>
  <c r="BC809" i="3"/>
  <c r="BG809" i="3"/>
  <c r="AU809" i="3"/>
  <c r="BE809" i="3"/>
  <c r="BI809" i="3"/>
  <c r="M807" i="3"/>
  <c r="O807" i="3"/>
  <c r="Q807" i="3"/>
  <c r="S807" i="3"/>
  <c r="U807" i="3"/>
  <c r="W807" i="3"/>
  <c r="Y807" i="3"/>
  <c r="AA807" i="3"/>
  <c r="AC807" i="3"/>
  <c r="AE807" i="3"/>
  <c r="AG807" i="3"/>
  <c r="AI807" i="3"/>
  <c r="AK807" i="3"/>
  <c r="AM807" i="3"/>
  <c r="AO807" i="3"/>
  <c r="AQ807" i="3"/>
  <c r="AS807" i="3"/>
  <c r="AU807" i="3"/>
  <c r="AW807" i="3"/>
  <c r="AY807" i="3"/>
  <c r="BA807" i="3"/>
  <c r="BC807" i="3"/>
  <c r="BE807" i="3"/>
  <c r="BG807" i="3"/>
  <c r="BI807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M801" i="3"/>
  <c r="O801" i="3"/>
  <c r="Q801" i="3"/>
  <c r="S801" i="3"/>
  <c r="U801" i="3"/>
  <c r="W801" i="3"/>
  <c r="Y801" i="3"/>
  <c r="AA801" i="3"/>
  <c r="AC801" i="3"/>
  <c r="AE801" i="3"/>
  <c r="AG801" i="3"/>
  <c r="AI801" i="3"/>
  <c r="AK801" i="3"/>
  <c r="AM801" i="3"/>
  <c r="AO801" i="3"/>
  <c r="AQ801" i="3"/>
  <c r="AS801" i="3"/>
  <c r="AU801" i="3"/>
  <c r="AW801" i="3"/>
  <c r="AY801" i="3"/>
  <c r="BA801" i="3"/>
  <c r="BC801" i="3"/>
  <c r="BE801" i="3"/>
  <c r="BG801" i="3"/>
  <c r="BI801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M797" i="3"/>
  <c r="O797" i="3"/>
  <c r="Q797" i="3"/>
  <c r="S797" i="3"/>
  <c r="U797" i="3"/>
  <c r="W797" i="3"/>
  <c r="Y797" i="3"/>
  <c r="AA797" i="3"/>
  <c r="AC797" i="3"/>
  <c r="AE797" i="3"/>
  <c r="AG797" i="3"/>
  <c r="AI797" i="3"/>
  <c r="AK797" i="3"/>
  <c r="AM797" i="3"/>
  <c r="AO797" i="3"/>
  <c r="AQ797" i="3"/>
  <c r="AS797" i="3"/>
  <c r="AU797" i="3"/>
  <c r="AW797" i="3"/>
  <c r="AY797" i="3"/>
  <c r="BA797" i="3"/>
  <c r="BC797" i="3"/>
  <c r="BE797" i="3"/>
  <c r="BG797" i="3"/>
  <c r="BI797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M789" i="3"/>
  <c r="O789" i="3"/>
  <c r="Q789" i="3"/>
  <c r="S789" i="3"/>
  <c r="U789" i="3"/>
  <c r="W789" i="3"/>
  <c r="Y789" i="3"/>
  <c r="AA789" i="3"/>
  <c r="AC789" i="3"/>
  <c r="AE789" i="3"/>
  <c r="AG789" i="3"/>
  <c r="AI789" i="3"/>
  <c r="AK789" i="3"/>
  <c r="AM789" i="3"/>
  <c r="AO789" i="3"/>
  <c r="AQ789" i="3"/>
  <c r="AS789" i="3"/>
  <c r="AU789" i="3"/>
  <c r="AW789" i="3"/>
  <c r="AY789" i="3"/>
  <c r="BA789" i="3"/>
  <c r="BC789" i="3"/>
  <c r="BE789" i="3"/>
  <c r="BG789" i="3"/>
  <c r="BI789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Q825" i="3"/>
  <c r="U825" i="3"/>
  <c r="Y825" i="3"/>
  <c r="AC825" i="3"/>
  <c r="AG825" i="3"/>
  <c r="AK825" i="3"/>
  <c r="AO825" i="3"/>
  <c r="AS825" i="3"/>
  <c r="AW825" i="3"/>
  <c r="BA825" i="3"/>
  <c r="BE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BI825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Q821" i="3"/>
  <c r="U821" i="3"/>
  <c r="Y821" i="3"/>
  <c r="AC821" i="3"/>
  <c r="AG821" i="3"/>
  <c r="AK821" i="3"/>
  <c r="AO821" i="3"/>
  <c r="AS821" i="3"/>
  <c r="AW821" i="3"/>
  <c r="BA821" i="3"/>
  <c r="BE821" i="3"/>
  <c r="BI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BG820" i="3"/>
  <c r="BI820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N784" i="3"/>
  <c r="N783" i="3"/>
  <c r="R783" i="3"/>
  <c r="V783" i="3"/>
  <c r="Z783" i="3"/>
  <c r="AD783" i="3"/>
  <c r="AH783" i="3"/>
  <c r="AL783" i="3"/>
  <c r="AP783" i="3"/>
  <c r="AT783" i="3"/>
  <c r="AX783" i="3"/>
  <c r="BB783" i="3"/>
  <c r="BF783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N780" i="3"/>
  <c r="R780" i="3"/>
  <c r="V780" i="3"/>
  <c r="Z780" i="3"/>
  <c r="AD780" i="3"/>
  <c r="AH780" i="3"/>
  <c r="AL780" i="3"/>
  <c r="AP780" i="3"/>
  <c r="AT780" i="3"/>
  <c r="AX780" i="3"/>
  <c r="BB780" i="3"/>
  <c r="BF780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N777" i="3"/>
  <c r="R777" i="3"/>
  <c r="V777" i="3"/>
  <c r="Z777" i="3"/>
  <c r="AD777" i="3"/>
  <c r="AH777" i="3"/>
  <c r="AL777" i="3"/>
  <c r="AP777" i="3"/>
  <c r="AX777" i="3"/>
  <c r="BB777" i="3"/>
  <c r="AT777" i="3"/>
  <c r="BF777" i="3"/>
  <c r="N776" i="3"/>
  <c r="R776" i="3"/>
  <c r="V776" i="3"/>
  <c r="Z776" i="3"/>
  <c r="AD776" i="3"/>
  <c r="AH776" i="3"/>
  <c r="AL776" i="3"/>
  <c r="AT776" i="3"/>
  <c r="AX776" i="3"/>
  <c r="BF776" i="3"/>
  <c r="AP776" i="3"/>
  <c r="BB776" i="3"/>
  <c r="N775" i="3"/>
  <c r="R775" i="3"/>
  <c r="V775" i="3"/>
  <c r="Z775" i="3"/>
  <c r="AD775" i="3"/>
  <c r="AH775" i="3"/>
  <c r="AL775" i="3"/>
  <c r="AP775" i="3"/>
  <c r="AX775" i="3"/>
  <c r="BB775" i="3"/>
  <c r="AT775" i="3"/>
  <c r="BF775" i="3"/>
  <c r="N774" i="3"/>
  <c r="R774" i="3"/>
  <c r="V774" i="3"/>
  <c r="Z774" i="3"/>
  <c r="AD774" i="3"/>
  <c r="AL774" i="3"/>
  <c r="AT774" i="3"/>
  <c r="BB774" i="3"/>
  <c r="AH774" i="3"/>
  <c r="AP774" i="3"/>
  <c r="AX774" i="3"/>
  <c r="BF774" i="3"/>
  <c r="N773" i="3"/>
  <c r="R773" i="3"/>
  <c r="V773" i="3"/>
  <c r="Z773" i="3"/>
  <c r="AD773" i="3"/>
  <c r="AL773" i="3"/>
  <c r="AT773" i="3"/>
  <c r="BF773" i="3"/>
  <c r="AH773" i="3"/>
  <c r="AP773" i="3"/>
  <c r="AX773" i="3"/>
  <c r="BB773" i="3"/>
  <c r="N772" i="3"/>
  <c r="R772" i="3"/>
  <c r="Z772" i="3"/>
  <c r="AH772" i="3"/>
  <c r="AP772" i="3"/>
  <c r="AX772" i="3"/>
  <c r="BF772" i="3"/>
  <c r="V772" i="3"/>
  <c r="AD772" i="3"/>
  <c r="AL772" i="3"/>
  <c r="AT772" i="3"/>
  <c r="BB772" i="3"/>
  <c r="N771" i="3"/>
  <c r="R771" i="3"/>
  <c r="V771" i="3"/>
  <c r="Z771" i="3"/>
  <c r="AD771" i="3"/>
  <c r="AL771" i="3"/>
  <c r="AP771" i="3"/>
  <c r="AX771" i="3"/>
  <c r="BF771" i="3"/>
  <c r="AH771" i="3"/>
  <c r="AT771" i="3"/>
  <c r="BB771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N767" i="3"/>
  <c r="R767" i="3"/>
  <c r="V767" i="3"/>
  <c r="Z767" i="3"/>
  <c r="AD767" i="3"/>
  <c r="AH767" i="3"/>
  <c r="AL767" i="3"/>
  <c r="AP767" i="3"/>
  <c r="AT767" i="3"/>
  <c r="AX767" i="3"/>
  <c r="BB767" i="3"/>
  <c r="BF767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R765" i="3"/>
  <c r="V765" i="3"/>
  <c r="Z765" i="3"/>
  <c r="AD765" i="3"/>
  <c r="AH765" i="3"/>
  <c r="AL765" i="3"/>
  <c r="AP765" i="3"/>
  <c r="AT765" i="3"/>
  <c r="AX765" i="3"/>
  <c r="BB765" i="3"/>
  <c r="BF765" i="3"/>
  <c r="N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N750" i="3"/>
  <c r="R750" i="3"/>
  <c r="V750" i="3"/>
  <c r="Z750" i="3"/>
  <c r="AD750" i="3"/>
  <c r="AH750" i="3"/>
  <c r="AL750" i="3"/>
  <c r="AP750" i="3"/>
  <c r="AT750" i="3"/>
  <c r="AX750" i="3"/>
  <c r="BB750" i="3"/>
  <c r="BF750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N746" i="3"/>
  <c r="R746" i="3"/>
  <c r="V746" i="3"/>
  <c r="Z746" i="3"/>
  <c r="AD746" i="3"/>
  <c r="AH746" i="3"/>
  <c r="AL746" i="3"/>
  <c r="AP746" i="3"/>
  <c r="AT746" i="3"/>
  <c r="AX746" i="3"/>
  <c r="BB746" i="3"/>
  <c r="BF746" i="3"/>
  <c r="N745" i="3"/>
  <c r="R745" i="3"/>
  <c r="V745" i="3"/>
  <c r="Z745" i="3"/>
  <c r="AD745" i="3"/>
  <c r="AH745" i="3"/>
  <c r="AL745" i="3"/>
  <c r="AP745" i="3"/>
  <c r="AT745" i="3"/>
  <c r="AX745" i="3"/>
  <c r="BB745" i="3"/>
  <c r="BF745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N743" i="3"/>
  <c r="R743" i="3"/>
  <c r="V743" i="3"/>
  <c r="Z743" i="3"/>
  <c r="AD743" i="3"/>
  <c r="AH743" i="3"/>
  <c r="AL743" i="3"/>
  <c r="AP743" i="3"/>
  <c r="AT743" i="3"/>
  <c r="AX743" i="3"/>
  <c r="BB743" i="3"/>
  <c r="BF743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N740" i="3"/>
  <c r="R740" i="3"/>
  <c r="V740" i="3"/>
  <c r="Z740" i="3"/>
  <c r="AD740" i="3"/>
  <c r="AH740" i="3"/>
  <c r="AL740" i="3"/>
  <c r="AP740" i="3"/>
  <c r="AT740" i="3"/>
  <c r="AX740" i="3"/>
  <c r="BB740" i="3"/>
  <c r="BF740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N738" i="3"/>
  <c r="R738" i="3"/>
  <c r="V738" i="3"/>
  <c r="Z738" i="3"/>
  <c r="AD738" i="3"/>
  <c r="AH738" i="3"/>
  <c r="AL738" i="3"/>
  <c r="AP738" i="3"/>
  <c r="AT738" i="3"/>
  <c r="AX738" i="3"/>
  <c r="BB738" i="3"/>
  <c r="BF738" i="3"/>
  <c r="N737" i="3"/>
  <c r="R737" i="3"/>
  <c r="V737" i="3"/>
  <c r="Z737" i="3"/>
  <c r="AD737" i="3"/>
  <c r="AH737" i="3"/>
  <c r="AL737" i="3"/>
  <c r="AP737" i="3"/>
  <c r="AT737" i="3"/>
  <c r="AX737" i="3"/>
  <c r="BB737" i="3"/>
  <c r="BF737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N733" i="3"/>
  <c r="R733" i="3"/>
  <c r="V733" i="3"/>
  <c r="Z733" i="3"/>
  <c r="AD733" i="3"/>
  <c r="AH733" i="3"/>
  <c r="AL733" i="3"/>
  <c r="AP733" i="3"/>
  <c r="AT733" i="3"/>
  <c r="AX733" i="3"/>
  <c r="BB733" i="3"/>
  <c r="BF733" i="3"/>
  <c r="R732" i="3"/>
  <c r="V732" i="3"/>
  <c r="Z732" i="3"/>
  <c r="AD732" i="3"/>
  <c r="AH732" i="3"/>
  <c r="AL732" i="3"/>
  <c r="AP732" i="3"/>
  <c r="AT732" i="3"/>
  <c r="AX732" i="3"/>
  <c r="BB732" i="3"/>
  <c r="BF732" i="3"/>
  <c r="N732" i="3"/>
  <c r="N731" i="3"/>
  <c r="R731" i="3"/>
  <c r="V731" i="3"/>
  <c r="Z731" i="3"/>
  <c r="AD731" i="3"/>
  <c r="AH731" i="3"/>
  <c r="AL731" i="3"/>
  <c r="AP731" i="3"/>
  <c r="AT731" i="3"/>
  <c r="AX731" i="3"/>
  <c r="BB731" i="3"/>
  <c r="BF731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N728" i="3"/>
  <c r="R728" i="3"/>
  <c r="V728" i="3"/>
  <c r="Z728" i="3"/>
  <c r="AD728" i="3"/>
  <c r="AH728" i="3"/>
  <c r="AL728" i="3"/>
  <c r="AP728" i="3"/>
  <c r="AT728" i="3"/>
  <c r="AX728" i="3"/>
  <c r="BB728" i="3"/>
  <c r="BF728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N722" i="3"/>
  <c r="R722" i="3"/>
  <c r="V722" i="3"/>
  <c r="Z722" i="3"/>
  <c r="AD722" i="3"/>
  <c r="AH722" i="3"/>
  <c r="AL722" i="3"/>
  <c r="AP722" i="3"/>
  <c r="AT722" i="3"/>
  <c r="AX722" i="3"/>
  <c r="BB722" i="3"/>
  <c r="BF722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N720" i="3"/>
  <c r="R720" i="3"/>
  <c r="V720" i="3"/>
  <c r="Z720" i="3"/>
  <c r="AD720" i="3"/>
  <c r="AH720" i="3"/>
  <c r="AL720" i="3"/>
  <c r="AP720" i="3"/>
  <c r="AT720" i="3"/>
  <c r="AX720" i="3"/>
  <c r="BB720" i="3"/>
  <c r="BF720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N717" i="3"/>
  <c r="R717" i="3"/>
  <c r="V717" i="3"/>
  <c r="Z717" i="3"/>
  <c r="AD717" i="3"/>
  <c r="AH717" i="3"/>
  <c r="AL717" i="3"/>
  <c r="AP717" i="3"/>
  <c r="AT717" i="3"/>
  <c r="AX717" i="3"/>
  <c r="BB717" i="3"/>
  <c r="BF717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N715" i="3"/>
  <c r="R715" i="3"/>
  <c r="V715" i="3"/>
  <c r="Z715" i="3"/>
  <c r="AD715" i="3"/>
  <c r="AH715" i="3"/>
  <c r="AL715" i="3"/>
  <c r="AP715" i="3"/>
  <c r="AT715" i="3"/>
  <c r="AX715" i="3"/>
  <c r="BB715" i="3"/>
  <c r="BF715" i="3"/>
  <c r="N714" i="3"/>
  <c r="R714" i="3"/>
  <c r="V714" i="3"/>
  <c r="Z714" i="3"/>
  <c r="AD714" i="3"/>
  <c r="AH714" i="3"/>
  <c r="AL714" i="3"/>
  <c r="AP714" i="3"/>
  <c r="AT714" i="3"/>
  <c r="AX714" i="3"/>
  <c r="BB714" i="3"/>
  <c r="BF714" i="3"/>
  <c r="N713" i="3"/>
  <c r="R713" i="3"/>
  <c r="V713" i="3"/>
  <c r="Z713" i="3"/>
  <c r="AD713" i="3"/>
  <c r="AH713" i="3"/>
  <c r="AL713" i="3"/>
  <c r="AP713" i="3"/>
  <c r="AT713" i="3"/>
  <c r="AX713" i="3"/>
  <c r="BB713" i="3"/>
  <c r="BF713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M775" i="3"/>
  <c r="O775" i="3"/>
  <c r="Q775" i="3"/>
  <c r="S775" i="3"/>
  <c r="U775" i="3"/>
  <c r="W775" i="3"/>
  <c r="Y775" i="3"/>
  <c r="AA775" i="3"/>
  <c r="AC775" i="3"/>
  <c r="AE775" i="3"/>
  <c r="AG775" i="3"/>
  <c r="AI775" i="3"/>
  <c r="AK775" i="3"/>
  <c r="AM775" i="3"/>
  <c r="AO775" i="3"/>
  <c r="AQ775" i="3"/>
  <c r="AS775" i="3"/>
  <c r="AU775" i="3"/>
  <c r="AW775" i="3"/>
  <c r="AY775" i="3"/>
  <c r="BA775" i="3"/>
  <c r="BC775" i="3"/>
  <c r="BE775" i="3"/>
  <c r="BG775" i="3"/>
  <c r="BI775" i="3"/>
  <c r="M768" i="3"/>
  <c r="O768" i="3"/>
  <c r="Q768" i="3"/>
  <c r="S768" i="3"/>
  <c r="U768" i="3"/>
  <c r="W768" i="3"/>
  <c r="Y768" i="3"/>
  <c r="AA768" i="3"/>
  <c r="AC768" i="3"/>
  <c r="AE768" i="3"/>
  <c r="AG768" i="3"/>
  <c r="AI768" i="3"/>
  <c r="AK768" i="3"/>
  <c r="AM768" i="3"/>
  <c r="AO768" i="3"/>
  <c r="AQ768" i="3"/>
  <c r="AS768" i="3"/>
  <c r="AU768" i="3"/>
  <c r="AW768" i="3"/>
  <c r="AY768" i="3"/>
  <c r="BA768" i="3"/>
  <c r="BC768" i="3"/>
  <c r="BE768" i="3"/>
  <c r="BG768" i="3"/>
  <c r="BI768" i="3"/>
  <c r="M825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M776" i="3"/>
  <c r="O776" i="3"/>
  <c r="Q776" i="3"/>
  <c r="S776" i="3"/>
  <c r="U776" i="3"/>
  <c r="W776" i="3"/>
  <c r="Y776" i="3"/>
  <c r="AA776" i="3"/>
  <c r="AC776" i="3"/>
  <c r="AE776" i="3"/>
  <c r="AG776" i="3"/>
  <c r="AI776" i="3"/>
  <c r="AK776" i="3"/>
  <c r="AM776" i="3"/>
  <c r="AO776" i="3"/>
  <c r="AQ776" i="3"/>
  <c r="AS776" i="3"/>
  <c r="AU776" i="3"/>
  <c r="AW776" i="3"/>
  <c r="AY776" i="3"/>
  <c r="BA776" i="3"/>
  <c r="BC776" i="3"/>
  <c r="BE776" i="3"/>
  <c r="BG776" i="3"/>
  <c r="BI776" i="3"/>
  <c r="M774" i="3"/>
  <c r="O774" i="3"/>
  <c r="Q774" i="3"/>
  <c r="S774" i="3"/>
  <c r="U774" i="3"/>
  <c r="W774" i="3"/>
  <c r="Y774" i="3"/>
  <c r="AA774" i="3"/>
  <c r="AC774" i="3"/>
  <c r="AE774" i="3"/>
  <c r="AG774" i="3"/>
  <c r="AI774" i="3"/>
  <c r="AK774" i="3"/>
  <c r="AM774" i="3"/>
  <c r="AO774" i="3"/>
  <c r="AQ774" i="3"/>
  <c r="AS774" i="3"/>
  <c r="AU774" i="3"/>
  <c r="AW774" i="3"/>
  <c r="AY774" i="3"/>
  <c r="BA774" i="3"/>
  <c r="BC774" i="3"/>
  <c r="BE774" i="3"/>
  <c r="BG774" i="3"/>
  <c r="BI774" i="3"/>
  <c r="M773" i="3"/>
  <c r="O773" i="3"/>
  <c r="Q773" i="3"/>
  <c r="S773" i="3"/>
  <c r="U773" i="3"/>
  <c r="W773" i="3"/>
  <c r="Y773" i="3"/>
  <c r="AA773" i="3"/>
  <c r="AC773" i="3"/>
  <c r="AE773" i="3"/>
  <c r="AG773" i="3"/>
  <c r="AI773" i="3"/>
  <c r="AK773" i="3"/>
  <c r="AM773" i="3"/>
  <c r="AO773" i="3"/>
  <c r="AQ773" i="3"/>
  <c r="AS773" i="3"/>
  <c r="AU773" i="3"/>
  <c r="AW773" i="3"/>
  <c r="AY773" i="3"/>
  <c r="BA773" i="3"/>
  <c r="BC773" i="3"/>
  <c r="BE773" i="3"/>
  <c r="BG773" i="3"/>
  <c r="BI773" i="3"/>
  <c r="M772" i="3"/>
  <c r="O772" i="3"/>
  <c r="Q772" i="3"/>
  <c r="S772" i="3"/>
  <c r="U772" i="3"/>
  <c r="W772" i="3"/>
  <c r="Y772" i="3"/>
  <c r="AA772" i="3"/>
  <c r="AC772" i="3"/>
  <c r="AE772" i="3"/>
  <c r="AG772" i="3"/>
  <c r="AI772" i="3"/>
  <c r="AK772" i="3"/>
  <c r="AM772" i="3"/>
  <c r="AO772" i="3"/>
  <c r="AQ772" i="3"/>
  <c r="AS772" i="3"/>
  <c r="AU772" i="3"/>
  <c r="AW772" i="3"/>
  <c r="AY772" i="3"/>
  <c r="BA772" i="3"/>
  <c r="BC772" i="3"/>
  <c r="BE772" i="3"/>
  <c r="BG772" i="3"/>
  <c r="BI772" i="3"/>
  <c r="M771" i="3"/>
  <c r="O771" i="3"/>
  <c r="Q771" i="3"/>
  <c r="S771" i="3"/>
  <c r="U771" i="3"/>
  <c r="W771" i="3"/>
  <c r="Y771" i="3"/>
  <c r="AA771" i="3"/>
  <c r="AC771" i="3"/>
  <c r="AE771" i="3"/>
  <c r="AG771" i="3"/>
  <c r="AI771" i="3"/>
  <c r="AK771" i="3"/>
  <c r="AM771" i="3"/>
  <c r="AO771" i="3"/>
  <c r="AQ771" i="3"/>
  <c r="AS771" i="3"/>
  <c r="AU771" i="3"/>
  <c r="AW771" i="3"/>
  <c r="AY771" i="3"/>
  <c r="BA771" i="3"/>
  <c r="BC771" i="3"/>
  <c r="BE771" i="3"/>
  <c r="BG771" i="3"/>
  <c r="BI771" i="3"/>
  <c r="M770" i="3"/>
  <c r="O770" i="3"/>
  <c r="Q770" i="3"/>
  <c r="S770" i="3"/>
  <c r="U770" i="3"/>
  <c r="W770" i="3"/>
  <c r="Y770" i="3"/>
  <c r="AA770" i="3"/>
  <c r="AC770" i="3"/>
  <c r="AE770" i="3"/>
  <c r="AG770" i="3"/>
  <c r="AI770" i="3"/>
  <c r="AK770" i="3"/>
  <c r="AM770" i="3"/>
  <c r="AO770" i="3"/>
  <c r="AQ770" i="3"/>
  <c r="AS770" i="3"/>
  <c r="AU770" i="3"/>
  <c r="AW770" i="3"/>
  <c r="AY770" i="3"/>
  <c r="BA770" i="3"/>
  <c r="BC770" i="3"/>
  <c r="BE770" i="3"/>
  <c r="BG770" i="3"/>
  <c r="BI770" i="3"/>
  <c r="M769" i="3"/>
  <c r="O769" i="3"/>
  <c r="Q769" i="3"/>
  <c r="S769" i="3"/>
  <c r="U769" i="3"/>
  <c r="W769" i="3"/>
  <c r="Y769" i="3"/>
  <c r="AA769" i="3"/>
  <c r="AC769" i="3"/>
  <c r="AE769" i="3"/>
  <c r="AG769" i="3"/>
  <c r="AI769" i="3"/>
  <c r="AK769" i="3"/>
  <c r="AM769" i="3"/>
  <c r="AO769" i="3"/>
  <c r="AQ769" i="3"/>
  <c r="AS769" i="3"/>
  <c r="AU769" i="3"/>
  <c r="AW769" i="3"/>
  <c r="AY769" i="3"/>
  <c r="BA769" i="3"/>
  <c r="BC769" i="3"/>
  <c r="BE769" i="3"/>
  <c r="BG769" i="3"/>
  <c r="BI769" i="3"/>
  <c r="M767" i="3"/>
  <c r="O767" i="3"/>
  <c r="Q767" i="3"/>
  <c r="S767" i="3"/>
  <c r="U767" i="3"/>
  <c r="W767" i="3"/>
  <c r="Y767" i="3"/>
  <c r="AA767" i="3"/>
  <c r="AC767" i="3"/>
  <c r="AE767" i="3"/>
  <c r="AG767" i="3"/>
  <c r="AI767" i="3"/>
  <c r="AK767" i="3"/>
  <c r="AM767" i="3"/>
  <c r="AO767" i="3"/>
  <c r="AQ767" i="3"/>
  <c r="AS767" i="3"/>
  <c r="AU767" i="3"/>
  <c r="AW767" i="3"/>
  <c r="AY767" i="3"/>
  <c r="BA767" i="3"/>
  <c r="BC767" i="3"/>
  <c r="BE767" i="3"/>
  <c r="BG767" i="3"/>
  <c r="BI767" i="3"/>
  <c r="M766" i="3"/>
  <c r="O766" i="3"/>
  <c r="Q766" i="3"/>
  <c r="S766" i="3"/>
  <c r="U766" i="3"/>
  <c r="W766" i="3"/>
  <c r="Y766" i="3"/>
  <c r="AA766" i="3"/>
  <c r="AC766" i="3"/>
  <c r="AE766" i="3"/>
  <c r="AG766" i="3"/>
  <c r="AI766" i="3"/>
  <c r="AK766" i="3"/>
  <c r="AM766" i="3"/>
  <c r="AO766" i="3"/>
  <c r="AQ766" i="3"/>
  <c r="AS766" i="3"/>
  <c r="AU766" i="3"/>
  <c r="AW766" i="3"/>
  <c r="AY766" i="3"/>
  <c r="BA766" i="3"/>
  <c r="BC766" i="3"/>
  <c r="BE766" i="3"/>
  <c r="BG766" i="3"/>
  <c r="BI766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M753" i="3"/>
  <c r="O753" i="3"/>
  <c r="Q753" i="3"/>
  <c r="S753" i="3"/>
  <c r="U753" i="3"/>
  <c r="W753" i="3"/>
  <c r="Y753" i="3"/>
  <c r="AA753" i="3"/>
  <c r="AC753" i="3"/>
  <c r="AE753" i="3"/>
  <c r="AG753" i="3"/>
  <c r="AI753" i="3"/>
  <c r="AK753" i="3"/>
  <c r="AM753" i="3"/>
  <c r="AO753" i="3"/>
  <c r="AQ753" i="3"/>
  <c r="AS753" i="3"/>
  <c r="AU753" i="3"/>
  <c r="AW753" i="3"/>
  <c r="AY753" i="3"/>
  <c r="BA753" i="3"/>
  <c r="BC753" i="3"/>
  <c r="BE753" i="3"/>
  <c r="BG753" i="3"/>
  <c r="BI753" i="3"/>
  <c r="M752" i="3"/>
  <c r="O752" i="3"/>
  <c r="Q752" i="3"/>
  <c r="S752" i="3"/>
  <c r="U752" i="3"/>
  <c r="W752" i="3"/>
  <c r="Y752" i="3"/>
  <c r="AA752" i="3"/>
  <c r="AC752" i="3"/>
  <c r="AE752" i="3"/>
  <c r="AG752" i="3"/>
  <c r="AI752" i="3"/>
  <c r="AK752" i="3"/>
  <c r="AM752" i="3"/>
  <c r="AO752" i="3"/>
  <c r="AQ752" i="3"/>
  <c r="AS752" i="3"/>
  <c r="AU752" i="3"/>
  <c r="AW752" i="3"/>
  <c r="AY752" i="3"/>
  <c r="BA752" i="3"/>
  <c r="BC752" i="3"/>
  <c r="BE752" i="3"/>
  <c r="BG752" i="3"/>
  <c r="BI752" i="3"/>
  <c r="M751" i="3"/>
  <c r="O751" i="3"/>
  <c r="Q751" i="3"/>
  <c r="S751" i="3"/>
  <c r="U751" i="3"/>
  <c r="W751" i="3"/>
  <c r="Y751" i="3"/>
  <c r="AA751" i="3"/>
  <c r="AC751" i="3"/>
  <c r="AE751" i="3"/>
  <c r="AG751" i="3"/>
  <c r="AI751" i="3"/>
  <c r="AK751" i="3"/>
  <c r="AM751" i="3"/>
  <c r="AO751" i="3"/>
  <c r="AQ751" i="3"/>
  <c r="AS751" i="3"/>
  <c r="AU751" i="3"/>
  <c r="AW751" i="3"/>
  <c r="AY751" i="3"/>
  <c r="BA751" i="3"/>
  <c r="BC751" i="3"/>
  <c r="BE751" i="3"/>
  <c r="BG751" i="3"/>
  <c r="BI751" i="3"/>
  <c r="M750" i="3"/>
  <c r="O750" i="3"/>
  <c r="Q750" i="3"/>
  <c r="S750" i="3"/>
  <c r="U750" i="3"/>
  <c r="W750" i="3"/>
  <c r="Y750" i="3"/>
  <c r="AA750" i="3"/>
  <c r="AC750" i="3"/>
  <c r="AE750" i="3"/>
  <c r="AG750" i="3"/>
  <c r="AI750" i="3"/>
  <c r="AK750" i="3"/>
  <c r="AM750" i="3"/>
  <c r="AO750" i="3"/>
  <c r="AQ750" i="3"/>
  <c r="AS750" i="3"/>
  <c r="AU750" i="3"/>
  <c r="AW750" i="3"/>
  <c r="AY750" i="3"/>
  <c r="BA750" i="3"/>
  <c r="BC750" i="3"/>
  <c r="BE750" i="3"/>
  <c r="BG750" i="3"/>
  <c r="BI750" i="3"/>
  <c r="M749" i="3"/>
  <c r="O749" i="3"/>
  <c r="Q749" i="3"/>
  <c r="S749" i="3"/>
  <c r="U749" i="3"/>
  <c r="W749" i="3"/>
  <c r="Y749" i="3"/>
  <c r="AA749" i="3"/>
  <c r="AC749" i="3"/>
  <c r="AE749" i="3"/>
  <c r="AG749" i="3"/>
  <c r="AI749" i="3"/>
  <c r="AK749" i="3"/>
  <c r="AM749" i="3"/>
  <c r="AO749" i="3"/>
  <c r="AQ749" i="3"/>
  <c r="AS749" i="3"/>
  <c r="AU749" i="3"/>
  <c r="AW749" i="3"/>
  <c r="AY749" i="3"/>
  <c r="BA749" i="3"/>
  <c r="BC749" i="3"/>
  <c r="BE749" i="3"/>
  <c r="BG749" i="3"/>
  <c r="BI749" i="3"/>
  <c r="M748" i="3"/>
  <c r="O748" i="3"/>
  <c r="Q748" i="3"/>
  <c r="S748" i="3"/>
  <c r="U748" i="3"/>
  <c r="W748" i="3"/>
  <c r="Y748" i="3"/>
  <c r="AA748" i="3"/>
  <c r="AC748" i="3"/>
  <c r="AE748" i="3"/>
  <c r="AG748" i="3"/>
  <c r="AI748" i="3"/>
  <c r="AK748" i="3"/>
  <c r="AM748" i="3"/>
  <c r="AO748" i="3"/>
  <c r="AQ748" i="3"/>
  <c r="AS748" i="3"/>
  <c r="AU748" i="3"/>
  <c r="AW748" i="3"/>
  <c r="AY748" i="3"/>
  <c r="BA748" i="3"/>
  <c r="BC748" i="3"/>
  <c r="BE748" i="3"/>
  <c r="BG748" i="3"/>
  <c r="BI748" i="3"/>
  <c r="M747" i="3"/>
  <c r="O747" i="3"/>
  <c r="Q747" i="3"/>
  <c r="S747" i="3"/>
  <c r="U747" i="3"/>
  <c r="W747" i="3"/>
  <c r="Y747" i="3"/>
  <c r="AA747" i="3"/>
  <c r="AC747" i="3"/>
  <c r="AE747" i="3"/>
  <c r="AG747" i="3"/>
  <c r="AI747" i="3"/>
  <c r="AK747" i="3"/>
  <c r="AM747" i="3"/>
  <c r="AO747" i="3"/>
  <c r="AQ747" i="3"/>
  <c r="AS747" i="3"/>
  <c r="AU747" i="3"/>
  <c r="AW747" i="3"/>
  <c r="AY747" i="3"/>
  <c r="BA747" i="3"/>
  <c r="BC747" i="3"/>
  <c r="BE747" i="3"/>
  <c r="BG747" i="3"/>
  <c r="BI747" i="3"/>
  <c r="M746" i="3"/>
  <c r="O746" i="3"/>
  <c r="Q746" i="3"/>
  <c r="S746" i="3"/>
  <c r="U746" i="3"/>
  <c r="W746" i="3"/>
  <c r="Y746" i="3"/>
  <c r="AA746" i="3"/>
  <c r="AC746" i="3"/>
  <c r="AE746" i="3"/>
  <c r="AG746" i="3"/>
  <c r="AI746" i="3"/>
  <c r="AK746" i="3"/>
  <c r="AM746" i="3"/>
  <c r="AO746" i="3"/>
  <c r="AQ746" i="3"/>
  <c r="AS746" i="3"/>
  <c r="AU746" i="3"/>
  <c r="AW746" i="3"/>
  <c r="AY746" i="3"/>
  <c r="BA746" i="3"/>
  <c r="BC746" i="3"/>
  <c r="BE746" i="3"/>
  <c r="BG746" i="3"/>
  <c r="BI746" i="3"/>
  <c r="M745" i="3"/>
  <c r="O745" i="3"/>
  <c r="Q745" i="3"/>
  <c r="S745" i="3"/>
  <c r="U745" i="3"/>
  <c r="W745" i="3"/>
  <c r="Y745" i="3"/>
  <c r="AA745" i="3"/>
  <c r="AC745" i="3"/>
  <c r="AE745" i="3"/>
  <c r="AG745" i="3"/>
  <c r="AI745" i="3"/>
  <c r="AK745" i="3"/>
  <c r="AM745" i="3"/>
  <c r="AO745" i="3"/>
  <c r="AQ745" i="3"/>
  <c r="AS745" i="3"/>
  <c r="AU745" i="3"/>
  <c r="AW745" i="3"/>
  <c r="AY745" i="3"/>
  <c r="BA745" i="3"/>
  <c r="BC745" i="3"/>
  <c r="BE745" i="3"/>
  <c r="BG745" i="3"/>
  <c r="BI745" i="3"/>
  <c r="M744" i="3"/>
  <c r="O744" i="3"/>
  <c r="Q744" i="3"/>
  <c r="S744" i="3"/>
  <c r="U744" i="3"/>
  <c r="W744" i="3"/>
  <c r="Y744" i="3"/>
  <c r="AA744" i="3"/>
  <c r="AC744" i="3"/>
  <c r="AE744" i="3"/>
  <c r="AG744" i="3"/>
  <c r="AI744" i="3"/>
  <c r="AK744" i="3"/>
  <c r="AM744" i="3"/>
  <c r="AO744" i="3"/>
  <c r="AQ744" i="3"/>
  <c r="AS744" i="3"/>
  <c r="AU744" i="3"/>
  <c r="AW744" i="3"/>
  <c r="AY744" i="3"/>
  <c r="BA744" i="3"/>
  <c r="BC744" i="3"/>
  <c r="BE744" i="3"/>
  <c r="BG744" i="3"/>
  <c r="BI744" i="3"/>
  <c r="M743" i="3"/>
  <c r="O743" i="3"/>
  <c r="Q743" i="3"/>
  <c r="S743" i="3"/>
  <c r="U743" i="3"/>
  <c r="W743" i="3"/>
  <c r="Y743" i="3"/>
  <c r="AA743" i="3"/>
  <c r="AC743" i="3"/>
  <c r="AE743" i="3"/>
  <c r="AG743" i="3"/>
  <c r="AI743" i="3"/>
  <c r="AK743" i="3"/>
  <c r="AM743" i="3"/>
  <c r="AO743" i="3"/>
  <c r="AQ743" i="3"/>
  <c r="AS743" i="3"/>
  <c r="AU743" i="3"/>
  <c r="AW743" i="3"/>
  <c r="AY743" i="3"/>
  <c r="BA743" i="3"/>
  <c r="BC743" i="3"/>
  <c r="BE743" i="3"/>
  <c r="BG743" i="3"/>
  <c r="BI743" i="3"/>
  <c r="M742" i="3"/>
  <c r="O742" i="3"/>
  <c r="Q742" i="3"/>
  <c r="S742" i="3"/>
  <c r="U742" i="3"/>
  <c r="W742" i="3"/>
  <c r="Y742" i="3"/>
  <c r="AA742" i="3"/>
  <c r="AC742" i="3"/>
  <c r="AE742" i="3"/>
  <c r="AG742" i="3"/>
  <c r="AI742" i="3"/>
  <c r="AK742" i="3"/>
  <c r="AM742" i="3"/>
  <c r="AO742" i="3"/>
  <c r="AQ742" i="3"/>
  <c r="AS742" i="3"/>
  <c r="AU742" i="3"/>
  <c r="AW742" i="3"/>
  <c r="AY742" i="3"/>
  <c r="BA742" i="3"/>
  <c r="BC742" i="3"/>
  <c r="BE742" i="3"/>
  <c r="BG742" i="3"/>
  <c r="BI742" i="3"/>
  <c r="M741" i="3"/>
  <c r="O741" i="3"/>
  <c r="Q741" i="3"/>
  <c r="S741" i="3"/>
  <c r="U741" i="3"/>
  <c r="W741" i="3"/>
  <c r="Y741" i="3"/>
  <c r="AA741" i="3"/>
  <c r="AC741" i="3"/>
  <c r="AE741" i="3"/>
  <c r="AG741" i="3"/>
  <c r="AI741" i="3"/>
  <c r="AK741" i="3"/>
  <c r="AM741" i="3"/>
  <c r="AO741" i="3"/>
  <c r="AQ741" i="3"/>
  <c r="AS741" i="3"/>
  <c r="AU741" i="3"/>
  <c r="AW741" i="3"/>
  <c r="AY741" i="3"/>
  <c r="BA741" i="3"/>
  <c r="BC741" i="3"/>
  <c r="BE741" i="3"/>
  <c r="BG741" i="3"/>
  <c r="BI741" i="3"/>
  <c r="M740" i="3"/>
  <c r="O740" i="3"/>
  <c r="Q740" i="3"/>
  <c r="S740" i="3"/>
  <c r="U740" i="3"/>
  <c r="W740" i="3"/>
  <c r="Y740" i="3"/>
  <c r="AA740" i="3"/>
  <c r="AC740" i="3"/>
  <c r="AE740" i="3"/>
  <c r="AG740" i="3"/>
  <c r="AI740" i="3"/>
  <c r="AK740" i="3"/>
  <c r="AM740" i="3"/>
  <c r="AO740" i="3"/>
  <c r="AQ740" i="3"/>
  <c r="AS740" i="3"/>
  <c r="AU740" i="3"/>
  <c r="AW740" i="3"/>
  <c r="AY740" i="3"/>
  <c r="BA740" i="3"/>
  <c r="BC740" i="3"/>
  <c r="BE740" i="3"/>
  <c r="BG740" i="3"/>
  <c r="BI740" i="3"/>
  <c r="M739" i="3"/>
  <c r="O739" i="3"/>
  <c r="Q739" i="3"/>
  <c r="S739" i="3"/>
  <c r="U739" i="3"/>
  <c r="W739" i="3"/>
  <c r="Y739" i="3"/>
  <c r="AA739" i="3"/>
  <c r="AC739" i="3"/>
  <c r="AE739" i="3"/>
  <c r="AG739" i="3"/>
  <c r="AI739" i="3"/>
  <c r="AK739" i="3"/>
  <c r="AM739" i="3"/>
  <c r="AO739" i="3"/>
  <c r="AQ739" i="3"/>
  <c r="AS739" i="3"/>
  <c r="AU739" i="3"/>
  <c r="AW739" i="3"/>
  <c r="AY739" i="3"/>
  <c r="BA739" i="3"/>
  <c r="BC739" i="3"/>
  <c r="BE739" i="3"/>
  <c r="BG739" i="3"/>
  <c r="BI739" i="3"/>
  <c r="M738" i="3"/>
  <c r="O738" i="3"/>
  <c r="Q738" i="3"/>
  <c r="S738" i="3"/>
  <c r="U738" i="3"/>
  <c r="W738" i="3"/>
  <c r="Y738" i="3"/>
  <c r="AA738" i="3"/>
  <c r="AC738" i="3"/>
  <c r="AE738" i="3"/>
  <c r="AG738" i="3"/>
  <c r="AI738" i="3"/>
  <c r="AK738" i="3"/>
  <c r="AM738" i="3"/>
  <c r="AO738" i="3"/>
  <c r="AQ738" i="3"/>
  <c r="AS738" i="3"/>
  <c r="AU738" i="3"/>
  <c r="AW738" i="3"/>
  <c r="AY738" i="3"/>
  <c r="BA738" i="3"/>
  <c r="BC738" i="3"/>
  <c r="BE738" i="3"/>
  <c r="BG738" i="3"/>
  <c r="BI738" i="3"/>
  <c r="M737" i="3"/>
  <c r="O737" i="3"/>
  <c r="Q737" i="3"/>
  <c r="S737" i="3"/>
  <c r="U737" i="3"/>
  <c r="W737" i="3"/>
  <c r="Y737" i="3"/>
  <c r="AA737" i="3"/>
  <c r="AC737" i="3"/>
  <c r="AE737" i="3"/>
  <c r="AG737" i="3"/>
  <c r="AI737" i="3"/>
  <c r="AK737" i="3"/>
  <c r="AM737" i="3"/>
  <c r="AO737" i="3"/>
  <c r="AQ737" i="3"/>
  <c r="AS737" i="3"/>
  <c r="AU737" i="3"/>
  <c r="AW737" i="3"/>
  <c r="AY737" i="3"/>
  <c r="BA737" i="3"/>
  <c r="BC737" i="3"/>
  <c r="BE737" i="3"/>
  <c r="BG737" i="3"/>
  <c r="BI737" i="3"/>
  <c r="M736" i="3"/>
  <c r="O736" i="3"/>
  <c r="Q736" i="3"/>
  <c r="S736" i="3"/>
  <c r="U736" i="3"/>
  <c r="W736" i="3"/>
  <c r="Y736" i="3"/>
  <c r="AA736" i="3"/>
  <c r="AC736" i="3"/>
  <c r="AE736" i="3"/>
  <c r="AG736" i="3"/>
  <c r="AI736" i="3"/>
  <c r="AK736" i="3"/>
  <c r="AM736" i="3"/>
  <c r="AO736" i="3"/>
  <c r="AQ736" i="3"/>
  <c r="AS736" i="3"/>
  <c r="AU736" i="3"/>
  <c r="AW736" i="3"/>
  <c r="AY736" i="3"/>
  <c r="BA736" i="3"/>
  <c r="BC736" i="3"/>
  <c r="BE736" i="3"/>
  <c r="BG736" i="3"/>
  <c r="BI736" i="3"/>
  <c r="M735" i="3"/>
  <c r="O735" i="3"/>
  <c r="Q735" i="3"/>
  <c r="S735" i="3"/>
  <c r="U735" i="3"/>
  <c r="W735" i="3"/>
  <c r="Y735" i="3"/>
  <c r="AA735" i="3"/>
  <c r="AC735" i="3"/>
  <c r="AE735" i="3"/>
  <c r="AG735" i="3"/>
  <c r="AI735" i="3"/>
  <c r="AK735" i="3"/>
  <c r="AM735" i="3"/>
  <c r="AO735" i="3"/>
  <c r="AQ735" i="3"/>
  <c r="AS735" i="3"/>
  <c r="AU735" i="3"/>
  <c r="AW735" i="3"/>
  <c r="AY735" i="3"/>
  <c r="BA735" i="3"/>
  <c r="BC735" i="3"/>
  <c r="BE735" i="3"/>
  <c r="BG735" i="3"/>
  <c r="BI735" i="3"/>
  <c r="M734" i="3"/>
  <c r="O734" i="3"/>
  <c r="Q734" i="3"/>
  <c r="S734" i="3"/>
  <c r="U734" i="3"/>
  <c r="W734" i="3"/>
  <c r="Y734" i="3"/>
  <c r="AA734" i="3"/>
  <c r="AC734" i="3"/>
  <c r="AE734" i="3"/>
  <c r="AG734" i="3"/>
  <c r="AI734" i="3"/>
  <c r="AK734" i="3"/>
  <c r="AM734" i="3"/>
  <c r="AO734" i="3"/>
  <c r="AQ734" i="3"/>
  <c r="AS734" i="3"/>
  <c r="AU734" i="3"/>
  <c r="AW734" i="3"/>
  <c r="AY734" i="3"/>
  <c r="BA734" i="3"/>
  <c r="BC734" i="3"/>
  <c r="BE734" i="3"/>
  <c r="BG734" i="3"/>
  <c r="BI734" i="3"/>
  <c r="M733" i="3"/>
  <c r="O733" i="3"/>
  <c r="Q733" i="3"/>
  <c r="S733" i="3"/>
  <c r="U733" i="3"/>
  <c r="W733" i="3"/>
  <c r="Y733" i="3"/>
  <c r="AA733" i="3"/>
  <c r="AC733" i="3"/>
  <c r="AE733" i="3"/>
  <c r="AG733" i="3"/>
  <c r="AI733" i="3"/>
  <c r="AK733" i="3"/>
  <c r="AM733" i="3"/>
  <c r="AO733" i="3"/>
  <c r="AQ733" i="3"/>
  <c r="AS733" i="3"/>
  <c r="AU733" i="3"/>
  <c r="AW733" i="3"/>
  <c r="AY733" i="3"/>
  <c r="BA733" i="3"/>
  <c r="BC733" i="3"/>
  <c r="BE733" i="3"/>
  <c r="BG733" i="3"/>
  <c r="BI733" i="3"/>
  <c r="M732" i="3"/>
  <c r="O732" i="3"/>
  <c r="Q732" i="3"/>
  <c r="S732" i="3"/>
  <c r="U732" i="3"/>
  <c r="W732" i="3"/>
  <c r="Y732" i="3"/>
  <c r="AA732" i="3"/>
  <c r="AC732" i="3"/>
  <c r="AE732" i="3"/>
  <c r="AG732" i="3"/>
  <c r="AI732" i="3"/>
  <c r="AK732" i="3"/>
  <c r="AM732" i="3"/>
  <c r="AO732" i="3"/>
  <c r="AQ732" i="3"/>
  <c r="AS732" i="3"/>
  <c r="AU732" i="3"/>
  <c r="AW732" i="3"/>
  <c r="AY732" i="3"/>
  <c r="BA732" i="3"/>
  <c r="BC732" i="3"/>
  <c r="BE732" i="3"/>
  <c r="BG732" i="3"/>
  <c r="BI732" i="3"/>
  <c r="M731" i="3"/>
  <c r="O731" i="3"/>
  <c r="Q731" i="3"/>
  <c r="S731" i="3"/>
  <c r="U731" i="3"/>
  <c r="W731" i="3"/>
  <c r="Y731" i="3"/>
  <c r="AA731" i="3"/>
  <c r="AC731" i="3"/>
  <c r="AE731" i="3"/>
  <c r="AG731" i="3"/>
  <c r="AI731" i="3"/>
  <c r="AK731" i="3"/>
  <c r="AM731" i="3"/>
  <c r="AO731" i="3"/>
  <c r="AQ731" i="3"/>
  <c r="AS731" i="3"/>
  <c r="AU731" i="3"/>
  <c r="AW731" i="3"/>
  <c r="AY731" i="3"/>
  <c r="BA731" i="3"/>
  <c r="BC731" i="3"/>
  <c r="BE731" i="3"/>
  <c r="BG731" i="3"/>
  <c r="BI731" i="3"/>
  <c r="M730" i="3"/>
  <c r="O730" i="3"/>
  <c r="Q730" i="3"/>
  <c r="S730" i="3"/>
  <c r="U730" i="3"/>
  <c r="W730" i="3"/>
  <c r="Y730" i="3"/>
  <c r="AA730" i="3"/>
  <c r="AC730" i="3"/>
  <c r="AE730" i="3"/>
  <c r="AG730" i="3"/>
  <c r="AI730" i="3"/>
  <c r="AK730" i="3"/>
  <c r="AM730" i="3"/>
  <c r="AO730" i="3"/>
  <c r="AQ730" i="3"/>
  <c r="AS730" i="3"/>
  <c r="AU730" i="3"/>
  <c r="AW730" i="3"/>
  <c r="AY730" i="3"/>
  <c r="BA730" i="3"/>
  <c r="BC730" i="3"/>
  <c r="BE730" i="3"/>
  <c r="BG730" i="3"/>
  <c r="BI730" i="3"/>
  <c r="M729" i="3"/>
  <c r="O729" i="3"/>
  <c r="Q729" i="3"/>
  <c r="S729" i="3"/>
  <c r="U729" i="3"/>
  <c r="W729" i="3"/>
  <c r="Y729" i="3"/>
  <c r="AA729" i="3"/>
  <c r="AC729" i="3"/>
  <c r="AE729" i="3"/>
  <c r="AG729" i="3"/>
  <c r="AI729" i="3"/>
  <c r="AK729" i="3"/>
  <c r="AM729" i="3"/>
  <c r="AO729" i="3"/>
  <c r="AQ729" i="3"/>
  <c r="AS729" i="3"/>
  <c r="AU729" i="3"/>
  <c r="AW729" i="3"/>
  <c r="AY729" i="3"/>
  <c r="BA729" i="3"/>
  <c r="BC729" i="3"/>
  <c r="BE729" i="3"/>
  <c r="BG729" i="3"/>
  <c r="BI729" i="3"/>
  <c r="M728" i="3"/>
  <c r="O728" i="3"/>
  <c r="Q728" i="3"/>
  <c r="S728" i="3"/>
  <c r="U728" i="3"/>
  <c r="W728" i="3"/>
  <c r="Y728" i="3"/>
  <c r="AA728" i="3"/>
  <c r="AC728" i="3"/>
  <c r="AE728" i="3"/>
  <c r="AG728" i="3"/>
  <c r="AI728" i="3"/>
  <c r="AK728" i="3"/>
  <c r="AM728" i="3"/>
  <c r="AO728" i="3"/>
  <c r="AQ728" i="3"/>
  <c r="AS728" i="3"/>
  <c r="AU728" i="3"/>
  <c r="AW728" i="3"/>
  <c r="AY728" i="3"/>
  <c r="BA728" i="3"/>
  <c r="BC728" i="3"/>
  <c r="BE728" i="3"/>
  <c r="BG728" i="3"/>
  <c r="BI728" i="3"/>
  <c r="M727" i="3"/>
  <c r="O727" i="3"/>
  <c r="Q727" i="3"/>
  <c r="S727" i="3"/>
  <c r="U727" i="3"/>
  <c r="W727" i="3"/>
  <c r="Y727" i="3"/>
  <c r="AA727" i="3"/>
  <c r="AC727" i="3"/>
  <c r="AE727" i="3"/>
  <c r="AG727" i="3"/>
  <c r="AI727" i="3"/>
  <c r="AK727" i="3"/>
  <c r="AM727" i="3"/>
  <c r="AO727" i="3"/>
  <c r="AQ727" i="3"/>
  <c r="AS727" i="3"/>
  <c r="AU727" i="3"/>
  <c r="AW727" i="3"/>
  <c r="AY727" i="3"/>
  <c r="BA727" i="3"/>
  <c r="BC727" i="3"/>
  <c r="BE727" i="3"/>
  <c r="BG727" i="3"/>
  <c r="BI727" i="3"/>
  <c r="M726" i="3"/>
  <c r="O726" i="3"/>
  <c r="Q726" i="3"/>
  <c r="S726" i="3"/>
  <c r="U726" i="3"/>
  <c r="W726" i="3"/>
  <c r="Y726" i="3"/>
  <c r="AA726" i="3"/>
  <c r="AC726" i="3"/>
  <c r="AE726" i="3"/>
  <c r="AG726" i="3"/>
  <c r="AI726" i="3"/>
  <c r="AK726" i="3"/>
  <c r="AM726" i="3"/>
  <c r="AO726" i="3"/>
  <c r="AQ726" i="3"/>
  <c r="AS726" i="3"/>
  <c r="AU726" i="3"/>
  <c r="AW726" i="3"/>
  <c r="AY726" i="3"/>
  <c r="BA726" i="3"/>
  <c r="BC726" i="3"/>
  <c r="BE726" i="3"/>
  <c r="BG726" i="3"/>
  <c r="BI726" i="3"/>
  <c r="M725" i="3"/>
  <c r="O725" i="3"/>
  <c r="Q725" i="3"/>
  <c r="S725" i="3"/>
  <c r="U725" i="3"/>
  <c r="W725" i="3"/>
  <c r="Y725" i="3"/>
  <c r="AA725" i="3"/>
  <c r="AC725" i="3"/>
  <c r="AE725" i="3"/>
  <c r="AG725" i="3"/>
  <c r="AI725" i="3"/>
  <c r="AK725" i="3"/>
  <c r="AM725" i="3"/>
  <c r="AO725" i="3"/>
  <c r="AQ725" i="3"/>
  <c r="AS725" i="3"/>
  <c r="AU725" i="3"/>
  <c r="AW725" i="3"/>
  <c r="AY725" i="3"/>
  <c r="BA725" i="3"/>
  <c r="BC725" i="3"/>
  <c r="BE725" i="3"/>
  <c r="BG725" i="3"/>
  <c r="BI725" i="3"/>
  <c r="M724" i="3"/>
  <c r="O724" i="3"/>
  <c r="Q724" i="3"/>
  <c r="S724" i="3"/>
  <c r="U724" i="3"/>
  <c r="W724" i="3"/>
  <c r="Y724" i="3"/>
  <c r="AA724" i="3"/>
  <c r="AC724" i="3"/>
  <c r="AE724" i="3"/>
  <c r="AG724" i="3"/>
  <c r="AI724" i="3"/>
  <c r="AK724" i="3"/>
  <c r="AM724" i="3"/>
  <c r="AO724" i="3"/>
  <c r="AQ724" i="3"/>
  <c r="AS724" i="3"/>
  <c r="AU724" i="3"/>
  <c r="AW724" i="3"/>
  <c r="AY724" i="3"/>
  <c r="BA724" i="3"/>
  <c r="BC724" i="3"/>
  <c r="BE724" i="3"/>
  <c r="BG724" i="3"/>
  <c r="BI724" i="3"/>
  <c r="M723" i="3"/>
  <c r="O723" i="3"/>
  <c r="Q723" i="3"/>
  <c r="S723" i="3"/>
  <c r="U723" i="3"/>
  <c r="W723" i="3"/>
  <c r="Y723" i="3"/>
  <c r="AA723" i="3"/>
  <c r="AC723" i="3"/>
  <c r="AE723" i="3"/>
  <c r="AG723" i="3"/>
  <c r="AI723" i="3"/>
  <c r="AK723" i="3"/>
  <c r="AM723" i="3"/>
  <c r="AO723" i="3"/>
  <c r="AQ723" i="3"/>
  <c r="AS723" i="3"/>
  <c r="AU723" i="3"/>
  <c r="AW723" i="3"/>
  <c r="AY723" i="3"/>
  <c r="BA723" i="3"/>
  <c r="BC723" i="3"/>
  <c r="BE723" i="3"/>
  <c r="BG723" i="3"/>
  <c r="BI723" i="3"/>
  <c r="M722" i="3"/>
  <c r="O722" i="3"/>
  <c r="Q722" i="3"/>
  <c r="S722" i="3"/>
  <c r="U722" i="3"/>
  <c r="W722" i="3"/>
  <c r="Y722" i="3"/>
  <c r="AA722" i="3"/>
  <c r="AC722" i="3"/>
  <c r="AE722" i="3"/>
  <c r="AG722" i="3"/>
  <c r="AI722" i="3"/>
  <c r="AK722" i="3"/>
  <c r="AM722" i="3"/>
  <c r="AO722" i="3"/>
  <c r="AQ722" i="3"/>
  <c r="AS722" i="3"/>
  <c r="AU722" i="3"/>
  <c r="AW722" i="3"/>
  <c r="AY722" i="3"/>
  <c r="BA722" i="3"/>
  <c r="BC722" i="3"/>
  <c r="BE722" i="3"/>
  <c r="BG722" i="3"/>
  <c r="BI722" i="3"/>
  <c r="M721" i="3"/>
  <c r="O721" i="3"/>
  <c r="Q721" i="3"/>
  <c r="S721" i="3"/>
  <c r="U721" i="3"/>
  <c r="W721" i="3"/>
  <c r="Y721" i="3"/>
  <c r="AA721" i="3"/>
  <c r="AC721" i="3"/>
  <c r="AE721" i="3"/>
  <c r="AG721" i="3"/>
  <c r="AI721" i="3"/>
  <c r="AK721" i="3"/>
  <c r="AM721" i="3"/>
  <c r="AO721" i="3"/>
  <c r="AQ721" i="3"/>
  <c r="AS721" i="3"/>
  <c r="AU721" i="3"/>
  <c r="AW721" i="3"/>
  <c r="AY721" i="3"/>
  <c r="BA721" i="3"/>
  <c r="BC721" i="3"/>
  <c r="BE721" i="3"/>
  <c r="BG721" i="3"/>
  <c r="BI721" i="3"/>
  <c r="M720" i="3"/>
  <c r="O720" i="3"/>
  <c r="Q720" i="3"/>
  <c r="S720" i="3"/>
  <c r="U720" i="3"/>
  <c r="W720" i="3"/>
  <c r="Y720" i="3"/>
  <c r="AA720" i="3"/>
  <c r="AC720" i="3"/>
  <c r="AE720" i="3"/>
  <c r="AG720" i="3"/>
  <c r="AI720" i="3"/>
  <c r="AK720" i="3"/>
  <c r="AM720" i="3"/>
  <c r="AO720" i="3"/>
  <c r="AQ720" i="3"/>
  <c r="AS720" i="3"/>
  <c r="AU720" i="3"/>
  <c r="AW720" i="3"/>
  <c r="AY720" i="3"/>
  <c r="BA720" i="3"/>
  <c r="BC720" i="3"/>
  <c r="BE720" i="3"/>
  <c r="BG720" i="3"/>
  <c r="BI720" i="3"/>
  <c r="M719" i="3"/>
  <c r="O719" i="3"/>
  <c r="Q719" i="3"/>
  <c r="S719" i="3"/>
  <c r="U719" i="3"/>
  <c r="W719" i="3"/>
  <c r="Y719" i="3"/>
  <c r="AA719" i="3"/>
  <c r="AC719" i="3"/>
  <c r="AE719" i="3"/>
  <c r="AG719" i="3"/>
  <c r="AI719" i="3"/>
  <c r="AK719" i="3"/>
  <c r="AM719" i="3"/>
  <c r="AO719" i="3"/>
  <c r="AQ719" i="3"/>
  <c r="AS719" i="3"/>
  <c r="AU719" i="3"/>
  <c r="AW719" i="3"/>
  <c r="AY719" i="3"/>
  <c r="BA719" i="3"/>
  <c r="BC719" i="3"/>
  <c r="BE719" i="3"/>
  <c r="BG719" i="3"/>
  <c r="BI719" i="3"/>
  <c r="M718" i="3"/>
  <c r="O718" i="3"/>
  <c r="Q718" i="3"/>
  <c r="S718" i="3"/>
  <c r="U718" i="3"/>
  <c r="W718" i="3"/>
  <c r="Y718" i="3"/>
  <c r="AA718" i="3"/>
  <c r="AC718" i="3"/>
  <c r="AE718" i="3"/>
  <c r="AG718" i="3"/>
  <c r="AI718" i="3"/>
  <c r="AK718" i="3"/>
  <c r="AM718" i="3"/>
  <c r="AO718" i="3"/>
  <c r="AQ718" i="3"/>
  <c r="AS718" i="3"/>
  <c r="AU718" i="3"/>
  <c r="AW718" i="3"/>
  <c r="AY718" i="3"/>
  <c r="BA718" i="3"/>
  <c r="BC718" i="3"/>
  <c r="BE718" i="3"/>
  <c r="BG718" i="3"/>
  <c r="BI718" i="3"/>
  <c r="M717" i="3"/>
  <c r="O717" i="3"/>
  <c r="Q717" i="3"/>
  <c r="S717" i="3"/>
  <c r="U717" i="3"/>
  <c r="W717" i="3"/>
  <c r="Y717" i="3"/>
  <c r="AA717" i="3"/>
  <c r="AC717" i="3"/>
  <c r="AE717" i="3"/>
  <c r="AG717" i="3"/>
  <c r="AI717" i="3"/>
  <c r="AK717" i="3"/>
  <c r="AM717" i="3"/>
  <c r="AO717" i="3"/>
  <c r="AQ717" i="3"/>
  <c r="AS717" i="3"/>
  <c r="AU717" i="3"/>
  <c r="AW717" i="3"/>
  <c r="AY717" i="3"/>
  <c r="BA717" i="3"/>
  <c r="BC717" i="3"/>
  <c r="BE717" i="3"/>
  <c r="BG717" i="3"/>
  <c r="BI717" i="3"/>
  <c r="M716" i="3"/>
  <c r="O716" i="3"/>
  <c r="Q716" i="3"/>
  <c r="S716" i="3"/>
  <c r="U716" i="3"/>
  <c r="W716" i="3"/>
  <c r="Y716" i="3"/>
  <c r="AA716" i="3"/>
  <c r="AC716" i="3"/>
  <c r="AE716" i="3"/>
  <c r="AG716" i="3"/>
  <c r="AI716" i="3"/>
  <c r="AK716" i="3"/>
  <c r="AM716" i="3"/>
  <c r="AO716" i="3"/>
  <c r="AQ716" i="3"/>
  <c r="AS716" i="3"/>
  <c r="AU716" i="3"/>
  <c r="AW716" i="3"/>
  <c r="AY716" i="3"/>
  <c r="BA716" i="3"/>
  <c r="BC716" i="3"/>
  <c r="BE716" i="3"/>
  <c r="BG716" i="3"/>
  <c r="BI716" i="3"/>
  <c r="M715" i="3"/>
  <c r="O715" i="3"/>
  <c r="Q715" i="3"/>
  <c r="S715" i="3"/>
  <c r="U715" i="3"/>
  <c r="W715" i="3"/>
  <c r="Y715" i="3"/>
  <c r="AA715" i="3"/>
  <c r="AC715" i="3"/>
  <c r="AE715" i="3"/>
  <c r="AG715" i="3"/>
  <c r="AI715" i="3"/>
  <c r="AK715" i="3"/>
  <c r="AM715" i="3"/>
  <c r="AO715" i="3"/>
  <c r="AQ715" i="3"/>
  <c r="AS715" i="3"/>
  <c r="AU715" i="3"/>
  <c r="AW715" i="3"/>
  <c r="AY715" i="3"/>
  <c r="BA715" i="3"/>
  <c r="BC715" i="3"/>
  <c r="BE715" i="3"/>
  <c r="BG715" i="3"/>
  <c r="BI715" i="3"/>
  <c r="M714" i="3"/>
  <c r="O714" i="3"/>
  <c r="Q714" i="3"/>
  <c r="S714" i="3"/>
  <c r="U714" i="3"/>
  <c r="W714" i="3"/>
  <c r="Y714" i="3"/>
  <c r="AA714" i="3"/>
  <c r="AC714" i="3"/>
  <c r="AE714" i="3"/>
  <c r="AG714" i="3"/>
  <c r="AI714" i="3"/>
  <c r="AK714" i="3"/>
  <c r="AM714" i="3"/>
  <c r="AO714" i="3"/>
  <c r="AQ714" i="3"/>
  <c r="AS714" i="3"/>
  <c r="AU714" i="3"/>
  <c r="AW714" i="3"/>
  <c r="AY714" i="3"/>
  <c r="BA714" i="3"/>
  <c r="BC714" i="3"/>
  <c r="BE714" i="3"/>
  <c r="BG714" i="3"/>
  <c r="BI714" i="3"/>
  <c r="M713" i="3"/>
  <c r="O713" i="3"/>
  <c r="Q713" i="3"/>
  <c r="S713" i="3"/>
  <c r="U713" i="3"/>
  <c r="W713" i="3"/>
  <c r="Y713" i="3"/>
  <c r="AA713" i="3"/>
  <c r="AC713" i="3"/>
  <c r="AE713" i="3"/>
  <c r="AG713" i="3"/>
  <c r="AI713" i="3"/>
  <c r="AK713" i="3"/>
  <c r="AM713" i="3"/>
  <c r="AO713" i="3"/>
  <c r="AQ713" i="3"/>
  <c r="AS713" i="3"/>
  <c r="AU713" i="3"/>
  <c r="AW713" i="3"/>
  <c r="AY713" i="3"/>
  <c r="BA713" i="3"/>
  <c r="BC713" i="3"/>
  <c r="BE713" i="3"/>
  <c r="BG713" i="3"/>
  <c r="BI713" i="3"/>
  <c r="M712" i="3"/>
  <c r="O712" i="3"/>
  <c r="Q712" i="3"/>
  <c r="S712" i="3"/>
  <c r="U712" i="3"/>
  <c r="W712" i="3"/>
  <c r="Y712" i="3"/>
  <c r="AA712" i="3"/>
  <c r="AC712" i="3"/>
  <c r="AE712" i="3"/>
  <c r="AG712" i="3"/>
  <c r="AI712" i="3"/>
  <c r="AK712" i="3"/>
  <c r="AM712" i="3"/>
  <c r="AO712" i="3"/>
  <c r="AQ712" i="3"/>
  <c r="AS712" i="3"/>
  <c r="AU712" i="3"/>
  <c r="AW712" i="3"/>
  <c r="AY712" i="3"/>
  <c r="BA712" i="3"/>
  <c r="BC712" i="3"/>
  <c r="BE712" i="3"/>
  <c r="BG712" i="3"/>
  <c r="BI712" i="3"/>
  <c r="M711" i="3"/>
  <c r="O711" i="3"/>
  <c r="Q711" i="3"/>
  <c r="S711" i="3"/>
  <c r="U711" i="3"/>
  <c r="W711" i="3"/>
  <c r="Y711" i="3"/>
  <c r="AA711" i="3"/>
  <c r="AC711" i="3"/>
  <c r="AE711" i="3"/>
  <c r="AG711" i="3"/>
  <c r="AI711" i="3"/>
  <c r="AK711" i="3"/>
  <c r="AM711" i="3"/>
  <c r="AO711" i="3"/>
  <c r="AQ711" i="3"/>
  <c r="AS711" i="3"/>
  <c r="AU711" i="3"/>
  <c r="AW711" i="3"/>
  <c r="AY711" i="3"/>
  <c r="BA711" i="3"/>
  <c r="BC711" i="3"/>
  <c r="BE711" i="3"/>
  <c r="BG711" i="3"/>
  <c r="BI711" i="3"/>
  <c r="L710" i="3"/>
  <c r="M710" i="3" s="1"/>
  <c r="P710" i="3"/>
  <c r="Y710" i="3"/>
  <c r="AG710" i="3"/>
  <c r="AO710" i="3"/>
  <c r="AW710" i="3"/>
  <c r="BE710" i="3"/>
  <c r="L709" i="3"/>
  <c r="M709" i="3" s="1"/>
  <c r="S709" i="3"/>
  <c r="AA709" i="3"/>
  <c r="AI709" i="3"/>
  <c r="AQ709" i="3"/>
  <c r="AY709" i="3"/>
  <c r="BG709" i="3"/>
  <c r="X709" i="3"/>
  <c r="AN709" i="3"/>
  <c r="BD709" i="3"/>
  <c r="L708" i="3"/>
  <c r="M708" i="3" s="1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X708" i="3"/>
  <c r="AF708" i="3"/>
  <c r="AN708" i="3"/>
  <c r="AV708" i="3"/>
  <c r="BD708" i="3"/>
  <c r="L707" i="3"/>
  <c r="M707" i="3" s="1"/>
  <c r="S707" i="3"/>
  <c r="AA707" i="3"/>
  <c r="AI707" i="3"/>
  <c r="AQ707" i="3"/>
  <c r="AY707" i="3"/>
  <c r="BG707" i="3"/>
  <c r="X707" i="3"/>
  <c r="AN707" i="3"/>
  <c r="BD707" i="3"/>
  <c r="L706" i="3"/>
  <c r="M706" i="3" s="1"/>
  <c r="O706" i="3"/>
  <c r="S706" i="3"/>
  <c r="W706" i="3"/>
  <c r="AA706" i="3"/>
  <c r="AE706" i="3"/>
  <c r="AI706" i="3"/>
  <c r="AM706" i="3"/>
  <c r="AQ706" i="3"/>
  <c r="AU706" i="3"/>
  <c r="AY706" i="3"/>
  <c r="BC706" i="3"/>
  <c r="BG706" i="3"/>
  <c r="P706" i="3"/>
  <c r="X706" i="3"/>
  <c r="AF706" i="3"/>
  <c r="AN706" i="3"/>
  <c r="AV706" i="3"/>
  <c r="BD706" i="3"/>
  <c r="L705" i="3"/>
  <c r="M705" i="3" s="1"/>
  <c r="S705" i="3"/>
  <c r="AA705" i="3"/>
  <c r="AI705" i="3"/>
  <c r="AQ705" i="3"/>
  <c r="AY705" i="3"/>
  <c r="BG705" i="3"/>
  <c r="X705" i="3"/>
  <c r="AN705" i="3"/>
  <c r="BD705" i="3"/>
  <c r="L704" i="3"/>
  <c r="M704" i="3" s="1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P704" i="3"/>
  <c r="X704" i="3"/>
  <c r="AF704" i="3"/>
  <c r="AN704" i="3"/>
  <c r="AV704" i="3"/>
  <c r="BD704" i="3"/>
  <c r="L703" i="3"/>
  <c r="M703" i="3" s="1"/>
  <c r="S703" i="3"/>
  <c r="AA703" i="3"/>
  <c r="AI703" i="3"/>
  <c r="AQ703" i="3"/>
  <c r="AY703" i="3"/>
  <c r="BG703" i="3"/>
  <c r="X703" i="3"/>
  <c r="AN703" i="3"/>
  <c r="BD703" i="3"/>
  <c r="L702" i="3"/>
  <c r="O702" i="3" s="1"/>
  <c r="S702" i="3"/>
  <c r="AA702" i="3"/>
  <c r="AI702" i="3"/>
  <c r="AQ702" i="3"/>
  <c r="AY702" i="3"/>
  <c r="BG702" i="3"/>
  <c r="X702" i="3"/>
  <c r="AN702" i="3"/>
  <c r="BD702" i="3"/>
  <c r="L701" i="3"/>
  <c r="O701" i="3" s="1"/>
  <c r="S701" i="3"/>
  <c r="AA701" i="3"/>
  <c r="AI701" i="3"/>
  <c r="AQ701" i="3"/>
  <c r="AY701" i="3"/>
  <c r="BG701" i="3"/>
  <c r="X701" i="3"/>
  <c r="AN701" i="3"/>
  <c r="BD701" i="3"/>
  <c r="L700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X700" i="3"/>
  <c r="AF700" i="3"/>
  <c r="AN700" i="3"/>
  <c r="AV700" i="3"/>
  <c r="BD700" i="3"/>
  <c r="L699" i="3"/>
  <c r="O699" i="3" s="1"/>
  <c r="AQ699" i="3"/>
  <c r="AN699" i="3"/>
  <c r="L698" i="3"/>
  <c r="O698" i="3" s="1"/>
  <c r="S698" i="3"/>
  <c r="AA698" i="3"/>
  <c r="AI698" i="3"/>
  <c r="AQ698" i="3"/>
  <c r="AY698" i="3"/>
  <c r="BG698" i="3"/>
  <c r="X698" i="3"/>
  <c r="AN698" i="3"/>
  <c r="BD698" i="3"/>
  <c r="L697" i="3"/>
  <c r="O697" i="3" s="1"/>
  <c r="S697" i="3"/>
  <c r="AA697" i="3"/>
  <c r="AI697" i="3"/>
  <c r="AQ697" i="3"/>
  <c r="AY697" i="3"/>
  <c r="BG697" i="3"/>
  <c r="X697" i="3"/>
  <c r="AN697" i="3"/>
  <c r="BD697" i="3"/>
  <c r="L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X696" i="3"/>
  <c r="AF696" i="3"/>
  <c r="AN696" i="3"/>
  <c r="AV696" i="3"/>
  <c r="BD696" i="3"/>
  <c r="L695" i="3"/>
  <c r="O695" i="3" s="1"/>
  <c r="AQ695" i="3"/>
  <c r="AN695" i="3"/>
  <c r="L694" i="3"/>
  <c r="O694" i="3" s="1"/>
  <c r="S694" i="3"/>
  <c r="AA694" i="3"/>
  <c r="AI694" i="3"/>
  <c r="AQ694" i="3"/>
  <c r="AY694" i="3"/>
  <c r="BG694" i="3"/>
  <c r="X694" i="3"/>
  <c r="AN694" i="3"/>
  <c r="BD694" i="3"/>
  <c r="L693" i="3"/>
  <c r="O693" i="3" s="1"/>
  <c r="S693" i="3"/>
  <c r="AA693" i="3"/>
  <c r="AI693" i="3"/>
  <c r="AQ693" i="3"/>
  <c r="AY693" i="3"/>
  <c r="BG693" i="3"/>
  <c r="X693" i="3"/>
  <c r="AN693" i="3"/>
  <c r="BD693" i="3"/>
  <c r="L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X692" i="3"/>
  <c r="AF692" i="3"/>
  <c r="AN692" i="3"/>
  <c r="AV692" i="3"/>
  <c r="BD692" i="3"/>
  <c r="L691" i="3"/>
  <c r="O691" i="3" s="1"/>
  <c r="AQ691" i="3"/>
  <c r="AN691" i="3"/>
  <c r="L690" i="3"/>
  <c r="O690" i="3" s="1"/>
  <c r="S690" i="3"/>
  <c r="AA690" i="3"/>
  <c r="AI690" i="3"/>
  <c r="AQ690" i="3"/>
  <c r="AY690" i="3"/>
  <c r="BG690" i="3"/>
  <c r="X690" i="3"/>
  <c r="AN690" i="3"/>
  <c r="BD690" i="3"/>
  <c r="L689" i="3"/>
  <c r="O689" i="3" s="1"/>
  <c r="S689" i="3"/>
  <c r="AA689" i="3"/>
  <c r="AI689" i="3"/>
  <c r="AQ689" i="3"/>
  <c r="AY689" i="3"/>
  <c r="BG689" i="3"/>
  <c r="X689" i="3"/>
  <c r="AN689" i="3"/>
  <c r="BD689" i="3"/>
  <c r="L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X688" i="3"/>
  <c r="AF688" i="3"/>
  <c r="AN688" i="3"/>
  <c r="AV688" i="3"/>
  <c r="BD688" i="3"/>
  <c r="L687" i="3"/>
  <c r="O687" i="3" s="1"/>
  <c r="AQ687" i="3"/>
  <c r="AN687" i="3"/>
  <c r="L686" i="3"/>
  <c r="O686" i="3" s="1"/>
  <c r="S686" i="3"/>
  <c r="AA686" i="3"/>
  <c r="AI686" i="3"/>
  <c r="AQ686" i="3"/>
  <c r="AY686" i="3"/>
  <c r="BG686" i="3"/>
  <c r="X686" i="3"/>
  <c r="AN686" i="3"/>
  <c r="BD686" i="3"/>
  <c r="L685" i="3"/>
  <c r="O685" i="3" s="1"/>
  <c r="S685" i="3"/>
  <c r="AA685" i="3"/>
  <c r="AI685" i="3"/>
  <c r="AQ685" i="3"/>
  <c r="AY685" i="3"/>
  <c r="BG685" i="3"/>
  <c r="X685" i="3"/>
  <c r="AN685" i="3"/>
  <c r="BD685" i="3"/>
  <c r="L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X684" i="3"/>
  <c r="AF684" i="3"/>
  <c r="AN684" i="3"/>
  <c r="AV684" i="3"/>
  <c r="BD684" i="3"/>
  <c r="L683" i="3"/>
  <c r="O683" i="3" s="1"/>
  <c r="AQ683" i="3"/>
  <c r="AN683" i="3"/>
  <c r="L682" i="3"/>
  <c r="O682" i="3" s="1"/>
  <c r="S682" i="3"/>
  <c r="AA682" i="3"/>
  <c r="AI682" i="3"/>
  <c r="AQ682" i="3"/>
  <c r="AY682" i="3"/>
  <c r="BG682" i="3"/>
  <c r="X682" i="3"/>
  <c r="AN682" i="3"/>
  <c r="BD682" i="3"/>
  <c r="L681" i="3"/>
  <c r="O681" i="3" s="1"/>
  <c r="S681" i="3"/>
  <c r="AA681" i="3"/>
  <c r="AI681" i="3"/>
  <c r="AQ681" i="3"/>
  <c r="AY681" i="3"/>
  <c r="BG681" i="3"/>
  <c r="X681" i="3"/>
  <c r="AN681" i="3"/>
  <c r="BD681" i="3"/>
  <c r="L680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80" i="3"/>
  <c r="X680" i="3"/>
  <c r="AF680" i="3"/>
  <c r="AN680" i="3"/>
  <c r="AV680" i="3"/>
  <c r="BD680" i="3"/>
  <c r="L679" i="3"/>
  <c r="O679" i="3" s="1"/>
  <c r="AQ679" i="3"/>
  <c r="AN679" i="3"/>
  <c r="L678" i="3"/>
  <c r="O678" i="3" s="1"/>
  <c r="S678" i="3"/>
  <c r="AA678" i="3"/>
  <c r="AI678" i="3"/>
  <c r="AQ678" i="3"/>
  <c r="AY678" i="3"/>
  <c r="BG678" i="3"/>
  <c r="X678" i="3"/>
  <c r="AN678" i="3"/>
  <c r="BD678" i="3"/>
  <c r="L677" i="3"/>
  <c r="O677" i="3" s="1"/>
  <c r="S677" i="3"/>
  <c r="AA677" i="3"/>
  <c r="AI677" i="3"/>
  <c r="AQ677" i="3"/>
  <c r="AY677" i="3"/>
  <c r="BG677" i="3"/>
  <c r="X677" i="3"/>
  <c r="AN677" i="3"/>
  <c r="BD677" i="3"/>
  <c r="L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P676" i="3"/>
  <c r="X676" i="3"/>
  <c r="AF676" i="3"/>
  <c r="AN676" i="3"/>
  <c r="AV676" i="3"/>
  <c r="BD676" i="3"/>
  <c r="L675" i="3"/>
  <c r="O675" i="3" s="1"/>
  <c r="AQ675" i="3"/>
  <c r="AN675" i="3"/>
  <c r="L674" i="3"/>
  <c r="O674" i="3" s="1"/>
  <c r="S674" i="3"/>
  <c r="AA674" i="3"/>
  <c r="AI674" i="3"/>
  <c r="AQ674" i="3"/>
  <c r="AY674" i="3"/>
  <c r="BG674" i="3"/>
  <c r="X674" i="3"/>
  <c r="AN674" i="3"/>
  <c r="BD674" i="3"/>
  <c r="N672" i="3"/>
  <c r="R672" i="3"/>
  <c r="V672" i="3"/>
  <c r="Z672" i="3"/>
  <c r="AD672" i="3"/>
  <c r="AH672" i="3"/>
  <c r="AL672" i="3"/>
  <c r="AP672" i="3"/>
  <c r="AT672" i="3"/>
  <c r="AX672" i="3"/>
  <c r="BB672" i="3"/>
  <c r="BF672" i="3"/>
  <c r="P672" i="3"/>
  <c r="X672" i="3"/>
  <c r="AF672" i="3"/>
  <c r="AN672" i="3"/>
  <c r="AV672" i="3"/>
  <c r="BD672" i="3"/>
  <c r="N670" i="3"/>
  <c r="R670" i="3"/>
  <c r="V670" i="3"/>
  <c r="Z670" i="3"/>
  <c r="AD670" i="3"/>
  <c r="AH670" i="3"/>
  <c r="AL670" i="3"/>
  <c r="AP670" i="3"/>
  <c r="AT670" i="3"/>
  <c r="AX670" i="3"/>
  <c r="BB670" i="3"/>
  <c r="BF670" i="3"/>
  <c r="P670" i="3"/>
  <c r="X670" i="3"/>
  <c r="AF670" i="3"/>
  <c r="AN670" i="3"/>
  <c r="AV670" i="3"/>
  <c r="BD670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P668" i="3"/>
  <c r="X668" i="3"/>
  <c r="AF668" i="3"/>
  <c r="AN668" i="3"/>
  <c r="AV668" i="3"/>
  <c r="BD668" i="3"/>
  <c r="N666" i="3"/>
  <c r="R666" i="3"/>
  <c r="V666" i="3"/>
  <c r="Z666" i="3"/>
  <c r="AD666" i="3"/>
  <c r="AH666" i="3"/>
  <c r="AL666" i="3"/>
  <c r="AP666" i="3"/>
  <c r="AT666" i="3"/>
  <c r="AX666" i="3"/>
  <c r="BB666" i="3"/>
  <c r="BF666" i="3"/>
  <c r="P666" i="3"/>
  <c r="X666" i="3"/>
  <c r="AF666" i="3"/>
  <c r="AN666" i="3"/>
  <c r="AV666" i="3"/>
  <c r="BD666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P664" i="3"/>
  <c r="X664" i="3"/>
  <c r="AF664" i="3"/>
  <c r="AN664" i="3"/>
  <c r="AV664" i="3"/>
  <c r="BD664" i="3"/>
  <c r="N662" i="3"/>
  <c r="R662" i="3"/>
  <c r="V662" i="3"/>
  <c r="Z662" i="3"/>
  <c r="AD662" i="3"/>
  <c r="AH662" i="3"/>
  <c r="AL662" i="3"/>
  <c r="AP662" i="3"/>
  <c r="AT662" i="3"/>
  <c r="AX662" i="3"/>
  <c r="BB662" i="3"/>
  <c r="BF662" i="3"/>
  <c r="P662" i="3"/>
  <c r="X662" i="3"/>
  <c r="AF662" i="3"/>
  <c r="AN662" i="3"/>
  <c r="AV662" i="3"/>
  <c r="BD662" i="3"/>
  <c r="N660" i="3"/>
  <c r="R660" i="3"/>
  <c r="V660" i="3"/>
  <c r="Z660" i="3"/>
  <c r="AD660" i="3"/>
  <c r="AH660" i="3"/>
  <c r="AL660" i="3"/>
  <c r="AP660" i="3"/>
  <c r="AT660" i="3"/>
  <c r="AX660" i="3"/>
  <c r="BB660" i="3"/>
  <c r="BF660" i="3"/>
  <c r="P660" i="3"/>
  <c r="X660" i="3"/>
  <c r="AF660" i="3"/>
  <c r="AN660" i="3"/>
  <c r="AV660" i="3"/>
  <c r="BD660" i="3"/>
  <c r="N658" i="3"/>
  <c r="R658" i="3"/>
  <c r="V658" i="3"/>
  <c r="Z658" i="3"/>
  <c r="AD658" i="3"/>
  <c r="AH658" i="3"/>
  <c r="AL658" i="3"/>
  <c r="AP658" i="3"/>
  <c r="AT658" i="3"/>
  <c r="AX658" i="3"/>
  <c r="BB658" i="3"/>
  <c r="BF658" i="3"/>
  <c r="P658" i="3"/>
  <c r="X658" i="3"/>
  <c r="AF658" i="3"/>
  <c r="AN658" i="3"/>
  <c r="AV658" i="3"/>
  <c r="BD658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P656" i="3"/>
  <c r="X656" i="3"/>
  <c r="AF656" i="3"/>
  <c r="AN656" i="3"/>
  <c r="AV656" i="3"/>
  <c r="BD656" i="3"/>
  <c r="N654" i="3"/>
  <c r="P654" i="3"/>
  <c r="R654" i="3"/>
  <c r="T654" i="3"/>
  <c r="V654" i="3"/>
  <c r="X654" i="3"/>
  <c r="Z654" i="3"/>
  <c r="AB654" i="3"/>
  <c r="AD654" i="3"/>
  <c r="AF654" i="3"/>
  <c r="AH654" i="3"/>
  <c r="AJ654" i="3"/>
  <c r="AL654" i="3"/>
  <c r="AN654" i="3"/>
  <c r="AP654" i="3"/>
  <c r="AR654" i="3"/>
  <c r="AT654" i="3"/>
  <c r="AV654" i="3"/>
  <c r="AX654" i="3"/>
  <c r="AZ654" i="3"/>
  <c r="BB654" i="3"/>
  <c r="BD654" i="3"/>
  <c r="BF654" i="3"/>
  <c r="BH654" i="3"/>
  <c r="M654" i="3"/>
  <c r="Q654" i="3"/>
  <c r="U654" i="3"/>
  <c r="Y654" i="3"/>
  <c r="AC654" i="3"/>
  <c r="AG654" i="3"/>
  <c r="AK654" i="3"/>
  <c r="AO654" i="3"/>
  <c r="AS654" i="3"/>
  <c r="AW654" i="3"/>
  <c r="BA654" i="3"/>
  <c r="BE654" i="3"/>
  <c r="BI654" i="3"/>
  <c r="O654" i="3"/>
  <c r="W654" i="3"/>
  <c r="AE654" i="3"/>
  <c r="AM654" i="3"/>
  <c r="AU654" i="3"/>
  <c r="BC654" i="3"/>
  <c r="S654" i="3"/>
  <c r="AI654" i="3"/>
  <c r="AY654" i="3"/>
  <c r="N650" i="3"/>
  <c r="P650" i="3"/>
  <c r="R650" i="3"/>
  <c r="T650" i="3"/>
  <c r="V650" i="3"/>
  <c r="X650" i="3"/>
  <c r="Z650" i="3"/>
  <c r="AB650" i="3"/>
  <c r="AD650" i="3"/>
  <c r="AF650" i="3"/>
  <c r="AH650" i="3"/>
  <c r="AJ650" i="3"/>
  <c r="AL650" i="3"/>
  <c r="AN650" i="3"/>
  <c r="AP650" i="3"/>
  <c r="AR650" i="3"/>
  <c r="AT650" i="3"/>
  <c r="AV650" i="3"/>
  <c r="AX650" i="3"/>
  <c r="AZ650" i="3"/>
  <c r="BB650" i="3"/>
  <c r="BD650" i="3"/>
  <c r="BF650" i="3"/>
  <c r="BH650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O650" i="3"/>
  <c r="W650" i="3"/>
  <c r="AE650" i="3"/>
  <c r="AM650" i="3"/>
  <c r="AU650" i="3"/>
  <c r="BC650" i="3"/>
  <c r="S650" i="3"/>
  <c r="AI650" i="3"/>
  <c r="AY650" i="3"/>
  <c r="N628" i="3"/>
  <c r="P628" i="3"/>
  <c r="R628" i="3"/>
  <c r="T628" i="3"/>
  <c r="V628" i="3"/>
  <c r="X628" i="3"/>
  <c r="Z628" i="3"/>
  <c r="AB628" i="3"/>
  <c r="AD628" i="3"/>
  <c r="AF628" i="3"/>
  <c r="AH628" i="3"/>
  <c r="AJ628" i="3"/>
  <c r="AL628" i="3"/>
  <c r="AN628" i="3"/>
  <c r="AP628" i="3"/>
  <c r="AR628" i="3"/>
  <c r="AT628" i="3"/>
  <c r="AV628" i="3"/>
  <c r="AX628" i="3"/>
  <c r="AZ628" i="3"/>
  <c r="BB628" i="3"/>
  <c r="BD628" i="3"/>
  <c r="BF628" i="3"/>
  <c r="BH62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O628" i="3"/>
  <c r="W628" i="3"/>
  <c r="AE628" i="3"/>
  <c r="AM628" i="3"/>
  <c r="AU628" i="3"/>
  <c r="BC628" i="3"/>
  <c r="S628" i="3"/>
  <c r="AI628" i="3"/>
  <c r="AY628" i="3"/>
  <c r="AA628" i="3"/>
  <c r="BG628" i="3"/>
  <c r="AQ628" i="3"/>
  <c r="BH825" i="3"/>
  <c r="BF825" i="3"/>
  <c r="BD825" i="3"/>
  <c r="BB825" i="3"/>
  <c r="AZ825" i="3"/>
  <c r="AX825" i="3"/>
  <c r="AV825" i="3"/>
  <c r="AT825" i="3"/>
  <c r="AR825" i="3"/>
  <c r="AP825" i="3"/>
  <c r="AN825" i="3"/>
  <c r="AL825" i="3"/>
  <c r="AJ825" i="3"/>
  <c r="AH825" i="3"/>
  <c r="AF825" i="3"/>
  <c r="AD825" i="3"/>
  <c r="AB825" i="3"/>
  <c r="Z825" i="3"/>
  <c r="X825" i="3"/>
  <c r="V825" i="3"/>
  <c r="T825" i="3"/>
  <c r="R825" i="3"/>
  <c r="P825" i="3"/>
  <c r="BH824" i="3"/>
  <c r="BF824" i="3"/>
  <c r="BD824" i="3"/>
  <c r="BB824" i="3"/>
  <c r="AZ824" i="3"/>
  <c r="AX824" i="3"/>
  <c r="AV824" i="3"/>
  <c r="AT824" i="3"/>
  <c r="AR824" i="3"/>
  <c r="AP824" i="3"/>
  <c r="AN824" i="3"/>
  <c r="AL824" i="3"/>
  <c r="AJ824" i="3"/>
  <c r="AH824" i="3"/>
  <c r="AF824" i="3"/>
  <c r="AD824" i="3"/>
  <c r="AB824" i="3"/>
  <c r="Z824" i="3"/>
  <c r="X824" i="3"/>
  <c r="V824" i="3"/>
  <c r="T824" i="3"/>
  <c r="R824" i="3"/>
  <c r="P824" i="3"/>
  <c r="BH823" i="3"/>
  <c r="BF823" i="3"/>
  <c r="BD823" i="3"/>
  <c r="BB823" i="3"/>
  <c r="AZ823" i="3"/>
  <c r="AX823" i="3"/>
  <c r="AV823" i="3"/>
  <c r="AT823" i="3"/>
  <c r="AR823" i="3"/>
  <c r="AP823" i="3"/>
  <c r="AN823" i="3"/>
  <c r="AL823" i="3"/>
  <c r="AJ823" i="3"/>
  <c r="AH823" i="3"/>
  <c r="AF823" i="3"/>
  <c r="AD823" i="3"/>
  <c r="AB823" i="3"/>
  <c r="Z823" i="3"/>
  <c r="X823" i="3"/>
  <c r="V823" i="3"/>
  <c r="T823" i="3"/>
  <c r="R823" i="3"/>
  <c r="P823" i="3"/>
  <c r="BH822" i="3"/>
  <c r="BF822" i="3"/>
  <c r="BD822" i="3"/>
  <c r="BB822" i="3"/>
  <c r="AZ822" i="3"/>
  <c r="AX822" i="3"/>
  <c r="AV822" i="3"/>
  <c r="AT822" i="3"/>
  <c r="AR822" i="3"/>
  <c r="AP822" i="3"/>
  <c r="AN822" i="3"/>
  <c r="AL822" i="3"/>
  <c r="AJ822" i="3"/>
  <c r="AH822" i="3"/>
  <c r="AF822" i="3"/>
  <c r="AD822" i="3"/>
  <c r="AB822" i="3"/>
  <c r="Z822" i="3"/>
  <c r="X822" i="3"/>
  <c r="V822" i="3"/>
  <c r="T822" i="3"/>
  <c r="R822" i="3"/>
  <c r="P822" i="3"/>
  <c r="BH821" i="3"/>
  <c r="BF821" i="3"/>
  <c r="BD821" i="3"/>
  <c r="BB821" i="3"/>
  <c r="AZ821" i="3"/>
  <c r="AX821" i="3"/>
  <c r="AV821" i="3"/>
  <c r="AT821" i="3"/>
  <c r="AR821" i="3"/>
  <c r="AP821" i="3"/>
  <c r="AN821" i="3"/>
  <c r="AL821" i="3"/>
  <c r="AJ821" i="3"/>
  <c r="AH821" i="3"/>
  <c r="AF821" i="3"/>
  <c r="AD821" i="3"/>
  <c r="AB821" i="3"/>
  <c r="Z821" i="3"/>
  <c r="X821" i="3"/>
  <c r="V821" i="3"/>
  <c r="T821" i="3"/>
  <c r="R821" i="3"/>
  <c r="P821" i="3"/>
  <c r="BH819" i="3"/>
  <c r="BF819" i="3"/>
  <c r="BD819" i="3"/>
  <c r="BB819" i="3"/>
  <c r="AZ819" i="3"/>
  <c r="AX819" i="3"/>
  <c r="AV819" i="3"/>
  <c r="AT819" i="3"/>
  <c r="AR819" i="3"/>
  <c r="AP819" i="3"/>
  <c r="AN819" i="3"/>
  <c r="AL819" i="3"/>
  <c r="AJ819" i="3"/>
  <c r="AH819" i="3"/>
  <c r="AF819" i="3"/>
  <c r="AD819" i="3"/>
  <c r="AB819" i="3"/>
  <c r="Z819" i="3"/>
  <c r="X819" i="3"/>
  <c r="V819" i="3"/>
  <c r="T819" i="3"/>
  <c r="R819" i="3"/>
  <c r="P819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H816" i="3"/>
  <c r="BF816" i="3"/>
  <c r="BD816" i="3"/>
  <c r="BB816" i="3"/>
  <c r="AZ816" i="3"/>
  <c r="AX816" i="3"/>
  <c r="AV816" i="3"/>
  <c r="AT816" i="3"/>
  <c r="AR816" i="3"/>
  <c r="AP816" i="3"/>
  <c r="AN816" i="3"/>
  <c r="AL816" i="3"/>
  <c r="AJ816" i="3"/>
  <c r="AH816" i="3"/>
  <c r="AF816" i="3"/>
  <c r="AD816" i="3"/>
  <c r="AB816" i="3"/>
  <c r="Z816" i="3"/>
  <c r="X816" i="3"/>
  <c r="V816" i="3"/>
  <c r="T816" i="3"/>
  <c r="R816" i="3"/>
  <c r="P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H808" i="3"/>
  <c r="BF808" i="3"/>
  <c r="BD808" i="3"/>
  <c r="BB808" i="3"/>
  <c r="AZ808" i="3"/>
  <c r="AX808" i="3"/>
  <c r="AV808" i="3"/>
  <c r="AT808" i="3"/>
  <c r="AR808" i="3"/>
  <c r="AP808" i="3"/>
  <c r="AN808" i="3"/>
  <c r="AL808" i="3"/>
  <c r="AJ808" i="3"/>
  <c r="AH808" i="3"/>
  <c r="AF808" i="3"/>
  <c r="AD808" i="3"/>
  <c r="AB808" i="3"/>
  <c r="Z808" i="3"/>
  <c r="X808" i="3"/>
  <c r="V808" i="3"/>
  <c r="T808" i="3"/>
  <c r="R808" i="3"/>
  <c r="P808" i="3"/>
  <c r="BH807" i="3"/>
  <c r="BF807" i="3"/>
  <c r="BD807" i="3"/>
  <c r="BB807" i="3"/>
  <c r="AZ807" i="3"/>
  <c r="AX807" i="3"/>
  <c r="AV807" i="3"/>
  <c r="AT807" i="3"/>
  <c r="AR807" i="3"/>
  <c r="AP807" i="3"/>
  <c r="AN807" i="3"/>
  <c r="AL807" i="3"/>
  <c r="AJ807" i="3"/>
  <c r="AH807" i="3"/>
  <c r="AF807" i="3"/>
  <c r="AD807" i="3"/>
  <c r="AB807" i="3"/>
  <c r="Z807" i="3"/>
  <c r="X807" i="3"/>
  <c r="V807" i="3"/>
  <c r="T807" i="3"/>
  <c r="R807" i="3"/>
  <c r="P807" i="3"/>
  <c r="BH806" i="3"/>
  <c r="BF806" i="3"/>
  <c r="BD806" i="3"/>
  <c r="BB806" i="3"/>
  <c r="AZ806" i="3"/>
  <c r="AX806" i="3"/>
  <c r="AV806" i="3"/>
  <c r="AT806" i="3"/>
  <c r="AR806" i="3"/>
  <c r="AP806" i="3"/>
  <c r="AN806" i="3"/>
  <c r="AL806" i="3"/>
  <c r="AJ806" i="3"/>
  <c r="AH806" i="3"/>
  <c r="AF806" i="3"/>
  <c r="AD806" i="3"/>
  <c r="AB806" i="3"/>
  <c r="Z806" i="3"/>
  <c r="X806" i="3"/>
  <c r="V806" i="3"/>
  <c r="T806" i="3"/>
  <c r="R806" i="3"/>
  <c r="P806" i="3"/>
  <c r="BH805" i="3"/>
  <c r="BF805" i="3"/>
  <c r="BD805" i="3"/>
  <c r="BB805" i="3"/>
  <c r="AZ805" i="3"/>
  <c r="AX805" i="3"/>
  <c r="AV805" i="3"/>
  <c r="AT805" i="3"/>
  <c r="AR805" i="3"/>
  <c r="AP805" i="3"/>
  <c r="AN805" i="3"/>
  <c r="AL805" i="3"/>
  <c r="AJ805" i="3"/>
  <c r="AH805" i="3"/>
  <c r="AF805" i="3"/>
  <c r="AD805" i="3"/>
  <c r="AB805" i="3"/>
  <c r="Z805" i="3"/>
  <c r="X805" i="3"/>
  <c r="V805" i="3"/>
  <c r="T805" i="3"/>
  <c r="R805" i="3"/>
  <c r="P805" i="3"/>
  <c r="BH804" i="3"/>
  <c r="BF804" i="3"/>
  <c r="BD804" i="3"/>
  <c r="BB804" i="3"/>
  <c r="AZ804" i="3"/>
  <c r="AX804" i="3"/>
  <c r="AV804" i="3"/>
  <c r="AT804" i="3"/>
  <c r="AR804" i="3"/>
  <c r="AP804" i="3"/>
  <c r="AN804" i="3"/>
  <c r="AL804" i="3"/>
  <c r="AJ804" i="3"/>
  <c r="AH804" i="3"/>
  <c r="AF804" i="3"/>
  <c r="AD804" i="3"/>
  <c r="AB804" i="3"/>
  <c r="Z804" i="3"/>
  <c r="X804" i="3"/>
  <c r="V804" i="3"/>
  <c r="T804" i="3"/>
  <c r="R804" i="3"/>
  <c r="P804" i="3"/>
  <c r="BH803" i="3"/>
  <c r="BF803" i="3"/>
  <c r="BD803" i="3"/>
  <c r="BB803" i="3"/>
  <c r="AZ803" i="3"/>
  <c r="AX803" i="3"/>
  <c r="AV803" i="3"/>
  <c r="AT803" i="3"/>
  <c r="AR803" i="3"/>
  <c r="AP803" i="3"/>
  <c r="AN803" i="3"/>
  <c r="AL803" i="3"/>
  <c r="AJ803" i="3"/>
  <c r="AH803" i="3"/>
  <c r="AF803" i="3"/>
  <c r="AD803" i="3"/>
  <c r="AB803" i="3"/>
  <c r="Z803" i="3"/>
  <c r="X803" i="3"/>
  <c r="V803" i="3"/>
  <c r="T803" i="3"/>
  <c r="R803" i="3"/>
  <c r="P803" i="3"/>
  <c r="BH802" i="3"/>
  <c r="BF802" i="3"/>
  <c r="BD802" i="3"/>
  <c r="BB802" i="3"/>
  <c r="AZ802" i="3"/>
  <c r="AX802" i="3"/>
  <c r="AV802" i="3"/>
  <c r="AT802" i="3"/>
  <c r="AR802" i="3"/>
  <c r="AP802" i="3"/>
  <c r="AN802" i="3"/>
  <c r="AL802" i="3"/>
  <c r="AJ802" i="3"/>
  <c r="AH802" i="3"/>
  <c r="AF802" i="3"/>
  <c r="AD802" i="3"/>
  <c r="AB802" i="3"/>
  <c r="Z802" i="3"/>
  <c r="X802" i="3"/>
  <c r="V802" i="3"/>
  <c r="T802" i="3"/>
  <c r="R802" i="3"/>
  <c r="P802" i="3"/>
  <c r="BH801" i="3"/>
  <c r="BF801" i="3"/>
  <c r="BD801" i="3"/>
  <c r="BB801" i="3"/>
  <c r="AZ801" i="3"/>
  <c r="AX801" i="3"/>
  <c r="AV801" i="3"/>
  <c r="AT801" i="3"/>
  <c r="AR801" i="3"/>
  <c r="AP801" i="3"/>
  <c r="AN801" i="3"/>
  <c r="AL801" i="3"/>
  <c r="AJ801" i="3"/>
  <c r="AH801" i="3"/>
  <c r="AF801" i="3"/>
  <c r="AD801" i="3"/>
  <c r="AB801" i="3"/>
  <c r="Z801" i="3"/>
  <c r="X801" i="3"/>
  <c r="V801" i="3"/>
  <c r="T801" i="3"/>
  <c r="R801" i="3"/>
  <c r="P801" i="3"/>
  <c r="BH800" i="3"/>
  <c r="BF800" i="3"/>
  <c r="BD800" i="3"/>
  <c r="BB800" i="3"/>
  <c r="AZ800" i="3"/>
  <c r="AX800" i="3"/>
  <c r="AV800" i="3"/>
  <c r="AT800" i="3"/>
  <c r="AR800" i="3"/>
  <c r="AP800" i="3"/>
  <c r="AN800" i="3"/>
  <c r="AL800" i="3"/>
  <c r="AJ800" i="3"/>
  <c r="AH800" i="3"/>
  <c r="AF800" i="3"/>
  <c r="AD800" i="3"/>
  <c r="AB800" i="3"/>
  <c r="Z800" i="3"/>
  <c r="X800" i="3"/>
  <c r="V800" i="3"/>
  <c r="T800" i="3"/>
  <c r="R800" i="3"/>
  <c r="P800" i="3"/>
  <c r="BH799" i="3"/>
  <c r="BF799" i="3"/>
  <c r="BD799" i="3"/>
  <c r="BB799" i="3"/>
  <c r="AZ799" i="3"/>
  <c r="AX799" i="3"/>
  <c r="AV799" i="3"/>
  <c r="AT799" i="3"/>
  <c r="AR799" i="3"/>
  <c r="AP799" i="3"/>
  <c r="AN799" i="3"/>
  <c r="AL799" i="3"/>
  <c r="AJ799" i="3"/>
  <c r="AH799" i="3"/>
  <c r="AF799" i="3"/>
  <c r="AD799" i="3"/>
  <c r="AB799" i="3"/>
  <c r="Z799" i="3"/>
  <c r="X799" i="3"/>
  <c r="V799" i="3"/>
  <c r="T799" i="3"/>
  <c r="R799" i="3"/>
  <c r="P799" i="3"/>
  <c r="BH798" i="3"/>
  <c r="BF798" i="3"/>
  <c r="BD798" i="3"/>
  <c r="BB798" i="3"/>
  <c r="AZ798" i="3"/>
  <c r="AX798" i="3"/>
  <c r="AV798" i="3"/>
  <c r="AT798" i="3"/>
  <c r="AR798" i="3"/>
  <c r="AP798" i="3"/>
  <c r="AN798" i="3"/>
  <c r="AL798" i="3"/>
  <c r="AJ798" i="3"/>
  <c r="AH798" i="3"/>
  <c r="AF798" i="3"/>
  <c r="AD798" i="3"/>
  <c r="AB798" i="3"/>
  <c r="Z798" i="3"/>
  <c r="X798" i="3"/>
  <c r="V798" i="3"/>
  <c r="T798" i="3"/>
  <c r="R798" i="3"/>
  <c r="P798" i="3"/>
  <c r="BH797" i="3"/>
  <c r="BF797" i="3"/>
  <c r="BD797" i="3"/>
  <c r="BB797" i="3"/>
  <c r="AZ797" i="3"/>
  <c r="AX797" i="3"/>
  <c r="AV797" i="3"/>
  <c r="AT797" i="3"/>
  <c r="AR797" i="3"/>
  <c r="AP797" i="3"/>
  <c r="AN797" i="3"/>
  <c r="AL797" i="3"/>
  <c r="AJ797" i="3"/>
  <c r="AH797" i="3"/>
  <c r="AF797" i="3"/>
  <c r="AD797" i="3"/>
  <c r="AB797" i="3"/>
  <c r="Z797" i="3"/>
  <c r="X797" i="3"/>
  <c r="V797" i="3"/>
  <c r="T797" i="3"/>
  <c r="R797" i="3"/>
  <c r="P797" i="3"/>
  <c r="BH796" i="3"/>
  <c r="BF796" i="3"/>
  <c r="BD796" i="3"/>
  <c r="BB796" i="3"/>
  <c r="AZ796" i="3"/>
  <c r="AX796" i="3"/>
  <c r="AV796" i="3"/>
  <c r="AT796" i="3"/>
  <c r="AR796" i="3"/>
  <c r="AP796" i="3"/>
  <c r="AN796" i="3"/>
  <c r="AL796" i="3"/>
  <c r="AJ796" i="3"/>
  <c r="AH796" i="3"/>
  <c r="AF796" i="3"/>
  <c r="AD796" i="3"/>
  <c r="AB796" i="3"/>
  <c r="Z796" i="3"/>
  <c r="X796" i="3"/>
  <c r="V796" i="3"/>
  <c r="T796" i="3"/>
  <c r="R796" i="3"/>
  <c r="P796" i="3"/>
  <c r="BH795" i="3"/>
  <c r="BF795" i="3"/>
  <c r="BD795" i="3"/>
  <c r="BB795" i="3"/>
  <c r="AZ795" i="3"/>
  <c r="AX795" i="3"/>
  <c r="AV795" i="3"/>
  <c r="AT795" i="3"/>
  <c r="AR795" i="3"/>
  <c r="AP795" i="3"/>
  <c r="AN795" i="3"/>
  <c r="AL795" i="3"/>
  <c r="AJ795" i="3"/>
  <c r="AH795" i="3"/>
  <c r="AF795" i="3"/>
  <c r="AD795" i="3"/>
  <c r="AB795" i="3"/>
  <c r="Z795" i="3"/>
  <c r="X795" i="3"/>
  <c r="V795" i="3"/>
  <c r="T795" i="3"/>
  <c r="R795" i="3"/>
  <c r="P795" i="3"/>
  <c r="BH794" i="3"/>
  <c r="BF794" i="3"/>
  <c r="BD794" i="3"/>
  <c r="BB794" i="3"/>
  <c r="AZ794" i="3"/>
  <c r="AX794" i="3"/>
  <c r="AV794" i="3"/>
  <c r="AT794" i="3"/>
  <c r="AR794" i="3"/>
  <c r="AP794" i="3"/>
  <c r="AN794" i="3"/>
  <c r="AL794" i="3"/>
  <c r="AJ794" i="3"/>
  <c r="AH794" i="3"/>
  <c r="AF794" i="3"/>
  <c r="AD794" i="3"/>
  <c r="AB794" i="3"/>
  <c r="Z794" i="3"/>
  <c r="X794" i="3"/>
  <c r="V794" i="3"/>
  <c r="T794" i="3"/>
  <c r="R794" i="3"/>
  <c r="P794" i="3"/>
  <c r="BH793" i="3"/>
  <c r="BF793" i="3"/>
  <c r="BD793" i="3"/>
  <c r="BB793" i="3"/>
  <c r="AZ793" i="3"/>
  <c r="AX793" i="3"/>
  <c r="AV793" i="3"/>
  <c r="AT793" i="3"/>
  <c r="AR793" i="3"/>
  <c r="AP793" i="3"/>
  <c r="AN793" i="3"/>
  <c r="AL793" i="3"/>
  <c r="AJ793" i="3"/>
  <c r="AH793" i="3"/>
  <c r="AF793" i="3"/>
  <c r="AD793" i="3"/>
  <c r="AB793" i="3"/>
  <c r="Z793" i="3"/>
  <c r="X793" i="3"/>
  <c r="V793" i="3"/>
  <c r="T793" i="3"/>
  <c r="R793" i="3"/>
  <c r="P793" i="3"/>
  <c r="BH792" i="3"/>
  <c r="BF792" i="3"/>
  <c r="BD792" i="3"/>
  <c r="BB792" i="3"/>
  <c r="AZ792" i="3"/>
  <c r="AX792" i="3"/>
  <c r="AV792" i="3"/>
  <c r="AT792" i="3"/>
  <c r="AR792" i="3"/>
  <c r="AP792" i="3"/>
  <c r="AN792" i="3"/>
  <c r="AL792" i="3"/>
  <c r="AJ792" i="3"/>
  <c r="AH792" i="3"/>
  <c r="AF792" i="3"/>
  <c r="AD792" i="3"/>
  <c r="AB792" i="3"/>
  <c r="Z792" i="3"/>
  <c r="X792" i="3"/>
  <c r="V792" i="3"/>
  <c r="T792" i="3"/>
  <c r="R792" i="3"/>
  <c r="P792" i="3"/>
  <c r="BH791" i="3"/>
  <c r="BF791" i="3"/>
  <c r="BD791" i="3"/>
  <c r="BB791" i="3"/>
  <c r="AZ791" i="3"/>
  <c r="AX791" i="3"/>
  <c r="AV791" i="3"/>
  <c r="AT791" i="3"/>
  <c r="AR791" i="3"/>
  <c r="AP791" i="3"/>
  <c r="AN791" i="3"/>
  <c r="AL791" i="3"/>
  <c r="AJ791" i="3"/>
  <c r="AH791" i="3"/>
  <c r="AF791" i="3"/>
  <c r="AD791" i="3"/>
  <c r="AB791" i="3"/>
  <c r="Z791" i="3"/>
  <c r="X791" i="3"/>
  <c r="V791" i="3"/>
  <c r="T791" i="3"/>
  <c r="R791" i="3"/>
  <c r="P791" i="3"/>
  <c r="BH790" i="3"/>
  <c r="BF790" i="3"/>
  <c r="BD790" i="3"/>
  <c r="BB790" i="3"/>
  <c r="AZ790" i="3"/>
  <c r="AX790" i="3"/>
  <c r="AV790" i="3"/>
  <c r="AT790" i="3"/>
  <c r="AR790" i="3"/>
  <c r="AP790" i="3"/>
  <c r="AN790" i="3"/>
  <c r="AL790" i="3"/>
  <c r="AJ790" i="3"/>
  <c r="AH790" i="3"/>
  <c r="AF790" i="3"/>
  <c r="AD790" i="3"/>
  <c r="AB790" i="3"/>
  <c r="Z790" i="3"/>
  <c r="X790" i="3"/>
  <c r="V790" i="3"/>
  <c r="T790" i="3"/>
  <c r="R790" i="3"/>
  <c r="P790" i="3"/>
  <c r="BH789" i="3"/>
  <c r="BF789" i="3"/>
  <c r="BD789" i="3"/>
  <c r="BB789" i="3"/>
  <c r="AZ789" i="3"/>
  <c r="AX789" i="3"/>
  <c r="AV789" i="3"/>
  <c r="AT789" i="3"/>
  <c r="AR789" i="3"/>
  <c r="AP789" i="3"/>
  <c r="AN789" i="3"/>
  <c r="AL789" i="3"/>
  <c r="AJ789" i="3"/>
  <c r="AH789" i="3"/>
  <c r="AF789" i="3"/>
  <c r="AD789" i="3"/>
  <c r="AB789" i="3"/>
  <c r="Z789" i="3"/>
  <c r="X789" i="3"/>
  <c r="V789" i="3"/>
  <c r="T789" i="3"/>
  <c r="R789" i="3"/>
  <c r="P789" i="3"/>
  <c r="BH788" i="3"/>
  <c r="BF788" i="3"/>
  <c r="BD788" i="3"/>
  <c r="BB788" i="3"/>
  <c r="AZ788" i="3"/>
  <c r="AX788" i="3"/>
  <c r="AV788" i="3"/>
  <c r="AT788" i="3"/>
  <c r="AR788" i="3"/>
  <c r="AP788" i="3"/>
  <c r="AN788" i="3"/>
  <c r="AL788" i="3"/>
  <c r="AJ788" i="3"/>
  <c r="AH788" i="3"/>
  <c r="AF788" i="3"/>
  <c r="AD788" i="3"/>
  <c r="AB788" i="3"/>
  <c r="Z788" i="3"/>
  <c r="X788" i="3"/>
  <c r="V788" i="3"/>
  <c r="T788" i="3"/>
  <c r="R788" i="3"/>
  <c r="P788" i="3"/>
  <c r="BH787" i="3"/>
  <c r="BF787" i="3"/>
  <c r="BD787" i="3"/>
  <c r="BB787" i="3"/>
  <c r="AZ787" i="3"/>
  <c r="AX787" i="3"/>
  <c r="AV787" i="3"/>
  <c r="AT787" i="3"/>
  <c r="AR787" i="3"/>
  <c r="AP787" i="3"/>
  <c r="AN787" i="3"/>
  <c r="AL787" i="3"/>
  <c r="AJ787" i="3"/>
  <c r="AH787" i="3"/>
  <c r="AF787" i="3"/>
  <c r="AD787" i="3"/>
  <c r="AB787" i="3"/>
  <c r="Z787" i="3"/>
  <c r="X787" i="3"/>
  <c r="V787" i="3"/>
  <c r="T787" i="3"/>
  <c r="R787" i="3"/>
  <c r="P787" i="3"/>
  <c r="BH786" i="3"/>
  <c r="BF786" i="3"/>
  <c r="BD786" i="3"/>
  <c r="BB786" i="3"/>
  <c r="AZ786" i="3"/>
  <c r="AX786" i="3"/>
  <c r="AV786" i="3"/>
  <c r="AT786" i="3"/>
  <c r="AR786" i="3"/>
  <c r="AP786" i="3"/>
  <c r="AN786" i="3"/>
  <c r="AL786" i="3"/>
  <c r="AJ786" i="3"/>
  <c r="AH786" i="3"/>
  <c r="AF786" i="3"/>
  <c r="AD786" i="3"/>
  <c r="AB786" i="3"/>
  <c r="Z786" i="3"/>
  <c r="X786" i="3"/>
  <c r="V786" i="3"/>
  <c r="T786" i="3"/>
  <c r="R786" i="3"/>
  <c r="P786" i="3"/>
  <c r="BH785" i="3"/>
  <c r="BF785" i="3"/>
  <c r="BD785" i="3"/>
  <c r="BB785" i="3"/>
  <c r="AZ785" i="3"/>
  <c r="AX785" i="3"/>
  <c r="AV785" i="3"/>
  <c r="AT785" i="3"/>
  <c r="AR785" i="3"/>
  <c r="AP785" i="3"/>
  <c r="AN785" i="3"/>
  <c r="AL785" i="3"/>
  <c r="AJ785" i="3"/>
  <c r="AH785" i="3"/>
  <c r="AF785" i="3"/>
  <c r="AD785" i="3"/>
  <c r="AB785" i="3"/>
  <c r="Z785" i="3"/>
  <c r="X785" i="3"/>
  <c r="V785" i="3"/>
  <c r="T785" i="3"/>
  <c r="R785" i="3"/>
  <c r="P785" i="3"/>
  <c r="BH784" i="3"/>
  <c r="BF784" i="3"/>
  <c r="BD784" i="3"/>
  <c r="BB784" i="3"/>
  <c r="AZ784" i="3"/>
  <c r="AX784" i="3"/>
  <c r="AV784" i="3"/>
  <c r="AT784" i="3"/>
  <c r="AR784" i="3"/>
  <c r="AP784" i="3"/>
  <c r="AN784" i="3"/>
  <c r="AL784" i="3"/>
  <c r="AJ784" i="3"/>
  <c r="AH784" i="3"/>
  <c r="AF784" i="3"/>
  <c r="AD784" i="3"/>
  <c r="AB784" i="3"/>
  <c r="Z784" i="3"/>
  <c r="X784" i="3"/>
  <c r="V784" i="3"/>
  <c r="T784" i="3"/>
  <c r="R784" i="3"/>
  <c r="P784" i="3"/>
  <c r="BH783" i="3"/>
  <c r="BD783" i="3"/>
  <c r="AZ783" i="3"/>
  <c r="AV783" i="3"/>
  <c r="AR783" i="3"/>
  <c r="AN783" i="3"/>
  <c r="AJ783" i="3"/>
  <c r="AF783" i="3"/>
  <c r="AB783" i="3"/>
  <c r="X783" i="3"/>
  <c r="T783" i="3"/>
  <c r="P783" i="3"/>
  <c r="BH782" i="3"/>
  <c r="BD782" i="3"/>
  <c r="AZ782" i="3"/>
  <c r="AV782" i="3"/>
  <c r="AR782" i="3"/>
  <c r="AN782" i="3"/>
  <c r="AJ782" i="3"/>
  <c r="AF782" i="3"/>
  <c r="AB782" i="3"/>
  <c r="X782" i="3"/>
  <c r="T782" i="3"/>
  <c r="P782" i="3"/>
  <c r="BH781" i="3"/>
  <c r="BD781" i="3"/>
  <c r="AZ781" i="3"/>
  <c r="AV781" i="3"/>
  <c r="AR781" i="3"/>
  <c r="AN781" i="3"/>
  <c r="AJ781" i="3"/>
  <c r="AF781" i="3"/>
  <c r="AB781" i="3"/>
  <c r="X781" i="3"/>
  <c r="T781" i="3"/>
  <c r="P781" i="3"/>
  <c r="BH780" i="3"/>
  <c r="BD780" i="3"/>
  <c r="AZ780" i="3"/>
  <c r="AV780" i="3"/>
  <c r="AR780" i="3"/>
  <c r="AN780" i="3"/>
  <c r="AJ780" i="3"/>
  <c r="AF780" i="3"/>
  <c r="AB780" i="3"/>
  <c r="X780" i="3"/>
  <c r="T780" i="3"/>
  <c r="P780" i="3"/>
  <c r="BH779" i="3"/>
  <c r="BD779" i="3"/>
  <c r="AZ779" i="3"/>
  <c r="AV779" i="3"/>
  <c r="AR779" i="3"/>
  <c r="AN779" i="3"/>
  <c r="AJ779" i="3"/>
  <c r="AF779" i="3"/>
  <c r="AB779" i="3"/>
  <c r="X779" i="3"/>
  <c r="T779" i="3"/>
  <c r="P779" i="3"/>
  <c r="BH778" i="3"/>
  <c r="BD778" i="3"/>
  <c r="AZ778" i="3"/>
  <c r="AV778" i="3"/>
  <c r="AR778" i="3"/>
  <c r="AN778" i="3"/>
  <c r="AJ778" i="3"/>
  <c r="AF778" i="3"/>
  <c r="AB778" i="3"/>
  <c r="X778" i="3"/>
  <c r="T778" i="3"/>
  <c r="P778" i="3"/>
  <c r="BH777" i="3"/>
  <c r="BD777" i="3"/>
  <c r="AZ777" i="3"/>
  <c r="AV777" i="3"/>
  <c r="AR777" i="3"/>
  <c r="AN777" i="3"/>
  <c r="AJ777" i="3"/>
  <c r="AF777" i="3"/>
  <c r="AB777" i="3"/>
  <c r="X777" i="3"/>
  <c r="T777" i="3"/>
  <c r="P777" i="3"/>
  <c r="BH776" i="3"/>
  <c r="BD776" i="3"/>
  <c r="AZ776" i="3"/>
  <c r="AV776" i="3"/>
  <c r="AR776" i="3"/>
  <c r="AN776" i="3"/>
  <c r="AJ776" i="3"/>
  <c r="AF776" i="3"/>
  <c r="AB776" i="3"/>
  <c r="X776" i="3"/>
  <c r="T776" i="3"/>
  <c r="P776" i="3"/>
  <c r="BH775" i="3"/>
  <c r="BD775" i="3"/>
  <c r="AZ775" i="3"/>
  <c r="AV775" i="3"/>
  <c r="AR775" i="3"/>
  <c r="AN775" i="3"/>
  <c r="AJ775" i="3"/>
  <c r="AF775" i="3"/>
  <c r="AB775" i="3"/>
  <c r="X775" i="3"/>
  <c r="T775" i="3"/>
  <c r="P775" i="3"/>
  <c r="BH774" i="3"/>
  <c r="BD774" i="3"/>
  <c r="AZ774" i="3"/>
  <c r="AV774" i="3"/>
  <c r="AR774" i="3"/>
  <c r="AN774" i="3"/>
  <c r="AJ774" i="3"/>
  <c r="AF774" i="3"/>
  <c r="AB774" i="3"/>
  <c r="X774" i="3"/>
  <c r="T774" i="3"/>
  <c r="P774" i="3"/>
  <c r="BH773" i="3"/>
  <c r="BD773" i="3"/>
  <c r="AZ773" i="3"/>
  <c r="AV773" i="3"/>
  <c r="AR773" i="3"/>
  <c r="AN773" i="3"/>
  <c r="AJ773" i="3"/>
  <c r="AF773" i="3"/>
  <c r="AB773" i="3"/>
  <c r="X773" i="3"/>
  <c r="T773" i="3"/>
  <c r="P773" i="3"/>
  <c r="BH772" i="3"/>
  <c r="BD772" i="3"/>
  <c r="AZ772" i="3"/>
  <c r="AV772" i="3"/>
  <c r="AR772" i="3"/>
  <c r="AN772" i="3"/>
  <c r="AJ772" i="3"/>
  <c r="AF772" i="3"/>
  <c r="AB772" i="3"/>
  <c r="X772" i="3"/>
  <c r="T772" i="3"/>
  <c r="P772" i="3"/>
  <c r="BH771" i="3"/>
  <c r="BD771" i="3"/>
  <c r="AZ771" i="3"/>
  <c r="AV771" i="3"/>
  <c r="AR771" i="3"/>
  <c r="AN771" i="3"/>
  <c r="AJ771" i="3"/>
  <c r="AF771" i="3"/>
  <c r="AB771" i="3"/>
  <c r="X771" i="3"/>
  <c r="T771" i="3"/>
  <c r="P771" i="3"/>
  <c r="BH770" i="3"/>
  <c r="BD770" i="3"/>
  <c r="AZ770" i="3"/>
  <c r="AV770" i="3"/>
  <c r="AR770" i="3"/>
  <c r="AN770" i="3"/>
  <c r="AJ770" i="3"/>
  <c r="AF770" i="3"/>
  <c r="AB770" i="3"/>
  <c r="X770" i="3"/>
  <c r="T770" i="3"/>
  <c r="P770" i="3"/>
  <c r="BH769" i="3"/>
  <c r="BD769" i="3"/>
  <c r="AZ769" i="3"/>
  <c r="AV769" i="3"/>
  <c r="AR769" i="3"/>
  <c r="AN769" i="3"/>
  <c r="AJ769" i="3"/>
  <c r="AF769" i="3"/>
  <c r="AB769" i="3"/>
  <c r="X769" i="3"/>
  <c r="T769" i="3"/>
  <c r="P769" i="3"/>
  <c r="BH768" i="3"/>
  <c r="BD768" i="3"/>
  <c r="AZ768" i="3"/>
  <c r="AV768" i="3"/>
  <c r="AR768" i="3"/>
  <c r="AN768" i="3"/>
  <c r="AJ768" i="3"/>
  <c r="AF768" i="3"/>
  <c r="AB768" i="3"/>
  <c r="X768" i="3"/>
  <c r="T768" i="3"/>
  <c r="P768" i="3"/>
  <c r="BH767" i="3"/>
  <c r="BD767" i="3"/>
  <c r="AZ767" i="3"/>
  <c r="AV767" i="3"/>
  <c r="AR767" i="3"/>
  <c r="AN767" i="3"/>
  <c r="AJ767" i="3"/>
  <c r="AF767" i="3"/>
  <c r="AB767" i="3"/>
  <c r="X767" i="3"/>
  <c r="T767" i="3"/>
  <c r="P767" i="3"/>
  <c r="BH766" i="3"/>
  <c r="BD766" i="3"/>
  <c r="AZ766" i="3"/>
  <c r="AV766" i="3"/>
  <c r="AR766" i="3"/>
  <c r="AN766" i="3"/>
  <c r="AJ766" i="3"/>
  <c r="AF766" i="3"/>
  <c r="AB766" i="3"/>
  <c r="X766" i="3"/>
  <c r="T766" i="3"/>
  <c r="P766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H753" i="3"/>
  <c r="BD753" i="3"/>
  <c r="AZ753" i="3"/>
  <c r="AV753" i="3"/>
  <c r="AR753" i="3"/>
  <c r="AN753" i="3"/>
  <c r="AJ753" i="3"/>
  <c r="AF753" i="3"/>
  <c r="AB753" i="3"/>
  <c r="X753" i="3"/>
  <c r="T753" i="3"/>
  <c r="P753" i="3"/>
  <c r="BH752" i="3"/>
  <c r="BD752" i="3"/>
  <c r="AZ752" i="3"/>
  <c r="AV752" i="3"/>
  <c r="AR752" i="3"/>
  <c r="AN752" i="3"/>
  <c r="AJ752" i="3"/>
  <c r="AF752" i="3"/>
  <c r="AB752" i="3"/>
  <c r="X752" i="3"/>
  <c r="T752" i="3"/>
  <c r="P752" i="3"/>
  <c r="BH751" i="3"/>
  <c r="BD751" i="3"/>
  <c r="AZ751" i="3"/>
  <c r="AV751" i="3"/>
  <c r="AR751" i="3"/>
  <c r="AN751" i="3"/>
  <c r="AJ751" i="3"/>
  <c r="AF751" i="3"/>
  <c r="AB751" i="3"/>
  <c r="X751" i="3"/>
  <c r="T751" i="3"/>
  <c r="P751" i="3"/>
  <c r="BH750" i="3"/>
  <c r="BD750" i="3"/>
  <c r="AZ750" i="3"/>
  <c r="AV750" i="3"/>
  <c r="AR750" i="3"/>
  <c r="AN750" i="3"/>
  <c r="AJ750" i="3"/>
  <c r="AF750" i="3"/>
  <c r="AB750" i="3"/>
  <c r="X750" i="3"/>
  <c r="T750" i="3"/>
  <c r="P750" i="3"/>
  <c r="BH749" i="3"/>
  <c r="BD749" i="3"/>
  <c r="AZ749" i="3"/>
  <c r="AV749" i="3"/>
  <c r="AR749" i="3"/>
  <c r="AN749" i="3"/>
  <c r="AJ749" i="3"/>
  <c r="AF749" i="3"/>
  <c r="AB749" i="3"/>
  <c r="X749" i="3"/>
  <c r="T749" i="3"/>
  <c r="P749" i="3"/>
  <c r="BH748" i="3"/>
  <c r="BD748" i="3"/>
  <c r="AZ748" i="3"/>
  <c r="AV748" i="3"/>
  <c r="AR748" i="3"/>
  <c r="AN748" i="3"/>
  <c r="AJ748" i="3"/>
  <c r="AF748" i="3"/>
  <c r="AB748" i="3"/>
  <c r="X748" i="3"/>
  <c r="T748" i="3"/>
  <c r="P748" i="3"/>
  <c r="BH747" i="3"/>
  <c r="BD747" i="3"/>
  <c r="AZ747" i="3"/>
  <c r="AV747" i="3"/>
  <c r="AR747" i="3"/>
  <c r="AN747" i="3"/>
  <c r="AJ747" i="3"/>
  <c r="AF747" i="3"/>
  <c r="AB747" i="3"/>
  <c r="X747" i="3"/>
  <c r="T747" i="3"/>
  <c r="P747" i="3"/>
  <c r="BH746" i="3"/>
  <c r="BD746" i="3"/>
  <c r="AZ746" i="3"/>
  <c r="AV746" i="3"/>
  <c r="AR746" i="3"/>
  <c r="AN746" i="3"/>
  <c r="AJ746" i="3"/>
  <c r="AF746" i="3"/>
  <c r="AB746" i="3"/>
  <c r="X746" i="3"/>
  <c r="T746" i="3"/>
  <c r="P746" i="3"/>
  <c r="BH745" i="3"/>
  <c r="BD745" i="3"/>
  <c r="AZ745" i="3"/>
  <c r="AV745" i="3"/>
  <c r="AR745" i="3"/>
  <c r="AN745" i="3"/>
  <c r="AJ745" i="3"/>
  <c r="AF745" i="3"/>
  <c r="AB745" i="3"/>
  <c r="X745" i="3"/>
  <c r="T745" i="3"/>
  <c r="P745" i="3"/>
  <c r="BH744" i="3"/>
  <c r="BD744" i="3"/>
  <c r="AZ744" i="3"/>
  <c r="AV744" i="3"/>
  <c r="AR744" i="3"/>
  <c r="AN744" i="3"/>
  <c r="AJ744" i="3"/>
  <c r="AF744" i="3"/>
  <c r="AB744" i="3"/>
  <c r="X744" i="3"/>
  <c r="T744" i="3"/>
  <c r="P744" i="3"/>
  <c r="BH743" i="3"/>
  <c r="BD743" i="3"/>
  <c r="AZ743" i="3"/>
  <c r="AV743" i="3"/>
  <c r="AR743" i="3"/>
  <c r="AN743" i="3"/>
  <c r="AJ743" i="3"/>
  <c r="AF743" i="3"/>
  <c r="AB743" i="3"/>
  <c r="X743" i="3"/>
  <c r="T743" i="3"/>
  <c r="P743" i="3"/>
  <c r="BH742" i="3"/>
  <c r="BD742" i="3"/>
  <c r="AZ742" i="3"/>
  <c r="AV742" i="3"/>
  <c r="AR742" i="3"/>
  <c r="AN742" i="3"/>
  <c r="AJ742" i="3"/>
  <c r="AF742" i="3"/>
  <c r="AB742" i="3"/>
  <c r="X742" i="3"/>
  <c r="T742" i="3"/>
  <c r="P742" i="3"/>
  <c r="BH741" i="3"/>
  <c r="BD741" i="3"/>
  <c r="AZ741" i="3"/>
  <c r="AV741" i="3"/>
  <c r="AR741" i="3"/>
  <c r="AN741" i="3"/>
  <c r="AJ741" i="3"/>
  <c r="AF741" i="3"/>
  <c r="AB741" i="3"/>
  <c r="X741" i="3"/>
  <c r="T741" i="3"/>
  <c r="P741" i="3"/>
  <c r="BH740" i="3"/>
  <c r="BD740" i="3"/>
  <c r="AZ740" i="3"/>
  <c r="AV740" i="3"/>
  <c r="AR740" i="3"/>
  <c r="AN740" i="3"/>
  <c r="AJ740" i="3"/>
  <c r="AF740" i="3"/>
  <c r="AB740" i="3"/>
  <c r="X740" i="3"/>
  <c r="T740" i="3"/>
  <c r="P740" i="3"/>
  <c r="BH739" i="3"/>
  <c r="BD739" i="3"/>
  <c r="AZ739" i="3"/>
  <c r="AV739" i="3"/>
  <c r="AR739" i="3"/>
  <c r="AN739" i="3"/>
  <c r="AJ739" i="3"/>
  <c r="AF739" i="3"/>
  <c r="AB739" i="3"/>
  <c r="X739" i="3"/>
  <c r="T739" i="3"/>
  <c r="P739" i="3"/>
  <c r="BH738" i="3"/>
  <c r="BD738" i="3"/>
  <c r="AZ738" i="3"/>
  <c r="AV738" i="3"/>
  <c r="AR738" i="3"/>
  <c r="AN738" i="3"/>
  <c r="AJ738" i="3"/>
  <c r="AF738" i="3"/>
  <c r="AB738" i="3"/>
  <c r="X738" i="3"/>
  <c r="T738" i="3"/>
  <c r="P738" i="3"/>
  <c r="BH737" i="3"/>
  <c r="BD737" i="3"/>
  <c r="AZ737" i="3"/>
  <c r="AV737" i="3"/>
  <c r="AR737" i="3"/>
  <c r="AN737" i="3"/>
  <c r="AJ737" i="3"/>
  <c r="AF737" i="3"/>
  <c r="AB737" i="3"/>
  <c r="X737" i="3"/>
  <c r="T737" i="3"/>
  <c r="P737" i="3"/>
  <c r="BH736" i="3"/>
  <c r="BD736" i="3"/>
  <c r="AZ736" i="3"/>
  <c r="AV736" i="3"/>
  <c r="AR736" i="3"/>
  <c r="AN736" i="3"/>
  <c r="AJ736" i="3"/>
  <c r="AF736" i="3"/>
  <c r="AB736" i="3"/>
  <c r="X736" i="3"/>
  <c r="T736" i="3"/>
  <c r="P736" i="3"/>
  <c r="BH735" i="3"/>
  <c r="BD735" i="3"/>
  <c r="AZ735" i="3"/>
  <c r="AV735" i="3"/>
  <c r="AR735" i="3"/>
  <c r="AN735" i="3"/>
  <c r="AJ735" i="3"/>
  <c r="AF735" i="3"/>
  <c r="AB735" i="3"/>
  <c r="X735" i="3"/>
  <c r="T735" i="3"/>
  <c r="P735" i="3"/>
  <c r="BH734" i="3"/>
  <c r="BD734" i="3"/>
  <c r="AZ734" i="3"/>
  <c r="AV734" i="3"/>
  <c r="AR734" i="3"/>
  <c r="AN734" i="3"/>
  <c r="AJ734" i="3"/>
  <c r="AF734" i="3"/>
  <c r="AB734" i="3"/>
  <c r="X734" i="3"/>
  <c r="T734" i="3"/>
  <c r="P734" i="3"/>
  <c r="BH733" i="3"/>
  <c r="BD733" i="3"/>
  <c r="AZ733" i="3"/>
  <c r="AV733" i="3"/>
  <c r="AR733" i="3"/>
  <c r="AN733" i="3"/>
  <c r="AJ733" i="3"/>
  <c r="AF733" i="3"/>
  <c r="AB733" i="3"/>
  <c r="X733" i="3"/>
  <c r="T733" i="3"/>
  <c r="P733" i="3"/>
  <c r="BH732" i="3"/>
  <c r="BD732" i="3"/>
  <c r="AZ732" i="3"/>
  <c r="AV732" i="3"/>
  <c r="AR732" i="3"/>
  <c r="AN732" i="3"/>
  <c r="AJ732" i="3"/>
  <c r="AF732" i="3"/>
  <c r="AB732" i="3"/>
  <c r="X732" i="3"/>
  <c r="T732" i="3"/>
  <c r="P732" i="3"/>
  <c r="BH731" i="3"/>
  <c r="BD731" i="3"/>
  <c r="AZ731" i="3"/>
  <c r="AV731" i="3"/>
  <c r="AR731" i="3"/>
  <c r="AN731" i="3"/>
  <c r="AJ731" i="3"/>
  <c r="AF731" i="3"/>
  <c r="AB731" i="3"/>
  <c r="X731" i="3"/>
  <c r="T731" i="3"/>
  <c r="P731" i="3"/>
  <c r="BH730" i="3"/>
  <c r="BD730" i="3"/>
  <c r="AZ730" i="3"/>
  <c r="AV730" i="3"/>
  <c r="AR730" i="3"/>
  <c r="AN730" i="3"/>
  <c r="AJ730" i="3"/>
  <c r="AF730" i="3"/>
  <c r="AB730" i="3"/>
  <c r="X730" i="3"/>
  <c r="T730" i="3"/>
  <c r="P730" i="3"/>
  <c r="BH729" i="3"/>
  <c r="BD729" i="3"/>
  <c r="AZ729" i="3"/>
  <c r="AV729" i="3"/>
  <c r="AR729" i="3"/>
  <c r="AN729" i="3"/>
  <c r="AJ729" i="3"/>
  <c r="AF729" i="3"/>
  <c r="AB729" i="3"/>
  <c r="X729" i="3"/>
  <c r="T729" i="3"/>
  <c r="P729" i="3"/>
  <c r="BH728" i="3"/>
  <c r="BD728" i="3"/>
  <c r="AZ728" i="3"/>
  <c r="AV728" i="3"/>
  <c r="AR728" i="3"/>
  <c r="AN728" i="3"/>
  <c r="AJ728" i="3"/>
  <c r="AF728" i="3"/>
  <c r="AB728" i="3"/>
  <c r="X728" i="3"/>
  <c r="T728" i="3"/>
  <c r="P728" i="3"/>
  <c r="BH727" i="3"/>
  <c r="BD727" i="3"/>
  <c r="AZ727" i="3"/>
  <c r="AV727" i="3"/>
  <c r="AR727" i="3"/>
  <c r="AN727" i="3"/>
  <c r="AJ727" i="3"/>
  <c r="AF727" i="3"/>
  <c r="AB727" i="3"/>
  <c r="X727" i="3"/>
  <c r="T727" i="3"/>
  <c r="P727" i="3"/>
  <c r="BH726" i="3"/>
  <c r="BD726" i="3"/>
  <c r="AZ726" i="3"/>
  <c r="AV726" i="3"/>
  <c r="AR726" i="3"/>
  <c r="AN726" i="3"/>
  <c r="AJ726" i="3"/>
  <c r="AF726" i="3"/>
  <c r="AB726" i="3"/>
  <c r="X726" i="3"/>
  <c r="T726" i="3"/>
  <c r="P726" i="3"/>
  <c r="BH725" i="3"/>
  <c r="BD725" i="3"/>
  <c r="AZ725" i="3"/>
  <c r="AV725" i="3"/>
  <c r="AR725" i="3"/>
  <c r="AN725" i="3"/>
  <c r="AJ725" i="3"/>
  <c r="AF725" i="3"/>
  <c r="AB725" i="3"/>
  <c r="X725" i="3"/>
  <c r="T725" i="3"/>
  <c r="P725" i="3"/>
  <c r="BH724" i="3"/>
  <c r="BD724" i="3"/>
  <c r="AZ724" i="3"/>
  <c r="AV724" i="3"/>
  <c r="AR724" i="3"/>
  <c r="AN724" i="3"/>
  <c r="AJ724" i="3"/>
  <c r="AF724" i="3"/>
  <c r="AB724" i="3"/>
  <c r="X724" i="3"/>
  <c r="T724" i="3"/>
  <c r="P724" i="3"/>
  <c r="BH723" i="3"/>
  <c r="BD723" i="3"/>
  <c r="AZ723" i="3"/>
  <c r="AV723" i="3"/>
  <c r="AR723" i="3"/>
  <c r="AN723" i="3"/>
  <c r="AJ723" i="3"/>
  <c r="AF723" i="3"/>
  <c r="AB723" i="3"/>
  <c r="X723" i="3"/>
  <c r="T723" i="3"/>
  <c r="P723" i="3"/>
  <c r="BH722" i="3"/>
  <c r="BD722" i="3"/>
  <c r="AZ722" i="3"/>
  <c r="AV722" i="3"/>
  <c r="AR722" i="3"/>
  <c r="AN722" i="3"/>
  <c r="AJ722" i="3"/>
  <c r="AF722" i="3"/>
  <c r="AB722" i="3"/>
  <c r="X722" i="3"/>
  <c r="T722" i="3"/>
  <c r="P722" i="3"/>
  <c r="BH721" i="3"/>
  <c r="BD721" i="3"/>
  <c r="AZ721" i="3"/>
  <c r="AV721" i="3"/>
  <c r="AR721" i="3"/>
  <c r="AN721" i="3"/>
  <c r="AJ721" i="3"/>
  <c r="AF721" i="3"/>
  <c r="AB721" i="3"/>
  <c r="X721" i="3"/>
  <c r="T721" i="3"/>
  <c r="P721" i="3"/>
  <c r="BH720" i="3"/>
  <c r="BD720" i="3"/>
  <c r="AZ720" i="3"/>
  <c r="AV720" i="3"/>
  <c r="AR720" i="3"/>
  <c r="AN720" i="3"/>
  <c r="AJ720" i="3"/>
  <c r="AF720" i="3"/>
  <c r="AB720" i="3"/>
  <c r="X720" i="3"/>
  <c r="T720" i="3"/>
  <c r="P720" i="3"/>
  <c r="BH719" i="3"/>
  <c r="BD719" i="3"/>
  <c r="AZ719" i="3"/>
  <c r="AV719" i="3"/>
  <c r="AR719" i="3"/>
  <c r="AN719" i="3"/>
  <c r="AJ719" i="3"/>
  <c r="AF719" i="3"/>
  <c r="AB719" i="3"/>
  <c r="X719" i="3"/>
  <c r="T719" i="3"/>
  <c r="P719" i="3"/>
  <c r="BH718" i="3"/>
  <c r="BD718" i="3"/>
  <c r="AZ718" i="3"/>
  <c r="AV718" i="3"/>
  <c r="AR718" i="3"/>
  <c r="AN718" i="3"/>
  <c r="AJ718" i="3"/>
  <c r="AF718" i="3"/>
  <c r="AB718" i="3"/>
  <c r="X718" i="3"/>
  <c r="T718" i="3"/>
  <c r="P718" i="3"/>
  <c r="BH717" i="3"/>
  <c r="BD717" i="3"/>
  <c r="AZ717" i="3"/>
  <c r="AV717" i="3"/>
  <c r="AR717" i="3"/>
  <c r="AN717" i="3"/>
  <c r="AJ717" i="3"/>
  <c r="AF717" i="3"/>
  <c r="AB717" i="3"/>
  <c r="X717" i="3"/>
  <c r="T717" i="3"/>
  <c r="P717" i="3"/>
  <c r="BH716" i="3"/>
  <c r="BD716" i="3"/>
  <c r="AZ716" i="3"/>
  <c r="AV716" i="3"/>
  <c r="AR716" i="3"/>
  <c r="AN716" i="3"/>
  <c r="AJ716" i="3"/>
  <c r="AF716" i="3"/>
  <c r="AB716" i="3"/>
  <c r="X716" i="3"/>
  <c r="T716" i="3"/>
  <c r="P716" i="3"/>
  <c r="BH715" i="3"/>
  <c r="BD715" i="3"/>
  <c r="AZ715" i="3"/>
  <c r="AV715" i="3"/>
  <c r="AR715" i="3"/>
  <c r="AN715" i="3"/>
  <c r="AJ715" i="3"/>
  <c r="AF715" i="3"/>
  <c r="AB715" i="3"/>
  <c r="X715" i="3"/>
  <c r="T715" i="3"/>
  <c r="P715" i="3"/>
  <c r="BH714" i="3"/>
  <c r="BD714" i="3"/>
  <c r="AZ714" i="3"/>
  <c r="AV714" i="3"/>
  <c r="AR714" i="3"/>
  <c r="AN714" i="3"/>
  <c r="AJ714" i="3"/>
  <c r="AF714" i="3"/>
  <c r="AB714" i="3"/>
  <c r="X714" i="3"/>
  <c r="T714" i="3"/>
  <c r="P714" i="3"/>
  <c r="BH713" i="3"/>
  <c r="BD713" i="3"/>
  <c r="AZ713" i="3"/>
  <c r="AV713" i="3"/>
  <c r="AR713" i="3"/>
  <c r="AN713" i="3"/>
  <c r="AJ713" i="3"/>
  <c r="AF713" i="3"/>
  <c r="AB713" i="3"/>
  <c r="X713" i="3"/>
  <c r="T713" i="3"/>
  <c r="P713" i="3"/>
  <c r="BH712" i="3"/>
  <c r="BD712" i="3"/>
  <c r="AZ712" i="3"/>
  <c r="AV712" i="3"/>
  <c r="AR712" i="3"/>
  <c r="AN712" i="3"/>
  <c r="AJ712" i="3"/>
  <c r="AF712" i="3"/>
  <c r="AB712" i="3"/>
  <c r="X712" i="3"/>
  <c r="T712" i="3"/>
  <c r="P712" i="3"/>
  <c r="BH711" i="3"/>
  <c r="BD711" i="3"/>
  <c r="AZ711" i="3"/>
  <c r="AV711" i="3"/>
  <c r="AR711" i="3"/>
  <c r="AN711" i="3"/>
  <c r="AJ711" i="3"/>
  <c r="AF711" i="3"/>
  <c r="AB711" i="3"/>
  <c r="X711" i="3"/>
  <c r="T711" i="3"/>
  <c r="P711" i="3"/>
  <c r="BH710" i="3"/>
  <c r="BD710" i="3"/>
  <c r="AZ710" i="3"/>
  <c r="AV710" i="3"/>
  <c r="AR710" i="3"/>
  <c r="AN710" i="3"/>
  <c r="AJ710" i="3"/>
  <c r="AF710" i="3"/>
  <c r="AB710" i="3"/>
  <c r="X710" i="3"/>
  <c r="T710" i="3"/>
  <c r="N710" i="3"/>
  <c r="BB709" i="3"/>
  <c r="AT709" i="3"/>
  <c r="AL709" i="3"/>
  <c r="AD709" i="3"/>
  <c r="V709" i="3"/>
  <c r="N709" i="3"/>
  <c r="BB708" i="3"/>
  <c r="AT708" i="3"/>
  <c r="AL708" i="3"/>
  <c r="AD708" i="3"/>
  <c r="V708" i="3"/>
  <c r="N708" i="3"/>
  <c r="BB707" i="3"/>
  <c r="AT707" i="3"/>
  <c r="AL707" i="3"/>
  <c r="AD707" i="3"/>
  <c r="V707" i="3"/>
  <c r="N707" i="3"/>
  <c r="BB706" i="3"/>
  <c r="AT706" i="3"/>
  <c r="AL706" i="3"/>
  <c r="AD706" i="3"/>
  <c r="V706" i="3"/>
  <c r="N706" i="3"/>
  <c r="BB705" i="3"/>
  <c r="AT705" i="3"/>
  <c r="AL705" i="3"/>
  <c r="AD705" i="3"/>
  <c r="V705" i="3"/>
  <c r="N705" i="3"/>
  <c r="BB704" i="3"/>
  <c r="AT704" i="3"/>
  <c r="AL704" i="3"/>
  <c r="AD704" i="3"/>
  <c r="V704" i="3"/>
  <c r="N704" i="3"/>
  <c r="BB703" i="3"/>
  <c r="AT703" i="3"/>
  <c r="AL703" i="3"/>
  <c r="AD703" i="3"/>
  <c r="V703" i="3"/>
  <c r="N703" i="3"/>
  <c r="BB702" i="3"/>
  <c r="AT702" i="3"/>
  <c r="AL702" i="3"/>
  <c r="AD702" i="3"/>
  <c r="V702" i="3"/>
  <c r="N702" i="3"/>
  <c r="BB701" i="3"/>
  <c r="AL701" i="3"/>
  <c r="V701" i="3"/>
  <c r="BB700" i="3"/>
  <c r="AT700" i="3"/>
  <c r="AL700" i="3"/>
  <c r="AD700" i="3"/>
  <c r="V700" i="3"/>
  <c r="N700" i="3"/>
  <c r="BB699" i="3"/>
  <c r="AL699" i="3"/>
  <c r="V699" i="3"/>
  <c r="BB698" i="3"/>
  <c r="AT698" i="3"/>
  <c r="AL698" i="3"/>
  <c r="AD698" i="3"/>
  <c r="V698" i="3"/>
  <c r="N698" i="3"/>
  <c r="BB697" i="3"/>
  <c r="AL697" i="3"/>
  <c r="V697" i="3"/>
  <c r="BB696" i="3"/>
  <c r="AT696" i="3"/>
  <c r="AL696" i="3"/>
  <c r="AD696" i="3"/>
  <c r="V696" i="3"/>
  <c r="N696" i="3"/>
  <c r="AT695" i="3"/>
  <c r="AD695" i="3"/>
  <c r="N695" i="3"/>
  <c r="AT694" i="3"/>
  <c r="AD694" i="3"/>
  <c r="N694" i="3"/>
  <c r="AT693" i="3"/>
  <c r="N693" i="3"/>
  <c r="AT692" i="3"/>
  <c r="AD692" i="3"/>
  <c r="N692" i="3"/>
  <c r="AT691" i="3"/>
  <c r="N691" i="3"/>
  <c r="AT690" i="3"/>
  <c r="AD690" i="3"/>
  <c r="N690" i="3"/>
  <c r="AT689" i="3"/>
  <c r="N689" i="3"/>
  <c r="AT688" i="3"/>
  <c r="AD688" i="3"/>
  <c r="N688" i="3"/>
  <c r="AT687" i="3"/>
  <c r="N687" i="3"/>
  <c r="AT686" i="3"/>
  <c r="AD686" i="3"/>
  <c r="N686" i="3"/>
  <c r="AT685" i="3"/>
  <c r="N685" i="3"/>
  <c r="AT684" i="3"/>
  <c r="AD684" i="3"/>
  <c r="N684" i="3"/>
  <c r="AT683" i="3"/>
  <c r="N683" i="3"/>
  <c r="AT682" i="3"/>
  <c r="AD682" i="3"/>
  <c r="N682" i="3"/>
  <c r="AT681" i="3"/>
  <c r="N681" i="3"/>
  <c r="AT680" i="3"/>
  <c r="AD680" i="3"/>
  <c r="N680" i="3"/>
  <c r="AT679" i="3"/>
  <c r="N679" i="3"/>
  <c r="AT678" i="3"/>
  <c r="AD678" i="3"/>
  <c r="N678" i="3"/>
  <c r="AT677" i="3"/>
  <c r="N677" i="3"/>
  <c r="AT676" i="3"/>
  <c r="AD676" i="3"/>
  <c r="N676" i="3"/>
  <c r="AT675" i="3"/>
  <c r="N675" i="3"/>
  <c r="AT674" i="3"/>
  <c r="AD674" i="3"/>
  <c r="N674" i="3"/>
  <c r="N673" i="3"/>
  <c r="R673" i="3"/>
  <c r="V673" i="3"/>
  <c r="Z673" i="3"/>
  <c r="AD673" i="3"/>
  <c r="AH673" i="3"/>
  <c r="AL673" i="3"/>
  <c r="AP673" i="3"/>
  <c r="AT673" i="3"/>
  <c r="AW673" i="3"/>
  <c r="AY673" i="3"/>
  <c r="BA673" i="3"/>
  <c r="BC673" i="3"/>
  <c r="BE673" i="3"/>
  <c r="BG673" i="3"/>
  <c r="BI673" i="3"/>
  <c r="P673" i="3"/>
  <c r="X673" i="3"/>
  <c r="AF673" i="3"/>
  <c r="AN673" i="3"/>
  <c r="AV673" i="3"/>
  <c r="AZ673" i="3"/>
  <c r="BD673" i="3"/>
  <c r="BH673" i="3"/>
  <c r="AZ672" i="3"/>
  <c r="AJ672" i="3"/>
  <c r="T672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P671" i="3"/>
  <c r="X671" i="3"/>
  <c r="AF671" i="3"/>
  <c r="AN671" i="3"/>
  <c r="AV671" i="3"/>
  <c r="BD671" i="3"/>
  <c r="AZ670" i="3"/>
  <c r="AJ670" i="3"/>
  <c r="T670" i="3"/>
  <c r="N669" i="3"/>
  <c r="R669" i="3"/>
  <c r="V669" i="3"/>
  <c r="Z669" i="3"/>
  <c r="AD669" i="3"/>
  <c r="AH669" i="3"/>
  <c r="AL669" i="3"/>
  <c r="AP669" i="3"/>
  <c r="AT669" i="3"/>
  <c r="AX669" i="3"/>
  <c r="BB669" i="3"/>
  <c r="BF669" i="3"/>
  <c r="P669" i="3"/>
  <c r="X669" i="3"/>
  <c r="AF669" i="3"/>
  <c r="AN669" i="3"/>
  <c r="AV669" i="3"/>
  <c r="BD669" i="3"/>
  <c r="AZ668" i="3"/>
  <c r="AJ668" i="3"/>
  <c r="T668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P667" i="3"/>
  <c r="X667" i="3"/>
  <c r="AF667" i="3"/>
  <c r="AN667" i="3"/>
  <c r="AV667" i="3"/>
  <c r="BD667" i="3"/>
  <c r="AZ666" i="3"/>
  <c r="AJ666" i="3"/>
  <c r="T666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P665" i="3"/>
  <c r="X665" i="3"/>
  <c r="AF665" i="3"/>
  <c r="AN665" i="3"/>
  <c r="AV665" i="3"/>
  <c r="BD665" i="3"/>
  <c r="AZ664" i="3"/>
  <c r="AJ664" i="3"/>
  <c r="T664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P663" i="3"/>
  <c r="X663" i="3"/>
  <c r="AF663" i="3"/>
  <c r="AN663" i="3"/>
  <c r="AV663" i="3"/>
  <c r="BD663" i="3"/>
  <c r="AZ662" i="3"/>
  <c r="AJ662" i="3"/>
  <c r="T662" i="3"/>
  <c r="N661" i="3"/>
  <c r="R661" i="3"/>
  <c r="V661" i="3"/>
  <c r="Z661" i="3"/>
  <c r="AD661" i="3"/>
  <c r="AH661" i="3"/>
  <c r="AL661" i="3"/>
  <c r="AP661" i="3"/>
  <c r="AT661" i="3"/>
  <c r="AX661" i="3"/>
  <c r="BB661" i="3"/>
  <c r="BF661" i="3"/>
  <c r="P661" i="3"/>
  <c r="X661" i="3"/>
  <c r="AF661" i="3"/>
  <c r="AN661" i="3"/>
  <c r="AV661" i="3"/>
  <c r="BD661" i="3"/>
  <c r="AZ660" i="3"/>
  <c r="AJ660" i="3"/>
  <c r="T660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P659" i="3"/>
  <c r="X659" i="3"/>
  <c r="AF659" i="3"/>
  <c r="AN659" i="3"/>
  <c r="AV659" i="3"/>
  <c r="BD659" i="3"/>
  <c r="AZ658" i="3"/>
  <c r="AJ658" i="3"/>
  <c r="T658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P657" i="3"/>
  <c r="X657" i="3"/>
  <c r="AF657" i="3"/>
  <c r="AN657" i="3"/>
  <c r="AV657" i="3"/>
  <c r="BD657" i="3"/>
  <c r="AZ656" i="3"/>
  <c r="AJ656" i="3"/>
  <c r="T656" i="3"/>
  <c r="BG654" i="3"/>
  <c r="AA654" i="3"/>
  <c r="N652" i="3"/>
  <c r="P652" i="3"/>
  <c r="R652" i="3"/>
  <c r="T652" i="3"/>
  <c r="V652" i="3"/>
  <c r="X652" i="3"/>
  <c r="Z652" i="3"/>
  <c r="AB652" i="3"/>
  <c r="AD652" i="3"/>
  <c r="AF652" i="3"/>
  <c r="AH652" i="3"/>
  <c r="AJ652" i="3"/>
  <c r="AL652" i="3"/>
  <c r="AN652" i="3"/>
  <c r="AP652" i="3"/>
  <c r="AR652" i="3"/>
  <c r="AT652" i="3"/>
  <c r="AV652" i="3"/>
  <c r="AX652" i="3"/>
  <c r="AZ652" i="3"/>
  <c r="BB652" i="3"/>
  <c r="BD652" i="3"/>
  <c r="BF652" i="3"/>
  <c r="BH652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O652" i="3"/>
  <c r="W652" i="3"/>
  <c r="AE652" i="3"/>
  <c r="AM652" i="3"/>
  <c r="AU652" i="3"/>
  <c r="BC652" i="3"/>
  <c r="S652" i="3"/>
  <c r="AI652" i="3"/>
  <c r="AY652" i="3"/>
  <c r="BG650" i="3"/>
  <c r="AA650" i="3"/>
  <c r="N648" i="3"/>
  <c r="P648" i="3"/>
  <c r="R648" i="3"/>
  <c r="T648" i="3"/>
  <c r="V648" i="3"/>
  <c r="X648" i="3"/>
  <c r="Z648" i="3"/>
  <c r="AB648" i="3"/>
  <c r="AD648" i="3"/>
  <c r="AF648" i="3"/>
  <c r="AH648" i="3"/>
  <c r="AJ648" i="3"/>
  <c r="AL648" i="3"/>
  <c r="AN648" i="3"/>
  <c r="AP648" i="3"/>
  <c r="AR648" i="3"/>
  <c r="AT648" i="3"/>
  <c r="AV648" i="3"/>
  <c r="AX648" i="3"/>
  <c r="AZ648" i="3"/>
  <c r="BB648" i="3"/>
  <c r="BD648" i="3"/>
  <c r="BF648" i="3"/>
  <c r="BH648" i="3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O648" i="3"/>
  <c r="W648" i="3"/>
  <c r="AE648" i="3"/>
  <c r="AM648" i="3"/>
  <c r="AU648" i="3"/>
  <c r="BC648" i="3"/>
  <c r="S648" i="3"/>
  <c r="AI648" i="3"/>
  <c r="AY648" i="3"/>
  <c r="N655" i="3"/>
  <c r="P655" i="3"/>
  <c r="R655" i="3"/>
  <c r="T655" i="3"/>
  <c r="V655" i="3"/>
  <c r="X655" i="3"/>
  <c r="Z655" i="3"/>
  <c r="AB655" i="3"/>
  <c r="AD655" i="3"/>
  <c r="AF655" i="3"/>
  <c r="AH655" i="3"/>
  <c r="AJ655" i="3"/>
  <c r="AL655" i="3"/>
  <c r="AN655" i="3"/>
  <c r="AP655" i="3"/>
  <c r="AR655" i="3"/>
  <c r="AT655" i="3"/>
  <c r="AV655" i="3"/>
  <c r="AX655" i="3"/>
  <c r="AZ655" i="3"/>
  <c r="M655" i="3"/>
  <c r="Q655" i="3"/>
  <c r="U655" i="3"/>
  <c r="Y655" i="3"/>
  <c r="AC655" i="3"/>
  <c r="AG655" i="3"/>
  <c r="AK655" i="3"/>
  <c r="AO655" i="3"/>
  <c r="AS655" i="3"/>
  <c r="AW655" i="3"/>
  <c r="BA655" i="3"/>
  <c r="BC655" i="3"/>
  <c r="BE655" i="3"/>
  <c r="BG655" i="3"/>
  <c r="BI655" i="3"/>
  <c r="O655" i="3"/>
  <c r="W655" i="3"/>
  <c r="AE655" i="3"/>
  <c r="AM655" i="3"/>
  <c r="AU655" i="3"/>
  <c r="BB655" i="3"/>
  <c r="BF655" i="3"/>
  <c r="N653" i="3"/>
  <c r="P653" i="3"/>
  <c r="R653" i="3"/>
  <c r="T653" i="3"/>
  <c r="V653" i="3"/>
  <c r="X653" i="3"/>
  <c r="Z653" i="3"/>
  <c r="AB653" i="3"/>
  <c r="AD653" i="3"/>
  <c r="AF653" i="3"/>
  <c r="AH653" i="3"/>
  <c r="AJ653" i="3"/>
  <c r="AL653" i="3"/>
  <c r="AN653" i="3"/>
  <c r="AP653" i="3"/>
  <c r="AR653" i="3"/>
  <c r="AT653" i="3"/>
  <c r="AV653" i="3"/>
  <c r="AX653" i="3"/>
  <c r="AZ653" i="3"/>
  <c r="BB653" i="3"/>
  <c r="BD653" i="3"/>
  <c r="BF653" i="3"/>
  <c r="BH653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O653" i="3"/>
  <c r="W653" i="3"/>
  <c r="AE653" i="3"/>
  <c r="AM653" i="3"/>
  <c r="AU653" i="3"/>
  <c r="BC653" i="3"/>
  <c r="N651" i="3"/>
  <c r="P651" i="3"/>
  <c r="R651" i="3"/>
  <c r="T651" i="3"/>
  <c r="V651" i="3"/>
  <c r="X651" i="3"/>
  <c r="Z651" i="3"/>
  <c r="AB651" i="3"/>
  <c r="AD651" i="3"/>
  <c r="AF651" i="3"/>
  <c r="AH651" i="3"/>
  <c r="AJ651" i="3"/>
  <c r="AL651" i="3"/>
  <c r="AN651" i="3"/>
  <c r="AP651" i="3"/>
  <c r="AR651" i="3"/>
  <c r="AT651" i="3"/>
  <c r="AV651" i="3"/>
  <c r="AX651" i="3"/>
  <c r="AZ651" i="3"/>
  <c r="BB651" i="3"/>
  <c r="BD651" i="3"/>
  <c r="BF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O651" i="3"/>
  <c r="W651" i="3"/>
  <c r="AE651" i="3"/>
  <c r="AM651" i="3"/>
  <c r="AU651" i="3"/>
  <c r="BC651" i="3"/>
  <c r="N649" i="3"/>
  <c r="P649" i="3"/>
  <c r="R649" i="3"/>
  <c r="T649" i="3"/>
  <c r="V649" i="3"/>
  <c r="X649" i="3"/>
  <c r="Z649" i="3"/>
  <c r="AB649" i="3"/>
  <c r="AD649" i="3"/>
  <c r="AF649" i="3"/>
  <c r="AH649" i="3"/>
  <c r="AJ649" i="3"/>
  <c r="AL649" i="3"/>
  <c r="AN649" i="3"/>
  <c r="AP649" i="3"/>
  <c r="AR649" i="3"/>
  <c r="AT649" i="3"/>
  <c r="AV649" i="3"/>
  <c r="AX649" i="3"/>
  <c r="AZ649" i="3"/>
  <c r="BB649" i="3"/>
  <c r="BD649" i="3"/>
  <c r="BF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O649" i="3"/>
  <c r="W649" i="3"/>
  <c r="AE649" i="3"/>
  <c r="AM649" i="3"/>
  <c r="AU649" i="3"/>
  <c r="BC649" i="3"/>
  <c r="N647" i="3"/>
  <c r="P647" i="3"/>
  <c r="R647" i="3"/>
  <c r="T647" i="3"/>
  <c r="V647" i="3"/>
  <c r="X647" i="3"/>
  <c r="Z647" i="3"/>
  <c r="AB647" i="3"/>
  <c r="AD647" i="3"/>
  <c r="AF647" i="3"/>
  <c r="AH647" i="3"/>
  <c r="AJ647" i="3"/>
  <c r="AL647" i="3"/>
  <c r="AN647" i="3"/>
  <c r="AP647" i="3"/>
  <c r="AR647" i="3"/>
  <c r="AT647" i="3"/>
  <c r="AV647" i="3"/>
  <c r="AX647" i="3"/>
  <c r="AZ647" i="3"/>
  <c r="BB647" i="3"/>
  <c r="BD647" i="3"/>
  <c r="BF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O647" i="3"/>
  <c r="W647" i="3"/>
  <c r="AE647" i="3"/>
  <c r="AM647" i="3"/>
  <c r="AU647" i="3"/>
  <c r="BC647" i="3"/>
  <c r="L641" i="3"/>
  <c r="AP641" i="3" s="1"/>
  <c r="O641" i="3"/>
  <c r="S641" i="3"/>
  <c r="W641" i="3"/>
  <c r="AA641" i="3"/>
  <c r="AE641" i="3"/>
  <c r="AI641" i="3"/>
  <c r="AM641" i="3"/>
  <c r="AQ641" i="3"/>
  <c r="AU641" i="3"/>
  <c r="AY641" i="3"/>
  <c r="BC641" i="3"/>
  <c r="BG641" i="3"/>
  <c r="P641" i="3"/>
  <c r="X641" i="3"/>
  <c r="AF641" i="3"/>
  <c r="AN641" i="3"/>
  <c r="AV641" i="3"/>
  <c r="BD641" i="3"/>
  <c r="N641" i="3"/>
  <c r="AD641" i="3"/>
  <c r="AT641" i="3"/>
  <c r="R641" i="3"/>
  <c r="AX641" i="3"/>
  <c r="BF641" i="3"/>
  <c r="M673" i="3"/>
  <c r="O673" i="3"/>
  <c r="Q673" i="3"/>
  <c r="S673" i="3"/>
  <c r="U673" i="3"/>
  <c r="W673" i="3"/>
  <c r="Y673" i="3"/>
  <c r="AA673" i="3"/>
  <c r="AC673" i="3"/>
  <c r="AE673" i="3"/>
  <c r="AG673" i="3"/>
  <c r="AI673" i="3"/>
  <c r="AK673" i="3"/>
  <c r="AM673" i="3"/>
  <c r="AO673" i="3"/>
  <c r="AQ673" i="3"/>
  <c r="AS673" i="3"/>
  <c r="AU673" i="3"/>
  <c r="M672" i="3"/>
  <c r="O672" i="3"/>
  <c r="Q672" i="3"/>
  <c r="S672" i="3"/>
  <c r="U672" i="3"/>
  <c r="W672" i="3"/>
  <c r="Y672" i="3"/>
  <c r="AA672" i="3"/>
  <c r="AC672" i="3"/>
  <c r="AE672" i="3"/>
  <c r="AG672" i="3"/>
  <c r="AI672" i="3"/>
  <c r="AK672" i="3"/>
  <c r="AM672" i="3"/>
  <c r="AO672" i="3"/>
  <c r="AQ672" i="3"/>
  <c r="AS672" i="3"/>
  <c r="AU672" i="3"/>
  <c r="AW672" i="3"/>
  <c r="AY672" i="3"/>
  <c r="BA672" i="3"/>
  <c r="BC672" i="3"/>
  <c r="BE672" i="3"/>
  <c r="BG672" i="3"/>
  <c r="BI672" i="3"/>
  <c r="M671" i="3"/>
  <c r="O671" i="3"/>
  <c r="Q671" i="3"/>
  <c r="S671" i="3"/>
  <c r="U671" i="3"/>
  <c r="W671" i="3"/>
  <c r="Y671" i="3"/>
  <c r="AA671" i="3"/>
  <c r="AC671" i="3"/>
  <c r="AE671" i="3"/>
  <c r="AG671" i="3"/>
  <c r="AI671" i="3"/>
  <c r="AK671" i="3"/>
  <c r="AM671" i="3"/>
  <c r="AO671" i="3"/>
  <c r="AQ671" i="3"/>
  <c r="AS671" i="3"/>
  <c r="AU671" i="3"/>
  <c r="AW671" i="3"/>
  <c r="AY671" i="3"/>
  <c r="BA671" i="3"/>
  <c r="BC671" i="3"/>
  <c r="BE671" i="3"/>
  <c r="BG671" i="3"/>
  <c r="BI671" i="3"/>
  <c r="M670" i="3"/>
  <c r="O670" i="3"/>
  <c r="Q670" i="3"/>
  <c r="S670" i="3"/>
  <c r="U670" i="3"/>
  <c r="W670" i="3"/>
  <c r="Y670" i="3"/>
  <c r="AA670" i="3"/>
  <c r="AC670" i="3"/>
  <c r="AE670" i="3"/>
  <c r="AG670" i="3"/>
  <c r="AI670" i="3"/>
  <c r="AK670" i="3"/>
  <c r="AM670" i="3"/>
  <c r="AO670" i="3"/>
  <c r="AQ670" i="3"/>
  <c r="AS670" i="3"/>
  <c r="AU670" i="3"/>
  <c r="AW670" i="3"/>
  <c r="AY670" i="3"/>
  <c r="BA670" i="3"/>
  <c r="BC670" i="3"/>
  <c r="BE670" i="3"/>
  <c r="BG670" i="3"/>
  <c r="BI670" i="3"/>
  <c r="M669" i="3"/>
  <c r="O669" i="3"/>
  <c r="Q669" i="3"/>
  <c r="S669" i="3"/>
  <c r="U669" i="3"/>
  <c r="W669" i="3"/>
  <c r="Y669" i="3"/>
  <c r="AA669" i="3"/>
  <c r="AC669" i="3"/>
  <c r="AE669" i="3"/>
  <c r="AG669" i="3"/>
  <c r="AI669" i="3"/>
  <c r="AK669" i="3"/>
  <c r="AM669" i="3"/>
  <c r="AO669" i="3"/>
  <c r="AQ669" i="3"/>
  <c r="AS669" i="3"/>
  <c r="AU669" i="3"/>
  <c r="AW669" i="3"/>
  <c r="AY669" i="3"/>
  <c r="BA669" i="3"/>
  <c r="BC669" i="3"/>
  <c r="BE669" i="3"/>
  <c r="BG669" i="3"/>
  <c r="BI669" i="3"/>
  <c r="M668" i="3"/>
  <c r="O668" i="3"/>
  <c r="Q668" i="3"/>
  <c r="S668" i="3"/>
  <c r="U668" i="3"/>
  <c r="W668" i="3"/>
  <c r="Y668" i="3"/>
  <c r="AA668" i="3"/>
  <c r="AC668" i="3"/>
  <c r="AE668" i="3"/>
  <c r="AG668" i="3"/>
  <c r="AI668" i="3"/>
  <c r="AK668" i="3"/>
  <c r="AM668" i="3"/>
  <c r="AO668" i="3"/>
  <c r="AQ668" i="3"/>
  <c r="AS668" i="3"/>
  <c r="AU668" i="3"/>
  <c r="AW668" i="3"/>
  <c r="AY668" i="3"/>
  <c r="BA668" i="3"/>
  <c r="BC668" i="3"/>
  <c r="BE668" i="3"/>
  <c r="BG668" i="3"/>
  <c r="BI668" i="3"/>
  <c r="M667" i="3"/>
  <c r="O667" i="3"/>
  <c r="Q667" i="3"/>
  <c r="S667" i="3"/>
  <c r="U667" i="3"/>
  <c r="W667" i="3"/>
  <c r="Y667" i="3"/>
  <c r="AA667" i="3"/>
  <c r="AC667" i="3"/>
  <c r="AE667" i="3"/>
  <c r="AG667" i="3"/>
  <c r="AI667" i="3"/>
  <c r="AK667" i="3"/>
  <c r="AM667" i="3"/>
  <c r="AO667" i="3"/>
  <c r="AQ667" i="3"/>
  <c r="AS667" i="3"/>
  <c r="AU667" i="3"/>
  <c r="AW667" i="3"/>
  <c r="AY667" i="3"/>
  <c r="BA667" i="3"/>
  <c r="BC667" i="3"/>
  <c r="BE667" i="3"/>
  <c r="BG667" i="3"/>
  <c r="BI667" i="3"/>
  <c r="M666" i="3"/>
  <c r="O666" i="3"/>
  <c r="Q666" i="3"/>
  <c r="S666" i="3"/>
  <c r="U666" i="3"/>
  <c r="W666" i="3"/>
  <c r="Y666" i="3"/>
  <c r="AA666" i="3"/>
  <c r="AC666" i="3"/>
  <c r="AE666" i="3"/>
  <c r="AG666" i="3"/>
  <c r="AI666" i="3"/>
  <c r="AK666" i="3"/>
  <c r="AM666" i="3"/>
  <c r="AO666" i="3"/>
  <c r="AQ666" i="3"/>
  <c r="AS666" i="3"/>
  <c r="AU666" i="3"/>
  <c r="AW666" i="3"/>
  <c r="AY666" i="3"/>
  <c r="BA666" i="3"/>
  <c r="BC666" i="3"/>
  <c r="BE666" i="3"/>
  <c r="BG666" i="3"/>
  <c r="BI666" i="3"/>
  <c r="M665" i="3"/>
  <c r="O665" i="3"/>
  <c r="Q665" i="3"/>
  <c r="S665" i="3"/>
  <c r="U665" i="3"/>
  <c r="W665" i="3"/>
  <c r="Y665" i="3"/>
  <c r="AA665" i="3"/>
  <c r="AC665" i="3"/>
  <c r="AE665" i="3"/>
  <c r="AG665" i="3"/>
  <c r="AI665" i="3"/>
  <c r="AK665" i="3"/>
  <c r="AM665" i="3"/>
  <c r="AO665" i="3"/>
  <c r="AQ665" i="3"/>
  <c r="AS665" i="3"/>
  <c r="AU665" i="3"/>
  <c r="AW665" i="3"/>
  <c r="AY665" i="3"/>
  <c r="BA665" i="3"/>
  <c r="BC665" i="3"/>
  <c r="BE665" i="3"/>
  <c r="BG665" i="3"/>
  <c r="BI665" i="3"/>
  <c r="M664" i="3"/>
  <c r="O664" i="3"/>
  <c r="Q664" i="3"/>
  <c r="S664" i="3"/>
  <c r="U664" i="3"/>
  <c r="W664" i="3"/>
  <c r="Y664" i="3"/>
  <c r="AA664" i="3"/>
  <c r="AC664" i="3"/>
  <c r="AE664" i="3"/>
  <c r="AG664" i="3"/>
  <c r="AI664" i="3"/>
  <c r="AK664" i="3"/>
  <c r="AM664" i="3"/>
  <c r="AO664" i="3"/>
  <c r="AQ664" i="3"/>
  <c r="AS664" i="3"/>
  <c r="AU664" i="3"/>
  <c r="AW664" i="3"/>
  <c r="AY664" i="3"/>
  <c r="BA664" i="3"/>
  <c r="BC664" i="3"/>
  <c r="BE664" i="3"/>
  <c r="BG664" i="3"/>
  <c r="BI664" i="3"/>
  <c r="M663" i="3"/>
  <c r="O663" i="3"/>
  <c r="Q663" i="3"/>
  <c r="S663" i="3"/>
  <c r="U663" i="3"/>
  <c r="W663" i="3"/>
  <c r="Y663" i="3"/>
  <c r="AA663" i="3"/>
  <c r="AC663" i="3"/>
  <c r="AE663" i="3"/>
  <c r="AG663" i="3"/>
  <c r="AI663" i="3"/>
  <c r="AK663" i="3"/>
  <c r="AM663" i="3"/>
  <c r="AO663" i="3"/>
  <c r="AQ663" i="3"/>
  <c r="AS663" i="3"/>
  <c r="AU663" i="3"/>
  <c r="AW663" i="3"/>
  <c r="AY663" i="3"/>
  <c r="BA663" i="3"/>
  <c r="BC663" i="3"/>
  <c r="BE663" i="3"/>
  <c r="BG663" i="3"/>
  <c r="BI663" i="3"/>
  <c r="M662" i="3"/>
  <c r="O662" i="3"/>
  <c r="Q662" i="3"/>
  <c r="S662" i="3"/>
  <c r="U662" i="3"/>
  <c r="W662" i="3"/>
  <c r="Y662" i="3"/>
  <c r="AA662" i="3"/>
  <c r="AC662" i="3"/>
  <c r="AE662" i="3"/>
  <c r="AG662" i="3"/>
  <c r="AI662" i="3"/>
  <c r="AK662" i="3"/>
  <c r="AM662" i="3"/>
  <c r="AO662" i="3"/>
  <c r="AQ662" i="3"/>
  <c r="AS662" i="3"/>
  <c r="AU662" i="3"/>
  <c r="AW662" i="3"/>
  <c r="AY662" i="3"/>
  <c r="BA662" i="3"/>
  <c r="BC662" i="3"/>
  <c r="BE662" i="3"/>
  <c r="BG662" i="3"/>
  <c r="BI662" i="3"/>
  <c r="M661" i="3"/>
  <c r="O661" i="3"/>
  <c r="Q661" i="3"/>
  <c r="S661" i="3"/>
  <c r="U661" i="3"/>
  <c r="W661" i="3"/>
  <c r="Y661" i="3"/>
  <c r="AA661" i="3"/>
  <c r="AC661" i="3"/>
  <c r="AE661" i="3"/>
  <c r="AG661" i="3"/>
  <c r="AI661" i="3"/>
  <c r="AK661" i="3"/>
  <c r="AM661" i="3"/>
  <c r="AO661" i="3"/>
  <c r="AQ661" i="3"/>
  <c r="AS661" i="3"/>
  <c r="AU661" i="3"/>
  <c r="AW661" i="3"/>
  <c r="AY661" i="3"/>
  <c r="BA661" i="3"/>
  <c r="BC661" i="3"/>
  <c r="BE661" i="3"/>
  <c r="BG661" i="3"/>
  <c r="BI661" i="3"/>
  <c r="M660" i="3"/>
  <c r="O660" i="3"/>
  <c r="Q660" i="3"/>
  <c r="S660" i="3"/>
  <c r="U660" i="3"/>
  <c r="W660" i="3"/>
  <c r="Y660" i="3"/>
  <c r="AA660" i="3"/>
  <c r="AC660" i="3"/>
  <c r="AE660" i="3"/>
  <c r="AG660" i="3"/>
  <c r="AI660" i="3"/>
  <c r="AK660" i="3"/>
  <c r="AM660" i="3"/>
  <c r="AO660" i="3"/>
  <c r="AQ660" i="3"/>
  <c r="AS660" i="3"/>
  <c r="AU660" i="3"/>
  <c r="AW660" i="3"/>
  <c r="AY660" i="3"/>
  <c r="BA660" i="3"/>
  <c r="BC660" i="3"/>
  <c r="BE660" i="3"/>
  <c r="BG660" i="3"/>
  <c r="BI660" i="3"/>
  <c r="M659" i="3"/>
  <c r="O659" i="3"/>
  <c r="Q659" i="3"/>
  <c r="S659" i="3"/>
  <c r="U659" i="3"/>
  <c r="W659" i="3"/>
  <c r="Y659" i="3"/>
  <c r="AA659" i="3"/>
  <c r="AC659" i="3"/>
  <c r="AE659" i="3"/>
  <c r="AG659" i="3"/>
  <c r="AI659" i="3"/>
  <c r="AK659" i="3"/>
  <c r="AM659" i="3"/>
  <c r="AO659" i="3"/>
  <c r="AQ659" i="3"/>
  <c r="AS659" i="3"/>
  <c r="AU659" i="3"/>
  <c r="AW659" i="3"/>
  <c r="AY659" i="3"/>
  <c r="BA659" i="3"/>
  <c r="BC659" i="3"/>
  <c r="BE659" i="3"/>
  <c r="BG659" i="3"/>
  <c r="BI659" i="3"/>
  <c r="M658" i="3"/>
  <c r="O658" i="3"/>
  <c r="Q658" i="3"/>
  <c r="S658" i="3"/>
  <c r="U658" i="3"/>
  <c r="W658" i="3"/>
  <c r="Y658" i="3"/>
  <c r="AA658" i="3"/>
  <c r="AC658" i="3"/>
  <c r="AE658" i="3"/>
  <c r="AG658" i="3"/>
  <c r="AI658" i="3"/>
  <c r="AK658" i="3"/>
  <c r="AM658" i="3"/>
  <c r="AO658" i="3"/>
  <c r="AQ658" i="3"/>
  <c r="AS658" i="3"/>
  <c r="AU658" i="3"/>
  <c r="AW658" i="3"/>
  <c r="AY658" i="3"/>
  <c r="BA658" i="3"/>
  <c r="BC658" i="3"/>
  <c r="BE658" i="3"/>
  <c r="BG658" i="3"/>
  <c r="BI658" i="3"/>
  <c r="M657" i="3"/>
  <c r="O657" i="3"/>
  <c r="Q657" i="3"/>
  <c r="S657" i="3"/>
  <c r="U657" i="3"/>
  <c r="W657" i="3"/>
  <c r="Y657" i="3"/>
  <c r="AA657" i="3"/>
  <c r="AC657" i="3"/>
  <c r="AE657" i="3"/>
  <c r="AG657" i="3"/>
  <c r="AI657" i="3"/>
  <c r="AK657" i="3"/>
  <c r="AM657" i="3"/>
  <c r="AO657" i="3"/>
  <c r="AQ657" i="3"/>
  <c r="AS657" i="3"/>
  <c r="AU657" i="3"/>
  <c r="AW657" i="3"/>
  <c r="AY657" i="3"/>
  <c r="BA657" i="3"/>
  <c r="BC657" i="3"/>
  <c r="BE657" i="3"/>
  <c r="BG657" i="3"/>
  <c r="BI657" i="3"/>
  <c r="M656" i="3"/>
  <c r="O656" i="3"/>
  <c r="Q656" i="3"/>
  <c r="S656" i="3"/>
  <c r="U656" i="3"/>
  <c r="W656" i="3"/>
  <c r="Y656" i="3"/>
  <c r="AA656" i="3"/>
  <c r="AC656" i="3"/>
  <c r="AE656" i="3"/>
  <c r="AG656" i="3"/>
  <c r="AI656" i="3"/>
  <c r="AK656" i="3"/>
  <c r="AM656" i="3"/>
  <c r="AO656" i="3"/>
  <c r="AQ656" i="3"/>
  <c r="AS656" i="3"/>
  <c r="AU656" i="3"/>
  <c r="AW656" i="3"/>
  <c r="AY656" i="3"/>
  <c r="BA656" i="3"/>
  <c r="BC656" i="3"/>
  <c r="BE656" i="3"/>
  <c r="BG656" i="3"/>
  <c r="BI656" i="3"/>
  <c r="L643" i="3"/>
  <c r="O643" i="3"/>
  <c r="S643" i="3"/>
  <c r="W643" i="3"/>
  <c r="AA643" i="3"/>
  <c r="AE643" i="3"/>
  <c r="AI643" i="3"/>
  <c r="AM643" i="3"/>
  <c r="AQ643" i="3"/>
  <c r="AU643" i="3"/>
  <c r="P643" i="3"/>
  <c r="X643" i="3"/>
  <c r="AF643" i="3"/>
  <c r="AN643" i="3"/>
  <c r="AV643" i="3"/>
  <c r="BA643" i="3"/>
  <c r="BE643" i="3"/>
  <c r="BI643" i="3"/>
  <c r="V643" i="3"/>
  <c r="AL643" i="3"/>
  <c r="AZ643" i="3"/>
  <c r="BH643" i="3"/>
  <c r="AH643" i="3"/>
  <c r="BF643" i="3"/>
  <c r="L639" i="3"/>
  <c r="M639" i="3"/>
  <c r="O639" i="3"/>
  <c r="Q639" i="3"/>
  <c r="S639" i="3"/>
  <c r="U639" i="3"/>
  <c r="W639" i="3"/>
  <c r="Y639" i="3"/>
  <c r="AA639" i="3"/>
  <c r="AC639" i="3"/>
  <c r="AE639" i="3"/>
  <c r="AG639" i="3"/>
  <c r="AI639" i="3"/>
  <c r="AK639" i="3"/>
  <c r="AM639" i="3"/>
  <c r="AO639" i="3"/>
  <c r="AQ639" i="3"/>
  <c r="AS639" i="3"/>
  <c r="AU639" i="3"/>
  <c r="AW639" i="3"/>
  <c r="AY639" i="3"/>
  <c r="BA639" i="3"/>
  <c r="BC639" i="3"/>
  <c r="BE639" i="3"/>
  <c r="BG639" i="3"/>
  <c r="BI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N639" i="3"/>
  <c r="V639" i="3"/>
  <c r="AD639" i="3"/>
  <c r="AL639" i="3"/>
  <c r="AT639" i="3"/>
  <c r="BB639" i="3"/>
  <c r="R639" i="3"/>
  <c r="AH639" i="3"/>
  <c r="AX639" i="3"/>
  <c r="L646" i="3"/>
  <c r="O646" i="3" s="1"/>
  <c r="T646" i="3"/>
  <c r="L645" i="3"/>
  <c r="O645" i="3" s="1"/>
  <c r="AQ645" i="3"/>
  <c r="AN645" i="3"/>
  <c r="L644" i="3"/>
  <c r="O644" i="3" s="1"/>
  <c r="S644" i="3"/>
  <c r="AA644" i="3"/>
  <c r="AI644" i="3"/>
  <c r="AQ644" i="3"/>
  <c r="AY644" i="3"/>
  <c r="BG644" i="3"/>
  <c r="X644" i="3"/>
  <c r="AN644" i="3"/>
  <c r="BD644" i="3"/>
  <c r="L642" i="3"/>
  <c r="O642" i="3" s="1"/>
  <c r="S642" i="3"/>
  <c r="AA642" i="3"/>
  <c r="AI642" i="3"/>
  <c r="AQ642" i="3"/>
  <c r="AY642" i="3"/>
  <c r="BG642" i="3"/>
  <c r="X642" i="3"/>
  <c r="AN642" i="3"/>
  <c r="BD642" i="3"/>
  <c r="AD642" i="3"/>
  <c r="L640" i="3"/>
  <c r="O640" i="3" s="1"/>
  <c r="AQ640" i="3"/>
  <c r="AN640" i="3"/>
  <c r="L638" i="3"/>
  <c r="O638" i="3" s="1"/>
  <c r="AA638" i="3"/>
  <c r="AQ638" i="3"/>
  <c r="BG638" i="3"/>
  <c r="AN638" i="3"/>
  <c r="AD638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P631" i="3"/>
  <c r="X631" i="3"/>
  <c r="AF631" i="3"/>
  <c r="AN631" i="3"/>
  <c r="AV631" i="3"/>
  <c r="BD631" i="3"/>
  <c r="T631" i="3"/>
  <c r="AJ631" i="3"/>
  <c r="AZ631" i="3"/>
  <c r="AB631" i="3"/>
  <c r="BH631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P633" i="3"/>
  <c r="X633" i="3"/>
  <c r="AF633" i="3"/>
  <c r="AN633" i="3"/>
  <c r="AV633" i="3"/>
  <c r="BD633" i="3"/>
  <c r="T633" i="3"/>
  <c r="AJ633" i="3"/>
  <c r="AZ633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N636" i="3"/>
  <c r="R636" i="3"/>
  <c r="V636" i="3"/>
  <c r="Z636" i="3"/>
  <c r="AD636" i="3"/>
  <c r="AH636" i="3"/>
  <c r="AL636" i="3"/>
  <c r="AP636" i="3"/>
  <c r="AT636" i="3"/>
  <c r="AX636" i="3"/>
  <c r="BB636" i="3"/>
  <c r="BF636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N634" i="3"/>
  <c r="R634" i="3"/>
  <c r="V634" i="3"/>
  <c r="Z634" i="3"/>
  <c r="AD634" i="3"/>
  <c r="AH634" i="3"/>
  <c r="AL634" i="3"/>
  <c r="AP634" i="3"/>
  <c r="AS634" i="3"/>
  <c r="AU634" i="3"/>
  <c r="AW634" i="3"/>
  <c r="AY634" i="3"/>
  <c r="BA634" i="3"/>
  <c r="BC634" i="3"/>
  <c r="BE634" i="3"/>
  <c r="BG634" i="3"/>
  <c r="BI634" i="3"/>
  <c r="P634" i="3"/>
  <c r="X634" i="3"/>
  <c r="AF634" i="3"/>
  <c r="AN634" i="3"/>
  <c r="AT634" i="3"/>
  <c r="AX634" i="3"/>
  <c r="BB634" i="3"/>
  <c r="BF634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P632" i="3"/>
  <c r="X632" i="3"/>
  <c r="AF632" i="3"/>
  <c r="AN632" i="3"/>
  <c r="AV632" i="3"/>
  <c r="BD632" i="3"/>
  <c r="M630" i="3"/>
  <c r="O630" i="3"/>
  <c r="Q630" i="3"/>
  <c r="S630" i="3"/>
  <c r="U630" i="3"/>
  <c r="W630" i="3"/>
  <c r="Y630" i="3"/>
  <c r="AA630" i="3"/>
  <c r="AC630" i="3"/>
  <c r="AE630" i="3"/>
  <c r="AG630" i="3"/>
  <c r="AI630" i="3"/>
  <c r="AK630" i="3"/>
  <c r="AM630" i="3"/>
  <c r="AO630" i="3"/>
  <c r="AQ630" i="3"/>
  <c r="AS630" i="3"/>
  <c r="AU630" i="3"/>
  <c r="AW630" i="3"/>
  <c r="AY630" i="3"/>
  <c r="BA630" i="3"/>
  <c r="BC630" i="3"/>
  <c r="BE630" i="3"/>
  <c r="BG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P630" i="3"/>
  <c r="X630" i="3"/>
  <c r="AF630" i="3"/>
  <c r="AN630" i="3"/>
  <c r="AV630" i="3"/>
  <c r="BD630" i="3"/>
  <c r="M637" i="3"/>
  <c r="O637" i="3"/>
  <c r="Q637" i="3"/>
  <c r="S637" i="3"/>
  <c r="U637" i="3"/>
  <c r="W637" i="3"/>
  <c r="Y637" i="3"/>
  <c r="AA637" i="3"/>
  <c r="AC637" i="3"/>
  <c r="AE637" i="3"/>
  <c r="AG637" i="3"/>
  <c r="AI637" i="3"/>
  <c r="AK637" i="3"/>
  <c r="AM637" i="3"/>
  <c r="AO637" i="3"/>
  <c r="AQ637" i="3"/>
  <c r="AS637" i="3"/>
  <c r="AU637" i="3"/>
  <c r="AW637" i="3"/>
  <c r="AY637" i="3"/>
  <c r="BA637" i="3"/>
  <c r="BC637" i="3"/>
  <c r="BE637" i="3"/>
  <c r="BG637" i="3"/>
  <c r="BI637" i="3"/>
  <c r="M636" i="3"/>
  <c r="O636" i="3"/>
  <c r="Q636" i="3"/>
  <c r="S636" i="3"/>
  <c r="U636" i="3"/>
  <c r="W636" i="3"/>
  <c r="Y636" i="3"/>
  <c r="AA636" i="3"/>
  <c r="AC636" i="3"/>
  <c r="AE636" i="3"/>
  <c r="AG636" i="3"/>
  <c r="AI636" i="3"/>
  <c r="AK636" i="3"/>
  <c r="AM636" i="3"/>
  <c r="AO636" i="3"/>
  <c r="AQ636" i="3"/>
  <c r="AS636" i="3"/>
  <c r="AU636" i="3"/>
  <c r="AW636" i="3"/>
  <c r="AY636" i="3"/>
  <c r="BA636" i="3"/>
  <c r="BC636" i="3"/>
  <c r="BE636" i="3"/>
  <c r="BG636" i="3"/>
  <c r="BI636" i="3"/>
  <c r="M635" i="3"/>
  <c r="O635" i="3"/>
  <c r="Q635" i="3"/>
  <c r="S635" i="3"/>
  <c r="U635" i="3"/>
  <c r="W635" i="3"/>
  <c r="Y635" i="3"/>
  <c r="AA635" i="3"/>
  <c r="AC635" i="3"/>
  <c r="AE635" i="3"/>
  <c r="AG635" i="3"/>
  <c r="AI635" i="3"/>
  <c r="AK635" i="3"/>
  <c r="AM635" i="3"/>
  <c r="AO635" i="3"/>
  <c r="AQ635" i="3"/>
  <c r="AS635" i="3"/>
  <c r="AU635" i="3"/>
  <c r="AW635" i="3"/>
  <c r="AY635" i="3"/>
  <c r="BA635" i="3"/>
  <c r="BC635" i="3"/>
  <c r="BE635" i="3"/>
  <c r="BG635" i="3"/>
  <c r="BI635" i="3"/>
  <c r="N629" i="3"/>
  <c r="P629" i="3"/>
  <c r="R629" i="3"/>
  <c r="T629" i="3"/>
  <c r="V629" i="3"/>
  <c r="X629" i="3"/>
  <c r="Z629" i="3"/>
  <c r="AB629" i="3"/>
  <c r="AD629" i="3"/>
  <c r="AF629" i="3"/>
  <c r="AH629" i="3"/>
  <c r="AJ629" i="3"/>
  <c r="AL629" i="3"/>
  <c r="AN629" i="3"/>
  <c r="AP629" i="3"/>
  <c r="AR629" i="3"/>
  <c r="AT629" i="3"/>
  <c r="AV629" i="3"/>
  <c r="AX629" i="3"/>
  <c r="AZ629" i="3"/>
  <c r="BB629" i="3"/>
  <c r="BD629" i="3"/>
  <c r="BF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O629" i="3"/>
  <c r="W629" i="3"/>
  <c r="AE629" i="3"/>
  <c r="AM629" i="3"/>
  <c r="AU629" i="3"/>
  <c r="BC629" i="3"/>
  <c r="M634" i="3"/>
  <c r="O634" i="3"/>
  <c r="Q634" i="3"/>
  <c r="S634" i="3"/>
  <c r="U634" i="3"/>
  <c r="W634" i="3"/>
  <c r="Y634" i="3"/>
  <c r="AA634" i="3"/>
  <c r="AC634" i="3"/>
  <c r="AE634" i="3"/>
  <c r="AG634" i="3"/>
  <c r="AI634" i="3"/>
  <c r="AK634" i="3"/>
  <c r="AM634" i="3"/>
  <c r="AO634" i="3"/>
  <c r="AQ634" i="3"/>
  <c r="M633" i="3"/>
  <c r="O633" i="3"/>
  <c r="Q633" i="3"/>
  <c r="S633" i="3"/>
  <c r="U633" i="3"/>
  <c r="W633" i="3"/>
  <c r="Y633" i="3"/>
  <c r="AA633" i="3"/>
  <c r="AC633" i="3"/>
  <c r="AE633" i="3"/>
  <c r="AG633" i="3"/>
  <c r="AI633" i="3"/>
  <c r="AK633" i="3"/>
  <c r="AM633" i="3"/>
  <c r="AO633" i="3"/>
  <c r="AQ633" i="3"/>
  <c r="AS633" i="3"/>
  <c r="AU633" i="3"/>
  <c r="AW633" i="3"/>
  <c r="AY633" i="3"/>
  <c r="BA633" i="3"/>
  <c r="BC633" i="3"/>
  <c r="BE633" i="3"/>
  <c r="BG633" i="3"/>
  <c r="BI633" i="3"/>
  <c r="M632" i="3"/>
  <c r="O632" i="3"/>
  <c r="Q632" i="3"/>
  <c r="S632" i="3"/>
  <c r="U632" i="3"/>
  <c r="W632" i="3"/>
  <c r="Y632" i="3"/>
  <c r="AA632" i="3"/>
  <c r="AC632" i="3"/>
  <c r="AE632" i="3"/>
  <c r="AG632" i="3"/>
  <c r="AI632" i="3"/>
  <c r="AK632" i="3"/>
  <c r="AM632" i="3"/>
  <c r="AO632" i="3"/>
  <c r="AQ632" i="3"/>
  <c r="AS632" i="3"/>
  <c r="AU632" i="3"/>
  <c r="AW632" i="3"/>
  <c r="AY632" i="3"/>
  <c r="BA632" i="3"/>
  <c r="BC632" i="3"/>
  <c r="BE632" i="3"/>
  <c r="BG632" i="3"/>
  <c r="BI632" i="3"/>
  <c r="M631" i="3"/>
  <c r="O631" i="3"/>
  <c r="Q631" i="3"/>
  <c r="S631" i="3"/>
  <c r="U631" i="3"/>
  <c r="W631" i="3"/>
  <c r="Y631" i="3"/>
  <c r="AA631" i="3"/>
  <c r="AC631" i="3"/>
  <c r="AE631" i="3"/>
  <c r="AG631" i="3"/>
  <c r="AI631" i="3"/>
  <c r="AK631" i="3"/>
  <c r="AM631" i="3"/>
  <c r="AO631" i="3"/>
  <c r="AQ631" i="3"/>
  <c r="AS631" i="3"/>
  <c r="AU631" i="3"/>
  <c r="AW631" i="3"/>
  <c r="AY631" i="3"/>
  <c r="BA631" i="3"/>
  <c r="BC631" i="3"/>
  <c r="BE631" i="3"/>
  <c r="BG631" i="3"/>
  <c r="BI631" i="3"/>
  <c r="BC627" i="3"/>
  <c r="AU627" i="3"/>
  <c r="AM627" i="3"/>
  <c r="AE627" i="3"/>
  <c r="W627" i="3"/>
  <c r="N627" i="3"/>
  <c r="P627" i="3"/>
  <c r="R627" i="3"/>
  <c r="T627" i="3"/>
  <c r="V627" i="3"/>
  <c r="X627" i="3"/>
  <c r="Z627" i="3"/>
  <c r="AB627" i="3"/>
  <c r="AD627" i="3"/>
  <c r="AF627" i="3"/>
  <c r="AH627" i="3"/>
  <c r="AJ627" i="3"/>
  <c r="AL627" i="3"/>
  <c r="AN627" i="3"/>
  <c r="AP627" i="3"/>
  <c r="AR627" i="3"/>
  <c r="AT627" i="3"/>
  <c r="AV627" i="3"/>
  <c r="AX627" i="3"/>
  <c r="AZ627" i="3"/>
  <c r="BB627" i="3"/>
  <c r="BD627" i="3"/>
  <c r="BF627" i="3"/>
  <c r="BH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L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K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L471" i="3"/>
  <c r="E472" i="3"/>
  <c r="F472" i="3"/>
  <c r="K472" i="3" s="1"/>
  <c r="G472" i="3"/>
  <c r="H472" i="3"/>
  <c r="I472" i="3"/>
  <c r="J472" i="3"/>
  <c r="L472" i="3" s="1"/>
  <c r="E473" i="3"/>
  <c r="F473" i="3"/>
  <c r="G473" i="3"/>
  <c r="H473" i="3"/>
  <c r="I473" i="3"/>
  <c r="J473" i="3"/>
  <c r="L473" i="3" s="1"/>
  <c r="E474" i="3"/>
  <c r="F474" i="3"/>
  <c r="G474" i="3"/>
  <c r="H474" i="3"/>
  <c r="I474" i="3"/>
  <c r="J474" i="3"/>
  <c r="L474" i="3" s="1"/>
  <c r="E475" i="3"/>
  <c r="F475" i="3"/>
  <c r="G475" i="3"/>
  <c r="H475" i="3"/>
  <c r="L475" i="3" s="1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L479" i="3"/>
  <c r="E480" i="3"/>
  <c r="F480" i="3"/>
  <c r="K480" i="3" s="1"/>
  <c r="G480" i="3"/>
  <c r="H480" i="3"/>
  <c r="I480" i="3"/>
  <c r="J480" i="3"/>
  <c r="L480" i="3" s="1"/>
  <c r="E481" i="3"/>
  <c r="F481" i="3"/>
  <c r="G481" i="3"/>
  <c r="H481" i="3"/>
  <c r="I481" i="3"/>
  <c r="J481" i="3"/>
  <c r="L481" i="3" s="1"/>
  <c r="E482" i="3"/>
  <c r="F482" i="3"/>
  <c r="G482" i="3"/>
  <c r="H482" i="3"/>
  <c r="I482" i="3"/>
  <c r="J482" i="3"/>
  <c r="L482" i="3" s="1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K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L494" i="3" s="1"/>
  <c r="J494" i="3"/>
  <c r="K494" i="3"/>
  <c r="N494" i="3" s="1"/>
  <c r="E495" i="3"/>
  <c r="F495" i="3"/>
  <c r="K495" i="3" s="1"/>
  <c r="G495" i="3"/>
  <c r="H495" i="3"/>
  <c r="I495" i="3"/>
  <c r="J495" i="3"/>
  <c r="E496" i="3"/>
  <c r="F496" i="3"/>
  <c r="K496" i="3" s="1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K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L502" i="3" s="1"/>
  <c r="J502" i="3"/>
  <c r="K502" i="3"/>
  <c r="N502" i="3" s="1"/>
  <c r="E503" i="3"/>
  <c r="F503" i="3"/>
  <c r="K503" i="3" s="1"/>
  <c r="G503" i="3"/>
  <c r="H503" i="3"/>
  <c r="I503" i="3"/>
  <c r="J503" i="3"/>
  <c r="E504" i="3"/>
  <c r="F504" i="3"/>
  <c r="G504" i="3"/>
  <c r="H504" i="3"/>
  <c r="I504" i="3"/>
  <c r="J504" i="3"/>
  <c r="E505" i="3"/>
  <c r="F505" i="3"/>
  <c r="K505" i="3" s="1"/>
  <c r="G505" i="3"/>
  <c r="H505" i="3"/>
  <c r="I505" i="3"/>
  <c r="J505" i="3"/>
  <c r="E506" i="3"/>
  <c r="F506" i="3"/>
  <c r="G506" i="3"/>
  <c r="H506" i="3"/>
  <c r="I506" i="3"/>
  <c r="J506" i="3"/>
  <c r="E507" i="3"/>
  <c r="F507" i="3"/>
  <c r="K507" i="3" s="1"/>
  <c r="G507" i="3"/>
  <c r="H507" i="3"/>
  <c r="I507" i="3"/>
  <c r="J507" i="3"/>
  <c r="E508" i="3"/>
  <c r="F508" i="3"/>
  <c r="G508" i="3"/>
  <c r="H508" i="3"/>
  <c r="I508" i="3"/>
  <c r="J508" i="3"/>
  <c r="E509" i="3"/>
  <c r="F509" i="3"/>
  <c r="K509" i="3" s="1"/>
  <c r="G509" i="3"/>
  <c r="H509" i="3"/>
  <c r="I509" i="3"/>
  <c r="J509" i="3"/>
  <c r="E510" i="3"/>
  <c r="F510" i="3"/>
  <c r="G510" i="3"/>
  <c r="H510" i="3"/>
  <c r="I510" i="3"/>
  <c r="J510" i="3"/>
  <c r="E511" i="3"/>
  <c r="F511" i="3"/>
  <c r="K511" i="3" s="1"/>
  <c r="G511" i="3"/>
  <c r="H511" i="3"/>
  <c r="I511" i="3"/>
  <c r="J511" i="3"/>
  <c r="E512" i="3"/>
  <c r="F512" i="3"/>
  <c r="G512" i="3"/>
  <c r="H512" i="3"/>
  <c r="I512" i="3"/>
  <c r="J512" i="3"/>
  <c r="E513" i="3"/>
  <c r="F513" i="3"/>
  <c r="K513" i="3" s="1"/>
  <c r="G513" i="3"/>
  <c r="H513" i="3"/>
  <c r="I513" i="3"/>
  <c r="J513" i="3"/>
  <c r="E514" i="3"/>
  <c r="F514" i="3"/>
  <c r="G514" i="3"/>
  <c r="H514" i="3"/>
  <c r="I514" i="3"/>
  <c r="J514" i="3"/>
  <c r="E515" i="3"/>
  <c r="F515" i="3"/>
  <c r="K515" i="3" s="1"/>
  <c r="G515" i="3"/>
  <c r="H515" i="3"/>
  <c r="I515" i="3"/>
  <c r="J515" i="3"/>
  <c r="E516" i="3"/>
  <c r="F516" i="3"/>
  <c r="G516" i="3"/>
  <c r="H516" i="3"/>
  <c r="I516" i="3"/>
  <c r="J516" i="3"/>
  <c r="E517" i="3"/>
  <c r="F517" i="3"/>
  <c r="K517" i="3" s="1"/>
  <c r="G517" i="3"/>
  <c r="H517" i="3"/>
  <c r="I517" i="3"/>
  <c r="J517" i="3"/>
  <c r="E518" i="3"/>
  <c r="F518" i="3"/>
  <c r="G518" i="3"/>
  <c r="H518" i="3"/>
  <c r="I518" i="3"/>
  <c r="J518" i="3"/>
  <c r="E519" i="3"/>
  <c r="F519" i="3"/>
  <c r="K519" i="3" s="1"/>
  <c r="G519" i="3"/>
  <c r="H519" i="3"/>
  <c r="I519" i="3"/>
  <c r="J519" i="3"/>
  <c r="E520" i="3"/>
  <c r="F520" i="3"/>
  <c r="G520" i="3"/>
  <c r="H520" i="3"/>
  <c r="I520" i="3"/>
  <c r="J520" i="3"/>
  <c r="E521" i="3"/>
  <c r="F521" i="3"/>
  <c r="K521" i="3" s="1"/>
  <c r="G521" i="3"/>
  <c r="H521" i="3"/>
  <c r="I521" i="3"/>
  <c r="J521" i="3"/>
  <c r="E522" i="3"/>
  <c r="F522" i="3"/>
  <c r="G522" i="3"/>
  <c r="H522" i="3"/>
  <c r="I522" i="3"/>
  <c r="J522" i="3"/>
  <c r="E523" i="3"/>
  <c r="F523" i="3"/>
  <c r="K523" i="3" s="1"/>
  <c r="G523" i="3"/>
  <c r="H523" i="3"/>
  <c r="I523" i="3"/>
  <c r="J523" i="3"/>
  <c r="E524" i="3"/>
  <c r="F524" i="3"/>
  <c r="G524" i="3"/>
  <c r="H524" i="3"/>
  <c r="I524" i="3"/>
  <c r="J524" i="3"/>
  <c r="E525" i="3"/>
  <c r="F525" i="3"/>
  <c r="K525" i="3" s="1"/>
  <c r="G525" i="3"/>
  <c r="H525" i="3"/>
  <c r="I525" i="3"/>
  <c r="J525" i="3"/>
  <c r="E526" i="3"/>
  <c r="F526" i="3"/>
  <c r="G526" i="3"/>
  <c r="H526" i="3"/>
  <c r="I526" i="3"/>
  <c r="J526" i="3"/>
  <c r="E527" i="3"/>
  <c r="F527" i="3"/>
  <c r="K527" i="3" s="1"/>
  <c r="G527" i="3"/>
  <c r="H527" i="3"/>
  <c r="I527" i="3"/>
  <c r="J527" i="3"/>
  <c r="E528" i="3"/>
  <c r="F528" i="3"/>
  <c r="G528" i="3"/>
  <c r="H528" i="3"/>
  <c r="I528" i="3"/>
  <c r="J528" i="3"/>
  <c r="E529" i="3"/>
  <c r="F529" i="3"/>
  <c r="K529" i="3" s="1"/>
  <c r="G529" i="3"/>
  <c r="H529" i="3"/>
  <c r="I529" i="3"/>
  <c r="J529" i="3"/>
  <c r="E530" i="3"/>
  <c r="F530" i="3"/>
  <c r="G530" i="3"/>
  <c r="H530" i="3"/>
  <c r="I530" i="3"/>
  <c r="J530" i="3"/>
  <c r="E531" i="3"/>
  <c r="F531" i="3"/>
  <c r="K531" i="3" s="1"/>
  <c r="G531" i="3"/>
  <c r="H531" i="3"/>
  <c r="I531" i="3"/>
  <c r="J531" i="3"/>
  <c r="E532" i="3"/>
  <c r="F532" i="3"/>
  <c r="G532" i="3"/>
  <c r="H532" i="3"/>
  <c r="I532" i="3"/>
  <c r="J532" i="3"/>
  <c r="E533" i="3"/>
  <c r="F533" i="3"/>
  <c r="K533" i="3" s="1"/>
  <c r="G533" i="3"/>
  <c r="H533" i="3"/>
  <c r="I533" i="3"/>
  <c r="J533" i="3"/>
  <c r="E534" i="3"/>
  <c r="F534" i="3"/>
  <c r="G534" i="3"/>
  <c r="H534" i="3"/>
  <c r="I534" i="3"/>
  <c r="J534" i="3"/>
  <c r="E535" i="3"/>
  <c r="F535" i="3"/>
  <c r="K535" i="3" s="1"/>
  <c r="G535" i="3"/>
  <c r="H535" i="3"/>
  <c r="I535" i="3"/>
  <c r="J535" i="3"/>
  <c r="E536" i="3"/>
  <c r="F536" i="3"/>
  <c r="G536" i="3"/>
  <c r="H536" i="3"/>
  <c r="I536" i="3"/>
  <c r="J536" i="3"/>
  <c r="E537" i="3"/>
  <c r="F537" i="3"/>
  <c r="K537" i="3" s="1"/>
  <c r="G537" i="3"/>
  <c r="H537" i="3"/>
  <c r="I537" i="3"/>
  <c r="J537" i="3"/>
  <c r="E538" i="3"/>
  <c r="F538" i="3"/>
  <c r="G538" i="3"/>
  <c r="H538" i="3"/>
  <c r="I538" i="3"/>
  <c r="J538" i="3"/>
  <c r="E539" i="3"/>
  <c r="F539" i="3"/>
  <c r="K539" i="3" s="1"/>
  <c r="G539" i="3"/>
  <c r="H539" i="3"/>
  <c r="I539" i="3"/>
  <c r="J539" i="3"/>
  <c r="E540" i="3"/>
  <c r="F540" i="3"/>
  <c r="G540" i="3"/>
  <c r="H540" i="3"/>
  <c r="I540" i="3"/>
  <c r="J540" i="3"/>
  <c r="E541" i="3"/>
  <c r="F541" i="3"/>
  <c r="K541" i="3" s="1"/>
  <c r="G541" i="3"/>
  <c r="H541" i="3"/>
  <c r="I541" i="3"/>
  <c r="J541" i="3"/>
  <c r="E542" i="3"/>
  <c r="F542" i="3"/>
  <c r="G542" i="3"/>
  <c r="H542" i="3"/>
  <c r="I542" i="3"/>
  <c r="J542" i="3"/>
  <c r="E543" i="3"/>
  <c r="F543" i="3"/>
  <c r="K543" i="3" s="1"/>
  <c r="G543" i="3"/>
  <c r="H543" i="3"/>
  <c r="I543" i="3"/>
  <c r="J543" i="3"/>
  <c r="E544" i="3"/>
  <c r="F544" i="3"/>
  <c r="G544" i="3"/>
  <c r="H544" i="3"/>
  <c r="I544" i="3"/>
  <c r="J544" i="3"/>
  <c r="E545" i="3"/>
  <c r="F545" i="3"/>
  <c r="K545" i="3" s="1"/>
  <c r="G545" i="3"/>
  <c r="H545" i="3"/>
  <c r="I545" i="3"/>
  <c r="J545" i="3"/>
  <c r="E546" i="3"/>
  <c r="F546" i="3"/>
  <c r="G546" i="3"/>
  <c r="H546" i="3"/>
  <c r="I546" i="3"/>
  <c r="J546" i="3"/>
  <c r="E547" i="3"/>
  <c r="F547" i="3"/>
  <c r="K547" i="3" s="1"/>
  <c r="G547" i="3"/>
  <c r="H547" i="3"/>
  <c r="I547" i="3"/>
  <c r="J547" i="3"/>
  <c r="E548" i="3"/>
  <c r="F548" i="3"/>
  <c r="G548" i="3"/>
  <c r="H548" i="3"/>
  <c r="I548" i="3"/>
  <c r="J548" i="3"/>
  <c r="E549" i="3"/>
  <c r="F549" i="3"/>
  <c r="K549" i="3" s="1"/>
  <c r="G549" i="3"/>
  <c r="H549" i="3"/>
  <c r="I549" i="3"/>
  <c r="J549" i="3"/>
  <c r="E550" i="3"/>
  <c r="F550" i="3"/>
  <c r="G550" i="3"/>
  <c r="H550" i="3"/>
  <c r="I550" i="3"/>
  <c r="J550" i="3"/>
  <c r="E551" i="3"/>
  <c r="F551" i="3"/>
  <c r="K551" i="3" s="1"/>
  <c r="G551" i="3"/>
  <c r="H551" i="3"/>
  <c r="I551" i="3"/>
  <c r="J551" i="3"/>
  <c r="E552" i="3"/>
  <c r="F552" i="3"/>
  <c r="G552" i="3"/>
  <c r="H552" i="3"/>
  <c r="I552" i="3"/>
  <c r="J552" i="3"/>
  <c r="E553" i="3"/>
  <c r="F553" i="3"/>
  <c r="K553" i="3" s="1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L577" i="3" s="1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L581" i="3" s="1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L606" i="3" s="1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L620" i="3" s="1"/>
  <c r="J620" i="3"/>
  <c r="E621" i="3"/>
  <c r="F621" i="3"/>
  <c r="G621" i="3"/>
  <c r="H621" i="3"/>
  <c r="I621" i="3"/>
  <c r="J621" i="3"/>
  <c r="E622" i="3"/>
  <c r="F622" i="3"/>
  <c r="G622" i="3"/>
  <c r="H622" i="3"/>
  <c r="I622" i="3"/>
  <c r="L622" i="3" s="1"/>
  <c r="J622" i="3"/>
  <c r="E623" i="3"/>
  <c r="F623" i="3"/>
  <c r="G623" i="3"/>
  <c r="H623" i="3"/>
  <c r="I623" i="3"/>
  <c r="J623" i="3"/>
  <c r="E624" i="3"/>
  <c r="F624" i="3"/>
  <c r="G624" i="3"/>
  <c r="H624" i="3"/>
  <c r="I624" i="3"/>
  <c r="L624" i="3" s="1"/>
  <c r="J624" i="3"/>
  <c r="E625" i="3"/>
  <c r="F625" i="3"/>
  <c r="G625" i="3"/>
  <c r="H625" i="3"/>
  <c r="I625" i="3"/>
  <c r="J625" i="3"/>
  <c r="E626" i="3"/>
  <c r="F626" i="3"/>
  <c r="G626" i="3"/>
  <c r="H626" i="3"/>
  <c r="I626" i="3"/>
  <c r="L626" i="3" s="1"/>
  <c r="J626" i="3"/>
  <c r="K626" i="3" l="1"/>
  <c r="N626" i="3" s="1"/>
  <c r="K624" i="3"/>
  <c r="N624" i="3" s="1"/>
  <c r="K622" i="3"/>
  <c r="N622" i="3" s="1"/>
  <c r="K620" i="3"/>
  <c r="N620" i="3" s="1"/>
  <c r="K606" i="3"/>
  <c r="N606" i="3" s="1"/>
  <c r="K581" i="3"/>
  <c r="N581" i="3" s="1"/>
  <c r="K577" i="3"/>
  <c r="N577" i="3" s="1"/>
  <c r="K500" i="3"/>
  <c r="K499" i="3"/>
  <c r="L498" i="3"/>
  <c r="N498" i="3" s="1"/>
  <c r="K492" i="3"/>
  <c r="K491" i="3"/>
  <c r="N490" i="3"/>
  <c r="L490" i="3"/>
  <c r="L478" i="3"/>
  <c r="L477" i="3"/>
  <c r="L476" i="3"/>
  <c r="K476" i="3"/>
  <c r="L470" i="3"/>
  <c r="K452" i="3"/>
  <c r="K451" i="3"/>
  <c r="K450" i="3"/>
  <c r="K443" i="3"/>
  <c r="K442" i="3"/>
  <c r="N441" i="3"/>
  <c r="L441" i="3"/>
  <c r="K438" i="3"/>
  <c r="K437" i="3"/>
  <c r="BD638" i="3"/>
  <c r="X638" i="3"/>
  <c r="AY638" i="3"/>
  <c r="AI638" i="3"/>
  <c r="S638" i="3"/>
  <c r="AD640" i="3"/>
  <c r="BG640" i="3"/>
  <c r="AA640" i="3"/>
  <c r="BG645" i="3"/>
  <c r="AA645" i="3"/>
  <c r="AT646" i="3"/>
  <c r="AA646" i="3"/>
  <c r="BG675" i="3"/>
  <c r="AA675" i="3"/>
  <c r="BG679" i="3"/>
  <c r="AA679" i="3"/>
  <c r="BG683" i="3"/>
  <c r="AA683" i="3"/>
  <c r="BG687" i="3"/>
  <c r="AA687" i="3"/>
  <c r="BG691" i="3"/>
  <c r="AA691" i="3"/>
  <c r="BG695" i="3"/>
  <c r="AA695" i="3"/>
  <c r="BG699" i="3"/>
  <c r="AA699" i="3"/>
  <c r="AV703" i="3"/>
  <c r="AF703" i="3"/>
  <c r="P703" i="3"/>
  <c r="BC703" i="3"/>
  <c r="AU703" i="3"/>
  <c r="AM703" i="3"/>
  <c r="AE703" i="3"/>
  <c r="W703" i="3"/>
  <c r="O703" i="3"/>
  <c r="AV705" i="3"/>
  <c r="AF705" i="3"/>
  <c r="P705" i="3"/>
  <c r="BC705" i="3"/>
  <c r="AU705" i="3"/>
  <c r="AM705" i="3"/>
  <c r="AE705" i="3"/>
  <c r="W705" i="3"/>
  <c r="O705" i="3"/>
  <c r="AV707" i="3"/>
  <c r="AF707" i="3"/>
  <c r="P707" i="3"/>
  <c r="BC707" i="3"/>
  <c r="AU707" i="3"/>
  <c r="AM707" i="3"/>
  <c r="AE707" i="3"/>
  <c r="W707" i="3"/>
  <c r="O707" i="3"/>
  <c r="AV709" i="3"/>
  <c r="AF709" i="3"/>
  <c r="P709" i="3"/>
  <c r="BC709" i="3"/>
  <c r="AU709" i="3"/>
  <c r="AM709" i="3"/>
  <c r="AE709" i="3"/>
  <c r="W709" i="3"/>
  <c r="O709" i="3"/>
  <c r="BM713" i="3"/>
  <c r="BL713" i="3"/>
  <c r="BM729" i="3"/>
  <c r="BL729" i="3"/>
  <c r="BM731" i="3"/>
  <c r="BL731" i="3"/>
  <c r="BM737" i="3"/>
  <c r="BL737" i="3"/>
  <c r="BM777" i="3"/>
  <c r="BL777" i="3"/>
  <c r="BJ713" i="3"/>
  <c r="BJ728" i="3"/>
  <c r="BJ729" i="3"/>
  <c r="BJ731" i="3"/>
  <c r="BJ736" i="3"/>
  <c r="BJ737" i="3"/>
  <c r="BJ777" i="3"/>
  <c r="BM819" i="3"/>
  <c r="BL819" i="3"/>
  <c r="BM818" i="3"/>
  <c r="BL818" i="3"/>
  <c r="BM843" i="3"/>
  <c r="BJ805" i="3"/>
  <c r="N821" i="3"/>
  <c r="N823" i="3"/>
  <c r="K618" i="3"/>
  <c r="K617" i="3"/>
  <c r="K615" i="3"/>
  <c r="K613" i="3"/>
  <c r="K611" i="3"/>
  <c r="K609" i="3"/>
  <c r="K607" i="3"/>
  <c r="L604" i="3"/>
  <c r="K603" i="3"/>
  <c r="K601" i="3"/>
  <c r="K598" i="3"/>
  <c r="K596" i="3"/>
  <c r="K594" i="3"/>
  <c r="K592" i="3"/>
  <c r="K590" i="3"/>
  <c r="K588" i="3"/>
  <c r="K586" i="3"/>
  <c r="K584" i="3"/>
  <c r="K582" i="3"/>
  <c r="K579" i="3"/>
  <c r="K578" i="3"/>
  <c r="K575" i="3"/>
  <c r="K574" i="3"/>
  <c r="K572" i="3"/>
  <c r="K570" i="3"/>
  <c r="K568" i="3"/>
  <c r="K566" i="3"/>
  <c r="K564" i="3"/>
  <c r="K562" i="3"/>
  <c r="K560" i="3"/>
  <c r="K558" i="3"/>
  <c r="K555" i="3"/>
  <c r="BM728" i="3"/>
  <c r="BL728" i="3"/>
  <c r="BM736" i="3"/>
  <c r="BL736" i="3"/>
  <c r="BM805" i="3"/>
  <c r="BL805" i="3"/>
  <c r="BJ819" i="3"/>
  <c r="BL985" i="3"/>
  <c r="P438" i="3"/>
  <c r="N438" i="3"/>
  <c r="V438" i="3"/>
  <c r="AD438" i="3"/>
  <c r="AJ438" i="3"/>
  <c r="AN438" i="3"/>
  <c r="AR438" i="3"/>
  <c r="AV438" i="3"/>
  <c r="AZ438" i="3"/>
  <c r="BD438" i="3"/>
  <c r="BH438" i="3"/>
  <c r="R438" i="3"/>
  <c r="Z438" i="3"/>
  <c r="AH438" i="3"/>
  <c r="AL438" i="3"/>
  <c r="AP438" i="3"/>
  <c r="AT438" i="3"/>
  <c r="AX438" i="3"/>
  <c r="BB438" i="3"/>
  <c r="BF438" i="3"/>
  <c r="BM990" i="3"/>
  <c r="BM982" i="3"/>
  <c r="BM851" i="3"/>
  <c r="BM984" i="3"/>
  <c r="BL845" i="3"/>
  <c r="BM845" i="3"/>
  <c r="BL988" i="3"/>
  <c r="BL984" i="3"/>
  <c r="BL980" i="3"/>
  <c r="BJ822" i="3"/>
  <c r="N816" i="3"/>
  <c r="N818" i="3"/>
  <c r="BJ818" i="3" s="1"/>
  <c r="K625" i="3"/>
  <c r="K623" i="3"/>
  <c r="K621" i="3"/>
  <c r="K619" i="3"/>
  <c r="L618" i="3"/>
  <c r="N618" i="3" s="1"/>
  <c r="L616" i="3"/>
  <c r="K616" i="3"/>
  <c r="L614" i="3"/>
  <c r="K614" i="3"/>
  <c r="L612" i="3"/>
  <c r="K612" i="3"/>
  <c r="L610" i="3"/>
  <c r="K610" i="3"/>
  <c r="L608" i="3"/>
  <c r="K608" i="3"/>
  <c r="K605" i="3"/>
  <c r="L602" i="3"/>
  <c r="K602" i="3"/>
  <c r="L600" i="3"/>
  <c r="K600" i="3"/>
  <c r="L599" i="3"/>
  <c r="K599" i="3"/>
  <c r="L597" i="3"/>
  <c r="K597" i="3"/>
  <c r="L595" i="3"/>
  <c r="K595" i="3"/>
  <c r="L593" i="3"/>
  <c r="K593" i="3"/>
  <c r="L591" i="3"/>
  <c r="K591" i="3"/>
  <c r="L589" i="3"/>
  <c r="K589" i="3"/>
  <c r="N589" i="3" s="1"/>
  <c r="L587" i="3"/>
  <c r="K587" i="3"/>
  <c r="N587" i="3" s="1"/>
  <c r="L585" i="3"/>
  <c r="K585" i="3"/>
  <c r="N585" i="3" s="1"/>
  <c r="L583" i="3"/>
  <c r="K583" i="3"/>
  <c r="N583" i="3" s="1"/>
  <c r="K580" i="3"/>
  <c r="L579" i="3"/>
  <c r="N579" i="3" s="1"/>
  <c r="K576" i="3"/>
  <c r="L575" i="3"/>
  <c r="N575" i="3" s="1"/>
  <c r="L573" i="3"/>
  <c r="K573" i="3"/>
  <c r="N573" i="3" s="1"/>
  <c r="L571" i="3"/>
  <c r="K571" i="3"/>
  <c r="N571" i="3" s="1"/>
  <c r="L569" i="3"/>
  <c r="K569" i="3"/>
  <c r="N569" i="3" s="1"/>
  <c r="L567" i="3"/>
  <c r="K567" i="3"/>
  <c r="N567" i="3" s="1"/>
  <c r="L565" i="3"/>
  <c r="K565" i="3"/>
  <c r="N565" i="3" s="1"/>
  <c r="L563" i="3"/>
  <c r="K563" i="3"/>
  <c r="N563" i="3" s="1"/>
  <c r="L561" i="3"/>
  <c r="K561" i="3"/>
  <c r="N561" i="3" s="1"/>
  <c r="L559" i="3"/>
  <c r="K559" i="3"/>
  <c r="N559" i="3" s="1"/>
  <c r="L557" i="3"/>
  <c r="K557" i="3"/>
  <c r="N557" i="3" s="1"/>
  <c r="L556" i="3"/>
  <c r="K556" i="3"/>
  <c r="L554" i="3"/>
  <c r="K554" i="3"/>
  <c r="L552" i="3"/>
  <c r="K552" i="3"/>
  <c r="N552" i="3" s="1"/>
  <c r="L550" i="3"/>
  <c r="K550" i="3"/>
  <c r="N550" i="3" s="1"/>
  <c r="L548" i="3"/>
  <c r="K548" i="3"/>
  <c r="N548" i="3" s="1"/>
  <c r="L546" i="3"/>
  <c r="K546" i="3"/>
  <c r="N546" i="3" s="1"/>
  <c r="L544" i="3"/>
  <c r="K544" i="3"/>
  <c r="N544" i="3" s="1"/>
  <c r="L542" i="3"/>
  <c r="K542" i="3"/>
  <c r="N542" i="3" s="1"/>
  <c r="L540" i="3"/>
  <c r="K540" i="3"/>
  <c r="N540" i="3" s="1"/>
  <c r="L538" i="3"/>
  <c r="K538" i="3"/>
  <c r="N538" i="3" s="1"/>
  <c r="L536" i="3"/>
  <c r="K536" i="3"/>
  <c r="N536" i="3" s="1"/>
  <c r="L534" i="3"/>
  <c r="K534" i="3"/>
  <c r="N534" i="3" s="1"/>
  <c r="L532" i="3"/>
  <c r="K532" i="3"/>
  <c r="N532" i="3" s="1"/>
  <c r="L530" i="3"/>
  <c r="K530" i="3"/>
  <c r="N530" i="3" s="1"/>
  <c r="L528" i="3"/>
  <c r="K528" i="3"/>
  <c r="N528" i="3" s="1"/>
  <c r="L526" i="3"/>
  <c r="K526" i="3"/>
  <c r="N526" i="3" s="1"/>
  <c r="L524" i="3"/>
  <c r="K524" i="3"/>
  <c r="N524" i="3" s="1"/>
  <c r="L522" i="3"/>
  <c r="K522" i="3"/>
  <c r="N522" i="3" s="1"/>
  <c r="L520" i="3"/>
  <c r="K520" i="3"/>
  <c r="N520" i="3" s="1"/>
  <c r="L518" i="3"/>
  <c r="K518" i="3"/>
  <c r="N518" i="3" s="1"/>
  <c r="L516" i="3"/>
  <c r="K516" i="3"/>
  <c r="N516" i="3" s="1"/>
  <c r="L514" i="3"/>
  <c r="K514" i="3"/>
  <c r="N514" i="3" s="1"/>
  <c r="L512" i="3"/>
  <c r="K512" i="3"/>
  <c r="N512" i="3" s="1"/>
  <c r="L510" i="3"/>
  <c r="K510" i="3"/>
  <c r="N510" i="3" s="1"/>
  <c r="L508" i="3"/>
  <c r="K508" i="3"/>
  <c r="L506" i="3"/>
  <c r="K506" i="3"/>
  <c r="L504" i="3"/>
  <c r="K504" i="3"/>
  <c r="N504" i="3" s="1"/>
  <c r="K501" i="3"/>
  <c r="L500" i="3"/>
  <c r="N500" i="3" s="1"/>
  <c r="K497" i="3"/>
  <c r="L496" i="3"/>
  <c r="N496" i="3" s="1"/>
  <c r="K493" i="3"/>
  <c r="L492" i="3"/>
  <c r="N492" i="3" s="1"/>
  <c r="K489" i="3"/>
  <c r="K488" i="3"/>
  <c r="K487" i="3"/>
  <c r="K486" i="3"/>
  <c r="K485" i="3"/>
  <c r="K484" i="3"/>
  <c r="K483" i="3"/>
  <c r="K482" i="3"/>
  <c r="K478" i="3"/>
  <c r="K474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L452" i="3"/>
  <c r="S452" i="3" s="1"/>
  <c r="L450" i="3"/>
  <c r="AQ450" i="3" s="1"/>
  <c r="BD640" i="3"/>
  <c r="X640" i="3"/>
  <c r="AY640" i="3"/>
  <c r="AI640" i="3"/>
  <c r="S640" i="3"/>
  <c r="AV644" i="3"/>
  <c r="AF644" i="3"/>
  <c r="P644" i="3"/>
  <c r="BC644" i="3"/>
  <c r="AU644" i="3"/>
  <c r="AM644" i="3"/>
  <c r="AE644" i="3"/>
  <c r="W644" i="3"/>
  <c r="BD645" i="3"/>
  <c r="X645" i="3"/>
  <c r="AY645" i="3"/>
  <c r="AI645" i="3"/>
  <c r="S645" i="3"/>
  <c r="BB646" i="3"/>
  <c r="AJ646" i="3"/>
  <c r="AI646" i="3"/>
  <c r="S646" i="3"/>
  <c r="AV674" i="3"/>
  <c r="AF674" i="3"/>
  <c r="P674" i="3"/>
  <c r="BC674" i="3"/>
  <c r="AU674" i="3"/>
  <c r="AM674" i="3"/>
  <c r="AE674" i="3"/>
  <c r="W674" i="3"/>
  <c r="BD675" i="3"/>
  <c r="X675" i="3"/>
  <c r="AY675" i="3"/>
  <c r="AI675" i="3"/>
  <c r="S675" i="3"/>
  <c r="AV678" i="3"/>
  <c r="AF678" i="3"/>
  <c r="P678" i="3"/>
  <c r="BC678" i="3"/>
  <c r="AU678" i="3"/>
  <c r="AM678" i="3"/>
  <c r="AE678" i="3"/>
  <c r="W678" i="3"/>
  <c r="BD679" i="3"/>
  <c r="X679" i="3"/>
  <c r="AY679" i="3"/>
  <c r="AI679" i="3"/>
  <c r="S679" i="3"/>
  <c r="AV682" i="3"/>
  <c r="AF682" i="3"/>
  <c r="P682" i="3"/>
  <c r="BC682" i="3"/>
  <c r="AU682" i="3"/>
  <c r="AM682" i="3"/>
  <c r="AE682" i="3"/>
  <c r="W682" i="3"/>
  <c r="BD683" i="3"/>
  <c r="X683" i="3"/>
  <c r="AY683" i="3"/>
  <c r="AI683" i="3"/>
  <c r="S683" i="3"/>
  <c r="AV686" i="3"/>
  <c r="AF686" i="3"/>
  <c r="P686" i="3"/>
  <c r="BC686" i="3"/>
  <c r="AU686" i="3"/>
  <c r="AM686" i="3"/>
  <c r="AE686" i="3"/>
  <c r="W686" i="3"/>
  <c r="BD687" i="3"/>
  <c r="X687" i="3"/>
  <c r="AY687" i="3"/>
  <c r="AI687" i="3"/>
  <c r="S687" i="3"/>
  <c r="AV690" i="3"/>
  <c r="AF690" i="3"/>
  <c r="P690" i="3"/>
  <c r="BC690" i="3"/>
  <c r="AU690" i="3"/>
  <c r="AM690" i="3"/>
  <c r="AE690" i="3"/>
  <c r="W690" i="3"/>
  <c r="BD691" i="3"/>
  <c r="X691" i="3"/>
  <c r="AY691" i="3"/>
  <c r="AI691" i="3"/>
  <c r="S691" i="3"/>
  <c r="AV694" i="3"/>
  <c r="AF694" i="3"/>
  <c r="P694" i="3"/>
  <c r="BC694" i="3"/>
  <c r="AU694" i="3"/>
  <c r="AM694" i="3"/>
  <c r="AE694" i="3"/>
  <c r="W694" i="3"/>
  <c r="BD695" i="3"/>
  <c r="X695" i="3"/>
  <c r="AY695" i="3"/>
  <c r="AI695" i="3"/>
  <c r="S695" i="3"/>
  <c r="AV698" i="3"/>
  <c r="AF698" i="3"/>
  <c r="P698" i="3"/>
  <c r="BC698" i="3"/>
  <c r="AU698" i="3"/>
  <c r="AM698" i="3"/>
  <c r="AE698" i="3"/>
  <c r="W698" i="3"/>
  <c r="BD699" i="3"/>
  <c r="X699" i="3"/>
  <c r="AY699" i="3"/>
  <c r="AI699" i="3"/>
  <c r="S699" i="3"/>
  <c r="AV702" i="3"/>
  <c r="AF702" i="3"/>
  <c r="P702" i="3"/>
  <c r="BC702" i="3"/>
  <c r="AU702" i="3"/>
  <c r="AM702" i="3"/>
  <c r="AE702" i="3"/>
  <c r="W702" i="3"/>
  <c r="BH703" i="3"/>
  <c r="AZ703" i="3"/>
  <c r="AR703" i="3"/>
  <c r="AJ703" i="3"/>
  <c r="AB703" i="3"/>
  <c r="T703" i="3"/>
  <c r="BI703" i="3"/>
  <c r="BE703" i="3"/>
  <c r="BA703" i="3"/>
  <c r="AW703" i="3"/>
  <c r="AS703" i="3"/>
  <c r="AO703" i="3"/>
  <c r="AK703" i="3"/>
  <c r="AG703" i="3"/>
  <c r="AC703" i="3"/>
  <c r="Y703" i="3"/>
  <c r="U703" i="3"/>
  <c r="Q703" i="3"/>
  <c r="BH704" i="3"/>
  <c r="AZ704" i="3"/>
  <c r="AR704" i="3"/>
  <c r="AJ704" i="3"/>
  <c r="AB704" i="3"/>
  <c r="T704" i="3"/>
  <c r="BI704" i="3"/>
  <c r="BE704" i="3"/>
  <c r="BA704" i="3"/>
  <c r="AW704" i="3"/>
  <c r="AS704" i="3"/>
  <c r="AO704" i="3"/>
  <c r="AK704" i="3"/>
  <c r="AG704" i="3"/>
  <c r="AC704" i="3"/>
  <c r="Y704" i="3"/>
  <c r="U704" i="3"/>
  <c r="Q704" i="3"/>
  <c r="BH705" i="3"/>
  <c r="AZ705" i="3"/>
  <c r="AR705" i="3"/>
  <c r="AJ705" i="3"/>
  <c r="AB705" i="3"/>
  <c r="T705" i="3"/>
  <c r="BI705" i="3"/>
  <c r="BE705" i="3"/>
  <c r="BA705" i="3"/>
  <c r="AW705" i="3"/>
  <c r="AS705" i="3"/>
  <c r="AO705" i="3"/>
  <c r="AK705" i="3"/>
  <c r="AG705" i="3"/>
  <c r="AC705" i="3"/>
  <c r="Y705" i="3"/>
  <c r="U705" i="3"/>
  <c r="Q705" i="3"/>
  <c r="BH706" i="3"/>
  <c r="AZ706" i="3"/>
  <c r="AR706" i="3"/>
  <c r="AJ706" i="3"/>
  <c r="AB706" i="3"/>
  <c r="T706" i="3"/>
  <c r="BI706" i="3"/>
  <c r="BE706" i="3"/>
  <c r="BA706" i="3"/>
  <c r="AW706" i="3"/>
  <c r="AS706" i="3"/>
  <c r="AO706" i="3"/>
  <c r="AK706" i="3"/>
  <c r="AG706" i="3"/>
  <c r="AC706" i="3"/>
  <c r="Y706" i="3"/>
  <c r="U706" i="3"/>
  <c r="Q706" i="3"/>
  <c r="BH707" i="3"/>
  <c r="AZ707" i="3"/>
  <c r="AR707" i="3"/>
  <c r="AJ707" i="3"/>
  <c r="AB707" i="3"/>
  <c r="T707" i="3"/>
  <c r="BM707" i="3" s="1"/>
  <c r="BI707" i="3"/>
  <c r="BE707" i="3"/>
  <c r="BA707" i="3"/>
  <c r="AW707" i="3"/>
  <c r="AS707" i="3"/>
  <c r="AO707" i="3"/>
  <c r="AK707" i="3"/>
  <c r="AG707" i="3"/>
  <c r="AC707" i="3"/>
  <c r="Y707" i="3"/>
  <c r="U707" i="3"/>
  <c r="Q707" i="3"/>
  <c r="BJ707" i="3" s="1"/>
  <c r="BH708" i="3"/>
  <c r="AZ708" i="3"/>
  <c r="AR708" i="3"/>
  <c r="AJ708" i="3"/>
  <c r="AB708" i="3"/>
  <c r="T708" i="3"/>
  <c r="BM708" i="3" s="1"/>
  <c r="BI708" i="3"/>
  <c r="BE708" i="3"/>
  <c r="BA708" i="3"/>
  <c r="AW708" i="3"/>
  <c r="AS708" i="3"/>
  <c r="AO708" i="3"/>
  <c r="AK708" i="3"/>
  <c r="AG708" i="3"/>
  <c r="AC708" i="3"/>
  <c r="Y708" i="3"/>
  <c r="U708" i="3"/>
  <c r="Q708" i="3"/>
  <c r="BJ708" i="3" s="1"/>
  <c r="BH709" i="3"/>
  <c r="AZ709" i="3"/>
  <c r="AR709" i="3"/>
  <c r="AJ709" i="3"/>
  <c r="AB709" i="3"/>
  <c r="T709" i="3"/>
  <c r="BI709" i="3"/>
  <c r="BE709" i="3"/>
  <c r="BA709" i="3"/>
  <c r="AW709" i="3"/>
  <c r="AS709" i="3"/>
  <c r="AO709" i="3"/>
  <c r="AK709" i="3"/>
  <c r="AG709" i="3"/>
  <c r="AC709" i="3"/>
  <c r="Y709" i="3"/>
  <c r="U709" i="3"/>
  <c r="Q709" i="3"/>
  <c r="BI710" i="3"/>
  <c r="BA710" i="3"/>
  <c r="AS710" i="3"/>
  <c r="AK710" i="3"/>
  <c r="AC710" i="3"/>
  <c r="U710" i="3"/>
  <c r="O710" i="3"/>
  <c r="BM986" i="3"/>
  <c r="BM988" i="3"/>
  <c r="BM980" i="3"/>
  <c r="BL990" i="3"/>
  <c r="BL986" i="3"/>
  <c r="BL982" i="3"/>
  <c r="O602" i="3"/>
  <c r="W602" i="3"/>
  <c r="AE602" i="3"/>
  <c r="AM602" i="3"/>
  <c r="AU602" i="3"/>
  <c r="BC602" i="3"/>
  <c r="S602" i="3"/>
  <c r="AA602" i="3"/>
  <c r="AI602" i="3"/>
  <c r="AQ602" i="3"/>
  <c r="AY602" i="3"/>
  <c r="BG602" i="3"/>
  <c r="M599" i="3"/>
  <c r="Q599" i="3"/>
  <c r="U599" i="3"/>
  <c r="Y599" i="3"/>
  <c r="AC599" i="3"/>
  <c r="AG599" i="3"/>
  <c r="AK599" i="3"/>
  <c r="AO599" i="3"/>
  <c r="AS599" i="3"/>
  <c r="AW599" i="3"/>
  <c r="BA599" i="3"/>
  <c r="BE599" i="3"/>
  <c r="BI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O556" i="3"/>
  <c r="W556" i="3"/>
  <c r="AE556" i="3"/>
  <c r="AK556" i="3"/>
  <c r="AO556" i="3"/>
  <c r="AS556" i="3"/>
  <c r="AW556" i="3"/>
  <c r="BA556" i="3"/>
  <c r="BE556" i="3"/>
  <c r="BI556" i="3"/>
  <c r="S556" i="3"/>
  <c r="AA556" i="3"/>
  <c r="AI556" i="3"/>
  <c r="AM556" i="3"/>
  <c r="AQ556" i="3"/>
  <c r="AU556" i="3"/>
  <c r="AY556" i="3"/>
  <c r="BC556" i="3"/>
  <c r="BG556" i="3"/>
  <c r="S554" i="3"/>
  <c r="AA554" i="3"/>
  <c r="AI554" i="3"/>
  <c r="AQ554" i="3"/>
  <c r="AY554" i="3"/>
  <c r="BG554" i="3"/>
  <c r="O554" i="3"/>
  <c r="W554" i="3"/>
  <c r="AE554" i="3"/>
  <c r="AM554" i="3"/>
  <c r="AU554" i="3"/>
  <c r="BC554" i="3"/>
  <c r="M508" i="3"/>
  <c r="O508" i="3"/>
  <c r="W508" i="3"/>
  <c r="AE508" i="3"/>
  <c r="AM508" i="3"/>
  <c r="AU508" i="3"/>
  <c r="BC508" i="3"/>
  <c r="S508" i="3"/>
  <c r="AA508" i="3"/>
  <c r="AI508" i="3"/>
  <c r="AQ508" i="3"/>
  <c r="AY508" i="3"/>
  <c r="BG508" i="3"/>
  <c r="N506" i="3"/>
  <c r="BA506" i="3"/>
  <c r="BE506" i="3"/>
  <c r="BI506" i="3"/>
  <c r="AY506" i="3"/>
  <c r="BC506" i="3"/>
  <c r="BG506" i="3"/>
  <c r="N482" i="3"/>
  <c r="P482" i="3"/>
  <c r="X482" i="3"/>
  <c r="AB482" i="3"/>
  <c r="AF482" i="3"/>
  <c r="AJ482" i="3"/>
  <c r="AN482" i="3"/>
  <c r="AR482" i="3"/>
  <c r="AV482" i="3"/>
  <c r="AZ482" i="3"/>
  <c r="BD482" i="3"/>
  <c r="BH482" i="3"/>
  <c r="T482" i="3"/>
  <c r="S600" i="3"/>
  <c r="AA600" i="3"/>
  <c r="AI600" i="3"/>
  <c r="AQ600" i="3"/>
  <c r="AY600" i="3"/>
  <c r="BG600" i="3"/>
  <c r="O600" i="3"/>
  <c r="W600" i="3"/>
  <c r="AE600" i="3"/>
  <c r="AM600" i="3"/>
  <c r="AU600" i="3"/>
  <c r="BC600" i="3"/>
  <c r="L625" i="3"/>
  <c r="N625" i="3" s="1"/>
  <c r="L623" i="3"/>
  <c r="N623" i="3" s="1"/>
  <c r="L621" i="3"/>
  <c r="N621" i="3" s="1"/>
  <c r="L619" i="3"/>
  <c r="N619" i="3" s="1"/>
  <c r="L617" i="3"/>
  <c r="N617" i="3" s="1"/>
  <c r="L615" i="3"/>
  <c r="N615" i="3" s="1"/>
  <c r="L613" i="3"/>
  <c r="N613" i="3" s="1"/>
  <c r="L611" i="3"/>
  <c r="N611" i="3" s="1"/>
  <c r="L609" i="3"/>
  <c r="N609" i="3" s="1"/>
  <c r="L607" i="3"/>
  <c r="N607" i="3" s="1"/>
  <c r="L605" i="3"/>
  <c r="N605" i="3" s="1"/>
  <c r="K604" i="3"/>
  <c r="L603" i="3"/>
  <c r="M603" i="3" s="1"/>
  <c r="L601" i="3"/>
  <c r="W601" i="3" s="1"/>
  <c r="L598" i="3"/>
  <c r="N598" i="3" s="1"/>
  <c r="L596" i="3"/>
  <c r="N596" i="3" s="1"/>
  <c r="L594" i="3"/>
  <c r="N594" i="3" s="1"/>
  <c r="L592" i="3"/>
  <c r="N592" i="3" s="1"/>
  <c r="L590" i="3"/>
  <c r="N590" i="3" s="1"/>
  <c r="L588" i="3"/>
  <c r="N588" i="3" s="1"/>
  <c r="L586" i="3"/>
  <c r="N586" i="3" s="1"/>
  <c r="L584" i="3"/>
  <c r="N584" i="3" s="1"/>
  <c r="L582" i="3"/>
  <c r="N582" i="3" s="1"/>
  <c r="L580" i="3"/>
  <c r="N580" i="3" s="1"/>
  <c r="L578" i="3"/>
  <c r="N578" i="3" s="1"/>
  <c r="L576" i="3"/>
  <c r="N576" i="3" s="1"/>
  <c r="L574" i="3"/>
  <c r="N574" i="3" s="1"/>
  <c r="L572" i="3"/>
  <c r="N572" i="3" s="1"/>
  <c r="L570" i="3"/>
  <c r="N570" i="3" s="1"/>
  <c r="L568" i="3"/>
  <c r="N568" i="3" s="1"/>
  <c r="L566" i="3"/>
  <c r="N566" i="3" s="1"/>
  <c r="L564" i="3"/>
  <c r="N564" i="3" s="1"/>
  <c r="L562" i="3"/>
  <c r="N562" i="3" s="1"/>
  <c r="L560" i="3"/>
  <c r="N560" i="3" s="1"/>
  <c r="L558" i="3"/>
  <c r="N558" i="3" s="1"/>
  <c r="L555" i="3"/>
  <c r="O555" i="3" s="1"/>
  <c r="L553" i="3"/>
  <c r="N553" i="3" s="1"/>
  <c r="L551" i="3"/>
  <c r="N551" i="3" s="1"/>
  <c r="L549" i="3"/>
  <c r="N549" i="3" s="1"/>
  <c r="L547" i="3"/>
  <c r="N547" i="3" s="1"/>
  <c r="L545" i="3"/>
  <c r="N545" i="3" s="1"/>
  <c r="L543" i="3"/>
  <c r="N543" i="3" s="1"/>
  <c r="L541" i="3"/>
  <c r="N541" i="3" s="1"/>
  <c r="L539" i="3"/>
  <c r="N539" i="3" s="1"/>
  <c r="L537" i="3"/>
  <c r="N537" i="3" s="1"/>
  <c r="L535" i="3"/>
  <c r="N535" i="3" s="1"/>
  <c r="L533" i="3"/>
  <c r="N533" i="3" s="1"/>
  <c r="L531" i="3"/>
  <c r="N531" i="3" s="1"/>
  <c r="L529" i="3"/>
  <c r="N529" i="3" s="1"/>
  <c r="L527" i="3"/>
  <c r="N527" i="3" s="1"/>
  <c r="L525" i="3"/>
  <c r="N525" i="3" s="1"/>
  <c r="L523" i="3"/>
  <c r="N523" i="3" s="1"/>
  <c r="L521" i="3"/>
  <c r="N521" i="3" s="1"/>
  <c r="L519" i="3"/>
  <c r="N519" i="3" s="1"/>
  <c r="L517" i="3"/>
  <c r="N517" i="3" s="1"/>
  <c r="L515" i="3"/>
  <c r="N515" i="3" s="1"/>
  <c r="L513" i="3"/>
  <c r="N513" i="3" s="1"/>
  <c r="L511" i="3"/>
  <c r="N511" i="3" s="1"/>
  <c r="L509" i="3"/>
  <c r="M509" i="3" s="1"/>
  <c r="L507" i="3"/>
  <c r="O507" i="3" s="1"/>
  <c r="L505" i="3"/>
  <c r="N505" i="3" s="1"/>
  <c r="L503" i="3"/>
  <c r="N503" i="3" s="1"/>
  <c r="L501" i="3"/>
  <c r="N501" i="3" s="1"/>
  <c r="L499" i="3"/>
  <c r="N499" i="3" s="1"/>
  <c r="L497" i="3"/>
  <c r="N497" i="3" s="1"/>
  <c r="L495" i="3"/>
  <c r="N495" i="3" s="1"/>
  <c r="L493" i="3"/>
  <c r="N493" i="3" s="1"/>
  <c r="L491" i="3"/>
  <c r="N491" i="3" s="1"/>
  <c r="L489" i="3"/>
  <c r="N489" i="3" s="1"/>
  <c r="BF482" i="3"/>
  <c r="BB482" i="3"/>
  <c r="AX482" i="3"/>
  <c r="AT482" i="3"/>
  <c r="AP482" i="3"/>
  <c r="AL482" i="3"/>
  <c r="AH482" i="3"/>
  <c r="AD482" i="3"/>
  <c r="Z482" i="3"/>
  <c r="K481" i="3"/>
  <c r="K479" i="3"/>
  <c r="K477" i="3"/>
  <c r="K475" i="3"/>
  <c r="K473" i="3"/>
  <c r="K471" i="3"/>
  <c r="BB452" i="3"/>
  <c r="AT452" i="3"/>
  <c r="AI452" i="3"/>
  <c r="L451" i="3"/>
  <c r="AI451" i="3" s="1"/>
  <c r="AY450" i="3"/>
  <c r="AI450" i="3"/>
  <c r="K449" i="3"/>
  <c r="K448" i="3"/>
  <c r="L447" i="3"/>
  <c r="K447" i="3"/>
  <c r="L446" i="3"/>
  <c r="K446" i="3"/>
  <c r="L445" i="3"/>
  <c r="K445" i="3"/>
  <c r="L444" i="3"/>
  <c r="K444" i="3"/>
  <c r="L443" i="3"/>
  <c r="R443" i="3" s="1"/>
  <c r="L442" i="3"/>
  <c r="BE442" i="3" s="1"/>
  <c r="L440" i="3"/>
  <c r="K440" i="3"/>
  <c r="L439" i="3"/>
  <c r="K439" i="3"/>
  <c r="BI438" i="3"/>
  <c r="BG438" i="3"/>
  <c r="BE438" i="3"/>
  <c r="BC438" i="3"/>
  <c r="BA438" i="3"/>
  <c r="AY438" i="3"/>
  <c r="AW438" i="3"/>
  <c r="AU438" i="3"/>
  <c r="AS438" i="3"/>
  <c r="AQ438" i="3"/>
  <c r="AO438" i="3"/>
  <c r="AM438" i="3"/>
  <c r="AK438" i="3"/>
  <c r="AI438" i="3"/>
  <c r="AF438" i="3"/>
  <c r="AB438" i="3"/>
  <c r="X438" i="3"/>
  <c r="T438" i="3"/>
  <c r="M438" i="3"/>
  <c r="L437" i="3"/>
  <c r="BM627" i="3"/>
  <c r="BM633" i="3"/>
  <c r="BL633" i="3"/>
  <c r="BM629" i="3"/>
  <c r="BJ633" i="3"/>
  <c r="AT638" i="3"/>
  <c r="N638" i="3"/>
  <c r="AV638" i="3"/>
  <c r="AF638" i="3"/>
  <c r="P638" i="3"/>
  <c r="BC638" i="3"/>
  <c r="AU638" i="3"/>
  <c r="AM638" i="3"/>
  <c r="AE638" i="3"/>
  <c r="W638" i="3"/>
  <c r="AT640" i="3"/>
  <c r="N640" i="3"/>
  <c r="AV640" i="3"/>
  <c r="AF640" i="3"/>
  <c r="P640" i="3"/>
  <c r="BC640" i="3"/>
  <c r="AU640" i="3"/>
  <c r="AM640" i="3"/>
  <c r="AE640" i="3"/>
  <c r="W640" i="3"/>
  <c r="AT642" i="3"/>
  <c r="N642" i="3"/>
  <c r="AV642" i="3"/>
  <c r="AF642" i="3"/>
  <c r="P642" i="3"/>
  <c r="BC642" i="3"/>
  <c r="AU642" i="3"/>
  <c r="AM642" i="3"/>
  <c r="AE642" i="3"/>
  <c r="W642" i="3"/>
  <c r="AV645" i="3"/>
  <c r="AF645" i="3"/>
  <c r="P645" i="3"/>
  <c r="BC645" i="3"/>
  <c r="AU645" i="3"/>
  <c r="AM645" i="3"/>
  <c r="AE645" i="3"/>
  <c r="W645" i="3"/>
  <c r="BF646" i="3"/>
  <c r="AX646" i="3"/>
  <c r="AP646" i="3"/>
  <c r="AB646" i="3"/>
  <c r="AM646" i="3"/>
  <c r="AE646" i="3"/>
  <c r="W646" i="3"/>
  <c r="BM653" i="3"/>
  <c r="AD675" i="3"/>
  <c r="AD677" i="3"/>
  <c r="AD679" i="3"/>
  <c r="AD681" i="3"/>
  <c r="AD683" i="3"/>
  <c r="AD685" i="3"/>
  <c r="AD687" i="3"/>
  <c r="AD689" i="3"/>
  <c r="AD691" i="3"/>
  <c r="AD693" i="3"/>
  <c r="V695" i="3"/>
  <c r="AL695" i="3"/>
  <c r="N697" i="3"/>
  <c r="AD697" i="3"/>
  <c r="AT697" i="3"/>
  <c r="N699" i="3"/>
  <c r="AD699" i="3"/>
  <c r="AT699" i="3"/>
  <c r="N701" i="3"/>
  <c r="AD701" i="3"/>
  <c r="AT701" i="3"/>
  <c r="BJ786" i="3"/>
  <c r="BJ788" i="3"/>
  <c r="BJ790" i="3"/>
  <c r="BJ792" i="3"/>
  <c r="BJ794" i="3"/>
  <c r="BJ796" i="3"/>
  <c r="BJ798" i="3"/>
  <c r="BJ800" i="3"/>
  <c r="BJ806" i="3"/>
  <c r="BJ814" i="3"/>
  <c r="AV675" i="3"/>
  <c r="AF675" i="3"/>
  <c r="P675" i="3"/>
  <c r="BC675" i="3"/>
  <c r="AU675" i="3"/>
  <c r="AM675" i="3"/>
  <c r="AE675" i="3"/>
  <c r="W675" i="3"/>
  <c r="AV677" i="3"/>
  <c r="AF677" i="3"/>
  <c r="P677" i="3"/>
  <c r="BC677" i="3"/>
  <c r="AU677" i="3"/>
  <c r="AM677" i="3"/>
  <c r="AE677" i="3"/>
  <c r="W677" i="3"/>
  <c r="AV679" i="3"/>
  <c r="AF679" i="3"/>
  <c r="P679" i="3"/>
  <c r="BC679" i="3"/>
  <c r="AU679" i="3"/>
  <c r="AM679" i="3"/>
  <c r="AE679" i="3"/>
  <c r="W679" i="3"/>
  <c r="AV681" i="3"/>
  <c r="AF681" i="3"/>
  <c r="P681" i="3"/>
  <c r="BC681" i="3"/>
  <c r="AU681" i="3"/>
  <c r="AM681" i="3"/>
  <c r="AE681" i="3"/>
  <c r="W681" i="3"/>
  <c r="AV683" i="3"/>
  <c r="AF683" i="3"/>
  <c r="P683" i="3"/>
  <c r="BC683" i="3"/>
  <c r="AU683" i="3"/>
  <c r="AM683" i="3"/>
  <c r="AE683" i="3"/>
  <c r="W683" i="3"/>
  <c r="AV685" i="3"/>
  <c r="AF685" i="3"/>
  <c r="P685" i="3"/>
  <c r="BC685" i="3"/>
  <c r="AU685" i="3"/>
  <c r="AM685" i="3"/>
  <c r="AE685" i="3"/>
  <c r="W685" i="3"/>
  <c r="AV687" i="3"/>
  <c r="AF687" i="3"/>
  <c r="P687" i="3"/>
  <c r="BC687" i="3"/>
  <c r="AU687" i="3"/>
  <c r="AM687" i="3"/>
  <c r="AE687" i="3"/>
  <c r="W687" i="3"/>
  <c r="AV689" i="3"/>
  <c r="AF689" i="3"/>
  <c r="P689" i="3"/>
  <c r="BC689" i="3"/>
  <c r="AU689" i="3"/>
  <c r="AM689" i="3"/>
  <c r="AE689" i="3"/>
  <c r="W689" i="3"/>
  <c r="AV691" i="3"/>
  <c r="AF691" i="3"/>
  <c r="P691" i="3"/>
  <c r="BC691" i="3"/>
  <c r="AU691" i="3"/>
  <c r="AM691" i="3"/>
  <c r="AE691" i="3"/>
  <c r="W691" i="3"/>
  <c r="AV693" i="3"/>
  <c r="AF693" i="3"/>
  <c r="P693" i="3"/>
  <c r="BC693" i="3"/>
  <c r="AU693" i="3"/>
  <c r="AM693" i="3"/>
  <c r="AE693" i="3"/>
  <c r="W693" i="3"/>
  <c r="AV695" i="3"/>
  <c r="AF695" i="3"/>
  <c r="P695" i="3"/>
  <c r="BC695" i="3"/>
  <c r="AU695" i="3"/>
  <c r="AM695" i="3"/>
  <c r="AE695" i="3"/>
  <c r="W695" i="3"/>
  <c r="AV697" i="3"/>
  <c r="AF697" i="3"/>
  <c r="P697" i="3"/>
  <c r="BC697" i="3"/>
  <c r="AU697" i="3"/>
  <c r="AM697" i="3"/>
  <c r="AE697" i="3"/>
  <c r="W697" i="3"/>
  <c r="AV699" i="3"/>
  <c r="AF699" i="3"/>
  <c r="P699" i="3"/>
  <c r="BC699" i="3"/>
  <c r="AU699" i="3"/>
  <c r="AM699" i="3"/>
  <c r="AE699" i="3"/>
  <c r="W699" i="3"/>
  <c r="AV701" i="3"/>
  <c r="AF701" i="3"/>
  <c r="P701" i="3"/>
  <c r="BC701" i="3"/>
  <c r="AU701" i="3"/>
  <c r="AM701" i="3"/>
  <c r="AE701" i="3"/>
  <c r="W701" i="3"/>
  <c r="BM755" i="3"/>
  <c r="BL755" i="3"/>
  <c r="BJ716" i="3"/>
  <c r="BJ722" i="3"/>
  <c r="BJ734" i="3"/>
  <c r="BJ748" i="3"/>
  <c r="BJ755" i="3"/>
  <c r="BJ766" i="3"/>
  <c r="BJ804" i="3"/>
  <c r="BJ812" i="3"/>
  <c r="BJ821" i="3"/>
  <c r="BJ809" i="3"/>
  <c r="BJ813" i="3"/>
  <c r="BJ817" i="3"/>
  <c r="BJ823" i="3"/>
  <c r="BJ842" i="3"/>
  <c r="BL841" i="3"/>
  <c r="BL840" i="3"/>
  <c r="BL839" i="3"/>
  <c r="BJ837" i="3"/>
  <c r="BM837" i="3"/>
  <c r="BM847" i="3"/>
  <c r="BL851" i="3"/>
  <c r="AB659" i="3"/>
  <c r="AR659" i="3"/>
  <c r="T659" i="3"/>
  <c r="AJ659" i="3"/>
  <c r="AZ659" i="3"/>
  <c r="BH659" i="3"/>
  <c r="AB662" i="3"/>
  <c r="BH662" i="3"/>
  <c r="AR662" i="3"/>
  <c r="AB666" i="3"/>
  <c r="BH666" i="3"/>
  <c r="AR666" i="3"/>
  <c r="AR670" i="3"/>
  <c r="AB670" i="3"/>
  <c r="BH670" i="3"/>
  <c r="AI647" i="3"/>
  <c r="BG647" i="3"/>
  <c r="AA647" i="3"/>
  <c r="AY651" i="3"/>
  <c r="BG651" i="3"/>
  <c r="AA651" i="3"/>
  <c r="BH630" i="3"/>
  <c r="AB630" i="3"/>
  <c r="AJ630" i="3"/>
  <c r="BH655" i="3"/>
  <c r="BD655" i="3"/>
  <c r="AA655" i="3"/>
  <c r="S655" i="3"/>
  <c r="L488" i="3"/>
  <c r="L487" i="3"/>
  <c r="L486" i="3"/>
  <c r="L485" i="3"/>
  <c r="L484" i="3"/>
  <c r="L483" i="3"/>
  <c r="N481" i="3"/>
  <c r="L469" i="3"/>
  <c r="L468" i="3"/>
  <c r="L467" i="3"/>
  <c r="L466" i="3"/>
  <c r="L465" i="3"/>
  <c r="L464" i="3"/>
  <c r="L463" i="3"/>
  <c r="L455" i="3"/>
  <c r="L454" i="3"/>
  <c r="L453" i="3"/>
  <c r="BL627" i="3"/>
  <c r="BM649" i="3"/>
  <c r="BM648" i="3"/>
  <c r="BJ785" i="3"/>
  <c r="BJ787" i="3"/>
  <c r="BJ789" i="3"/>
  <c r="BJ791" i="3"/>
  <c r="BJ793" i="3"/>
  <c r="BJ795" i="3"/>
  <c r="BJ797" i="3"/>
  <c r="BJ799" i="3"/>
  <c r="BJ801" i="3"/>
  <c r="BJ803" i="3"/>
  <c r="BM716" i="3"/>
  <c r="BL716" i="3"/>
  <c r="BM722" i="3"/>
  <c r="BL722" i="3"/>
  <c r="BM734" i="3"/>
  <c r="BL734" i="3"/>
  <c r="BM748" i="3"/>
  <c r="BL748" i="3"/>
  <c r="BM766" i="3"/>
  <c r="BL766" i="3"/>
  <c r="BJ802" i="3"/>
  <c r="BJ810" i="3"/>
  <c r="BJ816" i="3"/>
  <c r="BJ825" i="3"/>
  <c r="BJ807" i="3"/>
  <c r="BJ811" i="3"/>
  <c r="BJ815" i="3"/>
  <c r="BM822" i="3"/>
  <c r="BL822" i="3"/>
  <c r="BJ824" i="3"/>
  <c r="BJ808" i="3"/>
  <c r="BM841" i="3"/>
  <c r="BM840" i="3"/>
  <c r="BM839" i="3"/>
  <c r="BL837" i="3"/>
  <c r="T632" i="3"/>
  <c r="AJ632" i="3"/>
  <c r="AZ632" i="3"/>
  <c r="AB632" i="3"/>
  <c r="AR632" i="3"/>
  <c r="BH632" i="3"/>
  <c r="T635" i="3"/>
  <c r="AB635" i="3"/>
  <c r="AJ635" i="3"/>
  <c r="AR635" i="3"/>
  <c r="AZ635" i="3"/>
  <c r="BH635" i="3"/>
  <c r="P635" i="3"/>
  <c r="X635" i="3"/>
  <c r="AF635" i="3"/>
  <c r="AN635" i="3"/>
  <c r="AV635" i="3"/>
  <c r="BD635" i="3"/>
  <c r="P637" i="3"/>
  <c r="X637" i="3"/>
  <c r="AF637" i="3"/>
  <c r="AN637" i="3"/>
  <c r="AV637" i="3"/>
  <c r="BD637" i="3"/>
  <c r="T637" i="3"/>
  <c r="AB637" i="3"/>
  <c r="AJ637" i="3"/>
  <c r="AR637" i="3"/>
  <c r="AZ637" i="3"/>
  <c r="BH637" i="3"/>
  <c r="AB658" i="3"/>
  <c r="BH658" i="3"/>
  <c r="AR658" i="3"/>
  <c r="AB663" i="3"/>
  <c r="AR663" i="3"/>
  <c r="BH663" i="3"/>
  <c r="T663" i="3"/>
  <c r="AJ663" i="3"/>
  <c r="AZ663" i="3"/>
  <c r="AB667" i="3"/>
  <c r="AR667" i="3"/>
  <c r="T667" i="3"/>
  <c r="AJ667" i="3"/>
  <c r="AZ667" i="3"/>
  <c r="BH667" i="3"/>
  <c r="BH671" i="3"/>
  <c r="T671" i="3"/>
  <c r="AJ671" i="3"/>
  <c r="AZ671" i="3"/>
  <c r="AB671" i="3"/>
  <c r="AR671" i="3"/>
  <c r="S647" i="3"/>
  <c r="AQ647" i="3"/>
  <c r="S651" i="3"/>
  <c r="AQ651" i="3"/>
  <c r="T630" i="3"/>
  <c r="AR630" i="3"/>
  <c r="BL630" i="3" s="1"/>
  <c r="AI655" i="3"/>
  <c r="AQ655" i="3"/>
  <c r="BJ655" i="3" s="1"/>
  <c r="BL842" i="3"/>
  <c r="BK838" i="3"/>
  <c r="BN838" i="3"/>
  <c r="BM838" i="3"/>
  <c r="BJ838" i="3"/>
  <c r="BM842" i="3"/>
  <c r="BN842" i="3"/>
  <c r="BK842" i="3"/>
  <c r="BN627" i="3"/>
  <c r="BK627" i="3"/>
  <c r="BK631" i="3"/>
  <c r="BN631" i="3"/>
  <c r="BK633" i="3"/>
  <c r="BN633" i="3"/>
  <c r="BK634" i="3"/>
  <c r="BN634" i="3"/>
  <c r="BN629" i="3"/>
  <c r="BK629" i="3"/>
  <c r="BK636" i="3"/>
  <c r="BN636" i="3"/>
  <c r="BJ630" i="3"/>
  <c r="Z638" i="3"/>
  <c r="AP638" i="3"/>
  <c r="BF638" i="3"/>
  <c r="AH638" i="3"/>
  <c r="AX638" i="3"/>
  <c r="R638" i="3"/>
  <c r="Z640" i="3"/>
  <c r="AP640" i="3"/>
  <c r="BF640" i="3"/>
  <c r="R640" i="3"/>
  <c r="BL640" i="3" s="1"/>
  <c r="AX640" i="3"/>
  <c r="AH640" i="3"/>
  <c r="Z642" i="3"/>
  <c r="AP642" i="3"/>
  <c r="BF642" i="3"/>
  <c r="AH642" i="3"/>
  <c r="R642" i="3"/>
  <c r="AX642" i="3"/>
  <c r="R646" i="3"/>
  <c r="BL646" i="3" s="1"/>
  <c r="Z646" i="3"/>
  <c r="AH646" i="3"/>
  <c r="AO646" i="3"/>
  <c r="AS646" i="3"/>
  <c r="AW646" i="3"/>
  <c r="BA646" i="3"/>
  <c r="BE646" i="3"/>
  <c r="BI646" i="3"/>
  <c r="V646" i="3"/>
  <c r="AL646" i="3"/>
  <c r="AU646" i="3"/>
  <c r="BC646" i="3"/>
  <c r="AD646" i="3"/>
  <c r="AY646" i="3"/>
  <c r="N646" i="3"/>
  <c r="BG646" i="3"/>
  <c r="AQ646" i="3"/>
  <c r="AP643" i="3"/>
  <c r="Z643" i="3"/>
  <c r="BB643" i="3"/>
  <c r="BM656" i="3"/>
  <c r="BK657" i="3"/>
  <c r="BN657" i="3"/>
  <c r="BM658" i="3"/>
  <c r="BK659" i="3"/>
  <c r="BN659" i="3"/>
  <c r="BM660" i="3"/>
  <c r="BK661" i="3"/>
  <c r="BN661" i="3"/>
  <c r="BL662" i="3"/>
  <c r="BK663" i="3"/>
  <c r="BN663" i="3"/>
  <c r="BL664" i="3"/>
  <c r="BM666" i="3"/>
  <c r="BK667" i="3"/>
  <c r="BN667" i="3"/>
  <c r="BL668" i="3"/>
  <c r="BM670" i="3"/>
  <c r="BK671" i="3"/>
  <c r="BN671" i="3"/>
  <c r="BM672" i="3"/>
  <c r="BL673" i="3"/>
  <c r="BJ649" i="3"/>
  <c r="BL651" i="3"/>
  <c r="BN653" i="3"/>
  <c r="BK653" i="3"/>
  <c r="BJ653" i="3"/>
  <c r="BJ659" i="3"/>
  <c r="BJ667" i="3"/>
  <c r="BN628" i="3"/>
  <c r="BK628" i="3"/>
  <c r="BJ628" i="3"/>
  <c r="BM650" i="3"/>
  <c r="BL650" i="3"/>
  <c r="BN654" i="3"/>
  <c r="BK654" i="3"/>
  <c r="BJ654" i="3"/>
  <c r="BJ656" i="3"/>
  <c r="BJ658" i="3"/>
  <c r="BJ660" i="3"/>
  <c r="BJ662" i="3"/>
  <c r="BJ664" i="3"/>
  <c r="BJ666" i="3"/>
  <c r="BJ668" i="3"/>
  <c r="BJ670" i="3"/>
  <c r="BJ672" i="3"/>
  <c r="R674" i="3"/>
  <c r="Z674" i="3"/>
  <c r="AH674" i="3"/>
  <c r="AP674" i="3"/>
  <c r="AX674" i="3"/>
  <c r="BF674" i="3"/>
  <c r="R675" i="3"/>
  <c r="Z675" i="3"/>
  <c r="AH675" i="3"/>
  <c r="AP675" i="3"/>
  <c r="AX675" i="3"/>
  <c r="BF675" i="3"/>
  <c r="R676" i="3"/>
  <c r="Z676" i="3"/>
  <c r="AH676" i="3"/>
  <c r="AP676" i="3"/>
  <c r="AX676" i="3"/>
  <c r="BF676" i="3"/>
  <c r="R677" i="3"/>
  <c r="Z677" i="3"/>
  <c r="AH677" i="3"/>
  <c r="AP677" i="3"/>
  <c r="AX677" i="3"/>
  <c r="BF677" i="3"/>
  <c r="R678" i="3"/>
  <c r="Z678" i="3"/>
  <c r="AH678" i="3"/>
  <c r="AP678" i="3"/>
  <c r="AX678" i="3"/>
  <c r="BF678" i="3"/>
  <c r="R679" i="3"/>
  <c r="Z679" i="3"/>
  <c r="AH679" i="3"/>
  <c r="AP679" i="3"/>
  <c r="AX679" i="3"/>
  <c r="BF679" i="3"/>
  <c r="R680" i="3"/>
  <c r="Z680" i="3"/>
  <c r="AH680" i="3"/>
  <c r="AP680" i="3"/>
  <c r="AX680" i="3"/>
  <c r="BF680" i="3"/>
  <c r="R681" i="3"/>
  <c r="Z681" i="3"/>
  <c r="AH681" i="3"/>
  <c r="AP681" i="3"/>
  <c r="AX681" i="3"/>
  <c r="BF681" i="3"/>
  <c r="R682" i="3"/>
  <c r="Z682" i="3"/>
  <c r="AH682" i="3"/>
  <c r="AP682" i="3"/>
  <c r="AX682" i="3"/>
  <c r="BF682" i="3"/>
  <c r="R683" i="3"/>
  <c r="Z683" i="3"/>
  <c r="AH683" i="3"/>
  <c r="AP683" i="3"/>
  <c r="AX683" i="3"/>
  <c r="BF683" i="3"/>
  <c r="R684" i="3"/>
  <c r="Z684" i="3"/>
  <c r="AH684" i="3"/>
  <c r="AP684" i="3"/>
  <c r="AX684" i="3"/>
  <c r="BF684" i="3"/>
  <c r="R685" i="3"/>
  <c r="Z685" i="3"/>
  <c r="AH685" i="3"/>
  <c r="AP685" i="3"/>
  <c r="AX685" i="3"/>
  <c r="BF685" i="3"/>
  <c r="R686" i="3"/>
  <c r="Z686" i="3"/>
  <c r="AH686" i="3"/>
  <c r="AP686" i="3"/>
  <c r="AX686" i="3"/>
  <c r="BF686" i="3"/>
  <c r="R687" i="3"/>
  <c r="Z687" i="3"/>
  <c r="AH687" i="3"/>
  <c r="AP687" i="3"/>
  <c r="AX687" i="3"/>
  <c r="BF687" i="3"/>
  <c r="R688" i="3"/>
  <c r="Z688" i="3"/>
  <c r="AH688" i="3"/>
  <c r="AP688" i="3"/>
  <c r="AX688" i="3"/>
  <c r="BF688" i="3"/>
  <c r="R689" i="3"/>
  <c r="Z689" i="3"/>
  <c r="AH689" i="3"/>
  <c r="AP689" i="3"/>
  <c r="AX689" i="3"/>
  <c r="BF689" i="3"/>
  <c r="R690" i="3"/>
  <c r="Z690" i="3"/>
  <c r="AH690" i="3"/>
  <c r="AP690" i="3"/>
  <c r="AX690" i="3"/>
  <c r="BF690" i="3"/>
  <c r="R691" i="3"/>
  <c r="Z691" i="3"/>
  <c r="AH691" i="3"/>
  <c r="AP691" i="3"/>
  <c r="AX691" i="3"/>
  <c r="BF691" i="3"/>
  <c r="R692" i="3"/>
  <c r="Z692" i="3"/>
  <c r="AH692" i="3"/>
  <c r="AP692" i="3"/>
  <c r="AX692" i="3"/>
  <c r="BF692" i="3"/>
  <c r="R693" i="3"/>
  <c r="Z693" i="3"/>
  <c r="AH693" i="3"/>
  <c r="AP693" i="3"/>
  <c r="AX693" i="3"/>
  <c r="BF693" i="3"/>
  <c r="R694" i="3"/>
  <c r="Z694" i="3"/>
  <c r="AH694" i="3"/>
  <c r="AP694" i="3"/>
  <c r="AX694" i="3"/>
  <c r="BF694" i="3"/>
  <c r="R695" i="3"/>
  <c r="Z695" i="3"/>
  <c r="AH695" i="3"/>
  <c r="AP695" i="3"/>
  <c r="AX695" i="3"/>
  <c r="BF695" i="3"/>
  <c r="R696" i="3"/>
  <c r="Z696" i="3"/>
  <c r="AH696" i="3"/>
  <c r="AP696" i="3"/>
  <c r="AX696" i="3"/>
  <c r="BF696" i="3"/>
  <c r="R697" i="3"/>
  <c r="Z697" i="3"/>
  <c r="AH697" i="3"/>
  <c r="AP697" i="3"/>
  <c r="AX697" i="3"/>
  <c r="BF697" i="3"/>
  <c r="R698" i="3"/>
  <c r="Z698" i="3"/>
  <c r="AH698" i="3"/>
  <c r="AP698" i="3"/>
  <c r="AX698" i="3"/>
  <c r="BF698" i="3"/>
  <c r="R699" i="3"/>
  <c r="Z699" i="3"/>
  <c r="AH699" i="3"/>
  <c r="AP699" i="3"/>
  <c r="AX699" i="3"/>
  <c r="BF699" i="3"/>
  <c r="R700" i="3"/>
  <c r="Z700" i="3"/>
  <c r="AH700" i="3"/>
  <c r="AP700" i="3"/>
  <c r="AX700" i="3"/>
  <c r="BF700" i="3"/>
  <c r="R701" i="3"/>
  <c r="BL701" i="3" s="1"/>
  <c r="Z701" i="3"/>
  <c r="AH701" i="3"/>
  <c r="AP701" i="3"/>
  <c r="AX701" i="3"/>
  <c r="BF701" i="3"/>
  <c r="R702" i="3"/>
  <c r="Z702" i="3"/>
  <c r="AH702" i="3"/>
  <c r="AP702" i="3"/>
  <c r="AX702" i="3"/>
  <c r="BF702" i="3"/>
  <c r="R703" i="3"/>
  <c r="Z703" i="3"/>
  <c r="AH703" i="3"/>
  <c r="AP703" i="3"/>
  <c r="AX703" i="3"/>
  <c r="BF703" i="3"/>
  <c r="R704" i="3"/>
  <c r="Z704" i="3"/>
  <c r="AH704" i="3"/>
  <c r="AP704" i="3"/>
  <c r="AX704" i="3"/>
  <c r="BF704" i="3"/>
  <c r="R705" i="3"/>
  <c r="Z705" i="3"/>
  <c r="AH705" i="3"/>
  <c r="AP705" i="3"/>
  <c r="AX705" i="3"/>
  <c r="BF705" i="3"/>
  <c r="R706" i="3"/>
  <c r="Z706" i="3"/>
  <c r="AH706" i="3"/>
  <c r="AP706" i="3"/>
  <c r="AX706" i="3"/>
  <c r="BF706" i="3"/>
  <c r="R707" i="3"/>
  <c r="Z707" i="3"/>
  <c r="AH707" i="3"/>
  <c r="AP707" i="3"/>
  <c r="AX707" i="3"/>
  <c r="BF707" i="3"/>
  <c r="R708" i="3"/>
  <c r="BL708" i="3" s="1"/>
  <c r="Z708" i="3"/>
  <c r="AH708" i="3"/>
  <c r="AP708" i="3"/>
  <c r="AX708" i="3"/>
  <c r="BF708" i="3"/>
  <c r="R709" i="3"/>
  <c r="Z709" i="3"/>
  <c r="AH709" i="3"/>
  <c r="AP709" i="3"/>
  <c r="AX709" i="3"/>
  <c r="BF709" i="3"/>
  <c r="BG710" i="3"/>
  <c r="BC710" i="3"/>
  <c r="AY710" i="3"/>
  <c r="AU710" i="3"/>
  <c r="AQ710" i="3"/>
  <c r="AM710" i="3"/>
  <c r="AI710" i="3"/>
  <c r="AE710" i="3"/>
  <c r="AA710" i="3"/>
  <c r="W710" i="3"/>
  <c r="S710" i="3"/>
  <c r="Q710" i="3"/>
  <c r="BK711" i="3"/>
  <c r="BN711" i="3"/>
  <c r="BM712" i="3"/>
  <c r="BL712" i="3"/>
  <c r="BK713" i="3"/>
  <c r="BN713" i="3"/>
  <c r="BM714" i="3"/>
  <c r="BL714" i="3"/>
  <c r="BK715" i="3"/>
  <c r="BN715" i="3"/>
  <c r="BK717" i="3"/>
  <c r="BN717" i="3"/>
  <c r="BM718" i="3"/>
  <c r="BL718" i="3"/>
  <c r="BK719" i="3"/>
  <c r="BN719" i="3"/>
  <c r="BM720" i="3"/>
  <c r="BL720" i="3"/>
  <c r="BK721" i="3"/>
  <c r="BN721" i="3"/>
  <c r="BK723" i="3"/>
  <c r="BN723" i="3"/>
  <c r="BM724" i="3"/>
  <c r="BL724" i="3"/>
  <c r="BK725" i="3"/>
  <c r="BN725" i="3"/>
  <c r="BM726" i="3"/>
  <c r="BL726" i="3"/>
  <c r="BK727" i="3"/>
  <c r="BN727" i="3"/>
  <c r="BK729" i="3"/>
  <c r="BN729" i="3"/>
  <c r="BM730" i="3"/>
  <c r="BL730" i="3"/>
  <c r="BK731" i="3"/>
  <c r="BN731" i="3"/>
  <c r="BM732" i="3"/>
  <c r="BL732" i="3"/>
  <c r="BK733" i="3"/>
  <c r="BN733" i="3"/>
  <c r="BK735" i="3"/>
  <c r="BN735" i="3"/>
  <c r="BK737" i="3"/>
  <c r="BN737" i="3"/>
  <c r="BM738" i="3"/>
  <c r="BL738" i="3"/>
  <c r="BK739" i="3"/>
  <c r="BN739" i="3"/>
  <c r="BM740" i="3"/>
  <c r="BL740" i="3"/>
  <c r="BK741" i="3"/>
  <c r="BN741" i="3"/>
  <c r="BM742" i="3"/>
  <c r="BL742" i="3"/>
  <c r="BK743" i="3"/>
  <c r="BN743" i="3"/>
  <c r="BM744" i="3"/>
  <c r="BL744" i="3"/>
  <c r="BK745" i="3"/>
  <c r="BN745" i="3"/>
  <c r="BM746" i="3"/>
  <c r="BL746" i="3"/>
  <c r="BK747" i="3"/>
  <c r="BN747" i="3"/>
  <c r="BK749" i="3"/>
  <c r="BN749" i="3"/>
  <c r="BM750" i="3"/>
  <c r="BL750" i="3"/>
  <c r="BK751" i="3"/>
  <c r="BN751" i="3"/>
  <c r="BM752" i="3"/>
  <c r="BL752" i="3"/>
  <c r="BK753" i="3"/>
  <c r="BN753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K767" i="3"/>
  <c r="BN767" i="3"/>
  <c r="BM769" i="3"/>
  <c r="BL769" i="3"/>
  <c r="BK770" i="3"/>
  <c r="BN770" i="3"/>
  <c r="BM771" i="3"/>
  <c r="BL771" i="3"/>
  <c r="BK772" i="3"/>
  <c r="BN772" i="3"/>
  <c r="BM773" i="3"/>
  <c r="BL773" i="3"/>
  <c r="BK774" i="3"/>
  <c r="BN774" i="3"/>
  <c r="BM776" i="3"/>
  <c r="BL776" i="3"/>
  <c r="BK777" i="3"/>
  <c r="BN777" i="3"/>
  <c r="BM779" i="3"/>
  <c r="BL779" i="3"/>
  <c r="BK780" i="3"/>
  <c r="BN780" i="3"/>
  <c r="BM783" i="3"/>
  <c r="BL783" i="3"/>
  <c r="BN825" i="3"/>
  <c r="BK825" i="3"/>
  <c r="BM768" i="3"/>
  <c r="BL768" i="3"/>
  <c r="BK775" i="3"/>
  <c r="BN775" i="3"/>
  <c r="BM778" i="3"/>
  <c r="BL778" i="3"/>
  <c r="BK781" i="3"/>
  <c r="BN781" i="3"/>
  <c r="BM782" i="3"/>
  <c r="BL782" i="3"/>
  <c r="BJ732" i="3"/>
  <c r="BJ765" i="3"/>
  <c r="BJ784" i="3"/>
  <c r="BM784" i="3"/>
  <c r="BL784" i="3"/>
  <c r="BN786" i="3"/>
  <c r="BK786" i="3"/>
  <c r="BN788" i="3"/>
  <c r="BK788" i="3"/>
  <c r="BN790" i="3"/>
  <c r="BK790" i="3"/>
  <c r="BN792" i="3"/>
  <c r="BK792" i="3"/>
  <c r="BN794" i="3"/>
  <c r="BK794" i="3"/>
  <c r="BN796" i="3"/>
  <c r="BK796" i="3"/>
  <c r="BN798" i="3"/>
  <c r="BK798" i="3"/>
  <c r="BN800" i="3"/>
  <c r="BK800" i="3"/>
  <c r="BN802" i="3"/>
  <c r="BK802" i="3"/>
  <c r="BM804" i="3"/>
  <c r="BL804" i="3"/>
  <c r="BN810" i="3"/>
  <c r="BK810" i="3"/>
  <c r="BM812" i="3"/>
  <c r="BL812" i="3"/>
  <c r="BM816" i="3"/>
  <c r="BL816" i="3"/>
  <c r="BM820" i="3"/>
  <c r="BL820" i="3"/>
  <c r="BN821" i="3"/>
  <c r="BK821" i="3"/>
  <c r="BL821" i="3"/>
  <c r="BL825" i="3"/>
  <c r="BN785" i="3"/>
  <c r="BK785" i="3"/>
  <c r="BN787" i="3"/>
  <c r="BK787" i="3"/>
  <c r="BN789" i="3"/>
  <c r="BK789" i="3"/>
  <c r="BN791" i="3"/>
  <c r="BK791" i="3"/>
  <c r="BN793" i="3"/>
  <c r="BK793" i="3"/>
  <c r="BN795" i="3"/>
  <c r="BK795" i="3"/>
  <c r="BN797" i="3"/>
  <c r="BK797" i="3"/>
  <c r="BN799" i="3"/>
  <c r="BK799" i="3"/>
  <c r="BN801" i="3"/>
  <c r="BK801" i="3"/>
  <c r="BN803" i="3"/>
  <c r="BK803" i="3"/>
  <c r="BN805" i="3"/>
  <c r="BK805" i="3"/>
  <c r="BM807" i="3"/>
  <c r="BL807" i="3"/>
  <c r="BM809" i="3"/>
  <c r="BL809" i="3"/>
  <c r="BM811" i="3"/>
  <c r="BL811" i="3"/>
  <c r="BM813" i="3"/>
  <c r="BL813" i="3"/>
  <c r="BM815" i="3"/>
  <c r="BL815" i="3"/>
  <c r="BM817" i="3"/>
  <c r="BL817" i="3"/>
  <c r="BN822" i="3"/>
  <c r="BK822" i="3"/>
  <c r="BM824" i="3"/>
  <c r="BL824" i="3"/>
  <c r="BN806" i="3"/>
  <c r="BK806" i="3"/>
  <c r="BM808" i="3"/>
  <c r="BL808" i="3"/>
  <c r="BN814" i="3"/>
  <c r="BK814" i="3"/>
  <c r="BN818" i="3"/>
  <c r="BK818" i="3"/>
  <c r="BM823" i="3"/>
  <c r="BL823" i="3"/>
  <c r="BJ627" i="3"/>
  <c r="BL632" i="3"/>
  <c r="BJ629" i="3"/>
  <c r="BL635" i="3"/>
  <c r="BL637" i="3"/>
  <c r="BM630" i="3"/>
  <c r="BJ634" i="3"/>
  <c r="BJ635" i="3"/>
  <c r="BJ636" i="3"/>
  <c r="BJ631" i="3"/>
  <c r="R644" i="3"/>
  <c r="Z644" i="3"/>
  <c r="AH644" i="3"/>
  <c r="AP644" i="3"/>
  <c r="AX644" i="3"/>
  <c r="BF644" i="3"/>
  <c r="V644" i="3"/>
  <c r="AL644" i="3"/>
  <c r="BB644" i="3"/>
  <c r="N644" i="3"/>
  <c r="AT644" i="3"/>
  <c r="AD644" i="3"/>
  <c r="R645" i="3"/>
  <c r="Z645" i="3"/>
  <c r="AH645" i="3"/>
  <c r="AP645" i="3"/>
  <c r="AX645" i="3"/>
  <c r="BF645" i="3"/>
  <c r="N645" i="3"/>
  <c r="AD645" i="3"/>
  <c r="AT645" i="3"/>
  <c r="V645" i="3"/>
  <c r="BB645" i="3"/>
  <c r="AL645" i="3"/>
  <c r="BK639" i="3"/>
  <c r="BN639" i="3"/>
  <c r="BL656" i="3"/>
  <c r="BL658" i="3"/>
  <c r="BL660" i="3"/>
  <c r="BM662" i="3"/>
  <c r="BM664" i="3"/>
  <c r="BK665" i="3"/>
  <c r="BN665" i="3"/>
  <c r="BL666" i="3"/>
  <c r="BM668" i="3"/>
  <c r="BK669" i="3"/>
  <c r="BN669" i="3"/>
  <c r="BL670" i="3"/>
  <c r="BL672" i="3"/>
  <c r="BM673" i="3"/>
  <c r="BL647" i="3"/>
  <c r="BN649" i="3"/>
  <c r="BK649" i="3"/>
  <c r="BK655" i="3"/>
  <c r="BN655" i="3"/>
  <c r="BL648" i="3"/>
  <c r="BN652" i="3"/>
  <c r="BK652" i="3"/>
  <c r="BJ652" i="3"/>
  <c r="BJ671" i="3"/>
  <c r="BJ704" i="3"/>
  <c r="BJ705" i="3"/>
  <c r="BJ706" i="3"/>
  <c r="BJ709" i="3"/>
  <c r="BM631" i="3"/>
  <c r="BL631" i="3"/>
  <c r="BK632" i="3"/>
  <c r="BN632" i="3"/>
  <c r="BM634" i="3"/>
  <c r="BL634" i="3"/>
  <c r="BL629" i="3"/>
  <c r="BK635" i="3"/>
  <c r="BN635" i="3"/>
  <c r="BM636" i="3"/>
  <c r="BL636" i="3"/>
  <c r="BK637" i="3"/>
  <c r="BN637" i="3"/>
  <c r="BK630" i="3"/>
  <c r="BN630" i="3"/>
  <c r="BJ632" i="3"/>
  <c r="BB638" i="3"/>
  <c r="AL638" i="3"/>
  <c r="V638" i="3"/>
  <c r="BH638" i="3"/>
  <c r="AZ638" i="3"/>
  <c r="AR638" i="3"/>
  <c r="AJ638" i="3"/>
  <c r="AB638" i="3"/>
  <c r="T638" i="3"/>
  <c r="BI638" i="3"/>
  <c r="BE638" i="3"/>
  <c r="BA638" i="3"/>
  <c r="AW638" i="3"/>
  <c r="AS638" i="3"/>
  <c r="AO638" i="3"/>
  <c r="AK638" i="3"/>
  <c r="AG638" i="3"/>
  <c r="AC638" i="3"/>
  <c r="Y638" i="3"/>
  <c r="U638" i="3"/>
  <c r="Q638" i="3"/>
  <c r="M638" i="3"/>
  <c r="BB640" i="3"/>
  <c r="AL640" i="3"/>
  <c r="V640" i="3"/>
  <c r="BH640" i="3"/>
  <c r="AZ640" i="3"/>
  <c r="AR640" i="3"/>
  <c r="AJ640" i="3"/>
  <c r="AB640" i="3"/>
  <c r="T640" i="3"/>
  <c r="BI640" i="3"/>
  <c r="BE640" i="3"/>
  <c r="BA640" i="3"/>
  <c r="AW640" i="3"/>
  <c r="AS640" i="3"/>
  <c r="AO640" i="3"/>
  <c r="AK640" i="3"/>
  <c r="AG640" i="3"/>
  <c r="AC640" i="3"/>
  <c r="Y640" i="3"/>
  <c r="U640" i="3"/>
  <c r="Q640" i="3"/>
  <c r="M640" i="3"/>
  <c r="BB642" i="3"/>
  <c r="AL642" i="3"/>
  <c r="V642" i="3"/>
  <c r="BH642" i="3"/>
  <c r="AZ642" i="3"/>
  <c r="AR642" i="3"/>
  <c r="AJ642" i="3"/>
  <c r="AB642" i="3"/>
  <c r="T642" i="3"/>
  <c r="BI642" i="3"/>
  <c r="BE642" i="3"/>
  <c r="BA642" i="3"/>
  <c r="AW642" i="3"/>
  <c r="AS642" i="3"/>
  <c r="AO642" i="3"/>
  <c r="AK642" i="3"/>
  <c r="AG642" i="3"/>
  <c r="AC642" i="3"/>
  <c r="Y642" i="3"/>
  <c r="U642" i="3"/>
  <c r="Q642" i="3"/>
  <c r="M642" i="3"/>
  <c r="BH644" i="3"/>
  <c r="AZ644" i="3"/>
  <c r="AR644" i="3"/>
  <c r="AJ644" i="3"/>
  <c r="AB644" i="3"/>
  <c r="T644" i="3"/>
  <c r="BI644" i="3"/>
  <c r="BE644" i="3"/>
  <c r="BA644" i="3"/>
  <c r="AW644" i="3"/>
  <c r="AS644" i="3"/>
  <c r="AO644" i="3"/>
  <c r="AK644" i="3"/>
  <c r="AG644" i="3"/>
  <c r="AC644" i="3"/>
  <c r="Y644" i="3"/>
  <c r="U644" i="3"/>
  <c r="Q644" i="3"/>
  <c r="M644" i="3"/>
  <c r="BH645" i="3"/>
  <c r="AZ645" i="3"/>
  <c r="AR645" i="3"/>
  <c r="AJ645" i="3"/>
  <c r="AB645" i="3"/>
  <c r="T645" i="3"/>
  <c r="BI645" i="3"/>
  <c r="BE645" i="3"/>
  <c r="BA645" i="3"/>
  <c r="AW645" i="3"/>
  <c r="AS645" i="3"/>
  <c r="AO645" i="3"/>
  <c r="AK645" i="3"/>
  <c r="AG645" i="3"/>
  <c r="AC645" i="3"/>
  <c r="Y645" i="3"/>
  <c r="U645" i="3"/>
  <c r="Q645" i="3"/>
  <c r="M645" i="3"/>
  <c r="BH646" i="3"/>
  <c r="BD646" i="3"/>
  <c r="AZ646" i="3"/>
  <c r="AV646" i="3"/>
  <c r="AR646" i="3"/>
  <c r="AN646" i="3"/>
  <c r="AF646" i="3"/>
  <c r="X646" i="3"/>
  <c r="P646" i="3"/>
  <c r="AK646" i="3"/>
  <c r="AG646" i="3"/>
  <c r="AC646" i="3"/>
  <c r="Y646" i="3"/>
  <c r="U646" i="3"/>
  <c r="Q646" i="3"/>
  <c r="M646" i="3"/>
  <c r="AP639" i="3"/>
  <c r="BJ639" i="3" s="1"/>
  <c r="BF639" i="3"/>
  <c r="BL639" i="3" s="1"/>
  <c r="Z639" i="3"/>
  <c r="AX643" i="3"/>
  <c r="R643" i="3"/>
  <c r="BD643" i="3"/>
  <c r="AT643" i="3"/>
  <c r="AD643" i="3"/>
  <c r="N643" i="3"/>
  <c r="BG643" i="3"/>
  <c r="BC643" i="3"/>
  <c r="AY643" i="3"/>
  <c r="AR643" i="3"/>
  <c r="AJ643" i="3"/>
  <c r="AB643" i="3"/>
  <c r="T643" i="3"/>
  <c r="AW643" i="3"/>
  <c r="AS643" i="3"/>
  <c r="AO643" i="3"/>
  <c r="AK643" i="3"/>
  <c r="AG643" i="3"/>
  <c r="AC643" i="3"/>
  <c r="Y643" i="3"/>
  <c r="U643" i="3"/>
  <c r="Q643" i="3"/>
  <c r="M643" i="3"/>
  <c r="BK656" i="3"/>
  <c r="BN656" i="3"/>
  <c r="BM657" i="3"/>
  <c r="BL657" i="3"/>
  <c r="BK658" i="3"/>
  <c r="BN658" i="3"/>
  <c r="BM659" i="3"/>
  <c r="BL659" i="3"/>
  <c r="BK660" i="3"/>
  <c r="BN660" i="3"/>
  <c r="BM661" i="3"/>
  <c r="BL661" i="3"/>
  <c r="BK662" i="3"/>
  <c r="BN662" i="3"/>
  <c r="BM663" i="3"/>
  <c r="BL663" i="3"/>
  <c r="BK664" i="3"/>
  <c r="BN664" i="3"/>
  <c r="BM665" i="3"/>
  <c r="BL665" i="3"/>
  <c r="BK666" i="3"/>
  <c r="BN666" i="3"/>
  <c r="BM667" i="3"/>
  <c r="BL667" i="3"/>
  <c r="BK668" i="3"/>
  <c r="BN668" i="3"/>
  <c r="BM669" i="3"/>
  <c r="BL669" i="3"/>
  <c r="BK670" i="3"/>
  <c r="BN670" i="3"/>
  <c r="BM671" i="3"/>
  <c r="BL671" i="3"/>
  <c r="BK672" i="3"/>
  <c r="BN672" i="3"/>
  <c r="BK673" i="3"/>
  <c r="BN673" i="3"/>
  <c r="Z641" i="3"/>
  <c r="AH641" i="3"/>
  <c r="BB641" i="3"/>
  <c r="AL641" i="3"/>
  <c r="V641" i="3"/>
  <c r="BH641" i="3"/>
  <c r="AZ641" i="3"/>
  <c r="AR641" i="3"/>
  <c r="AJ641" i="3"/>
  <c r="AB641" i="3"/>
  <c r="T641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N647" i="3"/>
  <c r="BK647" i="3"/>
  <c r="BJ647" i="3"/>
  <c r="BL649" i="3"/>
  <c r="BN651" i="3"/>
  <c r="BK651" i="3"/>
  <c r="BJ651" i="3"/>
  <c r="BL653" i="3"/>
  <c r="BN648" i="3"/>
  <c r="BK648" i="3"/>
  <c r="BJ648" i="3"/>
  <c r="BM652" i="3"/>
  <c r="BL652" i="3"/>
  <c r="BJ657" i="3"/>
  <c r="BJ661" i="3"/>
  <c r="BJ665" i="3"/>
  <c r="BJ669" i="3"/>
  <c r="BJ673" i="3"/>
  <c r="V674" i="3"/>
  <c r="AL674" i="3"/>
  <c r="BB674" i="3"/>
  <c r="V675" i="3"/>
  <c r="AL675" i="3"/>
  <c r="BB675" i="3"/>
  <c r="V676" i="3"/>
  <c r="AL676" i="3"/>
  <c r="BB676" i="3"/>
  <c r="V677" i="3"/>
  <c r="AL677" i="3"/>
  <c r="BB677" i="3"/>
  <c r="V678" i="3"/>
  <c r="AL678" i="3"/>
  <c r="BB678" i="3"/>
  <c r="V679" i="3"/>
  <c r="AL679" i="3"/>
  <c r="BB679" i="3"/>
  <c r="V680" i="3"/>
  <c r="AL680" i="3"/>
  <c r="BB680" i="3"/>
  <c r="V681" i="3"/>
  <c r="AL681" i="3"/>
  <c r="BB681" i="3"/>
  <c r="V682" i="3"/>
  <c r="AL682" i="3"/>
  <c r="BB682" i="3"/>
  <c r="V683" i="3"/>
  <c r="AL683" i="3"/>
  <c r="BB683" i="3"/>
  <c r="V684" i="3"/>
  <c r="AL684" i="3"/>
  <c r="BB684" i="3"/>
  <c r="V685" i="3"/>
  <c r="AL685" i="3"/>
  <c r="BB685" i="3"/>
  <c r="V686" i="3"/>
  <c r="AL686" i="3"/>
  <c r="BB686" i="3"/>
  <c r="V687" i="3"/>
  <c r="AL687" i="3"/>
  <c r="BB687" i="3"/>
  <c r="V688" i="3"/>
  <c r="AL688" i="3"/>
  <c r="BB688" i="3"/>
  <c r="V689" i="3"/>
  <c r="AL689" i="3"/>
  <c r="BB689" i="3"/>
  <c r="V690" i="3"/>
  <c r="AL690" i="3"/>
  <c r="BB690" i="3"/>
  <c r="V691" i="3"/>
  <c r="AL691" i="3"/>
  <c r="BB691" i="3"/>
  <c r="V692" i="3"/>
  <c r="AL692" i="3"/>
  <c r="BB692" i="3"/>
  <c r="V693" i="3"/>
  <c r="AL693" i="3"/>
  <c r="BB693" i="3"/>
  <c r="V694" i="3"/>
  <c r="AL694" i="3"/>
  <c r="BB694" i="3"/>
  <c r="BB695" i="3"/>
  <c r="BM628" i="3"/>
  <c r="BL628" i="3"/>
  <c r="BN650" i="3"/>
  <c r="BK650" i="3"/>
  <c r="BJ650" i="3"/>
  <c r="BM654" i="3"/>
  <c r="BL654" i="3"/>
  <c r="BH674" i="3"/>
  <c r="AZ674" i="3"/>
  <c r="AR674" i="3"/>
  <c r="AJ674" i="3"/>
  <c r="AB674" i="3"/>
  <c r="T674" i="3"/>
  <c r="BI674" i="3"/>
  <c r="BE674" i="3"/>
  <c r="BA674" i="3"/>
  <c r="AW674" i="3"/>
  <c r="AS674" i="3"/>
  <c r="AO674" i="3"/>
  <c r="AK674" i="3"/>
  <c r="AG674" i="3"/>
  <c r="AC674" i="3"/>
  <c r="Y674" i="3"/>
  <c r="U674" i="3"/>
  <c r="Q674" i="3"/>
  <c r="M674" i="3"/>
  <c r="BH675" i="3"/>
  <c r="AZ675" i="3"/>
  <c r="AR675" i="3"/>
  <c r="AJ675" i="3"/>
  <c r="AB675" i="3"/>
  <c r="T675" i="3"/>
  <c r="BI675" i="3"/>
  <c r="BE675" i="3"/>
  <c r="BA675" i="3"/>
  <c r="AW675" i="3"/>
  <c r="AS675" i="3"/>
  <c r="AO675" i="3"/>
  <c r="AK675" i="3"/>
  <c r="AG675" i="3"/>
  <c r="AC675" i="3"/>
  <c r="Y675" i="3"/>
  <c r="U675" i="3"/>
  <c r="Q675" i="3"/>
  <c r="M675" i="3"/>
  <c r="BH676" i="3"/>
  <c r="AZ676" i="3"/>
  <c r="AR676" i="3"/>
  <c r="AJ676" i="3"/>
  <c r="AB676" i="3"/>
  <c r="T676" i="3"/>
  <c r="BI676" i="3"/>
  <c r="BE676" i="3"/>
  <c r="BA676" i="3"/>
  <c r="AW676" i="3"/>
  <c r="AS676" i="3"/>
  <c r="AO676" i="3"/>
  <c r="AK676" i="3"/>
  <c r="AG676" i="3"/>
  <c r="AC676" i="3"/>
  <c r="Y676" i="3"/>
  <c r="U676" i="3"/>
  <c r="Q676" i="3"/>
  <c r="M676" i="3"/>
  <c r="BH677" i="3"/>
  <c r="AZ677" i="3"/>
  <c r="AR677" i="3"/>
  <c r="AJ677" i="3"/>
  <c r="AB677" i="3"/>
  <c r="T677" i="3"/>
  <c r="BI677" i="3"/>
  <c r="BE677" i="3"/>
  <c r="BA677" i="3"/>
  <c r="AW677" i="3"/>
  <c r="AS677" i="3"/>
  <c r="AO677" i="3"/>
  <c r="AK677" i="3"/>
  <c r="AG677" i="3"/>
  <c r="AC677" i="3"/>
  <c r="Y677" i="3"/>
  <c r="U677" i="3"/>
  <c r="Q677" i="3"/>
  <c r="M677" i="3"/>
  <c r="BH678" i="3"/>
  <c r="AZ678" i="3"/>
  <c r="AR678" i="3"/>
  <c r="AJ678" i="3"/>
  <c r="AB678" i="3"/>
  <c r="T678" i="3"/>
  <c r="BI678" i="3"/>
  <c r="BE678" i="3"/>
  <c r="BA678" i="3"/>
  <c r="AW678" i="3"/>
  <c r="AS678" i="3"/>
  <c r="AO678" i="3"/>
  <c r="AK678" i="3"/>
  <c r="AG678" i="3"/>
  <c r="AC678" i="3"/>
  <c r="Y678" i="3"/>
  <c r="U678" i="3"/>
  <c r="Q678" i="3"/>
  <c r="M678" i="3"/>
  <c r="BH679" i="3"/>
  <c r="AZ679" i="3"/>
  <c r="AR679" i="3"/>
  <c r="AJ679" i="3"/>
  <c r="AB679" i="3"/>
  <c r="T679" i="3"/>
  <c r="BI679" i="3"/>
  <c r="BE679" i="3"/>
  <c r="BA679" i="3"/>
  <c r="AW679" i="3"/>
  <c r="AS679" i="3"/>
  <c r="AO679" i="3"/>
  <c r="AK679" i="3"/>
  <c r="AG679" i="3"/>
  <c r="AC679" i="3"/>
  <c r="Y679" i="3"/>
  <c r="U679" i="3"/>
  <c r="Q679" i="3"/>
  <c r="M679" i="3"/>
  <c r="BH680" i="3"/>
  <c r="AZ680" i="3"/>
  <c r="AR680" i="3"/>
  <c r="AJ680" i="3"/>
  <c r="AB680" i="3"/>
  <c r="T680" i="3"/>
  <c r="BI680" i="3"/>
  <c r="BE680" i="3"/>
  <c r="BA680" i="3"/>
  <c r="AW680" i="3"/>
  <c r="AS680" i="3"/>
  <c r="AO680" i="3"/>
  <c r="AK680" i="3"/>
  <c r="AG680" i="3"/>
  <c r="AC680" i="3"/>
  <c r="Y680" i="3"/>
  <c r="U680" i="3"/>
  <c r="Q680" i="3"/>
  <c r="M680" i="3"/>
  <c r="BH681" i="3"/>
  <c r="AZ681" i="3"/>
  <c r="AR681" i="3"/>
  <c r="AJ681" i="3"/>
  <c r="AB681" i="3"/>
  <c r="T681" i="3"/>
  <c r="BI681" i="3"/>
  <c r="BE681" i="3"/>
  <c r="BA681" i="3"/>
  <c r="AW681" i="3"/>
  <c r="AS681" i="3"/>
  <c r="AO681" i="3"/>
  <c r="AK681" i="3"/>
  <c r="AG681" i="3"/>
  <c r="AC681" i="3"/>
  <c r="Y681" i="3"/>
  <c r="U681" i="3"/>
  <c r="Q681" i="3"/>
  <c r="M681" i="3"/>
  <c r="BH682" i="3"/>
  <c r="AZ682" i="3"/>
  <c r="AR682" i="3"/>
  <c r="AJ682" i="3"/>
  <c r="AB682" i="3"/>
  <c r="T682" i="3"/>
  <c r="BI682" i="3"/>
  <c r="BE682" i="3"/>
  <c r="BA682" i="3"/>
  <c r="AW682" i="3"/>
  <c r="AS682" i="3"/>
  <c r="AO682" i="3"/>
  <c r="AK682" i="3"/>
  <c r="AG682" i="3"/>
  <c r="AC682" i="3"/>
  <c r="Y682" i="3"/>
  <c r="U682" i="3"/>
  <c r="Q682" i="3"/>
  <c r="M682" i="3"/>
  <c r="BH683" i="3"/>
  <c r="AZ683" i="3"/>
  <c r="AR683" i="3"/>
  <c r="AJ683" i="3"/>
  <c r="AB683" i="3"/>
  <c r="T683" i="3"/>
  <c r="BI683" i="3"/>
  <c r="BE683" i="3"/>
  <c r="BA683" i="3"/>
  <c r="AW683" i="3"/>
  <c r="AS683" i="3"/>
  <c r="AO683" i="3"/>
  <c r="AK683" i="3"/>
  <c r="AG683" i="3"/>
  <c r="AC683" i="3"/>
  <c r="Y683" i="3"/>
  <c r="U683" i="3"/>
  <c r="Q683" i="3"/>
  <c r="M683" i="3"/>
  <c r="BH684" i="3"/>
  <c r="AZ684" i="3"/>
  <c r="AR684" i="3"/>
  <c r="AJ684" i="3"/>
  <c r="AB684" i="3"/>
  <c r="T684" i="3"/>
  <c r="BI684" i="3"/>
  <c r="BE684" i="3"/>
  <c r="BA684" i="3"/>
  <c r="AW684" i="3"/>
  <c r="AS684" i="3"/>
  <c r="AO684" i="3"/>
  <c r="AK684" i="3"/>
  <c r="AG684" i="3"/>
  <c r="AC684" i="3"/>
  <c r="Y684" i="3"/>
  <c r="U684" i="3"/>
  <c r="Q684" i="3"/>
  <c r="M684" i="3"/>
  <c r="BH685" i="3"/>
  <c r="AZ685" i="3"/>
  <c r="AR685" i="3"/>
  <c r="AJ685" i="3"/>
  <c r="AB685" i="3"/>
  <c r="T685" i="3"/>
  <c r="BI685" i="3"/>
  <c r="BE685" i="3"/>
  <c r="BA685" i="3"/>
  <c r="AW685" i="3"/>
  <c r="AS685" i="3"/>
  <c r="AO685" i="3"/>
  <c r="AK685" i="3"/>
  <c r="AG685" i="3"/>
  <c r="AC685" i="3"/>
  <c r="Y685" i="3"/>
  <c r="U685" i="3"/>
  <c r="Q685" i="3"/>
  <c r="M685" i="3"/>
  <c r="BH686" i="3"/>
  <c r="AZ686" i="3"/>
  <c r="AR686" i="3"/>
  <c r="AJ686" i="3"/>
  <c r="AB686" i="3"/>
  <c r="T686" i="3"/>
  <c r="BI686" i="3"/>
  <c r="BE686" i="3"/>
  <c r="BA686" i="3"/>
  <c r="AW686" i="3"/>
  <c r="AS686" i="3"/>
  <c r="AO686" i="3"/>
  <c r="AK686" i="3"/>
  <c r="AG686" i="3"/>
  <c r="AC686" i="3"/>
  <c r="Y686" i="3"/>
  <c r="U686" i="3"/>
  <c r="Q686" i="3"/>
  <c r="M686" i="3"/>
  <c r="BH687" i="3"/>
  <c r="AZ687" i="3"/>
  <c r="AR687" i="3"/>
  <c r="AJ687" i="3"/>
  <c r="AB687" i="3"/>
  <c r="T687" i="3"/>
  <c r="BI687" i="3"/>
  <c r="BE687" i="3"/>
  <c r="BA687" i="3"/>
  <c r="AW687" i="3"/>
  <c r="AS687" i="3"/>
  <c r="AO687" i="3"/>
  <c r="AK687" i="3"/>
  <c r="AG687" i="3"/>
  <c r="AC687" i="3"/>
  <c r="Y687" i="3"/>
  <c r="U687" i="3"/>
  <c r="Q687" i="3"/>
  <c r="M687" i="3"/>
  <c r="BH688" i="3"/>
  <c r="AZ688" i="3"/>
  <c r="AR688" i="3"/>
  <c r="AJ688" i="3"/>
  <c r="AB688" i="3"/>
  <c r="T688" i="3"/>
  <c r="BI688" i="3"/>
  <c r="BE688" i="3"/>
  <c r="BA688" i="3"/>
  <c r="AW688" i="3"/>
  <c r="AS688" i="3"/>
  <c r="AO688" i="3"/>
  <c r="AK688" i="3"/>
  <c r="AG688" i="3"/>
  <c r="AC688" i="3"/>
  <c r="Y688" i="3"/>
  <c r="U688" i="3"/>
  <c r="Q688" i="3"/>
  <c r="M688" i="3"/>
  <c r="BH689" i="3"/>
  <c r="AZ689" i="3"/>
  <c r="AR689" i="3"/>
  <c r="AJ689" i="3"/>
  <c r="AB689" i="3"/>
  <c r="T689" i="3"/>
  <c r="BI689" i="3"/>
  <c r="BE689" i="3"/>
  <c r="BA689" i="3"/>
  <c r="AW689" i="3"/>
  <c r="AS689" i="3"/>
  <c r="AO689" i="3"/>
  <c r="AK689" i="3"/>
  <c r="AG689" i="3"/>
  <c r="AC689" i="3"/>
  <c r="Y689" i="3"/>
  <c r="U689" i="3"/>
  <c r="Q689" i="3"/>
  <c r="M689" i="3"/>
  <c r="BH690" i="3"/>
  <c r="AZ690" i="3"/>
  <c r="AR690" i="3"/>
  <c r="AJ690" i="3"/>
  <c r="AB690" i="3"/>
  <c r="T690" i="3"/>
  <c r="BI690" i="3"/>
  <c r="BE690" i="3"/>
  <c r="BA690" i="3"/>
  <c r="AW690" i="3"/>
  <c r="AS690" i="3"/>
  <c r="AO690" i="3"/>
  <c r="AK690" i="3"/>
  <c r="AG690" i="3"/>
  <c r="AC690" i="3"/>
  <c r="Y690" i="3"/>
  <c r="U690" i="3"/>
  <c r="Q690" i="3"/>
  <c r="M690" i="3"/>
  <c r="BH691" i="3"/>
  <c r="AZ691" i="3"/>
  <c r="AR691" i="3"/>
  <c r="AJ691" i="3"/>
  <c r="AB691" i="3"/>
  <c r="T691" i="3"/>
  <c r="BI691" i="3"/>
  <c r="BE691" i="3"/>
  <c r="BA691" i="3"/>
  <c r="AW691" i="3"/>
  <c r="AS691" i="3"/>
  <c r="AO691" i="3"/>
  <c r="AK691" i="3"/>
  <c r="AG691" i="3"/>
  <c r="AC691" i="3"/>
  <c r="Y691" i="3"/>
  <c r="U691" i="3"/>
  <c r="Q691" i="3"/>
  <c r="M691" i="3"/>
  <c r="BH692" i="3"/>
  <c r="AZ692" i="3"/>
  <c r="AR692" i="3"/>
  <c r="AJ692" i="3"/>
  <c r="AB692" i="3"/>
  <c r="T692" i="3"/>
  <c r="BI692" i="3"/>
  <c r="BE692" i="3"/>
  <c r="BA692" i="3"/>
  <c r="AW692" i="3"/>
  <c r="AS692" i="3"/>
  <c r="AO692" i="3"/>
  <c r="AK692" i="3"/>
  <c r="AG692" i="3"/>
  <c r="AC692" i="3"/>
  <c r="Y692" i="3"/>
  <c r="U692" i="3"/>
  <c r="Q692" i="3"/>
  <c r="M692" i="3"/>
  <c r="BH693" i="3"/>
  <c r="AZ693" i="3"/>
  <c r="AR693" i="3"/>
  <c r="AJ693" i="3"/>
  <c r="AB693" i="3"/>
  <c r="T693" i="3"/>
  <c r="BI693" i="3"/>
  <c r="BE693" i="3"/>
  <c r="BA693" i="3"/>
  <c r="AW693" i="3"/>
  <c r="AS693" i="3"/>
  <c r="AO693" i="3"/>
  <c r="AK693" i="3"/>
  <c r="AG693" i="3"/>
  <c r="AC693" i="3"/>
  <c r="Y693" i="3"/>
  <c r="U693" i="3"/>
  <c r="Q693" i="3"/>
  <c r="M693" i="3"/>
  <c r="BH694" i="3"/>
  <c r="AZ694" i="3"/>
  <c r="AR694" i="3"/>
  <c r="AJ694" i="3"/>
  <c r="AB694" i="3"/>
  <c r="T694" i="3"/>
  <c r="BI694" i="3"/>
  <c r="BE694" i="3"/>
  <c r="BA694" i="3"/>
  <c r="AW694" i="3"/>
  <c r="AS694" i="3"/>
  <c r="AO694" i="3"/>
  <c r="AK694" i="3"/>
  <c r="AG694" i="3"/>
  <c r="AC694" i="3"/>
  <c r="Y694" i="3"/>
  <c r="U694" i="3"/>
  <c r="Q694" i="3"/>
  <c r="M694" i="3"/>
  <c r="BH695" i="3"/>
  <c r="AZ695" i="3"/>
  <c r="AR695" i="3"/>
  <c r="AJ695" i="3"/>
  <c r="AB695" i="3"/>
  <c r="T695" i="3"/>
  <c r="BI695" i="3"/>
  <c r="BE695" i="3"/>
  <c r="BA695" i="3"/>
  <c r="AW695" i="3"/>
  <c r="AS695" i="3"/>
  <c r="AO695" i="3"/>
  <c r="AK695" i="3"/>
  <c r="AG695" i="3"/>
  <c r="AC695" i="3"/>
  <c r="Y695" i="3"/>
  <c r="U695" i="3"/>
  <c r="Q695" i="3"/>
  <c r="M695" i="3"/>
  <c r="BH696" i="3"/>
  <c r="AZ696" i="3"/>
  <c r="AR696" i="3"/>
  <c r="AJ696" i="3"/>
  <c r="AB696" i="3"/>
  <c r="T696" i="3"/>
  <c r="BI696" i="3"/>
  <c r="BE696" i="3"/>
  <c r="BA696" i="3"/>
  <c r="AW696" i="3"/>
  <c r="AS696" i="3"/>
  <c r="AO696" i="3"/>
  <c r="AK696" i="3"/>
  <c r="AG696" i="3"/>
  <c r="AC696" i="3"/>
  <c r="Y696" i="3"/>
  <c r="U696" i="3"/>
  <c r="Q696" i="3"/>
  <c r="M696" i="3"/>
  <c r="BH697" i="3"/>
  <c r="AZ697" i="3"/>
  <c r="AR697" i="3"/>
  <c r="AJ697" i="3"/>
  <c r="AB697" i="3"/>
  <c r="T697" i="3"/>
  <c r="BI697" i="3"/>
  <c r="BE697" i="3"/>
  <c r="BA697" i="3"/>
  <c r="AW697" i="3"/>
  <c r="AS697" i="3"/>
  <c r="AO697" i="3"/>
  <c r="AK697" i="3"/>
  <c r="AG697" i="3"/>
  <c r="AC697" i="3"/>
  <c r="Y697" i="3"/>
  <c r="U697" i="3"/>
  <c r="Q697" i="3"/>
  <c r="M697" i="3"/>
  <c r="BH698" i="3"/>
  <c r="AZ698" i="3"/>
  <c r="AR698" i="3"/>
  <c r="AJ698" i="3"/>
  <c r="AB698" i="3"/>
  <c r="T698" i="3"/>
  <c r="BI698" i="3"/>
  <c r="BE698" i="3"/>
  <c r="BA698" i="3"/>
  <c r="AW698" i="3"/>
  <c r="AS698" i="3"/>
  <c r="AO698" i="3"/>
  <c r="AK698" i="3"/>
  <c r="AG698" i="3"/>
  <c r="AC698" i="3"/>
  <c r="Y698" i="3"/>
  <c r="U698" i="3"/>
  <c r="Q698" i="3"/>
  <c r="M698" i="3"/>
  <c r="BH699" i="3"/>
  <c r="AZ699" i="3"/>
  <c r="AR699" i="3"/>
  <c r="AJ699" i="3"/>
  <c r="AB699" i="3"/>
  <c r="T699" i="3"/>
  <c r="BI699" i="3"/>
  <c r="BE699" i="3"/>
  <c r="BA699" i="3"/>
  <c r="AW699" i="3"/>
  <c r="AS699" i="3"/>
  <c r="AO699" i="3"/>
  <c r="AK699" i="3"/>
  <c r="AG699" i="3"/>
  <c r="AC699" i="3"/>
  <c r="Y699" i="3"/>
  <c r="U699" i="3"/>
  <c r="Q699" i="3"/>
  <c r="M699" i="3"/>
  <c r="BH700" i="3"/>
  <c r="AZ700" i="3"/>
  <c r="AR700" i="3"/>
  <c r="AJ700" i="3"/>
  <c r="AB700" i="3"/>
  <c r="T700" i="3"/>
  <c r="BI700" i="3"/>
  <c r="BE700" i="3"/>
  <c r="BA700" i="3"/>
  <c r="AW700" i="3"/>
  <c r="AS700" i="3"/>
  <c r="AO700" i="3"/>
  <c r="AK700" i="3"/>
  <c r="AG700" i="3"/>
  <c r="AC700" i="3"/>
  <c r="Y700" i="3"/>
  <c r="U700" i="3"/>
  <c r="Q700" i="3"/>
  <c r="M700" i="3"/>
  <c r="BH701" i="3"/>
  <c r="AZ701" i="3"/>
  <c r="AR701" i="3"/>
  <c r="AJ701" i="3"/>
  <c r="AB701" i="3"/>
  <c r="T701" i="3"/>
  <c r="BM701" i="3" s="1"/>
  <c r="BI701" i="3"/>
  <c r="BE701" i="3"/>
  <c r="BA701" i="3"/>
  <c r="AW701" i="3"/>
  <c r="AS701" i="3"/>
  <c r="AO701" i="3"/>
  <c r="AK701" i="3"/>
  <c r="AG701" i="3"/>
  <c r="AC701" i="3"/>
  <c r="Y701" i="3"/>
  <c r="U701" i="3"/>
  <c r="Q701" i="3"/>
  <c r="M701" i="3"/>
  <c r="BH702" i="3"/>
  <c r="AZ702" i="3"/>
  <c r="AR702" i="3"/>
  <c r="AJ702" i="3"/>
  <c r="AB702" i="3"/>
  <c r="T702" i="3"/>
  <c r="BI702" i="3"/>
  <c r="BE702" i="3"/>
  <c r="BA702" i="3"/>
  <c r="AW702" i="3"/>
  <c r="AS702" i="3"/>
  <c r="AO702" i="3"/>
  <c r="AK702" i="3"/>
  <c r="AG702" i="3"/>
  <c r="AC702" i="3"/>
  <c r="Y702" i="3"/>
  <c r="U702" i="3"/>
  <c r="Q702" i="3"/>
  <c r="M702" i="3"/>
  <c r="BK703" i="3"/>
  <c r="BN703" i="3"/>
  <c r="BK704" i="3"/>
  <c r="BN704" i="3"/>
  <c r="BK705" i="3"/>
  <c r="BN705" i="3"/>
  <c r="BK706" i="3"/>
  <c r="BN706" i="3"/>
  <c r="BK707" i="3"/>
  <c r="BN707" i="3"/>
  <c r="BK708" i="3"/>
  <c r="BN708" i="3"/>
  <c r="BK709" i="3"/>
  <c r="BN709" i="3"/>
  <c r="R710" i="3"/>
  <c r="V710" i="3"/>
  <c r="Z710" i="3"/>
  <c r="AD710" i="3"/>
  <c r="AH710" i="3"/>
  <c r="AL710" i="3"/>
  <c r="AP710" i="3"/>
  <c r="AT710" i="3"/>
  <c r="AX710" i="3"/>
  <c r="BB710" i="3"/>
  <c r="BF710" i="3"/>
  <c r="BM711" i="3"/>
  <c r="BL711" i="3"/>
  <c r="BK712" i="3"/>
  <c r="BN712" i="3"/>
  <c r="BK714" i="3"/>
  <c r="BN714" i="3"/>
  <c r="BM715" i="3"/>
  <c r="BL715" i="3"/>
  <c r="BK716" i="3"/>
  <c r="BN716" i="3"/>
  <c r="BM717" i="3"/>
  <c r="BL717" i="3"/>
  <c r="BK718" i="3"/>
  <c r="BN718" i="3"/>
  <c r="BM719" i="3"/>
  <c r="BL719" i="3"/>
  <c r="BK720" i="3"/>
  <c r="BN720" i="3"/>
  <c r="BM721" i="3"/>
  <c r="BL721" i="3"/>
  <c r="BK722" i="3"/>
  <c r="BN722" i="3"/>
  <c r="BM723" i="3"/>
  <c r="BL723" i="3"/>
  <c r="BK724" i="3"/>
  <c r="BN724" i="3"/>
  <c r="BM725" i="3"/>
  <c r="BL725" i="3"/>
  <c r="BK726" i="3"/>
  <c r="BN726" i="3"/>
  <c r="BM727" i="3"/>
  <c r="BL727" i="3"/>
  <c r="BK728" i="3"/>
  <c r="BN728" i="3"/>
  <c r="BK730" i="3"/>
  <c r="BN730" i="3"/>
  <c r="BK732" i="3"/>
  <c r="BN732" i="3"/>
  <c r="BM733" i="3"/>
  <c r="BL733" i="3"/>
  <c r="BK734" i="3"/>
  <c r="BN734" i="3"/>
  <c r="BM735" i="3"/>
  <c r="BL735" i="3"/>
  <c r="BK736" i="3"/>
  <c r="BN736" i="3"/>
  <c r="BK738" i="3"/>
  <c r="BN738" i="3"/>
  <c r="BM739" i="3"/>
  <c r="BL739" i="3"/>
  <c r="BK740" i="3"/>
  <c r="BN740" i="3"/>
  <c r="BM741" i="3"/>
  <c r="BL741" i="3"/>
  <c r="BK742" i="3"/>
  <c r="BN742" i="3"/>
  <c r="BM743" i="3"/>
  <c r="BL743" i="3"/>
  <c r="BK744" i="3"/>
  <c r="BN744" i="3"/>
  <c r="BM745" i="3"/>
  <c r="BL745" i="3"/>
  <c r="BK746" i="3"/>
  <c r="BN746" i="3"/>
  <c r="BM747" i="3"/>
  <c r="BL747" i="3"/>
  <c r="BK748" i="3"/>
  <c r="BN748" i="3"/>
  <c r="BM749" i="3"/>
  <c r="BL749" i="3"/>
  <c r="BK750" i="3"/>
  <c r="BN750" i="3"/>
  <c r="BM751" i="3"/>
  <c r="BL751" i="3"/>
  <c r="BK752" i="3"/>
  <c r="BN752" i="3"/>
  <c r="BM753" i="3"/>
  <c r="BL753" i="3"/>
  <c r="BK754" i="3"/>
  <c r="BN754" i="3"/>
  <c r="BK756" i="3"/>
  <c r="BN756" i="3"/>
  <c r="BM757" i="3"/>
  <c r="BL757" i="3"/>
  <c r="BK758" i="3"/>
  <c r="BN758" i="3"/>
  <c r="BM759" i="3"/>
  <c r="BL759" i="3"/>
  <c r="BK760" i="3"/>
  <c r="BN760" i="3"/>
  <c r="BM761" i="3"/>
  <c r="BL761" i="3"/>
  <c r="BK762" i="3"/>
  <c r="BN762" i="3"/>
  <c r="BM763" i="3"/>
  <c r="BL763" i="3"/>
  <c r="BK764" i="3"/>
  <c r="BN764" i="3"/>
  <c r="BM765" i="3"/>
  <c r="BL765" i="3"/>
  <c r="BK766" i="3"/>
  <c r="BN766" i="3"/>
  <c r="BM767" i="3"/>
  <c r="BL767" i="3"/>
  <c r="BK769" i="3"/>
  <c r="BN769" i="3"/>
  <c r="BM770" i="3"/>
  <c r="BL770" i="3"/>
  <c r="BK771" i="3"/>
  <c r="BN771" i="3"/>
  <c r="BM772" i="3"/>
  <c r="BL772" i="3"/>
  <c r="BK773" i="3"/>
  <c r="BN773" i="3"/>
  <c r="BM774" i="3"/>
  <c r="BL774" i="3"/>
  <c r="BK776" i="3"/>
  <c r="BN776" i="3"/>
  <c r="BK779" i="3"/>
  <c r="BN779" i="3"/>
  <c r="BM780" i="3"/>
  <c r="BL780" i="3"/>
  <c r="BK783" i="3"/>
  <c r="BN783" i="3"/>
  <c r="BK768" i="3"/>
  <c r="BN768" i="3"/>
  <c r="BM775" i="3"/>
  <c r="BL775" i="3"/>
  <c r="BK778" i="3"/>
  <c r="BN778" i="3"/>
  <c r="BM781" i="3"/>
  <c r="BL781" i="3"/>
  <c r="BK782" i="3"/>
  <c r="BN782" i="3"/>
  <c r="BJ711" i="3"/>
  <c r="BJ712" i="3"/>
  <c r="BJ714" i="3"/>
  <c r="BJ715" i="3"/>
  <c r="BJ717" i="3"/>
  <c r="BJ718" i="3"/>
  <c r="BJ719" i="3"/>
  <c r="BJ720" i="3"/>
  <c r="BJ721" i="3"/>
  <c r="BJ723" i="3"/>
  <c r="BJ724" i="3"/>
  <c r="BJ725" i="3"/>
  <c r="BJ726" i="3"/>
  <c r="BJ727" i="3"/>
  <c r="BJ730" i="3"/>
  <c r="BJ733" i="3"/>
  <c r="BJ735" i="3"/>
  <c r="BJ738" i="3"/>
  <c r="BJ739" i="3"/>
  <c r="BJ740" i="3"/>
  <c r="BJ741" i="3"/>
  <c r="BJ742" i="3"/>
  <c r="BJ743" i="3"/>
  <c r="BJ744" i="3"/>
  <c r="BJ745" i="3"/>
  <c r="BJ746" i="3"/>
  <c r="BJ747" i="3"/>
  <c r="BJ749" i="3"/>
  <c r="BJ750" i="3"/>
  <c r="BJ751" i="3"/>
  <c r="BJ752" i="3"/>
  <c r="BJ753" i="3"/>
  <c r="BJ754" i="3"/>
  <c r="BJ756" i="3"/>
  <c r="BJ757" i="3"/>
  <c r="BJ758" i="3"/>
  <c r="BJ759" i="3"/>
  <c r="BJ760" i="3"/>
  <c r="BJ761" i="3"/>
  <c r="BJ762" i="3"/>
  <c r="BJ763" i="3"/>
  <c r="BJ764" i="3"/>
  <c r="BJ767" i="3"/>
  <c r="BJ768" i="3"/>
  <c r="BJ769" i="3"/>
  <c r="BJ770" i="3"/>
  <c r="BJ771" i="3"/>
  <c r="BJ772" i="3"/>
  <c r="BJ773" i="3"/>
  <c r="BJ774" i="3"/>
  <c r="BJ775" i="3"/>
  <c r="BJ776" i="3"/>
  <c r="BJ778" i="3"/>
  <c r="BJ779" i="3"/>
  <c r="BJ780" i="3"/>
  <c r="BJ781" i="3"/>
  <c r="BJ782" i="3"/>
  <c r="BJ783" i="3"/>
  <c r="BN784" i="3"/>
  <c r="BK784" i="3"/>
  <c r="BM786" i="3"/>
  <c r="BL786" i="3"/>
  <c r="BM788" i="3"/>
  <c r="BL788" i="3"/>
  <c r="BM790" i="3"/>
  <c r="BL790" i="3"/>
  <c r="BM792" i="3"/>
  <c r="BL792" i="3"/>
  <c r="BM794" i="3"/>
  <c r="BL794" i="3"/>
  <c r="BM796" i="3"/>
  <c r="BL796" i="3"/>
  <c r="BM798" i="3"/>
  <c r="BL798" i="3"/>
  <c r="BM800" i="3"/>
  <c r="BL800" i="3"/>
  <c r="BM802" i="3"/>
  <c r="BL802" i="3"/>
  <c r="BN804" i="3"/>
  <c r="BK804" i="3"/>
  <c r="BM810" i="3"/>
  <c r="BL810" i="3"/>
  <c r="BN812" i="3"/>
  <c r="BK812" i="3"/>
  <c r="BN816" i="3"/>
  <c r="BK816" i="3"/>
  <c r="BN820" i="3"/>
  <c r="BK820" i="3"/>
  <c r="BJ820" i="3"/>
  <c r="BM821" i="3"/>
  <c r="BM825" i="3"/>
  <c r="BM785" i="3"/>
  <c r="BL785" i="3"/>
  <c r="BM787" i="3"/>
  <c r="BL787" i="3"/>
  <c r="BM789" i="3"/>
  <c r="BL789" i="3"/>
  <c r="BM791" i="3"/>
  <c r="BL791" i="3"/>
  <c r="BM793" i="3"/>
  <c r="BL793" i="3"/>
  <c r="BM795" i="3"/>
  <c r="BL795" i="3"/>
  <c r="BM797" i="3"/>
  <c r="BL797" i="3"/>
  <c r="BM799" i="3"/>
  <c r="BL799" i="3"/>
  <c r="BM801" i="3"/>
  <c r="BL801" i="3"/>
  <c r="BM803" i="3"/>
  <c r="BL803" i="3"/>
  <c r="BN807" i="3"/>
  <c r="BK807" i="3"/>
  <c r="BN809" i="3"/>
  <c r="BK809" i="3"/>
  <c r="BN811" i="3"/>
  <c r="BK811" i="3"/>
  <c r="BN813" i="3"/>
  <c r="BK813" i="3"/>
  <c r="BN815" i="3"/>
  <c r="BK815" i="3"/>
  <c r="BN817" i="3"/>
  <c r="BK817" i="3"/>
  <c r="BN819" i="3"/>
  <c r="BK819" i="3"/>
  <c r="BN824" i="3"/>
  <c r="BK824" i="3"/>
  <c r="BM806" i="3"/>
  <c r="BL806" i="3"/>
  <c r="BN808" i="3"/>
  <c r="BK808" i="3"/>
  <c r="BM814" i="3"/>
  <c r="BL814" i="3"/>
  <c r="BN823" i="3"/>
  <c r="BK823" i="3"/>
  <c r="M626" i="3"/>
  <c r="O626" i="3"/>
  <c r="Q626" i="3"/>
  <c r="S626" i="3"/>
  <c r="U626" i="3"/>
  <c r="W626" i="3"/>
  <c r="Y626" i="3"/>
  <c r="AA626" i="3"/>
  <c r="AC626" i="3"/>
  <c r="AE626" i="3"/>
  <c r="AG626" i="3"/>
  <c r="AI626" i="3"/>
  <c r="AK626" i="3"/>
  <c r="AM626" i="3"/>
  <c r="AO626" i="3"/>
  <c r="AQ626" i="3"/>
  <c r="AS626" i="3"/>
  <c r="AU626" i="3"/>
  <c r="AW626" i="3"/>
  <c r="AY626" i="3"/>
  <c r="BA626" i="3"/>
  <c r="BC626" i="3"/>
  <c r="BE626" i="3"/>
  <c r="BG626" i="3"/>
  <c r="BI626" i="3"/>
  <c r="M624" i="3"/>
  <c r="O624" i="3"/>
  <c r="Q624" i="3"/>
  <c r="S624" i="3"/>
  <c r="U624" i="3"/>
  <c r="W624" i="3"/>
  <c r="Y624" i="3"/>
  <c r="AA624" i="3"/>
  <c r="AC624" i="3"/>
  <c r="AE624" i="3"/>
  <c r="AG624" i="3"/>
  <c r="AI624" i="3"/>
  <c r="AK624" i="3"/>
  <c r="AM624" i="3"/>
  <c r="AO624" i="3"/>
  <c r="AQ624" i="3"/>
  <c r="AS624" i="3"/>
  <c r="AU624" i="3"/>
  <c r="AW624" i="3"/>
  <c r="AY624" i="3"/>
  <c r="BA624" i="3"/>
  <c r="BC624" i="3"/>
  <c r="BE624" i="3"/>
  <c r="BG624" i="3"/>
  <c r="BI624" i="3"/>
  <c r="BA622" i="3"/>
  <c r="M622" i="3"/>
  <c r="O622" i="3"/>
  <c r="Q622" i="3"/>
  <c r="S622" i="3"/>
  <c r="U622" i="3"/>
  <c r="W622" i="3"/>
  <c r="Y622" i="3"/>
  <c r="AA622" i="3"/>
  <c r="AC622" i="3"/>
  <c r="AE622" i="3"/>
  <c r="AG622" i="3"/>
  <c r="AI622" i="3"/>
  <c r="AK622" i="3"/>
  <c r="AM622" i="3"/>
  <c r="AO622" i="3"/>
  <c r="AQ622" i="3"/>
  <c r="AS622" i="3"/>
  <c r="AU622" i="3"/>
  <c r="AW622" i="3"/>
  <c r="AY622" i="3"/>
  <c r="BC622" i="3"/>
  <c r="BE622" i="3"/>
  <c r="BG622" i="3"/>
  <c r="BI622" i="3"/>
  <c r="M620" i="3"/>
  <c r="O620" i="3"/>
  <c r="Q620" i="3"/>
  <c r="S620" i="3"/>
  <c r="U620" i="3"/>
  <c r="W620" i="3"/>
  <c r="Y620" i="3"/>
  <c r="AA620" i="3"/>
  <c r="AC620" i="3"/>
  <c r="AE620" i="3"/>
  <c r="AG620" i="3"/>
  <c r="AI620" i="3"/>
  <c r="AK620" i="3"/>
  <c r="AM620" i="3"/>
  <c r="AO620" i="3"/>
  <c r="AQ620" i="3"/>
  <c r="AS620" i="3"/>
  <c r="AU620" i="3"/>
  <c r="AW620" i="3"/>
  <c r="AY620" i="3"/>
  <c r="BA620" i="3"/>
  <c r="BC620" i="3"/>
  <c r="BE620" i="3"/>
  <c r="BG620" i="3"/>
  <c r="BI620" i="3"/>
  <c r="M618" i="3"/>
  <c r="O618" i="3"/>
  <c r="Q618" i="3"/>
  <c r="S618" i="3"/>
  <c r="U618" i="3"/>
  <c r="W618" i="3"/>
  <c r="Y618" i="3"/>
  <c r="AA618" i="3"/>
  <c r="AC618" i="3"/>
  <c r="AE618" i="3"/>
  <c r="AG618" i="3"/>
  <c r="AI618" i="3"/>
  <c r="AK618" i="3"/>
  <c r="AM618" i="3"/>
  <c r="AO618" i="3"/>
  <c r="AQ618" i="3"/>
  <c r="AS618" i="3"/>
  <c r="AU618" i="3"/>
  <c r="AW618" i="3"/>
  <c r="AY618" i="3"/>
  <c r="BA618" i="3"/>
  <c r="BC618" i="3"/>
  <c r="BE618" i="3"/>
  <c r="BG618" i="3"/>
  <c r="BI618" i="3"/>
  <c r="M616" i="3"/>
  <c r="O616" i="3"/>
  <c r="Q616" i="3"/>
  <c r="S616" i="3"/>
  <c r="U616" i="3"/>
  <c r="W616" i="3"/>
  <c r="Y616" i="3"/>
  <c r="AA616" i="3"/>
  <c r="AC616" i="3"/>
  <c r="AE616" i="3"/>
  <c r="AG616" i="3"/>
  <c r="AI616" i="3"/>
  <c r="AK616" i="3"/>
  <c r="AM616" i="3"/>
  <c r="AO616" i="3"/>
  <c r="AQ616" i="3"/>
  <c r="AS616" i="3"/>
  <c r="AU616" i="3"/>
  <c r="AW616" i="3"/>
  <c r="AY616" i="3"/>
  <c r="BA616" i="3"/>
  <c r="BC616" i="3"/>
  <c r="BE616" i="3"/>
  <c r="BG616" i="3"/>
  <c r="BI616" i="3"/>
  <c r="M614" i="3"/>
  <c r="O614" i="3"/>
  <c r="Q614" i="3"/>
  <c r="S614" i="3"/>
  <c r="U614" i="3"/>
  <c r="W614" i="3"/>
  <c r="Y614" i="3"/>
  <c r="AA614" i="3"/>
  <c r="AC614" i="3"/>
  <c r="AE614" i="3"/>
  <c r="AG614" i="3"/>
  <c r="AI614" i="3"/>
  <c r="AK614" i="3"/>
  <c r="AM614" i="3"/>
  <c r="AO614" i="3"/>
  <c r="AQ614" i="3"/>
  <c r="AS614" i="3"/>
  <c r="AU614" i="3"/>
  <c r="AW614" i="3"/>
  <c r="AY614" i="3"/>
  <c r="BA614" i="3"/>
  <c r="BC614" i="3"/>
  <c r="BE614" i="3"/>
  <c r="BG614" i="3"/>
  <c r="BI614" i="3"/>
  <c r="M612" i="3"/>
  <c r="O612" i="3"/>
  <c r="Q612" i="3"/>
  <c r="S612" i="3"/>
  <c r="U612" i="3"/>
  <c r="W612" i="3"/>
  <c r="Y612" i="3"/>
  <c r="AA612" i="3"/>
  <c r="AC612" i="3"/>
  <c r="AE612" i="3"/>
  <c r="AG612" i="3"/>
  <c r="AI612" i="3"/>
  <c r="AK612" i="3"/>
  <c r="AM612" i="3"/>
  <c r="AO612" i="3"/>
  <c r="AQ612" i="3"/>
  <c r="AS612" i="3"/>
  <c r="AU612" i="3"/>
  <c r="AW612" i="3"/>
  <c r="AY612" i="3"/>
  <c r="BA612" i="3"/>
  <c r="BC612" i="3"/>
  <c r="BE612" i="3"/>
  <c r="BG612" i="3"/>
  <c r="BI612" i="3"/>
  <c r="M610" i="3"/>
  <c r="O610" i="3"/>
  <c r="Q610" i="3"/>
  <c r="S610" i="3"/>
  <c r="U610" i="3"/>
  <c r="W610" i="3"/>
  <c r="Y610" i="3"/>
  <c r="AA610" i="3"/>
  <c r="AC610" i="3"/>
  <c r="AE610" i="3"/>
  <c r="AG610" i="3"/>
  <c r="AI610" i="3"/>
  <c r="AK610" i="3"/>
  <c r="AM610" i="3"/>
  <c r="AO610" i="3"/>
  <c r="AQ610" i="3"/>
  <c r="AS610" i="3"/>
  <c r="AU610" i="3"/>
  <c r="AW610" i="3"/>
  <c r="AY610" i="3"/>
  <c r="BA610" i="3"/>
  <c r="BC610" i="3"/>
  <c r="BE610" i="3"/>
  <c r="BG610" i="3"/>
  <c r="BI610" i="3"/>
  <c r="M608" i="3"/>
  <c r="O608" i="3"/>
  <c r="Q608" i="3"/>
  <c r="S608" i="3"/>
  <c r="U608" i="3"/>
  <c r="W608" i="3"/>
  <c r="Y608" i="3"/>
  <c r="AA608" i="3"/>
  <c r="AC608" i="3"/>
  <c r="AE608" i="3"/>
  <c r="AG608" i="3"/>
  <c r="AI608" i="3"/>
  <c r="AK608" i="3"/>
  <c r="AM608" i="3"/>
  <c r="AO608" i="3"/>
  <c r="AQ608" i="3"/>
  <c r="AS608" i="3"/>
  <c r="AU608" i="3"/>
  <c r="AW608" i="3"/>
  <c r="AY608" i="3"/>
  <c r="BA608" i="3"/>
  <c r="BC608" i="3"/>
  <c r="BE608" i="3"/>
  <c r="BG608" i="3"/>
  <c r="BI608" i="3"/>
  <c r="M606" i="3"/>
  <c r="O606" i="3"/>
  <c r="Q606" i="3"/>
  <c r="S606" i="3"/>
  <c r="U606" i="3"/>
  <c r="W606" i="3"/>
  <c r="Y606" i="3"/>
  <c r="AA606" i="3"/>
  <c r="AC606" i="3"/>
  <c r="AE606" i="3"/>
  <c r="AG606" i="3"/>
  <c r="AI606" i="3"/>
  <c r="AK606" i="3"/>
  <c r="AM606" i="3"/>
  <c r="AO606" i="3"/>
  <c r="AQ606" i="3"/>
  <c r="AS606" i="3"/>
  <c r="AU606" i="3"/>
  <c r="AW606" i="3"/>
  <c r="AY606" i="3"/>
  <c r="BA606" i="3"/>
  <c r="BC606" i="3"/>
  <c r="BE606" i="3"/>
  <c r="BG606" i="3"/>
  <c r="BI606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M623" i="3"/>
  <c r="O623" i="3"/>
  <c r="Q623" i="3"/>
  <c r="S623" i="3"/>
  <c r="U623" i="3"/>
  <c r="W623" i="3"/>
  <c r="Y623" i="3"/>
  <c r="AA623" i="3"/>
  <c r="AC623" i="3"/>
  <c r="AE623" i="3"/>
  <c r="AG623" i="3"/>
  <c r="AI623" i="3"/>
  <c r="AK623" i="3"/>
  <c r="AM623" i="3"/>
  <c r="AO623" i="3"/>
  <c r="AQ623" i="3"/>
  <c r="AS623" i="3"/>
  <c r="AU623" i="3"/>
  <c r="AW623" i="3"/>
  <c r="AY623" i="3"/>
  <c r="BA623" i="3"/>
  <c r="BC623" i="3"/>
  <c r="BE623" i="3"/>
  <c r="BG623" i="3"/>
  <c r="BI623" i="3"/>
  <c r="M621" i="3"/>
  <c r="O621" i="3"/>
  <c r="Q621" i="3"/>
  <c r="S621" i="3"/>
  <c r="U621" i="3"/>
  <c r="W621" i="3"/>
  <c r="Y621" i="3"/>
  <c r="AA621" i="3"/>
  <c r="AC621" i="3"/>
  <c r="AE621" i="3"/>
  <c r="AG621" i="3"/>
  <c r="AI621" i="3"/>
  <c r="AK621" i="3"/>
  <c r="AM621" i="3"/>
  <c r="AO621" i="3"/>
  <c r="AQ621" i="3"/>
  <c r="AS621" i="3"/>
  <c r="AU621" i="3"/>
  <c r="AW621" i="3"/>
  <c r="AY621" i="3"/>
  <c r="BA621" i="3"/>
  <c r="BC621" i="3"/>
  <c r="BE621" i="3"/>
  <c r="BG621" i="3"/>
  <c r="BI621" i="3"/>
  <c r="M619" i="3"/>
  <c r="O619" i="3"/>
  <c r="Q619" i="3"/>
  <c r="S619" i="3"/>
  <c r="U619" i="3"/>
  <c r="W619" i="3"/>
  <c r="Y619" i="3"/>
  <c r="AA619" i="3"/>
  <c r="AC619" i="3"/>
  <c r="AE619" i="3"/>
  <c r="AG619" i="3"/>
  <c r="AI619" i="3"/>
  <c r="AK619" i="3"/>
  <c r="AM619" i="3"/>
  <c r="AO619" i="3"/>
  <c r="AQ619" i="3"/>
  <c r="AS619" i="3"/>
  <c r="AU619" i="3"/>
  <c r="AW619" i="3"/>
  <c r="AY619" i="3"/>
  <c r="BA619" i="3"/>
  <c r="BC619" i="3"/>
  <c r="BE619" i="3"/>
  <c r="BG619" i="3"/>
  <c r="BI619" i="3"/>
  <c r="M617" i="3"/>
  <c r="O617" i="3"/>
  <c r="Q617" i="3"/>
  <c r="S617" i="3"/>
  <c r="U617" i="3"/>
  <c r="W617" i="3"/>
  <c r="Y617" i="3"/>
  <c r="AA617" i="3"/>
  <c r="AC617" i="3"/>
  <c r="AE617" i="3"/>
  <c r="AG617" i="3"/>
  <c r="AI617" i="3"/>
  <c r="AK617" i="3"/>
  <c r="AM617" i="3"/>
  <c r="AO617" i="3"/>
  <c r="AQ617" i="3"/>
  <c r="AS617" i="3"/>
  <c r="AU617" i="3"/>
  <c r="AW617" i="3"/>
  <c r="AY617" i="3"/>
  <c r="BA617" i="3"/>
  <c r="BC617" i="3"/>
  <c r="BE617" i="3"/>
  <c r="BG617" i="3"/>
  <c r="BI617" i="3"/>
  <c r="M615" i="3"/>
  <c r="O615" i="3"/>
  <c r="Q615" i="3"/>
  <c r="S615" i="3"/>
  <c r="U615" i="3"/>
  <c r="W615" i="3"/>
  <c r="Y615" i="3"/>
  <c r="AA615" i="3"/>
  <c r="AC615" i="3"/>
  <c r="AE615" i="3"/>
  <c r="AG615" i="3"/>
  <c r="AI615" i="3"/>
  <c r="AK615" i="3"/>
  <c r="AM615" i="3"/>
  <c r="AO615" i="3"/>
  <c r="AQ615" i="3"/>
  <c r="AS615" i="3"/>
  <c r="AU615" i="3"/>
  <c r="AW615" i="3"/>
  <c r="AY615" i="3"/>
  <c r="BA615" i="3"/>
  <c r="BC615" i="3"/>
  <c r="BE615" i="3"/>
  <c r="BG615" i="3"/>
  <c r="BI615" i="3"/>
  <c r="M613" i="3"/>
  <c r="O613" i="3"/>
  <c r="Q613" i="3"/>
  <c r="S613" i="3"/>
  <c r="U613" i="3"/>
  <c r="W613" i="3"/>
  <c r="Y613" i="3"/>
  <c r="AA613" i="3"/>
  <c r="AC613" i="3"/>
  <c r="AE613" i="3"/>
  <c r="AG613" i="3"/>
  <c r="AI613" i="3"/>
  <c r="AK613" i="3"/>
  <c r="AM613" i="3"/>
  <c r="AO613" i="3"/>
  <c r="AQ613" i="3"/>
  <c r="AS613" i="3"/>
  <c r="AU613" i="3"/>
  <c r="AW613" i="3"/>
  <c r="AY613" i="3"/>
  <c r="BA613" i="3"/>
  <c r="BC613" i="3"/>
  <c r="BE613" i="3"/>
  <c r="BG613" i="3"/>
  <c r="BI613" i="3"/>
  <c r="M611" i="3"/>
  <c r="O611" i="3"/>
  <c r="Q611" i="3"/>
  <c r="S611" i="3"/>
  <c r="U611" i="3"/>
  <c r="W611" i="3"/>
  <c r="Y611" i="3"/>
  <c r="AA611" i="3"/>
  <c r="AC611" i="3"/>
  <c r="AE611" i="3"/>
  <c r="AG611" i="3"/>
  <c r="AI611" i="3"/>
  <c r="AK611" i="3"/>
  <c r="AM611" i="3"/>
  <c r="AO611" i="3"/>
  <c r="AQ611" i="3"/>
  <c r="AS611" i="3"/>
  <c r="AU611" i="3"/>
  <c r="AW611" i="3"/>
  <c r="AY611" i="3"/>
  <c r="BA611" i="3"/>
  <c r="BC611" i="3"/>
  <c r="BE611" i="3"/>
  <c r="BG611" i="3"/>
  <c r="BI611" i="3"/>
  <c r="M609" i="3"/>
  <c r="O609" i="3"/>
  <c r="Q609" i="3"/>
  <c r="S609" i="3"/>
  <c r="U609" i="3"/>
  <c r="W609" i="3"/>
  <c r="Y609" i="3"/>
  <c r="AA609" i="3"/>
  <c r="AC609" i="3"/>
  <c r="AE609" i="3"/>
  <c r="AG609" i="3"/>
  <c r="AI609" i="3"/>
  <c r="AK609" i="3"/>
  <c r="AM609" i="3"/>
  <c r="AO609" i="3"/>
  <c r="AQ609" i="3"/>
  <c r="AS609" i="3"/>
  <c r="AU609" i="3"/>
  <c r="AW609" i="3"/>
  <c r="AY609" i="3"/>
  <c r="BA609" i="3"/>
  <c r="BC609" i="3"/>
  <c r="BE609" i="3"/>
  <c r="BG609" i="3"/>
  <c r="BI609" i="3"/>
  <c r="M607" i="3"/>
  <c r="O607" i="3"/>
  <c r="Q607" i="3"/>
  <c r="S607" i="3"/>
  <c r="U607" i="3"/>
  <c r="W607" i="3"/>
  <c r="Y607" i="3"/>
  <c r="AA607" i="3"/>
  <c r="AC607" i="3"/>
  <c r="AE607" i="3"/>
  <c r="AG607" i="3"/>
  <c r="AI607" i="3"/>
  <c r="AK607" i="3"/>
  <c r="AM607" i="3"/>
  <c r="AO607" i="3"/>
  <c r="AQ607" i="3"/>
  <c r="AS607" i="3"/>
  <c r="AU607" i="3"/>
  <c r="AW607" i="3"/>
  <c r="AY607" i="3"/>
  <c r="BA607" i="3"/>
  <c r="BC607" i="3"/>
  <c r="BE607" i="3"/>
  <c r="BG607" i="3"/>
  <c r="BI607" i="3"/>
  <c r="M605" i="3"/>
  <c r="O605" i="3"/>
  <c r="Q605" i="3"/>
  <c r="S605" i="3"/>
  <c r="U605" i="3"/>
  <c r="W605" i="3"/>
  <c r="Y605" i="3"/>
  <c r="AA605" i="3"/>
  <c r="AC605" i="3"/>
  <c r="AE605" i="3"/>
  <c r="AG605" i="3"/>
  <c r="AI605" i="3"/>
  <c r="AK605" i="3"/>
  <c r="AM605" i="3"/>
  <c r="AO605" i="3"/>
  <c r="AQ605" i="3"/>
  <c r="AS605" i="3"/>
  <c r="AU605" i="3"/>
  <c r="AW605" i="3"/>
  <c r="AY605" i="3"/>
  <c r="BA605" i="3"/>
  <c r="BC605" i="3"/>
  <c r="BE605" i="3"/>
  <c r="BG605" i="3"/>
  <c r="BI605" i="3"/>
  <c r="M604" i="3"/>
  <c r="O604" i="3"/>
  <c r="Q604" i="3"/>
  <c r="S604" i="3"/>
  <c r="U604" i="3"/>
  <c r="W604" i="3"/>
  <c r="Y604" i="3"/>
  <c r="AA604" i="3"/>
  <c r="AC604" i="3"/>
  <c r="AE604" i="3"/>
  <c r="AG604" i="3"/>
  <c r="AI604" i="3"/>
  <c r="AK604" i="3"/>
  <c r="AM604" i="3"/>
  <c r="AO604" i="3"/>
  <c r="AQ604" i="3"/>
  <c r="AS604" i="3"/>
  <c r="AU604" i="3"/>
  <c r="AW604" i="3"/>
  <c r="AY604" i="3"/>
  <c r="BA604" i="3"/>
  <c r="BC604" i="3"/>
  <c r="BE604" i="3"/>
  <c r="BG604" i="3"/>
  <c r="BI604" i="3"/>
  <c r="N604" i="3"/>
  <c r="P604" i="3"/>
  <c r="R604" i="3"/>
  <c r="T604" i="3"/>
  <c r="V604" i="3"/>
  <c r="X604" i="3"/>
  <c r="Z604" i="3"/>
  <c r="AB604" i="3"/>
  <c r="AD604" i="3"/>
  <c r="AF604" i="3"/>
  <c r="AH604" i="3"/>
  <c r="AJ604" i="3"/>
  <c r="AL604" i="3"/>
  <c r="AN604" i="3"/>
  <c r="AP604" i="3"/>
  <c r="AR604" i="3"/>
  <c r="AT604" i="3"/>
  <c r="AV604" i="3"/>
  <c r="AX604" i="3"/>
  <c r="AZ604" i="3"/>
  <c r="BB604" i="3"/>
  <c r="BD604" i="3"/>
  <c r="BF604" i="3"/>
  <c r="BH604" i="3"/>
  <c r="BH626" i="3"/>
  <c r="BF626" i="3"/>
  <c r="BD626" i="3"/>
  <c r="BB626" i="3"/>
  <c r="AZ626" i="3"/>
  <c r="AX626" i="3"/>
  <c r="AV626" i="3"/>
  <c r="AT626" i="3"/>
  <c r="AR626" i="3"/>
  <c r="AP626" i="3"/>
  <c r="AN626" i="3"/>
  <c r="AL626" i="3"/>
  <c r="AJ626" i="3"/>
  <c r="AH626" i="3"/>
  <c r="AF626" i="3"/>
  <c r="AD626" i="3"/>
  <c r="AB626" i="3"/>
  <c r="Z626" i="3"/>
  <c r="X626" i="3"/>
  <c r="V626" i="3"/>
  <c r="T626" i="3"/>
  <c r="R626" i="3"/>
  <c r="P626" i="3"/>
  <c r="BH625" i="3"/>
  <c r="BF625" i="3"/>
  <c r="BD625" i="3"/>
  <c r="BB625" i="3"/>
  <c r="AZ625" i="3"/>
  <c r="AX625" i="3"/>
  <c r="AV625" i="3"/>
  <c r="AT625" i="3"/>
  <c r="AR625" i="3"/>
  <c r="AP625" i="3"/>
  <c r="AN625" i="3"/>
  <c r="AL625" i="3"/>
  <c r="AJ625" i="3"/>
  <c r="AH625" i="3"/>
  <c r="AF625" i="3"/>
  <c r="AD625" i="3"/>
  <c r="AB625" i="3"/>
  <c r="Z625" i="3"/>
  <c r="X625" i="3"/>
  <c r="V625" i="3"/>
  <c r="T625" i="3"/>
  <c r="R625" i="3"/>
  <c r="P625" i="3"/>
  <c r="BH624" i="3"/>
  <c r="BF624" i="3"/>
  <c r="BD624" i="3"/>
  <c r="BB624" i="3"/>
  <c r="AZ624" i="3"/>
  <c r="AX624" i="3"/>
  <c r="AV624" i="3"/>
  <c r="AT624" i="3"/>
  <c r="AR624" i="3"/>
  <c r="AP624" i="3"/>
  <c r="AN624" i="3"/>
  <c r="AL624" i="3"/>
  <c r="AJ624" i="3"/>
  <c r="AH624" i="3"/>
  <c r="AF624" i="3"/>
  <c r="AD624" i="3"/>
  <c r="AB624" i="3"/>
  <c r="Z624" i="3"/>
  <c r="X624" i="3"/>
  <c r="V624" i="3"/>
  <c r="T624" i="3"/>
  <c r="R624" i="3"/>
  <c r="P624" i="3"/>
  <c r="BH623" i="3"/>
  <c r="BF623" i="3"/>
  <c r="BD623" i="3"/>
  <c r="BB623" i="3"/>
  <c r="AZ623" i="3"/>
  <c r="AX623" i="3"/>
  <c r="AV623" i="3"/>
  <c r="AT623" i="3"/>
  <c r="AR623" i="3"/>
  <c r="AP623" i="3"/>
  <c r="AN623" i="3"/>
  <c r="AL623" i="3"/>
  <c r="AJ623" i="3"/>
  <c r="AH623" i="3"/>
  <c r="AF623" i="3"/>
  <c r="AD623" i="3"/>
  <c r="AB623" i="3"/>
  <c r="Z623" i="3"/>
  <c r="X623" i="3"/>
  <c r="V623" i="3"/>
  <c r="T623" i="3"/>
  <c r="R623" i="3"/>
  <c r="P623" i="3"/>
  <c r="BH622" i="3"/>
  <c r="BF622" i="3"/>
  <c r="BD622" i="3"/>
  <c r="BB622" i="3"/>
  <c r="AZ622" i="3"/>
  <c r="AX622" i="3"/>
  <c r="AV622" i="3"/>
  <c r="AT622" i="3"/>
  <c r="AR622" i="3"/>
  <c r="AP622" i="3"/>
  <c r="AN622" i="3"/>
  <c r="AL622" i="3"/>
  <c r="AJ622" i="3"/>
  <c r="AH622" i="3"/>
  <c r="AF622" i="3"/>
  <c r="AD622" i="3"/>
  <c r="AB622" i="3"/>
  <c r="Z622" i="3"/>
  <c r="X622" i="3"/>
  <c r="V622" i="3"/>
  <c r="T622" i="3"/>
  <c r="R622" i="3"/>
  <c r="P622" i="3"/>
  <c r="BH621" i="3"/>
  <c r="BF621" i="3"/>
  <c r="BD621" i="3"/>
  <c r="BB621" i="3"/>
  <c r="AZ621" i="3"/>
  <c r="AX621" i="3"/>
  <c r="AV621" i="3"/>
  <c r="AT621" i="3"/>
  <c r="AR621" i="3"/>
  <c r="AP621" i="3"/>
  <c r="AN621" i="3"/>
  <c r="AL621" i="3"/>
  <c r="AJ621" i="3"/>
  <c r="AH621" i="3"/>
  <c r="AF621" i="3"/>
  <c r="AD621" i="3"/>
  <c r="AB621" i="3"/>
  <c r="Z621" i="3"/>
  <c r="X621" i="3"/>
  <c r="V621" i="3"/>
  <c r="T621" i="3"/>
  <c r="R621" i="3"/>
  <c r="P621" i="3"/>
  <c r="BH620" i="3"/>
  <c r="BF620" i="3"/>
  <c r="BD620" i="3"/>
  <c r="BB620" i="3"/>
  <c r="AZ620" i="3"/>
  <c r="AX620" i="3"/>
  <c r="AV620" i="3"/>
  <c r="AT620" i="3"/>
  <c r="AR620" i="3"/>
  <c r="AP620" i="3"/>
  <c r="AN620" i="3"/>
  <c r="AL620" i="3"/>
  <c r="AJ620" i="3"/>
  <c r="AH620" i="3"/>
  <c r="AF620" i="3"/>
  <c r="AD620" i="3"/>
  <c r="AB620" i="3"/>
  <c r="Z620" i="3"/>
  <c r="X620" i="3"/>
  <c r="V620" i="3"/>
  <c r="T620" i="3"/>
  <c r="R620" i="3"/>
  <c r="P620" i="3"/>
  <c r="BH619" i="3"/>
  <c r="BF619" i="3"/>
  <c r="BD619" i="3"/>
  <c r="BB619" i="3"/>
  <c r="AZ619" i="3"/>
  <c r="AX619" i="3"/>
  <c r="AV619" i="3"/>
  <c r="AT619" i="3"/>
  <c r="AR619" i="3"/>
  <c r="AP619" i="3"/>
  <c r="AN619" i="3"/>
  <c r="AL619" i="3"/>
  <c r="AJ619" i="3"/>
  <c r="AH619" i="3"/>
  <c r="AF619" i="3"/>
  <c r="AD619" i="3"/>
  <c r="AB619" i="3"/>
  <c r="Z619" i="3"/>
  <c r="X619" i="3"/>
  <c r="V619" i="3"/>
  <c r="T619" i="3"/>
  <c r="R619" i="3"/>
  <c r="P619" i="3"/>
  <c r="BH618" i="3"/>
  <c r="BF618" i="3"/>
  <c r="BD618" i="3"/>
  <c r="BB618" i="3"/>
  <c r="AZ618" i="3"/>
  <c r="AX618" i="3"/>
  <c r="AV618" i="3"/>
  <c r="AT618" i="3"/>
  <c r="AR618" i="3"/>
  <c r="AP618" i="3"/>
  <c r="AN618" i="3"/>
  <c r="AL618" i="3"/>
  <c r="AJ618" i="3"/>
  <c r="AH618" i="3"/>
  <c r="AF618" i="3"/>
  <c r="AD618" i="3"/>
  <c r="AB618" i="3"/>
  <c r="Z618" i="3"/>
  <c r="X618" i="3"/>
  <c r="V618" i="3"/>
  <c r="T618" i="3"/>
  <c r="R618" i="3"/>
  <c r="P618" i="3"/>
  <c r="BH617" i="3"/>
  <c r="BF617" i="3"/>
  <c r="BD617" i="3"/>
  <c r="BB617" i="3"/>
  <c r="AZ617" i="3"/>
  <c r="AX617" i="3"/>
  <c r="AV617" i="3"/>
  <c r="AT617" i="3"/>
  <c r="AR617" i="3"/>
  <c r="AP617" i="3"/>
  <c r="AN617" i="3"/>
  <c r="AL617" i="3"/>
  <c r="AJ617" i="3"/>
  <c r="AH617" i="3"/>
  <c r="AF617" i="3"/>
  <c r="AD617" i="3"/>
  <c r="AB617" i="3"/>
  <c r="Z617" i="3"/>
  <c r="X617" i="3"/>
  <c r="V617" i="3"/>
  <c r="T617" i="3"/>
  <c r="R617" i="3"/>
  <c r="P617" i="3"/>
  <c r="BH616" i="3"/>
  <c r="BF616" i="3"/>
  <c r="BD616" i="3"/>
  <c r="BB616" i="3"/>
  <c r="AZ616" i="3"/>
  <c r="AX616" i="3"/>
  <c r="AV616" i="3"/>
  <c r="AT616" i="3"/>
  <c r="AR616" i="3"/>
  <c r="AP616" i="3"/>
  <c r="AN616" i="3"/>
  <c r="AL616" i="3"/>
  <c r="AJ616" i="3"/>
  <c r="AH616" i="3"/>
  <c r="AF616" i="3"/>
  <c r="AD616" i="3"/>
  <c r="AB616" i="3"/>
  <c r="Z616" i="3"/>
  <c r="X616" i="3"/>
  <c r="V616" i="3"/>
  <c r="T616" i="3"/>
  <c r="R616" i="3"/>
  <c r="P616" i="3"/>
  <c r="BH615" i="3"/>
  <c r="BF615" i="3"/>
  <c r="BD615" i="3"/>
  <c r="BB615" i="3"/>
  <c r="AZ615" i="3"/>
  <c r="AX615" i="3"/>
  <c r="AV615" i="3"/>
  <c r="AT615" i="3"/>
  <c r="AR615" i="3"/>
  <c r="AP615" i="3"/>
  <c r="AN615" i="3"/>
  <c r="AL615" i="3"/>
  <c r="AJ615" i="3"/>
  <c r="AH615" i="3"/>
  <c r="AF615" i="3"/>
  <c r="AD615" i="3"/>
  <c r="AB615" i="3"/>
  <c r="Z615" i="3"/>
  <c r="X615" i="3"/>
  <c r="V615" i="3"/>
  <c r="T615" i="3"/>
  <c r="R615" i="3"/>
  <c r="P615" i="3"/>
  <c r="BH614" i="3"/>
  <c r="BF614" i="3"/>
  <c r="BD614" i="3"/>
  <c r="BB614" i="3"/>
  <c r="AZ614" i="3"/>
  <c r="AX614" i="3"/>
  <c r="AV614" i="3"/>
  <c r="AT614" i="3"/>
  <c r="AR614" i="3"/>
  <c r="AP614" i="3"/>
  <c r="AN614" i="3"/>
  <c r="AL614" i="3"/>
  <c r="AJ614" i="3"/>
  <c r="AH614" i="3"/>
  <c r="AF614" i="3"/>
  <c r="AD614" i="3"/>
  <c r="AB614" i="3"/>
  <c r="Z614" i="3"/>
  <c r="X614" i="3"/>
  <c r="V614" i="3"/>
  <c r="T614" i="3"/>
  <c r="R614" i="3"/>
  <c r="P614" i="3"/>
  <c r="BH613" i="3"/>
  <c r="BF613" i="3"/>
  <c r="BD613" i="3"/>
  <c r="BB613" i="3"/>
  <c r="AZ613" i="3"/>
  <c r="AX613" i="3"/>
  <c r="AV613" i="3"/>
  <c r="AT613" i="3"/>
  <c r="AR613" i="3"/>
  <c r="AP613" i="3"/>
  <c r="AN613" i="3"/>
  <c r="AL613" i="3"/>
  <c r="AJ613" i="3"/>
  <c r="AH613" i="3"/>
  <c r="AF613" i="3"/>
  <c r="AD613" i="3"/>
  <c r="AB613" i="3"/>
  <c r="Z613" i="3"/>
  <c r="X613" i="3"/>
  <c r="V613" i="3"/>
  <c r="T613" i="3"/>
  <c r="R613" i="3"/>
  <c r="P613" i="3"/>
  <c r="BH612" i="3"/>
  <c r="BF612" i="3"/>
  <c r="BD612" i="3"/>
  <c r="BB612" i="3"/>
  <c r="AZ612" i="3"/>
  <c r="AX612" i="3"/>
  <c r="AV612" i="3"/>
  <c r="AT612" i="3"/>
  <c r="AR612" i="3"/>
  <c r="AP612" i="3"/>
  <c r="AN612" i="3"/>
  <c r="AL612" i="3"/>
  <c r="AJ612" i="3"/>
  <c r="AH612" i="3"/>
  <c r="AF612" i="3"/>
  <c r="AD612" i="3"/>
  <c r="AB612" i="3"/>
  <c r="Z612" i="3"/>
  <c r="X612" i="3"/>
  <c r="V612" i="3"/>
  <c r="T612" i="3"/>
  <c r="R612" i="3"/>
  <c r="P612" i="3"/>
  <c r="BH611" i="3"/>
  <c r="BF611" i="3"/>
  <c r="BD611" i="3"/>
  <c r="BB611" i="3"/>
  <c r="AZ611" i="3"/>
  <c r="AX611" i="3"/>
  <c r="AV611" i="3"/>
  <c r="AT611" i="3"/>
  <c r="AR611" i="3"/>
  <c r="AP611" i="3"/>
  <c r="AN611" i="3"/>
  <c r="AL611" i="3"/>
  <c r="AJ611" i="3"/>
  <c r="AH611" i="3"/>
  <c r="AF611" i="3"/>
  <c r="AD611" i="3"/>
  <c r="AB611" i="3"/>
  <c r="Z611" i="3"/>
  <c r="X611" i="3"/>
  <c r="V611" i="3"/>
  <c r="T611" i="3"/>
  <c r="R611" i="3"/>
  <c r="P611" i="3"/>
  <c r="BH610" i="3"/>
  <c r="BF610" i="3"/>
  <c r="BD610" i="3"/>
  <c r="BB610" i="3"/>
  <c r="AZ610" i="3"/>
  <c r="AX610" i="3"/>
  <c r="AV610" i="3"/>
  <c r="AT610" i="3"/>
  <c r="AR610" i="3"/>
  <c r="AP610" i="3"/>
  <c r="AN610" i="3"/>
  <c r="AL610" i="3"/>
  <c r="AJ610" i="3"/>
  <c r="AH610" i="3"/>
  <c r="AF610" i="3"/>
  <c r="AD610" i="3"/>
  <c r="AB610" i="3"/>
  <c r="Z610" i="3"/>
  <c r="X610" i="3"/>
  <c r="V610" i="3"/>
  <c r="T610" i="3"/>
  <c r="R610" i="3"/>
  <c r="P610" i="3"/>
  <c r="BH609" i="3"/>
  <c r="BF609" i="3"/>
  <c r="BD609" i="3"/>
  <c r="BB609" i="3"/>
  <c r="AZ609" i="3"/>
  <c r="AX609" i="3"/>
  <c r="AV609" i="3"/>
  <c r="AT609" i="3"/>
  <c r="AR609" i="3"/>
  <c r="AP609" i="3"/>
  <c r="AN609" i="3"/>
  <c r="AL609" i="3"/>
  <c r="AJ609" i="3"/>
  <c r="AH609" i="3"/>
  <c r="AF609" i="3"/>
  <c r="AD609" i="3"/>
  <c r="AB609" i="3"/>
  <c r="Z609" i="3"/>
  <c r="X609" i="3"/>
  <c r="V609" i="3"/>
  <c r="T609" i="3"/>
  <c r="R609" i="3"/>
  <c r="P609" i="3"/>
  <c r="BH608" i="3"/>
  <c r="BF608" i="3"/>
  <c r="BD608" i="3"/>
  <c r="BB608" i="3"/>
  <c r="AZ608" i="3"/>
  <c r="AX608" i="3"/>
  <c r="AV608" i="3"/>
  <c r="AT608" i="3"/>
  <c r="AR608" i="3"/>
  <c r="AP608" i="3"/>
  <c r="AN608" i="3"/>
  <c r="AL608" i="3"/>
  <c r="AJ608" i="3"/>
  <c r="AH608" i="3"/>
  <c r="AF608" i="3"/>
  <c r="AD608" i="3"/>
  <c r="AB608" i="3"/>
  <c r="Z608" i="3"/>
  <c r="X608" i="3"/>
  <c r="V608" i="3"/>
  <c r="T608" i="3"/>
  <c r="R608" i="3"/>
  <c r="P608" i="3"/>
  <c r="BH607" i="3"/>
  <c r="BF607" i="3"/>
  <c r="BD607" i="3"/>
  <c r="BB607" i="3"/>
  <c r="AZ607" i="3"/>
  <c r="AX607" i="3"/>
  <c r="AV607" i="3"/>
  <c r="AT607" i="3"/>
  <c r="AR607" i="3"/>
  <c r="AP607" i="3"/>
  <c r="AN607" i="3"/>
  <c r="AL607" i="3"/>
  <c r="AJ607" i="3"/>
  <c r="AH607" i="3"/>
  <c r="AF607" i="3"/>
  <c r="AD607" i="3"/>
  <c r="AB607" i="3"/>
  <c r="Z607" i="3"/>
  <c r="X607" i="3"/>
  <c r="V607" i="3"/>
  <c r="T607" i="3"/>
  <c r="R607" i="3"/>
  <c r="P607" i="3"/>
  <c r="BH606" i="3"/>
  <c r="BF606" i="3"/>
  <c r="BD606" i="3"/>
  <c r="BB606" i="3"/>
  <c r="AZ606" i="3"/>
  <c r="AX606" i="3"/>
  <c r="AV606" i="3"/>
  <c r="AT606" i="3"/>
  <c r="AR606" i="3"/>
  <c r="AP606" i="3"/>
  <c r="AN606" i="3"/>
  <c r="AL606" i="3"/>
  <c r="AJ606" i="3"/>
  <c r="AH606" i="3"/>
  <c r="AF606" i="3"/>
  <c r="AD606" i="3"/>
  <c r="AB606" i="3"/>
  <c r="Z606" i="3"/>
  <c r="X606" i="3"/>
  <c r="V606" i="3"/>
  <c r="T606" i="3"/>
  <c r="R606" i="3"/>
  <c r="P606" i="3"/>
  <c r="BH605" i="3"/>
  <c r="BF605" i="3"/>
  <c r="BD605" i="3"/>
  <c r="BB605" i="3"/>
  <c r="AZ605" i="3"/>
  <c r="AX605" i="3"/>
  <c r="AV605" i="3"/>
  <c r="AT605" i="3"/>
  <c r="AR605" i="3"/>
  <c r="AP605" i="3"/>
  <c r="AN605" i="3"/>
  <c r="AL605" i="3"/>
  <c r="AJ605" i="3"/>
  <c r="AH605" i="3"/>
  <c r="AF605" i="3"/>
  <c r="AD605" i="3"/>
  <c r="AB605" i="3"/>
  <c r="Z605" i="3"/>
  <c r="X605" i="3"/>
  <c r="V605" i="3"/>
  <c r="T605" i="3"/>
  <c r="R605" i="3"/>
  <c r="P605" i="3"/>
  <c r="N602" i="3"/>
  <c r="P602" i="3"/>
  <c r="R602" i="3"/>
  <c r="T602" i="3"/>
  <c r="V602" i="3"/>
  <c r="X602" i="3"/>
  <c r="Z602" i="3"/>
  <c r="AB602" i="3"/>
  <c r="AD602" i="3"/>
  <c r="AF602" i="3"/>
  <c r="AH602" i="3"/>
  <c r="AJ602" i="3"/>
  <c r="AL602" i="3"/>
  <c r="AN602" i="3"/>
  <c r="AP602" i="3"/>
  <c r="AR602" i="3"/>
  <c r="AT602" i="3"/>
  <c r="AV602" i="3"/>
  <c r="AX602" i="3"/>
  <c r="AZ602" i="3"/>
  <c r="BB602" i="3"/>
  <c r="BD602" i="3"/>
  <c r="BF602" i="3"/>
  <c r="BH602" i="3"/>
  <c r="N601" i="3"/>
  <c r="P601" i="3"/>
  <c r="R601" i="3"/>
  <c r="T601" i="3"/>
  <c r="V601" i="3"/>
  <c r="X601" i="3"/>
  <c r="Z601" i="3"/>
  <c r="AB601" i="3"/>
  <c r="AD601" i="3"/>
  <c r="AF601" i="3"/>
  <c r="AH601" i="3"/>
  <c r="AJ601" i="3"/>
  <c r="AL601" i="3"/>
  <c r="AN601" i="3"/>
  <c r="AP601" i="3"/>
  <c r="AR601" i="3"/>
  <c r="AT601" i="3"/>
  <c r="AV601" i="3"/>
  <c r="AX601" i="3"/>
  <c r="AZ601" i="3"/>
  <c r="BB601" i="3"/>
  <c r="BD601" i="3"/>
  <c r="BF601" i="3"/>
  <c r="BH601" i="3"/>
  <c r="N600" i="3"/>
  <c r="P600" i="3"/>
  <c r="R600" i="3"/>
  <c r="T600" i="3"/>
  <c r="V600" i="3"/>
  <c r="X600" i="3"/>
  <c r="Z600" i="3"/>
  <c r="AB600" i="3"/>
  <c r="AD600" i="3"/>
  <c r="AF600" i="3"/>
  <c r="AH600" i="3"/>
  <c r="AJ600" i="3"/>
  <c r="AL600" i="3"/>
  <c r="AN600" i="3"/>
  <c r="AP600" i="3"/>
  <c r="AR600" i="3"/>
  <c r="AT600" i="3"/>
  <c r="AV600" i="3"/>
  <c r="AX600" i="3"/>
  <c r="AZ600" i="3"/>
  <c r="BB600" i="3"/>
  <c r="BD600" i="3"/>
  <c r="BF600" i="3"/>
  <c r="BH600" i="3"/>
  <c r="N599" i="3"/>
  <c r="P599" i="3"/>
  <c r="R599" i="3"/>
  <c r="T599" i="3"/>
  <c r="V599" i="3"/>
  <c r="X599" i="3"/>
  <c r="Z599" i="3"/>
  <c r="AB599" i="3"/>
  <c r="AD599" i="3"/>
  <c r="AF599" i="3"/>
  <c r="AH599" i="3"/>
  <c r="AJ599" i="3"/>
  <c r="AL599" i="3"/>
  <c r="AN599" i="3"/>
  <c r="AP599" i="3"/>
  <c r="AR599" i="3"/>
  <c r="AT599" i="3"/>
  <c r="AV599" i="3"/>
  <c r="AX599" i="3"/>
  <c r="AZ599" i="3"/>
  <c r="BB599" i="3"/>
  <c r="BD599" i="3"/>
  <c r="BF599" i="3"/>
  <c r="BH599" i="3"/>
  <c r="M597" i="3"/>
  <c r="O597" i="3"/>
  <c r="Q597" i="3"/>
  <c r="S597" i="3"/>
  <c r="U597" i="3"/>
  <c r="W597" i="3"/>
  <c r="Y597" i="3"/>
  <c r="AA597" i="3"/>
  <c r="AC597" i="3"/>
  <c r="AE597" i="3"/>
  <c r="AG597" i="3"/>
  <c r="AI597" i="3"/>
  <c r="AK597" i="3"/>
  <c r="AM597" i="3"/>
  <c r="AO597" i="3"/>
  <c r="AQ597" i="3"/>
  <c r="AS597" i="3"/>
  <c r="AU597" i="3"/>
  <c r="AW597" i="3"/>
  <c r="AY597" i="3"/>
  <c r="BA597" i="3"/>
  <c r="BC597" i="3"/>
  <c r="BE597" i="3"/>
  <c r="BG597" i="3"/>
  <c r="BI597" i="3"/>
  <c r="M595" i="3"/>
  <c r="O595" i="3"/>
  <c r="Q595" i="3"/>
  <c r="S595" i="3"/>
  <c r="U595" i="3"/>
  <c r="W595" i="3"/>
  <c r="Y595" i="3"/>
  <c r="AA595" i="3"/>
  <c r="AC595" i="3"/>
  <c r="AE595" i="3"/>
  <c r="AG595" i="3"/>
  <c r="AI595" i="3"/>
  <c r="AK595" i="3"/>
  <c r="AM595" i="3"/>
  <c r="AO595" i="3"/>
  <c r="AQ595" i="3"/>
  <c r="AS595" i="3"/>
  <c r="AU595" i="3"/>
  <c r="AW595" i="3"/>
  <c r="AY595" i="3"/>
  <c r="BA595" i="3"/>
  <c r="BC595" i="3"/>
  <c r="BE595" i="3"/>
  <c r="BG595" i="3"/>
  <c r="BI595" i="3"/>
  <c r="M593" i="3"/>
  <c r="O593" i="3"/>
  <c r="Q593" i="3"/>
  <c r="S593" i="3"/>
  <c r="U593" i="3"/>
  <c r="W593" i="3"/>
  <c r="Y593" i="3"/>
  <c r="AA593" i="3"/>
  <c r="AC593" i="3"/>
  <c r="AE593" i="3"/>
  <c r="AG593" i="3"/>
  <c r="AI593" i="3"/>
  <c r="AK593" i="3"/>
  <c r="AM593" i="3"/>
  <c r="AO593" i="3"/>
  <c r="AQ593" i="3"/>
  <c r="AS593" i="3"/>
  <c r="AU593" i="3"/>
  <c r="AW593" i="3"/>
  <c r="AY593" i="3"/>
  <c r="BA593" i="3"/>
  <c r="BC593" i="3"/>
  <c r="BE593" i="3"/>
  <c r="BG593" i="3"/>
  <c r="BI593" i="3"/>
  <c r="M591" i="3"/>
  <c r="O591" i="3"/>
  <c r="Q591" i="3"/>
  <c r="S591" i="3"/>
  <c r="U591" i="3"/>
  <c r="W591" i="3"/>
  <c r="Y591" i="3"/>
  <c r="AA591" i="3"/>
  <c r="AC591" i="3"/>
  <c r="AE591" i="3"/>
  <c r="AG591" i="3"/>
  <c r="AI591" i="3"/>
  <c r="AK591" i="3"/>
  <c r="AM591" i="3"/>
  <c r="AO591" i="3"/>
  <c r="AQ591" i="3"/>
  <c r="AS591" i="3"/>
  <c r="AU591" i="3"/>
  <c r="AW591" i="3"/>
  <c r="AY591" i="3"/>
  <c r="BA591" i="3"/>
  <c r="BC591" i="3"/>
  <c r="BE591" i="3"/>
  <c r="BG591" i="3"/>
  <c r="BI591" i="3"/>
  <c r="M589" i="3"/>
  <c r="O589" i="3"/>
  <c r="Q589" i="3"/>
  <c r="S589" i="3"/>
  <c r="U589" i="3"/>
  <c r="W589" i="3"/>
  <c r="Y589" i="3"/>
  <c r="AA589" i="3"/>
  <c r="AC589" i="3"/>
  <c r="AE589" i="3"/>
  <c r="AG589" i="3"/>
  <c r="AI589" i="3"/>
  <c r="AK589" i="3"/>
  <c r="AM589" i="3"/>
  <c r="AO589" i="3"/>
  <c r="AQ589" i="3"/>
  <c r="AS589" i="3"/>
  <c r="AU589" i="3"/>
  <c r="AW589" i="3"/>
  <c r="AY589" i="3"/>
  <c r="BA589" i="3"/>
  <c r="BC589" i="3"/>
  <c r="BE589" i="3"/>
  <c r="BG589" i="3"/>
  <c r="BI589" i="3"/>
  <c r="M587" i="3"/>
  <c r="O587" i="3"/>
  <c r="Q587" i="3"/>
  <c r="S587" i="3"/>
  <c r="U587" i="3"/>
  <c r="W587" i="3"/>
  <c r="Y587" i="3"/>
  <c r="AA587" i="3"/>
  <c r="AC587" i="3"/>
  <c r="AE587" i="3"/>
  <c r="AG587" i="3"/>
  <c r="AI587" i="3"/>
  <c r="AK587" i="3"/>
  <c r="AM587" i="3"/>
  <c r="AO587" i="3"/>
  <c r="AQ587" i="3"/>
  <c r="AS587" i="3"/>
  <c r="AU587" i="3"/>
  <c r="AW587" i="3"/>
  <c r="AY587" i="3"/>
  <c r="BA587" i="3"/>
  <c r="BC587" i="3"/>
  <c r="BE587" i="3"/>
  <c r="BG587" i="3"/>
  <c r="BI587" i="3"/>
  <c r="M585" i="3"/>
  <c r="O585" i="3"/>
  <c r="Q585" i="3"/>
  <c r="S585" i="3"/>
  <c r="U585" i="3"/>
  <c r="W585" i="3"/>
  <c r="Y585" i="3"/>
  <c r="AA585" i="3"/>
  <c r="AC585" i="3"/>
  <c r="AE585" i="3"/>
  <c r="AG585" i="3"/>
  <c r="AI585" i="3"/>
  <c r="AK585" i="3"/>
  <c r="AM585" i="3"/>
  <c r="AO585" i="3"/>
  <c r="AQ585" i="3"/>
  <c r="AS585" i="3"/>
  <c r="AU585" i="3"/>
  <c r="AW585" i="3"/>
  <c r="AY585" i="3"/>
  <c r="BA585" i="3"/>
  <c r="BC585" i="3"/>
  <c r="BE585" i="3"/>
  <c r="BG585" i="3"/>
  <c r="BI585" i="3"/>
  <c r="M583" i="3"/>
  <c r="O583" i="3"/>
  <c r="Q583" i="3"/>
  <c r="S583" i="3"/>
  <c r="U583" i="3"/>
  <c r="W583" i="3"/>
  <c r="Y583" i="3"/>
  <c r="AA583" i="3"/>
  <c r="AC583" i="3"/>
  <c r="AE583" i="3"/>
  <c r="AG583" i="3"/>
  <c r="AI583" i="3"/>
  <c r="AK583" i="3"/>
  <c r="AM583" i="3"/>
  <c r="AO583" i="3"/>
  <c r="AQ583" i="3"/>
  <c r="AS583" i="3"/>
  <c r="AU583" i="3"/>
  <c r="AW583" i="3"/>
  <c r="AY583" i="3"/>
  <c r="BA583" i="3"/>
  <c r="BC583" i="3"/>
  <c r="BE583" i="3"/>
  <c r="BG583" i="3"/>
  <c r="BI583" i="3"/>
  <c r="M581" i="3"/>
  <c r="O581" i="3"/>
  <c r="Q581" i="3"/>
  <c r="S581" i="3"/>
  <c r="U581" i="3"/>
  <c r="W581" i="3"/>
  <c r="Y581" i="3"/>
  <c r="AA581" i="3"/>
  <c r="AC581" i="3"/>
  <c r="AE581" i="3"/>
  <c r="AG581" i="3"/>
  <c r="AI581" i="3"/>
  <c r="AK581" i="3"/>
  <c r="AM581" i="3"/>
  <c r="AO581" i="3"/>
  <c r="AQ581" i="3"/>
  <c r="AS581" i="3"/>
  <c r="AU581" i="3"/>
  <c r="AW581" i="3"/>
  <c r="AY581" i="3"/>
  <c r="BA581" i="3"/>
  <c r="BC581" i="3"/>
  <c r="BE581" i="3"/>
  <c r="BG581" i="3"/>
  <c r="BI581" i="3"/>
  <c r="M579" i="3"/>
  <c r="O579" i="3"/>
  <c r="Q579" i="3"/>
  <c r="S579" i="3"/>
  <c r="U579" i="3"/>
  <c r="W579" i="3"/>
  <c r="Y579" i="3"/>
  <c r="AA579" i="3"/>
  <c r="AC579" i="3"/>
  <c r="AE579" i="3"/>
  <c r="AG579" i="3"/>
  <c r="AI579" i="3"/>
  <c r="AK579" i="3"/>
  <c r="AM579" i="3"/>
  <c r="AO579" i="3"/>
  <c r="AQ579" i="3"/>
  <c r="AS579" i="3"/>
  <c r="AU579" i="3"/>
  <c r="AW579" i="3"/>
  <c r="AY579" i="3"/>
  <c r="BA579" i="3"/>
  <c r="BC579" i="3"/>
  <c r="BE579" i="3"/>
  <c r="BG579" i="3"/>
  <c r="BI579" i="3"/>
  <c r="M577" i="3"/>
  <c r="O577" i="3"/>
  <c r="Q577" i="3"/>
  <c r="S577" i="3"/>
  <c r="U577" i="3"/>
  <c r="W577" i="3"/>
  <c r="Y577" i="3"/>
  <c r="AA577" i="3"/>
  <c r="AC577" i="3"/>
  <c r="AE577" i="3"/>
  <c r="AG577" i="3"/>
  <c r="AI577" i="3"/>
  <c r="AK577" i="3"/>
  <c r="AM577" i="3"/>
  <c r="AO577" i="3"/>
  <c r="AQ577" i="3"/>
  <c r="AS577" i="3"/>
  <c r="AU577" i="3"/>
  <c r="AW577" i="3"/>
  <c r="AY577" i="3"/>
  <c r="BA577" i="3"/>
  <c r="BC577" i="3"/>
  <c r="BE577" i="3"/>
  <c r="BG577" i="3"/>
  <c r="BI577" i="3"/>
  <c r="M575" i="3"/>
  <c r="O575" i="3"/>
  <c r="Q575" i="3"/>
  <c r="S575" i="3"/>
  <c r="U575" i="3"/>
  <c r="W575" i="3"/>
  <c r="Y575" i="3"/>
  <c r="AA575" i="3"/>
  <c r="AC575" i="3"/>
  <c r="AE575" i="3"/>
  <c r="AG575" i="3"/>
  <c r="AI575" i="3"/>
  <c r="AK575" i="3"/>
  <c r="AM575" i="3"/>
  <c r="AO575" i="3"/>
  <c r="AQ575" i="3"/>
  <c r="AS575" i="3"/>
  <c r="AU575" i="3"/>
  <c r="AW575" i="3"/>
  <c r="AY575" i="3"/>
  <c r="BA575" i="3"/>
  <c r="BC575" i="3"/>
  <c r="BE575" i="3"/>
  <c r="BG575" i="3"/>
  <c r="BI575" i="3"/>
  <c r="M573" i="3"/>
  <c r="O573" i="3"/>
  <c r="Q573" i="3"/>
  <c r="S573" i="3"/>
  <c r="U573" i="3"/>
  <c r="W573" i="3"/>
  <c r="Y573" i="3"/>
  <c r="AA573" i="3"/>
  <c r="AC573" i="3"/>
  <c r="AE573" i="3"/>
  <c r="AG573" i="3"/>
  <c r="AI573" i="3"/>
  <c r="AK573" i="3"/>
  <c r="AM573" i="3"/>
  <c r="AO573" i="3"/>
  <c r="AQ573" i="3"/>
  <c r="AS573" i="3"/>
  <c r="AU573" i="3"/>
  <c r="AW573" i="3"/>
  <c r="AY573" i="3"/>
  <c r="BA573" i="3"/>
  <c r="BC573" i="3"/>
  <c r="BE573" i="3"/>
  <c r="BG573" i="3"/>
  <c r="BI573" i="3"/>
  <c r="M571" i="3"/>
  <c r="O571" i="3"/>
  <c r="Q571" i="3"/>
  <c r="S571" i="3"/>
  <c r="U571" i="3"/>
  <c r="W571" i="3"/>
  <c r="Y571" i="3"/>
  <c r="AA571" i="3"/>
  <c r="AC571" i="3"/>
  <c r="AE571" i="3"/>
  <c r="AG571" i="3"/>
  <c r="AI571" i="3"/>
  <c r="AK571" i="3"/>
  <c r="AM571" i="3"/>
  <c r="AO571" i="3"/>
  <c r="AQ571" i="3"/>
  <c r="AS571" i="3"/>
  <c r="AU571" i="3"/>
  <c r="AW571" i="3"/>
  <c r="AY571" i="3"/>
  <c r="BA571" i="3"/>
  <c r="BC571" i="3"/>
  <c r="BE571" i="3"/>
  <c r="BG571" i="3"/>
  <c r="BI571" i="3"/>
  <c r="M569" i="3"/>
  <c r="O569" i="3"/>
  <c r="Q569" i="3"/>
  <c r="S569" i="3"/>
  <c r="U569" i="3"/>
  <c r="W569" i="3"/>
  <c r="Y569" i="3"/>
  <c r="AA569" i="3"/>
  <c r="AC569" i="3"/>
  <c r="AE569" i="3"/>
  <c r="AG569" i="3"/>
  <c r="AI569" i="3"/>
  <c r="AK569" i="3"/>
  <c r="AM569" i="3"/>
  <c r="AO569" i="3"/>
  <c r="AQ569" i="3"/>
  <c r="AS569" i="3"/>
  <c r="AU569" i="3"/>
  <c r="AW569" i="3"/>
  <c r="AY569" i="3"/>
  <c r="BA569" i="3"/>
  <c r="BC569" i="3"/>
  <c r="BE569" i="3"/>
  <c r="BG569" i="3"/>
  <c r="BI569" i="3"/>
  <c r="M567" i="3"/>
  <c r="O567" i="3"/>
  <c r="Q567" i="3"/>
  <c r="S567" i="3"/>
  <c r="U567" i="3"/>
  <c r="W567" i="3"/>
  <c r="Y567" i="3"/>
  <c r="AA567" i="3"/>
  <c r="AC567" i="3"/>
  <c r="AE567" i="3"/>
  <c r="AG567" i="3"/>
  <c r="AI567" i="3"/>
  <c r="AK567" i="3"/>
  <c r="AM567" i="3"/>
  <c r="AO567" i="3"/>
  <c r="AQ567" i="3"/>
  <c r="AS567" i="3"/>
  <c r="AU567" i="3"/>
  <c r="AW567" i="3"/>
  <c r="AY567" i="3"/>
  <c r="BA567" i="3"/>
  <c r="BC567" i="3"/>
  <c r="BE567" i="3"/>
  <c r="BG567" i="3"/>
  <c r="BI567" i="3"/>
  <c r="M565" i="3"/>
  <c r="O565" i="3"/>
  <c r="Q565" i="3"/>
  <c r="S565" i="3"/>
  <c r="U565" i="3"/>
  <c r="W565" i="3"/>
  <c r="Y565" i="3"/>
  <c r="AA565" i="3"/>
  <c r="AC565" i="3"/>
  <c r="AE565" i="3"/>
  <c r="AG565" i="3"/>
  <c r="AI565" i="3"/>
  <c r="AK565" i="3"/>
  <c r="AM565" i="3"/>
  <c r="AO565" i="3"/>
  <c r="AQ565" i="3"/>
  <c r="AS565" i="3"/>
  <c r="AU565" i="3"/>
  <c r="AW565" i="3"/>
  <c r="AY565" i="3"/>
  <c r="BA565" i="3"/>
  <c r="BC565" i="3"/>
  <c r="BE565" i="3"/>
  <c r="BG565" i="3"/>
  <c r="BI565" i="3"/>
  <c r="M563" i="3"/>
  <c r="O563" i="3"/>
  <c r="Q563" i="3"/>
  <c r="S563" i="3"/>
  <c r="U563" i="3"/>
  <c r="W563" i="3"/>
  <c r="Y563" i="3"/>
  <c r="AA563" i="3"/>
  <c r="AC563" i="3"/>
  <c r="AE563" i="3"/>
  <c r="AG563" i="3"/>
  <c r="AI563" i="3"/>
  <c r="AK563" i="3"/>
  <c r="AM563" i="3"/>
  <c r="AO563" i="3"/>
  <c r="AQ563" i="3"/>
  <c r="AS563" i="3"/>
  <c r="AU563" i="3"/>
  <c r="AW563" i="3"/>
  <c r="AY563" i="3"/>
  <c r="BA563" i="3"/>
  <c r="BC563" i="3"/>
  <c r="BE563" i="3"/>
  <c r="BG563" i="3"/>
  <c r="BI563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M559" i="3"/>
  <c r="O559" i="3"/>
  <c r="Q559" i="3"/>
  <c r="S559" i="3"/>
  <c r="U559" i="3"/>
  <c r="W559" i="3"/>
  <c r="Y559" i="3"/>
  <c r="AA559" i="3"/>
  <c r="AC559" i="3"/>
  <c r="AE559" i="3"/>
  <c r="AG559" i="3"/>
  <c r="AI559" i="3"/>
  <c r="AK559" i="3"/>
  <c r="AM559" i="3"/>
  <c r="AO559" i="3"/>
  <c r="AQ559" i="3"/>
  <c r="AS559" i="3"/>
  <c r="AU559" i="3"/>
  <c r="AW559" i="3"/>
  <c r="AY559" i="3"/>
  <c r="BA559" i="3"/>
  <c r="BC559" i="3"/>
  <c r="BE559" i="3"/>
  <c r="BG559" i="3"/>
  <c r="BI559" i="3"/>
  <c r="M557" i="3"/>
  <c r="O557" i="3"/>
  <c r="Q557" i="3"/>
  <c r="S557" i="3"/>
  <c r="U557" i="3"/>
  <c r="W557" i="3"/>
  <c r="Y557" i="3"/>
  <c r="AA557" i="3"/>
  <c r="AC557" i="3"/>
  <c r="AE557" i="3"/>
  <c r="AG557" i="3"/>
  <c r="AI557" i="3"/>
  <c r="AK557" i="3"/>
  <c r="AM557" i="3"/>
  <c r="AO557" i="3"/>
  <c r="AQ557" i="3"/>
  <c r="AS557" i="3"/>
  <c r="AU557" i="3"/>
  <c r="AW557" i="3"/>
  <c r="AY557" i="3"/>
  <c r="BA557" i="3"/>
  <c r="BC557" i="3"/>
  <c r="BE557" i="3"/>
  <c r="BG557" i="3"/>
  <c r="BI557" i="3"/>
  <c r="BI603" i="3"/>
  <c r="BG603" i="3"/>
  <c r="BE603" i="3"/>
  <c r="BC603" i="3"/>
  <c r="BA603" i="3"/>
  <c r="AY603" i="3"/>
  <c r="AW603" i="3"/>
  <c r="AU603" i="3"/>
  <c r="AS603" i="3"/>
  <c r="AQ603" i="3"/>
  <c r="AO603" i="3"/>
  <c r="AM603" i="3"/>
  <c r="AK603" i="3"/>
  <c r="AI603" i="3"/>
  <c r="AG603" i="3"/>
  <c r="AE603" i="3"/>
  <c r="AC603" i="3"/>
  <c r="AA603" i="3"/>
  <c r="Y603" i="3"/>
  <c r="W603" i="3"/>
  <c r="U603" i="3"/>
  <c r="S603" i="3"/>
  <c r="Q603" i="3"/>
  <c r="O603" i="3"/>
  <c r="BI602" i="3"/>
  <c r="BE602" i="3"/>
  <c r="BA602" i="3"/>
  <c r="AW602" i="3"/>
  <c r="AS602" i="3"/>
  <c r="AO602" i="3"/>
  <c r="AK602" i="3"/>
  <c r="AG602" i="3"/>
  <c r="AC602" i="3"/>
  <c r="Y602" i="3"/>
  <c r="U602" i="3"/>
  <c r="Q602" i="3"/>
  <c r="M602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I600" i="3"/>
  <c r="BE600" i="3"/>
  <c r="BA600" i="3"/>
  <c r="AW600" i="3"/>
  <c r="AS600" i="3"/>
  <c r="AO600" i="3"/>
  <c r="AK600" i="3"/>
  <c r="AG600" i="3"/>
  <c r="AC600" i="3"/>
  <c r="Y600" i="3"/>
  <c r="U600" i="3"/>
  <c r="Q600" i="3"/>
  <c r="M600" i="3"/>
  <c r="M598" i="3"/>
  <c r="O598" i="3"/>
  <c r="Q598" i="3"/>
  <c r="S598" i="3"/>
  <c r="U598" i="3"/>
  <c r="W598" i="3"/>
  <c r="Y598" i="3"/>
  <c r="AA598" i="3"/>
  <c r="AC598" i="3"/>
  <c r="AE598" i="3"/>
  <c r="AG598" i="3"/>
  <c r="AI598" i="3"/>
  <c r="AK598" i="3"/>
  <c r="AM598" i="3"/>
  <c r="AO598" i="3"/>
  <c r="AQ598" i="3"/>
  <c r="AS598" i="3"/>
  <c r="AU598" i="3"/>
  <c r="AW598" i="3"/>
  <c r="AY598" i="3"/>
  <c r="BA598" i="3"/>
  <c r="BC598" i="3"/>
  <c r="BE598" i="3"/>
  <c r="BG598" i="3"/>
  <c r="BI598" i="3"/>
  <c r="M596" i="3"/>
  <c r="O596" i="3"/>
  <c r="Q596" i="3"/>
  <c r="S596" i="3"/>
  <c r="U596" i="3"/>
  <c r="W596" i="3"/>
  <c r="Y596" i="3"/>
  <c r="AA596" i="3"/>
  <c r="AC596" i="3"/>
  <c r="AE596" i="3"/>
  <c r="AG596" i="3"/>
  <c r="AI596" i="3"/>
  <c r="AK596" i="3"/>
  <c r="AM596" i="3"/>
  <c r="AO596" i="3"/>
  <c r="AQ596" i="3"/>
  <c r="AS596" i="3"/>
  <c r="AU596" i="3"/>
  <c r="AW596" i="3"/>
  <c r="AY596" i="3"/>
  <c r="BA596" i="3"/>
  <c r="BC596" i="3"/>
  <c r="BE596" i="3"/>
  <c r="BG596" i="3"/>
  <c r="BI596" i="3"/>
  <c r="M594" i="3"/>
  <c r="O594" i="3"/>
  <c r="Q594" i="3"/>
  <c r="S594" i="3"/>
  <c r="U594" i="3"/>
  <c r="W594" i="3"/>
  <c r="Y594" i="3"/>
  <c r="AA594" i="3"/>
  <c r="AC594" i="3"/>
  <c r="AE594" i="3"/>
  <c r="AG594" i="3"/>
  <c r="AI594" i="3"/>
  <c r="AK594" i="3"/>
  <c r="AM594" i="3"/>
  <c r="AO594" i="3"/>
  <c r="AQ594" i="3"/>
  <c r="AS594" i="3"/>
  <c r="AU594" i="3"/>
  <c r="AW594" i="3"/>
  <c r="AY594" i="3"/>
  <c r="BA594" i="3"/>
  <c r="BC594" i="3"/>
  <c r="BE594" i="3"/>
  <c r="BG594" i="3"/>
  <c r="BI594" i="3"/>
  <c r="M592" i="3"/>
  <c r="O592" i="3"/>
  <c r="Q592" i="3"/>
  <c r="S592" i="3"/>
  <c r="U592" i="3"/>
  <c r="W592" i="3"/>
  <c r="Y592" i="3"/>
  <c r="AA592" i="3"/>
  <c r="AC592" i="3"/>
  <c r="AE592" i="3"/>
  <c r="AG592" i="3"/>
  <c r="AI592" i="3"/>
  <c r="AK592" i="3"/>
  <c r="AM592" i="3"/>
  <c r="AO592" i="3"/>
  <c r="AQ592" i="3"/>
  <c r="AS592" i="3"/>
  <c r="AU592" i="3"/>
  <c r="AW592" i="3"/>
  <c r="AY592" i="3"/>
  <c r="BA592" i="3"/>
  <c r="BC592" i="3"/>
  <c r="BE592" i="3"/>
  <c r="BG592" i="3"/>
  <c r="BI592" i="3"/>
  <c r="M590" i="3"/>
  <c r="O590" i="3"/>
  <c r="Q590" i="3"/>
  <c r="S590" i="3"/>
  <c r="U590" i="3"/>
  <c r="W590" i="3"/>
  <c r="Y590" i="3"/>
  <c r="AA590" i="3"/>
  <c r="AC590" i="3"/>
  <c r="AE590" i="3"/>
  <c r="AG590" i="3"/>
  <c r="AI590" i="3"/>
  <c r="AK590" i="3"/>
  <c r="AM590" i="3"/>
  <c r="AO590" i="3"/>
  <c r="AQ590" i="3"/>
  <c r="AS590" i="3"/>
  <c r="AU590" i="3"/>
  <c r="AW590" i="3"/>
  <c r="AY590" i="3"/>
  <c r="BA590" i="3"/>
  <c r="BC590" i="3"/>
  <c r="BE590" i="3"/>
  <c r="BG590" i="3"/>
  <c r="BI590" i="3"/>
  <c r="M588" i="3"/>
  <c r="O588" i="3"/>
  <c r="Q588" i="3"/>
  <c r="S588" i="3"/>
  <c r="U588" i="3"/>
  <c r="W588" i="3"/>
  <c r="Y588" i="3"/>
  <c r="AA588" i="3"/>
  <c r="AC588" i="3"/>
  <c r="AE588" i="3"/>
  <c r="AG588" i="3"/>
  <c r="AI588" i="3"/>
  <c r="AK588" i="3"/>
  <c r="AM588" i="3"/>
  <c r="AO588" i="3"/>
  <c r="AQ588" i="3"/>
  <c r="AS588" i="3"/>
  <c r="AU588" i="3"/>
  <c r="AW588" i="3"/>
  <c r="AY588" i="3"/>
  <c r="BA588" i="3"/>
  <c r="BC588" i="3"/>
  <c r="BE588" i="3"/>
  <c r="BG588" i="3"/>
  <c r="BI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M584" i="3"/>
  <c r="O584" i="3"/>
  <c r="Q584" i="3"/>
  <c r="S584" i="3"/>
  <c r="U584" i="3"/>
  <c r="W584" i="3"/>
  <c r="Y584" i="3"/>
  <c r="AA584" i="3"/>
  <c r="AC584" i="3"/>
  <c r="AE584" i="3"/>
  <c r="AG584" i="3"/>
  <c r="AI584" i="3"/>
  <c r="AK584" i="3"/>
  <c r="AM584" i="3"/>
  <c r="AO584" i="3"/>
  <c r="AQ584" i="3"/>
  <c r="AS584" i="3"/>
  <c r="AU584" i="3"/>
  <c r="AW584" i="3"/>
  <c r="AY584" i="3"/>
  <c r="BA584" i="3"/>
  <c r="BC584" i="3"/>
  <c r="BE584" i="3"/>
  <c r="BG584" i="3"/>
  <c r="BI584" i="3"/>
  <c r="M582" i="3"/>
  <c r="O582" i="3"/>
  <c r="Q582" i="3"/>
  <c r="S582" i="3"/>
  <c r="U582" i="3"/>
  <c r="W582" i="3"/>
  <c r="Y582" i="3"/>
  <c r="AA582" i="3"/>
  <c r="AC582" i="3"/>
  <c r="AE582" i="3"/>
  <c r="AG582" i="3"/>
  <c r="AI582" i="3"/>
  <c r="AK582" i="3"/>
  <c r="AM582" i="3"/>
  <c r="AO582" i="3"/>
  <c r="AQ582" i="3"/>
  <c r="AS582" i="3"/>
  <c r="AU582" i="3"/>
  <c r="AW582" i="3"/>
  <c r="AY582" i="3"/>
  <c r="BA582" i="3"/>
  <c r="BC582" i="3"/>
  <c r="BE582" i="3"/>
  <c r="BG582" i="3"/>
  <c r="BI582" i="3"/>
  <c r="M580" i="3"/>
  <c r="O580" i="3"/>
  <c r="Q580" i="3"/>
  <c r="S580" i="3"/>
  <c r="U580" i="3"/>
  <c r="W580" i="3"/>
  <c r="Y580" i="3"/>
  <c r="AA580" i="3"/>
  <c r="AC580" i="3"/>
  <c r="AE580" i="3"/>
  <c r="AG580" i="3"/>
  <c r="AI580" i="3"/>
  <c r="AK580" i="3"/>
  <c r="AM580" i="3"/>
  <c r="AO580" i="3"/>
  <c r="AQ580" i="3"/>
  <c r="AS580" i="3"/>
  <c r="AU580" i="3"/>
  <c r="AW580" i="3"/>
  <c r="AY580" i="3"/>
  <c r="BA580" i="3"/>
  <c r="BC580" i="3"/>
  <c r="BE580" i="3"/>
  <c r="BG580" i="3"/>
  <c r="BI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M576" i="3"/>
  <c r="O576" i="3"/>
  <c r="Q576" i="3"/>
  <c r="S576" i="3"/>
  <c r="U576" i="3"/>
  <c r="W576" i="3"/>
  <c r="Y576" i="3"/>
  <c r="AA576" i="3"/>
  <c r="AC576" i="3"/>
  <c r="AE576" i="3"/>
  <c r="AG576" i="3"/>
  <c r="AI576" i="3"/>
  <c r="AK576" i="3"/>
  <c r="AM576" i="3"/>
  <c r="AO576" i="3"/>
  <c r="AQ576" i="3"/>
  <c r="AS576" i="3"/>
  <c r="AU576" i="3"/>
  <c r="AW576" i="3"/>
  <c r="AY576" i="3"/>
  <c r="BA576" i="3"/>
  <c r="BC576" i="3"/>
  <c r="BE576" i="3"/>
  <c r="BG576" i="3"/>
  <c r="BI576" i="3"/>
  <c r="M574" i="3"/>
  <c r="O574" i="3"/>
  <c r="Q574" i="3"/>
  <c r="S574" i="3"/>
  <c r="U574" i="3"/>
  <c r="W574" i="3"/>
  <c r="Y574" i="3"/>
  <c r="AA574" i="3"/>
  <c r="AC574" i="3"/>
  <c r="AE574" i="3"/>
  <c r="AG574" i="3"/>
  <c r="AI574" i="3"/>
  <c r="AK574" i="3"/>
  <c r="AM574" i="3"/>
  <c r="AO574" i="3"/>
  <c r="AQ574" i="3"/>
  <c r="AS574" i="3"/>
  <c r="AU574" i="3"/>
  <c r="AW574" i="3"/>
  <c r="AY574" i="3"/>
  <c r="BA574" i="3"/>
  <c r="BC574" i="3"/>
  <c r="BE574" i="3"/>
  <c r="BG574" i="3"/>
  <c r="BI574" i="3"/>
  <c r="M572" i="3"/>
  <c r="O572" i="3"/>
  <c r="Q572" i="3"/>
  <c r="S572" i="3"/>
  <c r="U572" i="3"/>
  <c r="W572" i="3"/>
  <c r="Y572" i="3"/>
  <c r="AA572" i="3"/>
  <c r="AC572" i="3"/>
  <c r="AE572" i="3"/>
  <c r="AG572" i="3"/>
  <c r="AI572" i="3"/>
  <c r="AK572" i="3"/>
  <c r="AM572" i="3"/>
  <c r="AO572" i="3"/>
  <c r="AQ572" i="3"/>
  <c r="AS572" i="3"/>
  <c r="AU572" i="3"/>
  <c r="AW572" i="3"/>
  <c r="AY572" i="3"/>
  <c r="BA572" i="3"/>
  <c r="BC572" i="3"/>
  <c r="BE572" i="3"/>
  <c r="BG572" i="3"/>
  <c r="BI572" i="3"/>
  <c r="M570" i="3"/>
  <c r="O570" i="3"/>
  <c r="Q570" i="3"/>
  <c r="S570" i="3"/>
  <c r="U570" i="3"/>
  <c r="W570" i="3"/>
  <c r="Y570" i="3"/>
  <c r="AA570" i="3"/>
  <c r="AC570" i="3"/>
  <c r="AE570" i="3"/>
  <c r="AG570" i="3"/>
  <c r="AI570" i="3"/>
  <c r="AK570" i="3"/>
  <c r="AM570" i="3"/>
  <c r="AO570" i="3"/>
  <c r="AQ570" i="3"/>
  <c r="AS570" i="3"/>
  <c r="AU570" i="3"/>
  <c r="AW570" i="3"/>
  <c r="AY570" i="3"/>
  <c r="BA570" i="3"/>
  <c r="BC570" i="3"/>
  <c r="BE570" i="3"/>
  <c r="BG570" i="3"/>
  <c r="BI570" i="3"/>
  <c r="M568" i="3"/>
  <c r="O568" i="3"/>
  <c r="Q568" i="3"/>
  <c r="S568" i="3"/>
  <c r="U568" i="3"/>
  <c r="W568" i="3"/>
  <c r="Y568" i="3"/>
  <c r="AA568" i="3"/>
  <c r="AC568" i="3"/>
  <c r="AE568" i="3"/>
  <c r="AG568" i="3"/>
  <c r="AI568" i="3"/>
  <c r="AK568" i="3"/>
  <c r="AM568" i="3"/>
  <c r="AO568" i="3"/>
  <c r="AQ568" i="3"/>
  <c r="AS568" i="3"/>
  <c r="AU568" i="3"/>
  <c r="AW568" i="3"/>
  <c r="AY568" i="3"/>
  <c r="BA568" i="3"/>
  <c r="BC568" i="3"/>
  <c r="BE568" i="3"/>
  <c r="BG568" i="3"/>
  <c r="BI568" i="3"/>
  <c r="M566" i="3"/>
  <c r="O566" i="3"/>
  <c r="Q566" i="3"/>
  <c r="S566" i="3"/>
  <c r="U566" i="3"/>
  <c r="W566" i="3"/>
  <c r="Y566" i="3"/>
  <c r="AA566" i="3"/>
  <c r="AC566" i="3"/>
  <c r="AE566" i="3"/>
  <c r="AG566" i="3"/>
  <c r="AI566" i="3"/>
  <c r="AK566" i="3"/>
  <c r="AM566" i="3"/>
  <c r="AO566" i="3"/>
  <c r="AQ566" i="3"/>
  <c r="AS566" i="3"/>
  <c r="AU566" i="3"/>
  <c r="AW566" i="3"/>
  <c r="AY566" i="3"/>
  <c r="BA566" i="3"/>
  <c r="BC566" i="3"/>
  <c r="BE566" i="3"/>
  <c r="BG566" i="3"/>
  <c r="BI566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M562" i="3"/>
  <c r="O562" i="3"/>
  <c r="Q562" i="3"/>
  <c r="S562" i="3"/>
  <c r="U562" i="3"/>
  <c r="W562" i="3"/>
  <c r="Y562" i="3"/>
  <c r="AA562" i="3"/>
  <c r="AC562" i="3"/>
  <c r="AE562" i="3"/>
  <c r="AG562" i="3"/>
  <c r="AI562" i="3"/>
  <c r="AK562" i="3"/>
  <c r="AM562" i="3"/>
  <c r="AO562" i="3"/>
  <c r="AQ562" i="3"/>
  <c r="AS562" i="3"/>
  <c r="AU562" i="3"/>
  <c r="AW562" i="3"/>
  <c r="AY562" i="3"/>
  <c r="BA562" i="3"/>
  <c r="BC562" i="3"/>
  <c r="BE562" i="3"/>
  <c r="BG562" i="3"/>
  <c r="BI562" i="3"/>
  <c r="M560" i="3"/>
  <c r="O560" i="3"/>
  <c r="Q560" i="3"/>
  <c r="S560" i="3"/>
  <c r="U560" i="3"/>
  <c r="W560" i="3"/>
  <c r="Y560" i="3"/>
  <c r="AA560" i="3"/>
  <c r="AC560" i="3"/>
  <c r="AE560" i="3"/>
  <c r="AG560" i="3"/>
  <c r="AI560" i="3"/>
  <c r="AK560" i="3"/>
  <c r="AM560" i="3"/>
  <c r="AO560" i="3"/>
  <c r="AQ560" i="3"/>
  <c r="AS560" i="3"/>
  <c r="AU560" i="3"/>
  <c r="AW560" i="3"/>
  <c r="AY560" i="3"/>
  <c r="BA560" i="3"/>
  <c r="BC560" i="3"/>
  <c r="BE560" i="3"/>
  <c r="BG560" i="3"/>
  <c r="BI560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N556" i="3"/>
  <c r="P556" i="3"/>
  <c r="R556" i="3"/>
  <c r="T556" i="3"/>
  <c r="V556" i="3"/>
  <c r="X556" i="3"/>
  <c r="Z556" i="3"/>
  <c r="AB556" i="3"/>
  <c r="AD556" i="3"/>
  <c r="AF556" i="3"/>
  <c r="AH556" i="3"/>
  <c r="N555" i="3"/>
  <c r="P555" i="3"/>
  <c r="R555" i="3"/>
  <c r="T555" i="3"/>
  <c r="V555" i="3"/>
  <c r="X555" i="3"/>
  <c r="Z555" i="3"/>
  <c r="AB555" i="3"/>
  <c r="AD555" i="3"/>
  <c r="AF555" i="3"/>
  <c r="AH555" i="3"/>
  <c r="AJ555" i="3"/>
  <c r="AL555" i="3"/>
  <c r="AN555" i="3"/>
  <c r="AP555" i="3"/>
  <c r="AR555" i="3"/>
  <c r="AT555" i="3"/>
  <c r="AV555" i="3"/>
  <c r="AX555" i="3"/>
  <c r="AZ555" i="3"/>
  <c r="BB555" i="3"/>
  <c r="BD555" i="3"/>
  <c r="BF555" i="3"/>
  <c r="BH555" i="3"/>
  <c r="N554" i="3"/>
  <c r="P554" i="3"/>
  <c r="R554" i="3"/>
  <c r="T554" i="3"/>
  <c r="V554" i="3"/>
  <c r="X554" i="3"/>
  <c r="Z554" i="3"/>
  <c r="AB554" i="3"/>
  <c r="AD554" i="3"/>
  <c r="AF554" i="3"/>
  <c r="AH554" i="3"/>
  <c r="AJ554" i="3"/>
  <c r="AL554" i="3"/>
  <c r="AN554" i="3"/>
  <c r="AP554" i="3"/>
  <c r="AR554" i="3"/>
  <c r="AT554" i="3"/>
  <c r="AV554" i="3"/>
  <c r="AX554" i="3"/>
  <c r="AZ554" i="3"/>
  <c r="BB554" i="3"/>
  <c r="BD554" i="3"/>
  <c r="BF554" i="3"/>
  <c r="BH554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M548" i="3"/>
  <c r="O548" i="3"/>
  <c r="Q548" i="3"/>
  <c r="S548" i="3"/>
  <c r="U548" i="3"/>
  <c r="W548" i="3"/>
  <c r="Y548" i="3"/>
  <c r="AA548" i="3"/>
  <c r="AC548" i="3"/>
  <c r="AE548" i="3"/>
  <c r="AG548" i="3"/>
  <c r="AI548" i="3"/>
  <c r="AK548" i="3"/>
  <c r="AM548" i="3"/>
  <c r="AO548" i="3"/>
  <c r="AQ548" i="3"/>
  <c r="AS548" i="3"/>
  <c r="AU548" i="3"/>
  <c r="AW548" i="3"/>
  <c r="AY548" i="3"/>
  <c r="BA548" i="3"/>
  <c r="BC548" i="3"/>
  <c r="BE548" i="3"/>
  <c r="BG548" i="3"/>
  <c r="BI548" i="3"/>
  <c r="M546" i="3"/>
  <c r="O546" i="3"/>
  <c r="Q546" i="3"/>
  <c r="S546" i="3"/>
  <c r="U546" i="3"/>
  <c r="W546" i="3"/>
  <c r="Y546" i="3"/>
  <c r="AA546" i="3"/>
  <c r="AC546" i="3"/>
  <c r="AE546" i="3"/>
  <c r="AG546" i="3"/>
  <c r="AI546" i="3"/>
  <c r="AK546" i="3"/>
  <c r="AM546" i="3"/>
  <c r="AO546" i="3"/>
  <c r="AQ546" i="3"/>
  <c r="AS546" i="3"/>
  <c r="AU546" i="3"/>
  <c r="AW546" i="3"/>
  <c r="AY546" i="3"/>
  <c r="BA546" i="3"/>
  <c r="BC546" i="3"/>
  <c r="BE546" i="3"/>
  <c r="BG546" i="3"/>
  <c r="BI546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M538" i="3"/>
  <c r="O538" i="3"/>
  <c r="Q538" i="3"/>
  <c r="S538" i="3"/>
  <c r="U538" i="3"/>
  <c r="W538" i="3"/>
  <c r="Y538" i="3"/>
  <c r="AA538" i="3"/>
  <c r="AC538" i="3"/>
  <c r="AE538" i="3"/>
  <c r="AG538" i="3"/>
  <c r="AI538" i="3"/>
  <c r="AK538" i="3"/>
  <c r="AM538" i="3"/>
  <c r="AO538" i="3"/>
  <c r="AQ538" i="3"/>
  <c r="AS538" i="3"/>
  <c r="AU538" i="3"/>
  <c r="AW538" i="3"/>
  <c r="AY538" i="3"/>
  <c r="BA538" i="3"/>
  <c r="BC538" i="3"/>
  <c r="BE538" i="3"/>
  <c r="BG538" i="3"/>
  <c r="BI538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M532" i="3"/>
  <c r="O532" i="3"/>
  <c r="Q532" i="3"/>
  <c r="S532" i="3"/>
  <c r="U532" i="3"/>
  <c r="W532" i="3"/>
  <c r="Y532" i="3"/>
  <c r="AA532" i="3"/>
  <c r="AC532" i="3"/>
  <c r="AE532" i="3"/>
  <c r="AG532" i="3"/>
  <c r="AI532" i="3"/>
  <c r="AK532" i="3"/>
  <c r="AM532" i="3"/>
  <c r="AO532" i="3"/>
  <c r="AQ532" i="3"/>
  <c r="AS532" i="3"/>
  <c r="AU532" i="3"/>
  <c r="AW532" i="3"/>
  <c r="AY532" i="3"/>
  <c r="BA532" i="3"/>
  <c r="BC532" i="3"/>
  <c r="BE532" i="3"/>
  <c r="BG532" i="3"/>
  <c r="BI532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M524" i="3"/>
  <c r="O524" i="3"/>
  <c r="Q524" i="3"/>
  <c r="S524" i="3"/>
  <c r="U524" i="3"/>
  <c r="W524" i="3"/>
  <c r="Y524" i="3"/>
  <c r="AA524" i="3"/>
  <c r="AC524" i="3"/>
  <c r="AE524" i="3"/>
  <c r="AG524" i="3"/>
  <c r="AI524" i="3"/>
  <c r="AK524" i="3"/>
  <c r="AM524" i="3"/>
  <c r="AO524" i="3"/>
  <c r="AQ524" i="3"/>
  <c r="AS524" i="3"/>
  <c r="AU524" i="3"/>
  <c r="AW524" i="3"/>
  <c r="AY524" i="3"/>
  <c r="BA524" i="3"/>
  <c r="BC524" i="3"/>
  <c r="BE524" i="3"/>
  <c r="BG524" i="3"/>
  <c r="BI524" i="3"/>
  <c r="M522" i="3"/>
  <c r="O522" i="3"/>
  <c r="Q522" i="3"/>
  <c r="S522" i="3"/>
  <c r="U522" i="3"/>
  <c r="W522" i="3"/>
  <c r="Y522" i="3"/>
  <c r="AA522" i="3"/>
  <c r="AC522" i="3"/>
  <c r="AE522" i="3"/>
  <c r="AG522" i="3"/>
  <c r="AI522" i="3"/>
  <c r="AK522" i="3"/>
  <c r="AM522" i="3"/>
  <c r="AO522" i="3"/>
  <c r="AQ522" i="3"/>
  <c r="AS522" i="3"/>
  <c r="AU522" i="3"/>
  <c r="AW522" i="3"/>
  <c r="AY522" i="3"/>
  <c r="BA522" i="3"/>
  <c r="BC522" i="3"/>
  <c r="BE522" i="3"/>
  <c r="BG522" i="3"/>
  <c r="BI522" i="3"/>
  <c r="M520" i="3"/>
  <c r="O520" i="3"/>
  <c r="Q520" i="3"/>
  <c r="S520" i="3"/>
  <c r="U520" i="3"/>
  <c r="W520" i="3"/>
  <c r="Y520" i="3"/>
  <c r="AA520" i="3"/>
  <c r="AC520" i="3"/>
  <c r="AE520" i="3"/>
  <c r="AG520" i="3"/>
  <c r="AI520" i="3"/>
  <c r="AK520" i="3"/>
  <c r="AM520" i="3"/>
  <c r="AO520" i="3"/>
  <c r="AQ520" i="3"/>
  <c r="AS520" i="3"/>
  <c r="AU520" i="3"/>
  <c r="AW520" i="3"/>
  <c r="AY520" i="3"/>
  <c r="BA520" i="3"/>
  <c r="BC520" i="3"/>
  <c r="BE520" i="3"/>
  <c r="BG520" i="3"/>
  <c r="BI520" i="3"/>
  <c r="M518" i="3"/>
  <c r="O518" i="3"/>
  <c r="Q518" i="3"/>
  <c r="S518" i="3"/>
  <c r="U518" i="3"/>
  <c r="W518" i="3"/>
  <c r="Y518" i="3"/>
  <c r="AA518" i="3"/>
  <c r="AC518" i="3"/>
  <c r="AE518" i="3"/>
  <c r="AG518" i="3"/>
  <c r="AI518" i="3"/>
  <c r="AK518" i="3"/>
  <c r="AM518" i="3"/>
  <c r="AO518" i="3"/>
  <c r="AQ518" i="3"/>
  <c r="AS518" i="3"/>
  <c r="AU518" i="3"/>
  <c r="AW518" i="3"/>
  <c r="AY518" i="3"/>
  <c r="BA518" i="3"/>
  <c r="BC518" i="3"/>
  <c r="BE518" i="3"/>
  <c r="BG518" i="3"/>
  <c r="BI518" i="3"/>
  <c r="M516" i="3"/>
  <c r="O516" i="3"/>
  <c r="Q516" i="3"/>
  <c r="S516" i="3"/>
  <c r="U516" i="3"/>
  <c r="W516" i="3"/>
  <c r="Y516" i="3"/>
  <c r="AA516" i="3"/>
  <c r="AC516" i="3"/>
  <c r="AE516" i="3"/>
  <c r="AG516" i="3"/>
  <c r="AI516" i="3"/>
  <c r="AK516" i="3"/>
  <c r="AM516" i="3"/>
  <c r="AO516" i="3"/>
  <c r="AQ516" i="3"/>
  <c r="AS516" i="3"/>
  <c r="AU516" i="3"/>
  <c r="AW516" i="3"/>
  <c r="AY516" i="3"/>
  <c r="BA516" i="3"/>
  <c r="BC516" i="3"/>
  <c r="BE516" i="3"/>
  <c r="BG516" i="3"/>
  <c r="BI516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M512" i="3"/>
  <c r="O512" i="3"/>
  <c r="Q512" i="3"/>
  <c r="S512" i="3"/>
  <c r="U512" i="3"/>
  <c r="W512" i="3"/>
  <c r="Y512" i="3"/>
  <c r="AA512" i="3"/>
  <c r="AC512" i="3"/>
  <c r="AE512" i="3"/>
  <c r="AG512" i="3"/>
  <c r="AI512" i="3"/>
  <c r="AK512" i="3"/>
  <c r="AM512" i="3"/>
  <c r="AO512" i="3"/>
  <c r="AQ512" i="3"/>
  <c r="AS512" i="3"/>
  <c r="AU512" i="3"/>
  <c r="AW512" i="3"/>
  <c r="AY512" i="3"/>
  <c r="BA512" i="3"/>
  <c r="BC512" i="3"/>
  <c r="BE512" i="3"/>
  <c r="BG512" i="3"/>
  <c r="BI512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H597" i="3"/>
  <c r="BF597" i="3"/>
  <c r="BD597" i="3"/>
  <c r="BB597" i="3"/>
  <c r="AZ597" i="3"/>
  <c r="AX597" i="3"/>
  <c r="AV597" i="3"/>
  <c r="AT597" i="3"/>
  <c r="AR597" i="3"/>
  <c r="AP597" i="3"/>
  <c r="AN597" i="3"/>
  <c r="AL597" i="3"/>
  <c r="AJ597" i="3"/>
  <c r="AH597" i="3"/>
  <c r="AF597" i="3"/>
  <c r="AD597" i="3"/>
  <c r="AB597" i="3"/>
  <c r="Z597" i="3"/>
  <c r="X597" i="3"/>
  <c r="V597" i="3"/>
  <c r="T597" i="3"/>
  <c r="R597" i="3"/>
  <c r="P597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BH595" i="3"/>
  <c r="BF595" i="3"/>
  <c r="BD595" i="3"/>
  <c r="BB595" i="3"/>
  <c r="AZ595" i="3"/>
  <c r="AX595" i="3"/>
  <c r="AV595" i="3"/>
  <c r="AT595" i="3"/>
  <c r="AR595" i="3"/>
  <c r="AP595" i="3"/>
  <c r="AN595" i="3"/>
  <c r="AL595" i="3"/>
  <c r="AJ595" i="3"/>
  <c r="AH595" i="3"/>
  <c r="AF595" i="3"/>
  <c r="AD595" i="3"/>
  <c r="AB595" i="3"/>
  <c r="Z595" i="3"/>
  <c r="X595" i="3"/>
  <c r="V595" i="3"/>
  <c r="T595" i="3"/>
  <c r="R595" i="3"/>
  <c r="P595" i="3"/>
  <c r="BH594" i="3"/>
  <c r="BF594" i="3"/>
  <c r="BD594" i="3"/>
  <c r="BB594" i="3"/>
  <c r="AZ594" i="3"/>
  <c r="AX594" i="3"/>
  <c r="AV594" i="3"/>
  <c r="AT594" i="3"/>
  <c r="AR594" i="3"/>
  <c r="AP594" i="3"/>
  <c r="AN594" i="3"/>
  <c r="AL594" i="3"/>
  <c r="AJ594" i="3"/>
  <c r="AH594" i="3"/>
  <c r="AF594" i="3"/>
  <c r="AD594" i="3"/>
  <c r="AB594" i="3"/>
  <c r="Z594" i="3"/>
  <c r="X594" i="3"/>
  <c r="V594" i="3"/>
  <c r="T594" i="3"/>
  <c r="R594" i="3"/>
  <c r="P594" i="3"/>
  <c r="BH593" i="3"/>
  <c r="BF593" i="3"/>
  <c r="BD593" i="3"/>
  <c r="BB593" i="3"/>
  <c r="AZ593" i="3"/>
  <c r="AX593" i="3"/>
  <c r="AV593" i="3"/>
  <c r="AT593" i="3"/>
  <c r="AR593" i="3"/>
  <c r="AP593" i="3"/>
  <c r="AN593" i="3"/>
  <c r="AL593" i="3"/>
  <c r="AJ593" i="3"/>
  <c r="AH593" i="3"/>
  <c r="AF593" i="3"/>
  <c r="AD593" i="3"/>
  <c r="AB593" i="3"/>
  <c r="Z593" i="3"/>
  <c r="X593" i="3"/>
  <c r="V593" i="3"/>
  <c r="T593" i="3"/>
  <c r="R593" i="3"/>
  <c r="P593" i="3"/>
  <c r="BH592" i="3"/>
  <c r="BF592" i="3"/>
  <c r="BD592" i="3"/>
  <c r="BB592" i="3"/>
  <c r="AZ592" i="3"/>
  <c r="AX592" i="3"/>
  <c r="AV592" i="3"/>
  <c r="AT592" i="3"/>
  <c r="AR592" i="3"/>
  <c r="AP592" i="3"/>
  <c r="AN592" i="3"/>
  <c r="AL592" i="3"/>
  <c r="AJ592" i="3"/>
  <c r="AH592" i="3"/>
  <c r="AF592" i="3"/>
  <c r="AD592" i="3"/>
  <c r="AB592" i="3"/>
  <c r="Z592" i="3"/>
  <c r="X592" i="3"/>
  <c r="V592" i="3"/>
  <c r="T592" i="3"/>
  <c r="R592" i="3"/>
  <c r="P592" i="3"/>
  <c r="BH591" i="3"/>
  <c r="BF591" i="3"/>
  <c r="BD591" i="3"/>
  <c r="BB591" i="3"/>
  <c r="AZ591" i="3"/>
  <c r="AX591" i="3"/>
  <c r="AV591" i="3"/>
  <c r="AT591" i="3"/>
  <c r="AR591" i="3"/>
  <c r="AP591" i="3"/>
  <c r="AN591" i="3"/>
  <c r="AL591" i="3"/>
  <c r="AJ591" i="3"/>
  <c r="AH591" i="3"/>
  <c r="AF591" i="3"/>
  <c r="AD591" i="3"/>
  <c r="AB591" i="3"/>
  <c r="Z591" i="3"/>
  <c r="X591" i="3"/>
  <c r="V591" i="3"/>
  <c r="T591" i="3"/>
  <c r="R591" i="3"/>
  <c r="P591" i="3"/>
  <c r="BH590" i="3"/>
  <c r="BF590" i="3"/>
  <c r="BD590" i="3"/>
  <c r="BB590" i="3"/>
  <c r="AZ590" i="3"/>
  <c r="AX590" i="3"/>
  <c r="AV590" i="3"/>
  <c r="AT590" i="3"/>
  <c r="AR590" i="3"/>
  <c r="AP590" i="3"/>
  <c r="AN590" i="3"/>
  <c r="AL590" i="3"/>
  <c r="AJ590" i="3"/>
  <c r="AH590" i="3"/>
  <c r="AF590" i="3"/>
  <c r="AD590" i="3"/>
  <c r="AB590" i="3"/>
  <c r="Z590" i="3"/>
  <c r="X590" i="3"/>
  <c r="V590" i="3"/>
  <c r="T590" i="3"/>
  <c r="R590" i="3"/>
  <c r="P590" i="3"/>
  <c r="BH589" i="3"/>
  <c r="BF589" i="3"/>
  <c r="BD589" i="3"/>
  <c r="BB589" i="3"/>
  <c r="AZ589" i="3"/>
  <c r="AX589" i="3"/>
  <c r="AV589" i="3"/>
  <c r="AT589" i="3"/>
  <c r="AR589" i="3"/>
  <c r="AP589" i="3"/>
  <c r="AN589" i="3"/>
  <c r="AL589" i="3"/>
  <c r="AJ589" i="3"/>
  <c r="AH589" i="3"/>
  <c r="AF589" i="3"/>
  <c r="AD589" i="3"/>
  <c r="AB589" i="3"/>
  <c r="Z589" i="3"/>
  <c r="X589" i="3"/>
  <c r="V589" i="3"/>
  <c r="T589" i="3"/>
  <c r="R589" i="3"/>
  <c r="P589" i="3"/>
  <c r="BH588" i="3"/>
  <c r="BF588" i="3"/>
  <c r="BD588" i="3"/>
  <c r="BB588" i="3"/>
  <c r="AZ588" i="3"/>
  <c r="AX588" i="3"/>
  <c r="AV588" i="3"/>
  <c r="AT588" i="3"/>
  <c r="AR588" i="3"/>
  <c r="AP588" i="3"/>
  <c r="AN588" i="3"/>
  <c r="AL588" i="3"/>
  <c r="AJ588" i="3"/>
  <c r="AH588" i="3"/>
  <c r="AF588" i="3"/>
  <c r="AD588" i="3"/>
  <c r="AB588" i="3"/>
  <c r="Z588" i="3"/>
  <c r="X588" i="3"/>
  <c r="V588" i="3"/>
  <c r="T588" i="3"/>
  <c r="R588" i="3"/>
  <c r="P588" i="3"/>
  <c r="BH587" i="3"/>
  <c r="BF587" i="3"/>
  <c r="BD587" i="3"/>
  <c r="BB587" i="3"/>
  <c r="AZ587" i="3"/>
  <c r="AX587" i="3"/>
  <c r="AV587" i="3"/>
  <c r="AT587" i="3"/>
  <c r="AR587" i="3"/>
  <c r="AP587" i="3"/>
  <c r="AN587" i="3"/>
  <c r="AL587" i="3"/>
  <c r="AJ587" i="3"/>
  <c r="AH587" i="3"/>
  <c r="AF587" i="3"/>
  <c r="AD587" i="3"/>
  <c r="AB587" i="3"/>
  <c r="Z587" i="3"/>
  <c r="X587" i="3"/>
  <c r="V587" i="3"/>
  <c r="T587" i="3"/>
  <c r="R587" i="3"/>
  <c r="P587" i="3"/>
  <c r="BH586" i="3"/>
  <c r="BF586" i="3"/>
  <c r="BD586" i="3"/>
  <c r="BB586" i="3"/>
  <c r="AZ586" i="3"/>
  <c r="AX586" i="3"/>
  <c r="AV586" i="3"/>
  <c r="AT586" i="3"/>
  <c r="AR586" i="3"/>
  <c r="AP586" i="3"/>
  <c r="AN586" i="3"/>
  <c r="AL586" i="3"/>
  <c r="AJ586" i="3"/>
  <c r="AH586" i="3"/>
  <c r="AF586" i="3"/>
  <c r="AD586" i="3"/>
  <c r="AB586" i="3"/>
  <c r="Z586" i="3"/>
  <c r="X586" i="3"/>
  <c r="V586" i="3"/>
  <c r="T586" i="3"/>
  <c r="R586" i="3"/>
  <c r="P586" i="3"/>
  <c r="BH585" i="3"/>
  <c r="BF585" i="3"/>
  <c r="BD585" i="3"/>
  <c r="BB585" i="3"/>
  <c r="AZ585" i="3"/>
  <c r="AX585" i="3"/>
  <c r="AV585" i="3"/>
  <c r="AT585" i="3"/>
  <c r="AR585" i="3"/>
  <c r="AP585" i="3"/>
  <c r="AN585" i="3"/>
  <c r="AL585" i="3"/>
  <c r="AJ585" i="3"/>
  <c r="AH585" i="3"/>
  <c r="AF585" i="3"/>
  <c r="AD585" i="3"/>
  <c r="AB585" i="3"/>
  <c r="Z585" i="3"/>
  <c r="X585" i="3"/>
  <c r="V585" i="3"/>
  <c r="T585" i="3"/>
  <c r="R585" i="3"/>
  <c r="P585" i="3"/>
  <c r="BH584" i="3"/>
  <c r="BF584" i="3"/>
  <c r="BD584" i="3"/>
  <c r="BB584" i="3"/>
  <c r="AZ584" i="3"/>
  <c r="AX584" i="3"/>
  <c r="AV584" i="3"/>
  <c r="AT584" i="3"/>
  <c r="AR584" i="3"/>
  <c r="AP584" i="3"/>
  <c r="AN584" i="3"/>
  <c r="AL584" i="3"/>
  <c r="AJ584" i="3"/>
  <c r="AH584" i="3"/>
  <c r="AF584" i="3"/>
  <c r="AD584" i="3"/>
  <c r="AB584" i="3"/>
  <c r="Z584" i="3"/>
  <c r="X584" i="3"/>
  <c r="V584" i="3"/>
  <c r="T584" i="3"/>
  <c r="R584" i="3"/>
  <c r="P584" i="3"/>
  <c r="BH583" i="3"/>
  <c r="BF583" i="3"/>
  <c r="BD583" i="3"/>
  <c r="BB583" i="3"/>
  <c r="AZ583" i="3"/>
  <c r="AX583" i="3"/>
  <c r="AV583" i="3"/>
  <c r="AT583" i="3"/>
  <c r="AR583" i="3"/>
  <c r="AP583" i="3"/>
  <c r="AN583" i="3"/>
  <c r="AL583" i="3"/>
  <c r="AJ583" i="3"/>
  <c r="AH583" i="3"/>
  <c r="AF583" i="3"/>
  <c r="AD583" i="3"/>
  <c r="AB583" i="3"/>
  <c r="Z583" i="3"/>
  <c r="X583" i="3"/>
  <c r="V583" i="3"/>
  <c r="T583" i="3"/>
  <c r="R583" i="3"/>
  <c r="P583" i="3"/>
  <c r="BH582" i="3"/>
  <c r="BF582" i="3"/>
  <c r="BD582" i="3"/>
  <c r="BB582" i="3"/>
  <c r="AZ582" i="3"/>
  <c r="AX582" i="3"/>
  <c r="AV582" i="3"/>
  <c r="AT582" i="3"/>
  <c r="AR582" i="3"/>
  <c r="AP582" i="3"/>
  <c r="AN582" i="3"/>
  <c r="AL582" i="3"/>
  <c r="AJ582" i="3"/>
  <c r="AH582" i="3"/>
  <c r="AF582" i="3"/>
  <c r="AD582" i="3"/>
  <c r="AB582" i="3"/>
  <c r="Z582" i="3"/>
  <c r="X582" i="3"/>
  <c r="V582" i="3"/>
  <c r="T582" i="3"/>
  <c r="R582" i="3"/>
  <c r="P582" i="3"/>
  <c r="BH581" i="3"/>
  <c r="BF581" i="3"/>
  <c r="BD581" i="3"/>
  <c r="BB581" i="3"/>
  <c r="AZ581" i="3"/>
  <c r="AX581" i="3"/>
  <c r="AV581" i="3"/>
  <c r="AT581" i="3"/>
  <c r="AR581" i="3"/>
  <c r="AP581" i="3"/>
  <c r="AN581" i="3"/>
  <c r="AL581" i="3"/>
  <c r="AJ581" i="3"/>
  <c r="AH581" i="3"/>
  <c r="AF581" i="3"/>
  <c r="AD581" i="3"/>
  <c r="AB581" i="3"/>
  <c r="Z581" i="3"/>
  <c r="X581" i="3"/>
  <c r="V581" i="3"/>
  <c r="T581" i="3"/>
  <c r="R581" i="3"/>
  <c r="P581" i="3"/>
  <c r="BH580" i="3"/>
  <c r="BF580" i="3"/>
  <c r="BD580" i="3"/>
  <c r="BB580" i="3"/>
  <c r="AZ580" i="3"/>
  <c r="AX580" i="3"/>
  <c r="AV580" i="3"/>
  <c r="AT580" i="3"/>
  <c r="AR580" i="3"/>
  <c r="AP580" i="3"/>
  <c r="AN580" i="3"/>
  <c r="AL580" i="3"/>
  <c r="AJ580" i="3"/>
  <c r="AH580" i="3"/>
  <c r="AF580" i="3"/>
  <c r="AD580" i="3"/>
  <c r="AB580" i="3"/>
  <c r="Z580" i="3"/>
  <c r="X580" i="3"/>
  <c r="V580" i="3"/>
  <c r="T580" i="3"/>
  <c r="R580" i="3"/>
  <c r="P580" i="3"/>
  <c r="BH579" i="3"/>
  <c r="BF579" i="3"/>
  <c r="BD579" i="3"/>
  <c r="BB579" i="3"/>
  <c r="AZ579" i="3"/>
  <c r="AX579" i="3"/>
  <c r="AV579" i="3"/>
  <c r="AT579" i="3"/>
  <c r="AR579" i="3"/>
  <c r="AP579" i="3"/>
  <c r="AN579" i="3"/>
  <c r="AL579" i="3"/>
  <c r="AJ579" i="3"/>
  <c r="AH579" i="3"/>
  <c r="AF579" i="3"/>
  <c r="AD579" i="3"/>
  <c r="AB579" i="3"/>
  <c r="Z579" i="3"/>
  <c r="X579" i="3"/>
  <c r="V579" i="3"/>
  <c r="T579" i="3"/>
  <c r="R579" i="3"/>
  <c r="P579" i="3"/>
  <c r="BH578" i="3"/>
  <c r="BF578" i="3"/>
  <c r="BD578" i="3"/>
  <c r="BB578" i="3"/>
  <c r="AZ578" i="3"/>
  <c r="AX578" i="3"/>
  <c r="AV578" i="3"/>
  <c r="AT578" i="3"/>
  <c r="AR578" i="3"/>
  <c r="AP578" i="3"/>
  <c r="AN578" i="3"/>
  <c r="AL578" i="3"/>
  <c r="AJ578" i="3"/>
  <c r="AH578" i="3"/>
  <c r="AF578" i="3"/>
  <c r="AD578" i="3"/>
  <c r="AB578" i="3"/>
  <c r="Z578" i="3"/>
  <c r="X578" i="3"/>
  <c r="V578" i="3"/>
  <c r="T578" i="3"/>
  <c r="R578" i="3"/>
  <c r="P578" i="3"/>
  <c r="BH577" i="3"/>
  <c r="BF577" i="3"/>
  <c r="BD577" i="3"/>
  <c r="BB577" i="3"/>
  <c r="AZ577" i="3"/>
  <c r="AX577" i="3"/>
  <c r="AV577" i="3"/>
  <c r="AT577" i="3"/>
  <c r="AR577" i="3"/>
  <c r="AP577" i="3"/>
  <c r="AN577" i="3"/>
  <c r="AL577" i="3"/>
  <c r="AJ577" i="3"/>
  <c r="AH577" i="3"/>
  <c r="AF577" i="3"/>
  <c r="AD577" i="3"/>
  <c r="AB577" i="3"/>
  <c r="Z577" i="3"/>
  <c r="X577" i="3"/>
  <c r="V577" i="3"/>
  <c r="T577" i="3"/>
  <c r="R577" i="3"/>
  <c r="P577" i="3"/>
  <c r="BH576" i="3"/>
  <c r="BF576" i="3"/>
  <c r="BD576" i="3"/>
  <c r="BB576" i="3"/>
  <c r="AZ576" i="3"/>
  <c r="AX576" i="3"/>
  <c r="AV576" i="3"/>
  <c r="AT576" i="3"/>
  <c r="AR576" i="3"/>
  <c r="AP576" i="3"/>
  <c r="AN576" i="3"/>
  <c r="AL576" i="3"/>
  <c r="AJ576" i="3"/>
  <c r="AH576" i="3"/>
  <c r="AF576" i="3"/>
  <c r="AD576" i="3"/>
  <c r="AB576" i="3"/>
  <c r="Z576" i="3"/>
  <c r="X576" i="3"/>
  <c r="V576" i="3"/>
  <c r="T576" i="3"/>
  <c r="R576" i="3"/>
  <c r="P576" i="3"/>
  <c r="BH575" i="3"/>
  <c r="BF575" i="3"/>
  <c r="BD575" i="3"/>
  <c r="BB575" i="3"/>
  <c r="AZ575" i="3"/>
  <c r="AX575" i="3"/>
  <c r="AV575" i="3"/>
  <c r="AT575" i="3"/>
  <c r="AR575" i="3"/>
  <c r="AP575" i="3"/>
  <c r="AN575" i="3"/>
  <c r="AL575" i="3"/>
  <c r="AJ575" i="3"/>
  <c r="AH575" i="3"/>
  <c r="AF575" i="3"/>
  <c r="AD575" i="3"/>
  <c r="AB575" i="3"/>
  <c r="Z575" i="3"/>
  <c r="X575" i="3"/>
  <c r="V575" i="3"/>
  <c r="T575" i="3"/>
  <c r="R575" i="3"/>
  <c r="P575" i="3"/>
  <c r="BH574" i="3"/>
  <c r="BF574" i="3"/>
  <c r="BD574" i="3"/>
  <c r="BB574" i="3"/>
  <c r="AZ574" i="3"/>
  <c r="AX574" i="3"/>
  <c r="AV574" i="3"/>
  <c r="AT574" i="3"/>
  <c r="AR574" i="3"/>
  <c r="AP574" i="3"/>
  <c r="AN574" i="3"/>
  <c r="AL574" i="3"/>
  <c r="AJ574" i="3"/>
  <c r="AH574" i="3"/>
  <c r="AF574" i="3"/>
  <c r="AD574" i="3"/>
  <c r="AB574" i="3"/>
  <c r="Z574" i="3"/>
  <c r="X574" i="3"/>
  <c r="V574" i="3"/>
  <c r="T574" i="3"/>
  <c r="R574" i="3"/>
  <c r="P574" i="3"/>
  <c r="BH573" i="3"/>
  <c r="BF573" i="3"/>
  <c r="BD573" i="3"/>
  <c r="BB573" i="3"/>
  <c r="AZ573" i="3"/>
  <c r="AX573" i="3"/>
  <c r="AV573" i="3"/>
  <c r="AT573" i="3"/>
  <c r="AR573" i="3"/>
  <c r="AP573" i="3"/>
  <c r="AN573" i="3"/>
  <c r="AL573" i="3"/>
  <c r="AJ573" i="3"/>
  <c r="AH573" i="3"/>
  <c r="AF573" i="3"/>
  <c r="AD573" i="3"/>
  <c r="AB573" i="3"/>
  <c r="Z573" i="3"/>
  <c r="X573" i="3"/>
  <c r="V573" i="3"/>
  <c r="T573" i="3"/>
  <c r="R573" i="3"/>
  <c r="P573" i="3"/>
  <c r="BH572" i="3"/>
  <c r="BF572" i="3"/>
  <c r="BD572" i="3"/>
  <c r="BB572" i="3"/>
  <c r="AZ572" i="3"/>
  <c r="AX572" i="3"/>
  <c r="AV572" i="3"/>
  <c r="AT572" i="3"/>
  <c r="AR572" i="3"/>
  <c r="AP572" i="3"/>
  <c r="AN572" i="3"/>
  <c r="AL572" i="3"/>
  <c r="AJ572" i="3"/>
  <c r="AH572" i="3"/>
  <c r="AF572" i="3"/>
  <c r="AD572" i="3"/>
  <c r="AB572" i="3"/>
  <c r="Z572" i="3"/>
  <c r="X572" i="3"/>
  <c r="V572" i="3"/>
  <c r="T572" i="3"/>
  <c r="R572" i="3"/>
  <c r="P572" i="3"/>
  <c r="BH571" i="3"/>
  <c r="BF571" i="3"/>
  <c r="BD571" i="3"/>
  <c r="BB571" i="3"/>
  <c r="AZ571" i="3"/>
  <c r="AX571" i="3"/>
  <c r="AV571" i="3"/>
  <c r="AT571" i="3"/>
  <c r="AR571" i="3"/>
  <c r="AP571" i="3"/>
  <c r="AN571" i="3"/>
  <c r="AL571" i="3"/>
  <c r="AJ571" i="3"/>
  <c r="AH571" i="3"/>
  <c r="AF571" i="3"/>
  <c r="AD571" i="3"/>
  <c r="AB571" i="3"/>
  <c r="Z571" i="3"/>
  <c r="X571" i="3"/>
  <c r="V571" i="3"/>
  <c r="T571" i="3"/>
  <c r="R571" i="3"/>
  <c r="P571" i="3"/>
  <c r="BH570" i="3"/>
  <c r="BF570" i="3"/>
  <c r="BD570" i="3"/>
  <c r="BB570" i="3"/>
  <c r="AZ570" i="3"/>
  <c r="AX570" i="3"/>
  <c r="AV570" i="3"/>
  <c r="AT570" i="3"/>
  <c r="AR570" i="3"/>
  <c r="AP570" i="3"/>
  <c r="AN570" i="3"/>
  <c r="AL570" i="3"/>
  <c r="AJ570" i="3"/>
  <c r="AH570" i="3"/>
  <c r="AF570" i="3"/>
  <c r="AD570" i="3"/>
  <c r="AB570" i="3"/>
  <c r="Z570" i="3"/>
  <c r="X570" i="3"/>
  <c r="V570" i="3"/>
  <c r="T570" i="3"/>
  <c r="R570" i="3"/>
  <c r="P570" i="3"/>
  <c r="BH569" i="3"/>
  <c r="BF569" i="3"/>
  <c r="BD569" i="3"/>
  <c r="BB569" i="3"/>
  <c r="AZ569" i="3"/>
  <c r="AX569" i="3"/>
  <c r="AV569" i="3"/>
  <c r="AT569" i="3"/>
  <c r="AR569" i="3"/>
  <c r="AP569" i="3"/>
  <c r="AN569" i="3"/>
  <c r="AL569" i="3"/>
  <c r="AJ569" i="3"/>
  <c r="AH569" i="3"/>
  <c r="AF569" i="3"/>
  <c r="AD569" i="3"/>
  <c r="AB569" i="3"/>
  <c r="Z569" i="3"/>
  <c r="X569" i="3"/>
  <c r="V569" i="3"/>
  <c r="T569" i="3"/>
  <c r="R569" i="3"/>
  <c r="P569" i="3"/>
  <c r="BH568" i="3"/>
  <c r="BF568" i="3"/>
  <c r="BD568" i="3"/>
  <c r="BB568" i="3"/>
  <c r="AZ568" i="3"/>
  <c r="AX568" i="3"/>
  <c r="AV568" i="3"/>
  <c r="AT568" i="3"/>
  <c r="AR568" i="3"/>
  <c r="AP568" i="3"/>
  <c r="AN568" i="3"/>
  <c r="AL568" i="3"/>
  <c r="AJ568" i="3"/>
  <c r="AH568" i="3"/>
  <c r="AF568" i="3"/>
  <c r="AD568" i="3"/>
  <c r="AB568" i="3"/>
  <c r="Z568" i="3"/>
  <c r="X568" i="3"/>
  <c r="V568" i="3"/>
  <c r="T568" i="3"/>
  <c r="R568" i="3"/>
  <c r="P568" i="3"/>
  <c r="BH567" i="3"/>
  <c r="BF567" i="3"/>
  <c r="BD567" i="3"/>
  <c r="BB567" i="3"/>
  <c r="AZ567" i="3"/>
  <c r="AX567" i="3"/>
  <c r="AV567" i="3"/>
  <c r="AT567" i="3"/>
  <c r="AR567" i="3"/>
  <c r="AP567" i="3"/>
  <c r="AN567" i="3"/>
  <c r="AL567" i="3"/>
  <c r="AJ567" i="3"/>
  <c r="AH567" i="3"/>
  <c r="AF567" i="3"/>
  <c r="AD567" i="3"/>
  <c r="AB567" i="3"/>
  <c r="Z567" i="3"/>
  <c r="X567" i="3"/>
  <c r="V567" i="3"/>
  <c r="T567" i="3"/>
  <c r="R567" i="3"/>
  <c r="P567" i="3"/>
  <c r="BH566" i="3"/>
  <c r="BF566" i="3"/>
  <c r="BD566" i="3"/>
  <c r="BB566" i="3"/>
  <c r="AZ566" i="3"/>
  <c r="AX566" i="3"/>
  <c r="AV566" i="3"/>
  <c r="AT566" i="3"/>
  <c r="AR566" i="3"/>
  <c r="AP566" i="3"/>
  <c r="AN566" i="3"/>
  <c r="AL566" i="3"/>
  <c r="AJ566" i="3"/>
  <c r="AH566" i="3"/>
  <c r="AF566" i="3"/>
  <c r="AD566" i="3"/>
  <c r="AB566" i="3"/>
  <c r="Z566" i="3"/>
  <c r="X566" i="3"/>
  <c r="V566" i="3"/>
  <c r="T566" i="3"/>
  <c r="R566" i="3"/>
  <c r="P566" i="3"/>
  <c r="BH565" i="3"/>
  <c r="BF565" i="3"/>
  <c r="BD565" i="3"/>
  <c r="BB565" i="3"/>
  <c r="AZ565" i="3"/>
  <c r="AX565" i="3"/>
  <c r="AV565" i="3"/>
  <c r="AT565" i="3"/>
  <c r="AR565" i="3"/>
  <c r="AP565" i="3"/>
  <c r="AN565" i="3"/>
  <c r="AL565" i="3"/>
  <c r="AJ565" i="3"/>
  <c r="AH565" i="3"/>
  <c r="AF565" i="3"/>
  <c r="AD565" i="3"/>
  <c r="AB565" i="3"/>
  <c r="Z565" i="3"/>
  <c r="X565" i="3"/>
  <c r="V565" i="3"/>
  <c r="T565" i="3"/>
  <c r="R565" i="3"/>
  <c r="P565" i="3"/>
  <c r="BH564" i="3"/>
  <c r="BF564" i="3"/>
  <c r="BD564" i="3"/>
  <c r="BB564" i="3"/>
  <c r="AZ564" i="3"/>
  <c r="AX564" i="3"/>
  <c r="AV564" i="3"/>
  <c r="AT564" i="3"/>
  <c r="AR564" i="3"/>
  <c r="AP564" i="3"/>
  <c r="AN564" i="3"/>
  <c r="AL564" i="3"/>
  <c r="AJ564" i="3"/>
  <c r="AH564" i="3"/>
  <c r="AF564" i="3"/>
  <c r="AD564" i="3"/>
  <c r="AB564" i="3"/>
  <c r="Z564" i="3"/>
  <c r="X564" i="3"/>
  <c r="V564" i="3"/>
  <c r="T564" i="3"/>
  <c r="R564" i="3"/>
  <c r="P564" i="3"/>
  <c r="BH563" i="3"/>
  <c r="BF563" i="3"/>
  <c r="BD563" i="3"/>
  <c r="BB563" i="3"/>
  <c r="AZ563" i="3"/>
  <c r="AX563" i="3"/>
  <c r="AV563" i="3"/>
  <c r="AT563" i="3"/>
  <c r="AR563" i="3"/>
  <c r="AP563" i="3"/>
  <c r="AN563" i="3"/>
  <c r="AL563" i="3"/>
  <c r="AJ563" i="3"/>
  <c r="AH563" i="3"/>
  <c r="AF563" i="3"/>
  <c r="AD563" i="3"/>
  <c r="AB563" i="3"/>
  <c r="Z563" i="3"/>
  <c r="X563" i="3"/>
  <c r="V563" i="3"/>
  <c r="T563" i="3"/>
  <c r="R563" i="3"/>
  <c r="P563" i="3"/>
  <c r="BH562" i="3"/>
  <c r="BF562" i="3"/>
  <c r="BD562" i="3"/>
  <c r="BB562" i="3"/>
  <c r="AZ562" i="3"/>
  <c r="AX562" i="3"/>
  <c r="AV562" i="3"/>
  <c r="AT562" i="3"/>
  <c r="AR562" i="3"/>
  <c r="AP562" i="3"/>
  <c r="AN562" i="3"/>
  <c r="AL562" i="3"/>
  <c r="AJ562" i="3"/>
  <c r="AH562" i="3"/>
  <c r="AF562" i="3"/>
  <c r="AD562" i="3"/>
  <c r="AB562" i="3"/>
  <c r="Z562" i="3"/>
  <c r="X562" i="3"/>
  <c r="V562" i="3"/>
  <c r="T562" i="3"/>
  <c r="R562" i="3"/>
  <c r="P562" i="3"/>
  <c r="BH561" i="3"/>
  <c r="BF561" i="3"/>
  <c r="BD561" i="3"/>
  <c r="BB561" i="3"/>
  <c r="AZ561" i="3"/>
  <c r="AX561" i="3"/>
  <c r="AV561" i="3"/>
  <c r="AT561" i="3"/>
  <c r="AR561" i="3"/>
  <c r="AP561" i="3"/>
  <c r="AN561" i="3"/>
  <c r="AL561" i="3"/>
  <c r="AJ561" i="3"/>
  <c r="AH561" i="3"/>
  <c r="AF561" i="3"/>
  <c r="AD561" i="3"/>
  <c r="AB561" i="3"/>
  <c r="Z561" i="3"/>
  <c r="X561" i="3"/>
  <c r="V561" i="3"/>
  <c r="T561" i="3"/>
  <c r="R561" i="3"/>
  <c r="P561" i="3"/>
  <c r="BH560" i="3"/>
  <c r="BF560" i="3"/>
  <c r="BD560" i="3"/>
  <c r="BB560" i="3"/>
  <c r="AZ560" i="3"/>
  <c r="AX560" i="3"/>
  <c r="AV560" i="3"/>
  <c r="AT560" i="3"/>
  <c r="AR560" i="3"/>
  <c r="AP560" i="3"/>
  <c r="AN560" i="3"/>
  <c r="AL560" i="3"/>
  <c r="AJ560" i="3"/>
  <c r="AH560" i="3"/>
  <c r="AF560" i="3"/>
  <c r="AD560" i="3"/>
  <c r="AB560" i="3"/>
  <c r="Z560" i="3"/>
  <c r="X560" i="3"/>
  <c r="V560" i="3"/>
  <c r="T560" i="3"/>
  <c r="R560" i="3"/>
  <c r="P560" i="3"/>
  <c r="BH559" i="3"/>
  <c r="BF559" i="3"/>
  <c r="BD559" i="3"/>
  <c r="BB559" i="3"/>
  <c r="AZ559" i="3"/>
  <c r="AX559" i="3"/>
  <c r="AV559" i="3"/>
  <c r="AT559" i="3"/>
  <c r="AR559" i="3"/>
  <c r="AP559" i="3"/>
  <c r="AN559" i="3"/>
  <c r="AL559" i="3"/>
  <c r="AJ559" i="3"/>
  <c r="AH559" i="3"/>
  <c r="AF559" i="3"/>
  <c r="AD559" i="3"/>
  <c r="AB559" i="3"/>
  <c r="Z559" i="3"/>
  <c r="X559" i="3"/>
  <c r="V559" i="3"/>
  <c r="T559" i="3"/>
  <c r="R559" i="3"/>
  <c r="P559" i="3"/>
  <c r="BH558" i="3"/>
  <c r="BF558" i="3"/>
  <c r="BD558" i="3"/>
  <c r="BB558" i="3"/>
  <c r="AZ558" i="3"/>
  <c r="AX558" i="3"/>
  <c r="AV558" i="3"/>
  <c r="AT558" i="3"/>
  <c r="AR558" i="3"/>
  <c r="AP558" i="3"/>
  <c r="AN558" i="3"/>
  <c r="AL558" i="3"/>
  <c r="AJ558" i="3"/>
  <c r="AH558" i="3"/>
  <c r="AF558" i="3"/>
  <c r="AD558" i="3"/>
  <c r="AB558" i="3"/>
  <c r="Z558" i="3"/>
  <c r="X558" i="3"/>
  <c r="V558" i="3"/>
  <c r="T558" i="3"/>
  <c r="R558" i="3"/>
  <c r="P558" i="3"/>
  <c r="BH557" i="3"/>
  <c r="BF557" i="3"/>
  <c r="BD557" i="3"/>
  <c r="BB557" i="3"/>
  <c r="AZ557" i="3"/>
  <c r="AX557" i="3"/>
  <c r="AV557" i="3"/>
  <c r="AT557" i="3"/>
  <c r="AR557" i="3"/>
  <c r="AP557" i="3"/>
  <c r="AN557" i="3"/>
  <c r="AL557" i="3"/>
  <c r="AJ557" i="3"/>
  <c r="AH557" i="3"/>
  <c r="AF557" i="3"/>
  <c r="AD557" i="3"/>
  <c r="AB557" i="3"/>
  <c r="Z557" i="3"/>
  <c r="X557" i="3"/>
  <c r="V557" i="3"/>
  <c r="T557" i="3"/>
  <c r="R557" i="3"/>
  <c r="P557" i="3"/>
  <c r="BH556" i="3"/>
  <c r="BF556" i="3"/>
  <c r="BD556" i="3"/>
  <c r="BB556" i="3"/>
  <c r="AZ556" i="3"/>
  <c r="AX556" i="3"/>
  <c r="AV556" i="3"/>
  <c r="AT556" i="3"/>
  <c r="AR556" i="3"/>
  <c r="AP556" i="3"/>
  <c r="AN556" i="3"/>
  <c r="AL556" i="3"/>
  <c r="AJ556" i="3"/>
  <c r="AG556" i="3"/>
  <c r="AC556" i="3"/>
  <c r="Y556" i="3"/>
  <c r="U556" i="3"/>
  <c r="Q556" i="3"/>
  <c r="M556" i="3"/>
  <c r="BI555" i="3"/>
  <c r="BE555" i="3"/>
  <c r="BA555" i="3"/>
  <c r="AW555" i="3"/>
  <c r="AS555" i="3"/>
  <c r="AO555" i="3"/>
  <c r="AK555" i="3"/>
  <c r="AG555" i="3"/>
  <c r="AC555" i="3"/>
  <c r="Y555" i="3"/>
  <c r="U555" i="3"/>
  <c r="Q555" i="3"/>
  <c r="M555" i="3"/>
  <c r="BI554" i="3"/>
  <c r="BE554" i="3"/>
  <c r="BA554" i="3"/>
  <c r="AW554" i="3"/>
  <c r="AS554" i="3"/>
  <c r="AO554" i="3"/>
  <c r="AK554" i="3"/>
  <c r="AG554" i="3"/>
  <c r="AC554" i="3"/>
  <c r="Y554" i="3"/>
  <c r="U554" i="3"/>
  <c r="Q554" i="3"/>
  <c r="M554" i="3"/>
  <c r="M553" i="3"/>
  <c r="O553" i="3"/>
  <c r="Q553" i="3"/>
  <c r="S553" i="3"/>
  <c r="U553" i="3"/>
  <c r="W553" i="3"/>
  <c r="Y553" i="3"/>
  <c r="AA553" i="3"/>
  <c r="AC553" i="3"/>
  <c r="AE553" i="3"/>
  <c r="AG553" i="3"/>
  <c r="AI553" i="3"/>
  <c r="AK553" i="3"/>
  <c r="AM553" i="3"/>
  <c r="AO553" i="3"/>
  <c r="AQ553" i="3"/>
  <c r="AS553" i="3"/>
  <c r="AU553" i="3"/>
  <c r="AW553" i="3"/>
  <c r="AY553" i="3"/>
  <c r="BA553" i="3"/>
  <c r="BC553" i="3"/>
  <c r="BE553" i="3"/>
  <c r="BG553" i="3"/>
  <c r="BI553" i="3"/>
  <c r="M551" i="3"/>
  <c r="O551" i="3"/>
  <c r="Q551" i="3"/>
  <c r="S551" i="3"/>
  <c r="U551" i="3"/>
  <c r="W551" i="3"/>
  <c r="Y551" i="3"/>
  <c r="AA551" i="3"/>
  <c r="AC551" i="3"/>
  <c r="AE551" i="3"/>
  <c r="AG551" i="3"/>
  <c r="AI551" i="3"/>
  <c r="AK551" i="3"/>
  <c r="AM551" i="3"/>
  <c r="AO551" i="3"/>
  <c r="AQ551" i="3"/>
  <c r="AS551" i="3"/>
  <c r="AU551" i="3"/>
  <c r="AW551" i="3"/>
  <c r="AY551" i="3"/>
  <c r="BA551" i="3"/>
  <c r="BC551" i="3"/>
  <c r="BE551" i="3"/>
  <c r="BG551" i="3"/>
  <c r="BI551" i="3"/>
  <c r="M549" i="3"/>
  <c r="O549" i="3"/>
  <c r="Q549" i="3"/>
  <c r="S549" i="3"/>
  <c r="U549" i="3"/>
  <c r="W549" i="3"/>
  <c r="Y549" i="3"/>
  <c r="AA549" i="3"/>
  <c r="AC549" i="3"/>
  <c r="AE549" i="3"/>
  <c r="AG549" i="3"/>
  <c r="AI549" i="3"/>
  <c r="AK549" i="3"/>
  <c r="AM549" i="3"/>
  <c r="AO549" i="3"/>
  <c r="AQ549" i="3"/>
  <c r="AS549" i="3"/>
  <c r="AU549" i="3"/>
  <c r="AW549" i="3"/>
  <c r="AY549" i="3"/>
  <c r="BA549" i="3"/>
  <c r="BC549" i="3"/>
  <c r="BE549" i="3"/>
  <c r="BG549" i="3"/>
  <c r="BI549" i="3"/>
  <c r="M547" i="3"/>
  <c r="O547" i="3"/>
  <c r="Q547" i="3"/>
  <c r="S547" i="3"/>
  <c r="U547" i="3"/>
  <c r="W547" i="3"/>
  <c r="Y547" i="3"/>
  <c r="AA547" i="3"/>
  <c r="AC547" i="3"/>
  <c r="AE547" i="3"/>
  <c r="AG547" i="3"/>
  <c r="AI547" i="3"/>
  <c r="AK547" i="3"/>
  <c r="AM547" i="3"/>
  <c r="AO547" i="3"/>
  <c r="AQ547" i="3"/>
  <c r="AS547" i="3"/>
  <c r="AU547" i="3"/>
  <c r="AW547" i="3"/>
  <c r="AY547" i="3"/>
  <c r="BA547" i="3"/>
  <c r="BC547" i="3"/>
  <c r="BE547" i="3"/>
  <c r="BG547" i="3"/>
  <c r="BI547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M539" i="3"/>
  <c r="O539" i="3"/>
  <c r="Q539" i="3"/>
  <c r="S539" i="3"/>
  <c r="U539" i="3"/>
  <c r="W539" i="3"/>
  <c r="Y539" i="3"/>
  <c r="AA539" i="3"/>
  <c r="AC539" i="3"/>
  <c r="AE539" i="3"/>
  <c r="AG539" i="3"/>
  <c r="AI539" i="3"/>
  <c r="AK539" i="3"/>
  <c r="AM539" i="3"/>
  <c r="AO539" i="3"/>
  <c r="AQ539" i="3"/>
  <c r="AS539" i="3"/>
  <c r="AU539" i="3"/>
  <c r="AW539" i="3"/>
  <c r="AY539" i="3"/>
  <c r="BA539" i="3"/>
  <c r="BC539" i="3"/>
  <c r="BE539" i="3"/>
  <c r="BG539" i="3"/>
  <c r="BI539" i="3"/>
  <c r="M537" i="3"/>
  <c r="O537" i="3"/>
  <c r="Q537" i="3"/>
  <c r="S537" i="3"/>
  <c r="U537" i="3"/>
  <c r="W537" i="3"/>
  <c r="Y537" i="3"/>
  <c r="AA537" i="3"/>
  <c r="AC537" i="3"/>
  <c r="AE537" i="3"/>
  <c r="AG537" i="3"/>
  <c r="AI537" i="3"/>
  <c r="AK537" i="3"/>
  <c r="AM537" i="3"/>
  <c r="AO537" i="3"/>
  <c r="AQ537" i="3"/>
  <c r="AS537" i="3"/>
  <c r="AU537" i="3"/>
  <c r="AW537" i="3"/>
  <c r="AY537" i="3"/>
  <c r="BA537" i="3"/>
  <c r="BC537" i="3"/>
  <c r="BE537" i="3"/>
  <c r="BG537" i="3"/>
  <c r="BI537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M533" i="3"/>
  <c r="O533" i="3"/>
  <c r="Q533" i="3"/>
  <c r="S533" i="3"/>
  <c r="U533" i="3"/>
  <c r="W533" i="3"/>
  <c r="Y533" i="3"/>
  <c r="AA533" i="3"/>
  <c r="AC533" i="3"/>
  <c r="AE533" i="3"/>
  <c r="AG533" i="3"/>
  <c r="AI533" i="3"/>
  <c r="AK533" i="3"/>
  <c r="AM533" i="3"/>
  <c r="AO533" i="3"/>
  <c r="AQ533" i="3"/>
  <c r="AS533" i="3"/>
  <c r="AU533" i="3"/>
  <c r="AW533" i="3"/>
  <c r="AY533" i="3"/>
  <c r="BA533" i="3"/>
  <c r="BC533" i="3"/>
  <c r="BE533" i="3"/>
  <c r="BG533" i="3"/>
  <c r="BI533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M527" i="3"/>
  <c r="O527" i="3"/>
  <c r="Q527" i="3"/>
  <c r="S527" i="3"/>
  <c r="U527" i="3"/>
  <c r="W527" i="3"/>
  <c r="Y527" i="3"/>
  <c r="AA527" i="3"/>
  <c r="AC527" i="3"/>
  <c r="AE527" i="3"/>
  <c r="AG527" i="3"/>
  <c r="AI527" i="3"/>
  <c r="AK527" i="3"/>
  <c r="AM527" i="3"/>
  <c r="AO527" i="3"/>
  <c r="AQ527" i="3"/>
  <c r="AS527" i="3"/>
  <c r="AU527" i="3"/>
  <c r="AW527" i="3"/>
  <c r="AY527" i="3"/>
  <c r="BA527" i="3"/>
  <c r="BC527" i="3"/>
  <c r="BE527" i="3"/>
  <c r="BG527" i="3"/>
  <c r="BI527" i="3"/>
  <c r="M525" i="3"/>
  <c r="O525" i="3"/>
  <c r="Q525" i="3"/>
  <c r="S525" i="3"/>
  <c r="U525" i="3"/>
  <c r="W525" i="3"/>
  <c r="Y525" i="3"/>
  <c r="AA525" i="3"/>
  <c r="AC525" i="3"/>
  <c r="AE525" i="3"/>
  <c r="AG525" i="3"/>
  <c r="AI525" i="3"/>
  <c r="AK525" i="3"/>
  <c r="AM525" i="3"/>
  <c r="AO525" i="3"/>
  <c r="AQ525" i="3"/>
  <c r="AS525" i="3"/>
  <c r="AU525" i="3"/>
  <c r="AW525" i="3"/>
  <c r="AY525" i="3"/>
  <c r="BA525" i="3"/>
  <c r="BC525" i="3"/>
  <c r="BE525" i="3"/>
  <c r="BG525" i="3"/>
  <c r="BI525" i="3"/>
  <c r="M523" i="3"/>
  <c r="O523" i="3"/>
  <c r="Q523" i="3"/>
  <c r="S523" i="3"/>
  <c r="U523" i="3"/>
  <c r="W523" i="3"/>
  <c r="Y523" i="3"/>
  <c r="AA523" i="3"/>
  <c r="AC523" i="3"/>
  <c r="AE523" i="3"/>
  <c r="AG523" i="3"/>
  <c r="AI523" i="3"/>
  <c r="AK523" i="3"/>
  <c r="AM523" i="3"/>
  <c r="AO523" i="3"/>
  <c r="AQ523" i="3"/>
  <c r="AS523" i="3"/>
  <c r="AU523" i="3"/>
  <c r="AW523" i="3"/>
  <c r="AY523" i="3"/>
  <c r="BA523" i="3"/>
  <c r="BC523" i="3"/>
  <c r="BE523" i="3"/>
  <c r="BG523" i="3"/>
  <c r="BI523" i="3"/>
  <c r="M521" i="3"/>
  <c r="O521" i="3"/>
  <c r="Q521" i="3"/>
  <c r="S521" i="3"/>
  <c r="U521" i="3"/>
  <c r="W521" i="3"/>
  <c r="Y521" i="3"/>
  <c r="AA521" i="3"/>
  <c r="AC521" i="3"/>
  <c r="AE521" i="3"/>
  <c r="AG521" i="3"/>
  <c r="AI521" i="3"/>
  <c r="AK521" i="3"/>
  <c r="AM521" i="3"/>
  <c r="AO521" i="3"/>
  <c r="AQ521" i="3"/>
  <c r="AS521" i="3"/>
  <c r="AU521" i="3"/>
  <c r="AW521" i="3"/>
  <c r="AY521" i="3"/>
  <c r="BA521" i="3"/>
  <c r="BC521" i="3"/>
  <c r="BE521" i="3"/>
  <c r="BG521" i="3"/>
  <c r="BI521" i="3"/>
  <c r="M519" i="3"/>
  <c r="O519" i="3"/>
  <c r="Q519" i="3"/>
  <c r="S519" i="3"/>
  <c r="U519" i="3"/>
  <c r="W519" i="3"/>
  <c r="Y519" i="3"/>
  <c r="AA519" i="3"/>
  <c r="AC519" i="3"/>
  <c r="AE519" i="3"/>
  <c r="AG519" i="3"/>
  <c r="AI519" i="3"/>
  <c r="AK519" i="3"/>
  <c r="AM519" i="3"/>
  <c r="AO519" i="3"/>
  <c r="AQ519" i="3"/>
  <c r="AS519" i="3"/>
  <c r="AU519" i="3"/>
  <c r="AW519" i="3"/>
  <c r="AY519" i="3"/>
  <c r="BA519" i="3"/>
  <c r="BC519" i="3"/>
  <c r="BE519" i="3"/>
  <c r="BG519" i="3"/>
  <c r="BI519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M511" i="3"/>
  <c r="O511" i="3"/>
  <c r="Q511" i="3"/>
  <c r="S511" i="3"/>
  <c r="U511" i="3"/>
  <c r="W511" i="3"/>
  <c r="Y511" i="3"/>
  <c r="AA511" i="3"/>
  <c r="AC511" i="3"/>
  <c r="AE511" i="3"/>
  <c r="AG511" i="3"/>
  <c r="AI511" i="3"/>
  <c r="AK511" i="3"/>
  <c r="AM511" i="3"/>
  <c r="AO511" i="3"/>
  <c r="AQ511" i="3"/>
  <c r="AS511" i="3"/>
  <c r="AU511" i="3"/>
  <c r="AW511" i="3"/>
  <c r="AY511" i="3"/>
  <c r="BA511" i="3"/>
  <c r="BC511" i="3"/>
  <c r="BE511" i="3"/>
  <c r="BG511" i="3"/>
  <c r="BI511" i="3"/>
  <c r="BH553" i="3"/>
  <c r="BF553" i="3"/>
  <c r="BD553" i="3"/>
  <c r="BB553" i="3"/>
  <c r="AZ553" i="3"/>
  <c r="AX553" i="3"/>
  <c r="AV553" i="3"/>
  <c r="AT553" i="3"/>
  <c r="AR553" i="3"/>
  <c r="AP553" i="3"/>
  <c r="AN553" i="3"/>
  <c r="AL553" i="3"/>
  <c r="AJ553" i="3"/>
  <c r="AH553" i="3"/>
  <c r="AF553" i="3"/>
  <c r="AD553" i="3"/>
  <c r="AB553" i="3"/>
  <c r="Z553" i="3"/>
  <c r="X553" i="3"/>
  <c r="V553" i="3"/>
  <c r="T553" i="3"/>
  <c r="R553" i="3"/>
  <c r="P553" i="3"/>
  <c r="BH552" i="3"/>
  <c r="BF552" i="3"/>
  <c r="BD552" i="3"/>
  <c r="BB552" i="3"/>
  <c r="AZ552" i="3"/>
  <c r="AX552" i="3"/>
  <c r="AV552" i="3"/>
  <c r="AT552" i="3"/>
  <c r="AR552" i="3"/>
  <c r="AP552" i="3"/>
  <c r="AN552" i="3"/>
  <c r="AL552" i="3"/>
  <c r="AJ552" i="3"/>
  <c r="AH552" i="3"/>
  <c r="AF552" i="3"/>
  <c r="AD552" i="3"/>
  <c r="AB552" i="3"/>
  <c r="Z552" i="3"/>
  <c r="X552" i="3"/>
  <c r="V552" i="3"/>
  <c r="T552" i="3"/>
  <c r="R552" i="3"/>
  <c r="P552" i="3"/>
  <c r="BH551" i="3"/>
  <c r="BF551" i="3"/>
  <c r="BD551" i="3"/>
  <c r="BB551" i="3"/>
  <c r="AZ551" i="3"/>
  <c r="AX551" i="3"/>
  <c r="AV551" i="3"/>
  <c r="AT551" i="3"/>
  <c r="AR551" i="3"/>
  <c r="AP551" i="3"/>
  <c r="AN551" i="3"/>
  <c r="AL551" i="3"/>
  <c r="AJ551" i="3"/>
  <c r="AH551" i="3"/>
  <c r="AF551" i="3"/>
  <c r="AD551" i="3"/>
  <c r="AB551" i="3"/>
  <c r="Z551" i="3"/>
  <c r="X551" i="3"/>
  <c r="V551" i="3"/>
  <c r="T551" i="3"/>
  <c r="R551" i="3"/>
  <c r="P551" i="3"/>
  <c r="BH550" i="3"/>
  <c r="BF550" i="3"/>
  <c r="BD550" i="3"/>
  <c r="BB550" i="3"/>
  <c r="AZ550" i="3"/>
  <c r="AX550" i="3"/>
  <c r="AV550" i="3"/>
  <c r="AT550" i="3"/>
  <c r="AR550" i="3"/>
  <c r="AP550" i="3"/>
  <c r="AN550" i="3"/>
  <c r="AL550" i="3"/>
  <c r="AJ550" i="3"/>
  <c r="AH550" i="3"/>
  <c r="AF550" i="3"/>
  <c r="AD550" i="3"/>
  <c r="AB550" i="3"/>
  <c r="Z550" i="3"/>
  <c r="X550" i="3"/>
  <c r="V550" i="3"/>
  <c r="T550" i="3"/>
  <c r="R550" i="3"/>
  <c r="P550" i="3"/>
  <c r="BH549" i="3"/>
  <c r="BF549" i="3"/>
  <c r="BD549" i="3"/>
  <c r="BB549" i="3"/>
  <c r="AZ549" i="3"/>
  <c r="AX549" i="3"/>
  <c r="AV549" i="3"/>
  <c r="AT549" i="3"/>
  <c r="AR549" i="3"/>
  <c r="AP549" i="3"/>
  <c r="AN549" i="3"/>
  <c r="AL549" i="3"/>
  <c r="AJ549" i="3"/>
  <c r="AH549" i="3"/>
  <c r="AF549" i="3"/>
  <c r="AD549" i="3"/>
  <c r="AB549" i="3"/>
  <c r="Z549" i="3"/>
  <c r="X549" i="3"/>
  <c r="V549" i="3"/>
  <c r="T549" i="3"/>
  <c r="R549" i="3"/>
  <c r="P549" i="3"/>
  <c r="BH548" i="3"/>
  <c r="BF548" i="3"/>
  <c r="BD548" i="3"/>
  <c r="BB548" i="3"/>
  <c r="AZ548" i="3"/>
  <c r="AX548" i="3"/>
  <c r="AV548" i="3"/>
  <c r="AT548" i="3"/>
  <c r="AR548" i="3"/>
  <c r="AP548" i="3"/>
  <c r="AN548" i="3"/>
  <c r="AL548" i="3"/>
  <c r="AJ548" i="3"/>
  <c r="AH548" i="3"/>
  <c r="AF548" i="3"/>
  <c r="AD548" i="3"/>
  <c r="AB548" i="3"/>
  <c r="Z548" i="3"/>
  <c r="X548" i="3"/>
  <c r="V548" i="3"/>
  <c r="T548" i="3"/>
  <c r="R548" i="3"/>
  <c r="P548" i="3"/>
  <c r="BH547" i="3"/>
  <c r="BF547" i="3"/>
  <c r="BD547" i="3"/>
  <c r="BB547" i="3"/>
  <c r="AZ547" i="3"/>
  <c r="AX547" i="3"/>
  <c r="AV547" i="3"/>
  <c r="AT547" i="3"/>
  <c r="AR547" i="3"/>
  <c r="AP547" i="3"/>
  <c r="AN547" i="3"/>
  <c r="AL547" i="3"/>
  <c r="AJ547" i="3"/>
  <c r="AH547" i="3"/>
  <c r="AF547" i="3"/>
  <c r="AD547" i="3"/>
  <c r="AB547" i="3"/>
  <c r="Z547" i="3"/>
  <c r="X547" i="3"/>
  <c r="V547" i="3"/>
  <c r="T547" i="3"/>
  <c r="R547" i="3"/>
  <c r="P547" i="3"/>
  <c r="BH546" i="3"/>
  <c r="BF546" i="3"/>
  <c r="BD546" i="3"/>
  <c r="BB546" i="3"/>
  <c r="AZ546" i="3"/>
  <c r="AX546" i="3"/>
  <c r="AV546" i="3"/>
  <c r="AT546" i="3"/>
  <c r="AR546" i="3"/>
  <c r="AP546" i="3"/>
  <c r="AN546" i="3"/>
  <c r="AL546" i="3"/>
  <c r="AJ546" i="3"/>
  <c r="AH546" i="3"/>
  <c r="AF546" i="3"/>
  <c r="AD546" i="3"/>
  <c r="AB546" i="3"/>
  <c r="Z546" i="3"/>
  <c r="X546" i="3"/>
  <c r="V546" i="3"/>
  <c r="T546" i="3"/>
  <c r="R546" i="3"/>
  <c r="P546" i="3"/>
  <c r="BH545" i="3"/>
  <c r="BF545" i="3"/>
  <c r="BD545" i="3"/>
  <c r="BB545" i="3"/>
  <c r="AZ545" i="3"/>
  <c r="AX545" i="3"/>
  <c r="AV545" i="3"/>
  <c r="AT545" i="3"/>
  <c r="AR545" i="3"/>
  <c r="AP545" i="3"/>
  <c r="AN545" i="3"/>
  <c r="AL545" i="3"/>
  <c r="AJ545" i="3"/>
  <c r="AH545" i="3"/>
  <c r="AF545" i="3"/>
  <c r="AD545" i="3"/>
  <c r="AB545" i="3"/>
  <c r="Z545" i="3"/>
  <c r="X545" i="3"/>
  <c r="V545" i="3"/>
  <c r="T545" i="3"/>
  <c r="R545" i="3"/>
  <c r="P545" i="3"/>
  <c r="BH544" i="3"/>
  <c r="BF544" i="3"/>
  <c r="BD544" i="3"/>
  <c r="BB544" i="3"/>
  <c r="AZ544" i="3"/>
  <c r="AX544" i="3"/>
  <c r="AV544" i="3"/>
  <c r="AT544" i="3"/>
  <c r="AR544" i="3"/>
  <c r="AP544" i="3"/>
  <c r="AN544" i="3"/>
  <c r="AL544" i="3"/>
  <c r="AJ544" i="3"/>
  <c r="AH544" i="3"/>
  <c r="AF544" i="3"/>
  <c r="AD544" i="3"/>
  <c r="AB544" i="3"/>
  <c r="Z544" i="3"/>
  <c r="X544" i="3"/>
  <c r="V544" i="3"/>
  <c r="T544" i="3"/>
  <c r="R544" i="3"/>
  <c r="P544" i="3"/>
  <c r="BH543" i="3"/>
  <c r="BF543" i="3"/>
  <c r="BD543" i="3"/>
  <c r="BB543" i="3"/>
  <c r="AZ543" i="3"/>
  <c r="AX543" i="3"/>
  <c r="AV543" i="3"/>
  <c r="AT543" i="3"/>
  <c r="AR543" i="3"/>
  <c r="AP543" i="3"/>
  <c r="AN543" i="3"/>
  <c r="AL543" i="3"/>
  <c r="AJ543" i="3"/>
  <c r="AH543" i="3"/>
  <c r="AF543" i="3"/>
  <c r="AD543" i="3"/>
  <c r="AB543" i="3"/>
  <c r="Z543" i="3"/>
  <c r="X543" i="3"/>
  <c r="V543" i="3"/>
  <c r="T543" i="3"/>
  <c r="R543" i="3"/>
  <c r="P543" i="3"/>
  <c r="BH542" i="3"/>
  <c r="BF542" i="3"/>
  <c r="BD542" i="3"/>
  <c r="BB542" i="3"/>
  <c r="AZ542" i="3"/>
  <c r="AX542" i="3"/>
  <c r="AV542" i="3"/>
  <c r="AT542" i="3"/>
  <c r="AR542" i="3"/>
  <c r="AP542" i="3"/>
  <c r="AN542" i="3"/>
  <c r="AL542" i="3"/>
  <c r="AJ542" i="3"/>
  <c r="AH542" i="3"/>
  <c r="AF542" i="3"/>
  <c r="AD542" i="3"/>
  <c r="AB542" i="3"/>
  <c r="Z542" i="3"/>
  <c r="X542" i="3"/>
  <c r="V542" i="3"/>
  <c r="T542" i="3"/>
  <c r="R542" i="3"/>
  <c r="P542" i="3"/>
  <c r="BH541" i="3"/>
  <c r="BF541" i="3"/>
  <c r="BD541" i="3"/>
  <c r="BB541" i="3"/>
  <c r="AZ541" i="3"/>
  <c r="AX541" i="3"/>
  <c r="AV541" i="3"/>
  <c r="AT541" i="3"/>
  <c r="AR541" i="3"/>
  <c r="AP541" i="3"/>
  <c r="AN541" i="3"/>
  <c r="AL541" i="3"/>
  <c r="AJ541" i="3"/>
  <c r="AH541" i="3"/>
  <c r="AF541" i="3"/>
  <c r="AD541" i="3"/>
  <c r="AB541" i="3"/>
  <c r="Z541" i="3"/>
  <c r="X541" i="3"/>
  <c r="V541" i="3"/>
  <c r="T541" i="3"/>
  <c r="R541" i="3"/>
  <c r="P541" i="3"/>
  <c r="BH540" i="3"/>
  <c r="BF540" i="3"/>
  <c r="BD540" i="3"/>
  <c r="BB540" i="3"/>
  <c r="AZ540" i="3"/>
  <c r="AX540" i="3"/>
  <c r="AV540" i="3"/>
  <c r="AT540" i="3"/>
  <c r="AR540" i="3"/>
  <c r="AP540" i="3"/>
  <c r="AN540" i="3"/>
  <c r="AL540" i="3"/>
  <c r="AJ540" i="3"/>
  <c r="AH540" i="3"/>
  <c r="AF540" i="3"/>
  <c r="AD540" i="3"/>
  <c r="AB540" i="3"/>
  <c r="Z540" i="3"/>
  <c r="X540" i="3"/>
  <c r="V540" i="3"/>
  <c r="T540" i="3"/>
  <c r="R540" i="3"/>
  <c r="P540" i="3"/>
  <c r="BH539" i="3"/>
  <c r="BF539" i="3"/>
  <c r="BD539" i="3"/>
  <c r="BB539" i="3"/>
  <c r="AZ539" i="3"/>
  <c r="AX539" i="3"/>
  <c r="AV539" i="3"/>
  <c r="AT539" i="3"/>
  <c r="AR539" i="3"/>
  <c r="AP539" i="3"/>
  <c r="AN539" i="3"/>
  <c r="AL539" i="3"/>
  <c r="AJ539" i="3"/>
  <c r="AH539" i="3"/>
  <c r="AF539" i="3"/>
  <c r="AD539" i="3"/>
  <c r="AB539" i="3"/>
  <c r="Z539" i="3"/>
  <c r="X539" i="3"/>
  <c r="V539" i="3"/>
  <c r="T539" i="3"/>
  <c r="R539" i="3"/>
  <c r="P539" i="3"/>
  <c r="BH538" i="3"/>
  <c r="BF538" i="3"/>
  <c r="BD538" i="3"/>
  <c r="BB538" i="3"/>
  <c r="AZ538" i="3"/>
  <c r="AX538" i="3"/>
  <c r="AV538" i="3"/>
  <c r="AT538" i="3"/>
  <c r="AR538" i="3"/>
  <c r="AP538" i="3"/>
  <c r="AN538" i="3"/>
  <c r="AL538" i="3"/>
  <c r="AJ538" i="3"/>
  <c r="AH538" i="3"/>
  <c r="AF538" i="3"/>
  <c r="AD538" i="3"/>
  <c r="AB538" i="3"/>
  <c r="Z538" i="3"/>
  <c r="X538" i="3"/>
  <c r="V538" i="3"/>
  <c r="T538" i="3"/>
  <c r="R538" i="3"/>
  <c r="P538" i="3"/>
  <c r="BH537" i="3"/>
  <c r="BF537" i="3"/>
  <c r="BD537" i="3"/>
  <c r="BB537" i="3"/>
  <c r="AZ537" i="3"/>
  <c r="AX537" i="3"/>
  <c r="AV537" i="3"/>
  <c r="AT537" i="3"/>
  <c r="AR537" i="3"/>
  <c r="AP537" i="3"/>
  <c r="AN537" i="3"/>
  <c r="AL537" i="3"/>
  <c r="AJ537" i="3"/>
  <c r="AH537" i="3"/>
  <c r="AF537" i="3"/>
  <c r="AD537" i="3"/>
  <c r="AB537" i="3"/>
  <c r="Z537" i="3"/>
  <c r="X537" i="3"/>
  <c r="V537" i="3"/>
  <c r="T537" i="3"/>
  <c r="R537" i="3"/>
  <c r="P537" i="3"/>
  <c r="BH536" i="3"/>
  <c r="BF536" i="3"/>
  <c r="BD536" i="3"/>
  <c r="BB536" i="3"/>
  <c r="AZ536" i="3"/>
  <c r="AX536" i="3"/>
  <c r="AV536" i="3"/>
  <c r="AT536" i="3"/>
  <c r="AR536" i="3"/>
  <c r="AP536" i="3"/>
  <c r="AN536" i="3"/>
  <c r="AL536" i="3"/>
  <c r="AJ536" i="3"/>
  <c r="AH536" i="3"/>
  <c r="AF536" i="3"/>
  <c r="AD536" i="3"/>
  <c r="AB536" i="3"/>
  <c r="Z536" i="3"/>
  <c r="X536" i="3"/>
  <c r="V536" i="3"/>
  <c r="T536" i="3"/>
  <c r="R536" i="3"/>
  <c r="P536" i="3"/>
  <c r="BH535" i="3"/>
  <c r="BF535" i="3"/>
  <c r="BD535" i="3"/>
  <c r="BB535" i="3"/>
  <c r="AZ535" i="3"/>
  <c r="AX535" i="3"/>
  <c r="AV535" i="3"/>
  <c r="AT535" i="3"/>
  <c r="AR535" i="3"/>
  <c r="AP535" i="3"/>
  <c r="AN535" i="3"/>
  <c r="AL535" i="3"/>
  <c r="AJ535" i="3"/>
  <c r="AH535" i="3"/>
  <c r="AF535" i="3"/>
  <c r="AD535" i="3"/>
  <c r="AB535" i="3"/>
  <c r="Z535" i="3"/>
  <c r="X535" i="3"/>
  <c r="V535" i="3"/>
  <c r="T535" i="3"/>
  <c r="R535" i="3"/>
  <c r="P535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H532" i="3"/>
  <c r="BF532" i="3"/>
  <c r="BD532" i="3"/>
  <c r="BB532" i="3"/>
  <c r="AZ532" i="3"/>
  <c r="AX532" i="3"/>
  <c r="AV532" i="3"/>
  <c r="AT532" i="3"/>
  <c r="AR532" i="3"/>
  <c r="AP532" i="3"/>
  <c r="AN532" i="3"/>
  <c r="AL532" i="3"/>
  <c r="AJ532" i="3"/>
  <c r="AH532" i="3"/>
  <c r="AF532" i="3"/>
  <c r="AD532" i="3"/>
  <c r="AB532" i="3"/>
  <c r="Z532" i="3"/>
  <c r="X532" i="3"/>
  <c r="V532" i="3"/>
  <c r="T532" i="3"/>
  <c r="R532" i="3"/>
  <c r="P532" i="3"/>
  <c r="BH531" i="3"/>
  <c r="BF531" i="3"/>
  <c r="BD531" i="3"/>
  <c r="BB531" i="3"/>
  <c r="AZ531" i="3"/>
  <c r="AX531" i="3"/>
  <c r="AV531" i="3"/>
  <c r="AT531" i="3"/>
  <c r="AR531" i="3"/>
  <c r="AP531" i="3"/>
  <c r="AN531" i="3"/>
  <c r="AL531" i="3"/>
  <c r="AJ531" i="3"/>
  <c r="AH531" i="3"/>
  <c r="AF531" i="3"/>
  <c r="AD531" i="3"/>
  <c r="AB531" i="3"/>
  <c r="Z531" i="3"/>
  <c r="X531" i="3"/>
  <c r="V531" i="3"/>
  <c r="T531" i="3"/>
  <c r="R531" i="3"/>
  <c r="P531" i="3"/>
  <c r="BH530" i="3"/>
  <c r="BF530" i="3"/>
  <c r="BD530" i="3"/>
  <c r="BB530" i="3"/>
  <c r="AZ530" i="3"/>
  <c r="AX530" i="3"/>
  <c r="AV530" i="3"/>
  <c r="AT530" i="3"/>
  <c r="AR530" i="3"/>
  <c r="AP530" i="3"/>
  <c r="AN530" i="3"/>
  <c r="AL530" i="3"/>
  <c r="AJ530" i="3"/>
  <c r="AH530" i="3"/>
  <c r="AF530" i="3"/>
  <c r="AD530" i="3"/>
  <c r="AB530" i="3"/>
  <c r="Z530" i="3"/>
  <c r="X530" i="3"/>
  <c r="V530" i="3"/>
  <c r="T530" i="3"/>
  <c r="R530" i="3"/>
  <c r="P530" i="3"/>
  <c r="BH529" i="3"/>
  <c r="BF529" i="3"/>
  <c r="BD529" i="3"/>
  <c r="BB529" i="3"/>
  <c r="AZ529" i="3"/>
  <c r="AX529" i="3"/>
  <c r="AV529" i="3"/>
  <c r="AT529" i="3"/>
  <c r="AR529" i="3"/>
  <c r="AP529" i="3"/>
  <c r="AN529" i="3"/>
  <c r="AL529" i="3"/>
  <c r="AJ529" i="3"/>
  <c r="AH529" i="3"/>
  <c r="AF529" i="3"/>
  <c r="AD529" i="3"/>
  <c r="AB529" i="3"/>
  <c r="Z529" i="3"/>
  <c r="X529" i="3"/>
  <c r="V529" i="3"/>
  <c r="T529" i="3"/>
  <c r="R529" i="3"/>
  <c r="P529" i="3"/>
  <c r="BH528" i="3"/>
  <c r="BF528" i="3"/>
  <c r="BD528" i="3"/>
  <c r="BB528" i="3"/>
  <c r="AZ528" i="3"/>
  <c r="AX528" i="3"/>
  <c r="AV528" i="3"/>
  <c r="AT528" i="3"/>
  <c r="AR528" i="3"/>
  <c r="AP528" i="3"/>
  <c r="AN528" i="3"/>
  <c r="AL528" i="3"/>
  <c r="AJ528" i="3"/>
  <c r="AH528" i="3"/>
  <c r="AF528" i="3"/>
  <c r="AD528" i="3"/>
  <c r="AB528" i="3"/>
  <c r="Z528" i="3"/>
  <c r="X528" i="3"/>
  <c r="V528" i="3"/>
  <c r="T528" i="3"/>
  <c r="R528" i="3"/>
  <c r="P528" i="3"/>
  <c r="BH527" i="3"/>
  <c r="BF527" i="3"/>
  <c r="BD527" i="3"/>
  <c r="BB527" i="3"/>
  <c r="AZ527" i="3"/>
  <c r="AX527" i="3"/>
  <c r="AV527" i="3"/>
  <c r="AT527" i="3"/>
  <c r="AR527" i="3"/>
  <c r="AP527" i="3"/>
  <c r="AN527" i="3"/>
  <c r="AL527" i="3"/>
  <c r="AJ527" i="3"/>
  <c r="AH527" i="3"/>
  <c r="AF527" i="3"/>
  <c r="AD527" i="3"/>
  <c r="AB527" i="3"/>
  <c r="Z527" i="3"/>
  <c r="X527" i="3"/>
  <c r="V527" i="3"/>
  <c r="T527" i="3"/>
  <c r="R527" i="3"/>
  <c r="P527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H523" i="3"/>
  <c r="BF523" i="3"/>
  <c r="BD523" i="3"/>
  <c r="BB523" i="3"/>
  <c r="AZ523" i="3"/>
  <c r="AX523" i="3"/>
  <c r="AV523" i="3"/>
  <c r="AT523" i="3"/>
  <c r="AR523" i="3"/>
  <c r="AP523" i="3"/>
  <c r="AN523" i="3"/>
  <c r="AL523" i="3"/>
  <c r="AJ523" i="3"/>
  <c r="AH523" i="3"/>
  <c r="AF523" i="3"/>
  <c r="AD523" i="3"/>
  <c r="AB523" i="3"/>
  <c r="Z523" i="3"/>
  <c r="X523" i="3"/>
  <c r="V523" i="3"/>
  <c r="T523" i="3"/>
  <c r="R523" i="3"/>
  <c r="P523" i="3"/>
  <c r="BH522" i="3"/>
  <c r="BF522" i="3"/>
  <c r="BD522" i="3"/>
  <c r="BB522" i="3"/>
  <c r="AZ522" i="3"/>
  <c r="AX522" i="3"/>
  <c r="AV522" i="3"/>
  <c r="AT522" i="3"/>
  <c r="AR522" i="3"/>
  <c r="AP522" i="3"/>
  <c r="AN522" i="3"/>
  <c r="AL522" i="3"/>
  <c r="AJ522" i="3"/>
  <c r="AH522" i="3"/>
  <c r="AF522" i="3"/>
  <c r="AD522" i="3"/>
  <c r="AB522" i="3"/>
  <c r="Z522" i="3"/>
  <c r="X522" i="3"/>
  <c r="V522" i="3"/>
  <c r="T522" i="3"/>
  <c r="R522" i="3"/>
  <c r="P522" i="3"/>
  <c r="BH521" i="3"/>
  <c r="BF521" i="3"/>
  <c r="BD521" i="3"/>
  <c r="BB521" i="3"/>
  <c r="AZ521" i="3"/>
  <c r="AX521" i="3"/>
  <c r="AV521" i="3"/>
  <c r="AT521" i="3"/>
  <c r="AR521" i="3"/>
  <c r="AP521" i="3"/>
  <c r="AN521" i="3"/>
  <c r="AL521" i="3"/>
  <c r="AJ521" i="3"/>
  <c r="AH521" i="3"/>
  <c r="AF521" i="3"/>
  <c r="AD521" i="3"/>
  <c r="AB521" i="3"/>
  <c r="Z521" i="3"/>
  <c r="X521" i="3"/>
  <c r="V521" i="3"/>
  <c r="T521" i="3"/>
  <c r="R521" i="3"/>
  <c r="P521" i="3"/>
  <c r="BH520" i="3"/>
  <c r="BF520" i="3"/>
  <c r="BD520" i="3"/>
  <c r="BB520" i="3"/>
  <c r="AZ520" i="3"/>
  <c r="AX520" i="3"/>
  <c r="AV520" i="3"/>
  <c r="AT520" i="3"/>
  <c r="AR520" i="3"/>
  <c r="AP520" i="3"/>
  <c r="AN520" i="3"/>
  <c r="AL520" i="3"/>
  <c r="AJ520" i="3"/>
  <c r="AH520" i="3"/>
  <c r="AF520" i="3"/>
  <c r="AD520" i="3"/>
  <c r="AB520" i="3"/>
  <c r="Z520" i="3"/>
  <c r="X520" i="3"/>
  <c r="V520" i="3"/>
  <c r="T520" i="3"/>
  <c r="R520" i="3"/>
  <c r="P520" i="3"/>
  <c r="BH519" i="3"/>
  <c r="BF519" i="3"/>
  <c r="BD519" i="3"/>
  <c r="BB519" i="3"/>
  <c r="AZ519" i="3"/>
  <c r="AX519" i="3"/>
  <c r="AV519" i="3"/>
  <c r="AT519" i="3"/>
  <c r="AR519" i="3"/>
  <c r="AP519" i="3"/>
  <c r="AN519" i="3"/>
  <c r="AL519" i="3"/>
  <c r="AJ519" i="3"/>
  <c r="AH519" i="3"/>
  <c r="AF519" i="3"/>
  <c r="AD519" i="3"/>
  <c r="AB519" i="3"/>
  <c r="Z519" i="3"/>
  <c r="X519" i="3"/>
  <c r="V519" i="3"/>
  <c r="T519" i="3"/>
  <c r="R519" i="3"/>
  <c r="P519" i="3"/>
  <c r="BH518" i="3"/>
  <c r="BF518" i="3"/>
  <c r="BD518" i="3"/>
  <c r="BB518" i="3"/>
  <c r="AZ518" i="3"/>
  <c r="AX518" i="3"/>
  <c r="AV518" i="3"/>
  <c r="AT518" i="3"/>
  <c r="AR518" i="3"/>
  <c r="AP518" i="3"/>
  <c r="AN518" i="3"/>
  <c r="AL518" i="3"/>
  <c r="AJ518" i="3"/>
  <c r="AH518" i="3"/>
  <c r="AF518" i="3"/>
  <c r="AD518" i="3"/>
  <c r="AB518" i="3"/>
  <c r="Z518" i="3"/>
  <c r="X518" i="3"/>
  <c r="V518" i="3"/>
  <c r="T518" i="3"/>
  <c r="R518" i="3"/>
  <c r="P518" i="3"/>
  <c r="BH517" i="3"/>
  <c r="BF517" i="3"/>
  <c r="BD517" i="3"/>
  <c r="BB517" i="3"/>
  <c r="AZ517" i="3"/>
  <c r="AX517" i="3"/>
  <c r="AV517" i="3"/>
  <c r="AT517" i="3"/>
  <c r="AR517" i="3"/>
  <c r="AP517" i="3"/>
  <c r="AN517" i="3"/>
  <c r="AL517" i="3"/>
  <c r="AJ517" i="3"/>
  <c r="AH517" i="3"/>
  <c r="AF517" i="3"/>
  <c r="AD517" i="3"/>
  <c r="AB517" i="3"/>
  <c r="Z517" i="3"/>
  <c r="X517" i="3"/>
  <c r="V517" i="3"/>
  <c r="T517" i="3"/>
  <c r="R517" i="3"/>
  <c r="P517" i="3"/>
  <c r="BH516" i="3"/>
  <c r="BF516" i="3"/>
  <c r="BD516" i="3"/>
  <c r="BB516" i="3"/>
  <c r="AZ516" i="3"/>
  <c r="AX516" i="3"/>
  <c r="AV516" i="3"/>
  <c r="AT516" i="3"/>
  <c r="AR516" i="3"/>
  <c r="AP516" i="3"/>
  <c r="AN516" i="3"/>
  <c r="AL516" i="3"/>
  <c r="AJ516" i="3"/>
  <c r="AH516" i="3"/>
  <c r="AF516" i="3"/>
  <c r="AD516" i="3"/>
  <c r="AB516" i="3"/>
  <c r="Z516" i="3"/>
  <c r="X516" i="3"/>
  <c r="V516" i="3"/>
  <c r="T516" i="3"/>
  <c r="R516" i="3"/>
  <c r="P516" i="3"/>
  <c r="BH515" i="3"/>
  <c r="BF515" i="3"/>
  <c r="BD515" i="3"/>
  <c r="BB515" i="3"/>
  <c r="AZ515" i="3"/>
  <c r="AX515" i="3"/>
  <c r="AV515" i="3"/>
  <c r="AT515" i="3"/>
  <c r="AR515" i="3"/>
  <c r="AP515" i="3"/>
  <c r="AN515" i="3"/>
  <c r="AL515" i="3"/>
  <c r="AJ515" i="3"/>
  <c r="AH515" i="3"/>
  <c r="AF515" i="3"/>
  <c r="AD515" i="3"/>
  <c r="AB515" i="3"/>
  <c r="Z515" i="3"/>
  <c r="X515" i="3"/>
  <c r="V515" i="3"/>
  <c r="T515" i="3"/>
  <c r="R515" i="3"/>
  <c r="P515" i="3"/>
  <c r="BH514" i="3"/>
  <c r="BF514" i="3"/>
  <c r="BD514" i="3"/>
  <c r="BB514" i="3"/>
  <c r="AZ514" i="3"/>
  <c r="AX514" i="3"/>
  <c r="AV514" i="3"/>
  <c r="AT514" i="3"/>
  <c r="AR514" i="3"/>
  <c r="AP514" i="3"/>
  <c r="AN514" i="3"/>
  <c r="AL514" i="3"/>
  <c r="AJ514" i="3"/>
  <c r="AH514" i="3"/>
  <c r="AF514" i="3"/>
  <c r="AD514" i="3"/>
  <c r="AB514" i="3"/>
  <c r="Z514" i="3"/>
  <c r="X514" i="3"/>
  <c r="V514" i="3"/>
  <c r="T514" i="3"/>
  <c r="R514" i="3"/>
  <c r="P514" i="3"/>
  <c r="BH513" i="3"/>
  <c r="BF513" i="3"/>
  <c r="BD513" i="3"/>
  <c r="BB513" i="3"/>
  <c r="AZ513" i="3"/>
  <c r="AX513" i="3"/>
  <c r="AV513" i="3"/>
  <c r="AT513" i="3"/>
  <c r="AR513" i="3"/>
  <c r="AP513" i="3"/>
  <c r="AN513" i="3"/>
  <c r="AL513" i="3"/>
  <c r="AJ513" i="3"/>
  <c r="AH513" i="3"/>
  <c r="AF513" i="3"/>
  <c r="AD513" i="3"/>
  <c r="AB513" i="3"/>
  <c r="Z513" i="3"/>
  <c r="X513" i="3"/>
  <c r="V513" i="3"/>
  <c r="T513" i="3"/>
  <c r="R513" i="3"/>
  <c r="P513" i="3"/>
  <c r="BH512" i="3"/>
  <c r="BF512" i="3"/>
  <c r="BD512" i="3"/>
  <c r="BB512" i="3"/>
  <c r="AZ512" i="3"/>
  <c r="AX512" i="3"/>
  <c r="AV512" i="3"/>
  <c r="AT512" i="3"/>
  <c r="AR512" i="3"/>
  <c r="AP512" i="3"/>
  <c r="AN512" i="3"/>
  <c r="AL512" i="3"/>
  <c r="AJ512" i="3"/>
  <c r="AH512" i="3"/>
  <c r="AF512" i="3"/>
  <c r="AD512" i="3"/>
  <c r="AB512" i="3"/>
  <c r="Z512" i="3"/>
  <c r="X512" i="3"/>
  <c r="V512" i="3"/>
  <c r="T512" i="3"/>
  <c r="R512" i="3"/>
  <c r="P512" i="3"/>
  <c r="BH511" i="3"/>
  <c r="BF511" i="3"/>
  <c r="BD511" i="3"/>
  <c r="BB511" i="3"/>
  <c r="AZ511" i="3"/>
  <c r="AX511" i="3"/>
  <c r="AV511" i="3"/>
  <c r="AT511" i="3"/>
  <c r="AR511" i="3"/>
  <c r="AP511" i="3"/>
  <c r="AN511" i="3"/>
  <c r="AL511" i="3"/>
  <c r="AJ511" i="3"/>
  <c r="AH511" i="3"/>
  <c r="AF511" i="3"/>
  <c r="AD511" i="3"/>
  <c r="AB511" i="3"/>
  <c r="Z511" i="3"/>
  <c r="X511" i="3"/>
  <c r="V511" i="3"/>
  <c r="T511" i="3"/>
  <c r="R511" i="3"/>
  <c r="P511" i="3"/>
  <c r="BH510" i="3"/>
  <c r="BF510" i="3"/>
  <c r="BD510" i="3"/>
  <c r="BB510" i="3"/>
  <c r="AZ510" i="3"/>
  <c r="AX510" i="3"/>
  <c r="AV510" i="3"/>
  <c r="AT510" i="3"/>
  <c r="AR510" i="3"/>
  <c r="AP510" i="3"/>
  <c r="AN510" i="3"/>
  <c r="AL510" i="3"/>
  <c r="AJ510" i="3"/>
  <c r="AH510" i="3"/>
  <c r="AF510" i="3"/>
  <c r="AD510" i="3"/>
  <c r="AB510" i="3"/>
  <c r="Z510" i="3"/>
  <c r="X510" i="3"/>
  <c r="V510" i="3"/>
  <c r="T510" i="3"/>
  <c r="R510" i="3"/>
  <c r="P510" i="3"/>
  <c r="BI509" i="3"/>
  <c r="BE509" i="3"/>
  <c r="BA509" i="3"/>
  <c r="AW509" i="3"/>
  <c r="AS509" i="3"/>
  <c r="AO509" i="3"/>
  <c r="AK509" i="3"/>
  <c r="AG509" i="3"/>
  <c r="AC509" i="3"/>
  <c r="Y509" i="3"/>
  <c r="U509" i="3"/>
  <c r="Q509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BI507" i="3"/>
  <c r="BE507" i="3"/>
  <c r="BA507" i="3"/>
  <c r="AW507" i="3"/>
  <c r="AS507" i="3"/>
  <c r="AO507" i="3"/>
  <c r="AK507" i="3"/>
  <c r="AG507" i="3"/>
  <c r="AC507" i="3"/>
  <c r="Y507" i="3"/>
  <c r="U507" i="3"/>
  <c r="Q507" i="3"/>
  <c r="M506" i="3"/>
  <c r="O506" i="3"/>
  <c r="Q506" i="3"/>
  <c r="S506" i="3"/>
  <c r="U506" i="3"/>
  <c r="W506" i="3"/>
  <c r="Y506" i="3"/>
  <c r="AA506" i="3"/>
  <c r="AC506" i="3"/>
  <c r="AE506" i="3"/>
  <c r="AG506" i="3"/>
  <c r="AI506" i="3"/>
  <c r="AK506" i="3"/>
  <c r="AM506" i="3"/>
  <c r="AO506" i="3"/>
  <c r="AQ506" i="3"/>
  <c r="AS506" i="3"/>
  <c r="AU506" i="3"/>
  <c r="AW506" i="3"/>
  <c r="M504" i="3"/>
  <c r="O504" i="3"/>
  <c r="Q504" i="3"/>
  <c r="S504" i="3"/>
  <c r="U504" i="3"/>
  <c r="W504" i="3"/>
  <c r="Y504" i="3"/>
  <c r="AA504" i="3"/>
  <c r="AC504" i="3"/>
  <c r="AE504" i="3"/>
  <c r="AG504" i="3"/>
  <c r="AI504" i="3"/>
  <c r="AK504" i="3"/>
  <c r="AM504" i="3"/>
  <c r="AO504" i="3"/>
  <c r="AQ504" i="3"/>
  <c r="AS504" i="3"/>
  <c r="AU504" i="3"/>
  <c r="AW504" i="3"/>
  <c r="AY504" i="3"/>
  <c r="BA504" i="3"/>
  <c r="BC504" i="3"/>
  <c r="BE504" i="3"/>
  <c r="BG504" i="3"/>
  <c r="BI504" i="3"/>
  <c r="M502" i="3"/>
  <c r="O502" i="3"/>
  <c r="Q502" i="3"/>
  <c r="S502" i="3"/>
  <c r="U502" i="3"/>
  <c r="W502" i="3"/>
  <c r="Y502" i="3"/>
  <c r="AA502" i="3"/>
  <c r="AC502" i="3"/>
  <c r="AE502" i="3"/>
  <c r="AG502" i="3"/>
  <c r="AI502" i="3"/>
  <c r="AK502" i="3"/>
  <c r="AM502" i="3"/>
  <c r="AO502" i="3"/>
  <c r="AQ502" i="3"/>
  <c r="AS502" i="3"/>
  <c r="AU502" i="3"/>
  <c r="AW502" i="3"/>
  <c r="AY502" i="3"/>
  <c r="BA502" i="3"/>
  <c r="BC502" i="3"/>
  <c r="BE502" i="3"/>
  <c r="BG502" i="3"/>
  <c r="BI502" i="3"/>
  <c r="M500" i="3"/>
  <c r="O500" i="3"/>
  <c r="Q500" i="3"/>
  <c r="S500" i="3"/>
  <c r="U500" i="3"/>
  <c r="W500" i="3"/>
  <c r="Y500" i="3"/>
  <c r="AA500" i="3"/>
  <c r="AC500" i="3"/>
  <c r="AE500" i="3"/>
  <c r="AG500" i="3"/>
  <c r="AI500" i="3"/>
  <c r="AK500" i="3"/>
  <c r="AM500" i="3"/>
  <c r="AO500" i="3"/>
  <c r="AQ500" i="3"/>
  <c r="AS500" i="3"/>
  <c r="AU500" i="3"/>
  <c r="AW500" i="3"/>
  <c r="AY500" i="3"/>
  <c r="BA500" i="3"/>
  <c r="BC500" i="3"/>
  <c r="BE500" i="3"/>
  <c r="BG500" i="3"/>
  <c r="BI500" i="3"/>
  <c r="M498" i="3"/>
  <c r="O498" i="3"/>
  <c r="Q498" i="3"/>
  <c r="S498" i="3"/>
  <c r="U498" i="3"/>
  <c r="W498" i="3"/>
  <c r="Y498" i="3"/>
  <c r="AA498" i="3"/>
  <c r="AC498" i="3"/>
  <c r="AE498" i="3"/>
  <c r="AG498" i="3"/>
  <c r="AI498" i="3"/>
  <c r="AK498" i="3"/>
  <c r="AM498" i="3"/>
  <c r="AO498" i="3"/>
  <c r="AQ498" i="3"/>
  <c r="AS498" i="3"/>
  <c r="AU498" i="3"/>
  <c r="AW498" i="3"/>
  <c r="AY498" i="3"/>
  <c r="BA498" i="3"/>
  <c r="BC498" i="3"/>
  <c r="BE498" i="3"/>
  <c r="BG498" i="3"/>
  <c r="BI498" i="3"/>
  <c r="M496" i="3"/>
  <c r="O496" i="3"/>
  <c r="Q496" i="3"/>
  <c r="S496" i="3"/>
  <c r="U496" i="3"/>
  <c r="W496" i="3"/>
  <c r="Y496" i="3"/>
  <c r="AA496" i="3"/>
  <c r="AC496" i="3"/>
  <c r="AE496" i="3"/>
  <c r="AG496" i="3"/>
  <c r="AI496" i="3"/>
  <c r="AK496" i="3"/>
  <c r="AM496" i="3"/>
  <c r="AO496" i="3"/>
  <c r="AQ496" i="3"/>
  <c r="AS496" i="3"/>
  <c r="AU496" i="3"/>
  <c r="AW496" i="3"/>
  <c r="AY496" i="3"/>
  <c r="BA496" i="3"/>
  <c r="BC496" i="3"/>
  <c r="BE496" i="3"/>
  <c r="BG496" i="3"/>
  <c r="BI496" i="3"/>
  <c r="M494" i="3"/>
  <c r="O494" i="3"/>
  <c r="Q494" i="3"/>
  <c r="S494" i="3"/>
  <c r="U494" i="3"/>
  <c r="W494" i="3"/>
  <c r="Y494" i="3"/>
  <c r="AA494" i="3"/>
  <c r="AC494" i="3"/>
  <c r="AE494" i="3"/>
  <c r="AG494" i="3"/>
  <c r="AI494" i="3"/>
  <c r="AK494" i="3"/>
  <c r="AM494" i="3"/>
  <c r="AO494" i="3"/>
  <c r="AQ494" i="3"/>
  <c r="AS494" i="3"/>
  <c r="AU494" i="3"/>
  <c r="AW494" i="3"/>
  <c r="AY494" i="3"/>
  <c r="BA494" i="3"/>
  <c r="BC494" i="3"/>
  <c r="BE494" i="3"/>
  <c r="BG494" i="3"/>
  <c r="BI494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N488" i="3"/>
  <c r="R488" i="3"/>
  <c r="V488" i="3"/>
  <c r="Z488" i="3"/>
  <c r="AD488" i="3"/>
  <c r="AH488" i="3"/>
  <c r="AL488" i="3"/>
  <c r="AP488" i="3"/>
  <c r="AS488" i="3"/>
  <c r="AU488" i="3"/>
  <c r="AW488" i="3"/>
  <c r="AY488" i="3"/>
  <c r="BA488" i="3"/>
  <c r="BC488" i="3"/>
  <c r="BE488" i="3"/>
  <c r="BG488" i="3"/>
  <c r="BI488" i="3"/>
  <c r="P488" i="3"/>
  <c r="N487" i="3"/>
  <c r="R487" i="3"/>
  <c r="V487" i="3"/>
  <c r="Z487" i="3"/>
  <c r="AD487" i="3"/>
  <c r="AH487" i="3"/>
  <c r="AL487" i="3"/>
  <c r="AP487" i="3"/>
  <c r="AT487" i="3"/>
  <c r="AX487" i="3"/>
  <c r="BB487" i="3"/>
  <c r="BF487" i="3"/>
  <c r="P487" i="3"/>
  <c r="N486" i="3"/>
  <c r="R486" i="3"/>
  <c r="V486" i="3"/>
  <c r="Z486" i="3"/>
  <c r="AD486" i="3"/>
  <c r="AH486" i="3"/>
  <c r="AL486" i="3"/>
  <c r="AP486" i="3"/>
  <c r="AT486" i="3"/>
  <c r="AX486" i="3"/>
  <c r="BB486" i="3"/>
  <c r="BF486" i="3"/>
  <c r="P486" i="3"/>
  <c r="N485" i="3"/>
  <c r="R485" i="3"/>
  <c r="V485" i="3"/>
  <c r="Z485" i="3"/>
  <c r="AD485" i="3"/>
  <c r="AH485" i="3"/>
  <c r="AL485" i="3"/>
  <c r="AP485" i="3"/>
  <c r="AT485" i="3"/>
  <c r="AX485" i="3"/>
  <c r="BB485" i="3"/>
  <c r="BF485" i="3"/>
  <c r="P485" i="3"/>
  <c r="N484" i="3"/>
  <c r="R484" i="3"/>
  <c r="V484" i="3"/>
  <c r="Z484" i="3"/>
  <c r="AD484" i="3"/>
  <c r="AH484" i="3"/>
  <c r="AL484" i="3"/>
  <c r="AP484" i="3"/>
  <c r="AT484" i="3"/>
  <c r="AX484" i="3"/>
  <c r="BB484" i="3"/>
  <c r="BF484" i="3"/>
  <c r="P484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P483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5" i="3"/>
  <c r="O505" i="3"/>
  <c r="Q505" i="3"/>
  <c r="S505" i="3"/>
  <c r="U505" i="3"/>
  <c r="W505" i="3"/>
  <c r="Y505" i="3"/>
  <c r="AA505" i="3"/>
  <c r="AC505" i="3"/>
  <c r="AE505" i="3"/>
  <c r="AG505" i="3"/>
  <c r="AI505" i="3"/>
  <c r="AK505" i="3"/>
  <c r="AM505" i="3"/>
  <c r="AO505" i="3"/>
  <c r="AQ505" i="3"/>
  <c r="AS505" i="3"/>
  <c r="AU505" i="3"/>
  <c r="AW505" i="3"/>
  <c r="AY505" i="3"/>
  <c r="BA505" i="3"/>
  <c r="BC505" i="3"/>
  <c r="BE505" i="3"/>
  <c r="BG505" i="3"/>
  <c r="BI505" i="3"/>
  <c r="M503" i="3"/>
  <c r="O503" i="3"/>
  <c r="Q503" i="3"/>
  <c r="S503" i="3"/>
  <c r="U503" i="3"/>
  <c r="W503" i="3"/>
  <c r="Y503" i="3"/>
  <c r="AA503" i="3"/>
  <c r="AC503" i="3"/>
  <c r="AE503" i="3"/>
  <c r="AG503" i="3"/>
  <c r="AI503" i="3"/>
  <c r="AK503" i="3"/>
  <c r="AM503" i="3"/>
  <c r="AO503" i="3"/>
  <c r="AQ503" i="3"/>
  <c r="AS503" i="3"/>
  <c r="AU503" i="3"/>
  <c r="AW503" i="3"/>
  <c r="AY503" i="3"/>
  <c r="BA503" i="3"/>
  <c r="BC503" i="3"/>
  <c r="BE503" i="3"/>
  <c r="BG503" i="3"/>
  <c r="BI503" i="3"/>
  <c r="M501" i="3"/>
  <c r="O501" i="3"/>
  <c r="Q501" i="3"/>
  <c r="S501" i="3"/>
  <c r="U501" i="3"/>
  <c r="W501" i="3"/>
  <c r="Y501" i="3"/>
  <c r="AA501" i="3"/>
  <c r="AC501" i="3"/>
  <c r="AE501" i="3"/>
  <c r="AG501" i="3"/>
  <c r="AI501" i="3"/>
  <c r="AK501" i="3"/>
  <c r="AM501" i="3"/>
  <c r="AO501" i="3"/>
  <c r="AQ501" i="3"/>
  <c r="AS501" i="3"/>
  <c r="AU501" i="3"/>
  <c r="AW501" i="3"/>
  <c r="AY501" i="3"/>
  <c r="BA501" i="3"/>
  <c r="BC501" i="3"/>
  <c r="BE501" i="3"/>
  <c r="BG501" i="3"/>
  <c r="BI501" i="3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M497" i="3"/>
  <c r="O497" i="3"/>
  <c r="Q497" i="3"/>
  <c r="S497" i="3"/>
  <c r="U497" i="3"/>
  <c r="W497" i="3"/>
  <c r="Y497" i="3"/>
  <c r="AA497" i="3"/>
  <c r="AC497" i="3"/>
  <c r="AE497" i="3"/>
  <c r="AG497" i="3"/>
  <c r="AI497" i="3"/>
  <c r="AK497" i="3"/>
  <c r="AM497" i="3"/>
  <c r="AO497" i="3"/>
  <c r="AQ497" i="3"/>
  <c r="AS497" i="3"/>
  <c r="AU497" i="3"/>
  <c r="AW497" i="3"/>
  <c r="AY497" i="3"/>
  <c r="BA497" i="3"/>
  <c r="BC497" i="3"/>
  <c r="BE497" i="3"/>
  <c r="BG497" i="3"/>
  <c r="BI497" i="3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M489" i="3"/>
  <c r="O489" i="3"/>
  <c r="Q489" i="3"/>
  <c r="S489" i="3"/>
  <c r="U489" i="3"/>
  <c r="W489" i="3"/>
  <c r="Y489" i="3"/>
  <c r="AA489" i="3"/>
  <c r="AC489" i="3"/>
  <c r="AE489" i="3"/>
  <c r="AG489" i="3"/>
  <c r="AI489" i="3"/>
  <c r="AK489" i="3"/>
  <c r="AM489" i="3"/>
  <c r="AO489" i="3"/>
  <c r="AQ489" i="3"/>
  <c r="AS489" i="3"/>
  <c r="AU489" i="3"/>
  <c r="AW489" i="3"/>
  <c r="AY489" i="3"/>
  <c r="BA489" i="3"/>
  <c r="BC489" i="3"/>
  <c r="BE489" i="3"/>
  <c r="BG489" i="3"/>
  <c r="BI489" i="3"/>
  <c r="BH506" i="3"/>
  <c r="BF506" i="3"/>
  <c r="BD506" i="3"/>
  <c r="BB506" i="3"/>
  <c r="AZ506" i="3"/>
  <c r="AX506" i="3"/>
  <c r="AV506" i="3"/>
  <c r="AT506" i="3"/>
  <c r="AR506" i="3"/>
  <c r="AP506" i="3"/>
  <c r="AN506" i="3"/>
  <c r="AL506" i="3"/>
  <c r="AJ506" i="3"/>
  <c r="AH506" i="3"/>
  <c r="AF506" i="3"/>
  <c r="AD506" i="3"/>
  <c r="AB506" i="3"/>
  <c r="Z506" i="3"/>
  <c r="X506" i="3"/>
  <c r="V506" i="3"/>
  <c r="T506" i="3"/>
  <c r="R506" i="3"/>
  <c r="P506" i="3"/>
  <c r="BH505" i="3"/>
  <c r="BF505" i="3"/>
  <c r="BD505" i="3"/>
  <c r="BB505" i="3"/>
  <c r="AZ505" i="3"/>
  <c r="AX505" i="3"/>
  <c r="AV505" i="3"/>
  <c r="AT505" i="3"/>
  <c r="AR505" i="3"/>
  <c r="AP505" i="3"/>
  <c r="AN505" i="3"/>
  <c r="AL505" i="3"/>
  <c r="AJ505" i="3"/>
  <c r="AH505" i="3"/>
  <c r="AF505" i="3"/>
  <c r="AD505" i="3"/>
  <c r="AB505" i="3"/>
  <c r="Z505" i="3"/>
  <c r="X505" i="3"/>
  <c r="V505" i="3"/>
  <c r="T505" i="3"/>
  <c r="R505" i="3"/>
  <c r="P505" i="3"/>
  <c r="BH504" i="3"/>
  <c r="BF504" i="3"/>
  <c r="BD504" i="3"/>
  <c r="BB504" i="3"/>
  <c r="AZ504" i="3"/>
  <c r="AX504" i="3"/>
  <c r="AV504" i="3"/>
  <c r="AT504" i="3"/>
  <c r="AR504" i="3"/>
  <c r="AP504" i="3"/>
  <c r="AN504" i="3"/>
  <c r="AL504" i="3"/>
  <c r="AJ504" i="3"/>
  <c r="AH504" i="3"/>
  <c r="AF504" i="3"/>
  <c r="AD504" i="3"/>
  <c r="AB504" i="3"/>
  <c r="Z504" i="3"/>
  <c r="X504" i="3"/>
  <c r="V504" i="3"/>
  <c r="T504" i="3"/>
  <c r="R504" i="3"/>
  <c r="P504" i="3"/>
  <c r="BH503" i="3"/>
  <c r="BF503" i="3"/>
  <c r="BD503" i="3"/>
  <c r="BB503" i="3"/>
  <c r="AZ503" i="3"/>
  <c r="AX503" i="3"/>
  <c r="AV503" i="3"/>
  <c r="AT503" i="3"/>
  <c r="AR503" i="3"/>
  <c r="AP503" i="3"/>
  <c r="AN503" i="3"/>
  <c r="AL503" i="3"/>
  <c r="AJ503" i="3"/>
  <c r="AH503" i="3"/>
  <c r="AF503" i="3"/>
  <c r="AD503" i="3"/>
  <c r="AB503" i="3"/>
  <c r="Z503" i="3"/>
  <c r="X503" i="3"/>
  <c r="V503" i="3"/>
  <c r="T503" i="3"/>
  <c r="R503" i="3"/>
  <c r="P503" i="3"/>
  <c r="BH502" i="3"/>
  <c r="BF502" i="3"/>
  <c r="BD502" i="3"/>
  <c r="BB502" i="3"/>
  <c r="AZ502" i="3"/>
  <c r="AX502" i="3"/>
  <c r="AV502" i="3"/>
  <c r="AT502" i="3"/>
  <c r="AR502" i="3"/>
  <c r="AP502" i="3"/>
  <c r="AN502" i="3"/>
  <c r="AL502" i="3"/>
  <c r="AJ502" i="3"/>
  <c r="AH502" i="3"/>
  <c r="AF502" i="3"/>
  <c r="AD502" i="3"/>
  <c r="AB502" i="3"/>
  <c r="Z502" i="3"/>
  <c r="X502" i="3"/>
  <c r="V502" i="3"/>
  <c r="T502" i="3"/>
  <c r="R502" i="3"/>
  <c r="P502" i="3"/>
  <c r="BH501" i="3"/>
  <c r="BF501" i="3"/>
  <c r="BD501" i="3"/>
  <c r="BB501" i="3"/>
  <c r="AZ501" i="3"/>
  <c r="AX501" i="3"/>
  <c r="AV501" i="3"/>
  <c r="AT501" i="3"/>
  <c r="AR501" i="3"/>
  <c r="AP501" i="3"/>
  <c r="AN501" i="3"/>
  <c r="AL501" i="3"/>
  <c r="AJ501" i="3"/>
  <c r="AH501" i="3"/>
  <c r="AF501" i="3"/>
  <c r="AD501" i="3"/>
  <c r="AB501" i="3"/>
  <c r="Z501" i="3"/>
  <c r="X501" i="3"/>
  <c r="V501" i="3"/>
  <c r="T501" i="3"/>
  <c r="R501" i="3"/>
  <c r="P501" i="3"/>
  <c r="BH500" i="3"/>
  <c r="BF500" i="3"/>
  <c r="BD500" i="3"/>
  <c r="BB500" i="3"/>
  <c r="AZ500" i="3"/>
  <c r="AX500" i="3"/>
  <c r="AV500" i="3"/>
  <c r="AT500" i="3"/>
  <c r="AR500" i="3"/>
  <c r="AP500" i="3"/>
  <c r="AN500" i="3"/>
  <c r="AL500" i="3"/>
  <c r="AJ500" i="3"/>
  <c r="AH500" i="3"/>
  <c r="AF500" i="3"/>
  <c r="AD500" i="3"/>
  <c r="AB500" i="3"/>
  <c r="Z500" i="3"/>
  <c r="X500" i="3"/>
  <c r="V500" i="3"/>
  <c r="T500" i="3"/>
  <c r="R500" i="3"/>
  <c r="P500" i="3"/>
  <c r="BH499" i="3"/>
  <c r="BF499" i="3"/>
  <c r="BD499" i="3"/>
  <c r="BB499" i="3"/>
  <c r="AZ499" i="3"/>
  <c r="AX499" i="3"/>
  <c r="AV499" i="3"/>
  <c r="AT499" i="3"/>
  <c r="AR499" i="3"/>
  <c r="AP499" i="3"/>
  <c r="AN499" i="3"/>
  <c r="AL499" i="3"/>
  <c r="AJ499" i="3"/>
  <c r="AH499" i="3"/>
  <c r="AF499" i="3"/>
  <c r="AD499" i="3"/>
  <c r="AB499" i="3"/>
  <c r="Z499" i="3"/>
  <c r="X499" i="3"/>
  <c r="V499" i="3"/>
  <c r="T499" i="3"/>
  <c r="R499" i="3"/>
  <c r="P499" i="3"/>
  <c r="BH498" i="3"/>
  <c r="BF498" i="3"/>
  <c r="BD498" i="3"/>
  <c r="BB498" i="3"/>
  <c r="AZ498" i="3"/>
  <c r="AX498" i="3"/>
  <c r="AV498" i="3"/>
  <c r="AT498" i="3"/>
  <c r="AR498" i="3"/>
  <c r="AP498" i="3"/>
  <c r="AN498" i="3"/>
  <c r="AL498" i="3"/>
  <c r="AJ498" i="3"/>
  <c r="AH498" i="3"/>
  <c r="AF498" i="3"/>
  <c r="AD498" i="3"/>
  <c r="AB498" i="3"/>
  <c r="Z498" i="3"/>
  <c r="X498" i="3"/>
  <c r="V498" i="3"/>
  <c r="T498" i="3"/>
  <c r="R498" i="3"/>
  <c r="P498" i="3"/>
  <c r="BH497" i="3"/>
  <c r="BF497" i="3"/>
  <c r="BD497" i="3"/>
  <c r="BB497" i="3"/>
  <c r="AZ497" i="3"/>
  <c r="AX497" i="3"/>
  <c r="AV497" i="3"/>
  <c r="AT497" i="3"/>
  <c r="AR497" i="3"/>
  <c r="AP497" i="3"/>
  <c r="AN497" i="3"/>
  <c r="AL497" i="3"/>
  <c r="AJ497" i="3"/>
  <c r="AH497" i="3"/>
  <c r="AF497" i="3"/>
  <c r="AD497" i="3"/>
  <c r="AB497" i="3"/>
  <c r="Z497" i="3"/>
  <c r="X497" i="3"/>
  <c r="V497" i="3"/>
  <c r="T497" i="3"/>
  <c r="R497" i="3"/>
  <c r="P497" i="3"/>
  <c r="BH496" i="3"/>
  <c r="BF496" i="3"/>
  <c r="BD496" i="3"/>
  <c r="BB496" i="3"/>
  <c r="AZ496" i="3"/>
  <c r="AX496" i="3"/>
  <c r="AV496" i="3"/>
  <c r="AT496" i="3"/>
  <c r="AR496" i="3"/>
  <c r="AP496" i="3"/>
  <c r="AN496" i="3"/>
  <c r="AL496" i="3"/>
  <c r="AJ496" i="3"/>
  <c r="AH496" i="3"/>
  <c r="AF496" i="3"/>
  <c r="AD496" i="3"/>
  <c r="AB496" i="3"/>
  <c r="Z496" i="3"/>
  <c r="X496" i="3"/>
  <c r="V496" i="3"/>
  <c r="T496" i="3"/>
  <c r="R496" i="3"/>
  <c r="P496" i="3"/>
  <c r="BH495" i="3"/>
  <c r="BF495" i="3"/>
  <c r="BD495" i="3"/>
  <c r="BB495" i="3"/>
  <c r="AZ495" i="3"/>
  <c r="AX495" i="3"/>
  <c r="AV495" i="3"/>
  <c r="AT495" i="3"/>
  <c r="AR495" i="3"/>
  <c r="AP495" i="3"/>
  <c r="AN495" i="3"/>
  <c r="AL495" i="3"/>
  <c r="AJ495" i="3"/>
  <c r="AH495" i="3"/>
  <c r="AF495" i="3"/>
  <c r="AD495" i="3"/>
  <c r="AB495" i="3"/>
  <c r="Z495" i="3"/>
  <c r="X495" i="3"/>
  <c r="V495" i="3"/>
  <c r="T495" i="3"/>
  <c r="R495" i="3"/>
  <c r="P495" i="3"/>
  <c r="BH494" i="3"/>
  <c r="BF494" i="3"/>
  <c r="BD494" i="3"/>
  <c r="BB494" i="3"/>
  <c r="AZ494" i="3"/>
  <c r="AX494" i="3"/>
  <c r="AV494" i="3"/>
  <c r="AT494" i="3"/>
  <c r="AR494" i="3"/>
  <c r="AP494" i="3"/>
  <c r="AN494" i="3"/>
  <c r="AL494" i="3"/>
  <c r="AJ494" i="3"/>
  <c r="AH494" i="3"/>
  <c r="AF494" i="3"/>
  <c r="AD494" i="3"/>
  <c r="AB494" i="3"/>
  <c r="Z494" i="3"/>
  <c r="X494" i="3"/>
  <c r="V494" i="3"/>
  <c r="T494" i="3"/>
  <c r="R494" i="3"/>
  <c r="P494" i="3"/>
  <c r="BH493" i="3"/>
  <c r="BF493" i="3"/>
  <c r="BD493" i="3"/>
  <c r="BB493" i="3"/>
  <c r="AZ493" i="3"/>
  <c r="AX493" i="3"/>
  <c r="AV493" i="3"/>
  <c r="AT493" i="3"/>
  <c r="AR493" i="3"/>
  <c r="AP493" i="3"/>
  <c r="AN493" i="3"/>
  <c r="AL493" i="3"/>
  <c r="AJ493" i="3"/>
  <c r="AH493" i="3"/>
  <c r="AF493" i="3"/>
  <c r="AD493" i="3"/>
  <c r="AB493" i="3"/>
  <c r="Z493" i="3"/>
  <c r="X493" i="3"/>
  <c r="V493" i="3"/>
  <c r="T493" i="3"/>
  <c r="R493" i="3"/>
  <c r="P493" i="3"/>
  <c r="BH492" i="3"/>
  <c r="BF492" i="3"/>
  <c r="BD492" i="3"/>
  <c r="BB492" i="3"/>
  <c r="AZ492" i="3"/>
  <c r="AX492" i="3"/>
  <c r="AV492" i="3"/>
  <c r="AT492" i="3"/>
  <c r="AR492" i="3"/>
  <c r="AP492" i="3"/>
  <c r="AN492" i="3"/>
  <c r="AL492" i="3"/>
  <c r="AJ492" i="3"/>
  <c r="AH492" i="3"/>
  <c r="AF492" i="3"/>
  <c r="AD492" i="3"/>
  <c r="AB492" i="3"/>
  <c r="Z492" i="3"/>
  <c r="X492" i="3"/>
  <c r="V492" i="3"/>
  <c r="T492" i="3"/>
  <c r="R492" i="3"/>
  <c r="P492" i="3"/>
  <c r="BH491" i="3"/>
  <c r="BF491" i="3"/>
  <c r="BD491" i="3"/>
  <c r="BB491" i="3"/>
  <c r="AZ491" i="3"/>
  <c r="AX491" i="3"/>
  <c r="AV491" i="3"/>
  <c r="AT491" i="3"/>
  <c r="AR491" i="3"/>
  <c r="AP491" i="3"/>
  <c r="AN491" i="3"/>
  <c r="AL491" i="3"/>
  <c r="AJ491" i="3"/>
  <c r="AH491" i="3"/>
  <c r="AF491" i="3"/>
  <c r="AD491" i="3"/>
  <c r="AB491" i="3"/>
  <c r="Z491" i="3"/>
  <c r="X491" i="3"/>
  <c r="V491" i="3"/>
  <c r="T491" i="3"/>
  <c r="R491" i="3"/>
  <c r="P491" i="3"/>
  <c r="BH490" i="3"/>
  <c r="BF490" i="3"/>
  <c r="BD490" i="3"/>
  <c r="BB490" i="3"/>
  <c r="AZ490" i="3"/>
  <c r="AX490" i="3"/>
  <c r="AV490" i="3"/>
  <c r="AT490" i="3"/>
  <c r="AR490" i="3"/>
  <c r="AP490" i="3"/>
  <c r="AN490" i="3"/>
  <c r="AL490" i="3"/>
  <c r="AJ490" i="3"/>
  <c r="AH490" i="3"/>
  <c r="AF490" i="3"/>
  <c r="AD490" i="3"/>
  <c r="AB490" i="3"/>
  <c r="Z490" i="3"/>
  <c r="X490" i="3"/>
  <c r="V490" i="3"/>
  <c r="T490" i="3"/>
  <c r="R490" i="3"/>
  <c r="P490" i="3"/>
  <c r="BH489" i="3"/>
  <c r="BF489" i="3"/>
  <c r="BD489" i="3"/>
  <c r="BB489" i="3"/>
  <c r="AZ489" i="3"/>
  <c r="AX489" i="3"/>
  <c r="AV489" i="3"/>
  <c r="AT489" i="3"/>
  <c r="AR489" i="3"/>
  <c r="AP489" i="3"/>
  <c r="AN489" i="3"/>
  <c r="AL489" i="3"/>
  <c r="AJ489" i="3"/>
  <c r="AH489" i="3"/>
  <c r="AF489" i="3"/>
  <c r="AD489" i="3"/>
  <c r="AB489" i="3"/>
  <c r="Z489" i="3"/>
  <c r="X489" i="3"/>
  <c r="V489" i="3"/>
  <c r="T489" i="3"/>
  <c r="R489" i="3"/>
  <c r="P489" i="3"/>
  <c r="BH488" i="3"/>
  <c r="BF488" i="3"/>
  <c r="BD488" i="3"/>
  <c r="BB488" i="3"/>
  <c r="AZ488" i="3"/>
  <c r="AX488" i="3"/>
  <c r="AV488" i="3"/>
  <c r="AT488" i="3"/>
  <c r="AR488" i="3"/>
  <c r="AN488" i="3"/>
  <c r="AJ488" i="3"/>
  <c r="AF488" i="3"/>
  <c r="AB488" i="3"/>
  <c r="X488" i="3"/>
  <c r="T488" i="3"/>
  <c r="BH487" i="3"/>
  <c r="BD487" i="3"/>
  <c r="AZ487" i="3"/>
  <c r="AV487" i="3"/>
  <c r="AR487" i="3"/>
  <c r="AN487" i="3"/>
  <c r="AJ487" i="3"/>
  <c r="AF487" i="3"/>
  <c r="AB487" i="3"/>
  <c r="X487" i="3"/>
  <c r="T487" i="3"/>
  <c r="BH486" i="3"/>
  <c r="BD486" i="3"/>
  <c r="AZ486" i="3"/>
  <c r="AV486" i="3"/>
  <c r="AR486" i="3"/>
  <c r="AN486" i="3"/>
  <c r="AJ486" i="3"/>
  <c r="AF486" i="3"/>
  <c r="AB486" i="3"/>
  <c r="X486" i="3"/>
  <c r="T486" i="3"/>
  <c r="BH485" i="3"/>
  <c r="BD485" i="3"/>
  <c r="AZ485" i="3"/>
  <c r="AV485" i="3"/>
  <c r="AR485" i="3"/>
  <c r="AN485" i="3"/>
  <c r="AJ485" i="3"/>
  <c r="AF485" i="3"/>
  <c r="AB485" i="3"/>
  <c r="X485" i="3"/>
  <c r="T485" i="3"/>
  <c r="BH484" i="3"/>
  <c r="BD484" i="3"/>
  <c r="AZ484" i="3"/>
  <c r="AV484" i="3"/>
  <c r="AR484" i="3"/>
  <c r="AN484" i="3"/>
  <c r="AJ484" i="3"/>
  <c r="AF484" i="3"/>
  <c r="AB484" i="3"/>
  <c r="X484" i="3"/>
  <c r="T484" i="3"/>
  <c r="BH483" i="3"/>
  <c r="BD483" i="3"/>
  <c r="AZ483" i="3"/>
  <c r="AV483" i="3"/>
  <c r="AR483" i="3"/>
  <c r="AN483" i="3"/>
  <c r="AJ483" i="3"/>
  <c r="AF483" i="3"/>
  <c r="AB483" i="3"/>
  <c r="X483" i="3"/>
  <c r="T483" i="3"/>
  <c r="M480" i="3"/>
  <c r="O480" i="3"/>
  <c r="Q480" i="3"/>
  <c r="S480" i="3"/>
  <c r="U480" i="3"/>
  <c r="W480" i="3"/>
  <c r="Y480" i="3"/>
  <c r="AA480" i="3"/>
  <c r="AC480" i="3"/>
  <c r="AE480" i="3"/>
  <c r="AG480" i="3"/>
  <c r="AI480" i="3"/>
  <c r="AK480" i="3"/>
  <c r="AM480" i="3"/>
  <c r="AO480" i="3"/>
  <c r="AQ480" i="3"/>
  <c r="AS480" i="3"/>
  <c r="AU480" i="3"/>
  <c r="AW480" i="3"/>
  <c r="AY480" i="3"/>
  <c r="BA480" i="3"/>
  <c r="BC480" i="3"/>
  <c r="BE480" i="3"/>
  <c r="BG480" i="3"/>
  <c r="BI480" i="3"/>
  <c r="N480" i="3"/>
  <c r="P480" i="3"/>
  <c r="R480" i="3"/>
  <c r="T480" i="3"/>
  <c r="V480" i="3"/>
  <c r="X480" i="3"/>
  <c r="Z480" i="3"/>
  <c r="AB480" i="3"/>
  <c r="AD480" i="3"/>
  <c r="AF480" i="3"/>
  <c r="AH480" i="3"/>
  <c r="AJ480" i="3"/>
  <c r="AL480" i="3"/>
  <c r="AN480" i="3"/>
  <c r="AP480" i="3"/>
  <c r="AR480" i="3"/>
  <c r="AT480" i="3"/>
  <c r="AV480" i="3"/>
  <c r="AX480" i="3"/>
  <c r="AZ480" i="3"/>
  <c r="BB480" i="3"/>
  <c r="BD480" i="3"/>
  <c r="BF480" i="3"/>
  <c r="BH480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N478" i="3"/>
  <c r="P478" i="3"/>
  <c r="R478" i="3"/>
  <c r="T478" i="3"/>
  <c r="V478" i="3"/>
  <c r="X478" i="3"/>
  <c r="Z478" i="3"/>
  <c r="AB478" i="3"/>
  <c r="AD478" i="3"/>
  <c r="AF478" i="3"/>
  <c r="AH478" i="3"/>
  <c r="AJ478" i="3"/>
  <c r="AL478" i="3"/>
  <c r="AN478" i="3"/>
  <c r="AP478" i="3"/>
  <c r="AR478" i="3"/>
  <c r="AT478" i="3"/>
  <c r="AV478" i="3"/>
  <c r="AX478" i="3"/>
  <c r="AZ478" i="3"/>
  <c r="BB478" i="3"/>
  <c r="BD478" i="3"/>
  <c r="BF478" i="3"/>
  <c r="BH478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N476" i="3"/>
  <c r="P476" i="3"/>
  <c r="R476" i="3"/>
  <c r="T476" i="3"/>
  <c r="V476" i="3"/>
  <c r="X476" i="3"/>
  <c r="Z476" i="3"/>
  <c r="AB476" i="3"/>
  <c r="AD476" i="3"/>
  <c r="AF476" i="3"/>
  <c r="AH476" i="3"/>
  <c r="AJ476" i="3"/>
  <c r="AL476" i="3"/>
  <c r="AN476" i="3"/>
  <c r="AP476" i="3"/>
  <c r="AR476" i="3"/>
  <c r="AT476" i="3"/>
  <c r="AV476" i="3"/>
  <c r="AX476" i="3"/>
  <c r="AZ476" i="3"/>
  <c r="BB476" i="3"/>
  <c r="BD476" i="3"/>
  <c r="BF476" i="3"/>
  <c r="BH476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N474" i="3"/>
  <c r="P474" i="3"/>
  <c r="R474" i="3"/>
  <c r="T474" i="3"/>
  <c r="V474" i="3"/>
  <c r="X474" i="3"/>
  <c r="Z474" i="3"/>
  <c r="AB474" i="3"/>
  <c r="AD474" i="3"/>
  <c r="AF474" i="3"/>
  <c r="AH474" i="3"/>
  <c r="AJ474" i="3"/>
  <c r="AL474" i="3"/>
  <c r="AN474" i="3"/>
  <c r="AP474" i="3"/>
  <c r="AR474" i="3"/>
  <c r="AT474" i="3"/>
  <c r="AV474" i="3"/>
  <c r="AX474" i="3"/>
  <c r="AZ474" i="3"/>
  <c r="BB474" i="3"/>
  <c r="BD474" i="3"/>
  <c r="BF474" i="3"/>
  <c r="BH474" i="3"/>
  <c r="M472" i="3"/>
  <c r="O472" i="3"/>
  <c r="Q472" i="3"/>
  <c r="S472" i="3"/>
  <c r="U472" i="3"/>
  <c r="W472" i="3"/>
  <c r="Y472" i="3"/>
  <c r="AA472" i="3"/>
  <c r="AC472" i="3"/>
  <c r="AE472" i="3"/>
  <c r="AG472" i="3"/>
  <c r="AI472" i="3"/>
  <c r="AK472" i="3"/>
  <c r="AM472" i="3"/>
  <c r="AO472" i="3"/>
  <c r="AQ472" i="3"/>
  <c r="AS472" i="3"/>
  <c r="AU472" i="3"/>
  <c r="AW472" i="3"/>
  <c r="AY472" i="3"/>
  <c r="BA472" i="3"/>
  <c r="BC472" i="3"/>
  <c r="BE472" i="3"/>
  <c r="BG472" i="3"/>
  <c r="BI472" i="3"/>
  <c r="N472" i="3"/>
  <c r="P472" i="3"/>
  <c r="R472" i="3"/>
  <c r="T472" i="3"/>
  <c r="V472" i="3"/>
  <c r="X472" i="3"/>
  <c r="Z472" i="3"/>
  <c r="AB472" i="3"/>
  <c r="AD472" i="3"/>
  <c r="AF472" i="3"/>
  <c r="AH472" i="3"/>
  <c r="AJ472" i="3"/>
  <c r="AL472" i="3"/>
  <c r="AN472" i="3"/>
  <c r="AP472" i="3"/>
  <c r="AR472" i="3"/>
  <c r="AT472" i="3"/>
  <c r="AV472" i="3"/>
  <c r="AX472" i="3"/>
  <c r="AZ472" i="3"/>
  <c r="BB472" i="3"/>
  <c r="BD472" i="3"/>
  <c r="BF472" i="3"/>
  <c r="BH472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N470" i="3"/>
  <c r="P470" i="3"/>
  <c r="R470" i="3"/>
  <c r="T470" i="3"/>
  <c r="V470" i="3"/>
  <c r="X470" i="3"/>
  <c r="Z470" i="3"/>
  <c r="AB470" i="3"/>
  <c r="AD470" i="3"/>
  <c r="AF470" i="3"/>
  <c r="AH470" i="3"/>
  <c r="AJ470" i="3"/>
  <c r="AL470" i="3"/>
  <c r="AN470" i="3"/>
  <c r="AP470" i="3"/>
  <c r="AR470" i="3"/>
  <c r="AT470" i="3"/>
  <c r="AV470" i="3"/>
  <c r="AX470" i="3"/>
  <c r="AZ470" i="3"/>
  <c r="BB470" i="3"/>
  <c r="BD470" i="3"/>
  <c r="BF470" i="3"/>
  <c r="BH470" i="3"/>
  <c r="N469" i="3"/>
  <c r="R469" i="3"/>
  <c r="T469" i="3"/>
  <c r="V469" i="3"/>
  <c r="X469" i="3"/>
  <c r="Z469" i="3"/>
  <c r="AB469" i="3"/>
  <c r="AD469" i="3"/>
  <c r="AF469" i="3"/>
  <c r="AH469" i="3"/>
  <c r="AJ469" i="3"/>
  <c r="AL469" i="3"/>
  <c r="AN469" i="3"/>
  <c r="AP469" i="3"/>
  <c r="AR469" i="3"/>
  <c r="AT469" i="3"/>
  <c r="AV469" i="3"/>
  <c r="AX469" i="3"/>
  <c r="AZ469" i="3"/>
  <c r="BB469" i="3"/>
  <c r="BD469" i="3"/>
  <c r="BF469" i="3"/>
  <c r="BH469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N467" i="3"/>
  <c r="R467" i="3"/>
  <c r="V467" i="3"/>
  <c r="Z467" i="3"/>
  <c r="AD467" i="3"/>
  <c r="AH467" i="3"/>
  <c r="AL467" i="3"/>
  <c r="AP467" i="3"/>
  <c r="AT467" i="3"/>
  <c r="AX467" i="3"/>
  <c r="BB467" i="3"/>
  <c r="BF467" i="3"/>
  <c r="N466" i="3"/>
  <c r="R466" i="3"/>
  <c r="V466" i="3"/>
  <c r="Z466" i="3"/>
  <c r="AD466" i="3"/>
  <c r="AH466" i="3"/>
  <c r="AL466" i="3"/>
  <c r="AP466" i="3"/>
  <c r="AT466" i="3"/>
  <c r="AX466" i="3"/>
  <c r="BB466" i="3"/>
  <c r="BF466" i="3"/>
  <c r="N465" i="3"/>
  <c r="R465" i="3"/>
  <c r="V465" i="3"/>
  <c r="Z465" i="3"/>
  <c r="AD465" i="3"/>
  <c r="AH465" i="3"/>
  <c r="AL465" i="3"/>
  <c r="AP465" i="3"/>
  <c r="AT465" i="3"/>
  <c r="AX465" i="3"/>
  <c r="BB465" i="3"/>
  <c r="BF465" i="3"/>
  <c r="N464" i="3"/>
  <c r="R464" i="3"/>
  <c r="V464" i="3"/>
  <c r="Z464" i="3"/>
  <c r="AD464" i="3"/>
  <c r="AH464" i="3"/>
  <c r="AL464" i="3"/>
  <c r="AP464" i="3"/>
  <c r="AT464" i="3"/>
  <c r="AX464" i="3"/>
  <c r="BB464" i="3"/>
  <c r="BF464" i="3"/>
  <c r="N463" i="3"/>
  <c r="R463" i="3"/>
  <c r="V463" i="3"/>
  <c r="Z463" i="3"/>
  <c r="AD463" i="3"/>
  <c r="AH463" i="3"/>
  <c r="AL463" i="3"/>
  <c r="AP463" i="3"/>
  <c r="AT463" i="3"/>
  <c r="AX463" i="3"/>
  <c r="BB463" i="3"/>
  <c r="BF463" i="3"/>
  <c r="M488" i="3"/>
  <c r="O488" i="3"/>
  <c r="Q488" i="3"/>
  <c r="S488" i="3"/>
  <c r="U488" i="3"/>
  <c r="W488" i="3"/>
  <c r="Y488" i="3"/>
  <c r="AA488" i="3"/>
  <c r="AC488" i="3"/>
  <c r="AE488" i="3"/>
  <c r="AG488" i="3"/>
  <c r="AI488" i="3"/>
  <c r="AK488" i="3"/>
  <c r="AM488" i="3"/>
  <c r="AO488" i="3"/>
  <c r="AQ488" i="3"/>
  <c r="M487" i="3"/>
  <c r="O487" i="3"/>
  <c r="Q487" i="3"/>
  <c r="S487" i="3"/>
  <c r="U487" i="3"/>
  <c r="W487" i="3"/>
  <c r="Y487" i="3"/>
  <c r="AA487" i="3"/>
  <c r="AC487" i="3"/>
  <c r="AE487" i="3"/>
  <c r="AG487" i="3"/>
  <c r="AI487" i="3"/>
  <c r="AK487" i="3"/>
  <c r="AM487" i="3"/>
  <c r="AO487" i="3"/>
  <c r="AQ487" i="3"/>
  <c r="AS487" i="3"/>
  <c r="AU487" i="3"/>
  <c r="AW487" i="3"/>
  <c r="AY487" i="3"/>
  <c r="BA487" i="3"/>
  <c r="BC487" i="3"/>
  <c r="BE487" i="3"/>
  <c r="BG487" i="3"/>
  <c r="BI487" i="3"/>
  <c r="M486" i="3"/>
  <c r="O486" i="3"/>
  <c r="Q486" i="3"/>
  <c r="S486" i="3"/>
  <c r="U486" i="3"/>
  <c r="W486" i="3"/>
  <c r="Y486" i="3"/>
  <c r="AA486" i="3"/>
  <c r="AC486" i="3"/>
  <c r="AE486" i="3"/>
  <c r="AG486" i="3"/>
  <c r="AI486" i="3"/>
  <c r="AK486" i="3"/>
  <c r="AM486" i="3"/>
  <c r="AO486" i="3"/>
  <c r="AQ486" i="3"/>
  <c r="AS486" i="3"/>
  <c r="AU486" i="3"/>
  <c r="AW486" i="3"/>
  <c r="AY486" i="3"/>
  <c r="BA486" i="3"/>
  <c r="BC486" i="3"/>
  <c r="BE486" i="3"/>
  <c r="BG486" i="3"/>
  <c r="BI486" i="3"/>
  <c r="M485" i="3"/>
  <c r="O485" i="3"/>
  <c r="Q485" i="3"/>
  <c r="S485" i="3"/>
  <c r="U485" i="3"/>
  <c r="W485" i="3"/>
  <c r="Y485" i="3"/>
  <c r="AA485" i="3"/>
  <c r="AC485" i="3"/>
  <c r="AE485" i="3"/>
  <c r="AG485" i="3"/>
  <c r="AI485" i="3"/>
  <c r="AK485" i="3"/>
  <c r="AM485" i="3"/>
  <c r="AO485" i="3"/>
  <c r="AQ485" i="3"/>
  <c r="AS485" i="3"/>
  <c r="AU485" i="3"/>
  <c r="AW485" i="3"/>
  <c r="AY485" i="3"/>
  <c r="BA485" i="3"/>
  <c r="BC485" i="3"/>
  <c r="BE485" i="3"/>
  <c r="BG485" i="3"/>
  <c r="BI485" i="3"/>
  <c r="M484" i="3"/>
  <c r="O484" i="3"/>
  <c r="Q484" i="3"/>
  <c r="S484" i="3"/>
  <c r="U484" i="3"/>
  <c r="W484" i="3"/>
  <c r="Y484" i="3"/>
  <c r="AA484" i="3"/>
  <c r="AC484" i="3"/>
  <c r="AE484" i="3"/>
  <c r="AG484" i="3"/>
  <c r="AI484" i="3"/>
  <c r="AK484" i="3"/>
  <c r="AM484" i="3"/>
  <c r="AO484" i="3"/>
  <c r="AQ484" i="3"/>
  <c r="AS484" i="3"/>
  <c r="AU484" i="3"/>
  <c r="AW484" i="3"/>
  <c r="AY484" i="3"/>
  <c r="BA484" i="3"/>
  <c r="BC484" i="3"/>
  <c r="BE484" i="3"/>
  <c r="BG484" i="3"/>
  <c r="BI484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V482" i="3"/>
  <c r="R482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BF481" i="3"/>
  <c r="BB481" i="3"/>
  <c r="AX481" i="3"/>
  <c r="AT481" i="3"/>
  <c r="AP481" i="3"/>
  <c r="AL481" i="3"/>
  <c r="AH481" i="3"/>
  <c r="AD481" i="3"/>
  <c r="Z481" i="3"/>
  <c r="V481" i="3"/>
  <c r="R481" i="3"/>
  <c r="M481" i="3"/>
  <c r="O481" i="3"/>
  <c r="Q481" i="3"/>
  <c r="S481" i="3"/>
  <c r="U481" i="3"/>
  <c r="W481" i="3"/>
  <c r="Y481" i="3"/>
  <c r="AA481" i="3"/>
  <c r="AC481" i="3"/>
  <c r="AE481" i="3"/>
  <c r="AG481" i="3"/>
  <c r="AI481" i="3"/>
  <c r="AK481" i="3"/>
  <c r="AM481" i="3"/>
  <c r="AO481" i="3"/>
  <c r="AQ481" i="3"/>
  <c r="AS481" i="3"/>
  <c r="AU481" i="3"/>
  <c r="AW481" i="3"/>
  <c r="AY481" i="3"/>
  <c r="BA481" i="3"/>
  <c r="BC481" i="3"/>
  <c r="BE481" i="3"/>
  <c r="BG481" i="3"/>
  <c r="BI481" i="3"/>
  <c r="M479" i="3"/>
  <c r="O479" i="3"/>
  <c r="Q479" i="3"/>
  <c r="S479" i="3"/>
  <c r="U479" i="3"/>
  <c r="W479" i="3"/>
  <c r="Y479" i="3"/>
  <c r="AA479" i="3"/>
  <c r="AC479" i="3"/>
  <c r="AE479" i="3"/>
  <c r="AG479" i="3"/>
  <c r="AI479" i="3"/>
  <c r="AK479" i="3"/>
  <c r="AM479" i="3"/>
  <c r="AO479" i="3"/>
  <c r="AQ479" i="3"/>
  <c r="AS479" i="3"/>
  <c r="AU479" i="3"/>
  <c r="AW479" i="3"/>
  <c r="AY479" i="3"/>
  <c r="BA479" i="3"/>
  <c r="BC479" i="3"/>
  <c r="BE479" i="3"/>
  <c r="BG479" i="3"/>
  <c r="BI479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P477" i="3"/>
  <c r="R477" i="3"/>
  <c r="T477" i="3"/>
  <c r="V477" i="3"/>
  <c r="X477" i="3"/>
  <c r="Z477" i="3"/>
  <c r="AB477" i="3"/>
  <c r="AD477" i="3"/>
  <c r="AF477" i="3"/>
  <c r="AH477" i="3"/>
  <c r="AJ477" i="3"/>
  <c r="AL477" i="3"/>
  <c r="AN477" i="3"/>
  <c r="AP477" i="3"/>
  <c r="AR477" i="3"/>
  <c r="AT477" i="3"/>
  <c r="AV477" i="3"/>
  <c r="AX477" i="3"/>
  <c r="AZ477" i="3"/>
  <c r="BB477" i="3"/>
  <c r="BD477" i="3"/>
  <c r="BF477" i="3"/>
  <c r="BH477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P475" i="3"/>
  <c r="R475" i="3"/>
  <c r="T475" i="3"/>
  <c r="V475" i="3"/>
  <c r="X475" i="3"/>
  <c r="Z475" i="3"/>
  <c r="AB475" i="3"/>
  <c r="AD475" i="3"/>
  <c r="AF475" i="3"/>
  <c r="AH475" i="3"/>
  <c r="AJ475" i="3"/>
  <c r="AL475" i="3"/>
  <c r="AN475" i="3"/>
  <c r="AP475" i="3"/>
  <c r="AR475" i="3"/>
  <c r="AT475" i="3"/>
  <c r="AV475" i="3"/>
  <c r="AX475" i="3"/>
  <c r="AZ475" i="3"/>
  <c r="BB475" i="3"/>
  <c r="BD475" i="3"/>
  <c r="BF475" i="3"/>
  <c r="BH475" i="3"/>
  <c r="M473" i="3"/>
  <c r="O473" i="3"/>
  <c r="Q473" i="3"/>
  <c r="S473" i="3"/>
  <c r="U473" i="3"/>
  <c r="W473" i="3"/>
  <c r="Y473" i="3"/>
  <c r="AA473" i="3"/>
  <c r="AC473" i="3"/>
  <c r="AE473" i="3"/>
  <c r="AG473" i="3"/>
  <c r="AI473" i="3"/>
  <c r="AK473" i="3"/>
  <c r="AM473" i="3"/>
  <c r="AO473" i="3"/>
  <c r="AQ473" i="3"/>
  <c r="AS473" i="3"/>
  <c r="AU473" i="3"/>
  <c r="AW473" i="3"/>
  <c r="AY473" i="3"/>
  <c r="BA473" i="3"/>
  <c r="BC473" i="3"/>
  <c r="BE473" i="3"/>
  <c r="BG473" i="3"/>
  <c r="BI473" i="3"/>
  <c r="N473" i="3"/>
  <c r="P473" i="3"/>
  <c r="R473" i="3"/>
  <c r="T473" i="3"/>
  <c r="V473" i="3"/>
  <c r="X473" i="3"/>
  <c r="Z473" i="3"/>
  <c r="AB473" i="3"/>
  <c r="AD473" i="3"/>
  <c r="AF473" i="3"/>
  <c r="AH473" i="3"/>
  <c r="AJ473" i="3"/>
  <c r="AL473" i="3"/>
  <c r="AN473" i="3"/>
  <c r="AP473" i="3"/>
  <c r="AR473" i="3"/>
  <c r="AT473" i="3"/>
  <c r="AV473" i="3"/>
  <c r="AX473" i="3"/>
  <c r="AZ473" i="3"/>
  <c r="BB473" i="3"/>
  <c r="BD473" i="3"/>
  <c r="BF473" i="3"/>
  <c r="BH473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P471" i="3"/>
  <c r="R471" i="3"/>
  <c r="T471" i="3"/>
  <c r="V471" i="3"/>
  <c r="X471" i="3"/>
  <c r="Z471" i="3"/>
  <c r="AB471" i="3"/>
  <c r="AD471" i="3"/>
  <c r="AF471" i="3"/>
  <c r="AH471" i="3"/>
  <c r="AJ471" i="3"/>
  <c r="AL471" i="3"/>
  <c r="AN471" i="3"/>
  <c r="AP471" i="3"/>
  <c r="AR471" i="3"/>
  <c r="AT471" i="3"/>
  <c r="AV471" i="3"/>
  <c r="AX471" i="3"/>
  <c r="AZ471" i="3"/>
  <c r="BB471" i="3"/>
  <c r="BD471" i="3"/>
  <c r="BF471" i="3"/>
  <c r="BH471" i="3"/>
  <c r="M469" i="3"/>
  <c r="O469" i="3"/>
  <c r="Q469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M467" i="3"/>
  <c r="O467" i="3"/>
  <c r="Q467" i="3"/>
  <c r="S467" i="3"/>
  <c r="U467" i="3"/>
  <c r="W467" i="3"/>
  <c r="Y467" i="3"/>
  <c r="AA467" i="3"/>
  <c r="AC467" i="3"/>
  <c r="AE467" i="3"/>
  <c r="AG467" i="3"/>
  <c r="AI467" i="3"/>
  <c r="AK467" i="3"/>
  <c r="AM467" i="3"/>
  <c r="AO467" i="3"/>
  <c r="AQ467" i="3"/>
  <c r="AS467" i="3"/>
  <c r="AU467" i="3"/>
  <c r="AW467" i="3"/>
  <c r="AY467" i="3"/>
  <c r="BA467" i="3"/>
  <c r="BC467" i="3"/>
  <c r="BE467" i="3"/>
  <c r="BG467" i="3"/>
  <c r="BI467" i="3"/>
  <c r="M466" i="3"/>
  <c r="O466" i="3"/>
  <c r="Q466" i="3"/>
  <c r="S466" i="3"/>
  <c r="U466" i="3"/>
  <c r="W466" i="3"/>
  <c r="Y466" i="3"/>
  <c r="AA466" i="3"/>
  <c r="AC466" i="3"/>
  <c r="AE466" i="3"/>
  <c r="AG466" i="3"/>
  <c r="AI466" i="3"/>
  <c r="AK466" i="3"/>
  <c r="AM466" i="3"/>
  <c r="AO466" i="3"/>
  <c r="AQ466" i="3"/>
  <c r="AS466" i="3"/>
  <c r="AU466" i="3"/>
  <c r="AW466" i="3"/>
  <c r="AY466" i="3"/>
  <c r="BA466" i="3"/>
  <c r="BC466" i="3"/>
  <c r="BE466" i="3"/>
  <c r="BG466" i="3"/>
  <c r="BI466" i="3"/>
  <c r="M465" i="3"/>
  <c r="O465" i="3"/>
  <c r="Q465" i="3"/>
  <c r="S465" i="3"/>
  <c r="U465" i="3"/>
  <c r="W465" i="3"/>
  <c r="Y465" i="3"/>
  <c r="AA465" i="3"/>
  <c r="AC465" i="3"/>
  <c r="AE465" i="3"/>
  <c r="AG465" i="3"/>
  <c r="AI465" i="3"/>
  <c r="AK465" i="3"/>
  <c r="AM465" i="3"/>
  <c r="AO465" i="3"/>
  <c r="AQ465" i="3"/>
  <c r="AS465" i="3"/>
  <c r="AU465" i="3"/>
  <c r="AW465" i="3"/>
  <c r="AY465" i="3"/>
  <c r="BA465" i="3"/>
  <c r="BC465" i="3"/>
  <c r="BE465" i="3"/>
  <c r="BG465" i="3"/>
  <c r="BI465" i="3"/>
  <c r="M464" i="3"/>
  <c r="O464" i="3"/>
  <c r="Q464" i="3"/>
  <c r="S464" i="3"/>
  <c r="U464" i="3"/>
  <c r="W464" i="3"/>
  <c r="Y464" i="3"/>
  <c r="AA464" i="3"/>
  <c r="AC464" i="3"/>
  <c r="AE464" i="3"/>
  <c r="AG464" i="3"/>
  <c r="AI464" i="3"/>
  <c r="AK464" i="3"/>
  <c r="AM464" i="3"/>
  <c r="AO464" i="3"/>
  <c r="AQ464" i="3"/>
  <c r="AS464" i="3"/>
  <c r="AU464" i="3"/>
  <c r="AW464" i="3"/>
  <c r="AY464" i="3"/>
  <c r="BA464" i="3"/>
  <c r="BC464" i="3"/>
  <c r="BE464" i="3"/>
  <c r="BG464" i="3"/>
  <c r="BI464" i="3"/>
  <c r="M463" i="3"/>
  <c r="O463" i="3"/>
  <c r="Q463" i="3"/>
  <c r="S463" i="3"/>
  <c r="U463" i="3"/>
  <c r="W463" i="3"/>
  <c r="Y463" i="3"/>
  <c r="AA463" i="3"/>
  <c r="AC463" i="3"/>
  <c r="AE463" i="3"/>
  <c r="AG463" i="3"/>
  <c r="AI463" i="3"/>
  <c r="AK463" i="3"/>
  <c r="AM463" i="3"/>
  <c r="AO463" i="3"/>
  <c r="AQ463" i="3"/>
  <c r="AS463" i="3"/>
  <c r="AU463" i="3"/>
  <c r="AW463" i="3"/>
  <c r="AY463" i="3"/>
  <c r="BA463" i="3"/>
  <c r="BC463" i="3"/>
  <c r="BE463" i="3"/>
  <c r="BG463" i="3"/>
  <c r="BI463" i="3"/>
  <c r="L462" i="3"/>
  <c r="O462" i="3" s="1"/>
  <c r="S462" i="3"/>
  <c r="AA462" i="3"/>
  <c r="AI462" i="3"/>
  <c r="AQ462" i="3"/>
  <c r="P462" i="3"/>
  <c r="AF462" i="3"/>
  <c r="AV462" i="3"/>
  <c r="BE462" i="3"/>
  <c r="L461" i="3"/>
  <c r="M461" i="3" s="1"/>
  <c r="S461" i="3"/>
  <c r="AA461" i="3"/>
  <c r="AI461" i="3"/>
  <c r="AQ461" i="3"/>
  <c r="AY461" i="3"/>
  <c r="BG461" i="3"/>
  <c r="X461" i="3"/>
  <c r="AN461" i="3"/>
  <c r="BD461" i="3"/>
  <c r="L460" i="3"/>
  <c r="M460" i="3" s="1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P460" i="3"/>
  <c r="X460" i="3"/>
  <c r="AF460" i="3"/>
  <c r="AN460" i="3"/>
  <c r="AV460" i="3"/>
  <c r="BD460" i="3"/>
  <c r="L459" i="3"/>
  <c r="M459" i="3" s="1"/>
  <c r="S459" i="3"/>
  <c r="AA459" i="3"/>
  <c r="AI459" i="3"/>
  <c r="AQ459" i="3"/>
  <c r="AY459" i="3"/>
  <c r="BG459" i="3"/>
  <c r="X459" i="3"/>
  <c r="AN459" i="3"/>
  <c r="BD459" i="3"/>
  <c r="L458" i="3"/>
  <c r="M458" i="3" s="1"/>
  <c r="O458" i="3"/>
  <c r="S458" i="3"/>
  <c r="W458" i="3"/>
  <c r="AA458" i="3"/>
  <c r="AE458" i="3"/>
  <c r="AI458" i="3"/>
  <c r="AM458" i="3"/>
  <c r="AQ458" i="3"/>
  <c r="AU458" i="3"/>
  <c r="AY458" i="3"/>
  <c r="BC458" i="3"/>
  <c r="BG458" i="3"/>
  <c r="P458" i="3"/>
  <c r="X458" i="3"/>
  <c r="AF458" i="3"/>
  <c r="AN458" i="3"/>
  <c r="AV458" i="3"/>
  <c r="BD458" i="3"/>
  <c r="L457" i="3"/>
  <c r="M457" i="3" s="1"/>
  <c r="S457" i="3"/>
  <c r="AA457" i="3"/>
  <c r="AI457" i="3"/>
  <c r="AQ457" i="3"/>
  <c r="AY457" i="3"/>
  <c r="BG457" i="3"/>
  <c r="X457" i="3"/>
  <c r="AN457" i="3"/>
  <c r="BD457" i="3"/>
  <c r="L456" i="3"/>
  <c r="O456" i="3" s="1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N453" i="3"/>
  <c r="R453" i="3"/>
  <c r="V453" i="3"/>
  <c r="Z453" i="3"/>
  <c r="AD453" i="3"/>
  <c r="AH453" i="3"/>
  <c r="AL453" i="3"/>
  <c r="AP453" i="3"/>
  <c r="AT453" i="3"/>
  <c r="AX453" i="3"/>
  <c r="BB453" i="3"/>
  <c r="BF453" i="3"/>
  <c r="BI469" i="3"/>
  <c r="BG469" i="3"/>
  <c r="BE469" i="3"/>
  <c r="BC469" i="3"/>
  <c r="BA469" i="3"/>
  <c r="AY469" i="3"/>
  <c r="AW469" i="3"/>
  <c r="AU469" i="3"/>
  <c r="AS469" i="3"/>
  <c r="AQ469" i="3"/>
  <c r="AO469" i="3"/>
  <c r="AM469" i="3"/>
  <c r="AK469" i="3"/>
  <c r="AI469" i="3"/>
  <c r="AG469" i="3"/>
  <c r="AE469" i="3"/>
  <c r="AC469" i="3"/>
  <c r="AA469" i="3"/>
  <c r="Y469" i="3"/>
  <c r="W469" i="3"/>
  <c r="U469" i="3"/>
  <c r="S469" i="3"/>
  <c r="P469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H467" i="3"/>
  <c r="BD467" i="3"/>
  <c r="AZ467" i="3"/>
  <c r="AV467" i="3"/>
  <c r="AR467" i="3"/>
  <c r="AN467" i="3"/>
  <c r="AJ467" i="3"/>
  <c r="AF467" i="3"/>
  <c r="AB467" i="3"/>
  <c r="X467" i="3"/>
  <c r="T467" i="3"/>
  <c r="P467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H465" i="3"/>
  <c r="BD465" i="3"/>
  <c r="AZ465" i="3"/>
  <c r="AV465" i="3"/>
  <c r="AR465" i="3"/>
  <c r="AN465" i="3"/>
  <c r="AJ465" i="3"/>
  <c r="AF465" i="3"/>
  <c r="AB465" i="3"/>
  <c r="X465" i="3"/>
  <c r="T465" i="3"/>
  <c r="P465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H463" i="3"/>
  <c r="BD463" i="3"/>
  <c r="AZ463" i="3"/>
  <c r="AV463" i="3"/>
  <c r="AR463" i="3"/>
  <c r="AN463" i="3"/>
  <c r="AJ463" i="3"/>
  <c r="AF463" i="3"/>
  <c r="AB463" i="3"/>
  <c r="X463" i="3"/>
  <c r="T463" i="3"/>
  <c r="P463" i="3"/>
  <c r="BH462" i="3"/>
  <c r="AZ462" i="3"/>
  <c r="AL462" i="3"/>
  <c r="V462" i="3"/>
  <c r="AL461" i="3"/>
  <c r="BB460" i="3"/>
  <c r="AL460" i="3"/>
  <c r="V460" i="3"/>
  <c r="AL459" i="3"/>
  <c r="BB458" i="3"/>
  <c r="AL458" i="3"/>
  <c r="V458" i="3"/>
  <c r="AL457" i="3"/>
  <c r="M456" i="3"/>
  <c r="Q456" i="3"/>
  <c r="U456" i="3"/>
  <c r="Y456" i="3"/>
  <c r="AC456" i="3"/>
  <c r="AG456" i="3"/>
  <c r="AK456" i="3"/>
  <c r="AO456" i="3"/>
  <c r="AS456" i="3"/>
  <c r="AW456" i="3"/>
  <c r="BA456" i="3"/>
  <c r="BE456" i="3"/>
  <c r="BI456" i="3"/>
  <c r="M455" i="3"/>
  <c r="O455" i="3"/>
  <c r="Q455" i="3"/>
  <c r="S455" i="3"/>
  <c r="U455" i="3"/>
  <c r="W455" i="3"/>
  <c r="Y455" i="3"/>
  <c r="AA455" i="3"/>
  <c r="AC455" i="3"/>
  <c r="AE455" i="3"/>
  <c r="AG455" i="3"/>
  <c r="AI455" i="3"/>
  <c r="AK455" i="3"/>
  <c r="AM455" i="3"/>
  <c r="AO455" i="3"/>
  <c r="AQ455" i="3"/>
  <c r="AS455" i="3"/>
  <c r="AU455" i="3"/>
  <c r="AW455" i="3"/>
  <c r="AY455" i="3"/>
  <c r="BA455" i="3"/>
  <c r="BC455" i="3"/>
  <c r="BE455" i="3"/>
  <c r="BG455" i="3"/>
  <c r="BI455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M453" i="3"/>
  <c r="O453" i="3"/>
  <c r="Q453" i="3"/>
  <c r="S453" i="3"/>
  <c r="U453" i="3"/>
  <c r="W453" i="3"/>
  <c r="Y453" i="3"/>
  <c r="AA453" i="3"/>
  <c r="AC453" i="3"/>
  <c r="AE453" i="3"/>
  <c r="AG453" i="3"/>
  <c r="AI453" i="3"/>
  <c r="AK453" i="3"/>
  <c r="AM453" i="3"/>
  <c r="AO453" i="3"/>
  <c r="AQ453" i="3"/>
  <c r="AS453" i="3"/>
  <c r="AU453" i="3"/>
  <c r="AW453" i="3"/>
  <c r="AY453" i="3"/>
  <c r="BA453" i="3"/>
  <c r="BC453" i="3"/>
  <c r="BE453" i="3"/>
  <c r="BG453" i="3"/>
  <c r="BI453" i="3"/>
  <c r="N452" i="3"/>
  <c r="P452" i="3"/>
  <c r="R452" i="3"/>
  <c r="T452" i="3"/>
  <c r="V452" i="3"/>
  <c r="X452" i="3"/>
  <c r="Z452" i="3"/>
  <c r="AB452" i="3"/>
  <c r="AD452" i="3"/>
  <c r="AF452" i="3"/>
  <c r="AH452" i="3"/>
  <c r="AJ452" i="3"/>
  <c r="AL452" i="3"/>
  <c r="AN452" i="3"/>
  <c r="M452" i="3"/>
  <c r="Q452" i="3"/>
  <c r="U452" i="3"/>
  <c r="Y452" i="3"/>
  <c r="AC452" i="3"/>
  <c r="AG452" i="3"/>
  <c r="AK452" i="3"/>
  <c r="AO452" i="3"/>
  <c r="AQ452" i="3"/>
  <c r="AS452" i="3"/>
  <c r="AU452" i="3"/>
  <c r="AW452" i="3"/>
  <c r="AY452" i="3"/>
  <c r="BA452" i="3"/>
  <c r="BC452" i="3"/>
  <c r="BE452" i="3"/>
  <c r="BG452" i="3"/>
  <c r="BI452" i="3"/>
  <c r="N451" i="3"/>
  <c r="P451" i="3"/>
  <c r="R451" i="3"/>
  <c r="T451" i="3"/>
  <c r="V451" i="3"/>
  <c r="X451" i="3"/>
  <c r="Z451" i="3"/>
  <c r="AB451" i="3"/>
  <c r="AD451" i="3"/>
  <c r="AF451" i="3"/>
  <c r="AH451" i="3"/>
  <c r="AJ451" i="3"/>
  <c r="AL451" i="3"/>
  <c r="AN451" i="3"/>
  <c r="AP451" i="3"/>
  <c r="AR451" i="3"/>
  <c r="AT451" i="3"/>
  <c r="AV451" i="3"/>
  <c r="AX451" i="3"/>
  <c r="AZ451" i="3"/>
  <c r="BB451" i="3"/>
  <c r="BD451" i="3"/>
  <c r="BF451" i="3"/>
  <c r="BH451" i="3"/>
  <c r="M451" i="3"/>
  <c r="Q451" i="3"/>
  <c r="U451" i="3"/>
  <c r="Y451" i="3"/>
  <c r="AC451" i="3"/>
  <c r="AG451" i="3"/>
  <c r="AK451" i="3"/>
  <c r="AO451" i="3"/>
  <c r="AS451" i="3"/>
  <c r="AW451" i="3"/>
  <c r="BA451" i="3"/>
  <c r="BE451" i="3"/>
  <c r="BI451" i="3"/>
  <c r="N450" i="3"/>
  <c r="P450" i="3"/>
  <c r="R450" i="3"/>
  <c r="T450" i="3"/>
  <c r="V450" i="3"/>
  <c r="X450" i="3"/>
  <c r="Z450" i="3"/>
  <c r="AB450" i="3"/>
  <c r="AD450" i="3"/>
  <c r="AF450" i="3"/>
  <c r="AH450" i="3"/>
  <c r="AJ450" i="3"/>
  <c r="AL450" i="3"/>
  <c r="AN450" i="3"/>
  <c r="AP450" i="3"/>
  <c r="AR450" i="3"/>
  <c r="AT450" i="3"/>
  <c r="AV450" i="3"/>
  <c r="AX450" i="3"/>
  <c r="AZ450" i="3"/>
  <c r="BB450" i="3"/>
  <c r="BD450" i="3"/>
  <c r="BF450" i="3"/>
  <c r="BH450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BH456" i="3"/>
  <c r="AZ456" i="3"/>
  <c r="AR456" i="3"/>
  <c r="AJ456" i="3"/>
  <c r="AB456" i="3"/>
  <c r="T456" i="3"/>
  <c r="BH455" i="3"/>
  <c r="BD455" i="3"/>
  <c r="AZ455" i="3"/>
  <c r="AV455" i="3"/>
  <c r="AR455" i="3"/>
  <c r="AN455" i="3"/>
  <c r="AJ455" i="3"/>
  <c r="AF455" i="3"/>
  <c r="AB455" i="3"/>
  <c r="X455" i="3"/>
  <c r="T455" i="3"/>
  <c r="P455" i="3"/>
  <c r="BH454" i="3"/>
  <c r="BD454" i="3"/>
  <c r="AZ454" i="3"/>
  <c r="AV454" i="3"/>
  <c r="AR454" i="3"/>
  <c r="AN454" i="3"/>
  <c r="AJ454" i="3"/>
  <c r="AF454" i="3"/>
  <c r="AB454" i="3"/>
  <c r="X454" i="3"/>
  <c r="T454" i="3"/>
  <c r="P454" i="3"/>
  <c r="BH453" i="3"/>
  <c r="BD453" i="3"/>
  <c r="AZ453" i="3"/>
  <c r="AV453" i="3"/>
  <c r="AR453" i="3"/>
  <c r="AN453" i="3"/>
  <c r="AJ453" i="3"/>
  <c r="AF453" i="3"/>
  <c r="AB453" i="3"/>
  <c r="X453" i="3"/>
  <c r="T453" i="3"/>
  <c r="P453" i="3"/>
  <c r="BH452" i="3"/>
  <c r="BD452" i="3"/>
  <c r="AZ452" i="3"/>
  <c r="AV452" i="3"/>
  <c r="AR452" i="3"/>
  <c r="AM452" i="3"/>
  <c r="AE452" i="3"/>
  <c r="W452" i="3"/>
  <c r="O452" i="3"/>
  <c r="BC451" i="3"/>
  <c r="AU451" i="3"/>
  <c r="AM451" i="3"/>
  <c r="AE451" i="3"/>
  <c r="W451" i="3"/>
  <c r="O451" i="3"/>
  <c r="BC450" i="3"/>
  <c r="AU450" i="3"/>
  <c r="AM450" i="3"/>
  <c r="AE450" i="3"/>
  <c r="W450" i="3"/>
  <c r="O450" i="3"/>
  <c r="L449" i="3"/>
  <c r="U449" i="3" s="1"/>
  <c r="T449" i="3"/>
  <c r="AB449" i="3"/>
  <c r="AJ449" i="3"/>
  <c r="AR449" i="3"/>
  <c r="AZ449" i="3"/>
  <c r="BH449" i="3"/>
  <c r="L448" i="3"/>
  <c r="M448" i="3" s="1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6" i="3"/>
  <c r="R446" i="3"/>
  <c r="V446" i="3"/>
  <c r="Z446" i="3"/>
  <c r="AD446" i="3"/>
  <c r="AH446" i="3"/>
  <c r="AL446" i="3"/>
  <c r="AP446" i="3"/>
  <c r="AT446" i="3"/>
  <c r="AX446" i="3"/>
  <c r="BB446" i="3"/>
  <c r="BF446" i="3"/>
  <c r="N445" i="3"/>
  <c r="R445" i="3"/>
  <c r="V445" i="3"/>
  <c r="Z445" i="3"/>
  <c r="AD445" i="3"/>
  <c r="AH445" i="3"/>
  <c r="AL445" i="3"/>
  <c r="AP445" i="3"/>
  <c r="AT445" i="3"/>
  <c r="AX445" i="3"/>
  <c r="BB445" i="3"/>
  <c r="BF445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S448" i="3"/>
  <c r="AA448" i="3"/>
  <c r="AI448" i="3"/>
  <c r="AQ448" i="3"/>
  <c r="AY448" i="3"/>
  <c r="BG448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M446" i="3"/>
  <c r="O446" i="3"/>
  <c r="Q446" i="3"/>
  <c r="S446" i="3"/>
  <c r="U446" i="3"/>
  <c r="W446" i="3"/>
  <c r="Y446" i="3"/>
  <c r="AA446" i="3"/>
  <c r="AC446" i="3"/>
  <c r="AE446" i="3"/>
  <c r="AG446" i="3"/>
  <c r="AI446" i="3"/>
  <c r="AK446" i="3"/>
  <c r="AM446" i="3"/>
  <c r="AO446" i="3"/>
  <c r="AQ446" i="3"/>
  <c r="AS446" i="3"/>
  <c r="AU446" i="3"/>
  <c r="AW446" i="3"/>
  <c r="AY446" i="3"/>
  <c r="BA446" i="3"/>
  <c r="BC446" i="3"/>
  <c r="BE446" i="3"/>
  <c r="BG446" i="3"/>
  <c r="BI446" i="3"/>
  <c r="M445" i="3"/>
  <c r="O445" i="3"/>
  <c r="Q445" i="3"/>
  <c r="S445" i="3"/>
  <c r="U445" i="3"/>
  <c r="W445" i="3"/>
  <c r="Y445" i="3"/>
  <c r="AA445" i="3"/>
  <c r="AC445" i="3"/>
  <c r="AE445" i="3"/>
  <c r="AG445" i="3"/>
  <c r="AI445" i="3"/>
  <c r="AK445" i="3"/>
  <c r="AM445" i="3"/>
  <c r="AO445" i="3"/>
  <c r="AQ445" i="3"/>
  <c r="AS445" i="3"/>
  <c r="AU445" i="3"/>
  <c r="AW445" i="3"/>
  <c r="AY445" i="3"/>
  <c r="BA445" i="3"/>
  <c r="BC445" i="3"/>
  <c r="BE445" i="3"/>
  <c r="BG445" i="3"/>
  <c r="BI445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BH448" i="3"/>
  <c r="AZ448" i="3"/>
  <c r="AR448" i="3"/>
  <c r="AJ448" i="3"/>
  <c r="AB448" i="3"/>
  <c r="T448" i="3"/>
  <c r="BH447" i="3"/>
  <c r="BD447" i="3"/>
  <c r="AZ447" i="3"/>
  <c r="AV447" i="3"/>
  <c r="AR447" i="3"/>
  <c r="AN447" i="3"/>
  <c r="AJ447" i="3"/>
  <c r="AF447" i="3"/>
  <c r="AB447" i="3"/>
  <c r="X447" i="3"/>
  <c r="T447" i="3"/>
  <c r="P447" i="3"/>
  <c r="BH446" i="3"/>
  <c r="BD446" i="3"/>
  <c r="AZ446" i="3"/>
  <c r="AV446" i="3"/>
  <c r="AR446" i="3"/>
  <c r="AN446" i="3"/>
  <c r="AJ446" i="3"/>
  <c r="AF446" i="3"/>
  <c r="AB446" i="3"/>
  <c r="X446" i="3"/>
  <c r="T446" i="3"/>
  <c r="P446" i="3"/>
  <c r="BH445" i="3"/>
  <c r="BD445" i="3"/>
  <c r="AZ445" i="3"/>
  <c r="AV445" i="3"/>
  <c r="AR445" i="3"/>
  <c r="AN445" i="3"/>
  <c r="AJ445" i="3"/>
  <c r="AF445" i="3"/>
  <c r="AB445" i="3"/>
  <c r="X445" i="3"/>
  <c r="T445" i="3"/>
  <c r="P445" i="3"/>
  <c r="BH444" i="3"/>
  <c r="BD444" i="3"/>
  <c r="AZ444" i="3"/>
  <c r="AV444" i="3"/>
  <c r="AR444" i="3"/>
  <c r="AN444" i="3"/>
  <c r="AJ444" i="3"/>
  <c r="AF444" i="3"/>
  <c r="AB444" i="3"/>
  <c r="X444" i="3"/>
  <c r="T444" i="3"/>
  <c r="P444" i="3"/>
  <c r="M443" i="3"/>
  <c r="O443" i="3"/>
  <c r="Q443" i="3"/>
  <c r="S443" i="3"/>
  <c r="U443" i="3"/>
  <c r="W443" i="3"/>
  <c r="Y443" i="3"/>
  <c r="AA443" i="3"/>
  <c r="AC443" i="3"/>
  <c r="AE443" i="3"/>
  <c r="AG443" i="3"/>
  <c r="AI443" i="3"/>
  <c r="AK443" i="3"/>
  <c r="AM443" i="3"/>
  <c r="AO443" i="3"/>
  <c r="AQ443" i="3"/>
  <c r="AS443" i="3"/>
  <c r="AU443" i="3"/>
  <c r="AW443" i="3"/>
  <c r="AY443" i="3"/>
  <c r="BA443" i="3"/>
  <c r="BC443" i="3"/>
  <c r="BE443" i="3"/>
  <c r="BG443" i="3"/>
  <c r="BI443" i="3"/>
  <c r="M441" i="3"/>
  <c r="O441" i="3"/>
  <c r="Q441" i="3"/>
  <c r="S441" i="3"/>
  <c r="U441" i="3"/>
  <c r="W441" i="3"/>
  <c r="Y441" i="3"/>
  <c r="AA441" i="3"/>
  <c r="AC441" i="3"/>
  <c r="AE441" i="3"/>
  <c r="AG441" i="3"/>
  <c r="AI441" i="3"/>
  <c r="AK441" i="3"/>
  <c r="AM441" i="3"/>
  <c r="AO441" i="3"/>
  <c r="AQ441" i="3"/>
  <c r="AS441" i="3"/>
  <c r="AU441" i="3"/>
  <c r="AW441" i="3"/>
  <c r="AY441" i="3"/>
  <c r="BA441" i="3"/>
  <c r="BC441" i="3"/>
  <c r="BE441" i="3"/>
  <c r="BG441" i="3"/>
  <c r="BI441" i="3"/>
  <c r="M442" i="3"/>
  <c r="O442" i="3"/>
  <c r="Q442" i="3"/>
  <c r="S442" i="3"/>
  <c r="U442" i="3"/>
  <c r="W442" i="3"/>
  <c r="Y442" i="3"/>
  <c r="AA442" i="3"/>
  <c r="AC442" i="3"/>
  <c r="AE442" i="3"/>
  <c r="AG442" i="3"/>
  <c r="AI442" i="3"/>
  <c r="AK442" i="3"/>
  <c r="AM442" i="3"/>
  <c r="AO442" i="3"/>
  <c r="AQ442" i="3"/>
  <c r="AS442" i="3"/>
  <c r="AU442" i="3"/>
  <c r="AW442" i="3"/>
  <c r="AY442" i="3"/>
  <c r="BA442" i="3"/>
  <c r="BC442" i="3"/>
  <c r="N440" i="3"/>
  <c r="R440" i="3"/>
  <c r="V440" i="3"/>
  <c r="Z440" i="3"/>
  <c r="AD440" i="3"/>
  <c r="AH440" i="3"/>
  <c r="AL440" i="3"/>
  <c r="AP440" i="3"/>
  <c r="AS440" i="3"/>
  <c r="AU440" i="3"/>
  <c r="AW440" i="3"/>
  <c r="AY440" i="3"/>
  <c r="BA440" i="3"/>
  <c r="BC440" i="3"/>
  <c r="BE440" i="3"/>
  <c r="BG440" i="3"/>
  <c r="BI440" i="3"/>
  <c r="N439" i="3"/>
  <c r="R439" i="3"/>
  <c r="V439" i="3"/>
  <c r="Z439" i="3"/>
  <c r="AD439" i="3"/>
  <c r="AH439" i="3"/>
  <c r="AL439" i="3"/>
  <c r="AP439" i="3"/>
  <c r="AT439" i="3"/>
  <c r="AX439" i="3"/>
  <c r="BB439" i="3"/>
  <c r="BF439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M439" i="3"/>
  <c r="O439" i="3"/>
  <c r="Q439" i="3"/>
  <c r="S439" i="3"/>
  <c r="U439" i="3"/>
  <c r="W439" i="3"/>
  <c r="Y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BH442" i="3"/>
  <c r="BF442" i="3"/>
  <c r="BD442" i="3"/>
  <c r="BB442" i="3"/>
  <c r="AZ442" i="3"/>
  <c r="AX442" i="3"/>
  <c r="AV442" i="3"/>
  <c r="AT442" i="3"/>
  <c r="AR442" i="3"/>
  <c r="AP442" i="3"/>
  <c r="AN442" i="3"/>
  <c r="AL442" i="3"/>
  <c r="AJ442" i="3"/>
  <c r="AH442" i="3"/>
  <c r="AF442" i="3"/>
  <c r="AD442" i="3"/>
  <c r="AB442" i="3"/>
  <c r="Z442" i="3"/>
  <c r="X442" i="3"/>
  <c r="V442" i="3"/>
  <c r="T442" i="3"/>
  <c r="R442" i="3"/>
  <c r="P442" i="3"/>
  <c r="BH441" i="3"/>
  <c r="BF441" i="3"/>
  <c r="BD441" i="3"/>
  <c r="BB441" i="3"/>
  <c r="AZ441" i="3"/>
  <c r="AX441" i="3"/>
  <c r="AV441" i="3"/>
  <c r="AT441" i="3"/>
  <c r="AR441" i="3"/>
  <c r="AP441" i="3"/>
  <c r="AN441" i="3"/>
  <c r="AL441" i="3"/>
  <c r="AJ441" i="3"/>
  <c r="AH441" i="3"/>
  <c r="AF441" i="3"/>
  <c r="AD441" i="3"/>
  <c r="AB441" i="3"/>
  <c r="Z441" i="3"/>
  <c r="X441" i="3"/>
  <c r="V441" i="3"/>
  <c r="T441" i="3"/>
  <c r="R441" i="3"/>
  <c r="P441" i="3"/>
  <c r="BH440" i="3"/>
  <c r="BF440" i="3"/>
  <c r="BD440" i="3"/>
  <c r="BB440" i="3"/>
  <c r="AZ440" i="3"/>
  <c r="AX440" i="3"/>
  <c r="AV440" i="3"/>
  <c r="AT440" i="3"/>
  <c r="AR440" i="3"/>
  <c r="AN440" i="3"/>
  <c r="AJ440" i="3"/>
  <c r="AF440" i="3"/>
  <c r="AB440" i="3"/>
  <c r="X440" i="3"/>
  <c r="T440" i="3"/>
  <c r="P440" i="3"/>
  <c r="BH439" i="3"/>
  <c r="BD439" i="3"/>
  <c r="AZ439" i="3"/>
  <c r="AV439" i="3"/>
  <c r="AR439" i="3"/>
  <c r="AN439" i="3"/>
  <c r="AJ439" i="3"/>
  <c r="AF439" i="3"/>
  <c r="AB439" i="3"/>
  <c r="X439" i="3"/>
  <c r="T439" i="3"/>
  <c r="P43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N437" i="3"/>
  <c r="P437" i="3"/>
  <c r="R437" i="3"/>
  <c r="T437" i="3"/>
  <c r="V437" i="3"/>
  <c r="X437" i="3"/>
  <c r="Z437" i="3"/>
  <c r="AB437" i="3"/>
  <c r="AD437" i="3"/>
  <c r="AF437" i="3"/>
  <c r="AH437" i="3"/>
  <c r="AJ437" i="3"/>
  <c r="AL437" i="3"/>
  <c r="AN437" i="3"/>
  <c r="AP437" i="3"/>
  <c r="AR437" i="3"/>
  <c r="AT437" i="3"/>
  <c r="AV437" i="3"/>
  <c r="AX437" i="3"/>
  <c r="AZ437" i="3"/>
  <c r="BB437" i="3"/>
  <c r="BD437" i="3"/>
  <c r="BF437" i="3"/>
  <c r="BH437" i="3"/>
  <c r="AG438" i="3"/>
  <c r="AE438" i="3"/>
  <c r="AC438" i="3"/>
  <c r="AA438" i="3"/>
  <c r="Y438" i="3"/>
  <c r="W438" i="3"/>
  <c r="U438" i="3"/>
  <c r="S438" i="3"/>
  <c r="Q438" i="3"/>
  <c r="O438" i="3"/>
  <c r="E253" i="3"/>
  <c r="F253" i="3"/>
  <c r="G253" i="3"/>
  <c r="H253" i="3"/>
  <c r="I253" i="3"/>
  <c r="J253" i="3"/>
  <c r="L253" i="3" s="1"/>
  <c r="E254" i="3"/>
  <c r="F254" i="3"/>
  <c r="G254" i="3"/>
  <c r="H254" i="3"/>
  <c r="I254" i="3"/>
  <c r="J254" i="3"/>
  <c r="L254" i="3" s="1"/>
  <c r="E255" i="3"/>
  <c r="F255" i="3"/>
  <c r="G255" i="3"/>
  <c r="H255" i="3"/>
  <c r="I255" i="3"/>
  <c r="J255" i="3"/>
  <c r="K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L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L266" i="3"/>
  <c r="E267" i="3"/>
  <c r="F267" i="3"/>
  <c r="K267" i="3" s="1"/>
  <c r="G267" i="3"/>
  <c r="H267" i="3"/>
  <c r="I267" i="3"/>
  <c r="J267" i="3"/>
  <c r="E268" i="3"/>
  <c r="F268" i="3"/>
  <c r="K268" i="3" s="1"/>
  <c r="G268" i="3"/>
  <c r="H268" i="3"/>
  <c r="I268" i="3"/>
  <c r="J268" i="3"/>
  <c r="E269" i="3"/>
  <c r="F269" i="3"/>
  <c r="K269" i="3" s="1"/>
  <c r="G269" i="3"/>
  <c r="H269" i="3"/>
  <c r="I269" i="3"/>
  <c r="J269" i="3"/>
  <c r="E270" i="3"/>
  <c r="F270" i="3"/>
  <c r="K270" i="3" s="1"/>
  <c r="G270" i="3"/>
  <c r="H270" i="3"/>
  <c r="I270" i="3"/>
  <c r="J270" i="3"/>
  <c r="L270" i="3" s="1"/>
  <c r="E271" i="3"/>
  <c r="F271" i="3"/>
  <c r="G271" i="3"/>
  <c r="H271" i="3"/>
  <c r="I271" i="3"/>
  <c r="J271" i="3"/>
  <c r="L271" i="3" s="1"/>
  <c r="E272" i="3"/>
  <c r="F272" i="3"/>
  <c r="G272" i="3"/>
  <c r="H272" i="3"/>
  <c r="L272" i="3" s="1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L276" i="3"/>
  <c r="E277" i="3"/>
  <c r="F277" i="3"/>
  <c r="K277" i="3" s="1"/>
  <c r="G277" i="3"/>
  <c r="H277" i="3"/>
  <c r="I277" i="3"/>
  <c r="J277" i="3"/>
  <c r="L277" i="3" s="1"/>
  <c r="E278" i="3"/>
  <c r="F278" i="3"/>
  <c r="G278" i="3"/>
  <c r="H278" i="3"/>
  <c r="I278" i="3"/>
  <c r="J278" i="3"/>
  <c r="L278" i="3" s="1"/>
  <c r="E279" i="3"/>
  <c r="F279" i="3"/>
  <c r="G279" i="3"/>
  <c r="H279" i="3"/>
  <c r="I279" i="3"/>
  <c r="J279" i="3"/>
  <c r="L279" i="3" s="1"/>
  <c r="E280" i="3"/>
  <c r="F280" i="3"/>
  <c r="G280" i="3"/>
  <c r="H280" i="3"/>
  <c r="I280" i="3"/>
  <c r="J280" i="3"/>
  <c r="L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L284" i="3" s="1"/>
  <c r="J284" i="3"/>
  <c r="K284" i="3"/>
  <c r="N284" i="3" s="1"/>
  <c r="E285" i="3"/>
  <c r="F285" i="3"/>
  <c r="K285" i="3" s="1"/>
  <c r="G285" i="3"/>
  <c r="H285" i="3"/>
  <c r="I285" i="3"/>
  <c r="J285" i="3"/>
  <c r="E286" i="3"/>
  <c r="F286" i="3"/>
  <c r="K286" i="3" s="1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L288" i="3" s="1"/>
  <c r="J288" i="3"/>
  <c r="K288" i="3"/>
  <c r="N288" i="3" s="1"/>
  <c r="E289" i="3"/>
  <c r="F289" i="3"/>
  <c r="K289" i="3" s="1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L292" i="3" s="1"/>
  <c r="J292" i="3"/>
  <c r="K292" i="3"/>
  <c r="N292" i="3" s="1"/>
  <c r="E293" i="3"/>
  <c r="F293" i="3"/>
  <c r="K293" i="3" s="1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L335" i="3"/>
  <c r="E336" i="3"/>
  <c r="F336" i="3"/>
  <c r="K336" i="3" s="1"/>
  <c r="G336" i="3"/>
  <c r="H336" i="3"/>
  <c r="I336" i="3"/>
  <c r="J336" i="3"/>
  <c r="L336" i="3" s="1"/>
  <c r="E337" i="3"/>
  <c r="F337" i="3"/>
  <c r="G337" i="3"/>
  <c r="H337" i="3"/>
  <c r="I337" i="3"/>
  <c r="J337" i="3"/>
  <c r="L337" i="3" s="1"/>
  <c r="E338" i="3"/>
  <c r="F338" i="3"/>
  <c r="G338" i="3"/>
  <c r="H338" i="3"/>
  <c r="I338" i="3"/>
  <c r="J338" i="3"/>
  <c r="L338" i="3" s="1"/>
  <c r="E339" i="3"/>
  <c r="F339" i="3"/>
  <c r="G339" i="3"/>
  <c r="H339" i="3"/>
  <c r="L339" i="3" s="1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L343" i="3"/>
  <c r="E344" i="3"/>
  <c r="F344" i="3"/>
  <c r="K344" i="3" s="1"/>
  <c r="G344" i="3"/>
  <c r="H344" i="3"/>
  <c r="I344" i="3"/>
  <c r="J344" i="3"/>
  <c r="L344" i="3" s="1"/>
  <c r="E345" i="3"/>
  <c r="F345" i="3"/>
  <c r="G345" i="3"/>
  <c r="H345" i="3"/>
  <c r="I345" i="3"/>
  <c r="J345" i="3"/>
  <c r="L345" i="3" s="1"/>
  <c r="E346" i="3"/>
  <c r="F346" i="3"/>
  <c r="G346" i="3"/>
  <c r="H346" i="3"/>
  <c r="I346" i="3"/>
  <c r="J346" i="3"/>
  <c r="L346" i="3" s="1"/>
  <c r="E347" i="3"/>
  <c r="F347" i="3"/>
  <c r="G347" i="3"/>
  <c r="H347" i="3"/>
  <c r="L347" i="3" s="1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L351" i="3"/>
  <c r="E352" i="3"/>
  <c r="F352" i="3"/>
  <c r="K352" i="3" s="1"/>
  <c r="G352" i="3"/>
  <c r="H352" i="3"/>
  <c r="I352" i="3"/>
  <c r="J352" i="3"/>
  <c r="L352" i="3" s="1"/>
  <c r="E353" i="3"/>
  <c r="F353" i="3"/>
  <c r="G353" i="3"/>
  <c r="H353" i="3"/>
  <c r="I353" i="3"/>
  <c r="J353" i="3"/>
  <c r="L353" i="3" s="1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L368" i="3"/>
  <c r="E369" i="3"/>
  <c r="F369" i="3"/>
  <c r="K369" i="3" s="1"/>
  <c r="G369" i="3"/>
  <c r="H369" i="3"/>
  <c r="I369" i="3"/>
  <c r="J369" i="3"/>
  <c r="L369" i="3" s="1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L372" i="3"/>
  <c r="E373" i="3"/>
  <c r="F373" i="3"/>
  <c r="K373" i="3" s="1"/>
  <c r="G373" i="3"/>
  <c r="H373" i="3"/>
  <c r="I373" i="3"/>
  <c r="J373" i="3"/>
  <c r="L373" i="3" s="1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L376" i="3"/>
  <c r="E377" i="3"/>
  <c r="F377" i="3"/>
  <c r="K377" i="3" s="1"/>
  <c r="G377" i="3"/>
  <c r="H377" i="3"/>
  <c r="I377" i="3"/>
  <c r="J377" i="3"/>
  <c r="L377" i="3" s="1"/>
  <c r="E378" i="3"/>
  <c r="F378" i="3"/>
  <c r="G378" i="3"/>
  <c r="H378" i="3"/>
  <c r="I378" i="3"/>
  <c r="J378" i="3"/>
  <c r="L378" i="3" s="1"/>
  <c r="E379" i="3"/>
  <c r="F379" i="3"/>
  <c r="G379" i="3"/>
  <c r="H379" i="3"/>
  <c r="I379" i="3"/>
  <c r="J379" i="3"/>
  <c r="L379" i="3" s="1"/>
  <c r="E380" i="3"/>
  <c r="F380" i="3"/>
  <c r="G380" i="3"/>
  <c r="H380" i="3"/>
  <c r="L380" i="3" s="1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L384" i="3"/>
  <c r="E385" i="3"/>
  <c r="F385" i="3"/>
  <c r="K385" i="3" s="1"/>
  <c r="G385" i="3"/>
  <c r="H385" i="3"/>
  <c r="I385" i="3"/>
  <c r="J385" i="3"/>
  <c r="L385" i="3" s="1"/>
  <c r="E386" i="3"/>
  <c r="F386" i="3"/>
  <c r="G386" i="3"/>
  <c r="H386" i="3"/>
  <c r="I386" i="3"/>
  <c r="J386" i="3"/>
  <c r="L386" i="3" s="1"/>
  <c r="E387" i="3"/>
  <c r="F387" i="3"/>
  <c r="G387" i="3"/>
  <c r="H387" i="3"/>
  <c r="I387" i="3"/>
  <c r="J387" i="3"/>
  <c r="L387" i="3" s="1"/>
  <c r="E388" i="3"/>
  <c r="F388" i="3"/>
  <c r="G388" i="3"/>
  <c r="H388" i="3"/>
  <c r="L388" i="3" s="1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L392" i="3"/>
  <c r="E393" i="3"/>
  <c r="F393" i="3"/>
  <c r="K393" i="3" s="1"/>
  <c r="G393" i="3"/>
  <c r="H393" i="3"/>
  <c r="I393" i="3"/>
  <c r="J393" i="3"/>
  <c r="L393" i="3" s="1"/>
  <c r="E394" i="3"/>
  <c r="F394" i="3"/>
  <c r="G394" i="3"/>
  <c r="H394" i="3"/>
  <c r="I394" i="3"/>
  <c r="J394" i="3"/>
  <c r="L394" i="3" s="1"/>
  <c r="E395" i="3"/>
  <c r="F395" i="3"/>
  <c r="G395" i="3"/>
  <c r="H395" i="3"/>
  <c r="I395" i="3"/>
  <c r="J395" i="3"/>
  <c r="L395" i="3" s="1"/>
  <c r="E396" i="3"/>
  <c r="F396" i="3"/>
  <c r="G396" i="3"/>
  <c r="H396" i="3"/>
  <c r="I396" i="3"/>
  <c r="J396" i="3"/>
  <c r="L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L400" i="3"/>
  <c r="E401" i="3"/>
  <c r="F401" i="3"/>
  <c r="K401" i="3" s="1"/>
  <c r="G401" i="3"/>
  <c r="H401" i="3"/>
  <c r="I401" i="3"/>
  <c r="J401" i="3"/>
  <c r="L401" i="3" s="1"/>
  <c r="E402" i="3"/>
  <c r="F402" i="3"/>
  <c r="G402" i="3"/>
  <c r="H402" i="3"/>
  <c r="I402" i="3"/>
  <c r="J402" i="3"/>
  <c r="L402" i="3" s="1"/>
  <c r="E403" i="3"/>
  <c r="F403" i="3"/>
  <c r="G403" i="3"/>
  <c r="H403" i="3"/>
  <c r="I403" i="3"/>
  <c r="J403" i="3"/>
  <c r="E404" i="3"/>
  <c r="F404" i="3"/>
  <c r="G404" i="3"/>
  <c r="H404" i="3"/>
  <c r="I404" i="3"/>
  <c r="J404" i="3"/>
  <c r="L404" i="3"/>
  <c r="E405" i="3"/>
  <c r="F405" i="3"/>
  <c r="K405" i="3" s="1"/>
  <c r="G405" i="3"/>
  <c r="H405" i="3"/>
  <c r="I405" i="3"/>
  <c r="J405" i="3"/>
  <c r="L405" i="3" s="1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L408" i="3"/>
  <c r="E409" i="3"/>
  <c r="F409" i="3"/>
  <c r="K409" i="3" s="1"/>
  <c r="G409" i="3"/>
  <c r="H409" i="3"/>
  <c r="I409" i="3"/>
  <c r="J409" i="3"/>
  <c r="L409" i="3" s="1"/>
  <c r="BF409" i="3" s="1"/>
  <c r="E410" i="3"/>
  <c r="F410" i="3"/>
  <c r="K410" i="3" s="1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L422" i="3"/>
  <c r="E423" i="3"/>
  <c r="F423" i="3"/>
  <c r="K423" i="3" s="1"/>
  <c r="G423" i="3"/>
  <c r="H423" i="3"/>
  <c r="I423" i="3"/>
  <c r="J423" i="3"/>
  <c r="L423" i="3" s="1"/>
  <c r="E424" i="3"/>
  <c r="F424" i="3"/>
  <c r="G424" i="3"/>
  <c r="H424" i="3"/>
  <c r="I424" i="3"/>
  <c r="J424" i="3"/>
  <c r="L424" i="3" s="1"/>
  <c r="E425" i="3"/>
  <c r="F425" i="3"/>
  <c r="G425" i="3"/>
  <c r="H425" i="3"/>
  <c r="I425" i="3"/>
  <c r="J425" i="3"/>
  <c r="E426" i="3"/>
  <c r="F426" i="3"/>
  <c r="G426" i="3"/>
  <c r="H426" i="3"/>
  <c r="L426" i="3" s="1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L425" i="3" l="1"/>
  <c r="L436" i="3"/>
  <c r="L435" i="3"/>
  <c r="L434" i="3"/>
  <c r="L433" i="3"/>
  <c r="L432" i="3"/>
  <c r="L431" i="3"/>
  <c r="L430" i="3"/>
  <c r="L429" i="3"/>
  <c r="L428" i="3"/>
  <c r="L427" i="3"/>
  <c r="K427" i="3"/>
  <c r="L421" i="3"/>
  <c r="L420" i="3"/>
  <c r="L419" i="3"/>
  <c r="K419" i="3"/>
  <c r="K418" i="3"/>
  <c r="K417" i="3"/>
  <c r="K416" i="3"/>
  <c r="K415" i="3"/>
  <c r="K414" i="3"/>
  <c r="K413" i="3"/>
  <c r="K412" i="3"/>
  <c r="K411" i="3"/>
  <c r="L403" i="3"/>
  <c r="L371" i="3"/>
  <c r="L370" i="3"/>
  <c r="L350" i="3"/>
  <c r="L349" i="3"/>
  <c r="L348" i="3"/>
  <c r="K348" i="3"/>
  <c r="L342" i="3"/>
  <c r="L341" i="3"/>
  <c r="L340" i="3"/>
  <c r="K340" i="3"/>
  <c r="L334" i="3"/>
  <c r="L333" i="3"/>
  <c r="L332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L261" i="3"/>
  <c r="L260" i="3"/>
  <c r="L257" i="3"/>
  <c r="K257" i="3"/>
  <c r="K256" i="3"/>
  <c r="N255" i="3"/>
  <c r="L255" i="3"/>
  <c r="BM513" i="3"/>
  <c r="BL513" i="3"/>
  <c r="BM553" i="3"/>
  <c r="BL553" i="3"/>
  <c r="BM514" i="3"/>
  <c r="BL514" i="3"/>
  <c r="BM534" i="3"/>
  <c r="BL534" i="3"/>
  <c r="BM560" i="3"/>
  <c r="BL560" i="3"/>
  <c r="BM592" i="3"/>
  <c r="BL592" i="3"/>
  <c r="BM571" i="3"/>
  <c r="BL571" i="3"/>
  <c r="BM579" i="3"/>
  <c r="BL579" i="3"/>
  <c r="BJ600" i="3"/>
  <c r="BM615" i="3"/>
  <c r="BL615" i="3"/>
  <c r="BJ646" i="3"/>
  <c r="BJ701" i="3"/>
  <c r="BJ511" i="3"/>
  <c r="BJ523" i="3"/>
  <c r="BJ560" i="3"/>
  <c r="BJ592" i="3"/>
  <c r="BJ615" i="3"/>
  <c r="BM640" i="3"/>
  <c r="N608" i="3"/>
  <c r="N610" i="3"/>
  <c r="N612" i="3"/>
  <c r="N614" i="3"/>
  <c r="N616" i="3"/>
  <c r="L407" i="3"/>
  <c r="L406" i="3"/>
  <c r="L399" i="3"/>
  <c r="L398" i="3"/>
  <c r="L397" i="3"/>
  <c r="K397" i="3"/>
  <c r="L391" i="3"/>
  <c r="L390" i="3"/>
  <c r="L389" i="3"/>
  <c r="K389" i="3"/>
  <c r="L383" i="3"/>
  <c r="L382" i="3"/>
  <c r="L381" i="3"/>
  <c r="K381" i="3"/>
  <c r="L375" i="3"/>
  <c r="L374" i="3"/>
  <c r="L367" i="3"/>
  <c r="K290" i="3"/>
  <c r="K282" i="3"/>
  <c r="K281" i="3"/>
  <c r="L275" i="3"/>
  <c r="L274" i="3"/>
  <c r="L273" i="3"/>
  <c r="K273" i="3"/>
  <c r="L265" i="3"/>
  <c r="L264" i="3"/>
  <c r="L263" i="3"/>
  <c r="K263" i="3"/>
  <c r="BC448" i="3"/>
  <c r="AU448" i="3"/>
  <c r="AM448" i="3"/>
  <c r="AE448" i="3"/>
  <c r="W448" i="3"/>
  <c r="O448" i="3"/>
  <c r="V457" i="3"/>
  <c r="BB457" i="3"/>
  <c r="V459" i="3"/>
  <c r="BB459" i="3"/>
  <c r="V461" i="3"/>
  <c r="BB461" i="3"/>
  <c r="AV457" i="3"/>
  <c r="AF457" i="3"/>
  <c r="P457" i="3"/>
  <c r="BC457" i="3"/>
  <c r="AU457" i="3"/>
  <c r="AM457" i="3"/>
  <c r="AE457" i="3"/>
  <c r="W457" i="3"/>
  <c r="O457" i="3"/>
  <c r="AV459" i="3"/>
  <c r="AF459" i="3"/>
  <c r="P459" i="3"/>
  <c r="BC459" i="3"/>
  <c r="AU459" i="3"/>
  <c r="AM459" i="3"/>
  <c r="AE459" i="3"/>
  <c r="W459" i="3"/>
  <c r="O459" i="3"/>
  <c r="AV461" i="3"/>
  <c r="AF461" i="3"/>
  <c r="P461" i="3"/>
  <c r="BC461" i="3"/>
  <c r="AU461" i="3"/>
  <c r="AM461" i="3"/>
  <c r="AE461" i="3"/>
  <c r="W461" i="3"/>
  <c r="O461" i="3"/>
  <c r="BM463" i="3"/>
  <c r="BL463" i="3"/>
  <c r="BJ463" i="3"/>
  <c r="BM511" i="3"/>
  <c r="BL511" i="3"/>
  <c r="BM523" i="3"/>
  <c r="BL523" i="3"/>
  <c r="BM528" i="3"/>
  <c r="BL528" i="3"/>
  <c r="BM570" i="3"/>
  <c r="BL570" i="3"/>
  <c r="BM569" i="3"/>
  <c r="BL569" i="3"/>
  <c r="BJ663" i="3"/>
  <c r="BJ637" i="3"/>
  <c r="BM635" i="3"/>
  <c r="BJ640" i="3"/>
  <c r="BJ513" i="3"/>
  <c r="BJ553" i="3"/>
  <c r="BJ570" i="3"/>
  <c r="BL600" i="3"/>
  <c r="BM600" i="3"/>
  <c r="BM646" i="3"/>
  <c r="BJ514" i="3"/>
  <c r="BJ528" i="3"/>
  <c r="BJ534" i="3"/>
  <c r="BJ569" i="3"/>
  <c r="BJ571" i="3"/>
  <c r="BJ579" i="3"/>
  <c r="BL707" i="3"/>
  <c r="K425" i="3"/>
  <c r="K421" i="3"/>
  <c r="K407" i="3"/>
  <c r="K403" i="3"/>
  <c r="K399" i="3"/>
  <c r="K395" i="3"/>
  <c r="K391" i="3"/>
  <c r="K387" i="3"/>
  <c r="K383" i="3"/>
  <c r="K379" i="3"/>
  <c r="K375" i="3"/>
  <c r="K371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0" i="3"/>
  <c r="K346" i="3"/>
  <c r="K342" i="3"/>
  <c r="K338" i="3"/>
  <c r="K334" i="3"/>
  <c r="K291" i="3"/>
  <c r="L290" i="3"/>
  <c r="N290" i="3" s="1"/>
  <c r="K287" i="3"/>
  <c r="L286" i="3"/>
  <c r="N286" i="3" s="1"/>
  <c r="K283" i="3"/>
  <c r="L282" i="3"/>
  <c r="N282" i="3" s="1"/>
  <c r="K279" i="3"/>
  <c r="K275" i="3"/>
  <c r="K265" i="3"/>
  <c r="K261" i="3"/>
  <c r="K254" i="3"/>
  <c r="BJ441" i="3"/>
  <c r="P448" i="3"/>
  <c r="X448" i="3"/>
  <c r="AF448" i="3"/>
  <c r="AN448" i="3"/>
  <c r="AV448" i="3"/>
  <c r="BD448" i="3"/>
  <c r="BI448" i="3"/>
  <c r="BE448" i="3"/>
  <c r="BA448" i="3"/>
  <c r="AW448" i="3"/>
  <c r="AS448" i="3"/>
  <c r="AO448" i="3"/>
  <c r="AK448" i="3"/>
  <c r="AG448" i="3"/>
  <c r="AC448" i="3"/>
  <c r="Y448" i="3"/>
  <c r="U448" i="3"/>
  <c r="Q448" i="3"/>
  <c r="P456" i="3"/>
  <c r="X456" i="3"/>
  <c r="AF456" i="3"/>
  <c r="AN456" i="3"/>
  <c r="AV456" i="3"/>
  <c r="BD456" i="3"/>
  <c r="BG456" i="3"/>
  <c r="BC456" i="3"/>
  <c r="AY456" i="3"/>
  <c r="AU456" i="3"/>
  <c r="AQ456" i="3"/>
  <c r="AM456" i="3"/>
  <c r="AI456" i="3"/>
  <c r="AE456" i="3"/>
  <c r="AA456" i="3"/>
  <c r="W456" i="3"/>
  <c r="S456" i="3"/>
  <c r="N457" i="3"/>
  <c r="AD457" i="3"/>
  <c r="AT457" i="3"/>
  <c r="N458" i="3"/>
  <c r="AD458" i="3"/>
  <c r="AT458" i="3"/>
  <c r="N459" i="3"/>
  <c r="AD459" i="3"/>
  <c r="AT459" i="3"/>
  <c r="N460" i="3"/>
  <c r="AD460" i="3"/>
  <c r="AT460" i="3"/>
  <c r="N461" i="3"/>
  <c r="AD461" i="3"/>
  <c r="AT461" i="3"/>
  <c r="N462" i="3"/>
  <c r="AD462" i="3"/>
  <c r="AT462" i="3"/>
  <c r="BD462" i="3"/>
  <c r="BH457" i="3"/>
  <c r="AZ457" i="3"/>
  <c r="AR457" i="3"/>
  <c r="AJ457" i="3"/>
  <c r="AB457" i="3"/>
  <c r="T457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59" i="3"/>
  <c r="AZ459" i="3"/>
  <c r="AR459" i="3"/>
  <c r="AJ459" i="3"/>
  <c r="AB459" i="3"/>
  <c r="T459" i="3"/>
  <c r="BI459" i="3"/>
  <c r="BE459" i="3"/>
  <c r="BA459" i="3"/>
  <c r="AW459" i="3"/>
  <c r="AS459" i="3"/>
  <c r="AO459" i="3"/>
  <c r="AK459" i="3"/>
  <c r="AG459" i="3"/>
  <c r="AC459" i="3"/>
  <c r="Y459" i="3"/>
  <c r="U459" i="3"/>
  <c r="Q459" i="3"/>
  <c r="BH460" i="3"/>
  <c r="AZ460" i="3"/>
  <c r="AR460" i="3"/>
  <c r="AJ460" i="3"/>
  <c r="AB460" i="3"/>
  <c r="T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H461" i="3"/>
  <c r="AZ461" i="3"/>
  <c r="AR461" i="3"/>
  <c r="AJ461" i="3"/>
  <c r="AB461" i="3"/>
  <c r="T461" i="3"/>
  <c r="BI461" i="3"/>
  <c r="BE461" i="3"/>
  <c r="BA461" i="3"/>
  <c r="AW461" i="3"/>
  <c r="AS461" i="3"/>
  <c r="AO461" i="3"/>
  <c r="AK461" i="3"/>
  <c r="AG461" i="3"/>
  <c r="AC461" i="3"/>
  <c r="Y461" i="3"/>
  <c r="U461" i="3"/>
  <c r="Q461" i="3"/>
  <c r="BI462" i="3"/>
  <c r="BA462" i="3"/>
  <c r="AN462" i="3"/>
  <c r="X462" i="3"/>
  <c r="AU462" i="3"/>
  <c r="AM462" i="3"/>
  <c r="AE462" i="3"/>
  <c r="W462" i="3"/>
  <c r="BJ490" i="3"/>
  <c r="BJ492" i="3"/>
  <c r="BJ494" i="3"/>
  <c r="BJ496" i="3"/>
  <c r="BJ498" i="3"/>
  <c r="BJ500" i="3"/>
  <c r="BJ502" i="3"/>
  <c r="BJ504" i="3"/>
  <c r="BJ506" i="3"/>
  <c r="BK508" i="3"/>
  <c r="BJ516" i="3"/>
  <c r="BJ518" i="3"/>
  <c r="BJ520" i="3"/>
  <c r="BJ524" i="3"/>
  <c r="BJ544" i="3"/>
  <c r="BJ546" i="3"/>
  <c r="BJ548" i="3"/>
  <c r="BJ550" i="3"/>
  <c r="BJ552" i="3"/>
  <c r="BJ536" i="3"/>
  <c r="BJ612" i="3"/>
  <c r="BJ614" i="3"/>
  <c r="BJ624" i="3"/>
  <c r="BJ699" i="3"/>
  <c r="BJ697" i="3"/>
  <c r="BJ695" i="3"/>
  <c r="BJ693" i="3"/>
  <c r="BJ691" i="3"/>
  <c r="BJ689" i="3"/>
  <c r="BJ687" i="3"/>
  <c r="BJ685" i="3"/>
  <c r="BJ683" i="3"/>
  <c r="BJ681" i="3"/>
  <c r="BJ679" i="3"/>
  <c r="BJ677" i="3"/>
  <c r="BJ675" i="3"/>
  <c r="BL641" i="3"/>
  <c r="BM643" i="3"/>
  <c r="BL644" i="3"/>
  <c r="BJ642" i="3"/>
  <c r="BJ638" i="3"/>
  <c r="BJ703" i="3"/>
  <c r="BM703" i="3"/>
  <c r="BL655" i="3"/>
  <c r="BM651" i="3"/>
  <c r="BM647" i="3"/>
  <c r="BJ611" i="3"/>
  <c r="AA450" i="3"/>
  <c r="S450" i="3"/>
  <c r="AA452" i="3"/>
  <c r="BL452" i="3" s="1"/>
  <c r="AP452" i="3"/>
  <c r="BJ542" i="3"/>
  <c r="BJ610" i="3"/>
  <c r="BL643" i="3"/>
  <c r="BL703" i="3"/>
  <c r="BM637" i="3"/>
  <c r="BM632" i="3"/>
  <c r="BJ521" i="3"/>
  <c r="BJ598" i="3"/>
  <c r="N591" i="3"/>
  <c r="N593" i="3"/>
  <c r="N595" i="3"/>
  <c r="N597" i="3"/>
  <c r="BG450" i="3"/>
  <c r="AX452" i="3"/>
  <c r="BF452" i="3"/>
  <c r="N277" i="3"/>
  <c r="P277" i="3"/>
  <c r="X277" i="3"/>
  <c r="AF277" i="3"/>
  <c r="AN277" i="3"/>
  <c r="AV277" i="3"/>
  <c r="BD277" i="3"/>
  <c r="T277" i="3"/>
  <c r="N273" i="3"/>
  <c r="P273" i="3"/>
  <c r="X273" i="3"/>
  <c r="AF273" i="3"/>
  <c r="AN273" i="3"/>
  <c r="AV273" i="3"/>
  <c r="BD273" i="3"/>
  <c r="T273" i="3"/>
  <c r="N263" i="3"/>
  <c r="P263" i="3"/>
  <c r="X263" i="3"/>
  <c r="AF263" i="3"/>
  <c r="AN263" i="3"/>
  <c r="AV263" i="3"/>
  <c r="BB263" i="3"/>
  <c r="BF263" i="3"/>
  <c r="T263" i="3"/>
  <c r="N279" i="3"/>
  <c r="P279" i="3"/>
  <c r="X279" i="3"/>
  <c r="AF279" i="3"/>
  <c r="AN279" i="3"/>
  <c r="AV279" i="3"/>
  <c r="BD279" i="3"/>
  <c r="T279" i="3"/>
  <c r="N275" i="3"/>
  <c r="P275" i="3"/>
  <c r="X275" i="3"/>
  <c r="AF275" i="3"/>
  <c r="AN275" i="3"/>
  <c r="AV275" i="3"/>
  <c r="BD275" i="3"/>
  <c r="T275" i="3"/>
  <c r="N265" i="3"/>
  <c r="P265" i="3"/>
  <c r="X265" i="3"/>
  <c r="AF265" i="3"/>
  <c r="AN265" i="3"/>
  <c r="AV265" i="3"/>
  <c r="BD265" i="3"/>
  <c r="T265" i="3"/>
  <c r="L366" i="3"/>
  <c r="L365" i="3"/>
  <c r="K436" i="3"/>
  <c r="K435" i="3"/>
  <c r="K434" i="3"/>
  <c r="K433" i="3"/>
  <c r="K432" i="3"/>
  <c r="K431" i="3"/>
  <c r="K430" i="3"/>
  <c r="K429" i="3"/>
  <c r="K428" i="3"/>
  <c r="K426" i="3"/>
  <c r="K424" i="3"/>
  <c r="K422" i="3"/>
  <c r="K420" i="3"/>
  <c r="K408" i="3"/>
  <c r="K406" i="3"/>
  <c r="K404" i="3"/>
  <c r="K402" i="3"/>
  <c r="K400" i="3"/>
  <c r="K398" i="3"/>
  <c r="K396" i="3"/>
  <c r="K394" i="3"/>
  <c r="K392" i="3"/>
  <c r="K390" i="3"/>
  <c r="K388" i="3"/>
  <c r="K386" i="3"/>
  <c r="K384" i="3"/>
  <c r="K382" i="3"/>
  <c r="K380" i="3"/>
  <c r="K378" i="3"/>
  <c r="K376" i="3"/>
  <c r="K374" i="3"/>
  <c r="K372" i="3"/>
  <c r="K370" i="3"/>
  <c r="K368" i="3"/>
  <c r="K353" i="3"/>
  <c r="K351" i="3"/>
  <c r="K349" i="3"/>
  <c r="K347" i="3"/>
  <c r="K345" i="3"/>
  <c r="K343" i="3"/>
  <c r="K341" i="3"/>
  <c r="K339" i="3"/>
  <c r="K337" i="3"/>
  <c r="K335" i="3"/>
  <c r="K333" i="3"/>
  <c r="L294" i="3"/>
  <c r="N294" i="3" s="1"/>
  <c r="L293" i="3"/>
  <c r="Q293" i="3" s="1"/>
  <c r="L291" i="3"/>
  <c r="N291" i="3" s="1"/>
  <c r="L289" i="3"/>
  <c r="N289" i="3" s="1"/>
  <c r="L287" i="3"/>
  <c r="N287" i="3" s="1"/>
  <c r="L285" i="3"/>
  <c r="N285" i="3" s="1"/>
  <c r="L283" i="3"/>
  <c r="N283" i="3" s="1"/>
  <c r="L281" i="3"/>
  <c r="N281" i="3" s="1"/>
  <c r="K280" i="3"/>
  <c r="BH279" i="3"/>
  <c r="AZ279" i="3"/>
  <c r="AR279" i="3"/>
  <c r="AJ279" i="3"/>
  <c r="AB279" i="3"/>
  <c r="K278" i="3"/>
  <c r="BH277" i="3"/>
  <c r="AZ277" i="3"/>
  <c r="AR277" i="3"/>
  <c r="AJ277" i="3"/>
  <c r="AB277" i="3"/>
  <c r="K276" i="3"/>
  <c r="BH275" i="3"/>
  <c r="AZ275" i="3"/>
  <c r="AR275" i="3"/>
  <c r="AJ275" i="3"/>
  <c r="AB275" i="3"/>
  <c r="K274" i="3"/>
  <c r="BH273" i="3"/>
  <c r="AZ273" i="3"/>
  <c r="AR273" i="3"/>
  <c r="AJ273" i="3"/>
  <c r="AB273" i="3"/>
  <c r="K272" i="3"/>
  <c r="K271" i="3"/>
  <c r="K266" i="3"/>
  <c r="BH265" i="3"/>
  <c r="AZ265" i="3"/>
  <c r="AR265" i="3"/>
  <c r="AJ265" i="3"/>
  <c r="AB265" i="3"/>
  <c r="K264" i="3"/>
  <c r="BH263" i="3"/>
  <c r="BD263" i="3"/>
  <c r="AZ263" i="3"/>
  <c r="AR263" i="3"/>
  <c r="AJ263" i="3"/>
  <c r="AB263" i="3"/>
  <c r="K262" i="3"/>
  <c r="K260" i="3"/>
  <c r="L259" i="3"/>
  <c r="K259" i="3"/>
  <c r="L258" i="3"/>
  <c r="K258" i="3"/>
  <c r="K253" i="3"/>
  <c r="BM438" i="3"/>
  <c r="BD449" i="3"/>
  <c r="AV449" i="3"/>
  <c r="AN449" i="3"/>
  <c r="AF449" i="3"/>
  <c r="X449" i="3"/>
  <c r="P449" i="3"/>
  <c r="BL450" i="3"/>
  <c r="BM450" i="3"/>
  <c r="BJ489" i="3"/>
  <c r="BJ491" i="3"/>
  <c r="BJ493" i="3"/>
  <c r="BJ495" i="3"/>
  <c r="BJ497" i="3"/>
  <c r="BJ499" i="3"/>
  <c r="BJ501" i="3"/>
  <c r="BJ503" i="3"/>
  <c r="BJ505" i="3"/>
  <c r="BJ517" i="3"/>
  <c r="BJ525" i="3"/>
  <c r="BJ529" i="3"/>
  <c r="BJ533" i="3"/>
  <c r="BJ537" i="3"/>
  <c r="BJ541" i="3"/>
  <c r="BJ545" i="3"/>
  <c r="BJ549" i="3"/>
  <c r="BJ581" i="3"/>
  <c r="BJ583" i="3"/>
  <c r="BJ585" i="3"/>
  <c r="BJ587" i="3"/>
  <c r="BJ589" i="3"/>
  <c r="BJ591" i="3"/>
  <c r="BJ593" i="3"/>
  <c r="BJ595" i="3"/>
  <c r="BJ597" i="3"/>
  <c r="BJ510" i="3"/>
  <c r="BJ522" i="3"/>
  <c r="BJ526" i="3"/>
  <c r="BJ530" i="3"/>
  <c r="BM536" i="3"/>
  <c r="BL536" i="3"/>
  <c r="BJ538" i="3"/>
  <c r="BM554" i="3"/>
  <c r="BL556" i="3"/>
  <c r="BJ572" i="3"/>
  <c r="BJ576" i="3"/>
  <c r="BJ580" i="3"/>
  <c r="BJ584" i="3"/>
  <c r="BJ588" i="3"/>
  <c r="BM598" i="3"/>
  <c r="BL598" i="3"/>
  <c r="BL602" i="3"/>
  <c r="BJ559" i="3"/>
  <c r="BJ563" i="3"/>
  <c r="BJ567" i="3"/>
  <c r="BJ575" i="3"/>
  <c r="BM602" i="3"/>
  <c r="BJ605" i="3"/>
  <c r="BJ607" i="3"/>
  <c r="BJ609" i="3"/>
  <c r="BJ617" i="3"/>
  <c r="BJ619" i="3"/>
  <c r="BJ621" i="3"/>
  <c r="BJ623" i="3"/>
  <c r="BJ625" i="3"/>
  <c r="BJ606" i="3"/>
  <c r="BJ618" i="3"/>
  <c r="BM624" i="3"/>
  <c r="BL624" i="3"/>
  <c r="BJ626" i="3"/>
  <c r="BL710" i="3"/>
  <c r="BJ702" i="3"/>
  <c r="BM702" i="3"/>
  <c r="BJ700" i="3"/>
  <c r="BM700" i="3"/>
  <c r="BJ698" i="3"/>
  <c r="BM698" i="3"/>
  <c r="BJ696" i="3"/>
  <c r="BM696" i="3"/>
  <c r="BJ694" i="3"/>
  <c r="BM694" i="3"/>
  <c r="BJ692" i="3"/>
  <c r="BM692" i="3"/>
  <c r="BJ690" i="3"/>
  <c r="BM690" i="3"/>
  <c r="BJ688" i="3"/>
  <c r="BM688" i="3"/>
  <c r="BJ686" i="3"/>
  <c r="BM686" i="3"/>
  <c r="BJ684" i="3"/>
  <c r="BM684" i="3"/>
  <c r="BJ682" i="3"/>
  <c r="BM682" i="3"/>
  <c r="BJ680" i="3"/>
  <c r="BM680" i="3"/>
  <c r="BJ678" i="3"/>
  <c r="BM678" i="3"/>
  <c r="BJ676" i="3"/>
  <c r="BM676" i="3"/>
  <c r="BJ674" i="3"/>
  <c r="BM674" i="3"/>
  <c r="BJ641" i="3"/>
  <c r="BM641" i="3"/>
  <c r="BJ643" i="3"/>
  <c r="BM639" i="3"/>
  <c r="BM644" i="3"/>
  <c r="BL642" i="3"/>
  <c r="BM709" i="3"/>
  <c r="BL709" i="3"/>
  <c r="BM706" i="3"/>
  <c r="BL706" i="3"/>
  <c r="BM705" i="3"/>
  <c r="BL705" i="3"/>
  <c r="BM704" i="3"/>
  <c r="BL704" i="3"/>
  <c r="BL702" i="3"/>
  <c r="BL700" i="3"/>
  <c r="BL699" i="3"/>
  <c r="BL698" i="3"/>
  <c r="BL697" i="3"/>
  <c r="BL696" i="3"/>
  <c r="BL695" i="3"/>
  <c r="BL694" i="3"/>
  <c r="BL693" i="3"/>
  <c r="BL692" i="3"/>
  <c r="BL691" i="3"/>
  <c r="BL690" i="3"/>
  <c r="BL689" i="3"/>
  <c r="BL688" i="3"/>
  <c r="BL687" i="3"/>
  <c r="BL686" i="3"/>
  <c r="BL685" i="3"/>
  <c r="BL684" i="3"/>
  <c r="BL683" i="3"/>
  <c r="BL682" i="3"/>
  <c r="BL681" i="3"/>
  <c r="BL680" i="3"/>
  <c r="BL679" i="3"/>
  <c r="BL678" i="3"/>
  <c r="BL677" i="3"/>
  <c r="BL676" i="3"/>
  <c r="BL675" i="3"/>
  <c r="BL674" i="3"/>
  <c r="T481" i="3"/>
  <c r="AB481" i="3"/>
  <c r="AJ481" i="3"/>
  <c r="AR481" i="3"/>
  <c r="AZ481" i="3"/>
  <c r="BH481" i="3"/>
  <c r="P481" i="3"/>
  <c r="X481" i="3"/>
  <c r="AF481" i="3"/>
  <c r="AN481" i="3"/>
  <c r="AV481" i="3"/>
  <c r="BD481" i="3"/>
  <c r="BI442" i="3"/>
  <c r="N442" i="3"/>
  <c r="BD443" i="3"/>
  <c r="AV443" i="3"/>
  <c r="AN443" i="3"/>
  <c r="AF443" i="3"/>
  <c r="X443" i="3"/>
  <c r="P443" i="3"/>
  <c r="BB443" i="3"/>
  <c r="AT443" i="3"/>
  <c r="AL443" i="3"/>
  <c r="AD443" i="3"/>
  <c r="V443" i="3"/>
  <c r="N443" i="3"/>
  <c r="AQ451" i="3"/>
  <c r="AY451" i="3"/>
  <c r="S451" i="3"/>
  <c r="BG507" i="3"/>
  <c r="AQ507" i="3"/>
  <c r="AA507" i="3"/>
  <c r="BC507" i="3"/>
  <c r="AM507" i="3"/>
  <c r="W507" i="3"/>
  <c r="M507" i="3"/>
  <c r="AU509" i="3"/>
  <c r="AE509" i="3"/>
  <c r="O509" i="3"/>
  <c r="AY509" i="3"/>
  <c r="AI509" i="3"/>
  <c r="S509" i="3"/>
  <c r="BK509" i="3" s="1"/>
  <c r="BG555" i="3"/>
  <c r="AQ555" i="3"/>
  <c r="AA555" i="3"/>
  <c r="BC555" i="3"/>
  <c r="AM555" i="3"/>
  <c r="W555" i="3"/>
  <c r="AY601" i="3"/>
  <c r="AI601" i="3"/>
  <c r="S601" i="3"/>
  <c r="AU601" i="3"/>
  <c r="AE601" i="3"/>
  <c r="O601" i="3"/>
  <c r="BB603" i="3"/>
  <c r="AT603" i="3"/>
  <c r="AL603" i="3"/>
  <c r="AD603" i="3"/>
  <c r="V603" i="3"/>
  <c r="N603" i="3"/>
  <c r="BD603" i="3"/>
  <c r="AV603" i="3"/>
  <c r="AN603" i="3"/>
  <c r="AF603" i="3"/>
  <c r="X603" i="3"/>
  <c r="P603" i="3"/>
  <c r="BL599" i="3"/>
  <c r="L418" i="3"/>
  <c r="L417" i="3"/>
  <c r="L416" i="3"/>
  <c r="L415" i="3"/>
  <c r="L414" i="3"/>
  <c r="L413" i="3"/>
  <c r="L412" i="3"/>
  <c r="L411" i="3"/>
  <c r="L410" i="3"/>
  <c r="BH409" i="3"/>
  <c r="L364" i="3"/>
  <c r="L363" i="3"/>
  <c r="L362" i="3"/>
  <c r="L361" i="3"/>
  <c r="L360" i="3"/>
  <c r="L359" i="3"/>
  <c r="L358" i="3"/>
  <c r="L357" i="3"/>
  <c r="L356" i="3"/>
  <c r="L355" i="3"/>
  <c r="L354" i="3"/>
  <c r="N353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N280" i="3"/>
  <c r="N278" i="3"/>
  <c r="N276" i="3"/>
  <c r="N274" i="3"/>
  <c r="N272" i="3"/>
  <c r="N271" i="3"/>
  <c r="L269" i="3"/>
  <c r="L268" i="3"/>
  <c r="L267" i="3"/>
  <c r="N266" i="3"/>
  <c r="L256" i="3"/>
  <c r="BJ442" i="3"/>
  <c r="BM452" i="3"/>
  <c r="BJ482" i="3"/>
  <c r="BL508" i="3"/>
  <c r="BM508" i="3"/>
  <c r="BJ515" i="3"/>
  <c r="BJ519" i="3"/>
  <c r="BM521" i="3"/>
  <c r="BL521" i="3"/>
  <c r="BJ527" i="3"/>
  <c r="BJ531" i="3"/>
  <c r="BJ535" i="3"/>
  <c r="BJ539" i="3"/>
  <c r="BJ543" i="3"/>
  <c r="BJ547" i="3"/>
  <c r="BJ551" i="3"/>
  <c r="BJ562" i="3"/>
  <c r="BJ564" i="3"/>
  <c r="BJ566" i="3"/>
  <c r="BJ568" i="3"/>
  <c r="BJ594" i="3"/>
  <c r="BJ596" i="3"/>
  <c r="BJ512" i="3"/>
  <c r="BJ532" i="3"/>
  <c r="BJ540" i="3"/>
  <c r="BM542" i="3"/>
  <c r="BL542" i="3"/>
  <c r="BL554" i="3"/>
  <c r="BJ558" i="3"/>
  <c r="BJ574" i="3"/>
  <c r="BJ578" i="3"/>
  <c r="BJ582" i="3"/>
  <c r="BJ586" i="3"/>
  <c r="BJ590" i="3"/>
  <c r="BJ557" i="3"/>
  <c r="BJ561" i="3"/>
  <c r="BJ565" i="3"/>
  <c r="BJ573" i="3"/>
  <c r="BJ577" i="3"/>
  <c r="BJ599" i="3"/>
  <c r="BM611" i="3"/>
  <c r="BL611" i="3"/>
  <c r="BJ613" i="3"/>
  <c r="BJ608" i="3"/>
  <c r="BM610" i="3"/>
  <c r="BL610" i="3"/>
  <c r="BJ616" i="3"/>
  <c r="BJ620" i="3"/>
  <c r="BJ622" i="3"/>
  <c r="BJ710" i="3"/>
  <c r="BM699" i="3"/>
  <c r="BM697" i="3"/>
  <c r="BM695" i="3"/>
  <c r="BM693" i="3"/>
  <c r="BM691" i="3"/>
  <c r="BM689" i="3"/>
  <c r="BM687" i="3"/>
  <c r="BM685" i="3"/>
  <c r="BM683" i="3"/>
  <c r="BM681" i="3"/>
  <c r="BM679" i="3"/>
  <c r="BM677" i="3"/>
  <c r="BM675" i="3"/>
  <c r="BM645" i="3"/>
  <c r="BM642" i="3"/>
  <c r="BM638" i="3"/>
  <c r="BL638" i="3"/>
  <c r="BL645" i="3"/>
  <c r="BN710" i="3"/>
  <c r="BM655" i="3"/>
  <c r="BG442" i="3"/>
  <c r="BH443" i="3"/>
  <c r="AZ443" i="3"/>
  <c r="AR443" i="3"/>
  <c r="AJ443" i="3"/>
  <c r="AB443" i="3"/>
  <c r="T443" i="3"/>
  <c r="BF443" i="3"/>
  <c r="AX443" i="3"/>
  <c r="AP443" i="3"/>
  <c r="AH443" i="3"/>
  <c r="Z443" i="3"/>
  <c r="BG451" i="3"/>
  <c r="AA451" i="3"/>
  <c r="BL451" i="3" s="1"/>
  <c r="AY507" i="3"/>
  <c r="AI507" i="3"/>
  <c r="S507" i="3"/>
  <c r="BK507" i="3" s="1"/>
  <c r="AU507" i="3"/>
  <c r="AE507" i="3"/>
  <c r="BC509" i="3"/>
  <c r="AM509" i="3"/>
  <c r="W509" i="3"/>
  <c r="BG509" i="3"/>
  <c r="AQ509" i="3"/>
  <c r="AA509" i="3"/>
  <c r="AY555" i="3"/>
  <c r="AI555" i="3"/>
  <c r="S555" i="3"/>
  <c r="BK555" i="3" s="1"/>
  <c r="AU555" i="3"/>
  <c r="AE555" i="3"/>
  <c r="BG601" i="3"/>
  <c r="AQ601" i="3"/>
  <c r="AA601" i="3"/>
  <c r="BL601" i="3" s="1"/>
  <c r="BC601" i="3"/>
  <c r="AM601" i="3"/>
  <c r="BF603" i="3"/>
  <c r="AX603" i="3"/>
  <c r="AP603" i="3"/>
  <c r="AH603" i="3"/>
  <c r="Z603" i="3"/>
  <c r="R603" i="3"/>
  <c r="BN603" i="3" s="1"/>
  <c r="BH603" i="3"/>
  <c r="AZ603" i="3"/>
  <c r="AR603" i="3"/>
  <c r="AJ603" i="3"/>
  <c r="AB603" i="3"/>
  <c r="T603" i="3"/>
  <c r="BM599" i="3"/>
  <c r="BN599" i="3"/>
  <c r="BK599" i="3"/>
  <c r="BK702" i="3"/>
  <c r="BN702" i="3"/>
  <c r="BK700" i="3"/>
  <c r="BN700" i="3"/>
  <c r="BK698" i="3"/>
  <c r="BN698" i="3"/>
  <c r="BK696" i="3"/>
  <c r="BN696" i="3"/>
  <c r="BK694" i="3"/>
  <c r="BN694" i="3"/>
  <c r="BK692" i="3"/>
  <c r="BN692" i="3"/>
  <c r="BK690" i="3"/>
  <c r="BN690" i="3"/>
  <c r="BK688" i="3"/>
  <c r="BN688" i="3"/>
  <c r="BK686" i="3"/>
  <c r="BN686" i="3"/>
  <c r="BK684" i="3"/>
  <c r="BN684" i="3"/>
  <c r="BK682" i="3"/>
  <c r="BN682" i="3"/>
  <c r="BK680" i="3"/>
  <c r="BN680" i="3"/>
  <c r="BK678" i="3"/>
  <c r="BN678" i="3"/>
  <c r="BK676" i="3"/>
  <c r="BN676" i="3"/>
  <c r="BK674" i="3"/>
  <c r="BN674" i="3"/>
  <c r="BK641" i="3"/>
  <c r="BN641" i="3"/>
  <c r="BK643" i="3"/>
  <c r="BN643" i="3"/>
  <c r="BK644" i="3"/>
  <c r="BN644" i="3"/>
  <c r="BJ645" i="3"/>
  <c r="BJ644" i="3"/>
  <c r="BM710" i="3"/>
  <c r="BK701" i="3"/>
  <c r="BN701" i="3"/>
  <c r="BK699" i="3"/>
  <c r="BN699" i="3"/>
  <c r="BK697" i="3"/>
  <c r="BN697" i="3"/>
  <c r="BK695" i="3"/>
  <c r="BN695" i="3"/>
  <c r="BK693" i="3"/>
  <c r="BN693" i="3"/>
  <c r="BK691" i="3"/>
  <c r="BN691" i="3"/>
  <c r="BK689" i="3"/>
  <c r="BN689" i="3"/>
  <c r="BK687" i="3"/>
  <c r="BN687" i="3"/>
  <c r="BK685" i="3"/>
  <c r="BN685" i="3"/>
  <c r="BK683" i="3"/>
  <c r="BN683" i="3"/>
  <c r="BK681" i="3"/>
  <c r="BN681" i="3"/>
  <c r="BK679" i="3"/>
  <c r="BN679" i="3"/>
  <c r="BK677" i="3"/>
  <c r="BN677" i="3"/>
  <c r="BK675" i="3"/>
  <c r="BN675" i="3"/>
  <c r="BN646" i="3"/>
  <c r="BK646" i="3"/>
  <c r="BK645" i="3"/>
  <c r="BN645" i="3"/>
  <c r="BK642" i="3"/>
  <c r="BN642" i="3"/>
  <c r="BK640" i="3"/>
  <c r="BN640" i="3"/>
  <c r="BK638" i="3"/>
  <c r="BN638" i="3"/>
  <c r="BK710" i="3"/>
  <c r="BL438" i="3"/>
  <c r="BN438" i="3"/>
  <c r="BM442" i="3"/>
  <c r="BM441" i="3"/>
  <c r="BL445" i="3"/>
  <c r="BK446" i="3"/>
  <c r="BN446" i="3"/>
  <c r="BL447" i="3"/>
  <c r="BJ453" i="3"/>
  <c r="BJ454" i="3"/>
  <c r="BJ455" i="3"/>
  <c r="BK457" i="3"/>
  <c r="BK458" i="3"/>
  <c r="BK459" i="3"/>
  <c r="BK460" i="3"/>
  <c r="BK461" i="3"/>
  <c r="R462" i="3"/>
  <c r="Z462" i="3"/>
  <c r="AH462" i="3"/>
  <c r="AP462" i="3"/>
  <c r="AX462" i="3"/>
  <c r="BB462" i="3"/>
  <c r="BF462" i="3"/>
  <c r="BK464" i="3"/>
  <c r="BN464" i="3"/>
  <c r="BM465" i="3"/>
  <c r="BL465" i="3"/>
  <c r="BK466" i="3"/>
  <c r="BN466" i="3"/>
  <c r="BM467" i="3"/>
  <c r="BL467" i="3"/>
  <c r="BK468" i="3"/>
  <c r="BN468" i="3"/>
  <c r="BL469" i="3"/>
  <c r="BK471" i="3"/>
  <c r="BN471" i="3"/>
  <c r="BJ473" i="3"/>
  <c r="BM473" i="3"/>
  <c r="BL473" i="3"/>
  <c r="BK475" i="3"/>
  <c r="BN475" i="3"/>
  <c r="BJ477" i="3"/>
  <c r="BM477" i="3"/>
  <c r="BL477" i="3"/>
  <c r="BK479" i="3"/>
  <c r="BN479" i="3"/>
  <c r="BM481" i="3"/>
  <c r="BL481" i="3"/>
  <c r="BM482" i="3"/>
  <c r="BL482" i="3"/>
  <c r="BK483" i="3"/>
  <c r="BN483" i="3"/>
  <c r="BM484" i="3"/>
  <c r="BL484" i="3"/>
  <c r="BK485" i="3"/>
  <c r="BN485" i="3"/>
  <c r="BM486" i="3"/>
  <c r="BL486" i="3"/>
  <c r="BK487" i="3"/>
  <c r="BN487" i="3"/>
  <c r="BK488" i="3"/>
  <c r="BN488" i="3"/>
  <c r="BJ464" i="3"/>
  <c r="BJ465" i="3"/>
  <c r="BJ466" i="3"/>
  <c r="BJ467" i="3"/>
  <c r="BJ468" i="3"/>
  <c r="BK470" i="3"/>
  <c r="BN470" i="3"/>
  <c r="BJ472" i="3"/>
  <c r="BM472" i="3"/>
  <c r="BL472" i="3"/>
  <c r="BK474" i="3"/>
  <c r="BN474" i="3"/>
  <c r="BJ476" i="3"/>
  <c r="BM476" i="3"/>
  <c r="BL476" i="3"/>
  <c r="BK478" i="3"/>
  <c r="BN478" i="3"/>
  <c r="BJ480" i="3"/>
  <c r="BM480" i="3"/>
  <c r="BL480" i="3"/>
  <c r="BM489" i="3"/>
  <c r="BL489" i="3"/>
  <c r="BM491" i="3"/>
  <c r="BL491" i="3"/>
  <c r="BM493" i="3"/>
  <c r="BL493" i="3"/>
  <c r="BM495" i="3"/>
  <c r="BL495" i="3"/>
  <c r="BM497" i="3"/>
  <c r="BL497" i="3"/>
  <c r="BM499" i="3"/>
  <c r="BL499" i="3"/>
  <c r="BM501" i="3"/>
  <c r="BL501" i="3"/>
  <c r="BM503" i="3"/>
  <c r="BL503" i="3"/>
  <c r="BM505" i="3"/>
  <c r="BL505" i="3"/>
  <c r="BJ507" i="3"/>
  <c r="BJ483" i="3"/>
  <c r="BJ485" i="3"/>
  <c r="BJ487" i="3"/>
  <c r="BJ488" i="3"/>
  <c r="BM490" i="3"/>
  <c r="BL490" i="3"/>
  <c r="BM492" i="3"/>
  <c r="BL492" i="3"/>
  <c r="BM494" i="3"/>
  <c r="BL494" i="3"/>
  <c r="BM496" i="3"/>
  <c r="BL496" i="3"/>
  <c r="BM498" i="3"/>
  <c r="BL498" i="3"/>
  <c r="BM500" i="3"/>
  <c r="BL500" i="3"/>
  <c r="BM502" i="3"/>
  <c r="BL502" i="3"/>
  <c r="BM504" i="3"/>
  <c r="BL504" i="3"/>
  <c r="BM506" i="3"/>
  <c r="BL506" i="3"/>
  <c r="BN507" i="3"/>
  <c r="BN509" i="3"/>
  <c r="BK511" i="3"/>
  <c r="BN511" i="3"/>
  <c r="BK515" i="3"/>
  <c r="BN515" i="3"/>
  <c r="BK517" i="3"/>
  <c r="BN517" i="3"/>
  <c r="BK519" i="3"/>
  <c r="BN519" i="3"/>
  <c r="BK521" i="3"/>
  <c r="BN521" i="3"/>
  <c r="BK525" i="3"/>
  <c r="BN525" i="3"/>
  <c r="BK527" i="3"/>
  <c r="BN527" i="3"/>
  <c r="BK529" i="3"/>
  <c r="BN529" i="3"/>
  <c r="BK531" i="3"/>
  <c r="BN531" i="3"/>
  <c r="BK533" i="3"/>
  <c r="BN533" i="3"/>
  <c r="BK535" i="3"/>
  <c r="BN535" i="3"/>
  <c r="BK537" i="3"/>
  <c r="BN537" i="3"/>
  <c r="BK539" i="3"/>
  <c r="BN539" i="3"/>
  <c r="BK541" i="3"/>
  <c r="BN541" i="3"/>
  <c r="BK543" i="3"/>
  <c r="BN543" i="3"/>
  <c r="BK545" i="3"/>
  <c r="BN545" i="3"/>
  <c r="BK547" i="3"/>
  <c r="BN547" i="3"/>
  <c r="BK549" i="3"/>
  <c r="BN549" i="3"/>
  <c r="BK551" i="3"/>
  <c r="BN551" i="3"/>
  <c r="BK553" i="3"/>
  <c r="BN553" i="3"/>
  <c r="BN555" i="3"/>
  <c r="BK510" i="3"/>
  <c r="BN510" i="3"/>
  <c r="BK512" i="3"/>
  <c r="BN512" i="3"/>
  <c r="BK514" i="3"/>
  <c r="BN514" i="3"/>
  <c r="BM516" i="3"/>
  <c r="BL516" i="3"/>
  <c r="BM518" i="3"/>
  <c r="BL518" i="3"/>
  <c r="BM520" i="3"/>
  <c r="BL520" i="3"/>
  <c r="BM522" i="3"/>
  <c r="BL522" i="3"/>
  <c r="BM524" i="3"/>
  <c r="BL524" i="3"/>
  <c r="BM526" i="3"/>
  <c r="BL526" i="3"/>
  <c r="BK530" i="3"/>
  <c r="BN530" i="3"/>
  <c r="BK532" i="3"/>
  <c r="BN532" i="3"/>
  <c r="BK534" i="3"/>
  <c r="BN534" i="3"/>
  <c r="BK538" i="3"/>
  <c r="BN538" i="3"/>
  <c r="BK540" i="3"/>
  <c r="BN540" i="3"/>
  <c r="BK542" i="3"/>
  <c r="BN542" i="3"/>
  <c r="BM544" i="3"/>
  <c r="BL544" i="3"/>
  <c r="BM546" i="3"/>
  <c r="BL546" i="3"/>
  <c r="BM548" i="3"/>
  <c r="BL548" i="3"/>
  <c r="BM550" i="3"/>
  <c r="BL550" i="3"/>
  <c r="BM552" i="3"/>
  <c r="BL552" i="3"/>
  <c r="BJ554" i="3"/>
  <c r="BM556" i="3"/>
  <c r="BN558" i="3"/>
  <c r="BK558" i="3"/>
  <c r="BN560" i="3"/>
  <c r="BK560" i="3"/>
  <c r="BM562" i="3"/>
  <c r="BL562" i="3"/>
  <c r="BM564" i="3"/>
  <c r="BL564" i="3"/>
  <c r="BM566" i="3"/>
  <c r="BL566" i="3"/>
  <c r="BM568" i="3"/>
  <c r="BL568" i="3"/>
  <c r="BN572" i="3"/>
  <c r="BK572" i="3"/>
  <c r="BN574" i="3"/>
  <c r="BK574" i="3"/>
  <c r="BN576" i="3"/>
  <c r="BK576" i="3"/>
  <c r="BN578" i="3"/>
  <c r="BK578" i="3"/>
  <c r="BN580" i="3"/>
  <c r="BK580" i="3"/>
  <c r="BN582" i="3"/>
  <c r="BK582" i="3"/>
  <c r="BN584" i="3"/>
  <c r="BK584" i="3"/>
  <c r="BN586" i="3"/>
  <c r="BK586" i="3"/>
  <c r="BN588" i="3"/>
  <c r="BK588" i="3"/>
  <c r="BN590" i="3"/>
  <c r="BK590" i="3"/>
  <c r="BN592" i="3"/>
  <c r="BK592" i="3"/>
  <c r="BM594" i="3"/>
  <c r="BL594" i="3"/>
  <c r="BM596" i="3"/>
  <c r="BL596" i="3"/>
  <c r="BN600" i="3"/>
  <c r="BK600" i="3"/>
  <c r="BN602" i="3"/>
  <c r="BK602" i="3"/>
  <c r="BN557" i="3"/>
  <c r="BK557" i="3"/>
  <c r="BN559" i="3"/>
  <c r="BK559" i="3"/>
  <c r="BN561" i="3"/>
  <c r="BK561" i="3"/>
  <c r="BN563" i="3"/>
  <c r="BK563" i="3"/>
  <c r="BN565" i="3"/>
  <c r="BK565" i="3"/>
  <c r="BN567" i="3"/>
  <c r="BK567" i="3"/>
  <c r="BN569" i="3"/>
  <c r="BK569" i="3"/>
  <c r="BN573" i="3"/>
  <c r="BK573" i="3"/>
  <c r="BN575" i="3"/>
  <c r="BK575" i="3"/>
  <c r="BN577" i="3"/>
  <c r="BK577" i="3"/>
  <c r="BN579" i="3"/>
  <c r="BK579" i="3"/>
  <c r="BM581" i="3"/>
  <c r="BL581" i="3"/>
  <c r="BM583" i="3"/>
  <c r="BL583" i="3"/>
  <c r="BM585" i="3"/>
  <c r="BL585" i="3"/>
  <c r="BM587" i="3"/>
  <c r="BL587" i="3"/>
  <c r="BM589" i="3"/>
  <c r="BL589" i="3"/>
  <c r="BM591" i="3"/>
  <c r="BL591" i="3"/>
  <c r="BM593" i="3"/>
  <c r="BL593" i="3"/>
  <c r="BM595" i="3"/>
  <c r="BL595" i="3"/>
  <c r="BM597" i="3"/>
  <c r="BL597" i="3"/>
  <c r="BJ601" i="3"/>
  <c r="BK604" i="3"/>
  <c r="BN604" i="3"/>
  <c r="BM605" i="3"/>
  <c r="BL605" i="3"/>
  <c r="BM607" i="3"/>
  <c r="BL607" i="3"/>
  <c r="BM609" i="3"/>
  <c r="BL609" i="3"/>
  <c r="BK613" i="3"/>
  <c r="BN613" i="3"/>
  <c r="BK615" i="3"/>
  <c r="BN615" i="3"/>
  <c r="BM617" i="3"/>
  <c r="BL617" i="3"/>
  <c r="BM619" i="3"/>
  <c r="BL619" i="3"/>
  <c r="BM621" i="3"/>
  <c r="BL621" i="3"/>
  <c r="BM623" i="3"/>
  <c r="BL623" i="3"/>
  <c r="BM625" i="3"/>
  <c r="BL625" i="3"/>
  <c r="BK606" i="3"/>
  <c r="BN606" i="3"/>
  <c r="BK608" i="3"/>
  <c r="BN608" i="3"/>
  <c r="BK610" i="3"/>
  <c r="BN610" i="3"/>
  <c r="BM612" i="3"/>
  <c r="BL612" i="3"/>
  <c r="BM614" i="3"/>
  <c r="BL614" i="3"/>
  <c r="BM616" i="3"/>
  <c r="BL616" i="3"/>
  <c r="BM618" i="3"/>
  <c r="BL618" i="3"/>
  <c r="BM620" i="3"/>
  <c r="BL620" i="3"/>
  <c r="BK622" i="3"/>
  <c r="BN622" i="3"/>
  <c r="BK626" i="3"/>
  <c r="BN626" i="3"/>
  <c r="BK437" i="3"/>
  <c r="BN437" i="3"/>
  <c r="BK439" i="3"/>
  <c r="BN439" i="3"/>
  <c r="BN440" i="3"/>
  <c r="BK440" i="3"/>
  <c r="BJ439" i="3"/>
  <c r="BL442" i="3"/>
  <c r="BL441" i="3"/>
  <c r="BM443" i="3"/>
  <c r="BK444" i="3"/>
  <c r="BN444" i="3"/>
  <c r="BM445" i="3"/>
  <c r="BM447" i="3"/>
  <c r="BJ444" i="3"/>
  <c r="BJ445" i="3"/>
  <c r="BJ446" i="3"/>
  <c r="BJ447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AC449" i="3"/>
  <c r="AK449" i="3"/>
  <c r="AS449" i="3"/>
  <c r="BA449" i="3"/>
  <c r="BI449" i="3"/>
  <c r="BK452" i="3"/>
  <c r="BN452" i="3"/>
  <c r="BJ452" i="3"/>
  <c r="BK453" i="3"/>
  <c r="BN453" i="3"/>
  <c r="BM454" i="3"/>
  <c r="BL454" i="3"/>
  <c r="BK455" i="3"/>
  <c r="BN455" i="3"/>
  <c r="BJ438" i="3"/>
  <c r="BJ437" i="3"/>
  <c r="BM437" i="3"/>
  <c r="BL437" i="3"/>
  <c r="BK438" i="3"/>
  <c r="BM439" i="3"/>
  <c r="BL439" i="3"/>
  <c r="BM440" i="3"/>
  <c r="BL440" i="3"/>
  <c r="BJ440" i="3"/>
  <c r="BN442" i="3"/>
  <c r="BK442" i="3"/>
  <c r="BN441" i="3"/>
  <c r="BK441" i="3"/>
  <c r="BJ443" i="3"/>
  <c r="BK443" i="3"/>
  <c r="BN443" i="3"/>
  <c r="BM444" i="3"/>
  <c r="BL444" i="3"/>
  <c r="BK445" i="3"/>
  <c r="BN445" i="3"/>
  <c r="BM446" i="3"/>
  <c r="BL446" i="3"/>
  <c r="BK447" i="3"/>
  <c r="BN447" i="3"/>
  <c r="R448" i="3"/>
  <c r="Z448" i="3"/>
  <c r="AH448" i="3"/>
  <c r="AP448" i="3"/>
  <c r="AX448" i="3"/>
  <c r="BF448" i="3"/>
  <c r="N448" i="3"/>
  <c r="BN448" i="3" s="1"/>
  <c r="V448" i="3"/>
  <c r="AD448" i="3"/>
  <c r="AL448" i="3"/>
  <c r="AT448" i="3"/>
  <c r="BB448" i="3"/>
  <c r="BF449" i="3"/>
  <c r="BB449" i="3"/>
  <c r="AX449" i="3"/>
  <c r="AT449" i="3"/>
  <c r="AP449" i="3"/>
  <c r="AL449" i="3"/>
  <c r="AH449" i="3"/>
  <c r="AD449" i="3"/>
  <c r="Z449" i="3"/>
  <c r="V449" i="3"/>
  <c r="R449" i="3"/>
  <c r="N449" i="3"/>
  <c r="Q449" i="3"/>
  <c r="Y449" i="3"/>
  <c r="AG449" i="3"/>
  <c r="AO449" i="3"/>
  <c r="AW449" i="3"/>
  <c r="BE449" i="3"/>
  <c r="M449" i="3"/>
  <c r="BN450" i="3"/>
  <c r="BK450" i="3"/>
  <c r="BJ450" i="3"/>
  <c r="BN451" i="3"/>
  <c r="BK451" i="3"/>
  <c r="BJ451" i="3"/>
  <c r="BM453" i="3"/>
  <c r="BL453" i="3"/>
  <c r="BK454" i="3"/>
  <c r="BN454" i="3"/>
  <c r="BM455" i="3"/>
  <c r="BL455" i="3"/>
  <c r="BM469" i="3"/>
  <c r="N456" i="3"/>
  <c r="V456" i="3"/>
  <c r="AD456" i="3"/>
  <c r="AL456" i="3"/>
  <c r="AT456" i="3"/>
  <c r="BB456" i="3"/>
  <c r="R456" i="3"/>
  <c r="Z456" i="3"/>
  <c r="AH456" i="3"/>
  <c r="AP456" i="3"/>
  <c r="AX456" i="3"/>
  <c r="BF456" i="3"/>
  <c r="R457" i="3"/>
  <c r="Z457" i="3"/>
  <c r="AH457" i="3"/>
  <c r="AP457" i="3"/>
  <c r="AX457" i="3"/>
  <c r="BF457" i="3"/>
  <c r="R458" i="3"/>
  <c r="Z458" i="3"/>
  <c r="AH458" i="3"/>
  <c r="AP458" i="3"/>
  <c r="AX458" i="3"/>
  <c r="BF458" i="3"/>
  <c r="R459" i="3"/>
  <c r="Z459" i="3"/>
  <c r="AH459" i="3"/>
  <c r="AP459" i="3"/>
  <c r="AX459" i="3"/>
  <c r="BF459" i="3"/>
  <c r="R460" i="3"/>
  <c r="Z460" i="3"/>
  <c r="AH460" i="3"/>
  <c r="AP460" i="3"/>
  <c r="AX460" i="3"/>
  <c r="BF460" i="3"/>
  <c r="R461" i="3"/>
  <c r="Z461" i="3"/>
  <c r="AH461" i="3"/>
  <c r="AP461" i="3"/>
  <c r="AX461" i="3"/>
  <c r="BF461" i="3"/>
  <c r="BG462" i="3"/>
  <c r="BC462" i="3"/>
  <c r="AY462" i="3"/>
  <c r="AR462" i="3"/>
  <c r="AJ462" i="3"/>
  <c r="AB462" i="3"/>
  <c r="T462" i="3"/>
  <c r="AW462" i="3"/>
  <c r="AS462" i="3"/>
  <c r="AO462" i="3"/>
  <c r="AK462" i="3"/>
  <c r="AG462" i="3"/>
  <c r="AC462" i="3"/>
  <c r="Y462" i="3"/>
  <c r="U462" i="3"/>
  <c r="Q462" i="3"/>
  <c r="M462" i="3"/>
  <c r="BK463" i="3"/>
  <c r="BN463" i="3"/>
  <c r="BM464" i="3"/>
  <c r="BL464" i="3"/>
  <c r="BK465" i="3"/>
  <c r="BN465" i="3"/>
  <c r="BM466" i="3"/>
  <c r="BL466" i="3"/>
  <c r="BK467" i="3"/>
  <c r="BN467" i="3"/>
  <c r="BM468" i="3"/>
  <c r="BL468" i="3"/>
  <c r="BK469" i="3"/>
  <c r="BN469" i="3"/>
  <c r="BJ471" i="3"/>
  <c r="BM471" i="3"/>
  <c r="BL471" i="3"/>
  <c r="BK473" i="3"/>
  <c r="BN473" i="3"/>
  <c r="BJ475" i="3"/>
  <c r="BM475" i="3"/>
  <c r="BL475" i="3"/>
  <c r="BK477" i="3"/>
  <c r="BN477" i="3"/>
  <c r="BJ479" i="3"/>
  <c r="BM479" i="3"/>
  <c r="BL479" i="3"/>
  <c r="BK481" i="3"/>
  <c r="BN481" i="3"/>
  <c r="BK482" i="3"/>
  <c r="BN482" i="3"/>
  <c r="BM483" i="3"/>
  <c r="BL483" i="3"/>
  <c r="BK484" i="3"/>
  <c r="BN484" i="3"/>
  <c r="BM485" i="3"/>
  <c r="BL485" i="3"/>
  <c r="BK486" i="3"/>
  <c r="BN486" i="3"/>
  <c r="BM487" i="3"/>
  <c r="BL487" i="3"/>
  <c r="BM488" i="3"/>
  <c r="BL488" i="3"/>
  <c r="BJ469" i="3"/>
  <c r="BJ470" i="3"/>
  <c r="BM470" i="3"/>
  <c r="BL470" i="3"/>
  <c r="BK472" i="3"/>
  <c r="BN472" i="3"/>
  <c r="BJ474" i="3"/>
  <c r="BM474" i="3"/>
  <c r="BL474" i="3"/>
  <c r="BK476" i="3"/>
  <c r="BN476" i="3"/>
  <c r="BJ478" i="3"/>
  <c r="BM478" i="3"/>
  <c r="BL478" i="3"/>
  <c r="BK480" i="3"/>
  <c r="BN480" i="3"/>
  <c r="BK489" i="3"/>
  <c r="BN489" i="3"/>
  <c r="BK491" i="3"/>
  <c r="BN491" i="3"/>
  <c r="BK493" i="3"/>
  <c r="BN493" i="3"/>
  <c r="BK495" i="3"/>
  <c r="BN495" i="3"/>
  <c r="BK497" i="3"/>
  <c r="BN497" i="3"/>
  <c r="BK499" i="3"/>
  <c r="BN499" i="3"/>
  <c r="BK501" i="3"/>
  <c r="BN501" i="3"/>
  <c r="BK503" i="3"/>
  <c r="BN503" i="3"/>
  <c r="BK505" i="3"/>
  <c r="BN505" i="3"/>
  <c r="BJ508" i="3"/>
  <c r="BM509" i="3"/>
  <c r="BJ484" i="3"/>
  <c r="BJ486" i="3"/>
  <c r="BK490" i="3"/>
  <c r="BN490" i="3"/>
  <c r="BK492" i="3"/>
  <c r="BN492" i="3"/>
  <c r="BK494" i="3"/>
  <c r="BN494" i="3"/>
  <c r="BK496" i="3"/>
  <c r="BN496" i="3"/>
  <c r="BK498" i="3"/>
  <c r="BN498" i="3"/>
  <c r="BK500" i="3"/>
  <c r="BN500" i="3"/>
  <c r="BK502" i="3"/>
  <c r="BN502" i="3"/>
  <c r="BK504" i="3"/>
  <c r="BN504" i="3"/>
  <c r="BN506" i="3"/>
  <c r="BK506" i="3"/>
  <c r="BK513" i="3"/>
  <c r="BN513" i="3"/>
  <c r="BM515" i="3"/>
  <c r="BL515" i="3"/>
  <c r="BM517" i="3"/>
  <c r="BL517" i="3"/>
  <c r="BM519" i="3"/>
  <c r="BL519" i="3"/>
  <c r="BK523" i="3"/>
  <c r="BN523" i="3"/>
  <c r="BM525" i="3"/>
  <c r="BL525" i="3"/>
  <c r="BM527" i="3"/>
  <c r="BL527" i="3"/>
  <c r="BM529" i="3"/>
  <c r="BL529" i="3"/>
  <c r="BM531" i="3"/>
  <c r="BL531" i="3"/>
  <c r="BM533" i="3"/>
  <c r="BL533" i="3"/>
  <c r="BM535" i="3"/>
  <c r="BL535" i="3"/>
  <c r="BM537" i="3"/>
  <c r="BL537" i="3"/>
  <c r="BM539" i="3"/>
  <c r="BL539" i="3"/>
  <c r="BM541" i="3"/>
  <c r="BL541" i="3"/>
  <c r="BM543" i="3"/>
  <c r="BL543" i="3"/>
  <c r="BM545" i="3"/>
  <c r="BL545" i="3"/>
  <c r="BM547" i="3"/>
  <c r="BL547" i="3"/>
  <c r="BM549" i="3"/>
  <c r="BL549" i="3"/>
  <c r="BM551" i="3"/>
  <c r="BL551" i="3"/>
  <c r="BN554" i="3"/>
  <c r="BK554" i="3"/>
  <c r="BN556" i="3"/>
  <c r="BK556" i="3"/>
  <c r="BN508" i="3"/>
  <c r="BM510" i="3"/>
  <c r="BL510" i="3"/>
  <c r="BM512" i="3"/>
  <c r="BL512" i="3"/>
  <c r="BK516" i="3"/>
  <c r="BN516" i="3"/>
  <c r="BK518" i="3"/>
  <c r="BN518" i="3"/>
  <c r="BK520" i="3"/>
  <c r="BN520" i="3"/>
  <c r="BK522" i="3"/>
  <c r="BN522" i="3"/>
  <c r="BK524" i="3"/>
  <c r="BN524" i="3"/>
  <c r="BK526" i="3"/>
  <c r="BN526" i="3"/>
  <c r="BK528" i="3"/>
  <c r="BN528" i="3"/>
  <c r="BM530" i="3"/>
  <c r="BL530" i="3"/>
  <c r="BM532" i="3"/>
  <c r="BL532" i="3"/>
  <c r="BK536" i="3"/>
  <c r="BN536" i="3"/>
  <c r="BM538" i="3"/>
  <c r="BL538" i="3"/>
  <c r="BM540" i="3"/>
  <c r="BL540" i="3"/>
  <c r="BK544" i="3"/>
  <c r="BN544" i="3"/>
  <c r="BK546" i="3"/>
  <c r="BN546" i="3"/>
  <c r="BK548" i="3"/>
  <c r="BN548" i="3"/>
  <c r="BK550" i="3"/>
  <c r="BN550" i="3"/>
  <c r="BK552" i="3"/>
  <c r="BN552" i="3"/>
  <c r="BJ555" i="3"/>
  <c r="BJ556" i="3"/>
  <c r="BM558" i="3"/>
  <c r="BL558" i="3"/>
  <c r="BN562" i="3"/>
  <c r="BK562" i="3"/>
  <c r="BN564" i="3"/>
  <c r="BK564" i="3"/>
  <c r="BN566" i="3"/>
  <c r="BK566" i="3"/>
  <c r="BN568" i="3"/>
  <c r="BK568" i="3"/>
  <c r="BN570" i="3"/>
  <c r="BK570" i="3"/>
  <c r="BM572" i="3"/>
  <c r="BL572" i="3"/>
  <c r="BM574" i="3"/>
  <c r="BL574" i="3"/>
  <c r="BM576" i="3"/>
  <c r="BL576" i="3"/>
  <c r="BM578" i="3"/>
  <c r="BL578" i="3"/>
  <c r="BM580" i="3"/>
  <c r="BL580" i="3"/>
  <c r="BM582" i="3"/>
  <c r="BL582" i="3"/>
  <c r="BM584" i="3"/>
  <c r="BL584" i="3"/>
  <c r="BM586" i="3"/>
  <c r="BL586" i="3"/>
  <c r="BM588" i="3"/>
  <c r="BL588" i="3"/>
  <c r="BM590" i="3"/>
  <c r="BL590" i="3"/>
  <c r="BN594" i="3"/>
  <c r="BK594" i="3"/>
  <c r="BN596" i="3"/>
  <c r="BK596" i="3"/>
  <c r="BN598" i="3"/>
  <c r="BK598" i="3"/>
  <c r="BN601" i="3"/>
  <c r="BK601" i="3"/>
  <c r="BL603" i="3"/>
  <c r="BM603" i="3"/>
  <c r="BM557" i="3"/>
  <c r="BL557" i="3"/>
  <c r="BM559" i="3"/>
  <c r="BL559" i="3"/>
  <c r="BM561" i="3"/>
  <c r="BL561" i="3"/>
  <c r="BM563" i="3"/>
  <c r="BL563" i="3"/>
  <c r="BM565" i="3"/>
  <c r="BL565" i="3"/>
  <c r="BM567" i="3"/>
  <c r="BL567" i="3"/>
  <c r="BN571" i="3"/>
  <c r="BK571" i="3"/>
  <c r="BM573" i="3"/>
  <c r="BL573" i="3"/>
  <c r="BM575" i="3"/>
  <c r="BL575" i="3"/>
  <c r="BM577" i="3"/>
  <c r="BL577" i="3"/>
  <c r="BN581" i="3"/>
  <c r="BK581" i="3"/>
  <c r="BN583" i="3"/>
  <c r="BK583" i="3"/>
  <c r="BN585" i="3"/>
  <c r="BK585" i="3"/>
  <c r="BN587" i="3"/>
  <c r="BK587" i="3"/>
  <c r="BN589" i="3"/>
  <c r="BK589" i="3"/>
  <c r="BN591" i="3"/>
  <c r="BK591" i="3"/>
  <c r="BN593" i="3"/>
  <c r="BK593" i="3"/>
  <c r="BN595" i="3"/>
  <c r="BK595" i="3"/>
  <c r="BN597" i="3"/>
  <c r="BK597" i="3"/>
  <c r="BJ602" i="3"/>
  <c r="BK603" i="3"/>
  <c r="BJ604" i="3"/>
  <c r="BM604" i="3"/>
  <c r="BL604" i="3"/>
  <c r="BK605" i="3"/>
  <c r="BN605" i="3"/>
  <c r="BK607" i="3"/>
  <c r="BN607" i="3"/>
  <c r="BK609" i="3"/>
  <c r="BN609" i="3"/>
  <c r="BK611" i="3"/>
  <c r="BN611" i="3"/>
  <c r="BM613" i="3"/>
  <c r="BL613" i="3"/>
  <c r="BK617" i="3"/>
  <c r="BN617" i="3"/>
  <c r="BK619" i="3"/>
  <c r="BN619" i="3"/>
  <c r="BK621" i="3"/>
  <c r="BN621" i="3"/>
  <c r="BK623" i="3"/>
  <c r="BN623" i="3"/>
  <c r="BN625" i="3"/>
  <c r="BK625" i="3"/>
  <c r="BM606" i="3"/>
  <c r="BL606" i="3"/>
  <c r="BM608" i="3"/>
  <c r="BL608" i="3"/>
  <c r="BK612" i="3"/>
  <c r="BN612" i="3"/>
  <c r="BK614" i="3"/>
  <c r="BN614" i="3"/>
  <c r="BK616" i="3"/>
  <c r="BN616" i="3"/>
  <c r="BK618" i="3"/>
  <c r="BN618" i="3"/>
  <c r="BK620" i="3"/>
  <c r="BN620" i="3"/>
  <c r="BM622" i="3"/>
  <c r="BL622" i="3"/>
  <c r="BN624" i="3"/>
  <c r="BK624" i="3"/>
  <c r="BM626" i="3"/>
  <c r="BL626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M427" i="3"/>
  <c r="O427" i="3"/>
  <c r="Q427" i="3"/>
  <c r="S427" i="3"/>
  <c r="U427" i="3"/>
  <c r="W427" i="3"/>
  <c r="Y427" i="3"/>
  <c r="AA427" i="3"/>
  <c r="AC427" i="3"/>
  <c r="AE427" i="3"/>
  <c r="AG427" i="3"/>
  <c r="AI427" i="3"/>
  <c r="AK427" i="3"/>
  <c r="AM427" i="3"/>
  <c r="AO427" i="3"/>
  <c r="AQ427" i="3"/>
  <c r="AS427" i="3"/>
  <c r="AU427" i="3"/>
  <c r="AW427" i="3"/>
  <c r="AY427" i="3"/>
  <c r="BA427" i="3"/>
  <c r="BC427" i="3"/>
  <c r="BE427" i="3"/>
  <c r="BG427" i="3"/>
  <c r="BI427" i="3"/>
  <c r="N436" i="3"/>
  <c r="P436" i="3"/>
  <c r="R436" i="3"/>
  <c r="T436" i="3"/>
  <c r="V436" i="3"/>
  <c r="X436" i="3"/>
  <c r="Z436" i="3"/>
  <c r="AB436" i="3"/>
  <c r="AD436" i="3"/>
  <c r="AF436" i="3"/>
  <c r="AH436" i="3"/>
  <c r="AJ436" i="3"/>
  <c r="AL436" i="3"/>
  <c r="AN436" i="3"/>
  <c r="AP436" i="3"/>
  <c r="AR436" i="3"/>
  <c r="AT436" i="3"/>
  <c r="AV436" i="3"/>
  <c r="AX436" i="3"/>
  <c r="AZ436" i="3"/>
  <c r="BB436" i="3"/>
  <c r="BD436" i="3"/>
  <c r="BF436" i="3"/>
  <c r="BH436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N435" i="3"/>
  <c r="P435" i="3"/>
  <c r="R435" i="3"/>
  <c r="T435" i="3"/>
  <c r="V435" i="3"/>
  <c r="X435" i="3"/>
  <c r="Z435" i="3"/>
  <c r="AB435" i="3"/>
  <c r="AD435" i="3"/>
  <c r="AF435" i="3"/>
  <c r="AH435" i="3"/>
  <c r="AJ435" i="3"/>
  <c r="AL435" i="3"/>
  <c r="AN435" i="3"/>
  <c r="AP435" i="3"/>
  <c r="AR435" i="3"/>
  <c r="AT435" i="3"/>
  <c r="AV435" i="3"/>
  <c r="AX435" i="3"/>
  <c r="AZ435" i="3"/>
  <c r="BB435" i="3"/>
  <c r="BD435" i="3"/>
  <c r="BF435" i="3"/>
  <c r="BH435" i="3"/>
  <c r="N434" i="3"/>
  <c r="P434" i="3"/>
  <c r="R434" i="3"/>
  <c r="T434" i="3"/>
  <c r="V434" i="3"/>
  <c r="X434" i="3"/>
  <c r="Z434" i="3"/>
  <c r="AB434" i="3"/>
  <c r="AD434" i="3"/>
  <c r="AF434" i="3"/>
  <c r="AH434" i="3"/>
  <c r="AJ434" i="3"/>
  <c r="AL434" i="3"/>
  <c r="AN434" i="3"/>
  <c r="AP434" i="3"/>
  <c r="AR434" i="3"/>
  <c r="AT434" i="3"/>
  <c r="AV434" i="3"/>
  <c r="AX434" i="3"/>
  <c r="AZ434" i="3"/>
  <c r="BB434" i="3"/>
  <c r="BD434" i="3"/>
  <c r="BF434" i="3"/>
  <c r="BH434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N433" i="3"/>
  <c r="P433" i="3"/>
  <c r="R433" i="3"/>
  <c r="T433" i="3"/>
  <c r="V433" i="3"/>
  <c r="X433" i="3"/>
  <c r="Z433" i="3"/>
  <c r="AB433" i="3"/>
  <c r="AD433" i="3"/>
  <c r="AF433" i="3"/>
  <c r="AH433" i="3"/>
  <c r="AJ433" i="3"/>
  <c r="AL433" i="3"/>
  <c r="AN433" i="3"/>
  <c r="AP433" i="3"/>
  <c r="AR433" i="3"/>
  <c r="AT433" i="3"/>
  <c r="AV433" i="3"/>
  <c r="AX433" i="3"/>
  <c r="AZ433" i="3"/>
  <c r="BB433" i="3"/>
  <c r="BD433" i="3"/>
  <c r="BF433" i="3"/>
  <c r="BH433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M432" i="3"/>
  <c r="O432" i="3"/>
  <c r="Q432" i="3"/>
  <c r="S432" i="3"/>
  <c r="U432" i="3"/>
  <c r="W432" i="3"/>
  <c r="Y432" i="3"/>
  <c r="AA432" i="3"/>
  <c r="AC432" i="3"/>
  <c r="AE432" i="3"/>
  <c r="AG432" i="3"/>
  <c r="AI432" i="3"/>
  <c r="AK432" i="3"/>
  <c r="AM432" i="3"/>
  <c r="AO432" i="3"/>
  <c r="AQ432" i="3"/>
  <c r="AS432" i="3"/>
  <c r="AU432" i="3"/>
  <c r="AW432" i="3"/>
  <c r="AY432" i="3"/>
  <c r="BA432" i="3"/>
  <c r="BC432" i="3"/>
  <c r="BE432" i="3"/>
  <c r="BG432" i="3"/>
  <c r="BI432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0" i="3"/>
  <c r="P430" i="3"/>
  <c r="R430" i="3"/>
  <c r="T430" i="3"/>
  <c r="V430" i="3"/>
  <c r="X430" i="3"/>
  <c r="Z430" i="3"/>
  <c r="AB430" i="3"/>
  <c r="AD430" i="3"/>
  <c r="AF430" i="3"/>
  <c r="AH430" i="3"/>
  <c r="AJ430" i="3"/>
  <c r="AL430" i="3"/>
  <c r="AN430" i="3"/>
  <c r="AP430" i="3"/>
  <c r="AR430" i="3"/>
  <c r="AT430" i="3"/>
  <c r="AV430" i="3"/>
  <c r="AX430" i="3"/>
  <c r="AZ430" i="3"/>
  <c r="BB430" i="3"/>
  <c r="BD430" i="3"/>
  <c r="BF430" i="3"/>
  <c r="BH430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N429" i="3"/>
  <c r="P429" i="3"/>
  <c r="R429" i="3"/>
  <c r="T429" i="3"/>
  <c r="V429" i="3"/>
  <c r="X429" i="3"/>
  <c r="Z429" i="3"/>
  <c r="AB429" i="3"/>
  <c r="AD429" i="3"/>
  <c r="AF429" i="3"/>
  <c r="AH429" i="3"/>
  <c r="AJ429" i="3"/>
  <c r="AL429" i="3"/>
  <c r="AN429" i="3"/>
  <c r="AP429" i="3"/>
  <c r="AR429" i="3"/>
  <c r="AT429" i="3"/>
  <c r="AV429" i="3"/>
  <c r="AX429" i="3"/>
  <c r="AZ429" i="3"/>
  <c r="BB429" i="3"/>
  <c r="BD429" i="3"/>
  <c r="BF429" i="3"/>
  <c r="BH429" i="3"/>
  <c r="N428" i="3"/>
  <c r="P428" i="3"/>
  <c r="R428" i="3"/>
  <c r="T428" i="3"/>
  <c r="V428" i="3"/>
  <c r="X428" i="3"/>
  <c r="Z428" i="3"/>
  <c r="AB428" i="3"/>
  <c r="AD428" i="3"/>
  <c r="AF428" i="3"/>
  <c r="AH428" i="3"/>
  <c r="AJ428" i="3"/>
  <c r="AL428" i="3"/>
  <c r="AN428" i="3"/>
  <c r="AP428" i="3"/>
  <c r="AR428" i="3"/>
  <c r="AT428" i="3"/>
  <c r="AV428" i="3"/>
  <c r="AX428" i="3"/>
  <c r="AZ428" i="3"/>
  <c r="BB428" i="3"/>
  <c r="BD428" i="3"/>
  <c r="BF428" i="3"/>
  <c r="BH428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N426" i="3"/>
  <c r="P426" i="3"/>
  <c r="R426" i="3"/>
  <c r="T426" i="3"/>
  <c r="V426" i="3"/>
  <c r="X426" i="3"/>
  <c r="Z426" i="3"/>
  <c r="AB426" i="3"/>
  <c r="AD426" i="3"/>
  <c r="AF426" i="3"/>
  <c r="AH426" i="3"/>
  <c r="AJ426" i="3"/>
  <c r="AL426" i="3"/>
  <c r="AN426" i="3"/>
  <c r="AP426" i="3"/>
  <c r="AR426" i="3"/>
  <c r="AT426" i="3"/>
  <c r="AV426" i="3"/>
  <c r="AX426" i="3"/>
  <c r="AZ426" i="3"/>
  <c r="BB426" i="3"/>
  <c r="BD426" i="3"/>
  <c r="BF426" i="3"/>
  <c r="BH426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2" i="3"/>
  <c r="P422" i="3"/>
  <c r="R422" i="3"/>
  <c r="T422" i="3"/>
  <c r="V422" i="3"/>
  <c r="X422" i="3"/>
  <c r="Z422" i="3"/>
  <c r="AB422" i="3"/>
  <c r="AD422" i="3"/>
  <c r="AF422" i="3"/>
  <c r="AH422" i="3"/>
  <c r="AJ422" i="3"/>
  <c r="AL422" i="3"/>
  <c r="AN422" i="3"/>
  <c r="AP422" i="3"/>
  <c r="AR422" i="3"/>
  <c r="AT422" i="3"/>
  <c r="AV422" i="3"/>
  <c r="AX422" i="3"/>
  <c r="AZ422" i="3"/>
  <c r="BB422" i="3"/>
  <c r="BD422" i="3"/>
  <c r="BF422" i="3"/>
  <c r="BH422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N425" i="3"/>
  <c r="P425" i="3"/>
  <c r="R425" i="3"/>
  <c r="T425" i="3"/>
  <c r="V425" i="3"/>
  <c r="X425" i="3"/>
  <c r="Z425" i="3"/>
  <c r="AB425" i="3"/>
  <c r="AD425" i="3"/>
  <c r="AF425" i="3"/>
  <c r="AH425" i="3"/>
  <c r="AJ425" i="3"/>
  <c r="AL425" i="3"/>
  <c r="AN425" i="3"/>
  <c r="AP425" i="3"/>
  <c r="AR425" i="3"/>
  <c r="AT425" i="3"/>
  <c r="AV425" i="3"/>
  <c r="AX425" i="3"/>
  <c r="AZ425" i="3"/>
  <c r="BB425" i="3"/>
  <c r="BD425" i="3"/>
  <c r="BF425" i="3"/>
  <c r="BH425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O423" i="3"/>
  <c r="Q423" i="3"/>
  <c r="S423" i="3"/>
  <c r="U423" i="3"/>
  <c r="W423" i="3"/>
  <c r="Y423" i="3"/>
  <c r="AA423" i="3"/>
  <c r="AC423" i="3"/>
  <c r="AE423" i="3"/>
  <c r="AG423" i="3"/>
  <c r="AI423" i="3"/>
  <c r="AK423" i="3"/>
  <c r="AM423" i="3"/>
  <c r="AO423" i="3"/>
  <c r="AQ423" i="3"/>
  <c r="AS423" i="3"/>
  <c r="AU423" i="3"/>
  <c r="AW423" i="3"/>
  <c r="AY423" i="3"/>
  <c r="BA423" i="3"/>
  <c r="BC423" i="3"/>
  <c r="BE423" i="3"/>
  <c r="BG423" i="3"/>
  <c r="BI423" i="3"/>
  <c r="N421" i="3"/>
  <c r="P421" i="3"/>
  <c r="R421" i="3"/>
  <c r="T421" i="3"/>
  <c r="V421" i="3"/>
  <c r="X421" i="3"/>
  <c r="Z421" i="3"/>
  <c r="AB421" i="3"/>
  <c r="AD421" i="3"/>
  <c r="AF421" i="3"/>
  <c r="AH421" i="3"/>
  <c r="AJ421" i="3"/>
  <c r="AL421" i="3"/>
  <c r="AN421" i="3"/>
  <c r="AP421" i="3"/>
  <c r="AR421" i="3"/>
  <c r="AT421" i="3"/>
  <c r="AV421" i="3"/>
  <c r="AX421" i="3"/>
  <c r="AZ421" i="3"/>
  <c r="BB421" i="3"/>
  <c r="BD421" i="3"/>
  <c r="BF421" i="3"/>
  <c r="BH421" i="3"/>
  <c r="M421" i="3"/>
  <c r="O421" i="3"/>
  <c r="Q421" i="3"/>
  <c r="S421" i="3"/>
  <c r="U421" i="3"/>
  <c r="W421" i="3"/>
  <c r="Y421" i="3"/>
  <c r="AA421" i="3"/>
  <c r="AC421" i="3"/>
  <c r="AE421" i="3"/>
  <c r="AG421" i="3"/>
  <c r="AI421" i="3"/>
  <c r="AK421" i="3"/>
  <c r="AM421" i="3"/>
  <c r="AO421" i="3"/>
  <c r="AQ421" i="3"/>
  <c r="AS421" i="3"/>
  <c r="AU421" i="3"/>
  <c r="AW421" i="3"/>
  <c r="AY421" i="3"/>
  <c r="BA421" i="3"/>
  <c r="BC421" i="3"/>
  <c r="BE421" i="3"/>
  <c r="BG421" i="3"/>
  <c r="BI421" i="3"/>
  <c r="N419" i="3"/>
  <c r="P419" i="3"/>
  <c r="R419" i="3"/>
  <c r="T419" i="3"/>
  <c r="V419" i="3"/>
  <c r="X419" i="3"/>
  <c r="Z419" i="3"/>
  <c r="AB419" i="3"/>
  <c r="AD419" i="3"/>
  <c r="AF419" i="3"/>
  <c r="AH419" i="3"/>
  <c r="AJ419" i="3"/>
  <c r="AL419" i="3"/>
  <c r="AN419" i="3"/>
  <c r="AP419" i="3"/>
  <c r="AR419" i="3"/>
  <c r="AT419" i="3"/>
  <c r="AV419" i="3"/>
  <c r="AX419" i="3"/>
  <c r="AZ419" i="3"/>
  <c r="BB419" i="3"/>
  <c r="BD419" i="3"/>
  <c r="BF419" i="3"/>
  <c r="BH419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P418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P417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P415" i="3"/>
  <c r="N414" i="3"/>
  <c r="R414" i="3"/>
  <c r="V414" i="3"/>
  <c r="Z414" i="3"/>
  <c r="AD414" i="3"/>
  <c r="AH414" i="3"/>
  <c r="AL414" i="3"/>
  <c r="AP414" i="3"/>
  <c r="AT414" i="3"/>
  <c r="AX414" i="3"/>
  <c r="BB414" i="3"/>
  <c r="BF414" i="3"/>
  <c r="P414" i="3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P413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P412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P410" i="3"/>
  <c r="BH418" i="3"/>
  <c r="BD418" i="3"/>
  <c r="AZ418" i="3"/>
  <c r="AV418" i="3"/>
  <c r="AR418" i="3"/>
  <c r="AN418" i="3"/>
  <c r="AJ418" i="3"/>
  <c r="AF418" i="3"/>
  <c r="AB418" i="3"/>
  <c r="X418" i="3"/>
  <c r="T418" i="3"/>
  <c r="BH417" i="3"/>
  <c r="BD417" i="3"/>
  <c r="AZ417" i="3"/>
  <c r="AV417" i="3"/>
  <c r="AR417" i="3"/>
  <c r="AN417" i="3"/>
  <c r="AJ417" i="3"/>
  <c r="AF417" i="3"/>
  <c r="AB417" i="3"/>
  <c r="X417" i="3"/>
  <c r="T417" i="3"/>
  <c r="BH416" i="3"/>
  <c r="BD416" i="3"/>
  <c r="AZ416" i="3"/>
  <c r="AV416" i="3"/>
  <c r="AR416" i="3"/>
  <c r="AN416" i="3"/>
  <c r="AJ416" i="3"/>
  <c r="AF416" i="3"/>
  <c r="AB416" i="3"/>
  <c r="X416" i="3"/>
  <c r="T416" i="3"/>
  <c r="BH415" i="3"/>
  <c r="BD415" i="3"/>
  <c r="AZ415" i="3"/>
  <c r="AV415" i="3"/>
  <c r="AR415" i="3"/>
  <c r="AN415" i="3"/>
  <c r="AJ415" i="3"/>
  <c r="AF415" i="3"/>
  <c r="AB415" i="3"/>
  <c r="X415" i="3"/>
  <c r="T415" i="3"/>
  <c r="BH414" i="3"/>
  <c r="BD414" i="3"/>
  <c r="AZ414" i="3"/>
  <c r="AV414" i="3"/>
  <c r="AR414" i="3"/>
  <c r="AN414" i="3"/>
  <c r="AJ414" i="3"/>
  <c r="AF414" i="3"/>
  <c r="AB414" i="3"/>
  <c r="X414" i="3"/>
  <c r="T414" i="3"/>
  <c r="BH413" i="3"/>
  <c r="BD413" i="3"/>
  <c r="AZ413" i="3"/>
  <c r="AV413" i="3"/>
  <c r="AR413" i="3"/>
  <c r="AN413" i="3"/>
  <c r="AJ413" i="3"/>
  <c r="AF413" i="3"/>
  <c r="AB413" i="3"/>
  <c r="X413" i="3"/>
  <c r="T413" i="3"/>
  <c r="BH412" i="3"/>
  <c r="BD412" i="3"/>
  <c r="AZ412" i="3"/>
  <c r="AV412" i="3"/>
  <c r="AR412" i="3"/>
  <c r="AN412" i="3"/>
  <c r="AJ412" i="3"/>
  <c r="AF412" i="3"/>
  <c r="AB412" i="3"/>
  <c r="X412" i="3"/>
  <c r="T412" i="3"/>
  <c r="BH411" i="3"/>
  <c r="BD411" i="3"/>
  <c r="AZ411" i="3"/>
  <c r="AV411" i="3"/>
  <c r="AR411" i="3"/>
  <c r="AN411" i="3"/>
  <c r="AJ411" i="3"/>
  <c r="AF411" i="3"/>
  <c r="AB411" i="3"/>
  <c r="X411" i="3"/>
  <c r="T411" i="3"/>
  <c r="BH410" i="3"/>
  <c r="BD410" i="3"/>
  <c r="AZ410" i="3"/>
  <c r="AV410" i="3"/>
  <c r="AR410" i="3"/>
  <c r="AN410" i="3"/>
  <c r="AJ410" i="3"/>
  <c r="AF410" i="3"/>
  <c r="AB410" i="3"/>
  <c r="X410" i="3"/>
  <c r="T410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P406" i="3"/>
  <c r="R406" i="3"/>
  <c r="T406" i="3"/>
  <c r="V406" i="3"/>
  <c r="X406" i="3"/>
  <c r="Z406" i="3"/>
  <c r="AB406" i="3"/>
  <c r="AD406" i="3"/>
  <c r="AF406" i="3"/>
  <c r="AH406" i="3"/>
  <c r="AJ406" i="3"/>
  <c r="AL406" i="3"/>
  <c r="AN406" i="3"/>
  <c r="AP406" i="3"/>
  <c r="AR406" i="3"/>
  <c r="AT406" i="3"/>
  <c r="AV406" i="3"/>
  <c r="AX406" i="3"/>
  <c r="AZ406" i="3"/>
  <c r="BB406" i="3"/>
  <c r="BD406" i="3"/>
  <c r="BF406" i="3"/>
  <c r="BH406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N402" i="3"/>
  <c r="P402" i="3"/>
  <c r="R402" i="3"/>
  <c r="T402" i="3"/>
  <c r="V402" i="3"/>
  <c r="X402" i="3"/>
  <c r="Z402" i="3"/>
  <c r="AB402" i="3"/>
  <c r="AD402" i="3"/>
  <c r="AF402" i="3"/>
  <c r="AH402" i="3"/>
  <c r="AJ402" i="3"/>
  <c r="AL402" i="3"/>
  <c r="AN402" i="3"/>
  <c r="AP402" i="3"/>
  <c r="AR402" i="3"/>
  <c r="AT402" i="3"/>
  <c r="AV402" i="3"/>
  <c r="AX402" i="3"/>
  <c r="AZ402" i="3"/>
  <c r="BB402" i="3"/>
  <c r="BD402" i="3"/>
  <c r="BF402" i="3"/>
  <c r="BH402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398" i="3"/>
  <c r="O398" i="3"/>
  <c r="Q398" i="3"/>
  <c r="S398" i="3"/>
  <c r="U398" i="3"/>
  <c r="W398" i="3"/>
  <c r="Y398" i="3"/>
  <c r="AA398" i="3"/>
  <c r="AC398" i="3"/>
  <c r="AE398" i="3"/>
  <c r="AG398" i="3"/>
  <c r="AI398" i="3"/>
  <c r="AK398" i="3"/>
  <c r="AM398" i="3"/>
  <c r="AO398" i="3"/>
  <c r="AQ398" i="3"/>
  <c r="AS398" i="3"/>
  <c r="AU398" i="3"/>
  <c r="AW398" i="3"/>
  <c r="AY398" i="3"/>
  <c r="BA398" i="3"/>
  <c r="BC398" i="3"/>
  <c r="BE398" i="3"/>
  <c r="BG398" i="3"/>
  <c r="BI398" i="3"/>
  <c r="N398" i="3"/>
  <c r="P398" i="3"/>
  <c r="R398" i="3"/>
  <c r="T398" i="3"/>
  <c r="V398" i="3"/>
  <c r="X398" i="3"/>
  <c r="Z398" i="3"/>
  <c r="AB398" i="3"/>
  <c r="AD398" i="3"/>
  <c r="AF398" i="3"/>
  <c r="AH398" i="3"/>
  <c r="AJ398" i="3"/>
  <c r="AL398" i="3"/>
  <c r="AN398" i="3"/>
  <c r="AP398" i="3"/>
  <c r="AR398" i="3"/>
  <c r="AT398" i="3"/>
  <c r="AV398" i="3"/>
  <c r="AX398" i="3"/>
  <c r="AZ398" i="3"/>
  <c r="BB398" i="3"/>
  <c r="BD398" i="3"/>
  <c r="BF398" i="3"/>
  <c r="BH398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P396" i="3"/>
  <c r="R396" i="3"/>
  <c r="T396" i="3"/>
  <c r="V396" i="3"/>
  <c r="X396" i="3"/>
  <c r="Z396" i="3"/>
  <c r="AB396" i="3"/>
  <c r="AD396" i="3"/>
  <c r="AF396" i="3"/>
  <c r="AH396" i="3"/>
  <c r="AJ396" i="3"/>
  <c r="AL396" i="3"/>
  <c r="AN396" i="3"/>
  <c r="AP396" i="3"/>
  <c r="AR396" i="3"/>
  <c r="AT396" i="3"/>
  <c r="AV396" i="3"/>
  <c r="AX396" i="3"/>
  <c r="AZ396" i="3"/>
  <c r="BB396" i="3"/>
  <c r="BD396" i="3"/>
  <c r="BF396" i="3"/>
  <c r="BH396" i="3"/>
  <c r="M394" i="3"/>
  <c r="O394" i="3"/>
  <c r="Q394" i="3"/>
  <c r="S394" i="3"/>
  <c r="U394" i="3"/>
  <c r="W394" i="3"/>
  <c r="Y394" i="3"/>
  <c r="AA394" i="3"/>
  <c r="AC394" i="3"/>
  <c r="AE394" i="3"/>
  <c r="AG394" i="3"/>
  <c r="AI394" i="3"/>
  <c r="AK394" i="3"/>
  <c r="AM394" i="3"/>
  <c r="AO394" i="3"/>
  <c r="AQ394" i="3"/>
  <c r="AS394" i="3"/>
  <c r="AU394" i="3"/>
  <c r="AW394" i="3"/>
  <c r="AY394" i="3"/>
  <c r="BA394" i="3"/>
  <c r="BC394" i="3"/>
  <c r="BE394" i="3"/>
  <c r="BG394" i="3"/>
  <c r="BI394" i="3"/>
  <c r="N394" i="3"/>
  <c r="P394" i="3"/>
  <c r="R394" i="3"/>
  <c r="T394" i="3"/>
  <c r="V394" i="3"/>
  <c r="X394" i="3"/>
  <c r="Z394" i="3"/>
  <c r="AB394" i="3"/>
  <c r="AD394" i="3"/>
  <c r="AF394" i="3"/>
  <c r="AH394" i="3"/>
  <c r="AJ394" i="3"/>
  <c r="AL394" i="3"/>
  <c r="AN394" i="3"/>
  <c r="AP394" i="3"/>
  <c r="AR394" i="3"/>
  <c r="AT394" i="3"/>
  <c r="AV394" i="3"/>
  <c r="AX394" i="3"/>
  <c r="AZ394" i="3"/>
  <c r="BB394" i="3"/>
  <c r="BD394" i="3"/>
  <c r="BF394" i="3"/>
  <c r="BH394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M390" i="3"/>
  <c r="O390" i="3"/>
  <c r="Q390" i="3"/>
  <c r="S390" i="3"/>
  <c r="U390" i="3"/>
  <c r="W390" i="3"/>
  <c r="Y390" i="3"/>
  <c r="AA390" i="3"/>
  <c r="AC390" i="3"/>
  <c r="AE390" i="3"/>
  <c r="AG390" i="3"/>
  <c r="AI390" i="3"/>
  <c r="AK390" i="3"/>
  <c r="AM390" i="3"/>
  <c r="AO390" i="3"/>
  <c r="AQ390" i="3"/>
  <c r="AS390" i="3"/>
  <c r="AU390" i="3"/>
  <c r="AW390" i="3"/>
  <c r="AY390" i="3"/>
  <c r="BA390" i="3"/>
  <c r="BC390" i="3"/>
  <c r="BE390" i="3"/>
  <c r="BG390" i="3"/>
  <c r="BI390" i="3"/>
  <c r="N390" i="3"/>
  <c r="P390" i="3"/>
  <c r="R390" i="3"/>
  <c r="T390" i="3"/>
  <c r="V390" i="3"/>
  <c r="X390" i="3"/>
  <c r="Z390" i="3"/>
  <c r="AB390" i="3"/>
  <c r="AD390" i="3"/>
  <c r="AF390" i="3"/>
  <c r="AH390" i="3"/>
  <c r="AJ390" i="3"/>
  <c r="AL390" i="3"/>
  <c r="AN390" i="3"/>
  <c r="AP390" i="3"/>
  <c r="AR390" i="3"/>
  <c r="AT390" i="3"/>
  <c r="AV390" i="3"/>
  <c r="AX390" i="3"/>
  <c r="AZ390" i="3"/>
  <c r="BB390" i="3"/>
  <c r="BD390" i="3"/>
  <c r="BF390" i="3"/>
  <c r="BH390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P388" i="3"/>
  <c r="R388" i="3"/>
  <c r="T388" i="3"/>
  <c r="V388" i="3"/>
  <c r="X388" i="3"/>
  <c r="Z388" i="3"/>
  <c r="AB388" i="3"/>
  <c r="AD388" i="3"/>
  <c r="AF388" i="3"/>
  <c r="AH388" i="3"/>
  <c r="AJ388" i="3"/>
  <c r="AL388" i="3"/>
  <c r="AN388" i="3"/>
  <c r="AP388" i="3"/>
  <c r="AR388" i="3"/>
  <c r="AT388" i="3"/>
  <c r="AV388" i="3"/>
  <c r="AX388" i="3"/>
  <c r="AZ388" i="3"/>
  <c r="BB388" i="3"/>
  <c r="BD388" i="3"/>
  <c r="BF388" i="3"/>
  <c r="BH388" i="3"/>
  <c r="M386" i="3"/>
  <c r="O386" i="3"/>
  <c r="Q386" i="3"/>
  <c r="S386" i="3"/>
  <c r="U386" i="3"/>
  <c r="W386" i="3"/>
  <c r="Y386" i="3"/>
  <c r="AA386" i="3"/>
  <c r="AC386" i="3"/>
  <c r="AE386" i="3"/>
  <c r="AG386" i="3"/>
  <c r="AI386" i="3"/>
  <c r="AK386" i="3"/>
  <c r="AM386" i="3"/>
  <c r="AO386" i="3"/>
  <c r="AQ386" i="3"/>
  <c r="AS386" i="3"/>
  <c r="AU386" i="3"/>
  <c r="AW386" i="3"/>
  <c r="AY386" i="3"/>
  <c r="BA386" i="3"/>
  <c r="BC386" i="3"/>
  <c r="BE386" i="3"/>
  <c r="BG386" i="3"/>
  <c r="BI386" i="3"/>
  <c r="N386" i="3"/>
  <c r="P386" i="3"/>
  <c r="R386" i="3"/>
  <c r="T386" i="3"/>
  <c r="V386" i="3"/>
  <c r="X386" i="3"/>
  <c r="Z386" i="3"/>
  <c r="AB386" i="3"/>
  <c r="AD386" i="3"/>
  <c r="AF386" i="3"/>
  <c r="AH386" i="3"/>
  <c r="AJ386" i="3"/>
  <c r="AL386" i="3"/>
  <c r="AN386" i="3"/>
  <c r="AP386" i="3"/>
  <c r="AR386" i="3"/>
  <c r="AT386" i="3"/>
  <c r="AV386" i="3"/>
  <c r="AX386" i="3"/>
  <c r="AZ386" i="3"/>
  <c r="BB386" i="3"/>
  <c r="BD386" i="3"/>
  <c r="BF386" i="3"/>
  <c r="BH386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P384" i="3"/>
  <c r="R384" i="3"/>
  <c r="T384" i="3"/>
  <c r="V384" i="3"/>
  <c r="X384" i="3"/>
  <c r="Z384" i="3"/>
  <c r="AB384" i="3"/>
  <c r="AD384" i="3"/>
  <c r="AF384" i="3"/>
  <c r="AH384" i="3"/>
  <c r="AJ384" i="3"/>
  <c r="AL384" i="3"/>
  <c r="AN384" i="3"/>
  <c r="AP384" i="3"/>
  <c r="AR384" i="3"/>
  <c r="AT384" i="3"/>
  <c r="AV384" i="3"/>
  <c r="AX384" i="3"/>
  <c r="AZ384" i="3"/>
  <c r="BB384" i="3"/>
  <c r="BD384" i="3"/>
  <c r="BF384" i="3"/>
  <c r="BH384" i="3"/>
  <c r="M382" i="3"/>
  <c r="O382" i="3"/>
  <c r="Q382" i="3"/>
  <c r="S382" i="3"/>
  <c r="U382" i="3"/>
  <c r="W382" i="3"/>
  <c r="Y382" i="3"/>
  <c r="AA382" i="3"/>
  <c r="AC382" i="3"/>
  <c r="AE382" i="3"/>
  <c r="AG382" i="3"/>
  <c r="AI382" i="3"/>
  <c r="AK382" i="3"/>
  <c r="AM382" i="3"/>
  <c r="AO382" i="3"/>
  <c r="AQ382" i="3"/>
  <c r="AS382" i="3"/>
  <c r="AU382" i="3"/>
  <c r="AW382" i="3"/>
  <c r="AY382" i="3"/>
  <c r="BA382" i="3"/>
  <c r="BC382" i="3"/>
  <c r="BE382" i="3"/>
  <c r="BG382" i="3"/>
  <c r="BI382" i="3"/>
  <c r="N382" i="3"/>
  <c r="P382" i="3"/>
  <c r="R382" i="3"/>
  <c r="T382" i="3"/>
  <c r="V382" i="3"/>
  <c r="X382" i="3"/>
  <c r="Z382" i="3"/>
  <c r="AB382" i="3"/>
  <c r="AD382" i="3"/>
  <c r="AF382" i="3"/>
  <c r="AH382" i="3"/>
  <c r="AJ382" i="3"/>
  <c r="AL382" i="3"/>
  <c r="AN382" i="3"/>
  <c r="AP382" i="3"/>
  <c r="AR382" i="3"/>
  <c r="AT382" i="3"/>
  <c r="AV382" i="3"/>
  <c r="AX382" i="3"/>
  <c r="AZ382" i="3"/>
  <c r="BB382" i="3"/>
  <c r="BD382" i="3"/>
  <c r="BF382" i="3"/>
  <c r="BH382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78" i="3"/>
  <c r="O378" i="3"/>
  <c r="Q378" i="3"/>
  <c r="S378" i="3"/>
  <c r="U378" i="3"/>
  <c r="W378" i="3"/>
  <c r="Y378" i="3"/>
  <c r="AA378" i="3"/>
  <c r="AC378" i="3"/>
  <c r="AE378" i="3"/>
  <c r="AG378" i="3"/>
  <c r="AI378" i="3"/>
  <c r="AK378" i="3"/>
  <c r="AM378" i="3"/>
  <c r="AO378" i="3"/>
  <c r="AQ378" i="3"/>
  <c r="AS378" i="3"/>
  <c r="AU378" i="3"/>
  <c r="AW378" i="3"/>
  <c r="AY378" i="3"/>
  <c r="BA378" i="3"/>
  <c r="BC378" i="3"/>
  <c r="BE378" i="3"/>
  <c r="BG378" i="3"/>
  <c r="BI378" i="3"/>
  <c r="N378" i="3"/>
  <c r="P378" i="3"/>
  <c r="R378" i="3"/>
  <c r="T378" i="3"/>
  <c r="V378" i="3"/>
  <c r="X378" i="3"/>
  <c r="Z378" i="3"/>
  <c r="AB378" i="3"/>
  <c r="AD378" i="3"/>
  <c r="AF378" i="3"/>
  <c r="AH378" i="3"/>
  <c r="AJ378" i="3"/>
  <c r="AL378" i="3"/>
  <c r="AN378" i="3"/>
  <c r="AP378" i="3"/>
  <c r="AR378" i="3"/>
  <c r="AT378" i="3"/>
  <c r="AV378" i="3"/>
  <c r="AX378" i="3"/>
  <c r="AZ378" i="3"/>
  <c r="BB378" i="3"/>
  <c r="BD378" i="3"/>
  <c r="BF378" i="3"/>
  <c r="BH378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P376" i="3"/>
  <c r="R376" i="3"/>
  <c r="T376" i="3"/>
  <c r="V376" i="3"/>
  <c r="X376" i="3"/>
  <c r="Z376" i="3"/>
  <c r="AB376" i="3"/>
  <c r="AD376" i="3"/>
  <c r="AF376" i="3"/>
  <c r="AH376" i="3"/>
  <c r="AJ376" i="3"/>
  <c r="AL376" i="3"/>
  <c r="AN376" i="3"/>
  <c r="AP376" i="3"/>
  <c r="AR376" i="3"/>
  <c r="AT376" i="3"/>
  <c r="AV376" i="3"/>
  <c r="AX376" i="3"/>
  <c r="AZ376" i="3"/>
  <c r="BB376" i="3"/>
  <c r="BD376" i="3"/>
  <c r="BF376" i="3"/>
  <c r="BH376" i="3"/>
  <c r="M374" i="3"/>
  <c r="O374" i="3"/>
  <c r="Q374" i="3"/>
  <c r="S374" i="3"/>
  <c r="U374" i="3"/>
  <c r="W374" i="3"/>
  <c r="Y374" i="3"/>
  <c r="AA374" i="3"/>
  <c r="AC374" i="3"/>
  <c r="AE374" i="3"/>
  <c r="AG374" i="3"/>
  <c r="AI374" i="3"/>
  <c r="AK374" i="3"/>
  <c r="AM374" i="3"/>
  <c r="AO374" i="3"/>
  <c r="AQ374" i="3"/>
  <c r="AS374" i="3"/>
  <c r="AU374" i="3"/>
  <c r="AW374" i="3"/>
  <c r="AY374" i="3"/>
  <c r="BA374" i="3"/>
  <c r="BC374" i="3"/>
  <c r="BE374" i="3"/>
  <c r="BG374" i="3"/>
  <c r="BI374" i="3"/>
  <c r="N374" i="3"/>
  <c r="P374" i="3"/>
  <c r="R374" i="3"/>
  <c r="T374" i="3"/>
  <c r="V374" i="3"/>
  <c r="X374" i="3"/>
  <c r="Z374" i="3"/>
  <c r="AB374" i="3"/>
  <c r="AD374" i="3"/>
  <c r="AF374" i="3"/>
  <c r="AH374" i="3"/>
  <c r="AJ374" i="3"/>
  <c r="AL374" i="3"/>
  <c r="AN374" i="3"/>
  <c r="AP374" i="3"/>
  <c r="AR374" i="3"/>
  <c r="AT374" i="3"/>
  <c r="AV374" i="3"/>
  <c r="AX374" i="3"/>
  <c r="AZ374" i="3"/>
  <c r="BB374" i="3"/>
  <c r="BD374" i="3"/>
  <c r="BF374" i="3"/>
  <c r="BH374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M370" i="3"/>
  <c r="O370" i="3"/>
  <c r="Q370" i="3"/>
  <c r="S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N370" i="3"/>
  <c r="P370" i="3"/>
  <c r="R370" i="3"/>
  <c r="T370" i="3"/>
  <c r="V370" i="3"/>
  <c r="X370" i="3"/>
  <c r="Z370" i="3"/>
  <c r="AB370" i="3"/>
  <c r="AD370" i="3"/>
  <c r="AF370" i="3"/>
  <c r="AH370" i="3"/>
  <c r="AJ370" i="3"/>
  <c r="AL370" i="3"/>
  <c r="AN370" i="3"/>
  <c r="AP370" i="3"/>
  <c r="AR370" i="3"/>
  <c r="AT370" i="3"/>
  <c r="AV370" i="3"/>
  <c r="AX370" i="3"/>
  <c r="AZ370" i="3"/>
  <c r="BB370" i="3"/>
  <c r="BD370" i="3"/>
  <c r="BF370" i="3"/>
  <c r="BH370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P368" i="3"/>
  <c r="R368" i="3"/>
  <c r="T368" i="3"/>
  <c r="V368" i="3"/>
  <c r="X368" i="3"/>
  <c r="Z368" i="3"/>
  <c r="AB368" i="3"/>
  <c r="AD368" i="3"/>
  <c r="AF368" i="3"/>
  <c r="AH368" i="3"/>
  <c r="AJ368" i="3"/>
  <c r="AL368" i="3"/>
  <c r="AN368" i="3"/>
  <c r="AP368" i="3"/>
  <c r="AR368" i="3"/>
  <c r="AT368" i="3"/>
  <c r="AV368" i="3"/>
  <c r="AX368" i="3"/>
  <c r="AZ368" i="3"/>
  <c r="BB368" i="3"/>
  <c r="BD368" i="3"/>
  <c r="BF368" i="3"/>
  <c r="BH368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M413" i="3"/>
  <c r="O413" i="3"/>
  <c r="Q413" i="3"/>
  <c r="S413" i="3"/>
  <c r="U413" i="3"/>
  <c r="W413" i="3"/>
  <c r="Y413" i="3"/>
  <c r="AA413" i="3"/>
  <c r="AC413" i="3"/>
  <c r="AE413" i="3"/>
  <c r="AG413" i="3"/>
  <c r="AI413" i="3"/>
  <c r="AK413" i="3"/>
  <c r="AM413" i="3"/>
  <c r="AO413" i="3"/>
  <c r="AQ413" i="3"/>
  <c r="AS413" i="3"/>
  <c r="AU413" i="3"/>
  <c r="AW413" i="3"/>
  <c r="AY413" i="3"/>
  <c r="BA413" i="3"/>
  <c r="BC413" i="3"/>
  <c r="BE413" i="3"/>
  <c r="BG413" i="3"/>
  <c r="BI413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M410" i="3"/>
  <c r="O410" i="3"/>
  <c r="Q410" i="3"/>
  <c r="S410" i="3"/>
  <c r="U410" i="3"/>
  <c r="W410" i="3"/>
  <c r="Y410" i="3"/>
  <c r="AA410" i="3"/>
  <c r="AC410" i="3"/>
  <c r="AE410" i="3"/>
  <c r="AG410" i="3"/>
  <c r="AI410" i="3"/>
  <c r="AK410" i="3"/>
  <c r="AM410" i="3"/>
  <c r="AO410" i="3"/>
  <c r="AQ410" i="3"/>
  <c r="AS410" i="3"/>
  <c r="AU410" i="3"/>
  <c r="AW410" i="3"/>
  <c r="AY410" i="3"/>
  <c r="BA410" i="3"/>
  <c r="BC410" i="3"/>
  <c r="BE410" i="3"/>
  <c r="BG410" i="3"/>
  <c r="BI410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P409" i="3"/>
  <c r="R409" i="3"/>
  <c r="T409" i="3"/>
  <c r="V409" i="3"/>
  <c r="X409" i="3"/>
  <c r="Z409" i="3"/>
  <c r="AB409" i="3"/>
  <c r="AD409" i="3"/>
  <c r="AF409" i="3"/>
  <c r="AH409" i="3"/>
  <c r="AJ409" i="3"/>
  <c r="AL409" i="3"/>
  <c r="AN409" i="3"/>
  <c r="AP409" i="3"/>
  <c r="AR409" i="3"/>
  <c r="AT409" i="3"/>
  <c r="AV409" i="3"/>
  <c r="AX409" i="3"/>
  <c r="AZ409" i="3"/>
  <c r="BB409" i="3"/>
  <c r="BD409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N407" i="3"/>
  <c r="P407" i="3"/>
  <c r="R407" i="3"/>
  <c r="T407" i="3"/>
  <c r="V407" i="3"/>
  <c r="X407" i="3"/>
  <c r="Z407" i="3"/>
  <c r="AB407" i="3"/>
  <c r="AD407" i="3"/>
  <c r="AF407" i="3"/>
  <c r="AH407" i="3"/>
  <c r="AJ407" i="3"/>
  <c r="AL407" i="3"/>
  <c r="AN407" i="3"/>
  <c r="AP407" i="3"/>
  <c r="AR407" i="3"/>
  <c r="AT407" i="3"/>
  <c r="AV407" i="3"/>
  <c r="AX407" i="3"/>
  <c r="AZ407" i="3"/>
  <c r="BB407" i="3"/>
  <c r="BD407" i="3"/>
  <c r="BF407" i="3"/>
  <c r="BH407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N405" i="3"/>
  <c r="P405" i="3"/>
  <c r="R405" i="3"/>
  <c r="T405" i="3"/>
  <c r="V405" i="3"/>
  <c r="X405" i="3"/>
  <c r="Z405" i="3"/>
  <c r="AB405" i="3"/>
  <c r="AD405" i="3"/>
  <c r="AF405" i="3"/>
  <c r="AH405" i="3"/>
  <c r="AJ405" i="3"/>
  <c r="AL405" i="3"/>
  <c r="AN405" i="3"/>
  <c r="AP405" i="3"/>
  <c r="AR405" i="3"/>
  <c r="AT405" i="3"/>
  <c r="AV405" i="3"/>
  <c r="AX405" i="3"/>
  <c r="AZ405" i="3"/>
  <c r="BB405" i="3"/>
  <c r="BD405" i="3"/>
  <c r="BF405" i="3"/>
  <c r="BH405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P403" i="3"/>
  <c r="R403" i="3"/>
  <c r="T403" i="3"/>
  <c r="V403" i="3"/>
  <c r="X403" i="3"/>
  <c r="Z403" i="3"/>
  <c r="AB403" i="3"/>
  <c r="AD403" i="3"/>
  <c r="AF403" i="3"/>
  <c r="AH403" i="3"/>
  <c r="AJ403" i="3"/>
  <c r="AL403" i="3"/>
  <c r="AN403" i="3"/>
  <c r="AP403" i="3"/>
  <c r="AR403" i="3"/>
  <c r="AT403" i="3"/>
  <c r="AV403" i="3"/>
  <c r="AX403" i="3"/>
  <c r="AZ403" i="3"/>
  <c r="BB403" i="3"/>
  <c r="BD403" i="3"/>
  <c r="BF403" i="3"/>
  <c r="BH403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P401" i="3"/>
  <c r="R401" i="3"/>
  <c r="T401" i="3"/>
  <c r="V401" i="3"/>
  <c r="X401" i="3"/>
  <c r="Z401" i="3"/>
  <c r="AB401" i="3"/>
  <c r="AD401" i="3"/>
  <c r="AF401" i="3"/>
  <c r="AH401" i="3"/>
  <c r="AJ401" i="3"/>
  <c r="AL401" i="3"/>
  <c r="AN401" i="3"/>
  <c r="AP401" i="3"/>
  <c r="AR401" i="3"/>
  <c r="AT401" i="3"/>
  <c r="AV401" i="3"/>
  <c r="AX401" i="3"/>
  <c r="AZ401" i="3"/>
  <c r="BB401" i="3"/>
  <c r="BD401" i="3"/>
  <c r="BF401" i="3"/>
  <c r="BH401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N399" i="3"/>
  <c r="P399" i="3"/>
  <c r="R399" i="3"/>
  <c r="T399" i="3"/>
  <c r="V399" i="3"/>
  <c r="X399" i="3"/>
  <c r="Z399" i="3"/>
  <c r="AB399" i="3"/>
  <c r="AD399" i="3"/>
  <c r="AF399" i="3"/>
  <c r="AH399" i="3"/>
  <c r="AJ399" i="3"/>
  <c r="AL399" i="3"/>
  <c r="AN399" i="3"/>
  <c r="AP399" i="3"/>
  <c r="AR399" i="3"/>
  <c r="AT399" i="3"/>
  <c r="AV399" i="3"/>
  <c r="AX399" i="3"/>
  <c r="AZ399" i="3"/>
  <c r="BB399" i="3"/>
  <c r="BD399" i="3"/>
  <c r="BF399" i="3"/>
  <c r="BH399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P397" i="3"/>
  <c r="R397" i="3"/>
  <c r="T397" i="3"/>
  <c r="V397" i="3"/>
  <c r="X397" i="3"/>
  <c r="Z397" i="3"/>
  <c r="AB397" i="3"/>
  <c r="AD397" i="3"/>
  <c r="AF397" i="3"/>
  <c r="AH397" i="3"/>
  <c r="AJ397" i="3"/>
  <c r="AL397" i="3"/>
  <c r="AN397" i="3"/>
  <c r="AP397" i="3"/>
  <c r="AR397" i="3"/>
  <c r="AT397" i="3"/>
  <c r="AV397" i="3"/>
  <c r="AX397" i="3"/>
  <c r="AZ397" i="3"/>
  <c r="BB397" i="3"/>
  <c r="BD397" i="3"/>
  <c r="BF397" i="3"/>
  <c r="BH397" i="3"/>
  <c r="M395" i="3"/>
  <c r="O395" i="3"/>
  <c r="Q395" i="3"/>
  <c r="S395" i="3"/>
  <c r="U395" i="3"/>
  <c r="W395" i="3"/>
  <c r="Y395" i="3"/>
  <c r="AA395" i="3"/>
  <c r="AC395" i="3"/>
  <c r="AE395" i="3"/>
  <c r="AG395" i="3"/>
  <c r="AI395" i="3"/>
  <c r="AK395" i="3"/>
  <c r="AM395" i="3"/>
  <c r="AO395" i="3"/>
  <c r="AQ395" i="3"/>
  <c r="AS395" i="3"/>
  <c r="AU395" i="3"/>
  <c r="AW395" i="3"/>
  <c r="AY395" i="3"/>
  <c r="BA395" i="3"/>
  <c r="BC395" i="3"/>
  <c r="BE395" i="3"/>
  <c r="BG395" i="3"/>
  <c r="BI395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M393" i="3"/>
  <c r="O393" i="3"/>
  <c r="Q393" i="3"/>
  <c r="S393" i="3"/>
  <c r="U393" i="3"/>
  <c r="W393" i="3"/>
  <c r="Y393" i="3"/>
  <c r="AA393" i="3"/>
  <c r="AC393" i="3"/>
  <c r="AE393" i="3"/>
  <c r="AG393" i="3"/>
  <c r="AI393" i="3"/>
  <c r="AK393" i="3"/>
  <c r="AM393" i="3"/>
  <c r="AO393" i="3"/>
  <c r="AQ393" i="3"/>
  <c r="AS393" i="3"/>
  <c r="AU393" i="3"/>
  <c r="AW393" i="3"/>
  <c r="AY393" i="3"/>
  <c r="BA393" i="3"/>
  <c r="BC393" i="3"/>
  <c r="BE393" i="3"/>
  <c r="BG393" i="3"/>
  <c r="BI393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M391" i="3"/>
  <c r="O391" i="3"/>
  <c r="Q391" i="3"/>
  <c r="S391" i="3"/>
  <c r="U391" i="3"/>
  <c r="W391" i="3"/>
  <c r="Y391" i="3"/>
  <c r="AA391" i="3"/>
  <c r="AC391" i="3"/>
  <c r="AE391" i="3"/>
  <c r="AG391" i="3"/>
  <c r="AI391" i="3"/>
  <c r="AK391" i="3"/>
  <c r="AM391" i="3"/>
  <c r="AO391" i="3"/>
  <c r="AQ391" i="3"/>
  <c r="AS391" i="3"/>
  <c r="AU391" i="3"/>
  <c r="AW391" i="3"/>
  <c r="AY391" i="3"/>
  <c r="BA391" i="3"/>
  <c r="BC391" i="3"/>
  <c r="BE391" i="3"/>
  <c r="BG391" i="3"/>
  <c r="BI391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89" i="3"/>
  <c r="O389" i="3"/>
  <c r="Q389" i="3"/>
  <c r="S389" i="3"/>
  <c r="U389" i="3"/>
  <c r="W389" i="3"/>
  <c r="Y389" i="3"/>
  <c r="AA389" i="3"/>
  <c r="AC389" i="3"/>
  <c r="AE389" i="3"/>
  <c r="AG389" i="3"/>
  <c r="AI389" i="3"/>
  <c r="AK389" i="3"/>
  <c r="AM389" i="3"/>
  <c r="AO389" i="3"/>
  <c r="AQ389" i="3"/>
  <c r="AS389" i="3"/>
  <c r="AU389" i="3"/>
  <c r="AW389" i="3"/>
  <c r="AY389" i="3"/>
  <c r="BA389" i="3"/>
  <c r="BC389" i="3"/>
  <c r="BE389" i="3"/>
  <c r="BG389" i="3"/>
  <c r="BI389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M387" i="3"/>
  <c r="O387" i="3"/>
  <c r="Q387" i="3"/>
  <c r="S387" i="3"/>
  <c r="U387" i="3"/>
  <c r="W387" i="3"/>
  <c r="Y387" i="3"/>
  <c r="AA387" i="3"/>
  <c r="AC387" i="3"/>
  <c r="AE387" i="3"/>
  <c r="AG387" i="3"/>
  <c r="AI387" i="3"/>
  <c r="AK387" i="3"/>
  <c r="AM387" i="3"/>
  <c r="AO387" i="3"/>
  <c r="AQ387" i="3"/>
  <c r="AS387" i="3"/>
  <c r="AU387" i="3"/>
  <c r="AW387" i="3"/>
  <c r="AY387" i="3"/>
  <c r="BA387" i="3"/>
  <c r="BC387" i="3"/>
  <c r="BE387" i="3"/>
  <c r="BG387" i="3"/>
  <c r="BI387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M385" i="3"/>
  <c r="O385" i="3"/>
  <c r="Q385" i="3"/>
  <c r="S385" i="3"/>
  <c r="U385" i="3"/>
  <c r="W385" i="3"/>
  <c r="Y385" i="3"/>
  <c r="AA385" i="3"/>
  <c r="AC385" i="3"/>
  <c r="AE385" i="3"/>
  <c r="AG385" i="3"/>
  <c r="AI385" i="3"/>
  <c r="AK385" i="3"/>
  <c r="AM385" i="3"/>
  <c r="AO385" i="3"/>
  <c r="AQ385" i="3"/>
  <c r="AS385" i="3"/>
  <c r="AU385" i="3"/>
  <c r="AW385" i="3"/>
  <c r="AY385" i="3"/>
  <c r="BA385" i="3"/>
  <c r="BC385" i="3"/>
  <c r="BE385" i="3"/>
  <c r="BG385" i="3"/>
  <c r="BI385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M383" i="3"/>
  <c r="O383" i="3"/>
  <c r="Q383" i="3"/>
  <c r="S383" i="3"/>
  <c r="U383" i="3"/>
  <c r="W383" i="3"/>
  <c r="Y383" i="3"/>
  <c r="AA383" i="3"/>
  <c r="AC383" i="3"/>
  <c r="AE383" i="3"/>
  <c r="AG383" i="3"/>
  <c r="AI383" i="3"/>
  <c r="AK383" i="3"/>
  <c r="AM383" i="3"/>
  <c r="AO383" i="3"/>
  <c r="AQ383" i="3"/>
  <c r="AS383" i="3"/>
  <c r="AU383" i="3"/>
  <c r="AW383" i="3"/>
  <c r="AY383" i="3"/>
  <c r="BA383" i="3"/>
  <c r="BC383" i="3"/>
  <c r="BE383" i="3"/>
  <c r="BG383" i="3"/>
  <c r="BI383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P381" i="3"/>
  <c r="R381" i="3"/>
  <c r="T381" i="3"/>
  <c r="V381" i="3"/>
  <c r="X381" i="3"/>
  <c r="Z381" i="3"/>
  <c r="AB381" i="3"/>
  <c r="AD381" i="3"/>
  <c r="AF381" i="3"/>
  <c r="AH381" i="3"/>
  <c r="AJ381" i="3"/>
  <c r="AL381" i="3"/>
  <c r="AN381" i="3"/>
  <c r="AP381" i="3"/>
  <c r="AR381" i="3"/>
  <c r="AT381" i="3"/>
  <c r="AV381" i="3"/>
  <c r="AX381" i="3"/>
  <c r="AZ381" i="3"/>
  <c r="BB381" i="3"/>
  <c r="BD381" i="3"/>
  <c r="BF381" i="3"/>
  <c r="BH381" i="3"/>
  <c r="M379" i="3"/>
  <c r="O379" i="3"/>
  <c r="Q379" i="3"/>
  <c r="S379" i="3"/>
  <c r="U379" i="3"/>
  <c r="W379" i="3"/>
  <c r="Y379" i="3"/>
  <c r="AA379" i="3"/>
  <c r="AC379" i="3"/>
  <c r="AE379" i="3"/>
  <c r="AG379" i="3"/>
  <c r="AI379" i="3"/>
  <c r="AK379" i="3"/>
  <c r="AM379" i="3"/>
  <c r="AO379" i="3"/>
  <c r="AQ379" i="3"/>
  <c r="AS379" i="3"/>
  <c r="AU379" i="3"/>
  <c r="AW379" i="3"/>
  <c r="AY379" i="3"/>
  <c r="BA379" i="3"/>
  <c r="BC379" i="3"/>
  <c r="BE379" i="3"/>
  <c r="BG379" i="3"/>
  <c r="BI379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7" i="3"/>
  <c r="O377" i="3"/>
  <c r="Q377" i="3"/>
  <c r="S377" i="3"/>
  <c r="U377" i="3"/>
  <c r="W377" i="3"/>
  <c r="Y377" i="3"/>
  <c r="AA377" i="3"/>
  <c r="AC377" i="3"/>
  <c r="AE377" i="3"/>
  <c r="AG377" i="3"/>
  <c r="AI377" i="3"/>
  <c r="AK377" i="3"/>
  <c r="AM377" i="3"/>
  <c r="AO377" i="3"/>
  <c r="AQ377" i="3"/>
  <c r="AS377" i="3"/>
  <c r="AU377" i="3"/>
  <c r="AW377" i="3"/>
  <c r="AY377" i="3"/>
  <c r="BA377" i="3"/>
  <c r="BC377" i="3"/>
  <c r="BE377" i="3"/>
  <c r="BG377" i="3"/>
  <c r="BI377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M375" i="3"/>
  <c r="O375" i="3"/>
  <c r="Q375" i="3"/>
  <c r="S375" i="3"/>
  <c r="U375" i="3"/>
  <c r="W375" i="3"/>
  <c r="Y375" i="3"/>
  <c r="AA375" i="3"/>
  <c r="AC375" i="3"/>
  <c r="AE375" i="3"/>
  <c r="AG375" i="3"/>
  <c r="AI375" i="3"/>
  <c r="AK375" i="3"/>
  <c r="AM375" i="3"/>
  <c r="AO375" i="3"/>
  <c r="AQ375" i="3"/>
  <c r="AS375" i="3"/>
  <c r="AU375" i="3"/>
  <c r="AW375" i="3"/>
  <c r="AY375" i="3"/>
  <c r="BA375" i="3"/>
  <c r="BC375" i="3"/>
  <c r="BE375" i="3"/>
  <c r="BG375" i="3"/>
  <c r="BI375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3" i="3"/>
  <c r="O373" i="3"/>
  <c r="Q373" i="3"/>
  <c r="S373" i="3"/>
  <c r="U373" i="3"/>
  <c r="W373" i="3"/>
  <c r="Y373" i="3"/>
  <c r="AA373" i="3"/>
  <c r="AC373" i="3"/>
  <c r="AE373" i="3"/>
  <c r="AG373" i="3"/>
  <c r="AI373" i="3"/>
  <c r="AK373" i="3"/>
  <c r="AM373" i="3"/>
  <c r="AO373" i="3"/>
  <c r="AQ373" i="3"/>
  <c r="AS373" i="3"/>
  <c r="AU373" i="3"/>
  <c r="AW373" i="3"/>
  <c r="AY373" i="3"/>
  <c r="BA373" i="3"/>
  <c r="BC373" i="3"/>
  <c r="BE373" i="3"/>
  <c r="BG373" i="3"/>
  <c r="BI373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M371" i="3"/>
  <c r="O371" i="3"/>
  <c r="Q371" i="3"/>
  <c r="S371" i="3"/>
  <c r="U371" i="3"/>
  <c r="W371" i="3"/>
  <c r="Y371" i="3"/>
  <c r="AA371" i="3"/>
  <c r="AC371" i="3"/>
  <c r="AE371" i="3"/>
  <c r="AG371" i="3"/>
  <c r="AI371" i="3"/>
  <c r="AK371" i="3"/>
  <c r="AM371" i="3"/>
  <c r="AO371" i="3"/>
  <c r="AQ371" i="3"/>
  <c r="AS371" i="3"/>
  <c r="AU371" i="3"/>
  <c r="AW371" i="3"/>
  <c r="AY371" i="3"/>
  <c r="BA371" i="3"/>
  <c r="BC371" i="3"/>
  <c r="BE371" i="3"/>
  <c r="BG371" i="3"/>
  <c r="BI371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69" i="3"/>
  <c r="O369" i="3"/>
  <c r="Q369" i="3"/>
  <c r="S369" i="3"/>
  <c r="U369" i="3"/>
  <c r="W369" i="3"/>
  <c r="Y369" i="3"/>
  <c r="AA369" i="3"/>
  <c r="AC369" i="3"/>
  <c r="AE369" i="3"/>
  <c r="AG369" i="3"/>
  <c r="AI369" i="3"/>
  <c r="AK369" i="3"/>
  <c r="AM369" i="3"/>
  <c r="AO369" i="3"/>
  <c r="AQ369" i="3"/>
  <c r="AS369" i="3"/>
  <c r="AU369" i="3"/>
  <c r="AW369" i="3"/>
  <c r="AY369" i="3"/>
  <c r="BA369" i="3"/>
  <c r="BC369" i="3"/>
  <c r="BE369" i="3"/>
  <c r="BG369" i="3"/>
  <c r="BI369" i="3"/>
  <c r="N369" i="3"/>
  <c r="P369" i="3"/>
  <c r="R369" i="3"/>
  <c r="T369" i="3"/>
  <c r="V369" i="3"/>
  <c r="X369" i="3"/>
  <c r="Z369" i="3"/>
  <c r="AB369" i="3"/>
  <c r="AD369" i="3"/>
  <c r="AF369" i="3"/>
  <c r="AH369" i="3"/>
  <c r="AJ369" i="3"/>
  <c r="AL369" i="3"/>
  <c r="AN369" i="3"/>
  <c r="AP369" i="3"/>
  <c r="AR369" i="3"/>
  <c r="AT369" i="3"/>
  <c r="AV369" i="3"/>
  <c r="AX369" i="3"/>
  <c r="AZ369" i="3"/>
  <c r="BB369" i="3"/>
  <c r="BD369" i="3"/>
  <c r="BF369" i="3"/>
  <c r="BH369" i="3"/>
  <c r="M367" i="3"/>
  <c r="O367" i="3"/>
  <c r="Q367" i="3"/>
  <c r="S367" i="3"/>
  <c r="U367" i="3"/>
  <c r="W367" i="3"/>
  <c r="Y367" i="3"/>
  <c r="AA367" i="3"/>
  <c r="AC367" i="3"/>
  <c r="AE367" i="3"/>
  <c r="AG367" i="3"/>
  <c r="AI367" i="3"/>
  <c r="AK367" i="3"/>
  <c r="AM367" i="3"/>
  <c r="AO367" i="3"/>
  <c r="AQ367" i="3"/>
  <c r="AS367" i="3"/>
  <c r="AU367" i="3"/>
  <c r="AW367" i="3"/>
  <c r="AY367" i="3"/>
  <c r="BA367" i="3"/>
  <c r="BC367" i="3"/>
  <c r="BE367" i="3"/>
  <c r="BG367" i="3"/>
  <c r="BI367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N366" i="3"/>
  <c r="R366" i="3"/>
  <c r="V366" i="3"/>
  <c r="Z366" i="3"/>
  <c r="AD366" i="3"/>
  <c r="AH366" i="3"/>
  <c r="AL366" i="3"/>
  <c r="AP366" i="3"/>
  <c r="AT366" i="3"/>
  <c r="AV366" i="3"/>
  <c r="AX366" i="3"/>
  <c r="AZ366" i="3"/>
  <c r="BB366" i="3"/>
  <c r="BD366" i="3"/>
  <c r="BF366" i="3"/>
  <c r="BH366" i="3"/>
  <c r="N365" i="3"/>
  <c r="R365" i="3"/>
  <c r="V365" i="3"/>
  <c r="Z365" i="3"/>
  <c r="AD365" i="3"/>
  <c r="AH365" i="3"/>
  <c r="AL365" i="3"/>
  <c r="AP365" i="3"/>
  <c r="AT365" i="3"/>
  <c r="AX365" i="3"/>
  <c r="BB365" i="3"/>
  <c r="BF365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N363" i="3"/>
  <c r="R363" i="3"/>
  <c r="V363" i="3"/>
  <c r="Z363" i="3"/>
  <c r="AD363" i="3"/>
  <c r="AH363" i="3"/>
  <c r="AL363" i="3"/>
  <c r="AP363" i="3"/>
  <c r="AT363" i="3"/>
  <c r="AX363" i="3"/>
  <c r="BB363" i="3"/>
  <c r="BF363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N361" i="3"/>
  <c r="R361" i="3"/>
  <c r="V361" i="3"/>
  <c r="Z361" i="3"/>
  <c r="AD361" i="3"/>
  <c r="AH361" i="3"/>
  <c r="AL361" i="3"/>
  <c r="AP361" i="3"/>
  <c r="AT361" i="3"/>
  <c r="AX361" i="3"/>
  <c r="BB361" i="3"/>
  <c r="BF361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N359" i="3"/>
  <c r="R359" i="3"/>
  <c r="V359" i="3"/>
  <c r="Z359" i="3"/>
  <c r="AD359" i="3"/>
  <c r="AH359" i="3"/>
  <c r="AL359" i="3"/>
  <c r="AP359" i="3"/>
  <c r="AT359" i="3"/>
  <c r="AX359" i="3"/>
  <c r="BB359" i="3"/>
  <c r="BF359" i="3"/>
  <c r="N358" i="3"/>
  <c r="R358" i="3"/>
  <c r="V358" i="3"/>
  <c r="Z358" i="3"/>
  <c r="AD358" i="3"/>
  <c r="AH358" i="3"/>
  <c r="AL358" i="3"/>
  <c r="AP358" i="3"/>
  <c r="AT358" i="3"/>
  <c r="AX358" i="3"/>
  <c r="BB358" i="3"/>
  <c r="BF358" i="3"/>
  <c r="N357" i="3"/>
  <c r="R357" i="3"/>
  <c r="V357" i="3"/>
  <c r="Z357" i="3"/>
  <c r="AD357" i="3"/>
  <c r="AH357" i="3"/>
  <c r="AL357" i="3"/>
  <c r="AP357" i="3"/>
  <c r="AT357" i="3"/>
  <c r="AX357" i="3"/>
  <c r="BB357" i="3"/>
  <c r="BF357" i="3"/>
  <c r="N356" i="3"/>
  <c r="R356" i="3"/>
  <c r="V356" i="3"/>
  <c r="Z356" i="3"/>
  <c r="AD356" i="3"/>
  <c r="AH356" i="3"/>
  <c r="AL356" i="3"/>
  <c r="AP356" i="3"/>
  <c r="AT356" i="3"/>
  <c r="AX356" i="3"/>
  <c r="BB356" i="3"/>
  <c r="BF356" i="3"/>
  <c r="N355" i="3"/>
  <c r="R355" i="3"/>
  <c r="V355" i="3"/>
  <c r="Z355" i="3"/>
  <c r="AD355" i="3"/>
  <c r="AH355" i="3"/>
  <c r="AL355" i="3"/>
  <c r="AP355" i="3"/>
  <c r="AT355" i="3"/>
  <c r="AX355" i="3"/>
  <c r="BB355" i="3"/>
  <c r="BF355" i="3"/>
  <c r="P354" i="3"/>
  <c r="T354" i="3"/>
  <c r="X354" i="3"/>
  <c r="AB354" i="3"/>
  <c r="AF354" i="3"/>
  <c r="AJ354" i="3"/>
  <c r="AN354" i="3"/>
  <c r="AR354" i="3"/>
  <c r="AV354" i="3"/>
  <c r="AZ354" i="3"/>
  <c r="BD354" i="3"/>
  <c r="BH354" i="3"/>
  <c r="N354" i="3"/>
  <c r="R354" i="3"/>
  <c r="V354" i="3"/>
  <c r="Z354" i="3"/>
  <c r="AD354" i="3"/>
  <c r="AH354" i="3"/>
  <c r="AL354" i="3"/>
  <c r="AP354" i="3"/>
  <c r="AT354" i="3"/>
  <c r="AX354" i="3"/>
  <c r="BB354" i="3"/>
  <c r="BF354" i="3"/>
  <c r="M366" i="3"/>
  <c r="O366" i="3"/>
  <c r="Q366" i="3"/>
  <c r="S366" i="3"/>
  <c r="U366" i="3"/>
  <c r="W366" i="3"/>
  <c r="Y366" i="3"/>
  <c r="AA366" i="3"/>
  <c r="AC366" i="3"/>
  <c r="AE366" i="3"/>
  <c r="AG366" i="3"/>
  <c r="AI366" i="3"/>
  <c r="AK366" i="3"/>
  <c r="AM366" i="3"/>
  <c r="AO366" i="3"/>
  <c r="AQ366" i="3"/>
  <c r="AS366" i="3"/>
  <c r="M365" i="3"/>
  <c r="O365" i="3"/>
  <c r="Q365" i="3"/>
  <c r="S365" i="3"/>
  <c r="U365" i="3"/>
  <c r="W365" i="3"/>
  <c r="Y365" i="3"/>
  <c r="AA365" i="3"/>
  <c r="AC365" i="3"/>
  <c r="AE365" i="3"/>
  <c r="AG365" i="3"/>
  <c r="AI365" i="3"/>
  <c r="AK365" i="3"/>
  <c r="AM365" i="3"/>
  <c r="AO365" i="3"/>
  <c r="AQ365" i="3"/>
  <c r="AS365" i="3"/>
  <c r="AU365" i="3"/>
  <c r="AW365" i="3"/>
  <c r="AY365" i="3"/>
  <c r="BA365" i="3"/>
  <c r="BC365" i="3"/>
  <c r="BE365" i="3"/>
  <c r="BG365" i="3"/>
  <c r="BI365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M363" i="3"/>
  <c r="O363" i="3"/>
  <c r="Q363" i="3"/>
  <c r="S363" i="3"/>
  <c r="U363" i="3"/>
  <c r="W363" i="3"/>
  <c r="Y363" i="3"/>
  <c r="AA363" i="3"/>
  <c r="AC363" i="3"/>
  <c r="AE363" i="3"/>
  <c r="AG363" i="3"/>
  <c r="AI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M362" i="3"/>
  <c r="O362" i="3"/>
  <c r="Q362" i="3"/>
  <c r="S362" i="3"/>
  <c r="U362" i="3"/>
  <c r="W362" i="3"/>
  <c r="Y362" i="3"/>
  <c r="AA362" i="3"/>
  <c r="AC362" i="3"/>
  <c r="AE362" i="3"/>
  <c r="AG362" i="3"/>
  <c r="AI362" i="3"/>
  <c r="AK362" i="3"/>
  <c r="AM362" i="3"/>
  <c r="AO362" i="3"/>
  <c r="AQ362" i="3"/>
  <c r="AS362" i="3"/>
  <c r="AU362" i="3"/>
  <c r="AW362" i="3"/>
  <c r="AY362" i="3"/>
  <c r="BA362" i="3"/>
  <c r="BC362" i="3"/>
  <c r="BE362" i="3"/>
  <c r="BG362" i="3"/>
  <c r="BI362" i="3"/>
  <c r="M361" i="3"/>
  <c r="O361" i="3"/>
  <c r="Q361" i="3"/>
  <c r="S361" i="3"/>
  <c r="U361" i="3"/>
  <c r="W361" i="3"/>
  <c r="Y361" i="3"/>
  <c r="AA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M360" i="3"/>
  <c r="O360" i="3"/>
  <c r="Q360" i="3"/>
  <c r="S360" i="3"/>
  <c r="U360" i="3"/>
  <c r="W360" i="3"/>
  <c r="Y360" i="3"/>
  <c r="AA360" i="3"/>
  <c r="AC360" i="3"/>
  <c r="AE360" i="3"/>
  <c r="AG360" i="3"/>
  <c r="AI360" i="3"/>
  <c r="AK360" i="3"/>
  <c r="AM360" i="3"/>
  <c r="AO360" i="3"/>
  <c r="AQ360" i="3"/>
  <c r="AS360" i="3"/>
  <c r="AU360" i="3"/>
  <c r="AW360" i="3"/>
  <c r="AY360" i="3"/>
  <c r="BA360" i="3"/>
  <c r="BC360" i="3"/>
  <c r="BE360" i="3"/>
  <c r="BG360" i="3"/>
  <c r="BI360" i="3"/>
  <c r="M359" i="3"/>
  <c r="O359" i="3"/>
  <c r="Q359" i="3"/>
  <c r="S359" i="3"/>
  <c r="U359" i="3"/>
  <c r="W359" i="3"/>
  <c r="Y359" i="3"/>
  <c r="AA359" i="3"/>
  <c r="AC359" i="3"/>
  <c r="AE359" i="3"/>
  <c r="AG359" i="3"/>
  <c r="AI359" i="3"/>
  <c r="AK359" i="3"/>
  <c r="AM359" i="3"/>
  <c r="AO359" i="3"/>
  <c r="AQ359" i="3"/>
  <c r="AS359" i="3"/>
  <c r="AU359" i="3"/>
  <c r="AW359" i="3"/>
  <c r="AY359" i="3"/>
  <c r="BA359" i="3"/>
  <c r="BC359" i="3"/>
  <c r="BE359" i="3"/>
  <c r="BG359" i="3"/>
  <c r="BI359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M357" i="3"/>
  <c r="O357" i="3"/>
  <c r="Q357" i="3"/>
  <c r="S357" i="3"/>
  <c r="U357" i="3"/>
  <c r="W357" i="3"/>
  <c r="Y357" i="3"/>
  <c r="AA357" i="3"/>
  <c r="AC357" i="3"/>
  <c r="AE357" i="3"/>
  <c r="AG357" i="3"/>
  <c r="AI357" i="3"/>
  <c r="AK357" i="3"/>
  <c r="AM357" i="3"/>
  <c r="AO357" i="3"/>
  <c r="AQ357" i="3"/>
  <c r="AS357" i="3"/>
  <c r="AU357" i="3"/>
  <c r="AW357" i="3"/>
  <c r="AY357" i="3"/>
  <c r="BA357" i="3"/>
  <c r="BC357" i="3"/>
  <c r="BE357" i="3"/>
  <c r="BG357" i="3"/>
  <c r="BI357" i="3"/>
  <c r="M356" i="3"/>
  <c r="O356" i="3"/>
  <c r="Q356" i="3"/>
  <c r="S356" i="3"/>
  <c r="U356" i="3"/>
  <c r="W356" i="3"/>
  <c r="Y356" i="3"/>
  <c r="AA356" i="3"/>
  <c r="AC356" i="3"/>
  <c r="AE356" i="3"/>
  <c r="AG356" i="3"/>
  <c r="AI356" i="3"/>
  <c r="AK356" i="3"/>
  <c r="AM356" i="3"/>
  <c r="AO356" i="3"/>
  <c r="AQ356" i="3"/>
  <c r="AS356" i="3"/>
  <c r="AU356" i="3"/>
  <c r="AW356" i="3"/>
  <c r="AY356" i="3"/>
  <c r="BA356" i="3"/>
  <c r="BC356" i="3"/>
  <c r="BE356" i="3"/>
  <c r="BG356" i="3"/>
  <c r="BI356" i="3"/>
  <c r="M355" i="3"/>
  <c r="O355" i="3"/>
  <c r="Q355" i="3"/>
  <c r="S355" i="3"/>
  <c r="U355" i="3"/>
  <c r="W355" i="3"/>
  <c r="Y355" i="3"/>
  <c r="AA355" i="3"/>
  <c r="AC355" i="3"/>
  <c r="AE355" i="3"/>
  <c r="AG355" i="3"/>
  <c r="AI355" i="3"/>
  <c r="AK355" i="3"/>
  <c r="AM355" i="3"/>
  <c r="AO355" i="3"/>
  <c r="AQ355" i="3"/>
  <c r="AS355" i="3"/>
  <c r="AU355" i="3"/>
  <c r="AW355" i="3"/>
  <c r="AY355" i="3"/>
  <c r="BA355" i="3"/>
  <c r="BC355" i="3"/>
  <c r="BE355" i="3"/>
  <c r="BG355" i="3"/>
  <c r="BI355" i="3"/>
  <c r="M354" i="3"/>
  <c r="O354" i="3"/>
  <c r="Q354" i="3"/>
  <c r="S354" i="3"/>
  <c r="U354" i="3"/>
  <c r="W354" i="3"/>
  <c r="Y354" i="3"/>
  <c r="AA354" i="3"/>
  <c r="AC354" i="3"/>
  <c r="AE354" i="3"/>
  <c r="AG354" i="3"/>
  <c r="AI354" i="3"/>
  <c r="AK354" i="3"/>
  <c r="AM354" i="3"/>
  <c r="AO354" i="3"/>
  <c r="AQ354" i="3"/>
  <c r="AS354" i="3"/>
  <c r="AU354" i="3"/>
  <c r="AW354" i="3"/>
  <c r="AY354" i="3"/>
  <c r="BA354" i="3"/>
  <c r="BC354" i="3"/>
  <c r="BE354" i="3"/>
  <c r="BG354" i="3"/>
  <c r="BI354" i="3"/>
  <c r="BF353" i="3"/>
  <c r="BB353" i="3"/>
  <c r="AX353" i="3"/>
  <c r="AT353" i="3"/>
  <c r="AP353" i="3"/>
  <c r="AL353" i="3"/>
  <c r="AH353" i="3"/>
  <c r="AD353" i="3"/>
  <c r="Z353" i="3"/>
  <c r="V353" i="3"/>
  <c r="R353" i="3"/>
  <c r="M353" i="3"/>
  <c r="O353" i="3"/>
  <c r="Q353" i="3"/>
  <c r="S353" i="3"/>
  <c r="U353" i="3"/>
  <c r="W353" i="3"/>
  <c r="Y353" i="3"/>
  <c r="AA353" i="3"/>
  <c r="AC353" i="3"/>
  <c r="AE353" i="3"/>
  <c r="AG353" i="3"/>
  <c r="AI353" i="3"/>
  <c r="AK353" i="3"/>
  <c r="AM353" i="3"/>
  <c r="AO353" i="3"/>
  <c r="AQ353" i="3"/>
  <c r="AS353" i="3"/>
  <c r="AU353" i="3"/>
  <c r="AW353" i="3"/>
  <c r="AY353" i="3"/>
  <c r="BA353" i="3"/>
  <c r="BC353" i="3"/>
  <c r="BE353" i="3"/>
  <c r="BG353" i="3"/>
  <c r="BI353" i="3"/>
  <c r="M351" i="3"/>
  <c r="O351" i="3"/>
  <c r="Q351" i="3"/>
  <c r="S351" i="3"/>
  <c r="U351" i="3"/>
  <c r="W351" i="3"/>
  <c r="Y351" i="3"/>
  <c r="AA351" i="3"/>
  <c r="AC351" i="3"/>
  <c r="AE351" i="3"/>
  <c r="AG351" i="3"/>
  <c r="AI351" i="3"/>
  <c r="AK351" i="3"/>
  <c r="AM351" i="3"/>
  <c r="AO351" i="3"/>
  <c r="AQ351" i="3"/>
  <c r="AS351" i="3"/>
  <c r="AU351" i="3"/>
  <c r="AW351" i="3"/>
  <c r="AY351" i="3"/>
  <c r="BA351" i="3"/>
  <c r="BC351" i="3"/>
  <c r="BE351" i="3"/>
  <c r="BG351" i="3"/>
  <c r="BI351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M349" i="3"/>
  <c r="O349" i="3"/>
  <c r="Q349" i="3"/>
  <c r="S349" i="3"/>
  <c r="U349" i="3"/>
  <c r="W349" i="3"/>
  <c r="Y349" i="3"/>
  <c r="AA349" i="3"/>
  <c r="AC349" i="3"/>
  <c r="AE349" i="3"/>
  <c r="AG349" i="3"/>
  <c r="AI349" i="3"/>
  <c r="AK349" i="3"/>
  <c r="AM349" i="3"/>
  <c r="AO349" i="3"/>
  <c r="AQ349" i="3"/>
  <c r="AS349" i="3"/>
  <c r="AU349" i="3"/>
  <c r="AW349" i="3"/>
  <c r="AY349" i="3"/>
  <c r="BA349" i="3"/>
  <c r="BC349" i="3"/>
  <c r="BE349" i="3"/>
  <c r="BG349" i="3"/>
  <c r="BI349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7" i="3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P347" i="3"/>
  <c r="R347" i="3"/>
  <c r="T347" i="3"/>
  <c r="V347" i="3"/>
  <c r="X347" i="3"/>
  <c r="Z347" i="3"/>
  <c r="AB347" i="3"/>
  <c r="AD347" i="3"/>
  <c r="AF347" i="3"/>
  <c r="AH347" i="3"/>
  <c r="AJ347" i="3"/>
  <c r="AL347" i="3"/>
  <c r="AN347" i="3"/>
  <c r="AP347" i="3"/>
  <c r="AR347" i="3"/>
  <c r="AT347" i="3"/>
  <c r="AV347" i="3"/>
  <c r="AX347" i="3"/>
  <c r="AZ347" i="3"/>
  <c r="BB347" i="3"/>
  <c r="BD347" i="3"/>
  <c r="BF347" i="3"/>
  <c r="BH347" i="3"/>
  <c r="M345" i="3"/>
  <c r="O345" i="3"/>
  <c r="Q345" i="3"/>
  <c r="S345" i="3"/>
  <c r="U345" i="3"/>
  <c r="W345" i="3"/>
  <c r="Y345" i="3"/>
  <c r="AA345" i="3"/>
  <c r="AC345" i="3"/>
  <c r="AE345" i="3"/>
  <c r="AG345" i="3"/>
  <c r="AI345" i="3"/>
  <c r="AK345" i="3"/>
  <c r="AM345" i="3"/>
  <c r="AO345" i="3"/>
  <c r="AQ345" i="3"/>
  <c r="AS345" i="3"/>
  <c r="AU345" i="3"/>
  <c r="AW345" i="3"/>
  <c r="AY345" i="3"/>
  <c r="BA345" i="3"/>
  <c r="BC345" i="3"/>
  <c r="BE345" i="3"/>
  <c r="BG345" i="3"/>
  <c r="BI345" i="3"/>
  <c r="N345" i="3"/>
  <c r="P345" i="3"/>
  <c r="R345" i="3"/>
  <c r="T345" i="3"/>
  <c r="V345" i="3"/>
  <c r="X345" i="3"/>
  <c r="Z345" i="3"/>
  <c r="AB345" i="3"/>
  <c r="AD345" i="3"/>
  <c r="AF345" i="3"/>
  <c r="AH345" i="3"/>
  <c r="AJ345" i="3"/>
  <c r="AL345" i="3"/>
  <c r="AN345" i="3"/>
  <c r="AP345" i="3"/>
  <c r="AR345" i="3"/>
  <c r="AT345" i="3"/>
  <c r="AV345" i="3"/>
  <c r="AX345" i="3"/>
  <c r="AZ345" i="3"/>
  <c r="BB345" i="3"/>
  <c r="BD345" i="3"/>
  <c r="BF345" i="3"/>
  <c r="BH345" i="3"/>
  <c r="M343" i="3"/>
  <c r="O343" i="3"/>
  <c r="Q343" i="3"/>
  <c r="S343" i="3"/>
  <c r="U343" i="3"/>
  <c r="W343" i="3"/>
  <c r="Y343" i="3"/>
  <c r="AA343" i="3"/>
  <c r="AC343" i="3"/>
  <c r="AE343" i="3"/>
  <c r="AG343" i="3"/>
  <c r="AI343" i="3"/>
  <c r="AK343" i="3"/>
  <c r="AM343" i="3"/>
  <c r="AO343" i="3"/>
  <c r="AQ343" i="3"/>
  <c r="AS343" i="3"/>
  <c r="AU343" i="3"/>
  <c r="AW343" i="3"/>
  <c r="AY343" i="3"/>
  <c r="BA343" i="3"/>
  <c r="BC343" i="3"/>
  <c r="BE343" i="3"/>
  <c r="BG343" i="3"/>
  <c r="BI343" i="3"/>
  <c r="N343" i="3"/>
  <c r="P343" i="3"/>
  <c r="R343" i="3"/>
  <c r="T343" i="3"/>
  <c r="V343" i="3"/>
  <c r="X343" i="3"/>
  <c r="Z343" i="3"/>
  <c r="AB343" i="3"/>
  <c r="AD343" i="3"/>
  <c r="AF343" i="3"/>
  <c r="AH343" i="3"/>
  <c r="AJ343" i="3"/>
  <c r="AL343" i="3"/>
  <c r="AN343" i="3"/>
  <c r="AP343" i="3"/>
  <c r="AR343" i="3"/>
  <c r="AT343" i="3"/>
  <c r="AV343" i="3"/>
  <c r="AX343" i="3"/>
  <c r="AZ343" i="3"/>
  <c r="BB343" i="3"/>
  <c r="BD343" i="3"/>
  <c r="BF343" i="3"/>
  <c r="BH343" i="3"/>
  <c r="M341" i="3"/>
  <c r="O341" i="3"/>
  <c r="Q341" i="3"/>
  <c r="S341" i="3"/>
  <c r="U341" i="3"/>
  <c r="W341" i="3"/>
  <c r="Y341" i="3"/>
  <c r="AA341" i="3"/>
  <c r="AC341" i="3"/>
  <c r="AE341" i="3"/>
  <c r="AG341" i="3"/>
  <c r="AI341" i="3"/>
  <c r="AK341" i="3"/>
  <c r="AM341" i="3"/>
  <c r="AO341" i="3"/>
  <c r="AQ341" i="3"/>
  <c r="AS341" i="3"/>
  <c r="AU341" i="3"/>
  <c r="AW341" i="3"/>
  <c r="AY341" i="3"/>
  <c r="BA341" i="3"/>
  <c r="BC341" i="3"/>
  <c r="BE341" i="3"/>
  <c r="BG341" i="3"/>
  <c r="BI341" i="3"/>
  <c r="N341" i="3"/>
  <c r="P341" i="3"/>
  <c r="R341" i="3"/>
  <c r="T341" i="3"/>
  <c r="V341" i="3"/>
  <c r="X341" i="3"/>
  <c r="Z341" i="3"/>
  <c r="AB341" i="3"/>
  <c r="AD341" i="3"/>
  <c r="AF341" i="3"/>
  <c r="AH341" i="3"/>
  <c r="AJ341" i="3"/>
  <c r="AL341" i="3"/>
  <c r="AN341" i="3"/>
  <c r="AP341" i="3"/>
  <c r="AR341" i="3"/>
  <c r="AT341" i="3"/>
  <c r="AV341" i="3"/>
  <c r="AX341" i="3"/>
  <c r="AZ341" i="3"/>
  <c r="BB341" i="3"/>
  <c r="BD341" i="3"/>
  <c r="BF341" i="3"/>
  <c r="BH341" i="3"/>
  <c r="M339" i="3"/>
  <c r="O339" i="3"/>
  <c r="Q339" i="3"/>
  <c r="S339" i="3"/>
  <c r="U339" i="3"/>
  <c r="W339" i="3"/>
  <c r="Y339" i="3"/>
  <c r="AA339" i="3"/>
  <c r="AC339" i="3"/>
  <c r="AE339" i="3"/>
  <c r="AG339" i="3"/>
  <c r="AI339" i="3"/>
  <c r="AK339" i="3"/>
  <c r="AM339" i="3"/>
  <c r="AO339" i="3"/>
  <c r="AQ339" i="3"/>
  <c r="AS339" i="3"/>
  <c r="AU339" i="3"/>
  <c r="AW339" i="3"/>
  <c r="AY339" i="3"/>
  <c r="BA339" i="3"/>
  <c r="BC339" i="3"/>
  <c r="BE339" i="3"/>
  <c r="BG339" i="3"/>
  <c r="BI339" i="3"/>
  <c r="N339" i="3"/>
  <c r="P339" i="3"/>
  <c r="R339" i="3"/>
  <c r="T339" i="3"/>
  <c r="V339" i="3"/>
  <c r="X339" i="3"/>
  <c r="Z339" i="3"/>
  <c r="AB339" i="3"/>
  <c r="AD339" i="3"/>
  <c r="AF339" i="3"/>
  <c r="AH339" i="3"/>
  <c r="AJ339" i="3"/>
  <c r="AL339" i="3"/>
  <c r="AN339" i="3"/>
  <c r="AP339" i="3"/>
  <c r="AR339" i="3"/>
  <c r="AT339" i="3"/>
  <c r="AV339" i="3"/>
  <c r="AX339" i="3"/>
  <c r="AZ339" i="3"/>
  <c r="BB339" i="3"/>
  <c r="BD339" i="3"/>
  <c r="BF339" i="3"/>
  <c r="BH339" i="3"/>
  <c r="M337" i="3"/>
  <c r="O337" i="3"/>
  <c r="Q337" i="3"/>
  <c r="S337" i="3"/>
  <c r="U337" i="3"/>
  <c r="W337" i="3"/>
  <c r="Y337" i="3"/>
  <c r="AA337" i="3"/>
  <c r="AC337" i="3"/>
  <c r="AE337" i="3"/>
  <c r="AG337" i="3"/>
  <c r="AI337" i="3"/>
  <c r="AK337" i="3"/>
  <c r="AM337" i="3"/>
  <c r="AO337" i="3"/>
  <c r="AQ337" i="3"/>
  <c r="AS337" i="3"/>
  <c r="AU337" i="3"/>
  <c r="AW337" i="3"/>
  <c r="AY337" i="3"/>
  <c r="BA337" i="3"/>
  <c r="BC337" i="3"/>
  <c r="BE337" i="3"/>
  <c r="BG337" i="3"/>
  <c r="BI337" i="3"/>
  <c r="N337" i="3"/>
  <c r="P337" i="3"/>
  <c r="R337" i="3"/>
  <c r="T337" i="3"/>
  <c r="V337" i="3"/>
  <c r="X337" i="3"/>
  <c r="Z337" i="3"/>
  <c r="AB337" i="3"/>
  <c r="AD337" i="3"/>
  <c r="AF337" i="3"/>
  <c r="AH337" i="3"/>
  <c r="AJ337" i="3"/>
  <c r="AL337" i="3"/>
  <c r="AN337" i="3"/>
  <c r="AP337" i="3"/>
  <c r="AR337" i="3"/>
  <c r="AT337" i="3"/>
  <c r="AV337" i="3"/>
  <c r="AX337" i="3"/>
  <c r="AZ337" i="3"/>
  <c r="BB337" i="3"/>
  <c r="BD337" i="3"/>
  <c r="BF337" i="3"/>
  <c r="BH337" i="3"/>
  <c r="M335" i="3"/>
  <c r="O335" i="3"/>
  <c r="Q335" i="3"/>
  <c r="S335" i="3"/>
  <c r="U335" i="3"/>
  <c r="W335" i="3"/>
  <c r="Y335" i="3"/>
  <c r="AA335" i="3"/>
  <c r="AC335" i="3"/>
  <c r="AE335" i="3"/>
  <c r="AG335" i="3"/>
  <c r="AI335" i="3"/>
  <c r="AK335" i="3"/>
  <c r="AM335" i="3"/>
  <c r="AO335" i="3"/>
  <c r="AQ335" i="3"/>
  <c r="AS335" i="3"/>
  <c r="AU335" i="3"/>
  <c r="AW335" i="3"/>
  <c r="AY335" i="3"/>
  <c r="BA335" i="3"/>
  <c r="BC335" i="3"/>
  <c r="BE335" i="3"/>
  <c r="BG335" i="3"/>
  <c r="BI335" i="3"/>
  <c r="N335" i="3"/>
  <c r="P335" i="3"/>
  <c r="R335" i="3"/>
  <c r="T335" i="3"/>
  <c r="V335" i="3"/>
  <c r="X335" i="3"/>
  <c r="Z335" i="3"/>
  <c r="AB335" i="3"/>
  <c r="AD335" i="3"/>
  <c r="AF335" i="3"/>
  <c r="AH335" i="3"/>
  <c r="AJ335" i="3"/>
  <c r="AL335" i="3"/>
  <c r="AN335" i="3"/>
  <c r="AP335" i="3"/>
  <c r="AR335" i="3"/>
  <c r="AT335" i="3"/>
  <c r="AV335" i="3"/>
  <c r="AX335" i="3"/>
  <c r="AZ335" i="3"/>
  <c r="BB335" i="3"/>
  <c r="BD335" i="3"/>
  <c r="BF335" i="3"/>
  <c r="BH335" i="3"/>
  <c r="M333" i="3"/>
  <c r="O333" i="3"/>
  <c r="Q333" i="3"/>
  <c r="S333" i="3"/>
  <c r="U333" i="3"/>
  <c r="W333" i="3"/>
  <c r="Y333" i="3"/>
  <c r="AA333" i="3"/>
  <c r="AC333" i="3"/>
  <c r="AE333" i="3"/>
  <c r="AG333" i="3"/>
  <c r="AI333" i="3"/>
  <c r="AK333" i="3"/>
  <c r="AM333" i="3"/>
  <c r="AO333" i="3"/>
  <c r="AQ333" i="3"/>
  <c r="AS333" i="3"/>
  <c r="AU333" i="3"/>
  <c r="AW333" i="3"/>
  <c r="AY333" i="3"/>
  <c r="BA333" i="3"/>
  <c r="BC333" i="3"/>
  <c r="BE333" i="3"/>
  <c r="BG333" i="3"/>
  <c r="BI333" i="3"/>
  <c r="N333" i="3"/>
  <c r="P333" i="3"/>
  <c r="R333" i="3"/>
  <c r="T333" i="3"/>
  <c r="V333" i="3"/>
  <c r="X333" i="3"/>
  <c r="Z333" i="3"/>
  <c r="AB333" i="3"/>
  <c r="AD333" i="3"/>
  <c r="AF333" i="3"/>
  <c r="AH333" i="3"/>
  <c r="AJ333" i="3"/>
  <c r="AL333" i="3"/>
  <c r="AN333" i="3"/>
  <c r="AP333" i="3"/>
  <c r="AR333" i="3"/>
  <c r="AT333" i="3"/>
  <c r="AV333" i="3"/>
  <c r="AX333" i="3"/>
  <c r="AZ333" i="3"/>
  <c r="BB333" i="3"/>
  <c r="BD333" i="3"/>
  <c r="BF333" i="3"/>
  <c r="BH333" i="3"/>
  <c r="BI366" i="3"/>
  <c r="BG366" i="3"/>
  <c r="BE366" i="3"/>
  <c r="BC366" i="3"/>
  <c r="BA366" i="3"/>
  <c r="AY366" i="3"/>
  <c r="AW366" i="3"/>
  <c r="AU366" i="3"/>
  <c r="AR366" i="3"/>
  <c r="AN366" i="3"/>
  <c r="AJ366" i="3"/>
  <c r="AF366" i="3"/>
  <c r="AB366" i="3"/>
  <c r="X366" i="3"/>
  <c r="T366" i="3"/>
  <c r="P366" i="3"/>
  <c r="BH365" i="3"/>
  <c r="BD365" i="3"/>
  <c r="AZ365" i="3"/>
  <c r="AV365" i="3"/>
  <c r="AR365" i="3"/>
  <c r="AN365" i="3"/>
  <c r="AJ365" i="3"/>
  <c r="AF365" i="3"/>
  <c r="AB365" i="3"/>
  <c r="X365" i="3"/>
  <c r="T365" i="3"/>
  <c r="P365" i="3"/>
  <c r="BH364" i="3"/>
  <c r="BD364" i="3"/>
  <c r="AZ364" i="3"/>
  <c r="AV364" i="3"/>
  <c r="AR364" i="3"/>
  <c r="AN364" i="3"/>
  <c r="AJ364" i="3"/>
  <c r="AF364" i="3"/>
  <c r="AB364" i="3"/>
  <c r="X364" i="3"/>
  <c r="T364" i="3"/>
  <c r="P364" i="3"/>
  <c r="BH363" i="3"/>
  <c r="BD363" i="3"/>
  <c r="AZ363" i="3"/>
  <c r="AV363" i="3"/>
  <c r="AR363" i="3"/>
  <c r="AN363" i="3"/>
  <c r="AJ363" i="3"/>
  <c r="AF363" i="3"/>
  <c r="AB363" i="3"/>
  <c r="X363" i="3"/>
  <c r="T363" i="3"/>
  <c r="P363" i="3"/>
  <c r="BH362" i="3"/>
  <c r="BD362" i="3"/>
  <c r="AZ362" i="3"/>
  <c r="AV362" i="3"/>
  <c r="AR362" i="3"/>
  <c r="AN362" i="3"/>
  <c r="AJ362" i="3"/>
  <c r="AF362" i="3"/>
  <c r="AB362" i="3"/>
  <c r="X362" i="3"/>
  <c r="T362" i="3"/>
  <c r="P362" i="3"/>
  <c r="BH361" i="3"/>
  <c r="BD361" i="3"/>
  <c r="AZ361" i="3"/>
  <c r="AV361" i="3"/>
  <c r="AR361" i="3"/>
  <c r="AN361" i="3"/>
  <c r="AJ361" i="3"/>
  <c r="AF361" i="3"/>
  <c r="AB361" i="3"/>
  <c r="X361" i="3"/>
  <c r="T361" i="3"/>
  <c r="P361" i="3"/>
  <c r="BH360" i="3"/>
  <c r="BD360" i="3"/>
  <c r="AZ360" i="3"/>
  <c r="AV360" i="3"/>
  <c r="AR360" i="3"/>
  <c r="AN360" i="3"/>
  <c r="AJ360" i="3"/>
  <c r="AF360" i="3"/>
  <c r="AB360" i="3"/>
  <c r="X360" i="3"/>
  <c r="T360" i="3"/>
  <c r="P360" i="3"/>
  <c r="BH359" i="3"/>
  <c r="BD359" i="3"/>
  <c r="AZ359" i="3"/>
  <c r="AV359" i="3"/>
  <c r="AR359" i="3"/>
  <c r="AN359" i="3"/>
  <c r="AJ359" i="3"/>
  <c r="AF359" i="3"/>
  <c r="AB359" i="3"/>
  <c r="X359" i="3"/>
  <c r="T359" i="3"/>
  <c r="P359" i="3"/>
  <c r="BH358" i="3"/>
  <c r="BD358" i="3"/>
  <c r="AZ358" i="3"/>
  <c r="AV358" i="3"/>
  <c r="AR358" i="3"/>
  <c r="AN358" i="3"/>
  <c r="AJ358" i="3"/>
  <c r="AF358" i="3"/>
  <c r="AB358" i="3"/>
  <c r="X358" i="3"/>
  <c r="T358" i="3"/>
  <c r="P358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H356" i="3"/>
  <c r="BD356" i="3"/>
  <c r="AZ356" i="3"/>
  <c r="AV356" i="3"/>
  <c r="AR356" i="3"/>
  <c r="AN356" i="3"/>
  <c r="AJ356" i="3"/>
  <c r="AF356" i="3"/>
  <c r="AB356" i="3"/>
  <c r="X356" i="3"/>
  <c r="T356" i="3"/>
  <c r="P356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M352" i="3"/>
  <c r="O352" i="3"/>
  <c r="Q352" i="3"/>
  <c r="S352" i="3"/>
  <c r="U352" i="3"/>
  <c r="W352" i="3"/>
  <c r="Y352" i="3"/>
  <c r="AA352" i="3"/>
  <c r="AC352" i="3"/>
  <c r="AE352" i="3"/>
  <c r="AG352" i="3"/>
  <c r="AI352" i="3"/>
  <c r="AK352" i="3"/>
  <c r="AM352" i="3"/>
  <c r="AO352" i="3"/>
  <c r="AQ352" i="3"/>
  <c r="AS352" i="3"/>
  <c r="AU352" i="3"/>
  <c r="AW352" i="3"/>
  <c r="AY352" i="3"/>
  <c r="BA352" i="3"/>
  <c r="BC352" i="3"/>
  <c r="BE352" i="3"/>
  <c r="BG352" i="3"/>
  <c r="BI352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0" i="3"/>
  <c r="O350" i="3"/>
  <c r="Q350" i="3"/>
  <c r="S350" i="3"/>
  <c r="U350" i="3"/>
  <c r="W350" i="3"/>
  <c r="Y350" i="3"/>
  <c r="AA350" i="3"/>
  <c r="AC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N350" i="3"/>
  <c r="P350" i="3"/>
  <c r="R350" i="3"/>
  <c r="T350" i="3"/>
  <c r="V350" i="3"/>
  <c r="X350" i="3"/>
  <c r="Z350" i="3"/>
  <c r="AB350" i="3"/>
  <c r="AD350" i="3"/>
  <c r="AF350" i="3"/>
  <c r="AH350" i="3"/>
  <c r="AJ350" i="3"/>
  <c r="AL350" i="3"/>
  <c r="AN350" i="3"/>
  <c r="AP350" i="3"/>
  <c r="AR350" i="3"/>
  <c r="AT350" i="3"/>
  <c r="AV350" i="3"/>
  <c r="AX350" i="3"/>
  <c r="AZ350" i="3"/>
  <c r="BB350" i="3"/>
  <c r="BD350" i="3"/>
  <c r="BF350" i="3"/>
  <c r="BH350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N348" i="3"/>
  <c r="P348" i="3"/>
  <c r="R348" i="3"/>
  <c r="T348" i="3"/>
  <c r="V348" i="3"/>
  <c r="X348" i="3"/>
  <c r="Z348" i="3"/>
  <c r="AB348" i="3"/>
  <c r="AD348" i="3"/>
  <c r="AF348" i="3"/>
  <c r="AH348" i="3"/>
  <c r="AJ348" i="3"/>
  <c r="AL348" i="3"/>
  <c r="AN348" i="3"/>
  <c r="AP348" i="3"/>
  <c r="AR348" i="3"/>
  <c r="AT348" i="3"/>
  <c r="AV348" i="3"/>
  <c r="AX348" i="3"/>
  <c r="AZ348" i="3"/>
  <c r="BB348" i="3"/>
  <c r="BD348" i="3"/>
  <c r="BF348" i="3"/>
  <c r="BH348" i="3"/>
  <c r="M346" i="3"/>
  <c r="O346" i="3"/>
  <c r="Q346" i="3"/>
  <c r="S346" i="3"/>
  <c r="U346" i="3"/>
  <c r="W346" i="3"/>
  <c r="Y346" i="3"/>
  <c r="AA346" i="3"/>
  <c r="AC346" i="3"/>
  <c r="AE346" i="3"/>
  <c r="AG346" i="3"/>
  <c r="AI346" i="3"/>
  <c r="AK346" i="3"/>
  <c r="AM346" i="3"/>
  <c r="AO346" i="3"/>
  <c r="AQ346" i="3"/>
  <c r="AS346" i="3"/>
  <c r="AU346" i="3"/>
  <c r="AW346" i="3"/>
  <c r="AY346" i="3"/>
  <c r="BA346" i="3"/>
  <c r="BC346" i="3"/>
  <c r="BE346" i="3"/>
  <c r="BG346" i="3"/>
  <c r="BI346" i="3"/>
  <c r="N346" i="3"/>
  <c r="P346" i="3"/>
  <c r="R346" i="3"/>
  <c r="T346" i="3"/>
  <c r="V346" i="3"/>
  <c r="X346" i="3"/>
  <c r="Z346" i="3"/>
  <c r="AB346" i="3"/>
  <c r="AD346" i="3"/>
  <c r="AF346" i="3"/>
  <c r="AH346" i="3"/>
  <c r="AJ346" i="3"/>
  <c r="AL346" i="3"/>
  <c r="AN346" i="3"/>
  <c r="AP346" i="3"/>
  <c r="AR346" i="3"/>
  <c r="AT346" i="3"/>
  <c r="AV346" i="3"/>
  <c r="AX346" i="3"/>
  <c r="AZ346" i="3"/>
  <c r="BB346" i="3"/>
  <c r="BD346" i="3"/>
  <c r="BF346" i="3"/>
  <c r="BH346" i="3"/>
  <c r="M344" i="3"/>
  <c r="O344" i="3"/>
  <c r="Q344" i="3"/>
  <c r="S344" i="3"/>
  <c r="U344" i="3"/>
  <c r="W344" i="3"/>
  <c r="Y344" i="3"/>
  <c r="AA344" i="3"/>
  <c r="AC344" i="3"/>
  <c r="AE344" i="3"/>
  <c r="AG344" i="3"/>
  <c r="AI344" i="3"/>
  <c r="AK344" i="3"/>
  <c r="AM344" i="3"/>
  <c r="AO344" i="3"/>
  <c r="AQ344" i="3"/>
  <c r="AS344" i="3"/>
  <c r="AU344" i="3"/>
  <c r="AW344" i="3"/>
  <c r="AY344" i="3"/>
  <c r="BA344" i="3"/>
  <c r="BC344" i="3"/>
  <c r="BE344" i="3"/>
  <c r="BG344" i="3"/>
  <c r="BI344" i="3"/>
  <c r="N344" i="3"/>
  <c r="P344" i="3"/>
  <c r="R344" i="3"/>
  <c r="T344" i="3"/>
  <c r="V344" i="3"/>
  <c r="X344" i="3"/>
  <c r="Z344" i="3"/>
  <c r="AB344" i="3"/>
  <c r="AD344" i="3"/>
  <c r="AF344" i="3"/>
  <c r="AH344" i="3"/>
  <c r="AJ344" i="3"/>
  <c r="AL344" i="3"/>
  <c r="AN344" i="3"/>
  <c r="AP344" i="3"/>
  <c r="AR344" i="3"/>
  <c r="AT344" i="3"/>
  <c r="AV344" i="3"/>
  <c r="AX344" i="3"/>
  <c r="AZ344" i="3"/>
  <c r="BB344" i="3"/>
  <c r="BD344" i="3"/>
  <c r="BF344" i="3"/>
  <c r="BH344" i="3"/>
  <c r="M342" i="3"/>
  <c r="O342" i="3"/>
  <c r="Q342" i="3"/>
  <c r="S342" i="3"/>
  <c r="U342" i="3"/>
  <c r="W342" i="3"/>
  <c r="Y342" i="3"/>
  <c r="AA342" i="3"/>
  <c r="AC342" i="3"/>
  <c r="AE342" i="3"/>
  <c r="AG342" i="3"/>
  <c r="AI342" i="3"/>
  <c r="AK342" i="3"/>
  <c r="AM342" i="3"/>
  <c r="AO342" i="3"/>
  <c r="AQ342" i="3"/>
  <c r="AS342" i="3"/>
  <c r="AU342" i="3"/>
  <c r="AW342" i="3"/>
  <c r="AY342" i="3"/>
  <c r="BA342" i="3"/>
  <c r="BC342" i="3"/>
  <c r="BE342" i="3"/>
  <c r="BG342" i="3"/>
  <c r="BI342" i="3"/>
  <c r="N342" i="3"/>
  <c r="P342" i="3"/>
  <c r="R342" i="3"/>
  <c r="T342" i="3"/>
  <c r="V342" i="3"/>
  <c r="X342" i="3"/>
  <c r="Z342" i="3"/>
  <c r="AB342" i="3"/>
  <c r="AD342" i="3"/>
  <c r="AF342" i="3"/>
  <c r="AH342" i="3"/>
  <c r="AJ342" i="3"/>
  <c r="AL342" i="3"/>
  <c r="AN342" i="3"/>
  <c r="AP342" i="3"/>
  <c r="AR342" i="3"/>
  <c r="AT342" i="3"/>
  <c r="AV342" i="3"/>
  <c r="AX342" i="3"/>
  <c r="AZ342" i="3"/>
  <c r="BB342" i="3"/>
  <c r="BD342" i="3"/>
  <c r="BF342" i="3"/>
  <c r="BH342" i="3"/>
  <c r="M340" i="3"/>
  <c r="O340" i="3"/>
  <c r="Q340" i="3"/>
  <c r="S340" i="3"/>
  <c r="U340" i="3"/>
  <c r="W340" i="3"/>
  <c r="Y340" i="3"/>
  <c r="AA340" i="3"/>
  <c r="AC340" i="3"/>
  <c r="AE340" i="3"/>
  <c r="AG340" i="3"/>
  <c r="AI340" i="3"/>
  <c r="AK340" i="3"/>
  <c r="AM340" i="3"/>
  <c r="AO340" i="3"/>
  <c r="AQ340" i="3"/>
  <c r="AS340" i="3"/>
  <c r="AU340" i="3"/>
  <c r="AW340" i="3"/>
  <c r="AY340" i="3"/>
  <c r="BA340" i="3"/>
  <c r="BC340" i="3"/>
  <c r="BE340" i="3"/>
  <c r="BG340" i="3"/>
  <c r="BI340" i="3"/>
  <c r="N340" i="3"/>
  <c r="P340" i="3"/>
  <c r="R340" i="3"/>
  <c r="T340" i="3"/>
  <c r="V340" i="3"/>
  <c r="X340" i="3"/>
  <c r="Z340" i="3"/>
  <c r="AB340" i="3"/>
  <c r="AD340" i="3"/>
  <c r="AF340" i="3"/>
  <c r="AH340" i="3"/>
  <c r="AJ340" i="3"/>
  <c r="AL340" i="3"/>
  <c r="AN340" i="3"/>
  <c r="AP340" i="3"/>
  <c r="AR340" i="3"/>
  <c r="AT340" i="3"/>
  <c r="AV340" i="3"/>
  <c r="AX340" i="3"/>
  <c r="AZ340" i="3"/>
  <c r="BB340" i="3"/>
  <c r="BD340" i="3"/>
  <c r="BF340" i="3"/>
  <c r="BH340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AS338" i="3"/>
  <c r="AU338" i="3"/>
  <c r="AW338" i="3"/>
  <c r="AY338" i="3"/>
  <c r="BA338" i="3"/>
  <c r="BC338" i="3"/>
  <c r="BE338" i="3"/>
  <c r="BG338" i="3"/>
  <c r="BI338" i="3"/>
  <c r="N338" i="3"/>
  <c r="P338" i="3"/>
  <c r="R338" i="3"/>
  <c r="T338" i="3"/>
  <c r="V338" i="3"/>
  <c r="X338" i="3"/>
  <c r="Z338" i="3"/>
  <c r="AB338" i="3"/>
  <c r="AD338" i="3"/>
  <c r="AF338" i="3"/>
  <c r="AH338" i="3"/>
  <c r="AJ338" i="3"/>
  <c r="AL338" i="3"/>
  <c r="AN338" i="3"/>
  <c r="AP338" i="3"/>
  <c r="AR338" i="3"/>
  <c r="AT338" i="3"/>
  <c r="AV338" i="3"/>
  <c r="AX338" i="3"/>
  <c r="AZ338" i="3"/>
  <c r="BB338" i="3"/>
  <c r="BD338" i="3"/>
  <c r="BF338" i="3"/>
  <c r="BH338" i="3"/>
  <c r="M336" i="3"/>
  <c r="O336" i="3"/>
  <c r="Q336" i="3"/>
  <c r="S336" i="3"/>
  <c r="U336" i="3"/>
  <c r="W336" i="3"/>
  <c r="Y336" i="3"/>
  <c r="AA336" i="3"/>
  <c r="AC336" i="3"/>
  <c r="AE336" i="3"/>
  <c r="AG336" i="3"/>
  <c r="AI336" i="3"/>
  <c r="AK336" i="3"/>
  <c r="AM336" i="3"/>
  <c r="AO336" i="3"/>
  <c r="AQ336" i="3"/>
  <c r="AS336" i="3"/>
  <c r="AU336" i="3"/>
  <c r="AW336" i="3"/>
  <c r="AY336" i="3"/>
  <c r="BA336" i="3"/>
  <c r="BC336" i="3"/>
  <c r="BE336" i="3"/>
  <c r="BG336" i="3"/>
  <c r="BI336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4" i="3"/>
  <c r="P334" i="3"/>
  <c r="R334" i="3"/>
  <c r="T334" i="3"/>
  <c r="V334" i="3"/>
  <c r="X334" i="3"/>
  <c r="Z334" i="3"/>
  <c r="AB334" i="3"/>
  <c r="AD334" i="3"/>
  <c r="AF334" i="3"/>
  <c r="AH334" i="3"/>
  <c r="AJ334" i="3"/>
  <c r="AL334" i="3"/>
  <c r="AN334" i="3"/>
  <c r="AP334" i="3"/>
  <c r="AR334" i="3"/>
  <c r="AT334" i="3"/>
  <c r="AV334" i="3"/>
  <c r="AX334" i="3"/>
  <c r="AZ334" i="3"/>
  <c r="BB334" i="3"/>
  <c r="BD334" i="3"/>
  <c r="BF334" i="3"/>
  <c r="BH334" i="3"/>
  <c r="M332" i="3"/>
  <c r="O332" i="3"/>
  <c r="Q332" i="3"/>
  <c r="S332" i="3"/>
  <c r="U332" i="3"/>
  <c r="W332" i="3"/>
  <c r="Y332" i="3"/>
  <c r="AA332" i="3"/>
  <c r="AC332" i="3"/>
  <c r="AE332" i="3"/>
  <c r="AG332" i="3"/>
  <c r="AI332" i="3"/>
  <c r="AK332" i="3"/>
  <c r="AM332" i="3"/>
  <c r="AO332" i="3"/>
  <c r="AQ332" i="3"/>
  <c r="AS332" i="3"/>
  <c r="AU332" i="3"/>
  <c r="AW332" i="3"/>
  <c r="AY332" i="3"/>
  <c r="BA332" i="3"/>
  <c r="BC332" i="3"/>
  <c r="BE332" i="3"/>
  <c r="BG332" i="3"/>
  <c r="BI332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N331" i="3"/>
  <c r="R331" i="3"/>
  <c r="V331" i="3"/>
  <c r="X331" i="3"/>
  <c r="Z331" i="3"/>
  <c r="AB331" i="3"/>
  <c r="AD331" i="3"/>
  <c r="AF331" i="3"/>
  <c r="AH331" i="3"/>
  <c r="AJ331" i="3"/>
  <c r="AL331" i="3"/>
  <c r="AN331" i="3"/>
  <c r="AP331" i="3"/>
  <c r="AR331" i="3"/>
  <c r="AT331" i="3"/>
  <c r="AV331" i="3"/>
  <c r="AX331" i="3"/>
  <c r="AZ331" i="3"/>
  <c r="BB331" i="3"/>
  <c r="BD331" i="3"/>
  <c r="BF331" i="3"/>
  <c r="BH331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N329" i="3"/>
  <c r="R329" i="3"/>
  <c r="V329" i="3"/>
  <c r="Z329" i="3"/>
  <c r="AD329" i="3"/>
  <c r="AH329" i="3"/>
  <c r="AL329" i="3"/>
  <c r="AP329" i="3"/>
  <c r="AT329" i="3"/>
  <c r="AX329" i="3"/>
  <c r="BB329" i="3"/>
  <c r="BF329" i="3"/>
  <c r="N328" i="3"/>
  <c r="R328" i="3"/>
  <c r="V328" i="3"/>
  <c r="Z328" i="3"/>
  <c r="AD328" i="3"/>
  <c r="AH328" i="3"/>
  <c r="AL328" i="3"/>
  <c r="AP328" i="3"/>
  <c r="AT328" i="3"/>
  <c r="AX328" i="3"/>
  <c r="BB328" i="3"/>
  <c r="BF328" i="3"/>
  <c r="N327" i="3"/>
  <c r="R327" i="3"/>
  <c r="V327" i="3"/>
  <c r="Z327" i="3"/>
  <c r="AD327" i="3"/>
  <c r="AH327" i="3"/>
  <c r="AL327" i="3"/>
  <c r="AP327" i="3"/>
  <c r="AT327" i="3"/>
  <c r="AX327" i="3"/>
  <c r="BB327" i="3"/>
  <c r="BF327" i="3"/>
  <c r="N326" i="3"/>
  <c r="R326" i="3"/>
  <c r="V326" i="3"/>
  <c r="Z326" i="3"/>
  <c r="AD326" i="3"/>
  <c r="AH326" i="3"/>
  <c r="AL326" i="3"/>
  <c r="AP326" i="3"/>
  <c r="AT326" i="3"/>
  <c r="AX326" i="3"/>
  <c r="BB326" i="3"/>
  <c r="BF326" i="3"/>
  <c r="N325" i="3"/>
  <c r="R325" i="3"/>
  <c r="V325" i="3"/>
  <c r="Z325" i="3"/>
  <c r="AD325" i="3"/>
  <c r="AH325" i="3"/>
  <c r="AL325" i="3"/>
  <c r="AP325" i="3"/>
  <c r="AT325" i="3"/>
  <c r="AX325" i="3"/>
  <c r="BB325" i="3"/>
  <c r="BF325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N323" i="3"/>
  <c r="R323" i="3"/>
  <c r="V323" i="3"/>
  <c r="Z323" i="3"/>
  <c r="AD323" i="3"/>
  <c r="AH323" i="3"/>
  <c r="AL323" i="3"/>
  <c r="AP323" i="3"/>
  <c r="AT323" i="3"/>
  <c r="AX323" i="3"/>
  <c r="BB323" i="3"/>
  <c r="BF323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N319" i="3"/>
  <c r="R319" i="3"/>
  <c r="V319" i="3"/>
  <c r="Z319" i="3"/>
  <c r="AD319" i="3"/>
  <c r="AH319" i="3"/>
  <c r="AL319" i="3"/>
  <c r="AP319" i="3"/>
  <c r="AT319" i="3"/>
  <c r="AX319" i="3"/>
  <c r="BB319" i="3"/>
  <c r="BF319" i="3"/>
  <c r="M331" i="3"/>
  <c r="O331" i="3"/>
  <c r="Q331" i="3"/>
  <c r="S331" i="3"/>
  <c r="U331" i="3"/>
  <c r="M330" i="3"/>
  <c r="O330" i="3"/>
  <c r="Q330" i="3"/>
  <c r="S330" i="3"/>
  <c r="U330" i="3"/>
  <c r="W330" i="3"/>
  <c r="Y330" i="3"/>
  <c r="AA330" i="3"/>
  <c r="AC330" i="3"/>
  <c r="AE330" i="3"/>
  <c r="AG330" i="3"/>
  <c r="AI330" i="3"/>
  <c r="AK330" i="3"/>
  <c r="AM330" i="3"/>
  <c r="AO330" i="3"/>
  <c r="AQ330" i="3"/>
  <c r="AS330" i="3"/>
  <c r="AU330" i="3"/>
  <c r="AW330" i="3"/>
  <c r="AY330" i="3"/>
  <c r="BA330" i="3"/>
  <c r="BC330" i="3"/>
  <c r="BE330" i="3"/>
  <c r="BG330" i="3"/>
  <c r="BI330" i="3"/>
  <c r="M329" i="3"/>
  <c r="O329" i="3"/>
  <c r="Q329" i="3"/>
  <c r="S329" i="3"/>
  <c r="U329" i="3"/>
  <c r="W329" i="3"/>
  <c r="Y329" i="3"/>
  <c r="AA329" i="3"/>
  <c r="AC329" i="3"/>
  <c r="AE329" i="3"/>
  <c r="AG329" i="3"/>
  <c r="AI329" i="3"/>
  <c r="AK329" i="3"/>
  <c r="AM329" i="3"/>
  <c r="AO329" i="3"/>
  <c r="AQ329" i="3"/>
  <c r="AS329" i="3"/>
  <c r="AU329" i="3"/>
  <c r="AW329" i="3"/>
  <c r="AY329" i="3"/>
  <c r="BA329" i="3"/>
  <c r="BC329" i="3"/>
  <c r="BE329" i="3"/>
  <c r="BG329" i="3"/>
  <c r="BI329" i="3"/>
  <c r="M328" i="3"/>
  <c r="O328" i="3"/>
  <c r="Q328" i="3"/>
  <c r="S328" i="3"/>
  <c r="U328" i="3"/>
  <c r="W328" i="3"/>
  <c r="Y328" i="3"/>
  <c r="AA328" i="3"/>
  <c r="AC328" i="3"/>
  <c r="AE328" i="3"/>
  <c r="AG328" i="3"/>
  <c r="AI328" i="3"/>
  <c r="AK328" i="3"/>
  <c r="AM328" i="3"/>
  <c r="AO328" i="3"/>
  <c r="AQ328" i="3"/>
  <c r="AS328" i="3"/>
  <c r="AU328" i="3"/>
  <c r="AW328" i="3"/>
  <c r="AY328" i="3"/>
  <c r="BA328" i="3"/>
  <c r="BC328" i="3"/>
  <c r="BE328" i="3"/>
  <c r="BG328" i="3"/>
  <c r="BI328" i="3"/>
  <c r="M327" i="3"/>
  <c r="O327" i="3"/>
  <c r="Q327" i="3"/>
  <c r="S327" i="3"/>
  <c r="U327" i="3"/>
  <c r="W327" i="3"/>
  <c r="Y327" i="3"/>
  <c r="AA327" i="3"/>
  <c r="AC327" i="3"/>
  <c r="AE327" i="3"/>
  <c r="AG327" i="3"/>
  <c r="AI327" i="3"/>
  <c r="AK327" i="3"/>
  <c r="AM327" i="3"/>
  <c r="AO327" i="3"/>
  <c r="AQ327" i="3"/>
  <c r="AS327" i="3"/>
  <c r="AU327" i="3"/>
  <c r="AW327" i="3"/>
  <c r="AY327" i="3"/>
  <c r="BA327" i="3"/>
  <c r="BC327" i="3"/>
  <c r="BE327" i="3"/>
  <c r="BG327" i="3"/>
  <c r="BI327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M325" i="3"/>
  <c r="O325" i="3"/>
  <c r="Q325" i="3"/>
  <c r="S325" i="3"/>
  <c r="U325" i="3"/>
  <c r="W325" i="3"/>
  <c r="Y325" i="3"/>
  <c r="AA325" i="3"/>
  <c r="AC325" i="3"/>
  <c r="AE325" i="3"/>
  <c r="AG325" i="3"/>
  <c r="AI325" i="3"/>
  <c r="AK325" i="3"/>
  <c r="AM325" i="3"/>
  <c r="AO325" i="3"/>
  <c r="AQ325" i="3"/>
  <c r="AS325" i="3"/>
  <c r="AU325" i="3"/>
  <c r="AW325" i="3"/>
  <c r="AY325" i="3"/>
  <c r="BA325" i="3"/>
  <c r="BC325" i="3"/>
  <c r="BE325" i="3"/>
  <c r="BG325" i="3"/>
  <c r="BI325" i="3"/>
  <c r="M324" i="3"/>
  <c r="O324" i="3"/>
  <c r="Q324" i="3"/>
  <c r="S324" i="3"/>
  <c r="U324" i="3"/>
  <c r="W324" i="3"/>
  <c r="Y324" i="3"/>
  <c r="AA324" i="3"/>
  <c r="AC324" i="3"/>
  <c r="AE324" i="3"/>
  <c r="AG324" i="3"/>
  <c r="AI324" i="3"/>
  <c r="AK324" i="3"/>
  <c r="AM324" i="3"/>
  <c r="AO324" i="3"/>
  <c r="AQ324" i="3"/>
  <c r="AS324" i="3"/>
  <c r="AU324" i="3"/>
  <c r="AW324" i="3"/>
  <c r="AY324" i="3"/>
  <c r="BA324" i="3"/>
  <c r="BC324" i="3"/>
  <c r="BE324" i="3"/>
  <c r="BG324" i="3"/>
  <c r="BI324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BI331" i="3"/>
  <c r="BG331" i="3"/>
  <c r="BE331" i="3"/>
  <c r="BC331" i="3"/>
  <c r="BA331" i="3"/>
  <c r="AY331" i="3"/>
  <c r="AW331" i="3"/>
  <c r="AU331" i="3"/>
  <c r="AS331" i="3"/>
  <c r="AQ331" i="3"/>
  <c r="AO331" i="3"/>
  <c r="AM331" i="3"/>
  <c r="AK331" i="3"/>
  <c r="AI331" i="3"/>
  <c r="AG331" i="3"/>
  <c r="AE331" i="3"/>
  <c r="AC331" i="3"/>
  <c r="AA331" i="3"/>
  <c r="Y331" i="3"/>
  <c r="W331" i="3"/>
  <c r="T331" i="3"/>
  <c r="P331" i="3"/>
  <c r="BH330" i="3"/>
  <c r="BD330" i="3"/>
  <c r="AZ330" i="3"/>
  <c r="AV330" i="3"/>
  <c r="AR330" i="3"/>
  <c r="AN330" i="3"/>
  <c r="AJ330" i="3"/>
  <c r="AF330" i="3"/>
  <c r="AB330" i="3"/>
  <c r="X330" i="3"/>
  <c r="T330" i="3"/>
  <c r="P330" i="3"/>
  <c r="BH329" i="3"/>
  <c r="BD329" i="3"/>
  <c r="AZ329" i="3"/>
  <c r="AV329" i="3"/>
  <c r="AR329" i="3"/>
  <c r="AN329" i="3"/>
  <c r="AJ329" i="3"/>
  <c r="AF329" i="3"/>
  <c r="AB329" i="3"/>
  <c r="X329" i="3"/>
  <c r="T329" i="3"/>
  <c r="P329" i="3"/>
  <c r="BH328" i="3"/>
  <c r="BD328" i="3"/>
  <c r="AZ328" i="3"/>
  <c r="AV328" i="3"/>
  <c r="AR328" i="3"/>
  <c r="AN328" i="3"/>
  <c r="AJ328" i="3"/>
  <c r="AF328" i="3"/>
  <c r="AB328" i="3"/>
  <c r="X328" i="3"/>
  <c r="T328" i="3"/>
  <c r="P328" i="3"/>
  <c r="BH327" i="3"/>
  <c r="BD327" i="3"/>
  <c r="AZ327" i="3"/>
  <c r="AV327" i="3"/>
  <c r="AR327" i="3"/>
  <c r="AN327" i="3"/>
  <c r="AJ327" i="3"/>
  <c r="AF327" i="3"/>
  <c r="AB327" i="3"/>
  <c r="X327" i="3"/>
  <c r="T327" i="3"/>
  <c r="P327" i="3"/>
  <c r="BH326" i="3"/>
  <c r="BD326" i="3"/>
  <c r="AZ326" i="3"/>
  <c r="AV326" i="3"/>
  <c r="AR326" i="3"/>
  <c r="AN326" i="3"/>
  <c r="AJ326" i="3"/>
  <c r="AF326" i="3"/>
  <c r="AB326" i="3"/>
  <c r="X326" i="3"/>
  <c r="T326" i="3"/>
  <c r="P326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H324" i="3"/>
  <c r="BD324" i="3"/>
  <c r="AZ324" i="3"/>
  <c r="AV324" i="3"/>
  <c r="AR324" i="3"/>
  <c r="AN324" i="3"/>
  <c r="AJ324" i="3"/>
  <c r="AF324" i="3"/>
  <c r="AB324" i="3"/>
  <c r="X324" i="3"/>
  <c r="T324" i="3"/>
  <c r="P324" i="3"/>
  <c r="BH323" i="3"/>
  <c r="BD323" i="3"/>
  <c r="AZ323" i="3"/>
  <c r="AV323" i="3"/>
  <c r="AR323" i="3"/>
  <c r="AN323" i="3"/>
  <c r="AJ323" i="3"/>
  <c r="AF323" i="3"/>
  <c r="AB323" i="3"/>
  <c r="X323" i="3"/>
  <c r="T323" i="3"/>
  <c r="P323" i="3"/>
  <c r="BH322" i="3"/>
  <c r="BD322" i="3"/>
  <c r="AZ322" i="3"/>
  <c r="AV322" i="3"/>
  <c r="AR322" i="3"/>
  <c r="AN322" i="3"/>
  <c r="AJ322" i="3"/>
  <c r="AF322" i="3"/>
  <c r="AB322" i="3"/>
  <c r="X322" i="3"/>
  <c r="T322" i="3"/>
  <c r="P322" i="3"/>
  <c r="BH321" i="3"/>
  <c r="BD321" i="3"/>
  <c r="AZ321" i="3"/>
  <c r="AV321" i="3"/>
  <c r="AR321" i="3"/>
  <c r="AN321" i="3"/>
  <c r="AJ321" i="3"/>
  <c r="AF321" i="3"/>
  <c r="AB321" i="3"/>
  <c r="X321" i="3"/>
  <c r="T321" i="3"/>
  <c r="P321" i="3"/>
  <c r="BH320" i="3"/>
  <c r="BD320" i="3"/>
  <c r="AZ320" i="3"/>
  <c r="AV320" i="3"/>
  <c r="AR320" i="3"/>
  <c r="AN320" i="3"/>
  <c r="AJ320" i="3"/>
  <c r="AF320" i="3"/>
  <c r="AB320" i="3"/>
  <c r="X320" i="3"/>
  <c r="T320" i="3"/>
  <c r="P320" i="3"/>
  <c r="BH319" i="3"/>
  <c r="BD319" i="3"/>
  <c r="AZ319" i="3"/>
  <c r="AV319" i="3"/>
  <c r="AR319" i="3"/>
  <c r="AN319" i="3"/>
  <c r="AJ319" i="3"/>
  <c r="AF319" i="3"/>
  <c r="AB319" i="3"/>
  <c r="X319" i="3"/>
  <c r="T319" i="3"/>
  <c r="P319" i="3"/>
  <c r="L318" i="3"/>
  <c r="O318" i="3" s="1"/>
  <c r="S318" i="3"/>
  <c r="AA318" i="3"/>
  <c r="AI318" i="3"/>
  <c r="AQ318" i="3"/>
  <c r="AY318" i="3"/>
  <c r="X318" i="3"/>
  <c r="AN318" i="3"/>
  <c r="BC318" i="3"/>
  <c r="L317" i="3"/>
  <c r="O317" i="3" s="1"/>
  <c r="AQ317" i="3"/>
  <c r="AN317" i="3"/>
  <c r="L316" i="3"/>
  <c r="O316" i="3" s="1"/>
  <c r="S316" i="3"/>
  <c r="AA316" i="3"/>
  <c r="AI316" i="3"/>
  <c r="AQ316" i="3"/>
  <c r="AY316" i="3"/>
  <c r="BG316" i="3"/>
  <c r="X316" i="3"/>
  <c r="AN316" i="3"/>
  <c r="BD316" i="3"/>
  <c r="L315" i="3"/>
  <c r="O315" i="3" s="1"/>
  <c r="S315" i="3"/>
  <c r="AA315" i="3"/>
  <c r="AI315" i="3"/>
  <c r="AQ315" i="3"/>
  <c r="AY315" i="3"/>
  <c r="BG315" i="3"/>
  <c r="X315" i="3"/>
  <c r="AN315" i="3"/>
  <c r="BD315" i="3"/>
  <c r="L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X314" i="3"/>
  <c r="AF314" i="3"/>
  <c r="AN314" i="3"/>
  <c r="AV314" i="3"/>
  <c r="BD314" i="3"/>
  <c r="L313" i="3"/>
  <c r="O313" i="3" s="1"/>
  <c r="AQ313" i="3"/>
  <c r="AN313" i="3"/>
  <c r="L312" i="3"/>
  <c r="O312" i="3" s="1"/>
  <c r="S312" i="3"/>
  <c r="AA312" i="3"/>
  <c r="AI312" i="3"/>
  <c r="AQ312" i="3"/>
  <c r="AY312" i="3"/>
  <c r="BG312" i="3"/>
  <c r="X312" i="3"/>
  <c r="AN312" i="3"/>
  <c r="BD312" i="3"/>
  <c r="L311" i="3"/>
  <c r="O311" i="3" s="1"/>
  <c r="S311" i="3"/>
  <c r="AA311" i="3"/>
  <c r="AI311" i="3"/>
  <c r="AQ311" i="3"/>
  <c r="AY311" i="3"/>
  <c r="BG311" i="3"/>
  <c r="X311" i="3"/>
  <c r="AN311" i="3"/>
  <c r="BD311" i="3"/>
  <c r="L310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P310" i="3"/>
  <c r="X310" i="3"/>
  <c r="AF310" i="3"/>
  <c r="AN310" i="3"/>
  <c r="AV310" i="3"/>
  <c r="BD310" i="3"/>
  <c r="L309" i="3"/>
  <c r="O309" i="3" s="1"/>
  <c r="AQ309" i="3"/>
  <c r="AN309" i="3"/>
  <c r="L308" i="3"/>
  <c r="O308" i="3" s="1"/>
  <c r="S308" i="3"/>
  <c r="AA308" i="3"/>
  <c r="AI308" i="3"/>
  <c r="AQ308" i="3"/>
  <c r="AY308" i="3"/>
  <c r="BG308" i="3"/>
  <c r="X308" i="3"/>
  <c r="AN308" i="3"/>
  <c r="BD308" i="3"/>
  <c r="L307" i="3"/>
  <c r="O307" i="3" s="1"/>
  <c r="S307" i="3"/>
  <c r="AA307" i="3"/>
  <c r="AI307" i="3"/>
  <c r="AQ307" i="3"/>
  <c r="AY307" i="3"/>
  <c r="BG307" i="3"/>
  <c r="X307" i="3"/>
  <c r="AN307" i="3"/>
  <c r="BD307" i="3"/>
  <c r="L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X306" i="3"/>
  <c r="AF306" i="3"/>
  <c r="AN306" i="3"/>
  <c r="AV306" i="3"/>
  <c r="BD306" i="3"/>
  <c r="L305" i="3"/>
  <c r="O305" i="3" s="1"/>
  <c r="AQ305" i="3"/>
  <c r="AN305" i="3"/>
  <c r="L304" i="3"/>
  <c r="O304" i="3" s="1"/>
  <c r="S304" i="3"/>
  <c r="AA304" i="3"/>
  <c r="AI304" i="3"/>
  <c r="AQ304" i="3"/>
  <c r="AY304" i="3"/>
  <c r="BG304" i="3"/>
  <c r="X304" i="3"/>
  <c r="AN304" i="3"/>
  <c r="BD304" i="3"/>
  <c r="L303" i="3"/>
  <c r="O303" i="3" s="1"/>
  <c r="S303" i="3"/>
  <c r="AA303" i="3"/>
  <c r="AI303" i="3"/>
  <c r="AQ303" i="3"/>
  <c r="AY303" i="3"/>
  <c r="BG303" i="3"/>
  <c r="X303" i="3"/>
  <c r="AN303" i="3"/>
  <c r="BD303" i="3"/>
  <c r="L302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X302" i="3"/>
  <c r="AF302" i="3"/>
  <c r="AN302" i="3"/>
  <c r="AV302" i="3"/>
  <c r="BD302" i="3"/>
  <c r="L301" i="3"/>
  <c r="O301" i="3" s="1"/>
  <c r="AQ301" i="3"/>
  <c r="AN301" i="3"/>
  <c r="L300" i="3"/>
  <c r="O300" i="3" s="1"/>
  <c r="S300" i="3"/>
  <c r="AA300" i="3"/>
  <c r="AI300" i="3"/>
  <c r="AQ300" i="3"/>
  <c r="AY300" i="3"/>
  <c r="BG300" i="3"/>
  <c r="X300" i="3"/>
  <c r="AN300" i="3"/>
  <c r="BD300" i="3"/>
  <c r="L299" i="3"/>
  <c r="O299" i="3" s="1"/>
  <c r="S299" i="3"/>
  <c r="AA299" i="3"/>
  <c r="AI299" i="3"/>
  <c r="AQ299" i="3"/>
  <c r="AY299" i="3"/>
  <c r="BG299" i="3"/>
  <c r="X299" i="3"/>
  <c r="AN299" i="3"/>
  <c r="BD299" i="3"/>
  <c r="L298" i="3"/>
  <c r="O298" i="3"/>
  <c r="S298" i="3"/>
  <c r="W298" i="3"/>
  <c r="AA298" i="3"/>
  <c r="AE298" i="3"/>
  <c r="AI298" i="3"/>
  <c r="AM298" i="3"/>
  <c r="AQ298" i="3"/>
  <c r="AU298" i="3"/>
  <c r="AY298" i="3"/>
  <c r="BC298" i="3"/>
  <c r="BG298" i="3"/>
  <c r="P298" i="3"/>
  <c r="X298" i="3"/>
  <c r="AF298" i="3"/>
  <c r="AN298" i="3"/>
  <c r="AV298" i="3"/>
  <c r="BD298" i="3"/>
  <c r="L297" i="3"/>
  <c r="O297" i="3" s="1"/>
  <c r="AQ297" i="3"/>
  <c r="AN297" i="3"/>
  <c r="L296" i="3"/>
  <c r="O296" i="3" s="1"/>
  <c r="S296" i="3"/>
  <c r="AA296" i="3"/>
  <c r="AI296" i="3"/>
  <c r="AQ296" i="3"/>
  <c r="AY296" i="3"/>
  <c r="BG296" i="3"/>
  <c r="X296" i="3"/>
  <c r="AN296" i="3"/>
  <c r="BD296" i="3"/>
  <c r="L295" i="3"/>
  <c r="O295" i="3" s="1"/>
  <c r="S295" i="3"/>
  <c r="AA295" i="3"/>
  <c r="AI295" i="3"/>
  <c r="AQ295" i="3"/>
  <c r="AY295" i="3"/>
  <c r="BG295" i="3"/>
  <c r="X295" i="3"/>
  <c r="AN295" i="3"/>
  <c r="BD295" i="3"/>
  <c r="M293" i="3"/>
  <c r="O293" i="3"/>
  <c r="M291" i="3"/>
  <c r="O291" i="3"/>
  <c r="Q291" i="3"/>
  <c r="S291" i="3"/>
  <c r="U291" i="3"/>
  <c r="W291" i="3"/>
  <c r="Y291" i="3"/>
  <c r="AA291" i="3"/>
  <c r="AC291" i="3"/>
  <c r="AE291" i="3"/>
  <c r="AG291" i="3"/>
  <c r="AI291" i="3"/>
  <c r="AK291" i="3"/>
  <c r="AM291" i="3"/>
  <c r="AO291" i="3"/>
  <c r="AQ291" i="3"/>
  <c r="AS291" i="3"/>
  <c r="AU291" i="3"/>
  <c r="AW291" i="3"/>
  <c r="AY291" i="3"/>
  <c r="BA291" i="3"/>
  <c r="BC291" i="3"/>
  <c r="BE291" i="3"/>
  <c r="BG291" i="3"/>
  <c r="BI291" i="3"/>
  <c r="M289" i="3"/>
  <c r="O289" i="3"/>
  <c r="Q289" i="3"/>
  <c r="S289" i="3"/>
  <c r="U289" i="3"/>
  <c r="W289" i="3"/>
  <c r="Y289" i="3"/>
  <c r="AA289" i="3"/>
  <c r="AC289" i="3"/>
  <c r="AE289" i="3"/>
  <c r="AG289" i="3"/>
  <c r="AI289" i="3"/>
  <c r="AK289" i="3"/>
  <c r="AM289" i="3"/>
  <c r="AO289" i="3"/>
  <c r="AQ289" i="3"/>
  <c r="AS289" i="3"/>
  <c r="AU289" i="3"/>
  <c r="AW289" i="3"/>
  <c r="AY289" i="3"/>
  <c r="BA289" i="3"/>
  <c r="BC289" i="3"/>
  <c r="BE289" i="3"/>
  <c r="BG289" i="3"/>
  <c r="BI289" i="3"/>
  <c r="M287" i="3"/>
  <c r="O287" i="3"/>
  <c r="Q287" i="3"/>
  <c r="S287" i="3"/>
  <c r="U287" i="3"/>
  <c r="W287" i="3"/>
  <c r="Y287" i="3"/>
  <c r="AA287" i="3"/>
  <c r="AC287" i="3"/>
  <c r="AE287" i="3"/>
  <c r="AG287" i="3"/>
  <c r="AI287" i="3"/>
  <c r="AK287" i="3"/>
  <c r="AM287" i="3"/>
  <c r="AO287" i="3"/>
  <c r="AQ287" i="3"/>
  <c r="AS287" i="3"/>
  <c r="AU287" i="3"/>
  <c r="AW287" i="3"/>
  <c r="AY287" i="3"/>
  <c r="BA287" i="3"/>
  <c r="BC287" i="3"/>
  <c r="BE287" i="3"/>
  <c r="BG287" i="3"/>
  <c r="BI287" i="3"/>
  <c r="M285" i="3"/>
  <c r="O285" i="3"/>
  <c r="Q285" i="3"/>
  <c r="S285" i="3"/>
  <c r="U285" i="3"/>
  <c r="W285" i="3"/>
  <c r="Y285" i="3"/>
  <c r="AA285" i="3"/>
  <c r="AC285" i="3"/>
  <c r="AE285" i="3"/>
  <c r="AG285" i="3"/>
  <c r="AI285" i="3"/>
  <c r="AK285" i="3"/>
  <c r="AM285" i="3"/>
  <c r="AO285" i="3"/>
  <c r="AQ285" i="3"/>
  <c r="AS285" i="3"/>
  <c r="AU285" i="3"/>
  <c r="AW285" i="3"/>
  <c r="AY285" i="3"/>
  <c r="BA285" i="3"/>
  <c r="BC285" i="3"/>
  <c r="BE285" i="3"/>
  <c r="BG285" i="3"/>
  <c r="BI285" i="3"/>
  <c r="M283" i="3"/>
  <c r="O283" i="3"/>
  <c r="Q283" i="3"/>
  <c r="S283" i="3"/>
  <c r="U283" i="3"/>
  <c r="W283" i="3"/>
  <c r="Y283" i="3"/>
  <c r="AA283" i="3"/>
  <c r="AC283" i="3"/>
  <c r="AE283" i="3"/>
  <c r="AG283" i="3"/>
  <c r="AI283" i="3"/>
  <c r="AK283" i="3"/>
  <c r="AM283" i="3"/>
  <c r="AO283" i="3"/>
  <c r="AQ283" i="3"/>
  <c r="AS283" i="3"/>
  <c r="AU283" i="3"/>
  <c r="AW283" i="3"/>
  <c r="AY283" i="3"/>
  <c r="BA283" i="3"/>
  <c r="BC283" i="3"/>
  <c r="BE283" i="3"/>
  <c r="BG283" i="3"/>
  <c r="BI283" i="3"/>
  <c r="M281" i="3"/>
  <c r="O281" i="3"/>
  <c r="Q281" i="3"/>
  <c r="S281" i="3"/>
  <c r="U281" i="3"/>
  <c r="W281" i="3"/>
  <c r="Y281" i="3"/>
  <c r="AA281" i="3"/>
  <c r="AC281" i="3"/>
  <c r="AE281" i="3"/>
  <c r="AG281" i="3"/>
  <c r="AI281" i="3"/>
  <c r="AK281" i="3"/>
  <c r="AM281" i="3"/>
  <c r="AO281" i="3"/>
  <c r="AQ281" i="3"/>
  <c r="AS281" i="3"/>
  <c r="AU281" i="3"/>
  <c r="AW281" i="3"/>
  <c r="AY281" i="3"/>
  <c r="BA281" i="3"/>
  <c r="BC281" i="3"/>
  <c r="BE281" i="3"/>
  <c r="BG281" i="3"/>
  <c r="BI281" i="3"/>
  <c r="M292" i="3"/>
  <c r="O292" i="3"/>
  <c r="Q292" i="3"/>
  <c r="S292" i="3"/>
  <c r="U292" i="3"/>
  <c r="W292" i="3"/>
  <c r="Y292" i="3"/>
  <c r="AA292" i="3"/>
  <c r="AC292" i="3"/>
  <c r="AE292" i="3"/>
  <c r="AG292" i="3"/>
  <c r="AI292" i="3"/>
  <c r="AK292" i="3"/>
  <c r="AM292" i="3"/>
  <c r="AO292" i="3"/>
  <c r="AQ292" i="3"/>
  <c r="AS292" i="3"/>
  <c r="AU292" i="3"/>
  <c r="AW292" i="3"/>
  <c r="AY292" i="3"/>
  <c r="BA292" i="3"/>
  <c r="BC292" i="3"/>
  <c r="BE292" i="3"/>
  <c r="BG292" i="3"/>
  <c r="BI292" i="3"/>
  <c r="M290" i="3"/>
  <c r="O290" i="3"/>
  <c r="Q290" i="3"/>
  <c r="S290" i="3"/>
  <c r="U290" i="3"/>
  <c r="W290" i="3"/>
  <c r="Y290" i="3"/>
  <c r="AA290" i="3"/>
  <c r="AC290" i="3"/>
  <c r="AE290" i="3"/>
  <c r="AG290" i="3"/>
  <c r="AI290" i="3"/>
  <c r="AK290" i="3"/>
  <c r="AM290" i="3"/>
  <c r="AO290" i="3"/>
  <c r="AQ290" i="3"/>
  <c r="AS290" i="3"/>
  <c r="AU290" i="3"/>
  <c r="AW290" i="3"/>
  <c r="AY290" i="3"/>
  <c r="BA290" i="3"/>
  <c r="BC290" i="3"/>
  <c r="BE290" i="3"/>
  <c r="BG290" i="3"/>
  <c r="BI290" i="3"/>
  <c r="M288" i="3"/>
  <c r="O288" i="3"/>
  <c r="Q288" i="3"/>
  <c r="S288" i="3"/>
  <c r="U288" i="3"/>
  <c r="W288" i="3"/>
  <c r="Y288" i="3"/>
  <c r="AA288" i="3"/>
  <c r="AC288" i="3"/>
  <c r="AE288" i="3"/>
  <c r="AG288" i="3"/>
  <c r="AI288" i="3"/>
  <c r="AK288" i="3"/>
  <c r="AM288" i="3"/>
  <c r="AO288" i="3"/>
  <c r="AQ288" i="3"/>
  <c r="AS288" i="3"/>
  <c r="AU288" i="3"/>
  <c r="AW288" i="3"/>
  <c r="AY288" i="3"/>
  <c r="BA288" i="3"/>
  <c r="BC288" i="3"/>
  <c r="BE288" i="3"/>
  <c r="BG288" i="3"/>
  <c r="BI288" i="3"/>
  <c r="M286" i="3"/>
  <c r="O286" i="3"/>
  <c r="Q286" i="3"/>
  <c r="S286" i="3"/>
  <c r="U286" i="3"/>
  <c r="W286" i="3"/>
  <c r="Y286" i="3"/>
  <c r="AA286" i="3"/>
  <c r="AC286" i="3"/>
  <c r="AE286" i="3"/>
  <c r="AG286" i="3"/>
  <c r="AI286" i="3"/>
  <c r="AK286" i="3"/>
  <c r="AM286" i="3"/>
  <c r="AO286" i="3"/>
  <c r="AQ286" i="3"/>
  <c r="AS286" i="3"/>
  <c r="AU286" i="3"/>
  <c r="AW286" i="3"/>
  <c r="AY286" i="3"/>
  <c r="BA286" i="3"/>
  <c r="BC286" i="3"/>
  <c r="BE286" i="3"/>
  <c r="BG286" i="3"/>
  <c r="BI286" i="3"/>
  <c r="M284" i="3"/>
  <c r="O284" i="3"/>
  <c r="Q284" i="3"/>
  <c r="S284" i="3"/>
  <c r="U284" i="3"/>
  <c r="W284" i="3"/>
  <c r="Y284" i="3"/>
  <c r="AA284" i="3"/>
  <c r="AC284" i="3"/>
  <c r="AE284" i="3"/>
  <c r="AG284" i="3"/>
  <c r="AI284" i="3"/>
  <c r="AK284" i="3"/>
  <c r="AM284" i="3"/>
  <c r="AO284" i="3"/>
  <c r="AQ284" i="3"/>
  <c r="AS284" i="3"/>
  <c r="AU284" i="3"/>
  <c r="AW284" i="3"/>
  <c r="AY284" i="3"/>
  <c r="BA284" i="3"/>
  <c r="BC284" i="3"/>
  <c r="BE284" i="3"/>
  <c r="BG284" i="3"/>
  <c r="BI284" i="3"/>
  <c r="M282" i="3"/>
  <c r="O282" i="3"/>
  <c r="Q282" i="3"/>
  <c r="S282" i="3"/>
  <c r="U282" i="3"/>
  <c r="W282" i="3"/>
  <c r="Y282" i="3"/>
  <c r="AA282" i="3"/>
  <c r="AC282" i="3"/>
  <c r="AE282" i="3"/>
  <c r="AG282" i="3"/>
  <c r="AI282" i="3"/>
  <c r="AK282" i="3"/>
  <c r="AM282" i="3"/>
  <c r="AO282" i="3"/>
  <c r="AQ282" i="3"/>
  <c r="AS282" i="3"/>
  <c r="AU282" i="3"/>
  <c r="AW282" i="3"/>
  <c r="AY282" i="3"/>
  <c r="BA282" i="3"/>
  <c r="BC282" i="3"/>
  <c r="BE282" i="3"/>
  <c r="BG282" i="3"/>
  <c r="BI282" i="3"/>
  <c r="BH293" i="3"/>
  <c r="BF293" i="3"/>
  <c r="BD293" i="3"/>
  <c r="BB293" i="3"/>
  <c r="AZ293" i="3"/>
  <c r="AX293" i="3"/>
  <c r="AV293" i="3"/>
  <c r="AT293" i="3"/>
  <c r="AR293" i="3"/>
  <c r="AP293" i="3"/>
  <c r="AN293" i="3"/>
  <c r="AL293" i="3"/>
  <c r="AJ293" i="3"/>
  <c r="AH293" i="3"/>
  <c r="AF293" i="3"/>
  <c r="AD293" i="3"/>
  <c r="AB293" i="3"/>
  <c r="Z293" i="3"/>
  <c r="X293" i="3"/>
  <c r="V293" i="3"/>
  <c r="T293" i="3"/>
  <c r="R293" i="3"/>
  <c r="P293" i="3"/>
  <c r="BH292" i="3"/>
  <c r="BF292" i="3"/>
  <c r="BD292" i="3"/>
  <c r="BB292" i="3"/>
  <c r="AZ292" i="3"/>
  <c r="AX292" i="3"/>
  <c r="AV292" i="3"/>
  <c r="AT292" i="3"/>
  <c r="AR292" i="3"/>
  <c r="AP292" i="3"/>
  <c r="AN292" i="3"/>
  <c r="AL292" i="3"/>
  <c r="AJ292" i="3"/>
  <c r="AH292" i="3"/>
  <c r="AF292" i="3"/>
  <c r="AD292" i="3"/>
  <c r="AB292" i="3"/>
  <c r="Z292" i="3"/>
  <c r="X292" i="3"/>
  <c r="V292" i="3"/>
  <c r="T292" i="3"/>
  <c r="R292" i="3"/>
  <c r="P292" i="3"/>
  <c r="BH291" i="3"/>
  <c r="BF291" i="3"/>
  <c r="BD291" i="3"/>
  <c r="BB291" i="3"/>
  <c r="AZ291" i="3"/>
  <c r="AX291" i="3"/>
  <c r="AV291" i="3"/>
  <c r="AT291" i="3"/>
  <c r="AR291" i="3"/>
  <c r="AP291" i="3"/>
  <c r="AN291" i="3"/>
  <c r="AL291" i="3"/>
  <c r="AJ291" i="3"/>
  <c r="AH291" i="3"/>
  <c r="AF291" i="3"/>
  <c r="AD291" i="3"/>
  <c r="AB291" i="3"/>
  <c r="Z291" i="3"/>
  <c r="X291" i="3"/>
  <c r="V291" i="3"/>
  <c r="T291" i="3"/>
  <c r="R291" i="3"/>
  <c r="P291" i="3"/>
  <c r="BH290" i="3"/>
  <c r="BF290" i="3"/>
  <c r="BD290" i="3"/>
  <c r="BB290" i="3"/>
  <c r="AZ290" i="3"/>
  <c r="AX290" i="3"/>
  <c r="AV290" i="3"/>
  <c r="AT290" i="3"/>
  <c r="AR290" i="3"/>
  <c r="AP290" i="3"/>
  <c r="AN290" i="3"/>
  <c r="AL290" i="3"/>
  <c r="AJ290" i="3"/>
  <c r="AH290" i="3"/>
  <c r="AF290" i="3"/>
  <c r="AD290" i="3"/>
  <c r="AB290" i="3"/>
  <c r="Z290" i="3"/>
  <c r="X290" i="3"/>
  <c r="V290" i="3"/>
  <c r="T290" i="3"/>
  <c r="R290" i="3"/>
  <c r="P290" i="3"/>
  <c r="BH289" i="3"/>
  <c r="BF289" i="3"/>
  <c r="BD289" i="3"/>
  <c r="BB289" i="3"/>
  <c r="AZ289" i="3"/>
  <c r="AX289" i="3"/>
  <c r="AV289" i="3"/>
  <c r="AT289" i="3"/>
  <c r="AR289" i="3"/>
  <c r="AP289" i="3"/>
  <c r="AN289" i="3"/>
  <c r="AL289" i="3"/>
  <c r="AJ289" i="3"/>
  <c r="AH289" i="3"/>
  <c r="AF289" i="3"/>
  <c r="AD289" i="3"/>
  <c r="AB289" i="3"/>
  <c r="Z289" i="3"/>
  <c r="X289" i="3"/>
  <c r="V289" i="3"/>
  <c r="T289" i="3"/>
  <c r="R289" i="3"/>
  <c r="P289" i="3"/>
  <c r="BH288" i="3"/>
  <c r="BF288" i="3"/>
  <c r="BD288" i="3"/>
  <c r="BB288" i="3"/>
  <c r="AZ288" i="3"/>
  <c r="AX288" i="3"/>
  <c r="AV288" i="3"/>
  <c r="AT288" i="3"/>
  <c r="AR288" i="3"/>
  <c r="AP288" i="3"/>
  <c r="AN288" i="3"/>
  <c r="AL288" i="3"/>
  <c r="AJ288" i="3"/>
  <c r="AH288" i="3"/>
  <c r="AF288" i="3"/>
  <c r="AD288" i="3"/>
  <c r="AB288" i="3"/>
  <c r="Z288" i="3"/>
  <c r="X288" i="3"/>
  <c r="V288" i="3"/>
  <c r="T288" i="3"/>
  <c r="R288" i="3"/>
  <c r="P288" i="3"/>
  <c r="BH287" i="3"/>
  <c r="BF287" i="3"/>
  <c r="BD287" i="3"/>
  <c r="BB287" i="3"/>
  <c r="AZ287" i="3"/>
  <c r="AX287" i="3"/>
  <c r="AV287" i="3"/>
  <c r="AT287" i="3"/>
  <c r="AR287" i="3"/>
  <c r="AP287" i="3"/>
  <c r="AN287" i="3"/>
  <c r="AL287" i="3"/>
  <c r="AJ287" i="3"/>
  <c r="AH287" i="3"/>
  <c r="AF287" i="3"/>
  <c r="AD287" i="3"/>
  <c r="AB287" i="3"/>
  <c r="Z287" i="3"/>
  <c r="X287" i="3"/>
  <c r="V287" i="3"/>
  <c r="T287" i="3"/>
  <c r="R287" i="3"/>
  <c r="P287" i="3"/>
  <c r="BH286" i="3"/>
  <c r="BF286" i="3"/>
  <c r="BD286" i="3"/>
  <c r="BB286" i="3"/>
  <c r="AZ286" i="3"/>
  <c r="AX286" i="3"/>
  <c r="AV286" i="3"/>
  <c r="AT286" i="3"/>
  <c r="AR286" i="3"/>
  <c r="AP286" i="3"/>
  <c r="AN286" i="3"/>
  <c r="AL286" i="3"/>
  <c r="AJ286" i="3"/>
  <c r="AH286" i="3"/>
  <c r="AF286" i="3"/>
  <c r="AD286" i="3"/>
  <c r="AB286" i="3"/>
  <c r="Z286" i="3"/>
  <c r="X286" i="3"/>
  <c r="V286" i="3"/>
  <c r="T286" i="3"/>
  <c r="R286" i="3"/>
  <c r="P286" i="3"/>
  <c r="BH285" i="3"/>
  <c r="BF285" i="3"/>
  <c r="BD285" i="3"/>
  <c r="BB285" i="3"/>
  <c r="AZ285" i="3"/>
  <c r="AX285" i="3"/>
  <c r="AV285" i="3"/>
  <c r="AT285" i="3"/>
  <c r="AR285" i="3"/>
  <c r="AP285" i="3"/>
  <c r="AN285" i="3"/>
  <c r="AL285" i="3"/>
  <c r="AJ285" i="3"/>
  <c r="AH285" i="3"/>
  <c r="AF285" i="3"/>
  <c r="AD285" i="3"/>
  <c r="AB285" i="3"/>
  <c r="Z285" i="3"/>
  <c r="X285" i="3"/>
  <c r="V285" i="3"/>
  <c r="T285" i="3"/>
  <c r="R285" i="3"/>
  <c r="P285" i="3"/>
  <c r="BH284" i="3"/>
  <c r="BF284" i="3"/>
  <c r="BD284" i="3"/>
  <c r="BB284" i="3"/>
  <c r="AZ284" i="3"/>
  <c r="AX284" i="3"/>
  <c r="AV284" i="3"/>
  <c r="AT284" i="3"/>
  <c r="AR284" i="3"/>
  <c r="AP284" i="3"/>
  <c r="AN284" i="3"/>
  <c r="AL284" i="3"/>
  <c r="AJ284" i="3"/>
  <c r="AH284" i="3"/>
  <c r="AF284" i="3"/>
  <c r="AD284" i="3"/>
  <c r="AB284" i="3"/>
  <c r="Z284" i="3"/>
  <c r="X284" i="3"/>
  <c r="V284" i="3"/>
  <c r="T284" i="3"/>
  <c r="R284" i="3"/>
  <c r="P284" i="3"/>
  <c r="BH283" i="3"/>
  <c r="BF283" i="3"/>
  <c r="BD283" i="3"/>
  <c r="BB283" i="3"/>
  <c r="AZ283" i="3"/>
  <c r="AX283" i="3"/>
  <c r="AV283" i="3"/>
  <c r="AT283" i="3"/>
  <c r="AR283" i="3"/>
  <c r="AP283" i="3"/>
  <c r="AN283" i="3"/>
  <c r="AL283" i="3"/>
  <c r="AJ283" i="3"/>
  <c r="AH283" i="3"/>
  <c r="AF283" i="3"/>
  <c r="AD283" i="3"/>
  <c r="AB283" i="3"/>
  <c r="Z283" i="3"/>
  <c r="X283" i="3"/>
  <c r="V283" i="3"/>
  <c r="T283" i="3"/>
  <c r="R283" i="3"/>
  <c r="P283" i="3"/>
  <c r="BH282" i="3"/>
  <c r="BF282" i="3"/>
  <c r="BD282" i="3"/>
  <c r="BB282" i="3"/>
  <c r="AZ282" i="3"/>
  <c r="AX282" i="3"/>
  <c r="AV282" i="3"/>
  <c r="AT282" i="3"/>
  <c r="AR282" i="3"/>
  <c r="AP282" i="3"/>
  <c r="AN282" i="3"/>
  <c r="AL282" i="3"/>
  <c r="AJ282" i="3"/>
  <c r="AH282" i="3"/>
  <c r="AF282" i="3"/>
  <c r="AD282" i="3"/>
  <c r="AB282" i="3"/>
  <c r="Z282" i="3"/>
  <c r="X282" i="3"/>
  <c r="V282" i="3"/>
  <c r="T282" i="3"/>
  <c r="R282" i="3"/>
  <c r="P282" i="3"/>
  <c r="BH281" i="3"/>
  <c r="BF281" i="3"/>
  <c r="BD281" i="3"/>
  <c r="BB281" i="3"/>
  <c r="AZ281" i="3"/>
  <c r="AX281" i="3"/>
  <c r="AV281" i="3"/>
  <c r="AT281" i="3"/>
  <c r="AR281" i="3"/>
  <c r="AP281" i="3"/>
  <c r="AN281" i="3"/>
  <c r="AL281" i="3"/>
  <c r="AJ281" i="3"/>
  <c r="AH281" i="3"/>
  <c r="AF281" i="3"/>
  <c r="AD281" i="3"/>
  <c r="AB281" i="3"/>
  <c r="Z281" i="3"/>
  <c r="X281" i="3"/>
  <c r="V281" i="3"/>
  <c r="T281" i="3"/>
  <c r="R281" i="3"/>
  <c r="P281" i="3"/>
  <c r="BH280" i="3"/>
  <c r="BF280" i="3"/>
  <c r="BD280" i="3"/>
  <c r="BB280" i="3"/>
  <c r="AZ280" i="3"/>
  <c r="AX280" i="3"/>
  <c r="AV280" i="3"/>
  <c r="AT280" i="3"/>
  <c r="AR280" i="3"/>
  <c r="AP280" i="3"/>
  <c r="AN280" i="3"/>
  <c r="AL280" i="3"/>
  <c r="AH280" i="3"/>
  <c r="AD280" i="3"/>
  <c r="Z280" i="3"/>
  <c r="V280" i="3"/>
  <c r="R280" i="3"/>
  <c r="M280" i="3"/>
  <c r="O280" i="3"/>
  <c r="Q280" i="3"/>
  <c r="S280" i="3"/>
  <c r="U280" i="3"/>
  <c r="W280" i="3"/>
  <c r="Y280" i="3"/>
  <c r="AA280" i="3"/>
  <c r="AC280" i="3"/>
  <c r="AE280" i="3"/>
  <c r="AG280" i="3"/>
  <c r="AI280" i="3"/>
  <c r="AK280" i="3"/>
  <c r="BF279" i="3"/>
  <c r="BB279" i="3"/>
  <c r="AX279" i="3"/>
  <c r="AT279" i="3"/>
  <c r="AP279" i="3"/>
  <c r="AL279" i="3"/>
  <c r="AH279" i="3"/>
  <c r="AD279" i="3"/>
  <c r="Z279" i="3"/>
  <c r="V279" i="3"/>
  <c r="R279" i="3"/>
  <c r="M279" i="3"/>
  <c r="O279" i="3"/>
  <c r="Q279" i="3"/>
  <c r="S279" i="3"/>
  <c r="U279" i="3"/>
  <c r="W279" i="3"/>
  <c r="Y279" i="3"/>
  <c r="AA279" i="3"/>
  <c r="AC279" i="3"/>
  <c r="AE279" i="3"/>
  <c r="AG279" i="3"/>
  <c r="AI279" i="3"/>
  <c r="AK279" i="3"/>
  <c r="AM279" i="3"/>
  <c r="AO279" i="3"/>
  <c r="AQ279" i="3"/>
  <c r="AS279" i="3"/>
  <c r="AU279" i="3"/>
  <c r="AW279" i="3"/>
  <c r="AY279" i="3"/>
  <c r="BA279" i="3"/>
  <c r="BC279" i="3"/>
  <c r="BE279" i="3"/>
  <c r="BG279" i="3"/>
  <c r="BI279" i="3"/>
  <c r="BF278" i="3"/>
  <c r="BB278" i="3"/>
  <c r="AX278" i="3"/>
  <c r="AT278" i="3"/>
  <c r="AP278" i="3"/>
  <c r="AL278" i="3"/>
  <c r="AH278" i="3"/>
  <c r="AD278" i="3"/>
  <c r="Z278" i="3"/>
  <c r="V278" i="3"/>
  <c r="R278" i="3"/>
  <c r="M278" i="3"/>
  <c r="O278" i="3"/>
  <c r="Q278" i="3"/>
  <c r="S278" i="3"/>
  <c r="U278" i="3"/>
  <c r="W278" i="3"/>
  <c r="Y278" i="3"/>
  <c r="AA278" i="3"/>
  <c r="AC278" i="3"/>
  <c r="AE278" i="3"/>
  <c r="AG278" i="3"/>
  <c r="AI278" i="3"/>
  <c r="AK278" i="3"/>
  <c r="AM278" i="3"/>
  <c r="AO278" i="3"/>
  <c r="AQ278" i="3"/>
  <c r="AS278" i="3"/>
  <c r="AU278" i="3"/>
  <c r="AW278" i="3"/>
  <c r="AY278" i="3"/>
  <c r="BA278" i="3"/>
  <c r="BC278" i="3"/>
  <c r="BE278" i="3"/>
  <c r="BG278" i="3"/>
  <c r="BI278" i="3"/>
  <c r="BF277" i="3"/>
  <c r="BB277" i="3"/>
  <c r="AX277" i="3"/>
  <c r="AT277" i="3"/>
  <c r="AP277" i="3"/>
  <c r="AL277" i="3"/>
  <c r="AH277" i="3"/>
  <c r="AD277" i="3"/>
  <c r="Z277" i="3"/>
  <c r="V277" i="3"/>
  <c r="R277" i="3"/>
  <c r="M277" i="3"/>
  <c r="O277" i="3"/>
  <c r="Q277" i="3"/>
  <c r="S277" i="3"/>
  <c r="U277" i="3"/>
  <c r="W277" i="3"/>
  <c r="Y277" i="3"/>
  <c r="AA277" i="3"/>
  <c r="AC277" i="3"/>
  <c r="AE277" i="3"/>
  <c r="AG277" i="3"/>
  <c r="AI277" i="3"/>
  <c r="AK277" i="3"/>
  <c r="AM277" i="3"/>
  <c r="AO277" i="3"/>
  <c r="AQ277" i="3"/>
  <c r="AS277" i="3"/>
  <c r="AU277" i="3"/>
  <c r="AW277" i="3"/>
  <c r="AY277" i="3"/>
  <c r="BA277" i="3"/>
  <c r="BC277" i="3"/>
  <c r="BE277" i="3"/>
  <c r="BG277" i="3"/>
  <c r="BI277" i="3"/>
  <c r="BF276" i="3"/>
  <c r="BB276" i="3"/>
  <c r="AX276" i="3"/>
  <c r="AT276" i="3"/>
  <c r="AP276" i="3"/>
  <c r="AL276" i="3"/>
  <c r="AH276" i="3"/>
  <c r="AD276" i="3"/>
  <c r="Z276" i="3"/>
  <c r="V276" i="3"/>
  <c r="R276" i="3"/>
  <c r="M276" i="3"/>
  <c r="O276" i="3"/>
  <c r="Q276" i="3"/>
  <c r="S276" i="3"/>
  <c r="U276" i="3"/>
  <c r="W276" i="3"/>
  <c r="Y276" i="3"/>
  <c r="AA276" i="3"/>
  <c r="AC276" i="3"/>
  <c r="AE276" i="3"/>
  <c r="AG276" i="3"/>
  <c r="AI276" i="3"/>
  <c r="AK276" i="3"/>
  <c r="AM276" i="3"/>
  <c r="AO276" i="3"/>
  <c r="AQ276" i="3"/>
  <c r="AS276" i="3"/>
  <c r="AU276" i="3"/>
  <c r="AW276" i="3"/>
  <c r="AY276" i="3"/>
  <c r="BA276" i="3"/>
  <c r="BC276" i="3"/>
  <c r="BE276" i="3"/>
  <c r="BG276" i="3"/>
  <c r="BI276" i="3"/>
  <c r="BF275" i="3"/>
  <c r="BB275" i="3"/>
  <c r="AX275" i="3"/>
  <c r="AT275" i="3"/>
  <c r="AP275" i="3"/>
  <c r="AL275" i="3"/>
  <c r="AH275" i="3"/>
  <c r="AD275" i="3"/>
  <c r="Z275" i="3"/>
  <c r="V275" i="3"/>
  <c r="R275" i="3"/>
  <c r="M275" i="3"/>
  <c r="O275" i="3"/>
  <c r="Q275" i="3"/>
  <c r="S275" i="3"/>
  <c r="U275" i="3"/>
  <c r="W275" i="3"/>
  <c r="Y275" i="3"/>
  <c r="AA275" i="3"/>
  <c r="AC275" i="3"/>
  <c r="AE275" i="3"/>
  <c r="AG275" i="3"/>
  <c r="AI275" i="3"/>
  <c r="AK275" i="3"/>
  <c r="AM275" i="3"/>
  <c r="AO275" i="3"/>
  <c r="AQ275" i="3"/>
  <c r="AS275" i="3"/>
  <c r="AU275" i="3"/>
  <c r="AW275" i="3"/>
  <c r="AY275" i="3"/>
  <c r="BA275" i="3"/>
  <c r="BC275" i="3"/>
  <c r="BE275" i="3"/>
  <c r="BG275" i="3"/>
  <c r="BI275" i="3"/>
  <c r="BF274" i="3"/>
  <c r="BB274" i="3"/>
  <c r="AX274" i="3"/>
  <c r="AT274" i="3"/>
  <c r="AP274" i="3"/>
  <c r="AL274" i="3"/>
  <c r="AH274" i="3"/>
  <c r="AD274" i="3"/>
  <c r="Z274" i="3"/>
  <c r="V274" i="3"/>
  <c r="R274" i="3"/>
  <c r="M274" i="3"/>
  <c r="O274" i="3"/>
  <c r="Q274" i="3"/>
  <c r="S274" i="3"/>
  <c r="U274" i="3"/>
  <c r="W274" i="3"/>
  <c r="Y274" i="3"/>
  <c r="AA274" i="3"/>
  <c r="AC274" i="3"/>
  <c r="AE274" i="3"/>
  <c r="AG274" i="3"/>
  <c r="AI274" i="3"/>
  <c r="AK274" i="3"/>
  <c r="AM274" i="3"/>
  <c r="AO274" i="3"/>
  <c r="AQ274" i="3"/>
  <c r="AS274" i="3"/>
  <c r="AU274" i="3"/>
  <c r="AW274" i="3"/>
  <c r="AY274" i="3"/>
  <c r="BA274" i="3"/>
  <c r="BC274" i="3"/>
  <c r="BE274" i="3"/>
  <c r="BG274" i="3"/>
  <c r="BI274" i="3"/>
  <c r="BF273" i="3"/>
  <c r="BB273" i="3"/>
  <c r="AX273" i="3"/>
  <c r="AT273" i="3"/>
  <c r="AP273" i="3"/>
  <c r="AL273" i="3"/>
  <c r="AH273" i="3"/>
  <c r="AD273" i="3"/>
  <c r="Z273" i="3"/>
  <c r="V273" i="3"/>
  <c r="R273" i="3"/>
  <c r="M273" i="3"/>
  <c r="O273" i="3"/>
  <c r="Q273" i="3"/>
  <c r="S273" i="3"/>
  <c r="U273" i="3"/>
  <c r="W273" i="3"/>
  <c r="Y273" i="3"/>
  <c r="AA273" i="3"/>
  <c r="AC273" i="3"/>
  <c r="AE273" i="3"/>
  <c r="AG273" i="3"/>
  <c r="AI273" i="3"/>
  <c r="AK273" i="3"/>
  <c r="AM273" i="3"/>
  <c r="AO273" i="3"/>
  <c r="AQ273" i="3"/>
  <c r="AS273" i="3"/>
  <c r="AU273" i="3"/>
  <c r="AW273" i="3"/>
  <c r="AY273" i="3"/>
  <c r="BA273" i="3"/>
  <c r="BC273" i="3"/>
  <c r="BE273" i="3"/>
  <c r="BG273" i="3"/>
  <c r="BI273" i="3"/>
  <c r="BF272" i="3"/>
  <c r="BB272" i="3"/>
  <c r="AX272" i="3"/>
  <c r="AT272" i="3"/>
  <c r="AP272" i="3"/>
  <c r="AL272" i="3"/>
  <c r="AH272" i="3"/>
  <c r="AD272" i="3"/>
  <c r="Z272" i="3"/>
  <c r="V272" i="3"/>
  <c r="R272" i="3"/>
  <c r="M272" i="3"/>
  <c r="O272" i="3"/>
  <c r="Q272" i="3"/>
  <c r="S272" i="3"/>
  <c r="U272" i="3"/>
  <c r="W272" i="3"/>
  <c r="Y272" i="3"/>
  <c r="AA272" i="3"/>
  <c r="AC272" i="3"/>
  <c r="AE272" i="3"/>
  <c r="AG272" i="3"/>
  <c r="AI272" i="3"/>
  <c r="AK272" i="3"/>
  <c r="AM272" i="3"/>
  <c r="AO272" i="3"/>
  <c r="AQ272" i="3"/>
  <c r="AS272" i="3"/>
  <c r="AU272" i="3"/>
  <c r="AW272" i="3"/>
  <c r="AY272" i="3"/>
  <c r="BA272" i="3"/>
  <c r="BC272" i="3"/>
  <c r="BE272" i="3"/>
  <c r="BG272" i="3"/>
  <c r="BI272" i="3"/>
  <c r="BB271" i="3"/>
  <c r="AX271" i="3"/>
  <c r="AT271" i="3"/>
  <c r="AP271" i="3"/>
  <c r="AL271" i="3"/>
  <c r="AH271" i="3"/>
  <c r="AD271" i="3"/>
  <c r="Z271" i="3"/>
  <c r="V271" i="3"/>
  <c r="R271" i="3"/>
  <c r="M271" i="3"/>
  <c r="O271" i="3"/>
  <c r="Q271" i="3"/>
  <c r="S271" i="3"/>
  <c r="U271" i="3"/>
  <c r="W271" i="3"/>
  <c r="Y271" i="3"/>
  <c r="AA271" i="3"/>
  <c r="AC271" i="3"/>
  <c r="AE271" i="3"/>
  <c r="AG271" i="3"/>
  <c r="AI271" i="3"/>
  <c r="AK271" i="3"/>
  <c r="AM271" i="3"/>
  <c r="AO271" i="3"/>
  <c r="AQ271" i="3"/>
  <c r="AS271" i="3"/>
  <c r="AU271" i="3"/>
  <c r="AW271" i="3"/>
  <c r="AY271" i="3"/>
  <c r="BA271" i="3"/>
  <c r="BC271" i="3"/>
  <c r="BE271" i="3"/>
  <c r="BG271" i="3"/>
  <c r="BI271" i="3"/>
  <c r="N270" i="3"/>
  <c r="P270" i="3"/>
  <c r="R270" i="3"/>
  <c r="T270" i="3"/>
  <c r="V270" i="3"/>
  <c r="X270" i="3"/>
  <c r="Z270" i="3"/>
  <c r="AB270" i="3"/>
  <c r="AD270" i="3"/>
  <c r="AF270" i="3"/>
  <c r="AH270" i="3"/>
  <c r="AJ270" i="3"/>
  <c r="AL270" i="3"/>
  <c r="AN270" i="3"/>
  <c r="AP270" i="3"/>
  <c r="AR270" i="3"/>
  <c r="AT270" i="3"/>
  <c r="AV270" i="3"/>
  <c r="AX270" i="3"/>
  <c r="AZ270" i="3"/>
  <c r="BB270" i="3"/>
  <c r="BD270" i="3"/>
  <c r="BF270" i="3"/>
  <c r="BH270" i="3"/>
  <c r="M270" i="3"/>
  <c r="O270" i="3"/>
  <c r="Q270" i="3"/>
  <c r="S270" i="3"/>
  <c r="U270" i="3"/>
  <c r="W270" i="3"/>
  <c r="Y270" i="3"/>
  <c r="AA270" i="3"/>
  <c r="AC270" i="3"/>
  <c r="AE270" i="3"/>
  <c r="AG270" i="3"/>
  <c r="AI270" i="3"/>
  <c r="AK270" i="3"/>
  <c r="AM270" i="3"/>
  <c r="AO270" i="3"/>
  <c r="AQ270" i="3"/>
  <c r="AS270" i="3"/>
  <c r="AU270" i="3"/>
  <c r="AW270" i="3"/>
  <c r="AY270" i="3"/>
  <c r="BA270" i="3"/>
  <c r="BC270" i="3"/>
  <c r="BE270" i="3"/>
  <c r="BG270" i="3"/>
  <c r="BI270" i="3"/>
  <c r="N269" i="3"/>
  <c r="R269" i="3"/>
  <c r="V269" i="3"/>
  <c r="Z269" i="3"/>
  <c r="AD269" i="3"/>
  <c r="AH269" i="3"/>
  <c r="AL269" i="3"/>
  <c r="AP269" i="3"/>
  <c r="AT269" i="3"/>
  <c r="AX269" i="3"/>
  <c r="BB269" i="3"/>
  <c r="BF269" i="3"/>
  <c r="P269" i="3"/>
  <c r="N268" i="3"/>
  <c r="R268" i="3"/>
  <c r="V268" i="3"/>
  <c r="Z268" i="3"/>
  <c r="AD268" i="3"/>
  <c r="AH268" i="3"/>
  <c r="AL268" i="3"/>
  <c r="AP268" i="3"/>
  <c r="AT268" i="3"/>
  <c r="AX268" i="3"/>
  <c r="BB268" i="3"/>
  <c r="BF268" i="3"/>
  <c r="P268" i="3"/>
  <c r="N267" i="3"/>
  <c r="R267" i="3"/>
  <c r="V267" i="3"/>
  <c r="Z267" i="3"/>
  <c r="AD267" i="3"/>
  <c r="AH267" i="3"/>
  <c r="AL267" i="3"/>
  <c r="AP267" i="3"/>
  <c r="AT267" i="3"/>
  <c r="AX267" i="3"/>
  <c r="BB267" i="3"/>
  <c r="BF267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BH269" i="3"/>
  <c r="BD269" i="3"/>
  <c r="AZ269" i="3"/>
  <c r="AV269" i="3"/>
  <c r="AR269" i="3"/>
  <c r="AN269" i="3"/>
  <c r="AJ269" i="3"/>
  <c r="AF269" i="3"/>
  <c r="AB269" i="3"/>
  <c r="X269" i="3"/>
  <c r="T269" i="3"/>
  <c r="BH268" i="3"/>
  <c r="BD268" i="3"/>
  <c r="AZ268" i="3"/>
  <c r="AV268" i="3"/>
  <c r="AR268" i="3"/>
  <c r="AN268" i="3"/>
  <c r="AJ268" i="3"/>
  <c r="AF268" i="3"/>
  <c r="AB268" i="3"/>
  <c r="X268" i="3"/>
  <c r="T268" i="3"/>
  <c r="N264" i="3"/>
  <c r="R264" i="3"/>
  <c r="V264" i="3"/>
  <c r="Z264" i="3"/>
  <c r="AD264" i="3"/>
  <c r="AH264" i="3"/>
  <c r="AL264" i="3"/>
  <c r="AP264" i="3"/>
  <c r="AS264" i="3"/>
  <c r="AU264" i="3"/>
  <c r="AW264" i="3"/>
  <c r="AY264" i="3"/>
  <c r="BA264" i="3"/>
  <c r="BC264" i="3"/>
  <c r="BE264" i="3"/>
  <c r="BG264" i="3"/>
  <c r="BI264" i="3"/>
  <c r="M269" i="3"/>
  <c r="O269" i="3"/>
  <c r="Q269" i="3"/>
  <c r="S269" i="3"/>
  <c r="U269" i="3"/>
  <c r="W269" i="3"/>
  <c r="Y269" i="3"/>
  <c r="AA269" i="3"/>
  <c r="AC269" i="3"/>
  <c r="AE269" i="3"/>
  <c r="AG269" i="3"/>
  <c r="AI269" i="3"/>
  <c r="AK269" i="3"/>
  <c r="AM269" i="3"/>
  <c r="AO269" i="3"/>
  <c r="AQ269" i="3"/>
  <c r="AS269" i="3"/>
  <c r="AU269" i="3"/>
  <c r="AW269" i="3"/>
  <c r="AY269" i="3"/>
  <c r="BA269" i="3"/>
  <c r="BC269" i="3"/>
  <c r="BE269" i="3"/>
  <c r="BG269" i="3"/>
  <c r="BI269" i="3"/>
  <c r="M268" i="3"/>
  <c r="O268" i="3"/>
  <c r="Q268" i="3"/>
  <c r="S268" i="3"/>
  <c r="U268" i="3"/>
  <c r="W268" i="3"/>
  <c r="Y268" i="3"/>
  <c r="AA268" i="3"/>
  <c r="AC268" i="3"/>
  <c r="AE268" i="3"/>
  <c r="AG268" i="3"/>
  <c r="AI268" i="3"/>
  <c r="AK268" i="3"/>
  <c r="AM268" i="3"/>
  <c r="AO268" i="3"/>
  <c r="AQ268" i="3"/>
  <c r="AS268" i="3"/>
  <c r="AU268" i="3"/>
  <c r="AW268" i="3"/>
  <c r="AY268" i="3"/>
  <c r="BA268" i="3"/>
  <c r="BC268" i="3"/>
  <c r="BE268" i="3"/>
  <c r="BG268" i="3"/>
  <c r="BI268" i="3"/>
  <c r="M267" i="3"/>
  <c r="O267" i="3"/>
  <c r="Q267" i="3"/>
  <c r="S267" i="3"/>
  <c r="U267" i="3"/>
  <c r="W267" i="3"/>
  <c r="Y267" i="3"/>
  <c r="AA267" i="3"/>
  <c r="AC267" i="3"/>
  <c r="AE267" i="3"/>
  <c r="AG267" i="3"/>
  <c r="AI267" i="3"/>
  <c r="AK267" i="3"/>
  <c r="AM267" i="3"/>
  <c r="AO267" i="3"/>
  <c r="AQ267" i="3"/>
  <c r="AS267" i="3"/>
  <c r="AU267" i="3"/>
  <c r="AW267" i="3"/>
  <c r="AY267" i="3"/>
  <c r="BA267" i="3"/>
  <c r="BC267" i="3"/>
  <c r="BE267" i="3"/>
  <c r="BG267" i="3"/>
  <c r="BI267" i="3"/>
  <c r="BF266" i="3"/>
  <c r="BB266" i="3"/>
  <c r="AX266" i="3"/>
  <c r="AT266" i="3"/>
  <c r="AP266" i="3"/>
  <c r="AL266" i="3"/>
  <c r="AH266" i="3"/>
  <c r="AD266" i="3"/>
  <c r="Z266" i="3"/>
  <c r="V266" i="3"/>
  <c r="R266" i="3"/>
  <c r="M266" i="3"/>
  <c r="O266" i="3"/>
  <c r="Q266" i="3"/>
  <c r="S266" i="3"/>
  <c r="U266" i="3"/>
  <c r="W266" i="3"/>
  <c r="Y266" i="3"/>
  <c r="AA266" i="3"/>
  <c r="AC266" i="3"/>
  <c r="AE266" i="3"/>
  <c r="AG266" i="3"/>
  <c r="AI266" i="3"/>
  <c r="AK266" i="3"/>
  <c r="AM266" i="3"/>
  <c r="AO266" i="3"/>
  <c r="AQ266" i="3"/>
  <c r="AS266" i="3"/>
  <c r="AU266" i="3"/>
  <c r="AW266" i="3"/>
  <c r="AY266" i="3"/>
  <c r="BA266" i="3"/>
  <c r="BC266" i="3"/>
  <c r="BE266" i="3"/>
  <c r="BG266" i="3"/>
  <c r="BI266" i="3"/>
  <c r="BF265" i="3"/>
  <c r="BB265" i="3"/>
  <c r="AX265" i="3"/>
  <c r="AT265" i="3"/>
  <c r="AP265" i="3"/>
  <c r="AL265" i="3"/>
  <c r="AH265" i="3"/>
  <c r="AD265" i="3"/>
  <c r="Z265" i="3"/>
  <c r="V265" i="3"/>
  <c r="R265" i="3"/>
  <c r="M265" i="3"/>
  <c r="O265" i="3"/>
  <c r="Q265" i="3"/>
  <c r="S265" i="3"/>
  <c r="U265" i="3"/>
  <c r="W265" i="3"/>
  <c r="Y265" i="3"/>
  <c r="AA265" i="3"/>
  <c r="AC265" i="3"/>
  <c r="AE265" i="3"/>
  <c r="AG265" i="3"/>
  <c r="AI265" i="3"/>
  <c r="AK265" i="3"/>
  <c r="AM265" i="3"/>
  <c r="AO265" i="3"/>
  <c r="AQ265" i="3"/>
  <c r="AS265" i="3"/>
  <c r="AU265" i="3"/>
  <c r="AW265" i="3"/>
  <c r="AY265" i="3"/>
  <c r="BA265" i="3"/>
  <c r="BC265" i="3"/>
  <c r="BE265" i="3"/>
  <c r="BG265" i="3"/>
  <c r="BI265" i="3"/>
  <c r="BF264" i="3"/>
  <c r="BB264" i="3"/>
  <c r="AX264" i="3"/>
  <c r="AT264" i="3"/>
  <c r="AN264" i="3"/>
  <c r="AF264" i="3"/>
  <c r="X264" i="3"/>
  <c r="P264" i="3"/>
  <c r="N262" i="3"/>
  <c r="P262" i="3"/>
  <c r="R262" i="3"/>
  <c r="T262" i="3"/>
  <c r="V262" i="3"/>
  <c r="X262" i="3"/>
  <c r="Z262" i="3"/>
  <c r="AB262" i="3"/>
  <c r="AD262" i="3"/>
  <c r="AF262" i="3"/>
  <c r="AH262" i="3"/>
  <c r="AJ262" i="3"/>
  <c r="AL262" i="3"/>
  <c r="AN262" i="3"/>
  <c r="AP262" i="3"/>
  <c r="AR262" i="3"/>
  <c r="AT262" i="3"/>
  <c r="AV262" i="3"/>
  <c r="AX262" i="3"/>
  <c r="AZ262" i="3"/>
  <c r="BB262" i="3"/>
  <c r="BD262" i="3"/>
  <c r="BF262" i="3"/>
  <c r="BH262" i="3"/>
  <c r="M262" i="3"/>
  <c r="O262" i="3"/>
  <c r="Q262" i="3"/>
  <c r="S262" i="3"/>
  <c r="U262" i="3"/>
  <c r="W262" i="3"/>
  <c r="Y262" i="3"/>
  <c r="AA262" i="3"/>
  <c r="AC262" i="3"/>
  <c r="AE262" i="3"/>
  <c r="AG262" i="3"/>
  <c r="AI262" i="3"/>
  <c r="AK262" i="3"/>
  <c r="AM262" i="3"/>
  <c r="AO262" i="3"/>
  <c r="AQ262" i="3"/>
  <c r="AS262" i="3"/>
  <c r="AU262" i="3"/>
  <c r="AW262" i="3"/>
  <c r="AY262" i="3"/>
  <c r="BA262" i="3"/>
  <c r="BC262" i="3"/>
  <c r="BE262" i="3"/>
  <c r="BG262" i="3"/>
  <c r="BI262" i="3"/>
  <c r="N260" i="3"/>
  <c r="P260" i="3"/>
  <c r="R260" i="3"/>
  <c r="T260" i="3"/>
  <c r="V260" i="3"/>
  <c r="X260" i="3"/>
  <c r="Z260" i="3"/>
  <c r="AB260" i="3"/>
  <c r="AD260" i="3"/>
  <c r="AF260" i="3"/>
  <c r="AH260" i="3"/>
  <c r="AJ260" i="3"/>
  <c r="AL260" i="3"/>
  <c r="AN260" i="3"/>
  <c r="AP260" i="3"/>
  <c r="AR260" i="3"/>
  <c r="AT260" i="3"/>
  <c r="AV260" i="3"/>
  <c r="AX260" i="3"/>
  <c r="AZ260" i="3"/>
  <c r="BB260" i="3"/>
  <c r="BD260" i="3"/>
  <c r="BF260" i="3"/>
  <c r="BH260" i="3"/>
  <c r="M260" i="3"/>
  <c r="O260" i="3"/>
  <c r="Q260" i="3"/>
  <c r="S260" i="3"/>
  <c r="U260" i="3"/>
  <c r="W260" i="3"/>
  <c r="Y260" i="3"/>
  <c r="AA260" i="3"/>
  <c r="AC260" i="3"/>
  <c r="AE260" i="3"/>
  <c r="AG260" i="3"/>
  <c r="AI260" i="3"/>
  <c r="AK260" i="3"/>
  <c r="AM260" i="3"/>
  <c r="AO260" i="3"/>
  <c r="AQ260" i="3"/>
  <c r="AS260" i="3"/>
  <c r="AU260" i="3"/>
  <c r="AW260" i="3"/>
  <c r="AY260" i="3"/>
  <c r="BA260" i="3"/>
  <c r="BC260" i="3"/>
  <c r="BE260" i="3"/>
  <c r="BG260" i="3"/>
  <c r="BI260" i="3"/>
  <c r="N259" i="3"/>
  <c r="P259" i="3"/>
  <c r="R259" i="3"/>
  <c r="T259" i="3"/>
  <c r="V259" i="3"/>
  <c r="X259" i="3"/>
  <c r="Z259" i="3"/>
  <c r="AB259" i="3"/>
  <c r="AD259" i="3"/>
  <c r="AF259" i="3"/>
  <c r="AH259" i="3"/>
  <c r="AJ259" i="3"/>
  <c r="AL259" i="3"/>
  <c r="AN259" i="3"/>
  <c r="AP259" i="3"/>
  <c r="AR259" i="3"/>
  <c r="AT259" i="3"/>
  <c r="AV259" i="3"/>
  <c r="AX259" i="3"/>
  <c r="AZ259" i="3"/>
  <c r="BB259" i="3"/>
  <c r="BD259" i="3"/>
  <c r="BF259" i="3"/>
  <c r="BH259" i="3"/>
  <c r="O259" i="3"/>
  <c r="N258" i="3"/>
  <c r="R258" i="3"/>
  <c r="V258" i="3"/>
  <c r="Z258" i="3"/>
  <c r="AD258" i="3"/>
  <c r="AH258" i="3"/>
  <c r="AL258" i="3"/>
  <c r="AP258" i="3"/>
  <c r="AT258" i="3"/>
  <c r="AX258" i="3"/>
  <c r="BB258" i="3"/>
  <c r="BF258" i="3"/>
  <c r="P258" i="3"/>
  <c r="M264" i="3"/>
  <c r="O264" i="3"/>
  <c r="Q264" i="3"/>
  <c r="S264" i="3"/>
  <c r="U264" i="3"/>
  <c r="W264" i="3"/>
  <c r="Y264" i="3"/>
  <c r="AA264" i="3"/>
  <c r="AC264" i="3"/>
  <c r="AE264" i="3"/>
  <c r="AG264" i="3"/>
  <c r="AI264" i="3"/>
  <c r="AK264" i="3"/>
  <c r="AM264" i="3"/>
  <c r="AO264" i="3"/>
  <c r="AQ264" i="3"/>
  <c r="AX263" i="3"/>
  <c r="AT263" i="3"/>
  <c r="AP263" i="3"/>
  <c r="AL263" i="3"/>
  <c r="AH263" i="3"/>
  <c r="AD263" i="3"/>
  <c r="Z263" i="3"/>
  <c r="V263" i="3"/>
  <c r="R263" i="3"/>
  <c r="M263" i="3"/>
  <c r="O263" i="3"/>
  <c r="Q263" i="3"/>
  <c r="S263" i="3"/>
  <c r="U263" i="3"/>
  <c r="W263" i="3"/>
  <c r="Y263" i="3"/>
  <c r="AA263" i="3"/>
  <c r="AC263" i="3"/>
  <c r="AE263" i="3"/>
  <c r="AG263" i="3"/>
  <c r="AI263" i="3"/>
  <c r="AK263" i="3"/>
  <c r="AM263" i="3"/>
  <c r="AO263" i="3"/>
  <c r="AQ263" i="3"/>
  <c r="AS263" i="3"/>
  <c r="AU263" i="3"/>
  <c r="AW263" i="3"/>
  <c r="AY263" i="3"/>
  <c r="BA263" i="3"/>
  <c r="BC263" i="3"/>
  <c r="BE263" i="3"/>
  <c r="BG263" i="3"/>
  <c r="BI263" i="3"/>
  <c r="N261" i="3"/>
  <c r="P261" i="3"/>
  <c r="R261" i="3"/>
  <c r="T261" i="3"/>
  <c r="V261" i="3"/>
  <c r="X261" i="3"/>
  <c r="Z261" i="3"/>
  <c r="AB261" i="3"/>
  <c r="AD261" i="3"/>
  <c r="AF261" i="3"/>
  <c r="AH261" i="3"/>
  <c r="AJ261" i="3"/>
  <c r="AL261" i="3"/>
  <c r="AN261" i="3"/>
  <c r="AP261" i="3"/>
  <c r="AR261" i="3"/>
  <c r="AT261" i="3"/>
  <c r="AV261" i="3"/>
  <c r="AX261" i="3"/>
  <c r="AZ261" i="3"/>
  <c r="BB261" i="3"/>
  <c r="BD261" i="3"/>
  <c r="BF261" i="3"/>
  <c r="BH261" i="3"/>
  <c r="M261" i="3"/>
  <c r="O261" i="3"/>
  <c r="Q261" i="3"/>
  <c r="S261" i="3"/>
  <c r="U261" i="3"/>
  <c r="W261" i="3"/>
  <c r="Y261" i="3"/>
  <c r="AA261" i="3"/>
  <c r="AC261" i="3"/>
  <c r="AE261" i="3"/>
  <c r="AG261" i="3"/>
  <c r="AI261" i="3"/>
  <c r="AK261" i="3"/>
  <c r="AM261" i="3"/>
  <c r="AO261" i="3"/>
  <c r="AQ261" i="3"/>
  <c r="AS261" i="3"/>
  <c r="AU261" i="3"/>
  <c r="AW261" i="3"/>
  <c r="AY261" i="3"/>
  <c r="BA261" i="3"/>
  <c r="BC261" i="3"/>
  <c r="BE261" i="3"/>
  <c r="BG261" i="3"/>
  <c r="BI261" i="3"/>
  <c r="BI259" i="3"/>
  <c r="BG259" i="3"/>
  <c r="BE259" i="3"/>
  <c r="BC259" i="3"/>
  <c r="BA259" i="3"/>
  <c r="AY259" i="3"/>
  <c r="AW259" i="3"/>
  <c r="AU259" i="3"/>
  <c r="AS259" i="3"/>
  <c r="AQ259" i="3"/>
  <c r="AO259" i="3"/>
  <c r="AM259" i="3"/>
  <c r="AK259" i="3"/>
  <c r="AI259" i="3"/>
  <c r="AG259" i="3"/>
  <c r="AE259" i="3"/>
  <c r="AC259" i="3"/>
  <c r="AA259" i="3"/>
  <c r="Y259" i="3"/>
  <c r="W259" i="3"/>
  <c r="U259" i="3"/>
  <c r="S259" i="3"/>
  <c r="Q259" i="3"/>
  <c r="BH258" i="3"/>
  <c r="BD258" i="3"/>
  <c r="AZ258" i="3"/>
  <c r="AV258" i="3"/>
  <c r="AR258" i="3"/>
  <c r="AN258" i="3"/>
  <c r="AJ258" i="3"/>
  <c r="AF258" i="3"/>
  <c r="AB258" i="3"/>
  <c r="X258" i="3"/>
  <c r="T258" i="3"/>
  <c r="M259" i="3"/>
  <c r="M258" i="3"/>
  <c r="O258" i="3"/>
  <c r="Q258" i="3"/>
  <c r="S258" i="3"/>
  <c r="U258" i="3"/>
  <c r="W258" i="3"/>
  <c r="Y258" i="3"/>
  <c r="AA258" i="3"/>
  <c r="AC258" i="3"/>
  <c r="AE258" i="3"/>
  <c r="AG258" i="3"/>
  <c r="AI258" i="3"/>
  <c r="AK258" i="3"/>
  <c r="AM258" i="3"/>
  <c r="AO258" i="3"/>
  <c r="AQ258" i="3"/>
  <c r="AS258" i="3"/>
  <c r="AU258" i="3"/>
  <c r="AW258" i="3"/>
  <c r="AY258" i="3"/>
  <c r="BA258" i="3"/>
  <c r="BC258" i="3"/>
  <c r="BE258" i="3"/>
  <c r="BG258" i="3"/>
  <c r="BI258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O256" i="3"/>
  <c r="BI256" i="3"/>
  <c r="BG256" i="3"/>
  <c r="BE256" i="3"/>
  <c r="BC256" i="3"/>
  <c r="BA256" i="3"/>
  <c r="AY256" i="3"/>
  <c r="AW256" i="3"/>
  <c r="AU256" i="3"/>
  <c r="AS256" i="3"/>
  <c r="AQ256" i="3"/>
  <c r="AO256" i="3"/>
  <c r="AM256" i="3"/>
  <c r="AK256" i="3"/>
  <c r="AI256" i="3"/>
  <c r="AG256" i="3"/>
  <c r="AE256" i="3"/>
  <c r="AC256" i="3"/>
  <c r="AA256" i="3"/>
  <c r="Y256" i="3"/>
  <c r="W256" i="3"/>
  <c r="U256" i="3"/>
  <c r="S256" i="3"/>
  <c r="Q256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AN253" i="3"/>
  <c r="AP253" i="3"/>
  <c r="AR253" i="3"/>
  <c r="AT253" i="3"/>
  <c r="AV253" i="3"/>
  <c r="AX253" i="3"/>
  <c r="AZ253" i="3"/>
  <c r="BB253" i="3"/>
  <c r="BD253" i="3"/>
  <c r="BF253" i="3"/>
  <c r="BH253" i="3"/>
  <c r="M256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BH255" i="3"/>
  <c r="BF255" i="3"/>
  <c r="BD255" i="3"/>
  <c r="BB255" i="3"/>
  <c r="AZ255" i="3"/>
  <c r="AX255" i="3"/>
  <c r="AV255" i="3"/>
  <c r="AT255" i="3"/>
  <c r="AR255" i="3"/>
  <c r="AP255" i="3"/>
  <c r="AN255" i="3"/>
  <c r="AL255" i="3"/>
  <c r="AJ255" i="3"/>
  <c r="AH255" i="3"/>
  <c r="AF255" i="3"/>
  <c r="AD255" i="3"/>
  <c r="AB255" i="3"/>
  <c r="Z255" i="3"/>
  <c r="X255" i="3"/>
  <c r="V255" i="3"/>
  <c r="T255" i="3"/>
  <c r="R255" i="3"/>
  <c r="P255" i="3"/>
  <c r="E98" i="3"/>
  <c r="F98" i="3"/>
  <c r="K98" i="3" s="1"/>
  <c r="G98" i="3"/>
  <c r="H98" i="3"/>
  <c r="I98" i="3"/>
  <c r="J98" i="3"/>
  <c r="E99" i="3"/>
  <c r="F99" i="3"/>
  <c r="K99" i="3" s="1"/>
  <c r="G99" i="3"/>
  <c r="H99" i="3"/>
  <c r="I99" i="3"/>
  <c r="J99" i="3"/>
  <c r="E100" i="3"/>
  <c r="F100" i="3"/>
  <c r="K100" i="3" s="1"/>
  <c r="G100" i="3"/>
  <c r="H100" i="3"/>
  <c r="I100" i="3"/>
  <c r="J100" i="3"/>
  <c r="E101" i="3"/>
  <c r="F101" i="3"/>
  <c r="K101" i="3" s="1"/>
  <c r="G101" i="3"/>
  <c r="H101" i="3"/>
  <c r="I101" i="3"/>
  <c r="J101" i="3"/>
  <c r="E102" i="3"/>
  <c r="F102" i="3"/>
  <c r="K102" i="3" s="1"/>
  <c r="G102" i="3"/>
  <c r="H102" i="3"/>
  <c r="I102" i="3"/>
  <c r="J102" i="3"/>
  <c r="L102" i="3" s="1"/>
  <c r="E103" i="3"/>
  <c r="F103" i="3"/>
  <c r="G103" i="3"/>
  <c r="H103" i="3"/>
  <c r="I103" i="3"/>
  <c r="J103" i="3"/>
  <c r="L103" i="3" s="1"/>
  <c r="E104" i="3"/>
  <c r="F104" i="3"/>
  <c r="G104" i="3"/>
  <c r="H104" i="3"/>
  <c r="I104" i="3"/>
  <c r="J104" i="3"/>
  <c r="L104" i="3" s="1"/>
  <c r="E105" i="3"/>
  <c r="F105" i="3"/>
  <c r="G105" i="3"/>
  <c r="H105" i="3"/>
  <c r="L105" i="3" s="1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L150" i="3"/>
  <c r="E151" i="3"/>
  <c r="F151" i="3"/>
  <c r="K151" i="3" s="1"/>
  <c r="G151" i="3"/>
  <c r="H151" i="3"/>
  <c r="I151" i="3"/>
  <c r="J151" i="3"/>
  <c r="L151" i="3" s="1"/>
  <c r="E152" i="3"/>
  <c r="F152" i="3"/>
  <c r="G152" i="3"/>
  <c r="H152" i="3"/>
  <c r="I152" i="3"/>
  <c r="J152" i="3"/>
  <c r="L152" i="3" s="1"/>
  <c r="E153" i="3"/>
  <c r="F153" i="3"/>
  <c r="G153" i="3"/>
  <c r="H153" i="3"/>
  <c r="I153" i="3"/>
  <c r="J153" i="3"/>
  <c r="L153" i="3" s="1"/>
  <c r="E154" i="3"/>
  <c r="F154" i="3"/>
  <c r="G154" i="3"/>
  <c r="H154" i="3"/>
  <c r="I154" i="3"/>
  <c r="J154" i="3"/>
  <c r="K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L158" i="3" s="1"/>
  <c r="J158" i="3"/>
  <c r="K158" i="3"/>
  <c r="N158" i="3" s="1"/>
  <c r="E159" i="3"/>
  <c r="F159" i="3"/>
  <c r="K159" i="3" s="1"/>
  <c r="G159" i="3"/>
  <c r="H159" i="3"/>
  <c r="I159" i="3"/>
  <c r="J159" i="3"/>
  <c r="E160" i="3"/>
  <c r="F160" i="3"/>
  <c r="K160" i="3" s="1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K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L166" i="3" s="1"/>
  <c r="J166" i="3"/>
  <c r="K166" i="3"/>
  <c r="N166" i="3" s="1"/>
  <c r="E167" i="3"/>
  <c r="F167" i="3"/>
  <c r="K167" i="3" s="1"/>
  <c r="G167" i="3"/>
  <c r="H167" i="3"/>
  <c r="I167" i="3"/>
  <c r="J167" i="3"/>
  <c r="E168" i="3"/>
  <c r="F168" i="3"/>
  <c r="K168" i="3" s="1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K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L174" i="3" s="1"/>
  <c r="J174" i="3"/>
  <c r="K174" i="3"/>
  <c r="M174" i="3" s="1"/>
  <c r="AG174" i="3"/>
  <c r="AW174" i="3"/>
  <c r="E175" i="3"/>
  <c r="F175" i="3"/>
  <c r="G175" i="3"/>
  <c r="H175" i="3"/>
  <c r="I175" i="3"/>
  <c r="J175" i="3"/>
  <c r="E176" i="3"/>
  <c r="F176" i="3"/>
  <c r="G176" i="3"/>
  <c r="H176" i="3"/>
  <c r="I176" i="3"/>
  <c r="L176" i="3" s="1"/>
  <c r="J176" i="3"/>
  <c r="K176" i="3"/>
  <c r="N176" i="3" s="1"/>
  <c r="E177" i="3"/>
  <c r="F177" i="3"/>
  <c r="K177" i="3" s="1"/>
  <c r="G177" i="3"/>
  <c r="H177" i="3"/>
  <c r="I177" i="3"/>
  <c r="J177" i="3"/>
  <c r="E178" i="3"/>
  <c r="F178" i="3"/>
  <c r="K178" i="3" s="1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K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L184" i="3" s="1"/>
  <c r="J184" i="3"/>
  <c r="K184" i="3"/>
  <c r="N184" i="3" s="1"/>
  <c r="E185" i="3"/>
  <c r="F185" i="3"/>
  <c r="K185" i="3" s="1"/>
  <c r="G185" i="3"/>
  <c r="H185" i="3"/>
  <c r="I185" i="3"/>
  <c r="J185" i="3"/>
  <c r="E186" i="3"/>
  <c r="F186" i="3"/>
  <c r="K186" i="3" s="1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K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L192" i="3" s="1"/>
  <c r="J192" i="3"/>
  <c r="K192" i="3"/>
  <c r="N192" i="3" s="1"/>
  <c r="E193" i="3"/>
  <c r="F193" i="3"/>
  <c r="K193" i="3" s="1"/>
  <c r="G193" i="3"/>
  <c r="H193" i="3"/>
  <c r="I193" i="3"/>
  <c r="J193" i="3"/>
  <c r="E194" i="3"/>
  <c r="F194" i="3"/>
  <c r="K194" i="3" s="1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K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L200" i="3" s="1"/>
  <c r="J200" i="3"/>
  <c r="K200" i="3"/>
  <c r="N200" i="3" s="1"/>
  <c r="E201" i="3"/>
  <c r="F201" i="3"/>
  <c r="K201" i="3" s="1"/>
  <c r="G201" i="3"/>
  <c r="H201" i="3"/>
  <c r="I201" i="3"/>
  <c r="J201" i="3"/>
  <c r="E202" i="3"/>
  <c r="F202" i="3"/>
  <c r="K202" i="3" s="1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K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L208" i="3" s="1"/>
  <c r="J208" i="3"/>
  <c r="K208" i="3"/>
  <c r="M208" i="3" s="1"/>
  <c r="AQ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L212" i="3" s="1"/>
  <c r="J212" i="3"/>
  <c r="K212" i="3"/>
  <c r="M212" i="3" s="1"/>
  <c r="AQ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L216" i="3" s="1"/>
  <c r="J216" i="3"/>
  <c r="K216" i="3"/>
  <c r="M216" i="3" s="1"/>
  <c r="AQ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L220" i="3" s="1"/>
  <c r="J220" i="3"/>
  <c r="K220" i="3"/>
  <c r="M220" i="3" s="1"/>
  <c r="AQ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L225" i="3" s="1"/>
  <c r="J225" i="3"/>
  <c r="E226" i="3"/>
  <c r="F226" i="3"/>
  <c r="K226" i="3" s="1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L229" i="3" s="1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L233" i="3" s="1"/>
  <c r="J233" i="3"/>
  <c r="E234" i="3"/>
  <c r="F234" i="3"/>
  <c r="K234" i="3" s="1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L237" i="3" s="1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L241" i="3" s="1"/>
  <c r="J241" i="3"/>
  <c r="E242" i="3"/>
  <c r="F242" i="3"/>
  <c r="K242" i="3" s="1"/>
  <c r="G242" i="3"/>
  <c r="H242" i="3"/>
  <c r="I242" i="3"/>
  <c r="J242" i="3"/>
  <c r="E243" i="3"/>
  <c r="F243" i="3"/>
  <c r="G243" i="3"/>
  <c r="H243" i="3"/>
  <c r="I243" i="3"/>
  <c r="J243" i="3"/>
  <c r="L243" i="3" s="1"/>
  <c r="E244" i="3"/>
  <c r="F244" i="3"/>
  <c r="G244" i="3"/>
  <c r="H244" i="3"/>
  <c r="I244" i="3"/>
  <c r="J244" i="3"/>
  <c r="L244" i="3" s="1"/>
  <c r="E245" i="3"/>
  <c r="F245" i="3"/>
  <c r="G245" i="3"/>
  <c r="H245" i="3"/>
  <c r="L245" i="3" s="1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L235" i="3" l="1"/>
  <c r="L227" i="3"/>
  <c r="L252" i="3"/>
  <c r="K252" i="3"/>
  <c r="L251" i="3"/>
  <c r="K251" i="3"/>
  <c r="L250" i="3"/>
  <c r="K250" i="3"/>
  <c r="L249" i="3"/>
  <c r="K249" i="3"/>
  <c r="L248" i="3"/>
  <c r="K248" i="3"/>
  <c r="L247" i="3"/>
  <c r="K247" i="3"/>
  <c r="L246" i="3"/>
  <c r="K246" i="3"/>
  <c r="L240" i="3"/>
  <c r="L239" i="3"/>
  <c r="L238" i="3"/>
  <c r="K238" i="3"/>
  <c r="L232" i="3"/>
  <c r="L231" i="3"/>
  <c r="L230" i="3"/>
  <c r="K230" i="3"/>
  <c r="L224" i="3"/>
  <c r="L223" i="3"/>
  <c r="L222" i="3"/>
  <c r="K222" i="3"/>
  <c r="K221" i="3"/>
  <c r="BG220" i="3"/>
  <c r="AA220" i="3"/>
  <c r="K218" i="3"/>
  <c r="K217" i="3"/>
  <c r="BG216" i="3"/>
  <c r="AA216" i="3"/>
  <c r="K214" i="3"/>
  <c r="K213" i="3"/>
  <c r="BG212" i="3"/>
  <c r="AA212" i="3"/>
  <c r="K210" i="3"/>
  <c r="K209" i="3"/>
  <c r="BG208" i="3"/>
  <c r="AA208" i="3"/>
  <c r="K206" i="3"/>
  <c r="K205" i="3"/>
  <c r="N204" i="3"/>
  <c r="L204" i="3"/>
  <c r="K198" i="3"/>
  <c r="K197" i="3"/>
  <c r="N196" i="3"/>
  <c r="L196" i="3"/>
  <c r="K190" i="3"/>
  <c r="K189" i="3"/>
  <c r="N188" i="3"/>
  <c r="L188" i="3"/>
  <c r="K182" i="3"/>
  <c r="K181" i="3"/>
  <c r="N180" i="3"/>
  <c r="L180" i="3"/>
  <c r="BE174" i="3"/>
  <c r="AO174" i="3"/>
  <c r="Y174" i="3"/>
  <c r="K172" i="3"/>
  <c r="K171" i="3"/>
  <c r="L170" i="3"/>
  <c r="N170" i="3" s="1"/>
  <c r="K164" i="3"/>
  <c r="K163" i="3"/>
  <c r="L162" i="3"/>
  <c r="N162" i="3" s="1"/>
  <c r="BJ162" i="3" s="1"/>
  <c r="K156" i="3"/>
  <c r="K155" i="3"/>
  <c r="L154" i="3"/>
  <c r="N154" i="3" s="1"/>
  <c r="L134" i="3"/>
  <c r="L133" i="3"/>
  <c r="L132" i="3"/>
  <c r="L106" i="3"/>
  <c r="K106" i="3"/>
  <c r="BM255" i="3"/>
  <c r="BL255" i="3"/>
  <c r="BG297" i="3"/>
  <c r="AA297" i="3"/>
  <c r="BG301" i="3"/>
  <c r="AA301" i="3"/>
  <c r="BG305" i="3"/>
  <c r="AA305" i="3"/>
  <c r="BG309" i="3"/>
  <c r="AA309" i="3"/>
  <c r="BG313" i="3"/>
  <c r="AA313" i="3"/>
  <c r="BG317" i="3"/>
  <c r="AA317" i="3"/>
  <c r="BM325" i="3"/>
  <c r="BL325" i="3"/>
  <c r="BJ350" i="3"/>
  <c r="BM350" i="3"/>
  <c r="BL350" i="3"/>
  <c r="BJ337" i="3"/>
  <c r="BM337" i="3"/>
  <c r="BL337" i="3"/>
  <c r="BM354" i="3"/>
  <c r="BL354" i="3"/>
  <c r="BM358" i="3"/>
  <c r="BL358" i="3"/>
  <c r="BJ401" i="3"/>
  <c r="BM401" i="3"/>
  <c r="BL401" i="3"/>
  <c r="BM415" i="3"/>
  <c r="BL415" i="3"/>
  <c r="BJ408" i="3"/>
  <c r="BM408" i="3"/>
  <c r="BL408" i="3"/>
  <c r="BJ415" i="3"/>
  <c r="BJ420" i="3"/>
  <c r="BM422" i="3"/>
  <c r="BL422" i="3"/>
  <c r="BJ424" i="3"/>
  <c r="BJ430" i="3"/>
  <c r="BM433" i="3"/>
  <c r="BL433" i="3"/>
  <c r="BJ509" i="3"/>
  <c r="BL443" i="3"/>
  <c r="L242" i="3"/>
  <c r="L236" i="3"/>
  <c r="L234" i="3"/>
  <c r="L228" i="3"/>
  <c r="L226" i="3"/>
  <c r="BM326" i="3"/>
  <c r="BL326" i="3"/>
  <c r="BJ325" i="3"/>
  <c r="BJ326" i="3"/>
  <c r="BJ332" i="3"/>
  <c r="BM332" i="3"/>
  <c r="BL332" i="3"/>
  <c r="BJ344" i="3"/>
  <c r="BM344" i="3"/>
  <c r="BL344" i="3"/>
  <c r="BJ354" i="3"/>
  <c r="BJ358" i="3"/>
  <c r="BJ383" i="3"/>
  <c r="BM383" i="3"/>
  <c r="BL383" i="3"/>
  <c r="BJ407" i="3"/>
  <c r="BM407" i="3"/>
  <c r="BL407" i="3"/>
  <c r="BM412" i="3"/>
  <c r="BL412" i="3"/>
  <c r="BJ412" i="3"/>
  <c r="BM420" i="3"/>
  <c r="BL420" i="3"/>
  <c r="BJ422" i="3"/>
  <c r="BM424" i="3"/>
  <c r="BL424" i="3"/>
  <c r="BM430" i="3"/>
  <c r="BL430" i="3"/>
  <c r="BJ433" i="3"/>
  <c r="BL555" i="3"/>
  <c r="BJ481" i="3"/>
  <c r="BJ255" i="3"/>
  <c r="K244" i="3"/>
  <c r="K240" i="3"/>
  <c r="K236" i="3"/>
  <c r="K232" i="3"/>
  <c r="K228" i="3"/>
  <c r="K224" i="3"/>
  <c r="AY220" i="3"/>
  <c r="AI220" i="3"/>
  <c r="S220" i="3"/>
  <c r="K219" i="3"/>
  <c r="L218" i="3"/>
  <c r="M218" i="3" s="1"/>
  <c r="AY216" i="3"/>
  <c r="AI216" i="3"/>
  <c r="S216" i="3"/>
  <c r="K215" i="3"/>
  <c r="L214" i="3"/>
  <c r="S214" i="3" s="1"/>
  <c r="AY212" i="3"/>
  <c r="AI212" i="3"/>
  <c r="S212" i="3"/>
  <c r="K211" i="3"/>
  <c r="L210" i="3"/>
  <c r="M210" i="3" s="1"/>
  <c r="AY208" i="3"/>
  <c r="AI208" i="3"/>
  <c r="S208" i="3"/>
  <c r="K207" i="3"/>
  <c r="L206" i="3"/>
  <c r="S206" i="3" s="1"/>
  <c r="K203" i="3"/>
  <c r="L202" i="3"/>
  <c r="N202" i="3" s="1"/>
  <c r="K199" i="3"/>
  <c r="L198" i="3"/>
  <c r="N198" i="3" s="1"/>
  <c r="K195" i="3"/>
  <c r="L194" i="3"/>
  <c r="N194" i="3" s="1"/>
  <c r="K191" i="3"/>
  <c r="L190" i="3"/>
  <c r="N190" i="3" s="1"/>
  <c r="K187" i="3"/>
  <c r="L186" i="3"/>
  <c r="N186" i="3" s="1"/>
  <c r="K183" i="3"/>
  <c r="L182" i="3"/>
  <c r="N182" i="3" s="1"/>
  <c r="K179" i="3"/>
  <c r="L178" i="3"/>
  <c r="N178" i="3" s="1"/>
  <c r="K175" i="3"/>
  <c r="BI174" i="3"/>
  <c r="BA174" i="3"/>
  <c r="AS174" i="3"/>
  <c r="AK174" i="3"/>
  <c r="AC174" i="3"/>
  <c r="S174" i="3"/>
  <c r="K173" i="3"/>
  <c r="L172" i="3"/>
  <c r="S172" i="3" s="1"/>
  <c r="K169" i="3"/>
  <c r="L168" i="3"/>
  <c r="N168" i="3" s="1"/>
  <c r="K165" i="3"/>
  <c r="L164" i="3"/>
  <c r="N164" i="3" s="1"/>
  <c r="K161" i="3"/>
  <c r="L160" i="3"/>
  <c r="N160" i="3" s="1"/>
  <c r="K157" i="3"/>
  <c r="L156" i="3"/>
  <c r="N156" i="3" s="1"/>
  <c r="K153" i="3"/>
  <c r="K133" i="3"/>
  <c r="K104" i="3"/>
  <c r="L101" i="3"/>
  <c r="T101" i="3" s="1"/>
  <c r="L98" i="3"/>
  <c r="O98" i="3" s="1"/>
  <c r="AV296" i="3"/>
  <c r="AF296" i="3"/>
  <c r="P296" i="3"/>
  <c r="BC296" i="3"/>
  <c r="AU296" i="3"/>
  <c r="AM296" i="3"/>
  <c r="AE296" i="3"/>
  <c r="W296" i="3"/>
  <c r="BD297" i="3"/>
  <c r="X297" i="3"/>
  <c r="AY297" i="3"/>
  <c r="AI297" i="3"/>
  <c r="S297" i="3"/>
  <c r="AV300" i="3"/>
  <c r="AF300" i="3"/>
  <c r="P300" i="3"/>
  <c r="BC300" i="3"/>
  <c r="AU300" i="3"/>
  <c r="AM300" i="3"/>
  <c r="AE300" i="3"/>
  <c r="W300" i="3"/>
  <c r="BD301" i="3"/>
  <c r="X301" i="3"/>
  <c r="AY301" i="3"/>
  <c r="AI301" i="3"/>
  <c r="S301" i="3"/>
  <c r="AV304" i="3"/>
  <c r="AF304" i="3"/>
  <c r="P304" i="3"/>
  <c r="BC304" i="3"/>
  <c r="AU304" i="3"/>
  <c r="AM304" i="3"/>
  <c r="AE304" i="3"/>
  <c r="W304" i="3"/>
  <c r="BD305" i="3"/>
  <c r="X305" i="3"/>
  <c r="AY305" i="3"/>
  <c r="AI305" i="3"/>
  <c r="S305" i="3"/>
  <c r="AV308" i="3"/>
  <c r="AF308" i="3"/>
  <c r="P308" i="3"/>
  <c r="BC308" i="3"/>
  <c r="AU308" i="3"/>
  <c r="AM308" i="3"/>
  <c r="AE308" i="3"/>
  <c r="W308" i="3"/>
  <c r="BD309" i="3"/>
  <c r="X309" i="3"/>
  <c r="AY309" i="3"/>
  <c r="AI309" i="3"/>
  <c r="S309" i="3"/>
  <c r="AV312" i="3"/>
  <c r="AF312" i="3"/>
  <c r="P312" i="3"/>
  <c r="BC312" i="3"/>
  <c r="AU312" i="3"/>
  <c r="AM312" i="3"/>
  <c r="AE312" i="3"/>
  <c r="W312" i="3"/>
  <c r="BD313" i="3"/>
  <c r="X313" i="3"/>
  <c r="AY313" i="3"/>
  <c r="AI313" i="3"/>
  <c r="S313" i="3"/>
  <c r="AV316" i="3"/>
  <c r="AF316" i="3"/>
  <c r="P316" i="3"/>
  <c r="BC316" i="3"/>
  <c r="AU316" i="3"/>
  <c r="AM316" i="3"/>
  <c r="AE316" i="3"/>
  <c r="W316" i="3"/>
  <c r="BD317" i="3"/>
  <c r="X317" i="3"/>
  <c r="AY317" i="3"/>
  <c r="AI317" i="3"/>
  <c r="S317" i="3"/>
  <c r="BJ462" i="3"/>
  <c r="BJ461" i="3"/>
  <c r="BJ460" i="3"/>
  <c r="BJ459" i="3"/>
  <c r="BJ458" i="3"/>
  <c r="BJ457" i="3"/>
  <c r="BM448" i="3"/>
  <c r="BJ603" i="3"/>
  <c r="BL507" i="3"/>
  <c r="BM462" i="3"/>
  <c r="BL448" i="3"/>
  <c r="BL462" i="3"/>
  <c r="BM555" i="3"/>
  <c r="BM601" i="3"/>
  <c r="BL509" i="3"/>
  <c r="N153" i="3"/>
  <c r="P153" i="3"/>
  <c r="X153" i="3"/>
  <c r="AF153" i="3"/>
  <c r="AN153" i="3"/>
  <c r="AV153" i="3"/>
  <c r="BD153" i="3"/>
  <c r="T153" i="3"/>
  <c r="T104" i="3"/>
  <c r="AJ104" i="3"/>
  <c r="AZ104" i="3"/>
  <c r="AB104" i="3"/>
  <c r="N151" i="3"/>
  <c r="P151" i="3"/>
  <c r="X151" i="3"/>
  <c r="AF151" i="3"/>
  <c r="AN151" i="3"/>
  <c r="AV151" i="3"/>
  <c r="BD151" i="3"/>
  <c r="T151" i="3"/>
  <c r="N106" i="3"/>
  <c r="P106" i="3"/>
  <c r="X106" i="3"/>
  <c r="AF106" i="3"/>
  <c r="AN106" i="3"/>
  <c r="AV106" i="3"/>
  <c r="BD106" i="3"/>
  <c r="T106" i="3"/>
  <c r="T102" i="3"/>
  <c r="AJ102" i="3"/>
  <c r="AZ102" i="3"/>
  <c r="AB102" i="3"/>
  <c r="K245" i="3"/>
  <c r="K243" i="3"/>
  <c r="K241" i="3"/>
  <c r="K239" i="3"/>
  <c r="K237" i="3"/>
  <c r="K235" i="3"/>
  <c r="K233" i="3"/>
  <c r="K231" i="3"/>
  <c r="K229" i="3"/>
  <c r="K227" i="3"/>
  <c r="K225" i="3"/>
  <c r="K223" i="3"/>
  <c r="L221" i="3"/>
  <c r="O221" i="3" s="1"/>
  <c r="BC220" i="3"/>
  <c r="AU220" i="3"/>
  <c r="AM220" i="3"/>
  <c r="AE220" i="3"/>
  <c r="W220" i="3"/>
  <c r="O220" i="3"/>
  <c r="L219" i="3"/>
  <c r="M219" i="3" s="1"/>
  <c r="BC218" i="3"/>
  <c r="AU218" i="3"/>
  <c r="AM218" i="3"/>
  <c r="AE218" i="3"/>
  <c r="W218" i="3"/>
  <c r="O218" i="3"/>
  <c r="L217" i="3"/>
  <c r="O217" i="3" s="1"/>
  <c r="BC216" i="3"/>
  <c r="AU216" i="3"/>
  <c r="AM216" i="3"/>
  <c r="AE216" i="3"/>
  <c r="W216" i="3"/>
  <c r="O216" i="3"/>
  <c r="L215" i="3"/>
  <c r="O215" i="3" s="1"/>
  <c r="BC214" i="3"/>
  <c r="AU214" i="3"/>
  <c r="AM214" i="3"/>
  <c r="AE214" i="3"/>
  <c r="W214" i="3"/>
  <c r="O214" i="3"/>
  <c r="L213" i="3"/>
  <c r="M213" i="3" s="1"/>
  <c r="BC212" i="3"/>
  <c r="AU212" i="3"/>
  <c r="AM212" i="3"/>
  <c r="AE212" i="3"/>
  <c r="W212" i="3"/>
  <c r="O212" i="3"/>
  <c r="L211" i="3"/>
  <c r="M211" i="3" s="1"/>
  <c r="BC210" i="3"/>
  <c r="AU210" i="3"/>
  <c r="AM210" i="3"/>
  <c r="AE210" i="3"/>
  <c r="W210" i="3"/>
  <c r="O210" i="3"/>
  <c r="L209" i="3"/>
  <c r="O209" i="3" s="1"/>
  <c r="BC208" i="3"/>
  <c r="AU208" i="3"/>
  <c r="AM208" i="3"/>
  <c r="AE208" i="3"/>
  <c r="W208" i="3"/>
  <c r="O208" i="3"/>
  <c r="L207" i="3"/>
  <c r="O207" i="3" s="1"/>
  <c r="BC206" i="3"/>
  <c r="AU206" i="3"/>
  <c r="AM206" i="3"/>
  <c r="AE206" i="3"/>
  <c r="W206" i="3"/>
  <c r="O206" i="3"/>
  <c r="L205" i="3"/>
  <c r="N205" i="3" s="1"/>
  <c r="L203" i="3"/>
  <c r="N203" i="3" s="1"/>
  <c r="L201" i="3"/>
  <c r="N201" i="3" s="1"/>
  <c r="L199" i="3"/>
  <c r="N199" i="3" s="1"/>
  <c r="L197" i="3"/>
  <c r="N197" i="3" s="1"/>
  <c r="L195" i="3"/>
  <c r="N195" i="3" s="1"/>
  <c r="L193" i="3"/>
  <c r="N193" i="3" s="1"/>
  <c r="L191" i="3"/>
  <c r="N191" i="3" s="1"/>
  <c r="L189" i="3"/>
  <c r="N189" i="3" s="1"/>
  <c r="L187" i="3"/>
  <c r="N187" i="3" s="1"/>
  <c r="L185" i="3"/>
  <c r="N185" i="3" s="1"/>
  <c r="L183" i="3"/>
  <c r="N183" i="3" s="1"/>
  <c r="L181" i="3"/>
  <c r="N181" i="3" s="1"/>
  <c r="L179" i="3"/>
  <c r="N179" i="3" s="1"/>
  <c r="L177" i="3"/>
  <c r="N177" i="3" s="1"/>
  <c r="L175" i="3"/>
  <c r="N175" i="3" s="1"/>
  <c r="BG174" i="3"/>
  <c r="BC174" i="3"/>
  <c r="AY174" i="3"/>
  <c r="AU174" i="3"/>
  <c r="AQ174" i="3"/>
  <c r="AM174" i="3"/>
  <c r="AI174" i="3"/>
  <c r="AE174" i="3"/>
  <c r="AA174" i="3"/>
  <c r="W174" i="3"/>
  <c r="O174" i="3"/>
  <c r="L173" i="3"/>
  <c r="M173" i="3" s="1"/>
  <c r="BC172" i="3"/>
  <c r="AU172" i="3"/>
  <c r="AM172" i="3"/>
  <c r="AE172" i="3"/>
  <c r="W172" i="3"/>
  <c r="O172" i="3"/>
  <c r="L171" i="3"/>
  <c r="N171" i="3" s="1"/>
  <c r="L169" i="3"/>
  <c r="N169" i="3" s="1"/>
  <c r="L167" i="3"/>
  <c r="N167" i="3" s="1"/>
  <c r="L165" i="3"/>
  <c r="N165" i="3" s="1"/>
  <c r="L163" i="3"/>
  <c r="N163" i="3" s="1"/>
  <c r="L161" i="3"/>
  <c r="N161" i="3" s="1"/>
  <c r="L159" i="3"/>
  <c r="N159" i="3" s="1"/>
  <c r="L157" i="3"/>
  <c r="N157" i="3" s="1"/>
  <c r="L155" i="3"/>
  <c r="N155" i="3" s="1"/>
  <c r="BH153" i="3"/>
  <c r="AZ153" i="3"/>
  <c r="AR153" i="3"/>
  <c r="AJ153" i="3"/>
  <c r="AB153" i="3"/>
  <c r="K152" i="3"/>
  <c r="BH151" i="3"/>
  <c r="AZ151" i="3"/>
  <c r="AR151" i="3"/>
  <c r="AJ151" i="3"/>
  <c r="AB151" i="3"/>
  <c r="K150" i="3"/>
  <c r="K149" i="3"/>
  <c r="K148" i="3"/>
  <c r="K147" i="3"/>
  <c r="K146" i="3"/>
  <c r="K145" i="3"/>
  <c r="K144" i="3"/>
  <c r="K143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K134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L108" i="3"/>
  <c r="K108" i="3"/>
  <c r="L107" i="3"/>
  <c r="K107" i="3"/>
  <c r="BH106" i="3"/>
  <c r="AZ106" i="3"/>
  <c r="AR106" i="3"/>
  <c r="AJ106" i="3"/>
  <c r="AB106" i="3"/>
  <c r="K105" i="3"/>
  <c r="BH104" i="3"/>
  <c r="AR104" i="3"/>
  <c r="K103" i="3"/>
  <c r="BH102" i="3"/>
  <c r="AR102" i="3"/>
  <c r="AZ101" i="3"/>
  <c r="AJ101" i="3"/>
  <c r="L100" i="3"/>
  <c r="AI100" i="3" s="1"/>
  <c r="L99" i="3"/>
  <c r="BG99" i="3" s="1"/>
  <c r="AY98" i="3"/>
  <c r="AI98" i="3"/>
  <c r="S98" i="3"/>
  <c r="BM256" i="3"/>
  <c r="BL256" i="3"/>
  <c r="BJ256" i="3"/>
  <c r="BM259" i="3"/>
  <c r="BJ263" i="3"/>
  <c r="BJ262" i="3"/>
  <c r="BJ265" i="3"/>
  <c r="BJ284" i="3"/>
  <c r="BJ288" i="3"/>
  <c r="BJ292" i="3"/>
  <c r="AV295" i="3"/>
  <c r="AF295" i="3"/>
  <c r="P295" i="3"/>
  <c r="BC295" i="3"/>
  <c r="AU295" i="3"/>
  <c r="AM295" i="3"/>
  <c r="AE295" i="3"/>
  <c r="W295" i="3"/>
  <c r="AV297" i="3"/>
  <c r="AF297" i="3"/>
  <c r="P297" i="3"/>
  <c r="BC297" i="3"/>
  <c r="AU297" i="3"/>
  <c r="AM297" i="3"/>
  <c r="AE297" i="3"/>
  <c r="W297" i="3"/>
  <c r="AV299" i="3"/>
  <c r="AF299" i="3"/>
  <c r="P299" i="3"/>
  <c r="BC299" i="3"/>
  <c r="AU299" i="3"/>
  <c r="AM299" i="3"/>
  <c r="AE299" i="3"/>
  <c r="W299" i="3"/>
  <c r="AV301" i="3"/>
  <c r="AF301" i="3"/>
  <c r="P301" i="3"/>
  <c r="BC301" i="3"/>
  <c r="AU301" i="3"/>
  <c r="AM301" i="3"/>
  <c r="AE301" i="3"/>
  <c r="W301" i="3"/>
  <c r="AV303" i="3"/>
  <c r="AF303" i="3"/>
  <c r="P303" i="3"/>
  <c r="BC303" i="3"/>
  <c r="AU303" i="3"/>
  <c r="AM303" i="3"/>
  <c r="AE303" i="3"/>
  <c r="W303" i="3"/>
  <c r="AV305" i="3"/>
  <c r="AF305" i="3"/>
  <c r="P305" i="3"/>
  <c r="BC305" i="3"/>
  <c r="AU305" i="3"/>
  <c r="AM305" i="3"/>
  <c r="AE305" i="3"/>
  <c r="W305" i="3"/>
  <c r="AV307" i="3"/>
  <c r="AF307" i="3"/>
  <c r="P307" i="3"/>
  <c r="BC307" i="3"/>
  <c r="AU307" i="3"/>
  <c r="AM307" i="3"/>
  <c r="AE307" i="3"/>
  <c r="W307" i="3"/>
  <c r="AV309" i="3"/>
  <c r="AF309" i="3"/>
  <c r="P309" i="3"/>
  <c r="BC309" i="3"/>
  <c r="AU309" i="3"/>
  <c r="AM309" i="3"/>
  <c r="AE309" i="3"/>
  <c r="W309" i="3"/>
  <c r="AV311" i="3"/>
  <c r="AF311" i="3"/>
  <c r="P311" i="3"/>
  <c r="BC311" i="3"/>
  <c r="AU311" i="3"/>
  <c r="AM311" i="3"/>
  <c r="AE311" i="3"/>
  <c r="W311" i="3"/>
  <c r="AV313" i="3"/>
  <c r="AF313" i="3"/>
  <c r="P313" i="3"/>
  <c r="BC313" i="3"/>
  <c r="AU313" i="3"/>
  <c r="AM313" i="3"/>
  <c r="AE313" i="3"/>
  <c r="W313" i="3"/>
  <c r="AV315" i="3"/>
  <c r="AF315" i="3"/>
  <c r="P315" i="3"/>
  <c r="BC315" i="3"/>
  <c r="AU315" i="3"/>
  <c r="AM315" i="3"/>
  <c r="AE315" i="3"/>
  <c r="W315" i="3"/>
  <c r="AV317" i="3"/>
  <c r="AF317" i="3"/>
  <c r="P317" i="3"/>
  <c r="BC317" i="3"/>
  <c r="AU317" i="3"/>
  <c r="AM317" i="3"/>
  <c r="AE317" i="3"/>
  <c r="W317" i="3"/>
  <c r="BG318" i="3"/>
  <c r="AV318" i="3"/>
  <c r="AF318" i="3"/>
  <c r="P318" i="3"/>
  <c r="AU318" i="3"/>
  <c r="AM318" i="3"/>
  <c r="AE318" i="3"/>
  <c r="W318" i="3"/>
  <c r="BM327" i="3"/>
  <c r="BL327" i="3"/>
  <c r="BJ338" i="3"/>
  <c r="BM338" i="3"/>
  <c r="BL338" i="3"/>
  <c r="BJ369" i="3"/>
  <c r="BM369" i="3"/>
  <c r="BL369" i="3"/>
  <c r="BJ377" i="3"/>
  <c r="BM377" i="3"/>
  <c r="BL377" i="3"/>
  <c r="BJ389" i="3"/>
  <c r="BM389" i="3"/>
  <c r="BL389" i="3"/>
  <c r="BJ376" i="3"/>
  <c r="BM376" i="3"/>
  <c r="BL376" i="3"/>
  <c r="BJ436" i="3"/>
  <c r="BK456" i="3"/>
  <c r="BM507" i="3"/>
  <c r="BM451" i="3"/>
  <c r="AB264" i="3"/>
  <c r="AR264" i="3"/>
  <c r="AZ264" i="3"/>
  <c r="BH264" i="3"/>
  <c r="T264" i="3"/>
  <c r="AJ264" i="3"/>
  <c r="AV264" i="3"/>
  <c r="BD264" i="3"/>
  <c r="T266" i="3"/>
  <c r="AB266" i="3"/>
  <c r="AJ266" i="3"/>
  <c r="AR266" i="3"/>
  <c r="AZ266" i="3"/>
  <c r="BH266" i="3"/>
  <c r="P266" i="3"/>
  <c r="X266" i="3"/>
  <c r="AF266" i="3"/>
  <c r="AN266" i="3"/>
  <c r="AV266" i="3"/>
  <c r="BD266" i="3"/>
  <c r="T272" i="3"/>
  <c r="AB272" i="3"/>
  <c r="AJ272" i="3"/>
  <c r="AR272" i="3"/>
  <c r="AZ272" i="3"/>
  <c r="BH272" i="3"/>
  <c r="P272" i="3"/>
  <c r="X272" i="3"/>
  <c r="AF272" i="3"/>
  <c r="AN272" i="3"/>
  <c r="AV272" i="3"/>
  <c r="BD272" i="3"/>
  <c r="T274" i="3"/>
  <c r="AB274" i="3"/>
  <c r="AJ274" i="3"/>
  <c r="AR274" i="3"/>
  <c r="AZ274" i="3"/>
  <c r="BH274" i="3"/>
  <c r="P274" i="3"/>
  <c r="X274" i="3"/>
  <c r="AF274" i="3"/>
  <c r="AN274" i="3"/>
  <c r="AV274" i="3"/>
  <c r="BD274" i="3"/>
  <c r="T276" i="3"/>
  <c r="AB276" i="3"/>
  <c r="AJ276" i="3"/>
  <c r="AR276" i="3"/>
  <c r="AZ276" i="3"/>
  <c r="BH276" i="3"/>
  <c r="P276" i="3"/>
  <c r="X276" i="3"/>
  <c r="AF276" i="3"/>
  <c r="AN276" i="3"/>
  <c r="AV276" i="3"/>
  <c r="BD276" i="3"/>
  <c r="T278" i="3"/>
  <c r="AB278" i="3"/>
  <c r="AJ278" i="3"/>
  <c r="AR278" i="3"/>
  <c r="AZ278" i="3"/>
  <c r="BH278" i="3"/>
  <c r="P278" i="3"/>
  <c r="X278" i="3"/>
  <c r="AF278" i="3"/>
  <c r="AN278" i="3"/>
  <c r="AV278" i="3"/>
  <c r="BD278" i="3"/>
  <c r="T280" i="3"/>
  <c r="AB280" i="3"/>
  <c r="AJ280" i="3"/>
  <c r="AO280" i="3"/>
  <c r="AS280" i="3"/>
  <c r="AW280" i="3"/>
  <c r="BA280" i="3"/>
  <c r="BE280" i="3"/>
  <c r="BI280" i="3"/>
  <c r="P280" i="3"/>
  <c r="X280" i="3"/>
  <c r="AF280" i="3"/>
  <c r="AM280" i="3"/>
  <c r="AQ280" i="3"/>
  <c r="AU280" i="3"/>
  <c r="AY280" i="3"/>
  <c r="BC280" i="3"/>
  <c r="BG280" i="3"/>
  <c r="BC293" i="3"/>
  <c r="AU293" i="3"/>
  <c r="AM293" i="3"/>
  <c r="AE293" i="3"/>
  <c r="W293" i="3"/>
  <c r="BI293" i="3"/>
  <c r="BA293" i="3"/>
  <c r="AS293" i="3"/>
  <c r="AK293" i="3"/>
  <c r="AC293" i="3"/>
  <c r="U293" i="3"/>
  <c r="N293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BF294" i="3"/>
  <c r="BB294" i="3"/>
  <c r="AX294" i="3"/>
  <c r="AT294" i="3"/>
  <c r="AP294" i="3"/>
  <c r="AL294" i="3"/>
  <c r="AH294" i="3"/>
  <c r="AD294" i="3"/>
  <c r="Z294" i="3"/>
  <c r="V294" i="3"/>
  <c r="R294" i="3"/>
  <c r="M294" i="3"/>
  <c r="N152" i="3"/>
  <c r="N150" i="3"/>
  <c r="BM262" i="3"/>
  <c r="BL262" i="3"/>
  <c r="BJ272" i="3"/>
  <c r="BJ273" i="3"/>
  <c r="BJ274" i="3"/>
  <c r="BJ275" i="3"/>
  <c r="BJ276" i="3"/>
  <c r="BJ277" i="3"/>
  <c r="BJ278" i="3"/>
  <c r="BJ279" i="3"/>
  <c r="BJ280" i="3"/>
  <c r="BJ281" i="3"/>
  <c r="BJ283" i="3"/>
  <c r="BJ285" i="3"/>
  <c r="BJ287" i="3"/>
  <c r="BJ289" i="3"/>
  <c r="BJ291" i="3"/>
  <c r="BJ282" i="3"/>
  <c r="BJ286" i="3"/>
  <c r="BJ290" i="3"/>
  <c r="BJ327" i="3"/>
  <c r="BM361" i="3"/>
  <c r="BL361" i="3"/>
  <c r="BJ361" i="3"/>
  <c r="BM436" i="3"/>
  <c r="BL436" i="3"/>
  <c r="BM461" i="3"/>
  <c r="BL461" i="3"/>
  <c r="BM460" i="3"/>
  <c r="BL460" i="3"/>
  <c r="BM459" i="3"/>
  <c r="BL459" i="3"/>
  <c r="BM458" i="3"/>
  <c r="BL458" i="3"/>
  <c r="BM457" i="3"/>
  <c r="BL457" i="3"/>
  <c r="BL456" i="3"/>
  <c r="BJ448" i="3"/>
  <c r="BK448" i="3"/>
  <c r="T271" i="3"/>
  <c r="AB271" i="3"/>
  <c r="AJ271" i="3"/>
  <c r="AR271" i="3"/>
  <c r="AZ271" i="3"/>
  <c r="BF271" i="3"/>
  <c r="P271" i="3"/>
  <c r="X271" i="3"/>
  <c r="AF271" i="3"/>
  <c r="AN271" i="3"/>
  <c r="AV271" i="3"/>
  <c r="BD271" i="3"/>
  <c r="BH271" i="3"/>
  <c r="T353" i="3"/>
  <c r="AB353" i="3"/>
  <c r="AJ353" i="3"/>
  <c r="AR353" i="3"/>
  <c r="AZ353" i="3"/>
  <c r="BH353" i="3"/>
  <c r="P353" i="3"/>
  <c r="X353" i="3"/>
  <c r="AF353" i="3"/>
  <c r="AN353" i="3"/>
  <c r="AV353" i="3"/>
  <c r="BD353" i="3"/>
  <c r="BG293" i="3"/>
  <c r="AY293" i="3"/>
  <c r="AQ293" i="3"/>
  <c r="AI293" i="3"/>
  <c r="AA293" i="3"/>
  <c r="S293" i="3"/>
  <c r="BE293" i="3"/>
  <c r="AW293" i="3"/>
  <c r="AO293" i="3"/>
  <c r="AG293" i="3"/>
  <c r="Y293" i="3"/>
  <c r="BI294" i="3"/>
  <c r="BE294" i="3"/>
  <c r="BA294" i="3"/>
  <c r="AW294" i="3"/>
  <c r="AS294" i="3"/>
  <c r="AO294" i="3"/>
  <c r="AK294" i="3"/>
  <c r="AG294" i="3"/>
  <c r="AC294" i="3"/>
  <c r="Y294" i="3"/>
  <c r="U294" i="3"/>
  <c r="Q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K462" i="3"/>
  <c r="BN462" i="3"/>
  <c r="BJ456" i="3"/>
  <c r="BN456" i="3"/>
  <c r="BN449" i="3"/>
  <c r="BK449" i="3"/>
  <c r="BM456" i="3"/>
  <c r="BL449" i="3"/>
  <c r="BN461" i="3"/>
  <c r="BN460" i="3"/>
  <c r="BN459" i="3"/>
  <c r="BN458" i="3"/>
  <c r="BN457" i="3"/>
  <c r="BJ449" i="3"/>
  <c r="BM449" i="3"/>
  <c r="BJ254" i="3"/>
  <c r="BM254" i="3"/>
  <c r="BK255" i="3"/>
  <c r="BN255" i="3"/>
  <c r="BL257" i="3"/>
  <c r="BK258" i="3"/>
  <c r="BN258" i="3"/>
  <c r="BM263" i="3"/>
  <c r="BL260" i="3"/>
  <c r="BN262" i="3"/>
  <c r="BK262" i="3"/>
  <c r="BM265" i="3"/>
  <c r="BL266" i="3"/>
  <c r="BL267" i="3"/>
  <c r="BK268" i="3"/>
  <c r="BN268" i="3"/>
  <c r="BM269" i="3"/>
  <c r="BJ269" i="3"/>
  <c r="BL270" i="3"/>
  <c r="BM271" i="3"/>
  <c r="BK276" i="3"/>
  <c r="BN276" i="3"/>
  <c r="BK277" i="3"/>
  <c r="BN277" i="3"/>
  <c r="BK279" i="3"/>
  <c r="BN279" i="3"/>
  <c r="BK280" i="3"/>
  <c r="BN280" i="3"/>
  <c r="BM282" i="3"/>
  <c r="BL282" i="3"/>
  <c r="BM284" i="3"/>
  <c r="BL284" i="3"/>
  <c r="BM286" i="3"/>
  <c r="BL286" i="3"/>
  <c r="BM288" i="3"/>
  <c r="BL288" i="3"/>
  <c r="BM290" i="3"/>
  <c r="BL290" i="3"/>
  <c r="BM292" i="3"/>
  <c r="BL292" i="3"/>
  <c r="BM281" i="3"/>
  <c r="BL281" i="3"/>
  <c r="BM283" i="3"/>
  <c r="BL283" i="3"/>
  <c r="BM285" i="3"/>
  <c r="BL285" i="3"/>
  <c r="BM287" i="3"/>
  <c r="BL287" i="3"/>
  <c r="BM289" i="3"/>
  <c r="BL289" i="3"/>
  <c r="BM291" i="3"/>
  <c r="BL291" i="3"/>
  <c r="BN293" i="3"/>
  <c r="BK293" i="3"/>
  <c r="R295" i="3"/>
  <c r="Z295" i="3"/>
  <c r="AH295" i="3"/>
  <c r="AP295" i="3"/>
  <c r="AX295" i="3"/>
  <c r="BF295" i="3"/>
  <c r="N295" i="3"/>
  <c r="V295" i="3"/>
  <c r="AD295" i="3"/>
  <c r="AL295" i="3"/>
  <c r="AT295" i="3"/>
  <c r="BB295" i="3"/>
  <c r="R296" i="3"/>
  <c r="Z296" i="3"/>
  <c r="AH296" i="3"/>
  <c r="AP296" i="3"/>
  <c r="AX296" i="3"/>
  <c r="BF296" i="3"/>
  <c r="N296" i="3"/>
  <c r="V296" i="3"/>
  <c r="AD296" i="3"/>
  <c r="AL296" i="3"/>
  <c r="AT296" i="3"/>
  <c r="BB296" i="3"/>
  <c r="R297" i="3"/>
  <c r="Z297" i="3"/>
  <c r="AH297" i="3"/>
  <c r="AP297" i="3"/>
  <c r="AX297" i="3"/>
  <c r="BF297" i="3"/>
  <c r="N297" i="3"/>
  <c r="V297" i="3"/>
  <c r="AD297" i="3"/>
  <c r="AL297" i="3"/>
  <c r="AT297" i="3"/>
  <c r="BB297" i="3"/>
  <c r="R298" i="3"/>
  <c r="Z298" i="3"/>
  <c r="AH298" i="3"/>
  <c r="AP298" i="3"/>
  <c r="AX298" i="3"/>
  <c r="BF298" i="3"/>
  <c r="N298" i="3"/>
  <c r="V298" i="3"/>
  <c r="AD298" i="3"/>
  <c r="AL298" i="3"/>
  <c r="AT298" i="3"/>
  <c r="BB298" i="3"/>
  <c r="R299" i="3"/>
  <c r="Z299" i="3"/>
  <c r="AH299" i="3"/>
  <c r="AP299" i="3"/>
  <c r="AX299" i="3"/>
  <c r="BF299" i="3"/>
  <c r="N299" i="3"/>
  <c r="V299" i="3"/>
  <c r="AD299" i="3"/>
  <c r="AL299" i="3"/>
  <c r="AT299" i="3"/>
  <c r="BB299" i="3"/>
  <c r="R300" i="3"/>
  <c r="Z300" i="3"/>
  <c r="AH300" i="3"/>
  <c r="AP300" i="3"/>
  <c r="AX300" i="3"/>
  <c r="BF300" i="3"/>
  <c r="N300" i="3"/>
  <c r="V300" i="3"/>
  <c r="AD300" i="3"/>
  <c r="AL300" i="3"/>
  <c r="AT300" i="3"/>
  <c r="BB300" i="3"/>
  <c r="R301" i="3"/>
  <c r="Z301" i="3"/>
  <c r="AH301" i="3"/>
  <c r="AP301" i="3"/>
  <c r="AX301" i="3"/>
  <c r="BF301" i="3"/>
  <c r="N301" i="3"/>
  <c r="V301" i="3"/>
  <c r="AD301" i="3"/>
  <c r="AL301" i="3"/>
  <c r="AT301" i="3"/>
  <c r="BB301" i="3"/>
  <c r="R302" i="3"/>
  <c r="Z302" i="3"/>
  <c r="AH302" i="3"/>
  <c r="AP302" i="3"/>
  <c r="AX302" i="3"/>
  <c r="BF302" i="3"/>
  <c r="N302" i="3"/>
  <c r="V302" i="3"/>
  <c r="AD302" i="3"/>
  <c r="AL302" i="3"/>
  <c r="AT302" i="3"/>
  <c r="BB302" i="3"/>
  <c r="R303" i="3"/>
  <c r="Z303" i="3"/>
  <c r="AH303" i="3"/>
  <c r="AP303" i="3"/>
  <c r="AX303" i="3"/>
  <c r="BF303" i="3"/>
  <c r="N303" i="3"/>
  <c r="V303" i="3"/>
  <c r="AD303" i="3"/>
  <c r="AL303" i="3"/>
  <c r="AT303" i="3"/>
  <c r="BB303" i="3"/>
  <c r="R304" i="3"/>
  <c r="Z304" i="3"/>
  <c r="AH304" i="3"/>
  <c r="AP304" i="3"/>
  <c r="AX304" i="3"/>
  <c r="BF304" i="3"/>
  <c r="N304" i="3"/>
  <c r="V304" i="3"/>
  <c r="AD304" i="3"/>
  <c r="AL304" i="3"/>
  <c r="AT304" i="3"/>
  <c r="BB304" i="3"/>
  <c r="R305" i="3"/>
  <c r="Z305" i="3"/>
  <c r="AH305" i="3"/>
  <c r="AP305" i="3"/>
  <c r="AX305" i="3"/>
  <c r="BF305" i="3"/>
  <c r="N305" i="3"/>
  <c r="V305" i="3"/>
  <c r="AD305" i="3"/>
  <c r="AL305" i="3"/>
  <c r="AT305" i="3"/>
  <c r="BB305" i="3"/>
  <c r="R306" i="3"/>
  <c r="Z306" i="3"/>
  <c r="AH306" i="3"/>
  <c r="AP306" i="3"/>
  <c r="AX306" i="3"/>
  <c r="BF306" i="3"/>
  <c r="N306" i="3"/>
  <c r="V306" i="3"/>
  <c r="AD306" i="3"/>
  <c r="AL306" i="3"/>
  <c r="AT306" i="3"/>
  <c r="BB306" i="3"/>
  <c r="R307" i="3"/>
  <c r="Z307" i="3"/>
  <c r="AH307" i="3"/>
  <c r="AP307" i="3"/>
  <c r="AX307" i="3"/>
  <c r="BF307" i="3"/>
  <c r="N307" i="3"/>
  <c r="V307" i="3"/>
  <c r="AD307" i="3"/>
  <c r="AL307" i="3"/>
  <c r="AT307" i="3"/>
  <c r="BB307" i="3"/>
  <c r="R308" i="3"/>
  <c r="Z308" i="3"/>
  <c r="AH308" i="3"/>
  <c r="AP308" i="3"/>
  <c r="AX308" i="3"/>
  <c r="BF308" i="3"/>
  <c r="N308" i="3"/>
  <c r="V308" i="3"/>
  <c r="AD308" i="3"/>
  <c r="AL308" i="3"/>
  <c r="AT308" i="3"/>
  <c r="BB308" i="3"/>
  <c r="R309" i="3"/>
  <c r="Z309" i="3"/>
  <c r="AH309" i="3"/>
  <c r="AP309" i="3"/>
  <c r="AX309" i="3"/>
  <c r="BF309" i="3"/>
  <c r="N309" i="3"/>
  <c r="V309" i="3"/>
  <c r="AD309" i="3"/>
  <c r="AL309" i="3"/>
  <c r="AT309" i="3"/>
  <c r="BB309" i="3"/>
  <c r="R310" i="3"/>
  <c r="Z310" i="3"/>
  <c r="AH310" i="3"/>
  <c r="AP310" i="3"/>
  <c r="AX310" i="3"/>
  <c r="BF310" i="3"/>
  <c r="N310" i="3"/>
  <c r="V310" i="3"/>
  <c r="AD310" i="3"/>
  <c r="AL310" i="3"/>
  <c r="AT310" i="3"/>
  <c r="BB310" i="3"/>
  <c r="R311" i="3"/>
  <c r="Z311" i="3"/>
  <c r="AH311" i="3"/>
  <c r="AP311" i="3"/>
  <c r="AX311" i="3"/>
  <c r="BF311" i="3"/>
  <c r="N311" i="3"/>
  <c r="V311" i="3"/>
  <c r="AD311" i="3"/>
  <c r="AL311" i="3"/>
  <c r="AT311" i="3"/>
  <c r="BB311" i="3"/>
  <c r="R312" i="3"/>
  <c r="Z312" i="3"/>
  <c r="AH312" i="3"/>
  <c r="AP312" i="3"/>
  <c r="AX312" i="3"/>
  <c r="BF312" i="3"/>
  <c r="N312" i="3"/>
  <c r="V312" i="3"/>
  <c r="AD312" i="3"/>
  <c r="AL312" i="3"/>
  <c r="AT312" i="3"/>
  <c r="BB312" i="3"/>
  <c r="R313" i="3"/>
  <c r="Z313" i="3"/>
  <c r="AH313" i="3"/>
  <c r="AP313" i="3"/>
  <c r="AX313" i="3"/>
  <c r="BF313" i="3"/>
  <c r="N313" i="3"/>
  <c r="V313" i="3"/>
  <c r="AD313" i="3"/>
  <c r="AL313" i="3"/>
  <c r="AT313" i="3"/>
  <c r="BB313" i="3"/>
  <c r="R314" i="3"/>
  <c r="Z314" i="3"/>
  <c r="AH314" i="3"/>
  <c r="AP314" i="3"/>
  <c r="AX314" i="3"/>
  <c r="BF314" i="3"/>
  <c r="N314" i="3"/>
  <c r="V314" i="3"/>
  <c r="AD314" i="3"/>
  <c r="AL314" i="3"/>
  <c r="AT314" i="3"/>
  <c r="BB314" i="3"/>
  <c r="R315" i="3"/>
  <c r="Z315" i="3"/>
  <c r="AH315" i="3"/>
  <c r="AP315" i="3"/>
  <c r="AX315" i="3"/>
  <c r="BF315" i="3"/>
  <c r="N315" i="3"/>
  <c r="V315" i="3"/>
  <c r="AD315" i="3"/>
  <c r="AL315" i="3"/>
  <c r="AT315" i="3"/>
  <c r="BB315" i="3"/>
  <c r="R316" i="3"/>
  <c r="Z316" i="3"/>
  <c r="AH316" i="3"/>
  <c r="AP316" i="3"/>
  <c r="AX316" i="3"/>
  <c r="BF316" i="3"/>
  <c r="N316" i="3"/>
  <c r="V316" i="3"/>
  <c r="AD316" i="3"/>
  <c r="AL316" i="3"/>
  <c r="AT316" i="3"/>
  <c r="BB316" i="3"/>
  <c r="R317" i="3"/>
  <c r="Z317" i="3"/>
  <c r="AH317" i="3"/>
  <c r="AP317" i="3"/>
  <c r="AX317" i="3"/>
  <c r="BF317" i="3"/>
  <c r="N317" i="3"/>
  <c r="V317" i="3"/>
  <c r="AD317" i="3"/>
  <c r="AL317" i="3"/>
  <c r="AT317" i="3"/>
  <c r="BB317" i="3"/>
  <c r="R318" i="3"/>
  <c r="Z318" i="3"/>
  <c r="AH318" i="3"/>
  <c r="AP318" i="3"/>
  <c r="AX318" i="3"/>
  <c r="BD318" i="3"/>
  <c r="BH318" i="3"/>
  <c r="N318" i="3"/>
  <c r="V318" i="3"/>
  <c r="AD318" i="3"/>
  <c r="AL318" i="3"/>
  <c r="AT318" i="3"/>
  <c r="BB318" i="3"/>
  <c r="BF318" i="3"/>
  <c r="BK319" i="3"/>
  <c r="BN319" i="3"/>
  <c r="BM320" i="3"/>
  <c r="BL320" i="3"/>
  <c r="BK321" i="3"/>
  <c r="BN321" i="3"/>
  <c r="BM322" i="3"/>
  <c r="BL322" i="3"/>
  <c r="BK323" i="3"/>
  <c r="BN323" i="3"/>
  <c r="BM324" i="3"/>
  <c r="BL324" i="3"/>
  <c r="BK325" i="3"/>
  <c r="BN325" i="3"/>
  <c r="BK327" i="3"/>
  <c r="BN327" i="3"/>
  <c r="BM328" i="3"/>
  <c r="BL328" i="3"/>
  <c r="BK329" i="3"/>
  <c r="BN329" i="3"/>
  <c r="BM330" i="3"/>
  <c r="BL330" i="3"/>
  <c r="BK331" i="3"/>
  <c r="BN331" i="3"/>
  <c r="BJ319" i="3"/>
  <c r="BJ320" i="3"/>
  <c r="BJ321" i="3"/>
  <c r="BJ322" i="3"/>
  <c r="BJ323" i="3"/>
  <c r="BJ324" i="3"/>
  <c r="BJ328" i="3"/>
  <c r="BJ329" i="3"/>
  <c r="BJ330" i="3"/>
  <c r="BJ331" i="3"/>
  <c r="BK334" i="3"/>
  <c r="BN334" i="3"/>
  <c r="BJ336" i="3"/>
  <c r="BM336" i="3"/>
  <c r="BL336" i="3"/>
  <c r="BK338" i="3"/>
  <c r="BN338" i="3"/>
  <c r="BJ340" i="3"/>
  <c r="BM340" i="3"/>
  <c r="BL340" i="3"/>
  <c r="BK342" i="3"/>
  <c r="BN342" i="3"/>
  <c r="BK346" i="3"/>
  <c r="BN346" i="3"/>
  <c r="BJ348" i="3"/>
  <c r="BM348" i="3"/>
  <c r="BL348" i="3"/>
  <c r="BK350" i="3"/>
  <c r="BN350" i="3"/>
  <c r="BJ352" i="3"/>
  <c r="BM352" i="3"/>
  <c r="BL352" i="3"/>
  <c r="BK333" i="3"/>
  <c r="BN333" i="3"/>
  <c r="BJ335" i="3"/>
  <c r="BM335" i="3"/>
  <c r="BL335" i="3"/>
  <c r="BK337" i="3"/>
  <c r="BN337" i="3"/>
  <c r="BJ339" i="3"/>
  <c r="BM339" i="3"/>
  <c r="BL339" i="3"/>
  <c r="BK341" i="3"/>
  <c r="BN341" i="3"/>
  <c r="BJ343" i="3"/>
  <c r="BM343" i="3"/>
  <c r="BL343" i="3"/>
  <c r="BK345" i="3"/>
  <c r="BN345" i="3"/>
  <c r="BJ347" i="3"/>
  <c r="BM347" i="3"/>
  <c r="BL347" i="3"/>
  <c r="BK349" i="3"/>
  <c r="BN349" i="3"/>
  <c r="BJ351" i="3"/>
  <c r="BM351" i="3"/>
  <c r="BL351" i="3"/>
  <c r="BK353" i="3"/>
  <c r="BN353" i="3"/>
  <c r="BK354" i="3"/>
  <c r="BN354" i="3"/>
  <c r="BM355" i="3"/>
  <c r="BL355" i="3"/>
  <c r="BK356" i="3"/>
  <c r="BN356" i="3"/>
  <c r="BM357" i="3"/>
  <c r="BL357" i="3"/>
  <c r="BK358" i="3"/>
  <c r="BN358" i="3"/>
  <c r="BM359" i="3"/>
  <c r="BL359" i="3"/>
  <c r="BK360" i="3"/>
  <c r="BN360" i="3"/>
  <c r="BK362" i="3"/>
  <c r="BN362" i="3"/>
  <c r="BM363" i="3"/>
  <c r="BL363" i="3"/>
  <c r="BK364" i="3"/>
  <c r="BN364" i="3"/>
  <c r="BM365" i="3"/>
  <c r="BL365" i="3"/>
  <c r="BK366" i="3"/>
  <c r="BN366" i="3"/>
  <c r="BK367" i="3"/>
  <c r="BN367" i="3"/>
  <c r="BK371" i="3"/>
  <c r="BN371" i="3"/>
  <c r="BJ373" i="3"/>
  <c r="BM373" i="3"/>
  <c r="BL373" i="3"/>
  <c r="BK375" i="3"/>
  <c r="BN375" i="3"/>
  <c r="BK379" i="3"/>
  <c r="BN379" i="3"/>
  <c r="BJ381" i="3"/>
  <c r="BM381" i="3"/>
  <c r="BL381" i="3"/>
  <c r="BK383" i="3"/>
  <c r="BN383" i="3"/>
  <c r="BJ385" i="3"/>
  <c r="BM385" i="3"/>
  <c r="BL385" i="3"/>
  <c r="BK387" i="3"/>
  <c r="BN387" i="3"/>
  <c r="BK391" i="3"/>
  <c r="BN391" i="3"/>
  <c r="BJ393" i="3"/>
  <c r="BM393" i="3"/>
  <c r="BL393" i="3"/>
  <c r="BK395" i="3"/>
  <c r="BN395" i="3"/>
  <c r="BJ397" i="3"/>
  <c r="BM397" i="3"/>
  <c r="BL397" i="3"/>
  <c r="BK399" i="3"/>
  <c r="BN399" i="3"/>
  <c r="BK403" i="3"/>
  <c r="BN403" i="3"/>
  <c r="BJ405" i="3"/>
  <c r="BM405" i="3"/>
  <c r="BL405" i="3"/>
  <c r="BK407" i="3"/>
  <c r="BN407" i="3"/>
  <c r="BJ409" i="3"/>
  <c r="BM409" i="3"/>
  <c r="BL409" i="3"/>
  <c r="BK410" i="3"/>
  <c r="BN410" i="3"/>
  <c r="BM411" i="3"/>
  <c r="BL411" i="3"/>
  <c r="BK412" i="3"/>
  <c r="BN412" i="3"/>
  <c r="BM413" i="3"/>
  <c r="BL413" i="3"/>
  <c r="BK414" i="3"/>
  <c r="BN414" i="3"/>
  <c r="BK416" i="3"/>
  <c r="BN416" i="3"/>
  <c r="BM417" i="3"/>
  <c r="BL417" i="3"/>
  <c r="BK418" i="3"/>
  <c r="BN418" i="3"/>
  <c r="BJ368" i="3"/>
  <c r="BM368" i="3"/>
  <c r="BL368" i="3"/>
  <c r="BK370" i="3"/>
  <c r="BN370" i="3"/>
  <c r="BJ372" i="3"/>
  <c r="BM372" i="3"/>
  <c r="BL372" i="3"/>
  <c r="BK374" i="3"/>
  <c r="BN374" i="3"/>
  <c r="BK378" i="3"/>
  <c r="BN378" i="3"/>
  <c r="BJ380" i="3"/>
  <c r="BM380" i="3"/>
  <c r="BL380" i="3"/>
  <c r="BK382" i="3"/>
  <c r="BN382" i="3"/>
  <c r="BJ384" i="3"/>
  <c r="BM384" i="3"/>
  <c r="BL384" i="3"/>
  <c r="BK386" i="3"/>
  <c r="BN386" i="3"/>
  <c r="BJ388" i="3"/>
  <c r="BM388" i="3"/>
  <c r="BL388" i="3"/>
  <c r="BK390" i="3"/>
  <c r="BN390" i="3"/>
  <c r="BJ392" i="3"/>
  <c r="BM392" i="3"/>
  <c r="BL392" i="3"/>
  <c r="BK394" i="3"/>
  <c r="BN394" i="3"/>
  <c r="BJ396" i="3"/>
  <c r="BM396" i="3"/>
  <c r="BL396" i="3"/>
  <c r="BK398" i="3"/>
  <c r="BN398" i="3"/>
  <c r="BJ400" i="3"/>
  <c r="BM400" i="3"/>
  <c r="BL400" i="3"/>
  <c r="BK402" i="3"/>
  <c r="BN402" i="3"/>
  <c r="BJ404" i="3"/>
  <c r="BM404" i="3"/>
  <c r="BL404" i="3"/>
  <c r="BK406" i="3"/>
  <c r="BN406" i="3"/>
  <c r="BJ411" i="3"/>
  <c r="BJ413" i="3"/>
  <c r="BJ417" i="3"/>
  <c r="BN419" i="3"/>
  <c r="BK419" i="3"/>
  <c r="BJ419" i="3"/>
  <c r="BM421" i="3"/>
  <c r="BL421" i="3"/>
  <c r="BN423" i="3"/>
  <c r="BK423" i="3"/>
  <c r="BJ423" i="3"/>
  <c r="BM425" i="3"/>
  <c r="BL425" i="3"/>
  <c r="BN420" i="3"/>
  <c r="BK420" i="3"/>
  <c r="BN424" i="3"/>
  <c r="BK424" i="3"/>
  <c r="BM426" i="3"/>
  <c r="BL426" i="3"/>
  <c r="BK428" i="3"/>
  <c r="BN428" i="3"/>
  <c r="BJ428" i="3"/>
  <c r="BJ429" i="3"/>
  <c r="BM429" i="3"/>
  <c r="BL429" i="3"/>
  <c r="BN430" i="3"/>
  <c r="BK430" i="3"/>
  <c r="BM431" i="3"/>
  <c r="BL431" i="3"/>
  <c r="BK432" i="3"/>
  <c r="BN432" i="3"/>
  <c r="BN434" i="3"/>
  <c r="BK434" i="3"/>
  <c r="BJ434" i="3"/>
  <c r="BJ435" i="3"/>
  <c r="BM435" i="3"/>
  <c r="BL435" i="3"/>
  <c r="BN436" i="3"/>
  <c r="BK436" i="3"/>
  <c r="BM427" i="3"/>
  <c r="BL427" i="3"/>
  <c r="BL254" i="3"/>
  <c r="BK253" i="3"/>
  <c r="BN253" i="3"/>
  <c r="BM257" i="3"/>
  <c r="BN261" i="3"/>
  <c r="BK261" i="3"/>
  <c r="BJ261" i="3"/>
  <c r="BL263" i="3"/>
  <c r="BK264" i="3"/>
  <c r="BN264" i="3"/>
  <c r="BL259" i="3"/>
  <c r="BJ259" i="3"/>
  <c r="BM260" i="3"/>
  <c r="BL265" i="3"/>
  <c r="BM266" i="3"/>
  <c r="BM267" i="3"/>
  <c r="BL269" i="3"/>
  <c r="BJ267" i="3"/>
  <c r="BM270" i="3"/>
  <c r="BL271" i="3"/>
  <c r="BK272" i="3"/>
  <c r="BN272" i="3"/>
  <c r="BK273" i="3"/>
  <c r="BN273" i="3"/>
  <c r="BK274" i="3"/>
  <c r="BN274" i="3"/>
  <c r="BK275" i="3"/>
  <c r="BN275" i="3"/>
  <c r="BK278" i="3"/>
  <c r="BN278" i="3"/>
  <c r="BK254" i="3"/>
  <c r="BN254" i="3"/>
  <c r="BN256" i="3"/>
  <c r="BK256" i="3"/>
  <c r="BJ253" i="3"/>
  <c r="BM253" i="3"/>
  <c r="BL253" i="3"/>
  <c r="BK257" i="3"/>
  <c r="BN257" i="3"/>
  <c r="BJ257" i="3"/>
  <c r="BM258" i="3"/>
  <c r="BL258" i="3"/>
  <c r="BN259" i="3"/>
  <c r="BK259" i="3"/>
  <c r="BM261" i="3"/>
  <c r="BL261" i="3"/>
  <c r="BK263" i="3"/>
  <c r="BN263" i="3"/>
  <c r="BM264" i="3"/>
  <c r="BL264" i="3"/>
  <c r="BJ258" i="3"/>
  <c r="BN260" i="3"/>
  <c r="BK260" i="3"/>
  <c r="BJ260" i="3"/>
  <c r="BK265" i="3"/>
  <c r="BN265" i="3"/>
  <c r="BK266" i="3"/>
  <c r="BN266" i="3"/>
  <c r="BK267" i="3"/>
  <c r="BN267" i="3"/>
  <c r="BM268" i="3"/>
  <c r="BL268" i="3"/>
  <c r="BN269" i="3"/>
  <c r="BK269" i="3"/>
  <c r="BJ264" i="3"/>
  <c r="BJ268" i="3"/>
  <c r="BN270" i="3"/>
  <c r="BK270" i="3"/>
  <c r="BJ270" i="3"/>
  <c r="BK271" i="3"/>
  <c r="BN271" i="3"/>
  <c r="BM272" i="3"/>
  <c r="BL272" i="3"/>
  <c r="BM273" i="3"/>
  <c r="BL273" i="3"/>
  <c r="BM274" i="3"/>
  <c r="BL274" i="3"/>
  <c r="BM275" i="3"/>
  <c r="BL275" i="3"/>
  <c r="BM276" i="3"/>
  <c r="BL276" i="3"/>
  <c r="BM277" i="3"/>
  <c r="BL277" i="3"/>
  <c r="BM278" i="3"/>
  <c r="BL278" i="3"/>
  <c r="BM279" i="3"/>
  <c r="BL279" i="3"/>
  <c r="BM280" i="3"/>
  <c r="BL280" i="3"/>
  <c r="BK282" i="3"/>
  <c r="BN282" i="3"/>
  <c r="BK284" i="3"/>
  <c r="BN284" i="3"/>
  <c r="BK286" i="3"/>
  <c r="BN286" i="3"/>
  <c r="BK288" i="3"/>
  <c r="BN288" i="3"/>
  <c r="BK290" i="3"/>
  <c r="BN290" i="3"/>
  <c r="BK292" i="3"/>
  <c r="BN292" i="3"/>
  <c r="BK281" i="3"/>
  <c r="BN281" i="3"/>
  <c r="BK283" i="3"/>
  <c r="BN283" i="3"/>
  <c r="BK285" i="3"/>
  <c r="BN285" i="3"/>
  <c r="BK287" i="3"/>
  <c r="BN287" i="3"/>
  <c r="BK289" i="3"/>
  <c r="BN289" i="3"/>
  <c r="BK291" i="3"/>
  <c r="BN291" i="3"/>
  <c r="BL293" i="3"/>
  <c r="BJ293" i="3"/>
  <c r="BH295" i="3"/>
  <c r="AZ295" i="3"/>
  <c r="AR295" i="3"/>
  <c r="AJ295" i="3"/>
  <c r="AB295" i="3"/>
  <c r="T295" i="3"/>
  <c r="BI295" i="3"/>
  <c r="BE295" i="3"/>
  <c r="BA295" i="3"/>
  <c r="AW295" i="3"/>
  <c r="AS295" i="3"/>
  <c r="AO295" i="3"/>
  <c r="AK295" i="3"/>
  <c r="AG295" i="3"/>
  <c r="AC295" i="3"/>
  <c r="Y295" i="3"/>
  <c r="U295" i="3"/>
  <c r="Q295" i="3"/>
  <c r="M295" i="3"/>
  <c r="BH296" i="3"/>
  <c r="AZ296" i="3"/>
  <c r="AR296" i="3"/>
  <c r="AJ296" i="3"/>
  <c r="AB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BL296" i="3" s="1"/>
  <c r="Q296" i="3"/>
  <c r="M296" i="3"/>
  <c r="BH297" i="3"/>
  <c r="AZ297" i="3"/>
  <c r="AR297" i="3"/>
  <c r="AJ297" i="3"/>
  <c r="AB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M297" i="3"/>
  <c r="BH298" i="3"/>
  <c r="AZ298" i="3"/>
  <c r="AR298" i="3"/>
  <c r="AJ298" i="3"/>
  <c r="AB298" i="3"/>
  <c r="T298" i="3"/>
  <c r="BI298" i="3"/>
  <c r="BE298" i="3"/>
  <c r="BA298" i="3"/>
  <c r="AW298" i="3"/>
  <c r="AS298" i="3"/>
  <c r="AO298" i="3"/>
  <c r="AK298" i="3"/>
  <c r="AG298" i="3"/>
  <c r="AC298" i="3"/>
  <c r="Y298" i="3"/>
  <c r="U298" i="3"/>
  <c r="BL298" i="3" s="1"/>
  <c r="Q298" i="3"/>
  <c r="M298" i="3"/>
  <c r="BH299" i="3"/>
  <c r="AZ299" i="3"/>
  <c r="AR299" i="3"/>
  <c r="AJ299" i="3"/>
  <c r="AB299" i="3"/>
  <c r="T299" i="3"/>
  <c r="BI299" i="3"/>
  <c r="BE299" i="3"/>
  <c r="BA299" i="3"/>
  <c r="AW299" i="3"/>
  <c r="AS299" i="3"/>
  <c r="AO299" i="3"/>
  <c r="AK299" i="3"/>
  <c r="AG299" i="3"/>
  <c r="AC299" i="3"/>
  <c r="Y299" i="3"/>
  <c r="U299" i="3"/>
  <c r="Q299" i="3"/>
  <c r="M299" i="3"/>
  <c r="BH300" i="3"/>
  <c r="AZ300" i="3"/>
  <c r="AR300" i="3"/>
  <c r="AJ300" i="3"/>
  <c r="AB300" i="3"/>
  <c r="T300" i="3"/>
  <c r="BI300" i="3"/>
  <c r="BE300" i="3"/>
  <c r="BA300" i="3"/>
  <c r="AW300" i="3"/>
  <c r="AS300" i="3"/>
  <c r="AO300" i="3"/>
  <c r="AK300" i="3"/>
  <c r="AG300" i="3"/>
  <c r="AC300" i="3"/>
  <c r="Y300" i="3"/>
  <c r="U300" i="3"/>
  <c r="BL300" i="3" s="1"/>
  <c r="Q300" i="3"/>
  <c r="M300" i="3"/>
  <c r="BH301" i="3"/>
  <c r="AZ301" i="3"/>
  <c r="AR301" i="3"/>
  <c r="AJ301" i="3"/>
  <c r="AB301" i="3"/>
  <c r="T301" i="3"/>
  <c r="BI301" i="3"/>
  <c r="BE301" i="3"/>
  <c r="BA301" i="3"/>
  <c r="AW301" i="3"/>
  <c r="AS301" i="3"/>
  <c r="AO301" i="3"/>
  <c r="AK301" i="3"/>
  <c r="AG301" i="3"/>
  <c r="AC301" i="3"/>
  <c r="Y301" i="3"/>
  <c r="U301" i="3"/>
  <c r="Q301" i="3"/>
  <c r="M301" i="3"/>
  <c r="BH302" i="3"/>
  <c r="AZ302" i="3"/>
  <c r="AR302" i="3"/>
  <c r="AJ302" i="3"/>
  <c r="AB302" i="3"/>
  <c r="T302" i="3"/>
  <c r="BI302" i="3"/>
  <c r="BE302" i="3"/>
  <c r="BA302" i="3"/>
  <c r="AW302" i="3"/>
  <c r="AS302" i="3"/>
  <c r="AO302" i="3"/>
  <c r="AK302" i="3"/>
  <c r="AG302" i="3"/>
  <c r="AC302" i="3"/>
  <c r="Y302" i="3"/>
  <c r="U302" i="3"/>
  <c r="BL302" i="3" s="1"/>
  <c r="Q302" i="3"/>
  <c r="M302" i="3"/>
  <c r="BH303" i="3"/>
  <c r="AZ303" i="3"/>
  <c r="AR303" i="3"/>
  <c r="AJ303" i="3"/>
  <c r="AB303" i="3"/>
  <c r="T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3" i="3"/>
  <c r="BH304" i="3"/>
  <c r="AZ304" i="3"/>
  <c r="AR304" i="3"/>
  <c r="AJ304" i="3"/>
  <c r="AB304" i="3"/>
  <c r="T304" i="3"/>
  <c r="BI304" i="3"/>
  <c r="BE304" i="3"/>
  <c r="BA304" i="3"/>
  <c r="AW304" i="3"/>
  <c r="AS304" i="3"/>
  <c r="AO304" i="3"/>
  <c r="AK304" i="3"/>
  <c r="AG304" i="3"/>
  <c r="AC304" i="3"/>
  <c r="Y304" i="3"/>
  <c r="U304" i="3"/>
  <c r="BL304" i="3" s="1"/>
  <c r="Q304" i="3"/>
  <c r="M304" i="3"/>
  <c r="BH305" i="3"/>
  <c r="AZ305" i="3"/>
  <c r="AR305" i="3"/>
  <c r="AJ305" i="3"/>
  <c r="AB305" i="3"/>
  <c r="T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H306" i="3"/>
  <c r="AZ306" i="3"/>
  <c r="AR306" i="3"/>
  <c r="AJ306" i="3"/>
  <c r="AB306" i="3"/>
  <c r="T306" i="3"/>
  <c r="BI306" i="3"/>
  <c r="BE306" i="3"/>
  <c r="BA306" i="3"/>
  <c r="AW306" i="3"/>
  <c r="AS306" i="3"/>
  <c r="AO306" i="3"/>
  <c r="AK306" i="3"/>
  <c r="AG306" i="3"/>
  <c r="AC306" i="3"/>
  <c r="Y306" i="3"/>
  <c r="U306" i="3"/>
  <c r="BL306" i="3" s="1"/>
  <c r="Q306" i="3"/>
  <c r="M306" i="3"/>
  <c r="BH307" i="3"/>
  <c r="AZ307" i="3"/>
  <c r="AR307" i="3"/>
  <c r="AJ307" i="3"/>
  <c r="AB307" i="3"/>
  <c r="T307" i="3"/>
  <c r="BI307" i="3"/>
  <c r="BE307" i="3"/>
  <c r="BA307" i="3"/>
  <c r="AW307" i="3"/>
  <c r="AS307" i="3"/>
  <c r="AO307" i="3"/>
  <c r="AK307" i="3"/>
  <c r="AG307" i="3"/>
  <c r="AC307" i="3"/>
  <c r="Y307" i="3"/>
  <c r="U307" i="3"/>
  <c r="Q307" i="3"/>
  <c r="M307" i="3"/>
  <c r="BH308" i="3"/>
  <c r="AZ308" i="3"/>
  <c r="AR308" i="3"/>
  <c r="AJ308" i="3"/>
  <c r="AB308" i="3"/>
  <c r="T308" i="3"/>
  <c r="BI308" i="3"/>
  <c r="BE308" i="3"/>
  <c r="BA308" i="3"/>
  <c r="AW308" i="3"/>
  <c r="AS308" i="3"/>
  <c r="AO308" i="3"/>
  <c r="AK308" i="3"/>
  <c r="AG308" i="3"/>
  <c r="AC308" i="3"/>
  <c r="Y308" i="3"/>
  <c r="U308" i="3"/>
  <c r="BL308" i="3" s="1"/>
  <c r="Q308" i="3"/>
  <c r="M308" i="3"/>
  <c r="BH309" i="3"/>
  <c r="AZ309" i="3"/>
  <c r="AR309" i="3"/>
  <c r="AJ309" i="3"/>
  <c r="AB309" i="3"/>
  <c r="T309" i="3"/>
  <c r="BI309" i="3"/>
  <c r="BE309" i="3"/>
  <c r="BA309" i="3"/>
  <c r="AW309" i="3"/>
  <c r="AS309" i="3"/>
  <c r="AO309" i="3"/>
  <c r="AK309" i="3"/>
  <c r="AG309" i="3"/>
  <c r="AC309" i="3"/>
  <c r="Y309" i="3"/>
  <c r="U309" i="3"/>
  <c r="Q309" i="3"/>
  <c r="M309" i="3"/>
  <c r="BH310" i="3"/>
  <c r="AZ310" i="3"/>
  <c r="AR310" i="3"/>
  <c r="AJ310" i="3"/>
  <c r="AB310" i="3"/>
  <c r="T310" i="3"/>
  <c r="BI310" i="3"/>
  <c r="BE310" i="3"/>
  <c r="BA310" i="3"/>
  <c r="AW310" i="3"/>
  <c r="AS310" i="3"/>
  <c r="AO310" i="3"/>
  <c r="AK310" i="3"/>
  <c r="AG310" i="3"/>
  <c r="AC310" i="3"/>
  <c r="Y310" i="3"/>
  <c r="U310" i="3"/>
  <c r="BL310" i="3" s="1"/>
  <c r="Q310" i="3"/>
  <c r="M310" i="3"/>
  <c r="BH311" i="3"/>
  <c r="AZ311" i="3"/>
  <c r="AR311" i="3"/>
  <c r="AJ311" i="3"/>
  <c r="AB311" i="3"/>
  <c r="T311" i="3"/>
  <c r="BI311" i="3"/>
  <c r="BE311" i="3"/>
  <c r="BA311" i="3"/>
  <c r="AW311" i="3"/>
  <c r="AS311" i="3"/>
  <c r="AO311" i="3"/>
  <c r="AK311" i="3"/>
  <c r="AG311" i="3"/>
  <c r="AC311" i="3"/>
  <c r="Y311" i="3"/>
  <c r="U311" i="3"/>
  <c r="Q311" i="3"/>
  <c r="M311" i="3"/>
  <c r="BH312" i="3"/>
  <c r="AZ312" i="3"/>
  <c r="AR312" i="3"/>
  <c r="AJ312" i="3"/>
  <c r="AB312" i="3"/>
  <c r="T312" i="3"/>
  <c r="BI312" i="3"/>
  <c r="BE312" i="3"/>
  <c r="BA312" i="3"/>
  <c r="AW312" i="3"/>
  <c r="AS312" i="3"/>
  <c r="AO312" i="3"/>
  <c r="AK312" i="3"/>
  <c r="AG312" i="3"/>
  <c r="AC312" i="3"/>
  <c r="Y312" i="3"/>
  <c r="U312" i="3"/>
  <c r="BL312" i="3" s="1"/>
  <c r="Q312" i="3"/>
  <c r="M312" i="3"/>
  <c r="BH313" i="3"/>
  <c r="AZ313" i="3"/>
  <c r="AR313" i="3"/>
  <c r="AJ313" i="3"/>
  <c r="AB313" i="3"/>
  <c r="T313" i="3"/>
  <c r="BI313" i="3"/>
  <c r="BE313" i="3"/>
  <c r="BA313" i="3"/>
  <c r="AW313" i="3"/>
  <c r="AS313" i="3"/>
  <c r="AO313" i="3"/>
  <c r="AK313" i="3"/>
  <c r="AG313" i="3"/>
  <c r="AC313" i="3"/>
  <c r="Y313" i="3"/>
  <c r="U313" i="3"/>
  <c r="Q313" i="3"/>
  <c r="M313" i="3"/>
  <c r="BH314" i="3"/>
  <c r="AZ314" i="3"/>
  <c r="AR314" i="3"/>
  <c r="AJ314" i="3"/>
  <c r="AB314" i="3"/>
  <c r="T314" i="3"/>
  <c r="BI314" i="3"/>
  <c r="BE314" i="3"/>
  <c r="BA314" i="3"/>
  <c r="AW314" i="3"/>
  <c r="AS314" i="3"/>
  <c r="AO314" i="3"/>
  <c r="AK314" i="3"/>
  <c r="AG314" i="3"/>
  <c r="AC314" i="3"/>
  <c r="Y314" i="3"/>
  <c r="U314" i="3"/>
  <c r="BL314" i="3" s="1"/>
  <c r="Q314" i="3"/>
  <c r="M314" i="3"/>
  <c r="BH315" i="3"/>
  <c r="AZ315" i="3"/>
  <c r="AR315" i="3"/>
  <c r="AJ315" i="3"/>
  <c r="AB315" i="3"/>
  <c r="T315" i="3"/>
  <c r="BI315" i="3"/>
  <c r="BE315" i="3"/>
  <c r="BA315" i="3"/>
  <c r="AW315" i="3"/>
  <c r="AS315" i="3"/>
  <c r="AO315" i="3"/>
  <c r="AK315" i="3"/>
  <c r="AG315" i="3"/>
  <c r="AC315" i="3"/>
  <c r="Y315" i="3"/>
  <c r="U315" i="3"/>
  <c r="Q315" i="3"/>
  <c r="M315" i="3"/>
  <c r="BH316" i="3"/>
  <c r="AZ316" i="3"/>
  <c r="AR316" i="3"/>
  <c r="AJ316" i="3"/>
  <c r="AB316" i="3"/>
  <c r="T316" i="3"/>
  <c r="BI316" i="3"/>
  <c r="BE316" i="3"/>
  <c r="BA316" i="3"/>
  <c r="AW316" i="3"/>
  <c r="AS316" i="3"/>
  <c r="AO316" i="3"/>
  <c r="AK316" i="3"/>
  <c r="AG316" i="3"/>
  <c r="AC316" i="3"/>
  <c r="Y316" i="3"/>
  <c r="U316" i="3"/>
  <c r="BL316" i="3" s="1"/>
  <c r="Q316" i="3"/>
  <c r="M316" i="3"/>
  <c r="BH317" i="3"/>
  <c r="AZ317" i="3"/>
  <c r="AR317" i="3"/>
  <c r="AJ317" i="3"/>
  <c r="AB317" i="3"/>
  <c r="T317" i="3"/>
  <c r="BI317" i="3"/>
  <c r="BE317" i="3"/>
  <c r="BA317" i="3"/>
  <c r="AW317" i="3"/>
  <c r="AS317" i="3"/>
  <c r="AO317" i="3"/>
  <c r="AK317" i="3"/>
  <c r="AG317" i="3"/>
  <c r="AC317" i="3"/>
  <c r="Y317" i="3"/>
  <c r="U317" i="3"/>
  <c r="Q317" i="3"/>
  <c r="M317" i="3"/>
  <c r="BI318" i="3"/>
  <c r="BE318" i="3"/>
  <c r="AZ318" i="3"/>
  <c r="AR318" i="3"/>
  <c r="AJ318" i="3"/>
  <c r="AB318" i="3"/>
  <c r="T318" i="3"/>
  <c r="BA318" i="3"/>
  <c r="AW318" i="3"/>
  <c r="AS318" i="3"/>
  <c r="AO318" i="3"/>
  <c r="AK318" i="3"/>
  <c r="AG318" i="3"/>
  <c r="AC318" i="3"/>
  <c r="Y318" i="3"/>
  <c r="U318" i="3"/>
  <c r="Q318" i="3"/>
  <c r="M318" i="3"/>
  <c r="BM319" i="3"/>
  <c r="BL319" i="3"/>
  <c r="BK320" i="3"/>
  <c r="BN320" i="3"/>
  <c r="BM321" i="3"/>
  <c r="BL321" i="3"/>
  <c r="BK322" i="3"/>
  <c r="BN322" i="3"/>
  <c r="BM323" i="3"/>
  <c r="BL323" i="3"/>
  <c r="BK324" i="3"/>
  <c r="BN324" i="3"/>
  <c r="BK326" i="3"/>
  <c r="BN326" i="3"/>
  <c r="BK328" i="3"/>
  <c r="BN328" i="3"/>
  <c r="BM329" i="3"/>
  <c r="BL329" i="3"/>
  <c r="BK330" i="3"/>
  <c r="BN330" i="3"/>
  <c r="BM331" i="3"/>
  <c r="BL331" i="3"/>
  <c r="BK332" i="3"/>
  <c r="BN332" i="3"/>
  <c r="BJ334" i="3"/>
  <c r="BM334" i="3"/>
  <c r="BL334" i="3"/>
  <c r="BK336" i="3"/>
  <c r="BN336" i="3"/>
  <c r="BK340" i="3"/>
  <c r="BN340" i="3"/>
  <c r="BJ342" i="3"/>
  <c r="BM342" i="3"/>
  <c r="BL342" i="3"/>
  <c r="BK344" i="3"/>
  <c r="BN344" i="3"/>
  <c r="BJ346" i="3"/>
  <c r="BM346" i="3"/>
  <c r="BL346" i="3"/>
  <c r="BK348" i="3"/>
  <c r="BN348" i="3"/>
  <c r="BK352" i="3"/>
  <c r="BN352" i="3"/>
  <c r="BJ333" i="3"/>
  <c r="BM333" i="3"/>
  <c r="BL333" i="3"/>
  <c r="BK335" i="3"/>
  <c r="BN335" i="3"/>
  <c r="BK339" i="3"/>
  <c r="BN339" i="3"/>
  <c r="BJ341" i="3"/>
  <c r="BM341" i="3"/>
  <c r="BL341" i="3"/>
  <c r="BK343" i="3"/>
  <c r="BN343" i="3"/>
  <c r="BJ345" i="3"/>
  <c r="BM345" i="3"/>
  <c r="BL345" i="3"/>
  <c r="BK347" i="3"/>
  <c r="BN347" i="3"/>
  <c r="BJ349" i="3"/>
  <c r="BM349" i="3"/>
  <c r="BL349" i="3"/>
  <c r="BK351" i="3"/>
  <c r="BN351" i="3"/>
  <c r="BM353" i="3"/>
  <c r="BL353" i="3"/>
  <c r="BK355" i="3"/>
  <c r="BN355" i="3"/>
  <c r="BM356" i="3"/>
  <c r="BL356" i="3"/>
  <c r="BK357" i="3"/>
  <c r="BN357" i="3"/>
  <c r="BK359" i="3"/>
  <c r="BN359" i="3"/>
  <c r="BM360" i="3"/>
  <c r="BL360" i="3"/>
  <c r="BK361" i="3"/>
  <c r="BN361" i="3"/>
  <c r="BM362" i="3"/>
  <c r="BL362" i="3"/>
  <c r="BK363" i="3"/>
  <c r="BN363" i="3"/>
  <c r="BM364" i="3"/>
  <c r="BL364" i="3"/>
  <c r="BK365" i="3"/>
  <c r="BN365" i="3"/>
  <c r="BM366" i="3"/>
  <c r="BL366" i="3"/>
  <c r="BJ355" i="3"/>
  <c r="BJ356" i="3"/>
  <c r="BJ357" i="3"/>
  <c r="BJ359" i="3"/>
  <c r="BJ360" i="3"/>
  <c r="BJ362" i="3"/>
  <c r="BJ363" i="3"/>
  <c r="BJ364" i="3"/>
  <c r="BJ365" i="3"/>
  <c r="BJ366" i="3"/>
  <c r="BJ367" i="3"/>
  <c r="BM367" i="3"/>
  <c r="BL367" i="3"/>
  <c r="BK369" i="3"/>
  <c r="BN369" i="3"/>
  <c r="BJ371" i="3"/>
  <c r="BM371" i="3"/>
  <c r="BL371" i="3"/>
  <c r="BK373" i="3"/>
  <c r="BN373" i="3"/>
  <c r="BJ375" i="3"/>
  <c r="BM375" i="3"/>
  <c r="BL375" i="3"/>
  <c r="BK377" i="3"/>
  <c r="BN377" i="3"/>
  <c r="BJ379" i="3"/>
  <c r="BM379" i="3"/>
  <c r="BL379" i="3"/>
  <c r="BK381" i="3"/>
  <c r="BN381" i="3"/>
  <c r="BK385" i="3"/>
  <c r="BN385" i="3"/>
  <c r="BJ387" i="3"/>
  <c r="BM387" i="3"/>
  <c r="BL387" i="3"/>
  <c r="BK389" i="3"/>
  <c r="BN389" i="3"/>
  <c r="BJ391" i="3"/>
  <c r="BM391" i="3"/>
  <c r="BL391" i="3"/>
  <c r="BK393" i="3"/>
  <c r="BN393" i="3"/>
  <c r="BJ395" i="3"/>
  <c r="BM395" i="3"/>
  <c r="BL395" i="3"/>
  <c r="BK397" i="3"/>
  <c r="BN397" i="3"/>
  <c r="BJ399" i="3"/>
  <c r="BM399" i="3"/>
  <c r="BL399" i="3"/>
  <c r="BK401" i="3"/>
  <c r="BN401" i="3"/>
  <c r="BJ403" i="3"/>
  <c r="BM403" i="3"/>
  <c r="BL403" i="3"/>
  <c r="BK405" i="3"/>
  <c r="BN405" i="3"/>
  <c r="BK409" i="3"/>
  <c r="BN409" i="3"/>
  <c r="BM410" i="3"/>
  <c r="BL410" i="3"/>
  <c r="BK411" i="3"/>
  <c r="BN411" i="3"/>
  <c r="BK413" i="3"/>
  <c r="BN413" i="3"/>
  <c r="BM414" i="3"/>
  <c r="BL414" i="3"/>
  <c r="BK415" i="3"/>
  <c r="BN415" i="3"/>
  <c r="BM416" i="3"/>
  <c r="BL416" i="3"/>
  <c r="BK417" i="3"/>
  <c r="BN417" i="3"/>
  <c r="BM418" i="3"/>
  <c r="BL418" i="3"/>
  <c r="BK368" i="3"/>
  <c r="BN368" i="3"/>
  <c r="BJ370" i="3"/>
  <c r="BM370" i="3"/>
  <c r="BL370" i="3"/>
  <c r="BK372" i="3"/>
  <c r="BN372" i="3"/>
  <c r="BJ374" i="3"/>
  <c r="BM374" i="3"/>
  <c r="BL374" i="3"/>
  <c r="BK376" i="3"/>
  <c r="BN376" i="3"/>
  <c r="BJ378" i="3"/>
  <c r="BM378" i="3"/>
  <c r="BL378" i="3"/>
  <c r="BK380" i="3"/>
  <c r="BN380" i="3"/>
  <c r="BJ382" i="3"/>
  <c r="BM382" i="3"/>
  <c r="BL382" i="3"/>
  <c r="BK384" i="3"/>
  <c r="BN384" i="3"/>
  <c r="BJ386" i="3"/>
  <c r="BM386" i="3"/>
  <c r="BL386" i="3"/>
  <c r="BK388" i="3"/>
  <c r="BN388" i="3"/>
  <c r="BJ390" i="3"/>
  <c r="BM390" i="3"/>
  <c r="BL390" i="3"/>
  <c r="BK392" i="3"/>
  <c r="BN392" i="3"/>
  <c r="BJ394" i="3"/>
  <c r="BM394" i="3"/>
  <c r="BL394" i="3"/>
  <c r="BK396" i="3"/>
  <c r="BN396" i="3"/>
  <c r="BJ398" i="3"/>
  <c r="BM398" i="3"/>
  <c r="BL398" i="3"/>
  <c r="BK400" i="3"/>
  <c r="BN400" i="3"/>
  <c r="BJ402" i="3"/>
  <c r="BM402" i="3"/>
  <c r="BL402" i="3"/>
  <c r="BK404" i="3"/>
  <c r="BN404" i="3"/>
  <c r="BJ406" i="3"/>
  <c r="BM406" i="3"/>
  <c r="BL406" i="3"/>
  <c r="BK408" i="3"/>
  <c r="BN408" i="3"/>
  <c r="BJ410" i="3"/>
  <c r="BJ414" i="3"/>
  <c r="BJ416" i="3"/>
  <c r="BJ418" i="3"/>
  <c r="BM419" i="3"/>
  <c r="BL419" i="3"/>
  <c r="BN421" i="3"/>
  <c r="BK421" i="3"/>
  <c r="BJ421" i="3"/>
  <c r="BM423" i="3"/>
  <c r="BL423" i="3"/>
  <c r="BN425" i="3"/>
  <c r="BK425" i="3"/>
  <c r="BJ425" i="3"/>
  <c r="BN422" i="3"/>
  <c r="BK422" i="3"/>
  <c r="BN426" i="3"/>
  <c r="BK426" i="3"/>
  <c r="BJ426" i="3"/>
  <c r="BM428" i="3"/>
  <c r="BL428" i="3"/>
  <c r="BK429" i="3"/>
  <c r="BN429" i="3"/>
  <c r="BN431" i="3"/>
  <c r="BK431" i="3"/>
  <c r="BJ431" i="3"/>
  <c r="BJ432" i="3"/>
  <c r="BM432" i="3"/>
  <c r="BL432" i="3"/>
  <c r="BN433" i="3"/>
  <c r="BK433" i="3"/>
  <c r="BM434" i="3"/>
  <c r="BL434" i="3"/>
  <c r="BK435" i="3"/>
  <c r="BN435" i="3"/>
  <c r="BN427" i="3"/>
  <c r="BK427" i="3"/>
  <c r="BJ427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AV246" i="3"/>
  <c r="BF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X246" i="3"/>
  <c r="AZ246" i="3"/>
  <c r="BB246" i="3"/>
  <c r="BD246" i="3"/>
  <c r="BH246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BI221" i="3"/>
  <c r="BG221" i="3"/>
  <c r="BE221" i="3"/>
  <c r="BC221" i="3"/>
  <c r="BA221" i="3"/>
  <c r="AY221" i="3"/>
  <c r="AW221" i="3"/>
  <c r="AU221" i="3"/>
  <c r="AS221" i="3"/>
  <c r="AQ221" i="3"/>
  <c r="AO221" i="3"/>
  <c r="AM221" i="3"/>
  <c r="AK221" i="3"/>
  <c r="AI221" i="3"/>
  <c r="AG221" i="3"/>
  <c r="AC221" i="3"/>
  <c r="Y221" i="3"/>
  <c r="U221" i="3"/>
  <c r="Q221" i="3"/>
  <c r="BI220" i="3"/>
  <c r="BE220" i="3"/>
  <c r="BA220" i="3"/>
  <c r="AW220" i="3"/>
  <c r="AS220" i="3"/>
  <c r="AO220" i="3"/>
  <c r="AK220" i="3"/>
  <c r="AG220" i="3"/>
  <c r="AC220" i="3"/>
  <c r="Y220" i="3"/>
  <c r="U220" i="3"/>
  <c r="Q220" i="3"/>
  <c r="BI219" i="3"/>
  <c r="BE219" i="3"/>
  <c r="BA219" i="3"/>
  <c r="AW219" i="3"/>
  <c r="AS219" i="3"/>
  <c r="AO219" i="3"/>
  <c r="AK219" i="3"/>
  <c r="AG219" i="3"/>
  <c r="AC219" i="3"/>
  <c r="Y219" i="3"/>
  <c r="U219" i="3"/>
  <c r="Q219" i="3"/>
  <c r="BI218" i="3"/>
  <c r="BE218" i="3"/>
  <c r="BA218" i="3"/>
  <c r="AW218" i="3"/>
  <c r="AS218" i="3"/>
  <c r="AO218" i="3"/>
  <c r="AK218" i="3"/>
  <c r="AG218" i="3"/>
  <c r="AC218" i="3"/>
  <c r="Y218" i="3"/>
  <c r="U218" i="3"/>
  <c r="Q218" i="3"/>
  <c r="BI217" i="3"/>
  <c r="BE217" i="3"/>
  <c r="BA217" i="3"/>
  <c r="AW217" i="3"/>
  <c r="AS217" i="3"/>
  <c r="AO217" i="3"/>
  <c r="AK217" i="3"/>
  <c r="AG217" i="3"/>
  <c r="AC217" i="3"/>
  <c r="Y217" i="3"/>
  <c r="U217" i="3"/>
  <c r="Q217" i="3"/>
  <c r="BI216" i="3"/>
  <c r="BE216" i="3"/>
  <c r="BA216" i="3"/>
  <c r="AW216" i="3"/>
  <c r="AS216" i="3"/>
  <c r="AO216" i="3"/>
  <c r="AK216" i="3"/>
  <c r="AG216" i="3"/>
  <c r="AC216" i="3"/>
  <c r="Y216" i="3"/>
  <c r="U216" i="3"/>
  <c r="Q216" i="3"/>
  <c r="BI215" i="3"/>
  <c r="BE215" i="3"/>
  <c r="BA215" i="3"/>
  <c r="AW215" i="3"/>
  <c r="AS215" i="3"/>
  <c r="AO215" i="3"/>
  <c r="AK215" i="3"/>
  <c r="AG215" i="3"/>
  <c r="AC215" i="3"/>
  <c r="Y215" i="3"/>
  <c r="U215" i="3"/>
  <c r="Q215" i="3"/>
  <c r="BI214" i="3"/>
  <c r="BE214" i="3"/>
  <c r="BA214" i="3"/>
  <c r="AW214" i="3"/>
  <c r="AS214" i="3"/>
  <c r="AO214" i="3"/>
  <c r="AK214" i="3"/>
  <c r="AG214" i="3"/>
  <c r="AC214" i="3"/>
  <c r="Y214" i="3"/>
  <c r="U214" i="3"/>
  <c r="Q214" i="3"/>
  <c r="BI213" i="3"/>
  <c r="BE213" i="3"/>
  <c r="BA213" i="3"/>
  <c r="AW213" i="3"/>
  <c r="AS213" i="3"/>
  <c r="AO213" i="3"/>
  <c r="AK213" i="3"/>
  <c r="AG213" i="3"/>
  <c r="AC213" i="3"/>
  <c r="Y213" i="3"/>
  <c r="U213" i="3"/>
  <c r="Q213" i="3"/>
  <c r="BI212" i="3"/>
  <c r="BE212" i="3"/>
  <c r="BA212" i="3"/>
  <c r="AW212" i="3"/>
  <c r="AS212" i="3"/>
  <c r="AO212" i="3"/>
  <c r="AK212" i="3"/>
  <c r="AG212" i="3"/>
  <c r="AC212" i="3"/>
  <c r="Y212" i="3"/>
  <c r="U212" i="3"/>
  <c r="Q212" i="3"/>
  <c r="BI211" i="3"/>
  <c r="BE211" i="3"/>
  <c r="BA211" i="3"/>
  <c r="AW211" i="3"/>
  <c r="AS211" i="3"/>
  <c r="AO211" i="3"/>
  <c r="AK211" i="3"/>
  <c r="AG211" i="3"/>
  <c r="AC211" i="3"/>
  <c r="Y211" i="3"/>
  <c r="U211" i="3"/>
  <c r="Q211" i="3"/>
  <c r="BI210" i="3"/>
  <c r="BE210" i="3"/>
  <c r="BA210" i="3"/>
  <c r="AW210" i="3"/>
  <c r="AS210" i="3"/>
  <c r="AO210" i="3"/>
  <c r="AK210" i="3"/>
  <c r="AG210" i="3"/>
  <c r="AC210" i="3"/>
  <c r="Y210" i="3"/>
  <c r="U210" i="3"/>
  <c r="Q210" i="3"/>
  <c r="BI209" i="3"/>
  <c r="BE209" i="3"/>
  <c r="BA209" i="3"/>
  <c r="AW209" i="3"/>
  <c r="AS209" i="3"/>
  <c r="AO209" i="3"/>
  <c r="AK209" i="3"/>
  <c r="AG209" i="3"/>
  <c r="AC209" i="3"/>
  <c r="Y209" i="3"/>
  <c r="U209" i="3"/>
  <c r="Q209" i="3"/>
  <c r="BI208" i="3"/>
  <c r="BE208" i="3"/>
  <c r="BA208" i="3"/>
  <c r="AW208" i="3"/>
  <c r="AS208" i="3"/>
  <c r="AO208" i="3"/>
  <c r="AK208" i="3"/>
  <c r="AG208" i="3"/>
  <c r="AC208" i="3"/>
  <c r="Y208" i="3"/>
  <c r="U208" i="3"/>
  <c r="Q208" i="3"/>
  <c r="BI207" i="3"/>
  <c r="BE207" i="3"/>
  <c r="BA207" i="3"/>
  <c r="AW207" i="3"/>
  <c r="AS207" i="3"/>
  <c r="AO207" i="3"/>
  <c r="AK207" i="3"/>
  <c r="AG207" i="3"/>
  <c r="AC207" i="3"/>
  <c r="Y207" i="3"/>
  <c r="U207" i="3"/>
  <c r="Q207" i="3"/>
  <c r="BI206" i="3"/>
  <c r="BE206" i="3"/>
  <c r="BA206" i="3"/>
  <c r="AW206" i="3"/>
  <c r="AS206" i="3"/>
  <c r="AO206" i="3"/>
  <c r="AK206" i="3"/>
  <c r="AG206" i="3"/>
  <c r="AC206" i="3"/>
  <c r="Y206" i="3"/>
  <c r="U206" i="3"/>
  <c r="Q206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79" i="3"/>
  <c r="O179" i="3"/>
  <c r="Q179" i="3"/>
  <c r="S179" i="3"/>
  <c r="U179" i="3"/>
  <c r="W179" i="3"/>
  <c r="Y179" i="3"/>
  <c r="AA179" i="3"/>
  <c r="AC179" i="3"/>
  <c r="AE179" i="3"/>
  <c r="AG179" i="3"/>
  <c r="AI179" i="3"/>
  <c r="AK179" i="3"/>
  <c r="AM179" i="3"/>
  <c r="AO179" i="3"/>
  <c r="AQ179" i="3"/>
  <c r="AS179" i="3"/>
  <c r="AU179" i="3"/>
  <c r="AW179" i="3"/>
  <c r="AY179" i="3"/>
  <c r="BA179" i="3"/>
  <c r="BC179" i="3"/>
  <c r="BE179" i="3"/>
  <c r="BG179" i="3"/>
  <c r="BI179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M175" i="3"/>
  <c r="O175" i="3"/>
  <c r="Q175" i="3"/>
  <c r="S175" i="3"/>
  <c r="U175" i="3"/>
  <c r="W175" i="3"/>
  <c r="Y175" i="3"/>
  <c r="AA175" i="3"/>
  <c r="AC175" i="3"/>
  <c r="AE175" i="3"/>
  <c r="AG175" i="3"/>
  <c r="AI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N221" i="3"/>
  <c r="P221" i="3"/>
  <c r="R221" i="3"/>
  <c r="T221" i="3"/>
  <c r="V221" i="3"/>
  <c r="X221" i="3"/>
  <c r="Z221" i="3"/>
  <c r="AB221" i="3"/>
  <c r="AD221" i="3"/>
  <c r="AF221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176" i="3"/>
  <c r="O176" i="3"/>
  <c r="Q176" i="3"/>
  <c r="S176" i="3"/>
  <c r="U176" i="3"/>
  <c r="W176" i="3"/>
  <c r="Y176" i="3"/>
  <c r="AA176" i="3"/>
  <c r="AC176" i="3"/>
  <c r="AE176" i="3"/>
  <c r="AG176" i="3"/>
  <c r="AI176" i="3"/>
  <c r="AK176" i="3"/>
  <c r="AM176" i="3"/>
  <c r="AO176" i="3"/>
  <c r="AQ176" i="3"/>
  <c r="AS176" i="3"/>
  <c r="AU176" i="3"/>
  <c r="AW176" i="3"/>
  <c r="AY176" i="3"/>
  <c r="BA176" i="3"/>
  <c r="BC176" i="3"/>
  <c r="BE176" i="3"/>
  <c r="BG176" i="3"/>
  <c r="BI176" i="3"/>
  <c r="BH205" i="3"/>
  <c r="BF205" i="3"/>
  <c r="BD205" i="3"/>
  <c r="BB205" i="3"/>
  <c r="AZ205" i="3"/>
  <c r="AX205" i="3"/>
  <c r="AV205" i="3"/>
  <c r="AT205" i="3"/>
  <c r="AR205" i="3"/>
  <c r="AP205" i="3"/>
  <c r="AN205" i="3"/>
  <c r="AL205" i="3"/>
  <c r="AJ205" i="3"/>
  <c r="AH205" i="3"/>
  <c r="AF205" i="3"/>
  <c r="AD205" i="3"/>
  <c r="AB205" i="3"/>
  <c r="Z205" i="3"/>
  <c r="X205" i="3"/>
  <c r="V205" i="3"/>
  <c r="T205" i="3"/>
  <c r="R205" i="3"/>
  <c r="P205" i="3"/>
  <c r="BH204" i="3"/>
  <c r="BF204" i="3"/>
  <c r="BD204" i="3"/>
  <c r="BB204" i="3"/>
  <c r="AZ204" i="3"/>
  <c r="AX204" i="3"/>
  <c r="AV204" i="3"/>
  <c r="AT204" i="3"/>
  <c r="AR204" i="3"/>
  <c r="AP204" i="3"/>
  <c r="AN204" i="3"/>
  <c r="AL204" i="3"/>
  <c r="AJ204" i="3"/>
  <c r="AH204" i="3"/>
  <c r="AF204" i="3"/>
  <c r="AD204" i="3"/>
  <c r="AB204" i="3"/>
  <c r="Z204" i="3"/>
  <c r="X204" i="3"/>
  <c r="V204" i="3"/>
  <c r="T204" i="3"/>
  <c r="R204" i="3"/>
  <c r="P204" i="3"/>
  <c r="BH203" i="3"/>
  <c r="BF203" i="3"/>
  <c r="BD203" i="3"/>
  <c r="BB203" i="3"/>
  <c r="AZ203" i="3"/>
  <c r="AX203" i="3"/>
  <c r="AV203" i="3"/>
  <c r="AT203" i="3"/>
  <c r="AR203" i="3"/>
  <c r="AP203" i="3"/>
  <c r="AN203" i="3"/>
  <c r="AL203" i="3"/>
  <c r="AJ203" i="3"/>
  <c r="AH203" i="3"/>
  <c r="AF203" i="3"/>
  <c r="AD203" i="3"/>
  <c r="AB203" i="3"/>
  <c r="Z203" i="3"/>
  <c r="X203" i="3"/>
  <c r="V203" i="3"/>
  <c r="T203" i="3"/>
  <c r="R203" i="3"/>
  <c r="P203" i="3"/>
  <c r="BH202" i="3"/>
  <c r="BF202" i="3"/>
  <c r="BD202" i="3"/>
  <c r="BB202" i="3"/>
  <c r="AZ202" i="3"/>
  <c r="AX202" i="3"/>
  <c r="AV202" i="3"/>
  <c r="AT202" i="3"/>
  <c r="AR202" i="3"/>
  <c r="AP202" i="3"/>
  <c r="AN202" i="3"/>
  <c r="AL202" i="3"/>
  <c r="AJ202" i="3"/>
  <c r="AH202" i="3"/>
  <c r="AF202" i="3"/>
  <c r="AD202" i="3"/>
  <c r="AB202" i="3"/>
  <c r="Z202" i="3"/>
  <c r="X202" i="3"/>
  <c r="V202" i="3"/>
  <c r="T202" i="3"/>
  <c r="R202" i="3"/>
  <c r="P202" i="3"/>
  <c r="BH201" i="3"/>
  <c r="BF201" i="3"/>
  <c r="BD201" i="3"/>
  <c r="BB201" i="3"/>
  <c r="AZ201" i="3"/>
  <c r="AX201" i="3"/>
  <c r="AV201" i="3"/>
  <c r="AT201" i="3"/>
  <c r="AR201" i="3"/>
  <c r="AP201" i="3"/>
  <c r="AN201" i="3"/>
  <c r="AL201" i="3"/>
  <c r="AJ201" i="3"/>
  <c r="AH201" i="3"/>
  <c r="AF201" i="3"/>
  <c r="AD201" i="3"/>
  <c r="AB201" i="3"/>
  <c r="Z201" i="3"/>
  <c r="X201" i="3"/>
  <c r="V201" i="3"/>
  <c r="T201" i="3"/>
  <c r="R201" i="3"/>
  <c r="P201" i="3"/>
  <c r="BH200" i="3"/>
  <c r="BF200" i="3"/>
  <c r="BD200" i="3"/>
  <c r="BB200" i="3"/>
  <c r="AZ200" i="3"/>
  <c r="AX200" i="3"/>
  <c r="AV200" i="3"/>
  <c r="AT200" i="3"/>
  <c r="AR200" i="3"/>
  <c r="AP200" i="3"/>
  <c r="AN200" i="3"/>
  <c r="AL200" i="3"/>
  <c r="AJ200" i="3"/>
  <c r="AH200" i="3"/>
  <c r="AF200" i="3"/>
  <c r="AD200" i="3"/>
  <c r="AB200" i="3"/>
  <c r="Z200" i="3"/>
  <c r="X200" i="3"/>
  <c r="V200" i="3"/>
  <c r="T200" i="3"/>
  <c r="R200" i="3"/>
  <c r="P200" i="3"/>
  <c r="BH199" i="3"/>
  <c r="BF199" i="3"/>
  <c r="BD199" i="3"/>
  <c r="BB199" i="3"/>
  <c r="AZ199" i="3"/>
  <c r="AX199" i="3"/>
  <c r="AV199" i="3"/>
  <c r="AT199" i="3"/>
  <c r="AR199" i="3"/>
  <c r="AP199" i="3"/>
  <c r="AN199" i="3"/>
  <c r="AL199" i="3"/>
  <c r="AJ199" i="3"/>
  <c r="AH199" i="3"/>
  <c r="AF199" i="3"/>
  <c r="AD199" i="3"/>
  <c r="AB199" i="3"/>
  <c r="Z199" i="3"/>
  <c r="X199" i="3"/>
  <c r="V199" i="3"/>
  <c r="T199" i="3"/>
  <c r="R199" i="3"/>
  <c r="P199" i="3"/>
  <c r="BH198" i="3"/>
  <c r="BF198" i="3"/>
  <c r="BD198" i="3"/>
  <c r="BB198" i="3"/>
  <c r="AZ198" i="3"/>
  <c r="AX198" i="3"/>
  <c r="AV198" i="3"/>
  <c r="AT198" i="3"/>
  <c r="AR198" i="3"/>
  <c r="AP198" i="3"/>
  <c r="AN198" i="3"/>
  <c r="AL198" i="3"/>
  <c r="AJ198" i="3"/>
  <c r="AH198" i="3"/>
  <c r="AF198" i="3"/>
  <c r="AD198" i="3"/>
  <c r="AB198" i="3"/>
  <c r="Z198" i="3"/>
  <c r="X198" i="3"/>
  <c r="V198" i="3"/>
  <c r="T198" i="3"/>
  <c r="R198" i="3"/>
  <c r="P198" i="3"/>
  <c r="BH197" i="3"/>
  <c r="BF197" i="3"/>
  <c r="BD197" i="3"/>
  <c r="BB197" i="3"/>
  <c r="AZ197" i="3"/>
  <c r="AX197" i="3"/>
  <c r="AV197" i="3"/>
  <c r="AT197" i="3"/>
  <c r="AR197" i="3"/>
  <c r="AP197" i="3"/>
  <c r="AN197" i="3"/>
  <c r="AL197" i="3"/>
  <c r="AJ197" i="3"/>
  <c r="AH197" i="3"/>
  <c r="AF197" i="3"/>
  <c r="AD197" i="3"/>
  <c r="AB197" i="3"/>
  <c r="Z197" i="3"/>
  <c r="X197" i="3"/>
  <c r="V197" i="3"/>
  <c r="T197" i="3"/>
  <c r="R197" i="3"/>
  <c r="P197" i="3"/>
  <c r="BH196" i="3"/>
  <c r="BF196" i="3"/>
  <c r="BD196" i="3"/>
  <c r="BB196" i="3"/>
  <c r="AZ196" i="3"/>
  <c r="AX196" i="3"/>
  <c r="AV196" i="3"/>
  <c r="AT196" i="3"/>
  <c r="AR196" i="3"/>
  <c r="AP196" i="3"/>
  <c r="AN196" i="3"/>
  <c r="AL196" i="3"/>
  <c r="AJ196" i="3"/>
  <c r="AH196" i="3"/>
  <c r="AF196" i="3"/>
  <c r="AD196" i="3"/>
  <c r="AB196" i="3"/>
  <c r="Z196" i="3"/>
  <c r="X196" i="3"/>
  <c r="V196" i="3"/>
  <c r="T196" i="3"/>
  <c r="R196" i="3"/>
  <c r="P196" i="3"/>
  <c r="BH195" i="3"/>
  <c r="BF195" i="3"/>
  <c r="BD195" i="3"/>
  <c r="BB195" i="3"/>
  <c r="AZ195" i="3"/>
  <c r="AX195" i="3"/>
  <c r="AV195" i="3"/>
  <c r="AT195" i="3"/>
  <c r="AR195" i="3"/>
  <c r="AP195" i="3"/>
  <c r="AN195" i="3"/>
  <c r="AL195" i="3"/>
  <c r="AJ195" i="3"/>
  <c r="AH195" i="3"/>
  <c r="AF195" i="3"/>
  <c r="AD195" i="3"/>
  <c r="AB195" i="3"/>
  <c r="Z195" i="3"/>
  <c r="X195" i="3"/>
  <c r="V195" i="3"/>
  <c r="T195" i="3"/>
  <c r="R195" i="3"/>
  <c r="P195" i="3"/>
  <c r="BH194" i="3"/>
  <c r="BF194" i="3"/>
  <c r="BD194" i="3"/>
  <c r="BB194" i="3"/>
  <c r="AZ194" i="3"/>
  <c r="AX194" i="3"/>
  <c r="AV194" i="3"/>
  <c r="AT194" i="3"/>
  <c r="AR194" i="3"/>
  <c r="AP194" i="3"/>
  <c r="AN194" i="3"/>
  <c r="AL194" i="3"/>
  <c r="AJ194" i="3"/>
  <c r="AH194" i="3"/>
  <c r="AF194" i="3"/>
  <c r="AD194" i="3"/>
  <c r="AB194" i="3"/>
  <c r="Z194" i="3"/>
  <c r="X194" i="3"/>
  <c r="V194" i="3"/>
  <c r="T194" i="3"/>
  <c r="R194" i="3"/>
  <c r="P194" i="3"/>
  <c r="BH193" i="3"/>
  <c r="BF193" i="3"/>
  <c r="BD193" i="3"/>
  <c r="BB193" i="3"/>
  <c r="AZ193" i="3"/>
  <c r="AX193" i="3"/>
  <c r="AV193" i="3"/>
  <c r="AT193" i="3"/>
  <c r="AR193" i="3"/>
  <c r="AP193" i="3"/>
  <c r="AN193" i="3"/>
  <c r="AL193" i="3"/>
  <c r="AJ193" i="3"/>
  <c r="AH193" i="3"/>
  <c r="AF193" i="3"/>
  <c r="AD193" i="3"/>
  <c r="AB193" i="3"/>
  <c r="Z193" i="3"/>
  <c r="X193" i="3"/>
  <c r="V193" i="3"/>
  <c r="T193" i="3"/>
  <c r="R193" i="3"/>
  <c r="P193" i="3"/>
  <c r="BH192" i="3"/>
  <c r="BF192" i="3"/>
  <c r="BD192" i="3"/>
  <c r="BB192" i="3"/>
  <c r="AZ192" i="3"/>
  <c r="AX192" i="3"/>
  <c r="AV192" i="3"/>
  <c r="AT192" i="3"/>
  <c r="AR192" i="3"/>
  <c r="AP192" i="3"/>
  <c r="AN192" i="3"/>
  <c r="AL192" i="3"/>
  <c r="AJ192" i="3"/>
  <c r="AH192" i="3"/>
  <c r="AF192" i="3"/>
  <c r="AD192" i="3"/>
  <c r="AB192" i="3"/>
  <c r="Z192" i="3"/>
  <c r="X192" i="3"/>
  <c r="V192" i="3"/>
  <c r="T192" i="3"/>
  <c r="R192" i="3"/>
  <c r="P192" i="3"/>
  <c r="BH191" i="3"/>
  <c r="BF191" i="3"/>
  <c r="BD191" i="3"/>
  <c r="BB191" i="3"/>
  <c r="AZ191" i="3"/>
  <c r="AX191" i="3"/>
  <c r="AV191" i="3"/>
  <c r="AT191" i="3"/>
  <c r="AR191" i="3"/>
  <c r="AP191" i="3"/>
  <c r="AN191" i="3"/>
  <c r="AL191" i="3"/>
  <c r="AJ191" i="3"/>
  <c r="AH191" i="3"/>
  <c r="AF191" i="3"/>
  <c r="AD191" i="3"/>
  <c r="AB191" i="3"/>
  <c r="Z191" i="3"/>
  <c r="X191" i="3"/>
  <c r="V191" i="3"/>
  <c r="T191" i="3"/>
  <c r="R191" i="3"/>
  <c r="P191" i="3"/>
  <c r="BH190" i="3"/>
  <c r="BF190" i="3"/>
  <c r="BD190" i="3"/>
  <c r="BB190" i="3"/>
  <c r="AZ190" i="3"/>
  <c r="AX190" i="3"/>
  <c r="AV190" i="3"/>
  <c r="AT190" i="3"/>
  <c r="AR190" i="3"/>
  <c r="AP190" i="3"/>
  <c r="AN190" i="3"/>
  <c r="AL190" i="3"/>
  <c r="AJ190" i="3"/>
  <c r="AH190" i="3"/>
  <c r="AF190" i="3"/>
  <c r="AD190" i="3"/>
  <c r="AB190" i="3"/>
  <c r="Z190" i="3"/>
  <c r="X190" i="3"/>
  <c r="V190" i="3"/>
  <c r="T190" i="3"/>
  <c r="R190" i="3"/>
  <c r="P190" i="3"/>
  <c r="BH189" i="3"/>
  <c r="BF189" i="3"/>
  <c r="BD189" i="3"/>
  <c r="BB189" i="3"/>
  <c r="AZ189" i="3"/>
  <c r="AX189" i="3"/>
  <c r="AV189" i="3"/>
  <c r="AT189" i="3"/>
  <c r="AR189" i="3"/>
  <c r="AP189" i="3"/>
  <c r="AN189" i="3"/>
  <c r="AL189" i="3"/>
  <c r="AJ189" i="3"/>
  <c r="AH189" i="3"/>
  <c r="AF189" i="3"/>
  <c r="AD189" i="3"/>
  <c r="AB189" i="3"/>
  <c r="Z189" i="3"/>
  <c r="X189" i="3"/>
  <c r="V189" i="3"/>
  <c r="T189" i="3"/>
  <c r="R189" i="3"/>
  <c r="P189" i="3"/>
  <c r="BH188" i="3"/>
  <c r="BF188" i="3"/>
  <c r="BD188" i="3"/>
  <c r="BB188" i="3"/>
  <c r="AZ188" i="3"/>
  <c r="AX188" i="3"/>
  <c r="AV188" i="3"/>
  <c r="AT188" i="3"/>
  <c r="AR188" i="3"/>
  <c r="AP188" i="3"/>
  <c r="AN188" i="3"/>
  <c r="AL188" i="3"/>
  <c r="AJ188" i="3"/>
  <c r="AH188" i="3"/>
  <c r="AF188" i="3"/>
  <c r="AD188" i="3"/>
  <c r="AB188" i="3"/>
  <c r="Z188" i="3"/>
  <c r="X188" i="3"/>
  <c r="V188" i="3"/>
  <c r="T188" i="3"/>
  <c r="R188" i="3"/>
  <c r="P188" i="3"/>
  <c r="BH187" i="3"/>
  <c r="BF187" i="3"/>
  <c r="BD187" i="3"/>
  <c r="BB187" i="3"/>
  <c r="AZ187" i="3"/>
  <c r="AX187" i="3"/>
  <c r="AV187" i="3"/>
  <c r="AT187" i="3"/>
  <c r="AR187" i="3"/>
  <c r="AP187" i="3"/>
  <c r="AN187" i="3"/>
  <c r="AL187" i="3"/>
  <c r="AJ187" i="3"/>
  <c r="AH187" i="3"/>
  <c r="AF187" i="3"/>
  <c r="AD187" i="3"/>
  <c r="AB187" i="3"/>
  <c r="Z187" i="3"/>
  <c r="X187" i="3"/>
  <c r="V187" i="3"/>
  <c r="T187" i="3"/>
  <c r="R187" i="3"/>
  <c r="P187" i="3"/>
  <c r="BH186" i="3"/>
  <c r="BF186" i="3"/>
  <c r="BD186" i="3"/>
  <c r="BB186" i="3"/>
  <c r="AZ186" i="3"/>
  <c r="AX186" i="3"/>
  <c r="AV186" i="3"/>
  <c r="AT186" i="3"/>
  <c r="AR186" i="3"/>
  <c r="AP186" i="3"/>
  <c r="AN186" i="3"/>
  <c r="AL186" i="3"/>
  <c r="AJ186" i="3"/>
  <c r="AH186" i="3"/>
  <c r="AF186" i="3"/>
  <c r="AD186" i="3"/>
  <c r="AB186" i="3"/>
  <c r="Z186" i="3"/>
  <c r="X186" i="3"/>
  <c r="V186" i="3"/>
  <c r="T186" i="3"/>
  <c r="R186" i="3"/>
  <c r="P186" i="3"/>
  <c r="BH185" i="3"/>
  <c r="BF185" i="3"/>
  <c r="BD185" i="3"/>
  <c r="BB185" i="3"/>
  <c r="AZ185" i="3"/>
  <c r="AX185" i="3"/>
  <c r="AV185" i="3"/>
  <c r="AT185" i="3"/>
  <c r="AR185" i="3"/>
  <c r="AP185" i="3"/>
  <c r="AN185" i="3"/>
  <c r="AL185" i="3"/>
  <c r="AJ185" i="3"/>
  <c r="AH185" i="3"/>
  <c r="AF185" i="3"/>
  <c r="AD185" i="3"/>
  <c r="AB185" i="3"/>
  <c r="Z185" i="3"/>
  <c r="X185" i="3"/>
  <c r="V185" i="3"/>
  <c r="T185" i="3"/>
  <c r="R185" i="3"/>
  <c r="P185" i="3"/>
  <c r="BH184" i="3"/>
  <c r="BF184" i="3"/>
  <c r="BD184" i="3"/>
  <c r="BB184" i="3"/>
  <c r="AZ184" i="3"/>
  <c r="AX184" i="3"/>
  <c r="AV184" i="3"/>
  <c r="AT184" i="3"/>
  <c r="AR184" i="3"/>
  <c r="AP184" i="3"/>
  <c r="AN184" i="3"/>
  <c r="AL184" i="3"/>
  <c r="AJ184" i="3"/>
  <c r="AH184" i="3"/>
  <c r="AF184" i="3"/>
  <c r="AD184" i="3"/>
  <c r="AB184" i="3"/>
  <c r="Z184" i="3"/>
  <c r="X184" i="3"/>
  <c r="V184" i="3"/>
  <c r="T184" i="3"/>
  <c r="R184" i="3"/>
  <c r="P184" i="3"/>
  <c r="BH183" i="3"/>
  <c r="BF183" i="3"/>
  <c r="BD183" i="3"/>
  <c r="BB183" i="3"/>
  <c r="AZ183" i="3"/>
  <c r="AX183" i="3"/>
  <c r="AV183" i="3"/>
  <c r="AT183" i="3"/>
  <c r="AR183" i="3"/>
  <c r="AP183" i="3"/>
  <c r="AN183" i="3"/>
  <c r="AL183" i="3"/>
  <c r="AJ183" i="3"/>
  <c r="AH183" i="3"/>
  <c r="AF183" i="3"/>
  <c r="AD183" i="3"/>
  <c r="AB183" i="3"/>
  <c r="Z183" i="3"/>
  <c r="X183" i="3"/>
  <c r="V183" i="3"/>
  <c r="T183" i="3"/>
  <c r="R183" i="3"/>
  <c r="P183" i="3"/>
  <c r="BH182" i="3"/>
  <c r="BF182" i="3"/>
  <c r="BD182" i="3"/>
  <c r="BB182" i="3"/>
  <c r="AZ182" i="3"/>
  <c r="AX182" i="3"/>
  <c r="AV182" i="3"/>
  <c r="AT182" i="3"/>
  <c r="AR182" i="3"/>
  <c r="AP182" i="3"/>
  <c r="AN182" i="3"/>
  <c r="AL182" i="3"/>
  <c r="AJ182" i="3"/>
  <c r="AH182" i="3"/>
  <c r="AF182" i="3"/>
  <c r="AD182" i="3"/>
  <c r="AB182" i="3"/>
  <c r="Z182" i="3"/>
  <c r="X182" i="3"/>
  <c r="V182" i="3"/>
  <c r="T182" i="3"/>
  <c r="R182" i="3"/>
  <c r="P182" i="3"/>
  <c r="BH181" i="3"/>
  <c r="BF181" i="3"/>
  <c r="BD181" i="3"/>
  <c r="BB181" i="3"/>
  <c r="AZ181" i="3"/>
  <c r="AX181" i="3"/>
  <c r="AV181" i="3"/>
  <c r="AT181" i="3"/>
  <c r="AR181" i="3"/>
  <c r="AP181" i="3"/>
  <c r="AN181" i="3"/>
  <c r="AL181" i="3"/>
  <c r="AJ181" i="3"/>
  <c r="AH181" i="3"/>
  <c r="AF181" i="3"/>
  <c r="AD181" i="3"/>
  <c r="AB181" i="3"/>
  <c r="Z181" i="3"/>
  <c r="X181" i="3"/>
  <c r="V181" i="3"/>
  <c r="T181" i="3"/>
  <c r="R181" i="3"/>
  <c r="P181" i="3"/>
  <c r="BH180" i="3"/>
  <c r="BF180" i="3"/>
  <c r="BD180" i="3"/>
  <c r="BB180" i="3"/>
  <c r="AZ180" i="3"/>
  <c r="AX180" i="3"/>
  <c r="AV180" i="3"/>
  <c r="AT180" i="3"/>
  <c r="AR180" i="3"/>
  <c r="AP180" i="3"/>
  <c r="AN180" i="3"/>
  <c r="AL180" i="3"/>
  <c r="AJ180" i="3"/>
  <c r="AH180" i="3"/>
  <c r="AF180" i="3"/>
  <c r="AD180" i="3"/>
  <c r="AB180" i="3"/>
  <c r="Z180" i="3"/>
  <c r="X180" i="3"/>
  <c r="V180" i="3"/>
  <c r="T180" i="3"/>
  <c r="R180" i="3"/>
  <c r="P180" i="3"/>
  <c r="BH179" i="3"/>
  <c r="BF179" i="3"/>
  <c r="BD179" i="3"/>
  <c r="BB179" i="3"/>
  <c r="AZ179" i="3"/>
  <c r="AX179" i="3"/>
  <c r="AV179" i="3"/>
  <c r="AT179" i="3"/>
  <c r="AR179" i="3"/>
  <c r="AP179" i="3"/>
  <c r="AN179" i="3"/>
  <c r="AL179" i="3"/>
  <c r="AJ179" i="3"/>
  <c r="AH179" i="3"/>
  <c r="AF179" i="3"/>
  <c r="AD179" i="3"/>
  <c r="AB179" i="3"/>
  <c r="Z179" i="3"/>
  <c r="X179" i="3"/>
  <c r="V179" i="3"/>
  <c r="T179" i="3"/>
  <c r="R179" i="3"/>
  <c r="P179" i="3"/>
  <c r="BH178" i="3"/>
  <c r="BF178" i="3"/>
  <c r="BD178" i="3"/>
  <c r="BB178" i="3"/>
  <c r="AZ178" i="3"/>
  <c r="AX178" i="3"/>
  <c r="AV178" i="3"/>
  <c r="AT178" i="3"/>
  <c r="AR178" i="3"/>
  <c r="AP178" i="3"/>
  <c r="AN178" i="3"/>
  <c r="AL178" i="3"/>
  <c r="AJ178" i="3"/>
  <c r="AH178" i="3"/>
  <c r="AF178" i="3"/>
  <c r="AD178" i="3"/>
  <c r="AB178" i="3"/>
  <c r="Z178" i="3"/>
  <c r="X178" i="3"/>
  <c r="V178" i="3"/>
  <c r="T178" i="3"/>
  <c r="R178" i="3"/>
  <c r="P178" i="3"/>
  <c r="BH177" i="3"/>
  <c r="BF177" i="3"/>
  <c r="BD177" i="3"/>
  <c r="BB177" i="3"/>
  <c r="AZ177" i="3"/>
  <c r="AX177" i="3"/>
  <c r="AV177" i="3"/>
  <c r="AT177" i="3"/>
  <c r="AR177" i="3"/>
  <c r="AP177" i="3"/>
  <c r="AN177" i="3"/>
  <c r="AL177" i="3"/>
  <c r="AJ177" i="3"/>
  <c r="AH177" i="3"/>
  <c r="AF177" i="3"/>
  <c r="AD177" i="3"/>
  <c r="AB177" i="3"/>
  <c r="Z177" i="3"/>
  <c r="X177" i="3"/>
  <c r="V177" i="3"/>
  <c r="T177" i="3"/>
  <c r="R177" i="3"/>
  <c r="P177" i="3"/>
  <c r="BH176" i="3"/>
  <c r="BF176" i="3"/>
  <c r="BD176" i="3"/>
  <c r="BB176" i="3"/>
  <c r="AZ176" i="3"/>
  <c r="AX176" i="3"/>
  <c r="AV176" i="3"/>
  <c r="AT176" i="3"/>
  <c r="AR176" i="3"/>
  <c r="AP176" i="3"/>
  <c r="AN176" i="3"/>
  <c r="AL176" i="3"/>
  <c r="AJ176" i="3"/>
  <c r="AH176" i="3"/>
  <c r="AF176" i="3"/>
  <c r="AD176" i="3"/>
  <c r="AB176" i="3"/>
  <c r="Z176" i="3"/>
  <c r="X176" i="3"/>
  <c r="V176" i="3"/>
  <c r="T176" i="3"/>
  <c r="R176" i="3"/>
  <c r="P176" i="3"/>
  <c r="BH175" i="3"/>
  <c r="BF175" i="3"/>
  <c r="BD175" i="3"/>
  <c r="BB175" i="3"/>
  <c r="AZ175" i="3"/>
  <c r="AX175" i="3"/>
  <c r="AV175" i="3"/>
  <c r="AT175" i="3"/>
  <c r="AR175" i="3"/>
  <c r="AP175" i="3"/>
  <c r="AN175" i="3"/>
  <c r="AL175" i="3"/>
  <c r="AJ175" i="3"/>
  <c r="AH175" i="3"/>
  <c r="AF175" i="3"/>
  <c r="AD175" i="3"/>
  <c r="AB175" i="3"/>
  <c r="Z175" i="3"/>
  <c r="X175" i="3"/>
  <c r="V175" i="3"/>
  <c r="T175" i="3"/>
  <c r="R175" i="3"/>
  <c r="P175" i="3"/>
  <c r="BH174" i="3"/>
  <c r="BF174" i="3"/>
  <c r="BD174" i="3"/>
  <c r="BB174" i="3"/>
  <c r="AZ174" i="3"/>
  <c r="AX174" i="3"/>
  <c r="AV174" i="3"/>
  <c r="AT174" i="3"/>
  <c r="AR174" i="3"/>
  <c r="AP174" i="3"/>
  <c r="AN174" i="3"/>
  <c r="AL174" i="3"/>
  <c r="AJ174" i="3"/>
  <c r="AH174" i="3"/>
  <c r="AF174" i="3"/>
  <c r="AD174" i="3"/>
  <c r="AB174" i="3"/>
  <c r="Z174" i="3"/>
  <c r="X174" i="3"/>
  <c r="U174" i="3"/>
  <c r="Q174" i="3"/>
  <c r="BI173" i="3"/>
  <c r="BE173" i="3"/>
  <c r="BA173" i="3"/>
  <c r="AW173" i="3"/>
  <c r="AS173" i="3"/>
  <c r="AO173" i="3"/>
  <c r="AK173" i="3"/>
  <c r="AG173" i="3"/>
  <c r="AC173" i="3"/>
  <c r="Y173" i="3"/>
  <c r="U173" i="3"/>
  <c r="Q173" i="3"/>
  <c r="BI172" i="3"/>
  <c r="BE172" i="3"/>
  <c r="BA172" i="3"/>
  <c r="AW172" i="3"/>
  <c r="AS172" i="3"/>
  <c r="AO172" i="3"/>
  <c r="AK172" i="3"/>
  <c r="AG172" i="3"/>
  <c r="AC172" i="3"/>
  <c r="Y172" i="3"/>
  <c r="U172" i="3"/>
  <c r="Q172" i="3"/>
  <c r="M171" i="3"/>
  <c r="O171" i="3"/>
  <c r="Q171" i="3"/>
  <c r="S171" i="3"/>
  <c r="U171" i="3"/>
  <c r="W171" i="3"/>
  <c r="Y171" i="3"/>
  <c r="AA171" i="3"/>
  <c r="AC171" i="3"/>
  <c r="AE171" i="3"/>
  <c r="AG171" i="3"/>
  <c r="AI171" i="3"/>
  <c r="AK171" i="3"/>
  <c r="AM171" i="3"/>
  <c r="AO171" i="3"/>
  <c r="AQ171" i="3"/>
  <c r="AS171" i="3"/>
  <c r="AU171" i="3"/>
  <c r="AW171" i="3"/>
  <c r="AY171" i="3"/>
  <c r="BA171" i="3"/>
  <c r="BC171" i="3"/>
  <c r="BE171" i="3"/>
  <c r="BG171" i="3"/>
  <c r="BI171" i="3"/>
  <c r="M169" i="3"/>
  <c r="O169" i="3"/>
  <c r="Q169" i="3"/>
  <c r="S169" i="3"/>
  <c r="U169" i="3"/>
  <c r="W169" i="3"/>
  <c r="Y169" i="3"/>
  <c r="AA169" i="3"/>
  <c r="AC169" i="3"/>
  <c r="AE169" i="3"/>
  <c r="AG169" i="3"/>
  <c r="AI169" i="3"/>
  <c r="AK169" i="3"/>
  <c r="AM169" i="3"/>
  <c r="AO169" i="3"/>
  <c r="AQ169" i="3"/>
  <c r="AS169" i="3"/>
  <c r="AU169" i="3"/>
  <c r="AW169" i="3"/>
  <c r="AY169" i="3"/>
  <c r="BA169" i="3"/>
  <c r="BC169" i="3"/>
  <c r="BE169" i="3"/>
  <c r="BG169" i="3"/>
  <c r="BI169" i="3"/>
  <c r="M167" i="3"/>
  <c r="O167" i="3"/>
  <c r="Q167" i="3"/>
  <c r="S167" i="3"/>
  <c r="U167" i="3"/>
  <c r="W167" i="3"/>
  <c r="Y167" i="3"/>
  <c r="AA167" i="3"/>
  <c r="AC167" i="3"/>
  <c r="AE167" i="3"/>
  <c r="AG167" i="3"/>
  <c r="AI167" i="3"/>
  <c r="AK167" i="3"/>
  <c r="AM167" i="3"/>
  <c r="AO167" i="3"/>
  <c r="AQ167" i="3"/>
  <c r="AS167" i="3"/>
  <c r="AU167" i="3"/>
  <c r="AW167" i="3"/>
  <c r="AY167" i="3"/>
  <c r="BA167" i="3"/>
  <c r="BC167" i="3"/>
  <c r="BE167" i="3"/>
  <c r="BG167" i="3"/>
  <c r="BI167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M163" i="3"/>
  <c r="O163" i="3"/>
  <c r="Q163" i="3"/>
  <c r="S163" i="3"/>
  <c r="U163" i="3"/>
  <c r="W163" i="3"/>
  <c r="Y163" i="3"/>
  <c r="AA163" i="3"/>
  <c r="AC163" i="3"/>
  <c r="AE163" i="3"/>
  <c r="AG163" i="3"/>
  <c r="AI163" i="3"/>
  <c r="AK163" i="3"/>
  <c r="AM163" i="3"/>
  <c r="AO163" i="3"/>
  <c r="AQ163" i="3"/>
  <c r="AS163" i="3"/>
  <c r="AU163" i="3"/>
  <c r="AW163" i="3"/>
  <c r="AY163" i="3"/>
  <c r="BA163" i="3"/>
  <c r="BC163" i="3"/>
  <c r="BE163" i="3"/>
  <c r="BG163" i="3"/>
  <c r="BI163" i="3"/>
  <c r="M161" i="3"/>
  <c r="O161" i="3"/>
  <c r="Q161" i="3"/>
  <c r="S161" i="3"/>
  <c r="U161" i="3"/>
  <c r="W161" i="3"/>
  <c r="Y161" i="3"/>
  <c r="AA161" i="3"/>
  <c r="AC161" i="3"/>
  <c r="AE161" i="3"/>
  <c r="AG161" i="3"/>
  <c r="AI161" i="3"/>
  <c r="AK161" i="3"/>
  <c r="AM161" i="3"/>
  <c r="AO161" i="3"/>
  <c r="AQ161" i="3"/>
  <c r="AS161" i="3"/>
  <c r="AU161" i="3"/>
  <c r="AW161" i="3"/>
  <c r="AY161" i="3"/>
  <c r="BA161" i="3"/>
  <c r="BC161" i="3"/>
  <c r="BE161" i="3"/>
  <c r="BG161" i="3"/>
  <c r="BI161" i="3"/>
  <c r="M159" i="3"/>
  <c r="O159" i="3"/>
  <c r="Q159" i="3"/>
  <c r="S159" i="3"/>
  <c r="U159" i="3"/>
  <c r="W159" i="3"/>
  <c r="Y159" i="3"/>
  <c r="AA159" i="3"/>
  <c r="AC159" i="3"/>
  <c r="AE159" i="3"/>
  <c r="AG159" i="3"/>
  <c r="AI159" i="3"/>
  <c r="AK159" i="3"/>
  <c r="AM159" i="3"/>
  <c r="AO159" i="3"/>
  <c r="AQ159" i="3"/>
  <c r="AS159" i="3"/>
  <c r="AU159" i="3"/>
  <c r="AW159" i="3"/>
  <c r="AY159" i="3"/>
  <c r="BA159" i="3"/>
  <c r="BC159" i="3"/>
  <c r="BE159" i="3"/>
  <c r="BG159" i="3"/>
  <c r="BI159" i="3"/>
  <c r="M157" i="3"/>
  <c r="O157" i="3"/>
  <c r="Q157" i="3"/>
  <c r="S157" i="3"/>
  <c r="U157" i="3"/>
  <c r="W157" i="3"/>
  <c r="Y157" i="3"/>
  <c r="AA157" i="3"/>
  <c r="AC157" i="3"/>
  <c r="AE157" i="3"/>
  <c r="AG157" i="3"/>
  <c r="AI157" i="3"/>
  <c r="AK157" i="3"/>
  <c r="AM157" i="3"/>
  <c r="AO157" i="3"/>
  <c r="AQ157" i="3"/>
  <c r="AS157" i="3"/>
  <c r="AU157" i="3"/>
  <c r="AW157" i="3"/>
  <c r="AY157" i="3"/>
  <c r="BA157" i="3"/>
  <c r="BC157" i="3"/>
  <c r="BE157" i="3"/>
  <c r="BG157" i="3"/>
  <c r="BI157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74" i="3"/>
  <c r="P174" i="3"/>
  <c r="R174" i="3"/>
  <c r="T174" i="3"/>
  <c r="V174" i="3"/>
  <c r="N173" i="3"/>
  <c r="P173" i="3"/>
  <c r="R173" i="3"/>
  <c r="T173" i="3"/>
  <c r="V173" i="3"/>
  <c r="X173" i="3"/>
  <c r="Z173" i="3"/>
  <c r="AB173" i="3"/>
  <c r="AD173" i="3"/>
  <c r="AF173" i="3"/>
  <c r="AH173" i="3"/>
  <c r="AJ173" i="3"/>
  <c r="AL173" i="3"/>
  <c r="AN173" i="3"/>
  <c r="AP173" i="3"/>
  <c r="AR173" i="3"/>
  <c r="AT173" i="3"/>
  <c r="AV173" i="3"/>
  <c r="AX173" i="3"/>
  <c r="AZ173" i="3"/>
  <c r="BB173" i="3"/>
  <c r="BD173" i="3"/>
  <c r="BF173" i="3"/>
  <c r="BH173" i="3"/>
  <c r="N172" i="3"/>
  <c r="P172" i="3"/>
  <c r="R172" i="3"/>
  <c r="T172" i="3"/>
  <c r="V172" i="3"/>
  <c r="X172" i="3"/>
  <c r="Z172" i="3"/>
  <c r="AB172" i="3"/>
  <c r="AD172" i="3"/>
  <c r="AF172" i="3"/>
  <c r="AH172" i="3"/>
  <c r="AJ172" i="3"/>
  <c r="AL172" i="3"/>
  <c r="AN172" i="3"/>
  <c r="AP172" i="3"/>
  <c r="AR172" i="3"/>
  <c r="AT172" i="3"/>
  <c r="AV172" i="3"/>
  <c r="AX172" i="3"/>
  <c r="AZ172" i="3"/>
  <c r="BB172" i="3"/>
  <c r="BD172" i="3"/>
  <c r="BF172" i="3"/>
  <c r="BH172" i="3"/>
  <c r="M170" i="3"/>
  <c r="O170" i="3"/>
  <c r="Q170" i="3"/>
  <c r="S170" i="3"/>
  <c r="U170" i="3"/>
  <c r="W170" i="3"/>
  <c r="Y170" i="3"/>
  <c r="AA170" i="3"/>
  <c r="AC170" i="3"/>
  <c r="AE170" i="3"/>
  <c r="AG170" i="3"/>
  <c r="AI170" i="3"/>
  <c r="AK170" i="3"/>
  <c r="AM170" i="3"/>
  <c r="AO170" i="3"/>
  <c r="AQ170" i="3"/>
  <c r="AS170" i="3"/>
  <c r="AU170" i="3"/>
  <c r="AW170" i="3"/>
  <c r="AY170" i="3"/>
  <c r="BA170" i="3"/>
  <c r="BC170" i="3"/>
  <c r="BE170" i="3"/>
  <c r="BG170" i="3"/>
  <c r="BI170" i="3"/>
  <c r="M168" i="3"/>
  <c r="O168" i="3"/>
  <c r="Q168" i="3"/>
  <c r="S168" i="3"/>
  <c r="U168" i="3"/>
  <c r="W168" i="3"/>
  <c r="Y168" i="3"/>
  <c r="AA168" i="3"/>
  <c r="AC168" i="3"/>
  <c r="AE168" i="3"/>
  <c r="AG168" i="3"/>
  <c r="AI168" i="3"/>
  <c r="AK168" i="3"/>
  <c r="AM168" i="3"/>
  <c r="AO168" i="3"/>
  <c r="AQ168" i="3"/>
  <c r="AS168" i="3"/>
  <c r="AU168" i="3"/>
  <c r="AW168" i="3"/>
  <c r="AY168" i="3"/>
  <c r="BA168" i="3"/>
  <c r="BC168" i="3"/>
  <c r="BE168" i="3"/>
  <c r="BG168" i="3"/>
  <c r="BI168" i="3"/>
  <c r="M166" i="3"/>
  <c r="O166" i="3"/>
  <c r="Q166" i="3"/>
  <c r="S166" i="3"/>
  <c r="U166" i="3"/>
  <c r="W166" i="3"/>
  <c r="Y166" i="3"/>
  <c r="AA166" i="3"/>
  <c r="AC166" i="3"/>
  <c r="AE166" i="3"/>
  <c r="AG166" i="3"/>
  <c r="AI166" i="3"/>
  <c r="AK166" i="3"/>
  <c r="AM166" i="3"/>
  <c r="AO166" i="3"/>
  <c r="AQ166" i="3"/>
  <c r="AS166" i="3"/>
  <c r="AU166" i="3"/>
  <c r="AW166" i="3"/>
  <c r="AY166" i="3"/>
  <c r="BA166" i="3"/>
  <c r="BC166" i="3"/>
  <c r="BE166" i="3"/>
  <c r="BG166" i="3"/>
  <c r="BI166" i="3"/>
  <c r="M164" i="3"/>
  <c r="O164" i="3"/>
  <c r="Q164" i="3"/>
  <c r="S164" i="3"/>
  <c r="U164" i="3"/>
  <c r="W164" i="3"/>
  <c r="Y164" i="3"/>
  <c r="AA164" i="3"/>
  <c r="AC164" i="3"/>
  <c r="AE164" i="3"/>
  <c r="AG164" i="3"/>
  <c r="AI164" i="3"/>
  <c r="AK164" i="3"/>
  <c r="AM164" i="3"/>
  <c r="AO164" i="3"/>
  <c r="AQ164" i="3"/>
  <c r="AS164" i="3"/>
  <c r="AU164" i="3"/>
  <c r="AW164" i="3"/>
  <c r="AY164" i="3"/>
  <c r="BA164" i="3"/>
  <c r="BC164" i="3"/>
  <c r="BE164" i="3"/>
  <c r="BG164" i="3"/>
  <c r="BI164" i="3"/>
  <c r="M162" i="3"/>
  <c r="O162" i="3"/>
  <c r="Q162" i="3"/>
  <c r="S162" i="3"/>
  <c r="U162" i="3"/>
  <c r="W162" i="3"/>
  <c r="Y162" i="3"/>
  <c r="AA162" i="3"/>
  <c r="AC162" i="3"/>
  <c r="AE162" i="3"/>
  <c r="AG162" i="3"/>
  <c r="AI162" i="3"/>
  <c r="AK162" i="3"/>
  <c r="AM162" i="3"/>
  <c r="AO162" i="3"/>
  <c r="AQ162" i="3"/>
  <c r="AS162" i="3"/>
  <c r="AU162" i="3"/>
  <c r="AW162" i="3"/>
  <c r="AY162" i="3"/>
  <c r="BA162" i="3"/>
  <c r="BC162" i="3"/>
  <c r="BE162" i="3"/>
  <c r="BG162" i="3"/>
  <c r="BI162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58" i="3"/>
  <c r="O158" i="3"/>
  <c r="Q158" i="3"/>
  <c r="S158" i="3"/>
  <c r="U158" i="3"/>
  <c r="W158" i="3"/>
  <c r="Y158" i="3"/>
  <c r="AA158" i="3"/>
  <c r="AC158" i="3"/>
  <c r="AE158" i="3"/>
  <c r="AG158" i="3"/>
  <c r="AI158" i="3"/>
  <c r="AK158" i="3"/>
  <c r="AM158" i="3"/>
  <c r="AO158" i="3"/>
  <c r="AQ158" i="3"/>
  <c r="AS158" i="3"/>
  <c r="AU158" i="3"/>
  <c r="AW158" i="3"/>
  <c r="AY158" i="3"/>
  <c r="BA158" i="3"/>
  <c r="BC158" i="3"/>
  <c r="BE158" i="3"/>
  <c r="BG158" i="3"/>
  <c r="BI158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M154" i="3"/>
  <c r="O154" i="3"/>
  <c r="Q154" i="3"/>
  <c r="S154" i="3"/>
  <c r="U154" i="3"/>
  <c r="W154" i="3"/>
  <c r="Y154" i="3"/>
  <c r="AA154" i="3"/>
  <c r="AC154" i="3"/>
  <c r="AE154" i="3"/>
  <c r="AG154" i="3"/>
  <c r="AI154" i="3"/>
  <c r="AK154" i="3"/>
  <c r="AM154" i="3"/>
  <c r="AO154" i="3"/>
  <c r="AQ154" i="3"/>
  <c r="AS154" i="3"/>
  <c r="AU154" i="3"/>
  <c r="AW154" i="3"/>
  <c r="AY154" i="3"/>
  <c r="BA154" i="3"/>
  <c r="BC154" i="3"/>
  <c r="BE154" i="3"/>
  <c r="BG154" i="3"/>
  <c r="BI154" i="3"/>
  <c r="L149" i="3"/>
  <c r="M149" i="3" s="1"/>
  <c r="S149" i="3"/>
  <c r="AA149" i="3"/>
  <c r="AI149" i="3"/>
  <c r="AQ149" i="3"/>
  <c r="X149" i="3"/>
  <c r="AN149" i="3"/>
  <c r="AY149" i="3"/>
  <c r="BG149" i="3"/>
  <c r="L148" i="3"/>
  <c r="M148" i="3" s="1"/>
  <c r="S148" i="3"/>
  <c r="AA148" i="3"/>
  <c r="AI148" i="3"/>
  <c r="AQ148" i="3"/>
  <c r="AY148" i="3"/>
  <c r="BG148" i="3"/>
  <c r="X148" i="3"/>
  <c r="AN148" i="3"/>
  <c r="BD148" i="3"/>
  <c r="L147" i="3"/>
  <c r="M147" i="3" s="1"/>
  <c r="S147" i="3"/>
  <c r="AA147" i="3"/>
  <c r="AI147" i="3"/>
  <c r="AQ147" i="3"/>
  <c r="AY147" i="3"/>
  <c r="BG147" i="3"/>
  <c r="X147" i="3"/>
  <c r="AN147" i="3"/>
  <c r="BD147" i="3"/>
  <c r="L146" i="3"/>
  <c r="M146" i="3" s="1"/>
  <c r="O146" i="3"/>
  <c r="S146" i="3"/>
  <c r="W146" i="3"/>
  <c r="AA146" i="3"/>
  <c r="AE146" i="3"/>
  <c r="AI146" i="3"/>
  <c r="AM146" i="3"/>
  <c r="AQ146" i="3"/>
  <c r="AU146" i="3"/>
  <c r="AY146" i="3"/>
  <c r="BC146" i="3"/>
  <c r="BG146" i="3"/>
  <c r="P146" i="3"/>
  <c r="X146" i="3"/>
  <c r="AF146" i="3"/>
  <c r="AN146" i="3"/>
  <c r="AV146" i="3"/>
  <c r="BD146" i="3"/>
  <c r="L145" i="3"/>
  <c r="M145" i="3" s="1"/>
  <c r="AA145" i="3"/>
  <c r="AQ145" i="3"/>
  <c r="BG145" i="3"/>
  <c r="AN145" i="3"/>
  <c r="L144" i="3"/>
  <c r="M144" i="3" s="1"/>
  <c r="S144" i="3"/>
  <c r="AA144" i="3"/>
  <c r="AI144" i="3"/>
  <c r="AQ144" i="3"/>
  <c r="AY144" i="3"/>
  <c r="BG144" i="3"/>
  <c r="X144" i="3"/>
  <c r="AN144" i="3"/>
  <c r="BD144" i="3"/>
  <c r="L143" i="3"/>
  <c r="M143" i="3" s="1"/>
  <c r="S143" i="3"/>
  <c r="AA143" i="3"/>
  <c r="AI143" i="3"/>
  <c r="AQ143" i="3"/>
  <c r="AY143" i="3"/>
  <c r="BG143" i="3"/>
  <c r="X143" i="3"/>
  <c r="AN143" i="3"/>
  <c r="BD143" i="3"/>
  <c r="L142" i="3"/>
  <c r="M142" i="3" s="1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X142" i="3"/>
  <c r="AF142" i="3"/>
  <c r="AN142" i="3"/>
  <c r="AV142" i="3"/>
  <c r="BD142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N140" i="3"/>
  <c r="R140" i="3"/>
  <c r="V140" i="3"/>
  <c r="Z140" i="3"/>
  <c r="AD140" i="3"/>
  <c r="AH140" i="3"/>
  <c r="AL140" i="3"/>
  <c r="AP140" i="3"/>
  <c r="AT140" i="3"/>
  <c r="AX140" i="3"/>
  <c r="BB140" i="3"/>
  <c r="BF140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N138" i="3"/>
  <c r="R138" i="3"/>
  <c r="V138" i="3"/>
  <c r="Z138" i="3"/>
  <c r="AD138" i="3"/>
  <c r="AH138" i="3"/>
  <c r="AL138" i="3"/>
  <c r="AP138" i="3"/>
  <c r="AT138" i="3"/>
  <c r="AX138" i="3"/>
  <c r="BB138" i="3"/>
  <c r="BF138" i="3"/>
  <c r="N137" i="3"/>
  <c r="R137" i="3"/>
  <c r="V137" i="3"/>
  <c r="Z137" i="3"/>
  <c r="AD137" i="3"/>
  <c r="AH137" i="3"/>
  <c r="AL137" i="3"/>
  <c r="AP137" i="3"/>
  <c r="AT137" i="3"/>
  <c r="AX137" i="3"/>
  <c r="BB137" i="3"/>
  <c r="BF137" i="3"/>
  <c r="N136" i="3"/>
  <c r="R136" i="3"/>
  <c r="V136" i="3"/>
  <c r="Z136" i="3"/>
  <c r="AD136" i="3"/>
  <c r="AH136" i="3"/>
  <c r="AL136" i="3"/>
  <c r="AP136" i="3"/>
  <c r="AT136" i="3"/>
  <c r="AX136" i="3"/>
  <c r="BB136" i="3"/>
  <c r="BF136" i="3"/>
  <c r="N135" i="3"/>
  <c r="R135" i="3"/>
  <c r="V135" i="3"/>
  <c r="Z135" i="3"/>
  <c r="AD135" i="3"/>
  <c r="AH135" i="3"/>
  <c r="AL135" i="3"/>
  <c r="AP135" i="3"/>
  <c r="AT135" i="3"/>
  <c r="AX135" i="3"/>
  <c r="BB135" i="3"/>
  <c r="BF135" i="3"/>
  <c r="P134" i="3"/>
  <c r="T134" i="3"/>
  <c r="X134" i="3"/>
  <c r="AB134" i="3"/>
  <c r="AF134" i="3"/>
  <c r="AJ134" i="3"/>
  <c r="AN134" i="3"/>
  <c r="AR134" i="3"/>
  <c r="AV134" i="3"/>
  <c r="AZ134" i="3"/>
  <c r="BD134" i="3"/>
  <c r="BH134" i="3"/>
  <c r="N134" i="3"/>
  <c r="R134" i="3"/>
  <c r="V134" i="3"/>
  <c r="Z134" i="3"/>
  <c r="AD134" i="3"/>
  <c r="AH134" i="3"/>
  <c r="AL134" i="3"/>
  <c r="AP134" i="3"/>
  <c r="AT134" i="3"/>
  <c r="AX134" i="3"/>
  <c r="BB134" i="3"/>
  <c r="BF134" i="3"/>
  <c r="BH171" i="3"/>
  <c r="BF171" i="3"/>
  <c r="BD171" i="3"/>
  <c r="BB171" i="3"/>
  <c r="AZ171" i="3"/>
  <c r="AX171" i="3"/>
  <c r="AV171" i="3"/>
  <c r="AT171" i="3"/>
  <c r="AR171" i="3"/>
  <c r="AP171" i="3"/>
  <c r="AN171" i="3"/>
  <c r="AL171" i="3"/>
  <c r="AJ171" i="3"/>
  <c r="AH171" i="3"/>
  <c r="AF171" i="3"/>
  <c r="AD171" i="3"/>
  <c r="AB171" i="3"/>
  <c r="Z171" i="3"/>
  <c r="X171" i="3"/>
  <c r="V171" i="3"/>
  <c r="T171" i="3"/>
  <c r="R171" i="3"/>
  <c r="P171" i="3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BH169" i="3"/>
  <c r="BF169" i="3"/>
  <c r="BD169" i="3"/>
  <c r="BB169" i="3"/>
  <c r="AZ169" i="3"/>
  <c r="AX169" i="3"/>
  <c r="AV169" i="3"/>
  <c r="AT169" i="3"/>
  <c r="AR169" i="3"/>
  <c r="AP169" i="3"/>
  <c r="AN169" i="3"/>
  <c r="AL169" i="3"/>
  <c r="AJ169" i="3"/>
  <c r="AH169" i="3"/>
  <c r="AF169" i="3"/>
  <c r="AD169" i="3"/>
  <c r="AB169" i="3"/>
  <c r="Z169" i="3"/>
  <c r="X169" i="3"/>
  <c r="V169" i="3"/>
  <c r="T169" i="3"/>
  <c r="R169" i="3"/>
  <c r="P169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BH167" i="3"/>
  <c r="BF167" i="3"/>
  <c r="BD167" i="3"/>
  <c r="BB167" i="3"/>
  <c r="AZ167" i="3"/>
  <c r="AX167" i="3"/>
  <c r="AV167" i="3"/>
  <c r="AT167" i="3"/>
  <c r="AR167" i="3"/>
  <c r="AP167" i="3"/>
  <c r="AN167" i="3"/>
  <c r="AL167" i="3"/>
  <c r="AJ167" i="3"/>
  <c r="AH167" i="3"/>
  <c r="AF167" i="3"/>
  <c r="AD167" i="3"/>
  <c r="AB167" i="3"/>
  <c r="Z167" i="3"/>
  <c r="X167" i="3"/>
  <c r="V167" i="3"/>
  <c r="T167" i="3"/>
  <c r="R167" i="3"/>
  <c r="P167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BH165" i="3"/>
  <c r="BF165" i="3"/>
  <c r="BD165" i="3"/>
  <c r="BB165" i="3"/>
  <c r="AZ165" i="3"/>
  <c r="AX165" i="3"/>
  <c r="AV165" i="3"/>
  <c r="AT165" i="3"/>
  <c r="AR165" i="3"/>
  <c r="AP165" i="3"/>
  <c r="AN165" i="3"/>
  <c r="AL165" i="3"/>
  <c r="AJ165" i="3"/>
  <c r="AH165" i="3"/>
  <c r="AF165" i="3"/>
  <c r="AD165" i="3"/>
  <c r="AB165" i="3"/>
  <c r="Z165" i="3"/>
  <c r="X165" i="3"/>
  <c r="V165" i="3"/>
  <c r="T165" i="3"/>
  <c r="R165" i="3"/>
  <c r="P165" i="3"/>
  <c r="BH164" i="3"/>
  <c r="BF164" i="3"/>
  <c r="BD164" i="3"/>
  <c r="BB164" i="3"/>
  <c r="AZ164" i="3"/>
  <c r="AX164" i="3"/>
  <c r="AV164" i="3"/>
  <c r="AT164" i="3"/>
  <c r="AR164" i="3"/>
  <c r="AP164" i="3"/>
  <c r="AN164" i="3"/>
  <c r="AL164" i="3"/>
  <c r="AJ164" i="3"/>
  <c r="AH164" i="3"/>
  <c r="AF164" i="3"/>
  <c r="AD164" i="3"/>
  <c r="AB164" i="3"/>
  <c r="Z164" i="3"/>
  <c r="X164" i="3"/>
  <c r="V164" i="3"/>
  <c r="T164" i="3"/>
  <c r="R164" i="3"/>
  <c r="P164" i="3"/>
  <c r="BH163" i="3"/>
  <c r="BF163" i="3"/>
  <c r="BD163" i="3"/>
  <c r="BB163" i="3"/>
  <c r="AZ163" i="3"/>
  <c r="AX163" i="3"/>
  <c r="AV163" i="3"/>
  <c r="AT163" i="3"/>
  <c r="AR163" i="3"/>
  <c r="AP163" i="3"/>
  <c r="AN163" i="3"/>
  <c r="AL163" i="3"/>
  <c r="AJ163" i="3"/>
  <c r="AH163" i="3"/>
  <c r="AF163" i="3"/>
  <c r="AD163" i="3"/>
  <c r="AB163" i="3"/>
  <c r="Z163" i="3"/>
  <c r="X163" i="3"/>
  <c r="V163" i="3"/>
  <c r="T163" i="3"/>
  <c r="R163" i="3"/>
  <c r="P163" i="3"/>
  <c r="BH162" i="3"/>
  <c r="BF162" i="3"/>
  <c r="BD162" i="3"/>
  <c r="BB162" i="3"/>
  <c r="AZ162" i="3"/>
  <c r="AX162" i="3"/>
  <c r="AV162" i="3"/>
  <c r="AT162" i="3"/>
  <c r="AR162" i="3"/>
  <c r="AP162" i="3"/>
  <c r="AN162" i="3"/>
  <c r="AL162" i="3"/>
  <c r="AJ162" i="3"/>
  <c r="AH162" i="3"/>
  <c r="AF162" i="3"/>
  <c r="AD162" i="3"/>
  <c r="AB162" i="3"/>
  <c r="Z162" i="3"/>
  <c r="X162" i="3"/>
  <c r="V162" i="3"/>
  <c r="T162" i="3"/>
  <c r="R162" i="3"/>
  <c r="P162" i="3"/>
  <c r="BH161" i="3"/>
  <c r="BF161" i="3"/>
  <c r="BD161" i="3"/>
  <c r="BB161" i="3"/>
  <c r="AZ161" i="3"/>
  <c r="AX161" i="3"/>
  <c r="AV161" i="3"/>
  <c r="AT161" i="3"/>
  <c r="AR161" i="3"/>
  <c r="AP161" i="3"/>
  <c r="AN161" i="3"/>
  <c r="AL161" i="3"/>
  <c r="AJ161" i="3"/>
  <c r="AH161" i="3"/>
  <c r="AF161" i="3"/>
  <c r="AD161" i="3"/>
  <c r="AB161" i="3"/>
  <c r="Z161" i="3"/>
  <c r="X161" i="3"/>
  <c r="V161" i="3"/>
  <c r="T161" i="3"/>
  <c r="R161" i="3"/>
  <c r="P161" i="3"/>
  <c r="BH160" i="3"/>
  <c r="BF160" i="3"/>
  <c r="BD160" i="3"/>
  <c r="BB160" i="3"/>
  <c r="AZ160" i="3"/>
  <c r="AX160" i="3"/>
  <c r="AV160" i="3"/>
  <c r="AT160" i="3"/>
  <c r="AR160" i="3"/>
  <c r="AP160" i="3"/>
  <c r="AN160" i="3"/>
  <c r="AL160" i="3"/>
  <c r="AJ160" i="3"/>
  <c r="AH160" i="3"/>
  <c r="AF160" i="3"/>
  <c r="AD160" i="3"/>
  <c r="AB160" i="3"/>
  <c r="Z160" i="3"/>
  <c r="X160" i="3"/>
  <c r="V160" i="3"/>
  <c r="T160" i="3"/>
  <c r="R160" i="3"/>
  <c r="P160" i="3"/>
  <c r="BH159" i="3"/>
  <c r="BF159" i="3"/>
  <c r="BD159" i="3"/>
  <c r="BB159" i="3"/>
  <c r="AZ159" i="3"/>
  <c r="AX159" i="3"/>
  <c r="AV159" i="3"/>
  <c r="AT159" i="3"/>
  <c r="AR159" i="3"/>
  <c r="AP159" i="3"/>
  <c r="AN159" i="3"/>
  <c r="AL159" i="3"/>
  <c r="AJ159" i="3"/>
  <c r="AH159" i="3"/>
  <c r="AF159" i="3"/>
  <c r="AD159" i="3"/>
  <c r="AB159" i="3"/>
  <c r="Z159" i="3"/>
  <c r="X159" i="3"/>
  <c r="V159" i="3"/>
  <c r="T159" i="3"/>
  <c r="R159" i="3"/>
  <c r="P159" i="3"/>
  <c r="BH158" i="3"/>
  <c r="BF158" i="3"/>
  <c r="BD158" i="3"/>
  <c r="BB158" i="3"/>
  <c r="AZ158" i="3"/>
  <c r="AX158" i="3"/>
  <c r="AV158" i="3"/>
  <c r="AT158" i="3"/>
  <c r="AR158" i="3"/>
  <c r="AP158" i="3"/>
  <c r="AN158" i="3"/>
  <c r="AL158" i="3"/>
  <c r="AJ158" i="3"/>
  <c r="AH158" i="3"/>
  <c r="AF158" i="3"/>
  <c r="AD158" i="3"/>
  <c r="AB158" i="3"/>
  <c r="Z158" i="3"/>
  <c r="X158" i="3"/>
  <c r="V158" i="3"/>
  <c r="T158" i="3"/>
  <c r="R158" i="3"/>
  <c r="P158" i="3"/>
  <c r="BH157" i="3"/>
  <c r="BF157" i="3"/>
  <c r="BD157" i="3"/>
  <c r="BB157" i="3"/>
  <c r="AZ157" i="3"/>
  <c r="AX157" i="3"/>
  <c r="AV157" i="3"/>
  <c r="AT157" i="3"/>
  <c r="AR157" i="3"/>
  <c r="AP157" i="3"/>
  <c r="AN157" i="3"/>
  <c r="AL157" i="3"/>
  <c r="AJ157" i="3"/>
  <c r="AH157" i="3"/>
  <c r="AF157" i="3"/>
  <c r="AD157" i="3"/>
  <c r="AB157" i="3"/>
  <c r="Z157" i="3"/>
  <c r="X157" i="3"/>
  <c r="V157" i="3"/>
  <c r="T157" i="3"/>
  <c r="R157" i="3"/>
  <c r="P157" i="3"/>
  <c r="BH156" i="3"/>
  <c r="BF156" i="3"/>
  <c r="BD156" i="3"/>
  <c r="BB156" i="3"/>
  <c r="AZ156" i="3"/>
  <c r="AX156" i="3"/>
  <c r="AV156" i="3"/>
  <c r="AT156" i="3"/>
  <c r="AR156" i="3"/>
  <c r="AP156" i="3"/>
  <c r="AN156" i="3"/>
  <c r="AL156" i="3"/>
  <c r="AJ156" i="3"/>
  <c r="AH156" i="3"/>
  <c r="AF156" i="3"/>
  <c r="AD156" i="3"/>
  <c r="AB156" i="3"/>
  <c r="Z156" i="3"/>
  <c r="X156" i="3"/>
  <c r="V156" i="3"/>
  <c r="T156" i="3"/>
  <c r="R156" i="3"/>
  <c r="P156" i="3"/>
  <c r="BH155" i="3"/>
  <c r="BF155" i="3"/>
  <c r="BD155" i="3"/>
  <c r="BB155" i="3"/>
  <c r="AZ155" i="3"/>
  <c r="AX155" i="3"/>
  <c r="AV155" i="3"/>
  <c r="AT155" i="3"/>
  <c r="AR155" i="3"/>
  <c r="AP155" i="3"/>
  <c r="AN155" i="3"/>
  <c r="AL155" i="3"/>
  <c r="AJ155" i="3"/>
  <c r="AH155" i="3"/>
  <c r="AF155" i="3"/>
  <c r="AD155" i="3"/>
  <c r="AB155" i="3"/>
  <c r="Z155" i="3"/>
  <c r="X155" i="3"/>
  <c r="V155" i="3"/>
  <c r="T155" i="3"/>
  <c r="R155" i="3"/>
  <c r="P155" i="3"/>
  <c r="BH154" i="3"/>
  <c r="BF154" i="3"/>
  <c r="BD154" i="3"/>
  <c r="BB154" i="3"/>
  <c r="AZ154" i="3"/>
  <c r="AX154" i="3"/>
  <c r="AV154" i="3"/>
  <c r="AT154" i="3"/>
  <c r="AR154" i="3"/>
  <c r="AP154" i="3"/>
  <c r="AN154" i="3"/>
  <c r="AL154" i="3"/>
  <c r="AJ154" i="3"/>
  <c r="AH154" i="3"/>
  <c r="AF154" i="3"/>
  <c r="AD154" i="3"/>
  <c r="AB154" i="3"/>
  <c r="Z154" i="3"/>
  <c r="X154" i="3"/>
  <c r="V154" i="3"/>
  <c r="T154" i="3"/>
  <c r="R154" i="3"/>
  <c r="P154" i="3"/>
  <c r="BF153" i="3"/>
  <c r="BB153" i="3"/>
  <c r="AX153" i="3"/>
  <c r="AT153" i="3"/>
  <c r="AP153" i="3"/>
  <c r="AL153" i="3"/>
  <c r="AH153" i="3"/>
  <c r="AD153" i="3"/>
  <c r="Z153" i="3"/>
  <c r="V153" i="3"/>
  <c r="R153" i="3"/>
  <c r="M153" i="3"/>
  <c r="O153" i="3"/>
  <c r="Q153" i="3"/>
  <c r="S153" i="3"/>
  <c r="U153" i="3"/>
  <c r="W153" i="3"/>
  <c r="Y153" i="3"/>
  <c r="AA153" i="3"/>
  <c r="AC153" i="3"/>
  <c r="AE153" i="3"/>
  <c r="AG153" i="3"/>
  <c r="AI153" i="3"/>
  <c r="AK153" i="3"/>
  <c r="AM153" i="3"/>
  <c r="AO153" i="3"/>
  <c r="AQ153" i="3"/>
  <c r="AS153" i="3"/>
  <c r="AU153" i="3"/>
  <c r="AW153" i="3"/>
  <c r="AY153" i="3"/>
  <c r="BA153" i="3"/>
  <c r="BC153" i="3"/>
  <c r="BE153" i="3"/>
  <c r="BG153" i="3"/>
  <c r="BI153" i="3"/>
  <c r="BF152" i="3"/>
  <c r="BB152" i="3"/>
  <c r="AX152" i="3"/>
  <c r="AT152" i="3"/>
  <c r="AP152" i="3"/>
  <c r="AL152" i="3"/>
  <c r="AH152" i="3"/>
  <c r="AD152" i="3"/>
  <c r="Z152" i="3"/>
  <c r="V152" i="3"/>
  <c r="R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BF151" i="3"/>
  <c r="BB151" i="3"/>
  <c r="AX151" i="3"/>
  <c r="AT151" i="3"/>
  <c r="AP151" i="3"/>
  <c r="AL151" i="3"/>
  <c r="AH151" i="3"/>
  <c r="AD151" i="3"/>
  <c r="Z151" i="3"/>
  <c r="V151" i="3"/>
  <c r="R151" i="3"/>
  <c r="M151" i="3"/>
  <c r="O151" i="3"/>
  <c r="Q151" i="3"/>
  <c r="S151" i="3"/>
  <c r="U151" i="3"/>
  <c r="W151" i="3"/>
  <c r="Y151" i="3"/>
  <c r="AA151" i="3"/>
  <c r="AC151" i="3"/>
  <c r="AE151" i="3"/>
  <c r="AG151" i="3"/>
  <c r="AI151" i="3"/>
  <c r="AK151" i="3"/>
  <c r="AM151" i="3"/>
  <c r="AO151" i="3"/>
  <c r="AQ151" i="3"/>
  <c r="AS151" i="3"/>
  <c r="AU151" i="3"/>
  <c r="AW151" i="3"/>
  <c r="AY151" i="3"/>
  <c r="BA151" i="3"/>
  <c r="BC151" i="3"/>
  <c r="BE151" i="3"/>
  <c r="BG151" i="3"/>
  <c r="BI151" i="3"/>
  <c r="BF150" i="3"/>
  <c r="BB150" i="3"/>
  <c r="AX150" i="3"/>
  <c r="AT150" i="3"/>
  <c r="AP150" i="3"/>
  <c r="AL150" i="3"/>
  <c r="AH150" i="3"/>
  <c r="AD150" i="3"/>
  <c r="Z150" i="3"/>
  <c r="V150" i="3"/>
  <c r="R150" i="3"/>
  <c r="M150" i="3"/>
  <c r="O150" i="3"/>
  <c r="Q150" i="3"/>
  <c r="S150" i="3"/>
  <c r="U150" i="3"/>
  <c r="W150" i="3"/>
  <c r="Y150" i="3"/>
  <c r="AA150" i="3"/>
  <c r="AC150" i="3"/>
  <c r="AE150" i="3"/>
  <c r="AG150" i="3"/>
  <c r="AI150" i="3"/>
  <c r="AK150" i="3"/>
  <c r="AM150" i="3"/>
  <c r="AO150" i="3"/>
  <c r="AQ150" i="3"/>
  <c r="AS150" i="3"/>
  <c r="AU150" i="3"/>
  <c r="AW150" i="3"/>
  <c r="AY150" i="3"/>
  <c r="BA150" i="3"/>
  <c r="BC150" i="3"/>
  <c r="BE150" i="3"/>
  <c r="BG150" i="3"/>
  <c r="BI150" i="3"/>
  <c r="BF149" i="3"/>
  <c r="BB149" i="3"/>
  <c r="AX149" i="3"/>
  <c r="AT149" i="3"/>
  <c r="AL149" i="3"/>
  <c r="AD149" i="3"/>
  <c r="V149" i="3"/>
  <c r="N149" i="3"/>
  <c r="BB148" i="3"/>
  <c r="AL148" i="3"/>
  <c r="V148" i="3"/>
  <c r="BB147" i="3"/>
  <c r="AT147" i="3"/>
  <c r="AL147" i="3"/>
  <c r="AD147" i="3"/>
  <c r="V147" i="3"/>
  <c r="N147" i="3"/>
  <c r="BB146" i="3"/>
  <c r="AT146" i="3"/>
  <c r="AL146" i="3"/>
  <c r="AD146" i="3"/>
  <c r="V146" i="3"/>
  <c r="N146" i="3"/>
  <c r="BB145" i="3"/>
  <c r="V145" i="3"/>
  <c r="AT144" i="3"/>
  <c r="AD144" i="3"/>
  <c r="N144" i="3"/>
  <c r="BB143" i="3"/>
  <c r="AL143" i="3"/>
  <c r="V143" i="3"/>
  <c r="BB142" i="3"/>
  <c r="AT142" i="3"/>
  <c r="AL142" i="3"/>
  <c r="AD142" i="3"/>
  <c r="V142" i="3"/>
  <c r="N142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1" i="3"/>
  <c r="R131" i="3"/>
  <c r="V131" i="3"/>
  <c r="Z131" i="3"/>
  <c r="AD131" i="3"/>
  <c r="AH131" i="3"/>
  <c r="AL131" i="3"/>
  <c r="AP131" i="3"/>
  <c r="AT131" i="3"/>
  <c r="AX131" i="3"/>
  <c r="BB131" i="3"/>
  <c r="BF131" i="3"/>
  <c r="P13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P130" i="3"/>
  <c r="N129" i="3"/>
  <c r="R129" i="3"/>
  <c r="V129" i="3"/>
  <c r="Z129" i="3"/>
  <c r="AD129" i="3"/>
  <c r="AH129" i="3"/>
  <c r="AL129" i="3"/>
  <c r="AP129" i="3"/>
  <c r="AT129" i="3"/>
  <c r="AX129" i="3"/>
  <c r="BB129" i="3"/>
  <c r="BF129" i="3"/>
  <c r="P129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P128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P127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P126" i="3"/>
  <c r="N125" i="3"/>
  <c r="R125" i="3"/>
  <c r="V125" i="3"/>
  <c r="Z125" i="3"/>
  <c r="AD125" i="3"/>
  <c r="AH125" i="3"/>
  <c r="AL125" i="3"/>
  <c r="AP125" i="3"/>
  <c r="AT125" i="3"/>
  <c r="AX125" i="3"/>
  <c r="BB125" i="3"/>
  <c r="BF125" i="3"/>
  <c r="P125" i="3"/>
  <c r="N124" i="3"/>
  <c r="R124" i="3"/>
  <c r="V124" i="3"/>
  <c r="Z124" i="3"/>
  <c r="AD124" i="3"/>
  <c r="AH124" i="3"/>
  <c r="AL124" i="3"/>
  <c r="AP124" i="3"/>
  <c r="AT124" i="3"/>
  <c r="AX124" i="3"/>
  <c r="BB124" i="3"/>
  <c r="BF124" i="3"/>
  <c r="P124" i="3"/>
  <c r="BH141" i="3"/>
  <c r="BD141" i="3"/>
  <c r="AZ141" i="3"/>
  <c r="AV141" i="3"/>
  <c r="AR141" i="3"/>
  <c r="AN141" i="3"/>
  <c r="AJ141" i="3"/>
  <c r="AF141" i="3"/>
  <c r="AB141" i="3"/>
  <c r="X141" i="3"/>
  <c r="T141" i="3"/>
  <c r="P141" i="3"/>
  <c r="BH140" i="3"/>
  <c r="BD140" i="3"/>
  <c r="AZ140" i="3"/>
  <c r="AV140" i="3"/>
  <c r="AR140" i="3"/>
  <c r="AN140" i="3"/>
  <c r="AJ140" i="3"/>
  <c r="AF140" i="3"/>
  <c r="AB140" i="3"/>
  <c r="X140" i="3"/>
  <c r="T140" i="3"/>
  <c r="P140" i="3"/>
  <c r="BH139" i="3"/>
  <c r="BD139" i="3"/>
  <c r="AZ139" i="3"/>
  <c r="AV139" i="3"/>
  <c r="AR139" i="3"/>
  <c r="AN139" i="3"/>
  <c r="AJ139" i="3"/>
  <c r="AF139" i="3"/>
  <c r="AB139" i="3"/>
  <c r="X139" i="3"/>
  <c r="T139" i="3"/>
  <c r="P139" i="3"/>
  <c r="BH138" i="3"/>
  <c r="BD138" i="3"/>
  <c r="AZ138" i="3"/>
  <c r="AV138" i="3"/>
  <c r="AR138" i="3"/>
  <c r="AN138" i="3"/>
  <c r="AJ138" i="3"/>
  <c r="AF138" i="3"/>
  <c r="AB138" i="3"/>
  <c r="X138" i="3"/>
  <c r="T138" i="3"/>
  <c r="P138" i="3"/>
  <c r="BH137" i="3"/>
  <c r="BD137" i="3"/>
  <c r="AZ137" i="3"/>
  <c r="AV137" i="3"/>
  <c r="AR137" i="3"/>
  <c r="AN137" i="3"/>
  <c r="AJ137" i="3"/>
  <c r="AF137" i="3"/>
  <c r="AB137" i="3"/>
  <c r="X137" i="3"/>
  <c r="T137" i="3"/>
  <c r="P137" i="3"/>
  <c r="BH136" i="3"/>
  <c r="BD136" i="3"/>
  <c r="AZ136" i="3"/>
  <c r="AV136" i="3"/>
  <c r="AR136" i="3"/>
  <c r="AN136" i="3"/>
  <c r="AJ136" i="3"/>
  <c r="AF136" i="3"/>
  <c r="AB136" i="3"/>
  <c r="X136" i="3"/>
  <c r="T136" i="3"/>
  <c r="P136" i="3"/>
  <c r="BH135" i="3"/>
  <c r="BD135" i="3"/>
  <c r="AZ135" i="3"/>
  <c r="AV135" i="3"/>
  <c r="AR135" i="3"/>
  <c r="AN135" i="3"/>
  <c r="AJ135" i="3"/>
  <c r="AF135" i="3"/>
  <c r="AB135" i="3"/>
  <c r="X135" i="3"/>
  <c r="T135" i="3"/>
  <c r="P135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BH131" i="3"/>
  <c r="BD131" i="3"/>
  <c r="AZ131" i="3"/>
  <c r="AV131" i="3"/>
  <c r="AR131" i="3"/>
  <c r="AN131" i="3"/>
  <c r="AJ131" i="3"/>
  <c r="AF131" i="3"/>
  <c r="AB131" i="3"/>
  <c r="X131" i="3"/>
  <c r="T131" i="3"/>
  <c r="BH130" i="3"/>
  <c r="BD130" i="3"/>
  <c r="AZ130" i="3"/>
  <c r="AV130" i="3"/>
  <c r="AR130" i="3"/>
  <c r="AN130" i="3"/>
  <c r="AJ130" i="3"/>
  <c r="AF130" i="3"/>
  <c r="AB130" i="3"/>
  <c r="X130" i="3"/>
  <c r="T130" i="3"/>
  <c r="BH129" i="3"/>
  <c r="BD129" i="3"/>
  <c r="AZ129" i="3"/>
  <c r="AV129" i="3"/>
  <c r="AR129" i="3"/>
  <c r="AN129" i="3"/>
  <c r="AJ129" i="3"/>
  <c r="AF129" i="3"/>
  <c r="AB129" i="3"/>
  <c r="X129" i="3"/>
  <c r="T129" i="3"/>
  <c r="BH128" i="3"/>
  <c r="BD128" i="3"/>
  <c r="AZ128" i="3"/>
  <c r="AV128" i="3"/>
  <c r="AR128" i="3"/>
  <c r="AN128" i="3"/>
  <c r="AJ128" i="3"/>
  <c r="AF128" i="3"/>
  <c r="AB128" i="3"/>
  <c r="X128" i="3"/>
  <c r="T128" i="3"/>
  <c r="BH127" i="3"/>
  <c r="BD127" i="3"/>
  <c r="AZ127" i="3"/>
  <c r="AV127" i="3"/>
  <c r="AR127" i="3"/>
  <c r="AN127" i="3"/>
  <c r="AJ127" i="3"/>
  <c r="AF127" i="3"/>
  <c r="AB127" i="3"/>
  <c r="X127" i="3"/>
  <c r="T127" i="3"/>
  <c r="BH126" i="3"/>
  <c r="BD126" i="3"/>
  <c r="AZ126" i="3"/>
  <c r="AV126" i="3"/>
  <c r="AR126" i="3"/>
  <c r="AN126" i="3"/>
  <c r="AJ126" i="3"/>
  <c r="AF126" i="3"/>
  <c r="AB126" i="3"/>
  <c r="X126" i="3"/>
  <c r="T126" i="3"/>
  <c r="BH125" i="3"/>
  <c r="BD125" i="3"/>
  <c r="AZ125" i="3"/>
  <c r="AV125" i="3"/>
  <c r="AR125" i="3"/>
  <c r="AN125" i="3"/>
  <c r="AJ125" i="3"/>
  <c r="AF125" i="3"/>
  <c r="AB125" i="3"/>
  <c r="X125" i="3"/>
  <c r="T125" i="3"/>
  <c r="BH124" i="3"/>
  <c r="BD124" i="3"/>
  <c r="AZ124" i="3"/>
  <c r="AV124" i="3"/>
  <c r="AR124" i="3"/>
  <c r="AN124" i="3"/>
  <c r="AJ124" i="3"/>
  <c r="AF124" i="3"/>
  <c r="AB124" i="3"/>
  <c r="X124" i="3"/>
  <c r="T124" i="3"/>
  <c r="L114" i="3"/>
  <c r="M114" i="3" s="1"/>
  <c r="AQ114" i="3"/>
  <c r="BE114" i="3"/>
  <c r="L112" i="3"/>
  <c r="O112" i="3" s="1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L123" i="3"/>
  <c r="BB123" i="3" s="1"/>
  <c r="S123" i="3"/>
  <c r="AA123" i="3"/>
  <c r="AI123" i="3"/>
  <c r="AQ123" i="3"/>
  <c r="AY123" i="3"/>
  <c r="BG123" i="3"/>
  <c r="X123" i="3"/>
  <c r="AN123" i="3"/>
  <c r="BD123" i="3"/>
  <c r="L122" i="3"/>
  <c r="N122" i="3" s="1"/>
  <c r="S122" i="3"/>
  <c r="AA122" i="3"/>
  <c r="AI122" i="3"/>
  <c r="AQ122" i="3"/>
  <c r="AY122" i="3"/>
  <c r="BG122" i="3"/>
  <c r="X122" i="3"/>
  <c r="AN122" i="3"/>
  <c r="BD122" i="3"/>
  <c r="L121" i="3"/>
  <c r="BB121" i="3" s="1"/>
  <c r="O121" i="3"/>
  <c r="S121" i="3"/>
  <c r="W121" i="3"/>
  <c r="AA121" i="3"/>
  <c r="AE121" i="3"/>
  <c r="AI121" i="3"/>
  <c r="AM121" i="3"/>
  <c r="AQ121" i="3"/>
  <c r="AU121" i="3"/>
  <c r="AY121" i="3"/>
  <c r="BC121" i="3"/>
  <c r="BG121" i="3"/>
  <c r="P121" i="3"/>
  <c r="X121" i="3"/>
  <c r="AF121" i="3"/>
  <c r="AN121" i="3"/>
  <c r="AV121" i="3"/>
  <c r="BD121" i="3"/>
  <c r="L120" i="3"/>
  <c r="N120" i="3" s="1"/>
  <c r="AQ120" i="3"/>
  <c r="AN120" i="3"/>
  <c r="L119" i="3"/>
  <c r="BB119" i="3" s="1"/>
  <c r="S119" i="3"/>
  <c r="AA119" i="3"/>
  <c r="AI119" i="3"/>
  <c r="AQ119" i="3"/>
  <c r="AY119" i="3"/>
  <c r="BG119" i="3"/>
  <c r="X119" i="3"/>
  <c r="AN119" i="3"/>
  <c r="BD119" i="3"/>
  <c r="L118" i="3"/>
  <c r="N118" i="3" s="1"/>
  <c r="S118" i="3"/>
  <c r="AA118" i="3"/>
  <c r="AI118" i="3"/>
  <c r="AQ118" i="3"/>
  <c r="AY118" i="3"/>
  <c r="BG118" i="3"/>
  <c r="X118" i="3"/>
  <c r="AN118" i="3"/>
  <c r="BD118" i="3"/>
  <c r="L117" i="3"/>
  <c r="BB117" i="3" s="1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7" i="3"/>
  <c r="X117" i="3"/>
  <c r="AF117" i="3"/>
  <c r="AN117" i="3"/>
  <c r="AV117" i="3"/>
  <c r="BD117" i="3"/>
  <c r="L116" i="3"/>
  <c r="N116" i="3" s="1"/>
  <c r="AQ116" i="3"/>
  <c r="AN116" i="3"/>
  <c r="L115" i="3"/>
  <c r="BB115" i="3" s="1"/>
  <c r="S115" i="3"/>
  <c r="AA115" i="3"/>
  <c r="AI115" i="3"/>
  <c r="AQ115" i="3"/>
  <c r="AY115" i="3"/>
  <c r="BG115" i="3"/>
  <c r="X115" i="3"/>
  <c r="AN115" i="3"/>
  <c r="BD115" i="3"/>
  <c r="L113" i="3"/>
  <c r="R113" i="3" s="1"/>
  <c r="S113" i="3"/>
  <c r="AA113" i="3"/>
  <c r="AI113" i="3"/>
  <c r="AQ113" i="3"/>
  <c r="AY113" i="3"/>
  <c r="BG113" i="3"/>
  <c r="X113" i="3"/>
  <c r="AN113" i="3"/>
  <c r="BD113" i="3"/>
  <c r="AD113" i="3"/>
  <c r="M112" i="3"/>
  <c r="U112" i="3"/>
  <c r="AC112" i="3"/>
  <c r="AK112" i="3"/>
  <c r="AS112" i="3"/>
  <c r="BA112" i="3"/>
  <c r="BI112" i="3"/>
  <c r="AB112" i="3"/>
  <c r="AR112" i="3"/>
  <c r="BH112" i="3"/>
  <c r="L111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P111" i="3"/>
  <c r="T111" i="3"/>
  <c r="X111" i="3"/>
  <c r="AB111" i="3"/>
  <c r="AF111" i="3"/>
  <c r="AJ111" i="3"/>
  <c r="AN111" i="3"/>
  <c r="AR111" i="3"/>
  <c r="AV111" i="3"/>
  <c r="AZ111" i="3"/>
  <c r="BD111" i="3"/>
  <c r="BH111" i="3"/>
  <c r="L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P110" i="3"/>
  <c r="T110" i="3"/>
  <c r="X110" i="3"/>
  <c r="AB110" i="3"/>
  <c r="AF110" i="3"/>
  <c r="AJ110" i="3"/>
  <c r="AN110" i="3"/>
  <c r="AR110" i="3"/>
  <c r="AV110" i="3"/>
  <c r="AZ110" i="3"/>
  <c r="BD110" i="3"/>
  <c r="BH110" i="3"/>
  <c r="L109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P108" i="3"/>
  <c r="N107" i="3"/>
  <c r="R107" i="3"/>
  <c r="V107" i="3"/>
  <c r="Z107" i="3"/>
  <c r="AD107" i="3"/>
  <c r="AH107" i="3"/>
  <c r="AL107" i="3"/>
  <c r="AP107" i="3"/>
  <c r="AT107" i="3"/>
  <c r="AX107" i="3"/>
  <c r="BB107" i="3"/>
  <c r="BF107" i="3"/>
  <c r="P107" i="3"/>
  <c r="AD112" i="3"/>
  <c r="BB111" i="3"/>
  <c r="AT111" i="3"/>
  <c r="AL111" i="3"/>
  <c r="AD111" i="3"/>
  <c r="V111" i="3"/>
  <c r="N111" i="3"/>
  <c r="BB110" i="3"/>
  <c r="AT110" i="3"/>
  <c r="AL110" i="3"/>
  <c r="AD110" i="3"/>
  <c r="V110" i="3"/>
  <c r="N110" i="3"/>
  <c r="BB109" i="3"/>
  <c r="AT109" i="3"/>
  <c r="AL109" i="3"/>
  <c r="AD109" i="3"/>
  <c r="V109" i="3"/>
  <c r="N109" i="3"/>
  <c r="BH108" i="3"/>
  <c r="BD108" i="3"/>
  <c r="AZ108" i="3"/>
  <c r="AV108" i="3"/>
  <c r="AR108" i="3"/>
  <c r="AN108" i="3"/>
  <c r="AJ108" i="3"/>
  <c r="AF108" i="3"/>
  <c r="AB108" i="3"/>
  <c r="X108" i="3"/>
  <c r="T108" i="3"/>
  <c r="BH107" i="3"/>
  <c r="BD107" i="3"/>
  <c r="AZ107" i="3"/>
  <c r="AV107" i="3"/>
  <c r="AR107" i="3"/>
  <c r="AN107" i="3"/>
  <c r="AJ107" i="3"/>
  <c r="AF107" i="3"/>
  <c r="AB107" i="3"/>
  <c r="X107" i="3"/>
  <c r="T107" i="3"/>
  <c r="N105" i="3"/>
  <c r="R105" i="3"/>
  <c r="V105" i="3"/>
  <c r="Z105" i="3"/>
  <c r="AD105" i="3"/>
  <c r="AH105" i="3"/>
  <c r="AL105" i="3"/>
  <c r="AP105" i="3"/>
  <c r="AS105" i="3"/>
  <c r="AU105" i="3"/>
  <c r="AW105" i="3"/>
  <c r="AY105" i="3"/>
  <c r="BA105" i="3"/>
  <c r="BC105" i="3"/>
  <c r="BE105" i="3"/>
  <c r="BG105" i="3"/>
  <c r="BI105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N103" i="3"/>
  <c r="R103" i="3"/>
  <c r="V103" i="3"/>
  <c r="Z103" i="3"/>
  <c r="AD103" i="3"/>
  <c r="AH103" i="3"/>
  <c r="AL103" i="3"/>
  <c r="AP103" i="3"/>
  <c r="AT103" i="3"/>
  <c r="AX103" i="3"/>
  <c r="BB103" i="3"/>
  <c r="BF103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O99" i="3"/>
  <c r="W99" i="3"/>
  <c r="AE99" i="3"/>
  <c r="AM99" i="3"/>
  <c r="AU99" i="3"/>
  <c r="BC99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BF106" i="3"/>
  <c r="BB106" i="3"/>
  <c r="AX106" i="3"/>
  <c r="AT106" i="3"/>
  <c r="AP106" i="3"/>
  <c r="AL106" i="3"/>
  <c r="AH106" i="3"/>
  <c r="AD106" i="3"/>
  <c r="Z106" i="3"/>
  <c r="V106" i="3"/>
  <c r="R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BF105" i="3"/>
  <c r="BB105" i="3"/>
  <c r="AX105" i="3"/>
  <c r="AT105" i="3"/>
  <c r="AN105" i="3"/>
  <c r="AF105" i="3"/>
  <c r="X105" i="3"/>
  <c r="P105" i="3"/>
  <c r="BD104" i="3"/>
  <c r="AV104" i="3"/>
  <c r="AN104" i="3"/>
  <c r="AF104" i="3"/>
  <c r="X104" i="3"/>
  <c r="P104" i="3"/>
  <c r="BD103" i="3"/>
  <c r="AV103" i="3"/>
  <c r="AN103" i="3"/>
  <c r="AF103" i="3"/>
  <c r="X103" i="3"/>
  <c r="P103" i="3"/>
  <c r="BD102" i="3"/>
  <c r="AV102" i="3"/>
  <c r="AN102" i="3"/>
  <c r="AF102" i="3"/>
  <c r="X102" i="3"/>
  <c r="P102" i="3"/>
  <c r="BD101" i="3"/>
  <c r="AV101" i="3"/>
  <c r="AN101" i="3"/>
  <c r="AF101" i="3"/>
  <c r="X101" i="3"/>
  <c r="P101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Q100" i="3"/>
  <c r="U100" i="3"/>
  <c r="Y100" i="3"/>
  <c r="AC100" i="3"/>
  <c r="AG100" i="3"/>
  <c r="AK100" i="3"/>
  <c r="AO100" i="3"/>
  <c r="AS100" i="3"/>
  <c r="AW100" i="3"/>
  <c r="BA100" i="3"/>
  <c r="BE100" i="3"/>
  <c r="BI100" i="3"/>
  <c r="O100" i="3"/>
  <c r="W100" i="3"/>
  <c r="AE100" i="3"/>
  <c r="AM100" i="3"/>
  <c r="AU100" i="3"/>
  <c r="BC100" i="3"/>
  <c r="AY99" i="3"/>
  <c r="AI99" i="3"/>
  <c r="S99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BC98" i="3"/>
  <c r="AU98" i="3"/>
  <c r="AM98" i="3"/>
  <c r="AE98" i="3"/>
  <c r="W98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E5" i="3"/>
  <c r="F5" i="3"/>
  <c r="G5" i="3"/>
  <c r="H5" i="3"/>
  <c r="I5" i="3"/>
  <c r="J5" i="3"/>
  <c r="L5" i="3"/>
  <c r="E6" i="3"/>
  <c r="F6" i="3"/>
  <c r="K6" i="3" s="1"/>
  <c r="G6" i="3"/>
  <c r="H6" i="3"/>
  <c r="I6" i="3"/>
  <c r="J6" i="3"/>
  <c r="L6" i="3" s="1"/>
  <c r="E7" i="3"/>
  <c r="F7" i="3"/>
  <c r="G7" i="3"/>
  <c r="H7" i="3"/>
  <c r="L7" i="3" s="1"/>
  <c r="I7" i="3"/>
  <c r="J7" i="3"/>
  <c r="E8" i="3"/>
  <c r="F8" i="3"/>
  <c r="G8" i="3"/>
  <c r="H8" i="3"/>
  <c r="I8" i="3"/>
  <c r="J8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L11" i="3" s="1"/>
  <c r="J11" i="3"/>
  <c r="K11" i="3"/>
  <c r="N11" i="3" s="1"/>
  <c r="E12" i="3"/>
  <c r="F12" i="3"/>
  <c r="K12" i="3" s="1"/>
  <c r="G12" i="3"/>
  <c r="H12" i="3"/>
  <c r="I12" i="3"/>
  <c r="J12" i="3"/>
  <c r="E13" i="3"/>
  <c r="F13" i="3"/>
  <c r="K13" i="3" s="1"/>
  <c r="G13" i="3"/>
  <c r="H13" i="3"/>
  <c r="I13" i="3"/>
  <c r="J13" i="3"/>
  <c r="E14" i="3"/>
  <c r="F14" i="3"/>
  <c r="K14" i="3" s="1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6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L19" i="3" s="1"/>
  <c r="J19" i="3"/>
  <c r="K19" i="3"/>
  <c r="E20" i="3"/>
  <c r="F20" i="3"/>
  <c r="G20" i="3"/>
  <c r="H20" i="3"/>
  <c r="I20" i="3"/>
  <c r="J20" i="3"/>
  <c r="L20" i="3"/>
  <c r="E21" i="3"/>
  <c r="F21" i="3"/>
  <c r="K21" i="3" s="1"/>
  <c r="G21" i="3"/>
  <c r="H21" i="3"/>
  <c r="I21" i="3"/>
  <c r="J21" i="3"/>
  <c r="L21" i="3" s="1"/>
  <c r="E22" i="3"/>
  <c r="F22" i="3"/>
  <c r="G22" i="3"/>
  <c r="H22" i="3"/>
  <c r="I22" i="3"/>
  <c r="J22" i="3"/>
  <c r="L22" i="3" s="1"/>
  <c r="E23" i="3"/>
  <c r="F23" i="3"/>
  <c r="G23" i="3"/>
  <c r="H23" i="3"/>
  <c r="I23" i="3"/>
  <c r="J23" i="3"/>
  <c r="L23" i="3" s="1"/>
  <c r="E24" i="3"/>
  <c r="F24" i="3"/>
  <c r="G24" i="3"/>
  <c r="H24" i="3"/>
  <c r="L24" i="3" s="1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30" i="3"/>
  <c r="F30" i="3"/>
  <c r="G30" i="3"/>
  <c r="H30" i="3"/>
  <c r="I30" i="3"/>
  <c r="L30" i="3" s="1"/>
  <c r="J30" i="3"/>
  <c r="K30" i="3"/>
  <c r="N30" i="3" s="1"/>
  <c r="E31" i="3"/>
  <c r="F31" i="3"/>
  <c r="K31" i="3" s="1"/>
  <c r="G31" i="3"/>
  <c r="H31" i="3"/>
  <c r="I31" i="3"/>
  <c r="J31" i="3"/>
  <c r="E32" i="3"/>
  <c r="F32" i="3"/>
  <c r="K32" i="3" s="1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K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L38" i="3" s="1"/>
  <c r="J38" i="3"/>
  <c r="K38" i="3"/>
  <c r="O38" i="3" s="1"/>
  <c r="AQ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L42" i="3"/>
  <c r="E43" i="3"/>
  <c r="F43" i="3"/>
  <c r="K43" i="3" s="1"/>
  <c r="G43" i="3"/>
  <c r="H43" i="3"/>
  <c r="I43" i="3"/>
  <c r="J43" i="3"/>
  <c r="L43" i="3" s="1"/>
  <c r="E44" i="3"/>
  <c r="F44" i="3"/>
  <c r="G44" i="3"/>
  <c r="H44" i="3"/>
  <c r="I44" i="3"/>
  <c r="J44" i="3"/>
  <c r="L44" i="3" s="1"/>
  <c r="E45" i="3"/>
  <c r="F45" i="3"/>
  <c r="G45" i="3"/>
  <c r="H45" i="3"/>
  <c r="I45" i="3"/>
  <c r="J45" i="3"/>
  <c r="L45" i="3" s="1"/>
  <c r="E46" i="3"/>
  <c r="F46" i="3"/>
  <c r="G46" i="3"/>
  <c r="H46" i="3"/>
  <c r="L46" i="3" s="1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L50" i="3"/>
  <c r="E51" i="3"/>
  <c r="F51" i="3"/>
  <c r="K51" i="3" s="1"/>
  <c r="G51" i="3"/>
  <c r="H51" i="3"/>
  <c r="I51" i="3"/>
  <c r="J51" i="3"/>
  <c r="L51" i="3" s="1"/>
  <c r="E52" i="3"/>
  <c r="F52" i="3"/>
  <c r="G52" i="3"/>
  <c r="H52" i="3"/>
  <c r="I52" i="3"/>
  <c r="J52" i="3"/>
  <c r="L52" i="3" s="1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L59" i="3" s="1"/>
  <c r="E60" i="3"/>
  <c r="F60" i="3"/>
  <c r="G60" i="3"/>
  <c r="H60" i="3"/>
  <c r="L60" i="3" s="1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L64" i="3" s="1"/>
  <c r="J64" i="3"/>
  <c r="E65" i="3"/>
  <c r="F65" i="3"/>
  <c r="K65" i="3" s="1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L68" i="3" s="1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L72" i="3" s="1"/>
  <c r="J72" i="3"/>
  <c r="E73" i="3"/>
  <c r="F73" i="3"/>
  <c r="K73" i="3" s="1"/>
  <c r="G73" i="3"/>
  <c r="H73" i="3"/>
  <c r="I73" i="3"/>
  <c r="J73" i="3"/>
  <c r="E74" i="3"/>
  <c r="F74" i="3"/>
  <c r="K74" i="3" s="1"/>
  <c r="G74" i="3"/>
  <c r="H74" i="3"/>
  <c r="I74" i="3"/>
  <c r="J74" i="3"/>
  <c r="E75" i="3"/>
  <c r="F75" i="3"/>
  <c r="K75" i="3" s="1"/>
  <c r="G75" i="3"/>
  <c r="H75" i="3"/>
  <c r="I75" i="3"/>
  <c r="J75" i="3"/>
  <c r="E76" i="3"/>
  <c r="F76" i="3"/>
  <c r="K76" i="3" s="1"/>
  <c r="G76" i="3"/>
  <c r="H76" i="3"/>
  <c r="I76" i="3"/>
  <c r="J76" i="3"/>
  <c r="E77" i="3"/>
  <c r="F77" i="3"/>
  <c r="K77" i="3" s="1"/>
  <c r="G77" i="3"/>
  <c r="H77" i="3"/>
  <c r="I77" i="3"/>
  <c r="J77" i="3"/>
  <c r="E78" i="3"/>
  <c r="F78" i="3"/>
  <c r="K78" i="3" s="1"/>
  <c r="G78" i="3"/>
  <c r="H78" i="3"/>
  <c r="I78" i="3"/>
  <c r="J78" i="3"/>
  <c r="E79" i="3"/>
  <c r="F79" i="3"/>
  <c r="K79" i="3" s="1"/>
  <c r="G79" i="3"/>
  <c r="H79" i="3"/>
  <c r="I79" i="3"/>
  <c r="J79" i="3"/>
  <c r="E80" i="3"/>
  <c r="F80" i="3"/>
  <c r="K80" i="3" s="1"/>
  <c r="G80" i="3"/>
  <c r="H80" i="3"/>
  <c r="I80" i="3"/>
  <c r="J80" i="3"/>
  <c r="E81" i="3"/>
  <c r="F81" i="3"/>
  <c r="K81" i="3" s="1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L86" i="3" s="1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N19" i="3" l="1"/>
  <c r="V19" i="3"/>
  <c r="AD19" i="3"/>
  <c r="AL19" i="3"/>
  <c r="AT19" i="3"/>
  <c r="BB19" i="3"/>
  <c r="L84" i="3"/>
  <c r="L82" i="3"/>
  <c r="L66" i="3"/>
  <c r="O19" i="3"/>
  <c r="BM196" i="3"/>
  <c r="BL196" i="3"/>
  <c r="BM177" i="3"/>
  <c r="BL177" i="3"/>
  <c r="BM205" i="3"/>
  <c r="BL205" i="3"/>
  <c r="BM238" i="3"/>
  <c r="BL238" i="3"/>
  <c r="BJ240" i="3"/>
  <c r="BJ244" i="3"/>
  <c r="BJ249" i="3"/>
  <c r="BM241" i="3"/>
  <c r="BL241" i="3"/>
  <c r="BJ177" i="3"/>
  <c r="BJ205" i="3"/>
  <c r="BJ196" i="3"/>
  <c r="L85" i="3"/>
  <c r="L83" i="3"/>
  <c r="L81" i="3"/>
  <c r="L67" i="3"/>
  <c r="L65" i="3"/>
  <c r="L97" i="3"/>
  <c r="L96" i="3"/>
  <c r="L95" i="3"/>
  <c r="L94" i="3"/>
  <c r="L93" i="3"/>
  <c r="L92" i="3"/>
  <c r="L91" i="3"/>
  <c r="L89" i="3"/>
  <c r="L88" i="3"/>
  <c r="L87" i="3"/>
  <c r="K87" i="3"/>
  <c r="L71" i="3"/>
  <c r="L70" i="3"/>
  <c r="L69" i="3"/>
  <c r="K69" i="3"/>
  <c r="L63" i="3"/>
  <c r="L62" i="3"/>
  <c r="L61" i="3"/>
  <c r="K61" i="3"/>
  <c r="L49" i="3"/>
  <c r="L48" i="3"/>
  <c r="L47" i="3"/>
  <c r="K47" i="3"/>
  <c r="L41" i="3"/>
  <c r="L40" i="3"/>
  <c r="K39" i="3"/>
  <c r="BG38" i="3"/>
  <c r="AA38" i="3"/>
  <c r="K36" i="3"/>
  <c r="K35" i="3"/>
  <c r="N34" i="3"/>
  <c r="L34" i="3"/>
  <c r="L26" i="3"/>
  <c r="L25" i="3"/>
  <c r="K25" i="3"/>
  <c r="BF19" i="3"/>
  <c r="AX19" i="3"/>
  <c r="AP19" i="3"/>
  <c r="AH19" i="3"/>
  <c r="Z19" i="3"/>
  <c r="R19" i="3"/>
  <c r="K18" i="3"/>
  <c r="K17" i="3"/>
  <c r="N16" i="3"/>
  <c r="L16" i="3"/>
  <c r="K9" i="3"/>
  <c r="L8" i="3"/>
  <c r="K8" i="3"/>
  <c r="N112" i="3"/>
  <c r="AT112" i="3"/>
  <c r="AZ112" i="3"/>
  <c r="AJ112" i="3"/>
  <c r="T112" i="3"/>
  <c r="BE112" i="3"/>
  <c r="AW112" i="3"/>
  <c r="AO112" i="3"/>
  <c r="AG112" i="3"/>
  <c r="Y112" i="3"/>
  <c r="Q112" i="3"/>
  <c r="BG116" i="3"/>
  <c r="AA116" i="3"/>
  <c r="BG120" i="3"/>
  <c r="AA120" i="3"/>
  <c r="AZ114" i="3"/>
  <c r="AF114" i="3"/>
  <c r="AA114" i="3"/>
  <c r="V144" i="3"/>
  <c r="AL144" i="3"/>
  <c r="BB144" i="3"/>
  <c r="AL145" i="3"/>
  <c r="N148" i="3"/>
  <c r="AD148" i="3"/>
  <c r="AT148" i="3"/>
  <c r="AV144" i="3"/>
  <c r="AF144" i="3"/>
  <c r="P144" i="3"/>
  <c r="BC144" i="3"/>
  <c r="AU144" i="3"/>
  <c r="AM144" i="3"/>
  <c r="AE144" i="3"/>
  <c r="W144" i="3"/>
  <c r="O144" i="3"/>
  <c r="BD145" i="3"/>
  <c r="X145" i="3"/>
  <c r="AY145" i="3"/>
  <c r="AI145" i="3"/>
  <c r="S145" i="3"/>
  <c r="AV148" i="3"/>
  <c r="AF148" i="3"/>
  <c r="P148" i="3"/>
  <c r="BC148" i="3"/>
  <c r="AU148" i="3"/>
  <c r="AM148" i="3"/>
  <c r="AE148" i="3"/>
  <c r="W148" i="3"/>
  <c r="O148" i="3"/>
  <c r="BM162" i="3"/>
  <c r="BL162" i="3"/>
  <c r="BL174" i="3"/>
  <c r="BJ174" i="3"/>
  <c r="BJ200" i="3"/>
  <c r="BJ204" i="3"/>
  <c r="BJ238" i="3"/>
  <c r="BM240" i="3"/>
  <c r="BL240" i="3"/>
  <c r="BM244" i="3"/>
  <c r="BL244" i="3"/>
  <c r="BM249" i="3"/>
  <c r="BL249" i="3"/>
  <c r="BJ241" i="3"/>
  <c r="K89" i="3"/>
  <c r="K85" i="3"/>
  <c r="K84" i="3"/>
  <c r="K83" i="3"/>
  <c r="K71" i="3"/>
  <c r="K67" i="3"/>
  <c r="K63" i="3"/>
  <c r="K59" i="3"/>
  <c r="K58" i="3"/>
  <c r="K57" i="3"/>
  <c r="K56" i="3"/>
  <c r="K55" i="3"/>
  <c r="K54" i="3"/>
  <c r="K53" i="3"/>
  <c r="K49" i="3"/>
  <c r="K45" i="3"/>
  <c r="K41" i="3"/>
  <c r="AY38" i="3"/>
  <c r="AI38" i="3"/>
  <c r="S38" i="3"/>
  <c r="K37" i="3"/>
  <c r="L36" i="3"/>
  <c r="N36" i="3" s="1"/>
  <c r="K33" i="3"/>
  <c r="L32" i="3"/>
  <c r="N32" i="3" s="1"/>
  <c r="K29" i="3"/>
  <c r="K28" i="3"/>
  <c r="K27" i="3"/>
  <c r="K23" i="3"/>
  <c r="K20" i="3"/>
  <c r="BH19" i="3"/>
  <c r="BD19" i="3"/>
  <c r="AZ19" i="3"/>
  <c r="AV19" i="3"/>
  <c r="AR19" i="3"/>
  <c r="AN19" i="3"/>
  <c r="AJ19" i="3"/>
  <c r="AF19" i="3"/>
  <c r="AB19" i="3"/>
  <c r="X19" i="3"/>
  <c r="T19" i="3"/>
  <c r="P19" i="3"/>
  <c r="L18" i="3"/>
  <c r="N18" i="3" s="1"/>
  <c r="K15" i="3"/>
  <c r="L14" i="3"/>
  <c r="N14" i="3" s="1"/>
  <c r="K10" i="3"/>
  <c r="L9" i="3"/>
  <c r="O9" i="3" s="1"/>
  <c r="K5" i="3"/>
  <c r="AV115" i="3"/>
  <c r="AF115" i="3"/>
  <c r="P115" i="3"/>
  <c r="BC115" i="3"/>
  <c r="AU115" i="3"/>
  <c r="AM115" i="3"/>
  <c r="AE115" i="3"/>
  <c r="W115" i="3"/>
  <c r="O115" i="3"/>
  <c r="BD116" i="3"/>
  <c r="X116" i="3"/>
  <c r="AY116" i="3"/>
  <c r="AI116" i="3"/>
  <c r="S116" i="3"/>
  <c r="AV119" i="3"/>
  <c r="AF119" i="3"/>
  <c r="P119" i="3"/>
  <c r="BC119" i="3"/>
  <c r="AU119" i="3"/>
  <c r="AM119" i="3"/>
  <c r="AE119" i="3"/>
  <c r="W119" i="3"/>
  <c r="O119" i="3"/>
  <c r="BD120" i="3"/>
  <c r="X120" i="3"/>
  <c r="AY120" i="3"/>
  <c r="AI120" i="3"/>
  <c r="S120" i="3"/>
  <c r="AV123" i="3"/>
  <c r="AF123" i="3"/>
  <c r="P123" i="3"/>
  <c r="BC123" i="3"/>
  <c r="AU123" i="3"/>
  <c r="AM123" i="3"/>
  <c r="AE123" i="3"/>
  <c r="W123" i="3"/>
  <c r="O123" i="3"/>
  <c r="V114" i="3"/>
  <c r="AV114" i="3"/>
  <c r="P114" i="3"/>
  <c r="AI114" i="3"/>
  <c r="S114" i="3"/>
  <c r="N143" i="3"/>
  <c r="AD143" i="3"/>
  <c r="AT143" i="3"/>
  <c r="N145" i="3"/>
  <c r="AD145" i="3"/>
  <c r="AT145" i="3"/>
  <c r="AV143" i="3"/>
  <c r="AF143" i="3"/>
  <c r="P143" i="3"/>
  <c r="BC143" i="3"/>
  <c r="AU143" i="3"/>
  <c r="AM143" i="3"/>
  <c r="AE143" i="3"/>
  <c r="W143" i="3"/>
  <c r="O143" i="3"/>
  <c r="AV145" i="3"/>
  <c r="AF145" i="3"/>
  <c r="P145" i="3"/>
  <c r="BC145" i="3"/>
  <c r="AU145" i="3"/>
  <c r="AM145" i="3"/>
  <c r="AE145" i="3"/>
  <c r="W145" i="3"/>
  <c r="O145" i="3"/>
  <c r="AV147" i="3"/>
  <c r="AF147" i="3"/>
  <c r="P147" i="3"/>
  <c r="BC147" i="3"/>
  <c r="AU147" i="3"/>
  <c r="AM147" i="3"/>
  <c r="AE147" i="3"/>
  <c r="W147" i="3"/>
  <c r="O147" i="3"/>
  <c r="BC149" i="3"/>
  <c r="AU149" i="3"/>
  <c r="AF149" i="3"/>
  <c r="P149" i="3"/>
  <c r="AM149" i="3"/>
  <c r="AE149" i="3"/>
  <c r="W149" i="3"/>
  <c r="O149" i="3"/>
  <c r="BJ178" i="3"/>
  <c r="BM293" i="3"/>
  <c r="BJ271" i="3"/>
  <c r="BJ193" i="3"/>
  <c r="BG172" i="3"/>
  <c r="AA172" i="3"/>
  <c r="BL172" i="3" s="1"/>
  <c r="AI172" i="3"/>
  <c r="M172" i="3"/>
  <c r="BG206" i="3"/>
  <c r="AA206" i="3"/>
  <c r="AI206" i="3"/>
  <c r="M206" i="3"/>
  <c r="AQ210" i="3"/>
  <c r="AY210" i="3"/>
  <c r="S210" i="3"/>
  <c r="BG214" i="3"/>
  <c r="AA214" i="3"/>
  <c r="AI214" i="3"/>
  <c r="M214" i="3"/>
  <c r="AQ218" i="3"/>
  <c r="AY218" i="3"/>
  <c r="S218" i="3"/>
  <c r="AQ98" i="3"/>
  <c r="AA98" i="3"/>
  <c r="AR101" i="3"/>
  <c r="AB101" i="3"/>
  <c r="BJ156" i="3"/>
  <c r="BJ160" i="3"/>
  <c r="BJ198" i="3"/>
  <c r="BJ202" i="3"/>
  <c r="BJ180" i="3"/>
  <c r="BJ294" i="3"/>
  <c r="BJ353" i="3"/>
  <c r="BJ266" i="3"/>
  <c r="BJ157" i="3"/>
  <c r="AQ172" i="3"/>
  <c r="BJ172" i="3" s="1"/>
  <c r="AY172" i="3"/>
  <c r="AQ206" i="3"/>
  <c r="AY206" i="3"/>
  <c r="BG210" i="3"/>
  <c r="AA210" i="3"/>
  <c r="AI210" i="3"/>
  <c r="AQ214" i="3"/>
  <c r="AY214" i="3"/>
  <c r="BG218" i="3"/>
  <c r="AA218" i="3"/>
  <c r="AI218" i="3"/>
  <c r="BG98" i="3"/>
  <c r="BH101" i="3"/>
  <c r="P6" i="3"/>
  <c r="T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N6" i="3"/>
  <c r="R6" i="3"/>
  <c r="V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P20" i="3"/>
  <c r="T20" i="3"/>
  <c r="X20" i="3"/>
  <c r="AB20" i="3"/>
  <c r="AF20" i="3"/>
  <c r="AJ20" i="3"/>
  <c r="AN20" i="3"/>
  <c r="AR20" i="3"/>
  <c r="AV20" i="3"/>
  <c r="AZ20" i="3"/>
  <c r="BC20" i="3"/>
  <c r="BE20" i="3"/>
  <c r="BG20" i="3"/>
  <c r="BI20" i="3"/>
  <c r="N20" i="3"/>
  <c r="R20" i="3"/>
  <c r="V20" i="3"/>
  <c r="Z20" i="3"/>
  <c r="AD20" i="3"/>
  <c r="AH20" i="3"/>
  <c r="AL20" i="3"/>
  <c r="AP20" i="3"/>
  <c r="AT20" i="3"/>
  <c r="AX20" i="3"/>
  <c r="BB20" i="3"/>
  <c r="BD20" i="3"/>
  <c r="BF20" i="3"/>
  <c r="BH20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L80" i="3"/>
  <c r="L79" i="3"/>
  <c r="L78" i="3"/>
  <c r="L77" i="3"/>
  <c r="L76" i="3"/>
  <c r="L75" i="3"/>
  <c r="L74" i="3"/>
  <c r="L73" i="3"/>
  <c r="K97" i="3"/>
  <c r="K96" i="3"/>
  <c r="K95" i="3"/>
  <c r="K94" i="3"/>
  <c r="K93" i="3"/>
  <c r="K92" i="3"/>
  <c r="K91" i="3"/>
  <c r="L90" i="3"/>
  <c r="K90" i="3"/>
  <c r="K88" i="3"/>
  <c r="K86" i="3"/>
  <c r="K82" i="3"/>
  <c r="K72" i="3"/>
  <c r="K70" i="3"/>
  <c r="K68" i="3"/>
  <c r="K66" i="3"/>
  <c r="K64" i="3"/>
  <c r="K62" i="3"/>
  <c r="K60" i="3"/>
  <c r="K52" i="3"/>
  <c r="K50" i="3"/>
  <c r="K48" i="3"/>
  <c r="K46" i="3"/>
  <c r="K44" i="3"/>
  <c r="K42" i="3"/>
  <c r="K40" i="3"/>
  <c r="L39" i="3"/>
  <c r="O39" i="3" s="1"/>
  <c r="BC38" i="3"/>
  <c r="AU38" i="3"/>
  <c r="AM38" i="3"/>
  <c r="AE38" i="3"/>
  <c r="W38" i="3"/>
  <c r="L37" i="3"/>
  <c r="N37" i="3" s="1"/>
  <c r="L35" i="3"/>
  <c r="N35" i="3" s="1"/>
  <c r="L33" i="3"/>
  <c r="N33" i="3" s="1"/>
  <c r="L31" i="3"/>
  <c r="N31" i="3" s="1"/>
  <c r="L29" i="3"/>
  <c r="N29" i="3" s="1"/>
  <c r="K26" i="3"/>
  <c r="K24" i="3"/>
  <c r="K22" i="3"/>
  <c r="BI19" i="3"/>
  <c r="BG19" i="3"/>
  <c r="BE19" i="3"/>
  <c r="BC19" i="3"/>
  <c r="BA19" i="3"/>
  <c r="AY19" i="3"/>
  <c r="AW19" i="3"/>
  <c r="AU19" i="3"/>
  <c r="AS19" i="3"/>
  <c r="AQ19" i="3"/>
  <c r="AO19" i="3"/>
  <c r="AM19" i="3"/>
  <c r="AK19" i="3"/>
  <c r="AI19" i="3"/>
  <c r="AG19" i="3"/>
  <c r="AE19" i="3"/>
  <c r="AC19" i="3"/>
  <c r="AA19" i="3"/>
  <c r="Y19" i="3"/>
  <c r="W19" i="3"/>
  <c r="U19" i="3"/>
  <c r="BL19" i="3" s="1"/>
  <c r="S19" i="3"/>
  <c r="Q19" i="3"/>
  <c r="M19" i="3"/>
  <c r="BI18" i="3"/>
  <c r="L17" i="3"/>
  <c r="N17" i="3" s="1"/>
  <c r="L15" i="3"/>
  <c r="N15" i="3" s="1"/>
  <c r="L13" i="3"/>
  <c r="N13" i="3" s="1"/>
  <c r="L12" i="3"/>
  <c r="Q12" i="3" s="1"/>
  <c r="L10" i="3"/>
  <c r="N10" i="3" s="1"/>
  <c r="BC9" i="3"/>
  <c r="AU9" i="3"/>
  <c r="AM9" i="3"/>
  <c r="AE9" i="3"/>
  <c r="W9" i="3"/>
  <c r="K7" i="3"/>
  <c r="BJ106" i="3"/>
  <c r="BM108" i="3"/>
  <c r="BL108" i="3"/>
  <c r="V112" i="3"/>
  <c r="AL112" i="3"/>
  <c r="BB112" i="3"/>
  <c r="BJ108" i="3"/>
  <c r="BD112" i="3"/>
  <c r="AV112" i="3"/>
  <c r="AN112" i="3"/>
  <c r="AF112" i="3"/>
  <c r="X112" i="3"/>
  <c r="P112" i="3"/>
  <c r="BG112" i="3"/>
  <c r="BC112" i="3"/>
  <c r="AY112" i="3"/>
  <c r="AU112" i="3"/>
  <c r="AQ112" i="3"/>
  <c r="AM112" i="3"/>
  <c r="AI112" i="3"/>
  <c r="AE112" i="3"/>
  <c r="AA112" i="3"/>
  <c r="W112" i="3"/>
  <c r="S112" i="3"/>
  <c r="AT113" i="3"/>
  <c r="N113" i="3"/>
  <c r="AV113" i="3"/>
  <c r="AF113" i="3"/>
  <c r="P113" i="3"/>
  <c r="BC113" i="3"/>
  <c r="AU113" i="3"/>
  <c r="AM113" i="3"/>
  <c r="AE113" i="3"/>
  <c r="W113" i="3"/>
  <c r="O113" i="3"/>
  <c r="AV116" i="3"/>
  <c r="AF116" i="3"/>
  <c r="P116" i="3"/>
  <c r="BC116" i="3"/>
  <c r="AU116" i="3"/>
  <c r="AM116" i="3"/>
  <c r="AE116" i="3"/>
  <c r="W116" i="3"/>
  <c r="O116" i="3"/>
  <c r="AV118" i="3"/>
  <c r="AF118" i="3"/>
  <c r="P118" i="3"/>
  <c r="BC118" i="3"/>
  <c r="AU118" i="3"/>
  <c r="AM118" i="3"/>
  <c r="AE118" i="3"/>
  <c r="W118" i="3"/>
  <c r="O118" i="3"/>
  <c r="AV120" i="3"/>
  <c r="AF120" i="3"/>
  <c r="P120" i="3"/>
  <c r="BC120" i="3"/>
  <c r="AU120" i="3"/>
  <c r="AM120" i="3"/>
  <c r="AE120" i="3"/>
  <c r="W120" i="3"/>
  <c r="O120" i="3"/>
  <c r="AV122" i="3"/>
  <c r="AF122" i="3"/>
  <c r="P122" i="3"/>
  <c r="BC122" i="3"/>
  <c r="AU122" i="3"/>
  <c r="AM122" i="3"/>
  <c r="AE122" i="3"/>
  <c r="W122" i="3"/>
  <c r="O122" i="3"/>
  <c r="BH114" i="3"/>
  <c r="AL114" i="3"/>
  <c r="BI114" i="3"/>
  <c r="BA114" i="3"/>
  <c r="AN114" i="3"/>
  <c r="X114" i="3"/>
  <c r="AU114" i="3"/>
  <c r="AM114" i="3"/>
  <c r="AE114" i="3"/>
  <c r="W114" i="3"/>
  <c r="O114" i="3"/>
  <c r="BJ151" i="3"/>
  <c r="BJ153" i="3"/>
  <c r="BJ158" i="3"/>
  <c r="BJ164" i="3"/>
  <c r="BJ166" i="3"/>
  <c r="BJ168" i="3"/>
  <c r="BJ170" i="3"/>
  <c r="BH142" i="3"/>
  <c r="AZ142" i="3"/>
  <c r="AR142" i="3"/>
  <c r="AJ142" i="3"/>
  <c r="AB142" i="3"/>
  <c r="T142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BH143" i="3"/>
  <c r="AZ143" i="3"/>
  <c r="AR143" i="3"/>
  <c r="AJ143" i="3"/>
  <c r="AB143" i="3"/>
  <c r="T143" i="3"/>
  <c r="BI143" i="3"/>
  <c r="BE143" i="3"/>
  <c r="BA143" i="3"/>
  <c r="AW143" i="3"/>
  <c r="AS143" i="3"/>
  <c r="AO143" i="3"/>
  <c r="AK143" i="3"/>
  <c r="AG143" i="3"/>
  <c r="AC143" i="3"/>
  <c r="Y143" i="3"/>
  <c r="U143" i="3"/>
  <c r="Q143" i="3"/>
  <c r="BH144" i="3"/>
  <c r="AZ144" i="3"/>
  <c r="AR144" i="3"/>
  <c r="AJ144" i="3"/>
  <c r="AB144" i="3"/>
  <c r="T144" i="3"/>
  <c r="BI144" i="3"/>
  <c r="BE144" i="3"/>
  <c r="BA144" i="3"/>
  <c r="AW144" i="3"/>
  <c r="AS144" i="3"/>
  <c r="AO144" i="3"/>
  <c r="AK144" i="3"/>
  <c r="AG144" i="3"/>
  <c r="AC144" i="3"/>
  <c r="Y144" i="3"/>
  <c r="U144" i="3"/>
  <c r="Q144" i="3"/>
  <c r="BH145" i="3"/>
  <c r="AZ145" i="3"/>
  <c r="AR145" i="3"/>
  <c r="AJ145" i="3"/>
  <c r="AB145" i="3"/>
  <c r="T145" i="3"/>
  <c r="BI145" i="3"/>
  <c r="BE145" i="3"/>
  <c r="BA145" i="3"/>
  <c r="AW145" i="3"/>
  <c r="AS145" i="3"/>
  <c r="AO145" i="3"/>
  <c r="AK145" i="3"/>
  <c r="AG145" i="3"/>
  <c r="AC145" i="3"/>
  <c r="Y145" i="3"/>
  <c r="U145" i="3"/>
  <c r="Q145" i="3"/>
  <c r="BH146" i="3"/>
  <c r="AZ146" i="3"/>
  <c r="AR146" i="3"/>
  <c r="AJ146" i="3"/>
  <c r="AB146" i="3"/>
  <c r="T146" i="3"/>
  <c r="BI146" i="3"/>
  <c r="BE146" i="3"/>
  <c r="BA146" i="3"/>
  <c r="AW146" i="3"/>
  <c r="AS146" i="3"/>
  <c r="AO146" i="3"/>
  <c r="AK146" i="3"/>
  <c r="AG146" i="3"/>
  <c r="AC146" i="3"/>
  <c r="Y146" i="3"/>
  <c r="U146" i="3"/>
  <c r="Q146" i="3"/>
  <c r="BH147" i="3"/>
  <c r="AZ147" i="3"/>
  <c r="AR147" i="3"/>
  <c r="AJ147" i="3"/>
  <c r="AB147" i="3"/>
  <c r="T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BH148" i="3"/>
  <c r="AZ148" i="3"/>
  <c r="AR148" i="3"/>
  <c r="AJ148" i="3"/>
  <c r="AB148" i="3"/>
  <c r="T148" i="3"/>
  <c r="BI148" i="3"/>
  <c r="BE148" i="3"/>
  <c r="BA148" i="3"/>
  <c r="AW148" i="3"/>
  <c r="AS148" i="3"/>
  <c r="AO148" i="3"/>
  <c r="AK148" i="3"/>
  <c r="AG148" i="3"/>
  <c r="AC148" i="3"/>
  <c r="Y148" i="3"/>
  <c r="U148" i="3"/>
  <c r="Q148" i="3"/>
  <c r="BI149" i="3"/>
  <c r="BE149" i="3"/>
  <c r="BA149" i="3"/>
  <c r="AW149" i="3"/>
  <c r="AR149" i="3"/>
  <c r="AJ149" i="3"/>
  <c r="AB149" i="3"/>
  <c r="T149" i="3"/>
  <c r="AS149" i="3"/>
  <c r="AO149" i="3"/>
  <c r="AK149" i="3"/>
  <c r="AG149" i="3"/>
  <c r="AC149" i="3"/>
  <c r="Y149" i="3"/>
  <c r="U149" i="3"/>
  <c r="Q149" i="3"/>
  <c r="BJ154" i="3"/>
  <c r="BM156" i="3"/>
  <c r="BL156" i="3"/>
  <c r="BM160" i="3"/>
  <c r="BL160" i="3"/>
  <c r="BK174" i="3"/>
  <c r="BM157" i="3"/>
  <c r="BL157" i="3"/>
  <c r="BJ159" i="3"/>
  <c r="BJ163" i="3"/>
  <c r="BJ167" i="3"/>
  <c r="BJ171" i="3"/>
  <c r="BJ175" i="3"/>
  <c r="BJ195" i="3"/>
  <c r="BJ197" i="3"/>
  <c r="BJ199" i="3"/>
  <c r="BJ201" i="3"/>
  <c r="BJ203" i="3"/>
  <c r="BM180" i="3"/>
  <c r="BL180" i="3"/>
  <c r="BJ182" i="3"/>
  <c r="BJ186" i="3"/>
  <c r="BJ190" i="3"/>
  <c r="BJ194" i="3"/>
  <c r="BM206" i="3"/>
  <c r="BK206" i="3"/>
  <c r="BM208" i="3"/>
  <c r="BK208" i="3"/>
  <c r="BL210" i="3"/>
  <c r="BM210" i="3"/>
  <c r="BK210" i="3"/>
  <c r="BL212" i="3"/>
  <c r="BM212" i="3"/>
  <c r="BK212" i="3"/>
  <c r="BL214" i="3"/>
  <c r="BM214" i="3"/>
  <c r="BK214" i="3"/>
  <c r="BL216" i="3"/>
  <c r="BM216" i="3"/>
  <c r="BK216" i="3"/>
  <c r="BL218" i="3"/>
  <c r="BM218" i="3"/>
  <c r="BK218" i="3"/>
  <c r="BL220" i="3"/>
  <c r="BM220" i="3"/>
  <c r="BK220" i="3"/>
  <c r="BJ179" i="3"/>
  <c r="BJ183" i="3"/>
  <c r="BJ187" i="3"/>
  <c r="BJ191" i="3"/>
  <c r="BM193" i="3"/>
  <c r="BL193" i="3"/>
  <c r="BM226" i="3"/>
  <c r="BL226" i="3"/>
  <c r="BJ228" i="3"/>
  <c r="BM245" i="3"/>
  <c r="BL245" i="3"/>
  <c r="BL318" i="3"/>
  <c r="BL317" i="3"/>
  <c r="BM316" i="3"/>
  <c r="BL315" i="3"/>
  <c r="BM314" i="3"/>
  <c r="BL313" i="3"/>
  <c r="BM312" i="3"/>
  <c r="BL311" i="3"/>
  <c r="BM310" i="3"/>
  <c r="BL309" i="3"/>
  <c r="BM308" i="3"/>
  <c r="BL307" i="3"/>
  <c r="BM306" i="3"/>
  <c r="BL305" i="3"/>
  <c r="BM304" i="3"/>
  <c r="BL303" i="3"/>
  <c r="BM302" i="3"/>
  <c r="BL301" i="3"/>
  <c r="BM300" i="3"/>
  <c r="BL299" i="3"/>
  <c r="BM298" i="3"/>
  <c r="BL297" i="3"/>
  <c r="BM296" i="3"/>
  <c r="BK294" i="3"/>
  <c r="BN294" i="3"/>
  <c r="BL294" i="3"/>
  <c r="AB103" i="3"/>
  <c r="AR103" i="3"/>
  <c r="BH103" i="3"/>
  <c r="T103" i="3"/>
  <c r="AJ103" i="3"/>
  <c r="AZ103" i="3"/>
  <c r="T150" i="3"/>
  <c r="AB150" i="3"/>
  <c r="AJ150" i="3"/>
  <c r="AR150" i="3"/>
  <c r="AZ150" i="3"/>
  <c r="BH150" i="3"/>
  <c r="P150" i="3"/>
  <c r="X150" i="3"/>
  <c r="AF150" i="3"/>
  <c r="AN150" i="3"/>
  <c r="AV150" i="3"/>
  <c r="BD150" i="3"/>
  <c r="T152" i="3"/>
  <c r="AB152" i="3"/>
  <c r="AJ152" i="3"/>
  <c r="AR152" i="3"/>
  <c r="AZ152" i="3"/>
  <c r="BH152" i="3"/>
  <c r="P152" i="3"/>
  <c r="X152" i="3"/>
  <c r="AF152" i="3"/>
  <c r="AN152" i="3"/>
  <c r="AV152" i="3"/>
  <c r="BD152" i="3"/>
  <c r="AQ99" i="3"/>
  <c r="AA99" i="3"/>
  <c r="AQ100" i="3"/>
  <c r="AY100" i="3"/>
  <c r="S100" i="3"/>
  <c r="BG209" i="3"/>
  <c r="AQ209" i="3"/>
  <c r="AA209" i="3"/>
  <c r="BC209" i="3"/>
  <c r="AM209" i="3"/>
  <c r="W209" i="3"/>
  <c r="M209" i="3"/>
  <c r="AY213" i="3"/>
  <c r="AI213" i="3"/>
  <c r="S213" i="3"/>
  <c r="BK213" i="3" s="1"/>
  <c r="AU213" i="3"/>
  <c r="AE213" i="3"/>
  <c r="O213" i="3"/>
  <c r="BG217" i="3"/>
  <c r="AQ217" i="3"/>
  <c r="AA217" i="3"/>
  <c r="BC217" i="3"/>
  <c r="AM217" i="3"/>
  <c r="W217" i="3"/>
  <c r="M217" i="3"/>
  <c r="BB221" i="3"/>
  <c r="AT221" i="3"/>
  <c r="AL221" i="3"/>
  <c r="AA221" i="3"/>
  <c r="BH221" i="3"/>
  <c r="AZ221" i="3"/>
  <c r="AR221" i="3"/>
  <c r="AJ221" i="3"/>
  <c r="W221" i="3"/>
  <c r="M221" i="3"/>
  <c r="BN221" i="3" s="1"/>
  <c r="AY173" i="3"/>
  <c r="AI173" i="3"/>
  <c r="S173" i="3"/>
  <c r="AU173" i="3"/>
  <c r="AE173" i="3"/>
  <c r="O173" i="3"/>
  <c r="BG207" i="3"/>
  <c r="AQ207" i="3"/>
  <c r="AA207" i="3"/>
  <c r="BC207" i="3"/>
  <c r="AM207" i="3"/>
  <c r="W207" i="3"/>
  <c r="M207" i="3"/>
  <c r="AY211" i="3"/>
  <c r="AI211" i="3"/>
  <c r="S211" i="3"/>
  <c r="AU211" i="3"/>
  <c r="AE211" i="3"/>
  <c r="O211" i="3"/>
  <c r="BG215" i="3"/>
  <c r="AQ215" i="3"/>
  <c r="AA215" i="3"/>
  <c r="BC215" i="3"/>
  <c r="AM215" i="3"/>
  <c r="W215" i="3"/>
  <c r="M215" i="3"/>
  <c r="AY219" i="3"/>
  <c r="AI219" i="3"/>
  <c r="S219" i="3"/>
  <c r="AU219" i="3"/>
  <c r="AE219" i="3"/>
  <c r="O219" i="3"/>
  <c r="L58" i="3"/>
  <c r="L57" i="3"/>
  <c r="L56" i="3"/>
  <c r="L55" i="3"/>
  <c r="L54" i="3"/>
  <c r="L53" i="3"/>
  <c r="L28" i="3"/>
  <c r="L27" i="3"/>
  <c r="M20" i="3"/>
  <c r="M6" i="3"/>
  <c r="BM98" i="3"/>
  <c r="BL98" i="3"/>
  <c r="BJ155" i="3"/>
  <c r="BK173" i="3"/>
  <c r="BJ161" i="3"/>
  <c r="BJ165" i="3"/>
  <c r="BJ169" i="3"/>
  <c r="BJ176" i="3"/>
  <c r="BM178" i="3"/>
  <c r="BL178" i="3"/>
  <c r="BJ184" i="3"/>
  <c r="BJ188" i="3"/>
  <c r="BJ192" i="3"/>
  <c r="BL206" i="3"/>
  <c r="BL208" i="3"/>
  <c r="BN208" i="3"/>
  <c r="BN213" i="3"/>
  <c r="BN217" i="3"/>
  <c r="BJ181" i="3"/>
  <c r="BJ185" i="3"/>
  <c r="BJ189" i="3"/>
  <c r="BJ226" i="3"/>
  <c r="BM228" i="3"/>
  <c r="BL228" i="3"/>
  <c r="BJ245" i="3"/>
  <c r="BM318" i="3"/>
  <c r="BM317" i="3"/>
  <c r="BM315" i="3"/>
  <c r="BM313" i="3"/>
  <c r="BM311" i="3"/>
  <c r="BM309" i="3"/>
  <c r="BM307" i="3"/>
  <c r="BM305" i="3"/>
  <c r="BM303" i="3"/>
  <c r="BM301" i="3"/>
  <c r="BM299" i="3"/>
  <c r="BM297" i="3"/>
  <c r="BM295" i="3"/>
  <c r="BL295" i="3"/>
  <c r="BM294" i="3"/>
  <c r="AB105" i="3"/>
  <c r="AR105" i="3"/>
  <c r="AZ105" i="3"/>
  <c r="BH105" i="3"/>
  <c r="T105" i="3"/>
  <c r="BJ105" i="3" s="1"/>
  <c r="AJ105" i="3"/>
  <c r="AV105" i="3"/>
  <c r="BD105" i="3"/>
  <c r="BG100" i="3"/>
  <c r="AA100" i="3"/>
  <c r="AY209" i="3"/>
  <c r="AI209" i="3"/>
  <c r="S209" i="3"/>
  <c r="AU209" i="3"/>
  <c r="AE209" i="3"/>
  <c r="BJ209" i="3" s="1"/>
  <c r="BG213" i="3"/>
  <c r="AQ213" i="3"/>
  <c r="AA213" i="3"/>
  <c r="BL213" i="3" s="1"/>
  <c r="BC213" i="3"/>
  <c r="AM213" i="3"/>
  <c r="W213" i="3"/>
  <c r="AY217" i="3"/>
  <c r="AI217" i="3"/>
  <c r="S217" i="3"/>
  <c r="AU217" i="3"/>
  <c r="AE217" i="3"/>
  <c r="BF221" i="3"/>
  <c r="AX221" i="3"/>
  <c r="AP221" i="3"/>
  <c r="AH221" i="3"/>
  <c r="S221" i="3"/>
  <c r="BD221" i="3"/>
  <c r="AV221" i="3"/>
  <c r="AN221" i="3"/>
  <c r="AE221" i="3"/>
  <c r="BG173" i="3"/>
  <c r="AQ173" i="3"/>
  <c r="AA173" i="3"/>
  <c r="BC173" i="3"/>
  <c r="AM173" i="3"/>
  <c r="W173" i="3"/>
  <c r="BM173" i="3" s="1"/>
  <c r="AY207" i="3"/>
  <c r="AI207" i="3"/>
  <c r="S207" i="3"/>
  <c r="AU207" i="3"/>
  <c r="AE207" i="3"/>
  <c r="BG211" i="3"/>
  <c r="AQ211" i="3"/>
  <c r="AA211" i="3"/>
  <c r="BL211" i="3" s="1"/>
  <c r="BC211" i="3"/>
  <c r="AM211" i="3"/>
  <c r="W211" i="3"/>
  <c r="AY215" i="3"/>
  <c r="AI215" i="3"/>
  <c r="S215" i="3"/>
  <c r="AU215" i="3"/>
  <c r="AE215" i="3"/>
  <c r="BG219" i="3"/>
  <c r="AQ219" i="3"/>
  <c r="AA219" i="3"/>
  <c r="BC219" i="3"/>
  <c r="AM219" i="3"/>
  <c r="W219" i="3"/>
  <c r="BK318" i="3"/>
  <c r="BN318" i="3"/>
  <c r="BK317" i="3"/>
  <c r="BN317" i="3"/>
  <c r="BK315" i="3"/>
  <c r="BN315" i="3"/>
  <c r="BK313" i="3"/>
  <c r="BN313" i="3"/>
  <c r="BK311" i="3"/>
  <c r="BN311" i="3"/>
  <c r="BK309" i="3"/>
  <c r="BN309" i="3"/>
  <c r="BK307" i="3"/>
  <c r="BN307" i="3"/>
  <c r="BK305" i="3"/>
  <c r="BN305" i="3"/>
  <c r="BK303" i="3"/>
  <c r="BN303" i="3"/>
  <c r="BK301" i="3"/>
  <c r="BN301" i="3"/>
  <c r="BK299" i="3"/>
  <c r="BN299" i="3"/>
  <c r="BK297" i="3"/>
  <c r="BN297" i="3"/>
  <c r="BK295" i="3"/>
  <c r="BN295" i="3"/>
  <c r="BJ318" i="3"/>
  <c r="BK316" i="3"/>
  <c r="BN316" i="3"/>
  <c r="BK314" i="3"/>
  <c r="BN314" i="3"/>
  <c r="BK312" i="3"/>
  <c r="BN312" i="3"/>
  <c r="BK310" i="3"/>
  <c r="BN310" i="3"/>
  <c r="BK308" i="3"/>
  <c r="BN308" i="3"/>
  <c r="BK306" i="3"/>
  <c r="BN306" i="3"/>
  <c r="BK304" i="3"/>
  <c r="BN304" i="3"/>
  <c r="BK302" i="3"/>
  <c r="BN302" i="3"/>
  <c r="BK300" i="3"/>
  <c r="BN300" i="3"/>
  <c r="BK298" i="3"/>
  <c r="BN298" i="3"/>
  <c r="BK296" i="3"/>
  <c r="BN296" i="3"/>
  <c r="BJ317" i="3"/>
  <c r="BJ316" i="3"/>
  <c r="BJ315" i="3"/>
  <c r="BJ314" i="3"/>
  <c r="BJ313" i="3"/>
  <c r="BJ312" i="3"/>
  <c r="BJ311" i="3"/>
  <c r="BJ310" i="3"/>
  <c r="BJ309" i="3"/>
  <c r="BJ308" i="3"/>
  <c r="BJ307" i="3"/>
  <c r="BJ306" i="3"/>
  <c r="BJ305" i="3"/>
  <c r="BJ304" i="3"/>
  <c r="BJ303" i="3"/>
  <c r="BJ302" i="3"/>
  <c r="BJ301" i="3"/>
  <c r="BJ300" i="3"/>
  <c r="BJ299" i="3"/>
  <c r="BJ298" i="3"/>
  <c r="BJ297" i="3"/>
  <c r="BJ296" i="3"/>
  <c r="BJ295" i="3"/>
  <c r="BJ98" i="3"/>
  <c r="BK102" i="3"/>
  <c r="BN102" i="3"/>
  <c r="BM103" i="3"/>
  <c r="BK104" i="3"/>
  <c r="BN104" i="3"/>
  <c r="BK107" i="3"/>
  <c r="BN107" i="3"/>
  <c r="BL99" i="3"/>
  <c r="BM101" i="3"/>
  <c r="BK111" i="3"/>
  <c r="BM102" i="3"/>
  <c r="BL102" i="3"/>
  <c r="BK103" i="3"/>
  <c r="BN103" i="3"/>
  <c r="BM104" i="3"/>
  <c r="BL104" i="3"/>
  <c r="BN100" i="3"/>
  <c r="BK100" i="3"/>
  <c r="BJ100" i="3"/>
  <c r="BM106" i="3"/>
  <c r="BL106" i="3"/>
  <c r="BM107" i="3"/>
  <c r="BL107" i="3"/>
  <c r="BK108" i="3"/>
  <c r="BN108" i="3"/>
  <c r="BN99" i="3"/>
  <c r="BK99" i="3"/>
  <c r="BJ99" i="3"/>
  <c r="BK101" i="3"/>
  <c r="BN101" i="3"/>
  <c r="BJ102" i="3"/>
  <c r="BJ103" i="3"/>
  <c r="BJ104" i="3"/>
  <c r="R109" i="3"/>
  <c r="Z109" i="3"/>
  <c r="AH109" i="3"/>
  <c r="AP109" i="3"/>
  <c r="BJ109" i="3" s="1"/>
  <c r="AX109" i="3"/>
  <c r="BF109" i="3"/>
  <c r="BL109" i="3" s="1"/>
  <c r="R110" i="3"/>
  <c r="Z110" i="3"/>
  <c r="AH110" i="3"/>
  <c r="AP110" i="3"/>
  <c r="BJ110" i="3" s="1"/>
  <c r="AX110" i="3"/>
  <c r="BF110" i="3"/>
  <c r="BL110" i="3" s="1"/>
  <c r="R111" i="3"/>
  <c r="BN111" i="3" s="1"/>
  <c r="Z111" i="3"/>
  <c r="AH111" i="3"/>
  <c r="AP111" i="3"/>
  <c r="BJ111" i="3" s="1"/>
  <c r="AX111" i="3"/>
  <c r="BF111" i="3"/>
  <c r="BL111" i="3" s="1"/>
  <c r="BB113" i="3"/>
  <c r="AL113" i="3"/>
  <c r="V113" i="3"/>
  <c r="BH113" i="3"/>
  <c r="AZ113" i="3"/>
  <c r="AR113" i="3"/>
  <c r="AJ113" i="3"/>
  <c r="AB113" i="3"/>
  <c r="T113" i="3"/>
  <c r="BI113" i="3"/>
  <c r="BE113" i="3"/>
  <c r="BA113" i="3"/>
  <c r="AW113" i="3"/>
  <c r="AS113" i="3"/>
  <c r="AO113" i="3"/>
  <c r="AK113" i="3"/>
  <c r="AG113" i="3"/>
  <c r="AC113" i="3"/>
  <c r="Y113" i="3"/>
  <c r="U113" i="3"/>
  <c r="Q113" i="3"/>
  <c r="M113" i="3"/>
  <c r="BH115" i="3"/>
  <c r="AZ115" i="3"/>
  <c r="AR115" i="3"/>
  <c r="AJ115" i="3"/>
  <c r="AB115" i="3"/>
  <c r="T115" i="3"/>
  <c r="BI115" i="3"/>
  <c r="BE115" i="3"/>
  <c r="BA115" i="3"/>
  <c r="AW115" i="3"/>
  <c r="AS115" i="3"/>
  <c r="AO115" i="3"/>
  <c r="AK115" i="3"/>
  <c r="AG115" i="3"/>
  <c r="AC115" i="3"/>
  <c r="Y115" i="3"/>
  <c r="U115" i="3"/>
  <c r="Q115" i="3"/>
  <c r="M115" i="3"/>
  <c r="BH116" i="3"/>
  <c r="AZ116" i="3"/>
  <c r="AR116" i="3"/>
  <c r="AJ116" i="3"/>
  <c r="AB116" i="3"/>
  <c r="T116" i="3"/>
  <c r="BI116" i="3"/>
  <c r="BE116" i="3"/>
  <c r="BA116" i="3"/>
  <c r="AW116" i="3"/>
  <c r="AS116" i="3"/>
  <c r="AO116" i="3"/>
  <c r="AK116" i="3"/>
  <c r="AG116" i="3"/>
  <c r="AC116" i="3"/>
  <c r="Y116" i="3"/>
  <c r="U116" i="3"/>
  <c r="Q116" i="3"/>
  <c r="M116" i="3"/>
  <c r="BH117" i="3"/>
  <c r="AZ117" i="3"/>
  <c r="AR117" i="3"/>
  <c r="AJ117" i="3"/>
  <c r="AB117" i="3"/>
  <c r="T117" i="3"/>
  <c r="BI117" i="3"/>
  <c r="BE117" i="3"/>
  <c r="BA117" i="3"/>
  <c r="AW117" i="3"/>
  <c r="AS117" i="3"/>
  <c r="AO117" i="3"/>
  <c r="AK117" i="3"/>
  <c r="AG117" i="3"/>
  <c r="AC117" i="3"/>
  <c r="Y117" i="3"/>
  <c r="U117" i="3"/>
  <c r="Q117" i="3"/>
  <c r="M117" i="3"/>
  <c r="BH118" i="3"/>
  <c r="AZ118" i="3"/>
  <c r="AR118" i="3"/>
  <c r="AJ118" i="3"/>
  <c r="AB118" i="3"/>
  <c r="T118" i="3"/>
  <c r="BI118" i="3"/>
  <c r="BE118" i="3"/>
  <c r="BA118" i="3"/>
  <c r="AW118" i="3"/>
  <c r="AS118" i="3"/>
  <c r="AO118" i="3"/>
  <c r="AK118" i="3"/>
  <c r="AG118" i="3"/>
  <c r="AC118" i="3"/>
  <c r="Y118" i="3"/>
  <c r="U118" i="3"/>
  <c r="Q118" i="3"/>
  <c r="M118" i="3"/>
  <c r="BH119" i="3"/>
  <c r="AZ119" i="3"/>
  <c r="AR119" i="3"/>
  <c r="AJ119" i="3"/>
  <c r="AB119" i="3"/>
  <c r="T119" i="3"/>
  <c r="BI119" i="3"/>
  <c r="BE119" i="3"/>
  <c r="BA119" i="3"/>
  <c r="AW119" i="3"/>
  <c r="AS119" i="3"/>
  <c r="AO119" i="3"/>
  <c r="AK119" i="3"/>
  <c r="AG119" i="3"/>
  <c r="AC119" i="3"/>
  <c r="Y119" i="3"/>
  <c r="U119" i="3"/>
  <c r="Q119" i="3"/>
  <c r="M119" i="3"/>
  <c r="BH120" i="3"/>
  <c r="AZ120" i="3"/>
  <c r="AR120" i="3"/>
  <c r="AJ120" i="3"/>
  <c r="AB120" i="3"/>
  <c r="T120" i="3"/>
  <c r="BI120" i="3"/>
  <c r="BE120" i="3"/>
  <c r="BA120" i="3"/>
  <c r="AW120" i="3"/>
  <c r="AS120" i="3"/>
  <c r="AO120" i="3"/>
  <c r="AK120" i="3"/>
  <c r="AG120" i="3"/>
  <c r="AC120" i="3"/>
  <c r="Y120" i="3"/>
  <c r="U120" i="3"/>
  <c r="Q120" i="3"/>
  <c r="M120" i="3"/>
  <c r="BH121" i="3"/>
  <c r="AZ121" i="3"/>
  <c r="AR121" i="3"/>
  <c r="AJ121" i="3"/>
  <c r="AB121" i="3"/>
  <c r="T121" i="3"/>
  <c r="BI121" i="3"/>
  <c r="BE121" i="3"/>
  <c r="BA121" i="3"/>
  <c r="AW121" i="3"/>
  <c r="AS121" i="3"/>
  <c r="AO121" i="3"/>
  <c r="AK121" i="3"/>
  <c r="AG121" i="3"/>
  <c r="AC121" i="3"/>
  <c r="Y121" i="3"/>
  <c r="U121" i="3"/>
  <c r="Q121" i="3"/>
  <c r="M121" i="3"/>
  <c r="BH122" i="3"/>
  <c r="AZ122" i="3"/>
  <c r="AR122" i="3"/>
  <c r="AJ122" i="3"/>
  <c r="AB122" i="3"/>
  <c r="T122" i="3"/>
  <c r="BI122" i="3"/>
  <c r="BE122" i="3"/>
  <c r="BA122" i="3"/>
  <c r="AW122" i="3"/>
  <c r="AS122" i="3"/>
  <c r="AO122" i="3"/>
  <c r="AK122" i="3"/>
  <c r="AG122" i="3"/>
  <c r="AC122" i="3"/>
  <c r="Y122" i="3"/>
  <c r="U122" i="3"/>
  <c r="Q122" i="3"/>
  <c r="M122" i="3"/>
  <c r="BH123" i="3"/>
  <c r="AZ123" i="3"/>
  <c r="AR123" i="3"/>
  <c r="AJ123" i="3"/>
  <c r="AB123" i="3"/>
  <c r="T123" i="3"/>
  <c r="BI123" i="3"/>
  <c r="BE123" i="3"/>
  <c r="BA123" i="3"/>
  <c r="AW123" i="3"/>
  <c r="AS123" i="3"/>
  <c r="AO123" i="3"/>
  <c r="AK123" i="3"/>
  <c r="AG123" i="3"/>
  <c r="AC123" i="3"/>
  <c r="Y123" i="3"/>
  <c r="U123" i="3"/>
  <c r="Q123" i="3"/>
  <c r="M123" i="3"/>
  <c r="BK124" i="3"/>
  <c r="BN124" i="3"/>
  <c r="BM125" i="3"/>
  <c r="BL125" i="3"/>
  <c r="BK126" i="3"/>
  <c r="BN126" i="3"/>
  <c r="BM127" i="3"/>
  <c r="BL127" i="3"/>
  <c r="BK128" i="3"/>
  <c r="BN128" i="3"/>
  <c r="BM129" i="3"/>
  <c r="BL129" i="3"/>
  <c r="BK130" i="3"/>
  <c r="BN130" i="3"/>
  <c r="BM131" i="3"/>
  <c r="BL131" i="3"/>
  <c r="R112" i="3"/>
  <c r="BL112" i="3" s="1"/>
  <c r="AH112" i="3"/>
  <c r="AX112" i="3"/>
  <c r="Z112" i="3"/>
  <c r="AP112" i="3"/>
  <c r="BJ112" i="3" s="1"/>
  <c r="BF112" i="3"/>
  <c r="AX113" i="3"/>
  <c r="BD114" i="3"/>
  <c r="AT114" i="3"/>
  <c r="AD114" i="3"/>
  <c r="N114" i="3"/>
  <c r="BG114" i="3"/>
  <c r="BC114" i="3"/>
  <c r="AY114" i="3"/>
  <c r="AR114" i="3"/>
  <c r="AJ114" i="3"/>
  <c r="AB114" i="3"/>
  <c r="T114" i="3"/>
  <c r="AW114" i="3"/>
  <c r="AS114" i="3"/>
  <c r="AO114" i="3"/>
  <c r="AK114" i="3"/>
  <c r="AG114" i="3"/>
  <c r="AC114" i="3"/>
  <c r="BK114" i="3" s="1"/>
  <c r="Y114" i="3"/>
  <c r="U114" i="3"/>
  <c r="Q114" i="3"/>
  <c r="V115" i="3"/>
  <c r="AL115" i="3"/>
  <c r="AD116" i="3"/>
  <c r="AT116" i="3"/>
  <c r="V117" i="3"/>
  <c r="AL117" i="3"/>
  <c r="AD118" i="3"/>
  <c r="AT118" i="3"/>
  <c r="V119" i="3"/>
  <c r="AL119" i="3"/>
  <c r="AD120" i="3"/>
  <c r="AT120" i="3"/>
  <c r="V121" i="3"/>
  <c r="AL121" i="3"/>
  <c r="AD122" i="3"/>
  <c r="AT122" i="3"/>
  <c r="V123" i="3"/>
  <c r="AL123" i="3"/>
  <c r="BM133" i="3"/>
  <c r="BL133" i="3"/>
  <c r="BJ124" i="3"/>
  <c r="BJ126" i="3"/>
  <c r="BJ128" i="3"/>
  <c r="BJ130" i="3"/>
  <c r="BN132" i="3"/>
  <c r="BK132" i="3"/>
  <c r="BJ132" i="3"/>
  <c r="BM134" i="3"/>
  <c r="BL134" i="3"/>
  <c r="BK135" i="3"/>
  <c r="BN135" i="3"/>
  <c r="BM136" i="3"/>
  <c r="BL136" i="3"/>
  <c r="BK137" i="3"/>
  <c r="BN137" i="3"/>
  <c r="BM138" i="3"/>
  <c r="BL138" i="3"/>
  <c r="BK139" i="3"/>
  <c r="BN139" i="3"/>
  <c r="BM140" i="3"/>
  <c r="BL140" i="3"/>
  <c r="BK141" i="3"/>
  <c r="BN141" i="3"/>
  <c r="BM150" i="3"/>
  <c r="BL150" i="3"/>
  <c r="BM151" i="3"/>
  <c r="BL151" i="3"/>
  <c r="BM152" i="3"/>
  <c r="BL152" i="3"/>
  <c r="BM153" i="3"/>
  <c r="BL153" i="3"/>
  <c r="BJ134" i="3"/>
  <c r="BJ135" i="3"/>
  <c r="BJ136" i="3"/>
  <c r="BJ137" i="3"/>
  <c r="BJ138" i="3"/>
  <c r="BJ139" i="3"/>
  <c r="BJ140" i="3"/>
  <c r="BJ141" i="3"/>
  <c r="R142" i="3"/>
  <c r="BN142" i="3" s="1"/>
  <c r="Z142" i="3"/>
  <c r="AH142" i="3"/>
  <c r="AP142" i="3"/>
  <c r="AX142" i="3"/>
  <c r="BF142" i="3"/>
  <c r="R143" i="3"/>
  <c r="BN143" i="3" s="1"/>
  <c r="Z143" i="3"/>
  <c r="AH143" i="3"/>
  <c r="AP143" i="3"/>
  <c r="AX143" i="3"/>
  <c r="BJ143" i="3" s="1"/>
  <c r="BF143" i="3"/>
  <c r="R144" i="3"/>
  <c r="BN144" i="3" s="1"/>
  <c r="Z144" i="3"/>
  <c r="AH144" i="3"/>
  <c r="AP144" i="3"/>
  <c r="AX144" i="3"/>
  <c r="BF144" i="3"/>
  <c r="R145" i="3"/>
  <c r="BN145" i="3" s="1"/>
  <c r="Z145" i="3"/>
  <c r="AH145" i="3"/>
  <c r="AP145" i="3"/>
  <c r="AX145" i="3"/>
  <c r="BJ145" i="3" s="1"/>
  <c r="BF145" i="3"/>
  <c r="R146" i="3"/>
  <c r="BN146" i="3" s="1"/>
  <c r="Z146" i="3"/>
  <c r="AH146" i="3"/>
  <c r="AP146" i="3"/>
  <c r="AX146" i="3"/>
  <c r="BF146" i="3"/>
  <c r="R147" i="3"/>
  <c r="BN147" i="3" s="1"/>
  <c r="Z147" i="3"/>
  <c r="AH147" i="3"/>
  <c r="AP147" i="3"/>
  <c r="AX147" i="3"/>
  <c r="BJ147" i="3" s="1"/>
  <c r="BF147" i="3"/>
  <c r="R148" i="3"/>
  <c r="BN148" i="3" s="1"/>
  <c r="Z148" i="3"/>
  <c r="AH148" i="3"/>
  <c r="AP148" i="3"/>
  <c r="AX148" i="3"/>
  <c r="BF148" i="3"/>
  <c r="R149" i="3"/>
  <c r="BN149" i="3" s="1"/>
  <c r="Z149" i="3"/>
  <c r="AH149" i="3"/>
  <c r="AP149" i="3"/>
  <c r="AV149" i="3"/>
  <c r="AZ149" i="3"/>
  <c r="BD149" i="3"/>
  <c r="BH149" i="3"/>
  <c r="BM154" i="3"/>
  <c r="BL154" i="3"/>
  <c r="BN158" i="3"/>
  <c r="BK158" i="3"/>
  <c r="BN160" i="3"/>
  <c r="BK160" i="3"/>
  <c r="BN164" i="3"/>
  <c r="BK164" i="3"/>
  <c r="BN166" i="3"/>
  <c r="BK166" i="3"/>
  <c r="BN168" i="3"/>
  <c r="BK168" i="3"/>
  <c r="BN170" i="3"/>
  <c r="BK170" i="3"/>
  <c r="BM174" i="3"/>
  <c r="BN155" i="3"/>
  <c r="BK155" i="3"/>
  <c r="BN157" i="3"/>
  <c r="BK157" i="3"/>
  <c r="BM159" i="3"/>
  <c r="BL159" i="3"/>
  <c r="BM161" i="3"/>
  <c r="BL161" i="3"/>
  <c r="BM163" i="3"/>
  <c r="BL163" i="3"/>
  <c r="BM165" i="3"/>
  <c r="BL165" i="3"/>
  <c r="BM167" i="3"/>
  <c r="BL167" i="3"/>
  <c r="BM169" i="3"/>
  <c r="BL169" i="3"/>
  <c r="BM171" i="3"/>
  <c r="BL171" i="3"/>
  <c r="BM176" i="3"/>
  <c r="BL176" i="3"/>
  <c r="BK180" i="3"/>
  <c r="BN180" i="3"/>
  <c r="BM182" i="3"/>
  <c r="BL182" i="3"/>
  <c r="BM184" i="3"/>
  <c r="BL184" i="3"/>
  <c r="BM186" i="3"/>
  <c r="BL186" i="3"/>
  <c r="BM188" i="3"/>
  <c r="BL188" i="3"/>
  <c r="BM190" i="3"/>
  <c r="BL190" i="3"/>
  <c r="BM192" i="3"/>
  <c r="BL192" i="3"/>
  <c r="BM194" i="3"/>
  <c r="BL194" i="3"/>
  <c r="BK198" i="3"/>
  <c r="BN198" i="3"/>
  <c r="BK200" i="3"/>
  <c r="BN200" i="3"/>
  <c r="BK202" i="3"/>
  <c r="BN202" i="3"/>
  <c r="BK204" i="3"/>
  <c r="BN204" i="3"/>
  <c r="BJ207" i="3"/>
  <c r="BJ210" i="3"/>
  <c r="BJ212" i="3"/>
  <c r="BJ214" i="3"/>
  <c r="BJ216" i="3"/>
  <c r="BJ218" i="3"/>
  <c r="BJ220" i="3"/>
  <c r="BK175" i="3"/>
  <c r="BN175" i="3"/>
  <c r="BK177" i="3"/>
  <c r="BN177" i="3"/>
  <c r="BM179" i="3"/>
  <c r="BL179" i="3"/>
  <c r="BM181" i="3"/>
  <c r="BL181" i="3"/>
  <c r="BM183" i="3"/>
  <c r="BL183" i="3"/>
  <c r="BM185" i="3"/>
  <c r="BL185" i="3"/>
  <c r="BM187" i="3"/>
  <c r="BL187" i="3"/>
  <c r="BM189" i="3"/>
  <c r="BL189" i="3"/>
  <c r="BM191" i="3"/>
  <c r="BL191" i="3"/>
  <c r="BK195" i="3"/>
  <c r="BN195" i="3"/>
  <c r="BK197" i="3"/>
  <c r="BN197" i="3"/>
  <c r="BK199" i="3"/>
  <c r="BN199" i="3"/>
  <c r="BK201" i="3"/>
  <c r="BN201" i="3"/>
  <c r="BK203" i="3"/>
  <c r="BN203" i="3"/>
  <c r="BK205" i="3"/>
  <c r="BN205" i="3"/>
  <c r="BN212" i="3"/>
  <c r="BN216" i="3"/>
  <c r="BN220" i="3"/>
  <c r="BN222" i="3"/>
  <c r="BK222" i="3"/>
  <c r="BJ222" i="3"/>
  <c r="BM224" i="3"/>
  <c r="BL224" i="3"/>
  <c r="BN226" i="3"/>
  <c r="BK226" i="3"/>
  <c r="BN230" i="3"/>
  <c r="BK230" i="3"/>
  <c r="BJ230" i="3"/>
  <c r="BM232" i="3"/>
  <c r="BL232" i="3"/>
  <c r="BN234" i="3"/>
  <c r="BK234" i="3"/>
  <c r="BJ234" i="3"/>
  <c r="BM236" i="3"/>
  <c r="BL236" i="3"/>
  <c r="BN238" i="3"/>
  <c r="BK238" i="3"/>
  <c r="BN242" i="3"/>
  <c r="BK242" i="3"/>
  <c r="BJ242" i="3"/>
  <c r="BK246" i="3"/>
  <c r="BN246" i="3"/>
  <c r="BM247" i="3"/>
  <c r="BL247" i="3"/>
  <c r="BK248" i="3"/>
  <c r="BN248" i="3"/>
  <c r="BK250" i="3"/>
  <c r="BN250" i="3"/>
  <c r="BM251" i="3"/>
  <c r="BL251" i="3"/>
  <c r="BK252" i="3"/>
  <c r="BN252" i="3"/>
  <c r="BN207" i="3"/>
  <c r="BN223" i="3"/>
  <c r="BK223" i="3"/>
  <c r="BJ223" i="3"/>
  <c r="BM225" i="3"/>
  <c r="BL225" i="3"/>
  <c r="BN227" i="3"/>
  <c r="BK227" i="3"/>
  <c r="BJ227" i="3"/>
  <c r="BM229" i="3"/>
  <c r="BL229" i="3"/>
  <c r="BN231" i="3"/>
  <c r="BK231" i="3"/>
  <c r="BJ231" i="3"/>
  <c r="BM233" i="3"/>
  <c r="BL233" i="3"/>
  <c r="BN235" i="3"/>
  <c r="BK235" i="3"/>
  <c r="BJ235" i="3"/>
  <c r="BM237" i="3"/>
  <c r="BL237" i="3"/>
  <c r="BN239" i="3"/>
  <c r="BK239" i="3"/>
  <c r="BJ239" i="3"/>
  <c r="BN243" i="3"/>
  <c r="BK243" i="3"/>
  <c r="BJ243" i="3"/>
  <c r="BN98" i="3"/>
  <c r="BK98" i="3"/>
  <c r="BL103" i="3"/>
  <c r="BK105" i="3"/>
  <c r="BN105" i="3"/>
  <c r="BL100" i="3"/>
  <c r="BK106" i="3"/>
  <c r="BN106" i="3"/>
  <c r="BJ101" i="3"/>
  <c r="BL101" i="3"/>
  <c r="BJ107" i="3"/>
  <c r="BK109" i="3"/>
  <c r="BN109" i="3"/>
  <c r="BK110" i="3"/>
  <c r="BN110" i="3"/>
  <c r="BK112" i="3"/>
  <c r="BN112" i="3"/>
  <c r="Z113" i="3"/>
  <c r="AP113" i="3"/>
  <c r="BJ113" i="3" s="1"/>
  <c r="BF113" i="3"/>
  <c r="R115" i="3"/>
  <c r="Z115" i="3"/>
  <c r="AH115" i="3"/>
  <c r="AP115" i="3"/>
  <c r="AX115" i="3"/>
  <c r="BF115" i="3"/>
  <c r="R116" i="3"/>
  <c r="Z116" i="3"/>
  <c r="AH116" i="3"/>
  <c r="AP116" i="3"/>
  <c r="AX116" i="3"/>
  <c r="BF116" i="3"/>
  <c r="R117" i="3"/>
  <c r="Z117" i="3"/>
  <c r="AH117" i="3"/>
  <c r="AP117" i="3"/>
  <c r="AX117" i="3"/>
  <c r="BF117" i="3"/>
  <c r="R118" i="3"/>
  <c r="Z118" i="3"/>
  <c r="AH118" i="3"/>
  <c r="AP118" i="3"/>
  <c r="AX118" i="3"/>
  <c r="BF118" i="3"/>
  <c r="R119" i="3"/>
  <c r="Z119" i="3"/>
  <c r="AH119" i="3"/>
  <c r="AP119" i="3"/>
  <c r="AX119" i="3"/>
  <c r="BF119" i="3"/>
  <c r="R120" i="3"/>
  <c r="Z120" i="3"/>
  <c r="AH120" i="3"/>
  <c r="AP120" i="3"/>
  <c r="AX120" i="3"/>
  <c r="BF120" i="3"/>
  <c r="R121" i="3"/>
  <c r="Z121" i="3"/>
  <c r="AH121" i="3"/>
  <c r="AP121" i="3"/>
  <c r="AX121" i="3"/>
  <c r="BF121" i="3"/>
  <c r="R122" i="3"/>
  <c r="Z122" i="3"/>
  <c r="AH122" i="3"/>
  <c r="AP122" i="3"/>
  <c r="AX122" i="3"/>
  <c r="BF122" i="3"/>
  <c r="R123" i="3"/>
  <c r="Z123" i="3"/>
  <c r="AH123" i="3"/>
  <c r="AP123" i="3"/>
  <c r="AX123" i="3"/>
  <c r="BF123" i="3"/>
  <c r="BM124" i="3"/>
  <c r="BL124" i="3"/>
  <c r="BK125" i="3"/>
  <c r="BN125" i="3"/>
  <c r="BM126" i="3"/>
  <c r="BL126" i="3"/>
  <c r="BK127" i="3"/>
  <c r="BN127" i="3"/>
  <c r="BM128" i="3"/>
  <c r="BL128" i="3"/>
  <c r="BK129" i="3"/>
  <c r="BN129" i="3"/>
  <c r="BM130" i="3"/>
  <c r="BL130" i="3"/>
  <c r="BK131" i="3"/>
  <c r="BN131" i="3"/>
  <c r="AH113" i="3"/>
  <c r="BL113" i="3" s="1"/>
  <c r="R114" i="3"/>
  <c r="AH114" i="3"/>
  <c r="AX114" i="3"/>
  <c r="BF114" i="3"/>
  <c r="Z114" i="3"/>
  <c r="AP114" i="3"/>
  <c r="BB114" i="3"/>
  <c r="AD115" i="3"/>
  <c r="BM115" i="3" s="1"/>
  <c r="AT115" i="3"/>
  <c r="V116" i="3"/>
  <c r="AL116" i="3"/>
  <c r="BB116" i="3"/>
  <c r="AD117" i="3"/>
  <c r="AT117" i="3"/>
  <c r="V118" i="3"/>
  <c r="AL118" i="3"/>
  <c r="BB118" i="3"/>
  <c r="AD119" i="3"/>
  <c r="BM119" i="3" s="1"/>
  <c r="AT119" i="3"/>
  <c r="V120" i="3"/>
  <c r="AL120" i="3"/>
  <c r="BB120" i="3"/>
  <c r="AD121" i="3"/>
  <c r="AT121" i="3"/>
  <c r="V122" i="3"/>
  <c r="AL122" i="3"/>
  <c r="BB122" i="3"/>
  <c r="AD123" i="3"/>
  <c r="BM123" i="3" s="1"/>
  <c r="AT123" i="3"/>
  <c r="BN133" i="3"/>
  <c r="BK133" i="3"/>
  <c r="BJ133" i="3"/>
  <c r="N115" i="3"/>
  <c r="N117" i="3"/>
  <c r="BJ117" i="3" s="1"/>
  <c r="N119" i="3"/>
  <c r="N121" i="3"/>
  <c r="BJ121" i="3" s="1"/>
  <c r="N123" i="3"/>
  <c r="BJ125" i="3"/>
  <c r="BJ127" i="3"/>
  <c r="BJ129" i="3"/>
  <c r="BJ131" i="3"/>
  <c r="BM132" i="3"/>
  <c r="BL132" i="3"/>
  <c r="BK134" i="3"/>
  <c r="BN134" i="3"/>
  <c r="BM135" i="3"/>
  <c r="BL135" i="3"/>
  <c r="BK136" i="3"/>
  <c r="BN136" i="3"/>
  <c r="BM137" i="3"/>
  <c r="BL137" i="3"/>
  <c r="BK138" i="3"/>
  <c r="BN138" i="3"/>
  <c r="BM139" i="3"/>
  <c r="BL139" i="3"/>
  <c r="BK140" i="3"/>
  <c r="BN140" i="3"/>
  <c r="BM141" i="3"/>
  <c r="BL141" i="3"/>
  <c r="BJ142" i="3"/>
  <c r="BJ144" i="3"/>
  <c r="BJ146" i="3"/>
  <c r="BJ148" i="3"/>
  <c r="BJ149" i="3"/>
  <c r="BK150" i="3"/>
  <c r="BN150" i="3"/>
  <c r="BK151" i="3"/>
  <c r="BN151" i="3"/>
  <c r="BK152" i="3"/>
  <c r="BN152" i="3"/>
  <c r="BK153" i="3"/>
  <c r="BN153" i="3"/>
  <c r="BK142" i="3"/>
  <c r="BK143" i="3"/>
  <c r="BK144" i="3"/>
  <c r="BK145" i="3"/>
  <c r="BK146" i="3"/>
  <c r="BK147" i="3"/>
  <c r="BK148" i="3"/>
  <c r="BK149" i="3"/>
  <c r="BN154" i="3"/>
  <c r="BK154" i="3"/>
  <c r="BN156" i="3"/>
  <c r="BK156" i="3"/>
  <c r="BM158" i="3"/>
  <c r="BL158" i="3"/>
  <c r="BN162" i="3"/>
  <c r="BK162" i="3"/>
  <c r="BM164" i="3"/>
  <c r="BL164" i="3"/>
  <c r="BM166" i="3"/>
  <c r="BL166" i="3"/>
  <c r="BM168" i="3"/>
  <c r="BL168" i="3"/>
  <c r="BM170" i="3"/>
  <c r="BL170" i="3"/>
  <c r="BJ173" i="3"/>
  <c r="BM155" i="3"/>
  <c r="BL155" i="3"/>
  <c r="BN159" i="3"/>
  <c r="BK159" i="3"/>
  <c r="BN161" i="3"/>
  <c r="BK161" i="3"/>
  <c r="BN163" i="3"/>
  <c r="BK163" i="3"/>
  <c r="BN165" i="3"/>
  <c r="BK165" i="3"/>
  <c r="BN167" i="3"/>
  <c r="BK167" i="3"/>
  <c r="BN169" i="3"/>
  <c r="BK169" i="3"/>
  <c r="BN171" i="3"/>
  <c r="BK171" i="3"/>
  <c r="BN174" i="3"/>
  <c r="BK176" i="3"/>
  <c r="BN176" i="3"/>
  <c r="BK178" i="3"/>
  <c r="BN178" i="3"/>
  <c r="BK182" i="3"/>
  <c r="BN182" i="3"/>
  <c r="BK184" i="3"/>
  <c r="BN184" i="3"/>
  <c r="BK186" i="3"/>
  <c r="BN186" i="3"/>
  <c r="BK188" i="3"/>
  <c r="BN188" i="3"/>
  <c r="BK190" i="3"/>
  <c r="BN190" i="3"/>
  <c r="BK192" i="3"/>
  <c r="BN192" i="3"/>
  <c r="BK194" i="3"/>
  <c r="BN194" i="3"/>
  <c r="BK196" i="3"/>
  <c r="BN196" i="3"/>
  <c r="BM198" i="3"/>
  <c r="BL198" i="3"/>
  <c r="BM200" i="3"/>
  <c r="BL200" i="3"/>
  <c r="BM202" i="3"/>
  <c r="BL202" i="3"/>
  <c r="BM204" i="3"/>
  <c r="BL204" i="3"/>
  <c r="BJ206" i="3"/>
  <c r="BJ208" i="3"/>
  <c r="BJ211" i="3"/>
  <c r="BJ213" i="3"/>
  <c r="BJ215" i="3"/>
  <c r="BJ217" i="3"/>
  <c r="BJ219" i="3"/>
  <c r="BJ221" i="3"/>
  <c r="BN173" i="3"/>
  <c r="BM175" i="3"/>
  <c r="BL175" i="3"/>
  <c r="BK179" i="3"/>
  <c r="BN179" i="3"/>
  <c r="BK181" i="3"/>
  <c r="BN181" i="3"/>
  <c r="BK183" i="3"/>
  <c r="BN183" i="3"/>
  <c r="BK185" i="3"/>
  <c r="BN185" i="3"/>
  <c r="BK187" i="3"/>
  <c r="BN187" i="3"/>
  <c r="BK189" i="3"/>
  <c r="BN189" i="3"/>
  <c r="BK191" i="3"/>
  <c r="BN191" i="3"/>
  <c r="BK193" i="3"/>
  <c r="BN193" i="3"/>
  <c r="BM195" i="3"/>
  <c r="BL195" i="3"/>
  <c r="BM197" i="3"/>
  <c r="BL197" i="3"/>
  <c r="BM199" i="3"/>
  <c r="BL199" i="3"/>
  <c r="BM201" i="3"/>
  <c r="BL201" i="3"/>
  <c r="BM203" i="3"/>
  <c r="BL203" i="3"/>
  <c r="BN206" i="3"/>
  <c r="BN210" i="3"/>
  <c r="BN214" i="3"/>
  <c r="BN218" i="3"/>
  <c r="BM222" i="3"/>
  <c r="BL222" i="3"/>
  <c r="BN224" i="3"/>
  <c r="BK224" i="3"/>
  <c r="BJ224" i="3"/>
  <c r="BN228" i="3"/>
  <c r="BK228" i="3"/>
  <c r="BM230" i="3"/>
  <c r="BL230" i="3"/>
  <c r="BN232" i="3"/>
  <c r="BK232" i="3"/>
  <c r="BJ232" i="3"/>
  <c r="BM234" i="3"/>
  <c r="BL234" i="3"/>
  <c r="BN236" i="3"/>
  <c r="BK236" i="3"/>
  <c r="BJ236" i="3"/>
  <c r="BN240" i="3"/>
  <c r="BK240" i="3"/>
  <c r="BM242" i="3"/>
  <c r="BL242" i="3"/>
  <c r="BN244" i="3"/>
  <c r="BK244" i="3"/>
  <c r="BJ246" i="3"/>
  <c r="BM246" i="3"/>
  <c r="BL246" i="3"/>
  <c r="BN247" i="3"/>
  <c r="BK247" i="3"/>
  <c r="BJ247" i="3"/>
  <c r="BJ248" i="3"/>
  <c r="BM248" i="3"/>
  <c r="BL248" i="3"/>
  <c r="BN249" i="3"/>
  <c r="BK249" i="3"/>
  <c r="BJ250" i="3"/>
  <c r="BM250" i="3"/>
  <c r="BL250" i="3"/>
  <c r="BN251" i="3"/>
  <c r="BK251" i="3"/>
  <c r="BJ251" i="3"/>
  <c r="BJ252" i="3"/>
  <c r="BM252" i="3"/>
  <c r="BL252" i="3"/>
  <c r="BN211" i="3"/>
  <c r="BN215" i="3"/>
  <c r="BN219" i="3"/>
  <c r="BM223" i="3"/>
  <c r="BL223" i="3"/>
  <c r="BN225" i="3"/>
  <c r="BK225" i="3"/>
  <c r="BJ225" i="3"/>
  <c r="BM227" i="3"/>
  <c r="BL227" i="3"/>
  <c r="BN229" i="3"/>
  <c r="BK229" i="3"/>
  <c r="BJ229" i="3"/>
  <c r="BM231" i="3"/>
  <c r="BL231" i="3"/>
  <c r="BN233" i="3"/>
  <c r="BK233" i="3"/>
  <c r="BJ233" i="3"/>
  <c r="BM235" i="3"/>
  <c r="BL235" i="3"/>
  <c r="BN237" i="3"/>
  <c r="BK237" i="3"/>
  <c r="BJ237" i="3"/>
  <c r="BM239" i="3"/>
  <c r="BL239" i="3"/>
  <c r="BN241" i="3"/>
  <c r="BK241" i="3"/>
  <c r="BM243" i="3"/>
  <c r="BL243" i="3"/>
  <c r="BN245" i="3"/>
  <c r="BK245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BB83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D83" i="3"/>
  <c r="BF83" i="3"/>
  <c r="BH83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0" i="3"/>
  <c r="R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P80" i="3"/>
  <c r="N79" i="3"/>
  <c r="R79" i="3"/>
  <c r="V79" i="3"/>
  <c r="Z79" i="3"/>
  <c r="AD79" i="3"/>
  <c r="AH79" i="3"/>
  <c r="AL79" i="3"/>
  <c r="AP79" i="3"/>
  <c r="AT79" i="3"/>
  <c r="AX79" i="3"/>
  <c r="BB79" i="3"/>
  <c r="BF79" i="3"/>
  <c r="P79" i="3"/>
  <c r="N78" i="3"/>
  <c r="R78" i="3"/>
  <c r="V78" i="3"/>
  <c r="Z78" i="3"/>
  <c r="AD78" i="3"/>
  <c r="AH78" i="3"/>
  <c r="AL78" i="3"/>
  <c r="AP78" i="3"/>
  <c r="AT78" i="3"/>
  <c r="AX78" i="3"/>
  <c r="BB78" i="3"/>
  <c r="BF78" i="3"/>
  <c r="P78" i="3"/>
  <c r="N77" i="3"/>
  <c r="R77" i="3"/>
  <c r="V77" i="3"/>
  <c r="Z77" i="3"/>
  <c r="AD77" i="3"/>
  <c r="AH77" i="3"/>
  <c r="AL77" i="3"/>
  <c r="AP77" i="3"/>
  <c r="AT77" i="3"/>
  <c r="AX77" i="3"/>
  <c r="BB77" i="3"/>
  <c r="BF77" i="3"/>
  <c r="P77" i="3"/>
  <c r="N76" i="3"/>
  <c r="R76" i="3"/>
  <c r="V76" i="3"/>
  <c r="Z76" i="3"/>
  <c r="AD76" i="3"/>
  <c r="AH76" i="3"/>
  <c r="AL76" i="3"/>
  <c r="AP76" i="3"/>
  <c r="AT76" i="3"/>
  <c r="AX76" i="3"/>
  <c r="BB76" i="3"/>
  <c r="BF76" i="3"/>
  <c r="P76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N74" i="3"/>
  <c r="R74" i="3"/>
  <c r="V74" i="3"/>
  <c r="Z74" i="3"/>
  <c r="AD74" i="3"/>
  <c r="AH74" i="3"/>
  <c r="AL74" i="3"/>
  <c r="AP74" i="3"/>
  <c r="AT74" i="3"/>
  <c r="AX74" i="3"/>
  <c r="BB74" i="3"/>
  <c r="BF74" i="3"/>
  <c r="P74" i="3"/>
  <c r="N73" i="3"/>
  <c r="R73" i="3"/>
  <c r="V73" i="3"/>
  <c r="Z73" i="3"/>
  <c r="AD73" i="3"/>
  <c r="AH73" i="3"/>
  <c r="AL73" i="3"/>
  <c r="AP73" i="3"/>
  <c r="AT73" i="3"/>
  <c r="AX73" i="3"/>
  <c r="BB73" i="3"/>
  <c r="BF73" i="3"/>
  <c r="P73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X94" i="3"/>
  <c r="AZ94" i="3"/>
  <c r="BB94" i="3"/>
  <c r="BD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AV94" i="3"/>
  <c r="BF94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T93" i="3"/>
  <c r="AV93" i="3"/>
  <c r="AX93" i="3"/>
  <c r="AZ93" i="3"/>
  <c r="BD93" i="3"/>
  <c r="BH93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AR93" i="3"/>
  <c r="BB93" i="3"/>
  <c r="BF93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V92" i="3"/>
  <c r="AX92" i="3"/>
  <c r="AZ92" i="3"/>
  <c r="BB92" i="3"/>
  <c r="BF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AT92" i="3"/>
  <c r="BD92" i="3"/>
  <c r="BH92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T91" i="3"/>
  <c r="AV91" i="3"/>
  <c r="AX91" i="3"/>
  <c r="AZ91" i="3"/>
  <c r="BD91" i="3"/>
  <c r="BH91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AR91" i="3"/>
  <c r="BB91" i="3"/>
  <c r="BF91" i="3"/>
  <c r="R90" i="3"/>
  <c r="X90" i="3"/>
  <c r="AB90" i="3"/>
  <c r="AH90" i="3"/>
  <c r="AL90" i="3"/>
  <c r="AP90" i="3"/>
  <c r="AT90" i="3"/>
  <c r="AX90" i="3"/>
  <c r="BB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N90" i="3"/>
  <c r="P90" i="3"/>
  <c r="T90" i="3"/>
  <c r="V90" i="3"/>
  <c r="Z90" i="3"/>
  <c r="AD90" i="3"/>
  <c r="AF90" i="3"/>
  <c r="AJ90" i="3"/>
  <c r="AN90" i="3"/>
  <c r="AR90" i="3"/>
  <c r="AV90" i="3"/>
  <c r="AZ90" i="3"/>
  <c r="BD90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BI80" i="3"/>
  <c r="BG80" i="3"/>
  <c r="BE80" i="3"/>
  <c r="BC80" i="3"/>
  <c r="BA80" i="3"/>
  <c r="AY80" i="3"/>
  <c r="AW80" i="3"/>
  <c r="AU80" i="3"/>
  <c r="AS80" i="3"/>
  <c r="AQ80" i="3"/>
  <c r="AO80" i="3"/>
  <c r="AM80" i="3"/>
  <c r="AK80" i="3"/>
  <c r="AI80" i="3"/>
  <c r="AG80" i="3"/>
  <c r="AE80" i="3"/>
  <c r="AC80" i="3"/>
  <c r="AA80" i="3"/>
  <c r="Y80" i="3"/>
  <c r="W80" i="3"/>
  <c r="T80" i="3"/>
  <c r="BH79" i="3"/>
  <c r="BD79" i="3"/>
  <c r="AZ79" i="3"/>
  <c r="AV79" i="3"/>
  <c r="AR79" i="3"/>
  <c r="AN79" i="3"/>
  <c r="AJ79" i="3"/>
  <c r="AF79" i="3"/>
  <c r="AB79" i="3"/>
  <c r="X79" i="3"/>
  <c r="T79" i="3"/>
  <c r="BH78" i="3"/>
  <c r="BD78" i="3"/>
  <c r="AZ78" i="3"/>
  <c r="AV78" i="3"/>
  <c r="AR78" i="3"/>
  <c r="AN78" i="3"/>
  <c r="AJ78" i="3"/>
  <c r="AF78" i="3"/>
  <c r="AB78" i="3"/>
  <c r="X78" i="3"/>
  <c r="T78" i="3"/>
  <c r="BH77" i="3"/>
  <c r="BD77" i="3"/>
  <c r="AZ77" i="3"/>
  <c r="AV77" i="3"/>
  <c r="AR77" i="3"/>
  <c r="AN77" i="3"/>
  <c r="AJ77" i="3"/>
  <c r="AF77" i="3"/>
  <c r="AB77" i="3"/>
  <c r="X77" i="3"/>
  <c r="T77" i="3"/>
  <c r="BH76" i="3"/>
  <c r="BD76" i="3"/>
  <c r="AZ76" i="3"/>
  <c r="AV76" i="3"/>
  <c r="AR76" i="3"/>
  <c r="AN76" i="3"/>
  <c r="AJ76" i="3"/>
  <c r="AF76" i="3"/>
  <c r="AB76" i="3"/>
  <c r="X76" i="3"/>
  <c r="T76" i="3"/>
  <c r="BH75" i="3"/>
  <c r="BD75" i="3"/>
  <c r="AZ75" i="3"/>
  <c r="AV75" i="3"/>
  <c r="AR75" i="3"/>
  <c r="AN75" i="3"/>
  <c r="AJ75" i="3"/>
  <c r="AF75" i="3"/>
  <c r="AB75" i="3"/>
  <c r="X75" i="3"/>
  <c r="T75" i="3"/>
  <c r="BH74" i="3"/>
  <c r="BD74" i="3"/>
  <c r="AZ74" i="3"/>
  <c r="AV74" i="3"/>
  <c r="AR74" i="3"/>
  <c r="AN74" i="3"/>
  <c r="AJ74" i="3"/>
  <c r="AF74" i="3"/>
  <c r="AB74" i="3"/>
  <c r="X74" i="3"/>
  <c r="T74" i="3"/>
  <c r="BH73" i="3"/>
  <c r="BD73" i="3"/>
  <c r="AZ73" i="3"/>
  <c r="AV73" i="3"/>
  <c r="AR73" i="3"/>
  <c r="AN73" i="3"/>
  <c r="AJ73" i="3"/>
  <c r="AF73" i="3"/>
  <c r="AB73" i="3"/>
  <c r="X73" i="3"/>
  <c r="T73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8" i="3"/>
  <c r="R58" i="3"/>
  <c r="V58" i="3"/>
  <c r="Z58" i="3"/>
  <c r="AD58" i="3"/>
  <c r="AH58" i="3"/>
  <c r="AL58" i="3"/>
  <c r="AP58" i="3"/>
  <c r="AT58" i="3"/>
  <c r="AX58" i="3"/>
  <c r="BB58" i="3"/>
  <c r="BF58" i="3"/>
  <c r="P58" i="3"/>
  <c r="N57" i="3"/>
  <c r="R57" i="3"/>
  <c r="V57" i="3"/>
  <c r="Z57" i="3"/>
  <c r="AD57" i="3"/>
  <c r="AH57" i="3"/>
  <c r="AL57" i="3"/>
  <c r="AP57" i="3"/>
  <c r="AT57" i="3"/>
  <c r="AX57" i="3"/>
  <c r="BB57" i="3"/>
  <c r="BF57" i="3"/>
  <c r="P57" i="3"/>
  <c r="N56" i="3"/>
  <c r="R56" i="3"/>
  <c r="V56" i="3"/>
  <c r="Z56" i="3"/>
  <c r="AD56" i="3"/>
  <c r="AH56" i="3"/>
  <c r="AL56" i="3"/>
  <c r="AP56" i="3"/>
  <c r="AT56" i="3"/>
  <c r="AX56" i="3"/>
  <c r="BB56" i="3"/>
  <c r="BF56" i="3"/>
  <c r="P56" i="3"/>
  <c r="N55" i="3"/>
  <c r="R55" i="3"/>
  <c r="V55" i="3"/>
  <c r="Z55" i="3"/>
  <c r="AD55" i="3"/>
  <c r="AH55" i="3"/>
  <c r="AL55" i="3"/>
  <c r="AP55" i="3"/>
  <c r="AT55" i="3"/>
  <c r="AX55" i="3"/>
  <c r="BB55" i="3"/>
  <c r="BF55" i="3"/>
  <c r="P55" i="3"/>
  <c r="N54" i="3"/>
  <c r="R54" i="3"/>
  <c r="V54" i="3"/>
  <c r="Z54" i="3"/>
  <c r="AD54" i="3"/>
  <c r="AH54" i="3"/>
  <c r="AL54" i="3"/>
  <c r="AP54" i="3"/>
  <c r="AT54" i="3"/>
  <c r="AX54" i="3"/>
  <c r="BB54" i="3"/>
  <c r="BF54" i="3"/>
  <c r="P54" i="3"/>
  <c r="N53" i="3"/>
  <c r="R53" i="3"/>
  <c r="V53" i="3"/>
  <c r="Z53" i="3"/>
  <c r="AD53" i="3"/>
  <c r="AH53" i="3"/>
  <c r="AL53" i="3"/>
  <c r="AP53" i="3"/>
  <c r="AT53" i="3"/>
  <c r="AX53" i="3"/>
  <c r="BB53" i="3"/>
  <c r="BF53" i="3"/>
  <c r="P53" i="3"/>
  <c r="M80" i="3"/>
  <c r="O80" i="3"/>
  <c r="Q80" i="3"/>
  <c r="S80" i="3"/>
  <c r="U80" i="3"/>
  <c r="M79" i="3"/>
  <c r="O79" i="3"/>
  <c r="Q79" i="3"/>
  <c r="S79" i="3"/>
  <c r="U79" i="3"/>
  <c r="W79" i="3"/>
  <c r="Y79" i="3"/>
  <c r="AA79" i="3"/>
  <c r="AC79" i="3"/>
  <c r="AE79" i="3"/>
  <c r="AG79" i="3"/>
  <c r="AI79" i="3"/>
  <c r="AK79" i="3"/>
  <c r="AM79" i="3"/>
  <c r="AO79" i="3"/>
  <c r="AQ79" i="3"/>
  <c r="AS79" i="3"/>
  <c r="AU79" i="3"/>
  <c r="AW79" i="3"/>
  <c r="AY79" i="3"/>
  <c r="BA79" i="3"/>
  <c r="BC79" i="3"/>
  <c r="BE79" i="3"/>
  <c r="BG79" i="3"/>
  <c r="BI79" i="3"/>
  <c r="M78" i="3"/>
  <c r="O78" i="3"/>
  <c r="Q78" i="3"/>
  <c r="S78" i="3"/>
  <c r="U78" i="3"/>
  <c r="W78" i="3"/>
  <c r="Y78" i="3"/>
  <c r="AA78" i="3"/>
  <c r="AC78" i="3"/>
  <c r="AE78" i="3"/>
  <c r="AG78" i="3"/>
  <c r="AI78" i="3"/>
  <c r="AK78" i="3"/>
  <c r="AM78" i="3"/>
  <c r="AO78" i="3"/>
  <c r="AQ78" i="3"/>
  <c r="AS78" i="3"/>
  <c r="AU78" i="3"/>
  <c r="AW78" i="3"/>
  <c r="AY78" i="3"/>
  <c r="BA78" i="3"/>
  <c r="BC78" i="3"/>
  <c r="BE78" i="3"/>
  <c r="BG78" i="3"/>
  <c r="BI78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72" i="3"/>
  <c r="P72" i="3"/>
  <c r="R72" i="3"/>
  <c r="T72" i="3"/>
  <c r="V72" i="3"/>
  <c r="X72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BH58" i="3"/>
  <c r="BD58" i="3"/>
  <c r="AZ58" i="3"/>
  <c r="AV58" i="3"/>
  <c r="AR58" i="3"/>
  <c r="AN58" i="3"/>
  <c r="AJ58" i="3"/>
  <c r="AF58" i="3"/>
  <c r="AB58" i="3"/>
  <c r="X58" i="3"/>
  <c r="T58" i="3"/>
  <c r="BH57" i="3"/>
  <c r="BD57" i="3"/>
  <c r="AZ57" i="3"/>
  <c r="AV57" i="3"/>
  <c r="AR57" i="3"/>
  <c r="AN57" i="3"/>
  <c r="AJ57" i="3"/>
  <c r="AF57" i="3"/>
  <c r="AB57" i="3"/>
  <c r="X57" i="3"/>
  <c r="T57" i="3"/>
  <c r="BH56" i="3"/>
  <c r="BD56" i="3"/>
  <c r="AZ56" i="3"/>
  <c r="AV56" i="3"/>
  <c r="AR56" i="3"/>
  <c r="AN56" i="3"/>
  <c r="AJ56" i="3"/>
  <c r="AF56" i="3"/>
  <c r="AB56" i="3"/>
  <c r="X56" i="3"/>
  <c r="T56" i="3"/>
  <c r="BH55" i="3"/>
  <c r="BD55" i="3"/>
  <c r="AZ55" i="3"/>
  <c r="AV55" i="3"/>
  <c r="AR55" i="3"/>
  <c r="AN55" i="3"/>
  <c r="AJ55" i="3"/>
  <c r="AF55" i="3"/>
  <c r="AB55" i="3"/>
  <c r="X55" i="3"/>
  <c r="T55" i="3"/>
  <c r="BH54" i="3"/>
  <c r="BD54" i="3"/>
  <c r="AZ54" i="3"/>
  <c r="AV54" i="3"/>
  <c r="AR54" i="3"/>
  <c r="AN54" i="3"/>
  <c r="AJ54" i="3"/>
  <c r="AF54" i="3"/>
  <c r="AB54" i="3"/>
  <c r="X54" i="3"/>
  <c r="T54" i="3"/>
  <c r="BH53" i="3"/>
  <c r="BD53" i="3"/>
  <c r="AZ53" i="3"/>
  <c r="AV53" i="3"/>
  <c r="AR53" i="3"/>
  <c r="AN53" i="3"/>
  <c r="AJ53" i="3"/>
  <c r="AF53" i="3"/>
  <c r="AB53" i="3"/>
  <c r="X53" i="3"/>
  <c r="T53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28" i="3"/>
  <c r="O28" i="3"/>
  <c r="Q28" i="3"/>
  <c r="S28" i="3"/>
  <c r="U28" i="3"/>
  <c r="W28" i="3"/>
  <c r="Y28" i="3"/>
  <c r="AA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N28" i="3"/>
  <c r="N27" i="3"/>
  <c r="R27" i="3"/>
  <c r="V27" i="3"/>
  <c r="Z27" i="3"/>
  <c r="AD27" i="3"/>
  <c r="AH27" i="3"/>
  <c r="AL27" i="3"/>
  <c r="AP27" i="3"/>
  <c r="AT27" i="3"/>
  <c r="AX27" i="3"/>
  <c r="BB27" i="3"/>
  <c r="BF27" i="3"/>
  <c r="BI39" i="3"/>
  <c r="BG39" i="3"/>
  <c r="BE39" i="3"/>
  <c r="BC39" i="3"/>
  <c r="BA39" i="3"/>
  <c r="AY39" i="3"/>
  <c r="AW39" i="3"/>
  <c r="AU39" i="3"/>
  <c r="AS39" i="3"/>
  <c r="AO39" i="3"/>
  <c r="AK39" i="3"/>
  <c r="AG39" i="3"/>
  <c r="AC39" i="3"/>
  <c r="Y39" i="3"/>
  <c r="U39" i="3"/>
  <c r="Q39" i="3"/>
  <c r="M39" i="3"/>
  <c r="BI38" i="3"/>
  <c r="BE38" i="3"/>
  <c r="BA38" i="3"/>
  <c r="AW38" i="3"/>
  <c r="AS38" i="3"/>
  <c r="AO38" i="3"/>
  <c r="AK38" i="3"/>
  <c r="AG38" i="3"/>
  <c r="AC38" i="3"/>
  <c r="Y38" i="3"/>
  <c r="U38" i="3"/>
  <c r="Q38" i="3"/>
  <c r="M38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M29" i="3"/>
  <c r="O29" i="3"/>
  <c r="Q29" i="3"/>
  <c r="S29" i="3"/>
  <c r="U29" i="3"/>
  <c r="W29" i="3"/>
  <c r="Y29" i="3"/>
  <c r="AA29" i="3"/>
  <c r="AC29" i="3"/>
  <c r="AE29" i="3"/>
  <c r="AG29" i="3"/>
  <c r="AI29" i="3"/>
  <c r="AK29" i="3"/>
  <c r="AM29" i="3"/>
  <c r="AO29" i="3"/>
  <c r="AQ29" i="3"/>
  <c r="AS29" i="3"/>
  <c r="AU29" i="3"/>
  <c r="AW29" i="3"/>
  <c r="AY29" i="3"/>
  <c r="BA29" i="3"/>
  <c r="BC29" i="3"/>
  <c r="BE29" i="3"/>
  <c r="BG29" i="3"/>
  <c r="BI29" i="3"/>
  <c r="M27" i="3"/>
  <c r="O27" i="3"/>
  <c r="Q27" i="3"/>
  <c r="S27" i="3"/>
  <c r="U27" i="3"/>
  <c r="W27" i="3"/>
  <c r="Y27" i="3"/>
  <c r="AA27" i="3"/>
  <c r="AC27" i="3"/>
  <c r="AE27" i="3"/>
  <c r="AG27" i="3"/>
  <c r="AI27" i="3"/>
  <c r="AK27" i="3"/>
  <c r="AM27" i="3"/>
  <c r="AO27" i="3"/>
  <c r="AQ27" i="3"/>
  <c r="AS27" i="3"/>
  <c r="AU27" i="3"/>
  <c r="AW27" i="3"/>
  <c r="AY27" i="3"/>
  <c r="BA27" i="3"/>
  <c r="BC27" i="3"/>
  <c r="BE27" i="3"/>
  <c r="BG27" i="3"/>
  <c r="BI27" i="3"/>
  <c r="M25" i="3"/>
  <c r="O25" i="3"/>
  <c r="Q25" i="3"/>
  <c r="S25" i="3"/>
  <c r="U25" i="3"/>
  <c r="W25" i="3"/>
  <c r="Y25" i="3"/>
  <c r="AA25" i="3"/>
  <c r="AC25" i="3"/>
  <c r="AE25" i="3"/>
  <c r="AG25" i="3"/>
  <c r="AI25" i="3"/>
  <c r="AK25" i="3"/>
  <c r="AM25" i="3"/>
  <c r="AO25" i="3"/>
  <c r="AQ25" i="3"/>
  <c r="AS25" i="3"/>
  <c r="AU25" i="3"/>
  <c r="AW25" i="3"/>
  <c r="AY25" i="3"/>
  <c r="BA25" i="3"/>
  <c r="BC25" i="3"/>
  <c r="BE25" i="3"/>
  <c r="BG25" i="3"/>
  <c r="BI25" i="3"/>
  <c r="N25" i="3"/>
  <c r="P25" i="3"/>
  <c r="R25" i="3"/>
  <c r="T25" i="3"/>
  <c r="V25" i="3"/>
  <c r="X25" i="3"/>
  <c r="Z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N23" i="3"/>
  <c r="P23" i="3"/>
  <c r="R23" i="3"/>
  <c r="T23" i="3"/>
  <c r="V23" i="3"/>
  <c r="X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M21" i="3"/>
  <c r="O21" i="3"/>
  <c r="Q21" i="3"/>
  <c r="S21" i="3"/>
  <c r="U21" i="3"/>
  <c r="W21" i="3"/>
  <c r="Y21" i="3"/>
  <c r="AA21" i="3"/>
  <c r="AC21" i="3"/>
  <c r="AE21" i="3"/>
  <c r="AG21" i="3"/>
  <c r="AI21" i="3"/>
  <c r="AK21" i="3"/>
  <c r="AM21" i="3"/>
  <c r="AO21" i="3"/>
  <c r="AQ21" i="3"/>
  <c r="AS21" i="3"/>
  <c r="AU21" i="3"/>
  <c r="AW21" i="3"/>
  <c r="AY21" i="3"/>
  <c r="BA21" i="3"/>
  <c r="BC21" i="3"/>
  <c r="BE21" i="3"/>
  <c r="BG21" i="3"/>
  <c r="BI21" i="3"/>
  <c r="N21" i="3"/>
  <c r="P21" i="3"/>
  <c r="R21" i="3"/>
  <c r="T21" i="3"/>
  <c r="V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H37" i="3"/>
  <c r="BF37" i="3"/>
  <c r="BD37" i="3"/>
  <c r="BB37" i="3"/>
  <c r="AZ37" i="3"/>
  <c r="AX37" i="3"/>
  <c r="AV37" i="3"/>
  <c r="AT37" i="3"/>
  <c r="AR37" i="3"/>
  <c r="AP37" i="3"/>
  <c r="AN37" i="3"/>
  <c r="AL37" i="3"/>
  <c r="AJ37" i="3"/>
  <c r="AH37" i="3"/>
  <c r="AF37" i="3"/>
  <c r="AD37" i="3"/>
  <c r="AB37" i="3"/>
  <c r="Z37" i="3"/>
  <c r="X37" i="3"/>
  <c r="V37" i="3"/>
  <c r="T37" i="3"/>
  <c r="R37" i="3"/>
  <c r="P37" i="3"/>
  <c r="BH36" i="3"/>
  <c r="BF36" i="3"/>
  <c r="BD36" i="3"/>
  <c r="BB36" i="3"/>
  <c r="AZ36" i="3"/>
  <c r="AX36" i="3"/>
  <c r="AV36" i="3"/>
  <c r="AT36" i="3"/>
  <c r="AR36" i="3"/>
  <c r="AP36" i="3"/>
  <c r="AN36" i="3"/>
  <c r="AL36" i="3"/>
  <c r="AJ36" i="3"/>
  <c r="AH36" i="3"/>
  <c r="AF36" i="3"/>
  <c r="AD36" i="3"/>
  <c r="AB36" i="3"/>
  <c r="Z36" i="3"/>
  <c r="X36" i="3"/>
  <c r="V36" i="3"/>
  <c r="T36" i="3"/>
  <c r="R36" i="3"/>
  <c r="P36" i="3"/>
  <c r="BH35" i="3"/>
  <c r="BF35" i="3"/>
  <c r="BD35" i="3"/>
  <c r="BB35" i="3"/>
  <c r="AZ35" i="3"/>
  <c r="AX35" i="3"/>
  <c r="AV35" i="3"/>
  <c r="AT35" i="3"/>
  <c r="AR35" i="3"/>
  <c r="AP35" i="3"/>
  <c r="AN35" i="3"/>
  <c r="AL35" i="3"/>
  <c r="AJ35" i="3"/>
  <c r="AH35" i="3"/>
  <c r="AF35" i="3"/>
  <c r="AD35" i="3"/>
  <c r="AB35" i="3"/>
  <c r="Z35" i="3"/>
  <c r="X35" i="3"/>
  <c r="V35" i="3"/>
  <c r="T35" i="3"/>
  <c r="R35" i="3"/>
  <c r="P35" i="3"/>
  <c r="BH34" i="3"/>
  <c r="BF34" i="3"/>
  <c r="BD34" i="3"/>
  <c r="BB34" i="3"/>
  <c r="AZ34" i="3"/>
  <c r="AX34" i="3"/>
  <c r="AV34" i="3"/>
  <c r="AT34" i="3"/>
  <c r="AR34" i="3"/>
  <c r="AP34" i="3"/>
  <c r="AN34" i="3"/>
  <c r="AL34" i="3"/>
  <c r="AJ34" i="3"/>
  <c r="AH34" i="3"/>
  <c r="AF34" i="3"/>
  <c r="AD34" i="3"/>
  <c r="AB34" i="3"/>
  <c r="Z34" i="3"/>
  <c r="X34" i="3"/>
  <c r="V34" i="3"/>
  <c r="T34" i="3"/>
  <c r="R34" i="3"/>
  <c r="P34" i="3"/>
  <c r="BH33" i="3"/>
  <c r="BF33" i="3"/>
  <c r="BD33" i="3"/>
  <c r="BB33" i="3"/>
  <c r="AZ33" i="3"/>
  <c r="AX33" i="3"/>
  <c r="AV33" i="3"/>
  <c r="AT33" i="3"/>
  <c r="AR33" i="3"/>
  <c r="AP33" i="3"/>
  <c r="AN33" i="3"/>
  <c r="AL33" i="3"/>
  <c r="AJ33" i="3"/>
  <c r="AH33" i="3"/>
  <c r="AF33" i="3"/>
  <c r="AD33" i="3"/>
  <c r="AB33" i="3"/>
  <c r="Z33" i="3"/>
  <c r="X33" i="3"/>
  <c r="V33" i="3"/>
  <c r="T33" i="3"/>
  <c r="R33" i="3"/>
  <c r="P33" i="3"/>
  <c r="BH32" i="3"/>
  <c r="BF32" i="3"/>
  <c r="BD32" i="3"/>
  <c r="BB32" i="3"/>
  <c r="AZ32" i="3"/>
  <c r="AX32" i="3"/>
  <c r="AV32" i="3"/>
  <c r="AT32" i="3"/>
  <c r="AR32" i="3"/>
  <c r="AP32" i="3"/>
  <c r="AN32" i="3"/>
  <c r="AL32" i="3"/>
  <c r="AJ32" i="3"/>
  <c r="AH32" i="3"/>
  <c r="AF32" i="3"/>
  <c r="AD32" i="3"/>
  <c r="AB32" i="3"/>
  <c r="Z32" i="3"/>
  <c r="X32" i="3"/>
  <c r="V32" i="3"/>
  <c r="T32" i="3"/>
  <c r="R32" i="3"/>
  <c r="P32" i="3"/>
  <c r="BH31" i="3"/>
  <c r="BF31" i="3"/>
  <c r="BD31" i="3"/>
  <c r="BB31" i="3"/>
  <c r="AZ31" i="3"/>
  <c r="AX31" i="3"/>
  <c r="AV31" i="3"/>
  <c r="AT31" i="3"/>
  <c r="AR31" i="3"/>
  <c r="AP31" i="3"/>
  <c r="AN31" i="3"/>
  <c r="AL31" i="3"/>
  <c r="AJ31" i="3"/>
  <c r="AH31" i="3"/>
  <c r="AF31" i="3"/>
  <c r="AD31" i="3"/>
  <c r="AB31" i="3"/>
  <c r="Z31" i="3"/>
  <c r="X31" i="3"/>
  <c r="V31" i="3"/>
  <c r="T31" i="3"/>
  <c r="R31" i="3"/>
  <c r="P31" i="3"/>
  <c r="BH30" i="3"/>
  <c r="BF30" i="3"/>
  <c r="BD30" i="3"/>
  <c r="BB30" i="3"/>
  <c r="AZ30" i="3"/>
  <c r="AX30" i="3"/>
  <c r="AV30" i="3"/>
  <c r="AT30" i="3"/>
  <c r="AR30" i="3"/>
  <c r="AP30" i="3"/>
  <c r="AN30" i="3"/>
  <c r="AL30" i="3"/>
  <c r="AJ30" i="3"/>
  <c r="AH30" i="3"/>
  <c r="AF30" i="3"/>
  <c r="AD30" i="3"/>
  <c r="AB30" i="3"/>
  <c r="Z30" i="3"/>
  <c r="X30" i="3"/>
  <c r="V30" i="3"/>
  <c r="T30" i="3"/>
  <c r="R30" i="3"/>
  <c r="P30" i="3"/>
  <c r="BH29" i="3"/>
  <c r="BF29" i="3"/>
  <c r="BD29" i="3"/>
  <c r="BB29" i="3"/>
  <c r="AZ29" i="3"/>
  <c r="AX29" i="3"/>
  <c r="AV29" i="3"/>
  <c r="AT29" i="3"/>
  <c r="AR29" i="3"/>
  <c r="AP29" i="3"/>
  <c r="AN29" i="3"/>
  <c r="AL29" i="3"/>
  <c r="AJ29" i="3"/>
  <c r="AH29" i="3"/>
  <c r="AF29" i="3"/>
  <c r="AD29" i="3"/>
  <c r="AB29" i="3"/>
  <c r="Z29" i="3"/>
  <c r="X29" i="3"/>
  <c r="V29" i="3"/>
  <c r="T29" i="3"/>
  <c r="R29" i="3"/>
  <c r="P29" i="3"/>
  <c r="BH28" i="3"/>
  <c r="BF28" i="3"/>
  <c r="BD28" i="3"/>
  <c r="BB28" i="3"/>
  <c r="AZ28" i="3"/>
  <c r="AX28" i="3"/>
  <c r="AV28" i="3"/>
  <c r="AT28" i="3"/>
  <c r="AR28" i="3"/>
  <c r="AP28" i="3"/>
  <c r="AN28" i="3"/>
  <c r="AL28" i="3"/>
  <c r="AJ28" i="3"/>
  <c r="AH28" i="3"/>
  <c r="AF28" i="3"/>
  <c r="AD28" i="3"/>
  <c r="AB28" i="3"/>
  <c r="Z28" i="3"/>
  <c r="X28" i="3"/>
  <c r="V28" i="3"/>
  <c r="T28" i="3"/>
  <c r="R28" i="3"/>
  <c r="P28" i="3"/>
  <c r="BH27" i="3"/>
  <c r="BD27" i="3"/>
  <c r="AZ27" i="3"/>
  <c r="AV27" i="3"/>
  <c r="AR27" i="3"/>
  <c r="AN27" i="3"/>
  <c r="AJ27" i="3"/>
  <c r="AF27" i="3"/>
  <c r="AB27" i="3"/>
  <c r="X27" i="3"/>
  <c r="T27" i="3"/>
  <c r="P27" i="3"/>
  <c r="M26" i="3"/>
  <c r="O26" i="3"/>
  <c r="Q26" i="3"/>
  <c r="S26" i="3"/>
  <c r="U26" i="3"/>
  <c r="W26" i="3"/>
  <c r="Y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N26" i="3"/>
  <c r="P26" i="3"/>
  <c r="R26" i="3"/>
  <c r="T26" i="3"/>
  <c r="V26" i="3"/>
  <c r="X26" i="3"/>
  <c r="Z26" i="3"/>
  <c r="AB26" i="3"/>
  <c r="AD26" i="3"/>
  <c r="AF26" i="3"/>
  <c r="AH26" i="3"/>
  <c r="AJ26" i="3"/>
  <c r="AL26" i="3"/>
  <c r="AN26" i="3"/>
  <c r="AP26" i="3"/>
  <c r="AR26" i="3"/>
  <c r="AT26" i="3"/>
  <c r="AV26" i="3"/>
  <c r="AX26" i="3"/>
  <c r="AZ26" i="3"/>
  <c r="BB26" i="3"/>
  <c r="BD26" i="3"/>
  <c r="BF26" i="3"/>
  <c r="BH26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P24" i="3"/>
  <c r="R24" i="3"/>
  <c r="T24" i="3"/>
  <c r="V24" i="3"/>
  <c r="X24" i="3"/>
  <c r="Z24" i="3"/>
  <c r="AB24" i="3"/>
  <c r="AD24" i="3"/>
  <c r="AF24" i="3"/>
  <c r="AH24" i="3"/>
  <c r="AJ24" i="3"/>
  <c r="AL24" i="3"/>
  <c r="AN24" i="3"/>
  <c r="AP24" i="3"/>
  <c r="AR24" i="3"/>
  <c r="AT24" i="3"/>
  <c r="AV24" i="3"/>
  <c r="AX24" i="3"/>
  <c r="AZ24" i="3"/>
  <c r="BB24" i="3"/>
  <c r="BD24" i="3"/>
  <c r="BF24" i="3"/>
  <c r="BH24" i="3"/>
  <c r="M22" i="3"/>
  <c r="O22" i="3"/>
  <c r="Q22" i="3"/>
  <c r="S22" i="3"/>
  <c r="U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N22" i="3"/>
  <c r="P22" i="3"/>
  <c r="R22" i="3"/>
  <c r="T22" i="3"/>
  <c r="V22" i="3"/>
  <c r="X22" i="3"/>
  <c r="Z22" i="3"/>
  <c r="AB22" i="3"/>
  <c r="AD22" i="3"/>
  <c r="AF22" i="3"/>
  <c r="AH22" i="3"/>
  <c r="AJ22" i="3"/>
  <c r="AL22" i="3"/>
  <c r="AN22" i="3"/>
  <c r="AP22" i="3"/>
  <c r="AR22" i="3"/>
  <c r="AT22" i="3"/>
  <c r="AV22" i="3"/>
  <c r="AX22" i="3"/>
  <c r="AZ22" i="3"/>
  <c r="BB22" i="3"/>
  <c r="BD22" i="3"/>
  <c r="BF22" i="3"/>
  <c r="BH22" i="3"/>
  <c r="BK19" i="3"/>
  <c r="BN19" i="3"/>
  <c r="AJ18" i="3"/>
  <c r="AL18" i="3"/>
  <c r="AN18" i="3"/>
  <c r="AP18" i="3"/>
  <c r="AR18" i="3"/>
  <c r="AT18" i="3"/>
  <c r="AV18" i="3"/>
  <c r="AX18" i="3"/>
  <c r="AZ18" i="3"/>
  <c r="BB18" i="3"/>
  <c r="BD18" i="3"/>
  <c r="BF18" i="3"/>
  <c r="BH18" i="3"/>
  <c r="M18" i="3"/>
  <c r="O18" i="3"/>
  <c r="Q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M16" i="3"/>
  <c r="O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AX14" i="3"/>
  <c r="AZ14" i="3"/>
  <c r="BB14" i="3"/>
  <c r="BD14" i="3"/>
  <c r="BF14" i="3"/>
  <c r="BH14" i="3"/>
  <c r="M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A20" i="3"/>
  <c r="AY20" i="3"/>
  <c r="AW20" i="3"/>
  <c r="AU20" i="3"/>
  <c r="AS20" i="3"/>
  <c r="AQ20" i="3"/>
  <c r="AO20" i="3"/>
  <c r="AM20" i="3"/>
  <c r="AK20" i="3"/>
  <c r="AI20" i="3"/>
  <c r="AG20" i="3"/>
  <c r="AE20" i="3"/>
  <c r="AC20" i="3"/>
  <c r="AA20" i="3"/>
  <c r="Y20" i="3"/>
  <c r="W20" i="3"/>
  <c r="U20" i="3"/>
  <c r="S20" i="3"/>
  <c r="Q20" i="3"/>
  <c r="O20" i="3"/>
  <c r="M17" i="3"/>
  <c r="O17" i="3"/>
  <c r="Q17" i="3"/>
  <c r="S17" i="3"/>
  <c r="U17" i="3"/>
  <c r="W17" i="3"/>
  <c r="Y17" i="3"/>
  <c r="AA17" i="3"/>
  <c r="AC17" i="3"/>
  <c r="AE17" i="3"/>
  <c r="AG17" i="3"/>
  <c r="AI17" i="3"/>
  <c r="AK17" i="3"/>
  <c r="AM17" i="3"/>
  <c r="AO17" i="3"/>
  <c r="AQ17" i="3"/>
  <c r="AS17" i="3"/>
  <c r="AU17" i="3"/>
  <c r="AW17" i="3"/>
  <c r="AY17" i="3"/>
  <c r="BA17" i="3"/>
  <c r="BC17" i="3"/>
  <c r="BE17" i="3"/>
  <c r="BG17" i="3"/>
  <c r="BI17" i="3"/>
  <c r="M15" i="3"/>
  <c r="O15" i="3"/>
  <c r="Q15" i="3"/>
  <c r="S15" i="3"/>
  <c r="U15" i="3"/>
  <c r="W15" i="3"/>
  <c r="Y15" i="3"/>
  <c r="AA15" i="3"/>
  <c r="AC15" i="3"/>
  <c r="AE15" i="3"/>
  <c r="AG15" i="3"/>
  <c r="AI15" i="3"/>
  <c r="AK15" i="3"/>
  <c r="AM15" i="3"/>
  <c r="AO15" i="3"/>
  <c r="AQ15" i="3"/>
  <c r="AS15" i="3"/>
  <c r="AU15" i="3"/>
  <c r="AW15" i="3"/>
  <c r="AY15" i="3"/>
  <c r="BA15" i="3"/>
  <c r="BC15" i="3"/>
  <c r="BE15" i="3"/>
  <c r="BG15" i="3"/>
  <c r="BI15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M13" i="3"/>
  <c r="O13" i="3"/>
  <c r="Q13" i="3"/>
  <c r="S13" i="3"/>
  <c r="U13" i="3"/>
  <c r="W13" i="3"/>
  <c r="Y13" i="3"/>
  <c r="AA13" i="3"/>
  <c r="AC13" i="3"/>
  <c r="AE13" i="3"/>
  <c r="AG13" i="3"/>
  <c r="AI13" i="3"/>
  <c r="AK13" i="3"/>
  <c r="AM13" i="3"/>
  <c r="AO13" i="3"/>
  <c r="AQ13" i="3"/>
  <c r="AS13" i="3"/>
  <c r="AU13" i="3"/>
  <c r="AW13" i="3"/>
  <c r="AY13" i="3"/>
  <c r="BA13" i="3"/>
  <c r="BC13" i="3"/>
  <c r="BE13" i="3"/>
  <c r="BG13" i="3"/>
  <c r="BI13" i="3"/>
  <c r="M11" i="3"/>
  <c r="O11" i="3"/>
  <c r="Q11" i="3"/>
  <c r="S11" i="3"/>
  <c r="U11" i="3"/>
  <c r="W11" i="3"/>
  <c r="Y11" i="3"/>
  <c r="AA11" i="3"/>
  <c r="AC11" i="3"/>
  <c r="AE11" i="3"/>
  <c r="AG11" i="3"/>
  <c r="AI11" i="3"/>
  <c r="AK11" i="3"/>
  <c r="AM11" i="3"/>
  <c r="AO11" i="3"/>
  <c r="AQ11" i="3"/>
  <c r="AS11" i="3"/>
  <c r="AU11" i="3"/>
  <c r="AW11" i="3"/>
  <c r="AY11" i="3"/>
  <c r="BA11" i="3"/>
  <c r="BC11" i="3"/>
  <c r="BE11" i="3"/>
  <c r="BG11" i="3"/>
  <c r="BI11" i="3"/>
  <c r="AH18" i="3"/>
  <c r="AF18" i="3"/>
  <c r="AD18" i="3"/>
  <c r="AB18" i="3"/>
  <c r="Z18" i="3"/>
  <c r="X18" i="3"/>
  <c r="V18" i="3"/>
  <c r="T18" i="3"/>
  <c r="R18" i="3"/>
  <c r="P18" i="3"/>
  <c r="BH17" i="3"/>
  <c r="BF17" i="3"/>
  <c r="BD17" i="3"/>
  <c r="BB17" i="3"/>
  <c r="AZ17" i="3"/>
  <c r="AX17" i="3"/>
  <c r="AV17" i="3"/>
  <c r="AT17" i="3"/>
  <c r="AR17" i="3"/>
  <c r="AP17" i="3"/>
  <c r="AN17" i="3"/>
  <c r="AL17" i="3"/>
  <c r="AJ17" i="3"/>
  <c r="AH17" i="3"/>
  <c r="AF17" i="3"/>
  <c r="AD17" i="3"/>
  <c r="AB17" i="3"/>
  <c r="Z17" i="3"/>
  <c r="X17" i="3"/>
  <c r="V17" i="3"/>
  <c r="T17" i="3"/>
  <c r="R17" i="3"/>
  <c r="P17" i="3"/>
  <c r="BH16" i="3"/>
  <c r="BF16" i="3"/>
  <c r="BD16" i="3"/>
  <c r="BB16" i="3"/>
  <c r="AZ16" i="3"/>
  <c r="AX16" i="3"/>
  <c r="AV16" i="3"/>
  <c r="AT16" i="3"/>
  <c r="AR16" i="3"/>
  <c r="AP16" i="3"/>
  <c r="AN16" i="3"/>
  <c r="AL16" i="3"/>
  <c r="AJ16" i="3"/>
  <c r="AH16" i="3"/>
  <c r="AF16" i="3"/>
  <c r="AD16" i="3"/>
  <c r="AB16" i="3"/>
  <c r="Z16" i="3"/>
  <c r="X16" i="3"/>
  <c r="V16" i="3"/>
  <c r="T16" i="3"/>
  <c r="R16" i="3"/>
  <c r="P16" i="3"/>
  <c r="BH15" i="3"/>
  <c r="BF15" i="3"/>
  <c r="BD15" i="3"/>
  <c r="BB15" i="3"/>
  <c r="AZ15" i="3"/>
  <c r="AX15" i="3"/>
  <c r="AV15" i="3"/>
  <c r="AT15" i="3"/>
  <c r="AR15" i="3"/>
  <c r="AP15" i="3"/>
  <c r="AN15" i="3"/>
  <c r="AL15" i="3"/>
  <c r="AJ15" i="3"/>
  <c r="AH15" i="3"/>
  <c r="AF15" i="3"/>
  <c r="AD15" i="3"/>
  <c r="AB15" i="3"/>
  <c r="Z15" i="3"/>
  <c r="X15" i="3"/>
  <c r="V15" i="3"/>
  <c r="T15" i="3"/>
  <c r="R15" i="3"/>
  <c r="P15" i="3"/>
  <c r="AV14" i="3"/>
  <c r="AT14" i="3"/>
  <c r="AR14" i="3"/>
  <c r="AP14" i="3"/>
  <c r="AN14" i="3"/>
  <c r="AL14" i="3"/>
  <c r="AJ14" i="3"/>
  <c r="AH14" i="3"/>
  <c r="AF14" i="3"/>
  <c r="AD14" i="3"/>
  <c r="AB14" i="3"/>
  <c r="Z14" i="3"/>
  <c r="X14" i="3"/>
  <c r="V14" i="3"/>
  <c r="T14" i="3"/>
  <c r="R14" i="3"/>
  <c r="P14" i="3"/>
  <c r="AF13" i="3"/>
  <c r="AD13" i="3"/>
  <c r="AB13" i="3"/>
  <c r="Z13" i="3"/>
  <c r="X13" i="3"/>
  <c r="V13" i="3"/>
  <c r="T13" i="3"/>
  <c r="R13" i="3"/>
  <c r="P13" i="3"/>
  <c r="AL12" i="3"/>
  <c r="AN12" i="3"/>
  <c r="M12" i="3"/>
  <c r="O12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AJ12" i="3"/>
  <c r="AH12" i="3"/>
  <c r="AF12" i="3"/>
  <c r="AD12" i="3"/>
  <c r="AB12" i="3"/>
  <c r="Z12" i="3"/>
  <c r="X12" i="3"/>
  <c r="V12" i="3"/>
  <c r="T12" i="3"/>
  <c r="R12" i="3"/>
  <c r="P12" i="3"/>
  <c r="BH11" i="3"/>
  <c r="BF11" i="3"/>
  <c r="BD11" i="3"/>
  <c r="BB11" i="3"/>
  <c r="AZ11" i="3"/>
  <c r="AX11" i="3"/>
  <c r="AV11" i="3"/>
  <c r="AT11" i="3"/>
  <c r="AR11" i="3"/>
  <c r="AP11" i="3"/>
  <c r="AN11" i="3"/>
  <c r="AL11" i="3"/>
  <c r="AJ11" i="3"/>
  <c r="AH11" i="3"/>
  <c r="AF11" i="3"/>
  <c r="AD11" i="3"/>
  <c r="AB11" i="3"/>
  <c r="Z11" i="3"/>
  <c r="X11" i="3"/>
  <c r="V11" i="3"/>
  <c r="T11" i="3"/>
  <c r="R11" i="3"/>
  <c r="P11" i="3"/>
  <c r="BH10" i="3"/>
  <c r="BF10" i="3"/>
  <c r="BD10" i="3"/>
  <c r="BB10" i="3"/>
  <c r="AZ10" i="3"/>
  <c r="AX10" i="3"/>
  <c r="AV10" i="3"/>
  <c r="AT10" i="3"/>
  <c r="AR10" i="3"/>
  <c r="AP10" i="3"/>
  <c r="AN10" i="3"/>
  <c r="AL10" i="3"/>
  <c r="AJ10" i="3"/>
  <c r="AH10" i="3"/>
  <c r="AF10" i="3"/>
  <c r="AD10" i="3"/>
  <c r="AB10" i="3"/>
  <c r="Z10" i="3"/>
  <c r="X10" i="3"/>
  <c r="V10" i="3"/>
  <c r="T10" i="3"/>
  <c r="R10" i="3"/>
  <c r="P10" i="3"/>
  <c r="BI9" i="3"/>
  <c r="BE9" i="3"/>
  <c r="BA9" i="3"/>
  <c r="AW9" i="3"/>
  <c r="AS9" i="3"/>
  <c r="AO9" i="3"/>
  <c r="AK9" i="3"/>
  <c r="AG9" i="3"/>
  <c r="AC9" i="3"/>
  <c r="Y9" i="3"/>
  <c r="U9" i="3"/>
  <c r="Q9" i="3"/>
  <c r="M9" i="3"/>
  <c r="M7" i="3"/>
  <c r="O7" i="3"/>
  <c r="Q7" i="3"/>
  <c r="S7" i="3"/>
  <c r="U7" i="3"/>
  <c r="W7" i="3"/>
  <c r="Y7" i="3"/>
  <c r="AA7" i="3"/>
  <c r="AC7" i="3"/>
  <c r="AE7" i="3"/>
  <c r="AG7" i="3"/>
  <c r="AI7" i="3"/>
  <c r="AK7" i="3"/>
  <c r="AM7" i="3"/>
  <c r="AO7" i="3"/>
  <c r="AQ7" i="3"/>
  <c r="AS7" i="3"/>
  <c r="AU7" i="3"/>
  <c r="AW7" i="3"/>
  <c r="AY7" i="3"/>
  <c r="BA7" i="3"/>
  <c r="BC7" i="3"/>
  <c r="BE7" i="3"/>
  <c r="BG7" i="3"/>
  <c r="BI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W6" i="3"/>
  <c r="U6" i="3"/>
  <c r="S6" i="3"/>
  <c r="Q6" i="3"/>
  <c r="O6" i="3"/>
  <c r="E4" i="3"/>
  <c r="F4" i="3"/>
  <c r="G4" i="3"/>
  <c r="H4" i="3"/>
  <c r="I4" i="3"/>
  <c r="J4" i="3"/>
  <c r="BJ46" i="3" l="1"/>
  <c r="BM46" i="3"/>
  <c r="BL46" i="3"/>
  <c r="BM53" i="3"/>
  <c r="BL53" i="3"/>
  <c r="BM57" i="3"/>
  <c r="BL57" i="3"/>
  <c r="BM80" i="3"/>
  <c r="BL80" i="3"/>
  <c r="BJ53" i="3"/>
  <c r="BJ57" i="3"/>
  <c r="BM172" i="3"/>
  <c r="BJ80" i="3"/>
  <c r="BL6" i="3"/>
  <c r="BM6" i="3"/>
  <c r="BJ11" i="3"/>
  <c r="BJ20" i="3"/>
  <c r="BL215" i="3"/>
  <c r="BM207" i="3"/>
  <c r="BL221" i="3"/>
  <c r="BM217" i="3"/>
  <c r="BM219" i="3"/>
  <c r="BK207" i="3"/>
  <c r="BL207" i="3"/>
  <c r="BL209" i="3"/>
  <c r="BM99" i="3"/>
  <c r="BJ10" i="3"/>
  <c r="BM19" i="3"/>
  <c r="AQ9" i="3"/>
  <c r="BJ9" i="3" s="1"/>
  <c r="AY9" i="3"/>
  <c r="S9" i="3"/>
  <c r="BM215" i="3"/>
  <c r="BM221" i="3"/>
  <c r="BL217" i="3"/>
  <c r="BL105" i="3"/>
  <c r="BL219" i="3"/>
  <c r="BK215" i="3"/>
  <c r="BM211" i="3"/>
  <c r="BL173" i="3"/>
  <c r="BK221" i="3"/>
  <c r="BK217" i="3"/>
  <c r="BM100" i="3"/>
  <c r="BJ152" i="3"/>
  <c r="BJ150" i="3"/>
  <c r="BK172" i="3"/>
  <c r="BN172" i="3"/>
  <c r="BG9" i="3"/>
  <c r="AA9" i="3"/>
  <c r="BL9" i="3" s="1"/>
  <c r="AI9" i="3"/>
  <c r="BM10" i="3"/>
  <c r="BJ15" i="3"/>
  <c r="BJ17" i="3"/>
  <c r="BJ29" i="3"/>
  <c r="BJ31" i="3"/>
  <c r="BJ33" i="3"/>
  <c r="BM38" i="3"/>
  <c r="BJ16" i="3"/>
  <c r="BL20" i="3"/>
  <c r="BJ14" i="3"/>
  <c r="BJ30" i="3"/>
  <c r="BJ32" i="3"/>
  <c r="BJ34" i="3"/>
  <c r="BJ36" i="3"/>
  <c r="BL38" i="3"/>
  <c r="BM62" i="3"/>
  <c r="BL62" i="3"/>
  <c r="BJ61" i="3"/>
  <c r="BM84" i="3"/>
  <c r="BL84" i="3"/>
  <c r="BM114" i="3"/>
  <c r="BM113" i="3"/>
  <c r="BL149" i="3"/>
  <c r="BM149" i="3"/>
  <c r="BL148" i="3"/>
  <c r="BM148" i="3"/>
  <c r="BL147" i="3"/>
  <c r="BM147" i="3"/>
  <c r="BL146" i="3"/>
  <c r="BM146" i="3"/>
  <c r="BL145" i="3"/>
  <c r="BM145" i="3"/>
  <c r="BL144" i="3"/>
  <c r="BM144" i="3"/>
  <c r="BL143" i="3"/>
  <c r="BM143" i="3"/>
  <c r="BL142" i="3"/>
  <c r="BM142" i="3"/>
  <c r="BM112" i="3"/>
  <c r="BJ122" i="3"/>
  <c r="BJ120" i="3"/>
  <c r="BJ118" i="3"/>
  <c r="BJ116" i="3"/>
  <c r="BN209" i="3"/>
  <c r="BK209" i="3"/>
  <c r="BK219" i="3"/>
  <c r="BM213" i="3"/>
  <c r="BK211" i="3"/>
  <c r="BM105" i="3"/>
  <c r="BJ19" i="3"/>
  <c r="AB72" i="3"/>
  <c r="AF72" i="3"/>
  <c r="AJ72" i="3"/>
  <c r="AN72" i="3"/>
  <c r="AR72" i="3"/>
  <c r="AV72" i="3"/>
  <c r="AZ72" i="3"/>
  <c r="BD72" i="3"/>
  <c r="BH72" i="3"/>
  <c r="Z72" i="3"/>
  <c r="AD72" i="3"/>
  <c r="AH72" i="3"/>
  <c r="AL72" i="3"/>
  <c r="AP72" i="3"/>
  <c r="AT72" i="3"/>
  <c r="AX72" i="3"/>
  <c r="BB72" i="3"/>
  <c r="BF72" i="3"/>
  <c r="BN5" i="3"/>
  <c r="BK5" i="3"/>
  <c r="BJ5" i="3"/>
  <c r="BF12" i="3"/>
  <c r="BB12" i="3"/>
  <c r="AX12" i="3"/>
  <c r="AT12" i="3"/>
  <c r="AP12" i="3"/>
  <c r="AI12" i="3"/>
  <c r="AA12" i="3"/>
  <c r="S12" i="3"/>
  <c r="BG12" i="3"/>
  <c r="BC12" i="3"/>
  <c r="AY12" i="3"/>
  <c r="AU12" i="3"/>
  <c r="AQ12" i="3"/>
  <c r="AK12" i="3"/>
  <c r="AC12" i="3"/>
  <c r="U12" i="3"/>
  <c r="N12" i="3"/>
  <c r="BH39" i="3"/>
  <c r="AZ39" i="3"/>
  <c r="AQ39" i="3"/>
  <c r="AA39" i="3"/>
  <c r="BF39" i="3"/>
  <c r="AX39" i="3"/>
  <c r="AM39" i="3"/>
  <c r="W39" i="3"/>
  <c r="BL10" i="3"/>
  <c r="BJ13" i="3"/>
  <c r="BJ18" i="3"/>
  <c r="BJ35" i="3"/>
  <c r="BJ37" i="3"/>
  <c r="BJ62" i="3"/>
  <c r="BM61" i="3"/>
  <c r="BL61" i="3"/>
  <c r="BJ84" i="3"/>
  <c r="BM120" i="3"/>
  <c r="BM116" i="3"/>
  <c r="BL114" i="3"/>
  <c r="BL123" i="3"/>
  <c r="BM122" i="3"/>
  <c r="BL122" i="3"/>
  <c r="BM121" i="3"/>
  <c r="BL121" i="3"/>
  <c r="BL120" i="3"/>
  <c r="BL119" i="3"/>
  <c r="BM118" i="3"/>
  <c r="BL118" i="3"/>
  <c r="BM117" i="3"/>
  <c r="BL117" i="3"/>
  <c r="BL116" i="3"/>
  <c r="BL115" i="3"/>
  <c r="BN114" i="3"/>
  <c r="BM111" i="3"/>
  <c r="BM110" i="3"/>
  <c r="BM109" i="3"/>
  <c r="BM209" i="3"/>
  <c r="V52" i="3"/>
  <c r="Z52" i="3"/>
  <c r="AD52" i="3"/>
  <c r="AH52" i="3"/>
  <c r="AL52" i="3"/>
  <c r="AP52" i="3"/>
  <c r="AT52" i="3"/>
  <c r="AX52" i="3"/>
  <c r="BB52" i="3"/>
  <c r="BF52" i="3"/>
  <c r="X52" i="3"/>
  <c r="AB52" i="3"/>
  <c r="AF52" i="3"/>
  <c r="AJ52" i="3"/>
  <c r="AN52" i="3"/>
  <c r="AR52" i="3"/>
  <c r="AV52" i="3"/>
  <c r="AZ52" i="3"/>
  <c r="BD52" i="3"/>
  <c r="BH52" i="3"/>
  <c r="BM5" i="3"/>
  <c r="BL5" i="3"/>
  <c r="BH12" i="3"/>
  <c r="BD12" i="3"/>
  <c r="AZ12" i="3"/>
  <c r="AV12" i="3"/>
  <c r="AR12" i="3"/>
  <c r="AM12" i="3"/>
  <c r="AE12" i="3"/>
  <c r="W12" i="3"/>
  <c r="BI12" i="3"/>
  <c r="BE12" i="3"/>
  <c r="BA12" i="3"/>
  <c r="AW12" i="3"/>
  <c r="AS12" i="3"/>
  <c r="AO12" i="3"/>
  <c r="AG12" i="3"/>
  <c r="Y12" i="3"/>
  <c r="BD39" i="3"/>
  <c r="AV39" i="3"/>
  <c r="AI39" i="3"/>
  <c r="S39" i="3"/>
  <c r="BB39" i="3"/>
  <c r="AT39" i="3"/>
  <c r="AE39" i="3"/>
  <c r="BK123" i="3"/>
  <c r="BN123" i="3"/>
  <c r="BK121" i="3"/>
  <c r="BN121" i="3"/>
  <c r="BK119" i="3"/>
  <c r="BN119" i="3"/>
  <c r="BK117" i="3"/>
  <c r="BN117" i="3"/>
  <c r="BK115" i="3"/>
  <c r="BN115" i="3"/>
  <c r="BJ123" i="3"/>
  <c r="BJ119" i="3"/>
  <c r="BJ115" i="3"/>
  <c r="BJ114" i="3"/>
  <c r="BK122" i="3"/>
  <c r="BN122" i="3"/>
  <c r="BK120" i="3"/>
  <c r="BN120" i="3"/>
  <c r="BK118" i="3"/>
  <c r="BN118" i="3"/>
  <c r="BK116" i="3"/>
  <c r="BN116" i="3"/>
  <c r="BK113" i="3"/>
  <c r="BN113" i="3"/>
  <c r="BJ6" i="3"/>
  <c r="BK7" i="3"/>
  <c r="BN7" i="3"/>
  <c r="BJ12" i="3"/>
  <c r="BK6" i="3"/>
  <c r="BJ8" i="3"/>
  <c r="BM8" i="3"/>
  <c r="BL8" i="3"/>
  <c r="BN10" i="3"/>
  <c r="BK10" i="3"/>
  <c r="BN12" i="3"/>
  <c r="BK12" i="3"/>
  <c r="BN11" i="3"/>
  <c r="BK11" i="3"/>
  <c r="BN13" i="3"/>
  <c r="BK13" i="3"/>
  <c r="BN15" i="3"/>
  <c r="BK15" i="3"/>
  <c r="BN17" i="3"/>
  <c r="BK17" i="3"/>
  <c r="BM20" i="3"/>
  <c r="BN14" i="3"/>
  <c r="BK14" i="3"/>
  <c r="BN16" i="3"/>
  <c r="BK16" i="3"/>
  <c r="BM18" i="3"/>
  <c r="BL18" i="3"/>
  <c r="BK22" i="3"/>
  <c r="BN22" i="3"/>
  <c r="BJ24" i="3"/>
  <c r="BM24" i="3"/>
  <c r="BL24" i="3"/>
  <c r="BK26" i="3"/>
  <c r="BN26" i="3"/>
  <c r="BK20" i="3"/>
  <c r="BJ21" i="3"/>
  <c r="BM21" i="3"/>
  <c r="BL21" i="3"/>
  <c r="BK23" i="3"/>
  <c r="BN23" i="3"/>
  <c r="BJ25" i="3"/>
  <c r="BM25" i="3"/>
  <c r="BL25" i="3"/>
  <c r="BK27" i="3"/>
  <c r="BN27" i="3"/>
  <c r="BM29" i="3"/>
  <c r="BL29" i="3"/>
  <c r="BM31" i="3"/>
  <c r="BL31" i="3"/>
  <c r="BM33" i="3"/>
  <c r="BL33" i="3"/>
  <c r="BM35" i="3"/>
  <c r="BL35" i="3"/>
  <c r="BM37" i="3"/>
  <c r="BL37" i="3"/>
  <c r="BK39" i="3"/>
  <c r="BN39" i="3"/>
  <c r="BJ27" i="3"/>
  <c r="BN28" i="3"/>
  <c r="BK28" i="3"/>
  <c r="BM30" i="3"/>
  <c r="BL30" i="3"/>
  <c r="BM32" i="3"/>
  <c r="BL32" i="3"/>
  <c r="BM34" i="3"/>
  <c r="BL34" i="3"/>
  <c r="BM36" i="3"/>
  <c r="BL36" i="3"/>
  <c r="BJ38" i="3"/>
  <c r="BJ40" i="3"/>
  <c r="BM40" i="3"/>
  <c r="BL40" i="3"/>
  <c r="BK42" i="3"/>
  <c r="BN42" i="3"/>
  <c r="BJ44" i="3"/>
  <c r="BM44" i="3"/>
  <c r="BL44" i="3"/>
  <c r="BK46" i="3"/>
  <c r="BN46" i="3"/>
  <c r="BJ48" i="3"/>
  <c r="BM48" i="3"/>
  <c r="BL48" i="3"/>
  <c r="BK50" i="3"/>
  <c r="BN50" i="3"/>
  <c r="BK53" i="3"/>
  <c r="BN53" i="3"/>
  <c r="BM54" i="3"/>
  <c r="BL54" i="3"/>
  <c r="BK55" i="3"/>
  <c r="BN55" i="3"/>
  <c r="BM56" i="3"/>
  <c r="BL56" i="3"/>
  <c r="BK57" i="3"/>
  <c r="BN57" i="3"/>
  <c r="BM58" i="3"/>
  <c r="BL58" i="3"/>
  <c r="BJ41" i="3"/>
  <c r="BM41" i="3"/>
  <c r="BL41" i="3"/>
  <c r="BK43" i="3"/>
  <c r="BN43" i="3"/>
  <c r="BJ45" i="3"/>
  <c r="BM45" i="3"/>
  <c r="BL45" i="3"/>
  <c r="BK47" i="3"/>
  <c r="BN47" i="3"/>
  <c r="BJ49" i="3"/>
  <c r="BM49" i="3"/>
  <c r="BL49" i="3"/>
  <c r="BK51" i="3"/>
  <c r="BN51" i="3"/>
  <c r="BM60" i="3"/>
  <c r="BL60" i="3"/>
  <c r="BN62" i="3"/>
  <c r="BK62" i="3"/>
  <c r="BM64" i="3"/>
  <c r="BL64" i="3"/>
  <c r="BN66" i="3"/>
  <c r="BK66" i="3"/>
  <c r="BJ66" i="3"/>
  <c r="BM68" i="3"/>
  <c r="BL68" i="3"/>
  <c r="BN70" i="3"/>
  <c r="BK70" i="3"/>
  <c r="BJ70" i="3"/>
  <c r="BM72" i="3"/>
  <c r="BL72" i="3"/>
  <c r="BK73" i="3"/>
  <c r="BN73" i="3"/>
  <c r="BM74" i="3"/>
  <c r="BL74" i="3"/>
  <c r="BK75" i="3"/>
  <c r="BN75" i="3"/>
  <c r="BM76" i="3"/>
  <c r="BL76" i="3"/>
  <c r="BK77" i="3"/>
  <c r="BN77" i="3"/>
  <c r="BM78" i="3"/>
  <c r="BL78" i="3"/>
  <c r="BK79" i="3"/>
  <c r="BN79" i="3"/>
  <c r="BJ55" i="3"/>
  <c r="BN59" i="3"/>
  <c r="BK59" i="3"/>
  <c r="BJ59" i="3"/>
  <c r="BN63" i="3"/>
  <c r="BK63" i="3"/>
  <c r="BJ63" i="3"/>
  <c r="BM65" i="3"/>
  <c r="BL65" i="3"/>
  <c r="BN67" i="3"/>
  <c r="BK67" i="3"/>
  <c r="BJ67" i="3"/>
  <c r="BM69" i="3"/>
  <c r="BL69" i="3"/>
  <c r="BN71" i="3"/>
  <c r="BK71" i="3"/>
  <c r="BJ71" i="3"/>
  <c r="BM82" i="3"/>
  <c r="BL82" i="3"/>
  <c r="BK86" i="3"/>
  <c r="BN86" i="3"/>
  <c r="BJ88" i="3"/>
  <c r="BM88" i="3"/>
  <c r="BL88" i="3"/>
  <c r="BJ90" i="3"/>
  <c r="BM90" i="3"/>
  <c r="BL90" i="3"/>
  <c r="BK91" i="3"/>
  <c r="BN91" i="3"/>
  <c r="BM92" i="3"/>
  <c r="BL92" i="3"/>
  <c r="BJ92" i="3"/>
  <c r="BN93" i="3"/>
  <c r="BK93" i="3"/>
  <c r="BN94" i="3"/>
  <c r="BK94" i="3"/>
  <c r="BJ94" i="3"/>
  <c r="BJ95" i="3"/>
  <c r="BM95" i="3"/>
  <c r="BL95" i="3"/>
  <c r="BK96" i="3"/>
  <c r="BN96" i="3"/>
  <c r="BM97" i="3"/>
  <c r="BL97" i="3"/>
  <c r="BJ73" i="3"/>
  <c r="BJ75" i="3"/>
  <c r="BJ77" i="3"/>
  <c r="BJ79" i="3"/>
  <c r="BN81" i="3"/>
  <c r="BK81" i="3"/>
  <c r="BJ81" i="3"/>
  <c r="BK83" i="3"/>
  <c r="BN83" i="3"/>
  <c r="BN84" i="3"/>
  <c r="BK84" i="3"/>
  <c r="BJ85" i="3"/>
  <c r="BM85" i="3"/>
  <c r="BL85" i="3"/>
  <c r="BK87" i="3"/>
  <c r="BN87" i="3"/>
  <c r="BJ89" i="3"/>
  <c r="BM89" i="3"/>
  <c r="BL89" i="3"/>
  <c r="BJ7" i="3"/>
  <c r="BM7" i="3"/>
  <c r="BL7" i="3"/>
  <c r="BN9" i="3"/>
  <c r="BK9" i="3"/>
  <c r="BN6" i="3"/>
  <c r="BK8" i="3"/>
  <c r="BN8" i="3"/>
  <c r="BL12" i="3"/>
  <c r="BM11" i="3"/>
  <c r="BL11" i="3"/>
  <c r="BM13" i="3"/>
  <c r="BL13" i="3"/>
  <c r="BM15" i="3"/>
  <c r="BL15" i="3"/>
  <c r="BM17" i="3"/>
  <c r="BL17" i="3"/>
  <c r="BM14" i="3"/>
  <c r="BL14" i="3"/>
  <c r="BM16" i="3"/>
  <c r="BL16" i="3"/>
  <c r="BK18" i="3"/>
  <c r="BN18" i="3"/>
  <c r="BJ22" i="3"/>
  <c r="BM22" i="3"/>
  <c r="BL22" i="3"/>
  <c r="BK24" i="3"/>
  <c r="BN24" i="3"/>
  <c r="BJ26" i="3"/>
  <c r="BM26" i="3"/>
  <c r="BL26" i="3"/>
  <c r="BN20" i="3"/>
  <c r="BK21" i="3"/>
  <c r="BN21" i="3"/>
  <c r="BJ23" i="3"/>
  <c r="BM23" i="3"/>
  <c r="BL23" i="3"/>
  <c r="BK25" i="3"/>
  <c r="BN25" i="3"/>
  <c r="BM27" i="3"/>
  <c r="BL27" i="3"/>
  <c r="BN29" i="3"/>
  <c r="BK29" i="3"/>
  <c r="BN31" i="3"/>
  <c r="BK31" i="3"/>
  <c r="BN33" i="3"/>
  <c r="BK33" i="3"/>
  <c r="BN35" i="3"/>
  <c r="BK35" i="3"/>
  <c r="BN37" i="3"/>
  <c r="BK37" i="3"/>
  <c r="BN38" i="3"/>
  <c r="BK38" i="3"/>
  <c r="BJ28" i="3"/>
  <c r="BM28" i="3"/>
  <c r="BL28" i="3"/>
  <c r="BN30" i="3"/>
  <c r="BK30" i="3"/>
  <c r="BN32" i="3"/>
  <c r="BK32" i="3"/>
  <c r="BN34" i="3"/>
  <c r="BK34" i="3"/>
  <c r="BN36" i="3"/>
  <c r="BK36" i="3"/>
  <c r="BL39" i="3"/>
  <c r="BJ39" i="3"/>
  <c r="BK40" i="3"/>
  <c r="BN40" i="3"/>
  <c r="BJ42" i="3"/>
  <c r="BM42" i="3"/>
  <c r="BL42" i="3"/>
  <c r="BK44" i="3"/>
  <c r="BN44" i="3"/>
  <c r="BK48" i="3"/>
  <c r="BN48" i="3"/>
  <c r="BJ50" i="3"/>
  <c r="BM50" i="3"/>
  <c r="BL50" i="3"/>
  <c r="BK52" i="3"/>
  <c r="BN52" i="3"/>
  <c r="BK54" i="3"/>
  <c r="BN54" i="3"/>
  <c r="BM55" i="3"/>
  <c r="BL55" i="3"/>
  <c r="BK56" i="3"/>
  <c r="BN56" i="3"/>
  <c r="BK58" i="3"/>
  <c r="BN58" i="3"/>
  <c r="BK41" i="3"/>
  <c r="BN41" i="3"/>
  <c r="BJ43" i="3"/>
  <c r="BM43" i="3"/>
  <c r="BL43" i="3"/>
  <c r="BK45" i="3"/>
  <c r="BN45" i="3"/>
  <c r="BJ47" i="3"/>
  <c r="BM47" i="3"/>
  <c r="BL47" i="3"/>
  <c r="BK49" i="3"/>
  <c r="BN49" i="3"/>
  <c r="BJ51" i="3"/>
  <c r="BM51" i="3"/>
  <c r="BL51" i="3"/>
  <c r="BN60" i="3"/>
  <c r="BK60" i="3"/>
  <c r="BJ60" i="3"/>
  <c r="BN64" i="3"/>
  <c r="BK64" i="3"/>
  <c r="BJ64" i="3"/>
  <c r="BM66" i="3"/>
  <c r="BL66" i="3"/>
  <c r="BN68" i="3"/>
  <c r="BK68" i="3"/>
  <c r="BJ68" i="3"/>
  <c r="BM70" i="3"/>
  <c r="BL70" i="3"/>
  <c r="BK72" i="3"/>
  <c r="BN72" i="3"/>
  <c r="BJ72" i="3"/>
  <c r="BM73" i="3"/>
  <c r="BL73" i="3"/>
  <c r="BK74" i="3"/>
  <c r="BN74" i="3"/>
  <c r="BM75" i="3"/>
  <c r="BL75" i="3"/>
  <c r="BK76" i="3"/>
  <c r="BN76" i="3"/>
  <c r="BM77" i="3"/>
  <c r="BL77" i="3"/>
  <c r="BK78" i="3"/>
  <c r="BN78" i="3"/>
  <c r="BM79" i="3"/>
  <c r="BL79" i="3"/>
  <c r="BN80" i="3"/>
  <c r="BK80" i="3"/>
  <c r="BJ54" i="3"/>
  <c r="BJ56" i="3"/>
  <c r="BJ58" i="3"/>
  <c r="BM59" i="3"/>
  <c r="BL59" i="3"/>
  <c r="BN61" i="3"/>
  <c r="BK61" i="3"/>
  <c r="BM63" i="3"/>
  <c r="BL63" i="3"/>
  <c r="BN65" i="3"/>
  <c r="BK65" i="3"/>
  <c r="BJ65" i="3"/>
  <c r="BM67" i="3"/>
  <c r="BL67" i="3"/>
  <c r="BN69" i="3"/>
  <c r="BK69" i="3"/>
  <c r="BJ69" i="3"/>
  <c r="BM71" i="3"/>
  <c r="BL71" i="3"/>
  <c r="BN82" i="3"/>
  <c r="BK82" i="3"/>
  <c r="BJ82" i="3"/>
  <c r="BJ86" i="3"/>
  <c r="BM86" i="3"/>
  <c r="BL86" i="3"/>
  <c r="BK88" i="3"/>
  <c r="BN88" i="3"/>
  <c r="BK90" i="3"/>
  <c r="BN90" i="3"/>
  <c r="BM91" i="3"/>
  <c r="BL91" i="3"/>
  <c r="BJ91" i="3"/>
  <c r="BN92" i="3"/>
  <c r="BK92" i="3"/>
  <c r="BM93" i="3"/>
  <c r="BL93" i="3"/>
  <c r="BJ93" i="3"/>
  <c r="BM94" i="3"/>
  <c r="BL94" i="3"/>
  <c r="BK95" i="3"/>
  <c r="BN95" i="3"/>
  <c r="BJ96" i="3"/>
  <c r="BM96" i="3"/>
  <c r="BL96" i="3"/>
  <c r="BN97" i="3"/>
  <c r="BK97" i="3"/>
  <c r="BJ97" i="3"/>
  <c r="BJ74" i="3"/>
  <c r="BJ76" i="3"/>
  <c r="BJ78" i="3"/>
  <c r="BM81" i="3"/>
  <c r="BL81" i="3"/>
  <c r="BJ83" i="3"/>
  <c r="BM83" i="3"/>
  <c r="BL83" i="3"/>
  <c r="BK85" i="3"/>
  <c r="BN85" i="3"/>
  <c r="BJ87" i="3"/>
  <c r="BM87" i="3"/>
  <c r="BL87" i="3"/>
  <c r="BK89" i="3"/>
  <c r="BN89" i="3"/>
  <c r="L4" i="3"/>
  <c r="K4" i="3"/>
  <c r="J3" i="3"/>
  <c r="J2" i="3"/>
  <c r="I3" i="3"/>
  <c r="I2" i="3"/>
  <c r="H3" i="3"/>
  <c r="H2" i="3"/>
  <c r="G3" i="3"/>
  <c r="G2" i="3"/>
  <c r="F3" i="3"/>
  <c r="F2" i="3"/>
  <c r="E3" i="3"/>
  <c r="E2" i="3"/>
  <c r="BM12" i="3" l="1"/>
  <c r="BM9" i="3"/>
  <c r="AW4" i="3"/>
  <c r="BM39" i="3"/>
  <c r="BL52" i="3"/>
  <c r="BJ52" i="3"/>
  <c r="BM52" i="3"/>
  <c r="AZ4" i="3"/>
  <c r="AG4" i="3"/>
  <c r="O4" i="3"/>
  <c r="AI4" i="3"/>
  <c r="AD4" i="3"/>
  <c r="Q4" i="3"/>
  <c r="AF4" i="3"/>
  <c r="T4" i="3"/>
  <c r="AU4" i="3"/>
  <c r="AT4" i="3"/>
  <c r="N4" i="3"/>
  <c r="Y4" i="3"/>
  <c r="AV4" i="3"/>
  <c r="P4" i="3"/>
  <c r="AJ4" i="3"/>
  <c r="AY4" i="3"/>
  <c r="S4" i="3"/>
  <c r="AE4" i="3"/>
  <c r="BB4" i="3"/>
  <c r="AL4" i="3"/>
  <c r="V4" i="3"/>
  <c r="BE4" i="3"/>
  <c r="AO4" i="3"/>
  <c r="M4" i="3"/>
  <c r="BD4" i="3"/>
  <c r="AN4" i="3"/>
  <c r="X4" i="3"/>
  <c r="BH4" i="3"/>
  <c r="AR4" i="3"/>
  <c r="AB4" i="3"/>
  <c r="BG4" i="3"/>
  <c r="AQ4" i="3"/>
  <c r="AA4" i="3"/>
  <c r="BC4" i="3"/>
  <c r="AM4" i="3"/>
  <c r="W4" i="3"/>
  <c r="BF4" i="3"/>
  <c r="AX4" i="3"/>
  <c r="AP4" i="3"/>
  <c r="AH4" i="3"/>
  <c r="Z4" i="3"/>
  <c r="R4" i="3"/>
  <c r="BI4" i="3"/>
  <c r="BA4" i="3"/>
  <c r="AS4" i="3"/>
  <c r="AK4" i="3"/>
  <c r="AC4" i="3"/>
  <c r="U4" i="3"/>
  <c r="BM4" i="3" s="1"/>
  <c r="K2" i="3"/>
  <c r="L3" i="3"/>
  <c r="K3" i="3"/>
  <c r="L2" i="3"/>
  <c r="BJ4" i="3" l="1"/>
  <c r="BN4" i="3"/>
  <c r="BL4" i="3"/>
  <c r="BK4" i="3"/>
  <c r="BI2" i="3"/>
  <c r="Y3" i="3"/>
  <c r="AO3" i="3"/>
  <c r="X3" i="3"/>
  <c r="BE3" i="3"/>
  <c r="BD3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K3" i="3" l="1"/>
  <c r="BJ3" i="3"/>
  <c r="BM3" i="3"/>
  <c r="BN3" i="3"/>
  <c r="BL3" i="3"/>
  <c r="BL2" i="3"/>
  <c r="BN2" i="3"/>
  <c r="BK2" i="3"/>
  <c r="BJ2" i="3"/>
  <c r="BM2" i="3"/>
</calcChain>
</file>

<file path=xl/sharedStrings.xml><?xml version="1.0" encoding="utf-8"?>
<sst xmlns="http://schemas.openxmlformats.org/spreadsheetml/2006/main" count="7454" uniqueCount="528">
  <si>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</si>
  <si>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</si>
  <si>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</si>
  <si>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</si>
  <si>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</si>
  <si>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</si>
  <si>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</si>
  <si>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</si>
  <si>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</si>
  <si>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</si>
  <si>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</si>
  <si>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</si>
  <si>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</si>
  <si>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</si>
  <si>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</si>
  <si>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</si>
  <si>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</si>
  <si>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</si>
  <si>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</si>
  <si>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</si>
  <si>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</si>
  <si>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</si>
  <si>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</si>
  <si>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</si>
  <si>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</si>
  <si>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</si>
  <si>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</si>
  <si>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</si>
  <si>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</si>
  <si>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</si>
  <si>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</si>
  <si>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</si>
  <si>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</si>
  <si>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</si>
  <si>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</si>
  <si>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</si>
  <si>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Kortrijk</t>
  </si>
  <si>
    <t>Genk</t>
  </si>
  <si>
    <t>Charleroi</t>
  </si>
  <si>
    <t>Mechelen</t>
  </si>
  <si>
    <t>Dortmund</t>
  </si>
  <si>
    <t>Mainz</t>
  </si>
  <si>
    <t>FC Koln</t>
  </si>
  <si>
    <t>Hertha</t>
  </si>
  <si>
    <t>Hoffenheim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</si>
  <si>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</si>
  <si>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</si>
  <si>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</si>
  <si>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</si>
  <si>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</si>
  <si>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</si>
  <si>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</si>
  <si>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</si>
  <si>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</si>
  <si>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</si>
  <si>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</si>
  <si>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</si>
  <si>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</si>
  <si>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</si>
  <si>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</si>
  <si>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</si>
  <si>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</si>
  <si>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</si>
  <si>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</si>
  <si>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</si>
  <si>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</si>
  <si>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</si>
  <si>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</si>
  <si>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</si>
  <si>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</si>
  <si>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</si>
  <si>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</si>
  <si>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</si>
  <si>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</si>
  <si>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</si>
  <si>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</si>
  <si>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</si>
  <si>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</si>
  <si>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</si>
  <si>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</si>
  <si>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</si>
  <si>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</si>
  <si>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</si>
  <si>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</si>
  <si>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</si>
  <si>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</si>
  <si>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</si>
  <si>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</si>
  <si>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</si>
  <si>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</si>
  <si>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</si>
  <si>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</si>
  <si>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</si>
  <si>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</si>
  <si>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</si>
  <si>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</si>
  <si>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</si>
  <si>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</si>
  <si>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</si>
  <si>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</si>
  <si>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</si>
  <si>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</si>
  <si>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</si>
  <si>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</si>
  <si>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</si>
  <si>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</si>
  <si>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</si>
  <si>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</si>
  <si>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</si>
  <si>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</si>
  <si>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</si>
  <si>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</si>
  <si>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</si>
  <si>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</si>
  <si>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</si>
  <si>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</si>
  <si>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</si>
  <si>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</si>
  <si>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</si>
  <si>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</si>
  <si>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</si>
  <si>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</si>
  <si>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</si>
  <si>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</si>
  <si>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</si>
  <si>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</si>
  <si>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</si>
  <si>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</si>
  <si>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</si>
  <si>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</si>
  <si>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</si>
  <si>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</si>
  <si>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</si>
  <si>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</si>
  <si>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</si>
  <si>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</si>
  <si>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</si>
  <si>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</si>
  <si>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</si>
  <si>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</si>
  <si>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</si>
  <si>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</si>
  <si>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</si>
  <si>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</si>
  <si>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</si>
  <si>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</si>
  <si>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Clermont</t>
  </si>
  <si>
    <t>Guingamp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</si>
  <si>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</si>
  <si>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</si>
  <si>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</si>
  <si>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</si>
  <si>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</si>
  <si>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</si>
  <si>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</si>
  <si>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</si>
  <si>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</si>
  <si>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</si>
  <si>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</si>
  <si>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</si>
  <si>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</si>
  <si>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</si>
  <si>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</si>
  <si>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</si>
  <si>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Venezia</t>
  </si>
  <si>
    <t>Lecce</t>
  </si>
  <si>
    <t>N1</t>
  </si>
  <si>
    <t>Vitesse</t>
  </si>
  <si>
    <t>Sparta Rotterdam</t>
  </si>
  <si>
    <t>PSV Eindhoven</t>
  </si>
  <si>
    <t>Utrecht</t>
  </si>
  <si>
    <t>For Sittard</t>
  </si>
  <si>
    <t>AZ Alkmaar</t>
  </si>
  <si>
    <t>Sp Braga</t>
  </si>
  <si>
    <t>Guimaraes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</si>
  <si>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</si>
  <si>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</si>
  <si>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</si>
  <si>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</si>
  <si>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</si>
  <si>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</si>
  <si>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</si>
  <si>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</si>
  <si>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</si>
  <si>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</si>
  <si>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</si>
  <si>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</si>
  <si>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</si>
  <si>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</si>
  <si>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</si>
  <si>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</si>
  <si>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</si>
  <si>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</si>
  <si>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</si>
  <si>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</si>
  <si>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</si>
  <si>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</si>
  <si>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</si>
  <si>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</si>
  <si>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</si>
  <si>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</si>
  <si>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</si>
  <si>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</si>
  <si>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</si>
  <si>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</si>
  <si>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</si>
  <si>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</si>
  <si>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</si>
  <si>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</si>
  <si>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</si>
  <si>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</si>
  <si>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</si>
  <si>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</si>
  <si>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</si>
  <si>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</si>
  <si>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</si>
  <si>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</si>
  <si>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</si>
  <si>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</si>
  <si>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</si>
  <si>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</si>
  <si>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</si>
  <si>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</si>
  <si>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</si>
  <si>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</si>
  <si>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</si>
  <si>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</si>
  <si>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</si>
  <si>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</si>
  <si>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</si>
  <si>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</si>
  <si>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</si>
  <si>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</si>
  <si>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</si>
  <si>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</si>
  <si>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</si>
  <si>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</si>
  <si>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</si>
  <si>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</si>
  <si>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</si>
  <si>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</si>
  <si>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</si>
  <si>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</si>
  <si>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</si>
  <si>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</si>
  <si>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</si>
  <si>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</si>
  <si>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Twente</t>
  </si>
  <si>
    <t>Heerenveen</t>
  </si>
  <si>
    <t>Ajax</t>
  </si>
  <si>
    <t>Feyenoord</t>
  </si>
  <si>
    <t>Famalicao</t>
  </si>
  <si>
    <t>Gil Vicente</t>
  </si>
  <si>
    <t>Motherwell</t>
  </si>
  <si>
    <t>Rangers</t>
  </si>
  <si>
    <t>Hatayspor</t>
  </si>
  <si>
    <t>Besiktas</t>
  </si>
  <si>
    <t>Galatasaray</t>
  </si>
  <si>
    <t>Hamburg</t>
  </si>
  <si>
    <t>Arsenal</t>
  </si>
  <si>
    <t>Newcastle</t>
  </si>
  <si>
    <t>Cagliari</t>
  </si>
  <si>
    <t>Milan</t>
  </si>
  <si>
    <t>Portimonense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</si>
  <si>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</si>
  <si>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</si>
  <si>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</si>
  <si>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</si>
  <si>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</si>
  <si>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</si>
  <si>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</si>
  <si>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</si>
  <si>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</si>
  <si>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</si>
  <si>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</si>
  <si>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</si>
  <si>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</si>
  <si>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</si>
  <si>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</si>
  <si>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</si>
  <si>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</si>
  <si>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</si>
  <si>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</si>
  <si>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</si>
  <si>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</si>
  <si>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</si>
  <si>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</si>
  <si>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</si>
  <si>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</si>
  <si>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</si>
  <si>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</si>
  <si>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</si>
  <si>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</si>
  <si>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</si>
  <si>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Dag and Red</t>
  </si>
  <si>
    <t>Dumbarton</t>
  </si>
  <si>
    <t>East Fife</t>
  </si>
  <si>
    <t>Eibar</t>
  </si>
  <si>
    <t>Elche</t>
  </si>
  <si>
    <t>Elgin</t>
  </si>
  <si>
    <t>Espanol</t>
  </si>
  <si>
    <t>Everton</t>
  </si>
  <si>
    <t>Falkirk</t>
  </si>
  <si>
    <t>Forfar</t>
  </si>
  <si>
    <t>Getafe</t>
  </si>
  <si>
    <t>Girona</t>
  </si>
  <si>
    <t>Granada</t>
  </si>
  <si>
    <t>Halifax</t>
  </si>
  <si>
    <t>Hartlepool</t>
  </si>
  <si>
    <t>Huesca</t>
  </si>
  <si>
    <t>Las Palmas</t>
  </si>
  <si>
    <t>Leganes</t>
  </si>
  <si>
    <t>Levante</t>
  </si>
  <si>
    <t>Lincoln</t>
  </si>
  <si>
    <t>Lorient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</si>
  <si>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</si>
  <si>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</si>
  <si>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</si>
  <si>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</si>
  <si>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</si>
  <si>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</si>
  <si>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</si>
  <si>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</si>
  <si>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</si>
  <si>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</si>
  <si>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</si>
  <si>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</si>
  <si>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</si>
  <si>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</si>
  <si>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</si>
  <si>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</si>
  <si>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</si>
  <si>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</si>
  <si>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</si>
  <si>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</si>
  <si>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</si>
  <si>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</si>
  <si>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</si>
  <si>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</si>
  <si>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</si>
  <si>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Valencia</t>
  </si>
  <si>
    <t>Valladolid</t>
  </si>
  <si>
    <t>Vallecano</t>
  </si>
  <si>
    <t>Villarreal</t>
  </si>
  <si>
    <t>Wealdstone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</si>
  <si>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</si>
  <si>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</si>
  <si>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</si>
  <si>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</si>
  <si>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</si>
  <si>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</si>
  <si>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</si>
  <si>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</si>
  <si>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</si>
  <si>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</si>
  <si>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</si>
  <si>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</si>
  <si>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</si>
  <si>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</si>
  <si>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</si>
  <si>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</si>
  <si>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</si>
  <si>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</si>
  <si>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</si>
  <si>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</si>
  <si>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</si>
  <si>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</si>
  <si>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</si>
  <si>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</si>
  <si>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</si>
  <si>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</si>
  <si>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</si>
  <si>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</si>
  <si>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</si>
  <si>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</si>
  <si>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</si>
  <si>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</si>
  <si>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</si>
  <si>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</si>
  <si>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</si>
  <si>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</si>
  <si>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</si>
  <si>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</si>
  <si>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</si>
  <si>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</si>
  <si>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</si>
  <si>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</si>
  <si>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</si>
  <si>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</si>
  <si>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</si>
  <si>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</si>
  <si>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</si>
  <si>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</si>
  <si>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</si>
  <si>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</si>
  <si>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</si>
  <si>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</si>
  <si>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</si>
  <si>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</si>
  <si>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</si>
  <si>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</si>
  <si>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</si>
  <si>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</si>
  <si>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</si>
  <si>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</si>
  <si>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</si>
  <si>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</si>
  <si>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</si>
  <si>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</si>
  <si>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</si>
  <si>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</si>
  <si>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</si>
  <si>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</si>
  <si>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Nijmegen</t>
  </si>
  <si>
    <t>Burgos</t>
  </si>
  <si>
    <t>Ad. Demirspor</t>
  </si>
  <si>
    <t>Ternana</t>
  </si>
  <si>
    <t>Como</t>
  </si>
  <si>
    <t>Bromley</t>
  </si>
  <si>
    <t>Eastleigh</t>
  </si>
  <si>
    <t>Grimsby</t>
  </si>
  <si>
    <t>G1</t>
  </si>
  <si>
    <t>Panetolikos</t>
  </si>
  <si>
    <t>Asteras Tripolis</t>
  </si>
  <si>
    <t>Panathinaikos</t>
  </si>
  <si>
    <t>Volos NFC</t>
  </si>
  <si>
    <t>Lamia</t>
  </si>
  <si>
    <t>PAOK</t>
  </si>
  <si>
    <t>Giannina</t>
  </si>
  <si>
    <t>AEK</t>
  </si>
  <si>
    <t>Olympiakos</t>
  </si>
  <si>
    <t>Atromitos</t>
  </si>
  <si>
    <t>Aris</t>
  </si>
  <si>
    <t>OFI Crete</t>
  </si>
  <si>
    <t>Kaiserslautern</t>
  </si>
  <si>
    <t>Magdeburg</t>
  </si>
  <si>
    <t>Braunschweig</t>
  </si>
  <si>
    <t>Westerlo</t>
  </si>
  <si>
    <t>Annecy</t>
  </si>
  <si>
    <t>Laval</t>
  </si>
  <si>
    <t>Bonnyrigg Rose</t>
  </si>
  <si>
    <t>Gateshead</t>
  </si>
  <si>
    <t>Dorking</t>
  </si>
  <si>
    <t>York</t>
  </si>
  <si>
    <t>Excelsior</t>
  </si>
  <si>
    <t>Rio Ave</t>
  </si>
  <si>
    <t>Casa Pia</t>
  </si>
  <si>
    <t>Chaves</t>
  </si>
  <si>
    <t>Ankaragucu</t>
  </si>
  <si>
    <t>Umraniyespor</t>
  </si>
  <si>
    <t>Bari</t>
  </si>
  <si>
    <t>Palermo</t>
  </si>
  <si>
    <t>Istanbulspor</t>
  </si>
  <si>
    <t>Sudtirol</t>
  </si>
  <si>
    <t>Modena</t>
  </si>
  <si>
    <t>Volendam</t>
  </si>
  <si>
    <t>Santander</t>
  </si>
  <si>
    <t>Villarreal B</t>
  </si>
  <si>
    <t>Andorra</t>
  </si>
  <si>
    <t>Albacete</t>
  </si>
  <si>
    <t>Wehen</t>
  </si>
  <si>
    <t>Osnabruck</t>
  </si>
  <si>
    <t>RWD Molenbeek</t>
  </si>
  <si>
    <t>Elversberg</t>
  </si>
  <si>
    <t>Oxford City</t>
  </si>
  <si>
    <t>Kidderminster</t>
  </si>
  <si>
    <t>Fylde</t>
  </si>
  <si>
    <t>Ebbsfleet</t>
  </si>
  <si>
    <t>Concarneau</t>
  </si>
  <si>
    <t>Dunkerque</t>
  </si>
  <si>
    <t>Edinburgh City</t>
  </si>
  <si>
    <t>Spartans</t>
  </si>
  <si>
    <t>04/08/2023</t>
  </si>
  <si>
    <t>05/08/2023</t>
  </si>
  <si>
    <t>06/08/2023</t>
  </si>
  <si>
    <t>07/08/2023</t>
  </si>
  <si>
    <t>Amorebieta</t>
  </si>
  <si>
    <t>Heracles</t>
  </si>
  <si>
    <t>Zwolle</t>
  </si>
  <si>
    <t>Farense</t>
  </si>
  <si>
    <t>Ferrol</t>
  </si>
  <si>
    <t>Pendikspor</t>
  </si>
  <si>
    <t>Almere City</t>
  </si>
  <si>
    <t>Estrela</t>
  </si>
  <si>
    <t>Eldense</t>
  </si>
  <si>
    <t>Samsunspor</t>
  </si>
  <si>
    <t>Rizespor</t>
  </si>
  <si>
    <t>Moreirense</t>
  </si>
  <si>
    <t>Alcorcon</t>
  </si>
  <si>
    <t>11/08/2023</t>
  </si>
  <si>
    <t>12/08/2023</t>
  </si>
  <si>
    <t>13/08/2023</t>
  </si>
  <si>
    <t>14/08/2023</t>
  </si>
  <si>
    <t>Kifisias</t>
  </si>
  <si>
    <t>Catanzaro</t>
  </si>
  <si>
    <t>Panserraikos</t>
  </si>
  <si>
    <t>Reggiana</t>
  </si>
  <si>
    <t>FeralpiSalo</t>
  </si>
  <si>
    <t>18/08/2023</t>
  </si>
  <si>
    <t>19/08/2023</t>
  </si>
  <si>
    <t>20/08/2023</t>
  </si>
  <si>
    <t>21/08/2023</t>
  </si>
  <si>
    <t>25/08/2023</t>
  </si>
  <si>
    <t>26/08/2023</t>
  </si>
  <si>
    <t>27/08/2023</t>
  </si>
  <si>
    <t>28/08/2023</t>
  </si>
  <si>
    <t>01/09/2023</t>
  </si>
  <si>
    <t>02/09/2023</t>
  </si>
  <si>
    <t>03/09/2023</t>
  </si>
  <si>
    <t>04/09/2023</t>
  </si>
  <si>
    <t>Lecco</t>
  </si>
  <si>
    <t>22/09/2023</t>
  </si>
  <si>
    <t>23/09/2023</t>
  </si>
  <si>
    <t>24/09/2023</t>
  </si>
  <si>
    <t>25/09/2023</t>
  </si>
  <si>
    <t>26/09/2023</t>
  </si>
  <si>
    <t>01/10/2023</t>
  </si>
  <si>
    <t>02/10/2023</t>
  </si>
  <si>
    <t>29/09/2023</t>
  </si>
  <si>
    <t>30/09/2023</t>
  </si>
  <si>
    <t>06/10/2023</t>
  </si>
  <si>
    <t>07/10/2023</t>
  </si>
  <si>
    <t>08/10/2023</t>
  </si>
  <si>
    <t>09/10/2023</t>
  </si>
  <si>
    <t>13/10/2023</t>
  </si>
  <si>
    <t>14/10/2023</t>
  </si>
  <si>
    <t>15/10/2023</t>
  </si>
  <si>
    <t>16/10/2023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</si>
</sst>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6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3" borderId="0" xfId="0" applyNumberFormat="1" applyFill="1"/>
    <xf numFmtId="0" fontId="0" fillId="35" borderId="0" xfId="0" applyFill="1"/>
    <xf numFmtId="49" fontId="0" fillId="33" borderId="0" xfId="0" applyNumberFormat="1" applyFill="1" applyAlignment="1">
      <alignment horizontal="center"/>
    </xf>
    <xf numFmtId="0" fontId="16" fillId="33" borderId="0" xfId="0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1"/>
  <sheetViews>
    <sheetView topLeftCell="A394" zoomScale="80" zoomScaleNormal="80" workbookViewId="0">
      <selection activeCell="A402" sqref="A40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266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1.4167000000000001</v>
      </c>
      <c r="D2">
        <v>1.0588</v>
      </c>
      <c r="E2">
        <v>0.58689999999999998</v>
      </c>
    </row>
    <row r="3" spans="1:5" x14ac:dyDescent="0.25">
      <c r="A3" t="s">
        <v>10</v>
      </c>
      <c r="B3" t="s">
        <v>203</v>
      </c>
      <c r="C3">
        <v>1.4167000000000001</v>
      </c>
      <c r="D3">
        <v>1.2353000000000001</v>
      </c>
      <c r="E3">
        <v>0</v>
      </c>
    </row>
    <row r="4" spans="1:5" x14ac:dyDescent="0.25">
      <c r="A4" t="s">
        <v>10</v>
      </c>
      <c r="B4" t="s">
        <v>204</v>
      </c>
      <c r="C4">
        <v>1.4167000000000001</v>
      </c>
      <c r="D4">
        <v>0.70589999999999997</v>
      </c>
      <c r="E4">
        <v>0.78259999999999996</v>
      </c>
    </row>
    <row r="5" spans="1:5" x14ac:dyDescent="0.25">
      <c r="A5" t="s">
        <v>10</v>
      </c>
      <c r="B5" t="s">
        <v>38</v>
      </c>
      <c r="C5">
        <v>1.4167000000000001</v>
      </c>
      <c r="D5">
        <v>0.70589999999999997</v>
      </c>
      <c r="E5">
        <v>0.58689999999999998</v>
      </c>
    </row>
    <row r="6" spans="1:5" x14ac:dyDescent="0.25">
      <c r="A6" t="s">
        <v>10</v>
      </c>
      <c r="B6" t="s">
        <v>206</v>
      </c>
      <c r="C6">
        <v>1.4167000000000001</v>
      </c>
      <c r="D6">
        <v>1.9763999999999999</v>
      </c>
      <c r="E6">
        <v>0.93910000000000005</v>
      </c>
    </row>
    <row r="7" spans="1:5" x14ac:dyDescent="0.25">
      <c r="A7" t="s">
        <v>10</v>
      </c>
      <c r="B7" t="s">
        <v>11</v>
      </c>
      <c r="C7">
        <v>1.4167000000000001</v>
      </c>
      <c r="D7">
        <v>0.98819999999999997</v>
      </c>
      <c r="E7">
        <v>2.1913</v>
      </c>
    </row>
    <row r="8" spans="1:5" x14ac:dyDescent="0.25">
      <c r="A8" t="s">
        <v>10</v>
      </c>
      <c r="B8" t="s">
        <v>37</v>
      </c>
      <c r="C8">
        <v>1.4167000000000001</v>
      </c>
      <c r="D8">
        <v>0.98819999999999997</v>
      </c>
      <c r="E8">
        <v>1.2522</v>
      </c>
    </row>
    <row r="9" spans="1:5" x14ac:dyDescent="0.25">
      <c r="A9" t="s">
        <v>10</v>
      </c>
      <c r="B9" t="s">
        <v>202</v>
      </c>
      <c r="C9">
        <v>1.4167000000000001</v>
      </c>
      <c r="D9">
        <v>1.5882000000000001</v>
      </c>
      <c r="E9">
        <v>1.1738999999999999</v>
      </c>
    </row>
    <row r="10" spans="1:5" x14ac:dyDescent="0.25">
      <c r="A10" t="s">
        <v>10</v>
      </c>
      <c r="B10" t="s">
        <v>36</v>
      </c>
      <c r="C10">
        <v>1.4167000000000001</v>
      </c>
      <c r="D10">
        <v>0.84699999999999998</v>
      </c>
      <c r="E10">
        <v>1.2522</v>
      </c>
    </row>
    <row r="11" spans="1:5" x14ac:dyDescent="0.25">
      <c r="A11" t="s">
        <v>10</v>
      </c>
      <c r="B11" t="s">
        <v>39</v>
      </c>
      <c r="C11">
        <v>1.4167000000000001</v>
      </c>
      <c r="D11">
        <v>0.84699999999999998</v>
      </c>
      <c r="E11">
        <v>0.46960000000000002</v>
      </c>
    </row>
    <row r="12" spans="1:5" x14ac:dyDescent="0.25">
      <c r="A12" t="s">
        <v>10</v>
      </c>
      <c r="B12" t="s">
        <v>208</v>
      </c>
      <c r="C12">
        <v>1.4167000000000001</v>
      </c>
      <c r="D12">
        <v>0.98819999999999997</v>
      </c>
      <c r="E12">
        <v>0.93910000000000005</v>
      </c>
    </row>
    <row r="13" spans="1:5" x14ac:dyDescent="0.25">
      <c r="A13" t="s">
        <v>10</v>
      </c>
      <c r="B13" t="s">
        <v>462</v>
      </c>
      <c r="C13">
        <v>1.4167000000000001</v>
      </c>
      <c r="D13">
        <v>0.84699999999999998</v>
      </c>
      <c r="E13">
        <v>1.4087000000000001</v>
      </c>
    </row>
    <row r="14" spans="1:5" x14ac:dyDescent="0.25">
      <c r="A14" t="s">
        <v>10</v>
      </c>
      <c r="B14" t="s">
        <v>207</v>
      </c>
      <c r="C14">
        <v>1.4167000000000001</v>
      </c>
      <c r="D14">
        <v>0.52939999999999998</v>
      </c>
      <c r="E14">
        <v>0.58689999999999998</v>
      </c>
    </row>
    <row r="15" spans="1:5" x14ac:dyDescent="0.25">
      <c r="A15" t="s">
        <v>10</v>
      </c>
      <c r="B15" t="s">
        <v>407</v>
      </c>
      <c r="C15">
        <v>1.4167000000000001</v>
      </c>
      <c r="D15">
        <v>1.6940999999999999</v>
      </c>
      <c r="E15">
        <v>0.93910000000000005</v>
      </c>
    </row>
    <row r="16" spans="1:5" x14ac:dyDescent="0.25">
      <c r="A16" t="s">
        <v>10</v>
      </c>
      <c r="B16" t="s">
        <v>205</v>
      </c>
      <c r="C16">
        <v>1.4167000000000001</v>
      </c>
      <c r="D16">
        <v>0.17649999999999999</v>
      </c>
      <c r="E16">
        <v>0.58689999999999998</v>
      </c>
    </row>
    <row r="17" spans="1:5" x14ac:dyDescent="0.25">
      <c r="A17" t="s">
        <v>10</v>
      </c>
      <c r="B17" t="s">
        <v>437</v>
      </c>
      <c r="C17">
        <v>1.4167000000000001</v>
      </c>
      <c r="D17">
        <v>0.52939999999999998</v>
      </c>
      <c r="E17">
        <v>1.9564999999999999</v>
      </c>
    </row>
    <row r="18" spans="1:5" x14ac:dyDescent="0.25">
      <c r="A18" t="s">
        <v>13</v>
      </c>
      <c r="B18" t="s">
        <v>46</v>
      </c>
      <c r="C18">
        <v>2.0369999999999999</v>
      </c>
      <c r="D18">
        <v>1.3090999999999999</v>
      </c>
      <c r="E18">
        <v>1.5366</v>
      </c>
    </row>
    <row r="19" spans="1:5" x14ac:dyDescent="0.25">
      <c r="A19" t="s">
        <v>13</v>
      </c>
      <c r="B19" t="s">
        <v>209</v>
      </c>
      <c r="C19">
        <v>2.0369999999999999</v>
      </c>
      <c r="D19">
        <v>1.9637</v>
      </c>
      <c r="E19">
        <v>0.65849999999999997</v>
      </c>
    </row>
    <row r="20" spans="1:5" x14ac:dyDescent="0.25">
      <c r="A20" t="s">
        <v>13</v>
      </c>
      <c r="B20" t="s">
        <v>51</v>
      </c>
      <c r="C20">
        <v>2.0369999999999999</v>
      </c>
      <c r="D20">
        <v>0.4909</v>
      </c>
      <c r="E20">
        <v>1.0975999999999999</v>
      </c>
    </row>
    <row r="21" spans="1:5" x14ac:dyDescent="0.25">
      <c r="A21" t="s">
        <v>13</v>
      </c>
      <c r="B21" t="s">
        <v>214</v>
      </c>
      <c r="C21">
        <v>2.0369999999999999</v>
      </c>
      <c r="D21">
        <v>1.3090999999999999</v>
      </c>
      <c r="E21">
        <v>1.9756</v>
      </c>
    </row>
    <row r="22" spans="1:5" x14ac:dyDescent="0.25">
      <c r="A22" t="s">
        <v>13</v>
      </c>
      <c r="B22" t="s">
        <v>40</v>
      </c>
      <c r="C22">
        <v>2.0369999999999999</v>
      </c>
      <c r="D22">
        <v>0.65459999999999996</v>
      </c>
      <c r="E22">
        <v>0.439</v>
      </c>
    </row>
    <row r="23" spans="1:5" x14ac:dyDescent="0.25">
      <c r="A23" t="s">
        <v>13</v>
      </c>
      <c r="B23" t="s">
        <v>211</v>
      </c>
      <c r="C23">
        <v>2.0369999999999999</v>
      </c>
      <c r="D23">
        <v>0.32729999999999998</v>
      </c>
      <c r="E23">
        <v>0.2195</v>
      </c>
    </row>
    <row r="24" spans="1:5" x14ac:dyDescent="0.25">
      <c r="A24" t="s">
        <v>13</v>
      </c>
      <c r="B24" t="s">
        <v>42</v>
      </c>
      <c r="C24">
        <v>2.0369999999999999</v>
      </c>
      <c r="D24">
        <v>0.32729999999999998</v>
      </c>
      <c r="E24">
        <v>1.5366</v>
      </c>
    </row>
    <row r="25" spans="1:5" x14ac:dyDescent="0.25">
      <c r="A25" t="s">
        <v>13</v>
      </c>
      <c r="B25" t="s">
        <v>210</v>
      </c>
      <c r="C25">
        <v>2.0369999999999999</v>
      </c>
      <c r="D25">
        <v>0.81820000000000004</v>
      </c>
      <c r="E25">
        <v>0.87809999999999999</v>
      </c>
    </row>
    <row r="26" spans="1:5" x14ac:dyDescent="0.25">
      <c r="A26" t="s">
        <v>13</v>
      </c>
      <c r="B26" t="s">
        <v>213</v>
      </c>
      <c r="C26">
        <v>2.0369999999999999</v>
      </c>
      <c r="D26">
        <v>1.1455</v>
      </c>
      <c r="E26">
        <v>1.0975999999999999</v>
      </c>
    </row>
    <row r="27" spans="1:5" x14ac:dyDescent="0.25">
      <c r="A27" t="s">
        <v>13</v>
      </c>
      <c r="B27" t="s">
        <v>44</v>
      </c>
      <c r="C27">
        <v>2.0369999999999999</v>
      </c>
      <c r="D27">
        <v>0.81820000000000004</v>
      </c>
      <c r="E27">
        <v>1.3170999999999999</v>
      </c>
    </row>
    <row r="28" spans="1:5" x14ac:dyDescent="0.25">
      <c r="A28" t="s">
        <v>13</v>
      </c>
      <c r="B28" t="s">
        <v>15</v>
      </c>
      <c r="C28">
        <v>2.0369999999999999</v>
      </c>
      <c r="D28">
        <v>1.9637</v>
      </c>
      <c r="E28">
        <v>0.87809999999999999</v>
      </c>
    </row>
    <row r="29" spans="1:5" x14ac:dyDescent="0.25">
      <c r="A29" t="s">
        <v>13</v>
      </c>
      <c r="B29" t="s">
        <v>41</v>
      </c>
      <c r="C29">
        <v>2.0369999999999999</v>
      </c>
      <c r="D29">
        <v>0.32729999999999998</v>
      </c>
      <c r="E29">
        <v>1.5366</v>
      </c>
    </row>
    <row r="30" spans="1:5" x14ac:dyDescent="0.25">
      <c r="A30" t="s">
        <v>13</v>
      </c>
      <c r="B30" t="s">
        <v>50</v>
      </c>
      <c r="C30">
        <v>2.0369999999999999</v>
      </c>
      <c r="D30">
        <v>0.1636</v>
      </c>
      <c r="E30">
        <v>1.3170999999999999</v>
      </c>
    </row>
    <row r="31" spans="1:5" x14ac:dyDescent="0.25">
      <c r="A31" t="s">
        <v>13</v>
      </c>
      <c r="B31" t="s">
        <v>48</v>
      </c>
      <c r="C31">
        <v>2.0369999999999999</v>
      </c>
      <c r="D31">
        <v>1.6364000000000001</v>
      </c>
      <c r="E31">
        <v>0.65849999999999997</v>
      </c>
    </row>
    <row r="32" spans="1:5" x14ac:dyDescent="0.25">
      <c r="A32" t="s">
        <v>13</v>
      </c>
      <c r="B32" t="s">
        <v>49</v>
      </c>
      <c r="C32">
        <v>2.0369999999999999</v>
      </c>
      <c r="D32">
        <v>2.1273</v>
      </c>
      <c r="E32">
        <v>0.2195</v>
      </c>
    </row>
    <row r="33" spans="1:5" x14ac:dyDescent="0.25">
      <c r="A33" t="s">
        <v>13</v>
      </c>
      <c r="B33" t="s">
        <v>14</v>
      </c>
      <c r="C33">
        <v>2.0369999999999999</v>
      </c>
      <c r="D33">
        <v>0.65459999999999996</v>
      </c>
      <c r="E33">
        <v>1.3170999999999999</v>
      </c>
    </row>
    <row r="34" spans="1:5" x14ac:dyDescent="0.25">
      <c r="A34" t="s">
        <v>13</v>
      </c>
      <c r="B34" t="s">
        <v>45</v>
      </c>
      <c r="C34">
        <v>2.0369999999999999</v>
      </c>
      <c r="D34">
        <v>0.98180000000000001</v>
      </c>
      <c r="E34">
        <v>1.0975999999999999</v>
      </c>
    </row>
    <row r="35" spans="1:5" x14ac:dyDescent="0.25">
      <c r="A35" t="s">
        <v>13</v>
      </c>
      <c r="B35" t="s">
        <v>47</v>
      </c>
      <c r="C35">
        <v>2.0369999999999999</v>
      </c>
      <c r="D35">
        <v>0.98180000000000001</v>
      </c>
      <c r="E35">
        <v>0.2195</v>
      </c>
    </row>
    <row r="36" spans="1:5" x14ac:dyDescent="0.25">
      <c r="A36" t="s">
        <v>16</v>
      </c>
      <c r="B36" t="s">
        <v>436</v>
      </c>
      <c r="C36">
        <v>1.8472</v>
      </c>
      <c r="D36">
        <v>0.54139999999999999</v>
      </c>
      <c r="E36">
        <v>0.76590000000000003</v>
      </c>
    </row>
    <row r="37" spans="1:5" x14ac:dyDescent="0.25">
      <c r="A37" t="s">
        <v>16</v>
      </c>
      <c r="B37" t="s">
        <v>463</v>
      </c>
      <c r="C37">
        <v>1.8472</v>
      </c>
      <c r="D37">
        <v>0.54139999999999999</v>
      </c>
      <c r="E37">
        <v>1.7233000000000001</v>
      </c>
    </row>
    <row r="38" spans="1:5" x14ac:dyDescent="0.25">
      <c r="A38" t="s">
        <v>16</v>
      </c>
      <c r="B38" t="s">
        <v>53</v>
      </c>
      <c r="C38">
        <v>1.8472</v>
      </c>
      <c r="D38">
        <v>0.81200000000000006</v>
      </c>
      <c r="E38">
        <v>0.76590000000000003</v>
      </c>
    </row>
    <row r="39" spans="1:5" x14ac:dyDescent="0.25">
      <c r="A39" t="s">
        <v>16</v>
      </c>
      <c r="B39" t="s">
        <v>17</v>
      </c>
      <c r="C39">
        <v>1.8472</v>
      </c>
      <c r="D39">
        <v>1.3533999999999999</v>
      </c>
      <c r="E39">
        <v>1.1489</v>
      </c>
    </row>
    <row r="40" spans="1:5" x14ac:dyDescent="0.25">
      <c r="A40" t="s">
        <v>16</v>
      </c>
      <c r="B40" t="s">
        <v>258</v>
      </c>
      <c r="C40">
        <v>1.8472</v>
      </c>
      <c r="D40">
        <v>1.4886999999999999</v>
      </c>
      <c r="E40">
        <v>0.57440000000000002</v>
      </c>
    </row>
    <row r="41" spans="1:5" x14ac:dyDescent="0.25">
      <c r="A41" t="s">
        <v>16</v>
      </c>
      <c r="B41" t="s">
        <v>54</v>
      </c>
      <c r="C41">
        <v>1.8472</v>
      </c>
      <c r="D41">
        <v>1.4886999999999999</v>
      </c>
      <c r="E41">
        <v>0.57440000000000002</v>
      </c>
    </row>
    <row r="42" spans="1:5" x14ac:dyDescent="0.25">
      <c r="A42" t="s">
        <v>16</v>
      </c>
      <c r="B42" t="s">
        <v>404</v>
      </c>
      <c r="C42">
        <v>1.8472</v>
      </c>
      <c r="D42">
        <v>0.75790000000000002</v>
      </c>
      <c r="E42">
        <v>0.91910000000000003</v>
      </c>
    </row>
    <row r="43" spans="1:5" x14ac:dyDescent="0.25">
      <c r="A43" t="s">
        <v>16</v>
      </c>
      <c r="B43" t="s">
        <v>43</v>
      </c>
      <c r="C43">
        <v>1.8472</v>
      </c>
      <c r="D43">
        <v>1.2181</v>
      </c>
      <c r="E43">
        <v>0.57440000000000002</v>
      </c>
    </row>
    <row r="44" spans="1:5" x14ac:dyDescent="0.25">
      <c r="A44" t="s">
        <v>16</v>
      </c>
      <c r="B44" t="s">
        <v>215</v>
      </c>
      <c r="C44">
        <v>1.8472</v>
      </c>
      <c r="D44">
        <v>1.0827</v>
      </c>
      <c r="E44">
        <v>1.7233000000000001</v>
      </c>
    </row>
    <row r="45" spans="1:5" x14ac:dyDescent="0.25">
      <c r="A45" t="s">
        <v>16</v>
      </c>
      <c r="B45" t="s">
        <v>434</v>
      </c>
      <c r="C45">
        <v>1.8472</v>
      </c>
      <c r="D45">
        <v>1.3533999999999999</v>
      </c>
      <c r="E45">
        <v>1.1489</v>
      </c>
    </row>
    <row r="46" spans="1:5" x14ac:dyDescent="0.25">
      <c r="A46" t="s">
        <v>16</v>
      </c>
      <c r="B46" t="s">
        <v>216</v>
      </c>
      <c r="C46">
        <v>1.8472</v>
      </c>
      <c r="D46">
        <v>0.67669999999999997</v>
      </c>
      <c r="E46">
        <v>0.95740000000000003</v>
      </c>
    </row>
    <row r="47" spans="1:5" x14ac:dyDescent="0.25">
      <c r="A47" t="s">
        <v>16</v>
      </c>
      <c r="B47" t="s">
        <v>435</v>
      </c>
      <c r="C47">
        <v>1.8472</v>
      </c>
      <c r="D47">
        <v>1.6241000000000001</v>
      </c>
      <c r="E47">
        <v>1.5319</v>
      </c>
    </row>
    <row r="48" spans="1:5" x14ac:dyDescent="0.25">
      <c r="A48" t="s">
        <v>16</v>
      </c>
      <c r="B48" t="s">
        <v>52</v>
      </c>
      <c r="C48">
        <v>1.8472</v>
      </c>
      <c r="D48">
        <v>0.81200000000000006</v>
      </c>
      <c r="E48">
        <v>0.76590000000000003</v>
      </c>
    </row>
    <row r="49" spans="1:5" x14ac:dyDescent="0.25">
      <c r="A49" t="s">
        <v>16</v>
      </c>
      <c r="B49" t="s">
        <v>461</v>
      </c>
      <c r="C49">
        <v>1.8472</v>
      </c>
      <c r="D49">
        <v>0.86619999999999997</v>
      </c>
      <c r="E49">
        <v>1.5319</v>
      </c>
    </row>
    <row r="50" spans="1:5" x14ac:dyDescent="0.25">
      <c r="A50" t="s">
        <v>16</v>
      </c>
      <c r="B50" t="s">
        <v>18</v>
      </c>
      <c r="C50">
        <v>1.8472</v>
      </c>
      <c r="D50">
        <v>0.94740000000000002</v>
      </c>
      <c r="E50">
        <v>0.95740000000000003</v>
      </c>
    </row>
    <row r="51" spans="1:5" x14ac:dyDescent="0.25">
      <c r="A51" t="s">
        <v>16</v>
      </c>
      <c r="B51" t="s">
        <v>212</v>
      </c>
      <c r="C51">
        <v>1.8472</v>
      </c>
      <c r="D51">
        <v>1.2632000000000001</v>
      </c>
      <c r="E51">
        <v>1.2766</v>
      </c>
    </row>
    <row r="52" spans="1:5" x14ac:dyDescent="0.25">
      <c r="A52" t="s">
        <v>16</v>
      </c>
      <c r="B52" t="s">
        <v>55</v>
      </c>
      <c r="C52">
        <v>1.8472</v>
      </c>
      <c r="D52">
        <v>1.0827</v>
      </c>
      <c r="E52">
        <v>0.38300000000000001</v>
      </c>
    </row>
    <row r="53" spans="1:5" x14ac:dyDescent="0.25">
      <c r="A53" t="s">
        <v>16</v>
      </c>
      <c r="B53" t="s">
        <v>460</v>
      </c>
      <c r="C53">
        <v>1.8472</v>
      </c>
      <c r="D53">
        <v>0.40600000000000003</v>
      </c>
      <c r="E53">
        <v>0.76590000000000003</v>
      </c>
    </row>
    <row r="54" spans="1:5" x14ac:dyDescent="0.25">
      <c r="A54" t="s">
        <v>56</v>
      </c>
      <c r="B54" t="s">
        <v>259</v>
      </c>
      <c r="C54">
        <v>1.5570999999999999</v>
      </c>
      <c r="D54">
        <v>1.4450000000000001</v>
      </c>
      <c r="E54">
        <v>1.0096000000000001</v>
      </c>
    </row>
    <row r="55" spans="1:5" x14ac:dyDescent="0.25">
      <c r="A55" t="s">
        <v>56</v>
      </c>
      <c r="B55" t="s">
        <v>278</v>
      </c>
      <c r="C55">
        <v>1.5570999999999999</v>
      </c>
      <c r="D55">
        <v>2.7829999999999999</v>
      </c>
      <c r="E55">
        <v>0.44869999999999999</v>
      </c>
    </row>
    <row r="56" spans="1:5" x14ac:dyDescent="0.25">
      <c r="A56" t="s">
        <v>56</v>
      </c>
      <c r="B56" t="s">
        <v>72</v>
      </c>
      <c r="C56">
        <v>1.5570999999999999</v>
      </c>
      <c r="D56">
        <v>0.16059999999999999</v>
      </c>
      <c r="E56">
        <v>1.1778999999999999</v>
      </c>
    </row>
    <row r="57" spans="1:5" x14ac:dyDescent="0.25">
      <c r="A57" t="s">
        <v>56</v>
      </c>
      <c r="B57" t="s">
        <v>285</v>
      </c>
      <c r="C57">
        <v>1.5570999999999999</v>
      </c>
      <c r="D57">
        <v>0.96330000000000005</v>
      </c>
      <c r="E57">
        <v>1.3462000000000001</v>
      </c>
    </row>
    <row r="58" spans="1:5" x14ac:dyDescent="0.25">
      <c r="A58" t="s">
        <v>56</v>
      </c>
      <c r="B58" t="s">
        <v>60</v>
      </c>
      <c r="C58">
        <v>1.5570999999999999</v>
      </c>
      <c r="D58">
        <v>1.7661</v>
      </c>
      <c r="E58">
        <v>1.0096000000000001</v>
      </c>
    </row>
    <row r="59" spans="1:5" x14ac:dyDescent="0.25">
      <c r="A59" t="s">
        <v>56</v>
      </c>
      <c r="B59" t="s">
        <v>62</v>
      </c>
      <c r="C59">
        <v>1.5570999999999999</v>
      </c>
      <c r="D59">
        <v>0.48170000000000002</v>
      </c>
      <c r="E59">
        <v>2.0192999999999999</v>
      </c>
    </row>
    <row r="60" spans="1:5" x14ac:dyDescent="0.25">
      <c r="A60" t="s">
        <v>56</v>
      </c>
      <c r="B60" t="s">
        <v>64</v>
      </c>
      <c r="C60">
        <v>1.5570999999999999</v>
      </c>
      <c r="D60">
        <v>0.64219999999999999</v>
      </c>
      <c r="E60">
        <v>0.50480000000000003</v>
      </c>
    </row>
    <row r="61" spans="1:5" x14ac:dyDescent="0.25">
      <c r="A61" t="s">
        <v>56</v>
      </c>
      <c r="B61" t="s">
        <v>222</v>
      </c>
      <c r="C61">
        <v>1.5570999999999999</v>
      </c>
      <c r="D61">
        <v>0.64219999999999999</v>
      </c>
      <c r="E61">
        <v>0.67310000000000003</v>
      </c>
    </row>
    <row r="62" spans="1:5" x14ac:dyDescent="0.25">
      <c r="A62" t="s">
        <v>56</v>
      </c>
      <c r="B62" t="s">
        <v>301</v>
      </c>
      <c r="C62">
        <v>1.5570999999999999</v>
      </c>
      <c r="D62">
        <v>0.16059999999999999</v>
      </c>
      <c r="E62">
        <v>0.84140000000000004</v>
      </c>
    </row>
    <row r="63" spans="1:5" x14ac:dyDescent="0.25">
      <c r="A63" t="s">
        <v>56</v>
      </c>
      <c r="B63" t="s">
        <v>63</v>
      </c>
      <c r="C63">
        <v>1.5570999999999999</v>
      </c>
      <c r="D63">
        <v>0.21410000000000001</v>
      </c>
      <c r="E63">
        <v>1.1217999999999999</v>
      </c>
    </row>
    <row r="64" spans="1:5" x14ac:dyDescent="0.25">
      <c r="A64" t="s">
        <v>56</v>
      </c>
      <c r="B64" t="s">
        <v>219</v>
      </c>
      <c r="C64">
        <v>1.5570999999999999</v>
      </c>
      <c r="D64">
        <v>1.9267000000000001</v>
      </c>
      <c r="E64">
        <v>0.44869999999999999</v>
      </c>
    </row>
    <row r="65" spans="1:5" x14ac:dyDescent="0.25">
      <c r="A65" t="s">
        <v>56</v>
      </c>
      <c r="B65" t="s">
        <v>73</v>
      </c>
      <c r="C65">
        <v>1.5570999999999999</v>
      </c>
      <c r="D65">
        <v>0.64219999999999999</v>
      </c>
      <c r="E65">
        <v>1.1217999999999999</v>
      </c>
    </row>
    <row r="66" spans="1:5" x14ac:dyDescent="0.25">
      <c r="A66" t="s">
        <v>56</v>
      </c>
      <c r="B66" t="s">
        <v>221</v>
      </c>
      <c r="C66">
        <v>1.5570999999999999</v>
      </c>
      <c r="D66">
        <v>1.7125999999999999</v>
      </c>
      <c r="E66">
        <v>0.22439999999999999</v>
      </c>
    </row>
    <row r="67" spans="1:5" x14ac:dyDescent="0.25">
      <c r="A67" t="s">
        <v>56</v>
      </c>
      <c r="B67" t="s">
        <v>220</v>
      </c>
      <c r="C67">
        <v>1.5570999999999999</v>
      </c>
      <c r="D67">
        <v>0.80279999999999996</v>
      </c>
      <c r="E67">
        <v>1.0096000000000001</v>
      </c>
    </row>
    <row r="68" spans="1:5" x14ac:dyDescent="0.25">
      <c r="A68" t="s">
        <v>56</v>
      </c>
      <c r="B68" t="s">
        <v>260</v>
      </c>
      <c r="C68">
        <v>1.5570999999999999</v>
      </c>
      <c r="D68">
        <v>1.4450000000000001</v>
      </c>
      <c r="E68">
        <v>0.50480000000000003</v>
      </c>
    </row>
    <row r="69" spans="1:5" x14ac:dyDescent="0.25">
      <c r="A69" t="s">
        <v>56</v>
      </c>
      <c r="B69" t="s">
        <v>80</v>
      </c>
      <c r="C69">
        <v>1.5570999999999999</v>
      </c>
      <c r="D69">
        <v>0.85629999999999995</v>
      </c>
      <c r="E69">
        <v>0.67310000000000003</v>
      </c>
    </row>
    <row r="70" spans="1:5" x14ac:dyDescent="0.25">
      <c r="A70" t="s">
        <v>56</v>
      </c>
      <c r="B70" t="s">
        <v>217</v>
      </c>
      <c r="C70">
        <v>1.5570999999999999</v>
      </c>
      <c r="D70">
        <v>0.48170000000000002</v>
      </c>
      <c r="E70">
        <v>2.1875</v>
      </c>
    </row>
    <row r="71" spans="1:5" x14ac:dyDescent="0.25">
      <c r="A71" t="s">
        <v>56</v>
      </c>
      <c r="B71" t="s">
        <v>218</v>
      </c>
      <c r="C71">
        <v>1.5570999999999999</v>
      </c>
      <c r="D71">
        <v>1.2844</v>
      </c>
      <c r="E71">
        <v>0.44869999999999999</v>
      </c>
    </row>
    <row r="72" spans="1:5" x14ac:dyDescent="0.25">
      <c r="A72" t="s">
        <v>56</v>
      </c>
      <c r="B72" t="s">
        <v>61</v>
      </c>
      <c r="C72">
        <v>1.5570999999999999</v>
      </c>
      <c r="D72">
        <v>1.2844</v>
      </c>
      <c r="E72">
        <v>0.89739999999999998</v>
      </c>
    </row>
    <row r="73" spans="1:5" x14ac:dyDescent="0.25">
      <c r="A73" t="s">
        <v>56</v>
      </c>
      <c r="B73" t="s">
        <v>57</v>
      </c>
      <c r="C73">
        <v>1.5570999999999999</v>
      </c>
      <c r="D73">
        <v>0.85629999999999995</v>
      </c>
      <c r="E73">
        <v>1.7948999999999999</v>
      </c>
    </row>
    <row r="74" spans="1:5" x14ac:dyDescent="0.25">
      <c r="A74" t="s">
        <v>67</v>
      </c>
      <c r="B74" t="s">
        <v>69</v>
      </c>
      <c r="C74">
        <v>1.5417000000000001</v>
      </c>
      <c r="D74">
        <v>1.0378000000000001</v>
      </c>
      <c r="E74">
        <v>0.47370000000000001</v>
      </c>
    </row>
    <row r="75" spans="1:5" x14ac:dyDescent="0.25">
      <c r="A75" t="s">
        <v>67</v>
      </c>
      <c r="B75" t="s">
        <v>70</v>
      </c>
      <c r="C75">
        <v>1.5417000000000001</v>
      </c>
      <c r="D75">
        <v>0.90810000000000002</v>
      </c>
      <c r="E75">
        <v>1.7367999999999999</v>
      </c>
    </row>
    <row r="76" spans="1:5" x14ac:dyDescent="0.25">
      <c r="A76" t="s">
        <v>67</v>
      </c>
      <c r="B76" t="s">
        <v>74</v>
      </c>
      <c r="C76">
        <v>1.5417000000000001</v>
      </c>
      <c r="D76">
        <v>0.90810000000000002</v>
      </c>
      <c r="E76">
        <v>1.1052</v>
      </c>
    </row>
    <row r="77" spans="1:5" x14ac:dyDescent="0.25">
      <c r="A77" t="s">
        <v>67</v>
      </c>
      <c r="B77" t="s">
        <v>76</v>
      </c>
      <c r="C77">
        <v>1.5417000000000001</v>
      </c>
      <c r="D77">
        <v>1.2972999999999999</v>
      </c>
      <c r="E77">
        <v>0.78949999999999998</v>
      </c>
    </row>
    <row r="78" spans="1:5" x14ac:dyDescent="0.25">
      <c r="A78" t="s">
        <v>67</v>
      </c>
      <c r="B78" t="s">
        <v>293</v>
      </c>
      <c r="C78">
        <v>1.5417000000000001</v>
      </c>
      <c r="D78">
        <v>1.0378000000000001</v>
      </c>
      <c r="E78">
        <v>0.63160000000000005</v>
      </c>
    </row>
    <row r="79" spans="1:5" x14ac:dyDescent="0.25">
      <c r="A79" t="s">
        <v>67</v>
      </c>
      <c r="B79" t="s">
        <v>83</v>
      </c>
      <c r="C79">
        <v>1.5417000000000001</v>
      </c>
      <c r="D79">
        <v>0.64859999999999995</v>
      </c>
      <c r="E79">
        <v>1.2630999999999999</v>
      </c>
    </row>
    <row r="80" spans="1:5" x14ac:dyDescent="0.25">
      <c r="A80" t="s">
        <v>67</v>
      </c>
      <c r="B80" t="s">
        <v>97</v>
      </c>
      <c r="C80">
        <v>1.5417000000000001</v>
      </c>
      <c r="D80">
        <v>0.90810000000000002</v>
      </c>
      <c r="E80">
        <v>0.78949999999999998</v>
      </c>
    </row>
    <row r="81" spans="1:5" x14ac:dyDescent="0.25">
      <c r="A81" t="s">
        <v>67</v>
      </c>
      <c r="B81" t="s">
        <v>94</v>
      </c>
      <c r="C81">
        <v>1.5417000000000001</v>
      </c>
      <c r="D81">
        <v>1.9459</v>
      </c>
      <c r="E81">
        <v>1.421</v>
      </c>
    </row>
    <row r="82" spans="1:5" x14ac:dyDescent="0.25">
      <c r="A82" t="s">
        <v>67</v>
      </c>
      <c r="B82" t="s">
        <v>59</v>
      </c>
      <c r="C82">
        <v>1.5417000000000001</v>
      </c>
      <c r="D82">
        <v>0.90810000000000002</v>
      </c>
      <c r="E82">
        <v>0.47370000000000001</v>
      </c>
    </row>
    <row r="83" spans="1:5" x14ac:dyDescent="0.25">
      <c r="A83" t="s">
        <v>67</v>
      </c>
      <c r="B83" t="s">
        <v>65</v>
      </c>
      <c r="C83">
        <v>1.5417000000000001</v>
      </c>
      <c r="D83">
        <v>1.0378000000000001</v>
      </c>
      <c r="E83">
        <v>0.47370000000000001</v>
      </c>
    </row>
    <row r="84" spans="1:5" x14ac:dyDescent="0.25">
      <c r="A84" t="s">
        <v>67</v>
      </c>
      <c r="B84" t="s">
        <v>68</v>
      </c>
      <c r="C84">
        <v>1.5417000000000001</v>
      </c>
      <c r="D84">
        <v>0.64859999999999995</v>
      </c>
      <c r="E84">
        <v>0.78949999999999998</v>
      </c>
    </row>
    <row r="85" spans="1:5" x14ac:dyDescent="0.25">
      <c r="A85" t="s">
        <v>67</v>
      </c>
      <c r="B85" t="s">
        <v>81</v>
      </c>
      <c r="C85">
        <v>1.5417000000000001</v>
      </c>
      <c r="D85">
        <v>0.51890000000000003</v>
      </c>
      <c r="E85">
        <v>1.1052</v>
      </c>
    </row>
    <row r="86" spans="1:5" x14ac:dyDescent="0.25">
      <c r="A86" t="s">
        <v>67</v>
      </c>
      <c r="B86" t="s">
        <v>77</v>
      </c>
      <c r="C86">
        <v>1.5417000000000001</v>
      </c>
      <c r="D86">
        <v>1.0378000000000001</v>
      </c>
      <c r="E86">
        <v>0.63160000000000005</v>
      </c>
    </row>
    <row r="87" spans="1:5" x14ac:dyDescent="0.25">
      <c r="A87" t="s">
        <v>67</v>
      </c>
      <c r="B87" t="s">
        <v>103</v>
      </c>
      <c r="C87">
        <v>1.5417000000000001</v>
      </c>
      <c r="D87">
        <v>1.6865000000000001</v>
      </c>
      <c r="E87">
        <v>1.1052</v>
      </c>
    </row>
    <row r="88" spans="1:5" x14ac:dyDescent="0.25">
      <c r="A88" t="s">
        <v>67</v>
      </c>
      <c r="B88" t="s">
        <v>75</v>
      </c>
      <c r="C88">
        <v>1.5417000000000001</v>
      </c>
      <c r="D88">
        <v>1.0378000000000001</v>
      </c>
      <c r="E88">
        <v>1.2630999999999999</v>
      </c>
    </row>
    <row r="89" spans="1:5" x14ac:dyDescent="0.25">
      <c r="A89" t="s">
        <v>67</v>
      </c>
      <c r="B89" t="s">
        <v>324</v>
      </c>
      <c r="C89">
        <v>1.5417000000000001</v>
      </c>
      <c r="D89">
        <v>0.48649999999999999</v>
      </c>
      <c r="E89">
        <v>1.5789</v>
      </c>
    </row>
    <row r="90" spans="1:5" x14ac:dyDescent="0.25">
      <c r="A90" t="s">
        <v>67</v>
      </c>
      <c r="B90" t="s">
        <v>79</v>
      </c>
      <c r="C90">
        <v>1.5417000000000001</v>
      </c>
      <c r="D90">
        <v>0.90810000000000002</v>
      </c>
      <c r="E90">
        <v>1.2630999999999999</v>
      </c>
    </row>
    <row r="91" spans="1:5" x14ac:dyDescent="0.25">
      <c r="A91" t="s">
        <v>67</v>
      </c>
      <c r="B91" t="s">
        <v>329</v>
      </c>
      <c r="C91">
        <v>1.5417000000000001</v>
      </c>
      <c r="D91">
        <v>0.25950000000000001</v>
      </c>
      <c r="E91">
        <v>1.2630999999999999</v>
      </c>
    </row>
    <row r="92" spans="1:5" x14ac:dyDescent="0.25">
      <c r="A92" t="s">
        <v>67</v>
      </c>
      <c r="B92" t="s">
        <v>66</v>
      </c>
      <c r="C92">
        <v>1.5417000000000001</v>
      </c>
      <c r="D92">
        <v>1.2972999999999999</v>
      </c>
      <c r="E92">
        <v>1.7367999999999999</v>
      </c>
    </row>
    <row r="93" spans="1:5" x14ac:dyDescent="0.25">
      <c r="A93" t="s">
        <v>67</v>
      </c>
      <c r="B93" t="s">
        <v>71</v>
      </c>
      <c r="C93">
        <v>1.5417000000000001</v>
      </c>
      <c r="D93">
        <v>0.77839999999999998</v>
      </c>
      <c r="E93">
        <v>1.1052</v>
      </c>
    </row>
    <row r="94" spans="1:5" x14ac:dyDescent="0.25">
      <c r="A94" t="s">
        <v>67</v>
      </c>
      <c r="B94" t="s">
        <v>88</v>
      </c>
      <c r="C94">
        <v>1.5417000000000001</v>
      </c>
      <c r="D94">
        <v>1.2972999999999999</v>
      </c>
      <c r="E94">
        <v>0.63160000000000005</v>
      </c>
    </row>
    <row r="95" spans="1:5" x14ac:dyDescent="0.25">
      <c r="A95" t="s">
        <v>67</v>
      </c>
      <c r="B95" t="s">
        <v>85</v>
      </c>
      <c r="C95">
        <v>1.5417000000000001</v>
      </c>
      <c r="D95">
        <v>1.0378000000000001</v>
      </c>
      <c r="E95">
        <v>0.78949999999999998</v>
      </c>
    </row>
    <row r="96" spans="1:5" x14ac:dyDescent="0.25">
      <c r="A96" t="s">
        <v>67</v>
      </c>
      <c r="B96" t="s">
        <v>82</v>
      </c>
      <c r="C96">
        <v>1.5417000000000001</v>
      </c>
      <c r="D96">
        <v>1.0810999999999999</v>
      </c>
      <c r="E96">
        <v>0.78949999999999998</v>
      </c>
    </row>
    <row r="97" spans="1:5" x14ac:dyDescent="0.25">
      <c r="A97" t="s">
        <v>67</v>
      </c>
      <c r="B97" t="s">
        <v>58</v>
      </c>
      <c r="C97">
        <v>1.5417000000000001</v>
      </c>
      <c r="D97">
        <v>1.1675</v>
      </c>
      <c r="E97">
        <v>0.94730000000000003</v>
      </c>
    </row>
    <row r="98" spans="1:5" x14ac:dyDescent="0.25">
      <c r="A98" t="s">
        <v>86</v>
      </c>
      <c r="B98" t="s">
        <v>84</v>
      </c>
      <c r="C98">
        <v>1.2903</v>
      </c>
      <c r="D98">
        <v>1.6792</v>
      </c>
      <c r="E98">
        <v>1.4867999999999999</v>
      </c>
    </row>
    <row r="99" spans="1:5" x14ac:dyDescent="0.25">
      <c r="A99" t="s">
        <v>86</v>
      </c>
      <c r="B99" t="s">
        <v>98</v>
      </c>
      <c r="C99">
        <v>1.2903</v>
      </c>
      <c r="D99">
        <v>1.1625000000000001</v>
      </c>
      <c r="E99">
        <v>0.74339999999999995</v>
      </c>
    </row>
    <row r="100" spans="1:5" x14ac:dyDescent="0.25">
      <c r="A100" t="s">
        <v>86</v>
      </c>
      <c r="B100" t="s">
        <v>111</v>
      </c>
      <c r="C100">
        <v>1.2903</v>
      </c>
      <c r="D100">
        <v>1.55</v>
      </c>
      <c r="E100">
        <v>1.3381000000000001</v>
      </c>
    </row>
    <row r="101" spans="1:5" x14ac:dyDescent="0.25">
      <c r="A101" t="s">
        <v>86</v>
      </c>
      <c r="B101" t="s">
        <v>91</v>
      </c>
      <c r="C101">
        <v>1.2903</v>
      </c>
      <c r="D101">
        <v>1.55</v>
      </c>
      <c r="E101">
        <v>0.8921</v>
      </c>
    </row>
    <row r="102" spans="1:5" x14ac:dyDescent="0.25">
      <c r="A102" t="s">
        <v>86</v>
      </c>
      <c r="B102" t="s">
        <v>93</v>
      </c>
      <c r="C102">
        <v>1.2903</v>
      </c>
      <c r="D102">
        <v>0.62</v>
      </c>
      <c r="E102">
        <v>1.2488999999999999</v>
      </c>
    </row>
    <row r="103" spans="1:5" x14ac:dyDescent="0.25">
      <c r="A103" t="s">
        <v>86</v>
      </c>
      <c r="B103" t="s">
        <v>116</v>
      </c>
      <c r="C103">
        <v>1.2903</v>
      </c>
      <c r="D103">
        <v>0.9042</v>
      </c>
      <c r="E103">
        <v>1.0407</v>
      </c>
    </row>
    <row r="104" spans="1:5" x14ac:dyDescent="0.25">
      <c r="A104" t="s">
        <v>86</v>
      </c>
      <c r="B104" t="s">
        <v>287</v>
      </c>
      <c r="C104">
        <v>1.2903</v>
      </c>
      <c r="D104">
        <v>0.64580000000000004</v>
      </c>
      <c r="E104">
        <v>1.0407</v>
      </c>
    </row>
    <row r="105" spans="1:5" x14ac:dyDescent="0.25">
      <c r="A105" t="s">
        <v>86</v>
      </c>
      <c r="B105" t="s">
        <v>92</v>
      </c>
      <c r="C105">
        <v>1.2903</v>
      </c>
      <c r="D105">
        <v>1.6792</v>
      </c>
      <c r="E105">
        <v>1.1894</v>
      </c>
    </row>
    <row r="106" spans="1:5" x14ac:dyDescent="0.25">
      <c r="A106" t="s">
        <v>86</v>
      </c>
      <c r="B106" t="s">
        <v>112</v>
      </c>
      <c r="C106">
        <v>1.2903</v>
      </c>
      <c r="D106">
        <v>0</v>
      </c>
      <c r="E106">
        <v>1.9624999999999999</v>
      </c>
    </row>
    <row r="107" spans="1:5" x14ac:dyDescent="0.25">
      <c r="A107" t="s">
        <v>86</v>
      </c>
      <c r="B107" t="s">
        <v>78</v>
      </c>
      <c r="C107">
        <v>1.2903</v>
      </c>
      <c r="D107">
        <v>0.62</v>
      </c>
      <c r="E107">
        <v>0.8921</v>
      </c>
    </row>
    <row r="108" spans="1:5" x14ac:dyDescent="0.25">
      <c r="A108" t="s">
        <v>86</v>
      </c>
      <c r="B108" t="s">
        <v>121</v>
      </c>
      <c r="C108">
        <v>1.2903</v>
      </c>
      <c r="D108">
        <v>0.62</v>
      </c>
      <c r="E108">
        <v>0.8921</v>
      </c>
    </row>
    <row r="109" spans="1:5" x14ac:dyDescent="0.25">
      <c r="A109" t="s">
        <v>86</v>
      </c>
      <c r="B109" t="s">
        <v>95</v>
      </c>
      <c r="C109">
        <v>1.2903</v>
      </c>
      <c r="D109">
        <v>0.1938</v>
      </c>
      <c r="E109">
        <v>1.3381000000000001</v>
      </c>
    </row>
    <row r="110" spans="1:5" x14ac:dyDescent="0.25">
      <c r="A110" t="s">
        <v>86</v>
      </c>
      <c r="B110" t="s">
        <v>122</v>
      </c>
      <c r="C110">
        <v>1.2903</v>
      </c>
      <c r="D110">
        <v>0.58130000000000004</v>
      </c>
      <c r="E110">
        <v>1.5610999999999999</v>
      </c>
    </row>
    <row r="111" spans="1:5" x14ac:dyDescent="0.25">
      <c r="A111" t="s">
        <v>86</v>
      </c>
      <c r="B111" t="s">
        <v>313</v>
      </c>
      <c r="C111">
        <v>1.2903</v>
      </c>
      <c r="D111">
        <v>1.7438</v>
      </c>
      <c r="E111">
        <v>0.223</v>
      </c>
    </row>
    <row r="112" spans="1:5" x14ac:dyDescent="0.25">
      <c r="A112" t="s">
        <v>86</v>
      </c>
      <c r="B112" t="s">
        <v>99</v>
      </c>
      <c r="C112">
        <v>1.2903</v>
      </c>
      <c r="D112">
        <v>0.9042</v>
      </c>
      <c r="E112">
        <v>1.0407</v>
      </c>
    </row>
    <row r="113" spans="1:5" x14ac:dyDescent="0.25">
      <c r="A113" t="s">
        <v>86</v>
      </c>
      <c r="B113" t="s">
        <v>100</v>
      </c>
      <c r="C113">
        <v>1.2903</v>
      </c>
      <c r="D113">
        <v>1.55</v>
      </c>
      <c r="E113">
        <v>0.53520000000000001</v>
      </c>
    </row>
    <row r="114" spans="1:5" x14ac:dyDescent="0.25">
      <c r="A114" t="s">
        <v>86</v>
      </c>
      <c r="B114" t="s">
        <v>101</v>
      </c>
      <c r="C114">
        <v>1.2903</v>
      </c>
      <c r="D114">
        <v>1.395</v>
      </c>
      <c r="E114">
        <v>0.8921</v>
      </c>
    </row>
    <row r="115" spans="1:5" x14ac:dyDescent="0.25">
      <c r="A115" t="s">
        <v>86</v>
      </c>
      <c r="B115" t="s">
        <v>118</v>
      </c>
      <c r="C115">
        <v>1.2903</v>
      </c>
      <c r="D115">
        <v>0.77500000000000002</v>
      </c>
      <c r="E115">
        <v>0.71360000000000001</v>
      </c>
    </row>
    <row r="116" spans="1:5" x14ac:dyDescent="0.25">
      <c r="A116" t="s">
        <v>86</v>
      </c>
      <c r="B116" t="s">
        <v>96</v>
      </c>
      <c r="C116">
        <v>1.2903</v>
      </c>
      <c r="D116">
        <v>1.1625000000000001</v>
      </c>
      <c r="E116">
        <v>0.59470000000000001</v>
      </c>
    </row>
    <row r="117" spans="1:5" x14ac:dyDescent="0.25">
      <c r="A117" t="s">
        <v>86</v>
      </c>
      <c r="B117" t="s">
        <v>326</v>
      </c>
      <c r="C117">
        <v>1.2903</v>
      </c>
      <c r="D117">
        <v>0.77500000000000002</v>
      </c>
      <c r="E117">
        <v>0.35680000000000001</v>
      </c>
    </row>
    <row r="118" spans="1:5" x14ac:dyDescent="0.25">
      <c r="A118" t="s">
        <v>86</v>
      </c>
      <c r="B118" t="s">
        <v>330</v>
      </c>
      <c r="C118">
        <v>1.2903</v>
      </c>
      <c r="D118">
        <v>0.46500000000000002</v>
      </c>
      <c r="E118">
        <v>0.71360000000000001</v>
      </c>
    </row>
    <row r="119" spans="1:5" x14ac:dyDescent="0.25">
      <c r="A119" t="s">
        <v>86</v>
      </c>
      <c r="B119" t="s">
        <v>126</v>
      </c>
      <c r="C119">
        <v>1.2903</v>
      </c>
      <c r="D119">
        <v>0.93</v>
      </c>
      <c r="E119">
        <v>1.0705</v>
      </c>
    </row>
    <row r="120" spans="1:5" x14ac:dyDescent="0.25">
      <c r="A120" t="s">
        <v>86</v>
      </c>
      <c r="B120" t="s">
        <v>106</v>
      </c>
      <c r="C120">
        <v>1.2903</v>
      </c>
      <c r="D120">
        <v>0.96879999999999999</v>
      </c>
      <c r="E120">
        <v>1.3381000000000001</v>
      </c>
    </row>
    <row r="121" spans="1:5" x14ac:dyDescent="0.25">
      <c r="A121" t="s">
        <v>86</v>
      </c>
      <c r="B121" t="s">
        <v>346</v>
      </c>
      <c r="C121">
        <v>1.2903</v>
      </c>
      <c r="D121">
        <v>1.085</v>
      </c>
      <c r="E121">
        <v>0.8921</v>
      </c>
    </row>
    <row r="122" spans="1:5" x14ac:dyDescent="0.25">
      <c r="A122" t="s">
        <v>109</v>
      </c>
      <c r="B122" t="s">
        <v>89</v>
      </c>
      <c r="C122">
        <v>1.7307999999999999</v>
      </c>
      <c r="D122">
        <v>1.0591999999999999</v>
      </c>
      <c r="E122">
        <v>1.1403000000000001</v>
      </c>
    </row>
    <row r="123" spans="1:5" x14ac:dyDescent="0.25">
      <c r="A123" t="s">
        <v>109</v>
      </c>
      <c r="B123" t="s">
        <v>87</v>
      </c>
      <c r="C123">
        <v>1.7307999999999999</v>
      </c>
      <c r="D123">
        <v>1.04</v>
      </c>
      <c r="E123">
        <v>1.0643</v>
      </c>
    </row>
    <row r="124" spans="1:5" x14ac:dyDescent="0.25">
      <c r="A124" t="s">
        <v>109</v>
      </c>
      <c r="B124" t="s">
        <v>110</v>
      </c>
      <c r="C124">
        <v>1.7307999999999999</v>
      </c>
      <c r="D124">
        <v>1.1555</v>
      </c>
      <c r="E124">
        <v>1.0136000000000001</v>
      </c>
    </row>
    <row r="125" spans="1:5" x14ac:dyDescent="0.25">
      <c r="A125" t="s">
        <v>109</v>
      </c>
      <c r="B125" t="s">
        <v>113</v>
      </c>
      <c r="C125">
        <v>1.7307999999999999</v>
      </c>
      <c r="D125">
        <v>0.69330000000000003</v>
      </c>
      <c r="E125">
        <v>0.9123</v>
      </c>
    </row>
    <row r="126" spans="1:5" x14ac:dyDescent="0.25">
      <c r="A126" t="s">
        <v>109</v>
      </c>
      <c r="B126" t="s">
        <v>115</v>
      </c>
      <c r="C126">
        <v>1.7307999999999999</v>
      </c>
      <c r="D126">
        <v>1.1555</v>
      </c>
      <c r="E126">
        <v>1.5205</v>
      </c>
    </row>
    <row r="127" spans="1:5" x14ac:dyDescent="0.25">
      <c r="A127" t="s">
        <v>109</v>
      </c>
      <c r="B127" t="s">
        <v>114</v>
      </c>
      <c r="C127">
        <v>1.7307999999999999</v>
      </c>
      <c r="D127">
        <v>1.2518</v>
      </c>
      <c r="E127">
        <v>0.63349999999999995</v>
      </c>
    </row>
    <row r="128" spans="1:5" x14ac:dyDescent="0.25">
      <c r="A128" t="s">
        <v>109</v>
      </c>
      <c r="B128" t="s">
        <v>104</v>
      </c>
      <c r="C128">
        <v>1.7307999999999999</v>
      </c>
      <c r="D128">
        <v>1.4443999999999999</v>
      </c>
      <c r="E128">
        <v>1.0136000000000001</v>
      </c>
    </row>
    <row r="129" spans="1:5" x14ac:dyDescent="0.25">
      <c r="A129" t="s">
        <v>109</v>
      </c>
      <c r="B129" t="s">
        <v>108</v>
      </c>
      <c r="C129">
        <v>1.7307999999999999</v>
      </c>
      <c r="D129">
        <v>0.67410000000000003</v>
      </c>
      <c r="E129">
        <v>0.88690000000000002</v>
      </c>
    </row>
    <row r="130" spans="1:5" x14ac:dyDescent="0.25">
      <c r="A130" t="s">
        <v>109</v>
      </c>
      <c r="B130" t="s">
        <v>117</v>
      </c>
      <c r="C130">
        <v>1.7307999999999999</v>
      </c>
      <c r="D130">
        <v>0.38519999999999999</v>
      </c>
      <c r="E130">
        <v>1.9006000000000001</v>
      </c>
    </row>
    <row r="131" spans="1:5" x14ac:dyDescent="0.25">
      <c r="A131" t="s">
        <v>109</v>
      </c>
      <c r="B131" t="s">
        <v>90</v>
      </c>
      <c r="C131">
        <v>1.7307999999999999</v>
      </c>
      <c r="D131">
        <v>0.57779999999999998</v>
      </c>
      <c r="E131">
        <v>0.76019999999999999</v>
      </c>
    </row>
    <row r="132" spans="1:5" x14ac:dyDescent="0.25">
      <c r="A132" t="s">
        <v>109</v>
      </c>
      <c r="B132" t="s">
        <v>420</v>
      </c>
      <c r="C132">
        <v>1.7307999999999999</v>
      </c>
      <c r="D132">
        <v>0.86670000000000003</v>
      </c>
      <c r="E132">
        <v>0.63349999999999995</v>
      </c>
    </row>
    <row r="133" spans="1:5" x14ac:dyDescent="0.25">
      <c r="A133" t="s">
        <v>109</v>
      </c>
      <c r="B133" t="s">
        <v>120</v>
      </c>
      <c r="C133">
        <v>1.7307999999999999</v>
      </c>
      <c r="D133">
        <v>0.57779999999999998</v>
      </c>
      <c r="E133">
        <v>0.76019999999999999</v>
      </c>
    </row>
    <row r="134" spans="1:5" x14ac:dyDescent="0.25">
      <c r="A134" t="s">
        <v>109</v>
      </c>
      <c r="B134" t="s">
        <v>316</v>
      </c>
      <c r="C134">
        <v>1.7307999999999999</v>
      </c>
      <c r="D134">
        <v>0.80889999999999995</v>
      </c>
      <c r="E134">
        <v>0.30409999999999998</v>
      </c>
    </row>
    <row r="135" spans="1:5" x14ac:dyDescent="0.25">
      <c r="A135" t="s">
        <v>109</v>
      </c>
      <c r="B135" t="s">
        <v>102</v>
      </c>
      <c r="C135">
        <v>1.7307999999999999</v>
      </c>
      <c r="D135">
        <v>0.57779999999999998</v>
      </c>
      <c r="E135">
        <v>0.76019999999999999</v>
      </c>
    </row>
    <row r="136" spans="1:5" x14ac:dyDescent="0.25">
      <c r="A136" t="s">
        <v>109</v>
      </c>
      <c r="B136" t="s">
        <v>123</v>
      </c>
      <c r="C136">
        <v>1.7307999999999999</v>
      </c>
      <c r="D136">
        <v>0.86670000000000003</v>
      </c>
      <c r="E136">
        <v>0.50680000000000003</v>
      </c>
    </row>
    <row r="137" spans="1:5" x14ac:dyDescent="0.25">
      <c r="A137" t="s">
        <v>109</v>
      </c>
      <c r="B137" t="s">
        <v>124</v>
      </c>
      <c r="C137">
        <v>1.7307999999999999</v>
      </c>
      <c r="D137">
        <v>1.2518</v>
      </c>
      <c r="E137">
        <v>1.1403000000000001</v>
      </c>
    </row>
    <row r="138" spans="1:5" x14ac:dyDescent="0.25">
      <c r="A138" t="s">
        <v>109</v>
      </c>
      <c r="B138" t="s">
        <v>319</v>
      </c>
      <c r="C138">
        <v>1.7307999999999999</v>
      </c>
      <c r="D138">
        <v>1.7333000000000001</v>
      </c>
      <c r="E138">
        <v>1.2163999999999999</v>
      </c>
    </row>
    <row r="139" spans="1:5" x14ac:dyDescent="0.25">
      <c r="A139" t="s">
        <v>109</v>
      </c>
      <c r="B139" t="s">
        <v>125</v>
      </c>
      <c r="C139">
        <v>1.7307999999999999</v>
      </c>
      <c r="D139">
        <v>0.57779999999999998</v>
      </c>
      <c r="E139">
        <v>1.2163999999999999</v>
      </c>
    </row>
    <row r="140" spans="1:5" x14ac:dyDescent="0.25">
      <c r="A140" t="s">
        <v>109</v>
      </c>
      <c r="B140" t="s">
        <v>336</v>
      </c>
      <c r="C140">
        <v>1.7307999999999999</v>
      </c>
      <c r="D140">
        <v>1.1555</v>
      </c>
      <c r="E140">
        <v>0.63349999999999995</v>
      </c>
    </row>
    <row r="141" spans="1:5" x14ac:dyDescent="0.25">
      <c r="A141" t="s">
        <v>109</v>
      </c>
      <c r="B141" t="s">
        <v>338</v>
      </c>
      <c r="C141">
        <v>1.7307999999999999</v>
      </c>
      <c r="D141">
        <v>0.57779999999999998</v>
      </c>
      <c r="E141">
        <v>1.1403000000000001</v>
      </c>
    </row>
    <row r="142" spans="1:5" x14ac:dyDescent="0.25">
      <c r="A142" t="s">
        <v>109</v>
      </c>
      <c r="B142" t="s">
        <v>107</v>
      </c>
      <c r="C142">
        <v>1.7307999999999999</v>
      </c>
      <c r="D142">
        <v>1.9643999999999999</v>
      </c>
      <c r="E142">
        <v>0.9123</v>
      </c>
    </row>
    <row r="143" spans="1:5" x14ac:dyDescent="0.25">
      <c r="A143" t="s">
        <v>109</v>
      </c>
      <c r="B143" t="s">
        <v>127</v>
      </c>
      <c r="C143">
        <v>1.7307999999999999</v>
      </c>
      <c r="D143">
        <v>1.0591999999999999</v>
      </c>
      <c r="E143">
        <v>1.0136000000000001</v>
      </c>
    </row>
    <row r="144" spans="1:5" x14ac:dyDescent="0.25">
      <c r="A144" t="s">
        <v>109</v>
      </c>
      <c r="B144" t="s">
        <v>128</v>
      </c>
      <c r="C144">
        <v>1.7307999999999999</v>
      </c>
      <c r="D144">
        <v>0.57779999999999998</v>
      </c>
      <c r="E144">
        <v>0.76019999999999999</v>
      </c>
    </row>
    <row r="145" spans="1:5" x14ac:dyDescent="0.25">
      <c r="A145" t="s">
        <v>109</v>
      </c>
      <c r="B145" t="s">
        <v>132</v>
      </c>
      <c r="C145">
        <v>1.7307999999999999</v>
      </c>
      <c r="D145">
        <v>1.9258999999999999</v>
      </c>
      <c r="E145">
        <v>2.0272999999999999</v>
      </c>
    </row>
    <row r="146" spans="1:5" x14ac:dyDescent="0.25">
      <c r="A146" t="s">
        <v>130</v>
      </c>
      <c r="B146" t="s">
        <v>274</v>
      </c>
      <c r="C146">
        <v>1.631</v>
      </c>
      <c r="D146">
        <v>1.4890000000000001</v>
      </c>
      <c r="E146">
        <v>1.3458000000000001</v>
      </c>
    </row>
    <row r="147" spans="1:5" x14ac:dyDescent="0.25">
      <c r="A147" t="s">
        <v>130</v>
      </c>
      <c r="B147" t="s">
        <v>276</v>
      </c>
      <c r="C147">
        <v>1.631</v>
      </c>
      <c r="D147">
        <v>1.3138000000000001</v>
      </c>
      <c r="E147">
        <v>1.0094000000000001</v>
      </c>
    </row>
    <row r="148" spans="1:5" x14ac:dyDescent="0.25">
      <c r="A148" t="s">
        <v>130</v>
      </c>
      <c r="B148" t="s">
        <v>282</v>
      </c>
      <c r="C148">
        <v>1.631</v>
      </c>
      <c r="D148">
        <v>1.3138000000000001</v>
      </c>
      <c r="E148">
        <v>0.67290000000000005</v>
      </c>
    </row>
    <row r="149" spans="1:5" x14ac:dyDescent="0.25">
      <c r="A149" t="s">
        <v>130</v>
      </c>
      <c r="B149" t="s">
        <v>284</v>
      </c>
      <c r="C149">
        <v>1.631</v>
      </c>
      <c r="D149">
        <v>0.52549999999999997</v>
      </c>
      <c r="E149">
        <v>0.67290000000000005</v>
      </c>
    </row>
    <row r="150" spans="1:5" x14ac:dyDescent="0.25">
      <c r="A150" t="s">
        <v>130</v>
      </c>
      <c r="B150" t="s">
        <v>418</v>
      </c>
      <c r="C150">
        <v>1.631</v>
      </c>
      <c r="D150">
        <v>1.2262</v>
      </c>
      <c r="E150">
        <v>0.67290000000000005</v>
      </c>
    </row>
    <row r="151" spans="1:5" x14ac:dyDescent="0.25">
      <c r="A151" t="s">
        <v>130</v>
      </c>
      <c r="B151" t="s">
        <v>290</v>
      </c>
      <c r="C151">
        <v>1.631</v>
      </c>
      <c r="D151">
        <v>1.6641999999999999</v>
      </c>
      <c r="E151">
        <v>1.2337</v>
      </c>
    </row>
    <row r="152" spans="1:5" x14ac:dyDescent="0.25">
      <c r="A152" t="s">
        <v>130</v>
      </c>
      <c r="B152" t="s">
        <v>294</v>
      </c>
      <c r="C152">
        <v>1.631</v>
      </c>
      <c r="D152">
        <v>0.61309999999999998</v>
      </c>
      <c r="E152">
        <v>1.2337</v>
      </c>
    </row>
    <row r="153" spans="1:5" x14ac:dyDescent="0.25">
      <c r="A153" t="s">
        <v>130</v>
      </c>
      <c r="B153" t="s">
        <v>442</v>
      </c>
      <c r="C153">
        <v>1.631</v>
      </c>
      <c r="D153">
        <v>0.70069999999999999</v>
      </c>
      <c r="E153">
        <v>1.0094000000000001</v>
      </c>
    </row>
    <row r="154" spans="1:5" x14ac:dyDescent="0.25">
      <c r="A154" t="s">
        <v>130</v>
      </c>
      <c r="B154" t="s">
        <v>419</v>
      </c>
      <c r="C154">
        <v>1.631</v>
      </c>
      <c r="D154">
        <v>1.3138000000000001</v>
      </c>
      <c r="E154">
        <v>1.5701000000000001</v>
      </c>
    </row>
    <row r="155" spans="1:5" x14ac:dyDescent="0.25">
      <c r="A155" t="s">
        <v>130</v>
      </c>
      <c r="B155" t="s">
        <v>467</v>
      </c>
      <c r="C155">
        <v>1.631</v>
      </c>
      <c r="D155">
        <v>1.1387</v>
      </c>
      <c r="E155">
        <v>0.67290000000000005</v>
      </c>
    </row>
    <row r="156" spans="1:5" x14ac:dyDescent="0.25">
      <c r="A156" t="s">
        <v>130</v>
      </c>
      <c r="B156" t="s">
        <v>466</v>
      </c>
      <c r="C156">
        <v>1.631</v>
      </c>
      <c r="D156">
        <v>0.87590000000000001</v>
      </c>
      <c r="E156">
        <v>1.7944</v>
      </c>
    </row>
    <row r="157" spans="1:5" x14ac:dyDescent="0.25">
      <c r="A157" t="s">
        <v>130</v>
      </c>
      <c r="B157" t="s">
        <v>441</v>
      </c>
      <c r="C157">
        <v>1.631</v>
      </c>
      <c r="D157">
        <v>1.4890000000000001</v>
      </c>
      <c r="E157">
        <v>1.0094000000000001</v>
      </c>
    </row>
    <row r="158" spans="1:5" x14ac:dyDescent="0.25">
      <c r="A158" t="s">
        <v>130</v>
      </c>
      <c r="B158" t="s">
        <v>307</v>
      </c>
      <c r="C158">
        <v>1.631</v>
      </c>
      <c r="D158">
        <v>0.52549999999999997</v>
      </c>
      <c r="E158">
        <v>0.67290000000000005</v>
      </c>
    </row>
    <row r="159" spans="1:5" x14ac:dyDescent="0.25">
      <c r="A159" t="s">
        <v>130</v>
      </c>
      <c r="B159" t="s">
        <v>308</v>
      </c>
      <c r="C159">
        <v>1.631</v>
      </c>
      <c r="D159">
        <v>0.87590000000000001</v>
      </c>
      <c r="E159">
        <v>1.1214999999999999</v>
      </c>
    </row>
    <row r="160" spans="1:5" x14ac:dyDescent="0.25">
      <c r="A160" t="s">
        <v>130</v>
      </c>
      <c r="B160" t="s">
        <v>465</v>
      </c>
      <c r="C160">
        <v>1.631</v>
      </c>
      <c r="D160">
        <v>0.26279999999999998</v>
      </c>
      <c r="E160">
        <v>0.67290000000000005</v>
      </c>
    </row>
    <row r="161" spans="1:5" x14ac:dyDescent="0.25">
      <c r="A161" t="s">
        <v>130</v>
      </c>
      <c r="B161" t="s">
        <v>131</v>
      </c>
      <c r="C161">
        <v>1.631</v>
      </c>
      <c r="D161">
        <v>0.35039999999999999</v>
      </c>
      <c r="E161">
        <v>0.56079999999999997</v>
      </c>
    </row>
    <row r="162" spans="1:5" x14ac:dyDescent="0.25">
      <c r="A162" t="s">
        <v>130</v>
      </c>
      <c r="B162" t="s">
        <v>129</v>
      </c>
      <c r="C162">
        <v>1.631</v>
      </c>
      <c r="D162">
        <v>1.1387</v>
      </c>
      <c r="E162">
        <v>0.67290000000000005</v>
      </c>
    </row>
    <row r="163" spans="1:5" x14ac:dyDescent="0.25">
      <c r="A163" t="s">
        <v>130</v>
      </c>
      <c r="B163" t="s">
        <v>464</v>
      </c>
      <c r="C163">
        <v>1.631</v>
      </c>
      <c r="D163">
        <v>0.96350000000000002</v>
      </c>
      <c r="E163">
        <v>1.2337</v>
      </c>
    </row>
    <row r="164" spans="1:5" x14ac:dyDescent="0.25">
      <c r="A164" t="s">
        <v>130</v>
      </c>
      <c r="B164" t="s">
        <v>105</v>
      </c>
      <c r="C164">
        <v>1.631</v>
      </c>
      <c r="D164">
        <v>0.96350000000000002</v>
      </c>
      <c r="E164">
        <v>1.1214999999999999</v>
      </c>
    </row>
    <row r="165" spans="1:5" x14ac:dyDescent="0.25">
      <c r="A165" t="s">
        <v>130</v>
      </c>
      <c r="B165" t="s">
        <v>332</v>
      </c>
      <c r="C165">
        <v>1.631</v>
      </c>
      <c r="D165">
        <v>1.1387</v>
      </c>
      <c r="E165">
        <v>0.78510000000000002</v>
      </c>
    </row>
    <row r="166" spans="1:5" x14ac:dyDescent="0.25">
      <c r="A166" t="s">
        <v>130</v>
      </c>
      <c r="B166" t="s">
        <v>119</v>
      </c>
      <c r="C166">
        <v>1.631</v>
      </c>
      <c r="D166">
        <v>1.3138000000000001</v>
      </c>
      <c r="E166">
        <v>0.67290000000000005</v>
      </c>
    </row>
    <row r="167" spans="1:5" x14ac:dyDescent="0.25">
      <c r="A167" t="s">
        <v>130</v>
      </c>
      <c r="B167" t="s">
        <v>344</v>
      </c>
      <c r="C167">
        <v>1.631</v>
      </c>
      <c r="D167">
        <v>0.7883</v>
      </c>
      <c r="E167">
        <v>0.78510000000000002</v>
      </c>
    </row>
    <row r="168" spans="1:5" x14ac:dyDescent="0.25">
      <c r="A168" t="s">
        <v>130</v>
      </c>
      <c r="B168" t="s">
        <v>345</v>
      </c>
      <c r="C168">
        <v>1.631</v>
      </c>
      <c r="D168">
        <v>0.96350000000000002</v>
      </c>
      <c r="E168">
        <v>1.2337</v>
      </c>
    </row>
    <row r="169" spans="1:5" x14ac:dyDescent="0.25">
      <c r="A169" t="s">
        <v>130</v>
      </c>
      <c r="B169" t="s">
        <v>443</v>
      </c>
      <c r="C169">
        <v>1.631</v>
      </c>
      <c r="D169">
        <v>1.0510999999999999</v>
      </c>
      <c r="E169">
        <v>1.5701000000000001</v>
      </c>
    </row>
    <row r="170" spans="1:5" x14ac:dyDescent="0.25">
      <c r="A170" t="s">
        <v>19</v>
      </c>
      <c r="B170" t="s">
        <v>223</v>
      </c>
      <c r="C170">
        <v>1.5713999999999999</v>
      </c>
      <c r="D170">
        <v>0.84850000000000003</v>
      </c>
      <c r="E170">
        <v>0.55269999999999997</v>
      </c>
    </row>
    <row r="171" spans="1:5" x14ac:dyDescent="0.25">
      <c r="A171" t="s">
        <v>19</v>
      </c>
      <c r="B171" t="s">
        <v>146</v>
      </c>
      <c r="C171">
        <v>1.5713999999999999</v>
      </c>
      <c r="D171">
        <v>0.31819999999999998</v>
      </c>
      <c r="E171">
        <v>1.2435</v>
      </c>
    </row>
    <row r="172" spans="1:5" x14ac:dyDescent="0.25">
      <c r="A172" t="s">
        <v>19</v>
      </c>
      <c r="B172" t="s">
        <v>144</v>
      </c>
      <c r="C172">
        <v>1.5713999999999999</v>
      </c>
      <c r="D172">
        <v>0.9546</v>
      </c>
      <c r="E172">
        <v>1.0362</v>
      </c>
    </row>
    <row r="173" spans="1:5" x14ac:dyDescent="0.25">
      <c r="A173" t="s">
        <v>19</v>
      </c>
      <c r="B173" t="s">
        <v>226</v>
      </c>
      <c r="C173">
        <v>1.5713999999999999</v>
      </c>
      <c r="D173">
        <v>0.63639999999999997</v>
      </c>
      <c r="E173">
        <v>0.82899999999999996</v>
      </c>
    </row>
    <row r="174" spans="1:5" x14ac:dyDescent="0.25">
      <c r="A174" t="s">
        <v>19</v>
      </c>
      <c r="B174" t="s">
        <v>231</v>
      </c>
      <c r="C174">
        <v>1.5713999999999999</v>
      </c>
      <c r="D174">
        <v>0.84850000000000003</v>
      </c>
      <c r="E174">
        <v>0.55269999999999997</v>
      </c>
    </row>
    <row r="175" spans="1:5" x14ac:dyDescent="0.25">
      <c r="A175" t="s">
        <v>19</v>
      </c>
      <c r="B175" t="s">
        <v>314</v>
      </c>
      <c r="C175">
        <v>1.5713999999999999</v>
      </c>
      <c r="D175">
        <v>1.1136999999999999</v>
      </c>
      <c r="E175">
        <v>1.4507000000000001</v>
      </c>
    </row>
    <row r="176" spans="1:5" x14ac:dyDescent="0.25">
      <c r="A176" t="s">
        <v>19</v>
      </c>
      <c r="B176" t="s">
        <v>233</v>
      </c>
      <c r="C176">
        <v>1.5713999999999999</v>
      </c>
      <c r="D176">
        <v>0.42430000000000001</v>
      </c>
      <c r="E176">
        <v>2.2105999999999999</v>
      </c>
    </row>
    <row r="177" spans="1:5" x14ac:dyDescent="0.25">
      <c r="A177" t="s">
        <v>19</v>
      </c>
      <c r="B177" t="s">
        <v>133</v>
      </c>
      <c r="C177">
        <v>1.5713999999999999</v>
      </c>
      <c r="D177">
        <v>0.84850000000000003</v>
      </c>
      <c r="E177">
        <v>0.27629999999999999</v>
      </c>
    </row>
    <row r="178" spans="1:5" x14ac:dyDescent="0.25">
      <c r="A178" t="s">
        <v>19</v>
      </c>
      <c r="B178" t="s">
        <v>234</v>
      </c>
      <c r="C178">
        <v>1.5713999999999999</v>
      </c>
      <c r="D178">
        <v>0.84850000000000003</v>
      </c>
      <c r="E178">
        <v>1.3815999999999999</v>
      </c>
    </row>
    <row r="179" spans="1:5" x14ac:dyDescent="0.25">
      <c r="A179" t="s">
        <v>19</v>
      </c>
      <c r="B179" t="s">
        <v>21</v>
      </c>
      <c r="C179">
        <v>1.5713999999999999</v>
      </c>
      <c r="D179">
        <v>1.4318</v>
      </c>
      <c r="E179">
        <v>0.62170000000000003</v>
      </c>
    </row>
    <row r="180" spans="1:5" x14ac:dyDescent="0.25">
      <c r="A180" t="s">
        <v>19</v>
      </c>
      <c r="B180" t="s">
        <v>20</v>
      </c>
      <c r="C180">
        <v>1.5713999999999999</v>
      </c>
      <c r="D180">
        <v>0.63639999999999997</v>
      </c>
      <c r="E180">
        <v>1.3815999999999999</v>
      </c>
    </row>
    <row r="181" spans="1:5" x14ac:dyDescent="0.25">
      <c r="A181" t="s">
        <v>19</v>
      </c>
      <c r="B181" t="s">
        <v>225</v>
      </c>
      <c r="C181">
        <v>1.5713999999999999</v>
      </c>
      <c r="D181">
        <v>1.5909</v>
      </c>
      <c r="E181">
        <v>1.8652</v>
      </c>
    </row>
    <row r="182" spans="1:5" x14ac:dyDescent="0.25">
      <c r="A182" t="s">
        <v>19</v>
      </c>
      <c r="B182" t="s">
        <v>227</v>
      </c>
      <c r="C182">
        <v>1.5713999999999999</v>
      </c>
      <c r="D182">
        <v>0.4773</v>
      </c>
      <c r="E182">
        <v>0.2072</v>
      </c>
    </row>
    <row r="183" spans="1:5" x14ac:dyDescent="0.25">
      <c r="A183" t="s">
        <v>19</v>
      </c>
      <c r="B183" t="s">
        <v>135</v>
      </c>
      <c r="C183">
        <v>1.5713999999999999</v>
      </c>
      <c r="D183">
        <v>1.4318</v>
      </c>
      <c r="E183">
        <v>0.82899999999999996</v>
      </c>
    </row>
    <row r="184" spans="1:5" x14ac:dyDescent="0.25">
      <c r="A184" t="s">
        <v>19</v>
      </c>
      <c r="B184" t="s">
        <v>232</v>
      </c>
      <c r="C184">
        <v>1.5713999999999999</v>
      </c>
      <c r="D184">
        <v>1.0606</v>
      </c>
      <c r="E184">
        <v>0.55269999999999997</v>
      </c>
    </row>
    <row r="185" spans="1:5" x14ac:dyDescent="0.25">
      <c r="A185" t="s">
        <v>19</v>
      </c>
      <c r="B185" t="s">
        <v>224</v>
      </c>
      <c r="C185">
        <v>1.5713999999999999</v>
      </c>
      <c r="D185">
        <v>1.9091</v>
      </c>
      <c r="E185">
        <v>1.2435</v>
      </c>
    </row>
    <row r="186" spans="1:5" x14ac:dyDescent="0.25">
      <c r="A186" t="s">
        <v>19</v>
      </c>
      <c r="B186" t="s">
        <v>229</v>
      </c>
      <c r="C186">
        <v>1.5713999999999999</v>
      </c>
      <c r="D186">
        <v>0.9546</v>
      </c>
      <c r="E186">
        <v>0.82899999999999996</v>
      </c>
    </row>
    <row r="187" spans="1:5" x14ac:dyDescent="0.25">
      <c r="A187" t="s">
        <v>19</v>
      </c>
      <c r="B187" t="s">
        <v>137</v>
      </c>
      <c r="C187">
        <v>1.5713999999999999</v>
      </c>
      <c r="D187">
        <v>1.2727999999999999</v>
      </c>
      <c r="E187">
        <v>0.82899999999999996</v>
      </c>
    </row>
    <row r="188" spans="1:5" x14ac:dyDescent="0.25">
      <c r="A188" t="s">
        <v>136</v>
      </c>
      <c r="B188" t="s">
        <v>141</v>
      </c>
      <c r="C188">
        <v>1.3110999999999999</v>
      </c>
      <c r="D188">
        <v>1.0678000000000001</v>
      </c>
      <c r="E188">
        <v>0.85719999999999996</v>
      </c>
    </row>
    <row r="189" spans="1:5" x14ac:dyDescent="0.25">
      <c r="A189" t="s">
        <v>136</v>
      </c>
      <c r="B189" t="s">
        <v>143</v>
      </c>
      <c r="C189">
        <v>1.3110999999999999</v>
      </c>
      <c r="D189">
        <v>1.0678000000000001</v>
      </c>
      <c r="E189">
        <v>0.42859999999999998</v>
      </c>
    </row>
    <row r="190" spans="1:5" x14ac:dyDescent="0.25">
      <c r="A190" t="s">
        <v>136</v>
      </c>
      <c r="B190" t="s">
        <v>134</v>
      </c>
      <c r="C190">
        <v>1.3110999999999999</v>
      </c>
      <c r="D190">
        <v>1.2202999999999999</v>
      </c>
      <c r="E190">
        <v>0.42859999999999998</v>
      </c>
    </row>
    <row r="191" spans="1:5" x14ac:dyDescent="0.25">
      <c r="A191" t="s">
        <v>136</v>
      </c>
      <c r="B191" t="s">
        <v>438</v>
      </c>
      <c r="C191">
        <v>1.3110999999999999</v>
      </c>
      <c r="D191">
        <v>1.0678000000000001</v>
      </c>
      <c r="E191">
        <v>1.5001</v>
      </c>
    </row>
    <row r="192" spans="1:5" x14ac:dyDescent="0.25">
      <c r="A192" t="s">
        <v>136</v>
      </c>
      <c r="B192" t="s">
        <v>145</v>
      </c>
      <c r="C192">
        <v>1.3110999999999999</v>
      </c>
      <c r="D192">
        <v>1.3729</v>
      </c>
      <c r="E192">
        <v>0.85719999999999996</v>
      </c>
    </row>
    <row r="193" spans="1:5" x14ac:dyDescent="0.25">
      <c r="A193" t="s">
        <v>136</v>
      </c>
      <c r="B193" t="s">
        <v>405</v>
      </c>
      <c r="C193">
        <v>1.3110999999999999</v>
      </c>
      <c r="D193">
        <v>1.3348</v>
      </c>
      <c r="E193">
        <v>2.4108000000000001</v>
      </c>
    </row>
    <row r="194" spans="1:5" x14ac:dyDescent="0.25">
      <c r="A194" t="s">
        <v>136</v>
      </c>
      <c r="B194" t="s">
        <v>228</v>
      </c>
      <c r="C194">
        <v>1.3110999999999999</v>
      </c>
      <c r="D194">
        <v>1.1440999999999999</v>
      </c>
      <c r="E194">
        <v>1.3392999999999999</v>
      </c>
    </row>
    <row r="195" spans="1:5" x14ac:dyDescent="0.25">
      <c r="A195" t="s">
        <v>136</v>
      </c>
      <c r="B195" t="s">
        <v>142</v>
      </c>
      <c r="C195">
        <v>1.3110999999999999</v>
      </c>
      <c r="D195">
        <v>1.0678000000000001</v>
      </c>
      <c r="E195">
        <v>1.0714999999999999</v>
      </c>
    </row>
    <row r="196" spans="1:5" x14ac:dyDescent="0.25">
      <c r="A196" t="s">
        <v>136</v>
      </c>
      <c r="B196" t="s">
        <v>468</v>
      </c>
      <c r="C196">
        <v>1.3110999999999999</v>
      </c>
      <c r="D196">
        <v>0.19070000000000001</v>
      </c>
      <c r="E196">
        <v>1.0714999999999999</v>
      </c>
    </row>
    <row r="197" spans="1:5" x14ac:dyDescent="0.25">
      <c r="A197" t="s">
        <v>136</v>
      </c>
      <c r="B197" t="s">
        <v>469</v>
      </c>
      <c r="C197">
        <v>1.3110999999999999</v>
      </c>
      <c r="D197">
        <v>0.45760000000000001</v>
      </c>
      <c r="E197">
        <v>1.2858000000000001</v>
      </c>
    </row>
    <row r="198" spans="1:5" x14ac:dyDescent="0.25">
      <c r="A198" t="s">
        <v>136</v>
      </c>
      <c r="B198" t="s">
        <v>138</v>
      </c>
      <c r="C198">
        <v>1.3110999999999999</v>
      </c>
      <c r="D198">
        <v>0.9153</v>
      </c>
      <c r="E198">
        <v>0.21429999999999999</v>
      </c>
    </row>
    <row r="199" spans="1:5" x14ac:dyDescent="0.25">
      <c r="A199" t="s">
        <v>136</v>
      </c>
      <c r="B199" t="s">
        <v>147</v>
      </c>
      <c r="C199">
        <v>1.3110999999999999</v>
      </c>
      <c r="D199">
        <v>1.3348</v>
      </c>
      <c r="E199">
        <v>0.26790000000000003</v>
      </c>
    </row>
    <row r="200" spans="1:5" x14ac:dyDescent="0.25">
      <c r="A200" t="s">
        <v>136</v>
      </c>
      <c r="B200" t="s">
        <v>439</v>
      </c>
      <c r="C200">
        <v>1.3110999999999999</v>
      </c>
      <c r="D200">
        <v>1.0678000000000001</v>
      </c>
      <c r="E200">
        <v>0.42859999999999998</v>
      </c>
    </row>
    <row r="201" spans="1:5" x14ac:dyDescent="0.25">
      <c r="A201" t="s">
        <v>136</v>
      </c>
      <c r="B201" t="s">
        <v>151</v>
      </c>
      <c r="C201">
        <v>1.3110999999999999</v>
      </c>
      <c r="D201">
        <v>1.1440999999999999</v>
      </c>
      <c r="E201">
        <v>0.80359999999999998</v>
      </c>
    </row>
    <row r="202" spans="1:5" x14ac:dyDescent="0.25">
      <c r="A202" t="s">
        <v>136</v>
      </c>
      <c r="B202" t="s">
        <v>149</v>
      </c>
      <c r="C202">
        <v>1.3110999999999999</v>
      </c>
      <c r="D202">
        <v>1.2202999999999999</v>
      </c>
      <c r="E202">
        <v>1.0714999999999999</v>
      </c>
    </row>
    <row r="203" spans="1:5" x14ac:dyDescent="0.25">
      <c r="A203" t="s">
        <v>136</v>
      </c>
      <c r="B203" t="s">
        <v>406</v>
      </c>
      <c r="C203">
        <v>1.3110999999999999</v>
      </c>
      <c r="D203">
        <v>0.38140000000000002</v>
      </c>
      <c r="E203">
        <v>1.3392999999999999</v>
      </c>
    </row>
    <row r="204" spans="1:5" x14ac:dyDescent="0.25">
      <c r="A204" t="s">
        <v>136</v>
      </c>
      <c r="B204" t="s">
        <v>148</v>
      </c>
      <c r="C204">
        <v>1.3110999999999999</v>
      </c>
      <c r="D204">
        <v>1.5254000000000001</v>
      </c>
      <c r="E204">
        <v>1.0714999999999999</v>
      </c>
    </row>
    <row r="205" spans="1:5" x14ac:dyDescent="0.25">
      <c r="A205" t="s">
        <v>136</v>
      </c>
      <c r="B205" t="s">
        <v>230</v>
      </c>
      <c r="C205">
        <v>1.3110999999999999</v>
      </c>
      <c r="D205">
        <v>0.76270000000000004</v>
      </c>
      <c r="E205">
        <v>0.53569999999999995</v>
      </c>
    </row>
    <row r="206" spans="1:5" x14ac:dyDescent="0.25">
      <c r="A206" t="s">
        <v>136</v>
      </c>
      <c r="B206" t="s">
        <v>139</v>
      </c>
      <c r="C206">
        <v>1.3110999999999999</v>
      </c>
      <c r="D206">
        <v>1.1440999999999999</v>
      </c>
      <c r="E206">
        <v>1.6072</v>
      </c>
    </row>
    <row r="207" spans="1:5" x14ac:dyDescent="0.25">
      <c r="A207" t="s">
        <v>136</v>
      </c>
      <c r="B207" t="s">
        <v>150</v>
      </c>
      <c r="C207">
        <v>1.3110999999999999</v>
      </c>
      <c r="D207">
        <v>0.38140000000000002</v>
      </c>
      <c r="E207">
        <v>1.8751</v>
      </c>
    </row>
    <row r="208" spans="1:5" x14ac:dyDescent="0.25">
      <c r="A208" t="s">
        <v>421</v>
      </c>
      <c r="B208" t="s">
        <v>429</v>
      </c>
      <c r="C208">
        <v>1.8261000000000001</v>
      </c>
      <c r="D208">
        <v>0.73019999999999996</v>
      </c>
      <c r="E208">
        <v>0.8679</v>
      </c>
    </row>
    <row r="209" spans="1:5" x14ac:dyDescent="0.25">
      <c r="A209" t="s">
        <v>421</v>
      </c>
      <c r="B209" t="s">
        <v>432</v>
      </c>
      <c r="C209">
        <v>1.8261000000000001</v>
      </c>
      <c r="D209">
        <v>1.2778</v>
      </c>
      <c r="E209">
        <v>0.8679</v>
      </c>
    </row>
    <row r="210" spans="1:5" x14ac:dyDescent="0.25">
      <c r="A210" t="s">
        <v>421</v>
      </c>
      <c r="B210" t="s">
        <v>423</v>
      </c>
      <c r="C210">
        <v>1.8261000000000001</v>
      </c>
      <c r="D210">
        <v>1.0952</v>
      </c>
      <c r="E210">
        <v>1.7358</v>
      </c>
    </row>
    <row r="211" spans="1:5" x14ac:dyDescent="0.25">
      <c r="A211" t="s">
        <v>421</v>
      </c>
      <c r="B211" t="s">
        <v>431</v>
      </c>
      <c r="C211">
        <v>1.8261000000000001</v>
      </c>
      <c r="D211">
        <v>0.27379999999999999</v>
      </c>
      <c r="E211">
        <v>0.434</v>
      </c>
    </row>
    <row r="212" spans="1:5" x14ac:dyDescent="0.25">
      <c r="A212" t="s">
        <v>421</v>
      </c>
      <c r="B212" t="s">
        <v>428</v>
      </c>
      <c r="C212">
        <v>1.8261000000000001</v>
      </c>
      <c r="D212">
        <v>0.54759999999999998</v>
      </c>
      <c r="E212">
        <v>1.5187999999999999</v>
      </c>
    </row>
    <row r="213" spans="1:5" x14ac:dyDescent="0.25">
      <c r="A213" t="s">
        <v>421</v>
      </c>
      <c r="B213" t="s">
        <v>493</v>
      </c>
      <c r="C213">
        <v>1.8261000000000001</v>
      </c>
      <c r="D213">
        <v>1.2778</v>
      </c>
      <c r="E213">
        <v>1.7358</v>
      </c>
    </row>
    <row r="214" spans="1:5" x14ac:dyDescent="0.25">
      <c r="A214" t="s">
        <v>421</v>
      </c>
      <c r="B214" t="s">
        <v>426</v>
      </c>
      <c r="C214">
        <v>1.8261000000000001</v>
      </c>
      <c r="D214">
        <v>0.73019999999999996</v>
      </c>
      <c r="E214">
        <v>0.5786</v>
      </c>
    </row>
    <row r="215" spans="1:5" x14ac:dyDescent="0.25">
      <c r="A215" t="s">
        <v>421</v>
      </c>
      <c r="B215" t="s">
        <v>433</v>
      </c>
      <c r="C215">
        <v>1.8261000000000001</v>
      </c>
      <c r="D215">
        <v>0.95830000000000004</v>
      </c>
      <c r="E215">
        <v>0.65090000000000003</v>
      </c>
    </row>
    <row r="216" spans="1:5" x14ac:dyDescent="0.25">
      <c r="A216" t="s">
        <v>421</v>
      </c>
      <c r="B216" t="s">
        <v>430</v>
      </c>
      <c r="C216">
        <v>1.8261000000000001</v>
      </c>
      <c r="D216">
        <v>1.9714</v>
      </c>
      <c r="E216">
        <v>0.1736</v>
      </c>
    </row>
    <row r="217" spans="1:5" x14ac:dyDescent="0.25">
      <c r="A217" t="s">
        <v>421</v>
      </c>
      <c r="B217" t="s">
        <v>424</v>
      </c>
      <c r="C217">
        <v>1.8261000000000001</v>
      </c>
      <c r="D217">
        <v>1.0952</v>
      </c>
      <c r="E217">
        <v>1.1572</v>
      </c>
    </row>
    <row r="218" spans="1:5" x14ac:dyDescent="0.25">
      <c r="A218" t="s">
        <v>421</v>
      </c>
      <c r="B218" t="s">
        <v>422</v>
      </c>
      <c r="C218">
        <v>1.8261000000000001</v>
      </c>
      <c r="D218">
        <v>0.1825</v>
      </c>
      <c r="E218">
        <v>1.7358</v>
      </c>
    </row>
    <row r="219" spans="1:5" x14ac:dyDescent="0.25">
      <c r="A219" t="s">
        <v>421</v>
      </c>
      <c r="B219" t="s">
        <v>495</v>
      </c>
      <c r="C219">
        <v>1.8261000000000001</v>
      </c>
      <c r="D219">
        <v>1.0952</v>
      </c>
      <c r="E219">
        <v>0.8679</v>
      </c>
    </row>
    <row r="220" spans="1:5" x14ac:dyDescent="0.25">
      <c r="A220" t="s">
        <v>421</v>
      </c>
      <c r="B220" t="s">
        <v>427</v>
      </c>
      <c r="C220">
        <v>1.8261000000000001</v>
      </c>
      <c r="D220">
        <v>1.0952</v>
      </c>
      <c r="E220">
        <v>0.217</v>
      </c>
    </row>
    <row r="221" spans="1:5" x14ac:dyDescent="0.25">
      <c r="A221" t="s">
        <v>421</v>
      </c>
      <c r="B221" t="s">
        <v>425</v>
      </c>
      <c r="C221">
        <v>1.8261000000000001</v>
      </c>
      <c r="D221">
        <v>0.91269999999999996</v>
      </c>
      <c r="E221">
        <v>2.0251000000000001</v>
      </c>
    </row>
    <row r="222" spans="1:5" x14ac:dyDescent="0.25">
      <c r="A222" t="s">
        <v>22</v>
      </c>
      <c r="B222" t="s">
        <v>239</v>
      </c>
      <c r="C222">
        <v>1.4857</v>
      </c>
      <c r="D222">
        <v>1.1217999999999999</v>
      </c>
      <c r="E222">
        <v>0</v>
      </c>
    </row>
    <row r="223" spans="1:5" x14ac:dyDescent="0.25">
      <c r="A223" t="s">
        <v>22</v>
      </c>
      <c r="B223" t="s">
        <v>152</v>
      </c>
      <c r="C223">
        <v>1.4857</v>
      </c>
      <c r="D223">
        <v>0.84140000000000004</v>
      </c>
      <c r="E223">
        <v>0.69079999999999997</v>
      </c>
    </row>
    <row r="224" spans="1:5" x14ac:dyDescent="0.25">
      <c r="A224" t="s">
        <v>22</v>
      </c>
      <c r="B224" t="s">
        <v>261</v>
      </c>
      <c r="C224">
        <v>1.4857</v>
      </c>
      <c r="D224">
        <v>0.22439999999999999</v>
      </c>
      <c r="E224">
        <v>1.5350999999999999</v>
      </c>
    </row>
    <row r="225" spans="1:5" x14ac:dyDescent="0.25">
      <c r="A225" t="s">
        <v>22</v>
      </c>
      <c r="B225" t="s">
        <v>244</v>
      </c>
      <c r="C225">
        <v>1.4857</v>
      </c>
      <c r="D225">
        <v>0.16830000000000001</v>
      </c>
      <c r="E225">
        <v>0.92110000000000003</v>
      </c>
    </row>
    <row r="226" spans="1:5" x14ac:dyDescent="0.25">
      <c r="A226" t="s">
        <v>22</v>
      </c>
      <c r="B226" t="s">
        <v>236</v>
      </c>
      <c r="C226">
        <v>1.4857</v>
      </c>
      <c r="D226">
        <v>1.7948999999999999</v>
      </c>
      <c r="E226">
        <v>1.2281</v>
      </c>
    </row>
    <row r="227" spans="1:5" x14ac:dyDescent="0.25">
      <c r="A227" t="s">
        <v>22</v>
      </c>
      <c r="B227" t="s">
        <v>26</v>
      </c>
      <c r="C227">
        <v>1.4857</v>
      </c>
      <c r="D227">
        <v>1.3462000000000001</v>
      </c>
      <c r="E227">
        <v>1.6119000000000001</v>
      </c>
    </row>
    <row r="228" spans="1:5" x14ac:dyDescent="0.25">
      <c r="A228" t="s">
        <v>22</v>
      </c>
      <c r="B228" t="s">
        <v>240</v>
      </c>
      <c r="C228">
        <v>1.4857</v>
      </c>
      <c r="D228">
        <v>1.5705</v>
      </c>
      <c r="E228">
        <v>2.1492</v>
      </c>
    </row>
    <row r="229" spans="1:5" x14ac:dyDescent="0.25">
      <c r="A229" t="s">
        <v>22</v>
      </c>
      <c r="B229" t="s">
        <v>241</v>
      </c>
      <c r="C229">
        <v>1.4857</v>
      </c>
      <c r="D229">
        <v>2.0192999999999999</v>
      </c>
      <c r="E229">
        <v>0.69079999999999997</v>
      </c>
    </row>
    <row r="230" spans="1:5" x14ac:dyDescent="0.25">
      <c r="A230" t="s">
        <v>22</v>
      </c>
      <c r="B230" t="s">
        <v>242</v>
      </c>
      <c r="C230">
        <v>1.4857</v>
      </c>
      <c r="D230">
        <v>1.1217999999999999</v>
      </c>
      <c r="E230">
        <v>0.61399999999999999</v>
      </c>
    </row>
    <row r="231" spans="1:5" x14ac:dyDescent="0.25">
      <c r="A231" t="s">
        <v>22</v>
      </c>
      <c r="B231" t="s">
        <v>23</v>
      </c>
      <c r="C231">
        <v>1.4857</v>
      </c>
      <c r="D231">
        <v>0.67310000000000003</v>
      </c>
      <c r="E231">
        <v>0.61399999999999999</v>
      </c>
    </row>
    <row r="232" spans="1:5" x14ac:dyDescent="0.25">
      <c r="A232" t="s">
        <v>22</v>
      </c>
      <c r="B232" t="s">
        <v>165</v>
      </c>
      <c r="C232">
        <v>1.4857</v>
      </c>
      <c r="D232">
        <v>0.84140000000000004</v>
      </c>
      <c r="E232">
        <v>1.1513</v>
      </c>
    </row>
    <row r="233" spans="1:5" x14ac:dyDescent="0.25">
      <c r="A233" t="s">
        <v>22</v>
      </c>
      <c r="B233" t="s">
        <v>262</v>
      </c>
      <c r="C233">
        <v>1.4857</v>
      </c>
      <c r="D233">
        <v>1.5705</v>
      </c>
      <c r="E233">
        <v>0.307</v>
      </c>
    </row>
    <row r="234" spans="1:5" x14ac:dyDescent="0.25">
      <c r="A234" t="s">
        <v>22</v>
      </c>
      <c r="B234" t="s">
        <v>160</v>
      </c>
      <c r="C234">
        <v>1.4857</v>
      </c>
      <c r="D234">
        <v>0.67310000000000003</v>
      </c>
      <c r="E234">
        <v>0.307</v>
      </c>
    </row>
    <row r="235" spans="1:5" x14ac:dyDescent="0.25">
      <c r="A235" t="s">
        <v>22</v>
      </c>
      <c r="B235" t="s">
        <v>235</v>
      </c>
      <c r="C235">
        <v>1.4857</v>
      </c>
      <c r="D235">
        <v>1.5705</v>
      </c>
      <c r="E235">
        <v>0.92110000000000003</v>
      </c>
    </row>
    <row r="236" spans="1:5" x14ac:dyDescent="0.25">
      <c r="A236" t="s">
        <v>22</v>
      </c>
      <c r="B236" t="s">
        <v>24</v>
      </c>
      <c r="C236">
        <v>1.4857</v>
      </c>
      <c r="D236">
        <v>2.0192999999999999</v>
      </c>
      <c r="E236">
        <v>0.92110000000000003</v>
      </c>
    </row>
    <row r="237" spans="1:5" x14ac:dyDescent="0.25">
      <c r="A237" t="s">
        <v>22</v>
      </c>
      <c r="B237" t="s">
        <v>245</v>
      </c>
      <c r="C237">
        <v>1.4857</v>
      </c>
      <c r="D237">
        <v>0.33650000000000002</v>
      </c>
      <c r="E237">
        <v>2.0724</v>
      </c>
    </row>
    <row r="238" spans="1:5" x14ac:dyDescent="0.25">
      <c r="A238" t="s">
        <v>22</v>
      </c>
      <c r="B238" t="s">
        <v>237</v>
      </c>
      <c r="C238">
        <v>1.4857</v>
      </c>
      <c r="D238">
        <v>1.1778999999999999</v>
      </c>
      <c r="E238">
        <v>1.3815999999999999</v>
      </c>
    </row>
    <row r="239" spans="1:5" x14ac:dyDescent="0.25">
      <c r="A239" t="s">
        <v>22</v>
      </c>
      <c r="B239" t="s">
        <v>154</v>
      </c>
      <c r="C239">
        <v>1.4857</v>
      </c>
      <c r="D239">
        <v>0.33650000000000002</v>
      </c>
      <c r="E239">
        <v>0.2303</v>
      </c>
    </row>
    <row r="240" spans="1:5" x14ac:dyDescent="0.25">
      <c r="A240" t="s">
        <v>22</v>
      </c>
      <c r="B240" t="s">
        <v>157</v>
      </c>
      <c r="C240">
        <v>1.4857</v>
      </c>
      <c r="D240">
        <v>0.33650000000000002</v>
      </c>
      <c r="E240">
        <v>1.6119000000000001</v>
      </c>
    </row>
    <row r="241" spans="1:5" x14ac:dyDescent="0.25">
      <c r="A241" t="s">
        <v>22</v>
      </c>
      <c r="B241" t="s">
        <v>153</v>
      </c>
      <c r="C241">
        <v>1.4857</v>
      </c>
      <c r="D241">
        <v>0.44869999999999999</v>
      </c>
      <c r="E241">
        <v>0.61399999999999999</v>
      </c>
    </row>
    <row r="242" spans="1:5" x14ac:dyDescent="0.25">
      <c r="A242" t="s">
        <v>25</v>
      </c>
      <c r="B242" t="s">
        <v>159</v>
      </c>
      <c r="C242">
        <v>1.1486000000000001</v>
      </c>
      <c r="D242">
        <v>1.4510000000000001</v>
      </c>
      <c r="E242">
        <v>0.2868</v>
      </c>
    </row>
    <row r="243" spans="1:5" x14ac:dyDescent="0.25">
      <c r="A243" t="s">
        <v>25</v>
      </c>
      <c r="B243" t="s">
        <v>450</v>
      </c>
      <c r="C243">
        <v>1.1486000000000001</v>
      </c>
      <c r="D243">
        <v>0.87060000000000004</v>
      </c>
      <c r="E243">
        <v>0.86040000000000005</v>
      </c>
    </row>
    <row r="244" spans="1:5" x14ac:dyDescent="0.25">
      <c r="A244" t="s">
        <v>25</v>
      </c>
      <c r="B244" t="s">
        <v>163</v>
      </c>
      <c r="C244">
        <v>1.1486000000000001</v>
      </c>
      <c r="D244">
        <v>0.58040000000000003</v>
      </c>
      <c r="E244">
        <v>0.2868</v>
      </c>
    </row>
    <row r="245" spans="1:5" x14ac:dyDescent="0.25">
      <c r="A245" t="s">
        <v>25</v>
      </c>
      <c r="B245" t="s">
        <v>494</v>
      </c>
      <c r="C245">
        <v>1.1486000000000001</v>
      </c>
      <c r="D245">
        <v>1.3059000000000001</v>
      </c>
      <c r="E245">
        <v>1.5058</v>
      </c>
    </row>
    <row r="246" spans="1:5" x14ac:dyDescent="0.25">
      <c r="A246" t="s">
        <v>25</v>
      </c>
      <c r="B246" t="s">
        <v>158</v>
      </c>
      <c r="C246">
        <v>1.1486000000000001</v>
      </c>
      <c r="D246">
        <v>0.65300000000000002</v>
      </c>
      <c r="E246">
        <v>0.86040000000000005</v>
      </c>
    </row>
    <row r="247" spans="1:5" x14ac:dyDescent="0.25">
      <c r="A247" t="s">
        <v>25</v>
      </c>
      <c r="B247" t="s">
        <v>417</v>
      </c>
      <c r="C247">
        <v>1.1486000000000001</v>
      </c>
      <c r="D247">
        <v>1.4510000000000001</v>
      </c>
      <c r="E247">
        <v>0.86040000000000005</v>
      </c>
    </row>
    <row r="248" spans="1:5" x14ac:dyDescent="0.25">
      <c r="A248" t="s">
        <v>25</v>
      </c>
      <c r="B248" t="s">
        <v>161</v>
      </c>
      <c r="C248">
        <v>1.1486000000000001</v>
      </c>
      <c r="D248">
        <v>1.5236000000000001</v>
      </c>
      <c r="E248">
        <v>1.2907</v>
      </c>
    </row>
    <row r="249" spans="1:5" x14ac:dyDescent="0.25">
      <c r="A249" t="s">
        <v>25</v>
      </c>
      <c r="B249" t="s">
        <v>243</v>
      </c>
      <c r="C249">
        <v>1.1486000000000001</v>
      </c>
      <c r="D249">
        <v>0.69650000000000001</v>
      </c>
      <c r="E249">
        <v>1.0325</v>
      </c>
    </row>
    <row r="250" spans="1:5" x14ac:dyDescent="0.25">
      <c r="A250" t="s">
        <v>25</v>
      </c>
      <c r="B250" t="s">
        <v>497</v>
      </c>
      <c r="C250">
        <v>1.1486000000000001</v>
      </c>
      <c r="D250">
        <v>0.43530000000000002</v>
      </c>
      <c r="E250">
        <v>1.2907</v>
      </c>
    </row>
    <row r="251" spans="1:5" x14ac:dyDescent="0.25">
      <c r="A251" t="s">
        <v>25</v>
      </c>
      <c r="B251" t="s">
        <v>510</v>
      </c>
      <c r="C251">
        <v>1.1486000000000001</v>
      </c>
      <c r="D251">
        <v>1.1608000000000001</v>
      </c>
      <c r="E251">
        <v>2.2945000000000002</v>
      </c>
    </row>
    <row r="252" spans="1:5" x14ac:dyDescent="0.25">
      <c r="A252" t="s">
        <v>25</v>
      </c>
      <c r="B252" t="s">
        <v>454</v>
      </c>
      <c r="C252">
        <v>1.1486000000000001</v>
      </c>
      <c r="D252">
        <v>0.87060000000000004</v>
      </c>
      <c r="E252">
        <v>0.64529999999999998</v>
      </c>
    </row>
    <row r="253" spans="1:5" x14ac:dyDescent="0.25">
      <c r="A253" t="s">
        <v>25</v>
      </c>
      <c r="B253" t="s">
        <v>451</v>
      </c>
      <c r="C253">
        <v>1.1486000000000001</v>
      </c>
      <c r="D253">
        <v>1.4510000000000001</v>
      </c>
      <c r="E253">
        <v>0.5736</v>
      </c>
    </row>
    <row r="254" spans="1:5" x14ac:dyDescent="0.25">
      <c r="A254" t="s">
        <v>25</v>
      </c>
      <c r="B254" t="s">
        <v>238</v>
      </c>
      <c r="C254">
        <v>1.1486000000000001</v>
      </c>
      <c r="D254">
        <v>1.2189000000000001</v>
      </c>
      <c r="E254">
        <v>0.34420000000000001</v>
      </c>
    </row>
    <row r="255" spans="1:5" x14ac:dyDescent="0.25">
      <c r="A255" t="s">
        <v>25</v>
      </c>
      <c r="B255" t="s">
        <v>162</v>
      </c>
      <c r="C255">
        <v>1.1486000000000001</v>
      </c>
      <c r="D255">
        <v>0.87060000000000004</v>
      </c>
      <c r="E255">
        <v>1.4340999999999999</v>
      </c>
    </row>
    <row r="256" spans="1:5" x14ac:dyDescent="0.25">
      <c r="A256" t="s">
        <v>25</v>
      </c>
      <c r="B256" t="s">
        <v>496</v>
      </c>
      <c r="C256">
        <v>1.1486000000000001</v>
      </c>
      <c r="D256">
        <v>0.87060000000000004</v>
      </c>
      <c r="E256">
        <v>1.4340999999999999</v>
      </c>
    </row>
    <row r="257" spans="1:5" x14ac:dyDescent="0.25">
      <c r="A257" t="s">
        <v>25</v>
      </c>
      <c r="B257" t="s">
        <v>156</v>
      </c>
      <c r="C257">
        <v>1.1486000000000001</v>
      </c>
      <c r="D257">
        <v>0.65300000000000002</v>
      </c>
      <c r="E257">
        <v>1.7209000000000001</v>
      </c>
    </row>
    <row r="258" spans="1:5" x14ac:dyDescent="0.25">
      <c r="A258" t="s">
        <v>25</v>
      </c>
      <c r="B258" t="s">
        <v>155</v>
      </c>
      <c r="C258">
        <v>1.1486000000000001</v>
      </c>
      <c r="D258">
        <v>0.29020000000000001</v>
      </c>
      <c r="E258">
        <v>0.86040000000000005</v>
      </c>
    </row>
    <row r="259" spans="1:5" x14ac:dyDescent="0.25">
      <c r="A259" t="s">
        <v>25</v>
      </c>
      <c r="B259" t="s">
        <v>453</v>
      </c>
      <c r="C259">
        <v>1.1486000000000001</v>
      </c>
      <c r="D259">
        <v>1.7413000000000001</v>
      </c>
      <c r="E259">
        <v>1.1472</v>
      </c>
    </row>
    <row r="260" spans="1:5" x14ac:dyDescent="0.25">
      <c r="A260" t="s">
        <v>25</v>
      </c>
      <c r="B260" t="s">
        <v>416</v>
      </c>
      <c r="C260">
        <v>1.1486000000000001</v>
      </c>
      <c r="D260">
        <v>0.87060000000000004</v>
      </c>
      <c r="E260">
        <v>0.68830000000000002</v>
      </c>
    </row>
    <row r="261" spans="1:5" x14ac:dyDescent="0.25">
      <c r="A261" t="s">
        <v>25</v>
      </c>
      <c r="B261" t="s">
        <v>164</v>
      </c>
      <c r="C261">
        <v>1.1486000000000001</v>
      </c>
      <c r="D261">
        <v>1.3059000000000001</v>
      </c>
      <c r="E261">
        <v>0.86040000000000005</v>
      </c>
    </row>
    <row r="262" spans="1:5" x14ac:dyDescent="0.25">
      <c r="A262" t="s">
        <v>166</v>
      </c>
      <c r="B262" t="s">
        <v>249</v>
      </c>
      <c r="C262">
        <v>1.8032999999999999</v>
      </c>
      <c r="D262">
        <v>1.1091</v>
      </c>
      <c r="E262">
        <v>1.6758</v>
      </c>
    </row>
    <row r="263" spans="1:5" x14ac:dyDescent="0.25">
      <c r="A263" t="s">
        <v>166</v>
      </c>
      <c r="B263" t="s">
        <v>482</v>
      </c>
      <c r="C263">
        <v>1.8032999999999999</v>
      </c>
      <c r="D263">
        <v>0.36969999999999997</v>
      </c>
      <c r="E263">
        <v>2.2343999999999999</v>
      </c>
    </row>
    <row r="264" spans="1:5" x14ac:dyDescent="0.25">
      <c r="A264" t="s">
        <v>166</v>
      </c>
      <c r="B264" t="s">
        <v>172</v>
      </c>
      <c r="C264">
        <v>1.8032999999999999</v>
      </c>
      <c r="D264">
        <v>1.6636</v>
      </c>
      <c r="E264">
        <v>0.3352</v>
      </c>
    </row>
    <row r="265" spans="1:5" x14ac:dyDescent="0.25">
      <c r="A265" t="s">
        <v>166</v>
      </c>
      <c r="B265" t="s">
        <v>444</v>
      </c>
      <c r="C265">
        <v>1.8032999999999999</v>
      </c>
      <c r="D265">
        <v>0.83179999999999998</v>
      </c>
      <c r="E265">
        <v>0.83789999999999998</v>
      </c>
    </row>
    <row r="266" spans="1:5" x14ac:dyDescent="0.25">
      <c r="A266" t="s">
        <v>166</v>
      </c>
      <c r="B266" t="s">
        <v>250</v>
      </c>
      <c r="C266">
        <v>1.8032999999999999</v>
      </c>
      <c r="D266">
        <v>2.0794999999999999</v>
      </c>
      <c r="E266">
        <v>0.50270000000000004</v>
      </c>
    </row>
    <row r="267" spans="1:5" x14ac:dyDescent="0.25">
      <c r="A267" t="s">
        <v>166</v>
      </c>
      <c r="B267" t="s">
        <v>171</v>
      </c>
      <c r="C267">
        <v>1.8032999999999999</v>
      </c>
      <c r="D267">
        <v>0.92420000000000002</v>
      </c>
      <c r="E267">
        <v>0.44690000000000002</v>
      </c>
    </row>
    <row r="268" spans="1:5" x14ac:dyDescent="0.25">
      <c r="A268" t="s">
        <v>166</v>
      </c>
      <c r="B268" t="s">
        <v>412</v>
      </c>
      <c r="C268">
        <v>1.8032999999999999</v>
      </c>
      <c r="D268">
        <v>1.8485</v>
      </c>
      <c r="E268">
        <v>0.67030000000000001</v>
      </c>
    </row>
    <row r="269" spans="1:5" x14ac:dyDescent="0.25">
      <c r="A269" t="s">
        <v>166</v>
      </c>
      <c r="B269" t="s">
        <v>248</v>
      </c>
      <c r="C269">
        <v>1.8032999999999999</v>
      </c>
      <c r="D269">
        <v>0.73939999999999995</v>
      </c>
      <c r="E269">
        <v>1.5641</v>
      </c>
    </row>
    <row r="270" spans="1:5" x14ac:dyDescent="0.25">
      <c r="A270" t="s">
        <v>166</v>
      </c>
      <c r="B270" t="s">
        <v>477</v>
      </c>
      <c r="C270">
        <v>1.8032999999999999</v>
      </c>
      <c r="D270">
        <v>1.1091</v>
      </c>
      <c r="E270">
        <v>1.0055000000000001</v>
      </c>
    </row>
    <row r="271" spans="1:5" x14ac:dyDescent="0.25">
      <c r="A271" t="s">
        <v>166</v>
      </c>
      <c r="B271" t="s">
        <v>413</v>
      </c>
      <c r="C271">
        <v>1.8032999999999999</v>
      </c>
      <c r="D271">
        <v>1.3863000000000001</v>
      </c>
      <c r="E271">
        <v>1.1731</v>
      </c>
    </row>
    <row r="272" spans="1:5" x14ac:dyDescent="0.25">
      <c r="A272" t="s">
        <v>166</v>
      </c>
      <c r="B272" t="s">
        <v>169</v>
      </c>
      <c r="C272">
        <v>1.8032999999999999</v>
      </c>
      <c r="D272">
        <v>1.6636</v>
      </c>
      <c r="E272">
        <v>0.1676</v>
      </c>
    </row>
    <row r="273" spans="1:5" x14ac:dyDescent="0.25">
      <c r="A273" t="s">
        <v>166</v>
      </c>
      <c r="B273" t="s">
        <v>168</v>
      </c>
      <c r="C273">
        <v>1.8032999999999999</v>
      </c>
      <c r="D273">
        <v>0.73939999999999995</v>
      </c>
      <c r="E273">
        <v>0.67030000000000001</v>
      </c>
    </row>
    <row r="274" spans="1:5" x14ac:dyDescent="0.25">
      <c r="A274" t="s">
        <v>166</v>
      </c>
      <c r="B274" t="s">
        <v>247</v>
      </c>
      <c r="C274">
        <v>1.8032999999999999</v>
      </c>
      <c r="D274">
        <v>1.1091</v>
      </c>
      <c r="E274">
        <v>0.3352</v>
      </c>
    </row>
    <row r="275" spans="1:5" x14ac:dyDescent="0.25">
      <c r="A275" t="s">
        <v>166</v>
      </c>
      <c r="B275" t="s">
        <v>170</v>
      </c>
      <c r="C275">
        <v>1.8032999999999999</v>
      </c>
      <c r="D275">
        <v>0.18479999999999999</v>
      </c>
      <c r="E275">
        <v>2.0110000000000001</v>
      </c>
    </row>
    <row r="276" spans="1:5" x14ac:dyDescent="0.25">
      <c r="A276" t="s">
        <v>166</v>
      </c>
      <c r="B276" t="s">
        <v>167</v>
      </c>
      <c r="C276">
        <v>1.8032999999999999</v>
      </c>
      <c r="D276">
        <v>0.18479999999999999</v>
      </c>
      <c r="E276">
        <v>1.5641</v>
      </c>
    </row>
    <row r="277" spans="1:5" x14ac:dyDescent="0.25">
      <c r="A277" t="s">
        <v>166</v>
      </c>
      <c r="B277" t="s">
        <v>455</v>
      </c>
      <c r="C277">
        <v>1.8032999999999999</v>
      </c>
      <c r="D277">
        <v>0.55449999999999999</v>
      </c>
      <c r="E277">
        <v>1.3407</v>
      </c>
    </row>
    <row r="278" spans="1:5" x14ac:dyDescent="0.25">
      <c r="A278" t="s">
        <v>166</v>
      </c>
      <c r="B278" t="s">
        <v>246</v>
      </c>
      <c r="C278">
        <v>1.8032999999999999</v>
      </c>
      <c r="D278">
        <v>0.36969999999999997</v>
      </c>
      <c r="E278">
        <v>1.5641</v>
      </c>
    </row>
    <row r="279" spans="1:5" x14ac:dyDescent="0.25">
      <c r="A279" t="s">
        <v>166</v>
      </c>
      <c r="B279" t="s">
        <v>478</v>
      </c>
      <c r="C279">
        <v>1.8032999999999999</v>
      </c>
      <c r="D279">
        <v>0.41589999999999999</v>
      </c>
      <c r="E279">
        <v>1.0055000000000001</v>
      </c>
    </row>
    <row r="280" spans="1:5" x14ac:dyDescent="0.25">
      <c r="A280" t="s">
        <v>27</v>
      </c>
      <c r="B280" t="s">
        <v>410</v>
      </c>
      <c r="C280">
        <v>1.7302</v>
      </c>
      <c r="D280">
        <v>0.72250000000000003</v>
      </c>
      <c r="E280">
        <v>1.2387999999999999</v>
      </c>
    </row>
    <row r="281" spans="1:5" x14ac:dyDescent="0.25">
      <c r="A281" t="s">
        <v>27</v>
      </c>
      <c r="B281" t="s">
        <v>30</v>
      </c>
      <c r="C281">
        <v>1.7302</v>
      </c>
      <c r="D281">
        <v>1.3486</v>
      </c>
      <c r="E281">
        <v>0</v>
      </c>
    </row>
    <row r="282" spans="1:5" x14ac:dyDescent="0.25">
      <c r="A282" t="s">
        <v>27</v>
      </c>
      <c r="B282" t="s">
        <v>175</v>
      </c>
      <c r="C282">
        <v>1.7302</v>
      </c>
      <c r="D282">
        <v>1.4449000000000001</v>
      </c>
      <c r="E282">
        <v>1.0618000000000001</v>
      </c>
    </row>
    <row r="283" spans="1:5" x14ac:dyDescent="0.25">
      <c r="A283" t="s">
        <v>27</v>
      </c>
      <c r="B283" t="s">
        <v>446</v>
      </c>
      <c r="C283">
        <v>1.7302</v>
      </c>
      <c r="D283">
        <v>0.38529999999999998</v>
      </c>
      <c r="E283">
        <v>0.70789999999999997</v>
      </c>
    </row>
    <row r="284" spans="1:5" x14ac:dyDescent="0.25">
      <c r="A284" t="s">
        <v>27</v>
      </c>
      <c r="B284" t="s">
        <v>447</v>
      </c>
      <c r="C284">
        <v>1.7302</v>
      </c>
      <c r="D284">
        <v>0.96330000000000005</v>
      </c>
      <c r="E284">
        <v>1.8875999999999999</v>
      </c>
    </row>
    <row r="285" spans="1:5" x14ac:dyDescent="0.25">
      <c r="A285" t="s">
        <v>27</v>
      </c>
      <c r="B285" t="s">
        <v>411</v>
      </c>
      <c r="C285">
        <v>1.7302</v>
      </c>
      <c r="D285">
        <v>0.96330000000000005</v>
      </c>
      <c r="E285">
        <v>0.94379999999999997</v>
      </c>
    </row>
    <row r="286" spans="1:5" x14ac:dyDescent="0.25">
      <c r="A286" t="s">
        <v>27</v>
      </c>
      <c r="B286" t="s">
        <v>483</v>
      </c>
      <c r="C286">
        <v>1.7302</v>
      </c>
      <c r="D286">
        <v>0.57799999999999996</v>
      </c>
      <c r="E286">
        <v>1.2387999999999999</v>
      </c>
    </row>
    <row r="287" spans="1:5" x14ac:dyDescent="0.25">
      <c r="A287" t="s">
        <v>27</v>
      </c>
      <c r="B287" t="s">
        <v>251</v>
      </c>
      <c r="C287">
        <v>1.7302</v>
      </c>
      <c r="D287">
        <v>0.38529999999999998</v>
      </c>
      <c r="E287">
        <v>0</v>
      </c>
    </row>
    <row r="288" spans="1:5" x14ac:dyDescent="0.25">
      <c r="A288" t="s">
        <v>27</v>
      </c>
      <c r="B288" t="s">
        <v>479</v>
      </c>
      <c r="C288">
        <v>1.7302</v>
      </c>
      <c r="D288">
        <v>1.4449000000000001</v>
      </c>
      <c r="E288">
        <v>1.2387999999999999</v>
      </c>
    </row>
    <row r="289" spans="1:5" x14ac:dyDescent="0.25">
      <c r="A289" t="s">
        <v>27</v>
      </c>
      <c r="B289" t="s">
        <v>252</v>
      </c>
      <c r="C289">
        <v>1.7302</v>
      </c>
      <c r="D289">
        <v>2.0228999999999999</v>
      </c>
      <c r="E289">
        <v>1.0618000000000001</v>
      </c>
    </row>
    <row r="290" spans="1:5" x14ac:dyDescent="0.25">
      <c r="A290" t="s">
        <v>27</v>
      </c>
      <c r="B290" t="s">
        <v>174</v>
      </c>
      <c r="C290">
        <v>1.7302</v>
      </c>
      <c r="D290">
        <v>1.1558999999999999</v>
      </c>
      <c r="E290">
        <v>0.88480000000000003</v>
      </c>
    </row>
    <row r="291" spans="1:5" x14ac:dyDescent="0.25">
      <c r="A291" t="s">
        <v>27</v>
      </c>
      <c r="B291" t="s">
        <v>487</v>
      </c>
      <c r="C291">
        <v>1.7302</v>
      </c>
      <c r="D291">
        <v>0.77059999999999995</v>
      </c>
      <c r="E291">
        <v>1.1798</v>
      </c>
    </row>
    <row r="292" spans="1:5" x14ac:dyDescent="0.25">
      <c r="A292" t="s">
        <v>27</v>
      </c>
      <c r="B292" t="s">
        <v>263</v>
      </c>
      <c r="C292">
        <v>1.7302</v>
      </c>
      <c r="D292">
        <v>0.57799999999999996</v>
      </c>
      <c r="E292">
        <v>1.8875999999999999</v>
      </c>
    </row>
    <row r="293" spans="1:5" x14ac:dyDescent="0.25">
      <c r="A293" t="s">
        <v>27</v>
      </c>
      <c r="B293" t="s">
        <v>29</v>
      </c>
      <c r="C293">
        <v>1.7302</v>
      </c>
      <c r="D293">
        <v>0.96330000000000005</v>
      </c>
      <c r="E293">
        <v>0.70789999999999997</v>
      </c>
    </row>
    <row r="294" spans="1:5" x14ac:dyDescent="0.25">
      <c r="A294" t="s">
        <v>27</v>
      </c>
      <c r="B294" t="s">
        <v>445</v>
      </c>
      <c r="C294">
        <v>1.7302</v>
      </c>
      <c r="D294">
        <v>0.57799999999999996</v>
      </c>
      <c r="E294">
        <v>1.2387999999999999</v>
      </c>
    </row>
    <row r="295" spans="1:5" x14ac:dyDescent="0.25">
      <c r="A295" t="s">
        <v>27</v>
      </c>
      <c r="B295" t="s">
        <v>173</v>
      </c>
      <c r="C295">
        <v>1.7302</v>
      </c>
      <c r="D295">
        <v>1.1558999999999999</v>
      </c>
      <c r="E295">
        <v>0.94379999999999997</v>
      </c>
    </row>
    <row r="296" spans="1:5" x14ac:dyDescent="0.25">
      <c r="A296" t="s">
        <v>27</v>
      </c>
      <c r="B296" t="s">
        <v>28</v>
      </c>
      <c r="C296">
        <v>1.7302</v>
      </c>
      <c r="D296">
        <v>1.3004</v>
      </c>
      <c r="E296">
        <v>0.35389999999999999</v>
      </c>
    </row>
    <row r="297" spans="1:5" x14ac:dyDescent="0.25">
      <c r="A297" t="s">
        <v>27</v>
      </c>
      <c r="B297" t="s">
        <v>409</v>
      </c>
      <c r="C297">
        <v>1.7302</v>
      </c>
      <c r="D297">
        <v>0.86699999999999999</v>
      </c>
      <c r="E297">
        <v>1.2387999999999999</v>
      </c>
    </row>
    <row r="298" spans="1:5" x14ac:dyDescent="0.25">
      <c r="A298" t="s">
        <v>176</v>
      </c>
      <c r="B298" t="s">
        <v>184</v>
      </c>
      <c r="C298">
        <v>1.2142999999999999</v>
      </c>
      <c r="D298">
        <v>1.3725000000000001</v>
      </c>
      <c r="E298">
        <v>1.4582999999999999</v>
      </c>
    </row>
    <row r="299" spans="1:5" x14ac:dyDescent="0.25">
      <c r="A299" t="s">
        <v>176</v>
      </c>
      <c r="B299" t="s">
        <v>177</v>
      </c>
      <c r="C299">
        <v>1.2142999999999999</v>
      </c>
      <c r="D299">
        <v>1.9215</v>
      </c>
      <c r="E299">
        <v>0.58330000000000004</v>
      </c>
    </row>
    <row r="300" spans="1:5" x14ac:dyDescent="0.25">
      <c r="A300" t="s">
        <v>176</v>
      </c>
      <c r="B300" t="s">
        <v>189</v>
      </c>
      <c r="C300">
        <v>1.2142999999999999</v>
      </c>
      <c r="D300">
        <v>1.0980000000000001</v>
      </c>
      <c r="E300">
        <v>0.875</v>
      </c>
    </row>
    <row r="301" spans="1:5" x14ac:dyDescent="0.25">
      <c r="A301" t="s">
        <v>176</v>
      </c>
      <c r="B301" t="s">
        <v>188</v>
      </c>
      <c r="C301">
        <v>1.2142999999999999</v>
      </c>
      <c r="D301">
        <v>0.54900000000000004</v>
      </c>
      <c r="E301">
        <v>0.29170000000000001</v>
      </c>
    </row>
    <row r="302" spans="1:5" x14ac:dyDescent="0.25">
      <c r="A302" t="s">
        <v>176</v>
      </c>
      <c r="B302" t="s">
        <v>181</v>
      </c>
      <c r="C302">
        <v>1.2142999999999999</v>
      </c>
      <c r="D302">
        <v>1.2353000000000001</v>
      </c>
      <c r="E302">
        <v>1.3125</v>
      </c>
    </row>
    <row r="303" spans="1:5" x14ac:dyDescent="0.25">
      <c r="A303" t="s">
        <v>176</v>
      </c>
      <c r="B303" t="s">
        <v>182</v>
      </c>
      <c r="C303">
        <v>1.2142999999999999</v>
      </c>
      <c r="D303">
        <v>0.82350000000000001</v>
      </c>
      <c r="E303">
        <v>0.875</v>
      </c>
    </row>
    <row r="304" spans="1:5" x14ac:dyDescent="0.25">
      <c r="A304" t="s">
        <v>176</v>
      </c>
      <c r="B304" t="s">
        <v>178</v>
      </c>
      <c r="C304">
        <v>1.2142999999999999</v>
      </c>
      <c r="D304">
        <v>0.27450000000000002</v>
      </c>
      <c r="E304">
        <v>1.1666000000000001</v>
      </c>
    </row>
    <row r="305" spans="1:5" x14ac:dyDescent="0.25">
      <c r="A305" t="s">
        <v>176</v>
      </c>
      <c r="B305" t="s">
        <v>253</v>
      </c>
      <c r="C305">
        <v>1.2142999999999999</v>
      </c>
      <c r="D305">
        <v>1.0294000000000001</v>
      </c>
      <c r="E305">
        <v>1.0936999999999999</v>
      </c>
    </row>
    <row r="306" spans="1:5" x14ac:dyDescent="0.25">
      <c r="A306" t="s">
        <v>176</v>
      </c>
      <c r="B306" t="s">
        <v>254</v>
      </c>
      <c r="C306">
        <v>1.2142999999999999</v>
      </c>
      <c r="D306">
        <v>1.2353000000000001</v>
      </c>
      <c r="E306">
        <v>0.875</v>
      </c>
    </row>
    <row r="307" spans="1:5" x14ac:dyDescent="0.25">
      <c r="A307" t="s">
        <v>176</v>
      </c>
      <c r="B307" t="s">
        <v>183</v>
      </c>
      <c r="C307">
        <v>1.2142999999999999</v>
      </c>
      <c r="D307">
        <v>0.61760000000000004</v>
      </c>
      <c r="E307">
        <v>0.875</v>
      </c>
    </row>
    <row r="308" spans="1:5" x14ac:dyDescent="0.25">
      <c r="A308" t="s">
        <v>176</v>
      </c>
      <c r="B308" t="s">
        <v>185</v>
      </c>
      <c r="C308">
        <v>1.2142999999999999</v>
      </c>
      <c r="D308">
        <v>0.61760000000000004</v>
      </c>
      <c r="E308">
        <v>1.5311999999999999</v>
      </c>
    </row>
    <row r="309" spans="1:5" x14ac:dyDescent="0.25">
      <c r="A309" t="s">
        <v>176</v>
      </c>
      <c r="B309" t="s">
        <v>186</v>
      </c>
      <c r="C309">
        <v>1.2142999999999999</v>
      </c>
      <c r="D309">
        <v>1.3725000000000001</v>
      </c>
      <c r="E309">
        <v>0.875</v>
      </c>
    </row>
    <row r="310" spans="1:5" x14ac:dyDescent="0.25">
      <c r="A310" t="s">
        <v>31</v>
      </c>
      <c r="B310" t="s">
        <v>268</v>
      </c>
      <c r="C310">
        <v>1.4722</v>
      </c>
      <c r="D310">
        <v>1.1321000000000001</v>
      </c>
      <c r="E310">
        <v>0.42109999999999997</v>
      </c>
    </row>
    <row r="311" spans="1:5" x14ac:dyDescent="0.25">
      <c r="A311" t="s">
        <v>31</v>
      </c>
      <c r="B311" t="s">
        <v>192</v>
      </c>
      <c r="C311">
        <v>1.4722</v>
      </c>
      <c r="D311">
        <v>1.0868</v>
      </c>
      <c r="E311">
        <v>1.1369</v>
      </c>
    </row>
    <row r="312" spans="1:5" x14ac:dyDescent="0.25">
      <c r="A312" t="s">
        <v>31</v>
      </c>
      <c r="B312" t="s">
        <v>190</v>
      </c>
      <c r="C312">
        <v>1.4722</v>
      </c>
      <c r="D312">
        <v>0.33960000000000001</v>
      </c>
      <c r="E312">
        <v>1.4211</v>
      </c>
    </row>
    <row r="313" spans="1:5" x14ac:dyDescent="0.25">
      <c r="A313" t="s">
        <v>31</v>
      </c>
      <c r="B313" t="s">
        <v>180</v>
      </c>
      <c r="C313">
        <v>1.4722</v>
      </c>
      <c r="D313">
        <v>1.3585</v>
      </c>
      <c r="E313">
        <v>0.47370000000000001</v>
      </c>
    </row>
    <row r="314" spans="1:5" x14ac:dyDescent="0.25">
      <c r="A314" t="s">
        <v>31</v>
      </c>
      <c r="B314" t="s">
        <v>33</v>
      </c>
      <c r="C314">
        <v>1.4722</v>
      </c>
      <c r="D314">
        <v>1.1321000000000001</v>
      </c>
      <c r="E314">
        <v>0.63160000000000005</v>
      </c>
    </row>
    <row r="315" spans="1:5" x14ac:dyDescent="0.25">
      <c r="A315" t="s">
        <v>31</v>
      </c>
      <c r="B315" t="s">
        <v>194</v>
      </c>
      <c r="C315">
        <v>1.4722</v>
      </c>
      <c r="D315">
        <v>0.45279999999999998</v>
      </c>
      <c r="E315">
        <v>0.84209999999999996</v>
      </c>
    </row>
    <row r="316" spans="1:5" x14ac:dyDescent="0.25">
      <c r="A316" t="s">
        <v>31</v>
      </c>
      <c r="B316" t="s">
        <v>32</v>
      </c>
      <c r="C316">
        <v>1.4722</v>
      </c>
      <c r="D316">
        <v>0.67930000000000001</v>
      </c>
      <c r="E316">
        <v>1.4211</v>
      </c>
    </row>
    <row r="317" spans="1:5" x14ac:dyDescent="0.25">
      <c r="A317" t="s">
        <v>31</v>
      </c>
      <c r="B317" t="s">
        <v>322</v>
      </c>
      <c r="C317">
        <v>1.4722</v>
      </c>
      <c r="D317">
        <v>1.3585</v>
      </c>
      <c r="E317">
        <v>0.94740000000000002</v>
      </c>
    </row>
    <row r="318" spans="1:5" x14ac:dyDescent="0.25">
      <c r="A318" t="s">
        <v>31</v>
      </c>
      <c r="B318" t="s">
        <v>325</v>
      </c>
      <c r="C318">
        <v>1.4722</v>
      </c>
      <c r="D318">
        <v>0.90569999999999995</v>
      </c>
      <c r="E318">
        <v>1.6841999999999999</v>
      </c>
    </row>
    <row r="319" spans="1:5" x14ac:dyDescent="0.25">
      <c r="A319" t="s">
        <v>31</v>
      </c>
      <c r="B319" t="s">
        <v>193</v>
      </c>
      <c r="C319">
        <v>1.4722</v>
      </c>
      <c r="D319">
        <v>1.5849</v>
      </c>
      <c r="E319">
        <v>0.84209999999999996</v>
      </c>
    </row>
    <row r="320" spans="1:5" x14ac:dyDescent="0.25">
      <c r="A320" t="s">
        <v>267</v>
      </c>
      <c r="B320" t="s">
        <v>187</v>
      </c>
      <c r="C320">
        <v>1.65</v>
      </c>
      <c r="D320">
        <v>0.45450000000000002</v>
      </c>
      <c r="E320">
        <v>0.98360000000000003</v>
      </c>
    </row>
    <row r="321" spans="1:5" x14ac:dyDescent="0.25">
      <c r="A321" t="s">
        <v>267</v>
      </c>
      <c r="B321" t="s">
        <v>277</v>
      </c>
      <c r="C321">
        <v>1.65</v>
      </c>
      <c r="D321">
        <v>1.2121</v>
      </c>
      <c r="E321">
        <v>0.98360000000000003</v>
      </c>
    </row>
    <row r="322" spans="1:5" x14ac:dyDescent="0.25">
      <c r="A322" t="s">
        <v>267</v>
      </c>
      <c r="B322" t="s">
        <v>292</v>
      </c>
      <c r="C322">
        <v>1.65</v>
      </c>
      <c r="D322">
        <v>1.0101</v>
      </c>
      <c r="E322">
        <v>1.3115000000000001</v>
      </c>
    </row>
    <row r="323" spans="1:5" x14ac:dyDescent="0.25">
      <c r="A323" t="s">
        <v>267</v>
      </c>
      <c r="B323" t="s">
        <v>470</v>
      </c>
      <c r="C323">
        <v>1.65</v>
      </c>
      <c r="D323">
        <v>0.45450000000000002</v>
      </c>
      <c r="E323">
        <v>1.4754</v>
      </c>
    </row>
    <row r="324" spans="1:5" x14ac:dyDescent="0.25">
      <c r="A324" t="s">
        <v>267</v>
      </c>
      <c r="B324" t="s">
        <v>302</v>
      </c>
      <c r="C324">
        <v>1.65</v>
      </c>
      <c r="D324">
        <v>1.5152000000000001</v>
      </c>
      <c r="E324">
        <v>0.32790000000000002</v>
      </c>
    </row>
    <row r="325" spans="1:5" x14ac:dyDescent="0.25">
      <c r="A325" t="s">
        <v>267</v>
      </c>
      <c r="B325" t="s">
        <v>179</v>
      </c>
      <c r="C325">
        <v>1.65</v>
      </c>
      <c r="D325">
        <v>1.3635999999999999</v>
      </c>
      <c r="E325">
        <v>0.16389999999999999</v>
      </c>
    </row>
    <row r="326" spans="1:5" x14ac:dyDescent="0.25">
      <c r="A326" t="s">
        <v>267</v>
      </c>
      <c r="B326" t="s">
        <v>408</v>
      </c>
      <c r="C326">
        <v>1.65</v>
      </c>
      <c r="D326">
        <v>0.84850000000000003</v>
      </c>
      <c r="E326">
        <v>1.3115000000000001</v>
      </c>
    </row>
    <row r="327" spans="1:5" x14ac:dyDescent="0.25">
      <c r="A327" t="s">
        <v>267</v>
      </c>
      <c r="B327" t="s">
        <v>318</v>
      </c>
      <c r="C327">
        <v>1.65</v>
      </c>
      <c r="D327">
        <v>0.90910000000000002</v>
      </c>
      <c r="E327">
        <v>1.1475</v>
      </c>
    </row>
    <row r="328" spans="1:5" x14ac:dyDescent="0.25">
      <c r="A328" t="s">
        <v>267</v>
      </c>
      <c r="B328" t="s">
        <v>191</v>
      </c>
      <c r="C328">
        <v>1.65</v>
      </c>
      <c r="D328">
        <v>1.3635999999999999</v>
      </c>
      <c r="E328">
        <v>1.6393</v>
      </c>
    </row>
    <row r="329" spans="1:5" x14ac:dyDescent="0.25">
      <c r="A329" t="s">
        <v>267</v>
      </c>
      <c r="B329" t="s">
        <v>335</v>
      </c>
      <c r="C329">
        <v>1.65</v>
      </c>
      <c r="D329">
        <v>0.90910000000000002</v>
      </c>
      <c r="E329">
        <v>0.65569999999999995</v>
      </c>
    </row>
    <row r="330" spans="1:5" x14ac:dyDescent="0.25">
      <c r="A330" t="s">
        <v>273</v>
      </c>
      <c r="B330" t="s">
        <v>440</v>
      </c>
      <c r="C330">
        <v>1.375</v>
      </c>
      <c r="D330">
        <v>1.2726999999999999</v>
      </c>
      <c r="E330">
        <v>0.90910000000000002</v>
      </c>
    </row>
    <row r="331" spans="1:5" x14ac:dyDescent="0.25">
      <c r="A331" t="s">
        <v>273</v>
      </c>
      <c r="B331" t="s">
        <v>291</v>
      </c>
      <c r="C331">
        <v>1.375</v>
      </c>
      <c r="D331">
        <v>0.54549999999999998</v>
      </c>
      <c r="E331">
        <v>1.1364000000000001</v>
      </c>
    </row>
    <row r="332" spans="1:5" x14ac:dyDescent="0.25">
      <c r="A332" t="s">
        <v>273</v>
      </c>
      <c r="B332" t="s">
        <v>295</v>
      </c>
      <c r="C332">
        <v>1.375</v>
      </c>
      <c r="D332">
        <v>1.1636</v>
      </c>
      <c r="E332">
        <v>0.72729999999999995</v>
      </c>
    </row>
    <row r="333" spans="1:5" x14ac:dyDescent="0.25">
      <c r="A333" t="s">
        <v>273</v>
      </c>
      <c r="B333" t="s">
        <v>296</v>
      </c>
      <c r="C333">
        <v>1.375</v>
      </c>
      <c r="D333">
        <v>0.54549999999999998</v>
      </c>
      <c r="E333">
        <v>1.3635999999999999</v>
      </c>
    </row>
    <row r="334" spans="1:5" x14ac:dyDescent="0.25">
      <c r="A334" t="s">
        <v>273</v>
      </c>
      <c r="B334" t="s">
        <v>299</v>
      </c>
      <c r="C334">
        <v>1.375</v>
      </c>
      <c r="D334">
        <v>0.72729999999999995</v>
      </c>
      <c r="E334">
        <v>0.60609999999999997</v>
      </c>
    </row>
    <row r="335" spans="1:5" x14ac:dyDescent="0.25">
      <c r="A335" t="s">
        <v>273</v>
      </c>
      <c r="B335" t="s">
        <v>303</v>
      </c>
      <c r="C335">
        <v>1.375</v>
      </c>
      <c r="D335">
        <v>0.72729999999999995</v>
      </c>
      <c r="E335">
        <v>1.2121</v>
      </c>
    </row>
    <row r="336" spans="1:5" x14ac:dyDescent="0.25">
      <c r="A336" t="s">
        <v>273</v>
      </c>
      <c r="B336" t="s">
        <v>323</v>
      </c>
      <c r="C336">
        <v>1.375</v>
      </c>
      <c r="D336">
        <v>1.4544999999999999</v>
      </c>
      <c r="E336">
        <v>0.45450000000000002</v>
      </c>
    </row>
    <row r="337" spans="1:5" x14ac:dyDescent="0.25">
      <c r="A337" t="s">
        <v>273</v>
      </c>
      <c r="B337" t="s">
        <v>471</v>
      </c>
      <c r="C337">
        <v>1.375</v>
      </c>
      <c r="D337">
        <v>1.0182</v>
      </c>
      <c r="E337">
        <v>1.2726999999999999</v>
      </c>
    </row>
    <row r="338" spans="1:5" x14ac:dyDescent="0.25">
      <c r="A338" t="s">
        <v>273</v>
      </c>
      <c r="B338" t="s">
        <v>334</v>
      </c>
      <c r="C338">
        <v>1.375</v>
      </c>
      <c r="D338">
        <v>1.6364000000000001</v>
      </c>
      <c r="E338">
        <v>1.3635999999999999</v>
      </c>
    </row>
    <row r="339" spans="1:5" x14ac:dyDescent="0.25">
      <c r="A339" t="s">
        <v>273</v>
      </c>
      <c r="B339" t="s">
        <v>337</v>
      </c>
      <c r="C339">
        <v>1.375</v>
      </c>
      <c r="D339">
        <v>0.72729999999999995</v>
      </c>
      <c r="E339">
        <v>0.90910000000000002</v>
      </c>
    </row>
    <row r="340" spans="1:5" x14ac:dyDescent="0.25">
      <c r="A340" t="s">
        <v>270</v>
      </c>
      <c r="B340" t="s">
        <v>271</v>
      </c>
      <c r="C340">
        <v>1.5696000000000001</v>
      </c>
      <c r="D340">
        <v>0.7964</v>
      </c>
      <c r="E340">
        <v>1.3167</v>
      </c>
    </row>
    <row r="341" spans="1:5" x14ac:dyDescent="0.25">
      <c r="A341" t="s">
        <v>270</v>
      </c>
      <c r="B341" t="s">
        <v>275</v>
      </c>
      <c r="C341">
        <v>1.5696000000000001</v>
      </c>
      <c r="D341">
        <v>1.0194000000000001</v>
      </c>
      <c r="E341">
        <v>1.9561999999999999</v>
      </c>
    </row>
    <row r="342" spans="1:5" x14ac:dyDescent="0.25">
      <c r="A342" t="s">
        <v>270</v>
      </c>
      <c r="B342" t="s">
        <v>279</v>
      </c>
      <c r="C342">
        <v>1.5696000000000001</v>
      </c>
      <c r="D342">
        <v>1.4335</v>
      </c>
      <c r="E342">
        <v>1.1286</v>
      </c>
    </row>
    <row r="343" spans="1:5" x14ac:dyDescent="0.25">
      <c r="A343" t="s">
        <v>270</v>
      </c>
      <c r="B343" t="s">
        <v>280</v>
      </c>
      <c r="C343">
        <v>1.5696000000000001</v>
      </c>
      <c r="D343">
        <v>1.9113</v>
      </c>
      <c r="E343">
        <v>1.0032000000000001</v>
      </c>
    </row>
    <row r="344" spans="1:5" x14ac:dyDescent="0.25">
      <c r="A344" t="s">
        <v>270</v>
      </c>
      <c r="B344" t="s">
        <v>281</v>
      </c>
      <c r="C344">
        <v>1.5696000000000001</v>
      </c>
      <c r="D344">
        <v>1.752</v>
      </c>
      <c r="E344">
        <v>0.37619999999999998</v>
      </c>
    </row>
    <row r="345" spans="1:5" x14ac:dyDescent="0.25">
      <c r="A345" t="s">
        <v>270</v>
      </c>
      <c r="B345" t="s">
        <v>283</v>
      </c>
      <c r="C345">
        <v>1.5696000000000001</v>
      </c>
      <c r="D345">
        <v>0.7964</v>
      </c>
      <c r="E345">
        <v>0.18809999999999999</v>
      </c>
    </row>
    <row r="346" spans="1:5" x14ac:dyDescent="0.25">
      <c r="A346" t="s">
        <v>270</v>
      </c>
      <c r="B346" t="s">
        <v>286</v>
      </c>
      <c r="C346">
        <v>1.5696000000000001</v>
      </c>
      <c r="D346">
        <v>0.7964</v>
      </c>
      <c r="E346">
        <v>0.37619999999999998</v>
      </c>
    </row>
    <row r="347" spans="1:5" x14ac:dyDescent="0.25">
      <c r="A347" t="s">
        <v>270</v>
      </c>
      <c r="B347" t="s">
        <v>289</v>
      </c>
      <c r="C347">
        <v>1.5696000000000001</v>
      </c>
      <c r="D347">
        <v>0.1593</v>
      </c>
      <c r="E347">
        <v>0.9405</v>
      </c>
    </row>
    <row r="348" spans="1:5" x14ac:dyDescent="0.25">
      <c r="A348" t="s">
        <v>270</v>
      </c>
      <c r="B348" t="s">
        <v>304</v>
      </c>
      <c r="C348">
        <v>1.5696000000000001</v>
      </c>
      <c r="D348">
        <v>0.6371</v>
      </c>
      <c r="E348">
        <v>0.37619999999999998</v>
      </c>
    </row>
    <row r="349" spans="1:5" x14ac:dyDescent="0.25">
      <c r="A349" t="s">
        <v>270</v>
      </c>
      <c r="B349" t="s">
        <v>305</v>
      </c>
      <c r="C349">
        <v>1.5696000000000001</v>
      </c>
      <c r="D349">
        <v>1.4335</v>
      </c>
      <c r="E349">
        <v>1.1286</v>
      </c>
    </row>
    <row r="350" spans="1:5" x14ac:dyDescent="0.25">
      <c r="A350" t="s">
        <v>270</v>
      </c>
      <c r="B350" t="s">
        <v>306</v>
      </c>
      <c r="C350">
        <v>1.5696000000000001</v>
      </c>
      <c r="D350">
        <v>0.95569999999999999</v>
      </c>
      <c r="E350">
        <v>1.6929000000000001</v>
      </c>
    </row>
    <row r="351" spans="1:5" x14ac:dyDescent="0.25">
      <c r="A351" t="s">
        <v>270</v>
      </c>
      <c r="B351" t="s">
        <v>310</v>
      </c>
      <c r="C351">
        <v>1.5696000000000001</v>
      </c>
      <c r="D351">
        <v>0.6371</v>
      </c>
      <c r="E351">
        <v>0.37619999999999998</v>
      </c>
    </row>
    <row r="352" spans="1:5" x14ac:dyDescent="0.25">
      <c r="A352" t="s">
        <v>270</v>
      </c>
      <c r="B352" t="s">
        <v>315</v>
      </c>
      <c r="C352">
        <v>1.5696000000000001</v>
      </c>
      <c r="D352">
        <v>0.42470000000000002</v>
      </c>
      <c r="E352">
        <v>0.75239999999999996</v>
      </c>
    </row>
    <row r="353" spans="1:5" x14ac:dyDescent="0.25">
      <c r="A353" t="s">
        <v>270</v>
      </c>
      <c r="B353" t="s">
        <v>320</v>
      </c>
      <c r="C353">
        <v>1.5696000000000001</v>
      </c>
      <c r="D353">
        <v>0.1593</v>
      </c>
      <c r="E353">
        <v>1.1286</v>
      </c>
    </row>
    <row r="354" spans="1:5" x14ac:dyDescent="0.25">
      <c r="A354" t="s">
        <v>270</v>
      </c>
      <c r="B354" t="s">
        <v>327</v>
      </c>
      <c r="C354">
        <v>1.5696000000000001</v>
      </c>
      <c r="D354">
        <v>1.2742</v>
      </c>
      <c r="E354">
        <v>0.50160000000000005</v>
      </c>
    </row>
    <row r="355" spans="1:5" x14ac:dyDescent="0.25">
      <c r="A355" t="s">
        <v>270</v>
      </c>
      <c r="B355" t="s">
        <v>328</v>
      </c>
      <c r="C355">
        <v>1.5696000000000001</v>
      </c>
      <c r="D355">
        <v>1.2742</v>
      </c>
      <c r="E355">
        <v>0.9405</v>
      </c>
    </row>
    <row r="356" spans="1:5" x14ac:dyDescent="0.25">
      <c r="A356" t="s">
        <v>270</v>
      </c>
      <c r="B356" t="s">
        <v>331</v>
      </c>
      <c r="C356">
        <v>1.5696000000000001</v>
      </c>
      <c r="D356">
        <v>1.7839</v>
      </c>
      <c r="E356">
        <v>1.2038</v>
      </c>
    </row>
    <row r="357" spans="1:5" x14ac:dyDescent="0.25">
      <c r="A357" t="s">
        <v>270</v>
      </c>
      <c r="B357" t="s">
        <v>340</v>
      </c>
      <c r="C357">
        <v>1.5696000000000001</v>
      </c>
      <c r="D357">
        <v>0.7964</v>
      </c>
      <c r="E357">
        <v>0.56430000000000002</v>
      </c>
    </row>
    <row r="358" spans="1:5" x14ac:dyDescent="0.25">
      <c r="A358" t="s">
        <v>270</v>
      </c>
      <c r="B358" t="s">
        <v>342</v>
      </c>
      <c r="C358">
        <v>1.5696000000000001</v>
      </c>
      <c r="D358">
        <v>0.7964</v>
      </c>
      <c r="E358">
        <v>1.881</v>
      </c>
    </row>
    <row r="359" spans="1:5" x14ac:dyDescent="0.25">
      <c r="A359" t="s">
        <v>270</v>
      </c>
      <c r="B359" t="s">
        <v>343</v>
      </c>
      <c r="C359">
        <v>1.5696000000000001</v>
      </c>
      <c r="D359">
        <v>1.1149</v>
      </c>
      <c r="E359">
        <v>1.6929000000000001</v>
      </c>
    </row>
    <row r="360" spans="1:5" x14ac:dyDescent="0.25">
      <c r="A360" t="s">
        <v>272</v>
      </c>
      <c r="B360" t="s">
        <v>459</v>
      </c>
      <c r="C360">
        <v>1.3837999999999999</v>
      </c>
      <c r="D360">
        <v>1.4453</v>
      </c>
      <c r="E360">
        <v>1.1000000000000001</v>
      </c>
    </row>
    <row r="361" spans="1:5" x14ac:dyDescent="0.25">
      <c r="A361" t="s">
        <v>272</v>
      </c>
      <c r="B361" t="s">
        <v>488</v>
      </c>
      <c r="C361">
        <v>1.3837999999999999</v>
      </c>
      <c r="D361">
        <v>0.28910000000000002</v>
      </c>
      <c r="E361">
        <v>1.98</v>
      </c>
    </row>
    <row r="362" spans="1:5" x14ac:dyDescent="0.25">
      <c r="A362" t="s">
        <v>272</v>
      </c>
      <c r="B362" t="s">
        <v>476</v>
      </c>
      <c r="C362">
        <v>1.3837999999999999</v>
      </c>
      <c r="D362">
        <v>1.0840000000000001</v>
      </c>
      <c r="E362">
        <v>0.27500000000000002</v>
      </c>
    </row>
    <row r="363" spans="1:5" x14ac:dyDescent="0.25">
      <c r="A363" t="s">
        <v>272</v>
      </c>
      <c r="B363" t="s">
        <v>458</v>
      </c>
      <c r="C363">
        <v>1.3837999999999999</v>
      </c>
      <c r="D363">
        <v>0.57809999999999995</v>
      </c>
      <c r="E363">
        <v>0.88</v>
      </c>
    </row>
    <row r="364" spans="1:5" x14ac:dyDescent="0.25">
      <c r="A364" t="s">
        <v>272</v>
      </c>
      <c r="B364" t="s">
        <v>414</v>
      </c>
      <c r="C364">
        <v>1.3837999999999999</v>
      </c>
      <c r="D364">
        <v>1.1561999999999999</v>
      </c>
      <c r="E364">
        <v>0.22</v>
      </c>
    </row>
    <row r="365" spans="1:5" x14ac:dyDescent="0.25">
      <c r="A365" t="s">
        <v>272</v>
      </c>
      <c r="B365" t="s">
        <v>288</v>
      </c>
      <c r="C365">
        <v>1.3837999999999999</v>
      </c>
      <c r="D365">
        <v>0.28910000000000002</v>
      </c>
      <c r="E365">
        <v>1.98</v>
      </c>
    </row>
    <row r="366" spans="1:5" x14ac:dyDescent="0.25">
      <c r="A366" t="s">
        <v>272</v>
      </c>
      <c r="B366" t="s">
        <v>297</v>
      </c>
      <c r="C366">
        <v>1.3837999999999999</v>
      </c>
      <c r="D366">
        <v>1.2645999999999999</v>
      </c>
      <c r="E366">
        <v>0.55000000000000004</v>
      </c>
    </row>
    <row r="367" spans="1:5" x14ac:dyDescent="0.25">
      <c r="A367" t="s">
        <v>272</v>
      </c>
      <c r="B367" t="s">
        <v>298</v>
      </c>
      <c r="C367">
        <v>1.3837999999999999</v>
      </c>
      <c r="D367">
        <v>0.43359999999999999</v>
      </c>
      <c r="E367">
        <v>0.44</v>
      </c>
    </row>
    <row r="368" spans="1:5" x14ac:dyDescent="0.25">
      <c r="A368" t="s">
        <v>272</v>
      </c>
      <c r="B368" t="s">
        <v>484</v>
      </c>
      <c r="C368">
        <v>1.3837999999999999</v>
      </c>
      <c r="D368">
        <v>0.90329999999999999</v>
      </c>
      <c r="E368">
        <v>1.925</v>
      </c>
    </row>
    <row r="369" spans="1:5" x14ac:dyDescent="0.25">
      <c r="A369" t="s">
        <v>272</v>
      </c>
      <c r="B369" t="s">
        <v>300</v>
      </c>
      <c r="C369">
        <v>1.3837999999999999</v>
      </c>
      <c r="D369">
        <v>1.9873000000000001</v>
      </c>
      <c r="E369">
        <v>1.375</v>
      </c>
    </row>
    <row r="370" spans="1:5" x14ac:dyDescent="0.25">
      <c r="A370" t="s">
        <v>272</v>
      </c>
      <c r="B370" t="s">
        <v>480</v>
      </c>
      <c r="C370">
        <v>1.3837999999999999</v>
      </c>
      <c r="D370">
        <v>1.0840000000000001</v>
      </c>
      <c r="E370">
        <v>0.55000000000000004</v>
      </c>
    </row>
    <row r="371" spans="1:5" x14ac:dyDescent="0.25">
      <c r="A371" t="s">
        <v>272</v>
      </c>
      <c r="B371" t="s">
        <v>309</v>
      </c>
      <c r="C371">
        <v>1.3837999999999999</v>
      </c>
      <c r="D371">
        <v>0.54200000000000004</v>
      </c>
      <c r="E371">
        <v>1.65</v>
      </c>
    </row>
    <row r="372" spans="1:5" x14ac:dyDescent="0.25">
      <c r="A372" t="s">
        <v>272</v>
      </c>
      <c r="B372" t="s">
        <v>311</v>
      </c>
      <c r="C372">
        <v>1.3837999999999999</v>
      </c>
      <c r="D372">
        <v>1.0840000000000001</v>
      </c>
      <c r="E372">
        <v>0.55000000000000004</v>
      </c>
    </row>
    <row r="373" spans="1:5" x14ac:dyDescent="0.25">
      <c r="A373" t="s">
        <v>272</v>
      </c>
      <c r="B373" t="s">
        <v>312</v>
      </c>
      <c r="C373">
        <v>1.3837999999999999</v>
      </c>
      <c r="D373">
        <v>1.1561999999999999</v>
      </c>
      <c r="E373">
        <v>1.76</v>
      </c>
    </row>
    <row r="374" spans="1:5" x14ac:dyDescent="0.25">
      <c r="A374" t="s">
        <v>272</v>
      </c>
      <c r="B374" t="s">
        <v>317</v>
      </c>
      <c r="C374">
        <v>1.3837999999999999</v>
      </c>
      <c r="D374">
        <v>1.4453</v>
      </c>
      <c r="E374">
        <v>2.2000000000000002</v>
      </c>
    </row>
    <row r="375" spans="1:5" x14ac:dyDescent="0.25">
      <c r="A375" t="s">
        <v>272</v>
      </c>
      <c r="B375" t="s">
        <v>321</v>
      </c>
      <c r="C375">
        <v>1.3837999999999999</v>
      </c>
      <c r="D375">
        <v>0.36130000000000001</v>
      </c>
      <c r="E375">
        <v>0.55000000000000004</v>
      </c>
    </row>
    <row r="376" spans="1:5" x14ac:dyDescent="0.25">
      <c r="A376" t="s">
        <v>272</v>
      </c>
      <c r="B376" t="s">
        <v>456</v>
      </c>
      <c r="C376">
        <v>1.3837999999999999</v>
      </c>
      <c r="D376">
        <v>1.2645999999999999</v>
      </c>
      <c r="E376">
        <v>0.27500000000000002</v>
      </c>
    </row>
    <row r="377" spans="1:5" x14ac:dyDescent="0.25">
      <c r="A377" t="s">
        <v>272</v>
      </c>
      <c r="B377" t="s">
        <v>333</v>
      </c>
      <c r="C377">
        <v>1.3837999999999999</v>
      </c>
      <c r="D377">
        <v>1.6259999999999999</v>
      </c>
      <c r="E377">
        <v>0.55000000000000004</v>
      </c>
    </row>
    <row r="378" spans="1:5" x14ac:dyDescent="0.25">
      <c r="A378" t="s">
        <v>272</v>
      </c>
      <c r="B378" t="s">
        <v>339</v>
      </c>
      <c r="C378">
        <v>1.3837999999999999</v>
      </c>
      <c r="D378">
        <v>0.86719999999999997</v>
      </c>
      <c r="E378">
        <v>0.22</v>
      </c>
    </row>
    <row r="379" spans="1:5" x14ac:dyDescent="0.25">
      <c r="A379" t="s">
        <v>272</v>
      </c>
      <c r="B379" t="s">
        <v>341</v>
      </c>
      <c r="C379">
        <v>1.3837999999999999</v>
      </c>
      <c r="D379">
        <v>1.0117</v>
      </c>
      <c r="E379">
        <v>0.66</v>
      </c>
    </row>
    <row r="380" spans="1:5" x14ac:dyDescent="0.25">
      <c r="A380" t="s">
        <v>272</v>
      </c>
      <c r="B380" t="s">
        <v>457</v>
      </c>
      <c r="C380">
        <v>1.3837999999999999</v>
      </c>
      <c r="D380">
        <v>1.6259999999999999</v>
      </c>
      <c r="E380">
        <v>1.65</v>
      </c>
    </row>
    <row r="381" spans="1:5" x14ac:dyDescent="0.25">
      <c r="A381" t="s">
        <v>272</v>
      </c>
      <c r="B381" t="s">
        <v>347</v>
      </c>
      <c r="C381">
        <v>1.3837999999999999</v>
      </c>
      <c r="D381">
        <v>0.86719999999999997</v>
      </c>
      <c r="E381">
        <v>0.44</v>
      </c>
    </row>
    <row r="382" spans="1:5" x14ac:dyDescent="0.25">
      <c r="A382" t="s">
        <v>34</v>
      </c>
      <c r="B382" t="s">
        <v>415</v>
      </c>
      <c r="C382">
        <v>1.4202999999999999</v>
      </c>
      <c r="D382">
        <v>2.2881999999999998</v>
      </c>
      <c r="E382">
        <v>0.62350000000000005</v>
      </c>
    </row>
    <row r="383" spans="1:5" x14ac:dyDescent="0.25">
      <c r="A383" t="s">
        <v>34</v>
      </c>
      <c r="B383" t="s">
        <v>269</v>
      </c>
      <c r="C383">
        <v>1.4202999999999999</v>
      </c>
      <c r="D383">
        <v>0.88009999999999999</v>
      </c>
      <c r="E383">
        <v>0.83130000000000004</v>
      </c>
    </row>
    <row r="384" spans="1:5" x14ac:dyDescent="0.25">
      <c r="A384" t="s">
        <v>34</v>
      </c>
      <c r="B384" t="s">
        <v>448</v>
      </c>
      <c r="C384">
        <v>1.4202999999999999</v>
      </c>
      <c r="D384">
        <v>0.46939999999999998</v>
      </c>
      <c r="E384">
        <v>0.83130000000000004</v>
      </c>
    </row>
    <row r="385" spans="1:5" x14ac:dyDescent="0.25">
      <c r="A385" t="s">
        <v>34</v>
      </c>
      <c r="B385" t="s">
        <v>200</v>
      </c>
      <c r="C385">
        <v>1.4202999999999999</v>
      </c>
      <c r="D385">
        <v>0.93879999999999997</v>
      </c>
      <c r="E385">
        <v>0.55420000000000003</v>
      </c>
    </row>
    <row r="386" spans="1:5" x14ac:dyDescent="0.25">
      <c r="A386" t="s">
        <v>34</v>
      </c>
      <c r="B386" t="s">
        <v>256</v>
      </c>
      <c r="C386">
        <v>1.4202999999999999</v>
      </c>
      <c r="D386">
        <v>1.1735</v>
      </c>
      <c r="E386">
        <v>0.55420000000000003</v>
      </c>
    </row>
    <row r="387" spans="1:5" x14ac:dyDescent="0.25">
      <c r="A387" t="s">
        <v>34</v>
      </c>
      <c r="B387" t="s">
        <v>196</v>
      </c>
      <c r="C387">
        <v>1.4202999999999999</v>
      </c>
      <c r="D387">
        <v>0.23469999999999999</v>
      </c>
      <c r="E387">
        <v>1.3855</v>
      </c>
    </row>
    <row r="388" spans="1:5" x14ac:dyDescent="0.25">
      <c r="A388" t="s">
        <v>34</v>
      </c>
      <c r="B388" t="s">
        <v>264</v>
      </c>
      <c r="C388">
        <v>1.4202999999999999</v>
      </c>
      <c r="D388">
        <v>2.4643000000000002</v>
      </c>
      <c r="E388">
        <v>0.62350000000000005</v>
      </c>
    </row>
    <row r="389" spans="1:5" x14ac:dyDescent="0.25">
      <c r="A389" t="s">
        <v>34</v>
      </c>
      <c r="B389" t="s">
        <v>257</v>
      </c>
      <c r="C389">
        <v>1.4202999999999999</v>
      </c>
      <c r="D389">
        <v>1.8774999999999999</v>
      </c>
      <c r="E389">
        <v>0.83130000000000004</v>
      </c>
    </row>
    <row r="390" spans="1:5" x14ac:dyDescent="0.25">
      <c r="A390" t="s">
        <v>34</v>
      </c>
      <c r="B390" t="s">
        <v>198</v>
      </c>
      <c r="C390">
        <v>1.4202999999999999</v>
      </c>
      <c r="D390">
        <v>0.70409999999999995</v>
      </c>
      <c r="E390">
        <v>1.6626000000000001</v>
      </c>
    </row>
    <row r="391" spans="1:5" x14ac:dyDescent="0.25">
      <c r="A391" t="s">
        <v>34</v>
      </c>
      <c r="B391" t="s">
        <v>255</v>
      </c>
      <c r="C391">
        <v>1.4202999999999999</v>
      </c>
      <c r="D391">
        <v>1.4081999999999999</v>
      </c>
      <c r="E391">
        <v>1.3855</v>
      </c>
    </row>
    <row r="392" spans="1:5" x14ac:dyDescent="0.25">
      <c r="A392" t="s">
        <v>34</v>
      </c>
      <c r="B392" t="s">
        <v>452</v>
      </c>
      <c r="C392">
        <v>1.4202999999999999</v>
      </c>
      <c r="D392">
        <v>0.35199999999999998</v>
      </c>
      <c r="E392">
        <v>1.2470000000000001</v>
      </c>
    </row>
    <row r="393" spans="1:5" x14ac:dyDescent="0.25">
      <c r="A393" t="s">
        <v>34</v>
      </c>
      <c r="B393" t="s">
        <v>35</v>
      </c>
      <c r="C393">
        <v>1.4202999999999999</v>
      </c>
      <c r="D393">
        <v>0.52810000000000001</v>
      </c>
      <c r="E393">
        <v>1.0391999999999999</v>
      </c>
    </row>
    <row r="394" spans="1:5" x14ac:dyDescent="0.25">
      <c r="A394" t="s">
        <v>34</v>
      </c>
      <c r="B394" t="s">
        <v>265</v>
      </c>
      <c r="C394">
        <v>1.4202999999999999</v>
      </c>
      <c r="D394">
        <v>1.2321</v>
      </c>
      <c r="E394">
        <v>1.8705000000000001</v>
      </c>
    </row>
    <row r="395" spans="1:5" x14ac:dyDescent="0.25">
      <c r="A395" t="s">
        <v>34</v>
      </c>
      <c r="B395" t="s">
        <v>199</v>
      </c>
      <c r="C395">
        <v>1.4202999999999999</v>
      </c>
      <c r="D395">
        <v>0.70409999999999995</v>
      </c>
      <c r="E395">
        <v>0.20780000000000001</v>
      </c>
    </row>
    <row r="396" spans="1:5" x14ac:dyDescent="0.25">
      <c r="A396" t="s">
        <v>34</v>
      </c>
      <c r="B396" t="s">
        <v>195</v>
      </c>
      <c r="C396">
        <v>1.4202999999999999</v>
      </c>
      <c r="D396">
        <v>0.70409999999999995</v>
      </c>
      <c r="E396">
        <v>1.0391999999999999</v>
      </c>
    </row>
    <row r="397" spans="1:5" x14ac:dyDescent="0.25">
      <c r="A397" t="s">
        <v>34</v>
      </c>
      <c r="B397" t="s">
        <v>481</v>
      </c>
      <c r="C397">
        <v>1.4202999999999999</v>
      </c>
      <c r="D397">
        <v>0.70409999999999995</v>
      </c>
      <c r="E397">
        <v>1.9398</v>
      </c>
    </row>
    <row r="398" spans="1:5" x14ac:dyDescent="0.25">
      <c r="A398" t="s">
        <v>34</v>
      </c>
      <c r="B398" t="s">
        <v>486</v>
      </c>
      <c r="C398">
        <v>1.4202999999999999</v>
      </c>
      <c r="D398">
        <v>0.46939999999999998</v>
      </c>
      <c r="E398">
        <v>0.27710000000000001</v>
      </c>
    </row>
    <row r="399" spans="1:5" x14ac:dyDescent="0.25">
      <c r="A399" t="s">
        <v>34</v>
      </c>
      <c r="B399" t="s">
        <v>485</v>
      </c>
      <c r="C399">
        <v>1.4202999999999999</v>
      </c>
      <c r="D399">
        <v>0.35199999999999998</v>
      </c>
      <c r="E399">
        <v>1.6626000000000001</v>
      </c>
    </row>
    <row r="400" spans="1:5" x14ac:dyDescent="0.25">
      <c r="A400" t="s">
        <v>34</v>
      </c>
      <c r="B400" t="s">
        <v>197</v>
      </c>
      <c r="C400">
        <v>1.4202999999999999</v>
      </c>
      <c r="D400">
        <v>0.52810000000000001</v>
      </c>
      <c r="E400">
        <v>1.0391999999999999</v>
      </c>
    </row>
    <row r="401" spans="1:5" x14ac:dyDescent="0.25">
      <c r="A401" t="s">
        <v>34</v>
      </c>
      <c r="B401" t="s">
        <v>201</v>
      </c>
      <c r="C401">
        <v>1.4202999999999999</v>
      </c>
      <c r="D401">
        <v>1.4081999999999999</v>
      </c>
      <c r="E401">
        <v>0.83130000000000004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04"/>
  <sheetViews>
    <sheetView zoomScale="80" zoomScaleNormal="80" workbookViewId="0">
      <selection activeCell="A2" sqref="A2:E401"/>
    </sheetView>
  </sheetViews>
  <sheetFormatPr defaultRowHeight="15" x14ac:dyDescent="0.25"/>
  <sheetData>
    <row r="1" spans="1:5" x14ac:dyDescent="0.25">
      <c r="A1" t="s">
        <v>266</v>
      </c>
      <c r="B1" t="s">
        <v>2</v>
      </c>
      <c r="C1" t="s">
        <v>6</v>
      </c>
      <c r="D1" t="s">
        <v>348</v>
      </c>
      <c r="E1" t="s">
        <v>5</v>
      </c>
    </row>
    <row r="2" spans="1:5" x14ac:dyDescent="0.25">
      <c r="A2" t="s">
        <v>10</v>
      </c>
      <c r="B2" t="s">
        <v>12</v>
      </c>
      <c r="C2">
        <v>1.2778</v>
      </c>
      <c r="D2">
        <v>1.0955999999999999</v>
      </c>
      <c r="E2">
        <v>0.84699999999999998</v>
      </c>
    </row>
    <row r="3" spans="1:5" x14ac:dyDescent="0.25">
      <c r="A3" t="s">
        <v>10</v>
      </c>
      <c r="B3" t="s">
        <v>203</v>
      </c>
      <c r="C3">
        <v>1.2778</v>
      </c>
      <c r="D3">
        <v>0.93910000000000005</v>
      </c>
      <c r="E3">
        <v>0.56469999999999998</v>
      </c>
    </row>
    <row r="4" spans="1:5" x14ac:dyDescent="0.25">
      <c r="A4" t="s">
        <v>10</v>
      </c>
      <c r="B4" t="s">
        <v>204</v>
      </c>
      <c r="C4">
        <v>1.2778</v>
      </c>
      <c r="D4">
        <v>0.78259999999999996</v>
      </c>
      <c r="E4">
        <v>0.70589999999999997</v>
      </c>
    </row>
    <row r="5" spans="1:5" x14ac:dyDescent="0.25">
      <c r="A5" t="s">
        <v>10</v>
      </c>
      <c r="B5" t="s">
        <v>38</v>
      </c>
      <c r="C5">
        <v>1.2778</v>
      </c>
      <c r="D5">
        <v>0.62609999999999999</v>
      </c>
      <c r="E5">
        <v>1.5528999999999999</v>
      </c>
    </row>
    <row r="6" spans="1:5" x14ac:dyDescent="0.25">
      <c r="A6" t="s">
        <v>10</v>
      </c>
      <c r="B6" t="s">
        <v>206</v>
      </c>
      <c r="C6">
        <v>1.2778</v>
      </c>
      <c r="D6">
        <v>1.5651999999999999</v>
      </c>
      <c r="E6">
        <v>0.52939999999999998</v>
      </c>
    </row>
    <row r="7" spans="1:5" x14ac:dyDescent="0.25">
      <c r="A7" t="s">
        <v>10</v>
      </c>
      <c r="B7" t="s">
        <v>11</v>
      </c>
      <c r="C7">
        <v>1.2778</v>
      </c>
      <c r="D7">
        <v>0.97819999999999996</v>
      </c>
      <c r="E7">
        <v>0.70589999999999997</v>
      </c>
    </row>
    <row r="8" spans="1:5" x14ac:dyDescent="0.25">
      <c r="A8" t="s">
        <v>10</v>
      </c>
      <c r="B8" t="s">
        <v>37</v>
      </c>
      <c r="C8">
        <v>1.2778</v>
      </c>
      <c r="D8">
        <v>1.5651999999999999</v>
      </c>
      <c r="E8">
        <v>0.17649999999999999</v>
      </c>
    </row>
    <row r="9" spans="1:5" x14ac:dyDescent="0.25">
      <c r="A9" t="s">
        <v>10</v>
      </c>
      <c r="B9" t="s">
        <v>202</v>
      </c>
      <c r="C9">
        <v>1.2778</v>
      </c>
      <c r="D9">
        <v>0.93910000000000005</v>
      </c>
      <c r="E9">
        <v>0.42349999999999999</v>
      </c>
    </row>
    <row r="10" spans="1:5" x14ac:dyDescent="0.25">
      <c r="A10" t="s">
        <v>10</v>
      </c>
      <c r="B10" t="s">
        <v>36</v>
      </c>
      <c r="C10">
        <v>1.2778</v>
      </c>
      <c r="D10">
        <v>0.39129999999999998</v>
      </c>
      <c r="E10">
        <v>2.2940999999999998</v>
      </c>
    </row>
    <row r="11" spans="1:5" x14ac:dyDescent="0.25">
      <c r="A11" t="s">
        <v>10</v>
      </c>
      <c r="B11" t="s">
        <v>39</v>
      </c>
      <c r="C11">
        <v>1.2778</v>
      </c>
      <c r="D11">
        <v>0.78259999999999996</v>
      </c>
      <c r="E11">
        <v>1.0588</v>
      </c>
    </row>
    <row r="12" spans="1:5" x14ac:dyDescent="0.25">
      <c r="A12" t="s">
        <v>10</v>
      </c>
      <c r="B12" t="s">
        <v>208</v>
      </c>
      <c r="C12">
        <v>1.2778</v>
      </c>
      <c r="D12">
        <v>0.97819999999999996</v>
      </c>
      <c r="E12">
        <v>1.7646999999999999</v>
      </c>
    </row>
    <row r="13" spans="1:5" x14ac:dyDescent="0.25">
      <c r="A13" t="s">
        <v>10</v>
      </c>
      <c r="B13" t="s">
        <v>462</v>
      </c>
      <c r="C13">
        <v>1.2778</v>
      </c>
      <c r="D13">
        <v>0.78259999999999996</v>
      </c>
      <c r="E13">
        <v>1.5882000000000001</v>
      </c>
    </row>
    <row r="14" spans="1:5" x14ac:dyDescent="0.25">
      <c r="A14" t="s">
        <v>10</v>
      </c>
      <c r="B14" t="s">
        <v>207</v>
      </c>
      <c r="C14">
        <v>1.2778</v>
      </c>
      <c r="D14">
        <v>1.2522</v>
      </c>
      <c r="E14">
        <v>0.98819999999999997</v>
      </c>
    </row>
    <row r="15" spans="1:5" x14ac:dyDescent="0.25">
      <c r="A15" t="s">
        <v>10</v>
      </c>
      <c r="B15" t="s">
        <v>407</v>
      </c>
      <c r="C15">
        <v>1.2778</v>
      </c>
      <c r="D15">
        <v>1.1738999999999999</v>
      </c>
      <c r="E15">
        <v>1.0588</v>
      </c>
    </row>
    <row r="16" spans="1:5" x14ac:dyDescent="0.25">
      <c r="A16" t="s">
        <v>10</v>
      </c>
      <c r="B16" t="s">
        <v>205</v>
      </c>
      <c r="C16">
        <v>1.2778</v>
      </c>
      <c r="D16">
        <v>1.0955999999999999</v>
      </c>
      <c r="E16">
        <v>0.70589999999999997</v>
      </c>
    </row>
    <row r="17" spans="1:5" x14ac:dyDescent="0.25">
      <c r="A17" t="s">
        <v>10</v>
      </c>
      <c r="B17" t="s">
        <v>437</v>
      </c>
      <c r="C17">
        <v>1.2778</v>
      </c>
      <c r="D17">
        <v>1.0955999999999999</v>
      </c>
      <c r="E17">
        <v>1.2706</v>
      </c>
    </row>
    <row r="18" spans="1:5" x14ac:dyDescent="0.25">
      <c r="A18" t="s">
        <v>13</v>
      </c>
      <c r="B18" t="s">
        <v>46</v>
      </c>
      <c r="C18">
        <v>1.5185</v>
      </c>
      <c r="D18">
        <v>0.2195</v>
      </c>
      <c r="E18">
        <v>1.3090999999999999</v>
      </c>
    </row>
    <row r="19" spans="1:5" x14ac:dyDescent="0.25">
      <c r="A19" t="s">
        <v>13</v>
      </c>
      <c r="B19" t="s">
        <v>209</v>
      </c>
      <c r="C19">
        <v>1.5185</v>
      </c>
      <c r="D19">
        <v>1.7561</v>
      </c>
      <c r="E19">
        <v>0.4909</v>
      </c>
    </row>
    <row r="20" spans="1:5" x14ac:dyDescent="0.25">
      <c r="A20" t="s">
        <v>13</v>
      </c>
      <c r="B20" t="s">
        <v>51</v>
      </c>
      <c r="C20">
        <v>1.5185</v>
      </c>
      <c r="D20">
        <v>0.439</v>
      </c>
      <c r="E20">
        <v>2.2909999999999999</v>
      </c>
    </row>
    <row r="21" spans="1:5" x14ac:dyDescent="0.25">
      <c r="A21" t="s">
        <v>13</v>
      </c>
      <c r="B21" t="s">
        <v>214</v>
      </c>
      <c r="C21">
        <v>1.5185</v>
      </c>
      <c r="D21">
        <v>0.439</v>
      </c>
      <c r="E21">
        <v>1.4728000000000001</v>
      </c>
    </row>
    <row r="22" spans="1:5" x14ac:dyDescent="0.25">
      <c r="A22" t="s">
        <v>13</v>
      </c>
      <c r="B22" t="s">
        <v>40</v>
      </c>
      <c r="C22">
        <v>1.5185</v>
      </c>
      <c r="D22">
        <v>1.7561</v>
      </c>
      <c r="E22">
        <v>0.65459999999999996</v>
      </c>
    </row>
    <row r="23" spans="1:5" x14ac:dyDescent="0.25">
      <c r="A23" t="s">
        <v>13</v>
      </c>
      <c r="B23" t="s">
        <v>211</v>
      </c>
      <c r="C23">
        <v>1.5185</v>
      </c>
      <c r="D23">
        <v>0.439</v>
      </c>
      <c r="E23">
        <v>0.65459999999999996</v>
      </c>
    </row>
    <row r="24" spans="1:5" x14ac:dyDescent="0.25">
      <c r="A24" t="s">
        <v>13</v>
      </c>
      <c r="B24" t="s">
        <v>42</v>
      </c>
      <c r="C24">
        <v>1.5185</v>
      </c>
      <c r="D24">
        <v>0.439</v>
      </c>
      <c r="E24">
        <v>0.65459999999999996</v>
      </c>
    </row>
    <row r="25" spans="1:5" x14ac:dyDescent="0.25">
      <c r="A25" t="s">
        <v>13</v>
      </c>
      <c r="B25" t="s">
        <v>210</v>
      </c>
      <c r="C25">
        <v>1.5185</v>
      </c>
      <c r="D25">
        <v>0.439</v>
      </c>
      <c r="E25">
        <v>0.98180000000000001</v>
      </c>
    </row>
    <row r="26" spans="1:5" x14ac:dyDescent="0.25">
      <c r="A26" t="s">
        <v>13</v>
      </c>
      <c r="B26" t="s">
        <v>213</v>
      </c>
      <c r="C26">
        <v>1.5185</v>
      </c>
      <c r="D26">
        <v>0.65849999999999997</v>
      </c>
      <c r="E26">
        <v>1.3090999999999999</v>
      </c>
    </row>
    <row r="27" spans="1:5" x14ac:dyDescent="0.25">
      <c r="A27" t="s">
        <v>13</v>
      </c>
      <c r="B27" t="s">
        <v>44</v>
      </c>
      <c r="C27">
        <v>1.5185</v>
      </c>
      <c r="D27">
        <v>1.7561</v>
      </c>
      <c r="E27">
        <v>0.4909</v>
      </c>
    </row>
    <row r="28" spans="1:5" x14ac:dyDescent="0.25">
      <c r="A28" t="s">
        <v>13</v>
      </c>
      <c r="B28" t="s">
        <v>15</v>
      </c>
      <c r="C28">
        <v>1.5185</v>
      </c>
      <c r="D28">
        <v>1.7561</v>
      </c>
      <c r="E28">
        <v>0.32729999999999998</v>
      </c>
    </row>
    <row r="29" spans="1:5" x14ac:dyDescent="0.25">
      <c r="A29" t="s">
        <v>13</v>
      </c>
      <c r="B29" t="s">
        <v>41</v>
      </c>
      <c r="C29">
        <v>1.5185</v>
      </c>
      <c r="D29">
        <v>0.439</v>
      </c>
      <c r="E29">
        <v>1.6364000000000001</v>
      </c>
    </row>
    <row r="30" spans="1:5" x14ac:dyDescent="0.25">
      <c r="A30" t="s">
        <v>13</v>
      </c>
      <c r="B30" t="s">
        <v>50</v>
      </c>
      <c r="C30">
        <v>1.5185</v>
      </c>
      <c r="D30">
        <v>2.1951000000000001</v>
      </c>
      <c r="E30">
        <v>1.3090999999999999</v>
      </c>
    </row>
    <row r="31" spans="1:5" x14ac:dyDescent="0.25">
      <c r="A31" t="s">
        <v>13</v>
      </c>
      <c r="B31" t="s">
        <v>48</v>
      </c>
      <c r="C31">
        <v>1.5185</v>
      </c>
      <c r="D31">
        <v>1.3170999999999999</v>
      </c>
      <c r="E31">
        <v>0.4909</v>
      </c>
    </row>
    <row r="32" spans="1:5" x14ac:dyDescent="0.25">
      <c r="A32" t="s">
        <v>13</v>
      </c>
      <c r="B32" t="s">
        <v>49</v>
      </c>
      <c r="C32">
        <v>1.5185</v>
      </c>
      <c r="D32">
        <v>1.3170999999999999</v>
      </c>
      <c r="E32">
        <v>0.98180000000000001</v>
      </c>
    </row>
    <row r="33" spans="1:5" x14ac:dyDescent="0.25">
      <c r="A33" t="s">
        <v>13</v>
      </c>
      <c r="B33" t="s">
        <v>14</v>
      </c>
      <c r="C33">
        <v>1.5185</v>
      </c>
      <c r="D33">
        <v>1.0975999999999999</v>
      </c>
      <c r="E33">
        <v>0.65459999999999996</v>
      </c>
    </row>
    <row r="34" spans="1:5" x14ac:dyDescent="0.25">
      <c r="A34" t="s">
        <v>13</v>
      </c>
      <c r="B34" t="s">
        <v>45</v>
      </c>
      <c r="C34">
        <v>1.5185</v>
      </c>
      <c r="D34">
        <v>0.87809999999999999</v>
      </c>
      <c r="E34">
        <v>1.4728000000000001</v>
      </c>
    </row>
    <row r="35" spans="1:5" x14ac:dyDescent="0.25">
      <c r="A35" t="s">
        <v>13</v>
      </c>
      <c r="B35" t="s">
        <v>47</v>
      </c>
      <c r="C35">
        <v>1.5185</v>
      </c>
      <c r="D35">
        <v>0.65849999999999997</v>
      </c>
      <c r="E35">
        <v>0.81820000000000004</v>
      </c>
    </row>
    <row r="36" spans="1:5" x14ac:dyDescent="0.25">
      <c r="A36" t="s">
        <v>16</v>
      </c>
      <c r="B36" t="s">
        <v>436</v>
      </c>
      <c r="C36">
        <v>1.3056000000000001</v>
      </c>
      <c r="D36">
        <v>0.1915</v>
      </c>
      <c r="E36">
        <v>1.0827</v>
      </c>
    </row>
    <row r="37" spans="1:5" x14ac:dyDescent="0.25">
      <c r="A37" t="s">
        <v>16</v>
      </c>
      <c r="B37" t="s">
        <v>463</v>
      </c>
      <c r="C37">
        <v>1.3056000000000001</v>
      </c>
      <c r="D37">
        <v>1.3404</v>
      </c>
      <c r="E37">
        <v>0.67669999999999997</v>
      </c>
    </row>
    <row r="38" spans="1:5" x14ac:dyDescent="0.25">
      <c r="A38" t="s">
        <v>16</v>
      </c>
      <c r="B38" t="s">
        <v>53</v>
      </c>
      <c r="C38">
        <v>1.3056000000000001</v>
      </c>
      <c r="D38">
        <v>1.5319</v>
      </c>
      <c r="E38">
        <v>0.2707</v>
      </c>
    </row>
    <row r="39" spans="1:5" x14ac:dyDescent="0.25">
      <c r="A39" t="s">
        <v>16</v>
      </c>
      <c r="B39" t="s">
        <v>17</v>
      </c>
      <c r="C39">
        <v>1.3056000000000001</v>
      </c>
      <c r="D39">
        <v>0.57440000000000002</v>
      </c>
      <c r="E39">
        <v>1.2181</v>
      </c>
    </row>
    <row r="40" spans="1:5" x14ac:dyDescent="0.25">
      <c r="A40" t="s">
        <v>16</v>
      </c>
      <c r="B40" t="s">
        <v>258</v>
      </c>
      <c r="C40">
        <v>1.3056000000000001</v>
      </c>
      <c r="D40">
        <v>0.95740000000000003</v>
      </c>
      <c r="E40">
        <v>0.81200000000000006</v>
      </c>
    </row>
    <row r="41" spans="1:5" x14ac:dyDescent="0.25">
      <c r="A41" t="s">
        <v>16</v>
      </c>
      <c r="B41" t="s">
        <v>54</v>
      </c>
      <c r="C41">
        <v>1.3056000000000001</v>
      </c>
      <c r="D41">
        <v>1.5319</v>
      </c>
      <c r="E41">
        <v>0.67669999999999997</v>
      </c>
    </row>
    <row r="42" spans="1:5" x14ac:dyDescent="0.25">
      <c r="A42" t="s">
        <v>16</v>
      </c>
      <c r="B42" t="s">
        <v>404</v>
      </c>
      <c r="C42">
        <v>1.3056000000000001</v>
      </c>
      <c r="D42">
        <v>0.76590000000000003</v>
      </c>
      <c r="E42">
        <v>1.0827</v>
      </c>
    </row>
    <row r="43" spans="1:5" x14ac:dyDescent="0.25">
      <c r="A43" t="s">
        <v>16</v>
      </c>
      <c r="B43" t="s">
        <v>43</v>
      </c>
      <c r="C43">
        <v>1.3056000000000001</v>
      </c>
      <c r="D43">
        <v>1.3404</v>
      </c>
      <c r="E43">
        <v>1.6241000000000001</v>
      </c>
    </row>
    <row r="44" spans="1:5" x14ac:dyDescent="0.25">
      <c r="A44" t="s">
        <v>16</v>
      </c>
      <c r="B44" t="s">
        <v>215</v>
      </c>
      <c r="C44">
        <v>1.3056000000000001</v>
      </c>
      <c r="D44">
        <v>1.1489</v>
      </c>
      <c r="E44">
        <v>0.67669999999999997</v>
      </c>
    </row>
    <row r="45" spans="1:5" x14ac:dyDescent="0.25">
      <c r="A45" t="s">
        <v>16</v>
      </c>
      <c r="B45" t="s">
        <v>434</v>
      </c>
      <c r="C45">
        <v>1.3056000000000001</v>
      </c>
      <c r="D45">
        <v>0.95740000000000003</v>
      </c>
      <c r="E45">
        <v>0.94740000000000002</v>
      </c>
    </row>
    <row r="46" spans="1:5" x14ac:dyDescent="0.25">
      <c r="A46" t="s">
        <v>16</v>
      </c>
      <c r="B46" t="s">
        <v>216</v>
      </c>
      <c r="C46">
        <v>1.3056000000000001</v>
      </c>
      <c r="D46">
        <v>1.3404</v>
      </c>
      <c r="E46">
        <v>1.3533999999999999</v>
      </c>
    </row>
    <row r="47" spans="1:5" x14ac:dyDescent="0.25">
      <c r="A47" t="s">
        <v>16</v>
      </c>
      <c r="B47" t="s">
        <v>435</v>
      </c>
      <c r="C47">
        <v>1.3056000000000001</v>
      </c>
      <c r="D47">
        <v>1.2255</v>
      </c>
      <c r="E47">
        <v>0.86619999999999997</v>
      </c>
    </row>
    <row r="48" spans="1:5" x14ac:dyDescent="0.25">
      <c r="A48" t="s">
        <v>16</v>
      </c>
      <c r="B48" t="s">
        <v>52</v>
      </c>
      <c r="C48">
        <v>1.3056000000000001</v>
      </c>
      <c r="D48">
        <v>1.1489</v>
      </c>
      <c r="E48">
        <v>1.2181</v>
      </c>
    </row>
    <row r="49" spans="1:5" x14ac:dyDescent="0.25">
      <c r="A49" t="s">
        <v>16</v>
      </c>
      <c r="B49" t="s">
        <v>461</v>
      </c>
      <c r="C49">
        <v>1.3056000000000001</v>
      </c>
      <c r="D49">
        <v>0.51060000000000005</v>
      </c>
      <c r="E49">
        <v>1.8045</v>
      </c>
    </row>
    <row r="50" spans="1:5" x14ac:dyDescent="0.25">
      <c r="A50" t="s">
        <v>16</v>
      </c>
      <c r="B50" t="s">
        <v>18</v>
      </c>
      <c r="C50">
        <v>1.3056000000000001</v>
      </c>
      <c r="D50">
        <v>0.76590000000000003</v>
      </c>
      <c r="E50">
        <v>1.2181</v>
      </c>
    </row>
    <row r="51" spans="1:5" x14ac:dyDescent="0.25">
      <c r="A51" t="s">
        <v>16</v>
      </c>
      <c r="B51" t="s">
        <v>212</v>
      </c>
      <c r="C51">
        <v>1.3056000000000001</v>
      </c>
      <c r="D51">
        <v>0.91910000000000003</v>
      </c>
      <c r="E51">
        <v>1.4075</v>
      </c>
    </row>
    <row r="52" spans="1:5" x14ac:dyDescent="0.25">
      <c r="A52" t="s">
        <v>16</v>
      </c>
      <c r="B52" t="s">
        <v>55</v>
      </c>
      <c r="C52">
        <v>1.3056000000000001</v>
      </c>
      <c r="D52">
        <v>0.95740000000000003</v>
      </c>
      <c r="E52">
        <v>0.40600000000000003</v>
      </c>
    </row>
    <row r="53" spans="1:5" x14ac:dyDescent="0.25">
      <c r="A53" t="s">
        <v>16</v>
      </c>
      <c r="B53" t="s">
        <v>460</v>
      </c>
      <c r="C53">
        <v>1.3056000000000001</v>
      </c>
      <c r="D53">
        <v>0.57440000000000002</v>
      </c>
      <c r="E53">
        <v>0.81200000000000006</v>
      </c>
    </row>
    <row r="54" spans="1:5" x14ac:dyDescent="0.25">
      <c r="A54" t="s">
        <v>56</v>
      </c>
      <c r="B54" t="s">
        <v>259</v>
      </c>
      <c r="C54">
        <v>1.4857</v>
      </c>
      <c r="D54">
        <v>1.3462000000000001</v>
      </c>
      <c r="E54">
        <v>0</v>
      </c>
    </row>
    <row r="55" spans="1:5" x14ac:dyDescent="0.25">
      <c r="A55" t="s">
        <v>56</v>
      </c>
      <c r="B55" t="s">
        <v>278</v>
      </c>
      <c r="C55">
        <v>1.4857</v>
      </c>
      <c r="D55">
        <v>0.84140000000000004</v>
      </c>
      <c r="E55">
        <v>1.4450000000000001</v>
      </c>
    </row>
    <row r="56" spans="1:5" x14ac:dyDescent="0.25">
      <c r="A56" t="s">
        <v>56</v>
      </c>
      <c r="B56" t="s">
        <v>72</v>
      </c>
      <c r="C56">
        <v>1.4857</v>
      </c>
      <c r="D56">
        <v>0.89739999999999998</v>
      </c>
      <c r="E56">
        <v>1.7125999999999999</v>
      </c>
    </row>
    <row r="57" spans="1:5" x14ac:dyDescent="0.25">
      <c r="A57" t="s">
        <v>56</v>
      </c>
      <c r="B57" t="s">
        <v>285</v>
      </c>
      <c r="C57">
        <v>1.4857</v>
      </c>
      <c r="D57">
        <v>0.89739999999999998</v>
      </c>
      <c r="E57">
        <v>0.42809999999999998</v>
      </c>
    </row>
    <row r="58" spans="1:5" x14ac:dyDescent="0.25">
      <c r="A58" t="s">
        <v>56</v>
      </c>
      <c r="B58" t="s">
        <v>60</v>
      </c>
      <c r="C58">
        <v>1.4857</v>
      </c>
      <c r="D58">
        <v>1.7948999999999999</v>
      </c>
      <c r="E58">
        <v>1.7125999999999999</v>
      </c>
    </row>
    <row r="59" spans="1:5" x14ac:dyDescent="0.25">
      <c r="A59" t="s">
        <v>56</v>
      </c>
      <c r="B59" t="s">
        <v>62</v>
      </c>
      <c r="C59">
        <v>1.4857</v>
      </c>
      <c r="D59">
        <v>0.67310000000000003</v>
      </c>
      <c r="E59">
        <v>0.85629999999999995</v>
      </c>
    </row>
    <row r="60" spans="1:5" x14ac:dyDescent="0.25">
      <c r="A60" t="s">
        <v>56</v>
      </c>
      <c r="B60" t="s">
        <v>64</v>
      </c>
      <c r="C60">
        <v>1.4857</v>
      </c>
      <c r="D60">
        <v>0.67310000000000003</v>
      </c>
      <c r="E60">
        <v>0.64219999999999999</v>
      </c>
    </row>
    <row r="61" spans="1:5" x14ac:dyDescent="0.25">
      <c r="A61" t="s">
        <v>56</v>
      </c>
      <c r="B61" t="s">
        <v>222</v>
      </c>
      <c r="C61">
        <v>1.4857</v>
      </c>
      <c r="D61">
        <v>0.67310000000000003</v>
      </c>
      <c r="E61">
        <v>0.64219999999999999</v>
      </c>
    </row>
    <row r="62" spans="1:5" x14ac:dyDescent="0.25">
      <c r="A62" t="s">
        <v>56</v>
      </c>
      <c r="B62" t="s">
        <v>301</v>
      </c>
      <c r="C62">
        <v>1.4857</v>
      </c>
      <c r="D62">
        <v>1.1217999999999999</v>
      </c>
      <c r="E62">
        <v>1.4984999999999999</v>
      </c>
    </row>
    <row r="63" spans="1:5" x14ac:dyDescent="0.25">
      <c r="A63" t="s">
        <v>56</v>
      </c>
      <c r="B63" t="s">
        <v>63</v>
      </c>
      <c r="C63">
        <v>1.4857</v>
      </c>
      <c r="D63">
        <v>0.67310000000000003</v>
      </c>
      <c r="E63">
        <v>1.1238999999999999</v>
      </c>
    </row>
    <row r="64" spans="1:5" x14ac:dyDescent="0.25">
      <c r="A64" t="s">
        <v>56</v>
      </c>
      <c r="B64" t="s">
        <v>219</v>
      </c>
      <c r="C64">
        <v>1.4857</v>
      </c>
      <c r="D64">
        <v>1.1778999999999999</v>
      </c>
      <c r="E64">
        <v>0.80279999999999996</v>
      </c>
    </row>
    <row r="65" spans="1:5" x14ac:dyDescent="0.25">
      <c r="A65" t="s">
        <v>56</v>
      </c>
      <c r="B65" t="s">
        <v>73</v>
      </c>
      <c r="C65">
        <v>1.4857</v>
      </c>
      <c r="D65">
        <v>0.50480000000000003</v>
      </c>
      <c r="E65">
        <v>1.4450000000000001</v>
      </c>
    </row>
    <row r="66" spans="1:5" x14ac:dyDescent="0.25">
      <c r="A66" t="s">
        <v>56</v>
      </c>
      <c r="B66" t="s">
        <v>221</v>
      </c>
      <c r="C66">
        <v>1.4857</v>
      </c>
      <c r="D66">
        <v>1.5144</v>
      </c>
      <c r="E66">
        <v>0.64219999999999999</v>
      </c>
    </row>
    <row r="67" spans="1:5" x14ac:dyDescent="0.25">
      <c r="A67" t="s">
        <v>56</v>
      </c>
      <c r="B67" t="s">
        <v>220</v>
      </c>
      <c r="C67">
        <v>1.4857</v>
      </c>
      <c r="D67">
        <v>0.44869999999999999</v>
      </c>
      <c r="E67">
        <v>1.0704</v>
      </c>
    </row>
    <row r="68" spans="1:5" x14ac:dyDescent="0.25">
      <c r="A68" t="s">
        <v>56</v>
      </c>
      <c r="B68" t="s">
        <v>260</v>
      </c>
      <c r="C68">
        <v>1.4857</v>
      </c>
      <c r="D68">
        <v>2.0192999999999999</v>
      </c>
      <c r="E68">
        <v>0.85629999999999995</v>
      </c>
    </row>
    <row r="69" spans="1:5" x14ac:dyDescent="0.25">
      <c r="A69" t="s">
        <v>56</v>
      </c>
      <c r="B69" t="s">
        <v>80</v>
      </c>
      <c r="C69">
        <v>1.4857</v>
      </c>
      <c r="D69">
        <v>0.67310000000000003</v>
      </c>
      <c r="E69">
        <v>1.1238999999999999</v>
      </c>
    </row>
    <row r="70" spans="1:5" x14ac:dyDescent="0.25">
      <c r="A70" t="s">
        <v>56</v>
      </c>
      <c r="B70" t="s">
        <v>217</v>
      </c>
      <c r="C70">
        <v>1.4857</v>
      </c>
      <c r="D70">
        <v>0.44869999999999999</v>
      </c>
      <c r="E70">
        <v>1.2844</v>
      </c>
    </row>
    <row r="71" spans="1:5" x14ac:dyDescent="0.25">
      <c r="A71" t="s">
        <v>56</v>
      </c>
      <c r="B71" t="s">
        <v>218</v>
      </c>
      <c r="C71">
        <v>1.4857</v>
      </c>
      <c r="D71">
        <v>1.851</v>
      </c>
      <c r="E71">
        <v>0.96330000000000005</v>
      </c>
    </row>
    <row r="72" spans="1:5" x14ac:dyDescent="0.25">
      <c r="A72" t="s">
        <v>56</v>
      </c>
      <c r="B72" t="s">
        <v>61</v>
      </c>
      <c r="C72">
        <v>1.4857</v>
      </c>
      <c r="D72">
        <v>1.1778999999999999</v>
      </c>
      <c r="E72">
        <v>0.96330000000000005</v>
      </c>
    </row>
    <row r="73" spans="1:5" x14ac:dyDescent="0.25">
      <c r="A73" t="s">
        <v>56</v>
      </c>
      <c r="B73" t="s">
        <v>57</v>
      </c>
      <c r="C73">
        <v>1.4857</v>
      </c>
      <c r="D73">
        <v>0.67310000000000003</v>
      </c>
      <c r="E73">
        <v>0.80279999999999996</v>
      </c>
    </row>
    <row r="74" spans="1:5" x14ac:dyDescent="0.25">
      <c r="A74" t="s">
        <v>67</v>
      </c>
      <c r="B74" t="s">
        <v>69</v>
      </c>
      <c r="C74">
        <v>1.2666999999999999</v>
      </c>
      <c r="D74">
        <v>0.63160000000000005</v>
      </c>
      <c r="E74">
        <v>0.90810000000000002</v>
      </c>
    </row>
    <row r="75" spans="1:5" x14ac:dyDescent="0.25">
      <c r="A75" t="s">
        <v>67</v>
      </c>
      <c r="B75" t="s">
        <v>70</v>
      </c>
      <c r="C75">
        <v>1.2666999999999999</v>
      </c>
      <c r="D75">
        <v>0.94730000000000003</v>
      </c>
      <c r="E75">
        <v>1.2972999999999999</v>
      </c>
    </row>
    <row r="76" spans="1:5" x14ac:dyDescent="0.25">
      <c r="A76" t="s">
        <v>67</v>
      </c>
      <c r="B76" t="s">
        <v>74</v>
      </c>
      <c r="C76">
        <v>1.2666999999999999</v>
      </c>
      <c r="D76">
        <v>0.94730000000000003</v>
      </c>
      <c r="E76">
        <v>0.51890000000000003</v>
      </c>
    </row>
    <row r="77" spans="1:5" x14ac:dyDescent="0.25">
      <c r="A77" t="s">
        <v>67</v>
      </c>
      <c r="B77" t="s">
        <v>76</v>
      </c>
      <c r="C77">
        <v>1.2666999999999999</v>
      </c>
      <c r="D77">
        <v>0.94730000000000003</v>
      </c>
      <c r="E77">
        <v>1.1675</v>
      </c>
    </row>
    <row r="78" spans="1:5" x14ac:dyDescent="0.25">
      <c r="A78" t="s">
        <v>67</v>
      </c>
      <c r="B78" t="s">
        <v>293</v>
      </c>
      <c r="C78">
        <v>1.2666999999999999</v>
      </c>
      <c r="D78">
        <v>1.2630999999999999</v>
      </c>
      <c r="E78">
        <v>1.0378000000000001</v>
      </c>
    </row>
    <row r="79" spans="1:5" x14ac:dyDescent="0.25">
      <c r="A79" t="s">
        <v>67</v>
      </c>
      <c r="B79" t="s">
        <v>83</v>
      </c>
      <c r="C79">
        <v>1.2666999999999999</v>
      </c>
      <c r="D79">
        <v>0.94730000000000003</v>
      </c>
      <c r="E79">
        <v>1.2972999999999999</v>
      </c>
    </row>
    <row r="80" spans="1:5" x14ac:dyDescent="0.25">
      <c r="A80" t="s">
        <v>67</v>
      </c>
      <c r="B80" t="s">
        <v>97</v>
      </c>
      <c r="C80">
        <v>1.2666999999999999</v>
      </c>
      <c r="D80">
        <v>1.1052</v>
      </c>
      <c r="E80">
        <v>0.90810000000000002</v>
      </c>
    </row>
    <row r="81" spans="1:5" x14ac:dyDescent="0.25">
      <c r="A81" t="s">
        <v>67</v>
      </c>
      <c r="B81" t="s">
        <v>94</v>
      </c>
      <c r="C81">
        <v>1.2666999999999999</v>
      </c>
      <c r="D81">
        <v>0.94730000000000003</v>
      </c>
      <c r="E81">
        <v>0.25950000000000001</v>
      </c>
    </row>
    <row r="82" spans="1:5" x14ac:dyDescent="0.25">
      <c r="A82" t="s">
        <v>67</v>
      </c>
      <c r="B82" t="s">
        <v>59</v>
      </c>
      <c r="C82">
        <v>1.2666999999999999</v>
      </c>
      <c r="D82">
        <v>1.2630999999999999</v>
      </c>
      <c r="E82">
        <v>0.90810000000000002</v>
      </c>
    </row>
    <row r="83" spans="1:5" x14ac:dyDescent="0.25">
      <c r="A83" t="s">
        <v>67</v>
      </c>
      <c r="B83" t="s">
        <v>65</v>
      </c>
      <c r="C83">
        <v>1.2666999999999999</v>
      </c>
      <c r="D83">
        <v>2.0526</v>
      </c>
      <c r="E83">
        <v>0.38919999999999999</v>
      </c>
    </row>
    <row r="84" spans="1:5" x14ac:dyDescent="0.25">
      <c r="A84" t="s">
        <v>67</v>
      </c>
      <c r="B84" t="s">
        <v>68</v>
      </c>
      <c r="C84">
        <v>1.2666999999999999</v>
      </c>
      <c r="D84">
        <v>1.1052</v>
      </c>
      <c r="E84">
        <v>1.5567</v>
      </c>
    </row>
    <row r="85" spans="1:5" x14ac:dyDescent="0.25">
      <c r="A85" t="s">
        <v>67</v>
      </c>
      <c r="B85" t="s">
        <v>81</v>
      </c>
      <c r="C85">
        <v>1.2666999999999999</v>
      </c>
      <c r="D85">
        <v>0.78949999999999998</v>
      </c>
      <c r="E85">
        <v>0.51890000000000003</v>
      </c>
    </row>
    <row r="86" spans="1:5" x14ac:dyDescent="0.25">
      <c r="A86" t="s">
        <v>67</v>
      </c>
      <c r="B86" t="s">
        <v>77</v>
      </c>
      <c r="C86">
        <v>1.2666999999999999</v>
      </c>
      <c r="D86">
        <v>1.8947000000000001</v>
      </c>
      <c r="E86">
        <v>1.8162</v>
      </c>
    </row>
    <row r="87" spans="1:5" x14ac:dyDescent="0.25">
      <c r="A87" t="s">
        <v>67</v>
      </c>
      <c r="B87" t="s">
        <v>103</v>
      </c>
      <c r="C87">
        <v>1.2666999999999999</v>
      </c>
      <c r="D87">
        <v>0.63160000000000005</v>
      </c>
      <c r="E87">
        <v>1.1675</v>
      </c>
    </row>
    <row r="88" spans="1:5" x14ac:dyDescent="0.25">
      <c r="A88" t="s">
        <v>67</v>
      </c>
      <c r="B88" t="s">
        <v>75</v>
      </c>
      <c r="C88">
        <v>1.2666999999999999</v>
      </c>
      <c r="D88">
        <v>0.78949999999999998</v>
      </c>
      <c r="E88">
        <v>0.64859999999999995</v>
      </c>
    </row>
    <row r="89" spans="1:5" x14ac:dyDescent="0.25">
      <c r="A89" t="s">
        <v>67</v>
      </c>
      <c r="B89" t="s">
        <v>324</v>
      </c>
      <c r="C89">
        <v>1.2666999999999999</v>
      </c>
      <c r="D89">
        <v>0.65790000000000004</v>
      </c>
      <c r="E89">
        <v>0.86480000000000001</v>
      </c>
    </row>
    <row r="90" spans="1:5" x14ac:dyDescent="0.25">
      <c r="A90" t="s">
        <v>67</v>
      </c>
      <c r="B90" t="s">
        <v>79</v>
      </c>
      <c r="C90">
        <v>1.2666999999999999</v>
      </c>
      <c r="D90">
        <v>0.31580000000000003</v>
      </c>
      <c r="E90">
        <v>1.6865000000000001</v>
      </c>
    </row>
    <row r="91" spans="1:5" x14ac:dyDescent="0.25">
      <c r="A91" t="s">
        <v>67</v>
      </c>
      <c r="B91" t="s">
        <v>329</v>
      </c>
      <c r="C91">
        <v>1.2666999999999999</v>
      </c>
      <c r="D91">
        <v>0.47370000000000001</v>
      </c>
      <c r="E91">
        <v>1.2972999999999999</v>
      </c>
    </row>
    <row r="92" spans="1:5" x14ac:dyDescent="0.25">
      <c r="A92" t="s">
        <v>67</v>
      </c>
      <c r="B92" t="s">
        <v>66</v>
      </c>
      <c r="C92">
        <v>1.2666999999999999</v>
      </c>
      <c r="D92">
        <v>0.94730000000000003</v>
      </c>
      <c r="E92">
        <v>1.1675</v>
      </c>
    </row>
    <row r="93" spans="1:5" x14ac:dyDescent="0.25">
      <c r="A93" t="s">
        <v>67</v>
      </c>
      <c r="B93" t="s">
        <v>71</v>
      </c>
      <c r="C93">
        <v>1.2666999999999999</v>
      </c>
      <c r="D93">
        <v>0.78949999999999998</v>
      </c>
      <c r="E93">
        <v>1.0378000000000001</v>
      </c>
    </row>
    <row r="94" spans="1:5" x14ac:dyDescent="0.25">
      <c r="A94" t="s">
        <v>67</v>
      </c>
      <c r="B94" t="s">
        <v>88</v>
      </c>
      <c r="C94">
        <v>1.2666999999999999</v>
      </c>
      <c r="D94">
        <v>1.5789</v>
      </c>
      <c r="E94">
        <v>0.51890000000000003</v>
      </c>
    </row>
    <row r="95" spans="1:5" x14ac:dyDescent="0.25">
      <c r="A95" t="s">
        <v>67</v>
      </c>
      <c r="B95" t="s">
        <v>85</v>
      </c>
      <c r="C95">
        <v>1.2666999999999999</v>
      </c>
      <c r="D95">
        <v>1.1052</v>
      </c>
      <c r="E95">
        <v>1.0378000000000001</v>
      </c>
    </row>
    <row r="96" spans="1:5" x14ac:dyDescent="0.25">
      <c r="A96" t="s">
        <v>67</v>
      </c>
      <c r="B96" t="s">
        <v>82</v>
      </c>
      <c r="C96">
        <v>1.2666999999999999</v>
      </c>
      <c r="D96">
        <v>0.59209999999999996</v>
      </c>
      <c r="E96">
        <v>1.4594</v>
      </c>
    </row>
    <row r="97" spans="1:5" x14ac:dyDescent="0.25">
      <c r="A97" t="s">
        <v>67</v>
      </c>
      <c r="B97" t="s">
        <v>58</v>
      </c>
      <c r="C97">
        <v>1.2666999999999999</v>
      </c>
      <c r="D97">
        <v>1.2630999999999999</v>
      </c>
      <c r="E97">
        <v>0.64859999999999995</v>
      </c>
    </row>
    <row r="98" spans="1:5" x14ac:dyDescent="0.25">
      <c r="A98" t="s">
        <v>86</v>
      </c>
      <c r="B98" t="s">
        <v>84</v>
      </c>
      <c r="C98">
        <v>1.121</v>
      </c>
      <c r="D98">
        <v>1.9624999999999999</v>
      </c>
      <c r="E98">
        <v>0.31</v>
      </c>
    </row>
    <row r="99" spans="1:5" x14ac:dyDescent="0.25">
      <c r="A99" t="s">
        <v>86</v>
      </c>
      <c r="B99" t="s">
        <v>98</v>
      </c>
      <c r="C99">
        <v>1.121</v>
      </c>
      <c r="D99">
        <v>0.223</v>
      </c>
      <c r="E99">
        <v>0.96879999999999999</v>
      </c>
    </row>
    <row r="100" spans="1:5" x14ac:dyDescent="0.25">
      <c r="A100" t="s">
        <v>86</v>
      </c>
      <c r="B100" t="s">
        <v>111</v>
      </c>
      <c r="C100">
        <v>1.121</v>
      </c>
      <c r="D100">
        <v>1.3381000000000001</v>
      </c>
      <c r="E100">
        <v>0.58130000000000004</v>
      </c>
    </row>
    <row r="101" spans="1:5" x14ac:dyDescent="0.25">
      <c r="A101" t="s">
        <v>86</v>
      </c>
      <c r="B101" t="s">
        <v>91</v>
      </c>
      <c r="C101">
        <v>1.121</v>
      </c>
      <c r="D101">
        <v>0.8921</v>
      </c>
      <c r="E101">
        <v>0.93</v>
      </c>
    </row>
    <row r="102" spans="1:5" x14ac:dyDescent="0.25">
      <c r="A102" t="s">
        <v>86</v>
      </c>
      <c r="B102" t="s">
        <v>93</v>
      </c>
      <c r="C102">
        <v>1.121</v>
      </c>
      <c r="D102">
        <v>0.59470000000000001</v>
      </c>
      <c r="E102">
        <v>1.0334000000000001</v>
      </c>
    </row>
    <row r="103" spans="1:5" x14ac:dyDescent="0.25">
      <c r="A103" t="s">
        <v>86</v>
      </c>
      <c r="B103" t="s">
        <v>116</v>
      </c>
      <c r="C103">
        <v>1.121</v>
      </c>
      <c r="D103">
        <v>0.66900000000000004</v>
      </c>
      <c r="E103">
        <v>0.77500000000000002</v>
      </c>
    </row>
    <row r="104" spans="1:5" x14ac:dyDescent="0.25">
      <c r="A104" t="s">
        <v>86</v>
      </c>
      <c r="B104" t="s">
        <v>287</v>
      </c>
      <c r="C104">
        <v>1.121</v>
      </c>
      <c r="D104">
        <v>0.53520000000000001</v>
      </c>
      <c r="E104">
        <v>1.085</v>
      </c>
    </row>
    <row r="105" spans="1:5" x14ac:dyDescent="0.25">
      <c r="A105" t="s">
        <v>86</v>
      </c>
      <c r="B105" t="s">
        <v>92</v>
      </c>
      <c r="C105">
        <v>1.121</v>
      </c>
      <c r="D105">
        <v>0.44600000000000001</v>
      </c>
      <c r="E105">
        <v>0.77500000000000002</v>
      </c>
    </row>
    <row r="106" spans="1:5" x14ac:dyDescent="0.25">
      <c r="A106" t="s">
        <v>86</v>
      </c>
      <c r="B106" t="s">
        <v>112</v>
      </c>
      <c r="C106">
        <v>1.121</v>
      </c>
      <c r="D106">
        <v>0</v>
      </c>
      <c r="E106">
        <v>1.0334000000000001</v>
      </c>
    </row>
    <row r="107" spans="1:5" x14ac:dyDescent="0.25">
      <c r="A107" t="s">
        <v>86</v>
      </c>
      <c r="B107" t="s">
        <v>78</v>
      </c>
      <c r="C107">
        <v>1.121</v>
      </c>
      <c r="D107">
        <v>2.3193999999999999</v>
      </c>
      <c r="E107">
        <v>0.77500000000000002</v>
      </c>
    </row>
    <row r="108" spans="1:5" x14ac:dyDescent="0.25">
      <c r="A108" t="s">
        <v>86</v>
      </c>
      <c r="B108" t="s">
        <v>121</v>
      </c>
      <c r="C108">
        <v>1.121</v>
      </c>
      <c r="D108">
        <v>1.0407</v>
      </c>
      <c r="E108">
        <v>1.0334000000000001</v>
      </c>
    </row>
    <row r="109" spans="1:5" x14ac:dyDescent="0.25">
      <c r="A109" t="s">
        <v>86</v>
      </c>
      <c r="B109" t="s">
        <v>95</v>
      </c>
      <c r="C109">
        <v>1.121</v>
      </c>
      <c r="D109">
        <v>0.8921</v>
      </c>
      <c r="E109">
        <v>1.0334000000000001</v>
      </c>
    </row>
    <row r="110" spans="1:5" x14ac:dyDescent="0.25">
      <c r="A110" t="s">
        <v>86</v>
      </c>
      <c r="B110" t="s">
        <v>122</v>
      </c>
      <c r="C110">
        <v>1.121</v>
      </c>
      <c r="D110">
        <v>0.74339999999999995</v>
      </c>
      <c r="E110">
        <v>0.9042</v>
      </c>
    </row>
    <row r="111" spans="1:5" x14ac:dyDescent="0.25">
      <c r="A111" t="s">
        <v>86</v>
      </c>
      <c r="B111" t="s">
        <v>313</v>
      </c>
      <c r="C111">
        <v>1.121</v>
      </c>
      <c r="D111">
        <v>0.8921</v>
      </c>
      <c r="E111">
        <v>1.24</v>
      </c>
    </row>
    <row r="112" spans="1:5" x14ac:dyDescent="0.25">
      <c r="A112" t="s">
        <v>86</v>
      </c>
      <c r="B112" t="s">
        <v>99</v>
      </c>
      <c r="C112">
        <v>1.121</v>
      </c>
      <c r="D112">
        <v>0.8921</v>
      </c>
      <c r="E112">
        <v>0.58130000000000004</v>
      </c>
    </row>
    <row r="113" spans="1:5" x14ac:dyDescent="0.25">
      <c r="A113" t="s">
        <v>86</v>
      </c>
      <c r="B113" t="s">
        <v>100</v>
      </c>
      <c r="C113">
        <v>1.121</v>
      </c>
      <c r="D113">
        <v>1.9624999999999999</v>
      </c>
      <c r="E113">
        <v>0.77500000000000002</v>
      </c>
    </row>
    <row r="114" spans="1:5" x14ac:dyDescent="0.25">
      <c r="A114" t="s">
        <v>86</v>
      </c>
      <c r="B114" t="s">
        <v>101</v>
      </c>
      <c r="C114">
        <v>1.121</v>
      </c>
      <c r="D114">
        <v>1.0407</v>
      </c>
      <c r="E114">
        <v>0.9042</v>
      </c>
    </row>
    <row r="115" spans="1:5" x14ac:dyDescent="0.25">
      <c r="A115" t="s">
        <v>86</v>
      </c>
      <c r="B115" t="s">
        <v>118</v>
      </c>
      <c r="C115">
        <v>1.121</v>
      </c>
      <c r="D115">
        <v>0.8921</v>
      </c>
      <c r="E115">
        <v>1.8084</v>
      </c>
    </row>
    <row r="116" spans="1:5" x14ac:dyDescent="0.25">
      <c r="A116" t="s">
        <v>86</v>
      </c>
      <c r="B116" t="s">
        <v>96</v>
      </c>
      <c r="C116">
        <v>1.121</v>
      </c>
      <c r="D116">
        <v>1.7841</v>
      </c>
      <c r="E116">
        <v>0.62</v>
      </c>
    </row>
    <row r="117" spans="1:5" x14ac:dyDescent="0.25">
      <c r="A117" t="s">
        <v>86</v>
      </c>
      <c r="B117" t="s">
        <v>326</v>
      </c>
      <c r="C117">
        <v>1.121</v>
      </c>
      <c r="D117">
        <v>0.53520000000000001</v>
      </c>
      <c r="E117">
        <v>1.7050000000000001</v>
      </c>
    </row>
    <row r="118" spans="1:5" x14ac:dyDescent="0.25">
      <c r="A118" t="s">
        <v>86</v>
      </c>
      <c r="B118" t="s">
        <v>330</v>
      </c>
      <c r="C118">
        <v>1.121</v>
      </c>
      <c r="D118">
        <v>0.1784</v>
      </c>
      <c r="E118">
        <v>1.24</v>
      </c>
    </row>
    <row r="119" spans="1:5" x14ac:dyDescent="0.25">
      <c r="A119" t="s">
        <v>86</v>
      </c>
      <c r="B119" t="s">
        <v>126</v>
      </c>
      <c r="C119">
        <v>1.121</v>
      </c>
      <c r="D119">
        <v>1.6354</v>
      </c>
      <c r="E119">
        <v>0.77500000000000002</v>
      </c>
    </row>
    <row r="120" spans="1:5" x14ac:dyDescent="0.25">
      <c r="A120" t="s">
        <v>86</v>
      </c>
      <c r="B120" t="s">
        <v>106</v>
      </c>
      <c r="C120">
        <v>1.121</v>
      </c>
      <c r="D120">
        <v>1.4867999999999999</v>
      </c>
      <c r="E120">
        <v>1.2917000000000001</v>
      </c>
    </row>
    <row r="121" spans="1:5" x14ac:dyDescent="0.25">
      <c r="A121" t="s">
        <v>86</v>
      </c>
      <c r="B121" t="s">
        <v>346</v>
      </c>
      <c r="C121">
        <v>1.121</v>
      </c>
      <c r="D121">
        <v>0.8921</v>
      </c>
      <c r="E121">
        <v>1.395</v>
      </c>
    </row>
    <row r="122" spans="1:5" x14ac:dyDescent="0.25">
      <c r="A122" t="s">
        <v>109</v>
      </c>
      <c r="B122" t="s">
        <v>89</v>
      </c>
      <c r="C122">
        <v>1.3153999999999999</v>
      </c>
      <c r="D122">
        <v>0.60819999999999996</v>
      </c>
      <c r="E122">
        <v>0.9244</v>
      </c>
    </row>
    <row r="123" spans="1:5" x14ac:dyDescent="0.25">
      <c r="A123" t="s">
        <v>109</v>
      </c>
      <c r="B123" t="s">
        <v>87</v>
      </c>
      <c r="C123">
        <v>1.3153999999999999</v>
      </c>
      <c r="D123">
        <v>1.3936999999999999</v>
      </c>
      <c r="E123">
        <v>0.28889999999999999</v>
      </c>
    </row>
    <row r="124" spans="1:5" x14ac:dyDescent="0.25">
      <c r="A124" t="s">
        <v>109</v>
      </c>
      <c r="B124" t="s">
        <v>110</v>
      </c>
      <c r="C124">
        <v>1.3153999999999999</v>
      </c>
      <c r="D124">
        <v>0.65159999999999996</v>
      </c>
      <c r="E124">
        <v>0.57779999999999998</v>
      </c>
    </row>
    <row r="125" spans="1:5" x14ac:dyDescent="0.25">
      <c r="A125" t="s">
        <v>109</v>
      </c>
      <c r="B125" t="s">
        <v>113</v>
      </c>
      <c r="C125">
        <v>1.3153999999999999</v>
      </c>
      <c r="D125">
        <v>0.76019999999999999</v>
      </c>
      <c r="E125">
        <v>0.77039999999999997</v>
      </c>
    </row>
    <row r="126" spans="1:5" x14ac:dyDescent="0.25">
      <c r="A126" t="s">
        <v>109</v>
      </c>
      <c r="B126" t="s">
        <v>115</v>
      </c>
      <c r="C126">
        <v>1.3153999999999999</v>
      </c>
      <c r="D126">
        <v>0.9123</v>
      </c>
      <c r="E126">
        <v>0.80889999999999995</v>
      </c>
    </row>
    <row r="127" spans="1:5" x14ac:dyDescent="0.25">
      <c r="A127" t="s">
        <v>109</v>
      </c>
      <c r="B127" t="s">
        <v>114</v>
      </c>
      <c r="C127">
        <v>1.3153999999999999</v>
      </c>
      <c r="D127">
        <v>1.0643</v>
      </c>
      <c r="E127">
        <v>1.6176999999999999</v>
      </c>
    </row>
    <row r="128" spans="1:5" x14ac:dyDescent="0.25">
      <c r="A128" t="s">
        <v>109</v>
      </c>
      <c r="B128" t="s">
        <v>104</v>
      </c>
      <c r="C128">
        <v>1.3153999999999999</v>
      </c>
      <c r="D128">
        <v>1.6725000000000001</v>
      </c>
      <c r="E128">
        <v>1.04</v>
      </c>
    </row>
    <row r="129" spans="1:5" x14ac:dyDescent="0.25">
      <c r="A129" t="s">
        <v>109</v>
      </c>
      <c r="B129" t="s">
        <v>108</v>
      </c>
      <c r="C129">
        <v>1.3153999999999999</v>
      </c>
      <c r="D129">
        <v>0.9123</v>
      </c>
      <c r="E129">
        <v>1.3866000000000001</v>
      </c>
    </row>
    <row r="130" spans="1:5" x14ac:dyDescent="0.25">
      <c r="A130" t="s">
        <v>109</v>
      </c>
      <c r="B130" t="s">
        <v>117</v>
      </c>
      <c r="C130">
        <v>1.3153999999999999</v>
      </c>
      <c r="D130">
        <v>0.9123</v>
      </c>
      <c r="E130">
        <v>0.80889999999999995</v>
      </c>
    </row>
    <row r="131" spans="1:5" x14ac:dyDescent="0.25">
      <c r="A131" t="s">
        <v>109</v>
      </c>
      <c r="B131" t="s">
        <v>90</v>
      </c>
      <c r="C131">
        <v>1.3153999999999999</v>
      </c>
      <c r="D131">
        <v>0.50680000000000003</v>
      </c>
      <c r="E131">
        <v>0.57779999999999998</v>
      </c>
    </row>
    <row r="132" spans="1:5" x14ac:dyDescent="0.25">
      <c r="A132" t="s">
        <v>109</v>
      </c>
      <c r="B132" t="s">
        <v>420</v>
      </c>
      <c r="C132">
        <v>1.3153999999999999</v>
      </c>
      <c r="D132">
        <v>0.76019999999999999</v>
      </c>
      <c r="E132">
        <v>1.1555</v>
      </c>
    </row>
    <row r="133" spans="1:5" x14ac:dyDescent="0.25">
      <c r="A133" t="s">
        <v>109</v>
      </c>
      <c r="B133" t="s">
        <v>120</v>
      </c>
      <c r="C133">
        <v>1.3153999999999999</v>
      </c>
      <c r="D133">
        <v>0.50680000000000003</v>
      </c>
      <c r="E133">
        <v>0.67410000000000003</v>
      </c>
    </row>
    <row r="134" spans="1:5" x14ac:dyDescent="0.25">
      <c r="A134" t="s">
        <v>109</v>
      </c>
      <c r="B134" t="s">
        <v>316</v>
      </c>
      <c r="C134">
        <v>1.3153999999999999</v>
      </c>
      <c r="D134">
        <v>1.2669999999999999</v>
      </c>
      <c r="E134">
        <v>0.67410000000000003</v>
      </c>
    </row>
    <row r="135" spans="1:5" x14ac:dyDescent="0.25">
      <c r="A135" t="s">
        <v>109</v>
      </c>
      <c r="B135" t="s">
        <v>102</v>
      </c>
      <c r="C135">
        <v>1.3153999999999999</v>
      </c>
      <c r="D135">
        <v>1.3936999999999999</v>
      </c>
      <c r="E135">
        <v>1.0591999999999999</v>
      </c>
    </row>
    <row r="136" spans="1:5" x14ac:dyDescent="0.25">
      <c r="A136" t="s">
        <v>109</v>
      </c>
      <c r="B136" t="s">
        <v>123</v>
      </c>
      <c r="C136">
        <v>1.3153999999999999</v>
      </c>
      <c r="D136">
        <v>0.57020000000000004</v>
      </c>
      <c r="E136">
        <v>1.1555</v>
      </c>
    </row>
    <row r="137" spans="1:5" x14ac:dyDescent="0.25">
      <c r="A137" t="s">
        <v>109</v>
      </c>
      <c r="B137" t="s">
        <v>124</v>
      </c>
      <c r="C137">
        <v>1.3153999999999999</v>
      </c>
      <c r="D137">
        <v>1.0643</v>
      </c>
      <c r="E137">
        <v>1.5022</v>
      </c>
    </row>
    <row r="138" spans="1:5" x14ac:dyDescent="0.25">
      <c r="A138" t="s">
        <v>109</v>
      </c>
      <c r="B138" t="s">
        <v>319</v>
      </c>
      <c r="C138">
        <v>1.3153999999999999</v>
      </c>
      <c r="D138">
        <v>1.3936999999999999</v>
      </c>
      <c r="E138">
        <v>1.1555</v>
      </c>
    </row>
    <row r="139" spans="1:5" x14ac:dyDescent="0.25">
      <c r="A139" t="s">
        <v>109</v>
      </c>
      <c r="B139" t="s">
        <v>125</v>
      </c>
      <c r="C139">
        <v>1.3153999999999999</v>
      </c>
      <c r="D139">
        <v>1.2669999999999999</v>
      </c>
      <c r="E139">
        <v>0.86670000000000003</v>
      </c>
    </row>
    <row r="140" spans="1:5" x14ac:dyDescent="0.25">
      <c r="A140" t="s">
        <v>109</v>
      </c>
      <c r="B140" t="s">
        <v>336</v>
      </c>
      <c r="C140">
        <v>1.3153999999999999</v>
      </c>
      <c r="D140">
        <v>1.5205</v>
      </c>
      <c r="E140">
        <v>0.9244</v>
      </c>
    </row>
    <row r="141" spans="1:5" x14ac:dyDescent="0.25">
      <c r="A141" t="s">
        <v>109</v>
      </c>
      <c r="B141" t="s">
        <v>338</v>
      </c>
      <c r="C141">
        <v>1.3153999999999999</v>
      </c>
      <c r="D141">
        <v>0.9123</v>
      </c>
      <c r="E141">
        <v>1.9643999999999999</v>
      </c>
    </row>
    <row r="142" spans="1:5" x14ac:dyDescent="0.25">
      <c r="A142" t="s">
        <v>109</v>
      </c>
      <c r="B142" t="s">
        <v>107</v>
      </c>
      <c r="C142">
        <v>1.3153999999999999</v>
      </c>
      <c r="D142">
        <v>1.5205</v>
      </c>
      <c r="E142">
        <v>1.2710999999999999</v>
      </c>
    </row>
    <row r="143" spans="1:5" x14ac:dyDescent="0.25">
      <c r="A143" t="s">
        <v>109</v>
      </c>
      <c r="B143" t="s">
        <v>127</v>
      </c>
      <c r="C143">
        <v>1.3153999999999999</v>
      </c>
      <c r="D143">
        <v>0.60819999999999996</v>
      </c>
      <c r="E143">
        <v>1.3866000000000001</v>
      </c>
    </row>
    <row r="144" spans="1:5" x14ac:dyDescent="0.25">
      <c r="A144" t="s">
        <v>109</v>
      </c>
      <c r="B144" t="s">
        <v>128</v>
      </c>
      <c r="C144">
        <v>1.3153999999999999</v>
      </c>
      <c r="D144">
        <v>1.2669999999999999</v>
      </c>
      <c r="E144">
        <v>1.1555</v>
      </c>
    </row>
    <row r="145" spans="1:5" x14ac:dyDescent="0.25">
      <c r="A145" t="s">
        <v>109</v>
      </c>
      <c r="B145" t="s">
        <v>132</v>
      </c>
      <c r="C145">
        <v>1.3153999999999999</v>
      </c>
      <c r="D145">
        <v>0.45610000000000001</v>
      </c>
      <c r="E145">
        <v>0.80889999999999995</v>
      </c>
    </row>
    <row r="146" spans="1:5" x14ac:dyDescent="0.25">
      <c r="A146" t="s">
        <v>130</v>
      </c>
      <c r="B146" t="s">
        <v>274</v>
      </c>
      <c r="C146">
        <v>1.2738</v>
      </c>
      <c r="D146">
        <v>0.78510000000000002</v>
      </c>
      <c r="E146">
        <v>1.3138000000000001</v>
      </c>
    </row>
    <row r="147" spans="1:5" x14ac:dyDescent="0.25">
      <c r="A147" t="s">
        <v>130</v>
      </c>
      <c r="B147" t="s">
        <v>276</v>
      </c>
      <c r="C147">
        <v>1.2738</v>
      </c>
      <c r="D147">
        <v>1.2337</v>
      </c>
      <c r="E147">
        <v>0.96350000000000002</v>
      </c>
    </row>
    <row r="148" spans="1:5" x14ac:dyDescent="0.25">
      <c r="A148" t="s">
        <v>130</v>
      </c>
      <c r="B148" t="s">
        <v>282</v>
      </c>
      <c r="C148">
        <v>1.2738</v>
      </c>
      <c r="D148">
        <v>1.5701000000000001</v>
      </c>
      <c r="E148">
        <v>0.96350000000000002</v>
      </c>
    </row>
    <row r="149" spans="1:5" x14ac:dyDescent="0.25">
      <c r="A149" t="s">
        <v>130</v>
      </c>
      <c r="B149" t="s">
        <v>284</v>
      </c>
      <c r="C149">
        <v>1.2738</v>
      </c>
      <c r="D149">
        <v>1.0094000000000001</v>
      </c>
      <c r="E149">
        <v>1.2262</v>
      </c>
    </row>
    <row r="150" spans="1:5" x14ac:dyDescent="0.25">
      <c r="A150" t="s">
        <v>130</v>
      </c>
      <c r="B150" t="s">
        <v>418</v>
      </c>
      <c r="C150">
        <v>1.2738</v>
      </c>
      <c r="D150">
        <v>0.67290000000000005</v>
      </c>
      <c r="E150">
        <v>0.70069999999999999</v>
      </c>
    </row>
    <row r="151" spans="1:5" x14ac:dyDescent="0.25">
      <c r="A151" t="s">
        <v>130</v>
      </c>
      <c r="B151" t="s">
        <v>290</v>
      </c>
      <c r="C151">
        <v>1.2738</v>
      </c>
      <c r="D151">
        <v>1.6822999999999999</v>
      </c>
      <c r="E151">
        <v>0.87590000000000001</v>
      </c>
    </row>
    <row r="152" spans="1:5" x14ac:dyDescent="0.25">
      <c r="A152" t="s">
        <v>130</v>
      </c>
      <c r="B152" t="s">
        <v>294</v>
      </c>
      <c r="C152">
        <v>1.2738</v>
      </c>
      <c r="D152">
        <v>0.67290000000000005</v>
      </c>
      <c r="E152">
        <v>0.70069999999999999</v>
      </c>
    </row>
    <row r="153" spans="1:5" x14ac:dyDescent="0.25">
      <c r="A153" t="s">
        <v>130</v>
      </c>
      <c r="B153" t="s">
        <v>442</v>
      </c>
      <c r="C153">
        <v>1.2738</v>
      </c>
      <c r="D153">
        <v>0.78510000000000002</v>
      </c>
      <c r="E153">
        <v>0.7883</v>
      </c>
    </row>
    <row r="154" spans="1:5" x14ac:dyDescent="0.25">
      <c r="A154" t="s">
        <v>130</v>
      </c>
      <c r="B154" t="s">
        <v>419</v>
      </c>
      <c r="C154">
        <v>1.2738</v>
      </c>
      <c r="D154">
        <v>0.67290000000000005</v>
      </c>
      <c r="E154">
        <v>0.7883</v>
      </c>
    </row>
    <row r="155" spans="1:5" x14ac:dyDescent="0.25">
      <c r="A155" t="s">
        <v>130</v>
      </c>
      <c r="B155" t="s">
        <v>467</v>
      </c>
      <c r="C155">
        <v>1.2738</v>
      </c>
      <c r="D155">
        <v>1.0094000000000001</v>
      </c>
      <c r="E155">
        <v>1.8393999999999999</v>
      </c>
    </row>
    <row r="156" spans="1:5" x14ac:dyDescent="0.25">
      <c r="A156" t="s">
        <v>130</v>
      </c>
      <c r="B156" t="s">
        <v>466</v>
      </c>
      <c r="C156">
        <v>1.2738</v>
      </c>
      <c r="D156">
        <v>1.1214999999999999</v>
      </c>
      <c r="E156">
        <v>1.4014</v>
      </c>
    </row>
    <row r="157" spans="1:5" x14ac:dyDescent="0.25">
      <c r="A157" t="s">
        <v>130</v>
      </c>
      <c r="B157" t="s">
        <v>441</v>
      </c>
      <c r="C157">
        <v>1.2738</v>
      </c>
      <c r="D157">
        <v>1.9066000000000001</v>
      </c>
      <c r="E157">
        <v>0.70069999999999999</v>
      </c>
    </row>
    <row r="158" spans="1:5" x14ac:dyDescent="0.25">
      <c r="A158" t="s">
        <v>130</v>
      </c>
      <c r="B158" t="s">
        <v>307</v>
      </c>
      <c r="C158">
        <v>1.2738</v>
      </c>
      <c r="D158">
        <v>0.8972</v>
      </c>
      <c r="E158">
        <v>0.70069999999999999</v>
      </c>
    </row>
    <row r="159" spans="1:5" x14ac:dyDescent="0.25">
      <c r="A159" t="s">
        <v>130</v>
      </c>
      <c r="B159" t="s">
        <v>308</v>
      </c>
      <c r="C159">
        <v>1.2738</v>
      </c>
      <c r="D159">
        <v>1.3458000000000001</v>
      </c>
      <c r="E159">
        <v>1.4014</v>
      </c>
    </row>
    <row r="160" spans="1:5" x14ac:dyDescent="0.25">
      <c r="A160" t="s">
        <v>130</v>
      </c>
      <c r="B160" t="s">
        <v>465</v>
      </c>
      <c r="C160">
        <v>1.2738</v>
      </c>
      <c r="D160">
        <v>0.56079999999999997</v>
      </c>
      <c r="E160">
        <v>1.0510999999999999</v>
      </c>
    </row>
    <row r="161" spans="1:5" x14ac:dyDescent="0.25">
      <c r="A161" t="s">
        <v>130</v>
      </c>
      <c r="B161" t="s">
        <v>131</v>
      </c>
      <c r="C161">
        <v>1.2738</v>
      </c>
      <c r="D161">
        <v>0.56079999999999997</v>
      </c>
      <c r="E161">
        <v>1.1387</v>
      </c>
    </row>
    <row r="162" spans="1:5" x14ac:dyDescent="0.25">
      <c r="A162" t="s">
        <v>130</v>
      </c>
      <c r="B162" t="s">
        <v>129</v>
      </c>
      <c r="C162">
        <v>1.2738</v>
      </c>
      <c r="D162">
        <v>0.67290000000000005</v>
      </c>
      <c r="E162">
        <v>1.0510999999999999</v>
      </c>
    </row>
    <row r="163" spans="1:5" x14ac:dyDescent="0.25">
      <c r="A163" t="s">
        <v>130</v>
      </c>
      <c r="B163" t="s">
        <v>464</v>
      </c>
      <c r="C163">
        <v>1.2738</v>
      </c>
      <c r="D163">
        <v>0.8972</v>
      </c>
      <c r="E163">
        <v>1.4890000000000001</v>
      </c>
    </row>
    <row r="164" spans="1:5" x14ac:dyDescent="0.25">
      <c r="A164" t="s">
        <v>130</v>
      </c>
      <c r="B164" t="s">
        <v>105</v>
      </c>
      <c r="C164">
        <v>1.2738</v>
      </c>
      <c r="D164">
        <v>1.1214999999999999</v>
      </c>
      <c r="E164">
        <v>0.7883</v>
      </c>
    </row>
    <row r="165" spans="1:5" x14ac:dyDescent="0.25">
      <c r="A165" t="s">
        <v>130</v>
      </c>
      <c r="B165" t="s">
        <v>332</v>
      </c>
      <c r="C165">
        <v>1.2738</v>
      </c>
      <c r="D165">
        <v>1.3458000000000001</v>
      </c>
      <c r="E165">
        <v>0.43790000000000001</v>
      </c>
    </row>
    <row r="166" spans="1:5" x14ac:dyDescent="0.25">
      <c r="A166" t="s">
        <v>130</v>
      </c>
      <c r="B166" t="s">
        <v>119</v>
      </c>
      <c r="C166">
        <v>1.2738</v>
      </c>
      <c r="D166">
        <v>0.8972</v>
      </c>
      <c r="E166">
        <v>0.96350000000000002</v>
      </c>
    </row>
    <row r="167" spans="1:5" x14ac:dyDescent="0.25">
      <c r="A167" t="s">
        <v>130</v>
      </c>
      <c r="B167" t="s">
        <v>344</v>
      </c>
      <c r="C167">
        <v>1.2738</v>
      </c>
      <c r="D167">
        <v>0.78510000000000002</v>
      </c>
      <c r="E167">
        <v>1.2262</v>
      </c>
    </row>
    <row r="168" spans="1:5" x14ac:dyDescent="0.25">
      <c r="A168" t="s">
        <v>130</v>
      </c>
      <c r="B168" t="s">
        <v>345</v>
      </c>
      <c r="C168">
        <v>1.2738</v>
      </c>
      <c r="D168">
        <v>0.78510000000000002</v>
      </c>
      <c r="E168">
        <v>0.35039999999999999</v>
      </c>
    </row>
    <row r="169" spans="1:5" x14ac:dyDescent="0.25">
      <c r="A169" t="s">
        <v>130</v>
      </c>
      <c r="B169" t="s">
        <v>443</v>
      </c>
      <c r="C169">
        <v>1.2738</v>
      </c>
      <c r="D169">
        <v>1.0094000000000001</v>
      </c>
      <c r="E169">
        <v>1.1387</v>
      </c>
    </row>
    <row r="170" spans="1:5" x14ac:dyDescent="0.25">
      <c r="A170" t="s">
        <v>19</v>
      </c>
      <c r="B170" t="s">
        <v>223</v>
      </c>
      <c r="C170">
        <v>1.2062999999999999</v>
      </c>
      <c r="D170">
        <v>0.82899999999999996</v>
      </c>
      <c r="E170">
        <v>0.63639999999999997</v>
      </c>
    </row>
    <row r="171" spans="1:5" x14ac:dyDescent="0.25">
      <c r="A171" t="s">
        <v>19</v>
      </c>
      <c r="B171" t="s">
        <v>146</v>
      </c>
      <c r="C171">
        <v>1.2062999999999999</v>
      </c>
      <c r="D171">
        <v>0.82899999999999996</v>
      </c>
      <c r="E171">
        <v>1.2727999999999999</v>
      </c>
    </row>
    <row r="172" spans="1:5" x14ac:dyDescent="0.25">
      <c r="A172" t="s">
        <v>19</v>
      </c>
      <c r="B172" t="s">
        <v>144</v>
      </c>
      <c r="C172">
        <v>1.2062999999999999</v>
      </c>
      <c r="D172">
        <v>1.1052999999999999</v>
      </c>
      <c r="E172">
        <v>0.84850000000000003</v>
      </c>
    </row>
    <row r="173" spans="1:5" x14ac:dyDescent="0.25">
      <c r="A173" t="s">
        <v>19</v>
      </c>
      <c r="B173" t="s">
        <v>226</v>
      </c>
      <c r="C173">
        <v>1.2062999999999999</v>
      </c>
      <c r="D173">
        <v>0.82899999999999996</v>
      </c>
      <c r="E173">
        <v>1.4318</v>
      </c>
    </row>
    <row r="174" spans="1:5" x14ac:dyDescent="0.25">
      <c r="A174" t="s">
        <v>19</v>
      </c>
      <c r="B174" t="s">
        <v>231</v>
      </c>
      <c r="C174">
        <v>1.2062999999999999</v>
      </c>
      <c r="D174">
        <v>1.2435</v>
      </c>
      <c r="E174">
        <v>1.1136999999999999</v>
      </c>
    </row>
    <row r="175" spans="1:5" x14ac:dyDescent="0.25">
      <c r="A175" t="s">
        <v>19</v>
      </c>
      <c r="B175" t="s">
        <v>314</v>
      </c>
      <c r="C175">
        <v>1.2062999999999999</v>
      </c>
      <c r="D175">
        <v>0.82899999999999996</v>
      </c>
      <c r="E175">
        <v>1.6970000000000001</v>
      </c>
    </row>
    <row r="176" spans="1:5" x14ac:dyDescent="0.25">
      <c r="A176" t="s">
        <v>19</v>
      </c>
      <c r="B176" t="s">
        <v>233</v>
      </c>
      <c r="C176">
        <v>1.2062999999999999</v>
      </c>
      <c r="D176">
        <v>0.2072</v>
      </c>
      <c r="E176">
        <v>0.79549999999999998</v>
      </c>
    </row>
    <row r="177" spans="1:5" x14ac:dyDescent="0.25">
      <c r="A177" t="s">
        <v>19</v>
      </c>
      <c r="B177" t="s">
        <v>133</v>
      </c>
      <c r="C177">
        <v>1.2062999999999999</v>
      </c>
      <c r="D177">
        <v>1.0362</v>
      </c>
      <c r="E177">
        <v>1.5909</v>
      </c>
    </row>
    <row r="178" spans="1:5" x14ac:dyDescent="0.25">
      <c r="A178" t="s">
        <v>19</v>
      </c>
      <c r="B178" t="s">
        <v>234</v>
      </c>
      <c r="C178">
        <v>1.2062999999999999</v>
      </c>
      <c r="D178">
        <v>0.62170000000000003</v>
      </c>
      <c r="E178">
        <v>1.2727999999999999</v>
      </c>
    </row>
    <row r="179" spans="1:5" x14ac:dyDescent="0.25">
      <c r="A179" t="s">
        <v>19</v>
      </c>
      <c r="B179" t="s">
        <v>21</v>
      </c>
      <c r="C179">
        <v>1.2062999999999999</v>
      </c>
      <c r="D179">
        <v>2.4868999999999999</v>
      </c>
      <c r="E179">
        <v>1.4849000000000001</v>
      </c>
    </row>
    <row r="180" spans="1:5" x14ac:dyDescent="0.25">
      <c r="A180" t="s">
        <v>19</v>
      </c>
      <c r="B180" t="s">
        <v>20</v>
      </c>
      <c r="C180">
        <v>1.2062999999999999</v>
      </c>
      <c r="D180">
        <v>1.8652</v>
      </c>
      <c r="E180">
        <v>0.63639999999999997</v>
      </c>
    </row>
    <row r="181" spans="1:5" x14ac:dyDescent="0.25">
      <c r="A181" t="s">
        <v>19</v>
      </c>
      <c r="B181" t="s">
        <v>225</v>
      </c>
      <c r="C181">
        <v>1.2062999999999999</v>
      </c>
      <c r="D181">
        <v>0.55269999999999997</v>
      </c>
      <c r="E181">
        <v>1.0606</v>
      </c>
    </row>
    <row r="182" spans="1:5" x14ac:dyDescent="0.25">
      <c r="A182" t="s">
        <v>19</v>
      </c>
      <c r="B182" t="s">
        <v>227</v>
      </c>
      <c r="C182">
        <v>1.2062999999999999</v>
      </c>
      <c r="D182">
        <v>1.3815999999999999</v>
      </c>
      <c r="E182">
        <v>0.63639999999999997</v>
      </c>
    </row>
    <row r="183" spans="1:5" x14ac:dyDescent="0.25">
      <c r="A183" t="s">
        <v>19</v>
      </c>
      <c r="B183" t="s">
        <v>135</v>
      </c>
      <c r="C183">
        <v>1.2062999999999999</v>
      </c>
      <c r="D183">
        <v>1.3815999999999999</v>
      </c>
      <c r="E183">
        <v>0.42430000000000001</v>
      </c>
    </row>
    <row r="184" spans="1:5" x14ac:dyDescent="0.25">
      <c r="A184" t="s">
        <v>19</v>
      </c>
      <c r="B184" t="s">
        <v>232</v>
      </c>
      <c r="C184">
        <v>1.2062999999999999</v>
      </c>
      <c r="D184">
        <v>1.6579999999999999</v>
      </c>
      <c r="E184">
        <v>0.9546</v>
      </c>
    </row>
    <row r="185" spans="1:5" x14ac:dyDescent="0.25">
      <c r="A185" t="s">
        <v>19</v>
      </c>
      <c r="B185" t="s">
        <v>224</v>
      </c>
      <c r="C185">
        <v>1.2062999999999999</v>
      </c>
      <c r="D185">
        <v>0.27629999999999999</v>
      </c>
      <c r="E185">
        <v>0.21210000000000001</v>
      </c>
    </row>
    <row r="186" spans="1:5" x14ac:dyDescent="0.25">
      <c r="A186" t="s">
        <v>19</v>
      </c>
      <c r="B186" t="s">
        <v>229</v>
      </c>
      <c r="C186">
        <v>1.2062999999999999</v>
      </c>
      <c r="D186">
        <v>0.27629999999999999</v>
      </c>
      <c r="E186">
        <v>1.0606</v>
      </c>
    </row>
    <row r="187" spans="1:5" x14ac:dyDescent="0.25">
      <c r="A187" t="s">
        <v>19</v>
      </c>
      <c r="B187" t="s">
        <v>137</v>
      </c>
      <c r="C187">
        <v>1.2062999999999999</v>
      </c>
      <c r="D187">
        <v>0.62170000000000003</v>
      </c>
      <c r="E187">
        <v>0.79549999999999998</v>
      </c>
    </row>
    <row r="188" spans="1:5" x14ac:dyDescent="0.25">
      <c r="A188" t="s">
        <v>136</v>
      </c>
      <c r="B188" t="s">
        <v>141</v>
      </c>
      <c r="C188">
        <v>0.93330000000000002</v>
      </c>
      <c r="D188">
        <v>0.26790000000000003</v>
      </c>
      <c r="E188">
        <v>1.1440999999999999</v>
      </c>
    </row>
    <row r="189" spans="1:5" x14ac:dyDescent="0.25">
      <c r="A189" t="s">
        <v>136</v>
      </c>
      <c r="B189" t="s">
        <v>143</v>
      </c>
      <c r="C189">
        <v>0.93330000000000002</v>
      </c>
      <c r="D189">
        <v>0.26790000000000003</v>
      </c>
      <c r="E189">
        <v>1.1440999999999999</v>
      </c>
    </row>
    <row r="190" spans="1:5" x14ac:dyDescent="0.25">
      <c r="A190" t="s">
        <v>136</v>
      </c>
      <c r="B190" t="s">
        <v>134</v>
      </c>
      <c r="C190">
        <v>0.93330000000000002</v>
      </c>
      <c r="D190">
        <v>0.80359999999999998</v>
      </c>
      <c r="E190">
        <v>0.95340000000000003</v>
      </c>
    </row>
    <row r="191" spans="1:5" x14ac:dyDescent="0.25">
      <c r="A191" t="s">
        <v>136</v>
      </c>
      <c r="B191" t="s">
        <v>438</v>
      </c>
      <c r="C191">
        <v>0.93330000000000002</v>
      </c>
      <c r="D191">
        <v>1.0714999999999999</v>
      </c>
      <c r="E191">
        <v>0.95340000000000003</v>
      </c>
    </row>
    <row r="192" spans="1:5" x14ac:dyDescent="0.25">
      <c r="A192" t="s">
        <v>136</v>
      </c>
      <c r="B192" t="s">
        <v>145</v>
      </c>
      <c r="C192">
        <v>0.93330000000000002</v>
      </c>
      <c r="D192">
        <v>3.2143999999999999</v>
      </c>
      <c r="E192">
        <v>1.1440999999999999</v>
      </c>
    </row>
    <row r="193" spans="1:5" x14ac:dyDescent="0.25">
      <c r="A193" t="s">
        <v>136</v>
      </c>
      <c r="B193" t="s">
        <v>405</v>
      </c>
      <c r="C193">
        <v>0.93330000000000002</v>
      </c>
      <c r="D193">
        <v>0.21429999999999999</v>
      </c>
      <c r="E193">
        <v>0.9153</v>
      </c>
    </row>
    <row r="194" spans="1:5" x14ac:dyDescent="0.25">
      <c r="A194" t="s">
        <v>136</v>
      </c>
      <c r="B194" t="s">
        <v>228</v>
      </c>
      <c r="C194">
        <v>0.93330000000000002</v>
      </c>
      <c r="D194">
        <v>0.42859999999999998</v>
      </c>
      <c r="E194">
        <v>0.9153</v>
      </c>
    </row>
    <row r="195" spans="1:5" x14ac:dyDescent="0.25">
      <c r="A195" t="s">
        <v>136</v>
      </c>
      <c r="B195" t="s">
        <v>142</v>
      </c>
      <c r="C195">
        <v>0.93330000000000002</v>
      </c>
      <c r="D195">
        <v>1.6072</v>
      </c>
      <c r="E195">
        <v>0.57199999999999995</v>
      </c>
    </row>
    <row r="196" spans="1:5" x14ac:dyDescent="0.25">
      <c r="A196" t="s">
        <v>136</v>
      </c>
      <c r="B196" t="s">
        <v>468</v>
      </c>
      <c r="C196">
        <v>0.93330000000000002</v>
      </c>
      <c r="D196">
        <v>0.85719999999999996</v>
      </c>
      <c r="E196">
        <v>1.2202999999999999</v>
      </c>
    </row>
    <row r="197" spans="1:5" x14ac:dyDescent="0.25">
      <c r="A197" t="s">
        <v>136</v>
      </c>
      <c r="B197" t="s">
        <v>469</v>
      </c>
      <c r="C197">
        <v>0.93330000000000002</v>
      </c>
      <c r="D197">
        <v>0.80359999999999998</v>
      </c>
      <c r="E197">
        <v>1.3348</v>
      </c>
    </row>
    <row r="198" spans="1:5" x14ac:dyDescent="0.25">
      <c r="A198" t="s">
        <v>136</v>
      </c>
      <c r="B198" t="s">
        <v>138</v>
      </c>
      <c r="C198">
        <v>0.93330000000000002</v>
      </c>
      <c r="D198">
        <v>0.80359999999999998</v>
      </c>
      <c r="E198">
        <v>0.19070000000000001</v>
      </c>
    </row>
    <row r="199" spans="1:5" x14ac:dyDescent="0.25">
      <c r="A199" t="s">
        <v>136</v>
      </c>
      <c r="B199" t="s">
        <v>147</v>
      </c>
      <c r="C199">
        <v>0.93330000000000002</v>
      </c>
      <c r="D199">
        <v>1.5001</v>
      </c>
      <c r="E199">
        <v>1.0678000000000001</v>
      </c>
    </row>
    <row r="200" spans="1:5" x14ac:dyDescent="0.25">
      <c r="A200" t="s">
        <v>136</v>
      </c>
      <c r="B200" t="s">
        <v>439</v>
      </c>
      <c r="C200">
        <v>0.93330000000000002</v>
      </c>
      <c r="D200">
        <v>1.3392999999999999</v>
      </c>
      <c r="E200">
        <v>0.57199999999999995</v>
      </c>
    </row>
    <row r="201" spans="1:5" x14ac:dyDescent="0.25">
      <c r="A201" t="s">
        <v>136</v>
      </c>
      <c r="B201" t="s">
        <v>151</v>
      </c>
      <c r="C201">
        <v>0.93330000000000002</v>
      </c>
      <c r="D201">
        <v>0.64290000000000003</v>
      </c>
      <c r="E201">
        <v>1.5254000000000001</v>
      </c>
    </row>
    <row r="202" spans="1:5" x14ac:dyDescent="0.25">
      <c r="A202" t="s">
        <v>136</v>
      </c>
      <c r="B202" t="s">
        <v>149</v>
      </c>
      <c r="C202">
        <v>0.93330000000000002</v>
      </c>
      <c r="D202">
        <v>1.6072</v>
      </c>
      <c r="E202">
        <v>1.7161</v>
      </c>
    </row>
    <row r="203" spans="1:5" x14ac:dyDescent="0.25">
      <c r="A203" t="s">
        <v>136</v>
      </c>
      <c r="B203" t="s">
        <v>406</v>
      </c>
      <c r="C203">
        <v>0.93330000000000002</v>
      </c>
      <c r="D203">
        <v>1.0714999999999999</v>
      </c>
      <c r="E203">
        <v>1.0678000000000001</v>
      </c>
    </row>
    <row r="204" spans="1:5" x14ac:dyDescent="0.25">
      <c r="A204" t="s">
        <v>136</v>
      </c>
      <c r="B204" t="s">
        <v>148</v>
      </c>
      <c r="C204">
        <v>0.93330000000000002</v>
      </c>
      <c r="D204">
        <v>1.2858000000000001</v>
      </c>
      <c r="E204">
        <v>1.2202999999999999</v>
      </c>
    </row>
    <row r="205" spans="1:5" x14ac:dyDescent="0.25">
      <c r="A205" t="s">
        <v>136</v>
      </c>
      <c r="B205" t="s">
        <v>230</v>
      </c>
      <c r="C205">
        <v>0.93330000000000002</v>
      </c>
      <c r="D205">
        <v>1.2858000000000001</v>
      </c>
      <c r="E205">
        <v>0.61019999999999996</v>
      </c>
    </row>
    <row r="206" spans="1:5" x14ac:dyDescent="0.25">
      <c r="A206" t="s">
        <v>136</v>
      </c>
      <c r="B206" t="s">
        <v>139</v>
      </c>
      <c r="C206">
        <v>0.93330000000000002</v>
      </c>
      <c r="D206">
        <v>1.0714999999999999</v>
      </c>
      <c r="E206">
        <v>1.0678000000000001</v>
      </c>
    </row>
    <row r="207" spans="1:5" x14ac:dyDescent="0.25">
      <c r="A207" t="s">
        <v>136</v>
      </c>
      <c r="B207" t="s">
        <v>150</v>
      </c>
      <c r="C207">
        <v>0.93330000000000002</v>
      </c>
      <c r="D207">
        <v>0.21429999999999999</v>
      </c>
      <c r="E207">
        <v>0.61019999999999996</v>
      </c>
    </row>
    <row r="208" spans="1:5" x14ac:dyDescent="0.25">
      <c r="A208" t="s">
        <v>421</v>
      </c>
      <c r="B208" t="s">
        <v>429</v>
      </c>
      <c r="C208">
        <v>1.1521999999999999</v>
      </c>
      <c r="D208">
        <v>1.4464999999999999</v>
      </c>
      <c r="E208">
        <v>0.91269999999999996</v>
      </c>
    </row>
    <row r="209" spans="1:5" x14ac:dyDescent="0.25">
      <c r="A209" t="s">
        <v>421</v>
      </c>
      <c r="B209" t="s">
        <v>432</v>
      </c>
      <c r="C209">
        <v>1.1521999999999999</v>
      </c>
      <c r="D209">
        <v>0.65090000000000003</v>
      </c>
      <c r="E209">
        <v>1.0952</v>
      </c>
    </row>
    <row r="210" spans="1:5" x14ac:dyDescent="0.25">
      <c r="A210" t="s">
        <v>421</v>
      </c>
      <c r="B210" t="s">
        <v>423</v>
      </c>
      <c r="C210">
        <v>1.1521999999999999</v>
      </c>
      <c r="D210">
        <v>0.8679</v>
      </c>
      <c r="E210">
        <v>0.95830000000000004</v>
      </c>
    </row>
    <row r="211" spans="1:5" x14ac:dyDescent="0.25">
      <c r="A211" t="s">
        <v>421</v>
      </c>
      <c r="B211" t="s">
        <v>431</v>
      </c>
      <c r="C211">
        <v>1.1521999999999999</v>
      </c>
      <c r="D211">
        <v>0.65090000000000003</v>
      </c>
      <c r="E211">
        <v>1.2321</v>
      </c>
    </row>
    <row r="212" spans="1:5" x14ac:dyDescent="0.25">
      <c r="A212" t="s">
        <v>421</v>
      </c>
      <c r="B212" t="s">
        <v>428</v>
      </c>
      <c r="C212">
        <v>1.1521999999999999</v>
      </c>
      <c r="D212">
        <v>1.1572</v>
      </c>
      <c r="E212">
        <v>0.91269999999999996</v>
      </c>
    </row>
    <row r="213" spans="1:5" x14ac:dyDescent="0.25">
      <c r="A213" t="s">
        <v>421</v>
      </c>
      <c r="B213" t="s">
        <v>493</v>
      </c>
      <c r="C213">
        <v>1.1521999999999999</v>
      </c>
      <c r="D213">
        <v>0.434</v>
      </c>
      <c r="E213">
        <v>1.369</v>
      </c>
    </row>
    <row r="214" spans="1:5" x14ac:dyDescent="0.25">
      <c r="A214" t="s">
        <v>421</v>
      </c>
      <c r="B214" t="s">
        <v>426</v>
      </c>
      <c r="C214">
        <v>1.1521999999999999</v>
      </c>
      <c r="D214">
        <v>0.65090000000000003</v>
      </c>
      <c r="E214">
        <v>1.2321</v>
      </c>
    </row>
    <row r="215" spans="1:5" x14ac:dyDescent="0.25">
      <c r="A215" t="s">
        <v>421</v>
      </c>
      <c r="B215" t="s">
        <v>433</v>
      </c>
      <c r="C215">
        <v>1.1521999999999999</v>
      </c>
      <c r="D215">
        <v>0.8679</v>
      </c>
      <c r="E215">
        <v>1.0952</v>
      </c>
    </row>
    <row r="216" spans="1:5" x14ac:dyDescent="0.25">
      <c r="A216" t="s">
        <v>421</v>
      </c>
      <c r="B216" t="s">
        <v>430</v>
      </c>
      <c r="C216">
        <v>1.1521999999999999</v>
      </c>
      <c r="D216">
        <v>1.7358</v>
      </c>
      <c r="E216">
        <v>0.27379999999999999</v>
      </c>
    </row>
    <row r="217" spans="1:5" x14ac:dyDescent="0.25">
      <c r="A217" t="s">
        <v>421</v>
      </c>
      <c r="B217" t="s">
        <v>424</v>
      </c>
      <c r="C217">
        <v>1.1521999999999999</v>
      </c>
      <c r="D217">
        <v>2.8929999999999998</v>
      </c>
      <c r="E217">
        <v>0.1825</v>
      </c>
    </row>
    <row r="218" spans="1:5" x14ac:dyDescent="0.25">
      <c r="A218" t="s">
        <v>421</v>
      </c>
      <c r="B218" t="s">
        <v>422</v>
      </c>
      <c r="C218">
        <v>1.1521999999999999</v>
      </c>
      <c r="D218">
        <v>0.2893</v>
      </c>
      <c r="E218">
        <v>0.91269999999999996</v>
      </c>
    </row>
    <row r="219" spans="1:5" x14ac:dyDescent="0.25">
      <c r="A219" t="s">
        <v>421</v>
      </c>
      <c r="B219" t="s">
        <v>495</v>
      </c>
      <c r="C219">
        <v>1.1521999999999999</v>
      </c>
      <c r="D219">
        <v>1.4464999999999999</v>
      </c>
      <c r="E219">
        <v>1.2778</v>
      </c>
    </row>
    <row r="220" spans="1:5" x14ac:dyDescent="0.25">
      <c r="A220" t="s">
        <v>421</v>
      </c>
      <c r="B220" t="s">
        <v>427</v>
      </c>
      <c r="C220">
        <v>1.1521999999999999</v>
      </c>
      <c r="D220">
        <v>1.4464999999999999</v>
      </c>
      <c r="E220">
        <v>0.73019999999999996</v>
      </c>
    </row>
    <row r="221" spans="1:5" x14ac:dyDescent="0.25">
      <c r="A221" t="s">
        <v>421</v>
      </c>
      <c r="B221" t="s">
        <v>425</v>
      </c>
      <c r="C221">
        <v>1.1521999999999999</v>
      </c>
      <c r="D221">
        <v>0.2893</v>
      </c>
      <c r="E221">
        <v>1.2778</v>
      </c>
    </row>
    <row r="222" spans="1:5" x14ac:dyDescent="0.25">
      <c r="A222" t="s">
        <v>22</v>
      </c>
      <c r="B222" t="s">
        <v>239</v>
      </c>
      <c r="C222">
        <v>1.0857000000000001</v>
      </c>
      <c r="D222">
        <v>1.3815999999999999</v>
      </c>
      <c r="E222">
        <v>0.84140000000000004</v>
      </c>
    </row>
    <row r="223" spans="1:5" x14ac:dyDescent="0.25">
      <c r="A223" t="s">
        <v>22</v>
      </c>
      <c r="B223" t="s">
        <v>152</v>
      </c>
      <c r="C223">
        <v>1.0857000000000001</v>
      </c>
      <c r="D223">
        <v>0.307</v>
      </c>
      <c r="E223">
        <v>0.22439999999999999</v>
      </c>
    </row>
    <row r="224" spans="1:5" x14ac:dyDescent="0.25">
      <c r="A224" t="s">
        <v>22</v>
      </c>
      <c r="B224" t="s">
        <v>261</v>
      </c>
      <c r="C224">
        <v>1.0857000000000001</v>
      </c>
      <c r="D224">
        <v>0.2303</v>
      </c>
      <c r="E224">
        <v>1.1778999999999999</v>
      </c>
    </row>
    <row r="225" spans="1:5" x14ac:dyDescent="0.25">
      <c r="A225" t="s">
        <v>22</v>
      </c>
      <c r="B225" t="s">
        <v>244</v>
      </c>
      <c r="C225">
        <v>1.0857000000000001</v>
      </c>
      <c r="D225">
        <v>0</v>
      </c>
      <c r="E225">
        <v>2.6922999999999999</v>
      </c>
    </row>
    <row r="226" spans="1:5" x14ac:dyDescent="0.25">
      <c r="A226" t="s">
        <v>22</v>
      </c>
      <c r="B226" t="s">
        <v>236</v>
      </c>
      <c r="C226">
        <v>1.0857000000000001</v>
      </c>
      <c r="D226">
        <v>1.6119000000000001</v>
      </c>
      <c r="E226">
        <v>1.0096000000000001</v>
      </c>
    </row>
    <row r="227" spans="1:5" x14ac:dyDescent="0.25">
      <c r="A227" t="s">
        <v>22</v>
      </c>
      <c r="B227" t="s">
        <v>26</v>
      </c>
      <c r="C227">
        <v>1.0857000000000001</v>
      </c>
      <c r="D227">
        <v>0.307</v>
      </c>
      <c r="E227">
        <v>0.67310000000000003</v>
      </c>
    </row>
    <row r="228" spans="1:5" x14ac:dyDescent="0.25">
      <c r="A228" t="s">
        <v>22</v>
      </c>
      <c r="B228" t="s">
        <v>240</v>
      </c>
      <c r="C228">
        <v>1.0857000000000001</v>
      </c>
      <c r="D228">
        <v>0.69079999999999997</v>
      </c>
      <c r="E228">
        <v>0.67310000000000003</v>
      </c>
    </row>
    <row r="229" spans="1:5" x14ac:dyDescent="0.25">
      <c r="A229" t="s">
        <v>22</v>
      </c>
      <c r="B229" t="s">
        <v>241</v>
      </c>
      <c r="C229">
        <v>1.0857000000000001</v>
      </c>
      <c r="D229">
        <v>2.1492</v>
      </c>
      <c r="E229">
        <v>0</v>
      </c>
    </row>
    <row r="230" spans="1:5" x14ac:dyDescent="0.25">
      <c r="A230" t="s">
        <v>22</v>
      </c>
      <c r="B230" t="s">
        <v>242</v>
      </c>
      <c r="C230">
        <v>1.0857000000000001</v>
      </c>
      <c r="D230">
        <v>1.6119000000000001</v>
      </c>
      <c r="E230">
        <v>0.67310000000000003</v>
      </c>
    </row>
    <row r="231" spans="1:5" x14ac:dyDescent="0.25">
      <c r="A231" t="s">
        <v>22</v>
      </c>
      <c r="B231" t="s">
        <v>23</v>
      </c>
      <c r="C231">
        <v>1.0857000000000001</v>
      </c>
      <c r="D231">
        <v>0.92110000000000003</v>
      </c>
      <c r="E231">
        <v>1.3462000000000001</v>
      </c>
    </row>
    <row r="232" spans="1:5" x14ac:dyDescent="0.25">
      <c r="A232" t="s">
        <v>22</v>
      </c>
      <c r="B232" t="s">
        <v>165</v>
      </c>
      <c r="C232">
        <v>1.0857000000000001</v>
      </c>
      <c r="D232">
        <v>0.92110000000000003</v>
      </c>
      <c r="E232">
        <v>0.89739999999999998</v>
      </c>
    </row>
    <row r="233" spans="1:5" x14ac:dyDescent="0.25">
      <c r="A233" t="s">
        <v>22</v>
      </c>
      <c r="B233" t="s">
        <v>262</v>
      </c>
      <c r="C233">
        <v>1.0857000000000001</v>
      </c>
      <c r="D233">
        <v>1.8421000000000001</v>
      </c>
      <c r="E233">
        <v>1.1778999999999999</v>
      </c>
    </row>
    <row r="234" spans="1:5" x14ac:dyDescent="0.25">
      <c r="A234" t="s">
        <v>22</v>
      </c>
      <c r="B234" t="s">
        <v>160</v>
      </c>
      <c r="C234">
        <v>1.0857000000000001</v>
      </c>
      <c r="D234">
        <v>0.46050000000000002</v>
      </c>
      <c r="E234">
        <v>1.0096000000000001</v>
      </c>
    </row>
    <row r="235" spans="1:5" x14ac:dyDescent="0.25">
      <c r="A235" t="s">
        <v>22</v>
      </c>
      <c r="B235" t="s">
        <v>235</v>
      </c>
      <c r="C235">
        <v>1.0857000000000001</v>
      </c>
      <c r="D235">
        <v>2.0724</v>
      </c>
      <c r="E235">
        <v>0.50480000000000003</v>
      </c>
    </row>
    <row r="236" spans="1:5" x14ac:dyDescent="0.25">
      <c r="A236" t="s">
        <v>22</v>
      </c>
      <c r="B236" t="s">
        <v>24</v>
      </c>
      <c r="C236">
        <v>1.0857000000000001</v>
      </c>
      <c r="D236">
        <v>0.92110000000000003</v>
      </c>
      <c r="E236">
        <v>1.5705</v>
      </c>
    </row>
    <row r="237" spans="1:5" x14ac:dyDescent="0.25">
      <c r="A237" t="s">
        <v>22</v>
      </c>
      <c r="B237" t="s">
        <v>245</v>
      </c>
      <c r="C237">
        <v>1.0857000000000001</v>
      </c>
      <c r="D237">
        <v>0.61399999999999999</v>
      </c>
      <c r="E237">
        <v>1.1217999999999999</v>
      </c>
    </row>
    <row r="238" spans="1:5" x14ac:dyDescent="0.25">
      <c r="A238" t="s">
        <v>22</v>
      </c>
      <c r="B238" t="s">
        <v>237</v>
      </c>
      <c r="C238">
        <v>1.0857000000000001</v>
      </c>
      <c r="D238">
        <v>1.2281</v>
      </c>
      <c r="E238">
        <v>1.5705</v>
      </c>
    </row>
    <row r="239" spans="1:5" x14ac:dyDescent="0.25">
      <c r="A239" t="s">
        <v>22</v>
      </c>
      <c r="B239" t="s">
        <v>154</v>
      </c>
      <c r="C239">
        <v>1.0857000000000001</v>
      </c>
      <c r="D239">
        <v>1.2281</v>
      </c>
      <c r="E239">
        <v>1.3462000000000001</v>
      </c>
    </row>
    <row r="240" spans="1:5" x14ac:dyDescent="0.25">
      <c r="A240" t="s">
        <v>22</v>
      </c>
      <c r="B240" t="s">
        <v>157</v>
      </c>
      <c r="C240">
        <v>1.0857000000000001</v>
      </c>
      <c r="D240">
        <v>0.61399999999999999</v>
      </c>
      <c r="E240">
        <v>1.1217999999999999</v>
      </c>
    </row>
    <row r="241" spans="1:5" x14ac:dyDescent="0.25">
      <c r="A241" t="s">
        <v>22</v>
      </c>
      <c r="B241" t="s">
        <v>153</v>
      </c>
      <c r="C241">
        <v>1.0857000000000001</v>
      </c>
      <c r="D241">
        <v>0.46050000000000002</v>
      </c>
      <c r="E241">
        <v>0.67310000000000003</v>
      </c>
    </row>
    <row r="242" spans="1:5" x14ac:dyDescent="0.25">
      <c r="A242" t="s">
        <v>25</v>
      </c>
      <c r="B242" t="s">
        <v>159</v>
      </c>
      <c r="C242">
        <v>1.1621999999999999</v>
      </c>
      <c r="D242">
        <v>0.68830000000000002</v>
      </c>
      <c r="E242">
        <v>1.7413000000000001</v>
      </c>
    </row>
    <row r="243" spans="1:5" x14ac:dyDescent="0.25">
      <c r="A243" t="s">
        <v>25</v>
      </c>
      <c r="B243" t="s">
        <v>450</v>
      </c>
      <c r="C243">
        <v>1.1621999999999999</v>
      </c>
      <c r="D243">
        <v>0.64529999999999998</v>
      </c>
      <c r="E243">
        <v>0.65300000000000002</v>
      </c>
    </row>
    <row r="244" spans="1:5" x14ac:dyDescent="0.25">
      <c r="A244" t="s">
        <v>25</v>
      </c>
      <c r="B244" t="s">
        <v>163</v>
      </c>
      <c r="C244">
        <v>1.1621999999999999</v>
      </c>
      <c r="D244">
        <v>0.86040000000000005</v>
      </c>
      <c r="E244">
        <v>0</v>
      </c>
    </row>
    <row r="245" spans="1:5" x14ac:dyDescent="0.25">
      <c r="A245" t="s">
        <v>25</v>
      </c>
      <c r="B245" t="s">
        <v>494</v>
      </c>
      <c r="C245">
        <v>1.1621999999999999</v>
      </c>
      <c r="D245">
        <v>1.7209000000000001</v>
      </c>
      <c r="E245">
        <v>1.3059000000000001</v>
      </c>
    </row>
    <row r="246" spans="1:5" x14ac:dyDescent="0.25">
      <c r="A246" t="s">
        <v>25</v>
      </c>
      <c r="B246" t="s">
        <v>158</v>
      </c>
      <c r="C246">
        <v>1.1621999999999999</v>
      </c>
      <c r="D246">
        <v>0.86040000000000005</v>
      </c>
      <c r="E246">
        <v>1.0883</v>
      </c>
    </row>
    <row r="247" spans="1:5" x14ac:dyDescent="0.25">
      <c r="A247" t="s">
        <v>25</v>
      </c>
      <c r="B247" t="s">
        <v>417</v>
      </c>
      <c r="C247">
        <v>1.1621999999999999</v>
      </c>
      <c r="D247">
        <v>1.0754999999999999</v>
      </c>
      <c r="E247">
        <v>0.87060000000000004</v>
      </c>
    </row>
    <row r="248" spans="1:5" x14ac:dyDescent="0.25">
      <c r="A248" t="s">
        <v>25</v>
      </c>
      <c r="B248" t="s">
        <v>161</v>
      </c>
      <c r="C248">
        <v>1.1621999999999999</v>
      </c>
      <c r="D248">
        <v>0.86040000000000005</v>
      </c>
      <c r="E248">
        <v>0.65300000000000002</v>
      </c>
    </row>
    <row r="249" spans="1:5" x14ac:dyDescent="0.25">
      <c r="A249" t="s">
        <v>25</v>
      </c>
      <c r="B249" t="s">
        <v>243</v>
      </c>
      <c r="C249">
        <v>1.1621999999999999</v>
      </c>
      <c r="D249">
        <v>1.4340999999999999</v>
      </c>
      <c r="E249">
        <v>0.87060000000000004</v>
      </c>
    </row>
    <row r="250" spans="1:5" x14ac:dyDescent="0.25">
      <c r="A250" t="s">
        <v>25</v>
      </c>
      <c r="B250" t="s">
        <v>497</v>
      </c>
      <c r="C250">
        <v>1.1621999999999999</v>
      </c>
      <c r="D250">
        <v>0.43020000000000003</v>
      </c>
      <c r="E250">
        <v>1.9589000000000001</v>
      </c>
    </row>
    <row r="251" spans="1:5" x14ac:dyDescent="0.25">
      <c r="A251" t="s">
        <v>25</v>
      </c>
      <c r="B251" t="s">
        <v>510</v>
      </c>
      <c r="C251">
        <v>1.1621999999999999</v>
      </c>
      <c r="D251">
        <v>0.43020000000000003</v>
      </c>
      <c r="E251">
        <v>0.87060000000000004</v>
      </c>
    </row>
    <row r="252" spans="1:5" x14ac:dyDescent="0.25">
      <c r="A252" t="s">
        <v>25</v>
      </c>
      <c r="B252" t="s">
        <v>454</v>
      </c>
      <c r="C252">
        <v>1.1621999999999999</v>
      </c>
      <c r="D252">
        <v>0.86040000000000005</v>
      </c>
      <c r="E252">
        <v>0.58040000000000003</v>
      </c>
    </row>
    <row r="253" spans="1:5" x14ac:dyDescent="0.25">
      <c r="A253" t="s">
        <v>25</v>
      </c>
      <c r="B253" t="s">
        <v>451</v>
      </c>
      <c r="C253">
        <v>1.1621999999999999</v>
      </c>
      <c r="D253">
        <v>1.5058</v>
      </c>
      <c r="E253">
        <v>0.43530000000000002</v>
      </c>
    </row>
    <row r="254" spans="1:5" x14ac:dyDescent="0.25">
      <c r="A254" t="s">
        <v>25</v>
      </c>
      <c r="B254" t="s">
        <v>238</v>
      </c>
      <c r="C254">
        <v>1.1621999999999999</v>
      </c>
      <c r="D254">
        <v>2.5813000000000001</v>
      </c>
      <c r="E254">
        <v>0.58040000000000003</v>
      </c>
    </row>
    <row r="255" spans="1:5" x14ac:dyDescent="0.25">
      <c r="A255" t="s">
        <v>25</v>
      </c>
      <c r="B255" t="s">
        <v>162</v>
      </c>
      <c r="C255">
        <v>1.1621999999999999</v>
      </c>
      <c r="D255">
        <v>0.64529999999999998</v>
      </c>
      <c r="E255">
        <v>0.43530000000000002</v>
      </c>
    </row>
    <row r="256" spans="1:5" x14ac:dyDescent="0.25">
      <c r="A256" t="s">
        <v>25</v>
      </c>
      <c r="B256" t="s">
        <v>496</v>
      </c>
      <c r="C256">
        <v>1.1621999999999999</v>
      </c>
      <c r="D256">
        <v>0.68830000000000002</v>
      </c>
      <c r="E256">
        <v>1.2189000000000001</v>
      </c>
    </row>
    <row r="257" spans="1:5" x14ac:dyDescent="0.25">
      <c r="A257" t="s">
        <v>25</v>
      </c>
      <c r="B257" t="s">
        <v>156</v>
      </c>
      <c r="C257">
        <v>1.1621999999999999</v>
      </c>
      <c r="D257">
        <v>0.86040000000000005</v>
      </c>
      <c r="E257">
        <v>0.87060000000000004</v>
      </c>
    </row>
    <row r="258" spans="1:5" x14ac:dyDescent="0.25">
      <c r="A258" t="s">
        <v>25</v>
      </c>
      <c r="B258" t="s">
        <v>155</v>
      </c>
      <c r="C258">
        <v>1.1621999999999999</v>
      </c>
      <c r="D258">
        <v>1.0754999999999999</v>
      </c>
      <c r="E258">
        <v>1.7413000000000001</v>
      </c>
    </row>
    <row r="259" spans="1:5" x14ac:dyDescent="0.25">
      <c r="A259" t="s">
        <v>25</v>
      </c>
      <c r="B259" t="s">
        <v>453</v>
      </c>
      <c r="C259">
        <v>1.1621999999999999</v>
      </c>
      <c r="D259">
        <v>1.2907</v>
      </c>
      <c r="E259">
        <v>1.0883</v>
      </c>
    </row>
    <row r="260" spans="1:5" x14ac:dyDescent="0.25">
      <c r="A260" t="s">
        <v>25</v>
      </c>
      <c r="B260" t="s">
        <v>416</v>
      </c>
      <c r="C260">
        <v>1.1621999999999999</v>
      </c>
      <c r="D260">
        <v>0.5736</v>
      </c>
      <c r="E260">
        <v>1.7413000000000001</v>
      </c>
    </row>
    <row r="261" spans="1:5" x14ac:dyDescent="0.25">
      <c r="A261" t="s">
        <v>25</v>
      </c>
      <c r="B261" t="s">
        <v>164</v>
      </c>
      <c r="C261">
        <v>1.1621999999999999</v>
      </c>
      <c r="D261">
        <v>1.0754999999999999</v>
      </c>
      <c r="E261">
        <v>0.43530000000000002</v>
      </c>
    </row>
    <row r="262" spans="1:5" x14ac:dyDescent="0.25">
      <c r="A262" t="s">
        <v>166</v>
      </c>
      <c r="B262" t="s">
        <v>249</v>
      </c>
      <c r="C262">
        <v>1.4918</v>
      </c>
      <c r="D262">
        <v>0.67030000000000001</v>
      </c>
      <c r="E262">
        <v>0.92420000000000002</v>
      </c>
    </row>
    <row r="263" spans="1:5" x14ac:dyDescent="0.25">
      <c r="A263" t="s">
        <v>166</v>
      </c>
      <c r="B263" t="s">
        <v>482</v>
      </c>
      <c r="C263">
        <v>1.4918</v>
      </c>
      <c r="D263">
        <v>0.67030000000000001</v>
      </c>
      <c r="E263">
        <v>1.1091</v>
      </c>
    </row>
    <row r="264" spans="1:5" x14ac:dyDescent="0.25">
      <c r="A264" t="s">
        <v>166</v>
      </c>
      <c r="B264" t="s">
        <v>172</v>
      </c>
      <c r="C264">
        <v>1.4918</v>
      </c>
      <c r="D264">
        <v>1.7875000000000001</v>
      </c>
      <c r="E264">
        <v>0.18479999999999999</v>
      </c>
    </row>
    <row r="265" spans="1:5" x14ac:dyDescent="0.25">
      <c r="A265" t="s">
        <v>166</v>
      </c>
      <c r="B265" t="s">
        <v>444</v>
      </c>
      <c r="C265">
        <v>1.4918</v>
      </c>
      <c r="D265">
        <v>1.7875000000000001</v>
      </c>
      <c r="E265">
        <v>1.1091</v>
      </c>
    </row>
    <row r="266" spans="1:5" x14ac:dyDescent="0.25">
      <c r="A266" t="s">
        <v>166</v>
      </c>
      <c r="B266" t="s">
        <v>250</v>
      </c>
      <c r="C266">
        <v>1.4918</v>
      </c>
      <c r="D266">
        <v>2.4579</v>
      </c>
      <c r="E266">
        <v>0.55449999999999999</v>
      </c>
    </row>
    <row r="267" spans="1:5" x14ac:dyDescent="0.25">
      <c r="A267" t="s">
        <v>166</v>
      </c>
      <c r="B267" t="s">
        <v>171</v>
      </c>
      <c r="C267">
        <v>1.4918</v>
      </c>
      <c r="D267">
        <v>0.3352</v>
      </c>
      <c r="E267">
        <v>1.2477</v>
      </c>
    </row>
    <row r="268" spans="1:5" x14ac:dyDescent="0.25">
      <c r="A268" t="s">
        <v>166</v>
      </c>
      <c r="B268" t="s">
        <v>412</v>
      </c>
      <c r="C268">
        <v>1.4918</v>
      </c>
      <c r="D268">
        <v>0.50270000000000004</v>
      </c>
      <c r="E268">
        <v>1.6636</v>
      </c>
    </row>
    <row r="269" spans="1:5" x14ac:dyDescent="0.25">
      <c r="A269" t="s">
        <v>166</v>
      </c>
      <c r="B269" t="s">
        <v>248</v>
      </c>
      <c r="C269">
        <v>1.4918</v>
      </c>
      <c r="D269">
        <v>0.83789999999999998</v>
      </c>
      <c r="E269">
        <v>1.3863000000000001</v>
      </c>
    </row>
    <row r="270" spans="1:5" x14ac:dyDescent="0.25">
      <c r="A270" t="s">
        <v>166</v>
      </c>
      <c r="B270" t="s">
        <v>477</v>
      </c>
      <c r="C270">
        <v>1.4918</v>
      </c>
      <c r="D270">
        <v>0.89380000000000004</v>
      </c>
      <c r="E270">
        <v>1.2939000000000001</v>
      </c>
    </row>
    <row r="271" spans="1:5" x14ac:dyDescent="0.25">
      <c r="A271" t="s">
        <v>166</v>
      </c>
      <c r="B271" t="s">
        <v>413</v>
      </c>
      <c r="C271">
        <v>1.4918</v>
      </c>
      <c r="D271">
        <v>0.44690000000000002</v>
      </c>
      <c r="E271">
        <v>1.2939000000000001</v>
      </c>
    </row>
    <row r="272" spans="1:5" x14ac:dyDescent="0.25">
      <c r="A272" t="s">
        <v>166</v>
      </c>
      <c r="B272" t="s">
        <v>169</v>
      </c>
      <c r="C272">
        <v>1.4918</v>
      </c>
      <c r="D272">
        <v>2.4579</v>
      </c>
      <c r="E272">
        <v>0.18479999999999999</v>
      </c>
    </row>
    <row r="273" spans="1:5" x14ac:dyDescent="0.25">
      <c r="A273" t="s">
        <v>166</v>
      </c>
      <c r="B273" t="s">
        <v>168</v>
      </c>
      <c r="C273">
        <v>1.4918</v>
      </c>
      <c r="D273">
        <v>1.0055000000000001</v>
      </c>
      <c r="E273">
        <v>0.83179999999999998</v>
      </c>
    </row>
    <row r="274" spans="1:5" x14ac:dyDescent="0.25">
      <c r="A274" t="s">
        <v>166</v>
      </c>
      <c r="B274" t="s">
        <v>247</v>
      </c>
      <c r="C274">
        <v>1.4918</v>
      </c>
      <c r="D274">
        <v>1.3407</v>
      </c>
      <c r="E274">
        <v>0.36969999999999997</v>
      </c>
    </row>
    <row r="275" spans="1:5" x14ac:dyDescent="0.25">
      <c r="A275" t="s">
        <v>166</v>
      </c>
      <c r="B275" t="s">
        <v>170</v>
      </c>
      <c r="C275">
        <v>1.4918</v>
      </c>
      <c r="D275">
        <v>0.50270000000000004</v>
      </c>
      <c r="E275">
        <v>0.97040000000000004</v>
      </c>
    </row>
    <row r="276" spans="1:5" x14ac:dyDescent="0.25">
      <c r="A276" t="s">
        <v>166</v>
      </c>
      <c r="B276" t="s">
        <v>167</v>
      </c>
      <c r="C276">
        <v>1.4918</v>
      </c>
      <c r="D276">
        <v>0.83789999999999998</v>
      </c>
      <c r="E276">
        <v>0.55449999999999999</v>
      </c>
    </row>
    <row r="277" spans="1:5" x14ac:dyDescent="0.25">
      <c r="A277" t="s">
        <v>166</v>
      </c>
      <c r="B277" t="s">
        <v>455</v>
      </c>
      <c r="C277">
        <v>1.4918</v>
      </c>
      <c r="D277">
        <v>0.67030000000000001</v>
      </c>
      <c r="E277">
        <v>1.8485</v>
      </c>
    </row>
    <row r="278" spans="1:5" x14ac:dyDescent="0.25">
      <c r="A278" t="s">
        <v>166</v>
      </c>
      <c r="B278" t="s">
        <v>246</v>
      </c>
      <c r="C278">
        <v>1.4918</v>
      </c>
      <c r="D278">
        <v>0.67030000000000001</v>
      </c>
      <c r="E278">
        <v>1.1091</v>
      </c>
    </row>
    <row r="279" spans="1:5" x14ac:dyDescent="0.25">
      <c r="A279" t="s">
        <v>166</v>
      </c>
      <c r="B279" t="s">
        <v>478</v>
      </c>
      <c r="C279">
        <v>1.4918</v>
      </c>
      <c r="D279">
        <v>0.89380000000000004</v>
      </c>
      <c r="E279">
        <v>1.1091</v>
      </c>
    </row>
    <row r="280" spans="1:5" x14ac:dyDescent="0.25">
      <c r="A280" t="s">
        <v>27</v>
      </c>
      <c r="B280" t="s">
        <v>410</v>
      </c>
      <c r="C280">
        <v>1.4127000000000001</v>
      </c>
      <c r="D280">
        <v>0.70789999999999997</v>
      </c>
      <c r="E280">
        <v>0.77059999999999995</v>
      </c>
    </row>
    <row r="281" spans="1:5" x14ac:dyDescent="0.25">
      <c r="A281" t="s">
        <v>27</v>
      </c>
      <c r="B281" t="s">
        <v>30</v>
      </c>
      <c r="C281">
        <v>1.4127000000000001</v>
      </c>
      <c r="D281">
        <v>1.7697000000000001</v>
      </c>
      <c r="E281">
        <v>1.0114000000000001</v>
      </c>
    </row>
    <row r="282" spans="1:5" x14ac:dyDescent="0.25">
      <c r="A282" t="s">
        <v>27</v>
      </c>
      <c r="B282" t="s">
        <v>175</v>
      </c>
      <c r="C282">
        <v>1.4127000000000001</v>
      </c>
      <c r="D282">
        <v>1.6516999999999999</v>
      </c>
      <c r="E282">
        <v>1.1558999999999999</v>
      </c>
    </row>
    <row r="283" spans="1:5" x14ac:dyDescent="0.25">
      <c r="A283" t="s">
        <v>27</v>
      </c>
      <c r="B283" t="s">
        <v>446</v>
      </c>
      <c r="C283">
        <v>1.4127000000000001</v>
      </c>
      <c r="D283">
        <v>0.88480000000000003</v>
      </c>
      <c r="E283">
        <v>0.4335</v>
      </c>
    </row>
    <row r="284" spans="1:5" x14ac:dyDescent="0.25">
      <c r="A284" t="s">
        <v>27</v>
      </c>
      <c r="B284" t="s">
        <v>447</v>
      </c>
      <c r="C284">
        <v>1.4127000000000001</v>
      </c>
      <c r="D284">
        <v>0.53090000000000004</v>
      </c>
      <c r="E284">
        <v>1.5893999999999999</v>
      </c>
    </row>
    <row r="285" spans="1:5" x14ac:dyDescent="0.25">
      <c r="A285" t="s">
        <v>27</v>
      </c>
      <c r="B285" t="s">
        <v>411</v>
      </c>
      <c r="C285">
        <v>1.4127000000000001</v>
      </c>
      <c r="D285">
        <v>1.5927</v>
      </c>
      <c r="E285">
        <v>2.0228999999999999</v>
      </c>
    </row>
    <row r="286" spans="1:5" x14ac:dyDescent="0.25">
      <c r="A286" t="s">
        <v>27</v>
      </c>
      <c r="B286" t="s">
        <v>483</v>
      </c>
      <c r="C286">
        <v>1.4127000000000001</v>
      </c>
      <c r="D286">
        <v>0.70789999999999997</v>
      </c>
      <c r="E286">
        <v>0.96330000000000005</v>
      </c>
    </row>
    <row r="287" spans="1:5" x14ac:dyDescent="0.25">
      <c r="A287" t="s">
        <v>27</v>
      </c>
      <c r="B287" t="s">
        <v>251</v>
      </c>
      <c r="C287">
        <v>1.4127000000000001</v>
      </c>
      <c r="D287">
        <v>0.88480000000000003</v>
      </c>
      <c r="E287">
        <v>0.72250000000000003</v>
      </c>
    </row>
    <row r="288" spans="1:5" x14ac:dyDescent="0.25">
      <c r="A288" t="s">
        <v>27</v>
      </c>
      <c r="B288" t="s">
        <v>479</v>
      </c>
      <c r="C288">
        <v>1.4127000000000001</v>
      </c>
      <c r="D288">
        <v>0.23599999999999999</v>
      </c>
      <c r="E288">
        <v>0.77059999999999995</v>
      </c>
    </row>
    <row r="289" spans="1:5" x14ac:dyDescent="0.25">
      <c r="A289" t="s">
        <v>27</v>
      </c>
      <c r="B289" t="s">
        <v>252</v>
      </c>
      <c r="C289">
        <v>1.4127000000000001</v>
      </c>
      <c r="D289">
        <v>0.47189999999999999</v>
      </c>
      <c r="E289">
        <v>0.96330000000000005</v>
      </c>
    </row>
    <row r="290" spans="1:5" x14ac:dyDescent="0.25">
      <c r="A290" t="s">
        <v>27</v>
      </c>
      <c r="B290" t="s">
        <v>174</v>
      </c>
      <c r="C290">
        <v>1.4127000000000001</v>
      </c>
      <c r="D290">
        <v>0.23599999999999999</v>
      </c>
      <c r="E290">
        <v>0.77059999999999995</v>
      </c>
    </row>
    <row r="291" spans="1:5" x14ac:dyDescent="0.25">
      <c r="A291" t="s">
        <v>27</v>
      </c>
      <c r="B291" t="s">
        <v>487</v>
      </c>
      <c r="C291">
        <v>1.4127000000000001</v>
      </c>
      <c r="D291">
        <v>1.0618000000000001</v>
      </c>
      <c r="E291">
        <v>0.57799999999999996</v>
      </c>
    </row>
    <row r="292" spans="1:5" x14ac:dyDescent="0.25">
      <c r="A292" t="s">
        <v>27</v>
      </c>
      <c r="B292" t="s">
        <v>263</v>
      </c>
      <c r="C292">
        <v>1.4127000000000001</v>
      </c>
      <c r="D292">
        <v>1.0618000000000001</v>
      </c>
      <c r="E292">
        <v>1.3004</v>
      </c>
    </row>
    <row r="293" spans="1:5" x14ac:dyDescent="0.25">
      <c r="A293" t="s">
        <v>27</v>
      </c>
      <c r="B293" t="s">
        <v>29</v>
      </c>
      <c r="C293">
        <v>1.4127000000000001</v>
      </c>
      <c r="D293">
        <v>0.88480000000000003</v>
      </c>
      <c r="E293">
        <v>0.4335</v>
      </c>
    </row>
    <row r="294" spans="1:5" x14ac:dyDescent="0.25">
      <c r="A294" t="s">
        <v>27</v>
      </c>
      <c r="B294" t="s">
        <v>445</v>
      </c>
      <c r="C294">
        <v>1.4127000000000001</v>
      </c>
      <c r="D294">
        <v>0.23599999999999999</v>
      </c>
      <c r="E294">
        <v>0.96330000000000005</v>
      </c>
    </row>
    <row r="295" spans="1:5" x14ac:dyDescent="0.25">
      <c r="A295" t="s">
        <v>27</v>
      </c>
      <c r="B295" t="s">
        <v>173</v>
      </c>
      <c r="C295">
        <v>1.4127000000000001</v>
      </c>
      <c r="D295">
        <v>2.1236000000000002</v>
      </c>
      <c r="E295">
        <v>1.3004</v>
      </c>
    </row>
    <row r="296" spans="1:5" x14ac:dyDescent="0.25">
      <c r="A296" t="s">
        <v>27</v>
      </c>
      <c r="B296" t="s">
        <v>28</v>
      </c>
      <c r="C296">
        <v>1.4127000000000001</v>
      </c>
      <c r="D296">
        <v>1.4157</v>
      </c>
      <c r="E296">
        <v>0.77059999999999995</v>
      </c>
    </row>
    <row r="297" spans="1:5" x14ac:dyDescent="0.25">
      <c r="A297" t="s">
        <v>27</v>
      </c>
      <c r="B297" t="s">
        <v>409</v>
      </c>
      <c r="C297">
        <v>1.4127000000000001</v>
      </c>
      <c r="D297">
        <v>0.94379999999999997</v>
      </c>
      <c r="E297">
        <v>1.3486</v>
      </c>
    </row>
    <row r="298" spans="1:5" x14ac:dyDescent="0.25">
      <c r="A298" t="s">
        <v>176</v>
      </c>
      <c r="B298" t="s">
        <v>184</v>
      </c>
      <c r="C298">
        <v>1.1429</v>
      </c>
      <c r="D298">
        <v>1.0936999999999999</v>
      </c>
      <c r="E298">
        <v>1.0294000000000001</v>
      </c>
    </row>
    <row r="299" spans="1:5" x14ac:dyDescent="0.25">
      <c r="A299" t="s">
        <v>176</v>
      </c>
      <c r="B299" t="s">
        <v>177</v>
      </c>
      <c r="C299">
        <v>1.1429</v>
      </c>
      <c r="D299">
        <v>1.9686999999999999</v>
      </c>
      <c r="E299">
        <v>0.4118</v>
      </c>
    </row>
    <row r="300" spans="1:5" x14ac:dyDescent="0.25">
      <c r="A300" t="s">
        <v>176</v>
      </c>
      <c r="B300" t="s">
        <v>189</v>
      </c>
      <c r="C300">
        <v>1.1429</v>
      </c>
      <c r="D300">
        <v>0.65620000000000001</v>
      </c>
      <c r="E300">
        <v>1.4412</v>
      </c>
    </row>
    <row r="301" spans="1:5" x14ac:dyDescent="0.25">
      <c r="A301" t="s">
        <v>176</v>
      </c>
      <c r="B301" t="s">
        <v>188</v>
      </c>
      <c r="C301">
        <v>1.1429</v>
      </c>
      <c r="D301">
        <v>0.65620000000000001</v>
      </c>
      <c r="E301">
        <v>0.4118</v>
      </c>
    </row>
    <row r="302" spans="1:5" x14ac:dyDescent="0.25">
      <c r="A302" t="s">
        <v>176</v>
      </c>
      <c r="B302" t="s">
        <v>181</v>
      </c>
      <c r="C302">
        <v>1.1429</v>
      </c>
      <c r="D302">
        <v>1.4582999999999999</v>
      </c>
      <c r="E302">
        <v>1.0980000000000001</v>
      </c>
    </row>
    <row r="303" spans="1:5" x14ac:dyDescent="0.25">
      <c r="A303" t="s">
        <v>176</v>
      </c>
      <c r="B303" t="s">
        <v>182</v>
      </c>
      <c r="C303">
        <v>1.1429</v>
      </c>
      <c r="D303">
        <v>0.875</v>
      </c>
      <c r="E303">
        <v>1.0980000000000001</v>
      </c>
    </row>
    <row r="304" spans="1:5" x14ac:dyDescent="0.25">
      <c r="A304" t="s">
        <v>176</v>
      </c>
      <c r="B304" t="s">
        <v>178</v>
      </c>
      <c r="C304">
        <v>1.1429</v>
      </c>
      <c r="D304">
        <v>1.0936999999999999</v>
      </c>
      <c r="E304">
        <v>1.647</v>
      </c>
    </row>
    <row r="305" spans="1:5" x14ac:dyDescent="0.25">
      <c r="A305" t="s">
        <v>176</v>
      </c>
      <c r="B305" t="s">
        <v>253</v>
      </c>
      <c r="C305">
        <v>1.1429</v>
      </c>
      <c r="D305">
        <v>0.58330000000000004</v>
      </c>
      <c r="E305">
        <v>0.54900000000000004</v>
      </c>
    </row>
    <row r="306" spans="1:5" x14ac:dyDescent="0.25">
      <c r="A306" t="s">
        <v>176</v>
      </c>
      <c r="B306" t="s">
        <v>254</v>
      </c>
      <c r="C306">
        <v>1.1429</v>
      </c>
      <c r="D306">
        <v>1.1666000000000001</v>
      </c>
      <c r="E306">
        <v>0.27450000000000002</v>
      </c>
    </row>
    <row r="307" spans="1:5" x14ac:dyDescent="0.25">
      <c r="A307" t="s">
        <v>176</v>
      </c>
      <c r="B307" t="s">
        <v>183</v>
      </c>
      <c r="C307">
        <v>1.1429</v>
      </c>
      <c r="D307">
        <v>0.875</v>
      </c>
      <c r="E307">
        <v>2.1960999999999999</v>
      </c>
    </row>
    <row r="308" spans="1:5" x14ac:dyDescent="0.25">
      <c r="A308" t="s">
        <v>176</v>
      </c>
      <c r="B308" t="s">
        <v>185</v>
      </c>
      <c r="C308">
        <v>1.1429</v>
      </c>
      <c r="D308">
        <v>0</v>
      </c>
      <c r="E308">
        <v>1.0980000000000001</v>
      </c>
    </row>
    <row r="309" spans="1:5" x14ac:dyDescent="0.25">
      <c r="A309" t="s">
        <v>176</v>
      </c>
      <c r="B309" t="s">
        <v>186</v>
      </c>
      <c r="C309">
        <v>1.1429</v>
      </c>
      <c r="D309">
        <v>1.3125</v>
      </c>
      <c r="E309">
        <v>0.82350000000000001</v>
      </c>
    </row>
    <row r="310" spans="1:5" x14ac:dyDescent="0.25">
      <c r="A310" t="s">
        <v>31</v>
      </c>
      <c r="B310" t="s">
        <v>268</v>
      </c>
      <c r="C310">
        <v>1.5832999999999999</v>
      </c>
      <c r="D310">
        <v>0.31580000000000003</v>
      </c>
      <c r="E310">
        <v>1.3585</v>
      </c>
    </row>
    <row r="311" spans="1:5" x14ac:dyDescent="0.25">
      <c r="A311" t="s">
        <v>31</v>
      </c>
      <c r="B311" t="s">
        <v>192</v>
      </c>
      <c r="C311">
        <v>1.5832999999999999</v>
      </c>
      <c r="D311">
        <v>1.4737</v>
      </c>
      <c r="E311">
        <v>0.45279999999999998</v>
      </c>
    </row>
    <row r="312" spans="1:5" x14ac:dyDescent="0.25">
      <c r="A312" t="s">
        <v>31</v>
      </c>
      <c r="B312" t="s">
        <v>190</v>
      </c>
      <c r="C312">
        <v>1.5832999999999999</v>
      </c>
      <c r="D312">
        <v>1.4737</v>
      </c>
      <c r="E312">
        <v>1.5849</v>
      </c>
    </row>
    <row r="313" spans="1:5" x14ac:dyDescent="0.25">
      <c r="A313" t="s">
        <v>31</v>
      </c>
      <c r="B313" t="s">
        <v>180</v>
      </c>
      <c r="C313">
        <v>1.5832999999999999</v>
      </c>
      <c r="D313">
        <v>1.6841999999999999</v>
      </c>
      <c r="E313">
        <v>0</v>
      </c>
    </row>
    <row r="314" spans="1:5" x14ac:dyDescent="0.25">
      <c r="A314" t="s">
        <v>31</v>
      </c>
      <c r="B314" t="s">
        <v>33</v>
      </c>
      <c r="C314">
        <v>1.5832999999999999</v>
      </c>
      <c r="D314">
        <v>0.63160000000000005</v>
      </c>
      <c r="E314">
        <v>0.84909999999999997</v>
      </c>
    </row>
    <row r="315" spans="1:5" x14ac:dyDescent="0.25">
      <c r="A315" t="s">
        <v>31</v>
      </c>
      <c r="B315" t="s">
        <v>194</v>
      </c>
      <c r="C315">
        <v>1.5832999999999999</v>
      </c>
      <c r="D315">
        <v>0.63160000000000005</v>
      </c>
      <c r="E315">
        <v>1.0188999999999999</v>
      </c>
    </row>
    <row r="316" spans="1:5" x14ac:dyDescent="0.25">
      <c r="A316" t="s">
        <v>31</v>
      </c>
      <c r="B316" t="s">
        <v>32</v>
      </c>
      <c r="C316">
        <v>1.5832999999999999</v>
      </c>
      <c r="D316">
        <v>0.84209999999999996</v>
      </c>
      <c r="E316">
        <v>1.5849</v>
      </c>
    </row>
    <row r="317" spans="1:5" x14ac:dyDescent="0.25">
      <c r="A317" t="s">
        <v>31</v>
      </c>
      <c r="B317" t="s">
        <v>322</v>
      </c>
      <c r="C317">
        <v>1.5832999999999999</v>
      </c>
      <c r="D317">
        <v>1.8948</v>
      </c>
      <c r="E317">
        <v>0.67930000000000001</v>
      </c>
    </row>
    <row r="318" spans="1:5" x14ac:dyDescent="0.25">
      <c r="A318" t="s">
        <v>31</v>
      </c>
      <c r="B318" t="s">
        <v>325</v>
      </c>
      <c r="C318">
        <v>1.5832999999999999</v>
      </c>
      <c r="D318">
        <v>0.88419999999999999</v>
      </c>
      <c r="E318">
        <v>1.4944</v>
      </c>
    </row>
    <row r="319" spans="1:5" x14ac:dyDescent="0.25">
      <c r="A319" t="s">
        <v>31</v>
      </c>
      <c r="B319" t="s">
        <v>193</v>
      </c>
      <c r="C319">
        <v>1.5832999999999999</v>
      </c>
      <c r="D319">
        <v>0.78949999999999998</v>
      </c>
      <c r="E319">
        <v>0.67930000000000001</v>
      </c>
    </row>
    <row r="320" spans="1:5" x14ac:dyDescent="0.25">
      <c r="A320" t="s">
        <v>267</v>
      </c>
      <c r="B320" t="s">
        <v>187</v>
      </c>
      <c r="C320">
        <v>1.5249999999999999</v>
      </c>
      <c r="D320">
        <v>1.1475</v>
      </c>
      <c r="E320">
        <v>1.2121</v>
      </c>
    </row>
    <row r="321" spans="1:5" x14ac:dyDescent="0.25">
      <c r="A321" t="s">
        <v>267</v>
      </c>
      <c r="B321" t="s">
        <v>277</v>
      </c>
      <c r="C321">
        <v>1.5249999999999999</v>
      </c>
      <c r="D321">
        <v>0.32790000000000002</v>
      </c>
      <c r="E321">
        <v>1.8182</v>
      </c>
    </row>
    <row r="322" spans="1:5" x14ac:dyDescent="0.25">
      <c r="A322" t="s">
        <v>267</v>
      </c>
      <c r="B322" t="s">
        <v>292</v>
      </c>
      <c r="C322">
        <v>1.5249999999999999</v>
      </c>
      <c r="D322">
        <v>0.91800000000000004</v>
      </c>
      <c r="E322">
        <v>0.72729999999999995</v>
      </c>
    </row>
    <row r="323" spans="1:5" x14ac:dyDescent="0.25">
      <c r="A323" t="s">
        <v>267</v>
      </c>
      <c r="B323" t="s">
        <v>470</v>
      </c>
      <c r="C323">
        <v>1.5249999999999999</v>
      </c>
      <c r="D323">
        <v>0.81969999999999998</v>
      </c>
      <c r="E323">
        <v>1.5152000000000001</v>
      </c>
    </row>
    <row r="324" spans="1:5" x14ac:dyDescent="0.25">
      <c r="A324" t="s">
        <v>267</v>
      </c>
      <c r="B324" t="s">
        <v>302</v>
      </c>
      <c r="C324">
        <v>1.5249999999999999</v>
      </c>
      <c r="D324">
        <v>2.1311</v>
      </c>
      <c r="E324">
        <v>0.60609999999999997</v>
      </c>
    </row>
    <row r="325" spans="1:5" x14ac:dyDescent="0.25">
      <c r="A325" t="s">
        <v>267</v>
      </c>
      <c r="B325" t="s">
        <v>179</v>
      </c>
      <c r="C325">
        <v>1.5249999999999999</v>
      </c>
      <c r="D325">
        <v>1.4754</v>
      </c>
      <c r="E325">
        <v>0.45450000000000002</v>
      </c>
    </row>
    <row r="326" spans="1:5" x14ac:dyDescent="0.25">
      <c r="A326" t="s">
        <v>267</v>
      </c>
      <c r="B326" t="s">
        <v>408</v>
      </c>
      <c r="C326">
        <v>1.5249999999999999</v>
      </c>
      <c r="D326">
        <v>0.87429999999999997</v>
      </c>
      <c r="E326">
        <v>0.60609999999999997</v>
      </c>
    </row>
    <row r="327" spans="1:5" x14ac:dyDescent="0.25">
      <c r="A327" t="s">
        <v>267</v>
      </c>
      <c r="B327" t="s">
        <v>318</v>
      </c>
      <c r="C327">
        <v>1.5249999999999999</v>
      </c>
      <c r="D327">
        <v>1.3115000000000001</v>
      </c>
      <c r="E327">
        <v>1.0606</v>
      </c>
    </row>
    <row r="328" spans="1:5" x14ac:dyDescent="0.25">
      <c r="A328" t="s">
        <v>267</v>
      </c>
      <c r="B328" t="s">
        <v>191</v>
      </c>
      <c r="C328">
        <v>1.5249999999999999</v>
      </c>
      <c r="D328">
        <v>0.81969999999999998</v>
      </c>
      <c r="E328">
        <v>0.90910000000000002</v>
      </c>
    </row>
    <row r="329" spans="1:5" x14ac:dyDescent="0.25">
      <c r="A329" t="s">
        <v>267</v>
      </c>
      <c r="B329" t="s">
        <v>335</v>
      </c>
      <c r="C329">
        <v>1.5249999999999999</v>
      </c>
      <c r="D329">
        <v>0.16389999999999999</v>
      </c>
      <c r="E329">
        <v>1.0606</v>
      </c>
    </row>
    <row r="330" spans="1:5" x14ac:dyDescent="0.25">
      <c r="A330" t="s">
        <v>273</v>
      </c>
      <c r="B330" t="s">
        <v>440</v>
      </c>
      <c r="C330">
        <v>1.1000000000000001</v>
      </c>
      <c r="D330">
        <v>1.5909</v>
      </c>
      <c r="E330">
        <v>0.90910000000000002</v>
      </c>
    </row>
    <row r="331" spans="1:5" x14ac:dyDescent="0.25">
      <c r="A331" t="s">
        <v>273</v>
      </c>
      <c r="B331" t="s">
        <v>291</v>
      </c>
      <c r="C331">
        <v>1.1000000000000001</v>
      </c>
      <c r="D331">
        <v>0.68179999999999996</v>
      </c>
      <c r="E331">
        <v>1.0909</v>
      </c>
    </row>
    <row r="332" spans="1:5" x14ac:dyDescent="0.25">
      <c r="A332" t="s">
        <v>273</v>
      </c>
      <c r="B332" t="s">
        <v>295</v>
      </c>
      <c r="C332">
        <v>1.1000000000000001</v>
      </c>
      <c r="D332">
        <v>1.5152000000000001</v>
      </c>
      <c r="E332">
        <v>1.2121</v>
      </c>
    </row>
    <row r="333" spans="1:5" x14ac:dyDescent="0.25">
      <c r="A333" t="s">
        <v>273</v>
      </c>
      <c r="B333" t="s">
        <v>296</v>
      </c>
      <c r="C333">
        <v>1.1000000000000001</v>
      </c>
      <c r="D333">
        <v>0.90910000000000002</v>
      </c>
      <c r="E333">
        <v>0.90910000000000002</v>
      </c>
    </row>
    <row r="334" spans="1:5" x14ac:dyDescent="0.25">
      <c r="A334" t="s">
        <v>273</v>
      </c>
      <c r="B334" t="s">
        <v>299</v>
      </c>
      <c r="C334">
        <v>1.1000000000000001</v>
      </c>
      <c r="D334">
        <v>0.54549999999999998</v>
      </c>
      <c r="E334">
        <v>2.1818</v>
      </c>
    </row>
    <row r="335" spans="1:5" x14ac:dyDescent="0.25">
      <c r="A335" t="s">
        <v>273</v>
      </c>
      <c r="B335" t="s">
        <v>303</v>
      </c>
      <c r="C335">
        <v>1.1000000000000001</v>
      </c>
      <c r="D335">
        <v>0.72729999999999995</v>
      </c>
      <c r="E335">
        <v>0.58179999999999998</v>
      </c>
    </row>
    <row r="336" spans="1:5" x14ac:dyDescent="0.25">
      <c r="A336" t="s">
        <v>273</v>
      </c>
      <c r="B336" t="s">
        <v>323</v>
      </c>
      <c r="C336">
        <v>1.1000000000000001</v>
      </c>
      <c r="D336">
        <v>1.5909</v>
      </c>
      <c r="E336">
        <v>0.54549999999999998</v>
      </c>
    </row>
    <row r="337" spans="1:5" x14ac:dyDescent="0.25">
      <c r="A337" t="s">
        <v>273</v>
      </c>
      <c r="B337" t="s">
        <v>471</v>
      </c>
      <c r="C337">
        <v>1.1000000000000001</v>
      </c>
      <c r="D337">
        <v>1.2121</v>
      </c>
      <c r="E337">
        <v>0.72729999999999995</v>
      </c>
    </row>
    <row r="338" spans="1:5" x14ac:dyDescent="0.25">
      <c r="A338" t="s">
        <v>273</v>
      </c>
      <c r="B338" t="s">
        <v>334</v>
      </c>
      <c r="C338">
        <v>1.1000000000000001</v>
      </c>
      <c r="D338">
        <v>0.90910000000000002</v>
      </c>
      <c r="E338">
        <v>0</v>
      </c>
    </row>
    <row r="339" spans="1:5" x14ac:dyDescent="0.25">
      <c r="A339" t="s">
        <v>273</v>
      </c>
      <c r="B339" t="s">
        <v>337</v>
      </c>
      <c r="C339">
        <v>1.1000000000000001</v>
      </c>
      <c r="D339">
        <v>0.68179999999999996</v>
      </c>
      <c r="E339">
        <v>1.6364000000000001</v>
      </c>
    </row>
    <row r="340" spans="1:5" x14ac:dyDescent="0.25">
      <c r="A340" t="s">
        <v>270</v>
      </c>
      <c r="B340" t="s">
        <v>271</v>
      </c>
      <c r="C340">
        <v>1.3290999999999999</v>
      </c>
      <c r="D340">
        <v>0.18809999999999999</v>
      </c>
      <c r="E340">
        <v>0.7964</v>
      </c>
    </row>
    <row r="341" spans="1:5" x14ac:dyDescent="0.25">
      <c r="A341" t="s">
        <v>270</v>
      </c>
      <c r="B341" t="s">
        <v>275</v>
      </c>
      <c r="C341">
        <v>1.3290999999999999</v>
      </c>
      <c r="D341">
        <v>0.75239999999999996</v>
      </c>
      <c r="E341">
        <v>1.6989000000000001</v>
      </c>
    </row>
    <row r="342" spans="1:5" x14ac:dyDescent="0.25">
      <c r="A342" t="s">
        <v>270</v>
      </c>
      <c r="B342" t="s">
        <v>279</v>
      </c>
      <c r="C342">
        <v>1.3290999999999999</v>
      </c>
      <c r="D342">
        <v>0.75239999999999996</v>
      </c>
      <c r="E342">
        <v>0.4778</v>
      </c>
    </row>
    <row r="343" spans="1:5" x14ac:dyDescent="0.25">
      <c r="A343" t="s">
        <v>270</v>
      </c>
      <c r="B343" t="s">
        <v>280</v>
      </c>
      <c r="C343">
        <v>1.3290999999999999</v>
      </c>
      <c r="D343">
        <v>1.6929000000000001</v>
      </c>
      <c r="E343">
        <v>0.4778</v>
      </c>
    </row>
    <row r="344" spans="1:5" x14ac:dyDescent="0.25">
      <c r="A344" t="s">
        <v>270</v>
      </c>
      <c r="B344" t="s">
        <v>281</v>
      </c>
      <c r="C344">
        <v>1.3290999999999999</v>
      </c>
      <c r="D344">
        <v>1.5047999999999999</v>
      </c>
      <c r="E344">
        <v>0.95569999999999999</v>
      </c>
    </row>
    <row r="345" spans="1:5" x14ac:dyDescent="0.25">
      <c r="A345" t="s">
        <v>270</v>
      </c>
      <c r="B345" t="s">
        <v>283</v>
      </c>
      <c r="C345">
        <v>1.3290999999999999</v>
      </c>
      <c r="D345">
        <v>0.9405</v>
      </c>
      <c r="E345">
        <v>1.752</v>
      </c>
    </row>
    <row r="346" spans="1:5" x14ac:dyDescent="0.25">
      <c r="A346" t="s">
        <v>270</v>
      </c>
      <c r="B346" t="s">
        <v>286</v>
      </c>
      <c r="C346">
        <v>1.3290999999999999</v>
      </c>
      <c r="D346">
        <v>0.56430000000000002</v>
      </c>
      <c r="E346">
        <v>1.4335</v>
      </c>
    </row>
    <row r="347" spans="1:5" x14ac:dyDescent="0.25">
      <c r="A347" t="s">
        <v>270</v>
      </c>
      <c r="B347" t="s">
        <v>289</v>
      </c>
      <c r="C347">
        <v>1.3290999999999999</v>
      </c>
      <c r="D347">
        <v>1.3167</v>
      </c>
      <c r="E347">
        <v>1.2742</v>
      </c>
    </row>
    <row r="348" spans="1:5" x14ac:dyDescent="0.25">
      <c r="A348" t="s">
        <v>270</v>
      </c>
      <c r="B348" t="s">
        <v>304</v>
      </c>
      <c r="C348">
        <v>1.3290999999999999</v>
      </c>
      <c r="D348">
        <v>1.1286</v>
      </c>
      <c r="E348">
        <v>1.752</v>
      </c>
    </row>
    <row r="349" spans="1:5" x14ac:dyDescent="0.25">
      <c r="A349" t="s">
        <v>270</v>
      </c>
      <c r="B349" t="s">
        <v>305</v>
      </c>
      <c r="C349">
        <v>1.3290999999999999</v>
      </c>
      <c r="D349">
        <v>1.6929000000000001</v>
      </c>
      <c r="E349">
        <v>0.7964</v>
      </c>
    </row>
    <row r="350" spans="1:5" x14ac:dyDescent="0.25">
      <c r="A350" t="s">
        <v>270</v>
      </c>
      <c r="B350" t="s">
        <v>306</v>
      </c>
      <c r="C350">
        <v>1.3290999999999999</v>
      </c>
      <c r="D350">
        <v>1.3167</v>
      </c>
      <c r="E350">
        <v>1.9113</v>
      </c>
    </row>
    <row r="351" spans="1:5" x14ac:dyDescent="0.25">
      <c r="A351" t="s">
        <v>270</v>
      </c>
      <c r="B351" t="s">
        <v>310</v>
      </c>
      <c r="C351">
        <v>1.3290999999999999</v>
      </c>
      <c r="D351">
        <v>0</v>
      </c>
      <c r="E351">
        <v>0.7964</v>
      </c>
    </row>
    <row r="352" spans="1:5" x14ac:dyDescent="0.25">
      <c r="A352" t="s">
        <v>270</v>
      </c>
      <c r="B352" t="s">
        <v>315</v>
      </c>
      <c r="C352">
        <v>1.3290999999999999</v>
      </c>
      <c r="D352">
        <v>1.3543000000000001</v>
      </c>
      <c r="E352">
        <v>1.4016</v>
      </c>
    </row>
    <row r="353" spans="1:5" x14ac:dyDescent="0.25">
      <c r="A353" t="s">
        <v>270</v>
      </c>
      <c r="B353" t="s">
        <v>320</v>
      </c>
      <c r="C353">
        <v>1.3290999999999999</v>
      </c>
      <c r="D353">
        <v>1.5047999999999999</v>
      </c>
      <c r="E353">
        <v>0.6371</v>
      </c>
    </row>
    <row r="354" spans="1:5" x14ac:dyDescent="0.25">
      <c r="A354" t="s">
        <v>270</v>
      </c>
      <c r="B354" t="s">
        <v>327</v>
      </c>
      <c r="C354">
        <v>1.3290999999999999</v>
      </c>
      <c r="D354">
        <v>1.5047999999999999</v>
      </c>
      <c r="E354">
        <v>0.50970000000000004</v>
      </c>
    </row>
    <row r="355" spans="1:5" x14ac:dyDescent="0.25">
      <c r="A355" t="s">
        <v>270</v>
      </c>
      <c r="B355" t="s">
        <v>328</v>
      </c>
      <c r="C355">
        <v>1.3290999999999999</v>
      </c>
      <c r="D355">
        <v>0.75239999999999996</v>
      </c>
      <c r="E355">
        <v>1.0618000000000001</v>
      </c>
    </row>
    <row r="356" spans="1:5" x14ac:dyDescent="0.25">
      <c r="A356" t="s">
        <v>270</v>
      </c>
      <c r="B356" t="s">
        <v>331</v>
      </c>
      <c r="C356">
        <v>1.3290999999999999</v>
      </c>
      <c r="D356">
        <v>0.50160000000000005</v>
      </c>
      <c r="E356">
        <v>0.42470000000000002</v>
      </c>
    </row>
    <row r="357" spans="1:5" x14ac:dyDescent="0.25">
      <c r="A357" t="s">
        <v>270</v>
      </c>
      <c r="B357" t="s">
        <v>340</v>
      </c>
      <c r="C357">
        <v>1.3290999999999999</v>
      </c>
      <c r="D357">
        <v>0.75239999999999996</v>
      </c>
      <c r="E357">
        <v>1.1149</v>
      </c>
    </row>
    <row r="358" spans="1:5" x14ac:dyDescent="0.25">
      <c r="A358" t="s">
        <v>270</v>
      </c>
      <c r="B358" t="s">
        <v>342</v>
      </c>
      <c r="C358">
        <v>1.3290999999999999</v>
      </c>
      <c r="D358">
        <v>0.75239999999999996</v>
      </c>
      <c r="E358">
        <v>0.1593</v>
      </c>
    </row>
    <row r="359" spans="1:5" x14ac:dyDescent="0.25">
      <c r="A359" t="s">
        <v>270</v>
      </c>
      <c r="B359" t="s">
        <v>343</v>
      </c>
      <c r="C359">
        <v>1.3290999999999999</v>
      </c>
      <c r="D359">
        <v>0.56430000000000002</v>
      </c>
      <c r="E359">
        <v>0.6371</v>
      </c>
    </row>
    <row r="360" spans="1:5" x14ac:dyDescent="0.25">
      <c r="A360" t="s">
        <v>272</v>
      </c>
      <c r="B360" t="s">
        <v>459</v>
      </c>
      <c r="C360">
        <v>0.90910000000000002</v>
      </c>
      <c r="D360">
        <v>0.82499999999999996</v>
      </c>
      <c r="E360">
        <v>1.2645999999999999</v>
      </c>
    </row>
    <row r="361" spans="1:5" x14ac:dyDescent="0.25">
      <c r="A361" t="s">
        <v>272</v>
      </c>
      <c r="B361" t="s">
        <v>488</v>
      </c>
      <c r="C361">
        <v>0.90910000000000002</v>
      </c>
      <c r="D361">
        <v>1.65</v>
      </c>
      <c r="E361">
        <v>1.4453</v>
      </c>
    </row>
    <row r="362" spans="1:5" x14ac:dyDescent="0.25">
      <c r="A362" t="s">
        <v>272</v>
      </c>
      <c r="B362" t="s">
        <v>476</v>
      </c>
      <c r="C362">
        <v>0.90910000000000002</v>
      </c>
      <c r="D362">
        <v>1.1000000000000001</v>
      </c>
      <c r="E362">
        <v>1.4453</v>
      </c>
    </row>
    <row r="363" spans="1:5" x14ac:dyDescent="0.25">
      <c r="A363" t="s">
        <v>272</v>
      </c>
      <c r="B363" t="s">
        <v>458</v>
      </c>
      <c r="C363">
        <v>0.90910000000000002</v>
      </c>
      <c r="D363">
        <v>1.375</v>
      </c>
      <c r="E363">
        <v>1.8066</v>
      </c>
    </row>
    <row r="364" spans="1:5" x14ac:dyDescent="0.25">
      <c r="A364" t="s">
        <v>272</v>
      </c>
      <c r="B364" t="s">
        <v>414</v>
      </c>
      <c r="C364">
        <v>0.90910000000000002</v>
      </c>
      <c r="D364">
        <v>1.1000000000000001</v>
      </c>
      <c r="E364">
        <v>1.8066</v>
      </c>
    </row>
    <row r="365" spans="1:5" x14ac:dyDescent="0.25">
      <c r="A365" t="s">
        <v>272</v>
      </c>
      <c r="B365" t="s">
        <v>288</v>
      </c>
      <c r="C365">
        <v>0.90910000000000002</v>
      </c>
      <c r="D365">
        <v>1.1000000000000001</v>
      </c>
      <c r="E365">
        <v>0.90329999999999999</v>
      </c>
    </row>
    <row r="366" spans="1:5" x14ac:dyDescent="0.25">
      <c r="A366" t="s">
        <v>272</v>
      </c>
      <c r="B366" t="s">
        <v>297</v>
      </c>
      <c r="C366">
        <v>0.90910000000000002</v>
      </c>
      <c r="D366">
        <v>1.32</v>
      </c>
      <c r="E366">
        <v>1.3008</v>
      </c>
    </row>
    <row r="367" spans="1:5" x14ac:dyDescent="0.25">
      <c r="A367" t="s">
        <v>272</v>
      </c>
      <c r="B367" t="s">
        <v>298</v>
      </c>
      <c r="C367">
        <v>0.90910000000000002</v>
      </c>
      <c r="D367">
        <v>0.55000000000000004</v>
      </c>
      <c r="E367">
        <v>1.6259999999999999</v>
      </c>
    </row>
    <row r="368" spans="1:5" x14ac:dyDescent="0.25">
      <c r="A368" t="s">
        <v>272</v>
      </c>
      <c r="B368" t="s">
        <v>484</v>
      </c>
      <c r="C368">
        <v>0.90910000000000002</v>
      </c>
      <c r="D368">
        <v>1.1000000000000001</v>
      </c>
      <c r="E368">
        <v>1.4453</v>
      </c>
    </row>
    <row r="369" spans="1:5" x14ac:dyDescent="0.25">
      <c r="A369" t="s">
        <v>272</v>
      </c>
      <c r="B369" t="s">
        <v>300</v>
      </c>
      <c r="C369">
        <v>0.90910000000000002</v>
      </c>
      <c r="D369">
        <v>1.76</v>
      </c>
      <c r="E369">
        <v>0.43359999999999999</v>
      </c>
    </row>
    <row r="370" spans="1:5" x14ac:dyDescent="0.25">
      <c r="A370" t="s">
        <v>272</v>
      </c>
      <c r="B370" t="s">
        <v>480</v>
      </c>
      <c r="C370">
        <v>0.90910000000000002</v>
      </c>
      <c r="D370">
        <v>0.66</v>
      </c>
      <c r="E370">
        <v>1.0117</v>
      </c>
    </row>
    <row r="371" spans="1:5" x14ac:dyDescent="0.25">
      <c r="A371" t="s">
        <v>272</v>
      </c>
      <c r="B371" t="s">
        <v>309</v>
      </c>
      <c r="C371">
        <v>0.90910000000000002</v>
      </c>
      <c r="D371">
        <v>0.66</v>
      </c>
      <c r="E371">
        <v>0.57809999999999995</v>
      </c>
    </row>
    <row r="372" spans="1:5" x14ac:dyDescent="0.25">
      <c r="A372" t="s">
        <v>272</v>
      </c>
      <c r="B372" t="s">
        <v>311</v>
      </c>
      <c r="C372">
        <v>0.90910000000000002</v>
      </c>
      <c r="D372">
        <v>1.32</v>
      </c>
      <c r="E372">
        <v>0.43359999999999999</v>
      </c>
    </row>
    <row r="373" spans="1:5" x14ac:dyDescent="0.25">
      <c r="A373" t="s">
        <v>272</v>
      </c>
      <c r="B373" t="s">
        <v>312</v>
      </c>
      <c r="C373">
        <v>0.90910000000000002</v>
      </c>
      <c r="D373">
        <v>1.1000000000000001</v>
      </c>
      <c r="E373">
        <v>0.1807</v>
      </c>
    </row>
    <row r="374" spans="1:5" x14ac:dyDescent="0.25">
      <c r="A374" t="s">
        <v>272</v>
      </c>
      <c r="B374" t="s">
        <v>317</v>
      </c>
      <c r="C374">
        <v>0.90910000000000002</v>
      </c>
      <c r="D374">
        <v>0.55000000000000004</v>
      </c>
      <c r="E374">
        <v>1.0840000000000001</v>
      </c>
    </row>
    <row r="375" spans="1:5" x14ac:dyDescent="0.25">
      <c r="A375" t="s">
        <v>272</v>
      </c>
      <c r="B375" t="s">
        <v>321</v>
      </c>
      <c r="C375">
        <v>0.90910000000000002</v>
      </c>
      <c r="D375">
        <v>0.88</v>
      </c>
      <c r="E375">
        <v>0.72260000000000002</v>
      </c>
    </row>
    <row r="376" spans="1:5" x14ac:dyDescent="0.25">
      <c r="A376" t="s">
        <v>272</v>
      </c>
      <c r="B376" t="s">
        <v>456</v>
      </c>
      <c r="C376">
        <v>0.90910000000000002</v>
      </c>
      <c r="D376">
        <v>0.66</v>
      </c>
      <c r="E376">
        <v>1.1561999999999999</v>
      </c>
    </row>
    <row r="377" spans="1:5" x14ac:dyDescent="0.25">
      <c r="A377" t="s">
        <v>272</v>
      </c>
      <c r="B377" t="s">
        <v>333</v>
      </c>
      <c r="C377">
        <v>0.90910000000000002</v>
      </c>
      <c r="D377">
        <v>0.22</v>
      </c>
      <c r="E377">
        <v>0.57809999999999995</v>
      </c>
    </row>
    <row r="378" spans="1:5" x14ac:dyDescent="0.25">
      <c r="A378" t="s">
        <v>272</v>
      </c>
      <c r="B378" t="s">
        <v>339</v>
      </c>
      <c r="C378">
        <v>0.90910000000000002</v>
      </c>
      <c r="D378">
        <v>1.1000000000000001</v>
      </c>
      <c r="E378">
        <v>0.90329999999999999</v>
      </c>
    </row>
    <row r="379" spans="1:5" x14ac:dyDescent="0.25">
      <c r="A379" t="s">
        <v>272</v>
      </c>
      <c r="B379" t="s">
        <v>341</v>
      </c>
      <c r="C379">
        <v>0.90910000000000002</v>
      </c>
      <c r="D379">
        <v>0.55000000000000004</v>
      </c>
      <c r="E379">
        <v>0.54200000000000004</v>
      </c>
    </row>
    <row r="380" spans="1:5" x14ac:dyDescent="0.25">
      <c r="A380" t="s">
        <v>272</v>
      </c>
      <c r="B380" t="s">
        <v>457</v>
      </c>
      <c r="C380">
        <v>0.90910000000000002</v>
      </c>
      <c r="D380">
        <v>1.1000000000000001</v>
      </c>
      <c r="E380">
        <v>1.1561999999999999</v>
      </c>
    </row>
    <row r="381" spans="1:5" x14ac:dyDescent="0.25">
      <c r="A381" t="s">
        <v>272</v>
      </c>
      <c r="B381" t="s">
        <v>347</v>
      </c>
      <c r="C381">
        <v>0.90910000000000002</v>
      </c>
      <c r="D381">
        <v>1.375</v>
      </c>
      <c r="E381">
        <v>0.36130000000000001</v>
      </c>
    </row>
    <row r="382" spans="1:5" x14ac:dyDescent="0.25">
      <c r="A382" t="s">
        <v>34</v>
      </c>
      <c r="B382" t="s">
        <v>415</v>
      </c>
      <c r="C382">
        <v>1.2029000000000001</v>
      </c>
      <c r="D382">
        <v>1.3855</v>
      </c>
      <c r="E382">
        <v>1.4081999999999999</v>
      </c>
    </row>
    <row r="383" spans="1:5" x14ac:dyDescent="0.25">
      <c r="A383" t="s">
        <v>34</v>
      </c>
      <c r="B383" t="s">
        <v>269</v>
      </c>
      <c r="C383">
        <v>1.2029000000000001</v>
      </c>
      <c r="D383">
        <v>0.27710000000000001</v>
      </c>
      <c r="E383">
        <v>1.1735</v>
      </c>
    </row>
    <row r="384" spans="1:5" x14ac:dyDescent="0.25">
      <c r="A384" t="s">
        <v>34</v>
      </c>
      <c r="B384" t="s">
        <v>448</v>
      </c>
      <c r="C384">
        <v>1.2029000000000001</v>
      </c>
      <c r="D384">
        <v>1.4548000000000001</v>
      </c>
      <c r="E384">
        <v>1.2321</v>
      </c>
    </row>
    <row r="385" spans="1:5" x14ac:dyDescent="0.25">
      <c r="A385" t="s">
        <v>34</v>
      </c>
      <c r="B385" t="s">
        <v>200</v>
      </c>
      <c r="C385">
        <v>1.2029000000000001</v>
      </c>
      <c r="D385">
        <v>1.0391999999999999</v>
      </c>
      <c r="E385">
        <v>1.0561</v>
      </c>
    </row>
    <row r="386" spans="1:5" x14ac:dyDescent="0.25">
      <c r="A386" t="s">
        <v>34</v>
      </c>
      <c r="B386" t="s">
        <v>256</v>
      </c>
      <c r="C386">
        <v>1.2029000000000001</v>
      </c>
      <c r="D386">
        <v>1.0391999999999999</v>
      </c>
      <c r="E386">
        <v>1.2321</v>
      </c>
    </row>
    <row r="387" spans="1:5" x14ac:dyDescent="0.25">
      <c r="A387" t="s">
        <v>34</v>
      </c>
      <c r="B387" t="s">
        <v>196</v>
      </c>
      <c r="C387">
        <v>1.2029000000000001</v>
      </c>
      <c r="D387">
        <v>0.41570000000000001</v>
      </c>
      <c r="E387">
        <v>1.0561</v>
      </c>
    </row>
    <row r="388" spans="1:5" x14ac:dyDescent="0.25">
      <c r="A388" t="s">
        <v>34</v>
      </c>
      <c r="B388" t="s">
        <v>264</v>
      </c>
      <c r="C388">
        <v>1.2029000000000001</v>
      </c>
      <c r="D388">
        <v>1.1084000000000001</v>
      </c>
      <c r="E388">
        <v>0</v>
      </c>
    </row>
    <row r="389" spans="1:5" x14ac:dyDescent="0.25">
      <c r="A389" t="s">
        <v>34</v>
      </c>
      <c r="B389" t="s">
        <v>257</v>
      </c>
      <c r="C389">
        <v>1.2029000000000001</v>
      </c>
      <c r="D389">
        <v>1.2470000000000001</v>
      </c>
      <c r="E389">
        <v>0.17599999999999999</v>
      </c>
    </row>
    <row r="390" spans="1:5" x14ac:dyDescent="0.25">
      <c r="A390" t="s">
        <v>34</v>
      </c>
      <c r="B390" t="s">
        <v>198</v>
      </c>
      <c r="C390">
        <v>1.2029000000000001</v>
      </c>
      <c r="D390">
        <v>0.62350000000000005</v>
      </c>
      <c r="E390">
        <v>1.2321</v>
      </c>
    </row>
    <row r="391" spans="1:5" x14ac:dyDescent="0.25">
      <c r="A391" t="s">
        <v>34</v>
      </c>
      <c r="B391" t="s">
        <v>255</v>
      </c>
      <c r="C391">
        <v>1.2029000000000001</v>
      </c>
      <c r="D391">
        <v>1.0391999999999999</v>
      </c>
      <c r="E391">
        <v>0.17599999999999999</v>
      </c>
    </row>
    <row r="392" spans="1:5" x14ac:dyDescent="0.25">
      <c r="A392" t="s">
        <v>34</v>
      </c>
      <c r="B392" t="s">
        <v>452</v>
      </c>
      <c r="C392">
        <v>1.2029000000000001</v>
      </c>
      <c r="D392">
        <v>0.41570000000000001</v>
      </c>
      <c r="E392">
        <v>1.0561</v>
      </c>
    </row>
    <row r="393" spans="1:5" x14ac:dyDescent="0.25">
      <c r="A393" t="s">
        <v>34</v>
      </c>
      <c r="B393" t="s">
        <v>35</v>
      </c>
      <c r="C393">
        <v>1.2029000000000001</v>
      </c>
      <c r="D393">
        <v>0.83130000000000004</v>
      </c>
      <c r="E393">
        <v>0.46939999999999998</v>
      </c>
    </row>
    <row r="394" spans="1:5" x14ac:dyDescent="0.25">
      <c r="A394" t="s">
        <v>34</v>
      </c>
      <c r="B394" t="s">
        <v>265</v>
      </c>
      <c r="C394">
        <v>1.2029000000000001</v>
      </c>
      <c r="D394">
        <v>1.6626000000000001</v>
      </c>
      <c r="E394">
        <v>1.1735</v>
      </c>
    </row>
    <row r="395" spans="1:5" x14ac:dyDescent="0.25">
      <c r="A395" t="s">
        <v>34</v>
      </c>
      <c r="B395" t="s">
        <v>199</v>
      </c>
      <c r="C395">
        <v>1.2029000000000001</v>
      </c>
      <c r="D395">
        <v>0.83130000000000004</v>
      </c>
      <c r="E395">
        <v>0.93879999999999997</v>
      </c>
    </row>
    <row r="396" spans="1:5" x14ac:dyDescent="0.25">
      <c r="A396" t="s">
        <v>34</v>
      </c>
      <c r="B396" t="s">
        <v>195</v>
      </c>
      <c r="C396">
        <v>1.2029000000000001</v>
      </c>
      <c r="D396">
        <v>0.83130000000000004</v>
      </c>
      <c r="E396">
        <v>0.46939999999999998</v>
      </c>
    </row>
    <row r="397" spans="1:5" x14ac:dyDescent="0.25">
      <c r="A397" t="s">
        <v>34</v>
      </c>
      <c r="B397" t="s">
        <v>481</v>
      </c>
      <c r="C397">
        <v>1.2029000000000001</v>
      </c>
      <c r="D397">
        <v>0.62350000000000005</v>
      </c>
      <c r="E397">
        <v>1.2321</v>
      </c>
    </row>
    <row r="398" spans="1:5" x14ac:dyDescent="0.25">
      <c r="A398" t="s">
        <v>34</v>
      </c>
      <c r="B398" t="s">
        <v>486</v>
      </c>
      <c r="C398">
        <v>1.2029000000000001</v>
      </c>
      <c r="D398">
        <v>1.2470000000000001</v>
      </c>
      <c r="E398">
        <v>1.7602</v>
      </c>
    </row>
    <row r="399" spans="1:5" x14ac:dyDescent="0.25">
      <c r="A399" t="s">
        <v>34</v>
      </c>
      <c r="B399" t="s">
        <v>485</v>
      </c>
      <c r="C399">
        <v>1.2029000000000001</v>
      </c>
      <c r="D399">
        <v>0.83130000000000004</v>
      </c>
      <c r="E399">
        <v>1.5842000000000001</v>
      </c>
    </row>
    <row r="400" spans="1:5" x14ac:dyDescent="0.25">
      <c r="A400" t="s">
        <v>34</v>
      </c>
      <c r="B400" t="s">
        <v>197</v>
      </c>
      <c r="C400">
        <v>1.2029000000000001</v>
      </c>
      <c r="D400">
        <v>1.1084000000000001</v>
      </c>
      <c r="E400">
        <v>0.93879999999999997</v>
      </c>
    </row>
    <row r="401" spans="1:5" x14ac:dyDescent="0.25">
      <c r="A401" t="s">
        <v>34</v>
      </c>
      <c r="B401" t="s">
        <v>201</v>
      </c>
      <c r="C401">
        <v>1.2029000000000001</v>
      </c>
      <c r="D401">
        <v>1.9398</v>
      </c>
      <c r="E401">
        <v>1.4081999999999999</v>
      </c>
    </row>
    <row r="402" spans="1:5" x14ac:dyDescent="0.25">
      <c r="A402" t="s">
        <v>34</v>
      </c>
      <c r="B402" t="s">
        <v>197</v>
      </c>
      <c r="C402">
        <v>1.3683000000000001</v>
      </c>
      <c r="D402">
        <v>0.93379999999999996</v>
      </c>
      <c r="E402">
        <v>1.1084000000000001</v>
      </c>
    </row>
    <row r="403" spans="1:5" x14ac:dyDescent="0.25">
      <c r="A403" t="s">
        <v>34</v>
      </c>
      <c r="B403" t="s">
        <v>201</v>
      </c>
      <c r="C403">
        <v>1.3683000000000001</v>
      </c>
      <c r="D403">
        <v>0.95920000000000005</v>
      </c>
      <c r="E403">
        <v>1.3603000000000001</v>
      </c>
    </row>
    <row r="404" spans="1:5" x14ac:dyDescent="0.25">
      <c r="A404" t="s">
        <v>34</v>
      </c>
      <c r="B404" t="s">
        <v>449</v>
      </c>
      <c r="C404">
        <v>1.3683000000000001</v>
      </c>
      <c r="D404">
        <v>1.0048999999999999</v>
      </c>
      <c r="E404">
        <v>1.1714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7876"/>
  <sheetViews>
    <sheetView tabSelected="1" zoomScale="76" zoomScaleNormal="76" workbookViewId="0">
      <pane xSplit="12" ySplit="1" topLeftCell="AV1397" activePane="bottomRight" state="frozen"/>
      <selection pane="topRight" activeCell="M1" sqref="M1"/>
      <selection pane="bottomLeft" activeCell="A2" sqref="A2"/>
      <selection pane="bottomRight" activeCell="E1418" sqref="E1418:BN1444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5" max="5" width="11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349</v>
      </c>
      <c r="E1" t="s">
        <v>3</v>
      </c>
      <c r="F1" t="s">
        <v>4</v>
      </c>
      <c r="G1" t="s">
        <v>5</v>
      </c>
      <c r="H1" t="s">
        <v>6</v>
      </c>
      <c r="I1" t="s">
        <v>348</v>
      </c>
      <c r="J1" t="s">
        <v>7</v>
      </c>
      <c r="K1" s="2" t="s">
        <v>8</v>
      </c>
      <c r="L1" s="2" t="s">
        <v>9</v>
      </c>
      <c r="M1" s="4" t="s">
        <v>350</v>
      </c>
      <c r="N1" s="6" t="s">
        <v>351</v>
      </c>
      <c r="O1" s="4" t="s">
        <v>352</v>
      </c>
      <c r="P1" s="6" t="s">
        <v>353</v>
      </c>
      <c r="Q1" s="6" t="s">
        <v>354</v>
      </c>
      <c r="R1" s="6" t="s">
        <v>355</v>
      </c>
      <c r="S1" s="6" t="s">
        <v>356</v>
      </c>
      <c r="T1" s="6" t="s">
        <v>357</v>
      </c>
      <c r="U1" s="6" t="s">
        <v>358</v>
      </c>
      <c r="V1" s="6" t="s">
        <v>359</v>
      </c>
      <c r="W1" s="6" t="s">
        <v>364</v>
      </c>
      <c r="X1" s="6" t="s">
        <v>360</v>
      </c>
      <c r="Y1" s="6" t="s">
        <v>366</v>
      </c>
      <c r="Z1" s="6" t="s">
        <v>365</v>
      </c>
      <c r="AA1" s="6" t="s">
        <v>361</v>
      </c>
      <c r="AB1" s="6" t="s">
        <v>367</v>
      </c>
      <c r="AC1" s="6" t="s">
        <v>362</v>
      </c>
      <c r="AD1" s="6" t="s">
        <v>368</v>
      </c>
      <c r="AE1" s="6" t="s">
        <v>363</v>
      </c>
      <c r="AF1" s="6" t="s">
        <v>369</v>
      </c>
      <c r="AG1" s="6" t="s">
        <v>370</v>
      </c>
      <c r="AH1" s="6" t="s">
        <v>371</v>
      </c>
      <c r="AI1" s="6" t="s">
        <v>372</v>
      </c>
      <c r="AJ1" s="6" t="s">
        <v>373</v>
      </c>
      <c r="AK1" s="6" t="s">
        <v>374</v>
      </c>
      <c r="AL1" s="7" t="s">
        <v>375</v>
      </c>
      <c r="AM1" s="7" t="s">
        <v>376</v>
      </c>
      <c r="AN1" s="7" t="s">
        <v>377</v>
      </c>
      <c r="AO1" s="7" t="s">
        <v>378</v>
      </c>
      <c r="AP1" s="7" t="s">
        <v>379</v>
      </c>
      <c r="AQ1" s="7" t="s">
        <v>380</v>
      </c>
      <c r="AR1" s="7" t="s">
        <v>381</v>
      </c>
      <c r="AS1" s="7" t="s">
        <v>382</v>
      </c>
      <c r="AT1" s="7" t="s">
        <v>383</v>
      </c>
      <c r="AU1" s="7" t="s">
        <v>384</v>
      </c>
      <c r="AV1" s="7" t="s">
        <v>385</v>
      </c>
      <c r="AW1" s="6" t="s">
        <v>386</v>
      </c>
      <c r="AX1" s="6" t="s">
        <v>388</v>
      </c>
      <c r="AY1" s="6" t="s">
        <v>387</v>
      </c>
      <c r="AZ1" s="6" t="s">
        <v>389</v>
      </c>
      <c r="BA1" s="6" t="s">
        <v>390</v>
      </c>
      <c r="BB1" s="6" t="s">
        <v>391</v>
      </c>
      <c r="BC1" s="6" t="s">
        <v>392</v>
      </c>
      <c r="BD1" s="6" t="s">
        <v>393</v>
      </c>
      <c r="BE1" s="6" t="s">
        <v>394</v>
      </c>
      <c r="BF1" s="6" t="s">
        <v>395</v>
      </c>
      <c r="BG1" s="6" t="s">
        <v>396</v>
      </c>
      <c r="BH1" s="6" t="s">
        <v>397</v>
      </c>
      <c r="BI1" s="6" t="s">
        <v>398</v>
      </c>
      <c r="BJ1" s="9" t="s">
        <v>399</v>
      </c>
      <c r="BK1" s="9" t="s">
        <v>400</v>
      </c>
      <c r="BL1" s="9" t="s">
        <v>401</v>
      </c>
      <c r="BM1" s="9" t="s">
        <v>402</v>
      </c>
      <c r="BN1" s="9" t="s">
        <v>403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205</v>
      </c>
      <c r="C2" t="s">
        <v>407</v>
      </c>
      <c r="D2" s="7" t="s">
        <v>472</v>
      </c>
      <c r="E2" s="1">
        <f>VLOOKUP(A2,home!$A$2:$E$405,3,FALSE)</f>
        <v>1.4167000000000001</v>
      </c>
      <c r="F2">
        <f>VLOOKUP(B2,home!$B$2:$E$405,3,FALSE)</f>
        <v>0.17649999999999999</v>
      </c>
      <c r="G2">
        <f>VLOOKUP(C2,away!$B$2:$E$405,4,FALSE)</f>
        <v>1.0588</v>
      </c>
      <c r="H2">
        <f>VLOOKUP(A2,away!$A$2:$E$405,3,FALSE)</f>
        <v>1.2778</v>
      </c>
      <c r="I2">
        <f>VLOOKUP(C2,away!$B$2:$E$405,3,FALSE)</f>
        <v>1.1738999999999999</v>
      </c>
      <c r="J2">
        <f>VLOOKUP(B2,home!$B$2:$E$405,4,FALSE)</f>
        <v>0.58689999999999998</v>
      </c>
      <c r="K2" s="3">
        <f>E2*F2*G2</f>
        <v>0.26475034594000002</v>
      </c>
      <c r="L2" s="3">
        <f>H2*I2*J2</f>
        <v>0.88035552859800004</v>
      </c>
      <c r="M2" s="5">
        <f>_xlfn.POISSON.DIST(0,$K2,FALSE) * _xlfn.POISSON.DIST(0,$L2,FALSE)</f>
        <v>0.31819022776363193</v>
      </c>
      <c r="N2" s="5">
        <f>_xlfn.POISSON.DIST(1,K2,FALSE) * _xlfn.POISSON.DIST(0,L2,FALSE)</f>
        <v>8.4240972875148951E-2</v>
      </c>
      <c r="O2" s="5">
        <f>_xlfn.POISSON.DIST(0,K2,FALSE) * _xlfn.POISSON.DIST(1,L2,FALSE)</f>
        <v>0.28012052615757022</v>
      </c>
      <c r="P2" s="5">
        <f>_xlfn.POISSON.DIST(1,K2,FALSE) * _xlfn.POISSON.DIST(1,L2,FALSE)</f>
        <v>7.4162006205111528E-2</v>
      </c>
      <c r="Q2" s="5">
        <f>_xlfn.POISSON.DIST(2,K2,FALSE) * _xlfn.POISSON.DIST(0,L2,FALSE)</f>
        <v>1.115141335550892E-2</v>
      </c>
      <c r="R2" s="5">
        <f>_xlfn.POISSON.DIST(0,K2,FALSE) * _xlfn.POISSON.DIST(2,L2,FALSE)</f>
        <v>0.12330282693829879</v>
      </c>
      <c r="S2" s="5">
        <f>_xlfn.POISSON.DIST(2,K2,FALSE) * _xlfn.POISSON.DIST(2,L2,FALSE)</f>
        <v>4.3213168448189157E-3</v>
      </c>
      <c r="T2" s="5">
        <f>_xlfn.POISSON.DIST(2,K2,FALSE) * _xlfn.POISSON.DIST(1,L2,FALSE)</f>
        <v>9.8172083992038531E-3</v>
      </c>
      <c r="U2" s="5">
        <f>_xlfn.POISSON.DIST(1,K2,FALSE) * _xlfn.POISSON.DIST(2,L2,FALSE)</f>
        <v>3.2644466087294557E-2</v>
      </c>
      <c r="V2" s="5">
        <f>_xlfn.POISSON.DIST(3,K2,FALSE) * _xlfn.POISSON.DIST(3,L2,FALSE)</f>
        <v>1.1190982929794256E-4</v>
      </c>
      <c r="W2" s="5">
        <f>_xlfn.POISSON.DIST(3,K2,FALSE) * _xlfn.POISSON.DIST(0,L2,FALSE)</f>
        <v>9.841135145303079E-4</v>
      </c>
      <c r="X2" s="5">
        <f>_xlfn.POISSON.DIST(3,K2,FALSE) * _xlfn.POISSON.DIST(1,L2,FALSE)</f>
        <v>8.6636977328476486E-4</v>
      </c>
      <c r="Y2" s="5">
        <f>_xlfn.POISSON.DIST(3,K2,FALSE) * _xlfn.POISSON.DIST(2,L2,FALSE)</f>
        <v>3.8135670986071926E-4</v>
      </c>
      <c r="Z2" s="5">
        <f>_xlfn.POISSON.DIST(0,K2,FALSE) * _xlfn.POISSON.DIST(3,L2,FALSE)</f>
        <v>3.6183441795631259E-2</v>
      </c>
      <c r="AA2" s="5">
        <f>_xlfn.POISSON.DIST(1,K2,FALSE) * _xlfn.POISSON.DIST(3,L2,FALSE)</f>
        <v>9.5795787326932308E-3</v>
      </c>
      <c r="AB2" s="5">
        <f>_xlfn.POISSON.DIST(2,K2,FALSE) * _xlfn.POISSON.DIST(3,L2,FALSE)</f>
        <v>1.2680983917199998E-3</v>
      </c>
      <c r="AC2" s="5">
        <f>_xlfn.POISSON.DIST(4,K2,FALSE) * _xlfn.POISSON.DIST(4,L2,FALSE)</f>
        <v>1.6302074849098304E-6</v>
      </c>
      <c r="AD2" s="5">
        <f>_xlfn.POISSON.DIST(4,K2,FALSE) * _xlfn.POISSON.DIST(0,L2,FALSE)</f>
        <v>6.5136098354032026E-5</v>
      </c>
      <c r="AE2" s="5">
        <f>_xlfn.POISSON.DIST(4,K2,FALSE) * _xlfn.POISSON.DIST(1,L2,FALSE)</f>
        <v>5.7342924297275186E-5</v>
      </c>
      <c r="AF2" s="5">
        <f>_xlfn.POISSON.DIST(4,K2,FALSE) * _xlfn.POISSON.DIST(2,L2,FALSE)</f>
        <v>2.5241080215541394E-5</v>
      </c>
      <c r="AG2" s="5">
        <f>_xlfn.POISSON.DIST(4,K2,FALSE) * _xlfn.POISSON.DIST(3,L2,FALSE)</f>
        <v>7.4070415051791573E-6</v>
      </c>
      <c r="AH2" s="5">
        <f>_xlfn.POISSON.DIST(0,K2,FALSE) * _xlfn.POISSON.DIST(4,L2,FALSE)</f>
        <v>7.9635732571219798E-3</v>
      </c>
      <c r="AI2" s="5">
        <f>_xlfn.POISSON.DIST(1,K2,FALSE) * _xlfn.POISSON.DIST(4,L2,FALSE)</f>
        <v>2.1083587747415767E-3</v>
      </c>
      <c r="AJ2" s="5">
        <f>_xlfn.POISSON.DIST(2,K2,FALSE) * _xlfn.POISSON.DIST(4,L2,FALSE)</f>
        <v>2.790943574892335E-4</v>
      </c>
      <c r="AK2" s="5">
        <f>_xlfn.POISSON.DIST(3,K2,FALSE) * _xlfn.POISSON.DIST(4,L2,FALSE)</f>
        <v>2.4630109231725542E-5</v>
      </c>
      <c r="AL2" s="5">
        <f>_xlfn.POISSON.DIST(5,K2,FALSE) * _xlfn.POISSON.DIST(5,L2,FALSE)</f>
        <v>1.5198387261762488E-8</v>
      </c>
      <c r="AM2" s="5">
        <f>_xlfn.POISSON.DIST(5,K2,FALSE) * _xlfn.POISSON.DIST(0,L2,FALSE)</f>
        <v>3.4489609144823707E-6</v>
      </c>
      <c r="AN2" s="5">
        <f>_xlfn.POISSON.DIST(5,K2,FALSE) * _xlfn.POISSON.DIST(1,L2,FALSE)</f>
        <v>3.0363118089829691E-6</v>
      </c>
      <c r="AO2" s="5">
        <f>_xlfn.POISSON.DIST(5,K2,FALSE) * _xlfn.POISSON.DIST(2,L2,FALSE)</f>
        <v>1.3365169437927756E-6</v>
      </c>
      <c r="AP2" s="5">
        <f>_xlfn.POISSON.DIST(5,K2,FALSE) * _xlfn.POISSON.DIST(3,L2,FALSE)</f>
        <v>3.9220336017762423E-7</v>
      </c>
      <c r="AQ2" s="5">
        <f>_xlfn.POISSON.DIST(5,K2,FALSE) * _xlfn.POISSON.DIST(4,L2,FALSE)</f>
        <v>8.6319599116771032E-8</v>
      </c>
      <c r="AR2" s="5">
        <f>_xlfn.POISSON.DIST(0,K2,FALSE) * _xlfn.POISSON.DIST(5,L2,FALSE)</f>
        <v>1.4021551488605038E-3</v>
      </c>
      <c r="AS2" s="5">
        <f>_xlfn.POISSON.DIST(1,K2,FALSE) * _xlfn.POISSON.DIST(5,L2,FALSE)</f>
        <v>3.7122106072237057E-4</v>
      </c>
      <c r="AT2" s="5">
        <f>_xlfn.POISSON.DIST(2,K2,FALSE) * _xlfn.POISSON.DIST(5,L2,FALSE)</f>
        <v>4.914045212323068E-5</v>
      </c>
      <c r="AU2" s="5">
        <f>_xlfn.POISSON.DIST(3,K2,FALSE) * _xlfn.POISSON.DIST(5,L2,FALSE)</f>
        <v>4.3366505664244448E-6</v>
      </c>
      <c r="AV2" s="5">
        <f>_xlfn.POISSON.DIST(4,K2,FALSE) * _xlfn.POISSON.DIST(5,L2,FALSE)</f>
        <v>2.8703243442044205E-7</v>
      </c>
      <c r="AW2" s="5">
        <f>_xlfn.POISSON.DIST(6,K2,FALSE) * _xlfn.POISSON.DIST(6,L2,FALSE)</f>
        <v>9.8398762758342474E-11</v>
      </c>
      <c r="AX2" s="5">
        <f>_xlfn.POISSON.DIST(6,K2,FALSE) * _xlfn.POISSON.DIST(0,L2,FALSE)</f>
        <v>1.5218559920712434E-7</v>
      </c>
      <c r="AY2" s="5">
        <f>_xlfn.POISSON.DIST(6,K2,FALSE) * _xlfn.POISSON.DIST(1,L2,FALSE)</f>
        <v>1.3397743363499134E-7</v>
      </c>
      <c r="AZ2" s="5">
        <f>_xlfn.POISSON.DIST(6,K2,FALSE) * _xlfn.POISSON.DIST(2,L2,FALSE)</f>
        <v>5.8973887203968124E-8</v>
      </c>
      <c r="BA2" s="5">
        <f>_xlfn.POISSON.DIST(6,K2,FALSE) * _xlfn.POISSON.DIST(3,L2,FALSE)</f>
        <v>1.7305995880976067E-8</v>
      </c>
      <c r="BB2" s="5">
        <f>_xlfn.POISSON.DIST(6,K2,FALSE) * _xlfn.POISSON.DIST(4,L2,FALSE)</f>
        <v>3.8088572879278734E-9</v>
      </c>
      <c r="BC2" s="5">
        <f>_xlfn.POISSON.DIST(6,K2,FALSE) * _xlfn.POISSON.DIST(5,L2,FALSE)</f>
        <v>6.7062971421361776E-10</v>
      </c>
      <c r="BD2" s="5">
        <f>_xlfn.POISSON.DIST(0,K2,FALSE) * _xlfn.POISSON.DIST(6,L2,FALSE)</f>
        <v>2.0573250620858262E-4</v>
      </c>
      <c r="BE2" s="5">
        <f>_xlfn.POISSON.DIST(1,K2,FALSE) * _xlfn.POISSON.DIST(6,L2,FALSE)</f>
        <v>5.4467752189825446E-5</v>
      </c>
      <c r="BF2" s="5">
        <f>_xlfn.POISSON.DIST(2,K2,FALSE) * _xlfn.POISSON.DIST(6,L2,FALSE)</f>
        <v>7.2101781174152394E-6</v>
      </c>
      <c r="BG2" s="5">
        <f>_xlfn.POISSON.DIST(3,K2,FALSE) * _xlfn.POISSON.DIST(6,L2,FALSE)</f>
        <v>6.3629905029156779E-7</v>
      </c>
      <c r="BH2" s="5">
        <f>_xlfn.POISSON.DIST(4,K2,FALSE) * _xlfn.POISSON.DIST(6,L2,FALSE)</f>
        <v>4.2115098421496487E-8</v>
      </c>
      <c r="BI2" s="5">
        <f>_xlfn.POISSON.DIST(5,K2,FALSE) * _xlfn.POISSON.DIST(6,L2,FALSE)</f>
        <v>2.2299973752776696E-9</v>
      </c>
      <c r="BJ2" s="8">
        <f>SUM(N2,Q2,T2,W2,X2,Y2,AD2,AE2,AF2,AG2,AM2,AN2,AO2,AP2,AQ2,AX2,AY2,AZ2,BA2,BB2,BC2)</f>
        <v>0.10760522900693903</v>
      </c>
      <c r="BK2" s="8">
        <f>SUM(M2,P2,S2,V2,AC2,AL2,AY2)</f>
        <v>0.39678724002616611</v>
      </c>
      <c r="BL2" s="8">
        <f>SUM(O2,R2,U2,AA2,AB2,AH2,AI2,AJ2,AK2,AR2,AS2,AT2,AU2,AV2,BD2,BE2,BF2,BG2,BH2,BI2)</f>
        <v>0.45938638423153005</v>
      </c>
      <c r="BM2" s="8">
        <f>SUM(S2:BI2)</f>
        <v>0.1087941878859614</v>
      </c>
      <c r="BN2" s="8">
        <f>SUM(M2:R2)</f>
        <v>0.89116797329527031</v>
      </c>
    </row>
    <row r="3" spans="1:88" x14ac:dyDescent="0.25">
      <c r="A3" t="s">
        <v>16</v>
      </c>
      <c r="B3" t="s">
        <v>43</v>
      </c>
      <c r="C3" t="s">
        <v>460</v>
      </c>
      <c r="D3" s="7" t="s">
        <v>472</v>
      </c>
      <c r="E3">
        <f>VLOOKUP(A3,home!$A$2:$E$405,3,FALSE)</f>
        <v>1.8472</v>
      </c>
      <c r="F3">
        <f>VLOOKUP(B3,home!$B$2:$E$405,3,FALSE)</f>
        <v>1.2181</v>
      </c>
      <c r="G3">
        <f>VLOOKUP(C3,away!$B$2:$E$405,4,FALSE)</f>
        <v>0.81200000000000006</v>
      </c>
      <c r="H3">
        <f>VLOOKUP(A3,away!$A$2:$E$405,3,FALSE)</f>
        <v>1.3056000000000001</v>
      </c>
      <c r="I3">
        <f>VLOOKUP(C3,away!$B$2:$E$405,3,FALSE)</f>
        <v>0.57440000000000002</v>
      </c>
      <c r="J3">
        <f>VLOOKUP(B3,home!$B$2:$E$405,4,FALSE)</f>
        <v>0.57440000000000002</v>
      </c>
      <c r="K3" s="3">
        <f t="shared" ref="K3" si="0">E3*F3*G3</f>
        <v>1.82706034784</v>
      </c>
      <c r="L3" s="3">
        <f t="shared" ref="L3" si="1">H3*I3*J3</f>
        <v>0.43076360601600006</v>
      </c>
      <c r="M3" s="5">
        <f>_xlfn.POISSON.DIST(0,K3,FALSE) * _xlfn.POISSON.DIST(0,L3,FALSE)</f>
        <v>0.10457780346303994</v>
      </c>
      <c r="N3" s="5">
        <f>_xlfn.POISSON.DIST(1,K3,FALSE) * _xlfn.POISSON.DIST(0,L3,FALSE)</f>
        <v>0.1910699579715249</v>
      </c>
      <c r="O3" s="5">
        <f>_xlfn.POISSON.DIST(0,K3,FALSE) * _xlfn.POISSON.DIST(1,L3,FALSE)</f>
        <v>4.504831172897162E-2</v>
      </c>
      <c r="P3" s="5">
        <f>_xlfn.POISSON.DIST(1,K3,FALSE) * _xlfn.POISSON.DIST(1,L3,FALSE)</f>
        <v>8.2305984097139642E-2</v>
      </c>
      <c r="Q3" s="5">
        <f>_xlfn.POISSON.DIST(2,K3,FALSE) * _xlfn.POISSON.DIST(0,L3,FALSE)</f>
        <v>0.17454817193661423</v>
      </c>
      <c r="R3" s="5">
        <f>_xlfn.POISSON.DIST(0,K3,FALSE) * _xlfn.POISSON.DIST(2,L3,FALSE)</f>
        <v>9.7025866026523404E-3</v>
      </c>
      <c r="S3" s="5">
        <f>_xlfn.POISSON.DIST(2,K3,FALSE) * _xlfn.POISSON.DIST(2,L3,FALSE)</f>
        <v>1.6194342379242978E-2</v>
      </c>
      <c r="T3" s="5">
        <f>_xlfn.POISSON.DIST(2,K3,FALSE) * _xlfn.POISSON.DIST(1,L3,FALSE)</f>
        <v>7.5188999966916734E-2</v>
      </c>
      <c r="U3" s="5">
        <f>_xlfn.POISSON.DIST(1,K3,FALSE) * _xlfn.POISSON.DIST(2,L3,FALSE)</f>
        <v>1.7727211253189712E-2</v>
      </c>
      <c r="V3" s="5">
        <f>_xlfn.POISSON.DIST(3,K3,FALSE) * _xlfn.POISSON.DIST(3,L3,FALSE)</f>
        <v>1.4161612398633167E-3</v>
      </c>
      <c r="W3" s="5">
        <f>_xlfn.POISSON.DIST(3,K3,FALSE) * _xlfn.POISSON.DIST(0,L3,FALSE)</f>
        <v>0.10630334791111556</v>
      </c>
      <c r="X3" s="5">
        <f>_xlfn.POISSON.DIST(3,K3,FALSE) * _xlfn.POISSON.DIST(1,L3,FALSE)</f>
        <v>4.5791613477765565E-2</v>
      </c>
      <c r="Y3" s="5">
        <f>_xlfn.POISSON.DIST(3,K3,FALSE) * _xlfn.POISSON.DIST(2,L3,FALSE)</f>
        <v>9.862680273486581E-3</v>
      </c>
      <c r="Z3" s="5">
        <f>_xlfn.POISSON.DIST(0,K3,FALSE) * _xlfn.POISSON.DIST(3,L3,FALSE)</f>
        <v>1.3931737308803514E-3</v>
      </c>
      <c r="AA3" s="5">
        <f>_xlfn.POISSON.DIST(1,K3,FALSE) * _xlfn.POISSON.DIST(3,L3,FALSE)</f>
        <v>2.5454124813438059E-3</v>
      </c>
      <c r="AB3" s="5">
        <f>_xlfn.POISSON.DIST(2,K3,FALSE) * _xlfn.POISSON.DIST(3,L3,FALSE)</f>
        <v>2.3253111067801455E-3</v>
      </c>
      <c r="AC3" s="5">
        <f>_xlfn.POISSON.DIST(4,K3,FALSE) * _xlfn.POISSON.DIST(4,L3,FALSE)</f>
        <v>6.9660183989455487E-5</v>
      </c>
      <c r="AD3" s="5">
        <f>_xlfn.POISSON.DIST(4,K3,FALSE) * _xlfn.POISSON.DIST(0,L3,FALSE)</f>
        <v>4.8555657952759818E-2</v>
      </c>
      <c r="AE3" s="5">
        <f>_xlfn.POISSON.DIST(4,K3,FALSE) * _xlfn.POISSON.DIST(1,L3,FALSE)</f>
        <v>2.0916010312210291E-2</v>
      </c>
      <c r="AF3" s="5">
        <f>_xlfn.POISSON.DIST(4,K3,FALSE) * _xlfn.POISSON.DIST(2,L3,FALSE)</f>
        <v>4.5049280127777737E-3</v>
      </c>
      <c r="AG3" s="5">
        <f>_xlfn.POISSON.DIST(4,K3,FALSE) * _xlfn.POISSON.DIST(3,L3,FALSE)</f>
        <v>6.4685301187554912E-4</v>
      </c>
      <c r="AH3" s="5">
        <f>_xlfn.POISSON.DIST(0,K3,FALSE) * _xlfn.POISSON.DIST(4,L3,FALSE)</f>
        <v>1.5003213503019612E-4</v>
      </c>
      <c r="AI3" s="5">
        <f>_xlfn.POISSON.DIST(1,K3,FALSE) * _xlfn.POISSON.DIST(4,L3,FALSE)</f>
        <v>2.7411776481544794E-4</v>
      </c>
      <c r="AJ3" s="5">
        <f>_xlfn.POISSON.DIST(2,K3,FALSE) * _xlfn.POISSON.DIST(4,L3,FALSE)</f>
        <v>2.5041484936641787E-4</v>
      </c>
      <c r="AK3" s="5">
        <f>_xlfn.POISSON.DIST(3,K3,FALSE) * _xlfn.POISSON.DIST(4,L3,FALSE)</f>
        <v>1.5250768059590293E-4</v>
      </c>
      <c r="AL3" s="5">
        <f>_xlfn.POISSON.DIST(5,K3,FALSE) * _xlfn.POISSON.DIST(5,L3,FALSE)</f>
        <v>2.1929892599690244E-6</v>
      </c>
      <c r="AM3" s="5">
        <f>_xlfn.POISSON.DIST(5,K3,FALSE) * _xlfn.POISSON.DIST(0,L3,FALSE)</f>
        <v>1.7742823461753897E-2</v>
      </c>
      <c r="AN3" s="5">
        <f>_xlfn.POISSON.DIST(5,K3,FALSE) * _xlfn.POISSON.DIST(1,L3,FALSE)</f>
        <v>7.6429626152903982E-3</v>
      </c>
      <c r="AO3" s="5">
        <f>_xlfn.POISSON.DIST(5,K3,FALSE) * _xlfn.POISSON.DIST(2,L3,FALSE)</f>
        <v>1.646155068403985E-3</v>
      </c>
      <c r="AP3" s="5">
        <f>_xlfn.POISSON.DIST(5,K3,FALSE) * _xlfn.POISSON.DIST(3,L3,FALSE)</f>
        <v>2.3636789777573867E-4</v>
      </c>
      <c r="AQ3" s="5">
        <f>_xlfn.POISSON.DIST(5,K3,FALSE) * _xlfn.POISSON.DIST(4,L3,FALSE)</f>
        <v>2.5454671998074608E-5</v>
      </c>
      <c r="AR3" s="5">
        <f>_xlfn.POISSON.DIST(0,K3,FALSE) * _xlfn.POISSON.DIST(5,L3,FALSE)</f>
        <v>1.2925676700777347E-5</v>
      </c>
      <c r="AS3" s="5">
        <f>_xlfn.POISSON.DIST(1,K3,FALSE) * _xlfn.POISSON.DIST(5,L3,FALSE)</f>
        <v>2.3615991368989643E-5</v>
      </c>
      <c r="AT3" s="5">
        <f>_xlfn.POISSON.DIST(2,K3,FALSE) * _xlfn.POISSON.DIST(5,L3,FALSE)</f>
        <v>2.157392070260633E-5</v>
      </c>
      <c r="AU3" s="5">
        <f>_xlfn.POISSON.DIST(3,K3,FALSE) * _xlfn.POISSON.DIST(5,L3,FALSE)</f>
        <v>1.3138951687725505E-5</v>
      </c>
      <c r="AV3" s="5">
        <f>_xlfn.POISSON.DIST(4,K3,FALSE) * _xlfn.POISSON.DIST(5,L3,FALSE)</f>
        <v>6.0014144102071777E-6</v>
      </c>
      <c r="AW3" s="5">
        <f>_xlfn.POISSON.DIST(6,K3,FALSE) * _xlfn.POISSON.DIST(6,L3,FALSE)</f>
        <v>4.7943076610898544E-8</v>
      </c>
      <c r="AX3" s="5">
        <f>_xlfn.POISSON.DIST(6,K3,FALSE) * _xlfn.POISSON.DIST(0,L3,FALSE)</f>
        <v>5.4028682009492988E-3</v>
      </c>
      <c r="AY3" s="5">
        <f>_xlfn.POISSON.DIST(6,K3,FALSE) * _xlfn.POISSON.DIST(1,L3,FALSE)</f>
        <v>2.3273589890700987E-3</v>
      </c>
      <c r="AZ3" s="5">
        <f>_xlfn.POISSON.DIST(6,K3,FALSE) * _xlfn.POISSON.DIST(2,L3,FALSE)</f>
        <v>5.0127077531279406E-4</v>
      </c>
      <c r="BA3" s="5">
        <f>_xlfn.POISSON.DIST(6,K3,FALSE) * _xlfn.POISSON.DIST(3,L3,FALSE)</f>
        <v>7.1976402254725125E-5</v>
      </c>
      <c r="BB3" s="5">
        <f>_xlfn.POISSON.DIST(6,K3,FALSE) * _xlfn.POISSON.DIST(4,L3,FALSE)</f>
        <v>7.7512036458258842E-6</v>
      </c>
      <c r="BC3" s="5">
        <f>_xlfn.POISSON.DIST(6,K3,FALSE) * _xlfn.POISSON.DIST(5,L3,FALSE)</f>
        <v>6.6778728668806511E-7</v>
      </c>
      <c r="BD3" s="5">
        <f>_xlfn.POISSON.DIST(0,K3,FALSE) * _xlfn.POISSON.DIST(6,L3,FALSE)</f>
        <v>9.2798518430397385E-7</v>
      </c>
      <c r="BE3" s="5">
        <f>_xlfn.POISSON.DIST(1,K3,FALSE) * _xlfn.POISSON.DIST(6,L3,FALSE)</f>
        <v>1.695484933624785E-6</v>
      </c>
      <c r="BF3" s="5">
        <f>_xlfn.POISSON.DIST(2,K3,FALSE) * _xlfn.POISSON.DIST(6,L3,FALSE)</f>
        <v>1.5488766462929896E-6</v>
      </c>
      <c r="BG3" s="5">
        <f>_xlfn.POISSON.DIST(3,K3,FALSE) * _xlfn.POISSON.DIST(6,L3,FALSE)</f>
        <v>9.4329703471244108E-7</v>
      </c>
      <c r="BH3" s="5">
        <f>_xlfn.POISSON.DIST(4,K3,FALSE) * _xlfn.POISSON.DIST(6,L3,FALSE)</f>
        <v>4.3086515208953819E-7</v>
      </c>
      <c r="BI3" s="5">
        <f>_xlfn.POISSON.DIST(5,K3,FALSE) * _xlfn.POISSON.DIST(6,L3,FALSE)</f>
        <v>1.5744332692976936E-7</v>
      </c>
      <c r="BJ3" s="8">
        <f>SUM(N3,Q3,T3,W3,X3,Y3,AD3,AE3,AF3,AG3,AM3,AN3,AO3,AP3,AQ3,AX3,AY3,AZ3,BA3,BB3,BC3)</f>
        <v>0.71299387790078861</v>
      </c>
      <c r="BK3" s="8">
        <f>SUM(M3,P3,S3,V3,AC3,AL3,AY3)</f>
        <v>0.20689350334160542</v>
      </c>
      <c r="BL3" s="8">
        <f>SUM(O3,R3,U3,AA3,AB3,AH3,AI3,AJ3,AK3,AR3,AS3,AT3,AU3,AV3,BD3,BE3,BF3,BG3,BH3,BI3)</f>
        <v>7.8258865509893846E-2</v>
      </c>
      <c r="BM3" s="8">
        <f>SUM(S3:BI3)</f>
        <v>0.38995929363723209</v>
      </c>
      <c r="BN3" s="8">
        <f>SUM(M3:R3)</f>
        <v>0.60725281579994261</v>
      </c>
    </row>
    <row r="4" spans="1:88" x14ac:dyDescent="0.25">
      <c r="A4" t="s">
        <v>16</v>
      </c>
      <c r="B4" t="s">
        <v>18</v>
      </c>
      <c r="C4" t="s">
        <v>461</v>
      </c>
      <c r="D4" s="7" t="s">
        <v>472</v>
      </c>
      <c r="E4">
        <f>VLOOKUP(A4,home!$A$2:$E$405,3,FALSE)</f>
        <v>1.8472</v>
      </c>
      <c r="F4">
        <f>VLOOKUP(B4,home!$B$2:$E$405,3,FALSE)</f>
        <v>0.94740000000000002</v>
      </c>
      <c r="G4">
        <f>VLOOKUP(C4,away!$B$2:$E$405,4,FALSE)</f>
        <v>1.8045</v>
      </c>
      <c r="H4">
        <f>VLOOKUP(A4,away!$A$2:$E$405,3,FALSE)</f>
        <v>1.3056000000000001</v>
      </c>
      <c r="I4">
        <f>VLOOKUP(C4,away!$B$2:$E$405,3,FALSE)</f>
        <v>0.51060000000000005</v>
      </c>
      <c r="J4">
        <f>VLOOKUP(B4,home!$B$2:$E$405,4,FALSE)</f>
        <v>0.95740000000000003</v>
      </c>
      <c r="K4" s="3">
        <f t="shared" ref="K4" si="2">E4*F4*G4</f>
        <v>3.1579422717599996</v>
      </c>
      <c r="L4" s="3">
        <f t="shared" ref="L4" si="3">H4*I4*J4</f>
        <v>0.63824052326400016</v>
      </c>
      <c r="M4" s="5">
        <f t="shared" ref="M4" si="4">_xlfn.POISSON.DIST(0,K4,FALSE) * _xlfn.POISSON.DIST(0,L4,FALSE)</f>
        <v>2.2456328868250088E-2</v>
      </c>
      <c r="N4" s="5">
        <f t="shared" ref="N4" si="5">_xlfn.POISSON.DIST(1,K4,FALSE) * _xlfn.POISSON.DIST(0,L4,FALSE)</f>
        <v>7.0915790201591333E-2</v>
      </c>
      <c r="O4" s="5">
        <f t="shared" ref="O4" si="6">_xlfn.POISSON.DIST(0,K4,FALSE) * _xlfn.POISSON.DIST(1,L4,FALSE)</f>
        <v>1.4332539087460407E-2</v>
      </c>
      <c r="P4" s="5">
        <f t="shared" ref="P4" si="7">_xlfn.POISSON.DIST(1,K4,FALSE) * _xlfn.POISSON.DIST(1,L4,FALSE)</f>
        <v>4.5261331045943702E-2</v>
      </c>
      <c r="Q4" s="5">
        <f t="shared" ref="Q4" si="8">_xlfn.POISSON.DIST(2,K4,FALSE) * _xlfn.POISSON.DIST(0,L4,FALSE)</f>
        <v>0.11197398580643446</v>
      </c>
      <c r="R4" s="5">
        <f t="shared" ref="R4" si="9">_xlfn.POISSON.DIST(0,K4,FALSE) * _xlfn.POISSON.DIST(2,L4,FALSE)</f>
        <v>4.5738036234412322E-3</v>
      </c>
      <c r="S4" s="5">
        <f t="shared" ref="S4" si="10">_xlfn.POISSON.DIST(2,K4,FALSE) * _xlfn.POISSON.DIST(2,L4,FALSE)</f>
        <v>2.2806355616599772E-2</v>
      </c>
      <c r="T4" s="5">
        <f t="shared" ref="T4" si="11">_xlfn.POISSON.DIST(2,K4,FALSE) * _xlfn.POISSON.DIST(1,L4,FALSE)</f>
        <v>7.1466335293054448E-2</v>
      </c>
      <c r="U4" s="5">
        <f t="shared" ref="U4" si="12">_xlfn.POISSON.DIST(1,K4,FALSE) * _xlfn.POISSON.DIST(2,L4,FALSE)</f>
        <v>1.4443807805194119E-2</v>
      </c>
      <c r="V4" s="5">
        <f t="shared" ref="V4" si="13">_xlfn.POISSON.DIST(3,K4,FALSE) * _xlfn.POISSON.DIST(3,L4,FALSE)</f>
        <v>5.1074243680828231E-3</v>
      </c>
      <c r="W4" s="5">
        <f t="shared" ref="W4" si="14">_xlfn.POISSON.DIST(3,K4,FALSE) * _xlfn.POISSON.DIST(0,L4,FALSE)</f>
        <v>0.11786912770519786</v>
      </c>
      <c r="X4" s="5">
        <f t="shared" ref="X4" si="15">_xlfn.POISSON.DIST(3,K4,FALSE) * _xlfn.POISSON.DIST(1,L4,FALSE)</f>
        <v>7.522885374323672E-2</v>
      </c>
      <c r="Y4" s="5">
        <f t="shared" ref="Y4" si="16">_xlfn.POISSON.DIST(3,K4,FALSE) * _xlfn.POISSON.DIST(2,L4,FALSE)</f>
        <v>2.4007051488817169E-2</v>
      </c>
      <c r="Z4" s="5">
        <f t="shared" ref="Z4" si="17">_xlfn.POISSON.DIST(0,K4,FALSE) * _xlfn.POISSON.DIST(3,L4,FALSE)</f>
        <v>9.7306227264397089E-4</v>
      </c>
      <c r="AA4" s="5">
        <f t="shared" ref="AA4" si="18">_xlfn.POISSON.DIST(1,K4,FALSE) * _xlfn.POISSON.DIST(3,L4,FALSE)</f>
        <v>3.0728744838372491E-3</v>
      </c>
      <c r="AB4" s="5">
        <f t="shared" ref="AB4" si="19">_xlfn.POISSON.DIST(2,K4,FALSE) * _xlfn.POISSON.DIST(3,L4,FALSE)</f>
        <v>4.8519801141611706E-3</v>
      </c>
      <c r="AC4" s="5">
        <f t="shared" ref="AC4" si="20">_xlfn.POISSON.DIST(4,K4,FALSE) * _xlfn.POISSON.DIST(4,L4,FALSE)</f>
        <v>6.4338439530836134E-4</v>
      </c>
      <c r="AD4" s="5">
        <f t="shared" ref="AD4" si="21">_xlfn.POISSON.DIST(4,K4,FALSE) * _xlfn.POISSON.DIST(0,L4,FALSE)</f>
        <v>9.3055975228930526E-2</v>
      </c>
      <c r="AE4" s="5">
        <f t="shared" ref="AE4" si="22">_xlfn.POISSON.DIST(4,K4,FALSE) * _xlfn.POISSON.DIST(1,L4,FALSE)</f>
        <v>5.9392094322954447E-2</v>
      </c>
      <c r="AF4" s="5">
        <f t="shared" ref="AF4" si="23">_xlfn.POISSON.DIST(4,K4,FALSE) * _xlfn.POISSON.DIST(2,L4,FALSE)</f>
        <v>1.8953220679213647E-2</v>
      </c>
      <c r="AG4" s="5">
        <f t="shared" ref="AG4" si="24">_xlfn.POISSON.DIST(4,K4,FALSE) * _xlfn.POISSON.DIST(3,L4,FALSE)</f>
        <v>4.0322378279464633E-3</v>
      </c>
      <c r="AH4" s="5">
        <f t="shared" ref="AH4" si="25">_xlfn.POISSON.DIST(0,K4,FALSE) * _xlfn.POISSON.DIST(4,L4,FALSE)</f>
        <v>1.5526194351518624E-4</v>
      </c>
      <c r="AI4" s="5">
        <f t="shared" ref="AI4" si="26">_xlfn.POISSON.DIST(1,K4,FALSE) * _xlfn.POISSON.DIST(4,L4,FALSE)</f>
        <v>4.9030825462221986E-4</v>
      </c>
      <c r="AJ4" s="5">
        <f t="shared" ref="AJ4" si="27">_xlfn.POISSON.DIST(2,K4,FALSE) * _xlfn.POISSON.DIST(4,L4,FALSE)</f>
        <v>7.7418258173218694E-4</v>
      </c>
      <c r="AK4" s="5">
        <f t="shared" ref="AK4" si="28">_xlfn.POISSON.DIST(3,K4,FALSE) * _xlfn.POISSON.DIST(4,L4,FALSE)</f>
        <v>8.1494130030412132E-4</v>
      </c>
      <c r="AL4" s="5">
        <f t="shared" ref="AL4" si="29">_xlfn.POISSON.DIST(5,K4,FALSE) * _xlfn.POISSON.DIST(5,L4,FALSE)</f>
        <v>5.1870337803999721E-5</v>
      </c>
      <c r="AM4" s="5">
        <f t="shared" ref="AM4" si="30">_xlfn.POISSON.DIST(5,K4,FALSE) * _xlfn.POISSON.DIST(0,L4,FALSE)</f>
        <v>5.877307956305821E-2</v>
      </c>
      <c r="AN4" s="5">
        <f t="shared" ref="AN4" si="31">_xlfn.POISSON.DIST(5,K4,FALSE) * _xlfn.POISSON.DIST(1,L4,FALSE)</f>
        <v>3.751136105416298E-2</v>
      </c>
      <c r="AO4" s="5">
        <f t="shared" ref="AO4" si="32">_xlfn.POISSON.DIST(5,K4,FALSE) * _xlfn.POISSON.DIST(2,L4,FALSE)</f>
        <v>1.1970635353776907E-2</v>
      </c>
      <c r="AP4" s="5">
        <f t="shared" ref="AP4" si="33">_xlfn.POISSON.DIST(5,K4,FALSE) * _xlfn.POISSON.DIST(3,L4,FALSE)</f>
        <v>2.5467148573323716E-3</v>
      </c>
      <c r="AQ4" s="5">
        <f t="shared" ref="AQ4" si="34">_xlfn.POISSON.DIST(5,K4,FALSE) * _xlfn.POISSON.DIST(4,L4,FALSE)</f>
        <v>4.0635415578700395E-4</v>
      </c>
      <c r="AR4" s="5">
        <f t="shared" ref="AR4" si="35">_xlfn.POISSON.DIST(0,K4,FALSE) * _xlfn.POISSON.DIST(5,L4,FALSE)</f>
        <v>1.9818892814423631E-5</v>
      </c>
      <c r="AS4" s="5">
        <f t="shared" ref="AS4" si="36">_xlfn.POISSON.DIST(1,K4,FALSE) * _xlfn.POISSON.DIST(5,L4,FALSE)</f>
        <v>6.2586919398148895E-5</v>
      </c>
      <c r="AT4" s="5">
        <f t="shared" ref="AT4" si="37">_xlfn.POISSON.DIST(2,K4,FALSE) * _xlfn.POISSON.DIST(5,L4,FALSE)</f>
        <v>9.8822939213325179E-5</v>
      </c>
      <c r="AU4" s="5">
        <f t="shared" ref="AU4" si="38">_xlfn.POISSON.DIST(3,K4,FALSE) * _xlfn.POISSON.DIST(5,L4,FALSE)</f>
        <v>1.0402571238710947E-4</v>
      </c>
      <c r="AV4" s="5">
        <f t="shared" ref="AV4" si="39">_xlfn.POISSON.DIST(4,K4,FALSE) * _xlfn.POISSON.DIST(5,L4,FALSE)</f>
        <v>8.2126798624300229E-5</v>
      </c>
      <c r="AW4" s="5">
        <f t="shared" ref="AW4" si="40">_xlfn.POISSON.DIST(6,K4,FALSE) * _xlfn.POISSON.DIST(6,L4,FALSE)</f>
        <v>2.9040570064601743E-6</v>
      </c>
      <c r="AX4" s="5">
        <f t="shared" ref="AX4" si="41">_xlfn.POISSON.DIST(6,K4,FALSE) * _xlfn.POISSON.DIST(0,L4,FALSE)</f>
        <v>3.0933665398949216E-2</v>
      </c>
      <c r="AY4" s="5">
        <f t="shared" ref="AY4" si="42">_xlfn.POISSON.DIST(6,K4,FALSE) * _xlfn.POISSON.DIST(1,L4,FALSE)</f>
        <v>1.974311879069884E-2</v>
      </c>
      <c r="AZ4" s="5">
        <f t="shared" ref="AZ4" si="43">_xlfn.POISSON.DIST(6,K4,FALSE) * _xlfn.POISSON.DIST(2,L4,FALSE)</f>
        <v>6.3004292339194704E-3</v>
      </c>
      <c r="BA4" s="5">
        <f t="shared" ref="BA4" si="44">_xlfn.POISSON.DIST(6,K4,FALSE) * _xlfn.POISSON.DIST(3,L4,FALSE)</f>
        <v>1.3403964170148558E-3</v>
      </c>
      <c r="BB4" s="5">
        <f t="shared" ref="BB4" si="45">_xlfn.POISSON.DIST(6,K4,FALSE) * _xlfn.POISSON.DIST(4,L4,FALSE)</f>
        <v>2.1387382764418808E-4</v>
      </c>
      <c r="BC4" s="5">
        <f t="shared" ref="BC4" si="46">_xlfn.POISSON.DIST(6,K4,FALSE) * _xlfn.POISSON.DIST(5,L4,FALSE)</f>
        <v>2.7300588733620251E-5</v>
      </c>
      <c r="BD4" s="5">
        <f t="shared" ref="BD4" si="47">_xlfn.POISSON.DIST(0,K4,FALSE) * _xlfn.POISSON.DIST(6,L4,FALSE)</f>
        <v>2.1082034200651441E-6</v>
      </c>
      <c r="BE4" s="5">
        <f t="shared" ref="BE4" si="48">_xlfn.POISSON.DIST(1,K4,FALSE) * _xlfn.POISSON.DIST(6,L4,FALSE)</f>
        <v>6.6575846976927208E-6</v>
      </c>
      <c r="BF4" s="5">
        <f t="shared" ref="BF4" si="49">_xlfn.POISSON.DIST(2,K4,FALSE) * _xlfn.POISSON.DIST(6,L4,FALSE)</f>
        <v>1.0512134072333183E-5</v>
      </c>
      <c r="BG4" s="5">
        <f t="shared" ref="BG4" si="50">_xlfn.POISSON.DIST(3,K4,FALSE) * _xlfn.POISSON.DIST(6,L4,FALSE)</f>
        <v>1.1065570851143182E-5</v>
      </c>
      <c r="BH4" s="5">
        <f t="shared" ref="BH4" si="51">_xlfn.POISSON.DIST(4,K4,FALSE) * _xlfn.POISSON.DIST(6,L4,FALSE)</f>
        <v>8.7361084879950859E-6</v>
      </c>
      <c r="BI4" s="5">
        <f t="shared" ref="BI4" si="52">_xlfn.POISSON.DIST(5,K4,FALSE) * _xlfn.POISSON.DIST(6,L4,FALSE)</f>
        <v>5.5176252569842019E-6</v>
      </c>
      <c r="BJ4" s="8">
        <f t="shared" ref="BJ4" si="53">SUM(N4,Q4,T4,W4,X4,Y4,AD4,AE4,AF4,AG4,AM4,AN4,AO4,AP4,AQ4,AX4,AY4,AZ4,BA4,BB4,BC4)</f>
        <v>0.81666160153845491</v>
      </c>
      <c r="BK4" s="8">
        <f t="shared" ref="BK4" si="54">SUM(M4,P4,S4,V4,AC4,AL4,AY4)</f>
        <v>0.1160698134226876</v>
      </c>
      <c r="BL4" s="8">
        <f t="shared" ref="BL4" si="55">SUM(O4,R4,U4,AA4,AB4,AH4,AI4,AJ4,AK4,AR4,AS4,AT4,AU4,AV4,BD4,BE4,BF4,BG4,BH4,BI4)</f>
        <v>4.3921677683491415E-2</v>
      </c>
      <c r="BM4" s="8">
        <f t="shared" ref="BM4" si="56">SUM(S4:BI4)</f>
        <v>0.68837216155046432</v>
      </c>
      <c r="BN4" s="8">
        <f t="shared" ref="BN4" si="57">SUM(M4:R4)</f>
        <v>0.2695137786331212</v>
      </c>
    </row>
    <row r="5" spans="1:88" x14ac:dyDescent="0.25">
      <c r="A5" t="s">
        <v>67</v>
      </c>
      <c r="B5" t="s">
        <v>329</v>
      </c>
      <c r="C5" t="s">
        <v>66</v>
      </c>
      <c r="D5" s="7" t="s">
        <v>472</v>
      </c>
      <c r="E5">
        <f>VLOOKUP(A5,home!$A$2:$E$405,3,FALSE)</f>
        <v>1.5417000000000001</v>
      </c>
      <c r="F5">
        <f>VLOOKUP(B5,home!$B$2:$E$405,3,FALSE)</f>
        <v>0.25950000000000001</v>
      </c>
      <c r="G5">
        <f>VLOOKUP(C5,away!$B$2:$E$405,4,FALSE)</f>
        <v>1.1675</v>
      </c>
      <c r="H5">
        <f>VLOOKUP(A5,away!$A$2:$E$405,3,FALSE)</f>
        <v>1.2666999999999999</v>
      </c>
      <c r="I5">
        <f>VLOOKUP(C5,away!$B$2:$E$405,3,FALSE)</f>
        <v>0.94730000000000003</v>
      </c>
      <c r="J5">
        <f>VLOOKUP(B5,home!$B$2:$E$405,4,FALSE)</f>
        <v>1.2630999999999999</v>
      </c>
      <c r="K5" s="3">
        <f t="shared" ref="K5:K68" si="58">E5*F5*G5</f>
        <v>0.46708306762500001</v>
      </c>
      <c r="L5" s="3">
        <f t="shared" ref="L5:L68" si="59">H5*I5*J5</f>
        <v>1.5156504158209998</v>
      </c>
      <c r="M5" s="5">
        <f t="shared" ref="M5:M68" si="60">_xlfn.POISSON.DIST(0,K5,FALSE) * _xlfn.POISSON.DIST(0,L5,FALSE)</f>
        <v>0.13769234268858468</v>
      </c>
      <c r="N5" s="5">
        <f t="shared" ref="N5:N68" si="61">_xlfn.POISSON.DIST(1,K5,FALSE) * _xlfn.POISSON.DIST(0,L5,FALSE)</f>
        <v>6.4313761811456885E-2</v>
      </c>
      <c r="O5" s="5">
        <f t="shared" ref="O5:O68" si="62">_xlfn.POISSON.DIST(0,K5,FALSE) * _xlfn.POISSON.DIST(1,L5,FALSE)</f>
        <v>0.20869345645132101</v>
      </c>
      <c r="P5" s="5">
        <f t="shared" ref="P5:P68" si="63">_xlfn.POISSON.DIST(1,K5,FALSE) * _xlfn.POISSON.DIST(1,L5,FALSE)</f>
        <v>9.7477179832547375E-2</v>
      </c>
      <c r="Q5" s="5">
        <f t="shared" ref="Q5:Q68" si="64">_xlfn.POISSON.DIST(2,K5,FALSE) * _xlfn.POISSON.DIST(0,L5,FALSE)</f>
        <v>1.5019934578699429E-2</v>
      </c>
      <c r="R5" s="5">
        <f t="shared" ref="R5:R68" si="65">_xlfn.POISSON.DIST(0,K5,FALSE) * _xlfn.POISSON.DIST(2,L5,FALSE)</f>
        <v>0.15815316202478322</v>
      </c>
      <c r="S5" s="5">
        <f t="shared" ref="S5:S68" si="66">_xlfn.POISSON.DIST(2,K5,FALSE) * _xlfn.POISSON.DIST(2,L5,FALSE)</f>
        <v>1.725186819138658E-2</v>
      </c>
      <c r="T5" s="5">
        <f t="shared" ref="T5:T68" si="67">_xlfn.POISSON.DIST(2,K5,FALSE) * _xlfn.POISSON.DIST(1,L5,FALSE)</f>
        <v>2.2764970089810006E-2</v>
      </c>
      <c r="U5" s="5">
        <f t="shared" ref="U5:U68" si="68">_xlfn.POISSON.DIST(1,K5,FALSE) * _xlfn.POISSON.DIST(2,L5,FALSE)</f>
        <v>7.3870664073129408E-2</v>
      </c>
      <c r="V5" s="5">
        <f t="shared" ref="V5:V68" si="69">_xlfn.POISSON.DIST(3,K5,FALSE) * _xlfn.POISSON.DIST(3,L5,FALSE)</f>
        <v>1.3570216883548611E-3</v>
      </c>
      <c r="W5" s="5">
        <f t="shared" ref="W5:W68" si="70">_xlfn.POISSON.DIST(3,K5,FALSE) * _xlfn.POISSON.DIST(0,L5,FALSE)</f>
        <v>2.3385190395152477E-3</v>
      </c>
      <c r="X5" s="5">
        <f t="shared" ref="X5:X68" si="71">_xlfn.POISSON.DIST(3,K5,FALSE) * _xlfn.POISSON.DIST(1,L5,FALSE)</f>
        <v>3.5443773546466107E-3</v>
      </c>
      <c r="Y5" s="5">
        <f t="shared" ref="Y5:Y68" si="72">_xlfn.POISSON.DIST(3,K5,FALSE) * _xlfn.POISSON.DIST(2,L5,FALSE)</f>
        <v>2.6860185056983357E-3</v>
      </c>
      <c r="Z5" s="5">
        <f t="shared" ref="Z5:Z68" si="73">_xlfn.POISSON.DIST(0,K5,FALSE) * _xlfn.POISSON.DIST(3,L5,FALSE)</f>
        <v>7.9901635262089557E-2</v>
      </c>
      <c r="AA5" s="5">
        <f t="shared" ref="AA5:AA68" si="74">_xlfn.POISSON.DIST(1,K5,FALSE) * _xlfn.POISSON.DIST(3,L5,FALSE)</f>
        <v>3.7320700906470661E-2</v>
      </c>
      <c r="AB5" s="5">
        <f t="shared" ref="AB5:AB68" si="75">_xlfn.POISSON.DIST(2,K5,FALSE) * _xlfn.POISSON.DIST(3,L5,FALSE)</f>
        <v>8.7159337326547185E-3</v>
      </c>
      <c r="AC5" s="5">
        <f t="shared" ref="AC5:AC68" si="76">_xlfn.POISSON.DIST(4,K5,FALSE) * _xlfn.POISSON.DIST(4,L5,FALSE)</f>
        <v>6.0042666756896682E-5</v>
      </c>
      <c r="AD5" s="5">
        <f t="shared" ref="AD5:AD68" si="77">_xlfn.POISSON.DIST(4,K5,FALSE) * _xlfn.POISSON.DIST(0,L5,FALSE)</f>
        <v>2.7307066166906252E-4</v>
      </c>
      <c r="AE5" s="5">
        <f t="shared" ref="AE5:AE68" si="78">_xlfn.POISSON.DIST(4,K5,FALSE) * _xlfn.POISSON.DIST(1,L5,FALSE)</f>
        <v>4.1387966190723022E-4</v>
      </c>
      <c r="AF5" s="5">
        <f t="shared" ref="AF5:AF68" si="79">_xlfn.POISSON.DIST(4,K5,FALSE) * _xlfn.POISSON.DIST(2,L5,FALSE)</f>
        <v>3.1364844083477421E-4</v>
      </c>
      <c r="AG5" s="5">
        <f t="shared" ref="AG5:AG68" si="80">_xlfn.POISSON.DIST(4,K5,FALSE) * _xlfn.POISSON.DIST(3,L5,FALSE)</f>
        <v>1.5846046325761128E-4</v>
      </c>
      <c r="AH5" s="5">
        <f t="shared" ref="AH5:AH68" si="81">_xlfn.POISSON.DIST(0,K5,FALSE) * _xlfn.POISSON.DIST(4,L5,FALSE)</f>
        <v>3.0275736677440965E-2</v>
      </c>
      <c r="AI5" s="5">
        <f t="shared" ref="AI5:AI68" si="82">_xlfn.POISSON.DIST(1,K5,FALSE) * _xlfn.POISSON.DIST(4,L5,FALSE)</f>
        <v>1.4141283961905853E-2</v>
      </c>
      <c r="AJ5" s="5">
        <f t="shared" ref="AJ5:AJ68" si="83">_xlfn.POISSON.DIST(2,K5,FALSE) * _xlfn.POISSON.DIST(4,L5,FALSE)</f>
        <v>3.3025771465415997E-3</v>
      </c>
      <c r="AK5" s="5">
        <f t="shared" ref="AK5:AK68" si="84">_xlfn.POISSON.DIST(3,K5,FALSE) * _xlfn.POISSON.DIST(4,L5,FALSE)</f>
        <v>5.1419262155828998E-4</v>
      </c>
      <c r="AL5" s="5">
        <f t="shared" ref="AL5:AL68" si="85">_xlfn.POISSON.DIST(5,K5,FALSE) * _xlfn.POISSON.DIST(5,L5,FALSE)</f>
        <v>1.7002513606220915E-6</v>
      </c>
      <c r="AM5" s="5">
        <f t="shared" ref="AM5:AM68" si="86">_xlfn.POISSON.DIST(5,K5,FALSE) * _xlfn.POISSON.DIST(0,L5,FALSE)</f>
        <v>2.5509336466154854E-5</v>
      </c>
      <c r="AN5" s="5">
        <f t="shared" ref="AN5:AN68" si="87">_xlfn.POISSON.DIST(5,K5,FALSE) * _xlfn.POISSON.DIST(1,L5,FALSE)</f>
        <v>3.86632364222454E-5</v>
      </c>
      <c r="AO5" s="5">
        <f t="shared" ref="AO5:AO68" si="88">_xlfn.POISSON.DIST(5,K5,FALSE) * _xlfn.POISSON.DIST(2,L5,FALSE)</f>
        <v>2.9299975180180936E-5</v>
      </c>
      <c r="AP5" s="5">
        <f t="shared" ref="AP5:AP68" si="89">_xlfn.POISSON.DIST(5,K5,FALSE) * _xlfn.POISSON.DIST(3,L5,FALSE)</f>
        <v>1.4802839855128739E-5</v>
      </c>
      <c r="AQ5" s="5">
        <f t="shared" ref="AQ5:AQ68" si="90">_xlfn.POISSON.DIST(5,K5,FALSE) * _xlfn.POISSON.DIST(4,L5,FALSE)</f>
        <v>5.6089825954393844E-6</v>
      </c>
      <c r="AR5" s="5">
        <f t="shared" ref="AR5:AR68" si="91">_xlfn.POISSON.DIST(0,K5,FALSE) * _xlfn.POISSON.DIST(5,L5,FALSE)</f>
        <v>9.1774865768901037E-3</v>
      </c>
      <c r="AS5" s="5">
        <f t="shared" ref="AS5:AS68" si="92">_xlfn.POISSON.DIST(1,K5,FALSE) * _xlfn.POISSON.DIST(5,L5,FALSE)</f>
        <v>4.2866485834210906E-3</v>
      </c>
      <c r="AT5" s="5">
        <f t="shared" ref="AT5:AT68" si="93">_xlfn.POISSON.DIST(2,K5,FALSE) * _xlfn.POISSON.DIST(5,L5,FALSE)</f>
        <v>1.001110485087342E-3</v>
      </c>
      <c r="AU5" s="5">
        <f t="shared" ref="AU5:AU68" si="94">_xlfn.POISSON.DIST(3,K5,FALSE) * _xlfn.POISSON.DIST(5,L5,FALSE)</f>
        <v>1.5586725213538255E-4</v>
      </c>
      <c r="AV5" s="5">
        <f t="shared" ref="AV5:AV68" si="95">_xlfn.POISSON.DIST(4,K5,FALSE) * _xlfn.POISSON.DIST(5,L5,FALSE)</f>
        <v>1.8200738567418448E-5</v>
      </c>
      <c r="AW5" s="5">
        <f t="shared" ref="AW5:AW68" si="96">_xlfn.POISSON.DIST(6,K5,FALSE) * _xlfn.POISSON.DIST(6,L5,FALSE)</f>
        <v>3.3435190125829453E-8</v>
      </c>
      <c r="AX5" s="5">
        <f t="shared" ref="AX5:AX68" si="97">_xlfn.POISSON.DIST(6,K5,FALSE) * _xlfn.POISSON.DIST(0,L5,FALSE)</f>
        <v>1.9858298549483146E-6</v>
      </c>
      <c r="AY5" s="5">
        <f t="shared" ref="AY5:AY68" si="98">_xlfn.POISSON.DIST(6,K5,FALSE) * _xlfn.POISSON.DIST(1,L5,FALSE)</f>
        <v>3.0098238454021691E-6</v>
      </c>
      <c r="AZ5" s="5">
        <f t="shared" ref="AZ5:AZ68" si="99">_xlfn.POISSON.DIST(6,K5,FALSE) * _xlfn.POISSON.DIST(2,L5,FALSE)</f>
        <v>2.2809203814158794E-6</v>
      </c>
      <c r="BA5" s="5">
        <f t="shared" ref="BA5:BA68" si="100">_xlfn.POISSON.DIST(6,K5,FALSE) * _xlfn.POISSON.DIST(3,L5,FALSE)</f>
        <v>1.1523593081825239E-6</v>
      </c>
      <c r="BB5" s="5">
        <f t="shared" ref="BB5:BB68" si="101">_xlfn.POISSON.DIST(6,K5,FALSE) * _xlfn.POISSON.DIST(4,L5,FALSE)</f>
        <v>4.3664346615551038E-7</v>
      </c>
      <c r="BC5" s="5">
        <f t="shared" ref="BC5:BC68" si="102">_xlfn.POISSON.DIST(6,K5,FALSE) * _xlfn.POISSON.DIST(5,L5,FALSE)</f>
        <v>1.3235977020882447E-7</v>
      </c>
      <c r="BD5" s="5">
        <f t="shared" ref="BD5:BD68" si="103">_xlfn.POISSON.DIST(0,K5,FALSE) * _xlfn.POISSON.DIST(6,L5,FALSE)</f>
        <v>2.3183102244091879E-3</v>
      </c>
      <c r="BE5" s="5">
        <f t="shared" ref="BE5:BE68" si="104">_xlfn.POISSON.DIST(1,K5,FALSE) * _xlfn.POISSON.DIST(6,L5,FALSE)</f>
        <v>1.0828434513234456E-3</v>
      </c>
      <c r="BF5" s="5">
        <f t="shared" ref="BF5:BF68" si="105">_xlfn.POISSON.DIST(2,K5,FALSE) * _xlfn.POISSON.DIST(6,L5,FALSE)</f>
        <v>2.528889205008987E-4</v>
      </c>
      <c r="BG5" s="5">
        <f t="shared" ref="BG5:BG68" si="106">_xlfn.POISSON.DIST(3,K5,FALSE) * _xlfn.POISSON.DIST(6,L5,FALSE)</f>
        <v>3.9373377585311519E-5</v>
      </c>
      <c r="BH5" s="5">
        <f t="shared" ref="BH5:BH68" si="107">_xlfn.POISSON.DIST(4,K5,FALSE) * _xlfn.POISSON.DIST(6,L5,FALSE)</f>
        <v>4.5976594963261776E-6</v>
      </c>
      <c r="BI5" s="5">
        <f t="shared" ref="BI5:BI68" si="108">_xlfn.POISSON.DIST(5,K5,FALSE) * _xlfn.POISSON.DIST(6,L5,FALSE)</f>
        <v>4.2949778028784882E-7</v>
      </c>
      <c r="BJ5" s="8">
        <f t="shared" ref="BJ5:BJ68" si="109">SUM(N5,Q5,T5,W5,X5,Y5,AD5,AE5,AF5,AG5,AM5,AN5,AO5,AP5,AQ5,AX5,AY5,AZ5,BA5,BB5,BC5)</f>
        <v>0.11194952291464068</v>
      </c>
      <c r="BK5" s="8">
        <f t="shared" ref="BK5:BK68" si="110">SUM(M5,P5,S5,V5,AC5,AL5,AY5)</f>
        <v>0.25384316514283645</v>
      </c>
      <c r="BL5" s="8">
        <f t="shared" ref="BL5:BL68" si="111">SUM(O5,R5,U5,AA5,AB5,AH5,AI5,AJ5,AK5,AR5,AS5,AT5,AU5,AV5,BD5,BE5,BF5,BG5,BH5,BI5)</f>
        <v>0.55332546436300256</v>
      </c>
      <c r="BM5" s="8">
        <f t="shared" ref="BM5:BM68" si="112">SUM(S5:BI5)</f>
        <v>0.31766697390652127</v>
      </c>
      <c r="BN5" s="8">
        <f t="shared" ref="BN5:BN68" si="113">SUM(M5:R5)</f>
        <v>0.68134983738739263</v>
      </c>
    </row>
    <row r="6" spans="1:88" x14ac:dyDescent="0.25">
      <c r="A6" t="s">
        <v>31</v>
      </c>
      <c r="B6" t="s">
        <v>192</v>
      </c>
      <c r="C6" t="s">
        <v>180</v>
      </c>
      <c r="D6" s="7" t="s">
        <v>472</v>
      </c>
      <c r="E6">
        <f>VLOOKUP(A6,home!$A$2:$E$405,3,FALSE)</f>
        <v>1.4722</v>
      </c>
      <c r="F6">
        <f>VLOOKUP(B6,home!$B$2:$E$405,3,FALSE)</f>
        <v>1.0868</v>
      </c>
      <c r="G6">
        <f>VLOOKUP(C6,away!$B$2:$E$405,4,FALSE)</f>
        <v>0</v>
      </c>
      <c r="H6">
        <f>VLOOKUP(A6,away!$A$2:$E$405,3,FALSE)</f>
        <v>1.5832999999999999</v>
      </c>
      <c r="I6">
        <f>VLOOKUP(C6,away!$B$2:$E$405,3,FALSE)</f>
        <v>1.6841999999999999</v>
      </c>
      <c r="J6">
        <f>VLOOKUP(B6,home!$B$2:$E$405,4,FALSE)</f>
        <v>1.1369</v>
      </c>
      <c r="K6" s="3">
        <f t="shared" si="58"/>
        <v>0</v>
      </c>
      <c r="L6" s="3">
        <f t="shared" si="59"/>
        <v>3.031650559434</v>
      </c>
      <c r="M6" s="5">
        <f t="shared" si="60"/>
        <v>4.8235956071822371E-2</v>
      </c>
      <c r="N6" s="5">
        <f t="shared" si="61"/>
        <v>0</v>
      </c>
      <c r="O6" s="5">
        <f t="shared" si="62"/>
        <v>0.14623456320997413</v>
      </c>
      <c r="P6" s="5">
        <f t="shared" si="63"/>
        <v>0</v>
      </c>
      <c r="Q6" s="5">
        <f t="shared" si="64"/>
        <v>0</v>
      </c>
      <c r="R6" s="5">
        <f t="shared" si="65"/>
        <v>0.22166604768205239</v>
      </c>
      <c r="S6" s="5">
        <f t="shared" si="66"/>
        <v>0</v>
      </c>
      <c r="T6" s="5">
        <f t="shared" si="67"/>
        <v>0</v>
      </c>
      <c r="U6" s="5">
        <f t="shared" si="68"/>
        <v>0</v>
      </c>
      <c r="V6" s="5">
        <f t="shared" si="69"/>
        <v>0</v>
      </c>
      <c r="W6" s="5">
        <f t="shared" si="70"/>
        <v>0</v>
      </c>
      <c r="X6" s="5">
        <f t="shared" si="71"/>
        <v>0</v>
      </c>
      <c r="Y6" s="5">
        <f t="shared" si="72"/>
        <v>0</v>
      </c>
      <c r="Z6" s="5">
        <f t="shared" si="73"/>
        <v>0.22400466582093928</v>
      </c>
      <c r="AA6" s="5">
        <f t="shared" si="74"/>
        <v>0</v>
      </c>
      <c r="AB6" s="5">
        <f t="shared" si="75"/>
        <v>0</v>
      </c>
      <c r="AC6" s="5">
        <f t="shared" si="76"/>
        <v>0</v>
      </c>
      <c r="AD6" s="5">
        <f t="shared" si="77"/>
        <v>0</v>
      </c>
      <c r="AE6" s="5">
        <f t="shared" si="78"/>
        <v>0</v>
      </c>
      <c r="AF6" s="5">
        <f t="shared" si="79"/>
        <v>0</v>
      </c>
      <c r="AG6" s="5">
        <f t="shared" si="80"/>
        <v>0</v>
      </c>
      <c r="AH6" s="5">
        <f t="shared" si="81"/>
        <v>0.1697759676129692</v>
      </c>
      <c r="AI6" s="5">
        <f t="shared" si="82"/>
        <v>0</v>
      </c>
      <c r="AJ6" s="5">
        <f t="shared" si="83"/>
        <v>0</v>
      </c>
      <c r="AK6" s="5">
        <f t="shared" si="84"/>
        <v>0</v>
      </c>
      <c r="AL6" s="5">
        <f t="shared" si="85"/>
        <v>0</v>
      </c>
      <c r="AM6" s="5">
        <f t="shared" si="86"/>
        <v>0</v>
      </c>
      <c r="AN6" s="5">
        <f t="shared" si="87"/>
        <v>0</v>
      </c>
      <c r="AO6" s="5">
        <f t="shared" si="88"/>
        <v>0</v>
      </c>
      <c r="AP6" s="5">
        <f t="shared" si="89"/>
        <v>0</v>
      </c>
      <c r="AQ6" s="5">
        <f t="shared" si="90"/>
        <v>0</v>
      </c>
      <c r="AR6" s="5">
        <f t="shared" si="91"/>
        <v>0.10294028143846136</v>
      </c>
      <c r="AS6" s="5">
        <f t="shared" si="92"/>
        <v>0</v>
      </c>
      <c r="AT6" s="5">
        <f t="shared" si="93"/>
        <v>0</v>
      </c>
      <c r="AU6" s="5">
        <f t="shared" si="94"/>
        <v>0</v>
      </c>
      <c r="AV6" s="5">
        <f t="shared" si="95"/>
        <v>0</v>
      </c>
      <c r="AW6" s="5">
        <f t="shared" si="96"/>
        <v>0</v>
      </c>
      <c r="AX6" s="5">
        <f t="shared" si="97"/>
        <v>0</v>
      </c>
      <c r="AY6" s="5">
        <f t="shared" si="98"/>
        <v>0</v>
      </c>
      <c r="AZ6" s="5">
        <f t="shared" si="99"/>
        <v>0</v>
      </c>
      <c r="BA6" s="5">
        <f t="shared" si="100"/>
        <v>0</v>
      </c>
      <c r="BB6" s="5">
        <f t="shared" si="101"/>
        <v>0</v>
      </c>
      <c r="BC6" s="5">
        <f t="shared" si="102"/>
        <v>0</v>
      </c>
      <c r="BD6" s="5">
        <f t="shared" si="103"/>
        <v>5.2013160301867437E-2</v>
      </c>
      <c r="BE6" s="5">
        <f t="shared" si="104"/>
        <v>0</v>
      </c>
      <c r="BF6" s="5">
        <f t="shared" si="105"/>
        <v>0</v>
      </c>
      <c r="BG6" s="5">
        <f t="shared" si="106"/>
        <v>0</v>
      </c>
      <c r="BH6" s="5">
        <f t="shared" si="107"/>
        <v>0</v>
      </c>
      <c r="BI6" s="5">
        <f t="shared" si="108"/>
        <v>0</v>
      </c>
      <c r="BJ6" s="8">
        <f t="shared" si="109"/>
        <v>0</v>
      </c>
      <c r="BK6" s="8">
        <f t="shared" si="110"/>
        <v>4.8235956071822371E-2</v>
      </c>
      <c r="BL6" s="8">
        <f t="shared" si="111"/>
        <v>0.6926300202453245</v>
      </c>
      <c r="BM6" s="8">
        <f t="shared" si="112"/>
        <v>0.54873407517423722</v>
      </c>
      <c r="BN6" s="8">
        <f t="shared" si="113"/>
        <v>0.41613656696384893</v>
      </c>
    </row>
    <row r="7" spans="1:88" x14ac:dyDescent="0.25">
      <c r="A7" t="s">
        <v>10</v>
      </c>
      <c r="B7" t="s">
        <v>37</v>
      </c>
      <c r="C7" t="s">
        <v>11</v>
      </c>
      <c r="D7" s="7" t="s">
        <v>473</v>
      </c>
      <c r="E7">
        <f>VLOOKUP(A7,home!$A$2:$E$405,3,FALSE)</f>
        <v>1.4167000000000001</v>
      </c>
      <c r="F7">
        <f>VLOOKUP(B7,home!$B$2:$E$405,3,FALSE)</f>
        <v>0.98819999999999997</v>
      </c>
      <c r="G7">
        <f>VLOOKUP(C7,away!$B$2:$E$405,4,FALSE)</f>
        <v>0.70589999999999997</v>
      </c>
      <c r="H7">
        <f>VLOOKUP(A7,away!$A$2:$E$405,3,FALSE)</f>
        <v>1.2778</v>
      </c>
      <c r="I7">
        <f>VLOOKUP(C7,away!$B$2:$E$405,3,FALSE)</f>
        <v>0.97819999999999996</v>
      </c>
      <c r="J7">
        <f>VLOOKUP(B7,home!$B$2:$E$405,4,FALSE)</f>
        <v>1.2522</v>
      </c>
      <c r="K7" s="3">
        <f t="shared" si="58"/>
        <v>0.98824795734600002</v>
      </c>
      <c r="L7" s="3">
        <f t="shared" si="59"/>
        <v>1.5651798267119998</v>
      </c>
      <c r="M7" s="5">
        <f t="shared" si="60"/>
        <v>7.781447710574621E-2</v>
      </c>
      <c r="N7" s="5">
        <f t="shared" si="61"/>
        <v>7.689999805170078E-2</v>
      </c>
      <c r="O7" s="5">
        <f t="shared" si="62"/>
        <v>0.12179364979205674</v>
      </c>
      <c r="P7" s="5">
        <f t="shared" si="63"/>
        <v>0.12036232562471416</v>
      </c>
      <c r="Q7" s="5">
        <f t="shared" si="64"/>
        <v>3.7998132997252333E-2</v>
      </c>
      <c r="R7" s="5">
        <f t="shared" si="65"/>
        <v>9.5314481838076698E-2</v>
      </c>
      <c r="S7" s="5">
        <f t="shared" si="66"/>
        <v>4.6543683028617056E-2</v>
      </c>
      <c r="T7" s="5">
        <f t="shared" si="67"/>
        <v>5.9473911220018931E-2</v>
      </c>
      <c r="U7" s="5">
        <f t="shared" si="68"/>
        <v>9.4194341981971713E-2</v>
      </c>
      <c r="V7" s="5">
        <f t="shared" si="69"/>
        <v>7.9992340483419425E-3</v>
      </c>
      <c r="W7" s="5">
        <f t="shared" si="70"/>
        <v>1.2517192439165421E-2</v>
      </c>
      <c r="X7" s="5">
        <f t="shared" si="71"/>
        <v>1.9591657092853688E-2</v>
      </c>
      <c r="Y7" s="5">
        <f t="shared" si="72"/>
        <v>1.5332233226796834E-2</v>
      </c>
      <c r="Z7" s="5">
        <f t="shared" si="73"/>
        <v>4.9728101388821638E-2</v>
      </c>
      <c r="AA7" s="5">
        <f t="shared" si="74"/>
        <v>4.914369462019777E-2</v>
      </c>
      <c r="AB7" s="5">
        <f t="shared" si="75"/>
        <v>2.4283077912423023E-2</v>
      </c>
      <c r="AC7" s="5">
        <f t="shared" si="76"/>
        <v>7.7331883561848722E-4</v>
      </c>
      <c r="AD7" s="5">
        <f t="shared" si="77"/>
        <v>3.0925224649280048E-3</v>
      </c>
      <c r="AE7" s="5">
        <f t="shared" si="78"/>
        <v>4.8403537757589817E-3</v>
      </c>
      <c r="AF7" s="5">
        <f t="shared" si="79"/>
        <v>3.7880120419836088E-3</v>
      </c>
      <c r="AG7" s="5">
        <f t="shared" si="80"/>
        <v>1.976306677151624E-3</v>
      </c>
      <c r="AH7" s="5">
        <f t="shared" si="81"/>
        <v>1.9458355278618163E-2</v>
      </c>
      <c r="AI7" s="5">
        <f t="shared" si="82"/>
        <v>1.9229679857407155E-2</v>
      </c>
      <c r="AJ7" s="5">
        <f t="shared" si="83"/>
        <v>9.5018459197500696E-3</v>
      </c>
      <c r="AK7" s="5">
        <f t="shared" si="84"/>
        <v>3.1300599404031444E-3</v>
      </c>
      <c r="AL7" s="5">
        <f t="shared" si="85"/>
        <v>4.7846342719978931E-5</v>
      </c>
      <c r="AM7" s="5">
        <f t="shared" si="86"/>
        <v>6.1123580180234382E-4</v>
      </c>
      <c r="AN7" s="5">
        <f t="shared" si="87"/>
        <v>9.5669394634516271E-4</v>
      </c>
      <c r="AO7" s="5">
        <f t="shared" si="88"/>
        <v>7.4869903257847065E-4</v>
      </c>
      <c r="AP7" s="5">
        <f t="shared" si="89"/>
        <v>3.9061620735687081E-4</v>
      </c>
      <c r="AQ7" s="5">
        <f t="shared" si="90"/>
        <v>1.5284615193543149E-4</v>
      </c>
      <c r="AR7" s="5">
        <f t="shared" si="91"/>
        <v>6.0911650286176204E-3</v>
      </c>
      <c r="AS7" s="5">
        <f t="shared" si="92"/>
        <v>6.0195813973887534E-3</v>
      </c>
      <c r="AT7" s="5">
        <f t="shared" si="93"/>
        <v>2.9744195100237071E-3</v>
      </c>
      <c r="AU7" s="5">
        <f t="shared" si="94"/>
        <v>9.7982133502367316E-4</v>
      </c>
      <c r="AV7" s="5">
        <f t="shared" si="95"/>
        <v>2.4207660822529386E-4</v>
      </c>
      <c r="AW7" s="5">
        <f t="shared" si="96"/>
        <v>2.0557789417898638E-6</v>
      </c>
      <c r="AX7" s="5">
        <f t="shared" si="97"/>
        <v>1.0067542209798508E-4</v>
      </c>
      <c r="AY7" s="5">
        <f t="shared" si="98"/>
        <v>1.5757513971348175E-4</v>
      </c>
      <c r="AZ7" s="5">
        <f t="shared" si="99"/>
        <v>1.2331671493543328E-4</v>
      </c>
      <c r="BA7" s="5">
        <f t="shared" si="100"/>
        <v>6.4337611504444836E-5</v>
      </c>
      <c r="BB7" s="5">
        <f t="shared" si="101"/>
        <v>2.5174982906397745E-5</v>
      </c>
      <c r="BC7" s="5">
        <f t="shared" si="102"/>
        <v>7.8806750765826363E-6</v>
      </c>
      <c r="BD7" s="5">
        <f t="shared" si="103"/>
        <v>1.5889614373276531E-3</v>
      </c>
      <c r="BE7" s="5">
        <f t="shared" si="104"/>
        <v>1.5702878947406174E-3</v>
      </c>
      <c r="BF7" s="5">
        <f t="shared" si="105"/>
        <v>7.7591690221128276E-4</v>
      </c>
      <c r="BG7" s="5">
        <f t="shared" si="106"/>
        <v>2.5559943122684543E-4</v>
      </c>
      <c r="BH7" s="5">
        <f t="shared" si="107"/>
        <v>6.3148903952182339E-5</v>
      </c>
      <c r="BI7" s="5">
        <f t="shared" si="108"/>
        <v>1.2481355067876593E-5</v>
      </c>
      <c r="BJ7" s="8">
        <f t="shared" si="109"/>
        <v>0.23884937167386275</v>
      </c>
      <c r="BK7" s="8">
        <f t="shared" si="110"/>
        <v>0.25369846012547131</v>
      </c>
      <c r="BL7" s="8">
        <f t="shared" si="111"/>
        <v>0.45662264694470994</v>
      </c>
      <c r="BM7" s="8">
        <f t="shared" si="112"/>
        <v>0.468559995362547</v>
      </c>
      <c r="BN7" s="8">
        <f t="shared" si="113"/>
        <v>0.53018306540954696</v>
      </c>
    </row>
    <row r="8" spans="1:88" x14ac:dyDescent="0.25">
      <c r="A8" t="s">
        <v>10</v>
      </c>
      <c r="B8" t="s">
        <v>204</v>
      </c>
      <c r="C8" t="s">
        <v>38</v>
      </c>
      <c r="D8" s="7" t="s">
        <v>473</v>
      </c>
      <c r="E8">
        <f>VLOOKUP(A8,home!$A$2:$E$405,3,FALSE)</f>
        <v>1.4167000000000001</v>
      </c>
      <c r="F8">
        <f>VLOOKUP(B8,home!$B$2:$E$405,3,FALSE)</f>
        <v>0.70589999999999997</v>
      </c>
      <c r="G8">
        <f>VLOOKUP(C8,away!$B$2:$E$405,4,FALSE)</f>
        <v>1.5528999999999999</v>
      </c>
      <c r="H8">
        <f>VLOOKUP(A8,away!$A$2:$E$405,3,FALSE)</f>
        <v>1.2778</v>
      </c>
      <c r="I8">
        <f>VLOOKUP(C8,away!$B$2:$E$405,3,FALSE)</f>
        <v>0.62609999999999999</v>
      </c>
      <c r="J8">
        <f>VLOOKUP(B8,home!$B$2:$E$405,4,FALSE)</f>
        <v>0.78259999999999996</v>
      </c>
      <c r="K8" s="3">
        <f t="shared" si="58"/>
        <v>1.5529753622369999</v>
      </c>
      <c r="L8" s="3">
        <f t="shared" si="59"/>
        <v>0.62610393190799996</v>
      </c>
      <c r="M8" s="5">
        <f t="shared" si="60"/>
        <v>0.11314565656688814</v>
      </c>
      <c r="N8" s="5">
        <f t="shared" si="61"/>
        <v>0.17571241699250628</v>
      </c>
      <c r="O8" s="5">
        <f t="shared" si="62"/>
        <v>7.0840940454840878E-2</v>
      </c>
      <c r="P8" s="5">
        <f t="shared" si="63"/>
        <v>0.11001423516406625</v>
      </c>
      <c r="Q8" s="5">
        <f t="shared" si="64"/>
        <v>0.13643852721423816</v>
      </c>
      <c r="R8" s="5">
        <f t="shared" si="65"/>
        <v>2.217689567941818E-2</v>
      </c>
      <c r="S8" s="5">
        <f t="shared" si="66"/>
        <v>2.6742369760299815E-2</v>
      </c>
      <c r="T8" s="5">
        <f t="shared" si="67"/>
        <v>8.542469835257116E-2</v>
      </c>
      <c r="U8" s="5">
        <f t="shared" si="68"/>
        <v>3.44401726010366E-2</v>
      </c>
      <c r="V8" s="5">
        <f t="shared" si="69"/>
        <v>2.8891386013418095E-3</v>
      </c>
      <c r="W8" s="5">
        <f t="shared" si="70"/>
        <v>7.0628557074538106E-2</v>
      </c>
      <c r="X8" s="5">
        <f t="shared" si="71"/>
        <v>4.4220817289356895E-2</v>
      </c>
      <c r="Y8" s="5">
        <f t="shared" si="72"/>
        <v>1.3843413788525803E-2</v>
      </c>
      <c r="Z8" s="5">
        <f t="shared" si="73"/>
        <v>4.6283471941324207E-3</v>
      </c>
      <c r="AA8" s="5">
        <f t="shared" si="74"/>
        <v>7.1877091603663968E-3</v>
      </c>
      <c r="AB8" s="5">
        <f t="shared" si="75"/>
        <v>5.5811676184871059E-3</v>
      </c>
      <c r="AC8" s="5">
        <f t="shared" si="76"/>
        <v>1.7557367155853799E-4</v>
      </c>
      <c r="AD8" s="5">
        <f t="shared" si="77"/>
        <v>2.7421102251776863E-2</v>
      </c>
      <c r="AE8" s="5">
        <f t="shared" si="78"/>
        <v>1.7168459937088803E-2</v>
      </c>
      <c r="AF8" s="5">
        <f t="shared" si="79"/>
        <v>5.3746201357081349E-3</v>
      </c>
      <c r="AG8" s="5">
        <f t="shared" si="80"/>
        <v>1.1216902664929241E-3</v>
      </c>
      <c r="AH8" s="5">
        <f t="shared" si="81"/>
        <v>7.2445659412041677E-4</v>
      </c>
      <c r="AI8" s="5">
        <f t="shared" si="82"/>
        <v>1.1250632416791374E-3</v>
      </c>
      <c r="AJ8" s="5">
        <f t="shared" si="83"/>
        <v>8.7359774764309602E-4</v>
      </c>
      <c r="AK8" s="5">
        <f t="shared" si="84"/>
        <v>4.5222525953182154E-4</v>
      </c>
      <c r="AL8" s="5">
        <f t="shared" si="85"/>
        <v>6.8285796477006569E-6</v>
      </c>
      <c r="AM8" s="5">
        <f t="shared" si="86"/>
        <v>8.5168592404781893E-3</v>
      </c>
      <c r="AN8" s="5">
        <f t="shared" si="87"/>
        <v>5.3324390579703763E-3</v>
      </c>
      <c r="AO8" s="5">
        <f t="shared" si="88"/>
        <v>1.6693305304275213E-3</v>
      </c>
      <c r="AP8" s="5">
        <f t="shared" si="89"/>
        <v>3.4839146958491282E-4</v>
      </c>
      <c r="AQ8" s="5">
        <f t="shared" si="90"/>
        <v>5.4532317237580063E-5</v>
      </c>
      <c r="AR8" s="5">
        <f t="shared" si="91"/>
        <v>9.0717024415094206E-5</v>
      </c>
      <c r="AS8" s="5">
        <f t="shared" si="92"/>
        <v>1.4088130385209367E-4</v>
      </c>
      <c r="AT8" s="5">
        <f t="shared" si="93"/>
        <v>1.0939259694106304E-4</v>
      </c>
      <c r="AU8" s="5">
        <f t="shared" si="94"/>
        <v>5.6628002620197849E-5</v>
      </c>
      <c r="AV8" s="5">
        <f t="shared" si="95"/>
        <v>2.1985473220464886E-5</v>
      </c>
      <c r="AW8" s="5">
        <f t="shared" si="96"/>
        <v>1.8443310399698713E-7</v>
      </c>
      <c r="AX8" s="5">
        <f t="shared" si="97"/>
        <v>2.2044120940171957E-3</v>
      </c>
      <c r="AY8" s="5">
        <f t="shared" si="98"/>
        <v>1.380191079609714E-3</v>
      </c>
      <c r="AZ8" s="5">
        <f t="shared" si="99"/>
        <v>4.3207153086399449E-4</v>
      </c>
      <c r="BA8" s="5">
        <f t="shared" si="100"/>
        <v>9.017389477981859E-5</v>
      </c>
      <c r="BB8" s="5">
        <f t="shared" si="101"/>
        <v>1.411455751927567E-5</v>
      </c>
      <c r="BC8" s="5">
        <f t="shared" si="102"/>
        <v>1.7674359919920247E-6</v>
      </c>
      <c r="BD8" s="5">
        <f t="shared" si="103"/>
        <v>9.4663809462140832E-6</v>
      </c>
      <c r="BE8" s="5">
        <f t="shared" si="104"/>
        <v>1.4701056379020247E-5</v>
      </c>
      <c r="BF8" s="5">
        <f t="shared" si="105"/>
        <v>1.1415189177737767E-5</v>
      </c>
      <c r="BG8" s="5">
        <f t="shared" si="106"/>
        <v>5.9091691827670641E-6</v>
      </c>
      <c r="BH8" s="5">
        <f t="shared" si="107"/>
        <v>2.2941985380318501E-6</v>
      </c>
      <c r="BI8" s="5">
        <f t="shared" si="108"/>
        <v>7.1256676112872083E-7</v>
      </c>
      <c r="BJ8" s="8">
        <f t="shared" si="109"/>
        <v>0.59739858651128386</v>
      </c>
      <c r="BK8" s="8">
        <f t="shared" si="110"/>
        <v>0.25435399342341197</v>
      </c>
      <c r="BL8" s="8">
        <f t="shared" si="111"/>
        <v>0.14386633131915741</v>
      </c>
      <c r="BM8" s="8">
        <f t="shared" si="112"/>
        <v>0.37053857972952187</v>
      </c>
      <c r="BN8" s="8">
        <f t="shared" si="113"/>
        <v>0.62832867207195786</v>
      </c>
    </row>
    <row r="9" spans="1:88" x14ac:dyDescent="0.25">
      <c r="A9" t="s">
        <v>10</v>
      </c>
      <c r="B9" t="s">
        <v>208</v>
      </c>
      <c r="C9" t="s">
        <v>462</v>
      </c>
      <c r="D9" s="7" t="s">
        <v>473</v>
      </c>
      <c r="E9">
        <f>VLOOKUP(A9,home!$A$2:$E$405,3,FALSE)</f>
        <v>1.4167000000000001</v>
      </c>
      <c r="F9">
        <f>VLOOKUP(B9,home!$B$2:$E$405,3,FALSE)</f>
        <v>0.98819999999999997</v>
      </c>
      <c r="G9">
        <f>VLOOKUP(C9,away!$B$2:$E$405,4,FALSE)</f>
        <v>1.5882000000000001</v>
      </c>
      <c r="H9">
        <f>VLOOKUP(A9,away!$A$2:$E$405,3,FALSE)</f>
        <v>1.2778</v>
      </c>
      <c r="I9">
        <f>VLOOKUP(C9,away!$B$2:$E$405,3,FALSE)</f>
        <v>0.78259999999999996</v>
      </c>
      <c r="J9">
        <f>VLOOKUP(B9,home!$B$2:$E$405,4,FALSE)</f>
        <v>0.93910000000000005</v>
      </c>
      <c r="K9" s="3">
        <f t="shared" si="58"/>
        <v>2.2234529053080001</v>
      </c>
      <c r="L9" s="3">
        <f t="shared" si="59"/>
        <v>0.93910589754800011</v>
      </c>
      <c r="M9" s="5">
        <f t="shared" si="60"/>
        <v>4.231732074535486E-2</v>
      </c>
      <c r="N9" s="5">
        <f t="shared" si="61"/>
        <v>9.4090569756109771E-2</v>
      </c>
      <c r="O9" s="5">
        <f t="shared" si="62"/>
        <v>3.9740445480393079E-2</v>
      </c>
      <c r="P9" s="5">
        <f t="shared" si="63"/>
        <v>8.8361008961614168E-2</v>
      </c>
      <c r="Q9" s="5">
        <f t="shared" si="64"/>
        <v>0.10460297534315367</v>
      </c>
      <c r="R9" s="5">
        <f t="shared" si="65"/>
        <v>1.866024336091095E-2</v>
      </c>
      <c r="S9" s="5">
        <f t="shared" si="66"/>
        <v>4.6125722087282085E-2</v>
      </c>
      <c r="T9" s="5">
        <f t="shared" si="67"/>
        <v>9.8233271045823647E-2</v>
      </c>
      <c r="U9" s="5">
        <f t="shared" si="68"/>
        <v>4.1490172314571777E-2</v>
      </c>
      <c r="V9" s="5">
        <f t="shared" si="69"/>
        <v>1.0701463427393502E-2</v>
      </c>
      <c r="W9" s="5">
        <f t="shared" si="70"/>
        <v>7.752659647686537E-2</v>
      </c>
      <c r="X9" s="5">
        <f t="shared" si="71"/>
        <v>7.2805683968248269E-2</v>
      </c>
      <c r="Y9" s="5">
        <f t="shared" si="72"/>
        <v>3.4186123594798917E-2</v>
      </c>
      <c r="Z9" s="5">
        <f t="shared" si="73"/>
        <v>5.8413148633041307E-3</v>
      </c>
      <c r="AA9" s="5">
        <f t="shared" si="74"/>
        <v>1.2987888503632375E-2</v>
      </c>
      <c r="AB9" s="5">
        <f t="shared" si="75"/>
        <v>1.443897921360889E-2</v>
      </c>
      <c r="AC9" s="5">
        <f t="shared" si="76"/>
        <v>1.3965795937029232E-3</v>
      </c>
      <c r="AD9" s="5">
        <f t="shared" si="77"/>
        <v>4.3094184043781833E-2</v>
      </c>
      <c r="AE9" s="5">
        <f t="shared" si="78"/>
        <v>4.0470002385534436E-2</v>
      </c>
      <c r="AF9" s="5">
        <f t="shared" si="79"/>
        <v>1.9002808957018509E-2</v>
      </c>
      <c r="AG9" s="5">
        <f t="shared" si="80"/>
        <v>5.9485499871713499E-3</v>
      </c>
      <c r="AH9" s="5">
        <f t="shared" si="81"/>
        <v>1.3714033093909243E-3</v>
      </c>
      <c r="AI9" s="5">
        <f t="shared" si="82"/>
        <v>3.0492506726142571E-3</v>
      </c>
      <c r="AJ9" s="5">
        <f t="shared" si="83"/>
        <v>3.3899326335182721E-3</v>
      </c>
      <c r="AK9" s="5">
        <f t="shared" si="84"/>
        <v>2.5124518542648674E-3</v>
      </c>
      <c r="AL9" s="5">
        <f t="shared" si="85"/>
        <v>1.1664555299932346E-4</v>
      </c>
      <c r="AM9" s="5">
        <f t="shared" si="86"/>
        <v>1.9163577742804874E-2</v>
      </c>
      <c r="AN9" s="5">
        <f t="shared" si="87"/>
        <v>1.7996628876387647E-2</v>
      </c>
      <c r="AO9" s="5">
        <f t="shared" si="88"/>
        <v>8.4503701568991382E-3</v>
      </c>
      <c r="AP9" s="5">
        <f t="shared" si="89"/>
        <v>2.6452641502692008E-3</v>
      </c>
      <c r="AQ9" s="5">
        <f t="shared" si="90"/>
        <v>6.210457910225261E-4</v>
      </c>
      <c r="AR9" s="5">
        <f t="shared" si="91"/>
        <v>2.5757858715317244E-4</v>
      </c>
      <c r="AS9" s="5">
        <f t="shared" si="92"/>
        <v>5.7271385795085118E-4</v>
      </c>
      <c r="AT9" s="5">
        <f t="shared" si="93"/>
        <v>6.3670114568548683E-4</v>
      </c>
      <c r="AU9" s="5">
        <f t="shared" si="94"/>
        <v>4.7189167072910924E-4</v>
      </c>
      <c r="AV9" s="5">
        <f t="shared" si="95"/>
        <v>2.6230722656832111E-4</v>
      </c>
      <c r="AW9" s="5">
        <f t="shared" si="96"/>
        <v>6.7656291484623033E-6</v>
      </c>
      <c r="AX9" s="5">
        <f t="shared" si="97"/>
        <v>7.1015521013891971E-3</v>
      </c>
      <c r="AY9" s="5">
        <f t="shared" si="98"/>
        <v>6.6691094601589876E-3</v>
      </c>
      <c r="AZ9" s="5">
        <f t="shared" si="99"/>
        <v>3.1315000127142322E-3</v>
      </c>
      <c r="BA9" s="5">
        <f t="shared" si="100"/>
        <v>9.802700433705245E-4</v>
      </c>
      <c r="BB9" s="5">
        <f t="shared" si="101"/>
        <v>2.3014434472972325E-4</v>
      </c>
      <c r="BC9" s="5">
        <f t="shared" si="102"/>
        <v>4.3225982284600638E-5</v>
      </c>
      <c r="BD9" s="5">
        <f t="shared" si="103"/>
        <v>4.0315595046270947E-5</v>
      </c>
      <c r="BE9" s="5">
        <f t="shared" si="104"/>
        <v>8.9639826934851961E-5</v>
      </c>
      <c r="BF9" s="5">
        <f t="shared" si="105"/>
        <v>9.9654966814801467E-5</v>
      </c>
      <c r="BG9" s="5">
        <f t="shared" si="106"/>
        <v>7.3859375164247554E-5</v>
      </c>
      <c r="BH9" s="5">
        <f t="shared" si="107"/>
        <v>4.1055710573294953E-5</v>
      </c>
      <c r="BI9" s="5">
        <f t="shared" si="108"/>
        <v>1.8257087790735407E-5</v>
      </c>
      <c r="BJ9" s="8">
        <f t="shared" si="109"/>
        <v>0.65699345422053634</v>
      </c>
      <c r="BK9" s="8">
        <f t="shared" si="110"/>
        <v>0.19568784982850584</v>
      </c>
      <c r="BL9" s="8">
        <f t="shared" si="111"/>
        <v>0.14020474239331654</v>
      </c>
      <c r="BM9" s="8">
        <f t="shared" si="112"/>
        <v>0.60429245382711583</v>
      </c>
      <c r="BN9" s="8">
        <f t="shared" si="113"/>
        <v>0.38777256364753648</v>
      </c>
    </row>
    <row r="10" spans="1:88" s="14" customFormat="1" x14ac:dyDescent="0.25">
      <c r="A10" t="s">
        <v>16</v>
      </c>
      <c r="B10" t="s">
        <v>463</v>
      </c>
      <c r="C10" t="s">
        <v>404</v>
      </c>
      <c r="D10" s="7" t="s">
        <v>473</v>
      </c>
      <c r="E10">
        <f>VLOOKUP(A10,home!$A$2:$E$405,3,FALSE)</f>
        <v>1.8472</v>
      </c>
      <c r="F10">
        <f>VLOOKUP(B10,home!$B$2:$E$405,3,FALSE)</f>
        <v>0.54139999999999999</v>
      </c>
      <c r="G10">
        <f>VLOOKUP(C10,away!$B$2:$E$405,4,FALSE)</f>
        <v>1.0827</v>
      </c>
      <c r="H10">
        <f>VLOOKUP(A10,away!$A$2:$E$405,3,FALSE)</f>
        <v>1.3056000000000001</v>
      </c>
      <c r="I10">
        <f>VLOOKUP(C10,away!$B$2:$E$405,3,FALSE)</f>
        <v>0.76590000000000003</v>
      </c>
      <c r="J10">
        <f>VLOOKUP(B10,home!$B$2:$E$405,4,FALSE)</f>
        <v>1.7233000000000001</v>
      </c>
      <c r="K10" s="3">
        <f t="shared" si="58"/>
        <v>1.0827802064159999</v>
      </c>
      <c r="L10" s="3">
        <f t="shared" si="59"/>
        <v>1.7232294136320003</v>
      </c>
      <c r="M10" s="5">
        <f t="shared" si="60"/>
        <v>6.0445713151252543E-2</v>
      </c>
      <c r="N10" s="5">
        <f t="shared" si="61"/>
        <v>6.5449421762875548E-2</v>
      </c>
      <c r="O10" s="5">
        <f t="shared" si="62"/>
        <v>0.10416183083020102</v>
      </c>
      <c r="P10" s="5">
        <f t="shared" si="63"/>
        <v>0.11278436868699351</v>
      </c>
      <c r="Q10" s="5">
        <f t="shared" si="64"/>
        <v>3.5433669203107108E-2</v>
      </c>
      <c r="R10" s="5">
        <f t="shared" si="65"/>
        <v>8.9747365332181459E-2</v>
      </c>
      <c r="S10" s="5">
        <f t="shared" si="66"/>
        <v>5.2610487811988432E-2</v>
      </c>
      <c r="T10" s="5">
        <f t="shared" si="67"/>
        <v>6.106034100370053E-2</v>
      </c>
      <c r="U10" s="5">
        <f t="shared" si="68"/>
        <v>9.7176670759671596E-2</v>
      </c>
      <c r="V10" s="5">
        <f t="shared" si="69"/>
        <v>1.09071987350262E-2</v>
      </c>
      <c r="W10" s="5">
        <f t="shared" si="70"/>
        <v>1.2788958551272194E-2</v>
      </c>
      <c r="X10" s="5">
        <f t="shared" si="71"/>
        <v>2.2038309545272743E-2</v>
      </c>
      <c r="Y10" s="5">
        <f t="shared" si="72"/>
        <v>1.8988531617570432E-2</v>
      </c>
      <c r="Z10" s="5">
        <f t="shared" si="73"/>
        <v>5.1551766578797328E-2</v>
      </c>
      <c r="AA10" s="5">
        <f t="shared" si="74"/>
        <v>5.5819232457299611E-2</v>
      </c>
      <c r="AB10" s="5">
        <f t="shared" si="75"/>
        <v>3.0219980021048778E-2</v>
      </c>
      <c r="AC10" s="5">
        <f t="shared" si="76"/>
        <v>1.2719693624046651E-3</v>
      </c>
      <c r="AD10" s="5">
        <f t="shared" si="77"/>
        <v>3.4619077949980424E-3</v>
      </c>
      <c r="AE10" s="5">
        <f t="shared" si="78"/>
        <v>5.9656613396225277E-3</v>
      </c>
      <c r="AF10" s="5">
        <f t="shared" si="79"/>
        <v>5.1401015461024118E-3</v>
      </c>
      <c r="AG10" s="5">
        <f t="shared" si="80"/>
        <v>2.952524724432999E-3</v>
      </c>
      <c r="AH10" s="5">
        <f t="shared" si="81"/>
        <v>2.2208880123318668E-2</v>
      </c>
      <c r="AI10" s="5">
        <f t="shared" si="82"/>
        <v>2.4047335804195182E-2</v>
      </c>
      <c r="AJ10" s="5">
        <f t="shared" si="83"/>
        <v>1.3018989612910661E-2</v>
      </c>
      <c r="AK10" s="5">
        <f t="shared" si="84"/>
        <v>4.6989014201317229E-3</v>
      </c>
      <c r="AL10" s="5">
        <f t="shared" si="85"/>
        <v>9.4933621624437682E-5</v>
      </c>
      <c r="AM10" s="5">
        <f t="shared" si="86"/>
        <v>7.4969704737222823E-4</v>
      </c>
      <c r="AN10" s="5">
        <f t="shared" si="87"/>
        <v>1.2919000033448868E-3</v>
      </c>
      <c r="AO10" s="5">
        <f t="shared" si="88"/>
        <v>1.1131200426175943E-3</v>
      </c>
      <c r="AP10" s="5">
        <f t="shared" si="89"/>
        <v>6.3938706611398153E-4</v>
      </c>
      <c r="AQ10" s="5">
        <f t="shared" si="90"/>
        <v>2.7545264975587034E-4</v>
      </c>
      <c r="AR10" s="5">
        <f t="shared" si="91"/>
        <v>7.6541990944659502E-3</v>
      </c>
      <c r="AS10" s="5">
        <f t="shared" si="92"/>
        <v>8.2878152754550013E-3</v>
      </c>
      <c r="AT10" s="5">
        <f t="shared" si="93"/>
        <v>4.486941167347421E-3</v>
      </c>
      <c r="AU10" s="5">
        <f t="shared" si="94"/>
        <v>1.6194570277856298E-3</v>
      </c>
      <c r="AV10" s="5">
        <f t="shared" si="95"/>
        <v>4.3837900370689132E-4</v>
      </c>
      <c r="AW10" s="5">
        <f t="shared" si="96"/>
        <v>4.9204061811491674E-6</v>
      </c>
      <c r="AX10" s="5">
        <f t="shared" si="97"/>
        <v>1.3529285395052777E-4</v>
      </c>
      <c r="AY10" s="5">
        <f t="shared" si="98"/>
        <v>2.3314062538176781E-4</v>
      </c>
      <c r="AZ10" s="5">
        <f t="shared" si="99"/>
        <v>2.0087739158521081E-4</v>
      </c>
      <c r="BA10" s="5">
        <f t="shared" si="100"/>
        <v>1.1538594323776953E-4</v>
      </c>
      <c r="BB10" s="5">
        <f t="shared" si="101"/>
        <v>4.9709112826749213E-5</v>
      </c>
      <c r="BC10" s="5">
        <f t="shared" si="102"/>
        <v>1.7132041069721169E-5</v>
      </c>
      <c r="BD10" s="5">
        <f t="shared" si="103"/>
        <v>2.1983235028965277E-3</v>
      </c>
      <c r="BE10" s="5">
        <f t="shared" si="104"/>
        <v>2.3803011762354464E-3</v>
      </c>
      <c r="BF10" s="5">
        <f t="shared" si="105"/>
        <v>1.2886714994682319E-3</v>
      </c>
      <c r="BG10" s="5">
        <f t="shared" si="106"/>
        <v>4.6511599739887616E-4</v>
      </c>
      <c r="BH10" s="5">
        <f t="shared" si="107"/>
        <v>1.2590459891773467E-4</v>
      </c>
      <c r="BI10" s="5">
        <f t="shared" si="108"/>
        <v>2.7265401520973697E-5</v>
      </c>
      <c r="BJ10" s="8">
        <f t="shared" si="109"/>
        <v>0.23810052186621095</v>
      </c>
      <c r="BK10" s="8">
        <f t="shared" si="110"/>
        <v>0.23834781199467156</v>
      </c>
      <c r="BL10" s="8">
        <f t="shared" si="111"/>
        <v>0.47007156010615742</v>
      </c>
      <c r="BM10" s="8">
        <f t="shared" si="112"/>
        <v>0.52982107136002521</v>
      </c>
      <c r="BN10" s="8">
        <f t="shared" si="113"/>
        <v>0.46802236896661115</v>
      </c>
    </row>
    <row r="11" spans="1:88" x14ac:dyDescent="0.25">
      <c r="A11" t="s">
        <v>16</v>
      </c>
      <c r="B11" t="s">
        <v>215</v>
      </c>
      <c r="C11" t="s">
        <v>17</v>
      </c>
      <c r="D11" s="7" t="s">
        <v>473</v>
      </c>
      <c r="E11">
        <f>VLOOKUP(A11,home!$A$2:$E$405,3,FALSE)</f>
        <v>1.8472</v>
      </c>
      <c r="F11">
        <f>VLOOKUP(B11,home!$B$2:$E$405,3,FALSE)</f>
        <v>1.0827</v>
      </c>
      <c r="G11">
        <f>VLOOKUP(C11,away!$B$2:$E$405,4,FALSE)</f>
        <v>1.2181</v>
      </c>
      <c r="H11">
        <f>VLOOKUP(A11,away!$A$2:$E$405,3,FALSE)</f>
        <v>1.3056000000000001</v>
      </c>
      <c r="I11">
        <f>VLOOKUP(C11,away!$B$2:$E$405,3,FALSE)</f>
        <v>0.57440000000000002</v>
      </c>
      <c r="J11">
        <f>VLOOKUP(B11,home!$B$2:$E$405,4,FALSE)</f>
        <v>1.7233000000000001</v>
      </c>
      <c r="K11" s="3">
        <f t="shared" si="58"/>
        <v>2.4361554662639997</v>
      </c>
      <c r="L11" s="3">
        <f t="shared" si="59"/>
        <v>1.292365811712</v>
      </c>
      <c r="M11" s="5">
        <f t="shared" si="60"/>
        <v>2.402834081600691E-2</v>
      </c>
      <c r="N11" s="5">
        <f t="shared" si="61"/>
        <v>5.8536773824169608E-2</v>
      </c>
      <c r="O11" s="5">
        <f t="shared" si="62"/>
        <v>3.1053406182771345E-2</v>
      </c>
      <c r="P11" s="5">
        <f t="shared" si="63"/>
        <v>7.5650925218274698E-2</v>
      </c>
      <c r="Q11" s="5">
        <f t="shared" si="64"/>
        <v>7.1302340764605107E-2</v>
      </c>
      <c r="R11" s="5">
        <f t="shared" si="65"/>
        <v>2.0066180243909867E-2</v>
      </c>
      <c r="S11" s="5">
        <f t="shared" si="66"/>
        <v>5.9544919582717015E-2</v>
      </c>
      <c r="T11" s="5">
        <f t="shared" si="67"/>
        <v>9.2148707499214499E-2</v>
      </c>
      <c r="U11" s="5">
        <f t="shared" si="68"/>
        <v>4.8884334688239703E-2</v>
      </c>
      <c r="V11" s="5">
        <f t="shared" si="69"/>
        <v>2.0830162797126212E-2</v>
      </c>
      <c r="W11" s="5">
        <f t="shared" si="70"/>
        <v>5.7901195737037052E-2</v>
      </c>
      <c r="X11" s="5">
        <f t="shared" si="71"/>
        <v>7.4829525827791288E-2</v>
      </c>
      <c r="Y11" s="5">
        <f t="shared" si="72"/>
        <v>4.8353560443228784E-2</v>
      </c>
      <c r="Z11" s="5">
        <f t="shared" si="73"/>
        <v>8.6442817729599601E-3</v>
      </c>
      <c r="AA11" s="5">
        <f t="shared" si="74"/>
        <v>2.1058814293122667E-2</v>
      </c>
      <c r="AB11" s="5">
        <f t="shared" si="75"/>
        <v>2.5651272776614619E-2</v>
      </c>
      <c r="AC11" s="5">
        <f t="shared" si="76"/>
        <v>4.098860539613604E-3</v>
      </c>
      <c r="AD11" s="5">
        <f t="shared" si="77"/>
        <v>3.5264078624501143E-2</v>
      </c>
      <c r="AE11" s="5">
        <f t="shared" si="78"/>
        <v>4.5574089595829204E-2</v>
      </c>
      <c r="AF11" s="5">
        <f t="shared" si="79"/>
        <v>2.9449197646774616E-2</v>
      </c>
      <c r="AG11" s="5">
        <f t="shared" si="80"/>
        <v>1.2686378740347002E-2</v>
      </c>
      <c r="AH11" s="5">
        <f t="shared" si="81"/>
        <v>2.7928935575446618E-3</v>
      </c>
      <c r="AI11" s="5">
        <f t="shared" si="82"/>
        <v>6.8039229069059362E-3</v>
      </c>
      <c r="AJ11" s="5">
        <f t="shared" si="83"/>
        <v>8.2877069908488706E-3</v>
      </c>
      <c r="AK11" s="5">
        <f t="shared" si="84"/>
        <v>6.7300475628502806E-3</v>
      </c>
      <c r="AL11" s="5">
        <f t="shared" si="85"/>
        <v>5.1619476273764061E-4</v>
      </c>
      <c r="AM11" s="5">
        <f t="shared" si="86"/>
        <v>1.7181755580768406E-2</v>
      </c>
      <c r="AN11" s="5">
        <f t="shared" si="87"/>
        <v>2.2205113497776947E-2</v>
      </c>
      <c r="AO11" s="5">
        <f t="shared" si="88"/>
        <v>1.4348564764855796E-2</v>
      </c>
      <c r="AP11" s="5">
        <f t="shared" si="89"/>
        <v>6.181198183078356E-3</v>
      </c>
      <c r="AQ11" s="5">
        <f t="shared" si="90"/>
        <v>1.9970923018067001E-3</v>
      </c>
      <c r="AR11" s="5">
        <f t="shared" si="91"/>
        <v>7.2188802990428463E-4</v>
      </c>
      <c r="AS11" s="5">
        <f t="shared" si="92"/>
        <v>1.7586314700818726E-3</v>
      </c>
      <c r="AT11" s="5">
        <f t="shared" si="93"/>
        <v>2.1421498344919242E-3</v>
      </c>
      <c r="AU11" s="5">
        <f t="shared" si="94"/>
        <v>1.7395366762846744E-3</v>
      </c>
      <c r="AV11" s="5">
        <f t="shared" si="95"/>
        <v>1.0594454456744045E-3</v>
      </c>
      <c r="AW11" s="5">
        <f t="shared" si="96"/>
        <v>4.5144157630073762E-5</v>
      </c>
      <c r="AX11" s="5">
        <f t="shared" si="97"/>
        <v>6.9762379630168214E-3</v>
      </c>
      <c r="AY11" s="5">
        <f t="shared" si="98"/>
        <v>9.0158514377703027E-3</v>
      </c>
      <c r="AZ11" s="5">
        <f t="shared" si="99"/>
        <v>5.8258890808244104E-3</v>
      </c>
      <c r="BA11" s="5">
        <f t="shared" si="100"/>
        <v>2.5097266236279061E-3</v>
      </c>
      <c r="BB11" s="5">
        <f t="shared" si="101"/>
        <v>8.1087122128002415E-4</v>
      </c>
      <c r="BC11" s="5">
        <f t="shared" si="102"/>
        <v>2.0958844881669187E-4</v>
      </c>
      <c r="BD11" s="5">
        <f t="shared" si="103"/>
        <v>1.5549056828873767E-4</v>
      </c>
      <c r="BE11" s="5">
        <f t="shared" si="104"/>
        <v>3.7879919788910401E-4</v>
      </c>
      <c r="BF11" s="5">
        <f t="shared" si="105"/>
        <v>4.6140686827697965E-4</v>
      </c>
      <c r="BG11" s="5">
        <f t="shared" si="106"/>
        <v>3.7468628810823914E-4</v>
      </c>
      <c r="BH11" s="5">
        <f t="shared" si="107"/>
        <v>2.2819851222726357E-4</v>
      </c>
      <c r="BI11" s="5">
        <f t="shared" si="108"/>
        <v>1.111854105911522E-4</v>
      </c>
      <c r="BJ11" s="8">
        <f t="shared" si="109"/>
        <v>0.61330773780712067</v>
      </c>
      <c r="BK11" s="8">
        <f t="shared" si="110"/>
        <v>0.19368525515424642</v>
      </c>
      <c r="BL11" s="8">
        <f t="shared" si="111"/>
        <v>0.1804599975046266</v>
      </c>
      <c r="BM11" s="8">
        <f t="shared" si="112"/>
        <v>0.70648859790907559</v>
      </c>
      <c r="BN11" s="8">
        <f t="shared" si="113"/>
        <v>0.28063796704973754</v>
      </c>
    </row>
    <row r="12" spans="1:88" x14ac:dyDescent="0.25">
      <c r="A12" t="s">
        <v>16</v>
      </c>
      <c r="B12" t="s">
        <v>55</v>
      </c>
      <c r="C12" t="s">
        <v>53</v>
      </c>
      <c r="D12" s="7" t="s">
        <v>473</v>
      </c>
      <c r="E12">
        <f>VLOOKUP(A12,home!$A$2:$E$405,3,FALSE)</f>
        <v>1.8472</v>
      </c>
      <c r="F12">
        <f>VLOOKUP(B12,home!$B$2:$E$405,3,FALSE)</f>
        <v>1.0827</v>
      </c>
      <c r="G12">
        <f>VLOOKUP(C12,away!$B$2:$E$405,4,FALSE)</f>
        <v>0.2707</v>
      </c>
      <c r="H12">
        <f>VLOOKUP(A12,away!$A$2:$E$405,3,FALSE)</f>
        <v>1.3056000000000001</v>
      </c>
      <c r="I12">
        <f>VLOOKUP(C12,away!$B$2:$E$405,3,FALSE)</f>
        <v>1.5319</v>
      </c>
      <c r="J12">
        <f>VLOOKUP(B12,home!$B$2:$E$405,4,FALSE)</f>
        <v>0.38300000000000001</v>
      </c>
      <c r="K12" s="3">
        <f t="shared" si="58"/>
        <v>0.54139010320799996</v>
      </c>
      <c r="L12" s="3">
        <f t="shared" si="59"/>
        <v>0.76601862912000007</v>
      </c>
      <c r="M12" s="5">
        <f t="shared" si="60"/>
        <v>0.2705201390330858</v>
      </c>
      <c r="N12" s="5">
        <f t="shared" si="61"/>
        <v>0.14645692599096483</v>
      </c>
      <c r="O12" s="5">
        <f t="shared" si="62"/>
        <v>0.20722346605147618</v>
      </c>
      <c r="P12" s="5">
        <f t="shared" si="63"/>
        <v>0.11218873367272816</v>
      </c>
      <c r="Q12" s="5">
        <f t="shared" si="64"/>
        <v>3.9645165138887425E-2</v>
      </c>
      <c r="R12" s="5">
        <f t="shared" si="65"/>
        <v>7.9368517693123336E-2</v>
      </c>
      <c r="S12" s="5">
        <f t="shared" si="66"/>
        <v>1.1631584997772542E-2</v>
      </c>
      <c r="T12" s="5">
        <f t="shared" si="67"/>
        <v>3.0368935050926558E-2</v>
      </c>
      <c r="U12" s="5">
        <f t="shared" si="68"/>
        <v>4.2969329985346014E-2</v>
      </c>
      <c r="V12" s="5">
        <f t="shared" si="69"/>
        <v>5.3597685151238108E-4</v>
      </c>
      <c r="W12" s="5">
        <f t="shared" si="70"/>
        <v>7.1545000154134885E-3</v>
      </c>
      <c r="X12" s="5">
        <f t="shared" si="71"/>
        <v>5.4804802938460588E-3</v>
      </c>
      <c r="Y12" s="5">
        <f t="shared" si="72"/>
        <v>2.0990750008055667E-3</v>
      </c>
      <c r="Z12" s="5">
        <f t="shared" si="73"/>
        <v>2.0265921039524265E-2</v>
      </c>
      <c r="AA12" s="5">
        <f t="shared" si="74"/>
        <v>1.0971769083193221E-2</v>
      </c>
      <c r="AB12" s="5">
        <f t="shared" si="75"/>
        <v>2.9700035981621601E-3</v>
      </c>
      <c r="AC12" s="5">
        <f t="shared" si="76"/>
        <v>1.3892349305303398E-5</v>
      </c>
      <c r="AD12" s="5">
        <f t="shared" si="77"/>
        <v>9.6834387543658649E-4</v>
      </c>
      <c r="AE12" s="5">
        <f t="shared" si="78"/>
        <v>7.4176944797868201E-4</v>
      </c>
      <c r="AF12" s="5">
        <f t="shared" si="79"/>
        <v>2.8410460783186462E-4</v>
      </c>
      <c r="AG12" s="5">
        <f t="shared" si="80"/>
        <v>7.2543140739346717E-5</v>
      </c>
      <c r="AH12" s="5">
        <f t="shared" si="81"/>
        <v>3.8810182631376358E-3</v>
      </c>
      <c r="AI12" s="5">
        <f t="shared" si="82"/>
        <v>2.1011448780322173E-3</v>
      </c>
      <c r="AJ12" s="5">
        <f t="shared" si="83"/>
        <v>5.687695211864113E-4</v>
      </c>
      <c r="AK12" s="5">
        <f t="shared" si="84"/>
        <v>1.0264206325889199E-4</v>
      </c>
      <c r="AL12" s="5">
        <f t="shared" si="85"/>
        <v>2.3045457271638843E-7</v>
      </c>
      <c r="AM12" s="5">
        <f t="shared" si="86"/>
        <v>1.0485035813268968E-4</v>
      </c>
      <c r="AN12" s="5">
        <f t="shared" si="87"/>
        <v>8.0317327599543992E-5</v>
      </c>
      <c r="AO12" s="5">
        <f t="shared" si="88"/>
        <v>3.0762284591192322E-5</v>
      </c>
      <c r="AP12" s="5">
        <f t="shared" si="89"/>
        <v>7.8548276903814799E-6</v>
      </c>
      <c r="AQ12" s="5">
        <f t="shared" si="90"/>
        <v>1.5042360848399593E-6</v>
      </c>
      <c r="AR12" s="5">
        <f t="shared" si="91"/>
        <v>5.9458645790367529E-4</v>
      </c>
      <c r="AS12" s="5">
        <f t="shared" si="92"/>
        <v>3.2190322381054991E-4</v>
      </c>
      <c r="AT12" s="5">
        <f t="shared" si="93"/>
        <v>8.7137609780890755E-5</v>
      </c>
      <c r="AU12" s="5">
        <f t="shared" si="94"/>
        <v>1.5725146517524959E-5</v>
      </c>
      <c r="AV12" s="5">
        <f t="shared" si="95"/>
        <v>2.1283596740209398E-6</v>
      </c>
      <c r="AW12" s="5">
        <f t="shared" si="96"/>
        <v>2.654804059911324E-9</v>
      </c>
      <c r="AX12" s="5">
        <f t="shared" si="97"/>
        <v>9.460824368475429E-6</v>
      </c>
      <c r="AY12" s="5">
        <f t="shared" si="98"/>
        <v>7.247167713084638E-6</v>
      </c>
      <c r="AZ12" s="5">
        <f t="shared" si="99"/>
        <v>2.7757327382899105E-6</v>
      </c>
      <c r="BA12" s="5">
        <f t="shared" si="100"/>
        <v>7.0875432899611362E-7</v>
      </c>
      <c r="BB12" s="5">
        <f t="shared" si="101"/>
        <v>1.357297548701171E-7</v>
      </c>
      <c r="BC12" s="5">
        <f t="shared" si="102"/>
        <v>2.0794304151280159E-8</v>
      </c>
      <c r="BD12" s="5">
        <f t="shared" si="103"/>
        <v>7.5910717229448287E-5</v>
      </c>
      <c r="BE12" s="5">
        <f t="shared" si="104"/>
        <v>4.1097311035444311E-5</v>
      </c>
      <c r="BF12" s="5">
        <f t="shared" si="105"/>
        <v>1.1124838731525234E-5</v>
      </c>
      <c r="BG12" s="5">
        <f t="shared" si="106"/>
        <v>2.0076258630109343E-6</v>
      </c>
      <c r="BH12" s="5">
        <f t="shared" si="107"/>
        <v>2.717271932946349E-7</v>
      </c>
      <c r="BI12" s="5">
        <f t="shared" si="108"/>
        <v>2.9422082644440523E-8</v>
      </c>
      <c r="BJ12" s="8">
        <f t="shared" si="109"/>
        <v>0.23351748060013697</v>
      </c>
      <c r="BK12" s="8">
        <f t="shared" si="110"/>
        <v>0.39489780452669004</v>
      </c>
      <c r="BL12" s="8">
        <f t="shared" si="111"/>
        <v>0.35130858357673805</v>
      </c>
      <c r="BM12" s="8">
        <f t="shared" si="112"/>
        <v>0.14457959764991452</v>
      </c>
      <c r="BN12" s="8">
        <f t="shared" si="113"/>
        <v>0.85540294758026569</v>
      </c>
    </row>
    <row r="13" spans="1:88" x14ac:dyDescent="0.25">
      <c r="A13" t="s">
        <v>16</v>
      </c>
      <c r="B13" t="s">
        <v>212</v>
      </c>
      <c r="C13" t="s">
        <v>434</v>
      </c>
      <c r="D13" s="7" t="s">
        <v>473</v>
      </c>
      <c r="E13">
        <f>VLOOKUP(A13,home!$A$2:$E$405,3,FALSE)</f>
        <v>1.8472</v>
      </c>
      <c r="F13">
        <f>VLOOKUP(B13,home!$B$2:$E$405,3,FALSE)</f>
        <v>1.2632000000000001</v>
      </c>
      <c r="G13">
        <f>VLOOKUP(C13,away!$B$2:$E$405,4,FALSE)</f>
        <v>0.94740000000000002</v>
      </c>
      <c r="H13">
        <f>VLOOKUP(A13,away!$A$2:$E$405,3,FALSE)</f>
        <v>1.3056000000000001</v>
      </c>
      <c r="I13">
        <f>VLOOKUP(C13,away!$B$2:$E$405,3,FALSE)</f>
        <v>0.95740000000000003</v>
      </c>
      <c r="J13">
        <f>VLOOKUP(B13,home!$B$2:$E$405,4,FALSE)</f>
        <v>1.2766</v>
      </c>
      <c r="K13" s="3">
        <f t="shared" si="58"/>
        <v>2.2106470920960004</v>
      </c>
      <c r="L13" s="3">
        <f t="shared" si="59"/>
        <v>1.5957263063040001</v>
      </c>
      <c r="M13" s="5">
        <f t="shared" si="60"/>
        <v>2.2228647403583476E-2</v>
      </c>
      <c r="N13" s="5">
        <f t="shared" si="61"/>
        <v>4.9139694743959121E-2</v>
      </c>
      <c r="O13" s="5">
        <f t="shared" si="62"/>
        <v>3.5470837415454266E-2</v>
      </c>
      <c r="P13" s="5">
        <f t="shared" si="63"/>
        <v>7.8413503586683975E-2</v>
      </c>
      <c r="Q13" s="5">
        <f t="shared" si="64"/>
        <v>5.4315261646109184E-2</v>
      </c>
      <c r="R13" s="5">
        <f t="shared" si="65"/>
        <v>2.8300874185236288E-2</v>
      </c>
      <c r="S13" s="5">
        <f t="shared" si="66"/>
        <v>6.9152628060352397E-2</v>
      </c>
      <c r="T13" s="5">
        <f t="shared" si="67"/>
        <v>8.6672291842481139E-2</v>
      </c>
      <c r="U13" s="5">
        <f t="shared" si="68"/>
        <v>6.2563245221367358E-2</v>
      </c>
      <c r="V13" s="5">
        <f t="shared" si="69"/>
        <v>2.7104662385475022E-2</v>
      </c>
      <c r="W13" s="5">
        <f t="shared" si="70"/>
        <v>4.0023958404801566E-2</v>
      </c>
      <c r="X13" s="5">
        <f t="shared" si="71"/>
        <v>6.3867283308958939E-2</v>
      </c>
      <c r="Y13" s="5">
        <f t="shared" si="72"/>
        <v>5.09573520441381E-2</v>
      </c>
      <c r="Z13" s="5">
        <f t="shared" si="73"/>
        <v>1.5053483142927107E-2</v>
      </c>
      <c r="AA13" s="5">
        <f t="shared" si="74"/>
        <v>3.3277938735827968E-2</v>
      </c>
      <c r="AB13" s="5">
        <f t="shared" si="75"/>
        <v>3.6782889248653486E-2</v>
      </c>
      <c r="AC13" s="5">
        <f t="shared" si="76"/>
        <v>5.9758796345967561E-3</v>
      </c>
      <c r="AD13" s="5">
        <f t="shared" si="77"/>
        <v>2.2119711815436465E-2</v>
      </c>
      <c r="AE13" s="5">
        <f t="shared" si="78"/>
        <v>3.5297006031755382E-2</v>
      </c>
      <c r="AF13" s="5">
        <f t="shared" si="79"/>
        <v>2.8162180529321519E-2</v>
      </c>
      <c r="AG13" s="5">
        <f t="shared" si="80"/>
        <v>1.4979710771173551E-2</v>
      </c>
      <c r="AH13" s="5">
        <f t="shared" si="81"/>
        <v>6.0053097631681531E-3</v>
      </c>
      <c r="AI13" s="5">
        <f t="shared" si="82"/>
        <v>1.3275620565083397E-2</v>
      </c>
      <c r="AJ13" s="5">
        <f t="shared" si="83"/>
        <v>1.4673855998985741E-2</v>
      </c>
      <c r="AK13" s="5">
        <f t="shared" si="84"/>
        <v>1.081290569799776E-2</v>
      </c>
      <c r="AL13" s="5">
        <f t="shared" si="85"/>
        <v>8.4321758432409708E-4</v>
      </c>
      <c r="AM13" s="5">
        <f t="shared" si="86"/>
        <v>9.7797753205592329E-3</v>
      </c>
      <c r="AN13" s="5">
        <f t="shared" si="87"/>
        <v>1.5605844748759003E-2</v>
      </c>
      <c r="AO13" s="5">
        <f t="shared" si="88"/>
        <v>1.2451328498845443E-2</v>
      </c>
      <c r="AP13" s="5">
        <f t="shared" si="89"/>
        <v>6.622970811346789E-3</v>
      </c>
      <c r="AQ13" s="5">
        <f t="shared" si="90"/>
        <v>2.6421121873874054E-3</v>
      </c>
      <c r="AR13" s="5">
        <f t="shared" si="91"/>
        <v>1.9165661533183326E-3</v>
      </c>
      <c r="AS13" s="5">
        <f t="shared" si="92"/>
        <v>4.2368513936427892E-3</v>
      </c>
      <c r="AT13" s="5">
        <f t="shared" si="93"/>
        <v>4.6830916064996599E-3</v>
      </c>
      <c r="AU13" s="5">
        <f t="shared" si="94"/>
        <v>3.4508876139758868E-3</v>
      </c>
      <c r="AV13" s="5">
        <f t="shared" si="95"/>
        <v>1.9071736672464752E-3</v>
      </c>
      <c r="AW13" s="5">
        <f t="shared" si="96"/>
        <v>8.2625666520778663E-5</v>
      </c>
      <c r="AX13" s="5">
        <f t="shared" si="97"/>
        <v>3.603271978957749E-3</v>
      </c>
      <c r="AY13" s="5">
        <f t="shared" si="98"/>
        <v>5.7498358855909539E-3</v>
      </c>
      <c r="AZ13" s="5">
        <f t="shared" si="99"/>
        <v>4.5875821897841222E-3</v>
      </c>
      <c r="BA13" s="5">
        <f t="shared" si="100"/>
        <v>2.4401751941900774E-3</v>
      </c>
      <c r="BB13" s="5">
        <f t="shared" si="101"/>
        <v>9.7346293733989496E-4</v>
      </c>
      <c r="BC13" s="5">
        <f t="shared" si="102"/>
        <v>3.1067608346504647E-4</v>
      </c>
      <c r="BD13" s="5">
        <f t="shared" si="103"/>
        <v>5.0971917143698825E-4</v>
      </c>
      <c r="BE13" s="5">
        <f t="shared" si="104"/>
        <v>1.1268092041227607E-3</v>
      </c>
      <c r="BF13" s="5">
        <f t="shared" si="105"/>
        <v>1.245488745220495E-3</v>
      </c>
      <c r="BG13" s="5">
        <f t="shared" si="106"/>
        <v>9.1777869095332793E-4</v>
      </c>
      <c r="BH13" s="5">
        <f t="shared" si="107"/>
        <v>5.0722119858591212E-4</v>
      </c>
      <c r="BI13" s="5">
        <f t="shared" si="108"/>
        <v>2.2425741354067889E-4</v>
      </c>
      <c r="BJ13" s="8">
        <f t="shared" si="109"/>
        <v>0.51030148697436073</v>
      </c>
      <c r="BK13" s="8">
        <f t="shared" si="110"/>
        <v>0.20946837454060666</v>
      </c>
      <c r="BL13" s="8">
        <f t="shared" si="111"/>
        <v>0.26188932169031776</v>
      </c>
      <c r="BM13" s="8">
        <f t="shared" si="112"/>
        <v>0.72317663714811575</v>
      </c>
      <c r="BN13" s="8">
        <f t="shared" si="113"/>
        <v>0.26786881898102632</v>
      </c>
    </row>
    <row r="14" spans="1:88" x14ac:dyDescent="0.25">
      <c r="A14" t="s">
        <v>67</v>
      </c>
      <c r="B14" t="s">
        <v>70</v>
      </c>
      <c r="C14" t="s">
        <v>58</v>
      </c>
      <c r="D14" s="7" t="s">
        <v>473</v>
      </c>
      <c r="E14">
        <f>VLOOKUP(A14,home!$A$2:$E$405,3,FALSE)</f>
        <v>1.5417000000000001</v>
      </c>
      <c r="F14">
        <f>VLOOKUP(B14,home!$B$2:$E$405,3,FALSE)</f>
        <v>0.90810000000000002</v>
      </c>
      <c r="G14">
        <f>VLOOKUP(C14,away!$B$2:$E$405,4,FALSE)</f>
        <v>0.64859999999999995</v>
      </c>
      <c r="H14">
        <f>VLOOKUP(A14,away!$A$2:$E$405,3,FALSE)</f>
        <v>1.2666999999999999</v>
      </c>
      <c r="I14">
        <f>VLOOKUP(C14,away!$B$2:$E$405,3,FALSE)</f>
        <v>1.2630999999999999</v>
      </c>
      <c r="J14">
        <f>VLOOKUP(B14,home!$B$2:$E$405,4,FALSE)</f>
        <v>1.7367999999999999</v>
      </c>
      <c r="K14" s="3">
        <f t="shared" si="58"/>
        <v>0.90805152562199998</v>
      </c>
      <c r="L14" s="3">
        <f t="shared" si="59"/>
        <v>2.7788257597359993</v>
      </c>
      <c r="M14" s="5">
        <f t="shared" si="60"/>
        <v>2.5050104360853649E-2</v>
      </c>
      <c r="N14" s="5">
        <f t="shared" si="61"/>
        <v>2.2746785481863475E-2</v>
      </c>
      <c r="O14" s="5">
        <f t="shared" si="62"/>
        <v>6.9609875282015204E-2</v>
      </c>
      <c r="P14" s="5">
        <f t="shared" si="63"/>
        <v>6.3209353448191063E-2</v>
      </c>
      <c r="Q14" s="5">
        <f t="shared" si="64"/>
        <v>1.032762662990124E-2</v>
      </c>
      <c r="R14" s="5">
        <f t="shared" si="65"/>
        <v>9.6716857282837063E-2</v>
      </c>
      <c r="S14" s="5">
        <f t="shared" si="66"/>
        <v>3.9874308563581054E-2</v>
      </c>
      <c r="T14" s="5">
        <f t="shared" si="67"/>
        <v>2.869867491610505E-2</v>
      </c>
      <c r="U14" s="5">
        <f t="shared" si="68"/>
        <v>8.7823889809045444E-2</v>
      </c>
      <c r="V14" s="5">
        <f t="shared" si="69"/>
        <v>1.1179502165340974E-2</v>
      </c>
      <c r="W14" s="5">
        <f t="shared" si="70"/>
        <v>3.1260057057787395E-3</v>
      </c>
      <c r="X14" s="5">
        <f t="shared" si="71"/>
        <v>8.6866251802996744E-3</v>
      </c>
      <c r="Y14" s="5">
        <f t="shared" si="72"/>
        <v>1.2069308908094056E-2</v>
      </c>
      <c r="Z14" s="5">
        <f t="shared" si="73"/>
        <v>8.9586431472752637E-2</v>
      </c>
      <c r="AA14" s="5">
        <f t="shared" si="74"/>
        <v>8.1349095773863789E-2</v>
      </c>
      <c r="AB14" s="5">
        <f t="shared" si="75"/>
        <v>3.6934585262713593E-2</v>
      </c>
      <c r="AC14" s="5">
        <f t="shared" si="76"/>
        <v>1.7630892210177549E-3</v>
      </c>
      <c r="AD14" s="5">
        <f t="shared" si="77"/>
        <v>7.0964356255886509E-4</v>
      </c>
      <c r="AE14" s="5">
        <f t="shared" si="78"/>
        <v>1.9719758118693993E-3</v>
      </c>
      <c r="AF14" s="5">
        <f t="shared" si="79"/>
        <v>2.7398885917994998E-3</v>
      </c>
      <c r="AG14" s="5">
        <f t="shared" si="80"/>
        <v>2.5378909992330801E-3</v>
      </c>
      <c r="AH14" s="5">
        <f t="shared" si="81"/>
        <v>6.2236270874827221E-2</v>
      </c>
      <c r="AI14" s="5">
        <f t="shared" si="82"/>
        <v>5.6513740716910905E-2</v>
      </c>
      <c r="AJ14" s="5">
        <f t="shared" si="83"/>
        <v>2.5658694238298536E-2</v>
      </c>
      <c r="AK14" s="5">
        <f t="shared" si="84"/>
        <v>7.7664721495184713E-3</v>
      </c>
      <c r="AL14" s="5">
        <f t="shared" si="85"/>
        <v>1.7795331808064278E-4</v>
      </c>
      <c r="AM14" s="5">
        <f t="shared" si="86"/>
        <v>1.2887858392588179E-4</v>
      </c>
      <c r="AN14" s="5">
        <f t="shared" si="87"/>
        <v>3.5813112889153815E-4</v>
      </c>
      <c r="AO14" s="5">
        <f t="shared" si="88"/>
        <v>4.9759200316357003E-4</v>
      </c>
      <c r="AP14" s="5">
        <f t="shared" si="89"/>
        <v>4.6090715874318834E-4</v>
      </c>
      <c r="AQ14" s="5">
        <f t="shared" si="90"/>
        <v>3.201951713905753E-4</v>
      </c>
      <c r="AR14" s="5">
        <f t="shared" si="91"/>
        <v>3.4588750539375442E-2</v>
      </c>
      <c r="AS14" s="5">
        <f t="shared" si="92"/>
        <v>3.1408367696638649E-2</v>
      </c>
      <c r="AT14" s="5">
        <f t="shared" si="93"/>
        <v>1.4260208102114728E-2</v>
      </c>
      <c r="AU14" s="5">
        <f t="shared" si="94"/>
        <v>4.3163345742708295E-3</v>
      </c>
      <c r="AV14" s="5">
        <f t="shared" si="95"/>
        <v>9.7986354881540272E-4</v>
      </c>
      <c r="AW14" s="5">
        <f t="shared" si="96"/>
        <v>1.2473128541150359E-5</v>
      </c>
      <c r="AX14" s="5">
        <f t="shared" si="97"/>
        <v>1.9504732458983309E-5</v>
      </c>
      <c r="AY14" s="5">
        <f t="shared" si="98"/>
        <v>5.4200252993781696E-5</v>
      </c>
      <c r="AZ14" s="5">
        <f t="shared" si="99"/>
        <v>7.530652960166443E-5</v>
      </c>
      <c r="BA14" s="5">
        <f t="shared" si="100"/>
        <v>6.9754574777808882E-5</v>
      </c>
      <c r="BB14" s="5">
        <f t="shared" si="101"/>
        <v>4.8458952313001585E-5</v>
      </c>
      <c r="BC14" s="5">
        <f t="shared" si="102"/>
        <v>2.693179699543744E-5</v>
      </c>
      <c r="BD14" s="5">
        <f t="shared" si="103"/>
        <v>1.6019351832649822E-2</v>
      </c>
      <c r="BE14" s="5">
        <f t="shared" si="104"/>
        <v>1.4546396871113252E-2</v>
      </c>
      <c r="BF14" s="5">
        <f t="shared" si="105"/>
        <v>6.6044389355587362E-3</v>
      </c>
      <c r="BG14" s="5">
        <f t="shared" si="106"/>
        <v>1.9990569504371499E-3</v>
      </c>
      <c r="BH14" s="5">
        <f t="shared" si="107"/>
        <v>4.5381167841242903E-4</v>
      </c>
      <c r="BI14" s="5">
        <f t="shared" si="108"/>
        <v>8.2416877385497363E-5</v>
      </c>
      <c r="BJ14" s="8">
        <f t="shared" si="109"/>
        <v>9.5674286672758541E-2</v>
      </c>
      <c r="BK14" s="8">
        <f t="shared" si="110"/>
        <v>0.14130851133005889</v>
      </c>
      <c r="BL14" s="8">
        <f t="shared" si="111"/>
        <v>0.64986847899680211</v>
      </c>
      <c r="BM14" s="8">
        <f t="shared" si="112"/>
        <v>0.68873537886225766</v>
      </c>
      <c r="BN14" s="8">
        <f t="shared" si="113"/>
        <v>0.28766060248566172</v>
      </c>
    </row>
    <row r="15" spans="1:88" x14ac:dyDescent="0.25">
      <c r="A15" t="s">
        <v>67</v>
      </c>
      <c r="B15" t="s">
        <v>74</v>
      </c>
      <c r="C15" t="s">
        <v>75</v>
      </c>
      <c r="D15" s="7" t="s">
        <v>473</v>
      </c>
      <c r="E15">
        <f>VLOOKUP(A15,home!$A$2:$E$405,3,FALSE)</f>
        <v>1.5417000000000001</v>
      </c>
      <c r="F15">
        <f>VLOOKUP(B15,home!$B$2:$E$405,3,FALSE)</f>
        <v>0.90810000000000002</v>
      </c>
      <c r="G15">
        <f>VLOOKUP(C15,away!$B$2:$E$405,4,FALSE)</f>
        <v>0.64859999999999995</v>
      </c>
      <c r="H15">
        <f>VLOOKUP(A15,away!$A$2:$E$405,3,FALSE)</f>
        <v>1.2666999999999999</v>
      </c>
      <c r="I15">
        <f>VLOOKUP(C15,away!$B$2:$E$405,3,FALSE)</f>
        <v>0.78949999999999998</v>
      </c>
      <c r="J15">
        <f>VLOOKUP(B15,home!$B$2:$E$405,4,FALSE)</f>
        <v>1.1052</v>
      </c>
      <c r="K15" s="3">
        <f t="shared" si="58"/>
        <v>0.90805152562199998</v>
      </c>
      <c r="L15" s="3">
        <f t="shared" si="59"/>
        <v>1.1052659251799999</v>
      </c>
      <c r="M15" s="5">
        <f t="shared" si="60"/>
        <v>0.13354491032274546</v>
      </c>
      <c r="N15" s="5">
        <f t="shared" si="61"/>
        <v>0.1212656595576222</v>
      </c>
      <c r="O15" s="5">
        <f t="shared" si="62"/>
        <v>0.1476026388609494</v>
      </c>
      <c r="P15" s="5">
        <f t="shared" si="63"/>
        <v>0.13403080140351822</v>
      </c>
      <c r="Q15" s="5">
        <f t="shared" si="64"/>
        <v>5.5057733583428435E-2</v>
      </c>
      <c r="R15" s="5">
        <f t="shared" si="65"/>
        <v>8.1570083599828327E-2</v>
      </c>
      <c r="S15" s="5">
        <f t="shared" si="66"/>
        <v>3.3629615088763228E-2</v>
      </c>
      <c r="T15" s="5">
        <f t="shared" si="67"/>
        <v>6.0853436847401986E-2</v>
      </c>
      <c r="U15" s="5">
        <f t="shared" si="68"/>
        <v>7.4069838857938192E-2</v>
      </c>
      <c r="V15" s="5">
        <f t="shared" si="69"/>
        <v>3.7502192669329891E-3</v>
      </c>
      <c r="W15" s="5">
        <f t="shared" si="70"/>
        <v>1.6665086325907276E-2</v>
      </c>
      <c r="X15" s="5">
        <f t="shared" si="71"/>
        <v>1.8419352056208472E-2</v>
      </c>
      <c r="Y15" s="5">
        <f t="shared" si="72"/>
        <v>1.0179141095810697E-2</v>
      </c>
      <c r="Z15" s="5">
        <f t="shared" si="73"/>
        <v>3.0052211305658064E-2</v>
      </c>
      <c r="AA15" s="5">
        <f t="shared" si="74"/>
        <v>2.7288956324417524E-2</v>
      </c>
      <c r="AB15" s="5">
        <f t="shared" si="75"/>
        <v>1.2389889211509726E-2</v>
      </c>
      <c r="AC15" s="5">
        <f t="shared" si="76"/>
        <v>2.352415062895195E-4</v>
      </c>
      <c r="AD15" s="5">
        <f t="shared" si="77"/>
        <v>3.7831892657156068E-3</v>
      </c>
      <c r="AE15" s="5">
        <f t="shared" si="78"/>
        <v>4.181430183902205E-3</v>
      </c>
      <c r="AF15" s="5">
        <f t="shared" si="79"/>
        <v>2.3107961503931241E-3</v>
      </c>
      <c r="AG15" s="5">
        <f t="shared" si="80"/>
        <v>8.5134808168887955E-4</v>
      </c>
      <c r="AH15" s="5">
        <f t="shared" si="81"/>
        <v>8.3039212831132574E-3</v>
      </c>
      <c r="AI15" s="5">
        <f t="shared" si="82"/>
        <v>7.5403883897759887E-3</v>
      </c>
      <c r="AJ15" s="5">
        <f t="shared" si="83"/>
        <v>3.4235305905592505E-3</v>
      </c>
      <c r="AK15" s="5">
        <f t="shared" si="84"/>
        <v>1.0362473919236382E-3</v>
      </c>
      <c r="AL15" s="5">
        <f t="shared" si="85"/>
        <v>9.4438964495631368E-6</v>
      </c>
      <c r="AM15" s="5">
        <f t="shared" si="86"/>
        <v>6.8706615688996647E-4</v>
      </c>
      <c r="AN15" s="5">
        <f t="shared" si="87"/>
        <v>7.5939081155485585E-4</v>
      </c>
      <c r="AO15" s="5">
        <f t="shared" si="88"/>
        <v>4.1966439395318435E-4</v>
      </c>
      <c r="AP15" s="5">
        <f t="shared" si="89"/>
        <v>1.5461358488259009E-4</v>
      </c>
      <c r="AQ15" s="5">
        <f t="shared" si="90"/>
        <v>4.2722281735163114E-5</v>
      </c>
      <c r="AR15" s="5">
        <f t="shared" si="91"/>
        <v>1.8356082479204137E-3</v>
      </c>
      <c r="AS15" s="5">
        <f t="shared" si="92"/>
        <v>1.6668268699684581E-3</v>
      </c>
      <c r="AT15" s="5">
        <f t="shared" si="93"/>
        <v>7.5678234111130045E-4</v>
      </c>
      <c r="AU15" s="5">
        <f t="shared" si="94"/>
        <v>2.2906578646996847E-4</v>
      </c>
      <c r="AV15" s="5">
        <f t="shared" si="95"/>
        <v>5.2000884217964517E-5</v>
      </c>
      <c r="AW15" s="5">
        <f t="shared" si="96"/>
        <v>2.6328492257933657E-7</v>
      </c>
      <c r="AX15" s="5">
        <f t="shared" si="97"/>
        <v>1.0398191199452969E-4</v>
      </c>
      <c r="AY15" s="5">
        <f t="shared" si="98"/>
        <v>1.1492766416261919E-4</v>
      </c>
      <c r="AZ15" s="5">
        <f t="shared" si="99"/>
        <v>6.3512815529736811E-5</v>
      </c>
      <c r="BA15" s="5">
        <f t="shared" si="100"/>
        <v>2.3399516939087077E-5</v>
      </c>
      <c r="BB15" s="5">
        <f t="shared" si="101"/>
        <v>6.4656721846112923E-6</v>
      </c>
      <c r="BC15" s="5">
        <f t="shared" si="102"/>
        <v>1.4292574298069986E-6</v>
      </c>
      <c r="BD15" s="5">
        <f t="shared" si="103"/>
        <v>3.3813920806763213E-4</v>
      </c>
      <c r="BE15" s="5">
        <f t="shared" si="104"/>
        <v>3.0704782375842824E-4</v>
      </c>
      <c r="BF15" s="5">
        <f t="shared" si="105"/>
        <v>1.3940762240137783E-4</v>
      </c>
      <c r="BG15" s="5">
        <f t="shared" si="106"/>
        <v>4.2196434734968958E-5</v>
      </c>
      <c r="BH15" s="5">
        <f t="shared" si="107"/>
        <v>9.5791342342244262E-6</v>
      </c>
      <c r="BI15" s="5">
        <f t="shared" si="108"/>
        <v>1.7396694911050846E-6</v>
      </c>
      <c r="BJ15" s="8">
        <f t="shared" si="109"/>
        <v>0.29594434721533502</v>
      </c>
      <c r="BK15" s="8">
        <f t="shared" si="110"/>
        <v>0.30531515914886159</v>
      </c>
      <c r="BL15" s="8">
        <f t="shared" si="111"/>
        <v>0.36860388853239129</v>
      </c>
      <c r="BM15" s="8">
        <f t="shared" si="112"/>
        <v>0.32672911449491382</v>
      </c>
      <c r="BN15" s="8">
        <f t="shared" si="113"/>
        <v>0.67307182732809201</v>
      </c>
    </row>
    <row r="16" spans="1:88" x14ac:dyDescent="0.25">
      <c r="A16" t="s">
        <v>67</v>
      </c>
      <c r="B16" t="s">
        <v>68</v>
      </c>
      <c r="C16" t="s">
        <v>81</v>
      </c>
      <c r="D16" s="7" t="s">
        <v>473</v>
      </c>
      <c r="E16">
        <f>VLOOKUP(A16,home!$A$2:$E$405,3,FALSE)</f>
        <v>1.5417000000000001</v>
      </c>
      <c r="F16">
        <f>VLOOKUP(B16,home!$B$2:$E$405,3,FALSE)</f>
        <v>0.64859999999999995</v>
      </c>
      <c r="G16">
        <f>VLOOKUP(C16,away!$B$2:$E$405,4,FALSE)</f>
        <v>0.51890000000000003</v>
      </c>
      <c r="H16">
        <f>VLOOKUP(A16,away!$A$2:$E$405,3,FALSE)</f>
        <v>1.2666999999999999</v>
      </c>
      <c r="I16">
        <f>VLOOKUP(C16,away!$B$2:$E$405,3,FALSE)</f>
        <v>0.78949999999999998</v>
      </c>
      <c r="J16">
        <f>VLOOKUP(B16,home!$B$2:$E$405,4,FALSE)</f>
        <v>0.78949999999999998</v>
      </c>
      <c r="K16" s="3">
        <f t="shared" si="58"/>
        <v>0.51887230111799998</v>
      </c>
      <c r="L16" s="3">
        <f t="shared" si="59"/>
        <v>0.78954709367499987</v>
      </c>
      <c r="M16" s="5">
        <f t="shared" si="60"/>
        <v>0.27024687259586444</v>
      </c>
      <c r="N16" s="5">
        <f t="shared" si="61"/>
        <v>0.14022361665375915</v>
      </c>
      <c r="O16" s="5">
        <f t="shared" si="62"/>
        <v>0.21337263283282276</v>
      </c>
      <c r="P16" s="5">
        <f t="shared" si="63"/>
        <v>0.11071314899357285</v>
      </c>
      <c r="Q16" s="5">
        <f t="shared" si="64"/>
        <v>3.6379075322112146E-2</v>
      </c>
      <c r="R16" s="5">
        <f t="shared" si="65"/>
        <v>8.4233871061469012E-2</v>
      </c>
      <c r="S16" s="5">
        <f t="shared" si="66"/>
        <v>1.1339077897862626E-2</v>
      </c>
      <c r="T16" s="5">
        <f t="shared" si="67"/>
        <v>2.8722993191157554E-2</v>
      </c>
      <c r="U16" s="5">
        <f t="shared" si="68"/>
        <v>4.3706622509741333E-2</v>
      </c>
      <c r="V16" s="5">
        <f t="shared" si="69"/>
        <v>5.1614741435700206E-4</v>
      </c>
      <c r="W16" s="5">
        <f t="shared" si="70"/>
        <v>6.2920315083097927E-3</v>
      </c>
      <c r="X16" s="5">
        <f t="shared" si="71"/>
        <v>4.9678551906975231E-3</v>
      </c>
      <c r="Y16" s="5">
        <f t="shared" si="72"/>
        <v>1.9611778138067452E-3</v>
      </c>
      <c r="Z16" s="5">
        <f t="shared" si="73"/>
        <v>2.2168869361859186E-2</v>
      </c>
      <c r="AA16" s="5">
        <f t="shared" si="74"/>
        <v>1.1502812258972202E-2</v>
      </c>
      <c r="AB16" s="5">
        <f t="shared" si="75"/>
        <v>2.9842453330706218E-3</v>
      </c>
      <c r="AC16" s="5">
        <f t="shared" si="76"/>
        <v>1.3215764774503401E-5</v>
      </c>
      <c r="AD16" s="5">
        <f t="shared" si="77"/>
        <v>8.1619021685591555E-4</v>
      </c>
      <c r="AE16" s="5">
        <f t="shared" si="78"/>
        <v>6.4442061360455599E-4</v>
      </c>
      <c r="AF16" s="5">
        <f t="shared" si="79"/>
        <v>2.5440021128786861E-4</v>
      </c>
      <c r="AG16" s="5">
        <f t="shared" si="80"/>
        <v>6.695364915088087E-5</v>
      </c>
      <c r="AH16" s="5">
        <f t="shared" si="81"/>
        <v>4.3758415936791658E-3</v>
      </c>
      <c r="AI16" s="5">
        <f t="shared" si="82"/>
        <v>2.270502997040165E-3</v>
      </c>
      <c r="AJ16" s="5">
        <f t="shared" si="83"/>
        <v>5.8905055738477281E-4</v>
      </c>
      <c r="AK16" s="5">
        <f t="shared" si="84"/>
        <v>1.0188067272835921E-4</v>
      </c>
      <c r="AL16" s="5">
        <f t="shared" si="85"/>
        <v>2.1656627075668855E-7</v>
      </c>
      <c r="AM16" s="5">
        <f t="shared" si="86"/>
        <v>8.4699699194005696E-5</v>
      </c>
      <c r="AN16" s="5">
        <f t="shared" si="87"/>
        <v>6.6874401333773923E-5</v>
      </c>
      <c r="AO16" s="5">
        <f t="shared" si="88"/>
        <v>2.6400244607168364E-5</v>
      </c>
      <c r="AP16" s="5">
        <f t="shared" si="89"/>
        <v>6.9480788006329587E-6</v>
      </c>
      <c r="AQ16" s="5">
        <f t="shared" si="90"/>
        <v>1.3714588559161577E-6</v>
      </c>
      <c r="AR16" s="5">
        <f t="shared" si="91"/>
        <v>6.9098660253431312E-4</v>
      </c>
      <c r="AS16" s="5">
        <f t="shared" si="92"/>
        <v>3.5853380849868783E-4</v>
      </c>
      <c r="AT16" s="5">
        <f t="shared" si="93"/>
        <v>9.3016631122157226E-5</v>
      </c>
      <c r="AU16" s="5">
        <f t="shared" si="94"/>
        <v>1.6087917810865967E-5</v>
      </c>
      <c r="AV16" s="5">
        <f t="shared" si="95"/>
        <v>2.0868937336803203E-6</v>
      </c>
      <c r="AW16" s="5">
        <f t="shared" si="96"/>
        <v>2.4644887726953785E-9</v>
      </c>
      <c r="AX16" s="5">
        <f t="shared" si="97"/>
        <v>7.324721304132684E-6</v>
      </c>
      <c r="AY16" s="5">
        <f t="shared" si="98"/>
        <v>5.7832124176573158E-6</v>
      </c>
      <c r="AZ16" s="5">
        <f t="shared" si="99"/>
        <v>2.2830592782332509E-6</v>
      </c>
      <c r="BA16" s="5">
        <f t="shared" si="100"/>
        <v>6.0086093927226891E-7</v>
      </c>
      <c r="BB16" s="5">
        <f t="shared" si="101"/>
        <v>1.1860200207631261E-7</v>
      </c>
      <c r="BC16" s="5">
        <f t="shared" si="102"/>
        <v>1.8728373208677784E-8</v>
      </c>
      <c r="BD16" s="5">
        <f t="shared" si="103"/>
        <v>9.092774396655483E-5</v>
      </c>
      <c r="BE16" s="5">
        <f t="shared" si="104"/>
        <v>4.7179887747394642E-5</v>
      </c>
      <c r="BF16" s="5">
        <f t="shared" si="105"/>
        <v>1.2240168460989792E-5</v>
      </c>
      <c r="BG16" s="5">
        <f t="shared" si="106"/>
        <v>2.1170281251419141E-6</v>
      </c>
      <c r="BH16" s="5">
        <f t="shared" si="107"/>
        <v>2.7461681370597754E-7</v>
      </c>
      <c r="BI16" s="5">
        <f t="shared" si="108"/>
        <v>2.8498211610662748E-8</v>
      </c>
      <c r="BJ16" s="8">
        <f t="shared" si="109"/>
        <v>0.22053113743784827</v>
      </c>
      <c r="BK16" s="8">
        <f t="shared" si="110"/>
        <v>0.39283446244511988</v>
      </c>
      <c r="BL16" s="8">
        <f t="shared" si="111"/>
        <v>0.36445093961393354</v>
      </c>
      <c r="BM16" s="8">
        <f t="shared" si="112"/>
        <v>0.14481041065123146</v>
      </c>
      <c r="BN16" s="8">
        <f t="shared" si="113"/>
        <v>0.85516921745960039</v>
      </c>
    </row>
    <row r="17" spans="1:66" x14ac:dyDescent="0.25">
      <c r="A17" t="s">
        <v>67</v>
      </c>
      <c r="B17" t="s">
        <v>77</v>
      </c>
      <c r="C17" t="s">
        <v>97</v>
      </c>
      <c r="D17" s="7" t="s">
        <v>473</v>
      </c>
      <c r="E17">
        <f>VLOOKUP(A17,home!$A$2:$E$405,3,FALSE)</f>
        <v>1.5417000000000001</v>
      </c>
      <c r="F17">
        <f>VLOOKUP(B17,home!$B$2:$E$405,3,FALSE)</f>
        <v>1.0378000000000001</v>
      </c>
      <c r="G17">
        <f>VLOOKUP(C17,away!$B$2:$E$405,4,FALSE)</f>
        <v>0.90810000000000002</v>
      </c>
      <c r="H17">
        <f>VLOOKUP(A17,away!$A$2:$E$405,3,FALSE)</f>
        <v>1.2666999999999999</v>
      </c>
      <c r="I17">
        <f>VLOOKUP(C17,away!$B$2:$E$405,3,FALSE)</f>
        <v>1.1052</v>
      </c>
      <c r="J17">
        <f>VLOOKUP(B17,home!$B$2:$E$405,4,FALSE)</f>
        <v>0.63160000000000005</v>
      </c>
      <c r="K17" s="3">
        <f t="shared" si="58"/>
        <v>1.4529384417060003</v>
      </c>
      <c r="L17" s="3">
        <f t="shared" si="59"/>
        <v>0.88421274014400009</v>
      </c>
      <c r="M17" s="5">
        <f t="shared" si="60"/>
        <v>9.6602449412313399E-2</v>
      </c>
      <c r="N17" s="5">
        <f t="shared" si="61"/>
        <v>0.14035741231410934</v>
      </c>
      <c r="O17" s="5">
        <f t="shared" si="62"/>
        <v>8.5417116499483775E-2</v>
      </c>
      <c r="P17" s="5">
        <f t="shared" si="63"/>
        <v>0.12410581214177983</v>
      </c>
      <c r="Q17" s="5">
        <f t="shared" si="64"/>
        <v>0.10196533996477433</v>
      </c>
      <c r="R17" s="5">
        <f t="shared" si="65"/>
        <v>3.7763451317603912E-2</v>
      </c>
      <c r="S17" s="5">
        <f t="shared" si="66"/>
        <v>3.9859891496207521E-2</v>
      </c>
      <c r="T17" s="5">
        <f t="shared" si="67"/>
        <v>9.0159052649967625E-2</v>
      </c>
      <c r="U17" s="5">
        <f t="shared" si="68"/>
        <v>5.4867970110839825E-2</v>
      </c>
      <c r="V17" s="5">
        <f t="shared" si="69"/>
        <v>5.6898076556885935E-3</v>
      </c>
      <c r="W17" s="5">
        <f t="shared" si="70"/>
        <v>4.9383120718813907E-2</v>
      </c>
      <c r="X17" s="5">
        <f t="shared" si="71"/>
        <v>4.3665184487644386E-2</v>
      </c>
      <c r="Y17" s="5">
        <f t="shared" si="72"/>
        <v>1.9304656212356663E-2</v>
      </c>
      <c r="Z17" s="5">
        <f t="shared" si="73"/>
        <v>1.1130308255611036E-2</v>
      </c>
      <c r="AA17" s="5">
        <f t="shared" si="74"/>
        <v>1.6171652732614929E-2</v>
      </c>
      <c r="AB17" s="5">
        <f t="shared" si="75"/>
        <v>1.1748207960568063E-2</v>
      </c>
      <c r="AC17" s="5">
        <f t="shared" si="76"/>
        <v>4.5685836923363611E-4</v>
      </c>
      <c r="AD17" s="5">
        <f t="shared" si="77"/>
        <v>1.7937658615943194E-2</v>
      </c>
      <c r="AE17" s="5">
        <f t="shared" si="78"/>
        <v>1.5860706276570765E-2</v>
      </c>
      <c r="AF17" s="5">
        <f t="shared" si="79"/>
        <v>7.0121192787128877E-3</v>
      </c>
      <c r="AG17" s="5">
        <f t="shared" si="80"/>
        <v>2.0667350672157643E-3</v>
      </c>
      <c r="AH17" s="5">
        <f t="shared" si="81"/>
        <v>2.4603900903353041E-3</v>
      </c>
      <c r="AI17" s="5">
        <f t="shared" si="82"/>
        <v>3.5747953438406621E-3</v>
      </c>
      <c r="AJ17" s="5">
        <f t="shared" si="83"/>
        <v>2.5969787881488593E-3</v>
      </c>
      <c r="AK17" s="5">
        <f t="shared" si="84"/>
        <v>1.2577501045321798E-3</v>
      </c>
      <c r="AL17" s="5">
        <f t="shared" si="85"/>
        <v>2.3477159965379707E-5</v>
      </c>
      <c r="AM17" s="5">
        <f t="shared" si="86"/>
        <v>5.2124627514605441E-3</v>
      </c>
      <c r="AN17" s="5">
        <f t="shared" si="87"/>
        <v>4.6089259723674616E-3</v>
      </c>
      <c r="AO17" s="5">
        <f t="shared" si="88"/>
        <v>2.0376355315739414E-3</v>
      </c>
      <c r="AP17" s="5">
        <f t="shared" si="89"/>
        <v>6.0056776559592366E-4</v>
      </c>
      <c r="AQ17" s="5">
        <f t="shared" si="90"/>
        <v>1.3275741741493275E-4</v>
      </c>
      <c r="AR17" s="5">
        <f t="shared" si="91"/>
        <v>4.351016527197048E-4</v>
      </c>
      <c r="AS17" s="5">
        <f t="shared" si="92"/>
        <v>6.3217591728627321E-4</v>
      </c>
      <c r="AT17" s="5">
        <f t="shared" si="93"/>
        <v>4.5925634607298972E-4</v>
      </c>
      <c r="AU17" s="5">
        <f t="shared" si="94"/>
        <v>2.2242373326896033E-4</v>
      </c>
      <c r="AV17" s="5">
        <f t="shared" si="95"/>
        <v>8.0791998103558576E-5</v>
      </c>
      <c r="AW17" s="5">
        <f t="shared" si="96"/>
        <v>8.3781289593796757E-7</v>
      </c>
      <c r="AX17" s="5">
        <f t="shared" si="97"/>
        <v>1.2622312512596085E-3</v>
      </c>
      <c r="AY17" s="5">
        <f t="shared" si="98"/>
        <v>1.1160809533716483E-3</v>
      </c>
      <c r="AZ17" s="5">
        <f t="shared" si="99"/>
        <v>4.9342649900163649E-4</v>
      </c>
      <c r="BA17" s="5">
        <f t="shared" si="100"/>
        <v>1.4543133224729926E-4</v>
      </c>
      <c r="BB17" s="5">
        <f t="shared" si="101"/>
        <v>3.2148059197294234E-5</v>
      </c>
      <c r="BC17" s="5">
        <f t="shared" si="102"/>
        <v>5.6851447026302134E-6</v>
      </c>
      <c r="BD17" s="5">
        <f t="shared" si="103"/>
        <v>6.412040409874553E-5</v>
      </c>
      <c r="BE17" s="5">
        <f t="shared" si="104"/>
        <v>9.3163000012790376E-5</v>
      </c>
      <c r="BF17" s="5">
        <f t="shared" si="105"/>
        <v>6.7680052031619887E-5</v>
      </c>
      <c r="BG17" s="5">
        <f t="shared" si="106"/>
        <v>3.2778316444467591E-5</v>
      </c>
      <c r="BH17" s="5">
        <f t="shared" si="107"/>
        <v>1.1906219004142728E-5</v>
      </c>
      <c r="BI17" s="5">
        <f t="shared" si="108"/>
        <v>3.4598006572979007E-6</v>
      </c>
      <c r="BJ17" s="8">
        <f t="shared" si="109"/>
        <v>0.50335933826430179</v>
      </c>
      <c r="BK17" s="8">
        <f t="shared" si="110"/>
        <v>0.26785437718855998</v>
      </c>
      <c r="BL17" s="8">
        <f t="shared" si="111"/>
        <v>0.2179611703876681</v>
      </c>
      <c r="BM17" s="8">
        <f t="shared" si="112"/>
        <v>0.41297836930560056</v>
      </c>
      <c r="BN17" s="8">
        <f t="shared" si="113"/>
        <v>0.58621158165006459</v>
      </c>
    </row>
    <row r="18" spans="1:66" x14ac:dyDescent="0.25">
      <c r="A18" t="s">
        <v>67</v>
      </c>
      <c r="B18" t="s">
        <v>103</v>
      </c>
      <c r="C18" t="s">
        <v>83</v>
      </c>
      <c r="D18" s="7" t="s">
        <v>473</v>
      </c>
      <c r="E18">
        <f>VLOOKUP(A18,home!$A$2:$E$405,3,FALSE)</f>
        <v>1.5417000000000001</v>
      </c>
      <c r="F18">
        <f>VLOOKUP(B18,home!$B$2:$E$405,3,FALSE)</f>
        <v>1.6865000000000001</v>
      </c>
      <c r="G18">
        <f>VLOOKUP(C18,away!$B$2:$E$405,4,FALSE)</f>
        <v>1.2972999999999999</v>
      </c>
      <c r="H18">
        <f>VLOOKUP(A18,away!$A$2:$E$405,3,FALSE)</f>
        <v>1.2666999999999999</v>
      </c>
      <c r="I18">
        <f>VLOOKUP(C18,away!$B$2:$E$405,3,FALSE)</f>
        <v>0.94730000000000003</v>
      </c>
      <c r="J18">
        <f>VLOOKUP(B18,home!$B$2:$E$405,4,FALSE)</f>
        <v>1.1052</v>
      </c>
      <c r="K18" s="3">
        <f t="shared" si="58"/>
        <v>3.3730799569650003</v>
      </c>
      <c r="L18" s="3">
        <f t="shared" si="59"/>
        <v>1.3261791145319999</v>
      </c>
      <c r="M18" s="5">
        <f t="shared" si="60"/>
        <v>9.1020185488999306E-3</v>
      </c>
      <c r="N18" s="5">
        <f t="shared" si="61"/>
        <v>3.0701836335218009E-2</v>
      </c>
      <c r="O18" s="5">
        <f t="shared" si="62"/>
        <v>1.2070906899633947E-2</v>
      </c>
      <c r="P18" s="5">
        <f t="shared" si="63"/>
        <v>4.0716134125545797E-2</v>
      </c>
      <c r="Q18" s="5">
        <f t="shared" si="64"/>
        <v>5.1779874392171847E-2</v>
      </c>
      <c r="R18" s="5">
        <f t="shared" si="65"/>
        <v>8.0040923118773789E-3</v>
      </c>
      <c r="S18" s="5">
        <f t="shared" si="66"/>
        <v>4.5533954068073132E-2</v>
      </c>
      <c r="T18" s="5">
        <f t="shared" si="67"/>
        <v>6.8669387971988627E-2</v>
      </c>
      <c r="U18" s="5">
        <f t="shared" si="68"/>
        <v>2.699844335089124E-2</v>
      </c>
      <c r="V18" s="5">
        <f t="shared" si="69"/>
        <v>2.2631934409100905E-2</v>
      </c>
      <c r="W18" s="5">
        <f t="shared" si="70"/>
        <v>5.8219218828800032E-2</v>
      </c>
      <c r="X18" s="5">
        <f t="shared" si="71"/>
        <v>7.7209112075122752E-2</v>
      </c>
      <c r="Y18" s="5">
        <f t="shared" si="72"/>
        <v>5.1196555942794125E-2</v>
      </c>
      <c r="Z18" s="5">
        <f t="shared" si="73"/>
        <v>3.5382866849326439E-3</v>
      </c>
      <c r="AA18" s="5">
        <f t="shared" si="74"/>
        <v>1.1934923898942436E-2</v>
      </c>
      <c r="AB18" s="5">
        <f t="shared" si="75"/>
        <v>2.0128726295712662E-2</v>
      </c>
      <c r="AC18" s="5">
        <f t="shared" si="76"/>
        <v>6.327476097547054E-3</v>
      </c>
      <c r="AD18" s="5">
        <f t="shared" si="77"/>
        <v>4.9094520035396189E-2</v>
      </c>
      <c r="AE18" s="5">
        <f t="shared" si="78"/>
        <v>6.510812710891524E-2</v>
      </c>
      <c r="AF18" s="5">
        <f t="shared" si="79"/>
        <v>4.3172519179069065E-2</v>
      </c>
      <c r="AG18" s="5">
        <f t="shared" si="80"/>
        <v>1.9084831085671199E-2</v>
      </c>
      <c r="AH18" s="5">
        <f t="shared" si="81"/>
        <v>1.1731004756960848E-3</v>
      </c>
      <c r="AI18" s="5">
        <f t="shared" si="82"/>
        <v>3.9569617020765706E-3</v>
      </c>
      <c r="AJ18" s="5">
        <f t="shared" si="83"/>
        <v>6.6735741038762997E-3</v>
      </c>
      <c r="AK18" s="5">
        <f t="shared" si="84"/>
        <v>7.5034996837019348E-3</v>
      </c>
      <c r="AL18" s="5">
        <f t="shared" si="85"/>
        <v>1.1321900261126062E-3</v>
      </c>
      <c r="AM18" s="5">
        <f t="shared" si="86"/>
        <v>3.3119948305642306E-2</v>
      </c>
      <c r="AN18" s="5">
        <f t="shared" si="87"/>
        <v>4.3922983717322318E-2</v>
      </c>
      <c r="AO18" s="5">
        <f t="shared" si="88"/>
        <v>2.9124871826920987E-2</v>
      </c>
      <c r="AP18" s="5">
        <f t="shared" si="89"/>
        <v>1.2874932243428023E-2</v>
      </c>
      <c r="AQ18" s="5">
        <f t="shared" si="90"/>
        <v>4.2686165605622176E-3</v>
      </c>
      <c r="AR18" s="5">
        <f t="shared" si="91"/>
        <v>3.1114827002314021E-4</v>
      </c>
      <c r="AS18" s="5">
        <f t="shared" si="92"/>
        <v>1.0495279932593879E-3</v>
      </c>
      <c r="AT18" s="5">
        <f t="shared" si="93"/>
        <v>1.7700709191684706E-3</v>
      </c>
      <c r="AU18" s="5">
        <f t="shared" si="94"/>
        <v>1.9901969132845938E-3</v>
      </c>
      <c r="AV18" s="5">
        <f t="shared" si="95"/>
        <v>1.6782733296534687E-3</v>
      </c>
      <c r="AW18" s="5">
        <f t="shared" si="96"/>
        <v>1.4068430325264248E-4</v>
      </c>
      <c r="AX18" s="5">
        <f t="shared" si="97"/>
        <v>1.8619372300913178E-2</v>
      </c>
      <c r="AY18" s="5">
        <f t="shared" si="98"/>
        <v>2.4692622671166682E-2</v>
      </c>
      <c r="AZ18" s="5">
        <f t="shared" si="99"/>
        <v>1.6373420234760312E-2</v>
      </c>
      <c r="BA18" s="5">
        <f t="shared" si="100"/>
        <v>7.2380293162649205E-3</v>
      </c>
      <c r="BB18" s="5">
        <f t="shared" si="101"/>
        <v>2.399730827400217E-3</v>
      </c>
      <c r="BC18" s="5">
        <f t="shared" si="102"/>
        <v>6.3649458075935243E-4</v>
      </c>
      <c r="BD18" s="5">
        <f t="shared" si="103"/>
        <v>6.8773056204575296E-5</v>
      </c>
      <c r="BE18" s="5">
        <f t="shared" si="104"/>
        <v>2.3197701746288039E-4</v>
      </c>
      <c r="BF18" s="5">
        <f t="shared" si="105"/>
        <v>3.9123851404028107E-4</v>
      </c>
      <c r="BG18" s="5">
        <f t="shared" si="106"/>
        <v>4.3989293003401388E-4</v>
      </c>
      <c r="BH18" s="5">
        <f t="shared" si="107"/>
        <v>3.7094850637708486E-4</v>
      </c>
      <c r="BI18" s="5">
        <f t="shared" si="108"/>
        <v>2.502477943853297E-4</v>
      </c>
      <c r="BJ18" s="8">
        <f t="shared" si="109"/>
        <v>0.70750700554028756</v>
      </c>
      <c r="BK18" s="8">
        <f t="shared" si="110"/>
        <v>0.1501363299464461</v>
      </c>
      <c r="BL18" s="8">
        <f t="shared" si="111"/>
        <v>0.10699652396630181</v>
      </c>
      <c r="BM18" s="8">
        <f t="shared" si="112"/>
        <v>0.79125134515670725</v>
      </c>
      <c r="BN18" s="8">
        <f t="shared" si="113"/>
        <v>0.1523748626133469</v>
      </c>
    </row>
    <row r="19" spans="1:66" x14ac:dyDescent="0.25">
      <c r="A19" t="s">
        <v>67</v>
      </c>
      <c r="B19" t="s">
        <v>71</v>
      </c>
      <c r="C19" t="s">
        <v>79</v>
      </c>
      <c r="D19" s="7" t="s">
        <v>473</v>
      </c>
      <c r="E19">
        <f>VLOOKUP(A19,home!$A$2:$E$405,3,FALSE)</f>
        <v>1.5417000000000001</v>
      </c>
      <c r="F19">
        <f>VLOOKUP(B19,home!$B$2:$E$405,3,FALSE)</f>
        <v>0.77839999999999998</v>
      </c>
      <c r="G19">
        <f>VLOOKUP(C19,away!$B$2:$E$405,4,FALSE)</f>
        <v>1.6865000000000001</v>
      </c>
      <c r="H19">
        <f>VLOOKUP(A19,away!$A$2:$E$405,3,FALSE)</f>
        <v>1.2666999999999999</v>
      </c>
      <c r="I19">
        <f>VLOOKUP(C19,away!$B$2:$E$405,3,FALSE)</f>
        <v>0.31580000000000003</v>
      </c>
      <c r="J19">
        <f>VLOOKUP(B19,home!$B$2:$E$405,4,FALSE)</f>
        <v>1.1052</v>
      </c>
      <c r="K19" s="3">
        <f t="shared" si="58"/>
        <v>2.02389997572</v>
      </c>
      <c r="L19" s="3">
        <f t="shared" si="59"/>
        <v>0.44210637007199999</v>
      </c>
      <c r="M19" s="5">
        <f t="shared" si="60"/>
        <v>8.4923337112041281E-2</v>
      </c>
      <c r="N19" s="5">
        <f t="shared" si="61"/>
        <v>0.17187633991912171</v>
      </c>
      <c r="O19" s="5">
        <f t="shared" si="62"/>
        <v>3.7545148305005334E-2</v>
      </c>
      <c r="P19" s="5">
        <f t="shared" si="63"/>
        <v>7.5987624742904089E-2</v>
      </c>
      <c r="Q19" s="5">
        <f t="shared" si="64"/>
        <v>0.17393026009457649</v>
      </c>
      <c r="R19" s="5">
        <f t="shared" si="65"/>
        <v>8.2994746154704049E-3</v>
      </c>
      <c r="S19" s="5">
        <f t="shared" si="66"/>
        <v>1.6998034081169244E-2</v>
      </c>
      <c r="T19" s="5">
        <f t="shared" si="67"/>
        <v>7.6895675936092048E-2</v>
      </c>
      <c r="U19" s="5">
        <f t="shared" si="68"/>
        <v>1.6797306472739307E-2</v>
      </c>
      <c r="V19" s="5">
        <f t="shared" si="69"/>
        <v>1.6899427950108998E-3</v>
      </c>
      <c r="W19" s="5">
        <f t="shared" si="70"/>
        <v>0.11733914972746221</v>
      </c>
      <c r="X19" s="5">
        <f t="shared" si="71"/>
        <v>5.1876385553343229E-2</v>
      </c>
      <c r="Y19" s="5">
        <f t="shared" si="72"/>
        <v>1.1467440254722057E-2</v>
      </c>
      <c r="Z19" s="5">
        <f t="shared" si="73"/>
        <v>1.2230835319167763E-3</v>
      </c>
      <c r="AA19" s="5">
        <f t="shared" si="74"/>
        <v>2.4753987305498951E-3</v>
      </c>
      <c r="AB19" s="5">
        <f t="shared" si="75"/>
        <v>2.5049797153286263E-3</v>
      </c>
      <c r="AC19" s="5">
        <f t="shared" si="76"/>
        <v>9.4507840329303628E-5</v>
      </c>
      <c r="AD19" s="5">
        <f t="shared" si="77"/>
        <v>5.9370675571104051E-2</v>
      </c>
      <c r="AE19" s="5">
        <f t="shared" si="78"/>
        <v>2.624815386546318E-2</v>
      </c>
      <c r="AF19" s="5">
        <f t="shared" si="79"/>
        <v>5.8022380132756301E-3</v>
      </c>
      <c r="AG19" s="5">
        <f t="shared" si="80"/>
        <v>8.5506879544768727E-4</v>
      </c>
      <c r="AH19" s="5">
        <f t="shared" si="81"/>
        <v>1.3518325514764177E-4</v>
      </c>
      <c r="AI19" s="5">
        <f t="shared" si="82"/>
        <v>2.7359738681106272E-4</v>
      </c>
      <c r="AJ19" s="5">
        <f t="shared" si="83"/>
        <v>2.7686687226198271E-4</v>
      </c>
      <c r="AK19" s="5">
        <f t="shared" si="84"/>
        <v>1.8678361868289971E-4</v>
      </c>
      <c r="AL19" s="5">
        <f t="shared" si="85"/>
        <v>3.3825455053565818E-6</v>
      </c>
      <c r="AM19" s="5">
        <f t="shared" si="86"/>
        <v>2.4032061769367504E-2</v>
      </c>
      <c r="AN19" s="5">
        <f t="shared" si="87"/>
        <v>1.0624727594201154E-2</v>
      </c>
      <c r="AO19" s="5">
        <f t="shared" si="88"/>
        <v>2.3486298748380424E-3</v>
      </c>
      <c r="AP19" s="5">
        <f t="shared" si="89"/>
        <v>3.4611474286910088E-4</v>
      </c>
      <c r="AQ19" s="5">
        <f t="shared" si="90"/>
        <v>3.8254883149565458E-5</v>
      </c>
      <c r="AR19" s="5">
        <f t="shared" si="91"/>
        <v>1.1953075645568186E-5</v>
      </c>
      <c r="AS19" s="5">
        <f t="shared" si="92"/>
        <v>2.4191829508844774E-5</v>
      </c>
      <c r="AT19" s="5">
        <f t="shared" si="93"/>
        <v>2.4480921577786664E-5</v>
      </c>
      <c r="AU19" s="5">
        <f t="shared" si="94"/>
        <v>1.6515645528961885E-5</v>
      </c>
      <c r="AV19" s="5">
        <f t="shared" si="95"/>
        <v>8.3565036462665217E-6</v>
      </c>
      <c r="AW19" s="5">
        <f t="shared" si="96"/>
        <v>8.4073081308656891E-8</v>
      </c>
      <c r="AX19" s="5">
        <f t="shared" si="97"/>
        <v>8.1064148719207363E-3</v>
      </c>
      <c r="AY19" s="5">
        <f t="shared" si="98"/>
        <v>3.5838976533225536E-3</v>
      </c>
      <c r="AZ19" s="5">
        <f t="shared" si="99"/>
        <v>7.9223199110999649E-4</v>
      </c>
      <c r="BA19" s="5">
        <f t="shared" si="100"/>
        <v>1.1675026994818451E-4</v>
      </c>
      <c r="BB19" s="5">
        <f t="shared" si="101"/>
        <v>1.290400951292949E-5</v>
      </c>
      <c r="BC19" s="5">
        <f t="shared" si="102"/>
        <v>1.1409889610271631E-6</v>
      </c>
      <c r="BD19" s="5">
        <f t="shared" si="103"/>
        <v>8.8075514747636247E-7</v>
      </c>
      <c r="BE19" s="5">
        <f t="shared" si="104"/>
        <v>1.7825603215926749E-6</v>
      </c>
      <c r="BF19" s="5">
        <f t="shared" si="105"/>
        <v>1.8038618957954255E-6</v>
      </c>
      <c r="BG19" s="5">
        <f t="shared" si="106"/>
        <v>1.2169453490341983E-6</v>
      </c>
      <c r="BH19" s="5">
        <f t="shared" si="107"/>
        <v>6.1574391559072019E-7</v>
      </c>
      <c r="BI19" s="5">
        <f t="shared" si="108"/>
        <v>2.4924081916275932E-7</v>
      </c>
      <c r="BJ19" s="8">
        <f t="shared" si="109"/>
        <v>0.74566451637980902</v>
      </c>
      <c r="BK19" s="8">
        <f t="shared" si="110"/>
        <v>0.1832807267702827</v>
      </c>
      <c r="BL19" s="8">
        <f t="shared" si="111"/>
        <v>6.8586786055353233E-2</v>
      </c>
      <c r="BM19" s="8">
        <f t="shared" si="112"/>
        <v>0.44260911436800132</v>
      </c>
      <c r="BN19" s="8">
        <f t="shared" si="113"/>
        <v>0.55256218478911934</v>
      </c>
    </row>
    <row r="20" spans="1:66" x14ac:dyDescent="0.25">
      <c r="A20" t="s">
        <v>67</v>
      </c>
      <c r="B20" t="s">
        <v>85</v>
      </c>
      <c r="C20" t="s">
        <v>69</v>
      </c>
      <c r="D20" s="7" t="s">
        <v>473</v>
      </c>
      <c r="E20">
        <f>VLOOKUP(A20,home!$A$2:$E$405,3,FALSE)</f>
        <v>1.5417000000000001</v>
      </c>
      <c r="F20">
        <f>VLOOKUP(B20,home!$B$2:$E$405,3,FALSE)</f>
        <v>1.0378000000000001</v>
      </c>
      <c r="G20">
        <f>VLOOKUP(C20,away!$B$2:$E$405,4,FALSE)</f>
        <v>0.90810000000000002</v>
      </c>
      <c r="H20">
        <f>VLOOKUP(A20,away!$A$2:$E$405,3,FALSE)</f>
        <v>1.2666999999999999</v>
      </c>
      <c r="I20">
        <f>VLOOKUP(C20,away!$B$2:$E$405,3,FALSE)</f>
        <v>0.63160000000000005</v>
      </c>
      <c r="J20">
        <f>VLOOKUP(B20,home!$B$2:$E$405,4,FALSE)</f>
        <v>0.78949999999999998</v>
      </c>
      <c r="K20" s="3">
        <f t="shared" si="58"/>
        <v>1.4529384417060003</v>
      </c>
      <c r="L20" s="3">
        <f t="shared" si="59"/>
        <v>0.63163767494</v>
      </c>
      <c r="M20" s="5">
        <f t="shared" si="60"/>
        <v>0.12435982305395067</v>
      </c>
      <c r="N20" s="5">
        <f t="shared" si="61"/>
        <v>0.18068716751884101</v>
      </c>
      <c r="O20" s="5">
        <f t="shared" si="62"/>
        <v>7.855034948974722E-2</v>
      </c>
      <c r="P20" s="5">
        <f t="shared" si="63"/>
        <v>0.11412882238309503</v>
      </c>
      <c r="Q20" s="5">
        <f t="shared" si="64"/>
        <v>0.13126366580554799</v>
      </c>
      <c r="R20" s="5">
        <f t="shared" si="65"/>
        <v>2.4807680058714168E-2</v>
      </c>
      <c r="S20" s="5">
        <f t="shared" si="66"/>
        <v>2.6184879848416331E-2</v>
      </c>
      <c r="T20" s="5">
        <f t="shared" si="67"/>
        <v>8.291107667351752E-2</v>
      </c>
      <c r="U20" s="5">
        <f t="shared" si="68"/>
        <v>3.6044032006849185E-2</v>
      </c>
      <c r="V20" s="5">
        <f t="shared" si="69"/>
        <v>2.6700741158948815E-3</v>
      </c>
      <c r="W20" s="5">
        <f t="shared" si="70"/>
        <v>6.3572675349376676E-2</v>
      </c>
      <c r="X20" s="5">
        <f t="shared" si="71"/>
        <v>4.0154896847395739E-2</v>
      </c>
      <c r="Y20" s="5">
        <f t="shared" si="72"/>
        <v>1.2681672841072288E-2</v>
      </c>
      <c r="Z20" s="5">
        <f t="shared" si="73"/>
        <v>5.2231551176472072E-3</v>
      </c>
      <c r="AA20" s="5">
        <f t="shared" si="74"/>
        <v>7.5889228574230541E-3</v>
      </c>
      <c r="AB20" s="5">
        <f t="shared" si="75"/>
        <v>5.513118875345651E-3</v>
      </c>
      <c r="AC20" s="5">
        <f t="shared" si="76"/>
        <v>1.5315055489749352E-4</v>
      </c>
      <c r="AD20" s="5">
        <f t="shared" si="77"/>
        <v>2.3091795964301203E-2</v>
      </c>
      <c r="AE20" s="5">
        <f t="shared" si="78"/>
        <v>1.4585648313080088E-2</v>
      </c>
      <c r="AF20" s="5">
        <f t="shared" si="79"/>
        <v>4.6064224939832187E-3</v>
      </c>
      <c r="AG20" s="5">
        <f t="shared" si="80"/>
        <v>9.69863331296959E-4</v>
      </c>
      <c r="AH20" s="5">
        <f t="shared" si="81"/>
        <v>8.2478538859041101E-4</v>
      </c>
      <c r="AI20" s="5">
        <f t="shared" si="82"/>
        <v>1.1983623972404297E-3</v>
      </c>
      <c r="AJ20" s="5">
        <f t="shared" si="83"/>
        <v>8.705733970227887E-4</v>
      </c>
      <c r="AK20" s="5">
        <f t="shared" si="84"/>
        <v>4.2162985162032973E-4</v>
      </c>
      <c r="AL20" s="5">
        <f t="shared" si="85"/>
        <v>5.6220383878113662E-6</v>
      </c>
      <c r="AM20" s="5">
        <f t="shared" si="86"/>
        <v>6.7101916089129399E-3</v>
      </c>
      <c r="AN20" s="5">
        <f t="shared" si="87"/>
        <v>4.2384098262556675E-3</v>
      </c>
      <c r="AO20" s="5">
        <f t="shared" si="88"/>
        <v>1.3385696640494892E-3</v>
      </c>
      <c r="AP20" s="5">
        <f t="shared" si="89"/>
        <v>2.8183034344847881E-4</v>
      </c>
      <c r="AQ20" s="5">
        <f t="shared" si="90"/>
        <v>4.4503665715834703E-5</v>
      </c>
      <c r="AR20" s="5">
        <f t="shared" si="91"/>
        <v>1.0419310503474637E-4</v>
      </c>
      <c r="AS20" s="5">
        <f t="shared" si="92"/>
        <v>1.5138616766569401E-4</v>
      </c>
      <c r="AT20" s="5">
        <f t="shared" si="93"/>
        <v>1.099773912720184E-4</v>
      </c>
      <c r="AU20" s="5">
        <f t="shared" si="94"/>
        <v>5.3263459832552476E-5</v>
      </c>
      <c r="AV20" s="5">
        <f t="shared" si="95"/>
        <v>1.9347132082244735E-5</v>
      </c>
      <c r="AW20" s="5">
        <f t="shared" si="96"/>
        <v>1.4331991653926181E-7</v>
      </c>
      <c r="AX20" s="5">
        <f t="shared" si="97"/>
        <v>1.6249158899671072E-3</v>
      </c>
      <c r="AY20" s="5">
        <f t="shared" si="98"/>
        <v>1.0263580947118844E-3</v>
      </c>
      <c r="AZ20" s="5">
        <f t="shared" si="99"/>
        <v>3.2414322029983143E-4</v>
      </c>
      <c r="BA20" s="5">
        <f t="shared" si="100"/>
        <v>6.8247023339249925E-5</v>
      </c>
      <c r="BB20" s="5">
        <f t="shared" si="101"/>
        <v>1.0776847785894934E-5</v>
      </c>
      <c r="BC20" s="5">
        <f t="shared" si="102"/>
        <v>1.3614126157329932E-6</v>
      </c>
      <c r="BD20" s="5">
        <f t="shared" si="103"/>
        <v>1.0968715101487725E-5</v>
      </c>
      <c r="BE20" s="5">
        <f t="shared" si="104"/>
        <v>1.5936867827072649E-5</v>
      </c>
      <c r="BF20" s="5">
        <f t="shared" si="105"/>
        <v>1.1577643953170716E-5</v>
      </c>
      <c r="BG20" s="5">
        <f t="shared" si="106"/>
        <v>5.6072013213155836E-6</v>
      </c>
      <c r="BH20" s="5">
        <f t="shared" si="107"/>
        <v>2.0367295875310229E-6</v>
      </c>
      <c r="BI20" s="5">
        <f t="shared" si="108"/>
        <v>5.9184854261676588E-7</v>
      </c>
      <c r="BJ20" s="8">
        <f t="shared" si="109"/>
        <v>0.57019419273551497</v>
      </c>
      <c r="BK20" s="8">
        <f t="shared" si="110"/>
        <v>0.26852873008935418</v>
      </c>
      <c r="BL20" s="8">
        <f t="shared" si="111"/>
        <v>0.15630434058477369</v>
      </c>
      <c r="BM20" s="8">
        <f t="shared" si="112"/>
        <v>0.34542669544259846</v>
      </c>
      <c r="BN20" s="8">
        <f t="shared" si="113"/>
        <v>0.65379750830989602</v>
      </c>
    </row>
    <row r="21" spans="1:66" x14ac:dyDescent="0.25">
      <c r="A21" t="s">
        <v>67</v>
      </c>
      <c r="B21" t="s">
        <v>82</v>
      </c>
      <c r="C21" t="s">
        <v>324</v>
      </c>
      <c r="D21" s="7" t="s">
        <v>473</v>
      </c>
      <c r="E21">
        <f>VLOOKUP(A21,home!$A$2:$E$405,3,FALSE)</f>
        <v>1.5417000000000001</v>
      </c>
      <c r="F21">
        <f>VLOOKUP(B21,home!$B$2:$E$405,3,FALSE)</f>
        <v>1.0810999999999999</v>
      </c>
      <c r="G21">
        <f>VLOOKUP(C21,away!$B$2:$E$405,4,FALSE)</f>
        <v>0.86480000000000001</v>
      </c>
      <c r="H21">
        <f>VLOOKUP(A21,away!$A$2:$E$405,3,FALSE)</f>
        <v>1.2666999999999999</v>
      </c>
      <c r="I21">
        <f>VLOOKUP(C21,away!$B$2:$E$405,3,FALSE)</f>
        <v>0.65790000000000004</v>
      </c>
      <c r="J21">
        <f>VLOOKUP(B21,home!$B$2:$E$405,4,FALSE)</f>
        <v>0.78949999999999998</v>
      </c>
      <c r="K21" s="3">
        <f t="shared" si="58"/>
        <v>1.4413897211760001</v>
      </c>
      <c r="L21" s="3">
        <f t="shared" si="59"/>
        <v>0.65793924373500001</v>
      </c>
      <c r="M21" s="5">
        <f t="shared" si="60"/>
        <v>0.12253862838971682</v>
      </c>
      <c r="N21" s="5">
        <f t="shared" si="61"/>
        <v>0.17662591940794339</v>
      </c>
      <c r="O21" s="5">
        <f t="shared" si="62"/>
        <v>8.062297249105449E-2</v>
      </c>
      <c r="P21" s="5">
        <f t="shared" si="63"/>
        <v>0.11620912383926135</v>
      </c>
      <c r="Q21" s="5">
        <f t="shared" si="64"/>
        <v>0.12729339236393511</v>
      </c>
      <c r="R21" s="5">
        <f t="shared" si="65"/>
        <v>2.6522508774216049E-2</v>
      </c>
      <c r="S21" s="5">
        <f t="shared" si="66"/>
        <v>2.7551639513499843E-2</v>
      </c>
      <c r="T21" s="5">
        <f t="shared" si="67"/>
        <v>8.3751318304390115E-2</v>
      </c>
      <c r="U21" s="5">
        <f t="shared" si="68"/>
        <v>3.822927152695528E-2</v>
      </c>
      <c r="V21" s="5">
        <f t="shared" si="69"/>
        <v>2.9031678783646435E-3</v>
      </c>
      <c r="W21" s="5">
        <f t="shared" si="70"/>
        <v>6.115979577566652E-2</v>
      </c>
      <c r="X21" s="5">
        <f t="shared" si="71"/>
        <v>4.0239429779629084E-2</v>
      </c>
      <c r="Y21" s="5">
        <f t="shared" si="72"/>
        <v>1.3237549998768397E-2</v>
      </c>
      <c r="Z21" s="5">
        <f t="shared" si="73"/>
        <v>5.8167331216208698E-3</v>
      </c>
      <c r="AA21" s="5">
        <f t="shared" si="74"/>
        <v>8.3841793323283093E-3</v>
      </c>
      <c r="AB21" s="5">
        <f t="shared" si="75"/>
        <v>6.0424349550571438E-3</v>
      </c>
      <c r="AC21" s="5">
        <f t="shared" si="76"/>
        <v>1.7207563440223433E-4</v>
      </c>
      <c r="AD21" s="5">
        <f t="shared" si="77"/>
        <v>2.2038775245067279E-2</v>
      </c>
      <c r="AE21" s="5">
        <f t="shared" si="78"/>
        <v>1.4500175117585208E-2</v>
      </c>
      <c r="AF21" s="5">
        <f t="shared" si="79"/>
        <v>4.7701171254445375E-3</v>
      </c>
      <c r="AG21" s="5">
        <f t="shared" si="80"/>
        <v>1.0461490846807838E-3</v>
      </c>
      <c r="AH21" s="5">
        <f t="shared" si="81"/>
        <v>9.5676424776189024E-4</v>
      </c>
      <c r="AI21" s="5">
        <f t="shared" si="82"/>
        <v>1.3790701523126764E-3</v>
      </c>
      <c r="AJ21" s="5">
        <f t="shared" si="83"/>
        <v>9.9388877116205637E-4</v>
      </c>
      <c r="AK21" s="5">
        <f t="shared" si="84"/>
        <v>4.7752701958174448E-4</v>
      </c>
      <c r="AL21" s="5">
        <f t="shared" si="85"/>
        <v>6.5274955239002187E-6</v>
      </c>
      <c r="AM21" s="5">
        <f t="shared" si="86"/>
        <v>6.3532928211096126E-3</v>
      </c>
      <c r="AN21" s="5">
        <f t="shared" si="87"/>
        <v>4.1800806739478637E-3</v>
      </c>
      <c r="AO21" s="5">
        <f t="shared" si="88"/>
        <v>1.3751195586842731E-3</v>
      </c>
      <c r="AP21" s="5">
        <f t="shared" si="89"/>
        <v>3.0158170749531254E-4</v>
      </c>
      <c r="AQ21" s="5">
        <f t="shared" si="90"/>
        <v>4.9605610138443977E-5</v>
      </c>
      <c r="AR21" s="5">
        <f t="shared" si="91"/>
        <v>1.2589854912102889E-4</v>
      </c>
      <c r="AS21" s="5">
        <f t="shared" si="92"/>
        <v>1.8146887461402276E-4</v>
      </c>
      <c r="AT21" s="5">
        <f t="shared" si="93"/>
        <v>1.3078368529101443E-4</v>
      </c>
      <c r="AU21" s="5">
        <f t="shared" si="94"/>
        <v>6.2836753225328321E-5</v>
      </c>
      <c r="AV21" s="5">
        <f t="shared" si="95"/>
        <v>2.2643062552765292E-5</v>
      </c>
      <c r="AW21" s="5">
        <f t="shared" si="96"/>
        <v>1.7195360844016841E-7</v>
      </c>
      <c r="AX21" s="5">
        <f t="shared" si="97"/>
        <v>1.5262618279947779E-3</v>
      </c>
      <c r="AY21" s="5">
        <f t="shared" si="98"/>
        <v>1.0041875528524829E-3</v>
      </c>
      <c r="AZ21" s="5">
        <f t="shared" si="99"/>
        <v>3.3034719954593141E-4</v>
      </c>
      <c r="BA21" s="5">
        <f t="shared" si="100"/>
        <v>7.2449462213075089E-5</v>
      </c>
      <c r="BB21" s="5">
        <f t="shared" si="101"/>
        <v>1.191683609436952E-5</v>
      </c>
      <c r="BC21" s="5">
        <f t="shared" si="102"/>
        <v>1.5681108255286873E-6</v>
      </c>
      <c r="BD21" s="5">
        <f t="shared" si="103"/>
        <v>1.380559936600391E-5</v>
      </c>
      <c r="BE21" s="5">
        <f t="shared" si="104"/>
        <v>1.9899249020831937E-5</v>
      </c>
      <c r="BF21" s="5">
        <f t="shared" si="105"/>
        <v>1.4341286498874372E-5</v>
      </c>
      <c r="BG21" s="5">
        <f t="shared" si="106"/>
        <v>6.890460982639219E-6</v>
      </c>
      <c r="BH21" s="5">
        <f t="shared" si="107"/>
        <v>2.4829599086351142E-6</v>
      </c>
      <c r="BI21" s="5">
        <f t="shared" si="108"/>
        <v>7.157825780797508E-7</v>
      </c>
      <c r="BJ21" s="8">
        <f t="shared" si="109"/>
        <v>0.55986903356401196</v>
      </c>
      <c r="BK21" s="8">
        <f t="shared" si="110"/>
        <v>0.27038535030362126</v>
      </c>
      <c r="BL21" s="8">
        <f t="shared" si="111"/>
        <v>0.16419038353358886</v>
      </c>
      <c r="BM21" s="8">
        <f t="shared" si="112"/>
        <v>0.34944493965747186</v>
      </c>
      <c r="BN21" s="8">
        <f t="shared" si="113"/>
        <v>0.6498125452661272</v>
      </c>
    </row>
    <row r="22" spans="1:66" x14ac:dyDescent="0.25">
      <c r="A22" t="s">
        <v>86</v>
      </c>
      <c r="B22" t="s">
        <v>84</v>
      </c>
      <c r="C22" t="s">
        <v>118</v>
      </c>
      <c r="D22" s="7" t="s">
        <v>473</v>
      </c>
      <c r="E22">
        <f>VLOOKUP(A22,home!$A$2:$E$405,3,FALSE)</f>
        <v>1.2903</v>
      </c>
      <c r="F22">
        <f>VLOOKUP(B22,home!$B$2:$E$405,3,FALSE)</f>
        <v>1.6792</v>
      </c>
      <c r="G22">
        <f>VLOOKUP(C22,away!$B$2:$E$405,4,FALSE)</f>
        <v>1.8084</v>
      </c>
      <c r="H22">
        <f>VLOOKUP(A22,away!$A$2:$E$405,3,FALSE)</f>
        <v>1.121</v>
      </c>
      <c r="I22">
        <f>VLOOKUP(C22,away!$B$2:$E$405,3,FALSE)</f>
        <v>0.8921</v>
      </c>
      <c r="J22">
        <f>VLOOKUP(B22,home!$B$2:$E$405,4,FALSE)</f>
        <v>1.4867999999999999</v>
      </c>
      <c r="K22" s="3">
        <f t="shared" si="58"/>
        <v>3.9182092107839996</v>
      </c>
      <c r="L22" s="3">
        <f t="shared" si="59"/>
        <v>1.4868655678799998</v>
      </c>
      <c r="M22" s="5">
        <f t="shared" si="60"/>
        <v>4.4937183543641143E-3</v>
      </c>
      <c r="N22" s="5">
        <f t="shared" si="61"/>
        <v>1.7607328646738588E-2</v>
      </c>
      <c r="O22" s="5">
        <f t="shared" si="62"/>
        <v>6.6815550928543774E-3</v>
      </c>
      <c r="P22" s="5">
        <f t="shared" si="63"/>
        <v>2.6179730707182762E-2</v>
      </c>
      <c r="Q22" s="5">
        <f t="shared" si="64"/>
        <v>3.4494598640476069E-2</v>
      </c>
      <c r="R22" s="5">
        <f t="shared" si="65"/>
        <v>4.9672871037292152E-3</v>
      </c>
      <c r="S22" s="5">
        <f t="shared" si="66"/>
        <v>3.8129798412655146E-2</v>
      </c>
      <c r="T22" s="5">
        <f t="shared" si="67"/>
        <v>5.1288830996364124E-2</v>
      </c>
      <c r="U22" s="5">
        <f t="shared" si="68"/>
        <v>1.9462870082440385E-2</v>
      </c>
      <c r="V22" s="5">
        <f t="shared" si="69"/>
        <v>2.4682055548176457E-2</v>
      </c>
      <c r="W22" s="5">
        <f t="shared" si="70"/>
        <v>4.5052351371803516E-2</v>
      </c>
      <c r="X22" s="5">
        <f t="shared" si="71"/>
        <v>6.6986790006765926E-2</v>
      </c>
      <c r="Y22" s="5">
        <f t="shared" si="72"/>
        <v>4.9800175781934165E-2</v>
      </c>
      <c r="Z22" s="5">
        <f t="shared" si="73"/>
        <v>2.461896053436447E-3</v>
      </c>
      <c r="AA22" s="5">
        <f t="shared" si="74"/>
        <v>9.6462237925674637E-3</v>
      </c>
      <c r="AB22" s="5">
        <f t="shared" si="75"/>
        <v>1.8897961456660804E-2</v>
      </c>
      <c r="AC22" s="5">
        <f t="shared" si="76"/>
        <v>8.9871226425919173E-3</v>
      </c>
      <c r="AD22" s="5">
        <f t="shared" si="77"/>
        <v>4.4131134528119426E-2</v>
      </c>
      <c r="AE22" s="5">
        <f t="shared" si="78"/>
        <v>6.5617064401340963E-2</v>
      </c>
      <c r="AF22" s="5">
        <f t="shared" si="79"/>
        <v>4.8781876861859183E-2</v>
      </c>
      <c r="AG22" s="5">
        <f t="shared" si="80"/>
        <v>2.4177364347486831E-2</v>
      </c>
      <c r="AH22" s="5">
        <f t="shared" si="81"/>
        <v>9.1512711838857841E-4</v>
      </c>
      <c r="AI22" s="5">
        <f t="shared" si="82"/>
        <v>3.5856595043083474E-3</v>
      </c>
      <c r="AJ22" s="5">
        <f t="shared" si="83"/>
        <v>7.0246820482580807E-3</v>
      </c>
      <c r="AK22" s="5">
        <f t="shared" si="84"/>
        <v>9.1747246347712724E-3</v>
      </c>
      <c r="AL22" s="5">
        <f t="shared" si="85"/>
        <v>2.0943052684820459E-3</v>
      </c>
      <c r="AM22" s="5">
        <f t="shared" si="86"/>
        <v>3.4583003558085065E-2</v>
      </c>
      <c r="AN22" s="5">
        <f t="shared" si="87"/>
        <v>5.142027722438821E-2</v>
      </c>
      <c r="AO22" s="5">
        <f t="shared" si="88"/>
        <v>3.82275198478935E-2</v>
      </c>
      <c r="AP22" s="5">
        <f t="shared" si="89"/>
        <v>1.8946394335760716E-2</v>
      </c>
      <c r="AQ22" s="5">
        <f t="shared" si="90"/>
        <v>7.0426853433298185E-3</v>
      </c>
      <c r="AR22" s="5">
        <f t="shared" si="91"/>
        <v>2.7213420051304399E-4</v>
      </c>
      <c r="AS22" s="5">
        <f t="shared" si="92"/>
        <v>1.0662787310195486E-3</v>
      </c>
      <c r="AT22" s="5">
        <f t="shared" si="93"/>
        <v>2.088951572571936E-3</v>
      </c>
      <c r="AU22" s="5">
        <f t="shared" si="94"/>
        <v>2.7283164308443595E-3</v>
      </c>
      <c r="AV22" s="5">
        <f t="shared" si="95"/>
        <v>2.6725286423169244E-3</v>
      </c>
      <c r="AW22" s="5">
        <f t="shared" si="96"/>
        <v>3.3891969747705379E-4</v>
      </c>
      <c r="AX22" s="5">
        <f t="shared" si="97"/>
        <v>2.2583907179644109E-2</v>
      </c>
      <c r="AY22" s="5">
        <f t="shared" si="98"/>
        <v>3.3579233973610748E-2</v>
      </c>
      <c r="AZ22" s="5">
        <f t="shared" si="99"/>
        <v>2.4963903395574066E-2</v>
      </c>
      <c r="BA22" s="5">
        <f t="shared" si="100"/>
        <v>1.2372656132920566E-2</v>
      </c>
      <c r="BB22" s="5">
        <f t="shared" si="101"/>
        <v>4.5991190968147251E-3</v>
      </c>
      <c r="BC22" s="5">
        <f t="shared" si="102"/>
        <v>1.3676543655266342E-3</v>
      </c>
      <c r="BD22" s="5">
        <f t="shared" si="103"/>
        <v>6.7437828764232912E-5</v>
      </c>
      <c r="BE22" s="5">
        <f t="shared" si="104"/>
        <v>2.6423552181929153E-4</v>
      </c>
      <c r="BF22" s="5">
        <f t="shared" si="105"/>
        <v>5.1766502770433237E-4</v>
      </c>
      <c r="BG22" s="5">
        <f t="shared" si="106"/>
        <v>6.7610662655062312E-4</v>
      </c>
      <c r="BH22" s="5">
        <f t="shared" si="107"/>
        <v>6.6228180290568738E-4</v>
      </c>
      <c r="BI22" s="5">
        <f t="shared" si="108"/>
        <v>5.1899173205593953E-4</v>
      </c>
      <c r="BJ22" s="8">
        <f t="shared" si="109"/>
        <v>0.69762387003643722</v>
      </c>
      <c r="BK22" s="8">
        <f t="shared" si="110"/>
        <v>0.13814596490706318</v>
      </c>
      <c r="BL22" s="8">
        <f t="shared" si="111"/>
        <v>9.189101895104447E-2</v>
      </c>
      <c r="BM22" s="8">
        <f t="shared" si="112"/>
        <v>0.80245821712650267</v>
      </c>
      <c r="BN22" s="8">
        <f t="shared" si="113"/>
        <v>9.4424218545345134E-2</v>
      </c>
    </row>
    <row r="23" spans="1:66" x14ac:dyDescent="0.25">
      <c r="A23" t="s">
        <v>86</v>
      </c>
      <c r="B23" t="s">
        <v>98</v>
      </c>
      <c r="C23" t="s">
        <v>93</v>
      </c>
      <c r="D23" s="7" t="s">
        <v>473</v>
      </c>
      <c r="E23">
        <f>VLOOKUP(A23,home!$A$2:$E$405,3,FALSE)</f>
        <v>1.2903</v>
      </c>
      <c r="F23">
        <f>VLOOKUP(B23,home!$B$2:$E$405,3,FALSE)</f>
        <v>1.1625000000000001</v>
      </c>
      <c r="G23">
        <f>VLOOKUP(C23,away!$B$2:$E$405,4,FALSE)</f>
        <v>1.0334000000000001</v>
      </c>
      <c r="H23">
        <f>VLOOKUP(A23,away!$A$2:$E$405,3,FALSE)</f>
        <v>1.121</v>
      </c>
      <c r="I23">
        <f>VLOOKUP(C23,away!$B$2:$E$405,3,FALSE)</f>
        <v>0.59470000000000001</v>
      </c>
      <c r="J23">
        <f>VLOOKUP(B23,home!$B$2:$E$405,4,FALSE)</f>
        <v>0.74339999999999995</v>
      </c>
      <c r="K23" s="3">
        <f t="shared" si="58"/>
        <v>1.5500728732500002</v>
      </c>
      <c r="L23" s="3">
        <f t="shared" si="59"/>
        <v>0.49559407758000001</v>
      </c>
      <c r="M23" s="5">
        <f t="shared" si="60"/>
        <v>0.12929392852155244</v>
      </c>
      <c r="N23" s="5">
        <f t="shared" si="61"/>
        <v>0.20041501127718295</v>
      </c>
      <c r="O23" s="5">
        <f t="shared" si="62"/>
        <v>6.4077305242333238E-2</v>
      </c>
      <c r="P23" s="5">
        <f t="shared" si="63"/>
        <v>9.932449264710079E-2</v>
      </c>
      <c r="Q23" s="5">
        <f t="shared" si="64"/>
        <v>0.1553289361864271</v>
      </c>
      <c r="R23" s="5">
        <f t="shared" si="65"/>
        <v>1.5878166492693115E-2</v>
      </c>
      <c r="S23" s="5">
        <f t="shared" si="66"/>
        <v>1.9075441036582562E-2</v>
      </c>
      <c r="T23" s="5">
        <f t="shared" si="67"/>
        <v>7.6980100850795027E-2</v>
      </c>
      <c r="U23" s="5">
        <f t="shared" si="68"/>
        <v>2.4612315157270696E-2</v>
      </c>
      <c r="V23" s="5">
        <f t="shared" si="69"/>
        <v>1.6282095675276493E-3</v>
      </c>
      <c r="W23" s="5">
        <f t="shared" si="70"/>
        <v>8.0257056804453678E-2</v>
      </c>
      <c r="X23" s="5">
        <f t="shared" si="71"/>
        <v>3.9774922036288886E-2</v>
      </c>
      <c r="Y23" s="5">
        <f t="shared" si="72"/>
        <v>9.8561078986954993E-3</v>
      </c>
      <c r="Z23" s="5">
        <f t="shared" si="73"/>
        <v>2.6230417588693029E-3</v>
      </c>
      <c r="AA23" s="5">
        <f t="shared" si="74"/>
        <v>4.0659058758252742E-3</v>
      </c>
      <c r="AB23" s="5">
        <f t="shared" si="75"/>
        <v>3.151225201652271E-3</v>
      </c>
      <c r="AC23" s="5">
        <f t="shared" si="76"/>
        <v>7.8175117669427753E-5</v>
      </c>
      <c r="AD23" s="5">
        <f t="shared" si="77"/>
        <v>3.1101071659866988E-2</v>
      </c>
      <c r="AE23" s="5">
        <f t="shared" si="78"/>
        <v>1.541350692102126E-2</v>
      </c>
      <c r="AF23" s="5">
        <f t="shared" si="79"/>
        <v>3.8194213723982376E-3</v>
      </c>
      <c r="AG23" s="5">
        <f t="shared" si="80"/>
        <v>6.3096087064768076E-4</v>
      </c>
      <c r="AH23" s="5">
        <f t="shared" si="81"/>
        <v>3.2499099023516323E-4</v>
      </c>
      <c r="AI23" s="5">
        <f t="shared" si="82"/>
        <v>5.0375971801418218E-4</v>
      </c>
      <c r="AJ23" s="5">
        <f t="shared" si="83"/>
        <v>3.9043213676492666E-4</v>
      </c>
      <c r="AK23" s="5">
        <f t="shared" si="84"/>
        <v>2.0173275468144902E-4</v>
      </c>
      <c r="AL23" s="5">
        <f t="shared" si="85"/>
        <v>2.4021867040257774E-6</v>
      </c>
      <c r="AM23" s="5">
        <f t="shared" si="86"/>
        <v>9.6417855017928277E-3</v>
      </c>
      <c r="AN23" s="5">
        <f t="shared" si="87"/>
        <v>4.7784117919852341E-3</v>
      </c>
      <c r="AO23" s="5">
        <f t="shared" si="88"/>
        <v>1.1840762921731581E-3</v>
      </c>
      <c r="AP23" s="5">
        <f t="shared" si="89"/>
        <v>1.9560706593463428E-4</v>
      </c>
      <c r="AQ23" s="5">
        <f t="shared" si="90"/>
        <v>2.4235425852501331E-5</v>
      </c>
      <c r="AR23" s="5">
        <f t="shared" si="91"/>
        <v>3.221272200548131E-5</v>
      </c>
      <c r="AS23" s="5">
        <f t="shared" si="92"/>
        <v>4.9932066554239925E-5</v>
      </c>
      <c r="AT23" s="5">
        <f t="shared" si="93"/>
        <v>3.8699170935520462E-5</v>
      </c>
      <c r="AU23" s="5">
        <f t="shared" si="94"/>
        <v>1.9995511694805038E-5</v>
      </c>
      <c r="AV23" s="5">
        <f t="shared" si="95"/>
        <v>7.7486250662176043E-6</v>
      </c>
      <c r="AW23" s="5">
        <f t="shared" si="96"/>
        <v>5.1260457975539354E-8</v>
      </c>
      <c r="AX23" s="5">
        <f t="shared" si="97"/>
        <v>2.4909116926707009E-3</v>
      </c>
      <c r="AY23" s="5">
        <f t="shared" si="98"/>
        <v>1.2344810826623726E-3</v>
      </c>
      <c r="AZ23" s="5">
        <f t="shared" si="99"/>
        <v>3.0590075672600901E-4</v>
      </c>
      <c r="BA23" s="5">
        <f t="shared" si="100"/>
        <v>5.0534201120216809E-5</v>
      </c>
      <c r="BB23" s="5">
        <f t="shared" si="101"/>
        <v>6.2611126976040123E-6</v>
      </c>
      <c r="BC23" s="5">
        <f t="shared" si="102"/>
        <v>6.2059407439869749E-7</v>
      </c>
      <c r="BD23" s="5">
        <f t="shared" si="103"/>
        <v>2.6607390414412443E-6</v>
      </c>
      <c r="BE23" s="5">
        <f t="shared" si="104"/>
        <v>4.1243394109352811E-6</v>
      </c>
      <c r="BF23" s="5">
        <f t="shared" si="105"/>
        <v>3.1965133204833325E-6</v>
      </c>
      <c r="BG23" s="5">
        <f t="shared" si="106"/>
        <v>1.6516095290211662E-6</v>
      </c>
      <c r="BH23" s="5">
        <f t="shared" si="107"/>
        <v>6.4002878203422947E-7</v>
      </c>
      <c r="BI23" s="5">
        <f t="shared" si="108"/>
        <v>1.984182506260991E-7</v>
      </c>
      <c r="BJ23" s="8">
        <f t="shared" si="109"/>
        <v>0.633489921395467</v>
      </c>
      <c r="BK23" s="8">
        <f t="shared" si="110"/>
        <v>0.25063713015979927</v>
      </c>
      <c r="BL23" s="8">
        <f t="shared" si="111"/>
        <v>0.11336689331406111</v>
      </c>
      <c r="BM23" s="8">
        <f t="shared" si="112"/>
        <v>0.3345647164387025</v>
      </c>
      <c r="BN23" s="8">
        <f t="shared" si="113"/>
        <v>0.66431784036728969</v>
      </c>
    </row>
    <row r="24" spans="1:66" x14ac:dyDescent="0.25">
      <c r="A24" t="s">
        <v>86</v>
      </c>
      <c r="B24" t="s">
        <v>111</v>
      </c>
      <c r="C24" t="s">
        <v>313</v>
      </c>
      <c r="D24" s="7" t="s">
        <v>473</v>
      </c>
      <c r="E24">
        <f>VLOOKUP(A24,home!$A$2:$E$405,3,FALSE)</f>
        <v>1.2903</v>
      </c>
      <c r="F24">
        <f>VLOOKUP(B24,home!$B$2:$E$405,3,FALSE)</f>
        <v>1.55</v>
      </c>
      <c r="G24">
        <f>VLOOKUP(C24,away!$B$2:$E$405,4,FALSE)</f>
        <v>1.24</v>
      </c>
      <c r="H24">
        <f>VLOOKUP(A24,away!$A$2:$E$405,3,FALSE)</f>
        <v>1.121</v>
      </c>
      <c r="I24">
        <f>VLOOKUP(C24,away!$B$2:$E$405,3,FALSE)</f>
        <v>0.8921</v>
      </c>
      <c r="J24">
        <f>VLOOKUP(B24,home!$B$2:$E$405,4,FALSE)</f>
        <v>1.3381000000000001</v>
      </c>
      <c r="K24" s="3">
        <f t="shared" si="58"/>
        <v>2.4799566</v>
      </c>
      <c r="L24" s="3">
        <f t="shared" si="59"/>
        <v>1.3381590102100001</v>
      </c>
      <c r="M24" s="5">
        <f t="shared" si="60"/>
        <v>2.1969160374836674E-2</v>
      </c>
      <c r="N24" s="5">
        <f t="shared" si="61"/>
        <v>5.4482564268034682E-2</v>
      </c>
      <c r="O24" s="5">
        <f t="shared" si="62"/>
        <v>2.9398229902336197E-2</v>
      </c>
      <c r="P24" s="5">
        <f t="shared" si="63"/>
        <v>7.2906334274616014E-2</v>
      </c>
      <c r="Q24" s="5">
        <f t="shared" si="64"/>
        <v>6.7557197420718404E-2</v>
      </c>
      <c r="R24" s="5">
        <f t="shared" si="65"/>
        <v>1.9669753114018119E-2</v>
      </c>
      <c r="S24" s="5">
        <f t="shared" si="66"/>
        <v>6.0486307699885937E-2</v>
      </c>
      <c r="T24" s="5">
        <f t="shared" si="67"/>
        <v>9.0402272433070099E-2</v>
      </c>
      <c r="U24" s="5">
        <f t="shared" si="68"/>
        <v>4.878013405547979E-2</v>
      </c>
      <c r="V24" s="5">
        <f t="shared" si="69"/>
        <v>2.2303158371729526E-2</v>
      </c>
      <c r="W24" s="5">
        <f t="shared" si="70"/>
        <v>5.584630587367119E-2</v>
      </c>
      <c r="X24" s="5">
        <f t="shared" si="71"/>
        <v>7.4731237391796754E-2</v>
      </c>
      <c r="Y24" s="5">
        <f t="shared" si="72"/>
        <v>5.0001139329987648E-2</v>
      </c>
      <c r="Z24" s="5">
        <f t="shared" si="73"/>
        <v>8.7737524527098515E-3</v>
      </c>
      <c r="AA24" s="5">
        <f t="shared" si="74"/>
        <v>2.1758525301863983E-2</v>
      </c>
      <c r="AB24" s="5">
        <f t="shared" si="75"/>
        <v>2.6980099214312291E-2</v>
      </c>
      <c r="AC24" s="5">
        <f t="shared" si="76"/>
        <v>4.6259207563169712E-3</v>
      </c>
      <c r="AD24" s="5">
        <f t="shared" si="77"/>
        <v>3.4624103709257399E-2</v>
      </c>
      <c r="AE24" s="5">
        <f t="shared" si="78"/>
        <v>4.6332556348988266E-2</v>
      </c>
      <c r="AF24" s="5">
        <f t="shared" si="79"/>
        <v>3.1000163872230601E-2</v>
      </c>
      <c r="AG24" s="5">
        <f t="shared" si="80"/>
        <v>1.3827716201203969E-2</v>
      </c>
      <c r="AH24" s="5">
        <f t="shared" si="81"/>
        <v>2.9351689744864439E-3</v>
      </c>
      <c r="AI24" s="5">
        <f t="shared" si="82"/>
        <v>7.2790916703928876E-3</v>
      </c>
      <c r="AJ24" s="5">
        <f t="shared" si="83"/>
        <v>9.0259157149979348E-3</v>
      </c>
      <c r="AK24" s="5">
        <f t="shared" si="84"/>
        <v>7.4612930828176155E-3</v>
      </c>
      <c r="AL24" s="5">
        <f t="shared" si="85"/>
        <v>6.1405883380818396E-4</v>
      </c>
      <c r="AM24" s="5">
        <f t="shared" si="86"/>
        <v>1.7173254902571468E-2</v>
      </c>
      <c r="AN24" s="5">
        <f t="shared" si="87"/>
        <v>2.2980545782509066E-2</v>
      </c>
      <c r="AO24" s="5">
        <f t="shared" si="88"/>
        <v>1.5375812199203965E-2</v>
      </c>
      <c r="AP24" s="5">
        <f t="shared" si="89"/>
        <v>6.8584272112205413E-3</v>
      </c>
      <c r="AQ24" s="5">
        <f t="shared" si="90"/>
        <v>2.2944165421410526E-3</v>
      </c>
      <c r="AR24" s="5">
        <f t="shared" si="91"/>
        <v>7.8554456193957549E-4</v>
      </c>
      <c r="AS24" s="5">
        <f t="shared" si="92"/>
        <v>1.9481164209761593E-3</v>
      </c>
      <c r="AT24" s="5">
        <f t="shared" si="93"/>
        <v>2.4156220878841024E-3</v>
      </c>
      <c r="AU24" s="5">
        <f t="shared" si="94"/>
        <v>1.9968793133179866E-3</v>
      </c>
      <c r="AV24" s="5">
        <f t="shared" si="95"/>
        <v>1.2380435081166018E-3</v>
      </c>
      <c r="AW24" s="5">
        <f t="shared" si="96"/>
        <v>5.6605585382794353E-5</v>
      </c>
      <c r="AX24" s="5">
        <f t="shared" si="97"/>
        <v>7.0981544731857447E-3</v>
      </c>
      <c r="AY24" s="5">
        <f t="shared" si="98"/>
        <v>9.4984593641559215E-3</v>
      </c>
      <c r="AZ24" s="5">
        <f t="shared" si="99"/>
        <v>6.3552244906293978E-3</v>
      </c>
      <c r="BA24" s="5">
        <f t="shared" si="100"/>
        <v>2.8347669713476623E-3</v>
      </c>
      <c r="BB24" s="5">
        <f t="shared" si="101"/>
        <v>9.4834224113864694E-4</v>
      </c>
      <c r="BC24" s="5">
        <f t="shared" si="102"/>
        <v>2.5380654294848481E-4</v>
      </c>
      <c r="BD24" s="5">
        <f t="shared" si="103"/>
        <v>1.7519725558015164E-4</v>
      </c>
      <c r="BE24" s="5">
        <f t="shared" si="104"/>
        <v>4.3448159027788393E-4</v>
      </c>
      <c r="BF24" s="5">
        <f t="shared" si="105"/>
        <v>5.3874774369406706E-4</v>
      </c>
      <c r="BG24" s="5">
        <f t="shared" si="106"/>
        <v>4.4535700756973668E-4</v>
      </c>
      <c r="BH24" s="5">
        <f t="shared" si="107"/>
        <v>2.7611651256970453E-4</v>
      </c>
      <c r="BI24" s="5">
        <f t="shared" si="108"/>
        <v>1.3695139354324431E-4</v>
      </c>
      <c r="BJ24" s="8">
        <f t="shared" si="109"/>
        <v>0.61047646757001084</v>
      </c>
      <c r="BK24" s="8">
        <f t="shared" si="110"/>
        <v>0.19240339967534922</v>
      </c>
      <c r="BL24" s="8">
        <f t="shared" si="111"/>
        <v>0.18367926842617452</v>
      </c>
      <c r="BM24" s="8">
        <f t="shared" si="112"/>
        <v>0.71990779499091118</v>
      </c>
      <c r="BN24" s="8">
        <f t="shared" si="113"/>
        <v>0.26598323935456009</v>
      </c>
    </row>
    <row r="25" spans="1:66" x14ac:dyDescent="0.25">
      <c r="A25" t="s">
        <v>86</v>
      </c>
      <c r="B25" t="s">
        <v>116</v>
      </c>
      <c r="C25" t="s">
        <v>100</v>
      </c>
      <c r="D25" s="7" t="s">
        <v>473</v>
      </c>
      <c r="E25">
        <f>VLOOKUP(A25,home!$A$2:$E$405,3,FALSE)</f>
        <v>1.2903</v>
      </c>
      <c r="F25">
        <f>VLOOKUP(B25,home!$B$2:$E$405,3,FALSE)</f>
        <v>0.9042</v>
      </c>
      <c r="G25">
        <f>VLOOKUP(C25,away!$B$2:$E$405,4,FALSE)</f>
        <v>0.77500000000000002</v>
      </c>
      <c r="H25">
        <f>VLOOKUP(A25,away!$A$2:$E$405,3,FALSE)</f>
        <v>1.121</v>
      </c>
      <c r="I25">
        <f>VLOOKUP(C25,away!$B$2:$E$405,3,FALSE)</f>
        <v>1.9624999999999999</v>
      </c>
      <c r="J25">
        <f>VLOOKUP(B25,home!$B$2:$E$405,4,FALSE)</f>
        <v>1.0407</v>
      </c>
      <c r="K25" s="3">
        <f t="shared" si="58"/>
        <v>0.90418417650000005</v>
      </c>
      <c r="L25" s="3">
        <f t="shared" si="59"/>
        <v>2.2895009737499996</v>
      </c>
      <c r="M25" s="5">
        <f t="shared" si="60"/>
        <v>4.1020425629333952E-2</v>
      </c>
      <c r="N25" s="5">
        <f t="shared" si="61"/>
        <v>3.7090019767338812E-2</v>
      </c>
      <c r="O25" s="5">
        <f t="shared" si="62"/>
        <v>9.3916304421999525E-2</v>
      </c>
      <c r="P25" s="5">
        <f t="shared" si="63"/>
        <v>8.4917636373728941E-2</v>
      </c>
      <c r="Q25" s="5">
        <f t="shared" si="64"/>
        <v>1.6768104489849986E-2</v>
      </c>
      <c r="R25" s="5">
        <f t="shared" si="65"/>
        <v>0.10751073521258468</v>
      </c>
      <c r="S25" s="5">
        <f t="shared" si="66"/>
        <v>4.3947648376813912E-2</v>
      </c>
      <c r="T25" s="5">
        <f t="shared" si="67"/>
        <v>3.839059155745328E-2</v>
      </c>
      <c r="U25" s="5">
        <f t="shared" si="68"/>
        <v>9.7209505583100431E-2</v>
      </c>
      <c r="V25" s="5">
        <f t="shared" si="69"/>
        <v>1.0108596624155015E-2</v>
      </c>
      <c r="W25" s="5">
        <f t="shared" si="70"/>
        <v>5.0538182498736546E-3</v>
      </c>
      <c r="X25" s="5">
        <f t="shared" si="71"/>
        <v>1.1570721804241251E-2</v>
      </c>
      <c r="Y25" s="5">
        <f t="shared" si="72"/>
        <v>1.324558941890035E-2</v>
      </c>
      <c r="Z25" s="5">
        <f t="shared" si="73"/>
        <v>8.2048644319263675E-2</v>
      </c>
      <c r="AA25" s="5">
        <f t="shared" si="74"/>
        <v>7.4187085896754823E-2</v>
      </c>
      <c r="AB25" s="5">
        <f t="shared" si="75"/>
        <v>3.3539394584246013E-2</v>
      </c>
      <c r="AC25" s="5">
        <f t="shared" si="76"/>
        <v>1.3078821696892232E-3</v>
      </c>
      <c r="AD25" s="5">
        <f t="shared" si="77"/>
        <v>1.1423956231106703E-3</v>
      </c>
      <c r="AE25" s="5">
        <f t="shared" si="78"/>
        <v>2.6155158915196169E-3</v>
      </c>
      <c r="AF25" s="5">
        <f t="shared" si="79"/>
        <v>2.9941130902463816E-3</v>
      </c>
      <c r="AG25" s="5">
        <f t="shared" si="80"/>
        <v>2.2850082785455706E-3</v>
      </c>
      <c r="AH25" s="5">
        <f t="shared" si="81"/>
        <v>4.6962612765955376E-2</v>
      </c>
      <c r="AI25" s="5">
        <f t="shared" si="82"/>
        <v>4.2462851350073744E-2</v>
      </c>
      <c r="AJ25" s="5">
        <f t="shared" si="83"/>
        <v>1.9197119139904174E-2</v>
      </c>
      <c r="AK25" s="5">
        <f t="shared" si="84"/>
        <v>5.7859104535622156E-3</v>
      </c>
      <c r="AL25" s="5">
        <f t="shared" si="85"/>
        <v>1.082994735441573E-4</v>
      </c>
      <c r="AM25" s="5">
        <f t="shared" si="86"/>
        <v>2.0658720914390523E-4</v>
      </c>
      <c r="AN25" s="5">
        <f t="shared" si="87"/>
        <v>4.7298161649926584E-4</v>
      </c>
      <c r="AO25" s="5">
        <f t="shared" si="88"/>
        <v>5.4144593577045905E-4</v>
      </c>
      <c r="AP25" s="5">
        <f t="shared" si="89"/>
        <v>4.1321366572648197E-4</v>
      </c>
      <c r="AQ25" s="5">
        <f t="shared" si="90"/>
        <v>2.3651327251189677E-4</v>
      </c>
      <c r="AR25" s="5">
        <f t="shared" si="91"/>
        <v>2.1504189531499792E-2</v>
      </c>
      <c r="AS25" s="5">
        <f t="shared" si="92"/>
        <v>1.9443747902839058E-2</v>
      </c>
      <c r="AT25" s="5">
        <f t="shared" si="93"/>
        <v>8.7903645928010688E-3</v>
      </c>
      <c r="AU25" s="5">
        <f t="shared" si="94"/>
        <v>2.6493695234921979E-3</v>
      </c>
      <c r="AV25" s="5">
        <f t="shared" si="95"/>
        <v>5.9887950021074747E-4</v>
      </c>
      <c r="AW25" s="5">
        <f t="shared" si="96"/>
        <v>6.2276124724560305E-6</v>
      </c>
      <c r="AX25" s="5">
        <f t="shared" si="97"/>
        <v>3.1132147595869194E-5</v>
      </c>
      <c r="AY25" s="5">
        <f t="shared" si="98"/>
        <v>7.1277082235671223E-5</v>
      </c>
      <c r="AZ25" s="5">
        <f t="shared" si="99"/>
        <v>8.1594474592314048E-5</v>
      </c>
      <c r="BA25" s="5">
        <f t="shared" si="100"/>
        <v>6.2270209677240873E-5</v>
      </c>
      <c r="BB25" s="5">
        <f t="shared" si="101"/>
        <v>3.5641926422914904E-5</v>
      </c>
      <c r="BC25" s="5">
        <f t="shared" si="102"/>
        <v>1.6320445050317894E-5</v>
      </c>
      <c r="BD25" s="5">
        <f t="shared" si="103"/>
        <v>8.2056438120122199E-3</v>
      </c>
      <c r="BE25" s="5">
        <f t="shared" si="104"/>
        <v>7.4194132928165893E-3</v>
      </c>
      <c r="BF25" s="5">
        <f t="shared" si="105"/>
        <v>3.354258049139261E-3</v>
      </c>
      <c r="BG25" s="5">
        <f t="shared" si="106"/>
        <v>1.0109556839764933E-3</v>
      </c>
      <c r="BH25" s="5">
        <f t="shared" si="107"/>
        <v>2.2852253314856991E-4</v>
      </c>
      <c r="BI25" s="5">
        <f t="shared" si="108"/>
        <v>4.132529168932674E-5</v>
      </c>
      <c r="BJ25" s="8">
        <f t="shared" si="109"/>
        <v>0.1333248561563059</v>
      </c>
      <c r="BK25" s="8">
        <f t="shared" si="110"/>
        <v>0.18148176572950087</v>
      </c>
      <c r="BL25" s="8">
        <f t="shared" si="111"/>
        <v>0.59401818912180626</v>
      </c>
      <c r="BM25" s="8">
        <f t="shared" si="112"/>
        <v>0.60958517996227746</v>
      </c>
      <c r="BN25" s="8">
        <f t="shared" si="113"/>
        <v>0.38122322589483593</v>
      </c>
    </row>
    <row r="26" spans="1:66" x14ac:dyDescent="0.25">
      <c r="A26" t="s">
        <v>86</v>
      </c>
      <c r="B26" t="s">
        <v>287</v>
      </c>
      <c r="C26" t="s">
        <v>95</v>
      </c>
      <c r="D26" s="7" t="s">
        <v>473</v>
      </c>
      <c r="E26">
        <f>VLOOKUP(A26,home!$A$2:$E$405,3,FALSE)</f>
        <v>1.2903</v>
      </c>
      <c r="F26">
        <f>VLOOKUP(B26,home!$B$2:$E$405,3,FALSE)</f>
        <v>0.64580000000000004</v>
      </c>
      <c r="G26">
        <f>VLOOKUP(C26,away!$B$2:$E$405,4,FALSE)</f>
        <v>1.0334000000000001</v>
      </c>
      <c r="H26">
        <f>VLOOKUP(A26,away!$A$2:$E$405,3,FALSE)</f>
        <v>1.121</v>
      </c>
      <c r="I26">
        <f>VLOOKUP(C26,away!$B$2:$E$405,3,FALSE)</f>
        <v>0.8921</v>
      </c>
      <c r="J26">
        <f>VLOOKUP(B26,home!$B$2:$E$405,4,FALSE)</f>
        <v>1.0407</v>
      </c>
      <c r="K26" s="3">
        <f t="shared" si="58"/>
        <v>0.86110714971600011</v>
      </c>
      <c r="L26" s="3">
        <f t="shared" si="59"/>
        <v>1.0407458948699999</v>
      </c>
      <c r="M26" s="5">
        <f t="shared" si="60"/>
        <v>0.1492917185364423</v>
      </c>
      <c r="N26" s="5">
        <f t="shared" si="61"/>
        <v>0.12855616622511917</v>
      </c>
      <c r="O26" s="5">
        <f t="shared" si="62"/>
        <v>0.15537474320488978</v>
      </c>
      <c r="P26" s="5">
        <f t="shared" si="63"/>
        <v>0.13379430225901809</v>
      </c>
      <c r="Q26" s="5">
        <f t="shared" si="64"/>
        <v>5.5350316938264338E-2</v>
      </c>
      <c r="R26" s="5">
        <f t="shared" si="65"/>
        <v>8.0852813078484714E-2</v>
      </c>
      <c r="S26" s="5">
        <f t="shared" si="66"/>
        <v>2.9976403735696589E-2</v>
      </c>
      <c r="T26" s="5">
        <f t="shared" si="67"/>
        <v>5.7605615133252033E-2</v>
      </c>
      <c r="U26" s="5">
        <f t="shared" si="68"/>
        <v>6.9622935416534512E-2</v>
      </c>
      <c r="V26" s="5">
        <f t="shared" si="69"/>
        <v>2.9849627899064088E-3</v>
      </c>
      <c r="W26" s="5">
        <f t="shared" si="70"/>
        <v>1.5887517884862017E-2</v>
      </c>
      <c r="X26" s="5">
        <f t="shared" si="71"/>
        <v>1.6534869018343848E-2</v>
      </c>
      <c r="Y26" s="5">
        <f t="shared" si="72"/>
        <v>8.6042985265272504E-3</v>
      </c>
      <c r="Z26" s="5">
        <f t="shared" si="73"/>
        <v>2.8049077766708144E-2</v>
      </c>
      <c r="AA26" s="5">
        <f t="shared" si="74"/>
        <v>2.4153261407852476E-2</v>
      </c>
      <c r="AB26" s="5">
        <f t="shared" si="75"/>
        <v>1.0399273043630655E-2</v>
      </c>
      <c r="AC26" s="5">
        <f t="shared" si="76"/>
        <v>1.6719405874444606E-4</v>
      </c>
      <c r="AD26" s="5">
        <f t="shared" si="77"/>
        <v>3.4202138104738756E-3</v>
      </c>
      <c r="AE26" s="5">
        <f t="shared" si="78"/>
        <v>3.5595734828283657E-3</v>
      </c>
      <c r="AF26" s="5">
        <f t="shared" si="79"/>
        <v>1.8523057448708645E-3</v>
      </c>
      <c r="AG26" s="5">
        <f t="shared" si="80"/>
        <v>6.4259320000615672E-4</v>
      </c>
      <c r="AH26" s="5">
        <f t="shared" si="81"/>
        <v>7.297990635147719E-3</v>
      </c>
      <c r="AI26" s="5">
        <f t="shared" si="82"/>
        <v>6.2843519144861141E-3</v>
      </c>
      <c r="AJ26" s="5">
        <f t="shared" si="83"/>
        <v>2.7057501824477126E-3</v>
      </c>
      <c r="AK26" s="5">
        <f t="shared" si="84"/>
        <v>7.7664694248369913E-4</v>
      </c>
      <c r="AL26" s="5">
        <f t="shared" si="85"/>
        <v>5.9935306930252837E-6</v>
      </c>
      <c r="AM26" s="5">
        <f t="shared" si="86"/>
        <v>5.8903411315129205E-4</v>
      </c>
      <c r="AN26" s="5">
        <f t="shared" si="87"/>
        <v>6.1303483520059817E-4</v>
      </c>
      <c r="AO26" s="5">
        <f t="shared" si="88"/>
        <v>3.1900674407366465E-4</v>
      </c>
      <c r="AP26" s="5">
        <f t="shared" si="89"/>
        <v>1.1066831977683708E-4</v>
      </c>
      <c r="AQ26" s="5">
        <f t="shared" si="90"/>
        <v>2.8794399874975901E-5</v>
      </c>
      <c r="AR26" s="5">
        <f t="shared" si="91"/>
        <v>1.519070758865939E-3</v>
      </c>
      <c r="AS26" s="5">
        <f t="shared" si="92"/>
        <v>1.3080826913839699E-3</v>
      </c>
      <c r="AT26" s="5">
        <f t="shared" si="93"/>
        <v>5.6319967898524228E-4</v>
      </c>
      <c r="AU26" s="5">
        <f t="shared" si="94"/>
        <v>1.6165842343064942E-4</v>
      </c>
      <c r="AV26" s="5">
        <f t="shared" si="95"/>
        <v>3.4801306056987182E-5</v>
      </c>
      <c r="AW26" s="5">
        <f t="shared" si="96"/>
        <v>1.492045731751508E-7</v>
      </c>
      <c r="AX26" s="5">
        <f t="shared" si="97"/>
        <v>8.453691437686679E-5</v>
      </c>
      <c r="AY26" s="5">
        <f t="shared" si="98"/>
        <v>8.7981446602700795E-5</v>
      </c>
      <c r="AZ26" s="5">
        <f t="shared" si="99"/>
        <v>4.5783164688242459E-5</v>
      </c>
      <c r="BA26" s="5">
        <f t="shared" si="100"/>
        <v>1.5882880234481832E-5</v>
      </c>
      <c r="BB26" s="5">
        <f t="shared" si="101"/>
        <v>4.1325106006872065E-6</v>
      </c>
      <c r="BC26" s="5">
        <f t="shared" si="102"/>
        <v>8.6017868863439371E-7</v>
      </c>
      <c r="BD26" s="5">
        <f t="shared" si="103"/>
        <v>2.6349444271779685E-4</v>
      </c>
      <c r="BE26" s="5">
        <f t="shared" si="104"/>
        <v>2.268969485347279E-4</v>
      </c>
      <c r="BF26" s="5">
        <f t="shared" si="105"/>
        <v>9.7691292315998742E-5</v>
      </c>
      <c r="BG26" s="5">
        <f t="shared" si="106"/>
        <v>2.8040890092767422E-5</v>
      </c>
      <c r="BH26" s="5">
        <f t="shared" si="107"/>
        <v>6.0365527358206437E-6</v>
      </c>
      <c r="BI26" s="5">
        <f t="shared" si="108"/>
        <v>1.0396237440905678E-6</v>
      </c>
      <c r="BJ26" s="8">
        <f t="shared" si="109"/>
        <v>0.29391318547181688</v>
      </c>
      <c r="BK26" s="8">
        <f t="shared" si="110"/>
        <v>0.31630855635710359</v>
      </c>
      <c r="BL26" s="8">
        <f t="shared" si="111"/>
        <v>0.36167777843482141</v>
      </c>
      <c r="BM26" s="8">
        <f t="shared" si="112"/>
        <v>0.29664070554620203</v>
      </c>
      <c r="BN26" s="8">
        <f t="shared" si="113"/>
        <v>0.70322006024221839</v>
      </c>
    </row>
    <row r="27" spans="1:66" x14ac:dyDescent="0.25">
      <c r="A27" t="s">
        <v>86</v>
      </c>
      <c r="B27" t="s">
        <v>92</v>
      </c>
      <c r="C27" t="s">
        <v>122</v>
      </c>
      <c r="D27" s="7" t="s">
        <v>473</v>
      </c>
      <c r="E27">
        <f>VLOOKUP(A27,home!$A$2:$E$405,3,FALSE)</f>
        <v>1.2903</v>
      </c>
      <c r="F27">
        <f>VLOOKUP(B27,home!$B$2:$E$405,3,FALSE)</f>
        <v>1.6792</v>
      </c>
      <c r="G27">
        <f>VLOOKUP(C27,away!$B$2:$E$405,4,FALSE)</f>
        <v>0.9042</v>
      </c>
      <c r="H27">
        <f>VLOOKUP(A27,away!$A$2:$E$405,3,FALSE)</f>
        <v>1.121</v>
      </c>
      <c r="I27">
        <f>VLOOKUP(C27,away!$B$2:$E$405,3,FALSE)</f>
        <v>0.74339999999999995</v>
      </c>
      <c r="J27">
        <f>VLOOKUP(B27,home!$B$2:$E$405,4,FALSE)</f>
        <v>1.1894</v>
      </c>
      <c r="K27" s="3">
        <f t="shared" si="58"/>
        <v>1.9591046053919998</v>
      </c>
      <c r="L27" s="3">
        <f t="shared" si="59"/>
        <v>0.99118815515999992</v>
      </c>
      <c r="M27" s="5">
        <f t="shared" si="60"/>
        <v>5.2324385189993702E-2</v>
      </c>
      <c r="N27" s="5">
        <f t="shared" si="61"/>
        <v>0.1025089440000216</v>
      </c>
      <c r="O27" s="5">
        <f t="shared" si="62"/>
        <v>5.1863310826351081E-2</v>
      </c>
      <c r="P27" s="5">
        <f t="shared" si="63"/>
        <v>0.10160565109078115</v>
      </c>
      <c r="Q27" s="5">
        <f t="shared" si="64"/>
        <v>0.1004128721421565</v>
      </c>
      <c r="R27" s="5">
        <f t="shared" si="65"/>
        <v>2.5703149689230285E-2</v>
      </c>
      <c r="S27" s="5">
        <f t="shared" si="66"/>
        <v>4.9325511881770874E-2</v>
      </c>
      <c r="T27" s="5">
        <f t="shared" si="67"/>
        <v>9.9528049492901047E-2</v>
      </c>
      <c r="U27" s="5">
        <f t="shared" si="68"/>
        <v>5.0355158929251E-2</v>
      </c>
      <c r="V27" s="5">
        <f t="shared" si="69"/>
        <v>1.0642479456514618E-2</v>
      </c>
      <c r="W27" s="5">
        <f t="shared" si="70"/>
        <v>6.5573106751445592E-2</v>
      </c>
      <c r="X27" s="5">
        <f t="shared" si="71"/>
        <v>6.499528670907509E-2</v>
      </c>
      <c r="Y27" s="5">
        <f t="shared" si="72"/>
        <v>3.2211279163631694E-2</v>
      </c>
      <c r="Z27" s="5">
        <f t="shared" si="73"/>
        <v>8.4922191740898316E-3</v>
      </c>
      <c r="AA27" s="5">
        <f t="shared" si="74"/>
        <v>1.6637145693957633E-2</v>
      </c>
      <c r="AB27" s="5">
        <f t="shared" si="75"/>
        <v>1.6296954374805044E-2</v>
      </c>
      <c r="AC27" s="5">
        <f t="shared" si="76"/>
        <v>1.2916253703615203E-3</v>
      </c>
      <c r="AD27" s="5">
        <f t="shared" si="77"/>
        <v>3.2116143856654608E-2</v>
      </c>
      <c r="AE27" s="5">
        <f t="shared" si="78"/>
        <v>3.1833141380130645E-2</v>
      </c>
      <c r="AF27" s="5">
        <f t="shared" si="79"/>
        <v>1.5776316338759571E-2</v>
      </c>
      <c r="AG27" s="5">
        <f t="shared" si="80"/>
        <v>5.2124326290118889E-3</v>
      </c>
      <c r="AH27" s="5">
        <f t="shared" si="81"/>
        <v>2.1043467640951192E-3</v>
      </c>
      <c r="AI27" s="5">
        <f t="shared" si="82"/>
        <v>4.1226354368805E-3</v>
      </c>
      <c r="AJ27" s="5">
        <f t="shared" si="83"/>
        <v>4.0383370353724241E-3</v>
      </c>
      <c r="AK27" s="5">
        <f t="shared" si="84"/>
        <v>2.6371748947077297E-3</v>
      </c>
      <c r="AL27" s="5">
        <f t="shared" si="85"/>
        <v>1.0032525847703659E-4</v>
      </c>
      <c r="AM27" s="5">
        <f t="shared" si="86"/>
        <v>1.2583777067400796E-2</v>
      </c>
      <c r="AN27" s="5">
        <f t="shared" si="87"/>
        <v>1.2472890776381709E-2</v>
      </c>
      <c r="AO27" s="5">
        <f t="shared" si="88"/>
        <v>6.1814907990769821E-3</v>
      </c>
      <c r="AP27" s="5">
        <f t="shared" si="89"/>
        <v>2.0423401537585429E-3</v>
      </c>
      <c r="AQ27" s="5">
        <f t="shared" si="90"/>
        <v>5.0608584230328005E-4</v>
      </c>
      <c r="AR27" s="5">
        <f t="shared" si="91"/>
        <v>4.1716071738407155E-4</v>
      </c>
      <c r="AS27" s="5">
        <f t="shared" si="92"/>
        <v>8.1726148261576496E-4</v>
      </c>
      <c r="AT27" s="5">
        <f t="shared" si="93"/>
        <v>8.0055036720101972E-4</v>
      </c>
      <c r="AU27" s="5">
        <f t="shared" si="94"/>
        <v>5.2278730374392458E-4</v>
      </c>
      <c r="AV27" s="5">
        <f t="shared" si="95"/>
        <v>2.5604875360129751E-4</v>
      </c>
      <c r="AW27" s="5">
        <f t="shared" si="96"/>
        <v>5.4115480082122159E-6</v>
      </c>
      <c r="AX27" s="5">
        <f t="shared" si="97"/>
        <v>4.1088226009951883E-3</v>
      </c>
      <c r="AY27" s="5">
        <f t="shared" si="98"/>
        <v>4.0726162937601337E-3</v>
      </c>
      <c r="AZ27" s="5">
        <f t="shared" si="99"/>
        <v>2.0183645154433312E-3</v>
      </c>
      <c r="BA27" s="5">
        <f t="shared" si="100"/>
        <v>6.668596668342276E-4</v>
      </c>
      <c r="BB27" s="5">
        <f t="shared" si="101"/>
        <v>1.6524585073000753E-4</v>
      </c>
      <c r="BC27" s="5">
        <f t="shared" si="102"/>
        <v>3.275794598658419E-5</v>
      </c>
      <c r="BD27" s="5">
        <f t="shared" si="103"/>
        <v>6.8914126978189964E-5</v>
      </c>
      <c r="BE27" s="5">
        <f t="shared" si="104"/>
        <v>1.35009983539541E-4</v>
      </c>
      <c r="BF27" s="5">
        <f t="shared" si="105"/>
        <v>1.3224934026310648E-4</v>
      </c>
      <c r="BG27" s="5">
        <f t="shared" si="106"/>
        <v>8.6363430523168479E-5</v>
      </c>
      <c r="BH27" s="5">
        <f t="shared" si="107"/>
        <v>4.2298748618847889E-5</v>
      </c>
      <c r="BI27" s="5">
        <f t="shared" si="108"/>
        <v>1.6573534644300669E-5</v>
      </c>
      <c r="BJ27" s="8">
        <f t="shared" si="109"/>
        <v>0.59501882397645889</v>
      </c>
      <c r="BK27" s="8">
        <f t="shared" si="110"/>
        <v>0.21936259454165899</v>
      </c>
      <c r="BL27" s="8">
        <f t="shared" si="111"/>
        <v>0.17705343143376404</v>
      </c>
      <c r="BM27" s="8">
        <f t="shared" si="112"/>
        <v>0.56144155144168562</v>
      </c>
      <c r="BN27" s="8">
        <f t="shared" si="113"/>
        <v>0.43441831293853433</v>
      </c>
    </row>
    <row r="28" spans="1:66" s="14" customFormat="1" x14ac:dyDescent="0.25">
      <c r="A28" t="s">
        <v>86</v>
      </c>
      <c r="B28" t="s">
        <v>78</v>
      </c>
      <c r="C28" t="s">
        <v>106</v>
      </c>
      <c r="D28" s="7" t="s">
        <v>473</v>
      </c>
      <c r="E28">
        <f>VLOOKUP(A28,home!$A$2:$E$405,3,FALSE)</f>
        <v>1.2903</v>
      </c>
      <c r="F28">
        <f>VLOOKUP(B28,home!$B$2:$E$405,3,FALSE)</f>
        <v>0.62</v>
      </c>
      <c r="G28">
        <f>VLOOKUP(C28,away!$B$2:$E$405,4,FALSE)</f>
        <v>1.2917000000000001</v>
      </c>
      <c r="H28">
        <f>VLOOKUP(A28,away!$A$2:$E$405,3,FALSE)</f>
        <v>1.121</v>
      </c>
      <c r="I28">
        <f>VLOOKUP(C28,away!$B$2:$E$405,3,FALSE)</f>
        <v>1.4867999999999999</v>
      </c>
      <c r="J28">
        <f>VLOOKUP(B28,home!$B$2:$E$405,4,FALSE)</f>
        <v>0.8921</v>
      </c>
      <c r="K28" s="3">
        <f t="shared" si="58"/>
        <v>1.0333419161999999</v>
      </c>
      <c r="L28" s="3">
        <f t="shared" si="59"/>
        <v>1.48686556788</v>
      </c>
      <c r="M28" s="5">
        <f t="shared" si="60"/>
        <v>8.0442914393807768E-2</v>
      </c>
      <c r="N28" s="5">
        <f t="shared" si="61"/>
        <v>8.3125035304409872E-2</v>
      </c>
      <c r="O28" s="5">
        <f t="shared" si="62"/>
        <v>0.1196077995920712</v>
      </c>
      <c r="P28" s="5">
        <f t="shared" si="63"/>
        <v>0.12359575282293642</v>
      </c>
      <c r="Q28" s="5">
        <f t="shared" si="64"/>
        <v>4.2948291632825764E-2</v>
      </c>
      <c r="R28" s="5">
        <f t="shared" si="65"/>
        <v>8.892035943167112E-2</v>
      </c>
      <c r="S28" s="5">
        <f t="shared" si="66"/>
        <v>4.7474380531159287E-2</v>
      </c>
      <c r="T28" s="5">
        <f t="shared" si="67"/>
        <v>6.385833602811733E-2</v>
      </c>
      <c r="U28" s="5">
        <f t="shared" si="68"/>
        <v>9.1885134604315771E-2</v>
      </c>
      <c r="V28" s="5">
        <f t="shared" si="69"/>
        <v>8.1046179638592144E-3</v>
      </c>
      <c r="W28" s="5">
        <f t="shared" si="70"/>
        <v>1.4793423324460203E-2</v>
      </c>
      <c r="X28" s="5">
        <f t="shared" si="71"/>
        <v>2.1995831772212752E-2</v>
      </c>
      <c r="Y28" s="5">
        <f t="shared" si="72"/>
        <v>1.6352422449492039E-2</v>
      </c>
      <c r="Z28" s="5">
        <f t="shared" si="73"/>
        <v>4.4070873574155144E-2</v>
      </c>
      <c r="AA28" s="5">
        <f t="shared" si="74"/>
        <v>4.5540280947725414E-2</v>
      </c>
      <c r="AB28" s="5">
        <f t="shared" si="75"/>
        <v>2.3529340589404462E-2</v>
      </c>
      <c r="AC28" s="5">
        <f t="shared" si="76"/>
        <v>7.7826646241463513E-4</v>
      </c>
      <c r="AD28" s="5">
        <f t="shared" si="77"/>
        <v>3.8216661013138697E-3</v>
      </c>
      <c r="AE28" s="5">
        <f t="shared" si="78"/>
        <v>5.6823037379777914E-3</v>
      </c>
      <c r="AF28" s="5">
        <f t="shared" si="79"/>
        <v>4.2244108871174997E-3</v>
      </c>
      <c r="AG28" s="5">
        <f t="shared" si="80"/>
        <v>2.0937103642108055E-3</v>
      </c>
      <c r="AH28" s="5">
        <f t="shared" si="81"/>
        <v>1.6381866115950966E-2</v>
      </c>
      <c r="AI28" s="5">
        <f t="shared" si="82"/>
        <v>1.692806892318862E-2</v>
      </c>
      <c r="AJ28" s="5">
        <f t="shared" si="83"/>
        <v>8.7462415893266969E-3</v>
      </c>
      <c r="AK28" s="5">
        <f t="shared" si="84"/>
        <v>3.0126193478209949E-3</v>
      </c>
      <c r="AL28" s="5">
        <f t="shared" si="85"/>
        <v>4.7830404974181205E-5</v>
      </c>
      <c r="AM28" s="5">
        <f t="shared" si="86"/>
        <v>7.8981755444165161E-4</v>
      </c>
      <c r="AN28" s="5">
        <f t="shared" si="87"/>
        <v>1.1743525266064789E-3</v>
      </c>
      <c r="AO28" s="5">
        <f t="shared" si="88"/>
        <v>8.7305216818202801E-4</v>
      </c>
      <c r="AP28" s="5">
        <f t="shared" si="89"/>
        <v>4.3270373594427887E-4</v>
      </c>
      <c r="AQ28" s="5">
        <f t="shared" si="90"/>
        <v>1.6084307151714692E-4</v>
      </c>
      <c r="AR28" s="5">
        <f t="shared" si="91"/>
        <v>4.8715265330855108E-3</v>
      </c>
      <c r="AS28" s="5">
        <f t="shared" si="92"/>
        <v>5.0339525625177238E-3</v>
      </c>
      <c r="AT28" s="5">
        <f t="shared" si="93"/>
        <v>2.6008970935059821E-3</v>
      </c>
      <c r="AU28" s="5">
        <f t="shared" si="94"/>
        <v>8.9587199548082745E-4</v>
      </c>
      <c r="AV28" s="5">
        <f t="shared" si="95"/>
        <v>2.3143552112001896E-4</v>
      </c>
      <c r="AW28" s="5">
        <f t="shared" si="96"/>
        <v>2.0413492237038354E-6</v>
      </c>
      <c r="AX28" s="5">
        <f t="shared" si="97"/>
        <v>1.3602526419252228E-4</v>
      </c>
      <c r="AY28" s="5">
        <f t="shared" si="98"/>
        <v>2.0225128168964164E-4</v>
      </c>
      <c r="AZ28" s="5">
        <f t="shared" si="99"/>
        <v>1.5036023340196349E-4</v>
      </c>
      <c r="BA28" s="5">
        <f t="shared" si="100"/>
        <v>7.4521817941259943E-5</v>
      </c>
      <c r="BB28" s="5">
        <f t="shared" si="101"/>
        <v>2.7700981288170356E-5</v>
      </c>
      <c r="BC28" s="5">
        <f t="shared" si="102"/>
        <v>8.237527054773732E-6</v>
      </c>
      <c r="BD28" s="5">
        <f t="shared" si="103"/>
        <v>1.207217510843113E-3</v>
      </c>
      <c r="BE28" s="5">
        <f t="shared" si="104"/>
        <v>1.2474684559248166E-3</v>
      </c>
      <c r="BF28" s="5">
        <f t="shared" si="105"/>
        <v>6.4453072232220252E-4</v>
      </c>
      <c r="BG28" s="5">
        <f t="shared" si="106"/>
        <v>2.2200687055139829E-4</v>
      </c>
      <c r="BH28" s="5">
        <f t="shared" si="107"/>
        <v>5.7352251256286809E-5</v>
      </c>
      <c r="BI28" s="5">
        <f t="shared" si="108"/>
        <v>1.1852897042311056E-5</v>
      </c>
      <c r="BJ28" s="8">
        <f t="shared" si="109"/>
        <v>0.26292529776439788</v>
      </c>
      <c r="BK28" s="8">
        <f t="shared" si="110"/>
        <v>0.26064601386084113</v>
      </c>
      <c r="BL28" s="8">
        <f t="shared" si="111"/>
        <v>0.43157582355512547</v>
      </c>
      <c r="BM28" s="8">
        <f t="shared" si="112"/>
        <v>0.46037764564433142</v>
      </c>
      <c r="BN28" s="8">
        <f t="shared" si="113"/>
        <v>0.53864015317772207</v>
      </c>
    </row>
    <row r="29" spans="1:66" s="10" customFormat="1" x14ac:dyDescent="0.25">
      <c r="A29" t="s">
        <v>86</v>
      </c>
      <c r="B29" t="s">
        <v>99</v>
      </c>
      <c r="C29" t="s">
        <v>126</v>
      </c>
      <c r="D29" s="7" t="s">
        <v>473</v>
      </c>
      <c r="E29">
        <f>VLOOKUP(A29,home!$A$2:$E$405,3,FALSE)</f>
        <v>1.2903</v>
      </c>
      <c r="F29">
        <f>VLOOKUP(B29,home!$B$2:$E$405,3,FALSE)</f>
        <v>0.9042</v>
      </c>
      <c r="G29">
        <f>VLOOKUP(C29,away!$B$2:$E$405,4,FALSE)</f>
        <v>0.77500000000000002</v>
      </c>
      <c r="H29">
        <f>VLOOKUP(A29,away!$A$2:$E$405,3,FALSE)</f>
        <v>1.121</v>
      </c>
      <c r="I29">
        <f>VLOOKUP(C29,away!$B$2:$E$405,3,FALSE)</f>
        <v>1.6354</v>
      </c>
      <c r="J29">
        <f>VLOOKUP(B29,home!$B$2:$E$405,4,FALSE)</f>
        <v>1.0407</v>
      </c>
      <c r="K29" s="3">
        <f t="shared" si="58"/>
        <v>0.90418417650000005</v>
      </c>
      <c r="L29" s="3">
        <f t="shared" si="59"/>
        <v>1.9078980343799998</v>
      </c>
      <c r="M29" s="5">
        <f t="shared" si="60"/>
        <v>6.0079763324093351E-2</v>
      </c>
      <c r="N29" s="5">
        <f t="shared" si="61"/>
        <v>5.432317132551024E-2</v>
      </c>
      <c r="O29" s="5">
        <f t="shared" si="62"/>
        <v>0.1146260623520533</v>
      </c>
      <c r="P29" s="5">
        <f t="shared" si="63"/>
        <v>0.10364307179322896</v>
      </c>
      <c r="Q29" s="5">
        <f t="shared" si="64"/>
        <v>2.4559075964912448E-2</v>
      </c>
      <c r="R29" s="5">
        <f t="shared" si="65"/>
        <v>0.10934741952510092</v>
      </c>
      <c r="S29" s="5">
        <f t="shared" si="66"/>
        <v>4.4698438111309427E-2</v>
      </c>
      <c r="T29" s="5">
        <f t="shared" si="67"/>
        <v>4.6856212759645556E-2</v>
      </c>
      <c r="U29" s="5">
        <f t="shared" si="68"/>
        <v>9.8870206475703395E-2</v>
      </c>
      <c r="V29" s="5">
        <f t="shared" si="69"/>
        <v>8.5676536470454187E-3</v>
      </c>
      <c r="W29" s="5">
        <f t="shared" si="70"/>
        <v>7.4019759589784356E-3</v>
      </c>
      <c r="X29" s="5">
        <f t="shared" si="71"/>
        <v>1.4122215382662973E-2</v>
      </c>
      <c r="Y29" s="5">
        <f t="shared" si="72"/>
        <v>1.3471873484836843E-2</v>
      </c>
      <c r="Z29" s="5">
        <f t="shared" si="73"/>
        <v>6.9541242258821773E-2</v>
      </c>
      <c r="AA29" s="5">
        <f t="shared" si="74"/>
        <v>6.2878090864579753E-2</v>
      </c>
      <c r="AB29" s="5">
        <f t="shared" si="75"/>
        <v>2.8426687404141112E-2</v>
      </c>
      <c r="AC29" s="5">
        <f t="shared" si="76"/>
        <v>9.2374900144220938E-4</v>
      </c>
      <c r="AD29" s="5">
        <f t="shared" si="77"/>
        <v>1.6731873842354284E-3</v>
      </c>
      <c r="AE29" s="5">
        <f t="shared" si="78"/>
        <v>3.1922709215321879E-3</v>
      </c>
      <c r="AF29" s="5">
        <f t="shared" si="79"/>
        <v>3.0452637081998463E-3</v>
      </c>
      <c r="AG29" s="5">
        <f t="shared" si="80"/>
        <v>1.9366842143477456E-3</v>
      </c>
      <c r="AH29" s="5">
        <f t="shared" si="81"/>
        <v>3.3169399853487345E-2</v>
      </c>
      <c r="AI29" s="5">
        <f t="shared" si="82"/>
        <v>2.9991246491524674E-2</v>
      </c>
      <c r="AJ29" s="5">
        <f t="shared" si="83"/>
        <v>1.3558805255573878E-2</v>
      </c>
      <c r="AK29" s="5">
        <f t="shared" si="84"/>
        <v>4.0865523881116464E-3</v>
      </c>
      <c r="AL29" s="5">
        <f t="shared" si="85"/>
        <v>6.3742051418504532E-5</v>
      </c>
      <c r="AM29" s="5">
        <f t="shared" si="86"/>
        <v>3.0257391142902014E-4</v>
      </c>
      <c r="AN29" s="5">
        <f t="shared" si="87"/>
        <v>5.7728017087009564E-4</v>
      </c>
      <c r="AO29" s="5">
        <f t="shared" si="88"/>
        <v>5.506958516448031E-4</v>
      </c>
      <c r="AP29" s="5">
        <f t="shared" si="89"/>
        <v>3.5022384429811334E-4</v>
      </c>
      <c r="AQ29" s="5">
        <f t="shared" si="90"/>
        <v>1.6704784603234434E-4</v>
      </c>
      <c r="AR29" s="5">
        <f t="shared" si="91"/>
        <v>1.2656766556406554E-2</v>
      </c>
      <c r="AS29" s="5">
        <f t="shared" si="92"/>
        <v>1.14440480459572E-2</v>
      </c>
      <c r="AT29" s="5">
        <f t="shared" si="93"/>
        <v>5.1737635791301228E-3</v>
      </c>
      <c r="AU29" s="5">
        <f t="shared" si="94"/>
        <v>1.5593450537338212E-3</v>
      </c>
      <c r="AV29" s="5">
        <f t="shared" si="95"/>
        <v>3.5248378082241579E-4</v>
      </c>
      <c r="AW29" s="5">
        <f t="shared" si="96"/>
        <v>3.0544681334610757E-6</v>
      </c>
      <c r="AX29" s="5">
        <f t="shared" si="97"/>
        <v>4.5597090489305397E-5</v>
      </c>
      <c r="AY29" s="5">
        <f t="shared" si="98"/>
        <v>8.6994599317992763E-5</v>
      </c>
      <c r="AZ29" s="5">
        <f t="shared" si="99"/>
        <v>8.2988412520237044E-5</v>
      </c>
      <c r="BA29" s="5">
        <f t="shared" si="100"/>
        <v>5.2777809707892288E-5</v>
      </c>
      <c r="BB29" s="5">
        <f t="shared" si="101"/>
        <v>2.5173669850142335E-5</v>
      </c>
      <c r="BC29" s="5">
        <f t="shared" si="102"/>
        <v>9.6057590450435265E-6</v>
      </c>
      <c r="BD29" s="5">
        <f t="shared" si="103"/>
        <v>4.0246366724290992E-3</v>
      </c>
      <c r="BE29" s="5">
        <f t="shared" si="104"/>
        <v>3.6390127953720044E-3</v>
      </c>
      <c r="BF29" s="5">
        <f t="shared" si="105"/>
        <v>1.6451688938281996E-3</v>
      </c>
      <c r="BG29" s="5">
        <f t="shared" si="106"/>
        <v>4.958452271564889E-4</v>
      </c>
      <c r="BH29" s="5">
        <f t="shared" si="107"/>
        <v>1.1208385209698634E-4</v>
      </c>
      <c r="BI29" s="5">
        <f t="shared" si="108"/>
        <v>2.0268889101452285E-5</v>
      </c>
      <c r="BJ29" s="8">
        <f t="shared" si="109"/>
        <v>0.17283289007006672</v>
      </c>
      <c r="BK29" s="8">
        <f t="shared" si="110"/>
        <v>0.21806341252785588</v>
      </c>
      <c r="BL29" s="8">
        <f t="shared" si="111"/>
        <v>0.53607789395631034</v>
      </c>
      <c r="BM29" s="8">
        <f t="shared" si="112"/>
        <v>0.5298529343969709</v>
      </c>
      <c r="BN29" s="8">
        <f t="shared" si="113"/>
        <v>0.46657856428489924</v>
      </c>
    </row>
    <row r="30" spans="1:66" x14ac:dyDescent="0.25">
      <c r="A30" t="s">
        <v>86</v>
      </c>
      <c r="B30" t="s">
        <v>96</v>
      </c>
      <c r="C30" t="s">
        <v>91</v>
      </c>
      <c r="D30" s="7" t="s">
        <v>473</v>
      </c>
      <c r="E30">
        <f>VLOOKUP(A30,home!$A$2:$E$405,3,FALSE)</f>
        <v>1.2903</v>
      </c>
      <c r="F30">
        <f>VLOOKUP(B30,home!$B$2:$E$405,3,FALSE)</f>
        <v>1.1625000000000001</v>
      </c>
      <c r="G30">
        <f>VLOOKUP(C30,away!$B$2:$E$405,4,FALSE)</f>
        <v>0.93</v>
      </c>
      <c r="H30">
        <f>VLOOKUP(A30,away!$A$2:$E$405,3,FALSE)</f>
        <v>1.121</v>
      </c>
      <c r="I30">
        <f>VLOOKUP(C30,away!$B$2:$E$405,3,FALSE)</f>
        <v>0.8921</v>
      </c>
      <c r="J30">
        <f>VLOOKUP(B30,home!$B$2:$E$405,4,FALSE)</f>
        <v>0.59470000000000001</v>
      </c>
      <c r="K30" s="3">
        <f t="shared" si="58"/>
        <v>1.3949755875000003</v>
      </c>
      <c r="L30" s="3">
        <f t="shared" si="59"/>
        <v>0.59472622627000005</v>
      </c>
      <c r="M30" s="5">
        <f t="shared" si="60"/>
        <v>0.13673619221683853</v>
      </c>
      <c r="N30" s="5">
        <f t="shared" si="61"/>
        <v>0.19074365007019728</v>
      </c>
      <c r="O30" s="5">
        <f t="shared" si="62"/>
        <v>8.1320599591649723E-2</v>
      </c>
      <c r="P30" s="5">
        <f t="shared" si="63"/>
        <v>0.11344025119121386</v>
      </c>
      <c r="Q30" s="5">
        <f t="shared" si="64"/>
        <v>0.13304136765928401</v>
      </c>
      <c r="R30" s="5">
        <f t="shared" si="65"/>
        <v>2.4181746656577772E-2</v>
      </c>
      <c r="S30" s="5">
        <f t="shared" si="66"/>
        <v>2.3528318255927289E-2</v>
      </c>
      <c r="T30" s="5">
        <f t="shared" si="67"/>
        <v>7.9123190525805603E-2</v>
      </c>
      <c r="U30" s="5">
        <f t="shared" si="68"/>
        <v>3.3732946249035743E-2</v>
      </c>
      <c r="V30" s="5">
        <f t="shared" si="69"/>
        <v>2.168862772895463E-3</v>
      </c>
      <c r="W30" s="5">
        <f t="shared" si="70"/>
        <v>6.1863153337437755E-2</v>
      </c>
      <c r="X30" s="5">
        <f t="shared" si="71"/>
        <v>3.6791639729536717E-2</v>
      </c>
      <c r="Y30" s="5">
        <f t="shared" si="72"/>
        <v>1.0940476527316386E-2</v>
      </c>
      <c r="Z30" s="5">
        <f t="shared" si="73"/>
        <v>4.7938396445612293E-3</v>
      </c>
      <c r="AA30" s="5">
        <f t="shared" si="74"/>
        <v>6.6872892745525932E-3</v>
      </c>
      <c r="AB30" s="5">
        <f t="shared" si="75"/>
        <v>4.6643026422757286E-3</v>
      </c>
      <c r="AC30" s="5">
        <f t="shared" si="76"/>
        <v>1.1245940712900537E-4</v>
      </c>
      <c r="AD30" s="5">
        <f t="shared" si="77"/>
        <v>2.157439716787372E-2</v>
      </c>
      <c r="AE30" s="5">
        <f t="shared" si="78"/>
        <v>1.2830859811699713E-2</v>
      </c>
      <c r="AF30" s="5">
        <f t="shared" si="79"/>
        <v>3.8154244178057865E-3</v>
      </c>
      <c r="AG30" s="5">
        <f t="shared" si="80"/>
        <v>7.5637765520668245E-4</v>
      </c>
      <c r="AH30" s="5">
        <f t="shared" si="81"/>
        <v>7.1275554028835456E-4</v>
      </c>
      <c r="AI30" s="5">
        <f t="shared" si="82"/>
        <v>9.9427657855762747E-4</v>
      </c>
      <c r="AJ30" s="5">
        <f t="shared" si="83"/>
        <v>6.934957771554585E-4</v>
      </c>
      <c r="AK30" s="5">
        <f t="shared" si="84"/>
        <v>3.2246989305540174E-4</v>
      </c>
      <c r="AL30" s="5">
        <f t="shared" si="85"/>
        <v>3.7319814708013553E-6</v>
      </c>
      <c r="AM30" s="5">
        <f t="shared" si="86"/>
        <v>6.0191514728425901E-3</v>
      </c>
      <c r="AN30" s="5">
        <f t="shared" si="87"/>
        <v>3.5797472407911859E-3</v>
      </c>
      <c r="AO30" s="5">
        <f t="shared" si="88"/>
        <v>1.0644847837580935E-3</v>
      </c>
      <c r="AP30" s="5">
        <f t="shared" si="89"/>
        <v>2.1102567278876266E-4</v>
      </c>
      <c r="AQ30" s="5">
        <f t="shared" si="90"/>
        <v>3.1375625505937164E-5</v>
      </c>
      <c r="AR30" s="5">
        <f t="shared" si="91"/>
        <v>8.4778882545745652E-5</v>
      </c>
      <c r="AS30" s="5">
        <f t="shared" si="92"/>
        <v>1.1826447148684505E-4</v>
      </c>
      <c r="AT30" s="5">
        <f t="shared" si="93"/>
        <v>8.2488025296369383E-5</v>
      </c>
      <c r="AU30" s="5">
        <f t="shared" si="94"/>
        <v>3.8356260516505927E-5</v>
      </c>
      <c r="AV30" s="5">
        <f t="shared" si="95"/>
        <v>1.3376511762078987E-5</v>
      </c>
      <c r="AW30" s="5">
        <f t="shared" si="96"/>
        <v>8.6004401091412635E-8</v>
      </c>
      <c r="AX30" s="5">
        <f t="shared" si="97"/>
        <v>1.399428227013347E-3</v>
      </c>
      <c r="AY30" s="5">
        <f t="shared" si="98"/>
        <v>8.3227666838736473E-4</v>
      </c>
      <c r="AZ30" s="5">
        <f t="shared" si="99"/>
        <v>2.474883811012928E-4</v>
      </c>
      <c r="BA30" s="5">
        <f t="shared" si="100"/>
        <v>4.9062610312681156E-5</v>
      </c>
      <c r="BB30" s="5">
        <f t="shared" si="101"/>
        <v>7.2947052705541134E-6</v>
      </c>
      <c r="BC30" s="5">
        <f t="shared" si="102"/>
        <v>8.6767050746170583E-7</v>
      </c>
      <c r="BD30" s="5">
        <f t="shared" si="103"/>
        <v>8.4033708139698085E-6</v>
      </c>
      <c r="BE30" s="5">
        <f t="shared" si="104"/>
        <v>1.1722497138197888E-5</v>
      </c>
      <c r="BF30" s="5">
        <f t="shared" si="105"/>
        <v>8.1762986661623389E-6</v>
      </c>
      <c r="BG30" s="5">
        <f t="shared" si="106"/>
        <v>3.801912345135093E-6</v>
      </c>
      <c r="BH30" s="5">
        <f t="shared" si="107"/>
        <v>1.3258937268195831E-6</v>
      </c>
      <c r="BI30" s="5">
        <f t="shared" si="108"/>
        <v>3.6991787610654212E-7</v>
      </c>
      <c r="BJ30" s="8">
        <f t="shared" si="109"/>
        <v>0.56492273996044273</v>
      </c>
      <c r="BK30" s="8">
        <f t="shared" si="110"/>
        <v>0.2768220924938623</v>
      </c>
      <c r="BL30" s="8">
        <f t="shared" si="111"/>
        <v>0.15368094624532241</v>
      </c>
      <c r="BM30" s="8">
        <f t="shared" si="112"/>
        <v>0.31992362029444138</v>
      </c>
      <c r="BN30" s="8">
        <f t="shared" si="113"/>
        <v>0.67946380738576118</v>
      </c>
    </row>
    <row r="31" spans="1:66" x14ac:dyDescent="0.25">
      <c r="A31" t="s">
        <v>86</v>
      </c>
      <c r="B31" t="s">
        <v>326</v>
      </c>
      <c r="C31" t="s">
        <v>101</v>
      </c>
      <c r="D31" s="7" t="s">
        <v>473</v>
      </c>
      <c r="E31">
        <f>VLOOKUP(A31,home!$A$2:$E$405,3,FALSE)</f>
        <v>1.2903</v>
      </c>
      <c r="F31">
        <f>VLOOKUP(B31,home!$B$2:$E$405,3,FALSE)</f>
        <v>0.77500000000000002</v>
      </c>
      <c r="G31">
        <f>VLOOKUP(C31,away!$B$2:$E$405,4,FALSE)</f>
        <v>0.9042</v>
      </c>
      <c r="H31">
        <f>VLOOKUP(A31,away!$A$2:$E$405,3,FALSE)</f>
        <v>1.121</v>
      </c>
      <c r="I31">
        <f>VLOOKUP(C31,away!$B$2:$E$405,3,FALSE)</f>
        <v>1.0407</v>
      </c>
      <c r="J31">
        <f>VLOOKUP(B31,home!$B$2:$E$405,4,FALSE)</f>
        <v>0.35680000000000001</v>
      </c>
      <c r="K31" s="3">
        <f t="shared" si="58"/>
        <v>0.90418417650000005</v>
      </c>
      <c r="L31" s="3">
        <f t="shared" si="59"/>
        <v>0.41625169295999997</v>
      </c>
      <c r="M31" s="5">
        <f t="shared" si="60"/>
        <v>0.26701889121782352</v>
      </c>
      <c r="N31" s="5">
        <f t="shared" si="61"/>
        <v>0.24143425626573081</v>
      </c>
      <c r="O31" s="5">
        <f t="shared" si="62"/>
        <v>0.1111470655217211</v>
      </c>
      <c r="P31" s="5">
        <f t="shared" si="63"/>
        <v>0.10049741790914893</v>
      </c>
      <c r="Q31" s="5">
        <f t="shared" si="64"/>
        <v>0.1091505170902599</v>
      </c>
      <c r="R31" s="5">
        <f t="shared" si="65"/>
        <v>2.3132577095476222E-2</v>
      </c>
      <c r="S31" s="5">
        <f t="shared" si="66"/>
        <v>9.4560079254534524E-3</v>
      </c>
      <c r="T31" s="5">
        <f t="shared" si="67"/>
        <v>4.5434087526280094E-2</v>
      </c>
      <c r="U31" s="5">
        <f t="shared" si="68"/>
        <v>2.091611017139593E-2</v>
      </c>
      <c r="V31" s="5">
        <f t="shared" si="69"/>
        <v>3.9543784748810135E-4</v>
      </c>
      <c r="W31" s="5">
        <f t="shared" si="70"/>
        <v>3.2897390136601944E-2</v>
      </c>
      <c r="X31" s="5">
        <f t="shared" si="71"/>
        <v>1.3693594338326164E-2</v>
      </c>
      <c r="Y31" s="5">
        <f t="shared" si="72"/>
        <v>2.8499909130178681E-3</v>
      </c>
      <c r="Z31" s="5">
        <f t="shared" si="73"/>
        <v>3.2096581261732335E-3</v>
      </c>
      <c r="AA31" s="5">
        <f t="shared" si="74"/>
        <v>2.9021220896604779E-3</v>
      </c>
      <c r="AB31" s="5">
        <f t="shared" si="75"/>
        <v>1.3120264358710593E-3</v>
      </c>
      <c r="AC31" s="5">
        <f t="shared" si="76"/>
        <v>9.3018892864791921E-6</v>
      </c>
      <c r="AD31" s="5">
        <f t="shared" si="77"/>
        <v>7.4363249024156624E-3</v>
      </c>
      <c r="AE31" s="5">
        <f t="shared" si="78"/>
        <v>3.0953828300311261E-3</v>
      </c>
      <c r="AF31" s="5">
        <f t="shared" si="79"/>
        <v>6.4422917167988598E-4</v>
      </c>
      <c r="AG31" s="5">
        <f t="shared" si="80"/>
        <v>8.938716112199036E-5</v>
      </c>
      <c r="AH31" s="5">
        <f t="shared" si="81"/>
        <v>3.3400640721060733E-4</v>
      </c>
      <c r="AI31" s="5">
        <f t="shared" si="82"/>
        <v>3.020033082494466E-4</v>
      </c>
      <c r="AJ31" s="5">
        <f t="shared" si="83"/>
        <v>1.3653330628490078E-4</v>
      </c>
      <c r="AK31" s="5">
        <f t="shared" si="84"/>
        <v>4.1150418369345106E-5</v>
      </c>
      <c r="AL31" s="5">
        <f t="shared" si="85"/>
        <v>1.4003741094188717E-7</v>
      </c>
      <c r="AM31" s="5">
        <f t="shared" si="86"/>
        <v>1.3447614616154302E-3</v>
      </c>
      <c r="AN31" s="5">
        <f t="shared" si="87"/>
        <v>5.597592350247868E-4</v>
      </c>
      <c r="AO31" s="5">
        <f t="shared" si="88"/>
        <v>1.16500364614531E-4</v>
      </c>
      <c r="AP31" s="5">
        <f t="shared" si="89"/>
        <v>1.616449133375194E-5</v>
      </c>
      <c r="AQ31" s="5">
        <f t="shared" si="90"/>
        <v>1.6821242208778729E-6</v>
      </c>
      <c r="AR31" s="5">
        <f t="shared" si="91"/>
        <v>2.7806146492180502E-5</v>
      </c>
      <c r="AS31" s="5">
        <f t="shared" si="92"/>
        <v>2.5141877667670588E-5</v>
      </c>
      <c r="AT31" s="5">
        <f t="shared" si="93"/>
        <v>1.1366443977303238E-5</v>
      </c>
      <c r="AU31" s="5">
        <f t="shared" si="94"/>
        <v>3.425786262450438E-6</v>
      </c>
      <c r="AV31" s="5">
        <f t="shared" si="95"/>
        <v>7.7438543264469048E-7</v>
      </c>
      <c r="AW31" s="5">
        <f t="shared" si="96"/>
        <v>1.46404520774582E-9</v>
      </c>
      <c r="AX31" s="5">
        <f t="shared" si="97"/>
        <v>2.0265200579328062E-4</v>
      </c>
      <c r="AY31" s="5">
        <f t="shared" si="98"/>
        <v>8.4354240493192783E-5</v>
      </c>
      <c r="AZ31" s="5">
        <f t="shared" si="99"/>
        <v>1.7556297706823236E-5</v>
      </c>
      <c r="BA31" s="5">
        <f t="shared" si="100"/>
        <v>2.4359462141916467E-6</v>
      </c>
      <c r="BB31" s="5">
        <f t="shared" si="101"/>
        <v>2.5349168390419385E-7</v>
      </c>
      <c r="BC31" s="5">
        <f t="shared" si="102"/>
        <v>2.1103268515280383E-8</v>
      </c>
      <c r="BD31" s="5">
        <f t="shared" si="103"/>
        <v>1.9290592586773156E-6</v>
      </c>
      <c r="BE31" s="5">
        <f t="shared" si="104"/>
        <v>1.7442248572268488E-6</v>
      </c>
      <c r="BF31" s="5">
        <f t="shared" si="105"/>
        <v>7.8855025808124426E-7</v>
      </c>
      <c r="BG31" s="5">
        <f t="shared" si="106"/>
        <v>2.3766488857735078E-7</v>
      </c>
      <c r="BH31" s="5">
        <f t="shared" si="107"/>
        <v>5.3723207890319038E-8</v>
      </c>
      <c r="BI31" s="5">
        <f t="shared" si="108"/>
        <v>9.7151348970492876E-9</v>
      </c>
      <c r="BJ31" s="8">
        <f t="shared" si="109"/>
        <v>0.45907130109743466</v>
      </c>
      <c r="BK31" s="8">
        <f t="shared" si="110"/>
        <v>0.37746155106710455</v>
      </c>
      <c r="BL31" s="8">
        <f t="shared" si="111"/>
        <v>0.16029687233167667</v>
      </c>
      <c r="BM31" s="8">
        <f t="shared" si="112"/>
        <v>0.14757430474578084</v>
      </c>
      <c r="BN31" s="8">
        <f t="shared" si="113"/>
        <v>0.85238072510016039</v>
      </c>
    </row>
    <row r="32" spans="1:66" x14ac:dyDescent="0.25">
      <c r="A32" t="s">
        <v>86</v>
      </c>
      <c r="B32" t="s">
        <v>330</v>
      </c>
      <c r="C32" t="s">
        <v>112</v>
      </c>
      <c r="D32" s="7" t="s">
        <v>473</v>
      </c>
      <c r="E32">
        <f>VLOOKUP(A32,home!$A$2:$E$405,3,FALSE)</f>
        <v>1.2903</v>
      </c>
      <c r="F32">
        <f>VLOOKUP(B32,home!$B$2:$E$405,3,FALSE)</f>
        <v>0.46500000000000002</v>
      </c>
      <c r="G32">
        <f>VLOOKUP(C32,away!$B$2:$E$405,4,FALSE)</f>
        <v>1.0334000000000001</v>
      </c>
      <c r="H32">
        <f>VLOOKUP(A32,away!$A$2:$E$405,3,FALSE)</f>
        <v>1.121</v>
      </c>
      <c r="I32">
        <f>VLOOKUP(C32,away!$B$2:$E$405,3,FALSE)</f>
        <v>0</v>
      </c>
      <c r="J32">
        <f>VLOOKUP(B32,home!$B$2:$E$405,4,FALSE)</f>
        <v>0.71360000000000001</v>
      </c>
      <c r="K32" s="3">
        <f t="shared" si="58"/>
        <v>0.62002914930000008</v>
      </c>
      <c r="L32" s="3">
        <f t="shared" si="59"/>
        <v>0</v>
      </c>
      <c r="M32" s="5">
        <f t="shared" si="60"/>
        <v>0.53792875711941823</v>
      </c>
      <c r="N32" s="5">
        <f t="shared" si="61"/>
        <v>0.33353150966075923</v>
      </c>
      <c r="O32" s="5">
        <f t="shared" si="62"/>
        <v>0</v>
      </c>
      <c r="P32" s="5">
        <f t="shared" si="63"/>
        <v>0</v>
      </c>
      <c r="Q32" s="5">
        <f t="shared" si="64"/>
        <v>0.10339962909985265</v>
      </c>
      <c r="R32" s="5">
        <f t="shared" si="65"/>
        <v>0</v>
      </c>
      <c r="S32" s="5">
        <f t="shared" si="66"/>
        <v>0</v>
      </c>
      <c r="T32" s="5">
        <f t="shared" si="67"/>
        <v>0</v>
      </c>
      <c r="U32" s="5">
        <f t="shared" si="68"/>
        <v>0</v>
      </c>
      <c r="V32" s="5">
        <f t="shared" si="69"/>
        <v>0</v>
      </c>
      <c r="W32" s="5">
        <f t="shared" si="70"/>
        <v>2.1370261356239057E-2</v>
      </c>
      <c r="X32" s="5">
        <f t="shared" si="71"/>
        <v>0</v>
      </c>
      <c r="Y32" s="5">
        <f t="shared" si="72"/>
        <v>0</v>
      </c>
      <c r="Z32" s="5">
        <f t="shared" si="73"/>
        <v>0</v>
      </c>
      <c r="AA32" s="5">
        <f t="shared" si="74"/>
        <v>0</v>
      </c>
      <c r="AB32" s="5">
        <f t="shared" si="75"/>
        <v>0</v>
      </c>
      <c r="AC32" s="5">
        <f t="shared" si="76"/>
        <v>0</v>
      </c>
      <c r="AD32" s="5">
        <f t="shared" si="77"/>
        <v>3.312546242256892E-3</v>
      </c>
      <c r="AE32" s="5">
        <f t="shared" si="78"/>
        <v>0</v>
      </c>
      <c r="AF32" s="5">
        <f t="shared" si="79"/>
        <v>0</v>
      </c>
      <c r="AG32" s="5">
        <f t="shared" si="80"/>
        <v>0</v>
      </c>
      <c r="AH32" s="5">
        <f t="shared" si="81"/>
        <v>0</v>
      </c>
      <c r="AI32" s="5">
        <f t="shared" si="82"/>
        <v>0</v>
      </c>
      <c r="AJ32" s="5">
        <f t="shared" si="83"/>
        <v>0</v>
      </c>
      <c r="AK32" s="5">
        <f t="shared" si="84"/>
        <v>0</v>
      </c>
      <c r="AL32" s="5">
        <f t="shared" si="85"/>
        <v>0</v>
      </c>
      <c r="AM32" s="5">
        <f t="shared" si="86"/>
        <v>4.1077504572069074E-4</v>
      </c>
      <c r="AN32" s="5">
        <f t="shared" si="87"/>
        <v>0</v>
      </c>
      <c r="AO32" s="5">
        <f t="shared" si="88"/>
        <v>0</v>
      </c>
      <c r="AP32" s="5">
        <f t="shared" si="89"/>
        <v>0</v>
      </c>
      <c r="AQ32" s="5">
        <f t="shared" si="90"/>
        <v>0</v>
      </c>
      <c r="AR32" s="5">
        <f t="shared" si="91"/>
        <v>0</v>
      </c>
      <c r="AS32" s="5">
        <f t="shared" si="92"/>
        <v>0</v>
      </c>
      <c r="AT32" s="5">
        <f t="shared" si="93"/>
        <v>0</v>
      </c>
      <c r="AU32" s="5">
        <f t="shared" si="94"/>
        <v>0</v>
      </c>
      <c r="AV32" s="5">
        <f t="shared" si="95"/>
        <v>0</v>
      </c>
      <c r="AW32" s="5">
        <f t="shared" si="96"/>
        <v>0</v>
      </c>
      <c r="AX32" s="5">
        <f t="shared" si="97"/>
        <v>4.2448750358644716E-5</v>
      </c>
      <c r="AY32" s="5">
        <f t="shared" si="98"/>
        <v>0</v>
      </c>
      <c r="AZ32" s="5">
        <f t="shared" si="99"/>
        <v>0</v>
      </c>
      <c r="BA32" s="5">
        <f t="shared" si="100"/>
        <v>0</v>
      </c>
      <c r="BB32" s="5">
        <f t="shared" si="101"/>
        <v>0</v>
      </c>
      <c r="BC32" s="5">
        <f t="shared" si="102"/>
        <v>0</v>
      </c>
      <c r="BD32" s="5">
        <f t="shared" si="103"/>
        <v>0</v>
      </c>
      <c r="BE32" s="5">
        <f t="shared" si="104"/>
        <v>0</v>
      </c>
      <c r="BF32" s="5">
        <f t="shared" si="105"/>
        <v>0</v>
      </c>
      <c r="BG32" s="5">
        <f t="shared" si="106"/>
        <v>0</v>
      </c>
      <c r="BH32" s="5">
        <f t="shared" si="107"/>
        <v>0</v>
      </c>
      <c r="BI32" s="5">
        <f t="shared" si="108"/>
        <v>0</v>
      </c>
      <c r="BJ32" s="8">
        <f t="shared" si="109"/>
        <v>0.46206717015518711</v>
      </c>
      <c r="BK32" s="8">
        <f t="shared" si="110"/>
        <v>0.53792875711941823</v>
      </c>
      <c r="BL32" s="8">
        <f t="shared" si="111"/>
        <v>0</v>
      </c>
      <c r="BM32" s="8">
        <f t="shared" si="112"/>
        <v>2.5136031394575282E-2</v>
      </c>
      <c r="BN32" s="8">
        <f t="shared" si="113"/>
        <v>0.97485989588003008</v>
      </c>
    </row>
    <row r="33" spans="1:66" x14ac:dyDescent="0.25">
      <c r="A33" t="s">
        <v>86</v>
      </c>
      <c r="B33" t="s">
        <v>346</v>
      </c>
      <c r="C33" t="s">
        <v>121</v>
      </c>
      <c r="D33" s="7" t="s">
        <v>473</v>
      </c>
      <c r="E33">
        <f>VLOOKUP(A33,home!$A$2:$E$405,3,FALSE)</f>
        <v>1.2903</v>
      </c>
      <c r="F33">
        <f>VLOOKUP(B33,home!$B$2:$E$405,3,FALSE)</f>
        <v>1.085</v>
      </c>
      <c r="G33">
        <f>VLOOKUP(C33,away!$B$2:$E$405,4,FALSE)</f>
        <v>1.0334000000000001</v>
      </c>
      <c r="H33">
        <f>VLOOKUP(A33,away!$A$2:$E$405,3,FALSE)</f>
        <v>1.121</v>
      </c>
      <c r="I33">
        <f>VLOOKUP(C33,away!$B$2:$E$405,3,FALSE)</f>
        <v>1.0407</v>
      </c>
      <c r="J33">
        <f>VLOOKUP(B33,home!$B$2:$E$405,4,FALSE)</f>
        <v>0.8921</v>
      </c>
      <c r="K33" s="3">
        <f t="shared" si="58"/>
        <v>1.4467346817000002</v>
      </c>
      <c r="L33" s="3">
        <f t="shared" si="59"/>
        <v>1.0407458948699999</v>
      </c>
      <c r="M33" s="5">
        <f t="shared" si="60"/>
        <v>8.3119115243940084E-2</v>
      </c>
      <c r="N33" s="5">
        <f t="shared" si="61"/>
        <v>0.12025130673562728</v>
      </c>
      <c r="O33" s="5">
        <f t="shared" si="62"/>
        <v>8.6505877975357082E-2</v>
      </c>
      <c r="P33" s="5">
        <f t="shared" si="63"/>
        <v>0.12515105383785727</v>
      </c>
      <c r="Q33" s="5">
        <f t="shared" si="64"/>
        <v>8.6985867987088447E-2</v>
      </c>
      <c r="R33" s="5">
        <f t="shared" si="65"/>
        <v>4.5015318692488995E-2</v>
      </c>
      <c r="S33" s="5">
        <f t="shared" si="66"/>
        <v>4.7109459210311337E-2</v>
      </c>
      <c r="T33" s="5">
        <f t="shared" si="67"/>
        <v>9.0530185019266032E-2</v>
      </c>
      <c r="U33" s="5">
        <f t="shared" si="68"/>
        <v>6.5125222760202134E-2</v>
      </c>
      <c r="V33" s="5">
        <f t="shared" si="69"/>
        <v>7.8813244884884323E-3</v>
      </c>
      <c r="W33" s="5">
        <f t="shared" si="70"/>
        <v>4.1948490678232864E-2</v>
      </c>
      <c r="X33" s="5">
        <f t="shared" si="71"/>
        <v>4.365771946936331E-2</v>
      </c>
      <c r="Y33" s="5">
        <f t="shared" si="72"/>
        <v>2.271829615856296E-2</v>
      </c>
      <c r="Z33" s="5">
        <f t="shared" si="73"/>
        <v>1.5616502711824236E-2</v>
      </c>
      <c r="AA33" s="5">
        <f t="shared" si="74"/>
        <v>2.2592936080058221E-2</v>
      </c>
      <c r="AB33" s="5">
        <f t="shared" si="75"/>
        <v>1.6342992094225746E-2</v>
      </c>
      <c r="AC33" s="5">
        <f t="shared" si="76"/>
        <v>7.4167360786810002E-4</v>
      </c>
      <c r="AD33" s="5">
        <f t="shared" si="77"/>
        <v>1.5172084077292166E-2</v>
      </c>
      <c r="AE33" s="5">
        <f t="shared" si="78"/>
        <v>1.5790284220064312E-2</v>
      </c>
      <c r="AF33" s="5">
        <f t="shared" si="79"/>
        <v>8.2168367404312336E-3</v>
      </c>
      <c r="AG33" s="5">
        <f t="shared" si="80"/>
        <v>2.8505463688069332E-3</v>
      </c>
      <c r="AH33" s="5">
        <f t="shared" si="81"/>
        <v>4.0632027723893228E-3</v>
      </c>
      <c r="AI33" s="5">
        <f t="shared" si="82"/>
        <v>5.8783763695952245E-3</v>
      </c>
      <c r="AJ33" s="5">
        <f t="shared" si="83"/>
        <v>4.2522254829895764E-3</v>
      </c>
      <c r="AK33" s="5">
        <f t="shared" si="84"/>
        <v>2.0506140268831841E-3</v>
      </c>
      <c r="AL33" s="5">
        <f t="shared" si="85"/>
        <v>4.4669019084721652E-5</v>
      </c>
      <c r="AM33" s="5">
        <f t="shared" si="86"/>
        <v>4.3899960456573843E-3</v>
      </c>
      <c r="AN33" s="5">
        <f t="shared" si="87"/>
        <v>4.5688703630134553E-3</v>
      </c>
      <c r="AO33" s="5">
        <f t="shared" si="88"/>
        <v>2.3775165372497296E-3</v>
      </c>
      <c r="AP33" s="5">
        <f t="shared" si="89"/>
        <v>8.24796858709398E-4</v>
      </c>
      <c r="AQ33" s="5">
        <f t="shared" si="90"/>
        <v>2.1460098620086927E-4</v>
      </c>
      <c r="AR33" s="5">
        <f t="shared" si="91"/>
        <v>8.4575232107771841E-4</v>
      </c>
      <c r="AS33" s="5">
        <f t="shared" si="92"/>
        <v>1.2235792150314092E-3</v>
      </c>
      <c r="AT33" s="5">
        <f t="shared" si="93"/>
        <v>8.8509724309660117E-4</v>
      </c>
      <c r="AU33" s="5">
        <f t="shared" si="94"/>
        <v>4.2683362608830284E-4</v>
      </c>
      <c r="AV33" s="5">
        <f t="shared" si="95"/>
        <v>1.5437875254442949E-4</v>
      </c>
      <c r="AW33" s="5">
        <f t="shared" si="96"/>
        <v>1.8682608540330928E-6</v>
      </c>
      <c r="AX33" s="5">
        <f t="shared" si="97"/>
        <v>1.0585265886297319E-3</v>
      </c>
      <c r="AY33" s="5">
        <f t="shared" si="98"/>
        <v>1.1016572017271387E-3</v>
      </c>
      <c r="AZ33" s="5">
        <f t="shared" si="99"/>
        <v>5.732726051257453E-4</v>
      </c>
      <c r="BA33" s="5">
        <f t="shared" si="100"/>
        <v>1.9887703680868335E-4</v>
      </c>
      <c r="BB33" s="5">
        <f t="shared" si="101"/>
        <v>5.1745114910636758E-5</v>
      </c>
      <c r="BC33" s="5">
        <f t="shared" si="102"/>
        <v>1.0770703184564329E-5</v>
      </c>
      <c r="BD33" s="5">
        <f t="shared" si="103"/>
        <v>1.4670220937306819E-4</v>
      </c>
      <c r="BE33" s="5">
        <f t="shared" si="104"/>
        <v>2.1223917418203257E-4</v>
      </c>
      <c r="BF33" s="5">
        <f t="shared" si="105"/>
        <v>1.5352688705225695E-4</v>
      </c>
      <c r="BG33" s="5">
        <f t="shared" si="106"/>
        <v>7.4037557357312914E-5</v>
      </c>
      <c r="BH33" s="5">
        <f t="shared" si="107"/>
        <v>2.6778175494294413E-5</v>
      </c>
      <c r="BI33" s="5">
        <f t="shared" si="108"/>
        <v>7.7481830400489544E-6</v>
      </c>
      <c r="BJ33" s="8">
        <f t="shared" si="109"/>
        <v>0.46349224749595275</v>
      </c>
      <c r="BK33" s="8">
        <f t="shared" si="110"/>
        <v>0.26514895260927707</v>
      </c>
      <c r="BL33" s="8">
        <f t="shared" si="111"/>
        <v>0.25598343959852693</v>
      </c>
      <c r="BM33" s="8">
        <f t="shared" si="112"/>
        <v>0.45211281300234873</v>
      </c>
      <c r="BN33" s="8">
        <f t="shared" si="113"/>
        <v>0.54702854047235916</v>
      </c>
    </row>
    <row r="34" spans="1:66" x14ac:dyDescent="0.25">
      <c r="A34" t="s">
        <v>109</v>
      </c>
      <c r="B34" t="s">
        <v>89</v>
      </c>
      <c r="C34" t="s">
        <v>124</v>
      </c>
      <c r="D34" s="7" t="s">
        <v>473</v>
      </c>
      <c r="E34">
        <f>VLOOKUP(A34,home!$A$2:$E$405,3,FALSE)</f>
        <v>1.7307999999999999</v>
      </c>
      <c r="F34">
        <f>VLOOKUP(B34,home!$B$2:$E$405,3,FALSE)</f>
        <v>1.0591999999999999</v>
      </c>
      <c r="G34">
        <f>VLOOKUP(C34,away!$B$2:$E$405,4,FALSE)</f>
        <v>1.5022</v>
      </c>
      <c r="H34">
        <f>VLOOKUP(A34,away!$A$2:$E$405,3,FALSE)</f>
        <v>1.3153999999999999</v>
      </c>
      <c r="I34">
        <f>VLOOKUP(C34,away!$B$2:$E$405,3,FALSE)</f>
        <v>1.0643</v>
      </c>
      <c r="J34">
        <f>VLOOKUP(B34,home!$B$2:$E$405,4,FALSE)</f>
        <v>1.1403000000000001</v>
      </c>
      <c r="K34" s="3">
        <f t="shared" si="58"/>
        <v>2.7539282193919994</v>
      </c>
      <c r="L34" s="3">
        <f t="shared" si="59"/>
        <v>1.5963974448660001</v>
      </c>
      <c r="M34" s="5">
        <f t="shared" si="60"/>
        <v>1.2902609977293677E-2</v>
      </c>
      <c r="N34" s="5">
        <f t="shared" si="61"/>
        <v>3.5532861720277822E-2</v>
      </c>
      <c r="O34" s="5">
        <f t="shared" si="62"/>
        <v>2.0597693599854184E-2</v>
      </c>
      <c r="P34" s="5">
        <f t="shared" si="63"/>
        <v>5.6724569659028411E-2</v>
      </c>
      <c r="Q34" s="5">
        <f t="shared" si="64"/>
        <v>4.8927475303613424E-2</v>
      </c>
      <c r="R34" s="5">
        <f t="shared" si="65"/>
        <v>1.6441052716469996E-2</v>
      </c>
      <c r="S34" s="5">
        <f t="shared" si="66"/>
        <v>6.2345463605125502E-2</v>
      </c>
      <c r="T34" s="5">
        <f t="shared" si="67"/>
        <v>7.810769655843279E-2</v>
      </c>
      <c r="U34" s="5">
        <f t="shared" si="68"/>
        <v>4.5277479032398205E-2</v>
      </c>
      <c r="V34" s="5">
        <f t="shared" si="69"/>
        <v>3.0454816673327809E-2</v>
      </c>
      <c r="W34" s="5">
        <f t="shared" si="70"/>
        <v>4.4914251647408712E-2</v>
      </c>
      <c r="X34" s="5">
        <f t="shared" si="71"/>
        <v>7.1700996567991795E-2</v>
      </c>
      <c r="Y34" s="5">
        <f t="shared" si="72"/>
        <v>5.7231643857743993E-2</v>
      </c>
      <c r="Z34" s="5">
        <f t="shared" si="73"/>
        <v>8.7488181824933054E-3</v>
      </c>
      <c r="AA34" s="5">
        <f t="shared" si="74"/>
        <v>2.4093617279098135E-2</v>
      </c>
      <c r="AB34" s="5">
        <f t="shared" si="75"/>
        <v>3.3176046266069521E-2</v>
      </c>
      <c r="AC34" s="5">
        <f t="shared" si="76"/>
        <v>8.3681536762682269E-3</v>
      </c>
      <c r="AD34" s="5">
        <f t="shared" si="77"/>
        <v>3.0922656266168115E-2</v>
      </c>
      <c r="AE34" s="5">
        <f t="shared" si="78"/>
        <v>4.9364849451780386E-2</v>
      </c>
      <c r="AF34" s="5">
        <f t="shared" si="79"/>
        <v>3.9402959765508491E-2</v>
      </c>
      <c r="AG34" s="5">
        <f t="shared" si="80"/>
        <v>2.0967594763271858E-2</v>
      </c>
      <c r="AH34" s="5">
        <f t="shared" si="81"/>
        <v>3.4916477480323774E-3</v>
      </c>
      <c r="AI34" s="5">
        <f t="shared" si="82"/>
        <v>9.61574726548289E-3</v>
      </c>
      <c r="AJ34" s="5">
        <f t="shared" si="83"/>
        <v>1.3240538872477394E-2</v>
      </c>
      <c r="AK34" s="5">
        <f t="shared" si="84"/>
        <v>1.2154497880290738E-2</v>
      </c>
      <c r="AL34" s="5">
        <f t="shared" si="85"/>
        <v>1.4715779736418737E-3</v>
      </c>
      <c r="AM34" s="5">
        <f t="shared" si="86"/>
        <v>1.7031755141991834E-2</v>
      </c>
      <c r="AN34" s="5">
        <f t="shared" si="87"/>
        <v>2.7189450390259124E-2</v>
      </c>
      <c r="AO34" s="5">
        <f t="shared" si="88"/>
        <v>2.170258456516027E-2</v>
      </c>
      <c r="AP34" s="5">
        <f t="shared" si="89"/>
        <v>1.154865018227005E-2</v>
      </c>
      <c r="AQ34" s="5">
        <f t="shared" si="90"/>
        <v>4.6090589106567922E-3</v>
      </c>
      <c r="AR34" s="5">
        <f t="shared" si="91"/>
        <v>1.1148115086662014E-3</v>
      </c>
      <c r="AS34" s="5">
        <f t="shared" si="92"/>
        <v>3.0701108730188205E-3</v>
      </c>
      <c r="AT34" s="5">
        <f t="shared" si="93"/>
        <v>4.2274324849343693E-3</v>
      </c>
      <c r="AU34" s="5">
        <f t="shared" si="94"/>
        <v>3.8806818719450673E-3</v>
      </c>
      <c r="AV34" s="5">
        <f t="shared" si="95"/>
        <v>2.6717798294081225E-3</v>
      </c>
      <c r="AW34" s="5">
        <f t="shared" si="96"/>
        <v>1.7971089962384276E-4</v>
      </c>
      <c r="AX34" s="5">
        <f t="shared" si="97"/>
        <v>7.8173718518843548E-3</v>
      </c>
      <c r="AY34" s="5">
        <f t="shared" si="98"/>
        <v>1.2479632449915574E-2</v>
      </c>
      <c r="AZ34" s="5">
        <f t="shared" si="99"/>
        <v>9.9612266779560248E-3</v>
      </c>
      <c r="BA34" s="5">
        <f t="shared" si="100"/>
        <v>5.3006922721400111E-3</v>
      </c>
      <c r="BB34" s="5">
        <f t="shared" si="101"/>
        <v>2.1155028998163156E-3</v>
      </c>
      <c r="BC34" s="5">
        <f t="shared" si="102"/>
        <v>6.7543668477467562E-4</v>
      </c>
      <c r="BD34" s="5">
        <f t="shared" si="103"/>
        <v>2.9661370732365645E-4</v>
      </c>
      <c r="BE34" s="5">
        <f t="shared" si="104"/>
        <v>8.1685285885709673E-4</v>
      </c>
      <c r="BF34" s="5">
        <f t="shared" si="105"/>
        <v>1.1247770695487944E-3</v>
      </c>
      <c r="BG34" s="5">
        <f t="shared" si="106"/>
        <v>1.0325184374518209E-3</v>
      </c>
      <c r="BH34" s="5">
        <f t="shared" si="107"/>
        <v>7.1087041548527569E-4</v>
      </c>
      <c r="BI34" s="5">
        <f t="shared" si="108"/>
        <v>3.9153721950716306E-4</v>
      </c>
      <c r="BJ34" s="8">
        <f t="shared" si="109"/>
        <v>0.59750434792902241</v>
      </c>
      <c r="BK34" s="8">
        <f t="shared" si="110"/>
        <v>0.18474682401460105</v>
      </c>
      <c r="BL34" s="8">
        <f t="shared" si="111"/>
        <v>0.19742630693631982</v>
      </c>
      <c r="BM34" s="8">
        <f t="shared" si="112"/>
        <v>0.78500011253560731</v>
      </c>
      <c r="BN34" s="8">
        <f t="shared" si="113"/>
        <v>0.19112626297653751</v>
      </c>
    </row>
    <row r="35" spans="1:66" x14ac:dyDescent="0.25">
      <c r="A35" t="s">
        <v>109</v>
      </c>
      <c r="B35" t="s">
        <v>115</v>
      </c>
      <c r="C35" t="s">
        <v>107</v>
      </c>
      <c r="D35" s="7" t="s">
        <v>473</v>
      </c>
      <c r="E35">
        <f>VLOOKUP(A35,home!$A$2:$E$405,3,FALSE)</f>
        <v>1.7307999999999999</v>
      </c>
      <c r="F35">
        <f>VLOOKUP(B35,home!$B$2:$E$405,3,FALSE)</f>
        <v>1.1555</v>
      </c>
      <c r="G35">
        <f>VLOOKUP(C35,away!$B$2:$E$405,4,FALSE)</f>
        <v>1.2710999999999999</v>
      </c>
      <c r="H35">
        <f>VLOOKUP(A35,away!$A$2:$E$405,3,FALSE)</f>
        <v>1.3153999999999999</v>
      </c>
      <c r="I35">
        <f>VLOOKUP(C35,away!$B$2:$E$405,3,FALSE)</f>
        <v>1.5205</v>
      </c>
      <c r="J35">
        <f>VLOOKUP(B35,home!$B$2:$E$405,4,FALSE)</f>
        <v>1.5205</v>
      </c>
      <c r="K35" s="3">
        <f t="shared" si="58"/>
        <v>2.5421229713399995</v>
      </c>
      <c r="L35" s="3">
        <f t="shared" si="59"/>
        <v>3.04109989685</v>
      </c>
      <c r="M35" s="5">
        <f t="shared" si="60"/>
        <v>3.7604266089473152E-3</v>
      </c>
      <c r="N35" s="5">
        <f t="shared" si="61"/>
        <v>9.5594668646431478E-3</v>
      </c>
      <c r="O35" s="5">
        <f t="shared" si="62"/>
        <v>1.1435832972581677E-2</v>
      </c>
      <c r="P35" s="5">
        <f t="shared" si="63"/>
        <v>2.9071293696007271E-2</v>
      </c>
      <c r="Q35" s="5">
        <f t="shared" si="64"/>
        <v>1.2150670155186456E-2</v>
      </c>
      <c r="R35" s="5">
        <f t="shared" si="65"/>
        <v>1.7388755236655982E-2</v>
      </c>
      <c r="S35" s="5">
        <f t="shared" si="66"/>
        <v>5.6186452033702809E-2</v>
      </c>
      <c r="T35" s="5">
        <f t="shared" si="67"/>
        <v>3.6951401755595907E-2</v>
      </c>
      <c r="U35" s="5">
        <f t="shared" si="68"/>
        <v>4.4204354130111888E-2</v>
      </c>
      <c r="V35" s="5">
        <f t="shared" si="69"/>
        <v>4.8263225268760805E-2</v>
      </c>
      <c r="W35" s="5">
        <f t="shared" si="70"/>
        <v>1.0296165906224949E-2</v>
      </c>
      <c r="X35" s="5">
        <f t="shared" si="71"/>
        <v>3.1311669075371175E-2</v>
      </c>
      <c r="Y35" s="5">
        <f t="shared" si="72"/>
        <v>4.7610956797656312E-2</v>
      </c>
      <c r="Z35" s="5">
        <f t="shared" si="73"/>
        <v>1.7626980585514804E-2</v>
      </c>
      <c r="AA35" s="5">
        <f t="shared" si="74"/>
        <v>4.4809952261801379E-2</v>
      </c>
      <c r="AB35" s="5">
        <f t="shared" si="75"/>
        <v>5.6956204494687031E-2</v>
      </c>
      <c r="AC35" s="5">
        <f t="shared" si="76"/>
        <v>2.3319734408031003E-2</v>
      </c>
      <c r="AD35" s="5">
        <f t="shared" si="77"/>
        <v>6.5435299667355408E-3</v>
      </c>
      <c r="AE35" s="5">
        <f t="shared" si="78"/>
        <v>1.9899528306874338E-2</v>
      </c>
      <c r="AF35" s="5">
        <f t="shared" si="79"/>
        <v>3.0258226740699602E-2</v>
      </c>
      <c r="AG35" s="5">
        <f t="shared" si="80"/>
        <v>3.0672763406668493E-2</v>
      </c>
      <c r="AH35" s="5">
        <f t="shared" si="81"/>
        <v>1.3401352210096506E-2</v>
      </c>
      <c r="AI35" s="5">
        <f t="shared" si="82"/>
        <v>3.4067885300304399E-2</v>
      </c>
      <c r="AJ35" s="5">
        <f t="shared" si="83"/>
        <v>4.3302376903440062E-2</v>
      </c>
      <c r="AK35" s="5">
        <f t="shared" si="84"/>
        <v>3.6693322346619206E-2</v>
      </c>
      <c r="AL35" s="5">
        <f t="shared" si="85"/>
        <v>7.2112546621781824E-3</v>
      </c>
      <c r="AM35" s="5">
        <f t="shared" si="86"/>
        <v>3.326891568418016E-3</v>
      </c>
      <c r="AN35" s="5">
        <f t="shared" si="87"/>
        <v>1.0117409605547164E-2</v>
      </c>
      <c r="AO35" s="5">
        <f t="shared" si="88"/>
        <v>1.538402665390934E-2</v>
      </c>
      <c r="AP35" s="5">
        <f t="shared" si="89"/>
        <v>1.5594787290113781E-2</v>
      </c>
      <c r="AQ35" s="5">
        <f t="shared" si="90"/>
        <v>1.1856326504840678E-2</v>
      </c>
      <c r="AR35" s="5">
        <f t="shared" si="91"/>
        <v>8.1509701647550017E-3</v>
      </c>
      <c r="AS35" s="5">
        <f t="shared" si="92"/>
        <v>2.072076849453067E-2</v>
      </c>
      <c r="AT35" s="5">
        <f t="shared" si="93"/>
        <v>2.633737078688228E-2</v>
      </c>
      <c r="AU35" s="5">
        <f t="shared" si="94"/>
        <v>2.2317611760677494E-2</v>
      </c>
      <c r="AV35" s="5">
        <f t="shared" si="95"/>
        <v>1.4183528380566496E-2</v>
      </c>
      <c r="AW35" s="5">
        <f t="shared" si="96"/>
        <v>1.5485868729633438E-3</v>
      </c>
      <c r="AX35" s="5">
        <f t="shared" si="97"/>
        <v>1.4095612465387993E-3</v>
      </c>
      <c r="AY35" s="5">
        <f t="shared" si="98"/>
        <v>4.2866165614528998E-3</v>
      </c>
      <c r="AZ35" s="5">
        <f t="shared" si="99"/>
        <v>6.5180145914349582E-3</v>
      </c>
      <c r="BA35" s="5">
        <f t="shared" si="100"/>
        <v>6.6073111672265488E-3</v>
      </c>
      <c r="BB35" s="5">
        <f t="shared" si="101"/>
        <v>5.0233733272771284E-3</v>
      </c>
      <c r="BC35" s="5">
        <f t="shared" si="102"/>
        <v>3.0553160214843032E-3</v>
      </c>
      <c r="BD35" s="5">
        <f t="shared" si="103"/>
        <v>4.1313190878773083E-3</v>
      </c>
      <c r="BE35" s="5">
        <f t="shared" si="104"/>
        <v>1.050232115522832E-2</v>
      </c>
      <c r="BF35" s="5">
        <f t="shared" si="105"/>
        <v>1.3349095930547979E-2</v>
      </c>
      <c r="BG35" s="5">
        <f t="shared" si="106"/>
        <v>1.1311681137222441E-2</v>
      </c>
      <c r="BH35" s="5">
        <f t="shared" si="107"/>
        <v>7.1889211158516339E-3</v>
      </c>
      <c r="BI35" s="5">
        <f t="shared" si="108"/>
        <v>3.6550243015515235E-3</v>
      </c>
      <c r="BJ35" s="8">
        <f t="shared" si="109"/>
        <v>0.31843401351389961</v>
      </c>
      <c r="BK35" s="8">
        <f t="shared" si="110"/>
        <v>0.17209900323908028</v>
      </c>
      <c r="BL35" s="8">
        <f t="shared" si="111"/>
        <v>0.4441086481719892</v>
      </c>
      <c r="BM35" s="8">
        <f t="shared" si="112"/>
        <v>0.86616417028797255</v>
      </c>
      <c r="BN35" s="8">
        <f t="shared" si="113"/>
        <v>8.3366445534021838E-2</v>
      </c>
    </row>
    <row r="36" spans="1:66" x14ac:dyDescent="0.25">
      <c r="A36" t="s">
        <v>109</v>
      </c>
      <c r="B36" t="s">
        <v>114</v>
      </c>
      <c r="C36" t="s">
        <v>113</v>
      </c>
      <c r="D36" s="7" t="s">
        <v>473</v>
      </c>
      <c r="E36">
        <f>VLOOKUP(A36,home!$A$2:$E$405,3,FALSE)</f>
        <v>1.7307999999999999</v>
      </c>
      <c r="F36">
        <f>VLOOKUP(B36,home!$B$2:$E$405,3,FALSE)</f>
        <v>1.2518</v>
      </c>
      <c r="G36">
        <f>VLOOKUP(C36,away!$B$2:$E$405,4,FALSE)</f>
        <v>0.77039999999999997</v>
      </c>
      <c r="H36">
        <f>VLOOKUP(A36,away!$A$2:$E$405,3,FALSE)</f>
        <v>1.3153999999999999</v>
      </c>
      <c r="I36">
        <f>VLOOKUP(C36,away!$B$2:$E$405,3,FALSE)</f>
        <v>0.76019999999999999</v>
      </c>
      <c r="J36">
        <f>VLOOKUP(B36,home!$B$2:$E$405,4,FALSE)</f>
        <v>0.63349999999999995</v>
      </c>
      <c r="K36" s="3">
        <f t="shared" si="58"/>
        <v>1.6691605349759997</v>
      </c>
      <c r="L36" s="3">
        <f t="shared" si="59"/>
        <v>0.63347914517999993</v>
      </c>
      <c r="M36" s="5">
        <f t="shared" si="60"/>
        <v>9.999454143278981E-2</v>
      </c>
      <c r="N36" s="5">
        <f t="shared" si="61"/>
        <v>0.16690694227263519</v>
      </c>
      <c r="O36" s="5">
        <f t="shared" si="62"/>
        <v>6.3344456629509771E-2</v>
      </c>
      <c r="P36" s="5">
        <f t="shared" si="63"/>
        <v>0.10573206711547654</v>
      </c>
      <c r="Q36" s="5">
        <f t="shared" si="64"/>
        <v>0.13929724052750003</v>
      </c>
      <c r="R36" s="5">
        <f t="shared" si="65"/>
        <v>2.0063696118776713E-2</v>
      </c>
      <c r="S36" s="5">
        <f t="shared" si="66"/>
        <v>2.7949700694476543E-2</v>
      </c>
      <c r="T36" s="5">
        <f t="shared" si="67"/>
        <v>8.8241896855293572E-2</v>
      </c>
      <c r="U36" s="5">
        <f t="shared" si="68"/>
        <v>3.3489529747213226E-2</v>
      </c>
      <c r="V36" s="5">
        <f t="shared" si="69"/>
        <v>3.2837121655087407E-3</v>
      </c>
      <c r="W36" s="5">
        <f t="shared" si="70"/>
        <v>7.7503152173187526E-2</v>
      </c>
      <c r="X36" s="5">
        <f t="shared" si="71"/>
        <v>4.9096630587426283E-2</v>
      </c>
      <c r="Y36" s="5">
        <f t="shared" si="72"/>
        <v>1.5550845787870519E-2</v>
      </c>
      <c r="Z36" s="5">
        <f t="shared" si="73"/>
        <v>4.236644355491319E-3</v>
      </c>
      <c r="AA36" s="5">
        <f t="shared" si="74"/>
        <v>7.0716395589149397E-3</v>
      </c>
      <c r="AB36" s="5">
        <f t="shared" si="75"/>
        <v>5.9018508346579523E-3</v>
      </c>
      <c r="AC36" s="5">
        <f t="shared" si="76"/>
        <v>2.1700789244133325E-4</v>
      </c>
      <c r="AD36" s="5">
        <f t="shared" si="77"/>
        <v>3.2341300735930979E-2</v>
      </c>
      <c r="AE36" s="5">
        <f t="shared" si="78"/>
        <v>2.0487539544206863E-2</v>
      </c>
      <c r="AF36" s="5">
        <f t="shared" si="79"/>
        <v>6.4892145186528031E-3</v>
      </c>
      <c r="AG36" s="5">
        <f t="shared" si="80"/>
        <v>1.3702606887219411E-3</v>
      </c>
      <c r="AH36" s="5">
        <f t="shared" si="81"/>
        <v>6.7095646118707801E-4</v>
      </c>
      <c r="AI36" s="5">
        <f t="shared" si="82"/>
        <v>1.1199340457006266E-3</v>
      </c>
      <c r="AJ36" s="5">
        <f t="shared" si="83"/>
        <v>9.3467485542974692E-4</v>
      </c>
      <c r="AK36" s="5">
        <f t="shared" si="84"/>
        <v>5.2004079390591067E-4</v>
      </c>
      <c r="AL36" s="5">
        <f t="shared" si="85"/>
        <v>9.1783782272224003E-6</v>
      </c>
      <c r="AM36" s="5">
        <f t="shared" si="86"/>
        <v>1.0796564567641243E-2</v>
      </c>
      <c r="AN36" s="5">
        <f t="shared" si="87"/>
        <v>6.8393984931900504E-3</v>
      </c>
      <c r="AO36" s="5">
        <f t="shared" si="88"/>
        <v>2.166308155505706E-3</v>
      </c>
      <c r="AP36" s="5">
        <f t="shared" si="89"/>
        <v>4.5743701284873915E-4</v>
      </c>
      <c r="AQ36" s="5">
        <f t="shared" si="90"/>
        <v>7.2444201968277958E-5</v>
      </c>
      <c r="AR36" s="5">
        <f t="shared" si="91"/>
        <v>8.5007385097157621E-5</v>
      </c>
      <c r="AS36" s="5">
        <f t="shared" si="92"/>
        <v>1.4189097238568243E-4</v>
      </c>
      <c r="AT36" s="5">
        <f t="shared" si="93"/>
        <v>1.1841940568777525E-4</v>
      </c>
      <c r="AU36" s="5">
        <f t="shared" si="94"/>
        <v>6.588699951644899E-5</v>
      </c>
      <c r="AV36" s="5">
        <f t="shared" si="95"/>
        <v>2.7493994840209841E-5</v>
      </c>
      <c r="AW36" s="5">
        <f t="shared" si="96"/>
        <v>2.69583855063669E-7</v>
      </c>
      <c r="AX36" s="5">
        <f t="shared" si="97"/>
        <v>3.0035332482711685E-3</v>
      </c>
      <c r="AY36" s="5">
        <f t="shared" si="98"/>
        <v>1.9026756746345285E-3</v>
      </c>
      <c r="AZ36" s="5">
        <f t="shared" si="99"/>
        <v>6.0265267996113033E-4</v>
      </c>
      <c r="BA36" s="5">
        <f t="shared" si="100"/>
        <v>1.2725596818073768E-4</v>
      </c>
      <c r="BB36" s="5">
        <f t="shared" si="101"/>
        <v>2.0153500485546739E-5</v>
      </c>
      <c r="BC36" s="5">
        <f t="shared" si="102"/>
        <v>2.5533644519937728E-6</v>
      </c>
      <c r="BD36" s="5">
        <f t="shared" si="103"/>
        <v>8.9750676075557432E-6</v>
      </c>
      <c r="BE36" s="5">
        <f t="shared" si="104"/>
        <v>1.4980828649273509E-5</v>
      </c>
      <c r="BF36" s="5">
        <f t="shared" si="105"/>
        <v>1.2502703981302578E-5</v>
      </c>
      <c r="BG36" s="5">
        <f t="shared" si="106"/>
        <v>6.9563400220258603E-6</v>
      </c>
      <c r="BH36" s="5">
        <f t="shared" si="107"/>
        <v>2.9028120581599091E-6</v>
      </c>
      <c r="BI36" s="5">
        <f t="shared" si="108"/>
        <v>9.6905186558659483E-7</v>
      </c>
      <c r="BJ36" s="8">
        <f t="shared" si="109"/>
        <v>0.6232760005585648</v>
      </c>
      <c r="BK36" s="8">
        <f t="shared" si="110"/>
        <v>0.23908888335355474</v>
      </c>
      <c r="BL36" s="8">
        <f t="shared" si="111"/>
        <v>0.13360276460700715</v>
      </c>
      <c r="BM36" s="8">
        <f t="shared" si="112"/>
        <v>0.40296294268715044</v>
      </c>
      <c r="BN36" s="8">
        <f t="shared" si="113"/>
        <v>0.59533894409668797</v>
      </c>
    </row>
    <row r="37" spans="1:66" x14ac:dyDescent="0.25">
      <c r="A37" t="s">
        <v>109</v>
      </c>
      <c r="B37" t="s">
        <v>104</v>
      </c>
      <c r="C37" t="s">
        <v>316</v>
      </c>
      <c r="D37" s="7" t="s">
        <v>473</v>
      </c>
      <c r="E37">
        <f>VLOOKUP(A37,home!$A$2:$E$405,3,FALSE)</f>
        <v>1.7307999999999999</v>
      </c>
      <c r="F37">
        <f>VLOOKUP(B37,home!$B$2:$E$405,3,FALSE)</f>
        <v>1.4443999999999999</v>
      </c>
      <c r="G37">
        <f>VLOOKUP(C37,away!$B$2:$E$405,4,FALSE)</f>
        <v>0.67410000000000003</v>
      </c>
      <c r="H37">
        <f>VLOOKUP(A37,away!$A$2:$E$405,3,FALSE)</f>
        <v>1.3153999999999999</v>
      </c>
      <c r="I37">
        <f>VLOOKUP(C37,away!$B$2:$E$405,3,FALSE)</f>
        <v>1.2669999999999999</v>
      </c>
      <c r="J37">
        <f>VLOOKUP(B37,home!$B$2:$E$405,4,FALSE)</f>
        <v>1.0136000000000001</v>
      </c>
      <c r="K37" s="3">
        <f t="shared" si="58"/>
        <v>1.685228105232</v>
      </c>
      <c r="L37" s="3">
        <f t="shared" si="59"/>
        <v>1.6892777204799998</v>
      </c>
      <c r="M37" s="5">
        <f t="shared" si="60"/>
        <v>3.4235032204780746E-2</v>
      </c>
      <c r="N37" s="5">
        <f t="shared" si="61"/>
        <v>5.7693838455019152E-2</v>
      </c>
      <c r="O37" s="5">
        <f t="shared" si="62"/>
        <v>5.7832477163451391E-2</v>
      </c>
      <c r="P37" s="5">
        <f t="shared" si="63"/>
        <v>9.7460915911036103E-2</v>
      </c>
      <c r="Q37" s="5">
        <f t="shared" si="64"/>
        <v>4.8613639031556521E-2</v>
      </c>
      <c r="R37" s="5">
        <f t="shared" si="65"/>
        <v>4.8847557596193414E-2</v>
      </c>
      <c r="S37" s="5">
        <f t="shared" si="66"/>
        <v>6.9363379544971043E-2</v>
      </c>
      <c r="T37" s="5">
        <f t="shared" si="67"/>
        <v>8.2121937327465339E-2</v>
      </c>
      <c r="U37" s="5">
        <f t="shared" si="68"/>
        <v>8.2319276933044014E-2</v>
      </c>
      <c r="V37" s="5">
        <f t="shared" si="69"/>
        <v>2.1940548632240181E-2</v>
      </c>
      <c r="W37" s="5">
        <f t="shared" si="70"/>
        <v>2.7308356931194135E-2</v>
      </c>
      <c r="X37" s="5">
        <f t="shared" si="71"/>
        <v>4.6131398946781824E-2</v>
      </c>
      <c r="Y37" s="5">
        <f t="shared" si="72"/>
        <v>3.896437222768654E-2</v>
      </c>
      <c r="Z37" s="5">
        <f t="shared" si="73"/>
        <v>2.7505696915704377E-2</v>
      </c>
      <c r="AA37" s="5">
        <f t="shared" si="74"/>
        <v>4.6353373496338154E-2</v>
      </c>
      <c r="AB37" s="5">
        <f t="shared" si="75"/>
        <v>3.9058003894172584E-2</v>
      </c>
      <c r="AC37" s="5">
        <f t="shared" si="76"/>
        <v>3.9037971990540251E-3</v>
      </c>
      <c r="AD37" s="5">
        <f t="shared" si="77"/>
        <v>1.150520265203886E-2</v>
      </c>
      <c r="AE37" s="5">
        <f t="shared" si="78"/>
        <v>1.943548250969665E-2</v>
      </c>
      <c r="AF37" s="5">
        <f t="shared" si="79"/>
        <v>1.6415963795204633E-2</v>
      </c>
      <c r="AG37" s="5">
        <f t="shared" si="80"/>
        <v>9.2437072998151661E-3</v>
      </c>
      <c r="AH37" s="5">
        <f t="shared" si="81"/>
        <v>1.1616190246493715E-2</v>
      </c>
      <c r="AI37" s="5">
        <f t="shared" si="82"/>
        <v>1.957593027911304E-2</v>
      </c>
      <c r="AJ37" s="5">
        <f t="shared" si="83"/>
        <v>1.6494953946211706E-2</v>
      </c>
      <c r="AK37" s="5">
        <f t="shared" si="84"/>
        <v>9.2659199948878189E-3</v>
      </c>
      <c r="AL37" s="5">
        <f t="shared" si="85"/>
        <v>4.445360509958712E-4</v>
      </c>
      <c r="AM37" s="5">
        <f t="shared" si="86"/>
        <v>3.8777781731211278E-3</v>
      </c>
      <c r="AN37" s="5">
        <f t="shared" si="87"/>
        <v>6.5506442728171565E-3</v>
      </c>
      <c r="AO37" s="5">
        <f t="shared" si="88"/>
        <v>5.5329287124299669E-3</v>
      </c>
      <c r="AP37" s="5">
        <f t="shared" si="89"/>
        <v>3.1155510676373456E-3</v>
      </c>
      <c r="AQ37" s="5">
        <f t="shared" si="90"/>
        <v>1.3157577513943615E-3</v>
      </c>
      <c r="AR37" s="5">
        <f t="shared" si="91"/>
        <v>3.9245942760517795E-3</v>
      </c>
      <c r="AS37" s="5">
        <f t="shared" si="92"/>
        <v>6.613836575635094E-3</v>
      </c>
      <c r="AT37" s="5">
        <f t="shared" si="93"/>
        <v>5.5729116403358146E-3</v>
      </c>
      <c r="AU37" s="5">
        <f t="shared" si="94"/>
        <v>3.1305424414228276E-3</v>
      </c>
      <c r="AV37" s="5">
        <f t="shared" si="95"/>
        <v>1.3189195267268375E-3</v>
      </c>
      <c r="AW37" s="5">
        <f t="shared" si="96"/>
        <v>3.5153148929744046E-5</v>
      </c>
      <c r="AX37" s="5">
        <f t="shared" si="97"/>
        <v>1.0891567938664877E-3</v>
      </c>
      <c r="AY37" s="5">
        <f t="shared" si="98"/>
        <v>1.8398883059880852E-3</v>
      </c>
      <c r="AZ37" s="5">
        <f t="shared" si="99"/>
        <v>1.5540411617386808E-3</v>
      </c>
      <c r="BA37" s="5">
        <f t="shared" si="100"/>
        <v>8.7506903707800323E-4</v>
      </c>
      <c r="BB37" s="5">
        <f t="shared" si="101"/>
        <v>3.6955865705443953E-4</v>
      </c>
      <c r="BC37" s="5">
        <f t="shared" si="102"/>
        <v>1.2485744115451464E-4</v>
      </c>
      <c r="BD37" s="5">
        <f t="shared" si="103"/>
        <v>1.1049549454096013E-3</v>
      </c>
      <c r="BE37" s="5">
        <f t="shared" si="104"/>
        <v>1.8621011290193502E-3</v>
      </c>
      <c r="BF37" s="5">
        <f t="shared" si="105"/>
        <v>1.5690325787038242E-3</v>
      </c>
      <c r="BG37" s="5">
        <f t="shared" si="106"/>
        <v>8.8139259988544161E-4</v>
      </c>
      <c r="BH37" s="5">
        <f t="shared" si="107"/>
        <v>3.7133689526761216E-4</v>
      </c>
      <c r="BI37" s="5">
        <f t="shared" si="108"/>
        <v>1.2515747448291442E-4</v>
      </c>
      <c r="BJ37" s="8">
        <f t="shared" si="109"/>
        <v>0.3836791305507391</v>
      </c>
      <c r="BK37" s="8">
        <f t="shared" si="110"/>
        <v>0.22918809784906607</v>
      </c>
      <c r="BL37" s="8">
        <f t="shared" si="111"/>
        <v>0.35783846363284694</v>
      </c>
      <c r="BM37" s="8">
        <f t="shared" si="112"/>
        <v>0.65172319342926077</v>
      </c>
      <c r="BN37" s="8">
        <f t="shared" si="113"/>
        <v>0.34468346036203734</v>
      </c>
    </row>
    <row r="38" spans="1:66" x14ac:dyDescent="0.25">
      <c r="A38" t="s">
        <v>109</v>
      </c>
      <c r="B38" t="s">
        <v>108</v>
      </c>
      <c r="C38" t="s">
        <v>120</v>
      </c>
      <c r="D38" s="7" t="s">
        <v>473</v>
      </c>
      <c r="E38">
        <f>VLOOKUP(A38,home!$A$2:$E$405,3,FALSE)</f>
        <v>1.7307999999999999</v>
      </c>
      <c r="F38">
        <f>VLOOKUP(B38,home!$B$2:$E$405,3,FALSE)</f>
        <v>0.67410000000000003</v>
      </c>
      <c r="G38">
        <f>VLOOKUP(C38,away!$B$2:$E$405,4,FALSE)</f>
        <v>0.67410000000000003</v>
      </c>
      <c r="H38">
        <f>VLOOKUP(A38,away!$A$2:$E$405,3,FALSE)</f>
        <v>1.3153999999999999</v>
      </c>
      <c r="I38">
        <f>VLOOKUP(C38,away!$B$2:$E$405,3,FALSE)</f>
        <v>0.50680000000000003</v>
      </c>
      <c r="J38">
        <f>VLOOKUP(B38,home!$B$2:$E$405,4,FALSE)</f>
        <v>0.88690000000000002</v>
      </c>
      <c r="K38" s="3">
        <f t="shared" si="58"/>
        <v>0.786494229948</v>
      </c>
      <c r="L38" s="3">
        <f t="shared" si="59"/>
        <v>0.59124720216799997</v>
      </c>
      <c r="M38" s="5">
        <f t="shared" si="60"/>
        <v>0.25214740245066858</v>
      </c>
      <c r="N38" s="5">
        <f t="shared" si="61"/>
        <v>0.19831247712382702</v>
      </c>
      <c r="O38" s="5">
        <f t="shared" si="62"/>
        <v>0.14908144623288649</v>
      </c>
      <c r="P38" s="5">
        <f t="shared" si="63"/>
        <v>0.11725169725446821</v>
      </c>
      <c r="Q38" s="5">
        <f t="shared" si="64"/>
        <v>7.7985809492292349E-2</v>
      </c>
      <c r="R38" s="5">
        <f t="shared" si="65"/>
        <v>4.4071993990176625E-2</v>
      </c>
      <c r="S38" s="5">
        <f t="shared" si="66"/>
        <v>1.3630876597809878E-2</v>
      </c>
      <c r="T38" s="5">
        <f t="shared" si="67"/>
        <v>4.6108891671124502E-2</v>
      </c>
      <c r="U38" s="5">
        <f t="shared" si="68"/>
        <v>3.4662368975576847E-2</v>
      </c>
      <c r="V38" s="5">
        <f t="shared" si="69"/>
        <v>7.0428090898233358E-4</v>
      </c>
      <c r="W38" s="5">
        <f t="shared" si="70"/>
        <v>2.04451297278373E-2</v>
      </c>
      <c r="X38" s="5">
        <f t="shared" si="71"/>
        <v>1.2088125749545606E-2</v>
      </c>
      <c r="Y38" s="5">
        <f t="shared" si="72"/>
        <v>3.5735352644368982E-3</v>
      </c>
      <c r="Z38" s="5">
        <f t="shared" si="73"/>
        <v>8.6858143802189501E-3</v>
      </c>
      <c r="AA38" s="5">
        <f t="shared" si="74"/>
        <v>6.8313428924415666E-3</v>
      </c>
      <c r="AB38" s="5">
        <f t="shared" si="75"/>
        <v>2.6864058838507866E-3</v>
      </c>
      <c r="AC38" s="5">
        <f t="shared" si="76"/>
        <v>2.0468714708020405E-5</v>
      </c>
      <c r="AD38" s="5">
        <f t="shared" si="77"/>
        <v>4.01999414037059E-3</v>
      </c>
      <c r="AE38" s="5">
        <f t="shared" si="78"/>
        <v>2.3768102882258651E-3</v>
      </c>
      <c r="AF38" s="5">
        <f t="shared" si="79"/>
        <v>7.026412164988302E-4</v>
      </c>
      <c r="AG38" s="5">
        <f t="shared" si="80"/>
        <v>1.3847821779428446E-4</v>
      </c>
      <c r="AH38" s="5">
        <f t="shared" si="81"/>
        <v>1.2838658627137582E-3</v>
      </c>
      <c r="AI38" s="5">
        <f t="shared" si="82"/>
        <v>1.0097530930515818E-3</v>
      </c>
      <c r="AJ38" s="5">
        <f t="shared" si="83"/>
        <v>3.9708249067860754E-4</v>
      </c>
      <c r="AK38" s="5">
        <f t="shared" si="84"/>
        <v>1.0410102924403512E-4</v>
      </c>
      <c r="AL38" s="5">
        <f t="shared" si="85"/>
        <v>3.8072833855227803E-7</v>
      </c>
      <c r="AM38" s="5">
        <f t="shared" si="86"/>
        <v>6.3234043916524812E-4</v>
      </c>
      <c r="AN38" s="5">
        <f t="shared" si="87"/>
        <v>3.7386951547413731E-4</v>
      </c>
      <c r="AO38" s="5">
        <f t="shared" si="88"/>
        <v>1.1052465249999472E-4</v>
      </c>
      <c r="AP38" s="5">
        <f t="shared" si="89"/>
        <v>2.1782463853737449E-5</v>
      </c>
      <c r="AQ38" s="5">
        <f t="shared" si="90"/>
        <v>3.2197052024619632E-6</v>
      </c>
      <c r="AR38" s="5">
        <f t="shared" si="91"/>
        <v>1.5181641985770306E-4</v>
      </c>
      <c r="AS38" s="5">
        <f t="shared" si="92"/>
        <v>1.1940273822944641E-4</v>
      </c>
      <c r="AT38" s="5">
        <f t="shared" si="93"/>
        <v>4.6954782328725535E-5</v>
      </c>
      <c r="AU38" s="5">
        <f t="shared" si="94"/>
        <v>1.2309888456668983E-5</v>
      </c>
      <c r="AV38" s="5">
        <f t="shared" si="95"/>
        <v>2.4204140606184115E-6</v>
      </c>
      <c r="AW38" s="5">
        <f t="shared" si="96"/>
        <v>4.9178733742262523E-9</v>
      </c>
      <c r="AX38" s="5">
        <f t="shared" si="97"/>
        <v>8.2888684461041945E-5</v>
      </c>
      <c r="AY38" s="5">
        <f t="shared" si="98"/>
        <v>4.9007702778977218E-5</v>
      </c>
      <c r="AZ38" s="5">
        <f t="shared" si="99"/>
        <v>1.4487833576375598E-5</v>
      </c>
      <c r="BA38" s="5">
        <f t="shared" si="100"/>
        <v>2.8552970225025612E-6</v>
      </c>
      <c r="BB38" s="5">
        <f t="shared" si="101"/>
        <v>4.2204659397831493E-7</v>
      </c>
      <c r="BC38" s="5">
        <f t="shared" si="102"/>
        <v>4.9906773574842525E-8</v>
      </c>
      <c r="BD38" s="5">
        <f t="shared" si="103"/>
        <v>1.496017224733822E-5</v>
      </c>
      <c r="BE38" s="5">
        <f t="shared" si="104"/>
        <v>1.1766089151559713E-5</v>
      </c>
      <c r="BF38" s="5">
        <f t="shared" si="105"/>
        <v>4.6269806133777358E-6</v>
      </c>
      <c r="BG38" s="5">
        <f t="shared" si="106"/>
        <v>1.2130311848342825E-6</v>
      </c>
      <c r="BH38" s="5">
        <f t="shared" si="107"/>
        <v>2.3851050690478727E-7</v>
      </c>
      <c r="BI38" s="5">
        <f t="shared" si="108"/>
        <v>3.7517427492517576E-8</v>
      </c>
      <c r="BJ38" s="8">
        <f t="shared" si="109"/>
        <v>0.36704334113935516</v>
      </c>
      <c r="BK38" s="8">
        <f t="shared" si="110"/>
        <v>0.38380411435775458</v>
      </c>
      <c r="BL38" s="8">
        <f t="shared" si="111"/>
        <v>0.24049410699468493</v>
      </c>
      <c r="BM38" s="8">
        <f t="shared" si="112"/>
        <v>0.16112754754278882</v>
      </c>
      <c r="BN38" s="8">
        <f t="shared" si="113"/>
        <v>0.83885082654431919</v>
      </c>
    </row>
    <row r="39" spans="1:66" x14ac:dyDescent="0.25">
      <c r="A39" t="s">
        <v>109</v>
      </c>
      <c r="B39" t="s">
        <v>117</v>
      </c>
      <c r="C39" t="s">
        <v>125</v>
      </c>
      <c r="D39" s="7" t="s">
        <v>473</v>
      </c>
      <c r="E39">
        <f>VLOOKUP(A39,home!$A$2:$E$405,3,FALSE)</f>
        <v>1.7307999999999999</v>
      </c>
      <c r="F39">
        <f>VLOOKUP(B39,home!$B$2:$E$405,3,FALSE)</f>
        <v>0.38519999999999999</v>
      </c>
      <c r="G39">
        <f>VLOOKUP(C39,away!$B$2:$E$405,4,FALSE)</f>
        <v>0.86670000000000003</v>
      </c>
      <c r="H39">
        <f>VLOOKUP(A39,away!$A$2:$E$405,3,FALSE)</f>
        <v>1.3153999999999999</v>
      </c>
      <c r="I39">
        <f>VLOOKUP(C39,away!$B$2:$E$405,3,FALSE)</f>
        <v>1.2669999999999999</v>
      </c>
      <c r="J39">
        <f>VLOOKUP(B39,home!$B$2:$E$405,4,FALSE)</f>
        <v>1.9006000000000001</v>
      </c>
      <c r="K39" s="3">
        <f t="shared" si="58"/>
        <v>0.577832495472</v>
      </c>
      <c r="L39" s="3">
        <f t="shared" si="59"/>
        <v>3.1675623870799994</v>
      </c>
      <c r="M39" s="5">
        <f t="shared" si="60"/>
        <v>2.3626297592697625E-2</v>
      </c>
      <c r="N39" s="5">
        <f t="shared" si="61"/>
        <v>1.3652042496752574E-2</v>
      </c>
      <c r="O39" s="5">
        <f t="shared" si="62"/>
        <v>7.4837771600587744E-2</v>
      </c>
      <c r="P39" s="5">
        <f t="shared" si="63"/>
        <v>4.3243696319531184E-2</v>
      </c>
      <c r="Q39" s="5">
        <f t="shared" si="64"/>
        <v>3.9442968920941667E-3</v>
      </c>
      <c r="R39" s="5">
        <f t="shared" si="65"/>
        <v>0.11852665522745276</v>
      </c>
      <c r="S39" s="5">
        <f t="shared" si="66"/>
        <v>1.9787455736968884E-2</v>
      </c>
      <c r="T39" s="5">
        <f t="shared" si="67"/>
        <v>1.2493806478874022E-2</v>
      </c>
      <c r="U39" s="5">
        <f t="shared" si="68"/>
        <v>6.8488552970028399E-2</v>
      </c>
      <c r="V39" s="5">
        <f t="shared" si="69"/>
        <v>4.0241539396155285E-3</v>
      </c>
      <c r="W39" s="5">
        <f t="shared" si="70"/>
        <v>7.597143053470753E-4</v>
      </c>
      <c r="X39" s="5">
        <f t="shared" si="71"/>
        <v>2.4064424585440057E-3</v>
      </c>
      <c r="Y39" s="5">
        <f t="shared" si="72"/>
        <v>3.811278309178157E-3</v>
      </c>
      <c r="Z39" s="5">
        <f t="shared" si="73"/>
        <v>0.12514685832162611</v>
      </c>
      <c r="AA39" s="5">
        <f t="shared" si="74"/>
        <v>7.2313921444466051E-2</v>
      </c>
      <c r="AB39" s="5">
        <f t="shared" si="75"/>
        <v>2.0892666842810995E-2</v>
      </c>
      <c r="AC39" s="5">
        <f t="shared" si="76"/>
        <v>4.6034321031737874E-4</v>
      </c>
      <c r="AD39" s="5">
        <f t="shared" si="77"/>
        <v>1.0974690322611936E-4</v>
      </c>
      <c r="AE39" s="5">
        <f t="shared" si="78"/>
        <v>3.4763016275756435E-4</v>
      </c>
      <c r="AF39" s="5">
        <f t="shared" si="79"/>
        <v>5.5057011408267973E-4</v>
      </c>
      <c r="AG39" s="5">
        <f t="shared" si="80"/>
        <v>5.8132172827288014E-4</v>
      </c>
      <c r="AH39" s="5">
        <f t="shared" si="81"/>
        <v>9.9102620320203116E-2</v>
      </c>
      <c r="AI39" s="5">
        <f t="shared" si="82"/>
        <v>5.7264714407437099E-2</v>
      </c>
      <c r="AJ39" s="5">
        <f t="shared" si="83"/>
        <v>1.6544706414270385E-2</v>
      </c>
      <c r="AK39" s="5">
        <f t="shared" si="84"/>
        <v>3.1866896647364867E-3</v>
      </c>
      <c r="AL39" s="5">
        <f t="shared" si="85"/>
        <v>3.3703024202785967E-5</v>
      </c>
      <c r="AM39" s="5">
        <f t="shared" si="86"/>
        <v>1.2683065392294529E-5</v>
      </c>
      <c r="AN39" s="5">
        <f t="shared" si="87"/>
        <v>4.0174400889508186E-5</v>
      </c>
      <c r="AO39" s="5">
        <f t="shared" si="88"/>
        <v>6.3627460590539713E-5</v>
      </c>
      <c r="AP39" s="5">
        <f t="shared" si="89"/>
        <v>6.7181316984002854E-5</v>
      </c>
      <c r="AQ39" s="5">
        <f t="shared" si="90"/>
        <v>5.3200253198256543E-5</v>
      </c>
      <c r="AR39" s="5">
        <f t="shared" si="91"/>
        <v>6.2782746517469082E-2</v>
      </c>
      <c r="AS39" s="5">
        <f t="shared" si="92"/>
        <v>3.6277911092775179E-2</v>
      </c>
      <c r="AT39" s="5">
        <f t="shared" si="93"/>
        <v>1.0481277948624815E-2</v>
      </c>
      <c r="AU39" s="5">
        <f t="shared" si="94"/>
        <v>2.0188076642631736E-3</v>
      </c>
      <c r="AV39" s="5">
        <f t="shared" si="95"/>
        <v>2.9163316762979727E-4</v>
      </c>
      <c r="AW39" s="5">
        <f t="shared" si="96"/>
        <v>1.7135370942259213E-6</v>
      </c>
      <c r="AX39" s="5">
        <f t="shared" si="97"/>
        <v>1.2214478876440178E-6</v>
      </c>
      <c r="AY39" s="5">
        <f t="shared" si="98"/>
        <v>3.869012386679508E-6</v>
      </c>
      <c r="AZ39" s="5">
        <f t="shared" si="99"/>
        <v>6.1276690555963153E-6</v>
      </c>
      <c r="BA39" s="5">
        <f t="shared" si="100"/>
        <v>6.4699246736603034E-6</v>
      </c>
      <c r="BB39" s="5">
        <f t="shared" si="101"/>
        <v>5.1234725108818034E-6</v>
      </c>
      <c r="BC39" s="5">
        <f t="shared" si="102"/>
        <v>3.2457837633415046E-6</v>
      </c>
      <c r="BD39" s="5">
        <f t="shared" si="103"/>
        <v>3.3144711071052171E-2</v>
      </c>
      <c r="BE39" s="5">
        <f t="shared" si="104"/>
        <v>1.91520911098845E-2</v>
      </c>
      <c r="BF39" s="5">
        <f t="shared" si="105"/>
        <v>5.5333502997658339E-3</v>
      </c>
      <c r="BG39" s="5">
        <f t="shared" si="106"/>
        <v>1.0657832040114768E-3</v>
      </c>
      <c r="BH39" s="5">
        <f t="shared" si="107"/>
        <v>1.539610421015238E-4</v>
      </c>
      <c r="BI39" s="5">
        <f t="shared" si="108"/>
        <v>1.7792738632598632E-5</v>
      </c>
      <c r="BJ39" s="8">
        <f t="shared" si="109"/>
        <v>3.8919773656461654E-2</v>
      </c>
      <c r="BK39" s="8">
        <f t="shared" si="110"/>
        <v>9.1179518835720064E-2</v>
      </c>
      <c r="BL39" s="8">
        <f t="shared" si="111"/>
        <v>0.70207836474820329</v>
      </c>
      <c r="BM39" s="8">
        <f t="shared" si="112"/>
        <v>0.67949159995760267</v>
      </c>
      <c r="BN39" s="8">
        <f t="shared" si="113"/>
        <v>0.27783076012911601</v>
      </c>
    </row>
    <row r="40" spans="1:66" x14ac:dyDescent="0.25">
      <c r="A40" t="s">
        <v>109</v>
      </c>
      <c r="B40" t="s">
        <v>420</v>
      </c>
      <c r="C40" t="s">
        <v>87</v>
      </c>
      <c r="D40" s="7" t="s">
        <v>473</v>
      </c>
      <c r="E40">
        <f>VLOOKUP(A40,home!$A$2:$E$405,3,FALSE)</f>
        <v>1.7307999999999999</v>
      </c>
      <c r="F40">
        <f>VLOOKUP(B40,home!$B$2:$E$405,3,FALSE)</f>
        <v>0.86670000000000003</v>
      </c>
      <c r="G40">
        <f>VLOOKUP(C40,away!$B$2:$E$405,4,FALSE)</f>
        <v>0.28889999999999999</v>
      </c>
      <c r="H40">
        <f>VLOOKUP(A40,away!$A$2:$E$405,3,FALSE)</f>
        <v>1.3153999999999999</v>
      </c>
      <c r="I40">
        <f>VLOOKUP(C40,away!$B$2:$E$405,3,FALSE)</f>
        <v>1.3936999999999999</v>
      </c>
      <c r="J40">
        <f>VLOOKUP(B40,home!$B$2:$E$405,4,FALSE)</f>
        <v>0.63349999999999995</v>
      </c>
      <c r="K40" s="3">
        <f t="shared" si="58"/>
        <v>0.433374371604</v>
      </c>
      <c r="L40" s="3">
        <f t="shared" si="59"/>
        <v>1.1613784328299999</v>
      </c>
      <c r="M40" s="5">
        <f t="shared" si="60"/>
        <v>0.2029586927910329</v>
      </c>
      <c r="N40" s="5">
        <f t="shared" si="61"/>
        <v>8.7957095949883171E-2</v>
      </c>
      <c r="O40" s="5">
        <f t="shared" si="62"/>
        <v>0.23571184856287516</v>
      </c>
      <c r="P40" s="5">
        <f t="shared" si="63"/>
        <v>0.10215147425055322</v>
      </c>
      <c r="Q40" s="5">
        <f t="shared" si="64"/>
        <v>1.9059175592696678E-2</v>
      </c>
      <c r="R40" s="5">
        <f t="shared" si="65"/>
        <v>0.13687532864170715</v>
      </c>
      <c r="S40" s="5">
        <f t="shared" si="66"/>
        <v>1.2853506726003213E-2</v>
      </c>
      <c r="T40" s="5">
        <f t="shared" si="67"/>
        <v>2.2134915480877846E-2</v>
      </c>
      <c r="U40" s="5">
        <f t="shared" si="68"/>
        <v>5.9318259538190816E-2</v>
      </c>
      <c r="V40" s="5">
        <f t="shared" si="69"/>
        <v>7.1881329550612066E-4</v>
      </c>
      <c r="W40" s="5">
        <f t="shared" si="70"/>
        <v>2.7532527485917392E-3</v>
      </c>
      <c r="X40" s="5">
        <f t="shared" si="71"/>
        <v>3.1975683623443633E-3</v>
      </c>
      <c r="Y40" s="5">
        <f t="shared" si="72"/>
        <v>1.8567934667631436E-3</v>
      </c>
      <c r="Z40" s="5">
        <f t="shared" si="73"/>
        <v>5.2988018223665674E-2</v>
      </c>
      <c r="AA40" s="5">
        <f t="shared" si="74"/>
        <v>2.2963649100222409E-2</v>
      </c>
      <c r="AB40" s="5">
        <f t="shared" si="75"/>
        <v>4.9759284992718237E-3</v>
      </c>
      <c r="AC40" s="5">
        <f t="shared" si="76"/>
        <v>2.261169404630108E-5</v>
      </c>
      <c r="AD40" s="5">
        <f t="shared" si="77"/>
        <v>2.9829729494698263E-4</v>
      </c>
      <c r="AE40" s="5">
        <f t="shared" si="78"/>
        <v>3.4643604492295488E-4</v>
      </c>
      <c r="AF40" s="5">
        <f t="shared" si="79"/>
        <v>2.0117167546422244E-4</v>
      </c>
      <c r="AG40" s="5">
        <f t="shared" si="80"/>
        <v>7.7878815060141316E-5</v>
      </c>
      <c r="AH40" s="5">
        <f t="shared" si="81"/>
        <v>1.5384785390842077E-2</v>
      </c>
      <c r="AI40" s="5">
        <f t="shared" si="82"/>
        <v>6.6673717010185844E-3</v>
      </c>
      <c r="AJ40" s="5">
        <f t="shared" si="83"/>
        <v>1.4447340105896108E-3</v>
      </c>
      <c r="AK40" s="5">
        <f t="shared" si="84"/>
        <v>2.0870356465806648E-4</v>
      </c>
      <c r="AL40" s="5">
        <f t="shared" si="85"/>
        <v>4.552291602528819E-7</v>
      </c>
      <c r="AM40" s="5">
        <f t="shared" si="86"/>
        <v>2.5854880549764346E-5</v>
      </c>
      <c r="AN40" s="5">
        <f t="shared" si="87"/>
        <v>3.0027300653892159E-5</v>
      </c>
      <c r="AO40" s="5">
        <f t="shared" si="88"/>
        <v>1.7436529687766258E-5</v>
      </c>
      <c r="AP40" s="5">
        <f t="shared" si="89"/>
        <v>6.7501365075905797E-6</v>
      </c>
      <c r="AQ40" s="5">
        <f t="shared" si="90"/>
        <v>1.959865739643529E-6</v>
      </c>
      <c r="AR40" s="5">
        <f t="shared" si="91"/>
        <v>3.5735115893284083E-3</v>
      </c>
      <c r="AS40" s="5">
        <f t="shared" si="92"/>
        <v>1.5486683394448102E-3</v>
      </c>
      <c r="AT40" s="5">
        <f t="shared" si="93"/>
        <v>3.3557658421495243E-4</v>
      </c>
      <c r="AU40" s="5">
        <f t="shared" si="94"/>
        <v>4.847676376972394E-5</v>
      </c>
      <c r="AV40" s="5">
        <f t="shared" si="95"/>
        <v>5.2521467590249154E-6</v>
      </c>
      <c r="AW40" s="5">
        <f t="shared" si="96"/>
        <v>6.3645038639507527E-9</v>
      </c>
      <c r="AX40" s="5">
        <f t="shared" si="97"/>
        <v>1.8674737685250997E-6</v>
      </c>
      <c r="AY40" s="5">
        <f t="shared" si="98"/>
        <v>2.1688437586408139E-6</v>
      </c>
      <c r="AZ40" s="5">
        <f t="shared" si="99"/>
        <v>1.2594241827316978E-6</v>
      </c>
      <c r="BA40" s="5">
        <f t="shared" si="100"/>
        <v>4.875560278697141E-7</v>
      </c>
      <c r="BB40" s="5">
        <f t="shared" si="101"/>
        <v>1.4155926389103708E-7</v>
      </c>
      <c r="BC40" s="5">
        <f t="shared" si="102"/>
        <v>3.2880775210068194E-8</v>
      </c>
      <c r="BD40" s="5">
        <f t="shared" si="103"/>
        <v>6.9169988155234495E-4</v>
      </c>
      <c r="BE40" s="5">
        <f t="shared" si="104"/>
        <v>2.9976500150630871E-4</v>
      </c>
      <c r="BF40" s="5">
        <f t="shared" si="105"/>
        <v>6.4955234578334327E-5</v>
      </c>
      <c r="BG40" s="5">
        <f t="shared" si="106"/>
        <v>9.3833113225920191E-6</v>
      </c>
      <c r="BH40" s="5">
        <f t="shared" si="107"/>
        <v>1.0166216619982534E-6</v>
      </c>
      <c r="BI40" s="5">
        <f t="shared" si="108"/>
        <v>8.8115554785501486E-8</v>
      </c>
      <c r="BJ40" s="8">
        <f t="shared" si="109"/>
        <v>0.13797057188246672</v>
      </c>
      <c r="BK40" s="8">
        <f t="shared" si="110"/>
        <v>0.31870772283006066</v>
      </c>
      <c r="BL40" s="8">
        <f t="shared" si="111"/>
        <v>0.49012900259906905</v>
      </c>
      <c r="BM40" s="8">
        <f t="shared" si="112"/>
        <v>0.21507953726725901</v>
      </c>
      <c r="BN40" s="8">
        <f t="shared" si="113"/>
        <v>0.78471361578874832</v>
      </c>
    </row>
    <row r="41" spans="1:66" x14ac:dyDescent="0.25">
      <c r="A41" t="s">
        <v>109</v>
      </c>
      <c r="B41" t="s">
        <v>123</v>
      </c>
      <c r="C41" t="s">
        <v>128</v>
      </c>
      <c r="D41" s="7" t="s">
        <v>473</v>
      </c>
      <c r="E41">
        <f>VLOOKUP(A41,home!$A$2:$E$405,3,FALSE)</f>
        <v>1.7307999999999999</v>
      </c>
      <c r="F41">
        <f>VLOOKUP(B41,home!$B$2:$E$405,3,FALSE)</f>
        <v>0.86670000000000003</v>
      </c>
      <c r="G41">
        <f>VLOOKUP(C41,away!$B$2:$E$405,4,FALSE)</f>
        <v>1.1555</v>
      </c>
      <c r="H41">
        <f>VLOOKUP(A41,away!$A$2:$E$405,3,FALSE)</f>
        <v>1.3153999999999999</v>
      </c>
      <c r="I41">
        <f>VLOOKUP(C41,away!$B$2:$E$405,3,FALSE)</f>
        <v>1.2669999999999999</v>
      </c>
      <c r="J41">
        <f>VLOOKUP(B41,home!$B$2:$E$405,4,FALSE)</f>
        <v>0.50680000000000003</v>
      </c>
      <c r="K41" s="3">
        <f t="shared" si="58"/>
        <v>1.73334747798</v>
      </c>
      <c r="L41" s="3">
        <f t="shared" si="59"/>
        <v>0.8446388602399999</v>
      </c>
      <c r="M41" s="5">
        <f t="shared" si="60"/>
        <v>7.5926740967327364E-2</v>
      </c>
      <c r="N41" s="5">
        <f t="shared" si="61"/>
        <v>0.13160742496695763</v>
      </c>
      <c r="O41" s="5">
        <f t="shared" si="62"/>
        <v>6.4130675952381089E-2</v>
      </c>
      <c r="P41" s="5">
        <f t="shared" si="63"/>
        <v>0.11116074542321239</v>
      </c>
      <c r="Q41" s="5">
        <f t="shared" si="64"/>
        <v>0.11406069907495908</v>
      </c>
      <c r="R41" s="5">
        <f t="shared" si="65"/>
        <v>2.7083630521419964E-2</v>
      </c>
      <c r="S41" s="5">
        <f t="shared" si="66"/>
        <v>4.0686295650308339E-2</v>
      </c>
      <c r="T41" s="5">
        <f t="shared" si="67"/>
        <v>9.6340098864851051E-2</v>
      </c>
      <c r="U41" s="5">
        <f t="shared" si="68"/>
        <v>4.6945342658845438E-2</v>
      </c>
      <c r="V41" s="5">
        <f t="shared" si="69"/>
        <v>6.6185420539395523E-3</v>
      </c>
      <c r="W41" s="5">
        <f t="shared" si="70"/>
        <v>6.590227502607203E-2</v>
      </c>
      <c r="X41" s="5">
        <f t="shared" si="71"/>
        <v>5.5663622465244485E-2</v>
      </c>
      <c r="Y41" s="5">
        <f t="shared" si="72"/>
        <v>2.3507829317936876E-2</v>
      </c>
      <c r="Z41" s="5">
        <f t="shared" si="73"/>
        <v>7.6252956049244775E-3</v>
      </c>
      <c r="AA41" s="5">
        <f t="shared" si="74"/>
        <v>1.3217286905647821E-2</v>
      </c>
      <c r="AB41" s="5">
        <f t="shared" si="75"/>
        <v>1.1455075461821368E-2</v>
      </c>
      <c r="AC41" s="5">
        <f t="shared" si="76"/>
        <v>6.0561837219461491E-4</v>
      </c>
      <c r="AD41" s="5">
        <f t="shared" si="77"/>
        <v>2.8557885552396564E-2</v>
      </c>
      <c r="AE41" s="5">
        <f t="shared" si="78"/>
        <v>2.4121099903840593E-2</v>
      </c>
      <c r="AF41" s="5">
        <f t="shared" si="79"/>
        <v>1.0186809165257544E-2</v>
      </c>
      <c r="AG41" s="5">
        <f t="shared" si="80"/>
        <v>2.8680582942751721E-3</v>
      </c>
      <c r="AH41" s="5">
        <f t="shared" si="81"/>
        <v>1.6101552471841228E-3</v>
      </c>
      <c r="AI41" s="5">
        <f t="shared" si="82"/>
        <v>2.7909585368628624E-3</v>
      </c>
      <c r="AJ41" s="5">
        <f t="shared" si="83"/>
        <v>2.4188504705089978E-3</v>
      </c>
      <c r="AK41" s="5">
        <f t="shared" si="84"/>
        <v>1.3975694542225029E-3</v>
      </c>
      <c r="AL41" s="5">
        <f t="shared" si="85"/>
        <v>3.5466287022178569E-5</v>
      </c>
      <c r="AM41" s="5">
        <f t="shared" si="86"/>
        <v>9.9001477797376145E-3</v>
      </c>
      <c r="AN41" s="5">
        <f t="shared" si="87"/>
        <v>8.3620495368851439E-3</v>
      </c>
      <c r="AO41" s="5">
        <f t="shared" si="88"/>
        <v>3.5314559950525427E-3</v>
      </c>
      <c r="AP41" s="5">
        <f t="shared" si="89"/>
        <v>9.9426832221629811E-4</v>
      </c>
      <c r="AQ41" s="5">
        <f t="shared" si="90"/>
        <v>2.0994941561237776E-4</v>
      </c>
      <c r="AR41" s="5">
        <f t="shared" si="91"/>
        <v>2.7199993855821068E-4</v>
      </c>
      <c r="AS41" s="5">
        <f t="shared" si="92"/>
        <v>4.7147040751058933E-4</v>
      </c>
      <c r="AT41" s="5">
        <f t="shared" si="93"/>
        <v>4.0861102090034159E-4</v>
      </c>
      <c r="AU41" s="5">
        <f t="shared" si="94"/>
        <v>2.3608829418414679E-4</v>
      </c>
      <c r="AV41" s="5">
        <f t="shared" si="95"/>
        <v>1.0230576232617275E-4</v>
      </c>
      <c r="AW41" s="5">
        <f t="shared" si="96"/>
        <v>1.4423475300558633E-6</v>
      </c>
      <c r="AX41" s="5">
        <f t="shared" si="97"/>
        <v>2.8600660309395839E-3</v>
      </c>
      <c r="AY41" s="5">
        <f t="shared" si="98"/>
        <v>2.4157229125839502E-3</v>
      </c>
      <c r="AZ41" s="5">
        <f t="shared" si="99"/>
        <v>1.0202067237702801E-3</v>
      </c>
      <c r="BA41" s="5">
        <f t="shared" si="100"/>
        <v>2.8723541479150463E-4</v>
      </c>
      <c r="BB41" s="5">
        <f t="shared" si="101"/>
        <v>6.0652548342515018E-5</v>
      </c>
      <c r="BC41" s="5">
        <f t="shared" si="102"/>
        <v>1.024589986053468E-5</v>
      </c>
      <c r="BD41" s="5">
        <f t="shared" si="103"/>
        <v>3.8290286348192819E-5</v>
      </c>
      <c r="BE41" s="5">
        <f t="shared" si="104"/>
        <v>6.6370371272772037E-5</v>
      </c>
      <c r="BF41" s="5">
        <f t="shared" si="105"/>
        <v>5.7521457829127847E-5</v>
      </c>
      <c r="BG41" s="5">
        <f t="shared" si="106"/>
        <v>3.3234891285950569E-5</v>
      </c>
      <c r="BH41" s="5">
        <f t="shared" si="107"/>
        <v>1.440190374786047E-5</v>
      </c>
      <c r="BI41" s="5">
        <f t="shared" si="108"/>
        <v>4.9927007078929317E-6</v>
      </c>
      <c r="BJ41" s="8">
        <f t="shared" si="109"/>
        <v>0.5824678032115832</v>
      </c>
      <c r="BK41" s="8">
        <f t="shared" si="110"/>
        <v>0.23744913166658838</v>
      </c>
      <c r="BL41" s="8">
        <f t="shared" si="111"/>
        <v>0.17275483224356544</v>
      </c>
      <c r="BM41" s="8">
        <f t="shared" si="112"/>
        <v>0.47391286525535026</v>
      </c>
      <c r="BN41" s="8">
        <f t="shared" si="113"/>
        <v>0.52396991690625749</v>
      </c>
    </row>
    <row r="42" spans="1:66" x14ac:dyDescent="0.25">
      <c r="A42" t="s">
        <v>109</v>
      </c>
      <c r="B42" t="s">
        <v>336</v>
      </c>
      <c r="C42" t="s">
        <v>90</v>
      </c>
      <c r="D42" s="7" t="s">
        <v>473</v>
      </c>
      <c r="E42">
        <f>VLOOKUP(A42,home!$A$2:$E$405,3,FALSE)</f>
        <v>1.7307999999999999</v>
      </c>
      <c r="F42">
        <f>VLOOKUP(B42,home!$B$2:$E$405,3,FALSE)</f>
        <v>1.1555</v>
      </c>
      <c r="G42">
        <f>VLOOKUP(C42,away!$B$2:$E$405,4,FALSE)</f>
        <v>0.57779999999999998</v>
      </c>
      <c r="H42">
        <f>VLOOKUP(A42,away!$A$2:$E$405,3,FALSE)</f>
        <v>1.3153999999999999</v>
      </c>
      <c r="I42">
        <f>VLOOKUP(C42,away!$B$2:$E$405,3,FALSE)</f>
        <v>0.50680000000000003</v>
      </c>
      <c r="J42">
        <f>VLOOKUP(B42,home!$B$2:$E$405,4,FALSE)</f>
        <v>0.63349999999999995</v>
      </c>
      <c r="K42" s="3">
        <f t="shared" si="58"/>
        <v>1.1555649853199998</v>
      </c>
      <c r="L42" s="3">
        <f t="shared" si="59"/>
        <v>0.42231943011999995</v>
      </c>
      <c r="M42" s="5">
        <f t="shared" si="60"/>
        <v>0.20641131720878628</v>
      </c>
      <c r="N42" s="5">
        <f t="shared" si="61"/>
        <v>0.2385216907402529</v>
      </c>
      <c r="O42" s="5">
        <f t="shared" si="62"/>
        <v>8.7171509853933168E-2</v>
      </c>
      <c r="P42" s="5">
        <f t="shared" si="63"/>
        <v>0.10073234450468248</v>
      </c>
      <c r="Q42" s="5">
        <f t="shared" si="64"/>
        <v>0.137813657029381</v>
      </c>
      <c r="R42" s="5">
        <f t="shared" si="65"/>
        <v>1.8407111182106504E-2</v>
      </c>
      <c r="S42" s="5">
        <f t="shared" si="66"/>
        <v>1.2289787893686907E-2</v>
      </c>
      <c r="T42" s="5">
        <f t="shared" si="67"/>
        <v>5.8201385099401315E-2</v>
      </c>
      <c r="U42" s="5">
        <f t="shared" si="68"/>
        <v>2.1270613162934503E-2</v>
      </c>
      <c r="V42" s="5">
        <f t="shared" si="69"/>
        <v>6.6640356995117988E-4</v>
      </c>
      <c r="W42" s="5">
        <f t="shared" si="70"/>
        <v>5.3084212187350696E-2</v>
      </c>
      <c r="X42" s="5">
        <f t="shared" si="71"/>
        <v>2.2418494239331104E-2</v>
      </c>
      <c r="Y42" s="5">
        <f t="shared" si="72"/>
        <v>4.7338828556514057E-3</v>
      </c>
      <c r="Z42" s="5">
        <f t="shared" si="73"/>
        <v>2.591226901527566E-3</v>
      </c>
      <c r="AA42" s="5">
        <f t="shared" si="74"/>
        <v>2.9943310764244898E-3</v>
      </c>
      <c r="AB42" s="5">
        <f t="shared" si="75"/>
        <v>1.7300720731858433E-3</v>
      </c>
      <c r="AC42" s="5">
        <f t="shared" si="76"/>
        <v>2.0326039681115139E-5</v>
      </c>
      <c r="AD42" s="5">
        <f t="shared" si="77"/>
        <v>1.5335564219249921E-2</v>
      </c>
      <c r="AE42" s="5">
        <f t="shared" si="78"/>
        <v>6.4765067416422892E-3</v>
      </c>
      <c r="AF42" s="5">
        <f t="shared" si="79"/>
        <v>1.3675773181493543E-3</v>
      </c>
      <c r="AG42" s="5">
        <f t="shared" si="80"/>
        <v>1.9251815788195775E-4</v>
      </c>
      <c r="AH42" s="5">
        <f t="shared" si="81"/>
        <v>2.7358136709118363E-4</v>
      </c>
      <c r="AI42" s="5">
        <f t="shared" si="82"/>
        <v>3.1614104844654911E-4</v>
      </c>
      <c r="AJ42" s="5">
        <f t="shared" si="83"/>
        <v>1.82660763003593E-4</v>
      </c>
      <c r="AK42" s="5">
        <f t="shared" si="84"/>
        <v>7.035879397292894E-5</v>
      </c>
      <c r="AL42" s="5">
        <f t="shared" si="85"/>
        <v>3.9677856025750485E-7</v>
      </c>
      <c r="AM42" s="5">
        <f t="shared" si="86"/>
        <v>3.5442482083782841E-3</v>
      </c>
      <c r="AN42" s="5">
        <f t="shared" si="87"/>
        <v>1.4968048835661478E-3</v>
      </c>
      <c r="AO42" s="5">
        <f t="shared" si="88"/>
        <v>3.1606489271424418E-4</v>
      </c>
      <c r="AP42" s="5">
        <f t="shared" si="89"/>
        <v>4.449344845733951E-5</v>
      </c>
      <c r="AQ42" s="5">
        <f t="shared" si="90"/>
        <v>4.697611949144302E-6</v>
      </c>
      <c r="AR42" s="5">
        <f t="shared" si="91"/>
        <v>2.3107745408279844E-5</v>
      </c>
      <c r="AS42" s="5">
        <f t="shared" si="92"/>
        <v>2.6702501483497187E-5</v>
      </c>
      <c r="AT42" s="5">
        <f t="shared" si="93"/>
        <v>1.5428237867392357E-5</v>
      </c>
      <c r="AU42" s="5">
        <f t="shared" si="94"/>
        <v>5.9427771549155689E-6</v>
      </c>
      <c r="AV42" s="5">
        <f t="shared" si="95"/>
        <v>1.7168162989450106E-6</v>
      </c>
      <c r="AW42" s="5">
        <f t="shared" si="96"/>
        <v>5.3787472030236787E-9</v>
      </c>
      <c r="AX42" s="5">
        <f t="shared" si="97"/>
        <v>6.8260152148084865E-4</v>
      </c>
      <c r="AY42" s="5">
        <f t="shared" si="98"/>
        <v>2.8827588555083692E-4</v>
      </c>
      <c r="AZ42" s="5">
        <f t="shared" si="99"/>
        <v>6.087225385158388E-5</v>
      </c>
      <c r="BA42" s="5">
        <f t="shared" si="100"/>
        <v>8.5691785189069599E-6</v>
      </c>
      <c r="BB42" s="5">
        <f t="shared" si="101"/>
        <v>9.047326471753329E-7</v>
      </c>
      <c r="BC42" s="5">
        <f t="shared" si="102"/>
        <v>7.6417235193209136E-8</v>
      </c>
      <c r="BD42" s="5">
        <f t="shared" si="103"/>
        <v>1.6264749786971309E-6</v>
      </c>
      <c r="BE42" s="5">
        <f t="shared" si="104"/>
        <v>1.8794975348814967E-6</v>
      </c>
      <c r="BF42" s="5">
        <f t="shared" si="105"/>
        <v>1.0859407706521569E-6</v>
      </c>
      <c r="BG42" s="5">
        <f t="shared" si="106"/>
        <v>4.1829171023234948E-7</v>
      </c>
      <c r="BH42" s="5">
        <f t="shared" si="107"/>
        <v>1.2084081349853069E-7</v>
      </c>
      <c r="BI42" s="5">
        <f t="shared" si="108"/>
        <v>2.7927882575297243E-8</v>
      </c>
      <c r="BJ42" s="8">
        <f t="shared" si="109"/>
        <v>0.54459309762264152</v>
      </c>
      <c r="BK42" s="8">
        <f t="shared" si="110"/>
        <v>0.32040885188089901</v>
      </c>
      <c r="BL42" s="8">
        <f t="shared" si="111"/>
        <v>0.13249443637300237</v>
      </c>
      <c r="BM42" s="8">
        <f t="shared" si="112"/>
        <v>0.21074171175212469</v>
      </c>
      <c r="BN42" s="8">
        <f t="shared" si="113"/>
        <v>0.78905763051914224</v>
      </c>
    </row>
    <row r="43" spans="1:66" x14ac:dyDescent="0.25">
      <c r="A43" t="s">
        <v>109</v>
      </c>
      <c r="B43" t="s">
        <v>338</v>
      </c>
      <c r="C43" t="s">
        <v>319</v>
      </c>
      <c r="D43" s="7" t="s">
        <v>473</v>
      </c>
      <c r="E43">
        <f>VLOOKUP(A43,home!$A$2:$E$405,3,FALSE)</f>
        <v>1.7307999999999999</v>
      </c>
      <c r="F43">
        <f>VLOOKUP(B43,home!$B$2:$E$405,3,FALSE)</f>
        <v>0.57779999999999998</v>
      </c>
      <c r="G43">
        <f>VLOOKUP(C43,away!$B$2:$E$405,4,FALSE)</f>
        <v>1.1555</v>
      </c>
      <c r="H43">
        <f>VLOOKUP(A43,away!$A$2:$E$405,3,FALSE)</f>
        <v>1.3153999999999999</v>
      </c>
      <c r="I43">
        <f>VLOOKUP(C43,away!$B$2:$E$405,3,FALSE)</f>
        <v>1.3936999999999999</v>
      </c>
      <c r="J43">
        <f>VLOOKUP(B43,home!$B$2:$E$405,4,FALSE)</f>
        <v>1.1403000000000001</v>
      </c>
      <c r="K43" s="3">
        <f t="shared" si="58"/>
        <v>1.1555649853199998</v>
      </c>
      <c r="L43" s="3">
        <f t="shared" si="59"/>
        <v>2.0904811790940001</v>
      </c>
      <c r="M43" s="5">
        <f t="shared" si="60"/>
        <v>3.8927818149322661E-2</v>
      </c>
      <c r="N43" s="5">
        <f t="shared" si="61"/>
        <v>4.4983623608261657E-2</v>
      </c>
      <c r="O43" s="5">
        <f t="shared" si="62"/>
        <v>8.1377871184352843E-2</v>
      </c>
      <c r="P43" s="5">
        <f t="shared" si="63"/>
        <v>9.4037418520519528E-2</v>
      </c>
      <c r="Q43" s="5">
        <f t="shared" si="64"/>
        <v>2.5990750177260651E-2</v>
      </c>
      <c r="R43" s="5">
        <f t="shared" si="65"/>
        <v>8.5059454052812816E-2</v>
      </c>
      <c r="S43" s="5">
        <f t="shared" si="66"/>
        <v>5.6791238903259877E-2</v>
      </c>
      <c r="T43" s="5">
        <f t="shared" si="67"/>
        <v>5.4333174076097432E-2</v>
      </c>
      <c r="U43" s="5">
        <f t="shared" si="68"/>
        <v>9.8291726773865828E-2</v>
      </c>
      <c r="V43" s="5">
        <f t="shared" si="69"/>
        <v>1.5243316576219506E-2</v>
      </c>
      <c r="W43" s="5">
        <f t="shared" si="70"/>
        <v>1.0011333615680658E-2</v>
      </c>
      <c r="X43" s="5">
        <f t="shared" si="71"/>
        <v>2.09285045012115E-2</v>
      </c>
      <c r="Y43" s="5">
        <f t="shared" si="72"/>
        <v>2.1875322383183359E-2</v>
      </c>
      <c r="Z43" s="5">
        <f t="shared" si="73"/>
        <v>5.9271729267138688E-2</v>
      </c>
      <c r="AA43" s="5">
        <f t="shared" si="74"/>
        <v>6.849233496047212E-2</v>
      </c>
      <c r="AB43" s="5">
        <f t="shared" si="75"/>
        <v>3.9573672021565254E-2</v>
      </c>
      <c r="AC43" s="5">
        <f t="shared" si="76"/>
        <v>2.3014424656106576E-3</v>
      </c>
      <c r="AD43" s="5">
        <f t="shared" si="77"/>
        <v>2.8921866456594111E-3</v>
      </c>
      <c r="AE43" s="5">
        <f t="shared" si="78"/>
        <v>6.0460617491780071E-3</v>
      </c>
      <c r="AF43" s="5">
        <f t="shared" si="79"/>
        <v>6.3195891471483877E-3</v>
      </c>
      <c r="AG43" s="5">
        <f t="shared" si="80"/>
        <v>4.4036607239068028E-3</v>
      </c>
      <c r="AH43" s="5">
        <f t="shared" si="81"/>
        <v>3.0976608621327107E-2</v>
      </c>
      <c r="AI43" s="5">
        <f t="shared" si="82"/>
        <v>3.579548428676723E-2</v>
      </c>
      <c r="AJ43" s="5">
        <f t="shared" si="83"/>
        <v>2.068200413718024E-2</v>
      </c>
      <c r="AK43" s="5">
        <f t="shared" si="84"/>
        <v>7.9664666023896175E-3</v>
      </c>
      <c r="AL43" s="5">
        <f t="shared" si="85"/>
        <v>2.2238257228736165E-4</v>
      </c>
      <c r="AM43" s="5">
        <f t="shared" si="86"/>
        <v>6.684219237468223E-4</v>
      </c>
      <c r="AN43" s="5">
        <f t="shared" si="87"/>
        <v>1.3973234512865368E-3</v>
      </c>
      <c r="AO43" s="5">
        <f t="shared" si="88"/>
        <v>1.4605391880105889E-3</v>
      </c>
      <c r="AP43" s="5">
        <f t="shared" si="89"/>
        <v>1.0177432279551231E-3</v>
      </c>
      <c r="AQ43" s="5">
        <f t="shared" si="90"/>
        <v>5.3189326579763984E-4</v>
      </c>
      <c r="AR43" s="5">
        <f t="shared" si="91"/>
        <v>1.2951203463009047E-2</v>
      </c>
      <c r="AS43" s="5">
        <f t="shared" si="92"/>
        <v>1.496595723960838E-2</v>
      </c>
      <c r="AT43" s="5">
        <f t="shared" si="93"/>
        <v>8.6470680789439043E-3</v>
      </c>
      <c r="AU43" s="5">
        <f t="shared" si="94"/>
        <v>3.330749699235283E-3</v>
      </c>
      <c r="AV43" s="5">
        <f t="shared" si="95"/>
        <v>9.6222443182535371E-4</v>
      </c>
      <c r="AW43" s="5">
        <f t="shared" si="96"/>
        <v>1.4922407117164073E-5</v>
      </c>
      <c r="AX43" s="5">
        <f t="shared" si="97"/>
        <v>1.2873416175034394E-4</v>
      </c>
      <c r="AY43" s="5">
        <f t="shared" si="98"/>
        <v>2.6911634224553672E-4</v>
      </c>
      <c r="AZ43" s="5">
        <f t="shared" si="99"/>
        <v>2.8129132422545711E-4</v>
      </c>
      <c r="BA43" s="5">
        <f t="shared" si="100"/>
        <v>1.9601140637858208E-4</v>
      </c>
      <c r="BB43" s="5">
        <f t="shared" si="101"/>
        <v>1.0243953898054285E-4</v>
      </c>
      <c r="BC43" s="5">
        <f t="shared" si="102"/>
        <v>4.282958564677819E-5</v>
      </c>
      <c r="BD43" s="5">
        <f t="shared" si="103"/>
        <v>4.5123745143395809E-3</v>
      </c>
      <c r="BE43" s="5">
        <f t="shared" si="104"/>
        <v>5.2143419894211578E-3</v>
      </c>
      <c r="BF43" s="5">
        <f t="shared" si="105"/>
        <v>3.0127555122294609E-3</v>
      </c>
      <c r="BG43" s="5">
        <f t="shared" si="106"/>
        <v>1.1604782597540613E-3</v>
      </c>
      <c r="BH43" s="5">
        <f t="shared" si="107"/>
        <v>3.3525201079922037E-4</v>
      </c>
      <c r="BI43" s="5">
        <f t="shared" si="108"/>
        <v>7.7481096987540163E-5</v>
      </c>
      <c r="BJ43" s="8">
        <f t="shared" si="109"/>
        <v>0.20388055004361183</v>
      </c>
      <c r="BK43" s="8">
        <f t="shared" si="110"/>
        <v>0.20779273352946509</v>
      </c>
      <c r="BL43" s="8">
        <f t="shared" si="111"/>
        <v>0.52338550893688618</v>
      </c>
      <c r="BM43" s="8">
        <f t="shared" si="112"/>
        <v>0.62369939214944337</v>
      </c>
      <c r="BN43" s="8">
        <f t="shared" si="113"/>
        <v>0.37037693569253016</v>
      </c>
    </row>
    <row r="44" spans="1:66" x14ac:dyDescent="0.25">
      <c r="A44" t="s">
        <v>109</v>
      </c>
      <c r="B44" t="s">
        <v>127</v>
      </c>
      <c r="C44" t="s">
        <v>110</v>
      </c>
      <c r="D44" s="7" t="s">
        <v>473</v>
      </c>
      <c r="E44">
        <f>VLOOKUP(A44,home!$A$2:$E$405,3,FALSE)</f>
        <v>1.7307999999999999</v>
      </c>
      <c r="F44">
        <f>VLOOKUP(B44,home!$B$2:$E$405,3,FALSE)</f>
        <v>1.0591999999999999</v>
      </c>
      <c r="G44">
        <f>VLOOKUP(C44,away!$B$2:$E$405,4,FALSE)</f>
        <v>0.57779999999999998</v>
      </c>
      <c r="H44">
        <f>VLOOKUP(A44,away!$A$2:$E$405,3,FALSE)</f>
        <v>1.3153999999999999</v>
      </c>
      <c r="I44">
        <f>VLOOKUP(C44,away!$B$2:$E$405,3,FALSE)</f>
        <v>0.65159999999999996</v>
      </c>
      <c r="J44">
        <f>VLOOKUP(B44,home!$B$2:$E$405,4,FALSE)</f>
        <v>1.0136000000000001</v>
      </c>
      <c r="K44" s="3">
        <f t="shared" si="58"/>
        <v>1.0592595694079998</v>
      </c>
      <c r="L44" s="3">
        <f t="shared" si="59"/>
        <v>0.86877139910400003</v>
      </c>
      <c r="M44" s="5">
        <f t="shared" si="60"/>
        <v>0.14543428141758641</v>
      </c>
      <c r="N44" s="5">
        <f t="shared" si="61"/>
        <v>0.15405265431155443</v>
      </c>
      <c r="O44" s="5">
        <f t="shared" si="62"/>
        <v>0.12634914414484141</v>
      </c>
      <c r="P44" s="5">
        <f t="shared" si="63"/>
        <v>0.13383654002193399</v>
      </c>
      <c r="Q44" s="5">
        <f t="shared" si="64"/>
        <v>8.1590874136108285E-2</v>
      </c>
      <c r="R44" s="5">
        <f t="shared" si="65"/>
        <v>5.4884261367153415E-2</v>
      </c>
      <c r="S44" s="5">
        <f t="shared" si="66"/>
        <v>3.079091681556714E-2</v>
      </c>
      <c r="T44" s="5">
        <f t="shared" si="67"/>
        <v>7.0883817877345157E-2</v>
      </c>
      <c r="U44" s="5">
        <f t="shared" si="68"/>
        <v>5.8136679063047036E-2</v>
      </c>
      <c r="V44" s="5">
        <f t="shared" si="69"/>
        <v>3.1483863597516403E-3</v>
      </c>
      <c r="W44" s="5">
        <f t="shared" si="70"/>
        <v>2.8808638068345469E-2</v>
      </c>
      <c r="X44" s="5">
        <f t="shared" si="71"/>
        <v>2.5028120800917247E-2</v>
      </c>
      <c r="Y44" s="5">
        <f t="shared" si="72"/>
        <v>1.08718577625784E-2</v>
      </c>
      <c r="Z44" s="5">
        <f t="shared" si="73"/>
        <v>1.5893958845577167E-2</v>
      </c>
      <c r="AA44" s="5">
        <f t="shared" si="74"/>
        <v>1.6835828002954537E-2</v>
      </c>
      <c r="AB44" s="5">
        <f t="shared" si="75"/>
        <v>8.9167559605183837E-3</v>
      </c>
      <c r="AC44" s="5">
        <f t="shared" si="76"/>
        <v>1.8108227859613591E-4</v>
      </c>
      <c r="AD44" s="5">
        <f t="shared" si="77"/>
        <v>7.6289563888766315E-3</v>
      </c>
      <c r="AE44" s="5">
        <f t="shared" si="78"/>
        <v>6.6278191156677506E-3</v>
      </c>
      <c r="AF44" s="5">
        <f t="shared" si="79"/>
        <v>2.8790298430634536E-3</v>
      </c>
      <c r="AG44" s="5">
        <f t="shared" si="80"/>
        <v>8.3373959494013558E-4</v>
      </c>
      <c r="AH44" s="5">
        <f t="shared" si="81"/>
        <v>3.452054215893367E-3</v>
      </c>
      <c r="AI44" s="5">
        <f t="shared" si="82"/>
        <v>3.656621462300278E-3</v>
      </c>
      <c r="AJ44" s="5">
        <f t="shared" si="83"/>
        <v>1.9366556378221213E-3</v>
      </c>
      <c r="AK44" s="5">
        <f t="shared" si="84"/>
        <v>6.8380700567034541E-4</v>
      </c>
      <c r="AL44" s="5">
        <f t="shared" si="85"/>
        <v>6.6656706769176182E-6</v>
      </c>
      <c r="AM44" s="5">
        <f t="shared" si="86"/>
        <v>1.6162090119027745E-3</v>
      </c>
      <c r="AN44" s="5">
        <f t="shared" si="87"/>
        <v>1.4041161645152666E-3</v>
      </c>
      <c r="AO44" s="5">
        <f t="shared" si="88"/>
        <v>6.0992798237523521E-4</v>
      </c>
      <c r="AP44" s="5">
        <f t="shared" si="89"/>
        <v>1.7662932886693768E-4</v>
      </c>
      <c r="AQ44" s="5">
        <f t="shared" si="90"/>
        <v>3.8362627290632486E-5</v>
      </c>
      <c r="AR44" s="5">
        <f t="shared" si="91"/>
        <v>5.9980919418490869E-4</v>
      </c>
      <c r="AS44" s="5">
        <f t="shared" si="92"/>
        <v>6.3535362875926564E-4</v>
      </c>
      <c r="AT44" s="5">
        <f t="shared" si="93"/>
        <v>3.3650220561067494E-4</v>
      </c>
      <c r="AU44" s="5">
        <f t="shared" si="94"/>
        <v>1.1881439380666862E-4</v>
      </c>
      <c r="AV44" s="5">
        <f t="shared" si="95"/>
        <v>3.1463820905781075E-5</v>
      </c>
      <c r="AW44" s="5">
        <f t="shared" si="96"/>
        <v>1.703920247284893E-7</v>
      </c>
      <c r="AX44" s="5">
        <f t="shared" si="97"/>
        <v>2.8533081033691018E-4</v>
      </c>
      <c r="AY44" s="5">
        <f t="shared" si="98"/>
        <v>2.4788724730387548E-4</v>
      </c>
      <c r="AZ44" s="5">
        <f t="shared" si="99"/>
        <v>1.0767867533011358E-4</v>
      </c>
      <c r="BA44" s="5">
        <f t="shared" si="100"/>
        <v>3.1182717806736055E-5</v>
      </c>
      <c r="BB44" s="5">
        <f t="shared" si="101"/>
        <v>6.7726633442058226E-6</v>
      </c>
      <c r="BC44" s="5">
        <f t="shared" si="102"/>
        <v>1.1767792418412141E-6</v>
      </c>
      <c r="BD44" s="5">
        <f t="shared" si="103"/>
        <v>8.6849512137910972E-5</v>
      </c>
      <c r="BE44" s="5">
        <f t="shared" si="104"/>
        <v>9.1996176830498423E-5</v>
      </c>
      <c r="BF44" s="5">
        <f t="shared" si="105"/>
        <v>4.8723915328327979E-5</v>
      </c>
      <c r="BG44" s="5">
        <f t="shared" si="106"/>
        <v>1.7203757856852185E-5</v>
      </c>
      <c r="BH44" s="5">
        <f t="shared" si="107"/>
        <v>4.5558112849121845E-6</v>
      </c>
      <c r="BI44" s="5">
        <f t="shared" si="108"/>
        <v>9.6515733999203761E-7</v>
      </c>
      <c r="BJ44" s="8">
        <f t="shared" si="109"/>
        <v>0.39373078190771149</v>
      </c>
      <c r="BK44" s="8">
        <f t="shared" si="110"/>
        <v>0.31364575981141612</v>
      </c>
      <c r="BL44" s="8">
        <f t="shared" si="111"/>
        <v>0.27682404443424663</v>
      </c>
      <c r="BM44" s="8">
        <f t="shared" si="112"/>
        <v>0.30369907274449426</v>
      </c>
      <c r="BN44" s="8">
        <f t="shared" si="113"/>
        <v>0.69614775539917806</v>
      </c>
    </row>
    <row r="45" spans="1:66" x14ac:dyDescent="0.25">
      <c r="A45" t="s">
        <v>109</v>
      </c>
      <c r="B45" t="s">
        <v>132</v>
      </c>
      <c r="C45" t="s">
        <v>102</v>
      </c>
      <c r="D45" s="7" t="s">
        <v>473</v>
      </c>
      <c r="E45">
        <f>VLOOKUP(A45,home!$A$2:$E$405,3,FALSE)</f>
        <v>1.7307999999999999</v>
      </c>
      <c r="F45">
        <f>VLOOKUP(B45,home!$B$2:$E$405,3,FALSE)</f>
        <v>1.9258999999999999</v>
      </c>
      <c r="G45">
        <f>VLOOKUP(C45,away!$B$2:$E$405,4,FALSE)</f>
        <v>1.0591999999999999</v>
      </c>
      <c r="H45">
        <f>VLOOKUP(A45,away!$A$2:$E$405,3,FALSE)</f>
        <v>1.3153999999999999</v>
      </c>
      <c r="I45">
        <f>VLOOKUP(C45,away!$B$2:$E$405,3,FALSE)</f>
        <v>1.3936999999999999</v>
      </c>
      <c r="J45">
        <f>VLOOKUP(B45,home!$B$2:$E$405,4,FALSE)</f>
        <v>2.0272999999999999</v>
      </c>
      <c r="K45" s="3">
        <f t="shared" si="58"/>
        <v>3.5306819050239997</v>
      </c>
      <c r="L45" s="3">
        <f t="shared" si="59"/>
        <v>3.7165943123539993</v>
      </c>
      <c r="M45" s="5">
        <f t="shared" si="60"/>
        <v>7.121113862839062E-4</v>
      </c>
      <c r="N45" s="5">
        <f t="shared" si="61"/>
        <v>2.5142387859141435E-3</v>
      </c>
      <c r="O45" s="5">
        <f t="shared" si="62"/>
        <v>2.6466291280252876E-3</v>
      </c>
      <c r="P45" s="5">
        <f t="shared" si="63"/>
        <v>9.3444055716283315E-3</v>
      </c>
      <c r="Q45" s="5">
        <f t="shared" si="64"/>
        <v>4.4384886931682892E-3</v>
      </c>
      <c r="R45" s="5">
        <f t="shared" si="65"/>
        <v>4.9182233820646041E-3</v>
      </c>
      <c r="S45" s="5">
        <f t="shared" si="66"/>
        <v>3.0654584791411584E-2</v>
      </c>
      <c r="T45" s="5">
        <f t="shared" si="67"/>
        <v>1.6496061832476799E-2</v>
      </c>
      <c r="U45" s="5">
        <f t="shared" si="68"/>
        <v>1.7364682299921438E-2</v>
      </c>
      <c r="V45" s="5">
        <f t="shared" si="69"/>
        <v>4.4694767082503285E-2</v>
      </c>
      <c r="W45" s="5">
        <f t="shared" si="70"/>
        <v>5.2236305715409655E-3</v>
      </c>
      <c r="X45" s="5">
        <f t="shared" si="71"/>
        <v>1.9414115672027624E-2</v>
      </c>
      <c r="Y45" s="5">
        <f t="shared" si="72"/>
        <v>3.6077195943020252E-2</v>
      </c>
      <c r="Z45" s="5">
        <f t="shared" si="73"/>
        <v>6.0930136828892534E-3</v>
      </c>
      <c r="AA45" s="5">
        <f t="shared" si="74"/>
        <v>2.1512493157240728E-2</v>
      </c>
      <c r="AB45" s="5">
        <f t="shared" si="75"/>
        <v>3.7976885161111237E-2</v>
      </c>
      <c r="AC45" s="5">
        <f t="shared" si="76"/>
        <v>3.6655609518461814E-2</v>
      </c>
      <c r="AD45" s="5">
        <f t="shared" si="77"/>
        <v>4.6107444843674654E-3</v>
      </c>
      <c r="AE45" s="5">
        <f t="shared" si="78"/>
        <v>1.7136266726317698E-2</v>
      </c>
      <c r="AF45" s="5">
        <f t="shared" si="79"/>
        <v>3.184427572500672E-2</v>
      </c>
      <c r="AG45" s="5">
        <f t="shared" si="80"/>
        <v>3.9450751346864169E-2</v>
      </c>
      <c r="AH45" s="5">
        <f t="shared" si="81"/>
        <v>5.6613149997303235E-3</v>
      </c>
      <c r="AI45" s="5">
        <f t="shared" si="82"/>
        <v>1.9988302428188807E-2</v>
      </c>
      <c r="AJ45" s="5">
        <f t="shared" si="83"/>
        <v>3.5286168847676755E-2</v>
      </c>
      <c r="AK45" s="5">
        <f t="shared" si="84"/>
        <v>4.1528079282704619E-2</v>
      </c>
      <c r="AL45" s="5">
        <f t="shared" si="85"/>
        <v>1.9239960961904251E-2</v>
      </c>
      <c r="AM45" s="5">
        <f t="shared" si="86"/>
        <v>3.2558144239290838E-3</v>
      </c>
      <c r="AN45" s="5">
        <f t="shared" si="87"/>
        <v>1.2100541370054946E-2</v>
      </c>
      <c r="AO45" s="5">
        <f t="shared" si="88"/>
        <v>2.2486401616175239E-2</v>
      </c>
      <c r="AP45" s="5">
        <f t="shared" si="89"/>
        <v>2.7857610783994895E-2</v>
      </c>
      <c r="AQ45" s="5">
        <f t="shared" si="90"/>
        <v>2.5883859448891714E-2</v>
      </c>
      <c r="AR45" s="5">
        <f t="shared" si="91"/>
        <v>4.2081622256884199E-3</v>
      </c>
      <c r="AS45" s="5">
        <f t="shared" si="92"/>
        <v>1.4857682223643627E-2</v>
      </c>
      <c r="AT45" s="5">
        <f t="shared" si="93"/>
        <v>2.6228874888807655E-2</v>
      </c>
      <c r="AU45" s="5">
        <f t="shared" si="94"/>
        <v>3.0868604653017183E-2</v>
      </c>
      <c r="AV45" s="5">
        <f t="shared" si="95"/>
        <v>2.7246805970436855E-2</v>
      </c>
      <c r="AW45" s="5">
        <f t="shared" si="96"/>
        <v>7.0130257816254067E-3</v>
      </c>
      <c r="AX45" s="5">
        <f t="shared" si="97"/>
        <v>1.9158741787804251E-3</v>
      </c>
      <c r="AY45" s="5">
        <f t="shared" si="98"/>
        <v>7.1205270760412174E-3</v>
      </c>
      <c r="AZ45" s="5">
        <f t="shared" si="99"/>
        <v>1.3232055215888721E-2</v>
      </c>
      <c r="BA45" s="5">
        <f t="shared" si="100"/>
        <v>1.639272705204203E-2</v>
      </c>
      <c r="BB45" s="5">
        <f t="shared" si="101"/>
        <v>1.5231279031397739E-2</v>
      </c>
      <c r="BC45" s="5">
        <f t="shared" si="102"/>
        <v>1.1321697003593912E-2</v>
      </c>
      <c r="BD45" s="5">
        <f t="shared" si="103"/>
        <v>2.6066719655760875E-3</v>
      </c>
      <c r="BE45" s="5">
        <f t="shared" si="104"/>
        <v>9.203329541192835E-3</v>
      </c>
      <c r="BF45" s="5">
        <f t="shared" si="105"/>
        <v>1.6247014538531189E-2</v>
      </c>
      <c r="BG45" s="5">
        <f t="shared" si="106"/>
        <v>1.9121013413951306E-2</v>
      </c>
      <c r="BH45" s="5">
        <f t="shared" si="107"/>
        <v>1.6877554016589764E-2</v>
      </c>
      <c r="BI45" s="5">
        <f t="shared" si="108"/>
        <v>1.1917854913487716E-2</v>
      </c>
      <c r="BJ45" s="8">
        <f t="shared" si="109"/>
        <v>0.3340041569814941</v>
      </c>
      <c r="BK45" s="8">
        <f t="shared" si="110"/>
        <v>0.14842196638823438</v>
      </c>
      <c r="BL45" s="8">
        <f t="shared" si="111"/>
        <v>0.36626634703758637</v>
      </c>
      <c r="BM45" s="8">
        <f t="shared" si="112"/>
        <v>0.83010388584870376</v>
      </c>
      <c r="BN45" s="8">
        <f t="shared" si="113"/>
        <v>2.4574096947084564E-2</v>
      </c>
    </row>
    <row r="46" spans="1:66" x14ac:dyDescent="0.25">
      <c r="A46" t="s">
        <v>130</v>
      </c>
      <c r="B46" t="s">
        <v>274</v>
      </c>
      <c r="C46" t="s">
        <v>464</v>
      </c>
      <c r="D46" s="7" t="s">
        <v>473</v>
      </c>
      <c r="E46">
        <f>VLOOKUP(A46,home!$A$2:$E$405,3,FALSE)</f>
        <v>1.631</v>
      </c>
      <c r="F46">
        <f>VLOOKUP(B46,home!$B$2:$E$405,3,FALSE)</f>
        <v>1.4890000000000001</v>
      </c>
      <c r="G46">
        <f>VLOOKUP(C46,away!$B$2:$E$405,4,FALSE)</f>
        <v>1.4890000000000001</v>
      </c>
      <c r="H46">
        <f>VLOOKUP(A46,away!$A$2:$E$405,3,FALSE)</f>
        <v>1.2738</v>
      </c>
      <c r="I46">
        <f>VLOOKUP(C46,away!$B$2:$E$405,3,FALSE)</f>
        <v>0.8972</v>
      </c>
      <c r="J46">
        <f>VLOOKUP(B46,home!$B$2:$E$405,4,FALSE)</f>
        <v>1.3458000000000001</v>
      </c>
      <c r="K46" s="3">
        <f t="shared" si="58"/>
        <v>3.6161243510000007</v>
      </c>
      <c r="L46" s="3">
        <f t="shared" si="59"/>
        <v>1.5380520518880001</v>
      </c>
      <c r="M46" s="5">
        <f t="shared" si="60"/>
        <v>5.775234583452582E-3</v>
      </c>
      <c r="N46" s="5">
        <f t="shared" si="61"/>
        <v>2.0883966409960226E-2</v>
      </c>
      <c r="O46" s="5">
        <f t="shared" si="62"/>
        <v>8.882611401213783E-3</v>
      </c>
      <c r="P46" s="5">
        <f t="shared" si="63"/>
        <v>3.2120627388399402E-2</v>
      </c>
      <c r="Q46" s="5">
        <f t="shared" si="64"/>
        <v>3.7759509740261626E-2</v>
      </c>
      <c r="R46" s="5">
        <f t="shared" si="65"/>
        <v>6.830959345880302E-3</v>
      </c>
      <c r="S46" s="5">
        <f t="shared" si="66"/>
        <v>4.4662025798075752E-2</v>
      </c>
      <c r="T46" s="5">
        <f t="shared" si="67"/>
        <v>5.8076091434294326E-2</v>
      </c>
      <c r="U46" s="5">
        <f t="shared" si="68"/>
        <v>2.4701598431328797E-2</v>
      </c>
      <c r="V46" s="5">
        <f t="shared" si="69"/>
        <v>2.7600077313674306E-2</v>
      </c>
      <c r="W46" s="5">
        <f t="shared" si="70"/>
        <v>4.5514360884527261E-2</v>
      </c>
      <c r="X46" s="5">
        <f t="shared" si="71"/>
        <v>7.0003456148818088E-2</v>
      </c>
      <c r="Y46" s="5">
        <f t="shared" si="72"/>
        <v>5.3834479684470651E-2</v>
      </c>
      <c r="Z46" s="5">
        <f t="shared" si="73"/>
        <v>3.5021236794315685E-3</v>
      </c>
      <c r="AA46" s="5">
        <f t="shared" si="74"/>
        <v>1.2664114717406215E-2</v>
      </c>
      <c r="AB46" s="5">
        <f t="shared" si="75"/>
        <v>2.2897506806735059E-2</v>
      </c>
      <c r="AC46" s="5">
        <f t="shared" si="76"/>
        <v>9.5941102745816624E-3</v>
      </c>
      <c r="AD46" s="5">
        <f t="shared" si="77"/>
        <v>4.1146397178685234E-2</v>
      </c>
      <c r="AE46" s="5">
        <f t="shared" si="78"/>
        <v>6.3285300608475453E-2</v>
      </c>
      <c r="AF46" s="5">
        <f t="shared" si="79"/>
        <v>4.8668043227607288E-2</v>
      </c>
      <c r="AG46" s="5">
        <f t="shared" si="80"/>
        <v>2.4951327915865084E-2</v>
      </c>
      <c r="AH46" s="5">
        <f t="shared" si="81"/>
        <v>1.3466121277788199E-3</v>
      </c>
      <c r="AI46" s="5">
        <f t="shared" si="82"/>
        <v>4.8695169066129149E-3</v>
      </c>
      <c r="AJ46" s="5">
        <f t="shared" si="83"/>
        <v>8.8043893318045813E-3</v>
      </c>
      <c r="AK46" s="5">
        <f t="shared" si="84"/>
        <v>1.0612588886141057E-2</v>
      </c>
      <c r="AL46" s="5">
        <f t="shared" si="85"/>
        <v>2.134416095484874E-3</v>
      </c>
      <c r="AM46" s="5">
        <f t="shared" si="86"/>
        <v>2.9758097758752267E-2</v>
      </c>
      <c r="AN46" s="5">
        <f t="shared" si="87"/>
        <v>4.5769503318132621E-2</v>
      </c>
      <c r="AO46" s="5">
        <f t="shared" si="88"/>
        <v>3.5197939246174259E-2</v>
      </c>
      <c r="AP46" s="5">
        <f t="shared" si="89"/>
        <v>1.8045420893269156E-2</v>
      </c>
      <c r="AQ46" s="5">
        <f t="shared" si="90"/>
        <v>6.9386991580188068E-3</v>
      </c>
      <c r="AR46" s="5">
        <f t="shared" si="91"/>
        <v>4.1423190924549615E-4</v>
      </c>
      <c r="AS46" s="5">
        <f t="shared" si="92"/>
        <v>1.497914093983861E-3</v>
      </c>
      <c r="AT46" s="5">
        <f t="shared" si="93"/>
        <v>2.7083218154805725E-3</v>
      </c>
      <c r="AU46" s="5">
        <f t="shared" si="94"/>
        <v>3.2645428224346092E-3</v>
      </c>
      <c r="AV46" s="5">
        <f t="shared" si="95"/>
        <v>2.9512481987720154E-3</v>
      </c>
      <c r="AW46" s="5">
        <f t="shared" si="96"/>
        <v>3.29754686460458E-4</v>
      </c>
      <c r="AX46" s="5">
        <f t="shared" si="97"/>
        <v>1.7934830324143784E-2</v>
      </c>
      <c r="AY46" s="5">
        <f t="shared" si="98"/>
        <v>2.7584702580312474E-2</v>
      </c>
      <c r="AZ46" s="5">
        <f t="shared" si="99"/>
        <v>2.1213354202184908E-2</v>
      </c>
      <c r="BA46" s="5">
        <f t="shared" si="100"/>
        <v>1.0875747652699138E-2</v>
      </c>
      <c r="BB46" s="5">
        <f t="shared" si="101"/>
        <v>4.1818664982625044E-3</v>
      </c>
      <c r="BC46" s="5">
        <f t="shared" si="102"/>
        <v>1.2863856696748669E-3</v>
      </c>
      <c r="BD46" s="5">
        <f t="shared" si="103"/>
        <v>1.0618503966208654E-4</v>
      </c>
      <c r="BE46" s="5">
        <f t="shared" si="104"/>
        <v>3.83978307633972E-4</v>
      </c>
      <c r="BF46" s="5">
        <f t="shared" si="105"/>
        <v>6.9425665424548795E-4</v>
      </c>
      <c r="BG46" s="5">
        <f t="shared" si="106"/>
        <v>8.3683946442029901E-4</v>
      </c>
      <c r="BH46" s="5">
        <f t="shared" si="107"/>
        <v>7.5652889129201048E-4</v>
      </c>
      <c r="BI46" s="5">
        <f t="shared" si="108"/>
        <v>5.4714050920721393E-4</v>
      </c>
      <c r="BJ46" s="8">
        <f t="shared" si="109"/>
        <v>0.68290948053459</v>
      </c>
      <c r="BK46" s="8">
        <f t="shared" si="110"/>
        <v>0.14947119403398104</v>
      </c>
      <c r="BL46" s="8">
        <f t="shared" si="111"/>
        <v>0.11577108566127917</v>
      </c>
      <c r="BM46" s="8">
        <f t="shared" si="112"/>
        <v>0.81214602714626183</v>
      </c>
      <c r="BN46" s="8">
        <f t="shared" si="113"/>
        <v>0.11225290886916793</v>
      </c>
    </row>
    <row r="47" spans="1:66" x14ac:dyDescent="0.25">
      <c r="A47" t="s">
        <v>130</v>
      </c>
      <c r="B47" t="s">
        <v>276</v>
      </c>
      <c r="C47" t="s">
        <v>294</v>
      </c>
      <c r="D47" s="7" t="s">
        <v>473</v>
      </c>
      <c r="E47">
        <f>VLOOKUP(A47,home!$A$2:$E$405,3,FALSE)</f>
        <v>1.631</v>
      </c>
      <c r="F47">
        <f>VLOOKUP(B47,home!$B$2:$E$405,3,FALSE)</f>
        <v>1.3138000000000001</v>
      </c>
      <c r="G47">
        <f>VLOOKUP(C47,away!$B$2:$E$405,4,FALSE)</f>
        <v>0.70069999999999999</v>
      </c>
      <c r="H47">
        <f>VLOOKUP(A47,away!$A$2:$E$405,3,FALSE)</f>
        <v>1.2738</v>
      </c>
      <c r="I47">
        <f>VLOOKUP(C47,away!$B$2:$E$405,3,FALSE)</f>
        <v>0.67290000000000005</v>
      </c>
      <c r="J47">
        <f>VLOOKUP(B47,home!$B$2:$E$405,4,FALSE)</f>
        <v>1.0094000000000001</v>
      </c>
      <c r="K47" s="3">
        <f t="shared" si="58"/>
        <v>1.5014654254599999</v>
      </c>
      <c r="L47" s="3">
        <f t="shared" si="59"/>
        <v>0.8651971361880002</v>
      </c>
      <c r="M47" s="5">
        <f t="shared" si="60"/>
        <v>9.379323363606086E-2</v>
      </c>
      <c r="N47" s="5">
        <f t="shared" si="61"/>
        <v>0.1408272974466373</v>
      </c>
      <c r="O47" s="5">
        <f t="shared" si="62"/>
        <v>8.1149637135731867E-2</v>
      </c>
      <c r="P47" s="5">
        <f t="shared" si="63"/>
        <v>0.12184337444792627</v>
      </c>
      <c r="Q47" s="5">
        <f t="shared" si="64"/>
        <v>0.10572365903854863</v>
      </c>
      <c r="R47" s="5">
        <f t="shared" si="65"/>
        <v>3.5105216826265294E-2</v>
      </c>
      <c r="S47" s="5">
        <f t="shared" si="66"/>
        <v>3.9570572741053724E-2</v>
      </c>
      <c r="T47" s="5">
        <f t="shared" si="67"/>
        <v>9.1471807027468877E-2</v>
      </c>
      <c r="U47" s="5">
        <f t="shared" si="68"/>
        <v>5.2709269317913976E-2</v>
      </c>
      <c r="V47" s="5">
        <f t="shared" si="69"/>
        <v>5.7116322369684088E-3</v>
      </c>
      <c r="W47" s="5">
        <f t="shared" si="70"/>
        <v>5.2913472899834148E-2</v>
      </c>
      <c r="X47" s="5">
        <f t="shared" si="71"/>
        <v>4.5780585218697864E-2</v>
      </c>
      <c r="Y47" s="5">
        <f t="shared" si="72"/>
        <v>1.9804615612114038E-2</v>
      </c>
      <c r="Z47" s="5">
        <f t="shared" si="73"/>
        <v>1.0124311021114512E-2</v>
      </c>
      <c r="AA47" s="5">
        <f t="shared" si="74"/>
        <v>1.5201302954807068E-2</v>
      </c>
      <c r="AB47" s="5">
        <f t="shared" si="75"/>
        <v>1.1412115404292876E-2</v>
      </c>
      <c r="AC47" s="5">
        <f t="shared" si="76"/>
        <v>4.6373584104833596E-4</v>
      </c>
      <c r="AD47" s="5">
        <f t="shared" si="77"/>
        <v>1.9861937525028902E-2</v>
      </c>
      <c r="AE47" s="5">
        <f t="shared" si="78"/>
        <v>1.7184491465799985E-2</v>
      </c>
      <c r="AF47" s="5">
        <f t="shared" si="79"/>
        <v>7.4339864015286368E-3</v>
      </c>
      <c r="AG47" s="5">
        <f t="shared" si="80"/>
        <v>2.1439545816877045E-3</v>
      </c>
      <c r="AH47" s="5">
        <f t="shared" si="81"/>
        <v>2.1898812253362205E-3</v>
      </c>
      <c r="AI47" s="5">
        <f t="shared" si="82"/>
        <v>3.2880309457063144E-3</v>
      </c>
      <c r="AJ47" s="5">
        <f t="shared" si="83"/>
        <v>2.4684323914102892E-3</v>
      </c>
      <c r="AK47" s="5">
        <f t="shared" si="84"/>
        <v>1.235421963596032E-3</v>
      </c>
      <c r="AL47" s="5">
        <f t="shared" si="85"/>
        <v>2.4096893788744494E-5</v>
      </c>
      <c r="AM47" s="5">
        <f t="shared" si="86"/>
        <v>5.9644024952954901E-3</v>
      </c>
      <c r="AN47" s="5">
        <f t="shared" si="87"/>
        <v>5.1603839580022202E-3</v>
      </c>
      <c r="AO47" s="5">
        <f t="shared" si="88"/>
        <v>2.2323747110470087E-3</v>
      </c>
      <c r="AP47" s="5">
        <f t="shared" si="89"/>
        <v>6.4381473563212893E-4</v>
      </c>
      <c r="AQ47" s="5">
        <f t="shared" si="90"/>
        <v>1.3925666637613806E-4</v>
      </c>
      <c r="AR47" s="5">
        <f t="shared" si="91"/>
        <v>3.7893579295055347E-4</v>
      </c>
      <c r="AS47" s="5">
        <f t="shared" si="92"/>
        <v>5.6895899158452526E-4</v>
      </c>
      <c r="AT47" s="5">
        <f t="shared" si="93"/>
        <v>4.2713612718437593E-4</v>
      </c>
      <c r="AU47" s="5">
        <f t="shared" si="94"/>
        <v>2.1377670897740859E-4</v>
      </c>
      <c r="AV47" s="5">
        <f t="shared" si="95"/>
        <v>8.0244584324550808E-5</v>
      </c>
      <c r="AW47" s="5">
        <f t="shared" si="96"/>
        <v>8.6953881281459049E-7</v>
      </c>
      <c r="AX47" s="5">
        <f t="shared" si="97"/>
        <v>1.4925573550355902E-3</v>
      </c>
      <c r="AY47" s="5">
        <f t="shared" si="98"/>
        <v>1.291356349173129E-3</v>
      </c>
      <c r="AZ47" s="5">
        <f t="shared" si="99"/>
        <v>5.5863890755139111E-4</v>
      </c>
      <c r="BA47" s="5">
        <f t="shared" si="100"/>
        <v>1.6111092765888553E-4</v>
      </c>
      <c r="BB47" s="5">
        <f t="shared" si="101"/>
        <v>3.4848178304764958E-5</v>
      </c>
      <c r="BC47" s="5">
        <f t="shared" si="102"/>
        <v>6.030108814130289E-6</v>
      </c>
      <c r="BD47" s="5">
        <f t="shared" si="103"/>
        <v>5.464236047665796E-5</v>
      </c>
      <c r="BE47" s="5">
        <f t="shared" si="104"/>
        <v>8.2043615021223931E-5</v>
      </c>
      <c r="BF47" s="5">
        <f t="shared" si="105"/>
        <v>6.1592825667059235E-5</v>
      </c>
      <c r="BG47" s="5">
        <f t="shared" si="106"/>
        <v>3.0826499398491574E-5</v>
      </c>
      <c r="BH47" s="5">
        <f t="shared" si="107"/>
        <v>1.1571230758699639E-5</v>
      </c>
      <c r="BI47" s="5">
        <f t="shared" si="108"/>
        <v>3.4747605828413571E-6</v>
      </c>
      <c r="BJ47" s="8">
        <f t="shared" si="109"/>
        <v>0.5208305816102371</v>
      </c>
      <c r="BK47" s="8">
        <f t="shared" si="110"/>
        <v>0.26269800214601952</v>
      </c>
      <c r="BL47" s="8">
        <f t="shared" si="111"/>
        <v>0.20667251166198633</v>
      </c>
      <c r="BM47" s="8">
        <f t="shared" si="112"/>
        <v>0.42059250109782687</v>
      </c>
      <c r="BN47" s="8">
        <f t="shared" si="113"/>
        <v>0.57844241853117029</v>
      </c>
    </row>
    <row r="48" spans="1:66" x14ac:dyDescent="0.25">
      <c r="A48" t="s">
        <v>130</v>
      </c>
      <c r="B48" t="s">
        <v>282</v>
      </c>
      <c r="C48" t="s">
        <v>308</v>
      </c>
      <c r="D48" s="7" t="s">
        <v>473</v>
      </c>
      <c r="E48">
        <f>VLOOKUP(A48,home!$A$2:$E$405,3,FALSE)</f>
        <v>1.631</v>
      </c>
      <c r="F48">
        <f>VLOOKUP(B48,home!$B$2:$E$405,3,FALSE)</f>
        <v>1.3138000000000001</v>
      </c>
      <c r="G48">
        <f>VLOOKUP(C48,away!$B$2:$E$405,4,FALSE)</f>
        <v>1.4014</v>
      </c>
      <c r="H48">
        <f>VLOOKUP(A48,away!$A$2:$E$405,3,FALSE)</f>
        <v>1.2738</v>
      </c>
      <c r="I48">
        <f>VLOOKUP(C48,away!$B$2:$E$405,3,FALSE)</f>
        <v>1.3458000000000001</v>
      </c>
      <c r="J48">
        <f>VLOOKUP(B48,home!$B$2:$E$405,4,FALSE)</f>
        <v>0.67290000000000005</v>
      </c>
      <c r="K48" s="3">
        <f t="shared" si="58"/>
        <v>3.0029308509199999</v>
      </c>
      <c r="L48" s="3">
        <f t="shared" si="59"/>
        <v>1.1535390389160003</v>
      </c>
      <c r="M48" s="5">
        <f t="shared" si="60"/>
        <v>1.5662751681543491E-2</v>
      </c>
      <c r="N48" s="5">
        <f t="shared" si="61"/>
        <v>4.7034160234806055E-2</v>
      </c>
      <c r="O48" s="5">
        <f t="shared" si="62"/>
        <v>1.8067595521507645E-2</v>
      </c>
      <c r="P48" s="5">
        <f t="shared" si="63"/>
        <v>5.4255739993479331E-2</v>
      </c>
      <c r="Q48" s="5">
        <f t="shared" si="64"/>
        <v>7.0620165408106894E-2</v>
      </c>
      <c r="R48" s="5">
        <f t="shared" si="65"/>
        <v>1.042083838670148E-2</v>
      </c>
      <c r="S48" s="5">
        <f t="shared" si="66"/>
        <v>4.6985443268387869E-2</v>
      </c>
      <c r="T48" s="5">
        <f t="shared" si="67"/>
        <v>8.14631177329566E-2</v>
      </c>
      <c r="U48" s="5">
        <f t="shared" si="68"/>
        <v>3.1293057083877272E-2</v>
      </c>
      <c r="V48" s="5">
        <f t="shared" si="69"/>
        <v>1.8084164443694213E-2</v>
      </c>
      <c r="W48" s="5">
        <f t="shared" si="70"/>
        <v>7.0689157800359198E-2</v>
      </c>
      <c r="X48" s="5">
        <f t="shared" si="71"/>
        <v>8.1542703150807833E-2</v>
      </c>
      <c r="Y48" s="5">
        <f t="shared" si="72"/>
        <v>4.703134571159779E-2</v>
      </c>
      <c r="Z48" s="5">
        <f t="shared" si="73"/>
        <v>4.0069479657648607E-3</v>
      </c>
      <c r="AA48" s="5">
        <f t="shared" si="74"/>
        <v>1.2032587664426437E-2</v>
      </c>
      <c r="AB48" s="5">
        <f t="shared" si="75"/>
        <v>1.8066514356952789E-2</v>
      </c>
      <c r="AC48" s="5">
        <f t="shared" si="76"/>
        <v>3.9152193050334873E-3</v>
      </c>
      <c r="AD48" s="5">
        <f t="shared" si="77"/>
        <v>5.3068663196062696E-2</v>
      </c>
      <c r="AE48" s="5">
        <f t="shared" si="78"/>
        <v>6.1216774739743074E-2</v>
      </c>
      <c r="AF48" s="5">
        <f t="shared" si="79"/>
        <v>3.5307969749410258E-2</v>
      </c>
      <c r="AG48" s="5">
        <f t="shared" si="80"/>
        <v>1.3576373830269967E-2</v>
      </c>
      <c r="AH48" s="5">
        <f t="shared" si="81"/>
        <v>1.1555427263537047E-3</v>
      </c>
      <c r="AI48" s="5">
        <f t="shared" si="82"/>
        <v>3.4700149025237467E-3</v>
      </c>
      <c r="AJ48" s="5">
        <f t="shared" si="83"/>
        <v>5.2101074019703592E-3</v>
      </c>
      <c r="AK48" s="5">
        <f t="shared" si="84"/>
        <v>5.2151974179944797E-3</v>
      </c>
      <c r="AL48" s="5">
        <f t="shared" si="85"/>
        <v>5.4249246862966122E-4</v>
      </c>
      <c r="AM48" s="5">
        <f t="shared" si="86"/>
        <v>3.187230518570789E-2</v>
      </c>
      <c r="AN48" s="5">
        <f t="shared" si="87"/>
        <v>3.6765948291958936E-2</v>
      </c>
      <c r="AO48" s="5">
        <f t="shared" si="88"/>
        <v>2.1205478328770837E-2</v>
      </c>
      <c r="AP48" s="5">
        <f t="shared" si="89"/>
        <v>8.1537823637081227E-3</v>
      </c>
      <c r="AQ48" s="5">
        <f t="shared" si="90"/>
        <v>2.3514265678405248E-3</v>
      </c>
      <c r="AR48" s="5">
        <f t="shared" si="91"/>
        <v>2.6659272919688529E-4</v>
      </c>
      <c r="AS48" s="5">
        <f t="shared" si="92"/>
        <v>8.0055953113628779E-4</v>
      </c>
      <c r="AT48" s="5">
        <f t="shared" si="93"/>
        <v>1.2020124570236046E-3</v>
      </c>
      <c r="AU48" s="5">
        <f t="shared" si="94"/>
        <v>1.203186763462111E-3</v>
      </c>
      <c r="AV48" s="5">
        <f t="shared" si="95"/>
        <v>9.0327166285473928E-4</v>
      </c>
      <c r="AW48" s="5">
        <f t="shared" si="96"/>
        <v>5.2199800245180539E-5</v>
      </c>
      <c r="AX48" s="5">
        <f t="shared" si="97"/>
        <v>1.5951721422016629E-2</v>
      </c>
      <c r="AY48" s="5">
        <f t="shared" si="98"/>
        <v>1.8400933398208832E-2</v>
      </c>
      <c r="AZ48" s="5">
        <f t="shared" si="99"/>
        <v>1.0613097513663575E-2</v>
      </c>
      <c r="BA48" s="5">
        <f t="shared" si="100"/>
        <v>4.0808741019444225E-3</v>
      </c>
      <c r="BB48" s="5">
        <f t="shared" si="101"/>
        <v>1.1768618973735407E-3</v>
      </c>
      <c r="BC48" s="5">
        <f t="shared" si="102"/>
        <v>2.7151122840662678E-4</v>
      </c>
      <c r="BD48" s="5">
        <f t="shared" si="103"/>
        <v>5.1254186769961483E-5</v>
      </c>
      <c r="BE48" s="5">
        <f t="shared" si="104"/>
        <v>1.5391277869033303E-4</v>
      </c>
      <c r="BF48" s="5">
        <f t="shared" si="105"/>
        <v>2.3109471574001177E-4</v>
      </c>
      <c r="BG48" s="5">
        <f t="shared" si="106"/>
        <v>2.3132048379342299E-4</v>
      </c>
      <c r="BH48" s="5">
        <f t="shared" si="107"/>
        <v>1.7365985430825242E-4</v>
      </c>
      <c r="BI48" s="5">
        <f t="shared" si="108"/>
        <v>1.0429770681370477E-4</v>
      </c>
      <c r="BJ48" s="8">
        <f t="shared" si="109"/>
        <v>0.71239437185372034</v>
      </c>
      <c r="BK48" s="8">
        <f t="shared" si="110"/>
        <v>0.1578467445589769</v>
      </c>
      <c r="BL48" s="8">
        <f t="shared" si="111"/>
        <v>0.11025261833209724</v>
      </c>
      <c r="BM48" s="8">
        <f t="shared" si="112"/>
        <v>0.75009069788645077</v>
      </c>
      <c r="BN48" s="8">
        <f t="shared" si="113"/>
        <v>0.21606125122614492</v>
      </c>
    </row>
    <row r="49" spans="1:66" x14ac:dyDescent="0.25">
      <c r="A49" t="s">
        <v>130</v>
      </c>
      <c r="B49" t="s">
        <v>290</v>
      </c>
      <c r="C49" t="s">
        <v>442</v>
      </c>
      <c r="D49" s="7" t="s">
        <v>473</v>
      </c>
      <c r="E49">
        <f>VLOOKUP(A49,home!$A$2:$E$405,3,FALSE)</f>
        <v>1.631</v>
      </c>
      <c r="F49">
        <f>VLOOKUP(B49,home!$B$2:$E$405,3,FALSE)</f>
        <v>1.6641999999999999</v>
      </c>
      <c r="G49">
        <f>VLOOKUP(C49,away!$B$2:$E$405,4,FALSE)</f>
        <v>0.7883</v>
      </c>
      <c r="H49">
        <f>VLOOKUP(A49,away!$A$2:$E$405,3,FALSE)</f>
        <v>1.2738</v>
      </c>
      <c r="I49">
        <f>VLOOKUP(C49,away!$B$2:$E$405,3,FALSE)</f>
        <v>0.78510000000000002</v>
      </c>
      <c r="J49">
        <f>VLOOKUP(B49,home!$B$2:$E$405,4,FALSE)</f>
        <v>1.2337</v>
      </c>
      <c r="K49" s="3">
        <f t="shared" si="58"/>
        <v>2.1396907306599999</v>
      </c>
      <c r="L49" s="3">
        <f t="shared" si="59"/>
        <v>1.2337744908060002</v>
      </c>
      <c r="M49" s="5">
        <f t="shared" si="60"/>
        <v>3.4270675866911633E-2</v>
      </c>
      <c r="N49" s="5">
        <f t="shared" si="61"/>
        <v>7.3328647485884191E-2</v>
      </c>
      <c r="O49" s="5">
        <f t="shared" si="62"/>
        <v>4.2282285667276383E-2</v>
      </c>
      <c r="P49" s="5">
        <f t="shared" si="63"/>
        <v>9.0471014713389461E-2</v>
      </c>
      <c r="Q49" s="5">
        <f t="shared" si="64"/>
        <v>7.8450313658690568E-2</v>
      </c>
      <c r="R49" s="5">
        <f t="shared" si="65"/>
        <v>2.6083402734628881E-2</v>
      </c>
      <c r="S49" s="5">
        <f t="shared" si="66"/>
        <v>5.9708513884117471E-2</v>
      </c>
      <c r="T49" s="5">
        <f t="shared" si="67"/>
        <v>9.678999578782195E-2</v>
      </c>
      <c r="U49" s="5">
        <f t="shared" si="68"/>
        <v>5.5810415055357117E-2</v>
      </c>
      <c r="V49" s="5">
        <f t="shared" si="69"/>
        <v>1.7513806390767706E-2</v>
      </c>
      <c r="W49" s="5">
        <f t="shared" si="70"/>
        <v>5.5953136317623262E-2</v>
      </c>
      <c r="X49" s="5">
        <f t="shared" si="71"/>
        <v>6.9033552269274351E-2</v>
      </c>
      <c r="Y49" s="5">
        <f t="shared" si="72"/>
        <v>4.2585917899776685E-2</v>
      </c>
      <c r="Z49" s="5">
        <f t="shared" si="73"/>
        <v>1.0727012309134861E-2</v>
      </c>
      <c r="AA49" s="5">
        <f t="shared" si="74"/>
        <v>2.2952488805531586E-2</v>
      </c>
      <c r="AB49" s="5">
        <f t="shared" si="75"/>
        <v>2.4555613771386677E-2</v>
      </c>
      <c r="AC49" s="5">
        <f t="shared" si="76"/>
        <v>2.889664041460491E-3</v>
      </c>
      <c r="AD49" s="5">
        <f t="shared" si="77"/>
        <v>2.9930601782543469E-2</v>
      </c>
      <c r="AE49" s="5">
        <f t="shared" si="78"/>
        <v>3.6927612973774733E-2</v>
      </c>
      <c r="AF49" s="5">
        <f t="shared" si="79"/>
        <v>2.2780173446699983E-2</v>
      </c>
      <c r="AG49" s="5">
        <f t="shared" si="80"/>
        <v>9.3685322982248811E-3</v>
      </c>
      <c r="AH49" s="5">
        <f t="shared" si="81"/>
        <v>3.308678537393138E-3</v>
      </c>
      <c r="AI49" s="5">
        <f t="shared" si="82"/>
        <v>7.0795487971937847E-3</v>
      </c>
      <c r="AJ49" s="5">
        <f t="shared" si="83"/>
        <v>7.5740224693053469E-3</v>
      </c>
      <c r="AK49" s="5">
        <f t="shared" si="84"/>
        <v>5.402021890461072E-3</v>
      </c>
      <c r="AL49" s="5">
        <f t="shared" si="85"/>
        <v>3.0513648347873547E-4</v>
      </c>
      <c r="AM49" s="5">
        <f t="shared" si="86"/>
        <v>1.2808446239436775E-2</v>
      </c>
      <c r="AN49" s="5">
        <f t="shared" si="87"/>
        <v>1.5802734237077135E-2</v>
      </c>
      <c r="AO49" s="5">
        <f t="shared" si="88"/>
        <v>9.748505193346196E-3</v>
      </c>
      <c r="AP49" s="5">
        <f t="shared" si="89"/>
        <v>4.0091523436801176E-3</v>
      </c>
      <c r="AQ49" s="5">
        <f t="shared" si="90"/>
        <v>1.2365974728469041E-3</v>
      </c>
      <c r="AR49" s="5">
        <f t="shared" si="91"/>
        <v>8.1643263554259291E-4</v>
      </c>
      <c r="AS49" s="5">
        <f t="shared" si="92"/>
        <v>1.7469133424788002E-3</v>
      </c>
      <c r="AT49" s="5">
        <f t="shared" si="93"/>
        <v>1.8689271430840837E-3</v>
      </c>
      <c r="AU49" s="5">
        <f t="shared" si="94"/>
        <v>1.3329753614452964E-3</v>
      </c>
      <c r="AV49" s="5">
        <f t="shared" si="95"/>
        <v>7.1303875627066581E-4</v>
      </c>
      <c r="AW49" s="5">
        <f t="shared" si="96"/>
        <v>2.2375792607977635E-5</v>
      </c>
      <c r="AX49" s="5">
        <f t="shared" si="97"/>
        <v>4.56768561544664E-3</v>
      </c>
      <c r="AY49" s="5">
        <f t="shared" si="98"/>
        <v>5.6354939943595696E-3</v>
      </c>
      <c r="AZ49" s="5">
        <f t="shared" si="99"/>
        <v>3.4764643666656252E-3</v>
      </c>
      <c r="BA49" s="5">
        <f t="shared" si="100"/>
        <v>1.4297243512626954E-3</v>
      </c>
      <c r="BB49" s="5">
        <f t="shared" si="101"/>
        <v>4.4098935836801753E-4</v>
      </c>
      <c r="BC49" s="5">
        <f t="shared" si="102"/>
        <v>1.0881628421427322E-4</v>
      </c>
      <c r="BD49" s="5">
        <f t="shared" si="103"/>
        <v>1.6788229319899373E-4</v>
      </c>
      <c r="BE49" s="5">
        <f t="shared" si="104"/>
        <v>3.5921618659983127E-4</v>
      </c>
      <c r="BF49" s="5">
        <f t="shared" si="105"/>
        <v>3.8430577238534594E-4</v>
      </c>
      <c r="BG49" s="5">
        <f t="shared" si="106"/>
        <v>2.7409849963735218E-4</v>
      </c>
      <c r="BH49" s="5">
        <f t="shared" si="107"/>
        <v>1.4662150474046393E-4</v>
      </c>
      <c r="BI49" s="5">
        <f t="shared" si="108"/>
        <v>6.2744934921718325E-5</v>
      </c>
      <c r="BJ49" s="8">
        <f t="shared" si="109"/>
        <v>0.57441309337701796</v>
      </c>
      <c r="BK49" s="8">
        <f t="shared" si="110"/>
        <v>0.21079430537448507</v>
      </c>
      <c r="BL49" s="8">
        <f t="shared" si="111"/>
        <v>0.20292163415883918</v>
      </c>
      <c r="BM49" s="8">
        <f t="shared" si="112"/>
        <v>0.64835658689094422</v>
      </c>
      <c r="BN49" s="8">
        <f t="shared" si="113"/>
        <v>0.34488634012678115</v>
      </c>
    </row>
    <row r="50" spans="1:66" x14ac:dyDescent="0.25">
      <c r="A50" t="s">
        <v>130</v>
      </c>
      <c r="B50" t="s">
        <v>441</v>
      </c>
      <c r="C50" t="s">
        <v>284</v>
      </c>
      <c r="D50" s="7" t="s">
        <v>473</v>
      </c>
      <c r="E50">
        <f>VLOOKUP(A50,home!$A$2:$E$405,3,FALSE)</f>
        <v>1.631</v>
      </c>
      <c r="F50">
        <f>VLOOKUP(B50,home!$B$2:$E$405,3,FALSE)</f>
        <v>1.4890000000000001</v>
      </c>
      <c r="G50">
        <f>VLOOKUP(C50,away!$B$2:$E$405,4,FALSE)</f>
        <v>1.2262</v>
      </c>
      <c r="H50">
        <f>VLOOKUP(A50,away!$A$2:$E$405,3,FALSE)</f>
        <v>1.2738</v>
      </c>
      <c r="I50">
        <f>VLOOKUP(C50,away!$B$2:$E$405,3,FALSE)</f>
        <v>1.0094000000000001</v>
      </c>
      <c r="J50">
        <f>VLOOKUP(B50,home!$B$2:$E$405,4,FALSE)</f>
        <v>1.0094000000000001</v>
      </c>
      <c r="K50" s="3">
        <f t="shared" si="58"/>
        <v>2.9778990458000005</v>
      </c>
      <c r="L50" s="3">
        <f t="shared" si="59"/>
        <v>1.2978599929680001</v>
      </c>
      <c r="M50" s="5">
        <f t="shared" si="60"/>
        <v>1.3901492941246683E-2</v>
      </c>
      <c r="N50" s="5">
        <f t="shared" si="61"/>
        <v>4.1397242564933941E-2</v>
      </c>
      <c r="O50" s="5">
        <f t="shared" si="62"/>
        <v>1.8042191530971124E-2</v>
      </c>
      <c r="P50" s="5">
        <f t="shared" si="63"/>
        <v>5.3727824944219758E-2</v>
      </c>
      <c r="Q50" s="5">
        <f t="shared" si="64"/>
        <v>6.1638404566433991E-2</v>
      </c>
      <c r="R50" s="5">
        <f t="shared" si="65"/>
        <v>1.1708119286756748E-2</v>
      </c>
      <c r="S50" s="5">
        <f t="shared" si="66"/>
        <v>5.1913114394205623E-2</v>
      </c>
      <c r="T50" s="5">
        <f t="shared" si="67"/>
        <v>7.9998019317150768E-2</v>
      </c>
      <c r="U50" s="5">
        <f t="shared" si="68"/>
        <v>3.4865597252145504E-2</v>
      </c>
      <c r="V50" s="5">
        <f t="shared" si="69"/>
        <v>2.2293198885338976E-2</v>
      </c>
      <c r="W50" s="5">
        <f t="shared" si="70"/>
        <v>6.1184315381006049E-2</v>
      </c>
      <c r="X50" s="5">
        <f t="shared" si="71"/>
        <v>7.9408675130144407E-2</v>
      </c>
      <c r="Y50" s="5">
        <f t="shared" si="72"/>
        <v>5.1530671273003724E-2</v>
      </c>
      <c r="Z50" s="5">
        <f t="shared" si="73"/>
        <v>5.0651665383928722E-3</v>
      </c>
      <c r="AA50" s="5">
        <f t="shared" si="74"/>
        <v>1.5083554601498229E-2</v>
      </c>
      <c r="AB50" s="5">
        <f t="shared" si="75"/>
        <v>2.2458651427536894E-2</v>
      </c>
      <c r="AC50" s="5">
        <f t="shared" si="76"/>
        <v>5.3850559982136737E-3</v>
      </c>
      <c r="AD50" s="5">
        <f t="shared" si="77"/>
        <v>4.5550178597756057E-2</v>
      </c>
      <c r="AE50" s="5">
        <f t="shared" si="78"/>
        <v>5.9117754474574818E-2</v>
      </c>
      <c r="AF50" s="5">
        <f t="shared" si="79"/>
        <v>3.8363284203327824E-2</v>
      </c>
      <c r="AG50" s="5">
        <f t="shared" si="80"/>
        <v>1.6596723922120145E-2</v>
      </c>
      <c r="AH50" s="5">
        <f t="shared" si="81"/>
        <v>1.643469251975081E-3</v>
      </c>
      <c r="AI50" s="5">
        <f t="shared" si="82"/>
        <v>4.8940855172582348E-3</v>
      </c>
      <c r="AJ50" s="5">
        <f t="shared" si="83"/>
        <v>7.2870462959534511E-3</v>
      </c>
      <c r="AK50" s="5">
        <f t="shared" si="84"/>
        <v>7.2333627371400687E-3</v>
      </c>
      <c r="AL50" s="5">
        <f t="shared" si="85"/>
        <v>8.3250726295271734E-4</v>
      </c>
      <c r="AM50" s="5">
        <f t="shared" si="86"/>
        <v>2.7128766676455474E-2</v>
      </c>
      <c r="AN50" s="5">
        <f t="shared" si="87"/>
        <v>3.5209340927935019E-2</v>
      </c>
      <c r="AO50" s="5">
        <f t="shared" si="88"/>
        <v>2.2848397484568836E-2</v>
      </c>
      <c r="AP50" s="5">
        <f t="shared" si="89"/>
        <v>9.8846736662175257E-3</v>
      </c>
      <c r="AQ50" s="5">
        <f t="shared" si="90"/>
        <v>3.2072306237320137E-3</v>
      </c>
      <c r="AR50" s="5">
        <f t="shared" si="91"/>
        <v>4.2659859836230066E-4</v>
      </c>
      <c r="AS50" s="5">
        <f t="shared" si="92"/>
        <v>1.2703675590027129E-3</v>
      </c>
      <c r="AT50" s="5">
        <f t="shared" si="93"/>
        <v>1.8915131708847279E-3</v>
      </c>
      <c r="AU50" s="5">
        <f t="shared" si="94"/>
        <v>1.8775784222319211E-3</v>
      </c>
      <c r="AV50" s="5">
        <f t="shared" si="95"/>
        <v>1.3978097479947773E-3</v>
      </c>
      <c r="AW50" s="5">
        <f t="shared" si="96"/>
        <v>8.9376500538781056E-5</v>
      </c>
      <c r="AX50" s="5">
        <f t="shared" si="97"/>
        <v>1.3464454733257922E-2</v>
      </c>
      <c r="AY50" s="5">
        <f t="shared" si="98"/>
        <v>1.7474977125424083E-2</v>
      </c>
      <c r="AZ50" s="5">
        <f t="shared" si="99"/>
        <v>1.1340036844559434E-2</v>
      </c>
      <c r="BA50" s="5">
        <f t="shared" si="100"/>
        <v>4.9059267131122556E-3</v>
      </c>
      <c r="BB50" s="5">
        <f t="shared" si="101"/>
        <v>1.5918015023453492E-3</v>
      </c>
      <c r="BC50" s="5">
        <f t="shared" si="102"/>
        <v>4.1318709732807748E-4</v>
      </c>
      <c r="BD50" s="5">
        <f t="shared" si="103"/>
        <v>9.2277542311775603E-5</v>
      </c>
      <c r="BE50" s="5">
        <f t="shared" si="104"/>
        <v>2.7479320519900575E-4</v>
      </c>
      <c r="BF50" s="5">
        <f t="shared" si="105"/>
        <v>4.0915321177722156E-4</v>
      </c>
      <c r="BG50" s="5">
        <f t="shared" si="106"/>
        <v>4.0613898631246449E-4</v>
      </c>
      <c r="BH50" s="5">
        <f t="shared" si="107"/>
        <v>3.0236022495051687E-4</v>
      </c>
      <c r="BI50" s="5">
        <f t="shared" si="108"/>
        <v>1.8007964507360356E-4</v>
      </c>
      <c r="BJ50" s="8">
        <f t="shared" si="109"/>
        <v>0.68225406282538781</v>
      </c>
      <c r="BK50" s="8">
        <f t="shared" si="110"/>
        <v>0.16552817155160154</v>
      </c>
      <c r="BL50" s="8">
        <f t="shared" si="111"/>
        <v>0.13174474821533635</v>
      </c>
      <c r="BM50" s="8">
        <f t="shared" si="112"/>
        <v>0.7667912726712709</v>
      </c>
      <c r="BN50" s="8">
        <f t="shared" si="113"/>
        <v>0.20041527583456226</v>
      </c>
    </row>
    <row r="51" spans="1:66" x14ac:dyDescent="0.25">
      <c r="A51" t="s">
        <v>130</v>
      </c>
      <c r="B51" t="s">
        <v>307</v>
      </c>
      <c r="C51" t="s">
        <v>418</v>
      </c>
      <c r="D51" s="7" t="s">
        <v>473</v>
      </c>
      <c r="E51">
        <f>VLOOKUP(A51,home!$A$2:$E$405,3,FALSE)</f>
        <v>1.631</v>
      </c>
      <c r="F51">
        <f>VLOOKUP(B51,home!$B$2:$E$405,3,FALSE)</f>
        <v>0.52549999999999997</v>
      </c>
      <c r="G51">
        <f>VLOOKUP(C51,away!$B$2:$E$405,4,FALSE)</f>
        <v>0.70069999999999999</v>
      </c>
      <c r="H51">
        <f>VLOOKUP(A51,away!$A$2:$E$405,3,FALSE)</f>
        <v>1.2738</v>
      </c>
      <c r="I51">
        <f>VLOOKUP(C51,away!$B$2:$E$405,3,FALSE)</f>
        <v>0.67290000000000005</v>
      </c>
      <c r="J51">
        <f>VLOOKUP(B51,home!$B$2:$E$405,4,FALSE)</f>
        <v>0.67290000000000005</v>
      </c>
      <c r="K51" s="3">
        <f t="shared" si="58"/>
        <v>0.60056331335000002</v>
      </c>
      <c r="L51" s="3">
        <f t="shared" si="59"/>
        <v>0.57676951945800015</v>
      </c>
      <c r="M51" s="5">
        <f t="shared" si="60"/>
        <v>0.30809939630067512</v>
      </c>
      <c r="N51" s="5">
        <f t="shared" si="61"/>
        <v>0.18503319428346818</v>
      </c>
      <c r="O51" s="5">
        <f t="shared" si="62"/>
        <v>0.17770234074964036</v>
      </c>
      <c r="P51" s="5">
        <f t="shared" si="63"/>
        <v>0.10672150655065472</v>
      </c>
      <c r="Q51" s="5">
        <f t="shared" si="64"/>
        <v>5.5562074119306956E-2</v>
      </c>
      <c r="R51" s="5">
        <f t="shared" si="65"/>
        <v>5.1246646840365923E-2</v>
      </c>
      <c r="S51" s="5">
        <f t="shared" si="66"/>
        <v>9.2417253142930613E-3</v>
      </c>
      <c r="T51" s="5">
        <f t="shared" si="67"/>
        <v>3.2046510789882465E-2</v>
      </c>
      <c r="U51" s="5">
        <f t="shared" si="68"/>
        <v>3.0776856024527465E-2</v>
      </c>
      <c r="V51" s="5">
        <f t="shared" si="69"/>
        <v>3.5568999287278867E-4</v>
      </c>
      <c r="W51" s="5">
        <f t="shared" si="70"/>
        <v>1.112284777656309E-2</v>
      </c>
      <c r="X51" s="5">
        <f t="shared" si="71"/>
        <v>6.4153195670927799E-3</v>
      </c>
      <c r="Y51" s="5">
        <f t="shared" si="72"/>
        <v>1.8500803919408036E-3</v>
      </c>
      <c r="Z51" s="5">
        <f t="shared" si="73"/>
        <v>9.8525012906505675E-3</v>
      </c>
      <c r="AA51" s="5">
        <f t="shared" si="74"/>
        <v>5.9170508198982553E-3</v>
      </c>
      <c r="AB51" s="5">
        <f t="shared" si="75"/>
        <v>1.776781822829215E-3</v>
      </c>
      <c r="AC51" s="5">
        <f t="shared" si="76"/>
        <v>7.7003907586633561E-6</v>
      </c>
      <c r="AD51" s="5">
        <f t="shared" si="77"/>
        <v>1.6699935786451021E-3</v>
      </c>
      <c r="AE51" s="5">
        <f t="shared" si="78"/>
        <v>9.6320139385308167E-4</v>
      </c>
      <c r="AF51" s="5">
        <f t="shared" si="79"/>
        <v>2.7777260253695888E-4</v>
      </c>
      <c r="AG51" s="5">
        <f t="shared" si="80"/>
        <v>5.3403590161279956E-5</v>
      </c>
      <c r="AH51" s="5">
        <f t="shared" si="81"/>
        <v>1.4206556087169634E-3</v>
      </c>
      <c r="AI51" s="5">
        <f t="shared" si="82"/>
        <v>8.5319363950032057E-4</v>
      </c>
      <c r="AJ51" s="5">
        <f t="shared" si="83"/>
        <v>2.5619839953372893E-4</v>
      </c>
      <c r="AK51" s="5">
        <f t="shared" si="84"/>
        <v>5.1287786566314454E-5</v>
      </c>
      <c r="AL51" s="5">
        <f t="shared" si="85"/>
        <v>1.0669249114546117E-7</v>
      </c>
      <c r="AM51" s="5">
        <f t="shared" si="86"/>
        <v>2.0058737537286534E-4</v>
      </c>
      <c r="AN51" s="5">
        <f t="shared" si="87"/>
        <v>1.1569268410314905E-4</v>
      </c>
      <c r="AO51" s="5">
        <f t="shared" si="88"/>
        <v>3.3364006907489738E-5</v>
      </c>
      <c r="AP51" s="5">
        <f t="shared" si="89"/>
        <v>6.4144474104087525E-6</v>
      </c>
      <c r="AQ51" s="5">
        <f t="shared" si="90"/>
        <v>9.2491443762251733E-7</v>
      </c>
      <c r="AR51" s="5">
        <f t="shared" si="91"/>
        <v>1.6387817055099916E-4</v>
      </c>
      <c r="AS51" s="5">
        <f t="shared" si="92"/>
        <v>9.8419217091844441E-5</v>
      </c>
      <c r="AT51" s="5">
        <f t="shared" si="93"/>
        <v>2.9553485556995523E-5</v>
      </c>
      <c r="AU51" s="5">
        <f t="shared" si="94"/>
        <v>5.9162464023835337E-6</v>
      </c>
      <c r="AV51" s="5">
        <f t="shared" si="95"/>
        <v>8.8827013550261793E-7</v>
      </c>
      <c r="AW51" s="5">
        <f t="shared" si="96"/>
        <v>1.026579186367325E-9</v>
      </c>
      <c r="AX51" s="5">
        <f t="shared" si="97"/>
        <v>2.0077569795018024E-5</v>
      </c>
      <c r="AY51" s="5">
        <f t="shared" si="98"/>
        <v>1.1580130282557004E-5</v>
      </c>
      <c r="AZ51" s="5">
        <f t="shared" si="99"/>
        <v>3.3395330891657191E-6</v>
      </c>
      <c r="BA51" s="5">
        <f t="shared" si="100"/>
        <v>6.4204696501740087E-7</v>
      </c>
      <c r="BB51" s="5">
        <f t="shared" si="101"/>
        <v>9.2578279870638435E-8</v>
      </c>
      <c r="BC51" s="5">
        <f t="shared" si="102"/>
        <v>1.0679265998647278E-8</v>
      </c>
      <c r="BD51" s="5">
        <f t="shared" si="103"/>
        <v>1.5753322279725994E-5</v>
      </c>
      <c r="BE51" s="5">
        <f t="shared" si="104"/>
        <v>9.460867424582618E-6</v>
      </c>
      <c r="BF51" s="5">
        <f t="shared" si="105"/>
        <v>2.8409249438362089E-6</v>
      </c>
      <c r="BG51" s="5">
        <f t="shared" si="106"/>
        <v>5.6871843241631214E-7</v>
      </c>
      <c r="BH51" s="5">
        <f t="shared" si="107"/>
        <v>8.5387856533789606E-8</v>
      </c>
      <c r="BI51" s="5">
        <f t="shared" si="108"/>
        <v>1.0256162807957429E-8</v>
      </c>
      <c r="BJ51" s="8">
        <f t="shared" si="109"/>
        <v>0.29538712405935991</v>
      </c>
      <c r="BK51" s="8">
        <f t="shared" si="110"/>
        <v>0.42443770537202802</v>
      </c>
      <c r="BL51" s="8">
        <f t="shared" si="111"/>
        <v>0.27032838655841618</v>
      </c>
      <c r="BM51" s="8">
        <f t="shared" si="112"/>
        <v>0.11562897933264002</v>
      </c>
      <c r="BN51" s="8">
        <f t="shared" si="113"/>
        <v>0.88436515884411115</v>
      </c>
    </row>
    <row r="52" spans="1:66" x14ac:dyDescent="0.25">
      <c r="A52" t="s">
        <v>130</v>
      </c>
      <c r="B52" t="s">
        <v>465</v>
      </c>
      <c r="C52" t="s">
        <v>345</v>
      </c>
      <c r="D52" s="7" t="s">
        <v>473</v>
      </c>
      <c r="E52">
        <f>VLOOKUP(A52,home!$A$2:$E$405,3,FALSE)</f>
        <v>1.631</v>
      </c>
      <c r="F52">
        <f>VLOOKUP(B52,home!$B$2:$E$405,3,FALSE)</f>
        <v>0.26279999999999998</v>
      </c>
      <c r="G52">
        <f>VLOOKUP(C52,away!$B$2:$E$405,4,FALSE)</f>
        <v>0.35039999999999999</v>
      </c>
      <c r="H52">
        <f>VLOOKUP(A52,away!$A$2:$E$405,3,FALSE)</f>
        <v>1.2738</v>
      </c>
      <c r="I52">
        <f>VLOOKUP(C52,away!$B$2:$E$405,3,FALSE)</f>
        <v>0.78510000000000002</v>
      </c>
      <c r="J52">
        <f>VLOOKUP(B52,home!$B$2:$E$405,4,FALSE)</f>
        <v>0.67290000000000005</v>
      </c>
      <c r="K52" s="3">
        <f t="shared" si="58"/>
        <v>0.15019083071999997</v>
      </c>
      <c r="L52" s="3">
        <f t="shared" si="59"/>
        <v>0.67294062970200008</v>
      </c>
      <c r="M52" s="5">
        <f t="shared" si="60"/>
        <v>0.43905461740518181</v>
      </c>
      <c r="N52" s="5">
        <f t="shared" si="61"/>
        <v>6.5941977719536027E-2</v>
      </c>
      <c r="O52" s="5">
        <f t="shared" si="62"/>
        <v>0.29545769071021377</v>
      </c>
      <c r="P52" s="5">
        <f t="shared" si="63"/>
        <v>4.4375036010379836E-2</v>
      </c>
      <c r="Q52" s="5">
        <f t="shared" si="64"/>
        <v>4.9519402065084208E-3</v>
      </c>
      <c r="R52" s="5">
        <f t="shared" si="65"/>
        <v>9.9412742218415021E-2</v>
      </c>
      <c r="S52" s="5">
        <f t="shared" si="66"/>
        <v>1.1212408108586638E-3</v>
      </c>
      <c r="T52" s="5">
        <f t="shared" si="67"/>
        <v>3.3323617608144291E-3</v>
      </c>
      <c r="U52" s="5">
        <f t="shared" si="68"/>
        <v>1.4930882337936966E-2</v>
      </c>
      <c r="V52" s="5">
        <f t="shared" si="69"/>
        <v>1.2591473534713689E-5</v>
      </c>
      <c r="W52" s="5">
        <f t="shared" si="70"/>
        <v>2.4791200443042281E-4</v>
      </c>
      <c r="X52" s="5">
        <f t="shared" si="71"/>
        <v>1.6683006037209377E-4</v>
      </c>
      <c r="Y52" s="5">
        <f t="shared" si="72"/>
        <v>5.6133362940009731E-5</v>
      </c>
      <c r="Z52" s="5">
        <f t="shared" si="73"/>
        <v>2.2299624449620938E-2</v>
      </c>
      <c r="AA52" s="5">
        <f t="shared" si="74"/>
        <v>3.3491991208325915E-3</v>
      </c>
      <c r="AB52" s="5">
        <f t="shared" si="75"/>
        <v>2.5150949910227011E-4</v>
      </c>
      <c r="AC52" s="5">
        <f t="shared" si="76"/>
        <v>7.9538380502189327E-8</v>
      </c>
      <c r="AD52" s="5">
        <f t="shared" si="77"/>
        <v>9.3085274727163752E-6</v>
      </c>
      <c r="AE52" s="5">
        <f t="shared" si="78"/>
        <v>6.2640863390881249E-6</v>
      </c>
      <c r="AF52" s="5">
        <f t="shared" si="79"/>
        <v>2.1076791027668295E-6</v>
      </c>
      <c r="AG52" s="5">
        <f t="shared" si="80"/>
        <v>4.7278096754188561E-7</v>
      </c>
      <c r="AH52" s="5">
        <f t="shared" si="81"/>
        <v>3.7515808298115073E-3</v>
      </c>
      <c r="AI52" s="5">
        <f t="shared" si="82"/>
        <v>5.6345304134261716E-4</v>
      </c>
      <c r="AJ52" s="5">
        <f t="shared" si="83"/>
        <v>4.2312740175479065E-5</v>
      </c>
      <c r="AK52" s="5">
        <f t="shared" si="84"/>
        <v>2.1183285323315743E-6</v>
      </c>
      <c r="AL52" s="5">
        <f t="shared" si="85"/>
        <v>3.215562127419537E-10</v>
      </c>
      <c r="AM52" s="5">
        <f t="shared" si="86"/>
        <v>2.7961109478144274E-7</v>
      </c>
      <c r="AN52" s="5">
        <f t="shared" si="87"/>
        <v>1.881616661938897E-7</v>
      </c>
      <c r="AO52" s="5">
        <f t="shared" si="88"/>
        <v>6.3310815067146837E-8</v>
      </c>
      <c r="AP52" s="5">
        <f t="shared" si="89"/>
        <v>1.4201473252744223E-8</v>
      </c>
      <c r="AQ52" s="5">
        <f t="shared" si="90"/>
        <v>2.3891870883494518E-9</v>
      </c>
      <c r="AR52" s="5">
        <f t="shared" si="91"/>
        <v>5.0491823319826162E-4</v>
      </c>
      <c r="AS52" s="5">
        <f t="shared" si="92"/>
        <v>7.5834088889721599E-5</v>
      </c>
      <c r="AT52" s="5">
        <f t="shared" si="93"/>
        <v>5.6947924036208012E-6</v>
      </c>
      <c r="AU52" s="5">
        <f t="shared" si="94"/>
        <v>2.8510186729258469E-7</v>
      </c>
      <c r="AV52" s="5">
        <f t="shared" si="95"/>
        <v>1.0704921572124116E-8</v>
      </c>
      <c r="AW52" s="5">
        <f t="shared" si="96"/>
        <v>9.0276471018798998E-13</v>
      </c>
      <c r="AX52" s="5">
        <f t="shared" si="97"/>
        <v>6.999170433958929E-9</v>
      </c>
      <c r="AY52" s="5">
        <f t="shared" si="98"/>
        <v>4.7100261592199426E-9</v>
      </c>
      <c r="AZ52" s="5">
        <f t="shared" si="99"/>
        <v>1.5847839847491805E-9</v>
      </c>
      <c r="BA52" s="5">
        <f t="shared" si="100"/>
        <v>3.5548851087958619E-10</v>
      </c>
      <c r="BB52" s="5">
        <f t="shared" si="101"/>
        <v>5.9805665590783751E-11</v>
      </c>
      <c r="BC52" s="5">
        <f t="shared" si="102"/>
        <v>8.0491324524818527E-12</v>
      </c>
      <c r="BD52" s="5">
        <f t="shared" si="103"/>
        <v>5.6629998966076563E-5</v>
      </c>
      <c r="BE52" s="5">
        <f t="shared" si="104"/>
        <v>8.5053065883877788E-6</v>
      </c>
      <c r="BF52" s="5">
        <f t="shared" si="105"/>
        <v>6.3870953101912449E-7</v>
      </c>
      <c r="BG52" s="5">
        <f t="shared" si="106"/>
        <v>3.1976105017514654E-8</v>
      </c>
      <c r="BH52" s="5">
        <f t="shared" si="107"/>
        <v>1.2006294439426207E-9</v>
      </c>
      <c r="BI52" s="5">
        <f t="shared" si="108"/>
        <v>3.6064706714526754E-11</v>
      </c>
      <c r="BJ52" s="8">
        <f t="shared" si="109"/>
        <v>7.4715869580043767E-2</v>
      </c>
      <c r="BK52" s="8">
        <f t="shared" si="110"/>
        <v>0.48456357026991792</v>
      </c>
      <c r="BL52" s="8">
        <f t="shared" si="111"/>
        <v>0.4184140389755277</v>
      </c>
      <c r="BM52" s="8">
        <f t="shared" si="112"/>
        <v>5.079909429575203E-2</v>
      </c>
      <c r="BN52" s="8">
        <f t="shared" si="113"/>
        <v>0.94919400427023493</v>
      </c>
    </row>
    <row r="53" spans="1:66" x14ac:dyDescent="0.25">
      <c r="A53" t="s">
        <v>130</v>
      </c>
      <c r="B53" t="s">
        <v>131</v>
      </c>
      <c r="C53" t="s">
        <v>466</v>
      </c>
      <c r="D53" s="7" t="s">
        <v>473</v>
      </c>
      <c r="E53">
        <f>VLOOKUP(A53,home!$A$2:$E$405,3,FALSE)</f>
        <v>1.631</v>
      </c>
      <c r="F53">
        <f>VLOOKUP(B53,home!$B$2:$E$405,3,FALSE)</f>
        <v>0.35039999999999999</v>
      </c>
      <c r="G53">
        <f>VLOOKUP(C53,away!$B$2:$E$405,4,FALSE)</f>
        <v>1.4014</v>
      </c>
      <c r="H53">
        <f>VLOOKUP(A53,away!$A$2:$E$405,3,FALSE)</f>
        <v>1.2738</v>
      </c>
      <c r="I53">
        <f>VLOOKUP(C53,away!$B$2:$E$405,3,FALSE)</f>
        <v>1.1214999999999999</v>
      </c>
      <c r="J53">
        <f>VLOOKUP(B53,home!$B$2:$E$405,4,FALSE)</f>
        <v>0.56079999999999997</v>
      </c>
      <c r="K53" s="3">
        <f t="shared" si="58"/>
        <v>0.80090346335999996</v>
      </c>
      <c r="L53" s="3">
        <f t="shared" si="59"/>
        <v>0.80114020535999997</v>
      </c>
      <c r="M53" s="5">
        <f t="shared" si="60"/>
        <v>0.20148432972774827</v>
      </c>
      <c r="N53" s="5">
        <f t="shared" si="61"/>
        <v>0.16136949749172175</v>
      </c>
      <c r="O53" s="5">
        <f t="shared" si="62"/>
        <v>0.16141719729491016</v>
      </c>
      <c r="P53" s="5">
        <f t="shared" si="63"/>
        <v>0.12927959235935796</v>
      </c>
      <c r="Q53" s="5">
        <f t="shared" si="64"/>
        <v>6.4620694710891394E-2</v>
      </c>
      <c r="R53" s="5">
        <f t="shared" si="65"/>
        <v>6.4658903294739986E-2</v>
      </c>
      <c r="S53" s="5">
        <f t="shared" si="66"/>
        <v>2.0737609003123429E-2</v>
      </c>
      <c r="T53" s="5">
        <f t="shared" si="67"/>
        <v>5.1770236631189383E-2</v>
      </c>
      <c r="U53" s="5">
        <f t="shared" si="68"/>
        <v>5.178553958581656E-2</v>
      </c>
      <c r="V53" s="5">
        <f t="shared" si="69"/>
        <v>1.4784439740875631E-3</v>
      </c>
      <c r="W53" s="5">
        <f t="shared" si="70"/>
        <v>1.7251646066227384E-2</v>
      </c>
      <c r="X53" s="5">
        <f t="shared" si="71"/>
        <v>1.3820987272295441E-2</v>
      </c>
      <c r="Y53" s="5">
        <f t="shared" si="72"/>
        <v>5.5362742908023578E-3</v>
      </c>
      <c r="Z53" s="5">
        <f t="shared" si="73"/>
        <v>1.7266949021300125E-2</v>
      </c>
      <c r="AA53" s="5">
        <f t="shared" si="74"/>
        <v>1.3829159272819828E-2</v>
      </c>
      <c r="AB53" s="5">
        <f t="shared" si="75"/>
        <v>5.5379107784792291E-3</v>
      </c>
      <c r="AC53" s="5">
        <f t="shared" si="76"/>
        <v>5.9288926635899399E-5</v>
      </c>
      <c r="AD53" s="5">
        <f t="shared" si="77"/>
        <v>3.454225770775607E-3</v>
      </c>
      <c r="AE53" s="5">
        <f t="shared" si="78"/>
        <v>2.7673191433589739E-3</v>
      </c>
      <c r="AF53" s="5">
        <f t="shared" si="79"/>
        <v>1.1085053134036336E-3</v>
      </c>
      <c r="AG53" s="5">
        <f t="shared" si="80"/>
        <v>2.9602272480761275E-4</v>
      </c>
      <c r="AH53" s="5">
        <f t="shared" si="81"/>
        <v>3.4583117712162575E-3</v>
      </c>
      <c r="AI53" s="5">
        <f t="shared" si="82"/>
        <v>2.7697738749457557E-3</v>
      </c>
      <c r="AJ53" s="5">
        <f t="shared" si="83"/>
        <v>1.1091607445840516E-3</v>
      </c>
      <c r="AK53" s="5">
        <f t="shared" si="84"/>
        <v>2.9611022725344114E-4</v>
      </c>
      <c r="AL53" s="5">
        <f t="shared" si="85"/>
        <v>1.5216763064938967E-6</v>
      </c>
      <c r="AM53" s="5">
        <f t="shared" si="86"/>
        <v>5.5330027660830999E-4</v>
      </c>
      <c r="AN53" s="5">
        <f t="shared" si="87"/>
        <v>4.4327109722772621E-4</v>
      </c>
      <c r="AO53" s="5">
        <f t="shared" si="88"/>
        <v>1.7756114893158656E-4</v>
      </c>
      <c r="AP53" s="5">
        <f t="shared" si="89"/>
        <v>4.7417125106336264E-5</v>
      </c>
      <c r="AQ53" s="5">
        <f t="shared" si="90"/>
        <v>9.4969413363177599E-6</v>
      </c>
      <c r="AR53" s="5">
        <f t="shared" si="91"/>
        <v>5.541185205182196E-4</v>
      </c>
      <c r="AS53" s="5">
        <f t="shared" si="92"/>
        <v>4.4379544219496123E-4</v>
      </c>
      <c r="AT53" s="5">
        <f t="shared" si="93"/>
        <v>1.7771865333866355E-4</v>
      </c>
      <c r="AU53" s="5">
        <f t="shared" si="94"/>
        <v>4.7445161654203624E-5</v>
      </c>
      <c r="AV53" s="5">
        <f t="shared" si="95"/>
        <v>9.4997485721316851E-6</v>
      </c>
      <c r="AW53" s="5">
        <f t="shared" si="96"/>
        <v>2.7121173486163173E-8</v>
      </c>
      <c r="AX53" s="5">
        <f t="shared" si="97"/>
        <v>7.385668463560688E-5</v>
      </c>
      <c r="AY53" s="5">
        <f t="shared" si="98"/>
        <v>5.9169559496178847E-5</v>
      </c>
      <c r="AZ53" s="5">
        <f t="shared" si="99"/>
        <v>2.3701556522914729E-5</v>
      </c>
      <c r="BA53" s="5">
        <f t="shared" si="100"/>
        <v>6.3294232867065177E-6</v>
      </c>
      <c r="BB53" s="5">
        <f t="shared" si="101"/>
        <v>1.2676888679306062E-6</v>
      </c>
      <c r="BC53" s="5">
        <f t="shared" si="102"/>
        <v>2.0311930399730238E-7</v>
      </c>
      <c r="BD53" s="5">
        <f t="shared" si="103"/>
        <v>7.3987770886957616E-5</v>
      </c>
      <c r="BE53" s="5">
        <f t="shared" si="104"/>
        <v>5.9257061949650527E-5</v>
      </c>
      <c r="BF53" s="5">
        <f t="shared" si="105"/>
        <v>2.3729593072006587E-5</v>
      </c>
      <c r="BG53" s="5">
        <f t="shared" si="106"/>
        <v>6.3350377584978464E-6</v>
      </c>
      <c r="BH53" s="5">
        <f t="shared" si="107"/>
        <v>1.2684384203243239E-6</v>
      </c>
      <c r="BI53" s="5">
        <f t="shared" si="108"/>
        <v>2.0317934477932772E-7</v>
      </c>
      <c r="BJ53" s="8">
        <f t="shared" si="109"/>
        <v>0.32339098403679717</v>
      </c>
      <c r="BK53" s="8">
        <f t="shared" si="110"/>
        <v>0.35309995522675591</v>
      </c>
      <c r="BL53" s="8">
        <f t="shared" si="111"/>
        <v>0.30625942545247564</v>
      </c>
      <c r="BM53" s="8">
        <f t="shared" si="112"/>
        <v>0.21712795641963656</v>
      </c>
      <c r="BN53" s="8">
        <f t="shared" si="113"/>
        <v>0.78283021487936955</v>
      </c>
    </row>
    <row r="54" spans="1:66" x14ac:dyDescent="0.25">
      <c r="A54" t="s">
        <v>130</v>
      </c>
      <c r="B54" t="s">
        <v>332</v>
      </c>
      <c r="C54" t="s">
        <v>419</v>
      </c>
      <c r="D54" s="7" t="s">
        <v>473</v>
      </c>
      <c r="E54">
        <f>VLOOKUP(A54,home!$A$2:$E$405,3,FALSE)</f>
        <v>1.631</v>
      </c>
      <c r="F54">
        <f>VLOOKUP(B54,home!$B$2:$E$405,3,FALSE)</f>
        <v>1.1387</v>
      </c>
      <c r="G54">
        <f>VLOOKUP(C54,away!$B$2:$E$405,4,FALSE)</f>
        <v>0.7883</v>
      </c>
      <c r="H54">
        <f>VLOOKUP(A54,away!$A$2:$E$405,3,FALSE)</f>
        <v>1.2738</v>
      </c>
      <c r="I54">
        <f>VLOOKUP(C54,away!$B$2:$E$405,3,FALSE)</f>
        <v>0.67290000000000005</v>
      </c>
      <c r="J54">
        <f>VLOOKUP(B54,home!$B$2:$E$405,4,FALSE)</f>
        <v>0.78510000000000002</v>
      </c>
      <c r="K54" s="3">
        <f t="shared" si="58"/>
        <v>1.4640462895100002</v>
      </c>
      <c r="L54" s="3">
        <f t="shared" si="59"/>
        <v>0.67294062970200008</v>
      </c>
      <c r="M54" s="5">
        <f t="shared" si="60"/>
        <v>0.11800988117962372</v>
      </c>
      <c r="N54" s="5">
        <f t="shared" si="61"/>
        <v>0.17277192866654409</v>
      </c>
      <c r="O54" s="5">
        <f t="shared" si="62"/>
        <v>7.9413643752074201E-2</v>
      </c>
      <c r="P54" s="5">
        <f t="shared" si="63"/>
        <v>0.11626525047169323</v>
      </c>
      <c r="Q54" s="5">
        <f t="shared" si="64"/>
        <v>0.12647305054787017</v>
      </c>
      <c r="R54" s="5">
        <f t="shared" si="65"/>
        <v>2.6720333716725553E-2</v>
      </c>
      <c r="S54" s="5">
        <f t="shared" si="66"/>
        <v>2.8636602994859196E-2</v>
      </c>
      <c r="T54" s="5">
        <f t="shared" si="67"/>
        <v>8.5108854276016638E-2</v>
      </c>
      <c r="U54" s="5">
        <f t="shared" si="68"/>
        <v>3.9119805432441E-2</v>
      </c>
      <c r="V54" s="5">
        <f t="shared" si="69"/>
        <v>3.1348051221311395E-3</v>
      </c>
      <c r="W54" s="5">
        <f t="shared" si="70"/>
        <v>6.1720800125873318E-2</v>
      </c>
      <c r="X54" s="5">
        <f t="shared" si="71"/>
        <v>4.153443410241648E-2</v>
      </c>
      <c r="Y54" s="5">
        <f t="shared" si="72"/>
        <v>1.3975104119598184E-2</v>
      </c>
      <c r="Z54" s="5">
        <f t="shared" si="73"/>
        <v>5.9937327323936265E-3</v>
      </c>
      <c r="AA54" s="5">
        <f t="shared" si="74"/>
        <v>8.7751021671755233E-3</v>
      </c>
      <c r="AB54" s="5">
        <f t="shared" si="75"/>
        <v>6.4235778839622434E-3</v>
      </c>
      <c r="AC54" s="5">
        <f t="shared" si="76"/>
        <v>1.9302880565026746E-4</v>
      </c>
      <c r="AD54" s="5">
        <f t="shared" si="77"/>
        <v>2.2590527102468304E-2</v>
      </c>
      <c r="AE54" s="5">
        <f t="shared" si="78"/>
        <v>1.520208353363512E-2</v>
      </c>
      <c r="AF54" s="5">
        <f t="shared" si="79"/>
        <v>5.115049832953412E-3</v>
      </c>
      <c r="AG54" s="5">
        <f t="shared" si="80"/>
        <v>1.1473749518482598E-3</v>
      </c>
      <c r="AH54" s="5">
        <f t="shared" si="81"/>
        <v>1.008356569800614E-3</v>
      </c>
      <c r="AI54" s="5">
        <f t="shared" si="82"/>
        <v>1.4762806945196204E-3</v>
      </c>
      <c r="AJ54" s="5">
        <f t="shared" si="83"/>
        <v>1.0806716365433483E-3</v>
      </c>
      <c r="AK54" s="5">
        <f t="shared" si="84"/>
        <v>5.27384433219996E-4</v>
      </c>
      <c r="AL54" s="5">
        <f t="shared" si="85"/>
        <v>7.6070045026213306E-6</v>
      </c>
      <c r="AM54" s="5">
        <f t="shared" si="86"/>
        <v>6.6147154764887636E-3</v>
      </c>
      <c r="AN54" s="5">
        <f t="shared" si="87"/>
        <v>4.4513107980479142E-3</v>
      </c>
      <c r="AO54" s="5">
        <f t="shared" si="88"/>
        <v>1.4977339457188377E-3</v>
      </c>
      <c r="AP54" s="5">
        <f t="shared" si="89"/>
        <v>3.3596200818603202E-4</v>
      </c>
      <c r="AQ54" s="5">
        <f t="shared" si="90"/>
        <v>5.6520621336164208E-5</v>
      </c>
      <c r="AR54" s="5">
        <f t="shared" si="91"/>
        <v>1.3571282100915483E-4</v>
      </c>
      <c r="AS54" s="5">
        <f t="shared" si="92"/>
        <v>1.986898520373879E-4</v>
      </c>
      <c r="AT54" s="5">
        <f t="shared" si="93"/>
        <v>1.4544557031931436E-4</v>
      </c>
      <c r="AU54" s="5">
        <f t="shared" si="94"/>
        <v>7.0979682517219322E-5</v>
      </c>
      <c r="AV54" s="5">
        <f t="shared" si="95"/>
        <v>2.5979385204983203E-5</v>
      </c>
      <c r="AW54" s="5">
        <f t="shared" si="96"/>
        <v>2.0818178646375122E-7</v>
      </c>
      <c r="AX54" s="5">
        <f t="shared" si="97"/>
        <v>1.6140416082529579E-3</v>
      </c>
      <c r="AY54" s="5">
        <f t="shared" si="98"/>
        <v>1.0861541762229743E-3</v>
      </c>
      <c r="AZ54" s="5">
        <f t="shared" si="99"/>
        <v>3.6545863765047277E-4</v>
      </c>
      <c r="BA54" s="5">
        <f t="shared" si="100"/>
        <v>8.1977321916848082E-5</v>
      </c>
      <c r="BB54" s="5">
        <f t="shared" si="101"/>
        <v>1.3791467658001827E-5</v>
      </c>
      <c r="BC54" s="5">
        <f t="shared" si="102"/>
        <v>1.8561677860581041E-6</v>
      </c>
      <c r="BD54" s="5">
        <f t="shared" si="103"/>
        <v>1.5221111871422574E-5</v>
      </c>
      <c r="BE54" s="5">
        <f t="shared" si="104"/>
        <v>2.228441235757283E-5</v>
      </c>
      <c r="BF54" s="5">
        <f t="shared" si="105"/>
        <v>1.6312705613007652E-5</v>
      </c>
      <c r="BG54" s="5">
        <f t="shared" si="106"/>
        <v>7.9608520415309324E-6</v>
      </c>
      <c r="BH54" s="5">
        <f t="shared" si="107"/>
        <v>2.913763973185369E-6</v>
      </c>
      <c r="BI54" s="5">
        <f t="shared" si="108"/>
        <v>8.5317706668999099E-7</v>
      </c>
      <c r="BJ54" s="8">
        <f t="shared" si="109"/>
        <v>0.56175872948848915</v>
      </c>
      <c r="BK54" s="8">
        <f t="shared" si="110"/>
        <v>0.26733332975468316</v>
      </c>
      <c r="BL54" s="8">
        <f t="shared" si="111"/>
        <v>0.16518750962047357</v>
      </c>
      <c r="BM54" s="8">
        <f t="shared" si="112"/>
        <v>0.35953326726707197</v>
      </c>
      <c r="BN54" s="8">
        <f t="shared" si="113"/>
        <v>0.63965408833453097</v>
      </c>
    </row>
    <row r="55" spans="1:66" x14ac:dyDescent="0.25">
      <c r="A55" t="s">
        <v>130</v>
      </c>
      <c r="B55" t="s">
        <v>119</v>
      </c>
      <c r="C55" t="s">
        <v>129</v>
      </c>
      <c r="D55" s="7" t="s">
        <v>473</v>
      </c>
      <c r="E55">
        <f>VLOOKUP(A55,home!$A$2:$E$405,3,FALSE)</f>
        <v>1.631</v>
      </c>
      <c r="F55">
        <f>VLOOKUP(B55,home!$B$2:$E$405,3,FALSE)</f>
        <v>1.3138000000000001</v>
      </c>
      <c r="G55">
        <f>VLOOKUP(C55,away!$B$2:$E$405,4,FALSE)</f>
        <v>1.0510999999999999</v>
      </c>
      <c r="H55">
        <f>VLOOKUP(A55,away!$A$2:$E$405,3,FALSE)</f>
        <v>1.2738</v>
      </c>
      <c r="I55">
        <f>VLOOKUP(C55,away!$B$2:$E$405,3,FALSE)</f>
        <v>0.67290000000000005</v>
      </c>
      <c r="J55">
        <f>VLOOKUP(B55,home!$B$2:$E$405,4,FALSE)</f>
        <v>0.67290000000000005</v>
      </c>
      <c r="K55" s="3">
        <f t="shared" si="58"/>
        <v>2.2523052785799997</v>
      </c>
      <c r="L55" s="3">
        <f t="shared" si="59"/>
        <v>0.57676951945800015</v>
      </c>
      <c r="M55" s="5">
        <f t="shared" si="60"/>
        <v>5.9067477742699402E-2</v>
      </c>
      <c r="N55" s="5">
        <f t="shared" si="61"/>
        <v>0.13303799191228849</v>
      </c>
      <c r="O55" s="5">
        <f t="shared" si="62"/>
        <v>3.4068320753252855E-2</v>
      </c>
      <c r="P55" s="5">
        <f t="shared" si="63"/>
        <v>7.6732258664907946E-2</v>
      </c>
      <c r="Q55" s="5">
        <f t="shared" si="64"/>
        <v>0.1498210857178654</v>
      </c>
      <c r="R55" s="5">
        <f t="shared" si="65"/>
        <v>9.8247844947973312E-3</v>
      </c>
      <c r="S55" s="5">
        <f t="shared" si="66"/>
        <v>2.4919971805237889E-2</v>
      </c>
      <c r="T55" s="5">
        <f t="shared" si="67"/>
        <v>8.6412235614169081E-2</v>
      </c>
      <c r="U55" s="5">
        <f t="shared" si="68"/>
        <v>2.2128413978542961E-2</v>
      </c>
      <c r="V55" s="5">
        <f t="shared" si="69"/>
        <v>3.5969515911788721E-3</v>
      </c>
      <c r="W55" s="5">
        <f t="shared" si="70"/>
        <v>0.11248094073497827</v>
      </c>
      <c r="X55" s="5">
        <f t="shared" si="71"/>
        <v>6.4875578135897213E-2</v>
      </c>
      <c r="Y55" s="5">
        <f t="shared" si="72"/>
        <v>1.8709128013000686E-2</v>
      </c>
      <c r="Z55" s="5">
        <f t="shared" si="73"/>
        <v>1.888878743947556E-3</v>
      </c>
      <c r="AA55" s="5">
        <f t="shared" si="74"/>
        <v>4.2543315655906395E-3</v>
      </c>
      <c r="AB55" s="5">
        <f t="shared" si="75"/>
        <v>4.7910267210046573E-3</v>
      </c>
      <c r="AC55" s="5">
        <f t="shared" si="76"/>
        <v>2.9204122815029411E-4</v>
      </c>
      <c r="AD55" s="5">
        <f t="shared" si="77"/>
        <v>6.3335354139258934E-2</v>
      </c>
      <c r="AE55" s="5">
        <f t="shared" si="78"/>
        <v>3.6529901771602639E-2</v>
      </c>
      <c r="AF55" s="5">
        <f t="shared" si="79"/>
        <v>1.0534666945327599E-2</v>
      </c>
      <c r="AG55" s="5">
        <f t="shared" si="80"/>
        <v>2.0253582639022261E-3</v>
      </c>
      <c r="AH55" s="5">
        <f t="shared" si="81"/>
        <v>2.7236192136526565E-4</v>
      </c>
      <c r="AI55" s="5">
        <f t="shared" si="82"/>
        <v>6.1344219317517861E-4</v>
      </c>
      <c r="AJ55" s="5">
        <f t="shared" si="83"/>
        <v>6.9082954489607348E-4</v>
      </c>
      <c r="AK55" s="5">
        <f t="shared" si="84"/>
        <v>5.1865301018948174E-4</v>
      </c>
      <c r="AL55" s="5">
        <f t="shared" si="85"/>
        <v>1.5175175183108581E-5</v>
      </c>
      <c r="AM55" s="5">
        <f t="shared" si="86"/>
        <v>2.8530110489717292E-2</v>
      </c>
      <c r="AN55" s="5">
        <f t="shared" si="87"/>
        <v>1.6455298117237893E-2</v>
      </c>
      <c r="AO55" s="5">
        <f t="shared" si="88"/>
        <v>4.7454571938087163E-3</v>
      </c>
      <c r="AP55" s="5">
        <f t="shared" si="89"/>
        <v>9.1234502176052118E-4</v>
      </c>
      <c r="AQ55" s="5">
        <f t="shared" si="90"/>
        <v>1.3155319994517862E-4</v>
      </c>
      <c r="AR55" s="5">
        <f t="shared" si="91"/>
        <v>3.1418010900900391E-5</v>
      </c>
      <c r="AS55" s="5">
        <f t="shared" si="92"/>
        <v>7.0762951794581908E-5</v>
      </c>
      <c r="AT55" s="5">
        <f t="shared" si="93"/>
        <v>7.9689884927419471E-5</v>
      </c>
      <c r="AU55" s="5">
        <f t="shared" si="94"/>
        <v>5.9828649490486543E-5</v>
      </c>
      <c r="AV55" s="5">
        <f t="shared" si="95"/>
        <v>3.3688095764433872E-5</v>
      </c>
      <c r="AW55" s="5">
        <f t="shared" si="96"/>
        <v>5.4759663200970723E-7</v>
      </c>
      <c r="AX55" s="5">
        <f t="shared" si="97"/>
        <v>1.0709753075743478E-2</v>
      </c>
      <c r="AY55" s="5">
        <f t="shared" si="98"/>
        <v>6.177059135010406E-3</v>
      </c>
      <c r="AZ55" s="5">
        <f t="shared" si="99"/>
        <v>1.7813697144818006E-3</v>
      </c>
      <c r="BA55" s="5">
        <f t="shared" si="100"/>
        <v>3.4247991806623439E-4</v>
      </c>
      <c r="BB55" s="5">
        <f t="shared" si="101"/>
        <v>4.9382994441769317E-5</v>
      </c>
      <c r="BC55" s="5">
        <f t="shared" si="102"/>
        <v>5.6965211947152778E-6</v>
      </c>
      <c r="BD55" s="5">
        <f t="shared" si="103"/>
        <v>3.0201585082730878E-6</v>
      </c>
      <c r="BE55" s="5">
        <f t="shared" si="104"/>
        <v>6.8023189503317722E-6</v>
      </c>
      <c r="BF55" s="5">
        <f t="shared" si="105"/>
        <v>7.6604494392085089E-6</v>
      </c>
      <c r="BG55" s="5">
        <f t="shared" si="106"/>
        <v>5.7512235694081745E-6</v>
      </c>
      <c r="BH55" s="5">
        <f t="shared" si="107"/>
        <v>3.2383778009179352E-6</v>
      </c>
      <c r="BI55" s="5">
        <f t="shared" si="108"/>
        <v>1.4587630830087508E-6</v>
      </c>
      <c r="BJ55" s="8">
        <f t="shared" si="109"/>
        <v>0.74760274662969872</v>
      </c>
      <c r="BK55" s="8">
        <f t="shared" si="110"/>
        <v>0.1708009353423679</v>
      </c>
      <c r="BL55" s="8">
        <f t="shared" si="111"/>
        <v>7.7465483067043414E-2</v>
      </c>
      <c r="BM55" s="8">
        <f t="shared" si="112"/>
        <v>0.52902961295886786</v>
      </c>
      <c r="BN55" s="8">
        <f t="shared" si="113"/>
        <v>0.46255191928581146</v>
      </c>
    </row>
    <row r="56" spans="1:66" x14ac:dyDescent="0.25">
      <c r="A56" t="s">
        <v>130</v>
      </c>
      <c r="B56" t="s">
        <v>344</v>
      </c>
      <c r="C56" t="s">
        <v>443</v>
      </c>
      <c r="D56" s="7" t="s">
        <v>473</v>
      </c>
      <c r="E56">
        <f>VLOOKUP(A56,home!$A$2:$E$405,3,FALSE)</f>
        <v>1.631</v>
      </c>
      <c r="F56">
        <f>VLOOKUP(B56,home!$B$2:$E$405,3,FALSE)</f>
        <v>0.7883</v>
      </c>
      <c r="G56">
        <f>VLOOKUP(C56,away!$B$2:$E$405,4,FALSE)</f>
        <v>1.1387</v>
      </c>
      <c r="H56">
        <f>VLOOKUP(A56,away!$A$2:$E$405,3,FALSE)</f>
        <v>1.2738</v>
      </c>
      <c r="I56">
        <f>VLOOKUP(C56,away!$B$2:$E$405,3,FALSE)</f>
        <v>1.0094000000000001</v>
      </c>
      <c r="J56">
        <f>VLOOKUP(B56,home!$B$2:$E$405,4,FALSE)</f>
        <v>0.78510000000000002</v>
      </c>
      <c r="K56" s="3">
        <f t="shared" si="58"/>
        <v>1.4640462895099999</v>
      </c>
      <c r="L56" s="3">
        <f t="shared" si="59"/>
        <v>1.0094609475720002</v>
      </c>
      <c r="M56" s="5">
        <f t="shared" si="60"/>
        <v>8.4288719466838025E-2</v>
      </c>
      <c r="N56" s="5">
        <f t="shared" si="61"/>
        <v>0.12340258698297352</v>
      </c>
      <c r="O56" s="5">
        <f t="shared" si="62"/>
        <v>8.5086170622624802E-2</v>
      </c>
      <c r="P56" s="5">
        <f t="shared" si="63"/>
        <v>0.1245700923886686</v>
      </c>
      <c r="Q56" s="5">
        <f t="shared" si="64"/>
        <v>9.0333549794178694E-2</v>
      </c>
      <c r="R56" s="5">
        <f t="shared" si="65"/>
        <v>4.2945583210993857E-2</v>
      </c>
      <c r="S56" s="5">
        <f t="shared" si="66"/>
        <v>4.602545873243042E-2</v>
      </c>
      <c r="T56" s="5">
        <f t="shared" si="67"/>
        <v>9.1188190772774083E-2</v>
      </c>
      <c r="U56" s="5">
        <f t="shared" si="68"/>
        <v>6.2874321750898507E-2</v>
      </c>
      <c r="V56" s="5">
        <f t="shared" si="69"/>
        <v>7.5578792127238099E-3</v>
      </c>
      <c r="W56" s="5">
        <f t="shared" si="70"/>
        <v>4.4084166131478052E-2</v>
      </c>
      <c r="X56" s="5">
        <f t="shared" si="71"/>
        <v>4.4501244116003306E-2</v>
      </c>
      <c r="Y56" s="5">
        <f t="shared" si="72"/>
        <v>2.2461134026736797E-2</v>
      </c>
      <c r="Z56" s="5">
        <f t="shared" si="73"/>
        <v>1.4450629707400684E-2</v>
      </c>
      <c r="AA56" s="5">
        <f t="shared" si="74"/>
        <v>2.1156390804202948E-2</v>
      </c>
      <c r="AB56" s="5">
        <f t="shared" si="75"/>
        <v>1.5486967728158406E-2</v>
      </c>
      <c r="AC56" s="5">
        <f t="shared" si="76"/>
        <v>6.9811070044922721E-4</v>
      </c>
      <c r="AD56" s="5">
        <f t="shared" si="77"/>
        <v>1.6135314962733221E-2</v>
      </c>
      <c r="AE56" s="5">
        <f t="shared" si="78"/>
        <v>1.6287970331653349E-2</v>
      </c>
      <c r="AF56" s="5">
        <f t="shared" si="79"/>
        <v>8.2210349825077075E-3</v>
      </c>
      <c r="AG56" s="5">
        <f t="shared" si="80"/>
        <v>2.7662712544882649E-3</v>
      </c>
      <c r="AH56" s="5">
        <f t="shared" si="81"/>
        <v>3.6468365893611967E-3</v>
      </c>
      <c r="AI56" s="5">
        <f t="shared" si="82"/>
        <v>5.3391375771035636E-3</v>
      </c>
      <c r="AJ56" s="5">
        <f t="shared" si="83"/>
        <v>3.9083722794709423E-3</v>
      </c>
      <c r="AK56" s="5">
        <f t="shared" si="84"/>
        <v>1.9073459779277247E-3</v>
      </c>
      <c r="AL56" s="5">
        <f t="shared" si="85"/>
        <v>4.1269443884097814E-5</v>
      </c>
      <c r="AM56" s="5">
        <f t="shared" si="86"/>
        <v>4.7245696002529486E-3</v>
      </c>
      <c r="AN56" s="5">
        <f t="shared" si="87"/>
        <v>4.7692685055412071E-3</v>
      </c>
      <c r="AO56" s="5">
        <f t="shared" si="88"/>
        <v>2.4071951524144621E-3</v>
      </c>
      <c r="AP56" s="5">
        <f t="shared" si="89"/>
        <v>8.09989833182343E-4</v>
      </c>
      <c r="AQ56" s="5">
        <f t="shared" si="90"/>
        <v>2.0441327613198354E-4</v>
      </c>
      <c r="AR56" s="5">
        <f t="shared" si="91"/>
        <v>7.3626782382735917E-4</v>
      </c>
      <c r="AS56" s="5">
        <f t="shared" si="92"/>
        <v>1.0779301755600476E-3</v>
      </c>
      <c r="AT56" s="5">
        <f t="shared" si="93"/>
        <v>7.8906983693977529E-4</v>
      </c>
      <c r="AU56" s="5">
        <f t="shared" si="94"/>
        <v>3.8507825564531293E-4</v>
      </c>
      <c r="AV56" s="5">
        <f t="shared" si="95"/>
        <v>1.4094309783712597E-4</v>
      </c>
      <c r="AW56" s="5">
        <f t="shared" si="96"/>
        <v>1.6942225055571103E-6</v>
      </c>
      <c r="AX56" s="5">
        <f t="shared" si="97"/>
        <v>1.1528314321303463E-3</v>
      </c>
      <c r="AY56" s="5">
        <f t="shared" si="98"/>
        <v>1.1637383098690854E-3</v>
      </c>
      <c r="AZ56" s="5">
        <f t="shared" si="99"/>
        <v>5.8737418850314234E-4</v>
      </c>
      <c r="BA56" s="5">
        <f t="shared" si="100"/>
        <v>1.9764376830190563E-4</v>
      </c>
      <c r="BB56" s="5">
        <f t="shared" si="101"/>
        <v>4.9878416407935618E-5</v>
      </c>
      <c r="BC56" s="5">
        <f t="shared" si="102"/>
        <v>1.0070062698109102E-5</v>
      </c>
      <c r="BD56" s="5">
        <f t="shared" si="103"/>
        <v>1.2387226918459003E-4</v>
      </c>
      <c r="BE56" s="5">
        <f t="shared" si="104"/>
        <v>1.8135473607288296E-4</v>
      </c>
      <c r="BF56" s="5">
        <f t="shared" si="105"/>
        <v>1.3275586421628482E-4</v>
      </c>
      <c r="BG56" s="5">
        <f t="shared" si="106"/>
        <v>6.4786910138848387E-5</v>
      </c>
      <c r="BH56" s="5">
        <f t="shared" si="107"/>
        <v>2.3712758849399709E-5</v>
      </c>
      <c r="BI56" s="5">
        <f t="shared" si="108"/>
        <v>6.9433153215018086E-6</v>
      </c>
      <c r="BJ56" s="8">
        <f t="shared" si="109"/>
        <v>0.47545843590096037</v>
      </c>
      <c r="BK56" s="8">
        <f t="shared" si="110"/>
        <v>0.26434526825486332</v>
      </c>
      <c r="BL56" s="8">
        <f t="shared" si="111"/>
        <v>0.24601384158433506</v>
      </c>
      <c r="BM56" s="8">
        <f t="shared" si="112"/>
        <v>0.44847942889391851</v>
      </c>
      <c r="BN56" s="8">
        <f t="shared" si="113"/>
        <v>0.55062670246627754</v>
      </c>
    </row>
    <row r="57" spans="1:66" x14ac:dyDescent="0.25">
      <c r="A57" t="s">
        <v>130</v>
      </c>
      <c r="B57" t="s">
        <v>105</v>
      </c>
      <c r="C57" t="s">
        <v>467</v>
      </c>
      <c r="D57" s="7" t="s">
        <v>473</v>
      </c>
      <c r="E57">
        <f>VLOOKUP(A57,home!$A$2:$E$405,3,FALSE)</f>
        <v>1.631</v>
      </c>
      <c r="F57">
        <f>VLOOKUP(B57,home!$B$2:$E$405,3,FALSE)</f>
        <v>0.96350000000000002</v>
      </c>
      <c r="G57">
        <f>VLOOKUP(C57,away!$B$2:$E$405,4,FALSE)</f>
        <v>1.8393999999999999</v>
      </c>
      <c r="H57">
        <f>VLOOKUP(A57,away!$A$2:$E$405,3,FALSE)</f>
        <v>1.2738</v>
      </c>
      <c r="I57">
        <f>VLOOKUP(C57,away!$B$2:$E$405,3,FALSE)</f>
        <v>1.0094000000000001</v>
      </c>
      <c r="J57">
        <f>VLOOKUP(B57,home!$B$2:$E$405,4,FALSE)</f>
        <v>1.1214999999999999</v>
      </c>
      <c r="K57" s="3">
        <f t="shared" si="58"/>
        <v>2.8905591588999999</v>
      </c>
      <c r="L57" s="3">
        <f t="shared" si="59"/>
        <v>1.44199522698</v>
      </c>
      <c r="M57" s="5">
        <f t="shared" si="60"/>
        <v>1.3133955414523977E-2</v>
      </c>
      <c r="N57" s="5">
        <f t="shared" si="61"/>
        <v>3.7964475116036525E-2</v>
      </c>
      <c r="O57" s="5">
        <f t="shared" si="62"/>
        <v>1.8939101019111702E-2</v>
      </c>
      <c r="P57" s="5">
        <f t="shared" si="63"/>
        <v>5.4744591912125655E-2</v>
      </c>
      <c r="Q57" s="5">
        <f t="shared" si="64"/>
        <v>5.4869280629745269E-2</v>
      </c>
      <c r="R57" s="5">
        <f t="shared" si="65"/>
        <v>1.3655046636425567E-2</v>
      </c>
      <c r="S57" s="5">
        <f t="shared" si="66"/>
        <v>5.7046225775805176E-2</v>
      </c>
      <c r="T57" s="5">
        <f t="shared" si="67"/>
        <v>7.9121240775918852E-2</v>
      </c>
      <c r="U57" s="5">
        <f t="shared" si="68"/>
        <v>3.9470720120126562E-2</v>
      </c>
      <c r="V57" s="5">
        <f t="shared" si="69"/>
        <v>2.6419834455877863E-2</v>
      </c>
      <c r="W57" s="5">
        <f t="shared" si="70"/>
        <v>5.2867633888854848E-2</v>
      </c>
      <c r="X57" s="5">
        <f t="shared" si="71"/>
        <v>7.6234875729454782E-2</v>
      </c>
      <c r="Y57" s="5">
        <f t="shared" si="72"/>
        <v>5.4965163465643632E-2</v>
      </c>
      <c r="Z57" s="5">
        <f t="shared" si="73"/>
        <v>6.5635040246383239E-3</v>
      </c>
      <c r="AA57" s="5">
        <f t="shared" si="74"/>
        <v>1.897219667289532E-2</v>
      </c>
      <c r="AB57" s="5">
        <f t="shared" si="75"/>
        <v>2.7420128428644837E-2</v>
      </c>
      <c r="AC57" s="5">
        <f t="shared" si="76"/>
        <v>6.8826517318306057E-3</v>
      </c>
      <c r="AD57" s="5">
        <f t="shared" si="77"/>
        <v>3.8204255836700347E-2</v>
      </c>
      <c r="AE57" s="5">
        <f t="shared" si="78"/>
        <v>5.5090354566844711E-2</v>
      </c>
      <c r="AF57" s="5">
        <f t="shared" si="79"/>
        <v>3.9720014169012968E-2</v>
      </c>
      <c r="AG57" s="5">
        <f t="shared" si="80"/>
        <v>1.909202361576489E-2</v>
      </c>
      <c r="AH57" s="5">
        <f t="shared" si="81"/>
        <v>2.3661353689481217E-3</v>
      </c>
      <c r="AI57" s="5">
        <f t="shared" si="82"/>
        <v>6.8394542619102236E-3</v>
      </c>
      <c r="AJ57" s="5">
        <f t="shared" si="83"/>
        <v>9.8849235793211192E-3</v>
      </c>
      <c r="AK57" s="5">
        <f t="shared" si="84"/>
        <v>9.52431879574441E-3</v>
      </c>
      <c r="AL57" s="5">
        <f t="shared" si="85"/>
        <v>1.1475231899011494E-3</v>
      </c>
      <c r="AM57" s="5">
        <f t="shared" si="86"/>
        <v>2.2086332323546579E-2</v>
      </c>
      <c r="AN57" s="5">
        <f t="shared" si="87"/>
        <v>3.184838579204826E-2</v>
      </c>
      <c r="AO57" s="5">
        <f t="shared" si="88"/>
        <v>2.2962610149575624E-2</v>
      </c>
      <c r="AP57" s="5">
        <f t="shared" si="89"/>
        <v>1.1037324744896852E-2</v>
      </c>
      <c r="AQ57" s="5">
        <f t="shared" si="90"/>
        <v>3.9789424001923784E-3</v>
      </c>
      <c r="AR57" s="5">
        <f t="shared" si="91"/>
        <v>6.8239118168234969E-4</v>
      </c>
      <c r="AS57" s="5">
        <f t="shared" si="92"/>
        <v>1.9724920801645097E-3</v>
      </c>
      <c r="AT57" s="5">
        <f t="shared" si="93"/>
        <v>2.8508025240886188E-3</v>
      </c>
      <c r="AU57" s="5">
        <f t="shared" si="94"/>
        <v>2.746804448739865E-3</v>
      </c>
      <c r="AV57" s="5">
        <f t="shared" si="95"/>
        <v>1.9849501892530703E-3</v>
      </c>
      <c r="AW57" s="5">
        <f t="shared" si="96"/>
        <v>1.3286318375653025E-4</v>
      </c>
      <c r="AX57" s="5">
        <f t="shared" si="97"/>
        <v>1.0640308364056109E-2</v>
      </c>
      <c r="AY57" s="5">
        <f t="shared" si="98"/>
        <v>1.5343273874564281E-2</v>
      </c>
      <c r="AZ57" s="5">
        <f t="shared" si="99"/>
        <v>1.1062463846684314E-2</v>
      </c>
      <c r="BA57" s="5">
        <f t="shared" si="100"/>
        <v>5.3173400218525313E-3</v>
      </c>
      <c r="BB57" s="5">
        <f t="shared" si="101"/>
        <v>1.9168947329352704E-3</v>
      </c>
      <c r="BC57" s="5">
        <f t="shared" si="102"/>
        <v>5.5283061110315162E-4</v>
      </c>
      <c r="BD57" s="5">
        <f t="shared" si="103"/>
        <v>1.6400080448653176E-4</v>
      </c>
      <c r="BE57" s="5">
        <f t="shared" si="104"/>
        <v>4.740540274755126E-4</v>
      </c>
      <c r="BF57" s="5">
        <f t="shared" si="105"/>
        <v>6.8514060546638763E-4</v>
      </c>
      <c r="BG57" s="5">
        <f t="shared" si="106"/>
        <v>6.6014648408838604E-4</v>
      </c>
      <c r="BH57" s="5">
        <f t="shared" si="107"/>
        <v>4.7704811644932934E-4</v>
      </c>
      <c r="BI57" s="5">
        <f t="shared" si="108"/>
        <v>2.7578716044772032E-4</v>
      </c>
      <c r="BJ57" s="8">
        <f t="shared" si="109"/>
        <v>0.64487602465543215</v>
      </c>
      <c r="BK57" s="8">
        <f t="shared" si="110"/>
        <v>0.17471805635462873</v>
      </c>
      <c r="BL57" s="8">
        <f t="shared" si="111"/>
        <v>0.16004564250547015</v>
      </c>
      <c r="BM57" s="8">
        <f t="shared" si="112"/>
        <v>0.77768636612139297</v>
      </c>
      <c r="BN57" s="8">
        <f t="shared" si="113"/>
        <v>0.19330645072796868</v>
      </c>
    </row>
    <row r="58" spans="1:66" x14ac:dyDescent="0.25">
      <c r="A58" t="s">
        <v>136</v>
      </c>
      <c r="B58" t="s">
        <v>230</v>
      </c>
      <c r="C58" t="s">
        <v>138</v>
      </c>
      <c r="D58" s="7" t="s">
        <v>473</v>
      </c>
      <c r="E58">
        <f>VLOOKUP(A58,home!$A$2:$E$405,3,FALSE)</f>
        <v>1.3110999999999999</v>
      </c>
      <c r="F58">
        <f>VLOOKUP(B58,home!$B$2:$E$405,3,FALSE)</f>
        <v>0.76270000000000004</v>
      </c>
      <c r="G58">
        <f>VLOOKUP(C58,away!$B$2:$E$405,4,FALSE)</f>
        <v>0.19070000000000001</v>
      </c>
      <c r="H58">
        <f>VLOOKUP(A58,away!$A$2:$E$405,3,FALSE)</f>
        <v>0.93330000000000002</v>
      </c>
      <c r="I58">
        <f>VLOOKUP(C58,away!$B$2:$E$405,3,FALSE)</f>
        <v>0.80359999999999998</v>
      </c>
      <c r="J58">
        <f>VLOOKUP(B58,home!$B$2:$E$405,4,FALSE)</f>
        <v>0.53569999999999995</v>
      </c>
      <c r="K58" s="3">
        <f t="shared" si="58"/>
        <v>0.19069541747900001</v>
      </c>
      <c r="L58" s="3">
        <f t="shared" si="59"/>
        <v>0.40177493571599993</v>
      </c>
      <c r="M58" s="5">
        <f t="shared" si="60"/>
        <v>0.55295959059492716</v>
      </c>
      <c r="N58" s="5">
        <f t="shared" si="61"/>
        <v>0.10544685997751654</v>
      </c>
      <c r="O58" s="5">
        <f t="shared" si="62"/>
        <v>0.22216530396482248</v>
      </c>
      <c r="P58" s="5">
        <f t="shared" si="63"/>
        <v>4.2365905388920752E-2</v>
      </c>
      <c r="Q58" s="5">
        <f t="shared" si="64"/>
        <v>1.0054116492631085E-2</v>
      </c>
      <c r="R58" s="5">
        <f t="shared" si="65"/>
        <v>4.4630225359396078E-2</v>
      </c>
      <c r="S58" s="5">
        <f t="shared" si="66"/>
        <v>8.1148332082091703E-4</v>
      </c>
      <c r="T58" s="5">
        <f t="shared" si="67"/>
        <v>4.0394920075080285E-3</v>
      </c>
      <c r="U58" s="5">
        <f t="shared" si="68"/>
        <v>8.5107794570918865E-3</v>
      </c>
      <c r="V58" s="5">
        <f t="shared" si="69"/>
        <v>6.9081249695736203E-6</v>
      </c>
      <c r="W58" s="5">
        <f t="shared" si="70"/>
        <v>6.3909131398159457E-4</v>
      </c>
      <c r="X58" s="5">
        <f t="shared" si="71"/>
        <v>2.5677087159160908E-4</v>
      </c>
      <c r="Y58" s="5">
        <f t="shared" si="72"/>
        <v>5.1582050213730013E-5</v>
      </c>
      <c r="Z58" s="5">
        <f t="shared" si="73"/>
        <v>5.9771019749206506E-3</v>
      </c>
      <c r="AA58" s="5">
        <f t="shared" si="74"/>
        <v>1.1398059564220488E-3</v>
      </c>
      <c r="AB58" s="5">
        <f t="shared" si="75"/>
        <v>1.0867788635247671E-4</v>
      </c>
      <c r="AC58" s="5">
        <f t="shared" si="76"/>
        <v>3.3079832352771437E-8</v>
      </c>
      <c r="AD58" s="5">
        <f t="shared" si="77"/>
        <v>3.0467946231730724E-5</v>
      </c>
      <c r="AE58" s="5">
        <f t="shared" si="78"/>
        <v>1.2241257138652153E-5</v>
      </c>
      <c r="AF58" s="5">
        <f t="shared" si="79"/>
        <v>2.4591151499824973E-6</v>
      </c>
      <c r="AG58" s="5">
        <f t="shared" si="80"/>
        <v>3.2933694376748653E-7</v>
      </c>
      <c r="AH58" s="5">
        <f t="shared" si="81"/>
        <v>6.0036244043543E-4</v>
      </c>
      <c r="AI58" s="5">
        <f t="shared" si="82"/>
        <v>1.1448636621754559E-4</v>
      </c>
      <c r="AJ58" s="5">
        <f t="shared" si="83"/>
        <v>1.0916012700754267E-5</v>
      </c>
      <c r="AK58" s="5">
        <f t="shared" si="84"/>
        <v>6.9387786639213359E-7</v>
      </c>
      <c r="AL58" s="5">
        <f t="shared" si="85"/>
        <v>1.0137862307305705E-10</v>
      </c>
      <c r="AM58" s="5">
        <f t="shared" si="86"/>
        <v>1.1620195452775239E-6</v>
      </c>
      <c r="AN58" s="5">
        <f t="shared" si="87"/>
        <v>4.6687032810461256E-7</v>
      </c>
      <c r="AO58" s="5">
        <f t="shared" si="88"/>
        <v>9.3788398030969265E-8</v>
      </c>
      <c r="AP58" s="5">
        <f t="shared" si="89"/>
        <v>1.2560609196599767E-8</v>
      </c>
      <c r="AQ58" s="5">
        <f t="shared" si="90"/>
        <v>1.2616344881294169E-9</v>
      </c>
      <c r="AR58" s="5">
        <f t="shared" si="91"/>
        <v>4.8242116182449176E-5</v>
      </c>
      <c r="AS58" s="5">
        <f t="shared" si="92"/>
        <v>9.1995504854825655E-6</v>
      </c>
      <c r="AT58" s="5">
        <f t="shared" si="93"/>
        <v>8.771560602241174E-7</v>
      </c>
      <c r="AU58" s="5">
        <f t="shared" si="94"/>
        <v>5.575654703289097E-8</v>
      </c>
      <c r="AV58" s="5">
        <f t="shared" si="95"/>
        <v>2.6581295034061611E-9</v>
      </c>
      <c r="AW58" s="5">
        <f t="shared" si="96"/>
        <v>2.1575803823161097E-13</v>
      </c>
      <c r="AX58" s="5">
        <f t="shared" si="97"/>
        <v>3.6931967050909124E-8</v>
      </c>
      <c r="AY58" s="5">
        <f t="shared" si="98"/>
        <v>1.483833868774444E-8</v>
      </c>
      <c r="AZ58" s="5">
        <f t="shared" si="99"/>
        <v>2.980836286200379E-9</v>
      </c>
      <c r="BA58" s="5">
        <f t="shared" si="100"/>
        <v>3.9920843575602583E-10</v>
      </c>
      <c r="BB58" s="5">
        <f t="shared" si="101"/>
        <v>4.0097985903290531E-11</v>
      </c>
      <c r="BC58" s="5">
        <f t="shared" si="102"/>
        <v>3.2220731417271268E-12</v>
      </c>
      <c r="BD58" s="5">
        <f t="shared" si="103"/>
        <v>3.2304121880012178E-6</v>
      </c>
      <c r="BE58" s="5">
        <f t="shared" si="104"/>
        <v>6.1602480082014206E-7</v>
      </c>
      <c r="BF58" s="5">
        <f t="shared" si="105"/>
        <v>5.8736553284907392E-8</v>
      </c>
      <c r="BG58" s="5">
        <f t="shared" si="106"/>
        <v>3.733597183314314E-9</v>
      </c>
      <c r="BH58" s="5">
        <f t="shared" si="107"/>
        <v>1.7799496839263547E-10</v>
      </c>
      <c r="BI58" s="5">
        <f t="shared" si="108"/>
        <v>6.7885649613590109E-12</v>
      </c>
      <c r="BJ58" s="8">
        <f t="shared" si="109"/>
        <v>0.12053520206309234</v>
      </c>
      <c r="BK58" s="8">
        <f t="shared" si="110"/>
        <v>0.59614393544918798</v>
      </c>
      <c r="BL58" s="8">
        <f t="shared" si="111"/>
        <v>0.27734353765063269</v>
      </c>
      <c r="BM58" s="8">
        <f t="shared" si="112"/>
        <v>2.2377760521496644E-2</v>
      </c>
      <c r="BN58" s="8">
        <f t="shared" si="113"/>
        <v>0.97762200177821412</v>
      </c>
    </row>
    <row r="59" spans="1:66" x14ac:dyDescent="0.25">
      <c r="A59" t="s">
        <v>136</v>
      </c>
      <c r="B59" t="s">
        <v>141</v>
      </c>
      <c r="C59" t="s">
        <v>148</v>
      </c>
      <c r="D59" s="7" t="s">
        <v>473</v>
      </c>
      <c r="E59">
        <f>VLOOKUP(A59,home!$A$2:$E$405,3,FALSE)</f>
        <v>1.3110999999999999</v>
      </c>
      <c r="F59">
        <f>VLOOKUP(B59,home!$B$2:$E$405,3,FALSE)</f>
        <v>1.0678000000000001</v>
      </c>
      <c r="G59">
        <f>VLOOKUP(C59,away!$B$2:$E$405,4,FALSE)</f>
        <v>1.2202999999999999</v>
      </c>
      <c r="H59">
        <f>VLOOKUP(A59,away!$A$2:$E$405,3,FALSE)</f>
        <v>0.93330000000000002</v>
      </c>
      <c r="I59">
        <f>VLOOKUP(C59,away!$B$2:$E$405,3,FALSE)</f>
        <v>1.2858000000000001</v>
      </c>
      <c r="J59">
        <f>VLOOKUP(B59,home!$B$2:$E$405,4,FALSE)</f>
        <v>0.85719999999999996</v>
      </c>
      <c r="K59" s="3">
        <f t="shared" si="58"/>
        <v>1.7084109453739997</v>
      </c>
      <c r="L59" s="3">
        <f t="shared" si="59"/>
        <v>1.0286718364080001</v>
      </c>
      <c r="M59" s="5">
        <f t="shared" si="60"/>
        <v>6.4758987704893828E-2</v>
      </c>
      <c r="N59" s="5">
        <f t="shared" si="61"/>
        <v>0.1106349634063809</v>
      </c>
      <c r="O59" s="5">
        <f t="shared" si="62"/>
        <v>6.6615746806316239E-2</v>
      </c>
      <c r="P59" s="5">
        <f t="shared" si="63"/>
        <v>0.11380707097817375</v>
      </c>
      <c r="Q59" s="5">
        <f t="shared" si="64"/>
        <v>9.4504991212256542E-2</v>
      </c>
      <c r="R59" s="5">
        <f t="shared" si="65"/>
        <v>3.4262871300471842E-2</v>
      </c>
      <c r="S59" s="5">
        <f t="shared" si="66"/>
        <v>5.0000972311571079E-2</v>
      </c>
      <c r="T59" s="5">
        <f t="shared" si="67"/>
        <v>9.721462286003385E-2</v>
      </c>
      <c r="U59" s="5">
        <f t="shared" si="68"/>
        <v>5.8535064349666786E-2</v>
      </c>
      <c r="V59" s="5">
        <f t="shared" si="69"/>
        <v>9.7634911067343861E-3</v>
      </c>
      <c r="W59" s="5">
        <f t="shared" si="70"/>
        <v>5.3817787126497589E-2</v>
      </c>
      <c r="X59" s="5">
        <f t="shared" si="71"/>
        <v>5.5360841914829102E-2</v>
      </c>
      <c r="Y59" s="5">
        <f t="shared" si="72"/>
        <v>2.8474069458810116E-2</v>
      </c>
      <c r="Z59" s="5">
        <f t="shared" si="73"/>
        <v>1.174841691375578E-2</v>
      </c>
      <c r="AA59" s="5">
        <f t="shared" si="74"/>
        <v>2.0071124046277405E-2</v>
      </c>
      <c r="AB59" s="5">
        <f t="shared" si="75"/>
        <v>1.71448640033098E-2</v>
      </c>
      <c r="AC59" s="5">
        <f t="shared" si="76"/>
        <v>1.0723939301313747E-3</v>
      </c>
      <c r="AD59" s="5">
        <f t="shared" si="77"/>
        <v>2.29857241456791E-2</v>
      </c>
      <c r="AE59" s="5">
        <f t="shared" si="78"/>
        <v>2.364476706810343E-2</v>
      </c>
      <c r="AF59" s="5">
        <f t="shared" si="79"/>
        <v>1.2161352980692677E-2</v>
      </c>
      <c r="AG59" s="5">
        <f t="shared" si="80"/>
        <v>4.1700137679516816E-3</v>
      </c>
      <c r="AH59" s="5">
        <f t="shared" si="81"/>
        <v>3.0213164003899907E-3</v>
      </c>
      <c r="AI59" s="5">
        <f t="shared" si="82"/>
        <v>5.1616500078642347E-3</v>
      </c>
      <c r="AJ59" s="5">
        <f t="shared" si="83"/>
        <v>4.4091096848125249E-3</v>
      </c>
      <c r="AK59" s="5">
        <f t="shared" si="84"/>
        <v>2.5108570816294085E-3</v>
      </c>
      <c r="AL59" s="5">
        <f t="shared" si="85"/>
        <v>7.5384755968815848E-5</v>
      </c>
      <c r="AM59" s="5">
        <f t="shared" si="86"/>
        <v>7.8538125435651269E-3</v>
      </c>
      <c r="AN59" s="5">
        <f t="shared" si="87"/>
        <v>8.0789957719933254E-3</v>
      </c>
      <c r="AO59" s="5">
        <f t="shared" si="88"/>
        <v>4.1553177085544204E-3</v>
      </c>
      <c r="AP59" s="5">
        <f t="shared" si="89"/>
        <v>1.4248194327057867E-3</v>
      </c>
      <c r="AQ59" s="5">
        <f t="shared" si="90"/>
        <v>3.6641790559781648E-4</v>
      </c>
      <c r="AR59" s="5">
        <f t="shared" si="91"/>
        <v>6.2158861799175625E-4</v>
      </c>
      <c r="AS59" s="5">
        <f t="shared" si="92"/>
        <v>1.0619287984970143E-3</v>
      </c>
      <c r="AT59" s="5">
        <f t="shared" si="93"/>
        <v>9.0710539128008012E-4</v>
      </c>
      <c r="AU59" s="5">
        <f t="shared" si="94"/>
        <v>5.1656959302355131E-4</v>
      </c>
      <c r="AV59" s="5">
        <f t="shared" si="95"/>
        <v>2.2062828669220684E-4</v>
      </c>
      <c r="AW59" s="5">
        <f t="shared" si="96"/>
        <v>3.6800204098958421E-6</v>
      </c>
      <c r="AX59" s="5">
        <f t="shared" si="97"/>
        <v>2.2362565520570427E-3</v>
      </c>
      <c r="AY59" s="5">
        <f t="shared" si="98"/>
        <v>2.300374134083941E-3</v>
      </c>
      <c r="AZ59" s="5">
        <f t="shared" si="99"/>
        <v>1.183165042466795E-3</v>
      </c>
      <c r="BA59" s="5">
        <f t="shared" si="100"/>
        <v>4.0569618566935596E-4</v>
      </c>
      <c r="BB59" s="5">
        <f t="shared" si="101"/>
        <v>1.043320600840543E-4</v>
      </c>
      <c r="BC59" s="5">
        <f t="shared" si="102"/>
        <v>2.1464690368578795E-5</v>
      </c>
      <c r="BD59" s="5">
        <f t="shared" si="103"/>
        <v>1.0656845085998175E-4</v>
      </c>
      <c r="BE59" s="5">
        <f t="shared" si="104"/>
        <v>1.8206270788074407E-4</v>
      </c>
      <c r="BF59" s="5">
        <f t="shared" si="105"/>
        <v>1.5551896144394618E-4</v>
      </c>
      <c r="BG59" s="5">
        <f t="shared" si="106"/>
        <v>8.8563431981344927E-5</v>
      </c>
      <c r="BH59" s="5">
        <f t="shared" si="107"/>
        <v>3.7825684139203836E-5</v>
      </c>
      <c r="BI59" s="5">
        <f t="shared" si="108"/>
        <v>1.2924362559935118E-5</v>
      </c>
      <c r="BJ59" s="8">
        <f t="shared" si="109"/>
        <v>0.53109978596838114</v>
      </c>
      <c r="BK59" s="8">
        <f t="shared" si="110"/>
        <v>0.24177867492155716</v>
      </c>
      <c r="BL59" s="8">
        <f t="shared" si="111"/>
        <v>0.21564388796708797</v>
      </c>
      <c r="BM59" s="8">
        <f t="shared" si="112"/>
        <v>0.51338944024861499</v>
      </c>
      <c r="BN59" s="8">
        <f t="shared" si="113"/>
        <v>0.48458463140849312</v>
      </c>
    </row>
    <row r="60" spans="1:66" x14ac:dyDescent="0.25">
      <c r="A60" t="s">
        <v>136</v>
      </c>
      <c r="B60" t="s">
        <v>143</v>
      </c>
      <c r="C60" t="s">
        <v>406</v>
      </c>
      <c r="D60" s="7" t="s">
        <v>473</v>
      </c>
      <c r="E60">
        <f>VLOOKUP(A60,home!$A$2:$E$405,3,FALSE)</f>
        <v>1.3110999999999999</v>
      </c>
      <c r="F60">
        <f>VLOOKUP(B60,home!$B$2:$E$405,3,FALSE)</f>
        <v>1.0678000000000001</v>
      </c>
      <c r="G60">
        <f>VLOOKUP(C60,away!$B$2:$E$405,4,FALSE)</f>
        <v>1.0678000000000001</v>
      </c>
      <c r="H60">
        <f>VLOOKUP(A60,away!$A$2:$E$405,3,FALSE)</f>
        <v>0.93330000000000002</v>
      </c>
      <c r="I60">
        <f>VLOOKUP(C60,away!$B$2:$E$405,3,FALSE)</f>
        <v>1.0714999999999999</v>
      </c>
      <c r="J60">
        <f>VLOOKUP(B60,home!$B$2:$E$405,4,FALSE)</f>
        <v>0.42859999999999998</v>
      </c>
      <c r="K60" s="3">
        <f t="shared" si="58"/>
        <v>1.4949120769240001</v>
      </c>
      <c r="L60" s="3">
        <f t="shared" si="59"/>
        <v>0.42861326516999998</v>
      </c>
      <c r="M60" s="5">
        <f t="shared" si="60"/>
        <v>0.14609103238423701</v>
      </c>
      <c r="N60" s="5">
        <f t="shared" si="61"/>
        <v>0.21839324864149115</v>
      </c>
      <c r="O60" s="5">
        <f t="shared" si="62"/>
        <v>6.2616554402264032E-2</v>
      </c>
      <c r="P60" s="5">
        <f t="shared" si="63"/>
        <v>9.3606243391313182E-2</v>
      </c>
      <c r="Q60" s="5">
        <f t="shared" si="64"/>
        <v>0.16323935245641555</v>
      </c>
      <c r="R60" s="5">
        <f t="shared" si="65"/>
        <v>1.341914291802466E-2</v>
      </c>
      <c r="S60" s="5">
        <f t="shared" si="66"/>
        <v>1.4994296122824819E-2</v>
      </c>
      <c r="T60" s="5">
        <f t="shared" si="67"/>
        <v>6.996655186058072E-2</v>
      </c>
      <c r="U60" s="5">
        <f t="shared" si="68"/>
        <v>2.0060438810124235E-2</v>
      </c>
      <c r="V60" s="5">
        <f t="shared" si="69"/>
        <v>1.0674924998993719E-3</v>
      </c>
      <c r="W60" s="5">
        <f t="shared" si="70"/>
        <v>8.1342826472116367E-2</v>
      </c>
      <c r="X60" s="5">
        <f t="shared" si="71"/>
        <v>3.4864614452370504E-2</v>
      </c>
      <c r="Y60" s="5">
        <f t="shared" si="72"/>
        <v>7.4717181196618451E-3</v>
      </c>
      <c r="Z60" s="5">
        <f t="shared" si="73"/>
        <v>1.9172075539591433E-3</v>
      </c>
      <c r="AA60" s="5">
        <f t="shared" si="74"/>
        <v>2.8660567263834452E-3</v>
      </c>
      <c r="AB60" s="5">
        <f t="shared" si="75"/>
        <v>2.1422514067099383E-3</v>
      </c>
      <c r="AC60" s="5">
        <f t="shared" si="76"/>
        <v>4.2749014575536145E-5</v>
      </c>
      <c r="AD60" s="5">
        <f t="shared" si="77"/>
        <v>3.0400093416075004E-2</v>
      </c>
      <c r="AE60" s="5">
        <f t="shared" si="78"/>
        <v>1.3029883300536926E-2</v>
      </c>
      <c r="AF60" s="5">
        <f t="shared" si="79"/>
        <v>2.7923904131135937E-3</v>
      </c>
      <c r="AG60" s="5">
        <f t="shared" si="80"/>
        <v>3.9895185753134073E-4</v>
      </c>
      <c r="AH60" s="5">
        <f t="shared" si="81"/>
        <v>2.0543514742775432E-4</v>
      </c>
      <c r="AI60" s="5">
        <f t="shared" si="82"/>
        <v>3.0710748291441238E-4</v>
      </c>
      <c r="AJ60" s="5">
        <f t="shared" si="83"/>
        <v>2.2954934256124305E-4</v>
      </c>
      <c r="AK60" s="5">
        <f t="shared" si="84"/>
        <v>1.1438536148158889E-4</v>
      </c>
      <c r="AL60" s="5">
        <f t="shared" si="85"/>
        <v>1.0956386843983156E-6</v>
      </c>
      <c r="AM60" s="5">
        <f t="shared" si="86"/>
        <v>9.0890933574616535E-3</v>
      </c>
      <c r="AN60" s="5">
        <f t="shared" si="87"/>
        <v>3.8957059813765973E-3</v>
      </c>
      <c r="AO60" s="5">
        <f t="shared" si="88"/>
        <v>8.3487563041006118E-4</v>
      </c>
      <c r="AP60" s="5">
        <f t="shared" si="89"/>
        <v>1.1927958998697278E-4</v>
      </c>
      <c r="AQ60" s="5">
        <f t="shared" si="90"/>
        <v>1.278120363311381E-5</v>
      </c>
      <c r="AR60" s="5">
        <f t="shared" si="91"/>
        <v>1.7610445863938027E-5</v>
      </c>
      <c r="AS60" s="5">
        <f t="shared" si="92"/>
        <v>2.6326068202017267E-5</v>
      </c>
      <c r="AT60" s="5">
        <f t="shared" si="93"/>
        <v>1.9677578646560255E-5</v>
      </c>
      <c r="AU60" s="5">
        <f t="shared" si="94"/>
        <v>9.8054166544549158E-6</v>
      </c>
      <c r="AV60" s="5">
        <f t="shared" si="95"/>
        <v>3.6645589440040952E-6</v>
      </c>
      <c r="AW60" s="5">
        <f t="shared" si="96"/>
        <v>1.9500516539993422E-8</v>
      </c>
      <c r="AX60" s="5">
        <f t="shared" si="97"/>
        <v>2.2645659047265268E-3</v>
      </c>
      <c r="AY60" s="5">
        <f t="shared" si="98"/>
        <v>9.7062298661749178E-4</v>
      </c>
      <c r="AZ60" s="5">
        <f t="shared" si="99"/>
        <v>2.0801094377159016E-4</v>
      </c>
      <c r="BA60" s="5">
        <f t="shared" si="100"/>
        <v>2.9718749933678168E-5</v>
      </c>
      <c r="BB60" s="5">
        <f t="shared" si="101"/>
        <v>3.1844626114611296E-6</v>
      </c>
      <c r="BC60" s="5">
        <f t="shared" si="102"/>
        <v>2.7298058354202808E-7</v>
      </c>
      <c r="BD60" s="5">
        <f t="shared" si="103"/>
        <v>1.2580117838069989E-6</v>
      </c>
      <c r="BE60" s="5">
        <f t="shared" si="104"/>
        <v>1.8806170085257871E-6</v>
      </c>
      <c r="BF60" s="5">
        <f t="shared" si="105"/>
        <v>1.4056785390569423E-6</v>
      </c>
      <c r="BG60" s="5">
        <f t="shared" si="106"/>
        <v>7.0045527476970273E-7</v>
      </c>
      <c r="BH60" s="5">
        <f t="shared" si="107"/>
        <v>2.6177976239958688E-7</v>
      </c>
      <c r="BI60" s="5">
        <f t="shared" si="108"/>
        <v>7.8267545661087484E-8</v>
      </c>
      <c r="BJ60" s="8">
        <f t="shared" si="109"/>
        <v>0.63932774278100568</v>
      </c>
      <c r="BK60" s="8">
        <f t="shared" si="110"/>
        <v>0.25677353203815173</v>
      </c>
      <c r="BL60" s="8">
        <f t="shared" si="111"/>
        <v>0.1020435904761165</v>
      </c>
      <c r="BM60" s="8">
        <f t="shared" si="112"/>
        <v>0.30172589516938669</v>
      </c>
      <c r="BN60" s="8">
        <f t="shared" si="113"/>
        <v>0.69736557419374556</v>
      </c>
    </row>
    <row r="61" spans="1:66" x14ac:dyDescent="0.25">
      <c r="A61" t="s">
        <v>136</v>
      </c>
      <c r="B61" t="s">
        <v>468</v>
      </c>
      <c r="C61" t="s">
        <v>405</v>
      </c>
      <c r="D61" s="7" t="s">
        <v>473</v>
      </c>
      <c r="E61">
        <f>VLOOKUP(A61,home!$A$2:$E$405,3,FALSE)</f>
        <v>1.3110999999999999</v>
      </c>
      <c r="F61">
        <f>VLOOKUP(B61,home!$B$2:$E$405,3,FALSE)</f>
        <v>0.19070000000000001</v>
      </c>
      <c r="G61">
        <f>VLOOKUP(C61,away!$B$2:$E$405,4,FALSE)</f>
        <v>0.9153</v>
      </c>
      <c r="H61">
        <f>VLOOKUP(A61,away!$A$2:$E$405,3,FALSE)</f>
        <v>0.93330000000000002</v>
      </c>
      <c r="I61">
        <f>VLOOKUP(C61,away!$B$2:$E$405,3,FALSE)</f>
        <v>0.21429999999999999</v>
      </c>
      <c r="J61">
        <f>VLOOKUP(B61,home!$B$2:$E$405,4,FALSE)</f>
        <v>1.0714999999999999</v>
      </c>
      <c r="K61" s="3">
        <f t="shared" si="58"/>
        <v>0.22884950258100001</v>
      </c>
      <c r="L61" s="3">
        <f t="shared" si="59"/>
        <v>0.21430663258499999</v>
      </c>
      <c r="M61" s="5">
        <f t="shared" si="60"/>
        <v>0.64200695939872521</v>
      </c>
      <c r="N61" s="5">
        <f t="shared" si="61"/>
        <v>0.14692297331193857</v>
      </c>
      <c r="O61" s="5">
        <f t="shared" si="62"/>
        <v>0.13758634956487562</v>
      </c>
      <c r="P61" s="5">
        <f t="shared" si="63"/>
        <v>3.1486567659857377E-2</v>
      </c>
      <c r="Q61" s="5">
        <f t="shared" si="64"/>
        <v>1.6811624680079341E-2</v>
      </c>
      <c r="R61" s="5">
        <f t="shared" si="65"/>
        <v>1.4742833632455583E-2</v>
      </c>
      <c r="S61" s="5">
        <f t="shared" si="66"/>
        <v>3.8605654054252005E-4</v>
      </c>
      <c r="T61" s="5">
        <f t="shared" si="67"/>
        <v>3.6028426734706809E-3</v>
      </c>
      <c r="U61" s="5">
        <f t="shared" si="68"/>
        <v>3.3738901434218981E-3</v>
      </c>
      <c r="V61" s="5">
        <f t="shared" si="69"/>
        <v>2.1037493279420241E-6</v>
      </c>
      <c r="W61" s="5">
        <f t="shared" si="70"/>
        <v>1.2824439818715401E-3</v>
      </c>
      <c r="X61" s="5">
        <f t="shared" si="71"/>
        <v>2.7483625123378853E-4</v>
      </c>
      <c r="Y61" s="5">
        <f t="shared" si="72"/>
        <v>2.9449615757099127E-5</v>
      </c>
      <c r="Z61" s="5">
        <f t="shared" si="73"/>
        <v>1.0531623435108136E-3</v>
      </c>
      <c r="AA61" s="5">
        <f t="shared" si="74"/>
        <v>2.4101567844949E-4</v>
      </c>
      <c r="AB61" s="5">
        <f t="shared" si="75"/>
        <v>2.7578159063694016E-5</v>
      </c>
      <c r="AC61" s="5">
        <f t="shared" si="76"/>
        <v>6.4485131920983414E-9</v>
      </c>
      <c r="AD61" s="5">
        <f t="shared" si="77"/>
        <v>7.337166683482473E-5</v>
      </c>
      <c r="AE61" s="5">
        <f t="shared" si="78"/>
        <v>1.5724034846519812E-5</v>
      </c>
      <c r="AF61" s="5">
        <f t="shared" si="79"/>
        <v>1.6848824793034288E-6</v>
      </c>
      <c r="AG61" s="5">
        <f t="shared" si="80"/>
        <v>1.203604968136613E-7</v>
      </c>
      <c r="AH61" s="5">
        <f t="shared" si="81"/>
        <v>5.6424918850782347E-5</v>
      </c>
      <c r="AI61" s="5">
        <f t="shared" si="82"/>
        <v>1.2912814612174832E-5</v>
      </c>
      <c r="AJ61" s="5">
        <f t="shared" si="83"/>
        <v>1.4775456004584395E-6</v>
      </c>
      <c r="AK61" s="5">
        <f t="shared" si="84"/>
        <v>1.1271185856855294E-7</v>
      </c>
      <c r="AL61" s="5">
        <f t="shared" si="85"/>
        <v>1.2650426538593721E-11</v>
      </c>
      <c r="AM61" s="5">
        <f t="shared" si="86"/>
        <v>3.3582138917377017E-6</v>
      </c>
      <c r="AN61" s="5">
        <f t="shared" si="87"/>
        <v>7.1968751063847456E-7</v>
      </c>
      <c r="AO61" s="5">
        <f t="shared" si="88"/>
        <v>7.7116903459206399E-8</v>
      </c>
      <c r="AP61" s="5">
        <f t="shared" si="89"/>
        <v>5.5088879652416901E-9</v>
      </c>
      <c r="AQ61" s="5">
        <f t="shared" si="90"/>
        <v>2.9514780727974462E-10</v>
      </c>
      <c r="AR61" s="5">
        <f t="shared" si="91"/>
        <v>2.4184468705586097E-6</v>
      </c>
      <c r="AS61" s="5">
        <f t="shared" si="92"/>
        <v>5.5346036334591404E-7</v>
      </c>
      <c r="AT61" s="5">
        <f t="shared" si="93"/>
        <v>6.3329564425005986E-8</v>
      </c>
      <c r="AU61" s="5">
        <f t="shared" si="94"/>
        <v>4.8309797724446713E-9</v>
      </c>
      <c r="AV61" s="5">
        <f t="shared" si="95"/>
        <v>2.7639182947570889E-10</v>
      </c>
      <c r="AW61" s="5">
        <f t="shared" si="96"/>
        <v>1.723408590056985E-14</v>
      </c>
      <c r="AX61" s="5">
        <f t="shared" si="97"/>
        <v>1.2808759644746275E-7</v>
      </c>
      <c r="AY61" s="5">
        <f t="shared" si="98"/>
        <v>2.7450021470562144E-8</v>
      </c>
      <c r="AZ61" s="5">
        <f t="shared" si="99"/>
        <v>2.9413608328710608E-9</v>
      </c>
      <c r="BA61" s="5">
        <f t="shared" si="100"/>
        <v>2.1011771177000278E-10</v>
      </c>
      <c r="BB61" s="5">
        <f t="shared" si="101"/>
        <v>1.1257404813973723E-11</v>
      </c>
      <c r="BC61" s="5">
        <f t="shared" si="102"/>
        <v>4.8250730346577528E-13</v>
      </c>
      <c r="BD61" s="5">
        <f t="shared" si="103"/>
        <v>8.638153415252459E-8</v>
      </c>
      <c r="BE61" s="5">
        <f t="shared" si="104"/>
        <v>1.976837112298892E-8</v>
      </c>
      <c r="BF61" s="5">
        <f t="shared" si="105"/>
        <v>2.2619909491663097E-9</v>
      </c>
      <c r="BG61" s="5">
        <f t="shared" si="106"/>
        <v>1.7255183451981133E-10</v>
      </c>
      <c r="BH61" s="5">
        <f t="shared" si="107"/>
        <v>9.8721003748244621E-12</v>
      </c>
      <c r="BI61" s="5">
        <f t="shared" si="108"/>
        <v>4.5184505204165675E-13</v>
      </c>
      <c r="BJ61" s="8">
        <f t="shared" si="109"/>
        <v>0.16901939098218646</v>
      </c>
      <c r="BK61" s="8">
        <f t="shared" si="110"/>
        <v>0.67388172125963808</v>
      </c>
      <c r="BL61" s="8">
        <f t="shared" si="111"/>
        <v>0.15604574410813024</v>
      </c>
      <c r="BM61" s="8">
        <f t="shared" si="112"/>
        <v>1.0442682995529683E-2</v>
      </c>
      <c r="BN61" s="8">
        <f t="shared" si="113"/>
        <v>0.98955730824793164</v>
      </c>
    </row>
    <row r="62" spans="1:66" x14ac:dyDescent="0.25">
      <c r="A62" t="s">
        <v>136</v>
      </c>
      <c r="B62" t="s">
        <v>469</v>
      </c>
      <c r="C62" t="s">
        <v>139</v>
      </c>
      <c r="D62" s="7" t="s">
        <v>473</v>
      </c>
      <c r="E62">
        <f>VLOOKUP(A62,home!$A$2:$E$405,3,FALSE)</f>
        <v>1.3110999999999999</v>
      </c>
      <c r="F62">
        <f>VLOOKUP(B62,home!$B$2:$E$405,3,FALSE)</f>
        <v>0.45760000000000001</v>
      </c>
      <c r="G62">
        <f>VLOOKUP(C62,away!$B$2:$E$405,4,FALSE)</f>
        <v>1.0678000000000001</v>
      </c>
      <c r="H62">
        <f>VLOOKUP(A62,away!$A$2:$E$405,3,FALSE)</f>
        <v>0.93330000000000002</v>
      </c>
      <c r="I62">
        <f>VLOOKUP(C62,away!$B$2:$E$405,3,FALSE)</f>
        <v>1.0714999999999999</v>
      </c>
      <c r="J62">
        <f>VLOOKUP(B62,home!$B$2:$E$405,4,FALSE)</f>
        <v>1.2858000000000001</v>
      </c>
      <c r="K62" s="3">
        <f t="shared" si="58"/>
        <v>0.64063660460799998</v>
      </c>
      <c r="L62" s="3">
        <f t="shared" si="59"/>
        <v>1.28583979551</v>
      </c>
      <c r="M62" s="5">
        <f t="shared" si="60"/>
        <v>0.1456605447802512</v>
      </c>
      <c r="N62" s="5">
        <f t="shared" si="61"/>
        <v>9.3315476833371644E-2</v>
      </c>
      <c r="O62" s="5">
        <f t="shared" si="62"/>
        <v>0.18729612511411342</v>
      </c>
      <c r="P62" s="5">
        <f t="shared" si="63"/>
        <v>0.11998875364934074</v>
      </c>
      <c r="Q62" s="5">
        <f t="shared" si="64"/>
        <v>2.9890655117953847E-2</v>
      </c>
      <c r="R62" s="5">
        <f t="shared" si="65"/>
        <v>0.12041640560827351</v>
      </c>
      <c r="S62" s="5">
        <f t="shared" si="66"/>
        <v>2.4710365157638397E-2</v>
      </c>
      <c r="T62" s="5">
        <f t="shared" si="67"/>
        <v>3.8434593864529708E-2</v>
      </c>
      <c r="U62" s="5">
        <f t="shared" si="68"/>
        <v>7.7143157227984038E-2</v>
      </c>
      <c r="V62" s="5">
        <f t="shared" si="69"/>
        <v>2.2617013961835283E-3</v>
      </c>
      <c r="W62" s="5">
        <f t="shared" si="70"/>
        <v>6.3830159347582306E-3</v>
      </c>
      <c r="X62" s="5">
        <f t="shared" si="71"/>
        <v>8.2075359042865954E-3</v>
      </c>
      <c r="Y62" s="5">
        <f t="shared" si="72"/>
        <v>5.2767881444044295E-3</v>
      </c>
      <c r="Z62" s="5">
        <f t="shared" si="73"/>
        <v>5.1612068787797213E-2</v>
      </c>
      <c r="AA62" s="5">
        <f t="shared" si="74"/>
        <v>3.3064580505008934E-2</v>
      </c>
      <c r="AB62" s="5">
        <f t="shared" si="75"/>
        <v>1.0591190293758396E-2</v>
      </c>
      <c r="AC62" s="5">
        <f t="shared" si="76"/>
        <v>1.164431367054678E-4</v>
      </c>
      <c r="AD62" s="5">
        <f t="shared" si="77"/>
        <v>1.0222984139005677E-3</v>
      </c>
      <c r="AE62" s="5">
        <f t="shared" si="78"/>
        <v>1.3145119834801033E-3</v>
      </c>
      <c r="AF62" s="5">
        <f t="shared" si="79"/>
        <v>8.4512591001675039E-4</v>
      </c>
      <c r="AG62" s="5">
        <f t="shared" si="80"/>
        <v>3.6223217577204702E-4</v>
      </c>
      <c r="AH62" s="5">
        <f t="shared" si="81"/>
        <v>1.65912129939873E-2</v>
      </c>
      <c r="AI62" s="5">
        <f t="shared" si="82"/>
        <v>1.062893835879615E-2</v>
      </c>
      <c r="AJ62" s="5">
        <f t="shared" si="83"/>
        <v>3.4046434903834467E-3</v>
      </c>
      <c r="AK62" s="5">
        <f t="shared" si="84"/>
        <v>7.2704641519332706E-4</v>
      </c>
      <c r="AL62" s="5">
        <f t="shared" si="85"/>
        <v>3.8368294902061097E-6</v>
      </c>
      <c r="AM62" s="5">
        <f t="shared" si="86"/>
        <v>1.3098435695548078E-4</v>
      </c>
      <c r="AN62" s="5">
        <f t="shared" si="87"/>
        <v>1.6842489876264425E-4</v>
      </c>
      <c r="AO62" s="5">
        <f t="shared" si="88"/>
        <v>1.0828371869187548E-4</v>
      </c>
      <c r="AP62" s="5">
        <f t="shared" si="89"/>
        <v>4.6411838233274513E-5</v>
      </c>
      <c r="AQ62" s="5">
        <f t="shared" si="90"/>
        <v>1.4919547145779219E-5</v>
      </c>
      <c r="AR62" s="5">
        <f t="shared" si="91"/>
        <v>4.2667283846902944E-3</v>
      </c>
      <c r="AS62" s="5">
        <f t="shared" si="92"/>
        <v>2.7334223851525662E-3</v>
      </c>
      <c r="AT62" s="5">
        <f t="shared" si="93"/>
        <v>8.7556521789182039E-4</v>
      </c>
      <c r="AU62" s="5">
        <f t="shared" si="94"/>
        <v>1.8697304276769317E-4</v>
      </c>
      <c r="AV62" s="5">
        <f t="shared" si="95"/>
        <v>2.9945443817980324E-5</v>
      </c>
      <c r="AW62" s="5">
        <f t="shared" si="96"/>
        <v>8.7794763043342226E-8</v>
      </c>
      <c r="AX62" s="5">
        <f t="shared" si="97"/>
        <v>1.3985562282786903E-5</v>
      </c>
      <c r="AY62" s="5">
        <f t="shared" si="98"/>
        <v>1.7983192545791079E-5</v>
      </c>
      <c r="AZ62" s="5">
        <f t="shared" si="99"/>
        <v>1.156175231284848E-5</v>
      </c>
      <c r="BA62" s="5">
        <f t="shared" si="100"/>
        <v>4.9555204098967869E-6</v>
      </c>
      <c r="BB62" s="5">
        <f t="shared" si="101"/>
        <v>1.5930013376268284E-6</v>
      </c>
      <c r="BC62" s="5">
        <f t="shared" si="102"/>
        <v>4.0966890284424735E-7</v>
      </c>
      <c r="BD62" s="5">
        <f t="shared" si="103"/>
        <v>9.1438819227781403E-4</v>
      </c>
      <c r="BE62" s="5">
        <f t="shared" si="104"/>
        <v>5.857905467945056E-4</v>
      </c>
      <c r="BF62" s="5">
        <f t="shared" si="105"/>
        <v>1.876394334549479E-4</v>
      </c>
      <c r="BG62" s="5">
        <f t="shared" si="106"/>
        <v>4.0069563179715535E-5</v>
      </c>
      <c r="BH62" s="5">
        <f t="shared" si="107"/>
        <v>6.417507225894672E-6</v>
      </c>
      <c r="BI62" s="5">
        <f t="shared" si="108"/>
        <v>8.2225800784889396E-7</v>
      </c>
      <c r="BJ62" s="8">
        <f t="shared" si="109"/>
        <v>0.18557174734005483</v>
      </c>
      <c r="BK62" s="8">
        <f t="shared" si="110"/>
        <v>0.29275962814215539</v>
      </c>
      <c r="BL62" s="8">
        <f t="shared" si="111"/>
        <v>0.46969106198275956</v>
      </c>
      <c r="BM62" s="8">
        <f t="shared" si="112"/>
        <v>0.30304864975167978</v>
      </c>
      <c r="BN62" s="8">
        <f t="shared" si="113"/>
        <v>0.69656796110330432</v>
      </c>
    </row>
    <row r="63" spans="1:66" x14ac:dyDescent="0.25">
      <c r="A63" t="s">
        <v>136</v>
      </c>
      <c r="B63" t="s">
        <v>439</v>
      </c>
      <c r="C63" t="s">
        <v>134</v>
      </c>
      <c r="D63" s="7" t="s">
        <v>473</v>
      </c>
      <c r="E63">
        <f>VLOOKUP(A63,home!$A$2:$E$405,3,FALSE)</f>
        <v>1.3110999999999999</v>
      </c>
      <c r="F63">
        <f>VLOOKUP(B63,home!$B$2:$E$405,3,FALSE)</f>
        <v>1.0678000000000001</v>
      </c>
      <c r="G63">
        <f>VLOOKUP(C63,away!$B$2:$E$405,4,FALSE)</f>
        <v>0.95340000000000003</v>
      </c>
      <c r="H63">
        <f>VLOOKUP(A63,away!$A$2:$E$405,3,FALSE)</f>
        <v>0.93330000000000002</v>
      </c>
      <c r="I63">
        <f>VLOOKUP(C63,away!$B$2:$E$405,3,FALSE)</f>
        <v>0.80359999999999998</v>
      </c>
      <c r="J63">
        <f>VLOOKUP(B63,home!$B$2:$E$405,4,FALSE)</f>
        <v>0.42859999999999998</v>
      </c>
      <c r="K63" s="3">
        <f t="shared" si="58"/>
        <v>1.3347529257719999</v>
      </c>
      <c r="L63" s="3">
        <f t="shared" si="59"/>
        <v>0.32144994856799997</v>
      </c>
      <c r="M63" s="5">
        <f t="shared" si="60"/>
        <v>0.19086233416585019</v>
      </c>
      <c r="N63" s="5">
        <f t="shared" si="61"/>
        <v>0.25475405894754166</v>
      </c>
      <c r="O63" s="5">
        <f t="shared" si="62"/>
        <v>6.1352687501180968E-2</v>
      </c>
      <c r="P63" s="5">
        <f t="shared" si="63"/>
        <v>8.1890679146176495E-2</v>
      </c>
      <c r="Q63" s="5">
        <f t="shared" si="64"/>
        <v>0.17001686276626193</v>
      </c>
      <c r="R63" s="5">
        <f t="shared" si="65"/>
        <v>9.8609091208815974E-3</v>
      </c>
      <c r="S63" s="5">
        <f t="shared" si="66"/>
        <v>8.7839271173257849E-3</v>
      </c>
      <c r="T63" s="5">
        <f t="shared" si="67"/>
        <v>5.4651911791907606E-2</v>
      </c>
      <c r="U63" s="5">
        <f t="shared" si="68"/>
        <v>1.3161877299868511E-2</v>
      </c>
      <c r="V63" s="5">
        <f t="shared" si="69"/>
        <v>4.1875543458649736E-4</v>
      </c>
      <c r="W63" s="5">
        <f t="shared" si="70"/>
        <v>7.5643501669281549E-2</v>
      </c>
      <c r="X63" s="5">
        <f t="shared" si="71"/>
        <v>2.4315599721093973E-2</v>
      </c>
      <c r="Y63" s="5">
        <f t="shared" si="72"/>
        <v>3.9081241398728657E-3</v>
      </c>
      <c r="Z63" s="5">
        <f t="shared" si="73"/>
        <v>1.0565962432470372E-3</v>
      </c>
      <c r="AA63" s="5">
        <f t="shared" si="74"/>
        <v>1.4102949270336867E-3</v>
      </c>
      <c r="AB63" s="5">
        <f t="shared" si="75"/>
        <v>9.4119764002981144E-4</v>
      </c>
      <c r="AC63" s="5">
        <f t="shared" si="76"/>
        <v>1.1229352521384048E-5</v>
      </c>
      <c r="AD63" s="5">
        <f t="shared" si="77"/>
        <v>2.5241346292178179E-2</v>
      </c>
      <c r="AE63" s="5">
        <f t="shared" si="78"/>
        <v>8.1138294674077509E-3</v>
      </c>
      <c r="AF63" s="5">
        <f t="shared" si="79"/>
        <v>1.3040950324938721E-3</v>
      </c>
      <c r="AG63" s="5">
        <f t="shared" si="80"/>
        <v>1.3973376037431317E-4</v>
      </c>
      <c r="AH63" s="5">
        <f t="shared" si="81"/>
        <v>8.4910702012225517E-5</v>
      </c>
      <c r="AI63" s="5">
        <f t="shared" si="82"/>
        <v>1.1333480794017244E-4</v>
      </c>
      <c r="AJ63" s="5">
        <f t="shared" si="83"/>
        <v>7.5636983244976438E-5</v>
      </c>
      <c r="AK63" s="5">
        <f t="shared" si="84"/>
        <v>3.3652228227600009E-5</v>
      </c>
      <c r="AL63" s="5">
        <f t="shared" si="85"/>
        <v>1.927209595055877E-7</v>
      </c>
      <c r="AM63" s="5">
        <f t="shared" si="86"/>
        <v>6.738192162781805E-3</v>
      </c>
      <c r="AN63" s="5">
        <f t="shared" si="87"/>
        <v>2.1659915241675114E-3</v>
      </c>
      <c r="AO63" s="5">
        <f t="shared" si="88"/>
        <v>3.4812893202118523E-4</v>
      </c>
      <c r="AP63" s="5">
        <f t="shared" si="89"/>
        <v>3.7302009097747589E-5</v>
      </c>
      <c r="AQ63" s="5">
        <f t="shared" si="90"/>
        <v>2.9976822264885066E-6</v>
      </c>
      <c r="AR63" s="5">
        <f t="shared" si="91"/>
        <v>5.4589081589405349E-6</v>
      </c>
      <c r="AS63" s="5">
        <f t="shared" si="92"/>
        <v>7.2862936366665203E-6</v>
      </c>
      <c r="AT63" s="5">
        <f t="shared" si="93"/>
        <v>4.8627008747872727E-6</v>
      </c>
      <c r="AU63" s="5">
        <f t="shared" si="94"/>
        <v>2.1635014065921247E-6</v>
      </c>
      <c r="AV63" s="5">
        <f t="shared" si="95"/>
        <v>7.2193495809016887E-7</v>
      </c>
      <c r="AW63" s="5">
        <f t="shared" si="96"/>
        <v>2.2968926106099863E-9</v>
      </c>
      <c r="AX63" s="5">
        <f t="shared" si="97"/>
        <v>1.4989702839478289E-3</v>
      </c>
      <c r="AY63" s="5">
        <f t="shared" si="98"/>
        <v>4.8184392067998985E-4</v>
      </c>
      <c r="AZ63" s="5">
        <f t="shared" si="99"/>
        <v>7.7444351760193103E-5</v>
      </c>
      <c r="BA63" s="5">
        <f t="shared" si="100"/>
        <v>8.2981609633987251E-6</v>
      </c>
      <c r="BB63" s="5">
        <f t="shared" si="101"/>
        <v>6.6686085372337609E-7</v>
      </c>
      <c r="BC63" s="5">
        <f t="shared" si="102"/>
        <v>4.2872477426278382E-8</v>
      </c>
      <c r="BD63" s="5">
        <f t="shared" si="103"/>
        <v>2.9246095782147827E-7</v>
      </c>
      <c r="BE63" s="5">
        <f t="shared" si="104"/>
        <v>3.9036311912629954E-7</v>
      </c>
      <c r="BF63" s="5">
        <f t="shared" si="105"/>
        <v>2.6051915768365609E-7</v>
      </c>
      <c r="BG63" s="5">
        <f t="shared" si="106"/>
        <v>1.1590956931263896E-7</v>
      </c>
      <c r="BH63" s="5">
        <f t="shared" si="107"/>
        <v>3.8677659191254313E-8</v>
      </c>
      <c r="BI63" s="5">
        <f t="shared" si="108"/>
        <v>1.032502375350779E-8</v>
      </c>
      <c r="BJ63" s="8">
        <f t="shared" si="109"/>
        <v>0.62944894234939108</v>
      </c>
      <c r="BK63" s="8">
        <f t="shared" si="110"/>
        <v>0.28244896185809987</v>
      </c>
      <c r="BL63" s="8">
        <f t="shared" si="111"/>
        <v>8.7056102804941485E-2</v>
      </c>
      <c r="BM63" s="8">
        <f t="shared" si="112"/>
        <v>0.23079122998399915</v>
      </c>
      <c r="BN63" s="8">
        <f t="shared" si="113"/>
        <v>0.76873753164789282</v>
      </c>
    </row>
    <row r="64" spans="1:66" x14ac:dyDescent="0.25">
      <c r="A64" t="s">
        <v>136</v>
      </c>
      <c r="B64" t="s">
        <v>151</v>
      </c>
      <c r="C64" t="s">
        <v>142</v>
      </c>
      <c r="D64" s="7" t="s">
        <v>473</v>
      </c>
      <c r="E64">
        <f>VLOOKUP(A64,home!$A$2:$E$405,3,FALSE)</f>
        <v>1.3110999999999999</v>
      </c>
      <c r="F64">
        <f>VLOOKUP(B64,home!$B$2:$E$405,3,FALSE)</f>
        <v>1.1440999999999999</v>
      </c>
      <c r="G64">
        <f>VLOOKUP(C64,away!$B$2:$E$405,4,FALSE)</f>
        <v>0.57199999999999995</v>
      </c>
      <c r="H64">
        <f>VLOOKUP(A64,away!$A$2:$E$405,3,FALSE)</f>
        <v>0.93330000000000002</v>
      </c>
      <c r="I64">
        <f>VLOOKUP(C64,away!$B$2:$E$405,3,FALSE)</f>
        <v>1.6072</v>
      </c>
      <c r="J64">
        <f>VLOOKUP(B64,home!$B$2:$E$405,4,FALSE)</f>
        <v>0.80359999999999998</v>
      </c>
      <c r="K64" s="3">
        <f t="shared" si="58"/>
        <v>0.85801687971999985</v>
      </c>
      <c r="L64" s="3">
        <f t="shared" si="59"/>
        <v>1.2053998071359999</v>
      </c>
      <c r="M64" s="5">
        <f t="shared" si="60"/>
        <v>0.1270192426774289</v>
      </c>
      <c r="N64" s="5">
        <f t="shared" si="61"/>
        <v>0.10898465426648496</v>
      </c>
      <c r="O64" s="5">
        <f t="shared" si="62"/>
        <v>0.15310897062593354</v>
      </c>
      <c r="P64" s="5">
        <f t="shared" si="63"/>
        <v>0.13137008123360461</v>
      </c>
      <c r="Q64" s="5">
        <f t="shared" si="64"/>
        <v>4.6755336495546196E-2</v>
      </c>
      <c r="R64" s="5">
        <f t="shared" si="65"/>
        <v>9.2278761831645906E-2</v>
      </c>
      <c r="S64" s="5">
        <f t="shared" si="66"/>
        <v>3.3967487680491841E-2</v>
      </c>
      <c r="T64" s="5">
        <f t="shared" si="67"/>
        <v>5.6358873594310167E-2</v>
      </c>
      <c r="U64" s="5">
        <f t="shared" si="68"/>
        <v>7.9176735291213829E-2</v>
      </c>
      <c r="V64" s="5">
        <f t="shared" si="69"/>
        <v>3.903443220996331E-3</v>
      </c>
      <c r="W64" s="5">
        <f t="shared" si="70"/>
        <v>1.337228931005573E-2</v>
      </c>
      <c r="X64" s="5">
        <f t="shared" si="71"/>
        <v>1.6118954955307969E-2</v>
      </c>
      <c r="Y64" s="5">
        <f t="shared" si="72"/>
        <v>9.7148925971810504E-3</v>
      </c>
      <c r="Z64" s="5">
        <f t="shared" si="73"/>
        <v>3.7077600571538284E-2</v>
      </c>
      <c r="AA64" s="5">
        <f t="shared" si="74"/>
        <v>3.1813207149895759E-2</v>
      </c>
      <c r="AB64" s="5">
        <f t="shared" si="75"/>
        <v>1.3648134366319774E-2</v>
      </c>
      <c r="AC64" s="5">
        <f t="shared" si="76"/>
        <v>2.5232183438502652E-4</v>
      </c>
      <c r="AD64" s="5">
        <f t="shared" si="77"/>
        <v>2.8684124871317805E-3</v>
      </c>
      <c r="AE64" s="5">
        <f t="shared" si="78"/>
        <v>3.4575838587751419E-3</v>
      </c>
      <c r="AF64" s="5">
        <f t="shared" si="79"/>
        <v>2.0838854582620517E-3</v>
      </c>
      <c r="AG64" s="5">
        <f t="shared" si="80"/>
        <v>8.3730504316086409E-4</v>
      </c>
      <c r="AH64" s="5">
        <f t="shared" si="81"/>
        <v>1.1173333144499479E-2</v>
      </c>
      <c r="AI64" s="5">
        <f t="shared" si="82"/>
        <v>9.5869084407154952E-3</v>
      </c>
      <c r="AJ64" s="5">
        <f t="shared" si="83"/>
        <v>4.1128646332320197E-3</v>
      </c>
      <c r="AK64" s="5">
        <f t="shared" si="84"/>
        <v>1.1763024264388265E-3</v>
      </c>
      <c r="AL64" s="5">
        <f t="shared" si="85"/>
        <v>1.0438588415883642E-5</v>
      </c>
      <c r="AM64" s="5">
        <f t="shared" si="86"/>
        <v>4.9222926639173913E-4</v>
      </c>
      <c r="AN64" s="5">
        <f t="shared" si="87"/>
        <v>5.9333306277529704E-4</v>
      </c>
      <c r="AO64" s="5">
        <f t="shared" si="88"/>
        <v>3.5760177971837768E-4</v>
      </c>
      <c r="AP64" s="5">
        <f t="shared" si="89"/>
        <v>1.4368437210134094E-4</v>
      </c>
      <c r="AQ64" s="5">
        <f t="shared" si="90"/>
        <v>4.3299278604853428E-5</v>
      </c>
      <c r="AR64" s="5">
        <f t="shared" si="91"/>
        <v>2.6936667234891873E-3</v>
      </c>
      <c r="AS64" s="5">
        <f t="shared" si="92"/>
        <v>2.311211517093788E-3</v>
      </c>
      <c r="AT64" s="5">
        <f t="shared" si="93"/>
        <v>9.9152924713486953E-4</v>
      </c>
      <c r="AU64" s="5">
        <f t="shared" si="94"/>
        <v>2.8358294359259387E-4</v>
      </c>
      <c r="AV64" s="5">
        <f t="shared" si="95"/>
        <v>6.0829738100782496E-5</v>
      </c>
      <c r="AW64" s="5">
        <f t="shared" si="96"/>
        <v>2.9989292681890959E-7</v>
      </c>
      <c r="AX64" s="5">
        <f t="shared" si="97"/>
        <v>7.0390169876050735E-5</v>
      </c>
      <c r="AY64" s="5">
        <f t="shared" si="98"/>
        <v>8.484829719286183E-5</v>
      </c>
      <c r="AZ64" s="5">
        <f t="shared" si="99"/>
        <v>5.1138060536046835E-5</v>
      </c>
      <c r="BA64" s="5">
        <f t="shared" si="100"/>
        <v>2.0547269435819984E-5</v>
      </c>
      <c r="BB64" s="5">
        <f t="shared" si="101"/>
        <v>6.1919186537772118E-6</v>
      </c>
      <c r="BC64" s="5">
        <f t="shared" si="102"/>
        <v>1.4927475102129692E-6</v>
      </c>
      <c r="BD64" s="5">
        <f t="shared" si="103"/>
        <v>5.411575581637547E-4</v>
      </c>
      <c r="BE64" s="5">
        <f t="shared" si="104"/>
        <v>4.6432231949255907E-4</v>
      </c>
      <c r="BF64" s="5">
        <f t="shared" si="105"/>
        <v>1.991981938776792E-4</v>
      </c>
      <c r="BG64" s="5">
        <f t="shared" si="106"/>
        <v>5.6971804252261977E-5</v>
      </c>
      <c r="BH64" s="5">
        <f t="shared" si="107"/>
        <v>1.2220692429136105E-5</v>
      </c>
      <c r="BI64" s="5">
        <f t="shared" si="108"/>
        <v>2.097112077213038E-6</v>
      </c>
      <c r="BJ64" s="8">
        <f t="shared" si="109"/>
        <v>0.26241694428901224</v>
      </c>
      <c r="BK64" s="8">
        <f t="shared" si="110"/>
        <v>0.29660786353251545</v>
      </c>
      <c r="BL64" s="8">
        <f t="shared" si="111"/>
        <v>0.40369200575959846</v>
      </c>
      <c r="BM64" s="8">
        <f t="shared" si="112"/>
        <v>0.3401928186177543</v>
      </c>
      <c r="BN64" s="8">
        <f t="shared" si="113"/>
        <v>0.65951704713064419</v>
      </c>
    </row>
    <row r="65" spans="1:66" x14ac:dyDescent="0.25">
      <c r="A65" t="s">
        <v>136</v>
      </c>
      <c r="B65" t="s">
        <v>140</v>
      </c>
      <c r="C65" t="s">
        <v>147</v>
      </c>
      <c r="D65" s="7" t="s">
        <v>473</v>
      </c>
      <c r="E65">
        <f>VLOOKUP(A65,home!$A$2:$E$405,3,FALSE)</f>
        <v>1.3110999999999999</v>
      </c>
      <c r="F65" t="e">
        <f>VLOOKUP(B65,home!$B$2:$E$405,3,FALSE)</f>
        <v>#N/A</v>
      </c>
      <c r="G65">
        <f>VLOOKUP(C65,away!$B$2:$E$405,4,FALSE)</f>
        <v>1.0678000000000001</v>
      </c>
      <c r="H65">
        <f>VLOOKUP(A65,away!$A$2:$E$405,3,FALSE)</f>
        <v>0.93330000000000002</v>
      </c>
      <c r="I65">
        <f>VLOOKUP(C65,away!$B$2:$E$405,3,FALSE)</f>
        <v>1.5001</v>
      </c>
      <c r="J65" t="e">
        <f>VLOOKUP(B65,home!$B$2:$E$405,4,FALSE)</f>
        <v>#N/A</v>
      </c>
      <c r="K65" s="3" t="e">
        <f t="shared" si="58"/>
        <v>#N/A</v>
      </c>
      <c r="L65" s="3" t="e">
        <f t="shared" si="59"/>
        <v>#N/A</v>
      </c>
      <c r="M65" s="5" t="e">
        <f t="shared" si="60"/>
        <v>#N/A</v>
      </c>
      <c r="N65" s="5" t="e">
        <f t="shared" si="61"/>
        <v>#N/A</v>
      </c>
      <c r="O65" s="5" t="e">
        <f t="shared" si="62"/>
        <v>#N/A</v>
      </c>
      <c r="P65" s="5" t="e">
        <f t="shared" si="63"/>
        <v>#N/A</v>
      </c>
      <c r="Q65" s="5" t="e">
        <f t="shared" si="64"/>
        <v>#N/A</v>
      </c>
      <c r="R65" s="5" t="e">
        <f t="shared" si="65"/>
        <v>#N/A</v>
      </c>
      <c r="S65" s="5" t="e">
        <f t="shared" si="66"/>
        <v>#N/A</v>
      </c>
      <c r="T65" s="5" t="e">
        <f t="shared" si="67"/>
        <v>#N/A</v>
      </c>
      <c r="U65" s="5" t="e">
        <f t="shared" si="68"/>
        <v>#N/A</v>
      </c>
      <c r="V65" s="5" t="e">
        <f t="shared" si="69"/>
        <v>#N/A</v>
      </c>
      <c r="W65" s="5" t="e">
        <f t="shared" si="70"/>
        <v>#N/A</v>
      </c>
      <c r="X65" s="5" t="e">
        <f t="shared" si="71"/>
        <v>#N/A</v>
      </c>
      <c r="Y65" s="5" t="e">
        <f t="shared" si="72"/>
        <v>#N/A</v>
      </c>
      <c r="Z65" s="5" t="e">
        <f t="shared" si="73"/>
        <v>#N/A</v>
      </c>
      <c r="AA65" s="5" t="e">
        <f t="shared" si="74"/>
        <v>#N/A</v>
      </c>
      <c r="AB65" s="5" t="e">
        <f t="shared" si="75"/>
        <v>#N/A</v>
      </c>
      <c r="AC65" s="5" t="e">
        <f t="shared" si="76"/>
        <v>#N/A</v>
      </c>
      <c r="AD65" s="5" t="e">
        <f t="shared" si="77"/>
        <v>#N/A</v>
      </c>
      <c r="AE65" s="5" t="e">
        <f t="shared" si="78"/>
        <v>#N/A</v>
      </c>
      <c r="AF65" s="5" t="e">
        <f t="shared" si="79"/>
        <v>#N/A</v>
      </c>
      <c r="AG65" s="5" t="e">
        <f t="shared" si="80"/>
        <v>#N/A</v>
      </c>
      <c r="AH65" s="5" t="e">
        <f t="shared" si="81"/>
        <v>#N/A</v>
      </c>
      <c r="AI65" s="5" t="e">
        <f t="shared" si="82"/>
        <v>#N/A</v>
      </c>
      <c r="AJ65" s="5" t="e">
        <f t="shared" si="83"/>
        <v>#N/A</v>
      </c>
      <c r="AK65" s="5" t="e">
        <f t="shared" si="84"/>
        <v>#N/A</v>
      </c>
      <c r="AL65" s="5" t="e">
        <f t="shared" si="85"/>
        <v>#N/A</v>
      </c>
      <c r="AM65" s="5" t="e">
        <f t="shared" si="86"/>
        <v>#N/A</v>
      </c>
      <c r="AN65" s="5" t="e">
        <f t="shared" si="87"/>
        <v>#N/A</v>
      </c>
      <c r="AO65" s="5" t="e">
        <f t="shared" si="88"/>
        <v>#N/A</v>
      </c>
      <c r="AP65" s="5" t="e">
        <f t="shared" si="89"/>
        <v>#N/A</v>
      </c>
      <c r="AQ65" s="5" t="e">
        <f t="shared" si="90"/>
        <v>#N/A</v>
      </c>
      <c r="AR65" s="5" t="e">
        <f t="shared" si="91"/>
        <v>#N/A</v>
      </c>
      <c r="AS65" s="5" t="e">
        <f t="shared" si="92"/>
        <v>#N/A</v>
      </c>
      <c r="AT65" s="5" t="e">
        <f t="shared" si="93"/>
        <v>#N/A</v>
      </c>
      <c r="AU65" s="5" t="e">
        <f t="shared" si="94"/>
        <v>#N/A</v>
      </c>
      <c r="AV65" s="5" t="e">
        <f t="shared" si="95"/>
        <v>#N/A</v>
      </c>
      <c r="AW65" s="5" t="e">
        <f t="shared" si="96"/>
        <v>#N/A</v>
      </c>
      <c r="AX65" s="5" t="e">
        <f t="shared" si="97"/>
        <v>#N/A</v>
      </c>
      <c r="AY65" s="5" t="e">
        <f t="shared" si="98"/>
        <v>#N/A</v>
      </c>
      <c r="AZ65" s="5" t="e">
        <f t="shared" si="99"/>
        <v>#N/A</v>
      </c>
      <c r="BA65" s="5" t="e">
        <f t="shared" si="100"/>
        <v>#N/A</v>
      </c>
      <c r="BB65" s="5" t="e">
        <f t="shared" si="101"/>
        <v>#N/A</v>
      </c>
      <c r="BC65" s="5" t="e">
        <f t="shared" si="102"/>
        <v>#N/A</v>
      </c>
      <c r="BD65" s="5" t="e">
        <f t="shared" si="103"/>
        <v>#N/A</v>
      </c>
      <c r="BE65" s="5" t="e">
        <f t="shared" si="104"/>
        <v>#N/A</v>
      </c>
      <c r="BF65" s="5" t="e">
        <f t="shared" si="105"/>
        <v>#N/A</v>
      </c>
      <c r="BG65" s="5" t="e">
        <f t="shared" si="106"/>
        <v>#N/A</v>
      </c>
      <c r="BH65" s="5" t="e">
        <f t="shared" si="107"/>
        <v>#N/A</v>
      </c>
      <c r="BI65" s="5" t="e">
        <f t="shared" si="108"/>
        <v>#N/A</v>
      </c>
      <c r="BJ65" s="8" t="e">
        <f t="shared" si="109"/>
        <v>#N/A</v>
      </c>
      <c r="BK65" s="8" t="e">
        <f t="shared" si="110"/>
        <v>#N/A</v>
      </c>
      <c r="BL65" s="8" t="e">
        <f t="shared" si="111"/>
        <v>#N/A</v>
      </c>
      <c r="BM65" s="8" t="e">
        <f t="shared" si="112"/>
        <v>#N/A</v>
      </c>
      <c r="BN65" s="8" t="e">
        <f t="shared" si="113"/>
        <v>#N/A</v>
      </c>
    </row>
    <row r="66" spans="1:66" x14ac:dyDescent="0.25">
      <c r="A66" t="s">
        <v>136</v>
      </c>
      <c r="B66" t="s">
        <v>150</v>
      </c>
      <c r="C66" t="s">
        <v>145</v>
      </c>
      <c r="D66" s="7" t="s">
        <v>473</v>
      </c>
      <c r="E66">
        <f>VLOOKUP(A66,home!$A$2:$E$405,3,FALSE)</f>
        <v>1.3110999999999999</v>
      </c>
      <c r="F66">
        <f>VLOOKUP(B66,home!$B$2:$E$405,3,FALSE)</f>
        <v>0.38140000000000002</v>
      </c>
      <c r="G66">
        <f>VLOOKUP(C66,away!$B$2:$E$405,4,FALSE)</f>
        <v>1.1440999999999999</v>
      </c>
      <c r="H66">
        <f>VLOOKUP(A66,away!$A$2:$E$405,3,FALSE)</f>
        <v>0.93330000000000002</v>
      </c>
      <c r="I66">
        <f>VLOOKUP(C66,away!$B$2:$E$405,3,FALSE)</f>
        <v>3.2143999999999999</v>
      </c>
      <c r="J66">
        <f>VLOOKUP(B66,home!$B$2:$E$405,4,FALSE)</f>
        <v>1.8751</v>
      </c>
      <c r="K66" s="3">
        <f t="shared" si="58"/>
        <v>0.57211125511399996</v>
      </c>
      <c r="L66" s="3">
        <f t="shared" si="59"/>
        <v>5.6252990999519996</v>
      </c>
      <c r="M66" s="5">
        <f t="shared" si="60"/>
        <v>2.0346929518855052E-3</v>
      </c>
      <c r="N66" s="5">
        <f t="shared" si="61"/>
        <v>1.1640707384748261E-3</v>
      </c>
      <c r="O66" s="5">
        <f t="shared" si="62"/>
        <v>1.1445756430920211E-2</v>
      </c>
      <c r="P66" s="5">
        <f t="shared" si="63"/>
        <v>6.5482460774228994E-3</v>
      </c>
      <c r="Q66" s="5">
        <f t="shared" si="64"/>
        <v>3.3298898561515675E-4</v>
      </c>
      <c r="R66" s="5">
        <f t="shared" si="65"/>
        <v>3.2192901674562638E-2</v>
      </c>
      <c r="S66" s="5">
        <f t="shared" si="66"/>
        <v>5.2685500594510902E-3</v>
      </c>
      <c r="T66" s="5">
        <f t="shared" si="67"/>
        <v>1.8731626410748708E-3</v>
      </c>
      <c r="U66" s="5">
        <f t="shared" si="68"/>
        <v>1.8417921382795622E-2</v>
      </c>
      <c r="V66" s="5">
        <f t="shared" si="69"/>
        <v>1.883973163755173E-3</v>
      </c>
      <c r="W66" s="5">
        <f t="shared" si="70"/>
        <v>6.3502248833141676E-5</v>
      </c>
      <c r="X66" s="5">
        <f t="shared" si="71"/>
        <v>3.5721914320599983E-4</v>
      </c>
      <c r="Y66" s="5">
        <f t="shared" si="72"/>
        <v>1.0047322623811675E-3</v>
      </c>
      <c r="Z66" s="5">
        <f t="shared" si="73"/>
        <v>6.0364900271586808E-2</v>
      </c>
      <c r="AA66" s="5">
        <f t="shared" si="74"/>
        <v>3.4535438859208969E-2</v>
      </c>
      <c r="AB66" s="5">
        <f t="shared" si="75"/>
        <v>9.8790566358274243E-3</v>
      </c>
      <c r="AC66" s="5">
        <f t="shared" si="76"/>
        <v>3.789490653890078E-4</v>
      </c>
      <c r="AD66" s="5">
        <f t="shared" si="77"/>
        <v>9.082587820622556E-6</v>
      </c>
      <c r="AE66" s="5">
        <f t="shared" si="78"/>
        <v>5.1092273092583057E-5</v>
      </c>
      <c r="AF66" s="5">
        <f t="shared" si="79"/>
        <v>1.4370465892110461E-4</v>
      </c>
      <c r="AG66" s="5">
        <f t="shared" si="80"/>
        <v>2.6946056282926633E-4</v>
      </c>
      <c r="AH66" s="5">
        <f t="shared" si="81"/>
        <v>8.4892654791612385E-2</v>
      </c>
      <c r="AI66" s="5">
        <f t="shared" si="82"/>
        <v>4.8568043282788888E-2</v>
      </c>
      <c r="AJ66" s="5">
        <f t="shared" si="83"/>
        <v>1.3893162100473712E-2</v>
      </c>
      <c r="AK66" s="5">
        <f t="shared" si="84"/>
        <v>2.649478135601424E-3</v>
      </c>
      <c r="AL66" s="5">
        <f t="shared" si="85"/>
        <v>4.8782824527447974E-5</v>
      </c>
      <c r="AM66" s="5">
        <f t="shared" si="86"/>
        <v>1.0392501435479001E-6</v>
      </c>
      <c r="AN66" s="5">
        <f t="shared" si="87"/>
        <v>5.8460928971249897E-6</v>
      </c>
      <c r="AO66" s="5">
        <f t="shared" si="88"/>
        <v>1.6443010556216489E-5</v>
      </c>
      <c r="AP66" s="5">
        <f t="shared" si="89"/>
        <v>3.0832284160795289E-5</v>
      </c>
      <c r="AQ66" s="5">
        <f t="shared" si="90"/>
        <v>4.3360205084796508E-5</v>
      </c>
      <c r="AR66" s="5">
        <f t="shared" si="91"/>
        <v>9.5509314918358568E-2</v>
      </c>
      <c r="AS66" s="5">
        <f t="shared" si="92"/>
        <v>5.4641954033020405E-2</v>
      </c>
      <c r="AT66" s="5">
        <f t="shared" si="93"/>
        <v>1.5630638451856398E-2</v>
      </c>
      <c r="AU66" s="5">
        <f t="shared" si="94"/>
        <v>2.9808213943082378E-3</v>
      </c>
      <c r="AV66" s="5">
        <f t="shared" si="95"/>
        <v>4.2634036729208736E-4</v>
      </c>
      <c r="AW66" s="5">
        <f t="shared" si="96"/>
        <v>4.3610448427372838E-6</v>
      </c>
      <c r="AX66" s="5">
        <f t="shared" si="97"/>
        <v>9.9094450667098934E-8</v>
      </c>
      <c r="AY66" s="5">
        <f t="shared" si="98"/>
        <v>5.5743592414786943E-7</v>
      </c>
      <c r="AZ66" s="5">
        <f t="shared" si="99"/>
        <v>1.5678719011949606E-6</v>
      </c>
      <c r="BA66" s="5">
        <f t="shared" si="100"/>
        <v>2.9399161315440143E-6</v>
      </c>
      <c r="BB66" s="5">
        <f t="shared" si="101"/>
        <v>4.1344768921772277E-6</v>
      </c>
      <c r="BC66" s="5">
        <f t="shared" si="102"/>
        <v>4.6515338280673787E-6</v>
      </c>
      <c r="BD66" s="5">
        <f t="shared" si="103"/>
        <v>8.9544743874545751E-2</v>
      </c>
      <c r="BE66" s="5">
        <f t="shared" si="104"/>
        <v>5.1229555806928041E-2</v>
      </c>
      <c r="BF66" s="5">
        <f t="shared" si="105"/>
        <v>1.4654502735817152E-2</v>
      </c>
      <c r="BG66" s="5">
        <f t="shared" si="106"/>
        <v>2.7946686510866327E-3</v>
      </c>
      <c r="BH66" s="5">
        <f t="shared" si="107"/>
        <v>3.9971534740023063E-4</v>
      </c>
      <c r="BI66" s="5">
        <f t="shared" si="108"/>
        <v>4.5736329817894903E-5</v>
      </c>
      <c r="BJ66" s="8">
        <f t="shared" si="109"/>
        <v>5.3804872742190179E-3</v>
      </c>
      <c r="BK66" s="8">
        <f t="shared" si="110"/>
        <v>1.616375157835527E-2</v>
      </c>
      <c r="BL66" s="8">
        <f t="shared" si="111"/>
        <v>0.58433240520422269</v>
      </c>
      <c r="BM66" s="8">
        <f t="shared" si="112"/>
        <v>0.61252669107842106</v>
      </c>
      <c r="BN66" s="8">
        <f t="shared" si="113"/>
        <v>5.3718656858881234E-2</v>
      </c>
    </row>
    <row r="67" spans="1:66" x14ac:dyDescent="0.25">
      <c r="A67" t="s">
        <v>176</v>
      </c>
      <c r="B67" t="s">
        <v>177</v>
      </c>
      <c r="C67" t="s">
        <v>183</v>
      </c>
      <c r="D67" s="7" t="s">
        <v>473</v>
      </c>
      <c r="E67">
        <f>VLOOKUP(A67,home!$A$2:$E$405,3,FALSE)</f>
        <v>1.2142999999999999</v>
      </c>
      <c r="F67">
        <f>VLOOKUP(B67,home!$B$2:$E$405,3,FALSE)</f>
        <v>1.9215</v>
      </c>
      <c r="G67">
        <f>VLOOKUP(C67,away!$B$2:$E$405,4,FALSE)</f>
        <v>2.1960999999999999</v>
      </c>
      <c r="H67">
        <f>VLOOKUP(A67,away!$A$2:$E$405,3,FALSE)</f>
        <v>1.1429</v>
      </c>
      <c r="I67">
        <f>VLOOKUP(C67,away!$B$2:$E$405,3,FALSE)</f>
        <v>0.875</v>
      </c>
      <c r="J67">
        <f>VLOOKUP(B67,home!$B$2:$E$405,4,FALSE)</f>
        <v>0.58330000000000004</v>
      </c>
      <c r="K67" s="3">
        <f t="shared" si="58"/>
        <v>5.1241106079449992</v>
      </c>
      <c r="L67" s="3">
        <f t="shared" si="59"/>
        <v>0.58332187375</v>
      </c>
      <c r="M67" s="5">
        <f t="shared" si="60"/>
        <v>3.3211888204657193E-3</v>
      </c>
      <c r="N67" s="5">
        <f t="shared" si="61"/>
        <v>1.7018138865936734E-2</v>
      </c>
      <c r="O67" s="5">
        <f t="shared" si="62"/>
        <v>1.9373220858316159E-3</v>
      </c>
      <c r="P67" s="5">
        <f t="shared" si="63"/>
        <v>9.9270526510159152E-3</v>
      </c>
      <c r="Q67" s="5">
        <f t="shared" si="64"/>
        <v>4.3601412945213747E-2</v>
      </c>
      <c r="R67" s="5">
        <f t="shared" si="65"/>
        <v>5.6504117458227828E-4</v>
      </c>
      <c r="S67" s="5">
        <f t="shared" si="66"/>
        <v>7.4180044904992243E-3</v>
      </c>
      <c r="T67" s="5">
        <f t="shared" si="67"/>
        <v>2.5433657897349592E-2</v>
      </c>
      <c r="U67" s="5">
        <f t="shared" si="68"/>
        <v>2.8953334766027542E-3</v>
      </c>
      <c r="V67" s="5">
        <f t="shared" si="69"/>
        <v>2.4636064949890161E-3</v>
      </c>
      <c r="W67" s="5">
        <f t="shared" si="70"/>
        <v>7.44728208646534E-2</v>
      </c>
      <c r="X67" s="5">
        <f t="shared" si="71"/>
        <v>4.3441625410217719E-2</v>
      </c>
      <c r="Y67" s="5">
        <f t="shared" si="72"/>
        <v>1.2670225166516905E-2</v>
      </c>
      <c r="Z67" s="5">
        <f t="shared" si="73"/>
        <v>1.0986695890107849E-4</v>
      </c>
      <c r="AA67" s="5">
        <f t="shared" si="74"/>
        <v>5.6297044956767355E-4</v>
      </c>
      <c r="AB67" s="5">
        <f t="shared" si="75"/>
        <v>1.4423614262946407E-3</v>
      </c>
      <c r="AC67" s="5">
        <f t="shared" si="76"/>
        <v>4.6023338157628635E-4</v>
      </c>
      <c r="AD67" s="5">
        <f t="shared" si="77"/>
        <v>9.5401742849039531E-2</v>
      </c>
      <c r="AE67" s="5">
        <f t="shared" si="78"/>
        <v>5.5649923397717405E-2</v>
      </c>
      <c r="AF67" s="5">
        <f t="shared" si="79"/>
        <v>1.6230908795200241E-2</v>
      </c>
      <c r="AG67" s="5">
        <f t="shared" si="80"/>
        <v>3.1559480436938537E-3</v>
      </c>
      <c r="AH67" s="5">
        <f t="shared" si="81"/>
        <v>1.6021950082347835E-5</v>
      </c>
      <c r="AI67" s="5">
        <f t="shared" si="82"/>
        <v>8.2098244376923793E-5</v>
      </c>
      <c r="AJ67" s="5">
        <f t="shared" si="83"/>
        <v>2.1034024245272806E-4</v>
      </c>
      <c r="AK67" s="5">
        <f t="shared" si="84"/>
        <v>3.5926888920991565E-4</v>
      </c>
      <c r="AL67" s="5">
        <f t="shared" si="85"/>
        <v>5.5025609896184462E-5</v>
      </c>
      <c r="AM67" s="5">
        <f t="shared" si="86"/>
        <v>9.7769816509840873E-2</v>
      </c>
      <c r="AN67" s="5">
        <f t="shared" si="87"/>
        <v>5.7031272562714064E-2</v>
      </c>
      <c r="AO67" s="5">
        <f t="shared" si="88"/>
        <v>1.6633794386814664E-2</v>
      </c>
      <c r="AP67" s="5">
        <f t="shared" si="89"/>
        <v>3.234285369762988E-3</v>
      </c>
      <c r="AQ67" s="5">
        <f t="shared" si="90"/>
        <v>4.7165735053308937E-4</v>
      </c>
      <c r="AR67" s="5">
        <f t="shared" si="91"/>
        <v>1.8691907886328214E-6</v>
      </c>
      <c r="AS67" s="5">
        <f t="shared" si="92"/>
        <v>9.5779403483065188E-6</v>
      </c>
      <c r="AT67" s="5">
        <f t="shared" si="93"/>
        <v>2.4539212870510929E-5</v>
      </c>
      <c r="AU67" s="5">
        <f t="shared" si="94"/>
        <v>4.1913880326801836E-5</v>
      </c>
      <c r="AV67" s="5">
        <f t="shared" si="95"/>
        <v>5.3692839700675624E-5</v>
      </c>
      <c r="AW67" s="5">
        <f t="shared" si="96"/>
        <v>4.5686629775094935E-6</v>
      </c>
      <c r="AX67" s="5">
        <f t="shared" si="97"/>
        <v>8.3497225652485296E-2</v>
      </c>
      <c r="AY67" s="5">
        <f t="shared" si="98"/>
        <v>4.8705758120534293E-2</v>
      </c>
      <c r="AZ67" s="5">
        <f t="shared" si="99"/>
        <v>1.4205567044642169E-2</v>
      </c>
      <c r="BA67" s="5">
        <f t="shared" si="100"/>
        <v>2.7621393287206404E-3</v>
      </c>
      <c r="BB67" s="5">
        <f t="shared" si="101"/>
        <v>4.0280407219697273E-4</v>
      </c>
      <c r="BC67" s="5">
        <f t="shared" si="102"/>
        <v>4.6992885229613692E-5</v>
      </c>
      <c r="BD67" s="5">
        <f t="shared" si="103"/>
        <v>1.8172331220358962E-7</v>
      </c>
      <c r="BE67" s="5">
        <f t="shared" si="104"/>
        <v>9.3117035177331439E-7</v>
      </c>
      <c r="BF67" s="5">
        <f t="shared" si="105"/>
        <v>2.385709938662759E-6</v>
      </c>
      <c r="BG67" s="5">
        <f t="shared" si="106"/>
        <v>4.0748805347272189E-6</v>
      </c>
      <c r="BH67" s="5">
        <f t="shared" si="107"/>
        <v>5.2200346435260833E-6</v>
      </c>
      <c r="BI67" s="5">
        <f t="shared" si="108"/>
        <v>5.3496069781464775E-6</v>
      </c>
      <c r="BJ67" s="8">
        <f t="shared" si="109"/>
        <v>0.71183771751901381</v>
      </c>
      <c r="BK67" s="8">
        <f t="shared" si="110"/>
        <v>7.2350869568976642E-2</v>
      </c>
      <c r="BL67" s="8">
        <f t="shared" si="111"/>
        <v>8.2204941287948446E-3</v>
      </c>
      <c r="BM67" s="8">
        <f t="shared" si="112"/>
        <v>0.66744760217508359</v>
      </c>
      <c r="BN67" s="8">
        <f t="shared" si="113"/>
        <v>7.6370156543046019E-2</v>
      </c>
    </row>
    <row r="68" spans="1:66" x14ac:dyDescent="0.25">
      <c r="A68" t="s">
        <v>176</v>
      </c>
      <c r="B68" t="s">
        <v>189</v>
      </c>
      <c r="C68" t="s">
        <v>253</v>
      </c>
      <c r="D68" s="7" t="s">
        <v>473</v>
      </c>
      <c r="E68">
        <f>VLOOKUP(A68,home!$A$2:$E$405,3,FALSE)</f>
        <v>1.2142999999999999</v>
      </c>
      <c r="F68">
        <f>VLOOKUP(B68,home!$B$2:$E$405,3,FALSE)</f>
        <v>1.0980000000000001</v>
      </c>
      <c r="G68">
        <f>VLOOKUP(C68,away!$B$2:$E$405,4,FALSE)</f>
        <v>0.54900000000000004</v>
      </c>
      <c r="H68">
        <f>VLOOKUP(A68,away!$A$2:$E$405,3,FALSE)</f>
        <v>1.1429</v>
      </c>
      <c r="I68">
        <f>VLOOKUP(C68,away!$B$2:$E$405,3,FALSE)</f>
        <v>0.58330000000000004</v>
      </c>
      <c r="J68">
        <f>VLOOKUP(B68,home!$B$2:$E$405,4,FALSE)</f>
        <v>0.875</v>
      </c>
      <c r="K68" s="3">
        <f t="shared" si="58"/>
        <v>0.73198246860000016</v>
      </c>
      <c r="L68" s="3">
        <f t="shared" si="59"/>
        <v>0.58332187375</v>
      </c>
      <c r="M68" s="5">
        <f t="shared" si="60"/>
        <v>0.26839262756514454</v>
      </c>
      <c r="N68" s="5">
        <f t="shared" si="61"/>
        <v>0.19645869807917493</v>
      </c>
      <c r="O68" s="5">
        <f t="shared" si="62"/>
        <v>0.15655929041198602</v>
      </c>
      <c r="P68" s="5">
        <f t="shared" si="63"/>
        <v>0.11459865587802985</v>
      </c>
      <c r="Q68" s="5">
        <f t="shared" si="64"/>
        <v>7.1902161398968281E-2</v>
      </c>
      <c r="R68" s="5">
        <f t="shared" si="65"/>
        <v>4.5662229318045047E-2</v>
      </c>
      <c r="S68" s="5">
        <f t="shared" si="66"/>
        <v>1.2232873205378457E-2</v>
      </c>
      <c r="T68" s="5">
        <f t="shared" si="67"/>
        <v>4.1942103513921102E-2</v>
      </c>
      <c r="U68" s="5">
        <f t="shared" si="68"/>
        <v>3.3423951338001912E-2</v>
      </c>
      <c r="V68" s="5">
        <f t="shared" si="69"/>
        <v>5.8035657171381829E-4</v>
      </c>
      <c r="W68" s="5">
        <f t="shared" si="70"/>
        <v>1.7543707199497483E-2</v>
      </c>
      <c r="X68" s="5">
        <f t="shared" si="71"/>
        <v>1.0233628156132237E-2</v>
      </c>
      <c r="Y68" s="5">
        <f t="shared" si="72"/>
        <v>2.984749575647907E-3</v>
      </c>
      <c r="Z68" s="5">
        <f t="shared" si="73"/>
        <v>8.8785923884680748E-3</v>
      </c>
      <c r="AA68" s="5">
        <f t="shared" si="74"/>
        <v>6.4989739742040325E-3</v>
      </c>
      <c r="AB68" s="5">
        <f t="shared" si="75"/>
        <v>2.3785675065025103E-3</v>
      </c>
      <c r="AC68" s="5">
        <f t="shared" si="76"/>
        <v>1.5487590803943114E-5</v>
      </c>
      <c r="AD68" s="5">
        <f t="shared" si="77"/>
        <v>3.21042152607094E-3</v>
      </c>
      <c r="AE68" s="5">
        <f t="shared" si="78"/>
        <v>1.8727091001150354E-3</v>
      </c>
      <c r="AF68" s="5">
        <f t="shared" si="79"/>
        <v>5.4619609063388938E-4</v>
      </c>
      <c r="AG68" s="5">
        <f t="shared" si="80"/>
        <v>1.0620270900782841E-4</v>
      </c>
      <c r="AH68" s="5">
        <f t="shared" si="81"/>
        <v>1.2947692870759213E-3</v>
      </c>
      <c r="AI68" s="5">
        <f t="shared" si="82"/>
        <v>9.4774841902129487E-4</v>
      </c>
      <c r="AJ68" s="5">
        <f t="shared" si="83"/>
        <v>3.4686761368347735E-4</v>
      </c>
      <c r="AK68" s="5">
        <f t="shared" si="84"/>
        <v>8.4633670713807669E-5</v>
      </c>
      <c r="AL68" s="5">
        <f t="shared" si="85"/>
        <v>2.6451651895542808E-7</v>
      </c>
      <c r="AM68" s="5">
        <f t="shared" si="86"/>
        <v>4.6999445477999751E-4</v>
      </c>
      <c r="AN68" s="5">
        <f t="shared" si="87"/>
        <v>2.7415804601437779E-4</v>
      </c>
      <c r="AO68" s="5">
        <f t="shared" si="88"/>
        <v>7.9961192552372785E-5</v>
      </c>
      <c r="AP68" s="5">
        <f t="shared" si="89"/>
        <v>1.5547704222311547E-5</v>
      </c>
      <c r="AQ68" s="5">
        <f t="shared" si="90"/>
        <v>2.2673289898673892E-6</v>
      </c>
      <c r="AR68" s="5">
        <f t="shared" si="91"/>
        <v>1.5105344932221562E-4</v>
      </c>
      <c r="AS68" s="5">
        <f t="shared" si="92"/>
        <v>1.1056847672542039E-4</v>
      </c>
      <c r="AT68" s="5">
        <f t="shared" si="93"/>
        <v>4.0467093271407434E-5</v>
      </c>
      <c r="AU68" s="5">
        <f t="shared" si="94"/>
        <v>9.8737342766237587E-6</v>
      </c>
      <c r="AV68" s="5">
        <f t="shared" si="95"/>
        <v>1.8068500975258736E-6</v>
      </c>
      <c r="AW68" s="5">
        <f t="shared" si="96"/>
        <v>3.1373230459698857E-9</v>
      </c>
      <c r="AX68" s="5">
        <f t="shared" si="97"/>
        <v>5.7337950206362253E-5</v>
      </c>
      <c r="AY68" s="5">
        <f t="shared" si="98"/>
        <v>3.3446480551359432E-5</v>
      </c>
      <c r="AZ68" s="5">
        <f t="shared" si="99"/>
        <v>9.7550318527809573E-6</v>
      </c>
      <c r="BA68" s="5">
        <f t="shared" si="100"/>
        <v>1.8967744862850412E-6</v>
      </c>
      <c r="BB68" s="5">
        <f t="shared" si="101"/>
        <v>2.766075118552459E-7</v>
      </c>
      <c r="BC68" s="5">
        <f t="shared" si="102"/>
        <v>3.2270242421745481E-8</v>
      </c>
      <c r="BD68" s="5">
        <f t="shared" si="103"/>
        <v>1.4685463515839249E-5</v>
      </c>
      <c r="BE68" s="5">
        <f t="shared" si="104"/>
        <v>1.0749501836859248E-5</v>
      </c>
      <c r="BF68" s="5">
        <f t="shared" si="105"/>
        <v>3.9342234453822344E-6</v>
      </c>
      <c r="BG68" s="5">
        <f t="shared" si="106"/>
        <v>9.5992752985829544E-7</v>
      </c>
      <c r="BH68" s="5">
        <f t="shared" si="107"/>
        <v>1.7566253074569384E-7</v>
      </c>
      <c r="BI68" s="5">
        <f t="shared" si="108"/>
        <v>2.5716378579151288E-8</v>
      </c>
      <c r="BJ68" s="8">
        <f t="shared" si="109"/>
        <v>0.3477452511905797</v>
      </c>
      <c r="BK68" s="8">
        <f t="shared" si="110"/>
        <v>0.39585371180814094</v>
      </c>
      <c r="BL68" s="8">
        <f t="shared" si="111"/>
        <v>0.24754133163816444</v>
      </c>
      <c r="BM68" s="8">
        <f t="shared" si="112"/>
        <v>0.14641178103077609</v>
      </c>
      <c r="BN68" s="8">
        <f t="shared" si="113"/>
        <v>0.85357366265134882</v>
      </c>
    </row>
    <row r="69" spans="1:66" x14ac:dyDescent="0.25">
      <c r="A69" t="s">
        <v>176</v>
      </c>
      <c r="B69" t="s">
        <v>178</v>
      </c>
      <c r="C69" t="s">
        <v>184</v>
      </c>
      <c r="D69" s="7" t="s">
        <v>473</v>
      </c>
      <c r="E69">
        <f>VLOOKUP(A69,home!$A$2:$E$405,3,FALSE)</f>
        <v>1.2142999999999999</v>
      </c>
      <c r="F69">
        <f>VLOOKUP(B69,home!$B$2:$E$405,3,FALSE)</f>
        <v>0.27450000000000002</v>
      </c>
      <c r="G69">
        <f>VLOOKUP(C69,away!$B$2:$E$405,4,FALSE)</f>
        <v>1.0294000000000001</v>
      </c>
      <c r="H69">
        <f>VLOOKUP(A69,away!$A$2:$E$405,3,FALSE)</f>
        <v>1.1429</v>
      </c>
      <c r="I69">
        <f>VLOOKUP(C69,away!$B$2:$E$405,3,FALSE)</f>
        <v>1.0936999999999999</v>
      </c>
      <c r="J69">
        <f>VLOOKUP(B69,home!$B$2:$E$405,4,FALSE)</f>
        <v>1.1666000000000001</v>
      </c>
      <c r="K69" s="3">
        <f t="shared" ref="K69:K97" si="114">E69*F69*G69</f>
        <v>0.34312511529000006</v>
      </c>
      <c r="L69" s="3">
        <f t="shared" ref="L69:L97" si="115">H69*I69*J69</f>
        <v>1.4582380190179998</v>
      </c>
      <c r="M69" s="5">
        <f t="shared" ref="M69:M97" si="116">_xlfn.POISSON.DIST(0,K69,FALSE) * _xlfn.POISSON.DIST(0,L69,FALSE)</f>
        <v>0.16507371714005717</v>
      </c>
      <c r="N69" s="5">
        <f t="shared" ref="N69:N97" si="117">_xlfn.POISSON.DIST(1,K69,FALSE) * _xlfn.POISSON.DIST(0,L69,FALSE)</f>
        <v>5.6640938225030982E-2</v>
      </c>
      <c r="O69" s="5">
        <f t="shared" ref="O69:O97" si="118">_xlfn.POISSON.DIST(0,K69,FALSE) * _xlfn.POISSON.DIST(1,L69,FALSE)</f>
        <v>0.24071677027425459</v>
      </c>
      <c r="P69" s="5">
        <f t="shared" ref="P69:P97" si="119">_xlfn.POISSON.DIST(1,K69,FALSE) * _xlfn.POISSON.DIST(1,L69,FALSE)</f>
        <v>8.2595969552590076E-2</v>
      </c>
      <c r="Q69" s="5">
        <f t="shared" ref="Q69:Q97" si="120">_xlfn.POISSON.DIST(2,K69,FALSE) * _xlfn.POISSON.DIST(0,L69,FALSE)</f>
        <v>9.7174642292987643E-3</v>
      </c>
      <c r="R69" s="5">
        <f t="shared" ref="R69:R97" si="121">_xlfn.POISSON.DIST(0,K69,FALSE) * _xlfn.POISSON.DIST(2,L69,FALSE)</f>
        <v>0.17551117311457004</v>
      </c>
      <c r="S69" s="5">
        <f t="shared" ref="S69:S97" si="122">_xlfn.POISSON.DIST(2,K69,FALSE) * _xlfn.POISSON.DIST(2,L69,FALSE)</f>
        <v>1.0331890358633179E-2</v>
      </c>
      <c r="T69" s="5">
        <f t="shared" ref="T69:T97" si="123">_xlfn.POISSON.DIST(2,K69,FALSE) * _xlfn.POISSON.DIST(1,L69,FALSE)</f>
        <v>1.4170375787610903E-2</v>
      </c>
      <c r="U69" s="5">
        <f t="shared" ref="U69:U97" si="124">_xlfn.POISSON.DIST(1,K69,FALSE) * _xlfn.POISSON.DIST(2,L69,FALSE)</f>
        <v>6.022229150962001E-2</v>
      </c>
      <c r="V69" s="5">
        <f t="shared" ref="V69:V97" si="125">_xlfn.POISSON.DIST(3,K69,FALSE) * _xlfn.POISSON.DIST(3,L69,FALSE)</f>
        <v>5.7440498992898052E-4</v>
      </c>
      <c r="W69" s="5">
        <f t="shared" ref="W69:W97" si="126">_xlfn.POISSON.DIST(3,K69,FALSE) * _xlfn.POISSON.DIST(0,L69,FALSE)</f>
        <v>1.111435344668197E-3</v>
      </c>
      <c r="X69" s="5">
        <f t="shared" ref="X69:X97" si="127">_xlfn.POISSON.DIST(3,K69,FALSE) * _xlfn.POISSON.DIST(1,L69,FALSE)</f>
        <v>1.6207372752755393E-3</v>
      </c>
      <c r="Y69" s="5">
        <f t="shared" ref="Y69:Y97" si="128">_xlfn.POISSON.DIST(3,K69,FALSE) * _xlfn.POISSON.DIST(2,L69,FALSE)</f>
        <v>1.1817103568232169E-3</v>
      </c>
      <c r="Z69" s="5">
        <f t="shared" ref="Z69:Z97" si="129">_xlfn.POISSON.DIST(0,K69,FALSE) * _xlfn.POISSON.DIST(3,L69,FALSE)</f>
        <v>8.5312355132705284E-2</v>
      </c>
      <c r="AA69" s="5">
        <f t="shared" ref="AA69:AA97" si="130">_xlfn.POISSON.DIST(1,K69,FALSE) * _xlfn.POISSON.DIST(3,L69,FALSE)</f>
        <v>2.9272811690570937E-2</v>
      </c>
      <c r="AB69" s="5">
        <f t="shared" ref="AB69:AB97" si="131">_xlfn.POISSON.DIST(2,K69,FALSE) * _xlfn.POISSON.DIST(3,L69,FALSE)</f>
        <v>5.0221184430948073E-3</v>
      </c>
      <c r="AC69" s="5">
        <f t="shared" ref="AC69:AC97" si="132">_xlfn.POISSON.DIST(4,K69,FALSE) * _xlfn.POISSON.DIST(4,L69,FALSE)</f>
        <v>1.7963011420367531E-5</v>
      </c>
      <c r="AD69" s="5">
        <f t="shared" ref="AD69:AD97" si="133">_xlfn.POISSON.DIST(4,K69,FALSE) * _xlfn.POISSON.DIST(0,L69,FALSE)</f>
        <v>9.5340345194164003E-5</v>
      </c>
      <c r="AE69" s="5">
        <f t="shared" ref="AE69:AE97" si="134">_xlfn.POISSON.DIST(4,K69,FALSE) * _xlfn.POISSON.DIST(1,L69,FALSE)</f>
        <v>1.3902891610842997E-4</v>
      </c>
      <c r="AF69" s="5">
        <f t="shared" ref="AF69:AF97" si="135">_xlfn.POISSON.DIST(4,K69,FALSE) * _xlfn.POISSON.DIST(2,L69,FALSE)</f>
        <v>1.0136862560608835E-4</v>
      </c>
      <c r="AG69" s="5">
        <f t="shared" ref="AG69:AG97" si="136">_xlfn.POISSON.DIST(4,K69,FALSE) * _xlfn.POISSON.DIST(3,L69,FALSE)</f>
        <v>4.9273194598133195E-5</v>
      </c>
      <c r="AH69" s="5">
        <f t="shared" ref="AH69:AH97" si="137">_xlfn.POISSON.DIST(0,K69,FALSE) * _xlfn.POISSON.DIST(4,L69,FALSE)</f>
        <v>3.1101429936619046E-2</v>
      </c>
      <c r="AI69" s="5">
        <f t="shared" ref="AI69:AI97" si="138">_xlfn.POISSON.DIST(1,K69,FALSE) * _xlfn.POISSON.DIST(4,L69,FALSE)</f>
        <v>1.0671681732686272E-2</v>
      </c>
      <c r="AJ69" s="5">
        <f t="shared" ref="AJ69:AJ97" si="139">_xlfn.POISSON.DIST(2,K69,FALSE) * _xlfn.POISSON.DIST(4,L69,FALSE)</f>
        <v>1.8308610124330822E-3</v>
      </c>
      <c r="AK69" s="5">
        <f t="shared" ref="AK69:AK97" si="140">_xlfn.POISSON.DIST(3,K69,FALSE) * _xlfn.POISSON.DIST(4,L69,FALSE)</f>
        <v>2.0940479865702257E-4</v>
      </c>
      <c r="AL69" s="5">
        <f t="shared" ref="AL69:AL97" si="141">_xlfn.POISSON.DIST(5,K69,FALSE) * _xlfn.POISSON.DIST(5,L69,FALSE)</f>
        <v>3.5951752224508971E-7</v>
      </c>
      <c r="AM69" s="5">
        <f t="shared" ref="AM69:AM97" si="142">_xlfn.POISSON.DIST(5,K69,FALSE) * _xlfn.POISSON.DIST(0,L69,FALSE)</f>
        <v>6.5427333873071843E-6</v>
      </c>
      <c r="AN69" s="5">
        <f t="shared" ref="AN69:AN97" si="143">_xlfn.POISSON.DIST(5,K69,FALSE) * _xlfn.POISSON.DIST(1,L69,FALSE)</f>
        <v>9.540862573669755E-6</v>
      </c>
      <c r="AO69" s="5">
        <f t="shared" ref="AO69:AO97" si="144">_xlfn.POISSON.DIST(5,K69,FALSE) * _xlfn.POISSON.DIST(2,L69,FALSE)</f>
        <v>6.9564242695755816E-6</v>
      </c>
      <c r="AP69" s="5">
        <f t="shared" ref="AP69:AP97" si="145">_xlfn.POISSON.DIST(5,K69,FALSE) * _xlfn.POISSON.DIST(3,L69,FALSE)</f>
        <v>3.3813741154382114E-6</v>
      </c>
      <c r="AQ69" s="5">
        <f t="shared" ref="AQ69:AQ97" si="146">_xlfn.POISSON.DIST(5,K69,FALSE) * _xlfn.POISSON.DIST(4,L69,FALSE)</f>
        <v>1.2327120729138391E-6</v>
      </c>
      <c r="AR69" s="5">
        <f t="shared" ref="AR69:AR97" si="147">_xlfn.POISSON.DIST(0,K69,FALSE) * _xlfn.POISSON.DIST(5,L69,FALSE)</f>
        <v>9.0706575158804939E-3</v>
      </c>
      <c r="AS69" s="5">
        <f t="shared" ref="AS69:AS97" si="148">_xlfn.POISSON.DIST(1,K69,FALSE) * _xlfn.POISSON.DIST(5,L69,FALSE)</f>
        <v>3.1123704058926005E-3</v>
      </c>
      <c r="AT69" s="5">
        <f t="shared" ref="AT69:AT97" si="149">_xlfn.POISSON.DIST(2,K69,FALSE) * _xlfn.POISSON.DIST(5,L69,FALSE)</f>
        <v>5.3396622717354146E-4</v>
      </c>
      <c r="AU69" s="5">
        <f t="shared" ref="AU69:AU97" si="150">_xlfn.POISSON.DIST(3,K69,FALSE) * _xlfn.POISSON.DIST(5,L69,FALSE)</f>
        <v>6.1072407753295932E-5</v>
      </c>
      <c r="AV69" s="5">
        <f t="shared" ref="AV69:AV97" si="151">_xlfn.POISSON.DIST(4,K69,FALSE) * _xlfn.POISSON.DIST(5,L69,FALSE)</f>
        <v>5.2388692378468898E-6</v>
      </c>
      <c r="AW69" s="5">
        <f t="shared" ref="AW69:AW97" si="152">_xlfn.POISSON.DIST(6,K69,FALSE) * _xlfn.POISSON.DIST(6,L69,FALSE)</f>
        <v>4.9968750048708943E-9</v>
      </c>
      <c r="AX69" s="5">
        <f t="shared" ref="AX69:AX97" si="153">_xlfn.POISSON.DIST(6,K69,FALSE) * _xlfn.POISSON.DIST(0,L69,FALSE)</f>
        <v>3.7416269130525175E-7</v>
      </c>
      <c r="AY69" s="5">
        <f t="shared" ref="AY69:AY97" si="154">_xlfn.POISSON.DIST(6,K69,FALSE) * _xlfn.POISSON.DIST(1,L69,FALSE)</f>
        <v>5.4561826175941361E-7</v>
      </c>
      <c r="AZ69" s="5">
        <f t="shared" ref="AZ69:AZ97" si="155">_xlfn.POISSON.DIST(6,K69,FALSE) * _xlfn.POISSON.DIST(2,L69,FALSE)</f>
        <v>3.9782064658404601E-7</v>
      </c>
      <c r="BA69" s="5">
        <f t="shared" ref="BA69:BA97" si="156">_xlfn.POISSON.DIST(6,K69,FALSE) * _xlfn.POISSON.DIST(3,L69,FALSE)</f>
        <v>1.933723971997264E-7</v>
      </c>
      <c r="BB69" s="5">
        <f t="shared" ref="BB69:BB97" si="157">_xlfn.POISSON.DIST(6,K69,FALSE) * _xlfn.POISSON.DIST(4,L69,FALSE)</f>
        <v>7.0495745356322673E-8</v>
      </c>
      <c r="BC69" s="5">
        <f t="shared" ref="BC69:BC97" si="158">_xlfn.POISSON.DIST(6,K69,FALSE) * _xlfn.POISSON.DIST(5,L69,FALSE)</f>
        <v>2.0559915211520266E-8</v>
      </c>
      <c r="BD69" s="5">
        <f t="shared" ref="BD69:BD97" si="159">_xlfn.POISSON.DIST(0,K69,FALSE) * _xlfn.POISSON.DIST(6,L69,FALSE)</f>
        <v>2.2045296078580514E-3</v>
      </c>
      <c r="BE69" s="5">
        <f t="shared" ref="BE69:BE97" si="160">_xlfn.POISSON.DIST(1,K69,FALSE) * _xlfn.POISSON.DIST(6,L69,FALSE)</f>
        <v>7.564294758565127E-4</v>
      </c>
      <c r="BF69" s="5">
        <f t="shared" ref="BF69:BF97" si="161">_xlfn.POISSON.DIST(2,K69,FALSE) * _xlfn.POISSON.DIST(6,L69,FALSE)</f>
        <v>1.2977497555601011E-4</v>
      </c>
      <c r="BG69" s="5">
        <f t="shared" ref="BG69:BG97" si="162">_xlfn.POISSON.DIST(3,K69,FALSE) * _xlfn.POISSON.DIST(6,L69,FALSE)</f>
        <v>1.4843017816470973E-5</v>
      </c>
      <c r="BH69" s="5">
        <f t="shared" ref="BH69:BH97" si="163">_xlfn.POISSON.DIST(4,K69,FALSE) * _xlfn.POISSON.DIST(6,L69,FALSE)</f>
        <v>1.2732530498820319E-6</v>
      </c>
      <c r="BI69" s="5">
        <f t="shared" ref="BI69:BI97" si="164">_xlfn.POISSON.DIST(5,K69,FALSE) * _xlfn.POISSON.DIST(6,L69,FALSE)</f>
        <v>8.7377019906823274E-8</v>
      </c>
      <c r="BJ69" s="8">
        <f t="shared" ref="BJ69:BJ97" si="165">SUM(N69,Q69,T69,W69,X69,Y69,AD69,AE69,AF69,AG69,AM69,AN69,AO69,AP69,AQ69,AX69,AY69,AZ69,BA69,BB69,BC69)</f>
        <v>8.4856928436290738E-2</v>
      </c>
      <c r="BK69" s="8">
        <f t="shared" ref="BK69:BK97" si="166">SUM(M69,P69,S69,V69,AC69,AL69,AY69)</f>
        <v>0.25859485018841377</v>
      </c>
      <c r="BL69" s="8">
        <f t="shared" ref="BL69:BL97" si="167">SUM(O69,R69,U69,AA69,AB69,AH69,AI69,AJ69,AK69,AR69,AS69,AT69,AU69,AV69,BD69,BE69,BF69,BG69,BH69,BI69)</f>
        <v>0.57044878564560064</v>
      </c>
      <c r="BM69" s="8">
        <f t="shared" ref="BM69:BM97" si="168">SUM(S69:BI69)</f>
        <v>0.26895634624582176</v>
      </c>
      <c r="BN69" s="8">
        <f t="shared" ref="BN69:BN97" si="169">SUM(M69:R69)</f>
        <v>0.73025603253580162</v>
      </c>
    </row>
    <row r="70" spans="1:66" x14ac:dyDescent="0.25">
      <c r="A70" t="s">
        <v>176</v>
      </c>
      <c r="B70" t="s">
        <v>185</v>
      </c>
      <c r="C70" t="s">
        <v>188</v>
      </c>
      <c r="D70" s="7" t="s">
        <v>473</v>
      </c>
      <c r="E70">
        <f>VLOOKUP(A70,home!$A$2:$E$405,3,FALSE)</f>
        <v>1.2142999999999999</v>
      </c>
      <c r="F70">
        <f>VLOOKUP(B70,home!$B$2:$E$405,3,FALSE)</f>
        <v>0.61760000000000004</v>
      </c>
      <c r="G70">
        <f>VLOOKUP(C70,away!$B$2:$E$405,4,FALSE)</f>
        <v>0.4118</v>
      </c>
      <c r="H70">
        <f>VLOOKUP(A70,away!$A$2:$E$405,3,FALSE)</f>
        <v>1.1429</v>
      </c>
      <c r="I70">
        <f>VLOOKUP(C70,away!$B$2:$E$405,3,FALSE)</f>
        <v>0.65620000000000001</v>
      </c>
      <c r="J70">
        <f>VLOOKUP(B70,home!$B$2:$E$405,4,FALSE)</f>
        <v>1.5311999999999999</v>
      </c>
      <c r="K70" s="3">
        <f t="shared" si="114"/>
        <v>0.308830101824</v>
      </c>
      <c r="L70" s="3">
        <f t="shared" si="115"/>
        <v>1.148355564576</v>
      </c>
      <c r="M70" s="5">
        <f t="shared" si="116"/>
        <v>0.23289078565491075</v>
      </c>
      <c r="N70" s="5">
        <f t="shared" si="117"/>
        <v>7.1923685047677446E-2</v>
      </c>
      <c r="O70" s="5">
        <f t="shared" si="118"/>
        <v>0.26744142964529322</v>
      </c>
      <c r="P70" s="5">
        <f t="shared" si="119"/>
        <v>8.2593963949312038E-2</v>
      </c>
      <c r="Q70" s="5">
        <f t="shared" si="120"/>
        <v>1.1106099488415766E-2</v>
      </c>
      <c r="R70" s="5">
        <f t="shared" si="121"/>
        <v>0.15355892696566667</v>
      </c>
      <c r="S70" s="5">
        <f t="shared" si="122"/>
        <v>7.3229205501591874E-3</v>
      </c>
      <c r="T70" s="5">
        <f t="shared" si="123"/>
        <v>1.2753751148256911E-2</v>
      </c>
      <c r="U70" s="5">
        <f t="shared" si="124"/>
        <v>4.742361905079101E-2</v>
      </c>
      <c r="V70" s="5">
        <f t="shared" si="125"/>
        <v>2.8856112114845217E-4</v>
      </c>
      <c r="W70" s="5">
        <f t="shared" si="126"/>
        <v>1.143299278624972E-3</v>
      </c>
      <c r="X70" s="5">
        <f t="shared" si="127"/>
        <v>1.3129140885847132E-3</v>
      </c>
      <c r="Y70" s="5">
        <f t="shared" si="128"/>
        <v>7.5384609971824144E-4</v>
      </c>
      <c r="Z70" s="5">
        <f t="shared" si="129"/>
        <v>5.8780082757114278E-2</v>
      </c>
      <c r="AA70" s="5">
        <f t="shared" si="130"/>
        <v>1.8153058943102748E-2</v>
      </c>
      <c r="AB70" s="5">
        <f t="shared" si="131"/>
        <v>2.8031055209077477E-3</v>
      </c>
      <c r="AC70" s="5">
        <f t="shared" si="132"/>
        <v>6.3960792744243174E-6</v>
      </c>
      <c r="AD70" s="5">
        <f t="shared" si="133"/>
        <v>8.8271308158263944E-5</v>
      </c>
      <c r="AE70" s="5">
        <f t="shared" si="134"/>
        <v>1.0136684791594525E-4</v>
      </c>
      <c r="AF70" s="5">
        <f t="shared" si="135"/>
        <v>5.820259193390243E-5</v>
      </c>
      <c r="AG70" s="5">
        <f t="shared" si="136"/>
        <v>2.2279090106681016E-5</v>
      </c>
      <c r="AH70" s="5">
        <f t="shared" si="137"/>
        <v>1.6875108780092504E-2</v>
      </c>
      <c r="AI70" s="5">
        <f t="shared" si="138"/>
        <v>5.2115415628470442E-3</v>
      </c>
      <c r="AJ70" s="5">
        <f t="shared" si="139"/>
        <v>8.0474045575703039E-4</v>
      </c>
      <c r="AK70" s="5">
        <f t="shared" si="140"/>
        <v>8.2842692297778638E-5</v>
      </c>
      <c r="AL70" s="5">
        <f t="shared" si="141"/>
        <v>9.07339531743479E-8</v>
      </c>
      <c r="AM70" s="5">
        <f t="shared" si="142"/>
        <v>5.4521674173308705E-6</v>
      </c>
      <c r="AN70" s="5">
        <f t="shared" si="143"/>
        <v>6.2610267926918638E-6</v>
      </c>
      <c r="AO70" s="5">
        <f t="shared" si="144"/>
        <v>3.5949424786735642E-6</v>
      </c>
      <c r="AP70" s="5">
        <f t="shared" si="145"/>
        <v>1.3760907332384747E-6</v>
      </c>
      <c r="AQ70" s="5">
        <f t="shared" si="146"/>
        <v>3.950603627189679E-7</v>
      </c>
      <c r="AR70" s="5">
        <f t="shared" si="147"/>
        <v>3.8757250140889067E-3</v>
      </c>
      <c r="AS70" s="5">
        <f t="shared" si="148"/>
        <v>1.1969405507429008E-3</v>
      </c>
      <c r="AT70" s="5">
        <f t="shared" si="149"/>
        <v>1.8482563608160235E-4</v>
      </c>
      <c r="AU70" s="5">
        <f t="shared" si="150"/>
        <v>1.9026573336922277E-5</v>
      </c>
      <c r="AV70" s="5">
        <f t="shared" si="151"/>
        <v>1.4689946452508774E-6</v>
      </c>
      <c r="AW70" s="5">
        <f t="shared" si="152"/>
        <v>8.9384730705742096E-10</v>
      </c>
      <c r="AX70" s="5">
        <f t="shared" si="153"/>
        <v>2.8063223644263115E-7</v>
      </c>
      <c r="AY70" s="5">
        <f t="shared" si="154"/>
        <v>3.2226559031830321E-7</v>
      </c>
      <c r="AZ70" s="5">
        <f t="shared" si="155"/>
        <v>1.8503774195669654E-7</v>
      </c>
      <c r="BA70" s="5">
        <f t="shared" si="156"/>
        <v>7.0829706877516788E-8</v>
      </c>
      <c r="BB70" s="5">
        <f t="shared" si="157"/>
        <v>2.0334422007520859E-8</v>
      </c>
      <c r="BC70" s="5">
        <f t="shared" si="158"/>
        <v>4.6702293329546491E-9</v>
      </c>
      <c r="BD70" s="5">
        <f t="shared" si="159"/>
        <v>7.4178506444923112E-4</v>
      </c>
      <c r="BE70" s="5">
        <f t="shared" si="160"/>
        <v>2.2908555698537841E-4</v>
      </c>
      <c r="BF70" s="5">
        <f t="shared" si="161"/>
        <v>3.5374257945101087E-5</v>
      </c>
      <c r="BG70" s="5">
        <f t="shared" si="162"/>
        <v>3.6415452277113375E-6</v>
      </c>
      <c r="BH70" s="5">
        <f t="shared" si="163"/>
        <v>2.8115469586769831E-7</v>
      </c>
      <c r="BI70" s="5">
        <f t="shared" si="164"/>
        <v>1.7365806670623416E-8</v>
      </c>
      <c r="BJ70" s="8">
        <f t="shared" si="165"/>
        <v>9.928167804710443E-2</v>
      </c>
      <c r="BK70" s="8">
        <f t="shared" si="166"/>
        <v>0.32310304035434839</v>
      </c>
      <c r="BL70" s="8">
        <f t="shared" si="167"/>
        <v>0.51864254533076148</v>
      </c>
      <c r="BM70" s="8">
        <f t="shared" si="168"/>
        <v>0.18029213436630948</v>
      </c>
      <c r="BN70" s="8">
        <f t="shared" si="169"/>
        <v>0.81951489075127593</v>
      </c>
    </row>
    <row r="71" spans="1:66" x14ac:dyDescent="0.25">
      <c r="A71" t="s">
        <v>176</v>
      </c>
      <c r="B71" t="s">
        <v>182</v>
      </c>
      <c r="C71" t="s">
        <v>254</v>
      </c>
      <c r="D71" s="7" t="s">
        <v>473</v>
      </c>
      <c r="E71">
        <f>VLOOKUP(A71,home!$A$2:$E$405,3,FALSE)</f>
        <v>1.2142999999999999</v>
      </c>
      <c r="F71">
        <f>VLOOKUP(B71,home!$B$2:$E$405,3,FALSE)</f>
        <v>0.82350000000000001</v>
      </c>
      <c r="G71">
        <f>VLOOKUP(C71,away!$B$2:$E$405,4,FALSE)</f>
        <v>0.27450000000000002</v>
      </c>
      <c r="H71">
        <f>VLOOKUP(A71,away!$A$2:$E$405,3,FALSE)</f>
        <v>1.1429</v>
      </c>
      <c r="I71">
        <f>VLOOKUP(C71,away!$B$2:$E$405,3,FALSE)</f>
        <v>1.1666000000000001</v>
      </c>
      <c r="J71">
        <f>VLOOKUP(B71,home!$B$2:$E$405,4,FALSE)</f>
        <v>0.875</v>
      </c>
      <c r="K71" s="3">
        <f t="shared" si="114"/>
        <v>0.27449342572500002</v>
      </c>
      <c r="L71" s="3">
        <f t="shared" si="115"/>
        <v>1.1666437475</v>
      </c>
      <c r="M71" s="5">
        <f t="shared" si="116"/>
        <v>0.23665848391373559</v>
      </c>
      <c r="N71" s="5">
        <f t="shared" si="117"/>
        <v>6.4961197976366084E-2</v>
      </c>
      <c r="O71" s="5">
        <f t="shared" si="118"/>
        <v>0.27609614055078896</v>
      </c>
      <c r="P71" s="5">
        <f t="shared" si="119"/>
        <v>7.5786575449237142E-2</v>
      </c>
      <c r="Q71" s="5">
        <f t="shared" si="120"/>
        <v>8.915710885866332E-3</v>
      </c>
      <c r="R71" s="5">
        <f t="shared" si="121"/>
        <v>0.16105291804122962</v>
      </c>
      <c r="S71" s="5">
        <f t="shared" si="122"/>
        <v>6.0673981800041001E-3</v>
      </c>
      <c r="T71" s="5">
        <f t="shared" si="123"/>
        <v>1.0401458359513642E-2</v>
      </c>
      <c r="U71" s="5">
        <f t="shared" si="124"/>
        <v>4.4207967196144768E-2</v>
      </c>
      <c r="V71" s="5">
        <f t="shared" si="125"/>
        <v>2.158888399224337E-4</v>
      </c>
      <c r="W71" s="5">
        <f t="shared" si="126"/>
        <v>8.1576800794504135E-4</v>
      </c>
      <c r="X71" s="5">
        <f t="shared" si="127"/>
        <v>9.5171064587961285E-4</v>
      </c>
      <c r="Y71" s="5">
        <f t="shared" si="128"/>
        <v>5.551536372223186E-4</v>
      </c>
      <c r="Z71" s="5">
        <f t="shared" si="129"/>
        <v>6.2630459949810147E-2</v>
      </c>
      <c r="AA71" s="5">
        <f t="shared" si="130"/>
        <v>1.7191649506355797E-2</v>
      </c>
      <c r="AB71" s="5">
        <f t="shared" si="131"/>
        <v>2.3594973834315538E-3</v>
      </c>
      <c r="AC71" s="5">
        <f t="shared" si="132"/>
        <v>4.3209616830686205E-6</v>
      </c>
      <c r="AD71" s="5">
        <f t="shared" si="133"/>
        <v>5.5980738774423353E-5</v>
      </c>
      <c r="AE71" s="5">
        <f t="shared" si="134"/>
        <v>6.5309578871611826E-5</v>
      </c>
      <c r="AF71" s="5">
        <f t="shared" si="135"/>
        <v>3.8096505921212024E-5</v>
      </c>
      <c r="AG71" s="5">
        <f t="shared" si="136"/>
        <v>1.4815016811526243E-5</v>
      </c>
      <c r="AH71" s="5">
        <f t="shared" si="137"/>
        <v>1.8266858625873798E-2</v>
      </c>
      <c r="AI71" s="5">
        <f t="shared" si="138"/>
        <v>5.0141326014503645E-3</v>
      </c>
      <c r="AJ71" s="5">
        <f t="shared" si="139"/>
        <v>6.8817321740575837E-4</v>
      </c>
      <c r="AK71" s="5">
        <f t="shared" si="140"/>
        <v>6.2966341312633938E-5</v>
      </c>
      <c r="AL71" s="5">
        <f t="shared" si="141"/>
        <v>5.5349106136673917E-8</v>
      </c>
      <c r="AM71" s="5">
        <f t="shared" si="142"/>
        <v>3.0732689521615608E-6</v>
      </c>
      <c r="AN71" s="5">
        <f t="shared" si="143"/>
        <v>3.5854100074251614E-6</v>
      </c>
      <c r="AO71" s="5">
        <f t="shared" si="144"/>
        <v>2.091448083693247E-6</v>
      </c>
      <c r="AP71" s="5">
        <f t="shared" si="145"/>
        <v>8.13324943353861E-7</v>
      </c>
      <c r="AQ71" s="5">
        <f t="shared" si="146"/>
        <v>2.3721511496239347E-7</v>
      </c>
      <c r="AR71" s="5">
        <f t="shared" si="147"/>
        <v>4.2621832804684142E-3</v>
      </c>
      <c r="AS71" s="5">
        <f t="shared" si="148"/>
        <v>1.1699412897235935E-3</v>
      </c>
      <c r="AT71" s="5">
        <f t="shared" si="149"/>
        <v>1.6057059625667697E-4</v>
      </c>
      <c r="AU71" s="5">
        <f t="shared" si="150"/>
        <v>1.4691857679067042E-5</v>
      </c>
      <c r="AV71" s="5">
        <f t="shared" si="151"/>
        <v>1.0082045861478149E-6</v>
      </c>
      <c r="AW71" s="5">
        <f t="shared" si="152"/>
        <v>4.9235495842231535E-10</v>
      </c>
      <c r="AX71" s="5">
        <f t="shared" si="153"/>
        <v>1.4059868714218465E-7</v>
      </c>
      <c r="AY71" s="5">
        <f t="shared" si="154"/>
        <v>1.6402857926113838E-7</v>
      </c>
      <c r="AZ71" s="5">
        <f t="shared" si="155"/>
        <v>9.5681458203157652E-8</v>
      </c>
      <c r="BA71" s="5">
        <f t="shared" si="156"/>
        <v>3.7208724988132143E-8</v>
      </c>
      <c r="BB71" s="5">
        <f t="shared" si="157"/>
        <v>1.0852331589962848E-8</v>
      </c>
      <c r="BC71" s="5">
        <f t="shared" si="158"/>
        <v>2.5321609590453738E-9</v>
      </c>
      <c r="BD71" s="5">
        <f t="shared" si="159"/>
        <v>8.2874157914291995E-4</v>
      </c>
      <c r="BE71" s="5">
        <f t="shared" si="160"/>
        <v>2.2748411509968631E-4</v>
      </c>
      <c r="BF71" s="5">
        <f t="shared" si="161"/>
        <v>3.1221447025866544E-5</v>
      </c>
      <c r="BG71" s="5">
        <f t="shared" si="162"/>
        <v>2.8566939834072407E-6</v>
      </c>
      <c r="BH71" s="5">
        <f t="shared" si="163"/>
        <v>1.9603592943836242E-7</v>
      </c>
      <c r="BI71" s="5">
        <f t="shared" si="164"/>
        <v>1.0762114767344095E-8</v>
      </c>
      <c r="BJ71" s="8">
        <f t="shared" si="165"/>
        <v>8.6785452922215539E-2</v>
      </c>
      <c r="BK71" s="8">
        <f t="shared" si="166"/>
        <v>0.31873288672226774</v>
      </c>
      <c r="BL71" s="8">
        <f t="shared" si="167"/>
        <v>0.53163920932600328</v>
      </c>
      <c r="BM71" s="8">
        <f t="shared" si="168"/>
        <v>0.17631681856684855</v>
      </c>
      <c r="BN71" s="8">
        <f t="shared" si="169"/>
        <v>0.82347102681722384</v>
      </c>
    </row>
    <row r="72" spans="1:66" x14ac:dyDescent="0.25">
      <c r="A72" t="s">
        <v>31</v>
      </c>
      <c r="B72" t="s">
        <v>33</v>
      </c>
      <c r="C72" t="s">
        <v>268</v>
      </c>
      <c r="D72" s="7" t="s">
        <v>473</v>
      </c>
      <c r="E72">
        <f>VLOOKUP(A72,home!$A$2:$E$405,3,FALSE)</f>
        <v>1.4722</v>
      </c>
      <c r="F72">
        <f>VLOOKUP(B72,home!$B$2:$E$405,3,FALSE)</f>
        <v>1.1321000000000001</v>
      </c>
      <c r="G72">
        <f>VLOOKUP(C72,away!$B$2:$E$405,4,FALSE)</f>
        <v>1.3585</v>
      </c>
      <c r="H72">
        <f>VLOOKUP(A72,away!$A$2:$E$405,3,FALSE)</f>
        <v>1.5832999999999999</v>
      </c>
      <c r="I72">
        <f>VLOOKUP(C72,away!$B$2:$E$405,3,FALSE)</f>
        <v>0.31580000000000003</v>
      </c>
      <c r="J72">
        <f>VLOOKUP(B72,home!$B$2:$E$405,4,FALSE)</f>
        <v>0.63160000000000005</v>
      </c>
      <c r="K72" s="3">
        <f t="shared" si="114"/>
        <v>2.2641815467700002</v>
      </c>
      <c r="L72" s="3">
        <f t="shared" si="115"/>
        <v>0.31580387802400001</v>
      </c>
      <c r="M72" s="5">
        <f t="shared" si="116"/>
        <v>7.5775108452612164E-2</v>
      </c>
      <c r="N72" s="5">
        <f t="shared" si="117"/>
        <v>0.17156860226289991</v>
      </c>
      <c r="O72" s="5">
        <f t="shared" si="118"/>
        <v>2.3930073107024104E-2</v>
      </c>
      <c r="P72" s="5">
        <f t="shared" si="119"/>
        <v>5.4182029941781014E-2</v>
      </c>
      <c r="Q72" s="5">
        <f t="shared" si="120"/>
        <v>0.19423123162438988</v>
      </c>
      <c r="R72" s="5">
        <f t="shared" si="121"/>
        <v>3.7786049442980205E-3</v>
      </c>
      <c r="S72" s="5">
        <f t="shared" si="122"/>
        <v>9.6855432758897412E-3</v>
      </c>
      <c r="T72" s="5">
        <f t="shared" si="123"/>
        <v>6.1338976180360112E-2</v>
      </c>
      <c r="U72" s="5">
        <f t="shared" si="124"/>
        <v>8.5554475874134624E-3</v>
      </c>
      <c r="V72" s="5">
        <f t="shared" si="125"/>
        <v>7.6950275990382989E-4</v>
      </c>
      <c r="W72" s="5">
        <f t="shared" si="126"/>
        <v>0.14659159015011777</v>
      </c>
      <c r="X72" s="5">
        <f t="shared" si="127"/>
        <v>4.6294192655111997E-2</v>
      </c>
      <c r="Y72" s="5">
        <f t="shared" si="128"/>
        <v>7.3099427852372709E-3</v>
      </c>
      <c r="Z72" s="5">
        <f t="shared" si="129"/>
        <v>3.9776603164332509E-4</v>
      </c>
      <c r="AA72" s="5">
        <f t="shared" si="130"/>
        <v>9.0061450877874862E-4</v>
      </c>
      <c r="AB72" s="5">
        <f t="shared" si="131"/>
        <v>1.0195773757650855E-3</v>
      </c>
      <c r="AC72" s="5">
        <f t="shared" si="132"/>
        <v>3.4388949112710872E-5</v>
      </c>
      <c r="AD72" s="5">
        <f t="shared" si="133"/>
        <v>8.2977493332391877E-2</v>
      </c>
      <c r="AE72" s="5">
        <f t="shared" si="134"/>
        <v>2.6204614183079959E-2</v>
      </c>
      <c r="AF72" s="5">
        <f t="shared" si="135"/>
        <v>4.1377593905696803E-3</v>
      </c>
      <c r="AG72" s="5">
        <f t="shared" si="136"/>
        <v>4.3557348729070927E-4</v>
      </c>
      <c r="AH72" s="5">
        <f t="shared" si="137"/>
        <v>3.1404013834794793E-5</v>
      </c>
      <c r="AI72" s="5">
        <f t="shared" si="138"/>
        <v>7.1104388619252151E-5</v>
      </c>
      <c r="AJ72" s="5">
        <f t="shared" si="139"/>
        <v>8.0496622303036775E-5</v>
      </c>
      <c r="AK72" s="5">
        <f t="shared" si="140"/>
        <v>6.0752988931950114E-5</v>
      </c>
      <c r="AL72" s="5">
        <f t="shared" si="141"/>
        <v>9.8357527084584654E-7</v>
      </c>
      <c r="AM72" s="5">
        <f t="shared" si="142"/>
        <v>3.7575221840086478E-2</v>
      </c>
      <c r="AN72" s="5">
        <f t="shared" si="143"/>
        <v>1.1866400774711412E-2</v>
      </c>
      <c r="AO72" s="5">
        <f t="shared" si="144"/>
        <v>1.8737276914204304E-3</v>
      </c>
      <c r="AP72" s="5">
        <f t="shared" si="145"/>
        <v>1.9724349043717622E-4</v>
      </c>
      <c r="AQ72" s="5">
        <f t="shared" si="146"/>
        <v>1.5572564798762503E-5</v>
      </c>
      <c r="AR72" s="5">
        <f t="shared" si="147"/>
        <v>1.9835018709095096E-6</v>
      </c>
      <c r="AS72" s="5">
        <f t="shared" si="148"/>
        <v>4.4910083340970825E-6</v>
      </c>
      <c r="AT72" s="5">
        <f t="shared" si="149"/>
        <v>5.0842290982264482E-6</v>
      </c>
      <c r="AU72" s="5">
        <f t="shared" si="150"/>
        <v>3.8372059012518013E-6</v>
      </c>
      <c r="AV72" s="5">
        <f t="shared" si="151"/>
        <v>2.1720326981928185E-6</v>
      </c>
      <c r="AW72" s="5">
        <f t="shared" si="152"/>
        <v>1.9535917189413098E-8</v>
      </c>
      <c r="AX72" s="5">
        <f t="shared" si="153"/>
        <v>1.4179520651018825E-2</v>
      </c>
      <c r="AY72" s="5">
        <f t="shared" si="154"/>
        <v>4.4779476101131383E-3</v>
      </c>
      <c r="AZ72" s="5">
        <f t="shared" si="155"/>
        <v>7.070766104310158E-4</v>
      </c>
      <c r="BA72" s="5">
        <f t="shared" si="156"/>
        <v>7.4432511878059953E-5</v>
      </c>
      <c r="BB72" s="5">
        <f t="shared" si="157"/>
        <v>5.8765189755396941E-6</v>
      </c>
      <c r="BC72" s="5">
        <f t="shared" si="158"/>
        <v>3.7116549635141203E-7</v>
      </c>
      <c r="BD72" s="5">
        <f t="shared" si="159"/>
        <v>1.0439959715018031E-7</v>
      </c>
      <c r="BE72" s="5">
        <f t="shared" si="160"/>
        <v>2.3637964135766014E-7</v>
      </c>
      <c r="BF72" s="5">
        <f t="shared" si="161"/>
        <v>2.6760321099706248E-7</v>
      </c>
      <c r="BG72" s="5">
        <f t="shared" si="162"/>
        <v>2.0196741739864923E-7</v>
      </c>
      <c r="BH72" s="5">
        <f t="shared" si="163"/>
        <v>1.1432272488070394E-7</v>
      </c>
      <c r="BI72" s="5">
        <f t="shared" si="164"/>
        <v>5.1769480810270684E-8</v>
      </c>
      <c r="BJ72" s="8">
        <f t="shared" si="165"/>
        <v>0.81206336748081642</v>
      </c>
      <c r="BK72" s="8">
        <f t="shared" si="166"/>
        <v>0.14492550456468345</v>
      </c>
      <c r="BL72" s="8">
        <f t="shared" si="167"/>
        <v>3.8446619956943741E-2</v>
      </c>
      <c r="BM72" s="8">
        <f t="shared" si="168"/>
        <v>0.46788967962688582</v>
      </c>
      <c r="BN72" s="8">
        <f t="shared" si="169"/>
        <v>0.52346565033300507</v>
      </c>
    </row>
    <row r="73" spans="1:66" x14ac:dyDescent="0.25">
      <c r="A73" t="s">
        <v>31</v>
      </c>
      <c r="B73" t="s">
        <v>194</v>
      </c>
      <c r="C73" t="s">
        <v>325</v>
      </c>
      <c r="D73" s="7" t="s">
        <v>473</v>
      </c>
      <c r="E73">
        <f>VLOOKUP(A73,home!$A$2:$E$405,3,FALSE)</f>
        <v>1.4722</v>
      </c>
      <c r="F73">
        <f>VLOOKUP(B73,home!$B$2:$E$405,3,FALSE)</f>
        <v>0.45279999999999998</v>
      </c>
      <c r="G73">
        <f>VLOOKUP(C73,away!$B$2:$E$405,4,FALSE)</f>
        <v>1.4944</v>
      </c>
      <c r="H73">
        <f>VLOOKUP(A73,away!$A$2:$E$405,3,FALSE)</f>
        <v>1.5832999999999999</v>
      </c>
      <c r="I73">
        <f>VLOOKUP(C73,away!$B$2:$E$405,3,FALSE)</f>
        <v>0.88419999999999999</v>
      </c>
      <c r="J73">
        <f>VLOOKUP(B73,home!$B$2:$E$405,4,FALSE)</f>
        <v>0.84209999999999996</v>
      </c>
      <c r="K73" s="3">
        <f t="shared" si="114"/>
        <v>0.99618521190399978</v>
      </c>
      <c r="L73" s="3">
        <f t="shared" si="115"/>
        <v>1.1789011455059999</v>
      </c>
      <c r="M73" s="5">
        <f t="shared" si="116"/>
        <v>0.11359834318846791</v>
      </c>
      <c r="N73" s="5">
        <f t="shared" si="117"/>
        <v>0.11316498958114718</v>
      </c>
      <c r="O73" s="5">
        <f t="shared" si="118"/>
        <v>0.1339212169124685</v>
      </c>
      <c r="P73" s="5">
        <f t="shared" si="119"/>
        <v>0.13341033584838896</v>
      </c>
      <c r="Q73" s="5">
        <f t="shared" si="120"/>
        <v>5.6366644563004518E-2</v>
      </c>
      <c r="R73" s="5">
        <f t="shared" si="121"/>
        <v>7.8939938012833333E-2</v>
      </c>
      <c r="S73" s="5">
        <f t="shared" si="122"/>
        <v>3.9169404261581615E-2</v>
      </c>
      <c r="T73" s="5">
        <f t="shared" si="123"/>
        <v>6.6450701843655563E-2</v>
      </c>
      <c r="U73" s="5">
        <f t="shared" si="124"/>
        <v>7.863879887700298E-2</v>
      </c>
      <c r="V73" s="5">
        <f t="shared" si="125"/>
        <v>5.1111889593214166E-3</v>
      </c>
      <c r="W73" s="5">
        <f t="shared" si="126"/>
        <v>1.8717205919438033E-2</v>
      </c>
      <c r="X73" s="5">
        <f t="shared" si="127"/>
        <v>2.2065735499097176E-2</v>
      </c>
      <c r="Y73" s="5">
        <f t="shared" si="128"/>
        <v>1.3006660428159039E-2</v>
      </c>
      <c r="Z73" s="5">
        <f t="shared" si="129"/>
        <v>3.1020794449833949E-2</v>
      </c>
      <c r="AA73" s="5">
        <f t="shared" si="130"/>
        <v>3.0902456692438251E-2</v>
      </c>
      <c r="AB73" s="5">
        <f t="shared" si="131"/>
        <v>1.5392285184255387E-2</v>
      </c>
      <c r="AC73" s="5">
        <f t="shared" si="132"/>
        <v>3.7516251145733591E-4</v>
      </c>
      <c r="AD73" s="5">
        <f t="shared" si="133"/>
        <v>4.6614509362765434E-3</v>
      </c>
      <c r="AE73" s="5">
        <f t="shared" si="134"/>
        <v>5.4953898484964318E-3</v>
      </c>
      <c r="AF73" s="5">
        <f t="shared" si="135"/>
        <v>3.2392606936972445E-3</v>
      </c>
      <c r="AG73" s="5">
        <f t="shared" si="136"/>
        <v>1.2729227141307473E-3</v>
      </c>
      <c r="AH73" s="5">
        <f t="shared" si="137"/>
        <v>9.1426125278538471E-3</v>
      </c>
      <c r="AI73" s="5">
        <f t="shared" si="138"/>
        <v>9.1077353984162467E-3</v>
      </c>
      <c r="AJ73" s="5">
        <f t="shared" si="139"/>
        <v>4.5364956589184248E-3</v>
      </c>
      <c r="AK73" s="5">
        <f t="shared" si="140"/>
        <v>1.5063966297604089E-3</v>
      </c>
      <c r="AL73" s="5">
        <f t="shared" si="141"/>
        <v>1.7623692475236458E-5</v>
      </c>
      <c r="AM73" s="5">
        <f t="shared" si="142"/>
        <v>9.2873369774694947E-4</v>
      </c>
      <c r="AN73" s="5">
        <f t="shared" si="143"/>
        <v>1.0948852201439017E-3</v>
      </c>
      <c r="AO73" s="5">
        <f t="shared" si="144"/>
        <v>6.4538072011261752E-4</v>
      </c>
      <c r="AP73" s="5">
        <f t="shared" si="145"/>
        <v>2.5361335674275066E-4</v>
      </c>
      <c r="AQ73" s="5">
        <f t="shared" si="146"/>
        <v>7.4746269194912596E-5</v>
      </c>
      <c r="AR73" s="5">
        <f t="shared" si="147"/>
        <v>2.155647276400881E-3</v>
      </c>
      <c r="AS73" s="5">
        <f t="shared" si="148"/>
        <v>2.1474239388316915E-3</v>
      </c>
      <c r="AT73" s="5">
        <f t="shared" si="149"/>
        <v>1.0696159857763851E-3</v>
      </c>
      <c r="AU73" s="5">
        <f t="shared" si="150"/>
        <v>3.5517854248218465E-4</v>
      </c>
      <c r="AV73" s="5">
        <f t="shared" si="151"/>
        <v>8.8455902901592216E-5</v>
      </c>
      <c r="AW73" s="5">
        <f t="shared" si="152"/>
        <v>5.7492591539269028E-7</v>
      </c>
      <c r="AX73" s="5">
        <f t="shared" si="153"/>
        <v>1.5419846258207164E-4</v>
      </c>
      <c r="AY73" s="5">
        <f t="shared" si="154"/>
        <v>1.8178474417326828E-4</v>
      </c>
      <c r="AZ73" s="5">
        <f t="shared" si="155"/>
        <v>1.071531215706906E-4</v>
      </c>
      <c r="BA73" s="5">
        <f t="shared" si="156"/>
        <v>4.2107645921410273E-5</v>
      </c>
      <c r="BB73" s="5">
        <f t="shared" si="157"/>
        <v>1.2410188002827898E-5</v>
      </c>
      <c r="BC73" s="5">
        <f t="shared" si="158"/>
        <v>2.9260769704957247E-6</v>
      </c>
      <c r="BD73" s="5">
        <f t="shared" si="159"/>
        <v>4.2354917390931529E-4</v>
      </c>
      <c r="BE73" s="5">
        <f t="shared" si="160"/>
        <v>4.2193342356261525E-4</v>
      </c>
      <c r="BF73" s="5">
        <f t="shared" si="161"/>
        <v>2.1016191848055197E-4</v>
      </c>
      <c r="BG73" s="5">
        <f t="shared" si="162"/>
        <v>6.9786731765233273E-5</v>
      </c>
      <c r="BH73" s="5">
        <f t="shared" si="163"/>
        <v>1.7380127542909122E-5</v>
      </c>
      <c r="BI73" s="5">
        <f t="shared" si="164"/>
        <v>3.4627652078502942E-6</v>
      </c>
      <c r="BJ73" s="8">
        <f t="shared" si="165"/>
        <v>0.30793890153026432</v>
      </c>
      <c r="BK73" s="8">
        <f t="shared" si="166"/>
        <v>0.29186384320586573</v>
      </c>
      <c r="BL73" s="8">
        <f t="shared" si="167"/>
        <v>0.36905053168080865</v>
      </c>
      <c r="BM73" s="8">
        <f t="shared" si="168"/>
        <v>0.37029139294220437</v>
      </c>
      <c r="BN73" s="8">
        <f t="shared" si="169"/>
        <v>0.62940146810631048</v>
      </c>
    </row>
    <row r="74" spans="1:66" x14ac:dyDescent="0.25">
      <c r="A74" t="s">
        <v>31</v>
      </c>
      <c r="B74" t="s">
        <v>32</v>
      </c>
      <c r="C74" t="s">
        <v>190</v>
      </c>
      <c r="D74" s="7" t="s">
        <v>473</v>
      </c>
      <c r="E74">
        <f>VLOOKUP(A74,home!$A$2:$E$405,3,FALSE)</f>
        <v>1.4722</v>
      </c>
      <c r="F74">
        <f>VLOOKUP(B74,home!$B$2:$E$405,3,FALSE)</f>
        <v>0.67930000000000001</v>
      </c>
      <c r="G74">
        <f>VLOOKUP(C74,away!$B$2:$E$405,4,FALSE)</f>
        <v>1.5849</v>
      </c>
      <c r="H74">
        <f>VLOOKUP(A74,away!$A$2:$E$405,3,FALSE)</f>
        <v>1.5832999999999999</v>
      </c>
      <c r="I74">
        <f>VLOOKUP(C74,away!$B$2:$E$405,3,FALSE)</f>
        <v>1.4737</v>
      </c>
      <c r="J74">
        <f>VLOOKUP(B74,home!$B$2:$E$405,4,FALSE)</f>
        <v>1.4211</v>
      </c>
      <c r="K74" s="3">
        <f t="shared" si="114"/>
        <v>1.5850037475540002</v>
      </c>
      <c r="L74" s="3">
        <f t="shared" si="115"/>
        <v>3.3158657183310001</v>
      </c>
      <c r="M74" s="5">
        <f t="shared" si="116"/>
        <v>7.440111334868914E-3</v>
      </c>
      <c r="N74" s="5">
        <f t="shared" si="117"/>
        <v>1.1792604347986221E-2</v>
      </c>
      <c r="O74" s="5">
        <f t="shared" si="118"/>
        <v>2.4670410115857726E-2</v>
      </c>
      <c r="P74" s="5">
        <f t="shared" si="119"/>
        <v>3.9102692487328609E-2</v>
      </c>
      <c r="Q74" s="5">
        <f t="shared" si="120"/>
        <v>9.3456610424898813E-3</v>
      </c>
      <c r="R74" s="5">
        <f t="shared" si="121"/>
        <v>4.0901883580169482E-2</v>
      </c>
      <c r="S74" s="5">
        <f t="shared" si="122"/>
        <v>5.1377610190880475E-2</v>
      </c>
      <c r="T74" s="5">
        <f t="shared" si="123"/>
        <v>3.0988957065933753E-2</v>
      </c>
      <c r="U74" s="5">
        <f t="shared" si="124"/>
        <v>6.4829638756586039E-2</v>
      </c>
      <c r="V74" s="5">
        <f t="shared" si="125"/>
        <v>3.0002581078658261E-2</v>
      </c>
      <c r="W74" s="5">
        <f t="shared" si="126"/>
        <v>4.9376359252386297E-3</v>
      </c>
      <c r="X74" s="5">
        <f t="shared" si="127"/>
        <v>1.6372537694098341E-2</v>
      </c>
      <c r="Y74" s="5">
        <f t="shared" si="128"/>
        <v>2.7144568230971389E-2</v>
      </c>
      <c r="Z74" s="5">
        <f t="shared" si="129"/>
        <v>4.5208384526216533E-2</v>
      </c>
      <c r="AA74" s="5">
        <f t="shared" si="130"/>
        <v>7.1655458894915466E-2</v>
      </c>
      <c r="AB74" s="5">
        <f t="shared" si="131"/>
        <v>5.678708544057133E-2</v>
      </c>
      <c r="AC74" s="5">
        <f t="shared" si="132"/>
        <v>9.8552095605635524E-3</v>
      </c>
      <c r="AD74" s="5">
        <f t="shared" si="133"/>
        <v>1.9565428613901223E-3</v>
      </c>
      <c r="AE74" s="5">
        <f t="shared" si="134"/>
        <v>6.4876334005287487E-3</v>
      </c>
      <c r="AF74" s="5">
        <f t="shared" si="135"/>
        <v>1.0756060592956225E-2</v>
      </c>
      <c r="AG74" s="5">
        <f t="shared" si="136"/>
        <v>1.1888550861491518E-2</v>
      </c>
      <c r="AH74" s="5">
        <f t="shared" si="137"/>
        <v>3.7476233107901769E-2</v>
      </c>
      <c r="AI74" s="5">
        <f t="shared" si="138"/>
        <v>5.9399969920231589E-2</v>
      </c>
      <c r="AJ74" s="5">
        <f t="shared" si="139"/>
        <v>4.707458746408099E-2</v>
      </c>
      <c r="AK74" s="5">
        <f t="shared" si="140"/>
        <v>2.4871132515042312E-2</v>
      </c>
      <c r="AL74" s="5">
        <f t="shared" si="141"/>
        <v>2.0718250655139543E-3</v>
      </c>
      <c r="AM74" s="5">
        <f t="shared" si="142"/>
        <v>6.2022555351067411E-4</v>
      </c>
      <c r="AN74" s="5">
        <f t="shared" si="143"/>
        <v>2.0565846505189137E-3</v>
      </c>
      <c r="AO74" s="5">
        <f t="shared" si="144"/>
        <v>3.4096792697507032E-3</v>
      </c>
      <c r="AP74" s="5">
        <f t="shared" si="145"/>
        <v>3.7686795336900783E-3</v>
      </c>
      <c r="AQ74" s="5">
        <f t="shared" si="146"/>
        <v>3.124108817284648E-3</v>
      </c>
      <c r="AR74" s="5">
        <f t="shared" si="147"/>
        <v>2.4853231322934544E-2</v>
      </c>
      <c r="AS74" s="5">
        <f t="shared" si="148"/>
        <v>3.9392464785677705E-2</v>
      </c>
      <c r="AT74" s="5">
        <f t="shared" si="149"/>
        <v>3.1218602155344083E-2</v>
      </c>
      <c r="AU74" s="5">
        <f t="shared" si="150"/>
        <v>1.6493867136539254E-2</v>
      </c>
      <c r="AV74" s="5">
        <f t="shared" si="151"/>
        <v>6.535710305768121E-3</v>
      </c>
      <c r="AW74" s="5">
        <f t="shared" si="152"/>
        <v>3.0246686872909613E-4</v>
      </c>
      <c r="AX74" s="5">
        <f t="shared" si="153"/>
        <v>1.638433044405288E-4</v>
      </c>
      <c r="AY74" s="5">
        <f t="shared" si="154"/>
        <v>5.4328239637241879E-4</v>
      </c>
      <c r="AZ74" s="5">
        <f t="shared" si="155"/>
        <v>9.007257367520088E-4</v>
      </c>
      <c r="BA74" s="5">
        <f t="shared" si="156"/>
        <v>9.9556186403813971E-4</v>
      </c>
      <c r="BB74" s="5">
        <f t="shared" si="157"/>
        <v>8.2528736386044391E-4</v>
      </c>
      <c r="BC74" s="5">
        <f t="shared" si="158"/>
        <v>5.4730841551932168E-4</v>
      </c>
      <c r="BD74" s="5">
        <f t="shared" si="159"/>
        <v>1.3734996288911472E-2</v>
      </c>
      <c r="BE74" s="5">
        <f t="shared" si="160"/>
        <v>2.1770020590564966E-2</v>
      </c>
      <c r="BF74" s="5">
        <f t="shared" si="161"/>
        <v>1.7252782110186615E-2</v>
      </c>
      <c r="BG74" s="5">
        <f t="shared" si="162"/>
        <v>9.1152414334594659E-3</v>
      </c>
      <c r="BH74" s="5">
        <f t="shared" si="163"/>
        <v>3.6119229579731874E-3</v>
      </c>
      <c r="BI74" s="5">
        <f t="shared" si="164"/>
        <v>1.1449822848527663E-3</v>
      </c>
      <c r="BJ74" s="8">
        <f t="shared" si="165"/>
        <v>0.1486260389288227</v>
      </c>
      <c r="BK74" s="8">
        <f t="shared" si="166"/>
        <v>0.14039331211418618</v>
      </c>
      <c r="BL74" s="8">
        <f t="shared" si="167"/>
        <v>0.61279022116756887</v>
      </c>
      <c r="BM74" s="8">
        <f t="shared" si="168"/>
        <v>0.81352377830045064</v>
      </c>
      <c r="BN74" s="8">
        <f t="shared" si="169"/>
        <v>0.13325336290870082</v>
      </c>
    </row>
    <row r="75" spans="1:66" x14ac:dyDescent="0.25">
      <c r="A75" t="s">
        <v>31</v>
      </c>
      <c r="B75" t="s">
        <v>322</v>
      </c>
      <c r="C75" t="s">
        <v>193</v>
      </c>
      <c r="D75" s="7" t="s">
        <v>473</v>
      </c>
      <c r="E75">
        <f>VLOOKUP(A75,home!$A$2:$E$405,3,FALSE)</f>
        <v>1.4722</v>
      </c>
      <c r="F75">
        <f>VLOOKUP(B75,home!$B$2:$E$405,3,FALSE)</f>
        <v>1.3585</v>
      </c>
      <c r="G75">
        <f>VLOOKUP(C75,away!$B$2:$E$405,4,FALSE)</f>
        <v>0.67930000000000001</v>
      </c>
      <c r="H75">
        <f>VLOOKUP(A75,away!$A$2:$E$405,3,FALSE)</f>
        <v>1.5832999999999999</v>
      </c>
      <c r="I75">
        <f>VLOOKUP(C75,away!$B$2:$E$405,3,FALSE)</f>
        <v>0.78949999999999998</v>
      </c>
      <c r="J75">
        <f>VLOOKUP(B75,home!$B$2:$E$405,4,FALSE)</f>
        <v>0.94740000000000002</v>
      </c>
      <c r="K75" s="3">
        <f t="shared" si="114"/>
        <v>1.35858892741</v>
      </c>
      <c r="L75" s="3">
        <f t="shared" si="115"/>
        <v>1.18426454259</v>
      </c>
      <c r="M75" s="5">
        <f t="shared" si="116"/>
        <v>7.8641677656278067E-2</v>
      </c>
      <c r="N75" s="5">
        <f t="shared" si="117"/>
        <v>0.10684171249676577</v>
      </c>
      <c r="O75" s="5">
        <f t="shared" si="118"/>
        <v>9.3132550418122365E-2</v>
      </c>
      <c r="P75" s="5">
        <f t="shared" si="119"/>
        <v>0.12652885177951459</v>
      </c>
      <c r="Q75" s="5">
        <f t="shared" si="120"/>
        <v>7.257698379181432E-2</v>
      </c>
      <c r="R75" s="5">
        <f t="shared" si="121"/>
        <v>5.5146788610578909E-2</v>
      </c>
      <c r="S75" s="5">
        <f t="shared" si="122"/>
        <v>5.0893975083466193E-2</v>
      </c>
      <c r="T75" s="5">
        <f t="shared" si="123"/>
        <v>8.5950348512774832E-2</v>
      </c>
      <c r="U75" s="5">
        <f t="shared" si="124"/>
        <v>7.4921816388552401E-2</v>
      </c>
      <c r="V75" s="5">
        <f t="shared" si="125"/>
        <v>9.0983085442751296E-3</v>
      </c>
      <c r="W75" s="5">
        <f t="shared" si="126"/>
        <v>3.2867428854791339E-2</v>
      </c>
      <c r="X75" s="5">
        <f t="shared" si="127"/>
        <v>3.892373059882883E-2</v>
      </c>
      <c r="Y75" s="5">
        <f t="shared" si="128"/>
        <v>2.3047997006759208E-2</v>
      </c>
      <c r="Z75" s="5">
        <f t="shared" si="129"/>
        <v>2.1769462129738223E-2</v>
      </c>
      <c r="AA75" s="5">
        <f t="shared" si="130"/>
        <v>2.9575750205133665E-2</v>
      </c>
      <c r="AB75" s="5">
        <f t="shared" si="131"/>
        <v>2.0090643374269322E-2</v>
      </c>
      <c r="AC75" s="5">
        <f t="shared" si="132"/>
        <v>9.1490810562503376E-4</v>
      </c>
      <c r="AD75" s="5">
        <f t="shared" si="133"/>
        <v>1.116333122863886E-2</v>
      </c>
      <c r="AE75" s="5">
        <f t="shared" si="134"/>
        <v>1.3220337351264662E-2</v>
      </c>
      <c r="AF75" s="5">
        <f t="shared" si="135"/>
        <v>7.8281883830904689E-3</v>
      </c>
      <c r="AG75" s="5">
        <f t="shared" si="136"/>
        <v>3.0902153116029963E-3</v>
      </c>
      <c r="AH75" s="5">
        <f t="shared" si="137"/>
        <v>6.445200527876188E-3</v>
      </c>
      <c r="AI75" s="5">
        <f t="shared" si="138"/>
        <v>8.7563780721096746E-3</v>
      </c>
      <c r="AJ75" s="5">
        <f t="shared" si="139"/>
        <v>5.9481591464919659E-3</v>
      </c>
      <c r="AK75" s="5">
        <f t="shared" si="140"/>
        <v>2.6937010516321679E-3</v>
      </c>
      <c r="AL75" s="5">
        <f t="shared" si="141"/>
        <v>5.8880876165675242E-5</v>
      </c>
      <c r="AM75" s="5">
        <f t="shared" si="142"/>
        <v>3.0332756400478058E-3</v>
      </c>
      <c r="AN75" s="5">
        <f t="shared" si="143"/>
        <v>3.592200788410604E-3</v>
      </c>
      <c r="AO75" s="5">
        <f t="shared" si="144"/>
        <v>2.1270580117892612E-3</v>
      </c>
      <c r="AP75" s="5">
        <f t="shared" si="145"/>
        <v>8.3966646113133492E-4</v>
      </c>
      <c r="AQ75" s="5">
        <f t="shared" si="146"/>
        <v>2.4859680437996597E-4</v>
      </c>
      <c r="AR75" s="5">
        <f t="shared" si="147"/>
        <v>1.5265644910092244E-3</v>
      </c>
      <c r="AS75" s="5">
        <f t="shared" si="148"/>
        <v>2.0739736144624148E-3</v>
      </c>
      <c r="AT75" s="5">
        <f t="shared" si="149"/>
        <v>1.4088387941745668E-3</v>
      </c>
      <c r="AU75" s="5">
        <f t="shared" si="150"/>
        <v>6.3801092875707434E-4</v>
      </c>
      <c r="AV75" s="5">
        <f t="shared" si="151"/>
        <v>2.1669864584398287E-4</v>
      </c>
      <c r="AW75" s="5">
        <f t="shared" si="152"/>
        <v>2.6315314230908073E-6</v>
      </c>
      <c r="AX75" s="5">
        <f t="shared" si="153"/>
        <v>6.8682911639190416E-4</v>
      </c>
      <c r="AY75" s="5">
        <f t="shared" si="154"/>
        <v>8.1338736936135221E-4</v>
      </c>
      <c r="AZ75" s="5">
        <f t="shared" si="155"/>
        <v>4.8163291046260268E-4</v>
      </c>
      <c r="BA75" s="5">
        <f t="shared" si="156"/>
        <v>1.901269261350949E-4</v>
      </c>
      <c r="BB75" s="5">
        <f t="shared" si="157"/>
        <v>5.6290144303355199E-5</v>
      </c>
      <c r="BC75" s="5">
        <f t="shared" si="158"/>
        <v>1.3332484399147611E-5</v>
      </c>
      <c r="BD75" s="5">
        <f t="shared" si="159"/>
        <v>3.0130936644652903E-4</v>
      </c>
      <c r="BE75" s="5">
        <f t="shared" si="160"/>
        <v>4.0935556897917646E-4</v>
      </c>
      <c r="BF75" s="5">
        <f t="shared" si="161"/>
        <v>2.7807297169436487E-4</v>
      </c>
      <c r="BG75" s="5">
        <f t="shared" si="162"/>
        <v>1.259289534519862E-4</v>
      </c>
      <c r="BH75" s="5">
        <f t="shared" si="163"/>
        <v>4.2771420450049432E-5</v>
      </c>
      <c r="BI75" s="5">
        <f t="shared" si="164"/>
        <v>1.1621755646606962E-5</v>
      </c>
      <c r="BJ75" s="8">
        <f t="shared" si="165"/>
        <v>0.4075926701931436</v>
      </c>
      <c r="BK75" s="8">
        <f t="shared" si="166"/>
        <v>0.26694998941468612</v>
      </c>
      <c r="BL75" s="8">
        <f t="shared" si="167"/>
        <v>0.3037441343056827</v>
      </c>
      <c r="BM75" s="8">
        <f t="shared" si="168"/>
        <v>0.46637693545223829</v>
      </c>
      <c r="BN75" s="8">
        <f t="shared" si="169"/>
        <v>0.53286856475307398</v>
      </c>
    </row>
    <row r="76" spans="1:66" x14ac:dyDescent="0.25">
      <c r="A76" t="s">
        <v>267</v>
      </c>
      <c r="B76" t="s">
        <v>302</v>
      </c>
      <c r="C76" t="s">
        <v>277</v>
      </c>
      <c r="D76" s="7" t="s">
        <v>473</v>
      </c>
      <c r="E76">
        <f>VLOOKUP(A76,home!$A$2:$E$405,3,FALSE)</f>
        <v>1.65</v>
      </c>
      <c r="F76">
        <f>VLOOKUP(B76,home!$B$2:$E$405,3,FALSE)</f>
        <v>1.5152000000000001</v>
      </c>
      <c r="G76">
        <f>VLOOKUP(C76,away!$B$2:$E$405,4,FALSE)</f>
        <v>1.8182</v>
      </c>
      <c r="H76">
        <f>VLOOKUP(A76,away!$A$2:$E$405,3,FALSE)</f>
        <v>1.5249999999999999</v>
      </c>
      <c r="I76">
        <f>VLOOKUP(C76,away!$B$2:$E$405,3,FALSE)</f>
        <v>0.32790000000000002</v>
      </c>
      <c r="J76">
        <f>VLOOKUP(B76,home!$B$2:$E$405,4,FALSE)</f>
        <v>0.32790000000000002</v>
      </c>
      <c r="K76" s="3">
        <f t="shared" si="114"/>
        <v>4.5456454559999999</v>
      </c>
      <c r="L76" s="3">
        <f t="shared" si="115"/>
        <v>0.16396557525</v>
      </c>
      <c r="M76" s="5">
        <f t="shared" si="116"/>
        <v>9.0082808408016735E-3</v>
      </c>
      <c r="N76" s="5">
        <f t="shared" si="117"/>
        <v>4.0948450870361974E-2</v>
      </c>
      <c r="O76" s="5">
        <f t="shared" si="118"/>
        <v>1.4770479500755998E-3</v>
      </c>
      <c r="P76" s="5">
        <f t="shared" si="119"/>
        <v>6.7141363025552637E-3</v>
      </c>
      <c r="Q76" s="5">
        <f t="shared" si="120"/>
        <v>9.3068569814550098E-2</v>
      </c>
      <c r="R76" s="5">
        <f t="shared" si="121"/>
        <v>1.2109250840298948E-4</v>
      </c>
      <c r="S76" s="5">
        <f t="shared" si="122"/>
        <v>1.2510607486033573E-3</v>
      </c>
      <c r="T76" s="5">
        <f t="shared" si="123"/>
        <v>1.526004158733749E-2</v>
      </c>
      <c r="U76" s="5">
        <f t="shared" si="124"/>
        <v>5.5044361057769091E-4</v>
      </c>
      <c r="V76" s="5">
        <f t="shared" si="125"/>
        <v>1.0360581357610619E-4</v>
      </c>
      <c r="W76" s="5">
        <f t="shared" si="126"/>
        <v>0.14101890715797613</v>
      </c>
      <c r="X76" s="5">
        <f t="shared" si="127"/>
        <v>2.3122246233283895E-2</v>
      </c>
      <c r="Y76" s="5">
        <f t="shared" si="128"/>
        <v>1.8956262023562696E-3</v>
      </c>
      <c r="Z76" s="5">
        <f t="shared" si="129"/>
        <v>6.6183342662538755E-6</v>
      </c>
      <c r="AA76" s="5">
        <f t="shared" si="130"/>
        <v>3.0084601083686018E-5</v>
      </c>
      <c r="AB76" s="5">
        <f t="shared" si="131"/>
        <v>6.8376965105815019E-5</v>
      </c>
      <c r="AC76" s="5">
        <f t="shared" si="132"/>
        <v>4.8262784985037326E-6</v>
      </c>
      <c r="AD76" s="5">
        <f t="shared" si="133"/>
        <v>0.16025548863318503</v>
      </c>
      <c r="AE76" s="5">
        <f t="shared" si="134"/>
        <v>2.6276383380710016E-2</v>
      </c>
      <c r="AF76" s="5">
        <f t="shared" si="135"/>
        <v>2.1542111582538285E-3</v>
      </c>
      <c r="AG76" s="5">
        <f t="shared" si="136"/>
        <v>1.1773882392435258E-4</v>
      </c>
      <c r="AH76" s="5">
        <f t="shared" si="137"/>
        <v>2.7129474629077582E-7</v>
      </c>
      <c r="AI76" s="5">
        <f t="shared" si="138"/>
        <v>1.2332097307133377E-6</v>
      </c>
      <c r="AJ76" s="5">
        <f t="shared" si="139"/>
        <v>2.8028671043560342E-6</v>
      </c>
      <c r="AK76" s="5">
        <f t="shared" si="140"/>
        <v>4.2469467055626275E-6</v>
      </c>
      <c r="AL76" s="5">
        <f t="shared" si="141"/>
        <v>1.4388668491006812E-7</v>
      </c>
      <c r="AM76" s="5">
        <f t="shared" si="142"/>
        <v>0.14569292674089943</v>
      </c>
      <c r="AN76" s="5">
        <f t="shared" si="143"/>
        <v>2.3888624542927679E-2</v>
      </c>
      <c r="AO76" s="5">
        <f t="shared" si="144"/>
        <v>1.9584560325562024E-3</v>
      </c>
      <c r="AP76" s="5">
        <f t="shared" si="145"/>
        <v>1.0703978999330346E-4</v>
      </c>
      <c r="AQ76" s="5">
        <f t="shared" si="146"/>
        <v>4.3877101852227988E-6</v>
      </c>
      <c r="AR76" s="5">
        <f t="shared" si="147"/>
        <v>8.8965998275739764E-9</v>
      </c>
      <c r="AS76" s="5">
        <f t="shared" si="148"/>
        <v>4.0440788580062022E-8</v>
      </c>
      <c r="AT76" s="5">
        <f t="shared" si="149"/>
        <v>9.1914743423007824E-8</v>
      </c>
      <c r="AU76" s="5">
        <f t="shared" si="150"/>
        <v>1.3927061192673379E-7</v>
      </c>
      <c r="AV76" s="5">
        <f t="shared" si="151"/>
        <v>1.5826870606477424E-7</v>
      </c>
      <c r="AW76" s="5">
        <f t="shared" si="152"/>
        <v>2.9789714587238605E-9</v>
      </c>
      <c r="AX76" s="5">
        <f t="shared" si="153"/>
        <v>0.11037806506851834</v>
      </c>
      <c r="AY76" s="5">
        <f t="shared" si="154"/>
        <v>1.8098202933941539E-2</v>
      </c>
      <c r="AZ76" s="5">
        <f t="shared" si="155"/>
        <v>1.483741127527481E-3</v>
      </c>
      <c r="BA76" s="5">
        <f t="shared" si="156"/>
        <v>8.1094155832375656E-5</v>
      </c>
      <c r="BB76" s="5">
        <f t="shared" si="157"/>
        <v>3.3241624776171542E-6</v>
      </c>
      <c r="BC76" s="5">
        <f t="shared" si="158"/>
        <v>1.0900964257339244E-7</v>
      </c>
      <c r="BD76" s="5">
        <f t="shared" si="159"/>
        <v>2.4312268474953607E-10</v>
      </c>
      <c r="BE76" s="5">
        <f t="shared" si="160"/>
        <v>1.105149527182249E-9</v>
      </c>
      <c r="BF76" s="5">
        <f t="shared" si="161"/>
        <v>2.5118089632182696E-9</v>
      </c>
      <c r="BG76" s="5">
        <f t="shared" si="162"/>
        <v>3.8059309999977325E-9</v>
      </c>
      <c r="BH76" s="5">
        <f t="shared" si="163"/>
        <v>4.3251032389973072E-9</v>
      </c>
      <c r="BI76" s="5">
        <f t="shared" si="164"/>
        <v>3.9320771770157981E-9</v>
      </c>
      <c r="BJ76" s="8">
        <f t="shared" si="165"/>
        <v>0.80581363513644078</v>
      </c>
      <c r="BK76" s="8">
        <f t="shared" si="166"/>
        <v>3.5180256804661358E-2</v>
      </c>
      <c r="BL76" s="8">
        <f t="shared" si="167"/>
        <v>2.2560546681751168E-3</v>
      </c>
      <c r="BM76" s="8">
        <f t="shared" si="168"/>
        <v>0.67382078670182577</v>
      </c>
      <c r="BN76" s="8">
        <f t="shared" si="169"/>
        <v>0.15133757828674757</v>
      </c>
    </row>
    <row r="77" spans="1:66" s="14" customFormat="1" x14ac:dyDescent="0.25">
      <c r="A77" t="s">
        <v>267</v>
      </c>
      <c r="B77" t="s">
        <v>179</v>
      </c>
      <c r="C77" t="s">
        <v>292</v>
      </c>
      <c r="D77" s="7" t="s">
        <v>473</v>
      </c>
      <c r="E77">
        <f>VLOOKUP(A77,home!$A$2:$E$405,3,FALSE)</f>
        <v>1.65</v>
      </c>
      <c r="F77">
        <f>VLOOKUP(B77,home!$B$2:$E$405,3,FALSE)</f>
        <v>1.3635999999999999</v>
      </c>
      <c r="G77">
        <f>VLOOKUP(C77,away!$B$2:$E$405,4,FALSE)</f>
        <v>0.72729999999999995</v>
      </c>
      <c r="H77">
        <f>VLOOKUP(A77,away!$A$2:$E$405,3,FALSE)</f>
        <v>1.5249999999999999</v>
      </c>
      <c r="I77">
        <f>VLOOKUP(C77,away!$B$2:$E$405,3,FALSE)</f>
        <v>0.91800000000000004</v>
      </c>
      <c r="J77">
        <f>VLOOKUP(B77,home!$B$2:$E$405,4,FALSE)</f>
        <v>0.16389999999999999</v>
      </c>
      <c r="K77" s="3">
        <f t="shared" si="114"/>
        <v>1.6363813619999996</v>
      </c>
      <c r="L77" s="3">
        <f t="shared" si="115"/>
        <v>0.22945180499999998</v>
      </c>
      <c r="M77" s="5">
        <f t="shared" si="116"/>
        <v>0.15476720922141618</v>
      </c>
      <c r="N77" s="5">
        <f t="shared" si="117"/>
        <v>0.25325817661867994</v>
      </c>
      <c r="O77" s="5">
        <f t="shared" si="118"/>
        <v>3.5511615510666575E-2</v>
      </c>
      <c r="P77" s="5">
        <f t="shared" si="119"/>
        <v>5.8110545756164894E-2</v>
      </c>
      <c r="Q77" s="5">
        <f t="shared" si="120"/>
        <v>0.20721347999645598</v>
      </c>
      <c r="R77" s="5">
        <f t="shared" si="121"/>
        <v>4.0741021386942206E-3</v>
      </c>
      <c r="S77" s="5">
        <f t="shared" si="122"/>
        <v>5.4547012010281483E-3</v>
      </c>
      <c r="T77" s="5">
        <f t="shared" si="123"/>
        <v>4.7545507005518205E-2</v>
      </c>
      <c r="U77" s="5">
        <f t="shared" si="124"/>
        <v>6.6667848066435621E-3</v>
      </c>
      <c r="V77" s="5">
        <f t="shared" si="125"/>
        <v>2.2756447162961436E-4</v>
      </c>
      <c r="W77" s="5">
        <f t="shared" si="126"/>
        <v>0.11302675887378676</v>
      </c>
      <c r="X77" s="5">
        <f t="shared" si="127"/>
        <v>2.5934193836890131E-2</v>
      </c>
      <c r="Y77" s="5">
        <f t="shared" si="128"/>
        <v>2.9753237935471579E-3</v>
      </c>
      <c r="Z77" s="5">
        <f t="shared" si="129"/>
        <v>3.1160336315924994E-4</v>
      </c>
      <c r="AA77" s="5">
        <f t="shared" si="130"/>
        <v>5.09901935810314E-4</v>
      </c>
      <c r="AB77" s="5">
        <f t="shared" si="131"/>
        <v>4.1719701210385905E-4</v>
      </c>
      <c r="AC77" s="5">
        <f t="shared" si="132"/>
        <v>5.340236357088873E-6</v>
      </c>
      <c r="AD77" s="5">
        <f t="shared" si="133"/>
        <v>4.6238720407083198E-2</v>
      </c>
      <c r="AE77" s="5">
        <f t="shared" si="134"/>
        <v>1.0609557858295572E-2</v>
      </c>
      <c r="AF77" s="5">
        <f t="shared" si="135"/>
        <v>1.2171911004189265E-3</v>
      </c>
      <c r="AG77" s="5">
        <f t="shared" si="136"/>
        <v>9.3095565007019688E-5</v>
      </c>
      <c r="AH77" s="5">
        <f t="shared" si="137"/>
        <v>1.7874488530240087E-5</v>
      </c>
      <c r="AI77" s="5">
        <f t="shared" si="138"/>
        <v>2.9249479886167653E-5</v>
      </c>
      <c r="AJ77" s="5">
        <f t="shared" si="139"/>
        <v>2.3931651866959308E-5</v>
      </c>
      <c r="AK77" s="5">
        <f t="shared" si="140"/>
        <v>1.3053769692321567E-5</v>
      </c>
      <c r="AL77" s="5">
        <f t="shared" si="141"/>
        <v>8.020408217954895E-8</v>
      </c>
      <c r="AM77" s="5">
        <f t="shared" si="142"/>
        <v>1.5132836055375973E-2</v>
      </c>
      <c r="AN77" s="5">
        <f t="shared" si="143"/>
        <v>3.4722565476750962E-3</v>
      </c>
      <c r="AO77" s="5">
        <f t="shared" si="144"/>
        <v>3.9835776614355963E-4</v>
      </c>
      <c r="AP77" s="5">
        <f t="shared" si="145"/>
        <v>3.046796949246923E-5</v>
      </c>
      <c r="AQ77" s="5">
        <f t="shared" si="146"/>
        <v>1.7477326486829985E-6</v>
      </c>
      <c r="AR77" s="5">
        <f t="shared" si="147"/>
        <v>8.2026673134307674E-7</v>
      </c>
      <c r="AS77" s="5">
        <f t="shared" si="148"/>
        <v>1.3422691910384718E-6</v>
      </c>
      <c r="AT77" s="5">
        <f t="shared" si="149"/>
        <v>1.0982321435010862E-6</v>
      </c>
      <c r="AU77" s="5">
        <f t="shared" si="150"/>
        <v>5.9904220359149538E-7</v>
      </c>
      <c r="AV77" s="5">
        <f t="shared" si="151"/>
        <v>2.4506537425213319E-7</v>
      </c>
      <c r="AW77" s="5">
        <f t="shared" si="152"/>
        <v>8.3650776234484775E-10</v>
      </c>
      <c r="AX77" s="5">
        <f t="shared" si="153"/>
        <v>4.1271818125364736E-3</v>
      </c>
      <c r="AY77" s="5">
        <f t="shared" si="154"/>
        <v>9.4698931644966527E-4</v>
      </c>
      <c r="AZ77" s="5">
        <f t="shared" si="155"/>
        <v>1.0864420398754593E-4</v>
      </c>
      <c r="BA77" s="5">
        <f t="shared" si="156"/>
        <v>8.3095362359102081E-6</v>
      </c>
      <c r="BB77" s="5">
        <f t="shared" si="157"/>
        <v>4.7665952201062539E-7</v>
      </c>
      <c r="BC77" s="5">
        <f t="shared" si="158"/>
        <v>2.1874077539155039E-8</v>
      </c>
      <c r="BD77" s="5">
        <f t="shared" si="159"/>
        <v>3.1368613681353204E-8</v>
      </c>
      <c r="BE77" s="5">
        <f t="shared" si="160"/>
        <v>5.1331014779944585E-8</v>
      </c>
      <c r="BF77" s="5">
        <f t="shared" si="161"/>
        <v>4.1998557939223919E-8</v>
      </c>
      <c r="BG77" s="5">
        <f t="shared" si="162"/>
        <v>2.2908552480874371E-8</v>
      </c>
      <c r="BH77" s="5">
        <f t="shared" si="163"/>
        <v>9.3717820775254229E-9</v>
      </c>
      <c r="BI77" s="5">
        <f t="shared" si="164"/>
        <v>3.0671619040776428E-9</v>
      </c>
      <c r="BJ77" s="8">
        <f t="shared" si="165"/>
        <v>0.73233929452982782</v>
      </c>
      <c r="BK77" s="8">
        <f t="shared" si="166"/>
        <v>0.21951243040712776</v>
      </c>
      <c r="BL77" s="8">
        <f t="shared" si="167"/>
        <v>4.7267975715220803E-2</v>
      </c>
      <c r="BM77" s="8">
        <f t="shared" si="168"/>
        <v>0.28554918629331594</v>
      </c>
      <c r="BN77" s="8">
        <f t="shared" si="169"/>
        <v>0.7129351292420778</v>
      </c>
    </row>
    <row r="78" spans="1:66" x14ac:dyDescent="0.25">
      <c r="A78" t="s">
        <v>267</v>
      </c>
      <c r="B78" t="s">
        <v>318</v>
      </c>
      <c r="C78" t="s">
        <v>408</v>
      </c>
      <c r="D78" s="7" t="s">
        <v>473</v>
      </c>
      <c r="E78">
        <f>VLOOKUP(A78,home!$A$2:$E$405,3,FALSE)</f>
        <v>1.65</v>
      </c>
      <c r="F78">
        <f>VLOOKUP(B78,home!$B$2:$E$405,3,FALSE)</f>
        <v>0.90910000000000002</v>
      </c>
      <c r="G78">
        <f>VLOOKUP(C78,away!$B$2:$E$405,4,FALSE)</f>
        <v>0.60609999999999997</v>
      </c>
      <c r="H78">
        <f>VLOOKUP(A78,away!$A$2:$E$405,3,FALSE)</f>
        <v>1.5249999999999999</v>
      </c>
      <c r="I78">
        <f>VLOOKUP(C78,away!$B$2:$E$405,3,FALSE)</f>
        <v>0.87429999999999997</v>
      </c>
      <c r="J78">
        <f>VLOOKUP(B78,home!$B$2:$E$405,4,FALSE)</f>
        <v>1.1475</v>
      </c>
      <c r="K78" s="3">
        <f t="shared" si="114"/>
        <v>0.90915909149999985</v>
      </c>
      <c r="L78" s="3">
        <f t="shared" si="115"/>
        <v>1.5299703562499998</v>
      </c>
      <c r="M78" s="5">
        <f t="shared" si="116"/>
        <v>8.7236762574834342E-2</v>
      </c>
      <c r="N78" s="5">
        <f t="shared" si="117"/>
        <v>7.9312095807937577E-2</v>
      </c>
      <c r="O78" s="5">
        <f t="shared" si="118"/>
        <v>0.13346966071471594</v>
      </c>
      <c r="P78" s="5">
        <f t="shared" si="119"/>
        <v>0.12134515547820436</v>
      </c>
      <c r="Q78" s="5">
        <f t="shared" si="120"/>
        <v>3.6053656484852731E-2</v>
      </c>
      <c r="R78" s="5">
        <f t="shared" si="121"/>
        <v>0.10210231217613029</v>
      </c>
      <c r="S78" s="5">
        <f t="shared" si="122"/>
        <v>4.2197367037200464E-2</v>
      </c>
      <c r="T78" s="5">
        <f t="shared" si="123"/>
        <v>5.5161025656245248E-2</v>
      </c>
      <c r="U78" s="5">
        <f t="shared" si="124"/>
        <v>9.2827245378099998E-2</v>
      </c>
      <c r="V78" s="5">
        <f t="shared" si="125"/>
        <v>6.5217740176497958E-3</v>
      </c>
      <c r="W78" s="5">
        <f t="shared" si="126"/>
        <v>1.0926169858340598E-2</v>
      </c>
      <c r="X78" s="5">
        <f t="shared" si="127"/>
        <v>1.6716715990613373E-2</v>
      </c>
      <c r="Y78" s="5">
        <f t="shared" si="128"/>
        <v>1.2788039959744408E-2</v>
      </c>
      <c r="Z78" s="5">
        <f t="shared" si="129"/>
        <v>5.2071170311354255E-2</v>
      </c>
      <c r="AA78" s="5">
        <f t="shared" si="130"/>
        <v>4.73409778936126E-2</v>
      </c>
      <c r="AB78" s="5">
        <f t="shared" si="131"/>
        <v>2.15202402262392E-2</v>
      </c>
      <c r="AC78" s="5">
        <f t="shared" si="132"/>
        <v>5.669812092454668E-4</v>
      </c>
      <c r="AD78" s="5">
        <f t="shared" si="133"/>
        <v>2.4834066654959045E-3</v>
      </c>
      <c r="AE78" s="5">
        <f t="shared" si="134"/>
        <v>3.7995385807223928E-3</v>
      </c>
      <c r="AF78" s="5">
        <f t="shared" si="135"/>
        <v>2.9065906979667297E-3</v>
      </c>
      <c r="AG78" s="5">
        <f t="shared" si="136"/>
        <v>1.4823325352136976E-3</v>
      </c>
      <c r="AH78" s="5">
        <f t="shared" si="137"/>
        <v>1.9916836747904277E-2</v>
      </c>
      <c r="AI78" s="5">
        <f t="shared" si="138"/>
        <v>1.8107573203278465E-2</v>
      </c>
      <c r="AJ78" s="5">
        <f t="shared" si="139"/>
        <v>8.2313324013811931E-3</v>
      </c>
      <c r="AK78" s="5">
        <f t="shared" si="140"/>
        <v>2.4945302292914131E-3</v>
      </c>
      <c r="AL78" s="5">
        <f t="shared" si="141"/>
        <v>3.1546527385214424E-5</v>
      </c>
      <c r="AM78" s="5">
        <f t="shared" si="142"/>
        <v>4.5156234956546032E-4</v>
      </c>
      <c r="AN78" s="5">
        <f t="shared" si="143"/>
        <v>6.9087700883375426E-4</v>
      </c>
      <c r="AO78" s="5">
        <f t="shared" si="144"/>
        <v>5.285106716651567E-4</v>
      </c>
      <c r="AP78" s="5">
        <f t="shared" si="145"/>
        <v>2.6953522020315551E-4</v>
      </c>
      <c r="AQ78" s="5">
        <f t="shared" si="146"/>
        <v>1.0309522421903603E-4</v>
      </c>
      <c r="AR78" s="5">
        <f t="shared" si="147"/>
        <v>6.0944339629128369E-3</v>
      </c>
      <c r="AS78" s="5">
        <f t="shared" si="148"/>
        <v>5.5408100449285793E-3</v>
      </c>
      <c r="AT78" s="5">
        <f t="shared" si="149"/>
        <v>2.5187389133106697E-3</v>
      </c>
      <c r="AU78" s="5">
        <f t="shared" si="150"/>
        <v>7.633114607170753E-4</v>
      </c>
      <c r="AV78" s="5">
        <f t="shared" si="151"/>
        <v>1.7349288853926845E-4</v>
      </c>
      <c r="AW78" s="5">
        <f t="shared" si="152"/>
        <v>1.2189109006883812E-6</v>
      </c>
      <c r="AX78" s="5">
        <f t="shared" si="153"/>
        <v>6.8423669247756502E-5</v>
      </c>
      <c r="AY78" s="5">
        <f t="shared" si="154"/>
        <v>1.0468618561492218E-4</v>
      </c>
      <c r="AZ78" s="5">
        <f t="shared" si="155"/>
        <v>8.0083380349858053E-5</v>
      </c>
      <c r="BA78" s="5">
        <f t="shared" si="156"/>
        <v>4.0841732654525526E-5</v>
      </c>
      <c r="BB78" s="5">
        <f t="shared" si="157"/>
        <v>1.5621660064827921E-5</v>
      </c>
      <c r="BC78" s="5">
        <f t="shared" si="158"/>
        <v>4.7801353629202322E-6</v>
      </c>
      <c r="BD78" s="5">
        <f t="shared" si="159"/>
        <v>1.5540505502299746E-3</v>
      </c>
      <c r="BE78" s="5">
        <f t="shared" si="160"/>
        <v>1.4128791863921586E-3</v>
      </c>
      <c r="BF78" s="5">
        <f t="shared" si="161"/>
        <v>6.422659787497768E-4</v>
      </c>
      <c r="BG78" s="5">
        <f t="shared" si="162"/>
        <v>1.9464065124716846E-4</v>
      </c>
      <c r="BH78" s="5">
        <f t="shared" si="163"/>
        <v>4.4239829414210985E-5</v>
      </c>
      <c r="BI78" s="5">
        <f t="shared" si="164"/>
        <v>8.0442086236678097E-6</v>
      </c>
      <c r="BJ78" s="8">
        <f t="shared" si="165"/>
        <v>0.22398758947491404</v>
      </c>
      <c r="BK78" s="8">
        <f t="shared" si="166"/>
        <v>0.25800427303013462</v>
      </c>
      <c r="BL78" s="8">
        <f t="shared" si="167"/>
        <v>0.46495761664571877</v>
      </c>
      <c r="BM78" s="8">
        <f t="shared" si="168"/>
        <v>0.43939753895073219</v>
      </c>
      <c r="BN78" s="8">
        <f t="shared" si="169"/>
        <v>0.55951964323667525</v>
      </c>
    </row>
    <row r="79" spans="1:66" x14ac:dyDescent="0.25">
      <c r="A79" t="s">
        <v>267</v>
      </c>
      <c r="B79" t="s">
        <v>191</v>
      </c>
      <c r="C79" t="s">
        <v>187</v>
      </c>
      <c r="D79" s="7" t="s">
        <v>473</v>
      </c>
      <c r="E79">
        <f>VLOOKUP(A79,home!$A$2:$E$405,3,FALSE)</f>
        <v>1.65</v>
      </c>
      <c r="F79">
        <f>VLOOKUP(B79,home!$B$2:$E$405,3,FALSE)</f>
        <v>1.3635999999999999</v>
      </c>
      <c r="G79">
        <f>VLOOKUP(C79,away!$B$2:$E$405,4,FALSE)</f>
        <v>1.2121</v>
      </c>
      <c r="H79">
        <f>VLOOKUP(A79,away!$A$2:$E$405,3,FALSE)</f>
        <v>1.5249999999999999</v>
      </c>
      <c r="I79">
        <f>VLOOKUP(C79,away!$B$2:$E$405,3,FALSE)</f>
        <v>1.1475</v>
      </c>
      <c r="J79">
        <f>VLOOKUP(B79,home!$B$2:$E$405,4,FALSE)</f>
        <v>1.6393</v>
      </c>
      <c r="K79" s="3">
        <f t="shared" si="114"/>
        <v>2.7271522739999994</v>
      </c>
      <c r="L79" s="3">
        <f t="shared" si="115"/>
        <v>2.8686725437499998</v>
      </c>
      <c r="M79" s="5">
        <f t="shared" si="116"/>
        <v>3.7133352471899472E-3</v>
      </c>
      <c r="N79" s="5">
        <f t="shared" si="117"/>
        <v>1.0126830663498414E-2</v>
      </c>
      <c r="O79" s="5">
        <f t="shared" si="118"/>
        <v>1.065234286935292E-2</v>
      </c>
      <c r="P79" s="5">
        <f t="shared" si="119"/>
        <v>2.9050561079583495E-2</v>
      </c>
      <c r="Q79" s="5">
        <f t="shared" si="120"/>
        <v>1.3808704636186312E-2</v>
      </c>
      <c r="R79" s="5">
        <f t="shared" si="121"/>
        <v>1.527904175796191E-2</v>
      </c>
      <c r="S79" s="5">
        <f t="shared" si="122"/>
        <v>5.6817863380182028E-2</v>
      </c>
      <c r="T79" s="5">
        <f t="shared" si="123"/>
        <v>3.9612651854581002E-2</v>
      </c>
      <c r="U79" s="5">
        <f t="shared" si="124"/>
        <v>4.1668273474766773E-2</v>
      </c>
      <c r="V79" s="5">
        <f t="shared" si="125"/>
        <v>4.9389286649350453E-2</v>
      </c>
      <c r="W79" s="5">
        <f t="shared" si="126"/>
        <v>1.2552813416523279E-2</v>
      </c>
      <c r="X79" s="5">
        <f t="shared" si="127"/>
        <v>3.6009911194796962E-2</v>
      </c>
      <c r="Y79" s="5">
        <f t="shared" si="128"/>
        <v>5.1650321773694906E-2</v>
      </c>
      <c r="Z79" s="5">
        <f t="shared" si="129"/>
        <v>1.4610189195291686E-2</v>
      </c>
      <c r="AA79" s="5">
        <f t="shared" si="130"/>
        <v>3.9844210687509943E-2</v>
      </c>
      <c r="AB79" s="5">
        <f t="shared" si="131"/>
        <v>5.433061489108891E-2</v>
      </c>
      <c r="AC79" s="5">
        <f t="shared" si="132"/>
        <v>2.4149221538268435E-2</v>
      </c>
      <c r="AD79" s="5">
        <f t="shared" si="133"/>
        <v>8.558358413492291E-3</v>
      </c>
      <c r="AE79" s="5">
        <f t="shared" si="134"/>
        <v>2.4551127800357144E-2</v>
      </c>
      <c r="AF79" s="5">
        <f t="shared" si="135"/>
        <v>3.5214573119490944E-2</v>
      </c>
      <c r="AG79" s="5">
        <f t="shared" si="136"/>
        <v>3.3673026349253482E-2</v>
      </c>
      <c r="AH79" s="5">
        <f t="shared" si="137"/>
        <v>1.047796215088154E-2</v>
      </c>
      <c r="AI79" s="5">
        <f t="shared" si="138"/>
        <v>2.8574998306662519E-2</v>
      </c>
      <c r="AJ79" s="5">
        <f t="shared" si="139"/>
        <v>3.8964185805780406E-2</v>
      </c>
      <c r="AK79" s="5">
        <f t="shared" si="140"/>
        <v>3.5420422641597518E-2</v>
      </c>
      <c r="AL79" s="5">
        <f t="shared" si="141"/>
        <v>7.5570708123135879E-3</v>
      </c>
      <c r="AM79" s="5">
        <f t="shared" si="142"/>
        <v>4.6679893218125055E-3</v>
      </c>
      <c r="AN79" s="5">
        <f t="shared" si="143"/>
        <v>1.3390932802001716E-2</v>
      </c>
      <c r="AO79" s="5">
        <f t="shared" si="144"/>
        <v>1.9207100632151791E-2</v>
      </c>
      <c r="AP79" s="5">
        <f t="shared" si="145"/>
        <v>1.8366294076165704E-2</v>
      </c>
      <c r="AQ79" s="5">
        <f t="shared" si="146"/>
        <v>1.3171720886683703E-2</v>
      </c>
      <c r="AR79" s="5">
        <f t="shared" si="147"/>
        <v>6.0115684673371127E-3</v>
      </c>
      <c r="AS79" s="5">
        <f t="shared" si="148"/>
        <v>1.63944626160051E-2</v>
      </c>
      <c r="AT79" s="5">
        <f t="shared" si="149"/>
        <v>2.2355098002123142E-2</v>
      </c>
      <c r="AU79" s="5">
        <f t="shared" si="150"/>
        <v>2.0321918783994326E-2</v>
      </c>
      <c r="AV79" s="5">
        <f t="shared" si="151"/>
        <v>1.3855241755953358E-2</v>
      </c>
      <c r="AW79" s="5">
        <f t="shared" si="152"/>
        <v>1.6422578849954637E-3</v>
      </c>
      <c r="AX79" s="5">
        <f t="shared" si="153"/>
        <v>2.1217196156647815E-3</v>
      </c>
      <c r="AY79" s="5">
        <f t="shared" si="154"/>
        <v>6.086518806993361E-3</v>
      </c>
      <c r="AZ79" s="5">
        <f t="shared" si="155"/>
        <v>8.7301146943199303E-3</v>
      </c>
      <c r="BA79" s="5">
        <f t="shared" si="156"/>
        <v>8.3479467757946683E-3</v>
      </c>
      <c r="BB79" s="5">
        <f t="shared" si="157"/>
        <v>5.9868814281021253E-3</v>
      </c>
      <c r="BC79" s="5">
        <f t="shared" si="158"/>
        <v>3.4348804750966707E-3</v>
      </c>
      <c r="BD79" s="5">
        <f t="shared" si="159"/>
        <v>2.874203567853876E-3</v>
      </c>
      <c r="BE79" s="5">
        <f t="shared" si="160"/>
        <v>7.8383907960116097E-3</v>
      </c>
      <c r="BF79" s="5">
        <f t="shared" si="161"/>
        <v>1.0688242641921863E-2</v>
      </c>
      <c r="BG79" s="5">
        <f t="shared" si="162"/>
        <v>9.7161550753269918E-3</v>
      </c>
      <c r="BH79" s="5">
        <f t="shared" si="163"/>
        <v>6.6243586020536607E-3</v>
      </c>
      <c r="BI79" s="5">
        <f t="shared" si="164"/>
        <v>3.613126925076419E-3</v>
      </c>
      <c r="BJ79" s="8">
        <f t="shared" si="165"/>
        <v>0.36927041873666167</v>
      </c>
      <c r="BK79" s="8">
        <f t="shared" si="166"/>
        <v>0.1767638575138813</v>
      </c>
      <c r="BL79" s="8">
        <f t="shared" si="167"/>
        <v>0.39550481981925995</v>
      </c>
      <c r="BM79" s="8">
        <f t="shared" si="168"/>
        <v>0.86907420808932379</v>
      </c>
      <c r="BN79" s="8">
        <f t="shared" si="169"/>
        <v>8.2630816253772998E-2</v>
      </c>
    </row>
    <row r="80" spans="1:66" x14ac:dyDescent="0.25">
      <c r="A80" t="s">
        <v>267</v>
      </c>
      <c r="B80" t="s">
        <v>335</v>
      </c>
      <c r="C80" t="s">
        <v>470</v>
      </c>
      <c r="D80" s="7" t="s">
        <v>473</v>
      </c>
      <c r="E80">
        <f>VLOOKUP(A80,home!$A$2:$E$405,3,FALSE)</f>
        <v>1.65</v>
      </c>
      <c r="F80">
        <f>VLOOKUP(B80,home!$B$2:$E$405,3,FALSE)</f>
        <v>0.90910000000000002</v>
      </c>
      <c r="G80">
        <f>VLOOKUP(C80,away!$B$2:$E$405,4,FALSE)</f>
        <v>1.5152000000000001</v>
      </c>
      <c r="H80">
        <f>VLOOKUP(A80,away!$A$2:$E$405,3,FALSE)</f>
        <v>1.5249999999999999</v>
      </c>
      <c r="I80">
        <f>VLOOKUP(C80,away!$B$2:$E$405,3,FALSE)</f>
        <v>0.81969999999999998</v>
      </c>
      <c r="J80">
        <f>VLOOKUP(B80,home!$B$2:$E$405,4,FALSE)</f>
        <v>0.65569999999999995</v>
      </c>
      <c r="K80" s="3">
        <f t="shared" si="114"/>
        <v>2.272822728</v>
      </c>
      <c r="L80" s="3">
        <f t="shared" si="115"/>
        <v>0.81965286724999986</v>
      </c>
      <c r="M80" s="5">
        <f t="shared" si="116"/>
        <v>4.538944929844297E-2</v>
      </c>
      <c r="N80" s="5">
        <f t="shared" si="117"/>
        <v>0.10316217197690482</v>
      </c>
      <c r="O80" s="5">
        <f t="shared" si="118"/>
        <v>3.7203592260367277E-2</v>
      </c>
      <c r="P80" s="5">
        <f t="shared" si="119"/>
        <v>8.4557170052607628E-2</v>
      </c>
      <c r="Q80" s="5">
        <f t="shared" si="120"/>
        <v>0.11723466456947704</v>
      </c>
      <c r="R80" s="5">
        <f t="shared" si="121"/>
        <v>1.5247015534104968E-2</v>
      </c>
      <c r="S80" s="5">
        <f t="shared" si="122"/>
        <v>3.9380930578677871E-2</v>
      </c>
      <c r="T80" s="5">
        <f t="shared" si="123"/>
        <v>9.609172895546382E-2</v>
      </c>
      <c r="U80" s="5">
        <f t="shared" si="124"/>
        <v>3.4653763440082828E-2</v>
      </c>
      <c r="V80" s="5">
        <f t="shared" si="125"/>
        <v>8.1515273684867589E-3</v>
      </c>
      <c r="W80" s="5">
        <f t="shared" si="126"/>
        <v>8.8817870047654554E-2</v>
      </c>
      <c r="X80" s="5">
        <f t="shared" si="127"/>
        <v>7.2799821847597937E-2</v>
      </c>
      <c r="Y80" s="5">
        <f t="shared" si="128"/>
        <v>2.9835291356336412E-2</v>
      </c>
      <c r="Z80" s="5">
        <f t="shared" si="129"/>
        <v>4.1657533331781417E-3</v>
      </c>
      <c r="AA80" s="5">
        <f t="shared" si="130"/>
        <v>9.4680188548890362E-3</v>
      </c>
      <c r="AB80" s="5">
        <f t="shared" si="131"/>
        <v>1.0759564221262171E-2</v>
      </c>
      <c r="AC80" s="5">
        <f t="shared" si="132"/>
        <v>9.4910559686673822E-4</v>
      </c>
      <c r="AD80" s="5">
        <f t="shared" si="133"/>
        <v>5.0466818424214945E-2</v>
      </c>
      <c r="AE80" s="5">
        <f t="shared" si="134"/>
        <v>4.13652724223929E-2</v>
      </c>
      <c r="AF80" s="5">
        <f t="shared" si="135"/>
        <v>1.695258207279584E-2</v>
      </c>
      <c r="AG80" s="5">
        <f t="shared" si="136"/>
        <v>4.631744167752686E-3</v>
      </c>
      <c r="AH80" s="5">
        <f t="shared" si="137"/>
        <v>8.5361791594892693E-4</v>
      </c>
      <c r="AI80" s="5">
        <f t="shared" si="138"/>
        <v>1.9401222003967145E-3</v>
      </c>
      <c r="AJ80" s="5">
        <f t="shared" si="139"/>
        <v>2.2047769160795125E-3</v>
      </c>
      <c r="AK80" s="5">
        <f t="shared" si="140"/>
        <v>1.6703556950117544E-3</v>
      </c>
      <c r="AL80" s="5">
        <f t="shared" si="141"/>
        <v>7.0724527036634857E-5</v>
      </c>
      <c r="AM80" s="5">
        <f t="shared" si="142"/>
        <v>2.294042638488096E-2</v>
      </c>
      <c r="AN80" s="5">
        <f t="shared" si="143"/>
        <v>1.8803186262305226E-2</v>
      </c>
      <c r="AO80" s="5">
        <f t="shared" si="144"/>
        <v>7.7060427666671427E-3</v>
      </c>
      <c r="AP80" s="5">
        <f t="shared" si="145"/>
        <v>2.1054266829499484E-3</v>
      </c>
      <c r="AQ80" s="5">
        <f t="shared" si="146"/>
        <v>4.3142975436614539E-4</v>
      </c>
      <c r="AR80" s="5">
        <f t="shared" si="147"/>
        <v>1.399340744687015E-4</v>
      </c>
      <c r="AS80" s="5">
        <f t="shared" si="148"/>
        <v>3.1804534487410923E-4</v>
      </c>
      <c r="AT80" s="5">
        <f t="shared" si="149"/>
        <v>3.6143034418223706E-4</v>
      </c>
      <c r="AU80" s="5">
        <f t="shared" si="150"/>
        <v>2.7382236694875026E-4</v>
      </c>
      <c r="AV80" s="5">
        <f t="shared" si="151"/>
        <v>1.5558742475896894E-4</v>
      </c>
      <c r="AW80" s="5">
        <f t="shared" si="152"/>
        <v>3.6598482393059177E-6</v>
      </c>
      <c r="AX80" s="5">
        <f t="shared" si="153"/>
        <v>8.6899204129280601E-3</v>
      </c>
      <c r="AY80" s="5">
        <f t="shared" si="154"/>
        <v>7.1227181826307865E-3</v>
      </c>
      <c r="AZ80" s="5">
        <f t="shared" si="155"/>
        <v>2.919078190503516E-3</v>
      </c>
      <c r="BA80" s="5">
        <f t="shared" si="156"/>
        <v>7.9754360285771606E-4</v>
      </c>
      <c r="BB80" s="5">
        <f t="shared" si="157"/>
        <v>1.6342722520980551E-4</v>
      </c>
      <c r="BC80" s="5">
        <f t="shared" si="158"/>
        <v>2.6790718745985718E-5</v>
      </c>
      <c r="BD80" s="5">
        <f t="shared" si="159"/>
        <v>1.9116227560707688E-5</v>
      </c>
      <c r="BE80" s="5">
        <f t="shared" si="160"/>
        <v>4.3447796473596426E-5</v>
      </c>
      <c r="BF80" s="5">
        <f t="shared" si="161"/>
        <v>4.9374569653354129E-5</v>
      </c>
      <c r="BG80" s="5">
        <f t="shared" si="162"/>
        <v>3.7406548031120769E-5</v>
      </c>
      <c r="BH80" s="5">
        <f t="shared" si="163"/>
        <v>2.125461313528874E-5</v>
      </c>
      <c r="BI80" s="5">
        <f t="shared" si="164"/>
        <v>9.6615935617463112E-6</v>
      </c>
      <c r="BJ80" s="8">
        <f t="shared" si="165"/>
        <v>0.69306395602463622</v>
      </c>
      <c r="BK80" s="8">
        <f t="shared" si="166"/>
        <v>0.18562162560474937</v>
      </c>
      <c r="BL80" s="8">
        <f t="shared" si="167"/>
        <v>0.1154299079417918</v>
      </c>
      <c r="BM80" s="8">
        <f t="shared" si="168"/>
        <v>0.58836812087805934</v>
      </c>
      <c r="BN80" s="8">
        <f t="shared" si="169"/>
        <v>0.40279406369190468</v>
      </c>
    </row>
    <row r="81" spans="1:66" x14ac:dyDescent="0.25">
      <c r="A81" t="s">
        <v>273</v>
      </c>
      <c r="B81" t="s">
        <v>440</v>
      </c>
      <c r="C81" t="s">
        <v>295</v>
      </c>
      <c r="D81" s="7" t="s">
        <v>473</v>
      </c>
      <c r="E81">
        <f>VLOOKUP(A81,home!$A$2:$E$405,3,FALSE)</f>
        <v>1.375</v>
      </c>
      <c r="F81">
        <f>VLOOKUP(B81,home!$B$2:$E$405,3,FALSE)</f>
        <v>1.2726999999999999</v>
      </c>
      <c r="G81">
        <f>VLOOKUP(C81,away!$B$2:$E$405,4,FALSE)</f>
        <v>1.2121</v>
      </c>
      <c r="H81">
        <f>VLOOKUP(A81,away!$A$2:$E$405,3,FALSE)</f>
        <v>1.1000000000000001</v>
      </c>
      <c r="I81">
        <f>VLOOKUP(C81,away!$B$2:$E$405,3,FALSE)</f>
        <v>1.5152000000000001</v>
      </c>
      <c r="J81">
        <f>VLOOKUP(B81,home!$B$2:$E$405,4,FALSE)</f>
        <v>0.90910000000000002</v>
      </c>
      <c r="K81" s="3">
        <f t="shared" si="114"/>
        <v>2.1211295462499997</v>
      </c>
      <c r="L81" s="3">
        <f t="shared" si="115"/>
        <v>1.5152151520000001</v>
      </c>
      <c r="M81" s="5">
        <f t="shared" si="116"/>
        <v>2.6348479800228398E-2</v>
      </c>
      <c r="N81" s="5">
        <f t="shared" si="117"/>
        <v>5.5888539003035739E-2</v>
      </c>
      <c r="O81" s="5">
        <f t="shared" si="118"/>
        <v>3.9923615825472013E-2</v>
      </c>
      <c r="P81" s="5">
        <f t="shared" si="119"/>
        <v>8.4683161120542735E-2</v>
      </c>
      <c r="Q81" s="5">
        <f t="shared" si="120"/>
        <v>5.9273415688042327E-2</v>
      </c>
      <c r="R81" s="5">
        <f t="shared" si="121"/>
        <v>3.024643381069109E-2</v>
      </c>
      <c r="S81" s="5">
        <f t="shared" si="122"/>
        <v>6.8042234615995206E-2</v>
      </c>
      <c r="T81" s="5">
        <f t="shared" si="123"/>
        <v>8.9811977561316259E-2</v>
      </c>
      <c r="U81" s="5">
        <f t="shared" si="124"/>
        <v>6.415660442455183E-2</v>
      </c>
      <c r="V81" s="5">
        <f t="shared" si="125"/>
        <v>2.4298393264579853E-2</v>
      </c>
      <c r="W81" s="5">
        <f t="shared" si="126"/>
        <v>4.1908864441021605E-2</v>
      </c>
      <c r="X81" s="5">
        <f t="shared" si="127"/>
        <v>6.3500946404149952E-2</v>
      </c>
      <c r="Y81" s="5">
        <f t="shared" si="128"/>
        <v>4.810879807895397E-2</v>
      </c>
      <c r="Z81" s="5">
        <f t="shared" si="129"/>
        <v>1.5276618267974751E-2</v>
      </c>
      <c r="AA81" s="5">
        <f t="shared" si="130"/>
        <v>3.2403686374983733E-2</v>
      </c>
      <c r="AB81" s="5">
        <f t="shared" si="131"/>
        <v>3.436620828869829E-2</v>
      </c>
      <c r="AC81" s="5">
        <f t="shared" si="132"/>
        <v>4.8808905850445169E-3</v>
      </c>
      <c r="AD81" s="5">
        <f t="shared" si="133"/>
        <v>2.222353265390923E-2</v>
      </c>
      <c r="AE81" s="5">
        <f t="shared" si="134"/>
        <v>3.3673433408170042E-2</v>
      </c>
      <c r="AF81" s="5">
        <f t="shared" si="135"/>
        <v>2.5511248259961126E-2</v>
      </c>
      <c r="AG81" s="5">
        <f t="shared" si="136"/>
        <v>1.288500996997558E-2</v>
      </c>
      <c r="AH81" s="5">
        <f t="shared" si="137"/>
        <v>5.7868408677388362E-3</v>
      </c>
      <c r="AI81" s="5">
        <f t="shared" si="138"/>
        <v>1.227463914400783E-2</v>
      </c>
      <c r="AJ81" s="5">
        <f t="shared" si="139"/>
        <v>1.3018049878955912E-2</v>
      </c>
      <c r="AK81" s="5">
        <f t="shared" si="140"/>
        <v>9.2043234109365369E-3</v>
      </c>
      <c r="AL81" s="5">
        <f t="shared" si="141"/>
        <v>6.2748097341309452E-4</v>
      </c>
      <c r="AM81" s="5">
        <f t="shared" si="142"/>
        <v>9.4277983468517082E-3</v>
      </c>
      <c r="AN81" s="5">
        <f t="shared" si="143"/>
        <v>1.4285142905150261E-2</v>
      </c>
      <c r="AO81" s="5">
        <f t="shared" si="144"/>
        <v>1.0822532489184489E-2</v>
      </c>
      <c r="AP81" s="5">
        <f t="shared" si="145"/>
        <v>5.4661550702082059E-3</v>
      </c>
      <c r="AQ81" s="5">
        <f t="shared" si="146"/>
        <v>2.0706002463902746E-3</v>
      </c>
      <c r="AR81" s="5">
        <f t="shared" si="147"/>
        <v>1.7536617930021395E-3</v>
      </c>
      <c r="AS81" s="5">
        <f t="shared" si="148"/>
        <v>3.7197438432665887E-3</v>
      </c>
      <c r="AT81" s="5">
        <f t="shared" si="149"/>
        <v>3.945029285217146E-3</v>
      </c>
      <c r="AU81" s="5">
        <f t="shared" si="150"/>
        <v>2.7893060592318682E-3</v>
      </c>
      <c r="AV81" s="5">
        <f t="shared" si="151"/>
        <v>1.4791198739427171E-3</v>
      </c>
      <c r="AW81" s="5">
        <f t="shared" si="152"/>
        <v>5.6019542656409839E-5</v>
      </c>
      <c r="AX81" s="5">
        <f t="shared" si="153"/>
        <v>3.3329302715990059E-3</v>
      </c>
      <c r="AY81" s="5">
        <f t="shared" si="154"/>
        <v>5.0501064480862898E-3</v>
      </c>
      <c r="AZ81" s="5">
        <f t="shared" si="155"/>
        <v>3.8259989046766241E-3</v>
      </c>
      <c r="BA81" s="5">
        <f t="shared" si="156"/>
        <v>1.9324038373004753E-3</v>
      </c>
      <c r="BB81" s="5">
        <f t="shared" si="157"/>
        <v>7.3200189351515588E-4</v>
      </c>
      <c r="BC81" s="5">
        <f t="shared" si="158"/>
        <v>2.218280720693706E-4</v>
      </c>
      <c r="BD81" s="5">
        <f t="shared" si="159"/>
        <v>4.4286248670672253E-4</v>
      </c>
      <c r="BE81" s="5">
        <f t="shared" si="160"/>
        <v>9.3936870547937674E-4</v>
      </c>
      <c r="BF81" s="5">
        <f t="shared" si="161"/>
        <v>9.962613580074605E-4</v>
      </c>
      <c r="BG81" s="5">
        <f t="shared" si="162"/>
        <v>7.0439980075225755E-4</v>
      </c>
      <c r="BH81" s="5">
        <f t="shared" si="163"/>
        <v>3.7353080743705662E-4</v>
      </c>
      <c r="BI81" s="5">
        <f t="shared" si="164"/>
        <v>1.58461446417872E-4</v>
      </c>
      <c r="BJ81" s="8">
        <f t="shared" si="165"/>
        <v>0.50995326395356777</v>
      </c>
      <c r="BK81" s="8">
        <f t="shared" si="166"/>
        <v>0.21393074680789009</v>
      </c>
      <c r="BL81" s="8">
        <f t="shared" si="167"/>
        <v>0.25868214748549734</v>
      </c>
      <c r="BM81" s="8">
        <f t="shared" si="168"/>
        <v>0.69648504436148784</v>
      </c>
      <c r="BN81" s="8">
        <f t="shared" si="169"/>
        <v>0.29636364524801234</v>
      </c>
    </row>
    <row r="82" spans="1:66" x14ac:dyDescent="0.25">
      <c r="A82" t="s">
        <v>273</v>
      </c>
      <c r="B82" t="s">
        <v>296</v>
      </c>
      <c r="C82" t="s">
        <v>323</v>
      </c>
      <c r="D82" s="7" t="s">
        <v>473</v>
      </c>
      <c r="E82">
        <f>VLOOKUP(A82,home!$A$2:$E$405,3,FALSE)</f>
        <v>1.375</v>
      </c>
      <c r="F82">
        <f>VLOOKUP(B82,home!$B$2:$E$405,3,FALSE)</f>
        <v>0.54549999999999998</v>
      </c>
      <c r="G82">
        <f>VLOOKUP(C82,away!$B$2:$E$405,4,FALSE)</f>
        <v>0.54549999999999998</v>
      </c>
      <c r="H82">
        <f>VLOOKUP(A82,away!$A$2:$E$405,3,FALSE)</f>
        <v>1.1000000000000001</v>
      </c>
      <c r="I82">
        <f>VLOOKUP(C82,away!$B$2:$E$405,3,FALSE)</f>
        <v>1.5909</v>
      </c>
      <c r="J82">
        <f>VLOOKUP(B82,home!$B$2:$E$405,4,FALSE)</f>
        <v>1.3635999999999999</v>
      </c>
      <c r="K82" s="3">
        <f t="shared" si="114"/>
        <v>0.40915909374999998</v>
      </c>
      <c r="L82" s="3">
        <f t="shared" si="115"/>
        <v>2.386286364</v>
      </c>
      <c r="M82" s="5">
        <f t="shared" si="116"/>
        <v>6.1087656300868293E-2</v>
      </c>
      <c r="N82" s="5">
        <f t="shared" si="117"/>
        <v>2.4994570091374745E-2</v>
      </c>
      <c r="O82" s="5">
        <f t="shared" si="118"/>
        <v>0.14577264123948069</v>
      </c>
      <c r="P82" s="5">
        <f t="shared" si="119"/>
        <v>5.9644201783089788E-2</v>
      </c>
      <c r="Q82" s="5">
        <f t="shared" si="120"/>
        <v>5.1133778236288722E-3</v>
      </c>
      <c r="R82" s="5">
        <f t="shared" si="121"/>
        <v>0.17392763301701844</v>
      </c>
      <c r="S82" s="5">
        <f t="shared" si="122"/>
        <v>1.4558713747425954E-2</v>
      </c>
      <c r="T82" s="5">
        <f t="shared" si="123"/>
        <v>1.2201983774505574E-2</v>
      </c>
      <c r="U82" s="5">
        <f t="shared" si="124"/>
        <v>7.1164072703325837E-2</v>
      </c>
      <c r="V82" s="5">
        <f t="shared" si="125"/>
        <v>1.5794113883698243E-3</v>
      </c>
      <c r="W82" s="5">
        <f t="shared" si="126"/>
        <v>6.9739501210577912E-4</v>
      </c>
      <c r="X82" s="5">
        <f t="shared" si="127"/>
        <v>1.6641842077096355E-3</v>
      </c>
      <c r="Y82" s="5">
        <f t="shared" si="128"/>
        <v>1.985610041020824E-3</v>
      </c>
      <c r="Z82" s="5">
        <f t="shared" si="129"/>
        <v>0.13834704633043576</v>
      </c>
      <c r="AA82" s="5">
        <f t="shared" si="130"/>
        <v>5.6605952099550362E-2</v>
      </c>
      <c r="AB82" s="5">
        <f t="shared" si="131"/>
        <v>1.1580420030953966E-2</v>
      </c>
      <c r="AC82" s="5">
        <f t="shared" si="132"/>
        <v>9.6380694205300485E-5</v>
      </c>
      <c r="AD82" s="5">
        <f t="shared" si="133"/>
        <v>7.133637778474268E-5</v>
      </c>
      <c r="AE82" s="5">
        <f t="shared" si="134"/>
        <v>1.7022902556488396E-4</v>
      </c>
      <c r="AF82" s="5">
        <f t="shared" si="135"/>
        <v>2.0310760123124503E-4</v>
      </c>
      <c r="AG82" s="5">
        <f t="shared" si="136"/>
        <v>1.6155763308095658E-4</v>
      </c>
      <c r="AH82" s="5">
        <f t="shared" si="137"/>
        <v>8.2533917539498763E-2</v>
      </c>
      <c r="AI82" s="5">
        <f t="shared" si="138"/>
        <v>3.3769502904098546E-2</v>
      </c>
      <c r="AJ82" s="5">
        <f t="shared" si="139"/>
        <v>6.908549602314476E-3</v>
      </c>
      <c r="AK82" s="5">
        <f t="shared" si="140"/>
        <v>9.4223196480330493E-4</v>
      </c>
      <c r="AL82" s="5">
        <f t="shared" si="141"/>
        <v>3.7641316896248356E-6</v>
      </c>
      <c r="AM82" s="5">
        <f t="shared" si="142"/>
        <v>5.8375855371625898E-6</v>
      </c>
      <c r="AN82" s="5">
        <f t="shared" si="143"/>
        <v>1.3930150766014704E-5</v>
      </c>
      <c r="AO82" s="5">
        <f t="shared" si="144"/>
        <v>1.6620664410702522E-5</v>
      </c>
      <c r="AP82" s="5">
        <f t="shared" si="145"/>
        <v>1.3220554947959844E-5</v>
      </c>
      <c r="AQ82" s="5">
        <f t="shared" si="146"/>
        <v>7.887007499207326E-6</v>
      </c>
      <c r="AR82" s="5">
        <f t="shared" si="147"/>
        <v>3.9389912398401263E-2</v>
      </c>
      <c r="AS82" s="5">
        <f t="shared" si="148"/>
        <v>1.6116740859821749E-2</v>
      </c>
      <c r="AT82" s="5">
        <f t="shared" si="149"/>
        <v>3.2971555422041309E-3</v>
      </c>
      <c r="AU82" s="5">
        <f t="shared" si="150"/>
        <v>4.4968705786701082E-4</v>
      </c>
      <c r="AV82" s="5">
        <f t="shared" si="151"/>
        <v>4.5998387266992464E-5</v>
      </c>
      <c r="AW82" s="5">
        <f t="shared" si="152"/>
        <v>1.0208855948844268E-7</v>
      </c>
      <c r="AX82" s="5">
        <f t="shared" si="153"/>
        <v>3.9808353467892543E-7</v>
      </c>
      <c r="AY82" s="5">
        <f t="shared" si="154"/>
        <v>9.4994131053724085E-7</v>
      </c>
      <c r="AZ82" s="5">
        <f t="shared" si="155"/>
        <v>1.1334159979676538E-6</v>
      </c>
      <c r="BA82" s="5">
        <f t="shared" si="156"/>
        <v>9.0155171356322137E-7</v>
      </c>
      <c r="BB82" s="5">
        <f t="shared" si="157"/>
        <v>5.3784014012918722E-7</v>
      </c>
      <c r="BC82" s="5">
        <f t="shared" si="158"/>
        <v>2.5668811848042571E-7</v>
      </c>
      <c r="BD82" s="5">
        <f t="shared" si="159"/>
        <v>1.5665935139243241E-2</v>
      </c>
      <c r="BE82" s="5">
        <f t="shared" si="160"/>
        <v>6.4098598243190448E-3</v>
      </c>
      <c r="BF82" s="5">
        <f t="shared" si="161"/>
        <v>1.3113262183914571E-3</v>
      </c>
      <c r="BG82" s="5">
        <f t="shared" si="162"/>
        <v>1.7884701570922111E-4</v>
      </c>
      <c r="BH82" s="5">
        <f t="shared" si="163"/>
        <v>1.8294220716869221E-5</v>
      </c>
      <c r="BI82" s="5">
        <f t="shared" si="164"/>
        <v>1.4970493538753372E-6</v>
      </c>
      <c r="BJ82" s="8">
        <f t="shared" si="165"/>
        <v>4.7325025071983648E-2</v>
      </c>
      <c r="BK82" s="8">
        <f t="shared" si="166"/>
        <v>0.13697107798695932</v>
      </c>
      <c r="BL82" s="8">
        <f t="shared" si="167"/>
        <v>0.66609017481433919</v>
      </c>
      <c r="BM82" s="8">
        <f t="shared" si="168"/>
        <v>0.51819239609550627</v>
      </c>
      <c r="BN82" s="8">
        <f t="shared" si="169"/>
        <v>0.47054008025546079</v>
      </c>
    </row>
    <row r="83" spans="1:66" x14ac:dyDescent="0.25">
      <c r="A83" t="s">
        <v>273</v>
      </c>
      <c r="B83" t="s">
        <v>299</v>
      </c>
      <c r="C83" t="s">
        <v>337</v>
      </c>
      <c r="D83" s="7" t="s">
        <v>473</v>
      </c>
      <c r="E83">
        <f>VLOOKUP(A83,home!$A$2:$E$405,3,FALSE)</f>
        <v>1.375</v>
      </c>
      <c r="F83">
        <f>VLOOKUP(B83,home!$B$2:$E$405,3,FALSE)</f>
        <v>0.72729999999999995</v>
      </c>
      <c r="G83">
        <f>VLOOKUP(C83,away!$B$2:$E$405,4,FALSE)</f>
        <v>1.6364000000000001</v>
      </c>
      <c r="H83">
        <f>VLOOKUP(A83,away!$A$2:$E$405,3,FALSE)</f>
        <v>1.1000000000000001</v>
      </c>
      <c r="I83">
        <f>VLOOKUP(C83,away!$B$2:$E$405,3,FALSE)</f>
        <v>0.68179999999999996</v>
      </c>
      <c r="J83">
        <f>VLOOKUP(B83,home!$B$2:$E$405,4,FALSE)</f>
        <v>0.60609999999999997</v>
      </c>
      <c r="K83" s="3">
        <f t="shared" si="114"/>
        <v>1.6364613649999999</v>
      </c>
      <c r="L83" s="3">
        <f t="shared" si="115"/>
        <v>0.45456287799999995</v>
      </c>
      <c r="M83" s="5">
        <f t="shared" si="116"/>
        <v>0.123560514990721</v>
      </c>
      <c r="N83" s="5">
        <f t="shared" si="117"/>
        <v>0.20220200902181826</v>
      </c>
      <c r="O83" s="5">
        <f t="shared" si="118"/>
        <v>5.6166023301344278E-2</v>
      </c>
      <c r="P83" s="5">
        <f t="shared" si="119"/>
        <v>9.1913527158339656E-2</v>
      </c>
      <c r="Q83" s="5">
        <f t="shared" si="120"/>
        <v>0.16544788784479356</v>
      </c>
      <c r="R83" s="5">
        <f t="shared" si="121"/>
        <v>1.2765494598837055E-2</v>
      </c>
      <c r="S83" s="5">
        <f t="shared" si="122"/>
        <v>1.709303428227308E-2</v>
      </c>
      <c r="T83" s="5">
        <f t="shared" si="123"/>
        <v>7.5206468057750567E-2</v>
      </c>
      <c r="U83" s="5">
        <f t="shared" si="124"/>
        <v>2.0890238716113015E-2</v>
      </c>
      <c r="V83" s="5">
        <f t="shared" si="125"/>
        <v>1.4127859812390728E-3</v>
      </c>
      <c r="W83" s="5">
        <f t="shared" si="126"/>
        <v>9.0249692126285946E-2</v>
      </c>
      <c r="X83" s="5">
        <f t="shared" si="127"/>
        <v>4.1024159791538471E-2</v>
      </c>
      <c r="Y83" s="5">
        <f t="shared" si="128"/>
        <v>9.3240300711868018E-3</v>
      </c>
      <c r="Z83" s="5">
        <f t="shared" si="129"/>
        <v>1.9342399879802761E-3</v>
      </c>
      <c r="AA83" s="5">
        <f t="shared" si="130"/>
        <v>3.165309010967786E-3</v>
      </c>
      <c r="AB83" s="5">
        <f t="shared" si="131"/>
        <v>2.5899529523675724E-3</v>
      </c>
      <c r="AC83" s="5">
        <f t="shared" si="132"/>
        <v>6.5683474341140979E-5</v>
      </c>
      <c r="AD83" s="5">
        <f t="shared" si="133"/>
        <v>3.6922533591952904E-2</v>
      </c>
      <c r="AE83" s="5">
        <f t="shared" si="134"/>
        <v>1.6783613132609791E-2</v>
      </c>
      <c r="AF83" s="5">
        <f t="shared" si="135"/>
        <v>3.81460374439885E-3</v>
      </c>
      <c r="AG83" s="5">
        <f t="shared" si="136"/>
        <v>5.7799241882783932E-4</v>
      </c>
      <c r="AH83" s="5">
        <f t="shared" si="137"/>
        <v>2.1980842391974986E-4</v>
      </c>
      <c r="AI83" s="5">
        <f t="shared" si="138"/>
        <v>3.5970799344621246E-4</v>
      </c>
      <c r="AJ83" s="5">
        <f t="shared" si="139"/>
        <v>2.9432411697820002E-4</v>
      </c>
      <c r="AK83" s="5">
        <f t="shared" si="140"/>
        <v>1.6055001540752167E-4</v>
      </c>
      <c r="AL83" s="5">
        <f t="shared" si="141"/>
        <v>1.954410696058345E-6</v>
      </c>
      <c r="AM83" s="5">
        <f t="shared" si="142"/>
        <v>1.2084459944229116E-2</v>
      </c>
      <c r="AN83" s="5">
        <f t="shared" si="143"/>
        <v>5.4931468913245055E-3</v>
      </c>
      <c r="AO83" s="5">
        <f t="shared" si="144"/>
        <v>1.24849033009861E-3</v>
      </c>
      <c r="AP83" s="5">
        <f t="shared" si="145"/>
        <v>1.8917245253493141E-4</v>
      </c>
      <c r="AQ83" s="5">
        <f t="shared" si="146"/>
        <v>2.1497693615649198E-5</v>
      </c>
      <c r="AR83" s="5">
        <f t="shared" si="147"/>
        <v>1.9983349957121104E-5</v>
      </c>
      <c r="AS83" s="5">
        <f t="shared" si="148"/>
        <v>3.2701980148103092E-5</v>
      </c>
      <c r="AT83" s="5">
        <f t="shared" si="149"/>
        <v>2.6757763535683851E-5</v>
      </c>
      <c r="AU83" s="5">
        <f t="shared" si="150"/>
        <v>1.4596015413317479E-5</v>
      </c>
      <c r="AV83" s="5">
        <f t="shared" si="151"/>
        <v>5.9714538267096395E-6</v>
      </c>
      <c r="AW83" s="5">
        <f t="shared" si="152"/>
        <v>4.0384345859507334E-8</v>
      </c>
      <c r="AX83" s="5">
        <f t="shared" si="153"/>
        <v>3.2959586359368334E-3</v>
      </c>
      <c r="AY83" s="5">
        <f t="shared" si="154"/>
        <v>1.498220443320401E-3</v>
      </c>
      <c r="AZ83" s="5">
        <f t="shared" si="155"/>
        <v>3.4051769829707861E-4</v>
      </c>
      <c r="BA83" s="5">
        <f t="shared" si="156"/>
        <v>5.1595568315951926E-5</v>
      </c>
      <c r="BB83" s="5">
        <f t="shared" si="157"/>
        <v>5.8633575064361782E-6</v>
      </c>
      <c r="BC83" s="5">
        <f t="shared" si="158"/>
        <v>5.330529325737065E-7</v>
      </c>
      <c r="BD83" s="5">
        <f t="shared" si="159"/>
        <v>1.513948178098358E-6</v>
      </c>
      <c r="BE83" s="5">
        <f t="shared" si="160"/>
        <v>2.4775177020701018E-6</v>
      </c>
      <c r="BF83" s="5">
        <f t="shared" si="161"/>
        <v>2.0271810002706515E-6</v>
      </c>
      <c r="BG83" s="5">
        <f t="shared" si="162"/>
        <v>1.1058011289349922E-6</v>
      </c>
      <c r="BH83" s="5">
        <f t="shared" si="163"/>
        <v>4.5240020621887454E-7</v>
      </c>
      <c r="BI83" s="5">
        <f t="shared" si="164"/>
        <v>1.4806709179904409E-7</v>
      </c>
      <c r="BJ83" s="8">
        <f t="shared" si="165"/>
        <v>0.66578244586927504</v>
      </c>
      <c r="BK83" s="8">
        <f t="shared" si="166"/>
        <v>0.23554572074093039</v>
      </c>
      <c r="BL83" s="8">
        <f t="shared" si="167"/>
        <v>9.6719144607569696E-2</v>
      </c>
      <c r="BM83" s="8">
        <f t="shared" si="168"/>
        <v>0.34642791423092723</v>
      </c>
      <c r="BN83" s="8">
        <f t="shared" si="169"/>
        <v>0.65205545691585376</v>
      </c>
    </row>
    <row r="84" spans="1:66" x14ac:dyDescent="0.25">
      <c r="A84" t="s">
        <v>273</v>
      </c>
      <c r="B84" t="s">
        <v>471</v>
      </c>
      <c r="C84" t="s">
        <v>291</v>
      </c>
      <c r="D84" s="7" t="s">
        <v>473</v>
      </c>
      <c r="E84">
        <f>VLOOKUP(A84,home!$A$2:$E$405,3,FALSE)</f>
        <v>1.375</v>
      </c>
      <c r="F84">
        <f>VLOOKUP(B84,home!$B$2:$E$405,3,FALSE)</f>
        <v>1.0182</v>
      </c>
      <c r="G84">
        <f>VLOOKUP(C84,away!$B$2:$E$405,4,FALSE)</f>
        <v>1.0909</v>
      </c>
      <c r="H84">
        <f>VLOOKUP(A84,away!$A$2:$E$405,3,FALSE)</f>
        <v>1.1000000000000001</v>
      </c>
      <c r="I84">
        <f>VLOOKUP(C84,away!$B$2:$E$405,3,FALSE)</f>
        <v>0.68179999999999996</v>
      </c>
      <c r="J84">
        <f>VLOOKUP(B84,home!$B$2:$E$405,4,FALSE)</f>
        <v>1.2726999999999999</v>
      </c>
      <c r="K84" s="3">
        <f t="shared" si="114"/>
        <v>1.5272872725</v>
      </c>
      <c r="L84" s="3">
        <f t="shared" si="115"/>
        <v>0.95449954599999998</v>
      </c>
      <c r="M84" s="5">
        <f t="shared" si="116"/>
        <v>8.3593725252220821E-2</v>
      </c>
      <c r="N84" s="5">
        <f t="shared" si="117"/>
        <v>0.12767163263857872</v>
      </c>
      <c r="O84" s="5">
        <f t="shared" si="118"/>
        <v>7.9790172801693496E-2</v>
      </c>
      <c r="P84" s="5">
        <f t="shared" si="119"/>
        <v>0.12186251539060215</v>
      </c>
      <c r="Q84" s="5">
        <f t="shared" si="120"/>
        <v>9.749562979409844E-2</v>
      </c>
      <c r="R84" s="5">
        <f t="shared" si="121"/>
        <v>3.8079841857238998E-2</v>
      </c>
      <c r="S84" s="5">
        <f t="shared" si="122"/>
        <v>4.4412641656169698E-2</v>
      </c>
      <c r="T84" s="5">
        <f t="shared" si="123"/>
        <v>9.3059534375451031E-2</v>
      </c>
      <c r="U84" s="5">
        <f t="shared" si="124"/>
        <v>5.8158857807373877E-2</v>
      </c>
      <c r="V84" s="5">
        <f t="shared" si="125"/>
        <v>7.1938363675454805E-3</v>
      </c>
      <c r="W84" s="5">
        <f t="shared" si="126"/>
        <v>4.9634611502966129E-2</v>
      </c>
      <c r="X84" s="5">
        <f t="shared" si="127"/>
        <v>4.7376214145467541E-2</v>
      </c>
      <c r="Y84" s="5">
        <f t="shared" si="128"/>
        <v>2.2610287446523773E-2</v>
      </c>
      <c r="Z84" s="5">
        <f t="shared" si="129"/>
        <v>1.211573058816214E-2</v>
      </c>
      <c r="AA84" s="5">
        <f t="shared" si="130"/>
        <v>1.8504201124338975E-2</v>
      </c>
      <c r="AB84" s="5">
        <f t="shared" si="131"/>
        <v>1.4130615432491556E-2</v>
      </c>
      <c r="AC84" s="5">
        <f t="shared" si="132"/>
        <v>6.5544617165673143E-4</v>
      </c>
      <c r="AD84" s="5">
        <f t="shared" si="133"/>
        <v>1.8951577605990564E-2</v>
      </c>
      <c r="AE84" s="5">
        <f t="shared" si="134"/>
        <v>1.8089272220901755E-2</v>
      </c>
      <c r="AF84" s="5">
        <f t="shared" si="135"/>
        <v>8.6331010611605686E-3</v>
      </c>
      <c r="AG84" s="5">
        <f t="shared" si="136"/>
        <v>2.7467636811499608E-3</v>
      </c>
      <c r="AH84" s="5">
        <f t="shared" si="137"/>
        <v>2.8911148364647683E-3</v>
      </c>
      <c r="AI84" s="5">
        <f t="shared" si="138"/>
        <v>4.4155628930685597E-3</v>
      </c>
      <c r="AJ84" s="5">
        <f t="shared" si="139"/>
        <v>3.3719165037534452E-3</v>
      </c>
      <c r="AK84" s="5">
        <f t="shared" si="140"/>
        <v>1.7166283867051124E-3</v>
      </c>
      <c r="AL84" s="5">
        <f t="shared" si="141"/>
        <v>3.8220246287735672E-5</v>
      </c>
      <c r="AM84" s="5">
        <f t="shared" si="142"/>
        <v>5.7889006542850806E-3</v>
      </c>
      <c r="AN84" s="5">
        <f t="shared" si="143"/>
        <v>5.5255030463542115E-3</v>
      </c>
      <c r="AO84" s="5">
        <f t="shared" si="144"/>
        <v>2.6370450745833562E-3</v>
      </c>
      <c r="AP84" s="5">
        <f t="shared" si="145"/>
        <v>8.3901944215711657E-4</v>
      </c>
      <c r="AQ84" s="5">
        <f t="shared" si="146"/>
        <v>2.002109191560352E-4</v>
      </c>
      <c r="AR84" s="5">
        <f t="shared" si="147"/>
        <v>5.519135597678973E-4</v>
      </c>
      <c r="AS84" s="5">
        <f t="shared" si="148"/>
        <v>8.4293055535367763E-4</v>
      </c>
      <c r="AT84" s="5">
        <f t="shared" si="149"/>
        <v>6.4369855439651432E-4</v>
      </c>
      <c r="AU84" s="5">
        <f t="shared" si="150"/>
        <v>3.2770420315214854E-4</v>
      </c>
      <c r="AV84" s="5">
        <f t="shared" si="151"/>
        <v>1.2512461465475768E-4</v>
      </c>
      <c r="AW84" s="5">
        <f t="shared" si="152"/>
        <v>1.5477023403034977E-6</v>
      </c>
      <c r="AX84" s="5">
        <f t="shared" si="153"/>
        <v>1.4735523818427542E-3</v>
      </c>
      <c r="AY84" s="5">
        <f t="shared" si="154"/>
        <v>1.4065050794761272E-3</v>
      </c>
      <c r="AZ84" s="5">
        <f t="shared" si="155"/>
        <v>6.7125422990332872E-4</v>
      </c>
      <c r="BA84" s="5">
        <f t="shared" si="156"/>
        <v>2.135706192311023E-4</v>
      </c>
      <c r="BB84" s="5">
        <f t="shared" si="157"/>
        <v>5.0963264773756495E-5</v>
      </c>
      <c r="BC84" s="5">
        <f t="shared" si="158"/>
        <v>9.7288826178456761E-6</v>
      </c>
      <c r="BD84" s="5">
        <f t="shared" si="159"/>
        <v>8.7800207038283618E-5</v>
      </c>
      <c r="BE84" s="5">
        <f t="shared" si="160"/>
        <v>1.3409613873243548E-4</v>
      </c>
      <c r="BF84" s="5">
        <f t="shared" si="161"/>
        <v>1.0240166298872151E-4</v>
      </c>
      <c r="BG84" s="5">
        <f t="shared" si="162"/>
        <v>5.2132252188502904E-5</v>
      </c>
      <c r="BH84" s="5">
        <f t="shared" si="163"/>
        <v>1.9905231313565185E-5</v>
      </c>
      <c r="BI84" s="5">
        <f t="shared" si="164"/>
        <v>6.0802012882753122E-6</v>
      </c>
      <c r="BJ84" s="8">
        <f t="shared" si="165"/>
        <v>0.50508487806666913</v>
      </c>
      <c r="BK84" s="8">
        <f t="shared" si="166"/>
        <v>0.25916289016395883</v>
      </c>
      <c r="BL84" s="8">
        <f t="shared" si="167"/>
        <v>0.22395269882400354</v>
      </c>
      <c r="BM84" s="8">
        <f t="shared" si="168"/>
        <v>0.45041772253122525</v>
      </c>
      <c r="BN84" s="8">
        <f t="shared" si="169"/>
        <v>0.54849351773443267</v>
      </c>
    </row>
    <row r="85" spans="1:66" x14ac:dyDescent="0.25">
      <c r="A85" t="s">
        <v>273</v>
      </c>
      <c r="B85" t="s">
        <v>334</v>
      </c>
      <c r="C85" t="s">
        <v>303</v>
      </c>
      <c r="D85" s="7" t="s">
        <v>473</v>
      </c>
      <c r="E85">
        <f>VLOOKUP(A85,home!$A$2:$E$405,3,FALSE)</f>
        <v>1.375</v>
      </c>
      <c r="F85">
        <f>VLOOKUP(B85,home!$B$2:$E$405,3,FALSE)</f>
        <v>1.6364000000000001</v>
      </c>
      <c r="G85">
        <f>VLOOKUP(C85,away!$B$2:$E$405,4,FALSE)</f>
        <v>0.58179999999999998</v>
      </c>
      <c r="H85">
        <f>VLOOKUP(A85,away!$A$2:$E$405,3,FALSE)</f>
        <v>1.1000000000000001</v>
      </c>
      <c r="I85">
        <f>VLOOKUP(C85,away!$B$2:$E$405,3,FALSE)</f>
        <v>0.72729999999999995</v>
      </c>
      <c r="J85">
        <f>VLOOKUP(B85,home!$B$2:$E$405,4,FALSE)</f>
        <v>1.3635999999999999</v>
      </c>
      <c r="K85" s="3">
        <f t="shared" si="114"/>
        <v>1.30907909</v>
      </c>
      <c r="L85" s="3">
        <f t="shared" si="115"/>
        <v>1.090920908</v>
      </c>
      <c r="M85" s="5">
        <f t="shared" si="116"/>
        <v>9.0717953470848406E-2</v>
      </c>
      <c r="N85" s="5">
        <f t="shared" si="117"/>
        <v>0.1187569759762806</v>
      </c>
      <c r="O85" s="5">
        <f t="shared" si="118"/>
        <v>9.8966112172319695E-2</v>
      </c>
      <c r="P85" s="5">
        <f t="shared" si="119"/>
        <v>0.1295544680633782</v>
      </c>
      <c r="Q85" s="5">
        <f t="shared" si="120"/>
        <v>7.7731137021090635E-2</v>
      </c>
      <c r="R85" s="5">
        <f t="shared" si="121"/>
        <v>5.398210047612842E-2</v>
      </c>
      <c r="S85" s="5">
        <f t="shared" si="122"/>
        <v>4.6254240624427276E-2</v>
      </c>
      <c r="T85" s="5">
        <f t="shared" si="123"/>
        <v>8.4798522578920607E-2</v>
      </c>
      <c r="U85" s="5">
        <f t="shared" si="124"/>
        <v>7.0666838967578763E-2</v>
      </c>
      <c r="V85" s="5">
        <f t="shared" si="125"/>
        <v>7.3395291064271648E-3</v>
      </c>
      <c r="W85" s="5">
        <f t="shared" si="126"/>
        <v>3.3918735372078214E-2</v>
      </c>
      <c r="X85" s="5">
        <f t="shared" si="127"/>
        <v>3.7002657590319281E-2</v>
      </c>
      <c r="Y85" s="5">
        <f t="shared" si="128"/>
        <v>2.0183486408422095E-2</v>
      </c>
      <c r="Z85" s="5">
        <f t="shared" si="129"/>
        <v>1.9630067355721752E-2</v>
      </c>
      <c r="AA85" s="5">
        <f t="shared" si="130"/>
        <v>2.5697310710666939E-2</v>
      </c>
      <c r="AB85" s="5">
        <f t="shared" si="131"/>
        <v>1.6819906060283565E-2</v>
      </c>
      <c r="AC85" s="5">
        <f t="shared" si="132"/>
        <v>6.5509964734020891E-4</v>
      </c>
      <c r="AD85" s="5">
        <f t="shared" si="133"/>
        <v>1.1100576808707735E-2</v>
      </c>
      <c r="AE85" s="5">
        <f t="shared" si="134"/>
        <v>1.2109851331479186E-2</v>
      </c>
      <c r="AF85" s="5">
        <f t="shared" si="135"/>
        <v>6.605445005141139E-3</v>
      </c>
      <c r="AG85" s="5">
        <f t="shared" si="136"/>
        <v>2.4020060209175458E-3</v>
      </c>
      <c r="AH85" s="5">
        <f t="shared" si="137"/>
        <v>5.3537127259512826E-3</v>
      </c>
      <c r="AI85" s="5">
        <f t="shared" si="138"/>
        <v>7.0084333834097247E-3</v>
      </c>
      <c r="AJ85" s="5">
        <f t="shared" si="139"/>
        <v>4.5872967979398117E-3</v>
      </c>
      <c r="AK85" s="5">
        <f t="shared" si="140"/>
        <v>2.0017114392689877E-3</v>
      </c>
      <c r="AL85" s="5">
        <f t="shared" si="141"/>
        <v>3.7421958098708714E-5</v>
      </c>
      <c r="AM85" s="5">
        <f t="shared" si="142"/>
        <v>2.906306597443644E-3</v>
      </c>
      <c r="AN85" s="5">
        <f t="shared" si="143"/>
        <v>3.1705506322096105E-3</v>
      </c>
      <c r="AO85" s="5">
        <f t="shared" si="144"/>
        <v>1.7294099872750409E-3</v>
      </c>
      <c r="AP85" s="5">
        <f t="shared" si="145"/>
        <v>6.2888317120745208E-4</v>
      </c>
      <c r="AQ85" s="5">
        <f t="shared" si="146"/>
        <v>1.7151545003988826E-4</v>
      </c>
      <c r="AR85" s="5">
        <f t="shared" si="147"/>
        <v>1.1680954296331859E-3</v>
      </c>
      <c r="AS85" s="5">
        <f t="shared" si="148"/>
        <v>1.5291293020573702E-3</v>
      </c>
      <c r="AT85" s="5">
        <f t="shared" si="149"/>
        <v>1.0008755976147988E-3</v>
      </c>
      <c r="AU85" s="5">
        <f t="shared" si="150"/>
        <v>4.3674177217626231E-4</v>
      </c>
      <c r="AV85" s="5">
        <f t="shared" si="151"/>
        <v>1.4293238042137213E-4</v>
      </c>
      <c r="AW85" s="5">
        <f t="shared" si="152"/>
        <v>1.4845101064091423E-6</v>
      </c>
      <c r="AX85" s="5">
        <f t="shared" si="153"/>
        <v>6.3409753264042073E-4</v>
      </c>
      <c r="AY85" s="5">
        <f t="shared" si="154"/>
        <v>6.9175025606864739E-4</v>
      </c>
      <c r="AZ85" s="5">
        <f t="shared" si="155"/>
        <v>3.7732240872982058E-4</v>
      </c>
      <c r="BA85" s="5">
        <f t="shared" si="156"/>
        <v>1.3720963491342767E-4</v>
      </c>
      <c r="BB85" s="5">
        <f t="shared" si="157"/>
        <v>3.7421214876526253E-5</v>
      </c>
      <c r="BC85" s="5">
        <f t="shared" si="158"/>
        <v>8.1647171423126277E-6</v>
      </c>
      <c r="BD85" s="5">
        <f t="shared" si="159"/>
        <v>2.1238328778768083E-4</v>
      </c>
      <c r="BE85" s="5">
        <f t="shared" si="160"/>
        <v>2.7802652110830534E-4</v>
      </c>
      <c r="BF85" s="5">
        <f t="shared" si="161"/>
        <v>1.8197935262416308E-4</v>
      </c>
      <c r="BG85" s="5">
        <f t="shared" si="162"/>
        <v>7.9408455110676178E-5</v>
      </c>
      <c r="BH85" s="5">
        <f t="shared" si="163"/>
        <v>2.5987987038647444E-5</v>
      </c>
      <c r="BI85" s="5">
        <f t="shared" si="164"/>
        <v>6.8040660846968752E-6</v>
      </c>
      <c r="BJ85" s="8">
        <f t="shared" si="165"/>
        <v>0.41510202571590399</v>
      </c>
      <c r="BK85" s="8">
        <f t="shared" si="166"/>
        <v>0.27525046312658863</v>
      </c>
      <c r="BL85" s="8">
        <f t="shared" si="167"/>
        <v>0.29014578688520432</v>
      </c>
      <c r="BM85" s="8">
        <f t="shared" si="168"/>
        <v>0.42972933015741044</v>
      </c>
      <c r="BN85" s="8">
        <f t="shared" si="169"/>
        <v>0.56970874718004583</v>
      </c>
    </row>
    <row r="86" spans="1:66" x14ac:dyDescent="0.25">
      <c r="A86" t="s">
        <v>10</v>
      </c>
      <c r="B86" t="s">
        <v>12</v>
      </c>
      <c r="C86" t="s">
        <v>203</v>
      </c>
      <c r="D86" s="7" t="s">
        <v>474</v>
      </c>
      <c r="E86">
        <f>VLOOKUP(A86,home!$A$2:$E$405,3,FALSE)</f>
        <v>1.4167000000000001</v>
      </c>
      <c r="F86">
        <f>VLOOKUP(B86,home!$B$2:$E$405,3,FALSE)</f>
        <v>1.0588</v>
      </c>
      <c r="G86">
        <f>VLOOKUP(C86,away!$B$2:$E$405,4,FALSE)</f>
        <v>0.56469999999999998</v>
      </c>
      <c r="H86">
        <f>VLOOKUP(A86,away!$A$2:$E$405,3,FALSE)</f>
        <v>1.2778</v>
      </c>
      <c r="I86">
        <f>VLOOKUP(C86,away!$B$2:$E$405,3,FALSE)</f>
        <v>0.93910000000000005</v>
      </c>
      <c r="J86">
        <f>VLOOKUP(B86,home!$B$2:$E$405,4,FALSE)</f>
        <v>0.58689999999999998</v>
      </c>
      <c r="K86" s="3">
        <f t="shared" si="114"/>
        <v>0.84705110681200002</v>
      </c>
      <c r="L86" s="3">
        <f t="shared" si="115"/>
        <v>0.70426942406199999</v>
      </c>
      <c r="M86" s="5">
        <f t="shared" si="116"/>
        <v>0.21196787880212725</v>
      </c>
      <c r="N86" s="5">
        <f t="shared" si="117"/>
        <v>0.17954762634793375</v>
      </c>
      <c r="O86" s="5">
        <f t="shared" si="118"/>
        <v>0.14928249592361797</v>
      </c>
      <c r="P86" s="5">
        <f t="shared" si="119"/>
        <v>0.12644990339975848</v>
      </c>
      <c r="Q86" s="5">
        <f t="shared" si="120"/>
        <v>7.604300781174235E-2</v>
      </c>
      <c r="R86" s="5">
        <f t="shared" si="121"/>
        <v>5.2567548713332142E-2</v>
      </c>
      <c r="S86" s="5">
        <f t="shared" si="122"/>
        <v>1.88584918622677E-2</v>
      </c>
      <c r="T86" s="5">
        <f t="shared" si="123"/>
        <v>5.3554765315517949E-2</v>
      </c>
      <c r="U86" s="5">
        <f t="shared" si="124"/>
        <v>4.4527400320021719E-2</v>
      </c>
      <c r="V86" s="5">
        <f t="shared" si="125"/>
        <v>1.2500083019522897E-3</v>
      </c>
      <c r="W86" s="5">
        <f t="shared" si="126"/>
        <v>2.1470771310749974E-2</v>
      </c>
      <c r="X86" s="5">
        <f t="shared" si="127"/>
        <v>1.5121207745188797E-2</v>
      </c>
      <c r="Y86" s="5">
        <f t="shared" si="128"/>
        <v>5.3247021349129833E-3</v>
      </c>
      <c r="Z86" s="5">
        <f t="shared" si="129"/>
        <v>1.2340572418896521E-2</v>
      </c>
      <c r="AA86" s="5">
        <f t="shared" si="130"/>
        <v>1.0453095526119938E-2</v>
      </c>
      <c r="AB86" s="5">
        <f t="shared" si="131"/>
        <v>4.4271530675057289E-3</v>
      </c>
      <c r="AC86" s="5">
        <f t="shared" si="132"/>
        <v>4.66059497799888E-5</v>
      </c>
      <c r="AD86" s="5">
        <f t="shared" si="133"/>
        <v>4.5467101507195243E-3</v>
      </c>
      <c r="AE86" s="5">
        <f t="shared" si="134"/>
        <v>3.2021089392240886E-3</v>
      </c>
      <c r="AF86" s="5">
        <f t="shared" si="135"/>
        <v>1.1275737092055651E-3</v>
      </c>
      <c r="AG86" s="5">
        <f t="shared" si="136"/>
        <v>2.6470522892321888E-4</v>
      </c>
      <c r="AH86" s="5">
        <f t="shared" si="137"/>
        <v>2.1727719575129136E-3</v>
      </c>
      <c r="AI86" s="5">
        <f t="shared" si="138"/>
        <v>1.8404488914613893E-3</v>
      </c>
      <c r="AJ86" s="5">
        <f t="shared" si="139"/>
        <v>7.7947713527164403E-4</v>
      </c>
      <c r="AK86" s="5">
        <f t="shared" si="140"/>
        <v>2.2008565672216441E-4</v>
      </c>
      <c r="AL86" s="5">
        <f t="shared" si="141"/>
        <v>1.1121152659238554E-6</v>
      </c>
      <c r="AM86" s="5">
        <f t="shared" si="142"/>
        <v>7.7025917310406616E-4</v>
      </c>
      <c r="AN86" s="5">
        <f t="shared" si="143"/>
        <v>5.4246998422047298E-4</v>
      </c>
      <c r="AO86" s="5">
        <f t="shared" si="144"/>
        <v>1.9102251167893734E-4</v>
      </c>
      <c r="AP86" s="5">
        <f t="shared" si="145"/>
        <v>4.4843771427667301E-5</v>
      </c>
      <c r="AQ86" s="5">
        <f t="shared" si="146"/>
        <v>7.8955242690328038E-6</v>
      </c>
      <c r="AR86" s="5">
        <f t="shared" si="147"/>
        <v>3.0604337102713684E-4</v>
      </c>
      <c r="AS86" s="5">
        <f t="shared" si="148"/>
        <v>2.592343761610118E-4</v>
      </c>
      <c r="AT86" s="5">
        <f t="shared" si="149"/>
        <v>1.097923826254517E-4</v>
      </c>
      <c r="AU86" s="5">
        <f t="shared" si="150"/>
        <v>3.0999919740805156E-5</v>
      </c>
      <c r="AV86" s="5">
        <f t="shared" si="151"/>
        <v>6.5646290818830426E-6</v>
      </c>
      <c r="AW86" s="5">
        <f t="shared" si="152"/>
        <v>1.842874453171587E-8</v>
      </c>
      <c r="AX86" s="5">
        <f t="shared" si="153"/>
        <v>1.0874148085164914E-4</v>
      </c>
      <c r="AY86" s="5">
        <f t="shared" si="154"/>
        <v>7.6583300091039944E-5</v>
      </c>
      <c r="AZ86" s="5">
        <f t="shared" si="155"/>
        <v>2.6967638323942004E-5</v>
      </c>
      <c r="BA86" s="5">
        <f t="shared" si="156"/>
        <v>6.3308277035716522E-6</v>
      </c>
      <c r="BB86" s="5">
        <f t="shared" si="157"/>
        <v>1.1146520951575404E-6</v>
      </c>
      <c r="BC86" s="5">
        <f t="shared" si="158"/>
        <v>1.5700307781722052E-7</v>
      </c>
      <c r="BD86" s="5">
        <f t="shared" si="159"/>
        <v>3.592283144187909E-5</v>
      </c>
      <c r="BE86" s="5">
        <f t="shared" si="160"/>
        <v>3.0428474132664595E-5</v>
      </c>
      <c r="BF86" s="5">
        <f t="shared" si="161"/>
        <v>1.2887236346336928E-5</v>
      </c>
      <c r="BG86" s="5">
        <f t="shared" si="162"/>
        <v>3.6387159369708435E-6</v>
      </c>
      <c r="BH86" s="5">
        <f t="shared" si="163"/>
        <v>7.7054459044640398E-7</v>
      </c>
      <c r="BI86" s="5">
        <f t="shared" si="164"/>
        <v>1.3053812963712523E-7</v>
      </c>
      <c r="BJ86" s="8">
        <f t="shared" si="165"/>
        <v>0.36197956456096164</v>
      </c>
      <c r="BK86" s="8">
        <f t="shared" si="166"/>
        <v>0.35865058373124264</v>
      </c>
      <c r="BL86" s="8">
        <f t="shared" si="167"/>
        <v>0.26706689021077984</v>
      </c>
      <c r="BM86" s="8">
        <f t="shared" si="168"/>
        <v>0.20410258505202222</v>
      </c>
      <c r="BN86" s="8">
        <f t="shared" si="169"/>
        <v>0.79585846099851199</v>
      </c>
    </row>
    <row r="87" spans="1:66" x14ac:dyDescent="0.25">
      <c r="A87" t="s">
        <v>10</v>
      </c>
      <c r="B87" t="s">
        <v>39</v>
      </c>
      <c r="C87" t="s">
        <v>202</v>
      </c>
      <c r="D87" s="7" t="s">
        <v>474</v>
      </c>
      <c r="E87">
        <f>VLOOKUP(A87,home!$A$2:$E$405,3,FALSE)</f>
        <v>1.4167000000000001</v>
      </c>
      <c r="F87">
        <f>VLOOKUP(B87,home!$B$2:$E$405,3,FALSE)</f>
        <v>0.84699999999999998</v>
      </c>
      <c r="G87">
        <f>VLOOKUP(C87,away!$B$2:$E$405,4,FALSE)</f>
        <v>0.42349999999999999</v>
      </c>
      <c r="H87">
        <f>VLOOKUP(A87,away!$A$2:$E$405,3,FALSE)</f>
        <v>1.2778</v>
      </c>
      <c r="I87">
        <f>VLOOKUP(C87,away!$B$2:$E$405,3,FALSE)</f>
        <v>0.93910000000000005</v>
      </c>
      <c r="J87">
        <f>VLOOKUP(B87,home!$B$2:$E$405,4,FALSE)</f>
        <v>0.46960000000000002</v>
      </c>
      <c r="K87" s="3">
        <f t="shared" si="114"/>
        <v>0.50817666514999993</v>
      </c>
      <c r="L87" s="3">
        <f t="shared" si="115"/>
        <v>0.56351153780800001</v>
      </c>
      <c r="M87" s="5">
        <f t="shared" si="116"/>
        <v>0.34242993794218712</v>
      </c>
      <c r="N87" s="5">
        <f t="shared" si="117"/>
        <v>0.17401490391098207</v>
      </c>
      <c r="O87" s="5">
        <f t="shared" si="118"/>
        <v>0.19296322092129986</v>
      </c>
      <c r="P87" s="5">
        <f t="shared" si="119"/>
        <v>9.805940610438886E-2</v>
      </c>
      <c r="Q87" s="5">
        <f t="shared" si="120"/>
        <v>4.4215156777940273E-2</v>
      </c>
      <c r="R87" s="5">
        <f t="shared" si="121"/>
        <v>5.4368500680873261E-2</v>
      </c>
      <c r="S87" s="5">
        <f t="shared" si="122"/>
        <v>7.0201565781091808E-3</v>
      </c>
      <c r="T87" s="5">
        <f t="shared" si="123"/>
        <v>2.4915750990358938E-2</v>
      </c>
      <c r="U87" s="5">
        <f t="shared" si="124"/>
        <v>2.7628803365211674E-2</v>
      </c>
      <c r="V87" s="5">
        <f t="shared" si="125"/>
        <v>2.2336844499119682E-4</v>
      </c>
      <c r="W87" s="5">
        <f t="shared" si="126"/>
        <v>7.4897036401660351E-3</v>
      </c>
      <c r="X87" s="5">
        <f t="shared" si="127"/>
        <v>4.2205344159961383E-3</v>
      </c>
      <c r="Y87" s="5">
        <f t="shared" si="128"/>
        <v>1.1891599195647865E-3</v>
      </c>
      <c r="Z87" s="5">
        <f t="shared" si="129"/>
        <v>1.0212425808998064E-2</v>
      </c>
      <c r="AA87" s="5">
        <f t="shared" si="130"/>
        <v>5.1897164907084258E-3</v>
      </c>
      <c r="AB87" s="5">
        <f t="shared" si="131"/>
        <v>1.3186464096610841E-3</v>
      </c>
      <c r="AC87" s="5">
        <f t="shared" si="132"/>
        <v>3.9977844062650964E-6</v>
      </c>
      <c r="AD87" s="5">
        <f t="shared" si="133"/>
        <v>9.5152315470534762E-4</v>
      </c>
      <c r="AE87" s="5">
        <f t="shared" si="134"/>
        <v>5.3619427616792992E-4</v>
      </c>
      <c r="AF87" s="5">
        <f t="shared" si="135"/>
        <v>1.510758305636188E-4</v>
      </c>
      <c r="AG87" s="5">
        <f t="shared" si="136"/>
        <v>2.8377657868841898E-5</v>
      </c>
      <c r="AH87" s="5">
        <f t="shared" si="137"/>
        <v>1.4387049430946515E-3</v>
      </c>
      <c r="AI87" s="5">
        <f t="shared" si="138"/>
        <v>7.3111628011666031E-4</v>
      </c>
      <c r="AJ87" s="5">
        <f t="shared" si="139"/>
        <v>1.8576811653327882E-4</v>
      </c>
      <c r="AK87" s="5">
        <f t="shared" si="140"/>
        <v>3.1467673983692738E-5</v>
      </c>
      <c r="AL87" s="5">
        <f t="shared" si="141"/>
        <v>4.5792767649647225E-8</v>
      </c>
      <c r="AM87" s="5">
        <f t="shared" si="142"/>
        <v>9.6708372714234242E-5</v>
      </c>
      <c r="AN87" s="5">
        <f t="shared" si="143"/>
        <v>5.449628382710736E-5</v>
      </c>
      <c r="AO87" s="5">
        <f t="shared" si="144"/>
        <v>1.5354642352117253E-5</v>
      </c>
      <c r="AP87" s="5">
        <f t="shared" si="145"/>
        <v>2.8841727081111472E-6</v>
      </c>
      <c r="AQ87" s="5">
        <f t="shared" si="146"/>
        <v>4.0631614951289397E-7</v>
      </c>
      <c r="AR87" s="5">
        <f t="shared" si="147"/>
        <v>1.6214536698704762E-4</v>
      </c>
      <c r="AS87" s="5">
        <f t="shared" si="148"/>
        <v>8.2398491865000748E-5</v>
      </c>
      <c r="AT87" s="5">
        <f t="shared" si="149"/>
        <v>2.0936495404672736E-5</v>
      </c>
      <c r="AU87" s="5">
        <f t="shared" si="150"/>
        <v>3.5464794715582972E-6</v>
      </c>
      <c r="AV87" s="5">
        <f t="shared" si="151"/>
        <v>4.5055952771985731E-7</v>
      </c>
      <c r="AW87" s="5">
        <f t="shared" si="152"/>
        <v>3.642603689795433E-10</v>
      </c>
      <c r="AX87" s="5">
        <f t="shared" si="153"/>
        <v>8.1908230563337956E-6</v>
      </c>
      <c r="AY87" s="5">
        <f t="shared" si="154"/>
        <v>4.6156232963878802E-6</v>
      </c>
      <c r="AZ87" s="5">
        <f t="shared" si="155"/>
        <v>1.3004784908449821E-6</v>
      </c>
      <c r="BA87" s="5">
        <f t="shared" si="156"/>
        <v>2.4427821142076101E-7</v>
      </c>
      <c r="BB87" s="5">
        <f t="shared" si="157"/>
        <v>3.4413397642675187E-8</v>
      </c>
      <c r="BC87" s="5">
        <f t="shared" si="158"/>
        <v>3.8784693253644189E-9</v>
      </c>
      <c r="BD87" s="5">
        <f t="shared" si="159"/>
        <v>1.5228464183218951E-5</v>
      </c>
      <c r="BE87" s="5">
        <f t="shared" si="160"/>
        <v>7.7387501439844247E-6</v>
      </c>
      <c r="BF87" s="5">
        <f t="shared" si="161"/>
        <v>1.9663261202995431E-6</v>
      </c>
      <c r="BG87" s="5">
        <f t="shared" si="162"/>
        <v>3.3308035013705317E-7</v>
      </c>
      <c r="BH87" s="5">
        <f t="shared" si="163"/>
        <v>4.231591538991049E-8</v>
      </c>
      <c r="BI87" s="5">
        <f t="shared" si="164"/>
        <v>4.3007921531228565E-9</v>
      </c>
      <c r="BJ87" s="8">
        <f t="shared" si="165"/>
        <v>0.25789661985698703</v>
      </c>
      <c r="BK87" s="8">
        <f t="shared" si="166"/>
        <v>0.44774152827014663</v>
      </c>
      <c r="BL87" s="8">
        <f t="shared" si="167"/>
        <v>0.28415073551224379</v>
      </c>
      <c r="BM87" s="8">
        <f t="shared" si="168"/>
        <v>9.3945567851668035E-2</v>
      </c>
      <c r="BN87" s="8">
        <f t="shared" si="169"/>
        <v>0.90605112633767149</v>
      </c>
    </row>
    <row r="88" spans="1:66" x14ac:dyDescent="0.25">
      <c r="A88" t="s">
        <v>10</v>
      </c>
      <c r="B88" t="s">
        <v>437</v>
      </c>
      <c r="C88" t="s">
        <v>206</v>
      </c>
      <c r="D88" s="7" t="s">
        <v>474</v>
      </c>
      <c r="E88">
        <f>VLOOKUP(A88,home!$A$2:$E$405,3,FALSE)</f>
        <v>1.4167000000000001</v>
      </c>
      <c r="F88">
        <f>VLOOKUP(B88,home!$B$2:$E$405,3,FALSE)</f>
        <v>0.52939999999999998</v>
      </c>
      <c r="G88">
        <f>VLOOKUP(C88,away!$B$2:$E$405,4,FALSE)</f>
        <v>0.52939999999999998</v>
      </c>
      <c r="H88">
        <f>VLOOKUP(A88,away!$A$2:$E$405,3,FALSE)</f>
        <v>1.2778</v>
      </c>
      <c r="I88">
        <f>VLOOKUP(C88,away!$B$2:$E$405,3,FALSE)</f>
        <v>1.5651999999999999</v>
      </c>
      <c r="J88">
        <f>VLOOKUP(B88,home!$B$2:$E$405,4,FALSE)</f>
        <v>1.9564999999999999</v>
      </c>
      <c r="K88" s="3">
        <f t="shared" si="114"/>
        <v>0.39705051881199999</v>
      </c>
      <c r="L88" s="3">
        <f t="shared" si="115"/>
        <v>3.91302457364</v>
      </c>
      <c r="M88" s="5">
        <f t="shared" si="116"/>
        <v>1.3432540873941327E-2</v>
      </c>
      <c r="N88" s="5">
        <f t="shared" si="117"/>
        <v>5.3333973229617998E-3</v>
      </c>
      <c r="O88" s="5">
        <f t="shared" si="118"/>
        <v>5.2561862526156126E-2</v>
      </c>
      <c r="P88" s="5">
        <f t="shared" si="119"/>
        <v>2.0869714785735308E-2</v>
      </c>
      <c r="Q88" s="5">
        <f t="shared" si="120"/>
        <v>1.0588140870562571E-3</v>
      </c>
      <c r="R88" s="5">
        <f t="shared" si="121"/>
        <v>0.10283792985056824</v>
      </c>
      <c r="S88" s="5">
        <f t="shared" si="122"/>
        <v>8.1061542884057359E-3</v>
      </c>
      <c r="T88" s="5">
        <f t="shared" si="123"/>
        <v>4.143165541567336E-3</v>
      </c>
      <c r="U88" s="5">
        <f t="shared" si="124"/>
        <v>4.0831853400720181E-2</v>
      </c>
      <c r="V88" s="5">
        <f t="shared" si="125"/>
        <v>1.3993640071178278E-3</v>
      </c>
      <c r="W88" s="5">
        <f t="shared" si="126"/>
        <v>1.4013422753038037E-4</v>
      </c>
      <c r="X88" s="5">
        <f t="shared" si="127"/>
        <v>5.4834867593443726E-4</v>
      </c>
      <c r="Y88" s="5">
        <f t="shared" si="128"/>
        <v>1.0728509219272056E-3</v>
      </c>
      <c r="Z88" s="5">
        <f t="shared" si="129"/>
        <v>0.13413578220251332</v>
      </c>
      <c r="AA88" s="5">
        <f t="shared" si="130"/>
        <v>5.3258681914761338E-2</v>
      </c>
      <c r="AB88" s="5">
        <f t="shared" si="131"/>
        <v>1.0573193642749635E-2</v>
      </c>
      <c r="AC88" s="5">
        <f t="shared" si="132"/>
        <v>1.3588423061598563E-4</v>
      </c>
      <c r="AD88" s="5">
        <f t="shared" si="133"/>
        <v>1.391009193606409E-5</v>
      </c>
      <c r="AE88" s="5">
        <f t="shared" si="134"/>
        <v>5.4430531567410381E-5</v>
      </c>
      <c r="AF88" s="5">
        <f t="shared" si="135"/>
        <v>1.0649400378978234E-4</v>
      </c>
      <c r="AG88" s="5">
        <f t="shared" si="136"/>
        <v>1.3890455125824318E-4</v>
      </c>
      <c r="AH88" s="5">
        <f t="shared" si="137"/>
        <v>0.1312191529907144</v>
      </c>
      <c r="AI88" s="5">
        <f t="shared" si="138"/>
        <v>5.2100632773034353E-2</v>
      </c>
      <c r="AJ88" s="5">
        <f t="shared" si="139"/>
        <v>1.034329163648339E-2</v>
      </c>
      <c r="AK88" s="5">
        <f t="shared" si="140"/>
        <v>1.3689364368298501E-3</v>
      </c>
      <c r="AL88" s="5">
        <f t="shared" si="141"/>
        <v>8.4447616082410297E-6</v>
      </c>
      <c r="AM88" s="5">
        <f t="shared" si="142"/>
        <v>1.1046018439873734E-6</v>
      </c>
      <c r="AN88" s="5">
        <f t="shared" si="143"/>
        <v>4.322334159610649E-6</v>
      </c>
      <c r="AO88" s="5">
        <f t="shared" si="144"/>
        <v>8.4566998910200378E-6</v>
      </c>
      <c r="AP88" s="5">
        <f t="shared" si="145"/>
        <v>1.1030424828486703E-5</v>
      </c>
      <c r="AQ88" s="5">
        <f t="shared" si="146"/>
        <v>1.0790580852889314E-5</v>
      </c>
      <c r="AR88" s="5">
        <f t="shared" si="147"/>
        <v>0.10269275403697842</v>
      </c>
      <c r="AS88" s="5">
        <f t="shared" si="148"/>
        <v>4.0774211268615385E-2</v>
      </c>
      <c r="AT88" s="5">
        <f t="shared" si="149"/>
        <v>8.0947108691769177E-3</v>
      </c>
      <c r="AU88" s="5">
        <f t="shared" si="150"/>
        <v>1.0713363834132768E-3</v>
      </c>
      <c r="AV88" s="5">
        <f t="shared" si="151"/>
        <v>1.0634366671410331E-4</v>
      </c>
      <c r="AW88" s="5">
        <f t="shared" si="152"/>
        <v>3.6445443248487363E-7</v>
      </c>
      <c r="AX88" s="5">
        <f t="shared" si="153"/>
        <v>7.3097122539313026E-8</v>
      </c>
      <c r="AY88" s="5">
        <f t="shared" si="154"/>
        <v>2.8603083675870614E-7</v>
      </c>
      <c r="AZ88" s="5">
        <f t="shared" si="155"/>
        <v>5.5962284652781458E-7</v>
      </c>
      <c r="BA88" s="5">
        <f t="shared" si="156"/>
        <v>7.2993931681123478E-7</v>
      </c>
      <c r="BB88" s="5">
        <f t="shared" si="157"/>
        <v>7.1406762098708882E-7</v>
      </c>
      <c r="BC88" s="5">
        <f t="shared" si="158"/>
        <v>5.5883282963262638E-7</v>
      </c>
      <c r="BD88" s="5">
        <f t="shared" si="159"/>
        <v>6.6973211680244116E-2</v>
      </c>
      <c r="BE88" s="5">
        <f t="shared" si="160"/>
        <v>2.6591748444146825E-2</v>
      </c>
      <c r="BF88" s="5">
        <f t="shared" si="161"/>
        <v>5.2791337579333446E-3</v>
      </c>
      <c r="BG88" s="5">
        <f t="shared" si="162"/>
        <v>6.9869426582179267E-4</v>
      </c>
      <c r="BH88" s="5">
        <f t="shared" si="163"/>
        <v>6.9354230183878035E-5</v>
      </c>
      <c r="BI88" s="5">
        <f t="shared" si="164"/>
        <v>5.5074266152631313E-6</v>
      </c>
      <c r="BJ88" s="8">
        <f t="shared" si="165"/>
        <v>1.2649076187678169E-2</v>
      </c>
      <c r="BK88" s="8">
        <f t="shared" si="166"/>
        <v>4.3952388978261182E-2</v>
      </c>
      <c r="BL88" s="8">
        <f t="shared" si="167"/>
        <v>0.70745254120186063</v>
      </c>
      <c r="BM88" s="8">
        <f t="shared" si="168"/>
        <v>0.70209560754749023</v>
      </c>
      <c r="BN88" s="8">
        <f t="shared" si="169"/>
        <v>0.19609425944641906</v>
      </c>
    </row>
    <row r="89" spans="1:66" x14ac:dyDescent="0.25">
      <c r="A89" t="s">
        <v>10</v>
      </c>
      <c r="B89" t="s">
        <v>36</v>
      </c>
      <c r="C89" t="s">
        <v>207</v>
      </c>
      <c r="D89" s="7" t="s">
        <v>474</v>
      </c>
      <c r="E89">
        <f>VLOOKUP(A89,home!$A$2:$E$405,3,FALSE)</f>
        <v>1.4167000000000001</v>
      </c>
      <c r="F89">
        <f>VLOOKUP(B89,home!$B$2:$E$405,3,FALSE)</f>
        <v>0.84699999999999998</v>
      </c>
      <c r="G89">
        <f>VLOOKUP(C89,away!$B$2:$E$405,4,FALSE)</f>
        <v>0.98819999999999997</v>
      </c>
      <c r="H89">
        <f>VLOOKUP(A89,away!$A$2:$E$405,3,FALSE)</f>
        <v>1.2778</v>
      </c>
      <c r="I89">
        <f>VLOOKUP(C89,away!$B$2:$E$405,3,FALSE)</f>
        <v>1.2522</v>
      </c>
      <c r="J89">
        <f>VLOOKUP(B89,home!$B$2:$E$405,4,FALSE)</f>
        <v>1.2522</v>
      </c>
      <c r="K89" s="3">
        <f t="shared" si="114"/>
        <v>1.1857855501799999</v>
      </c>
      <c r="L89" s="3">
        <f t="shared" si="115"/>
        <v>2.0035965845520001</v>
      </c>
      <c r="M89" s="5">
        <f t="shared" si="116"/>
        <v>4.1197317468593425E-2</v>
      </c>
      <c r="N89" s="5">
        <f t="shared" si="117"/>
        <v>4.8851183760436172E-2</v>
      </c>
      <c r="O89" s="5">
        <f t="shared" si="118"/>
        <v>8.2542804572778239E-2</v>
      </c>
      <c r="P89" s="5">
        <f t="shared" si="119"/>
        <v>9.7878064933732051E-2</v>
      </c>
      <c r="Q89" s="5">
        <f t="shared" si="120"/>
        <v>2.8963513906156549E-2</v>
      </c>
      <c r="R89" s="5">
        <f t="shared" si="121"/>
        <v>8.269124066068087E-2</v>
      </c>
      <c r="S89" s="5">
        <f t="shared" si="122"/>
        <v>5.8135554593301053E-2</v>
      </c>
      <c r="T89" s="5">
        <f t="shared" si="123"/>
        <v>5.8031197538999622E-2</v>
      </c>
      <c r="U89" s="5">
        <f t="shared" si="124"/>
        <v>9.8054078301892236E-2</v>
      </c>
      <c r="V89" s="5">
        <f t="shared" si="125"/>
        <v>1.5346726267849132E-2</v>
      </c>
      <c r="W89" s="5">
        <f t="shared" si="126"/>
        <v>1.1448172090785972E-2</v>
      </c>
      <c r="X89" s="5">
        <f t="shared" si="127"/>
        <v>2.2937518500462304E-2</v>
      </c>
      <c r="Y89" s="5">
        <f t="shared" si="128"/>
        <v>2.2978766862812302E-2</v>
      </c>
      <c r="Z89" s="5">
        <f t="shared" si="129"/>
        <v>5.5226629120035876E-2</v>
      </c>
      <c r="AA89" s="5">
        <f t="shared" si="130"/>
        <v>6.5486938795688537E-2</v>
      </c>
      <c r="AB89" s="5">
        <f t="shared" si="131"/>
        <v>3.8826732874724768E-2</v>
      </c>
      <c r="AC89" s="5">
        <f t="shared" si="132"/>
        <v>2.2788314301499632E-3</v>
      </c>
      <c r="AD89" s="5">
        <f t="shared" si="133"/>
        <v>3.3937692603069917E-3</v>
      </c>
      <c r="AE89" s="5">
        <f t="shared" si="134"/>
        <v>6.7997444987086568E-3</v>
      </c>
      <c r="AF89" s="5">
        <f t="shared" si="135"/>
        <v>6.8119724267194596E-3</v>
      </c>
      <c r="AG89" s="5">
        <f t="shared" si="136"/>
        <v>4.5494815627458354E-3</v>
      </c>
      <c r="AH89" s="5">
        <f t="shared" si="137"/>
        <v>2.7662971370305982E-2</v>
      </c>
      <c r="AI89" s="5">
        <f t="shared" si="138"/>
        <v>3.2802351725951862E-2</v>
      </c>
      <c r="AJ89" s="5">
        <f t="shared" si="139"/>
        <v>1.9448277344277853E-2</v>
      </c>
      <c r="AK89" s="5">
        <f t="shared" si="140"/>
        <v>7.6871620835792468E-3</v>
      </c>
      <c r="AL89" s="5">
        <f t="shared" si="141"/>
        <v>2.1656517889863765E-4</v>
      </c>
      <c r="AM89" s="5">
        <f t="shared" si="142"/>
        <v>8.0485650990341935E-4</v>
      </c>
      <c r="AN89" s="5">
        <f t="shared" si="143"/>
        <v>1.6126077542969342E-3</v>
      </c>
      <c r="AO89" s="5">
        <f t="shared" si="144"/>
        <v>1.6155076943657044E-3</v>
      </c>
      <c r="AP89" s="5">
        <f t="shared" si="145"/>
        <v>1.0789418995828671E-3</v>
      </c>
      <c r="AQ89" s="5">
        <f t="shared" si="146"/>
        <v>5.4044107623356992E-4</v>
      </c>
      <c r="AR89" s="5">
        <f t="shared" si="147"/>
        <v>1.1085086991220969E-2</v>
      </c>
      <c r="AS89" s="5">
        <f t="shared" si="148"/>
        <v>1.3144535976678116E-2</v>
      </c>
      <c r="AT89" s="5">
        <f t="shared" si="149"/>
        <v>7.7933004124830325E-3</v>
      </c>
      <c r="AU89" s="5">
        <f t="shared" si="150"/>
        <v>3.0803943391114041E-3</v>
      </c>
      <c r="AV89" s="5">
        <f t="shared" si="151"/>
        <v>9.1317177404364358E-4</v>
      </c>
      <c r="AW89" s="5">
        <f t="shared" si="152"/>
        <v>1.429231450080698E-5</v>
      </c>
      <c r="AX89" s="5">
        <f t="shared" si="153"/>
        <v>1.5906453656863012E-4</v>
      </c>
      <c r="AY89" s="5">
        <f t="shared" si="154"/>
        <v>3.18701162192254E-4</v>
      </c>
      <c r="AZ89" s="5">
        <f t="shared" si="155"/>
        <v>3.1927428003057667E-4</v>
      </c>
      <c r="BA89" s="5">
        <f t="shared" si="156"/>
        <v>2.132322856681874E-4</v>
      </c>
      <c r="BB89" s="5">
        <f t="shared" si="157"/>
        <v>1.0680786982024918E-4</v>
      </c>
      <c r="BC89" s="5">
        <f t="shared" si="158"/>
        <v>4.2799976635025193E-5</v>
      </c>
      <c r="BD89" s="5">
        <f t="shared" si="159"/>
        <v>3.70167373917869E-3</v>
      </c>
      <c r="BE89" s="5">
        <f t="shared" si="160"/>
        <v>4.3893912313988604E-3</v>
      </c>
      <c r="BF89" s="5">
        <f t="shared" si="161"/>
        <v>2.6024383481397829E-3</v>
      </c>
      <c r="BG89" s="5">
        <f t="shared" si="162"/>
        <v>1.0286445961528207E-3</v>
      </c>
      <c r="BH89" s="5">
        <f t="shared" si="163"/>
        <v>3.0493797459718916E-4</v>
      </c>
      <c r="BI89" s="5">
        <f t="shared" si="164"/>
        <v>7.2318208795700545E-5</v>
      </c>
      <c r="BJ89" s="8">
        <f t="shared" si="165"/>
        <v>0.22157755545343136</v>
      </c>
      <c r="BK89" s="8">
        <f t="shared" si="166"/>
        <v>0.21537176103471653</v>
      </c>
      <c r="BL89" s="8">
        <f t="shared" si="167"/>
        <v>0.50331845132167985</v>
      </c>
      <c r="BM89" s="8">
        <f t="shared" si="168"/>
        <v>0.6130658627797948</v>
      </c>
      <c r="BN89" s="8">
        <f t="shared" si="169"/>
        <v>0.38212412530237727</v>
      </c>
    </row>
    <row r="90" spans="1:66" x14ac:dyDescent="0.25">
      <c r="A90" t="s">
        <v>16</v>
      </c>
      <c r="B90" t="s">
        <v>216</v>
      </c>
      <c r="C90" t="s">
        <v>258</v>
      </c>
      <c r="D90" s="7" t="s">
        <v>474</v>
      </c>
      <c r="E90">
        <f>VLOOKUP(A90,home!$A$2:$E$405,3,FALSE)</f>
        <v>1.8472</v>
      </c>
      <c r="F90">
        <f>VLOOKUP(B90,home!$B$2:$E$405,3,FALSE)</f>
        <v>0.67669999999999997</v>
      </c>
      <c r="G90">
        <f>VLOOKUP(C90,away!$B$2:$E$405,4,FALSE)</f>
        <v>0.81200000000000006</v>
      </c>
      <c r="H90">
        <f>VLOOKUP(A90,away!$A$2:$E$405,3,FALSE)</f>
        <v>1.3056000000000001</v>
      </c>
      <c r="I90">
        <f>VLOOKUP(C90,away!$B$2:$E$405,3,FALSE)</f>
        <v>0.95740000000000003</v>
      </c>
      <c r="J90">
        <f>VLOOKUP(B90,home!$B$2:$E$405,4,FALSE)</f>
        <v>0.95740000000000003</v>
      </c>
      <c r="K90" s="3">
        <f t="shared" si="114"/>
        <v>1.01500019488</v>
      </c>
      <c r="L90" s="3">
        <f t="shared" si="115"/>
        <v>1.1967322306560002</v>
      </c>
      <c r="M90" s="5">
        <f t="shared" si="116"/>
        <v>0.10951076483786483</v>
      </c>
      <c r="N90" s="5">
        <f t="shared" si="117"/>
        <v>0.11115344765189066</v>
      </c>
      <c r="O90" s="5">
        <f t="shared" si="118"/>
        <v>0.13105506188526261</v>
      </c>
      <c r="P90" s="5">
        <f t="shared" si="119"/>
        <v>0.13302091335355204</v>
      </c>
      <c r="Q90" s="5">
        <f t="shared" si="120"/>
        <v>5.6410385514126436E-2</v>
      </c>
      <c r="R90" s="5">
        <f t="shared" si="121"/>
        <v>7.8418908274355284E-2</v>
      </c>
      <c r="S90" s="5">
        <f t="shared" si="122"/>
        <v>4.0394575399986317E-2</v>
      </c>
      <c r="T90" s="5">
        <f t="shared" si="123"/>
        <v>6.7508126488485448E-2</v>
      </c>
      <c r="U90" s="5">
        <f t="shared" si="124"/>
        <v>7.959520718074746E-2</v>
      </c>
      <c r="V90" s="5">
        <f t="shared" si="125"/>
        <v>5.4518469000544075E-3</v>
      </c>
      <c r="W90" s="5">
        <f t="shared" si="126"/>
        <v>1.9085517430031423E-2</v>
      </c>
      <c r="X90" s="5">
        <f t="shared" si="127"/>
        <v>2.2840253847265478E-2</v>
      </c>
      <c r="Y90" s="5">
        <f t="shared" si="128"/>
        <v>1.3666833967693658E-2</v>
      </c>
      <c r="Z90" s="5">
        <f t="shared" si="129"/>
        <v>3.1282145008259155E-2</v>
      </c>
      <c r="AA90" s="5">
        <f t="shared" si="130"/>
        <v>3.1751383279647466E-2</v>
      </c>
      <c r="AB90" s="5">
        <f t="shared" si="131"/>
        <v>1.611383010827587E-2</v>
      </c>
      <c r="AC90" s="5">
        <f t="shared" si="132"/>
        <v>4.1389176168130093E-4</v>
      </c>
      <c r="AD90" s="5">
        <f t="shared" si="133"/>
        <v>4.8429509777168827E-3</v>
      </c>
      <c r="AE90" s="5">
        <f t="shared" si="134"/>
        <v>5.7957155265207817E-3</v>
      </c>
      <c r="AF90" s="5">
        <f t="shared" si="135"/>
        <v>3.4679597851504161E-3</v>
      </c>
      <c r="AG90" s="5">
        <f t="shared" si="136"/>
        <v>1.3834064165027869E-3</v>
      </c>
      <c r="AH90" s="5">
        <f t="shared" si="137"/>
        <v>9.3590877938596086E-3</v>
      </c>
      <c r="AI90" s="5">
        <f t="shared" si="138"/>
        <v>9.4994759346665337E-3</v>
      </c>
      <c r="AJ90" s="5">
        <f t="shared" si="139"/>
        <v>4.8209849624721995E-3</v>
      </c>
      <c r="AK90" s="5">
        <f t="shared" si="140"/>
        <v>1.6311002254742778E-3</v>
      </c>
      <c r="AL90" s="5">
        <f t="shared" si="141"/>
        <v>2.0109898876104243E-5</v>
      </c>
      <c r="AM90" s="5">
        <f t="shared" si="142"/>
        <v>9.8311923723538495E-4</v>
      </c>
      <c r="AN90" s="5">
        <f t="shared" si="143"/>
        <v>1.1765304777775275E-3</v>
      </c>
      <c r="AO90" s="5">
        <f t="shared" si="144"/>
        <v>7.039959715527353E-4</v>
      </c>
      <c r="AP90" s="5">
        <f t="shared" si="145"/>
        <v>2.8083155646971432E-4</v>
      </c>
      <c r="AQ90" s="5">
        <f t="shared" si="146"/>
        <v>8.4020043753149431E-5</v>
      </c>
      <c r="AR90" s="5">
        <f t="shared" si="147"/>
        <v>2.24006440249019E-3</v>
      </c>
      <c r="AS90" s="5">
        <f t="shared" si="148"/>
        <v>2.2736658050712937E-3</v>
      </c>
      <c r="AT90" s="5">
        <f t="shared" si="149"/>
        <v>1.1538856176196773E-3</v>
      </c>
      <c r="AU90" s="5">
        <f t="shared" si="150"/>
        <v>3.9039804225106731E-4</v>
      </c>
      <c r="AV90" s="5">
        <f t="shared" si="151"/>
        <v>9.9063522241400932E-5</v>
      </c>
      <c r="AW90" s="5">
        <f t="shared" si="152"/>
        <v>6.7853225812180256E-7</v>
      </c>
      <c r="AX90" s="5">
        <f t="shared" si="153"/>
        <v>1.6631103623069869E-4</v>
      </c>
      <c r="AY90" s="5">
        <f t="shared" si="154"/>
        <v>1.9902977737107485E-4</v>
      </c>
      <c r="AZ90" s="5">
        <f t="shared" si="155"/>
        <v>1.1909267472012682E-4</v>
      </c>
      <c r="BA90" s="5">
        <f t="shared" si="156"/>
        <v>4.7507347424202266E-5</v>
      </c>
      <c r="BB90" s="5">
        <f t="shared" si="157"/>
        <v>1.4213393463878791E-5</v>
      </c>
      <c r="BC90" s="5">
        <f t="shared" si="158"/>
        <v>3.4019252130438143E-6</v>
      </c>
      <c r="BD90" s="5">
        <f t="shared" si="159"/>
        <v>4.4679287820086446E-4</v>
      </c>
      <c r="BE90" s="5">
        <f t="shared" si="160"/>
        <v>4.534948584448736E-4</v>
      </c>
      <c r="BF90" s="5">
        <f t="shared" si="161"/>
        <v>2.301486848493123E-4</v>
      </c>
      <c r="BG90" s="5">
        <f t="shared" si="162"/>
        <v>7.786698665780925E-5</v>
      </c>
      <c r="BH90" s="5">
        <f t="shared" si="163"/>
        <v>1.9758751658098685E-5</v>
      </c>
      <c r="BI90" s="5">
        <f t="shared" si="164"/>
        <v>4.0110273567111391E-6</v>
      </c>
      <c r="BJ90" s="8">
        <f t="shared" si="165"/>
        <v>0.30993265104659545</v>
      </c>
      <c r="BK90" s="8">
        <f t="shared" si="166"/>
        <v>0.2890111319293861</v>
      </c>
      <c r="BL90" s="8">
        <f t="shared" si="167"/>
        <v>0.36963419022160271</v>
      </c>
      <c r="BM90" s="8">
        <f t="shared" si="168"/>
        <v>0.38009228544367857</v>
      </c>
      <c r="BN90" s="8">
        <f t="shared" si="169"/>
        <v>0.61956948151705182</v>
      </c>
    </row>
    <row r="91" spans="1:66" x14ac:dyDescent="0.25">
      <c r="A91" t="s">
        <v>16</v>
      </c>
      <c r="B91" t="s">
        <v>435</v>
      </c>
      <c r="C91" t="s">
        <v>436</v>
      </c>
      <c r="D91" s="7" t="s">
        <v>474</v>
      </c>
      <c r="E91">
        <f>VLOOKUP(A91,home!$A$2:$E$405,3,FALSE)</f>
        <v>1.8472</v>
      </c>
      <c r="F91">
        <f>VLOOKUP(B91,home!$B$2:$E$405,3,FALSE)</f>
        <v>1.6241000000000001</v>
      </c>
      <c r="G91">
        <f>VLOOKUP(C91,away!$B$2:$E$405,4,FALSE)</f>
        <v>1.0827</v>
      </c>
      <c r="H91">
        <f>VLOOKUP(A91,away!$A$2:$E$405,3,FALSE)</f>
        <v>1.3056000000000001</v>
      </c>
      <c r="I91">
        <f>VLOOKUP(C91,away!$B$2:$E$405,3,FALSE)</f>
        <v>0.1915</v>
      </c>
      <c r="J91">
        <f>VLOOKUP(B91,home!$B$2:$E$405,4,FALSE)</f>
        <v>1.5319</v>
      </c>
      <c r="K91" s="3">
        <f t="shared" si="114"/>
        <v>3.2481406229040002</v>
      </c>
      <c r="L91" s="3">
        <f t="shared" si="115"/>
        <v>0.38300931456000004</v>
      </c>
      <c r="M91" s="5">
        <f t="shared" si="116"/>
        <v>2.6485709980241821E-2</v>
      </c>
      <c r="N91" s="5">
        <f t="shared" si="117"/>
        <v>8.6029310513277349E-2</v>
      </c>
      <c r="O91" s="5">
        <f t="shared" si="118"/>
        <v>1.0144273625167372E-2</v>
      </c>
      <c r="P91" s="5">
        <f t="shared" si="119"/>
        <v>3.2950027251759766E-2</v>
      </c>
      <c r="Q91" s="5">
        <f t="shared" si="120"/>
        <v>0.13971764911929924</v>
      </c>
      <c r="R91" s="5">
        <f t="shared" si="121"/>
        <v>1.942675643942221E-3</v>
      </c>
      <c r="S91" s="5">
        <f t="shared" si="122"/>
        <v>1.0248019561318543E-2</v>
      </c>
      <c r="T91" s="5">
        <f t="shared" si="123"/>
        <v>5.3513161021117396E-2</v>
      </c>
      <c r="U91" s="5">
        <f t="shared" si="124"/>
        <v>6.310083676214915E-3</v>
      </c>
      <c r="V91" s="5">
        <f t="shared" si="125"/>
        <v>1.4165815959453643E-3</v>
      </c>
      <c r="W91" s="5">
        <f t="shared" si="126"/>
        <v>0.15127419061368105</v>
      </c>
      <c r="X91" s="5">
        <f t="shared" si="127"/>
        <v>5.7939424057564769E-2</v>
      </c>
      <c r="Y91" s="5">
        <f t="shared" si="128"/>
        <v>1.1095669547144528E-2</v>
      </c>
      <c r="Z91" s="5">
        <f t="shared" si="129"/>
        <v>2.4802095559957235E-4</v>
      </c>
      <c r="AA91" s="5">
        <f t="shared" si="130"/>
        <v>8.056069412144401E-4</v>
      </c>
      <c r="AB91" s="5">
        <f t="shared" si="131"/>
        <v>1.3083623159260295E-3</v>
      </c>
      <c r="AC91" s="5">
        <f t="shared" si="132"/>
        <v>1.1014524961186945E-4</v>
      </c>
      <c r="AD91" s="5">
        <f t="shared" si="133"/>
        <v>0.12283996093230509</v>
      </c>
      <c r="AE91" s="5">
        <f t="shared" si="134"/>
        <v>4.7048849237259355E-2</v>
      </c>
      <c r="AF91" s="5">
        <f t="shared" si="135"/>
        <v>9.0100737485997433E-3</v>
      </c>
      <c r="AG91" s="5">
        <f t="shared" si="136"/>
        <v>1.1503140568620797E-3</v>
      </c>
      <c r="AH91" s="5">
        <f t="shared" si="137"/>
        <v>2.3748584050177088E-5</v>
      </c>
      <c r="AI91" s="5">
        <f t="shared" si="138"/>
        <v>7.7138740589830204E-5</v>
      </c>
      <c r="AJ91" s="5">
        <f t="shared" si="139"/>
        <v>1.2527873845474062E-4</v>
      </c>
      <c r="AK91" s="5">
        <f t="shared" si="140"/>
        <v>1.3564098652033617E-4</v>
      </c>
      <c r="AL91" s="5">
        <f t="shared" si="141"/>
        <v>5.481127716146414E-6</v>
      </c>
      <c r="AM91" s="5">
        <f t="shared" si="142"/>
        <v>7.9800293444032055E-2</v>
      </c>
      <c r="AN91" s="5">
        <f t="shared" si="143"/>
        <v>3.0564255693685583E-2</v>
      </c>
      <c r="AO91" s="5">
        <f t="shared" si="144"/>
        <v>5.8531973116375475E-3</v>
      </c>
      <c r="AP91" s="5">
        <f t="shared" si="145"/>
        <v>7.4727636343824419E-4</v>
      </c>
      <c r="AQ91" s="5">
        <f t="shared" si="146"/>
        <v>7.1553451936842805E-5</v>
      </c>
      <c r="AR91" s="5">
        <f t="shared" si="147"/>
        <v>1.8191857797657752E-6</v>
      </c>
      <c r="AS91" s="5">
        <f t="shared" si="148"/>
        <v>5.9089712318665037E-6</v>
      </c>
      <c r="AT91" s="5">
        <f t="shared" si="149"/>
        <v>9.5965847488983461E-6</v>
      </c>
      <c r="AU91" s="5">
        <f t="shared" si="150"/>
        <v>1.0390352254679233E-5</v>
      </c>
      <c r="AV91" s="5">
        <f t="shared" si="151"/>
        <v>8.4373313111764466E-6</v>
      </c>
      <c r="AW91" s="5">
        <f t="shared" si="152"/>
        <v>1.8941378383551943E-7</v>
      </c>
      <c r="AX91" s="5">
        <f t="shared" si="153"/>
        <v>4.3200429142536724E-2</v>
      </c>
      <c r="AY91" s="5">
        <f t="shared" si="154"/>
        <v>1.654616675458084E-2</v>
      </c>
      <c r="AZ91" s="5">
        <f t="shared" si="155"/>
        <v>3.1686679936337343E-3</v>
      </c>
      <c r="BA91" s="5">
        <f t="shared" si="156"/>
        <v>4.0454311876995583E-4</v>
      </c>
      <c r="BB91" s="5">
        <f t="shared" si="157"/>
        <v>3.8735945657511351E-5</v>
      </c>
      <c r="BC91" s="5">
        <f t="shared" si="158"/>
        <v>2.9672455990233663E-6</v>
      </c>
      <c r="BD91" s="5">
        <f t="shared" si="159"/>
        <v>1.1612751642756483E-7</v>
      </c>
      <c r="BE91" s="5">
        <f t="shared" si="160"/>
        <v>3.7719850354532488E-7</v>
      </c>
      <c r="BF91" s="5">
        <f t="shared" si="161"/>
        <v>6.1259689113208443E-7</v>
      </c>
      <c r="BG91" s="5">
        <f t="shared" si="162"/>
        <v>6.6326694918360745E-7</v>
      </c>
      <c r="BH91" s="5">
        <f t="shared" si="163"/>
        <v>5.3859608036821961E-7</v>
      </c>
      <c r="BI91" s="5">
        <f t="shared" si="164"/>
        <v>3.4988716159617619E-7</v>
      </c>
      <c r="BJ91" s="8">
        <f t="shared" si="165"/>
        <v>0.86001668931261877</v>
      </c>
      <c r="BK91" s="8">
        <f t="shared" si="166"/>
        <v>8.7762131521174347E-2</v>
      </c>
      <c r="BL91" s="8">
        <f t="shared" si="167"/>
        <v>2.0911619350508701E-2</v>
      </c>
      <c r="BM91" s="8">
        <f t="shared" si="168"/>
        <v>0.65512283766541646</v>
      </c>
      <c r="BN91" s="8">
        <f t="shared" si="169"/>
        <v>0.29726964613368778</v>
      </c>
    </row>
    <row r="92" spans="1:66" x14ac:dyDescent="0.25">
      <c r="A92" t="s">
        <v>16</v>
      </c>
      <c r="B92" t="s">
        <v>52</v>
      </c>
      <c r="C92" t="s">
        <v>54</v>
      </c>
      <c r="D92" s="7" t="s">
        <v>474</v>
      </c>
      <c r="E92">
        <f>VLOOKUP(A92,home!$A$2:$E$405,3,FALSE)</f>
        <v>1.8472</v>
      </c>
      <c r="F92">
        <f>VLOOKUP(B92,home!$B$2:$E$405,3,FALSE)</f>
        <v>0.81200000000000006</v>
      </c>
      <c r="G92">
        <f>VLOOKUP(C92,away!$B$2:$E$405,4,FALSE)</f>
        <v>0.67669999999999997</v>
      </c>
      <c r="H92">
        <f>VLOOKUP(A92,away!$A$2:$E$405,3,FALSE)</f>
        <v>1.3056000000000001</v>
      </c>
      <c r="I92">
        <f>VLOOKUP(C92,away!$B$2:$E$405,3,FALSE)</f>
        <v>1.5319</v>
      </c>
      <c r="J92">
        <f>VLOOKUP(B92,home!$B$2:$E$405,4,FALSE)</f>
        <v>0.76590000000000003</v>
      </c>
      <c r="K92" s="3">
        <f t="shared" si="114"/>
        <v>1.01500019488</v>
      </c>
      <c r="L92" s="3">
        <f t="shared" si="115"/>
        <v>1.5318372533760001</v>
      </c>
      <c r="M92" s="5">
        <f t="shared" si="116"/>
        <v>7.8328994198107293E-2</v>
      </c>
      <c r="N92" s="5">
        <f t="shared" si="117"/>
        <v>7.9503944375833302E-2</v>
      </c>
      <c r="O92" s="5">
        <f t="shared" si="118"/>
        <v>0.11998727133213333</v>
      </c>
      <c r="P92" s="5">
        <f t="shared" si="119"/>
        <v>0.12178710378523479</v>
      </c>
      <c r="Q92" s="5">
        <f t="shared" si="120"/>
        <v>4.0348259517599731E-2</v>
      </c>
      <c r="R92" s="5">
        <f t="shared" si="121"/>
        <v>9.1900486078748025E-2</v>
      </c>
      <c r="S92" s="5">
        <f t="shared" si="122"/>
        <v>4.7339107313451055E-2</v>
      </c>
      <c r="T92" s="5">
        <f t="shared" si="123"/>
        <v>6.1806967037942029E-2</v>
      </c>
      <c r="U92" s="5">
        <f t="shared" si="124"/>
        <v>9.3279011279495977E-2</v>
      </c>
      <c r="V92" s="5">
        <f t="shared" si="125"/>
        <v>8.1781732642282126E-3</v>
      </c>
      <c r="W92" s="5">
        <f t="shared" si="126"/>
        <v>1.3651163757810851E-2</v>
      </c>
      <c r="X92" s="5">
        <f t="shared" si="127"/>
        <v>2.091136119615097E-2</v>
      </c>
      <c r="Y92" s="5">
        <f t="shared" si="128"/>
        <v>1.601640104953269E-2</v>
      </c>
      <c r="Z92" s="5">
        <f t="shared" si="129"/>
        <v>4.6925529392929564E-2</v>
      </c>
      <c r="AA92" s="5">
        <f t="shared" si="130"/>
        <v>4.7629421478670678E-2</v>
      </c>
      <c r="AB92" s="5">
        <f t="shared" si="131"/>
        <v>2.4171936041436193E-2</v>
      </c>
      <c r="AC92" s="5">
        <f t="shared" si="132"/>
        <v>7.947217105721021E-4</v>
      </c>
      <c r="AD92" s="5">
        <f t="shared" si="133"/>
        <v>3.4639834686292013E-3</v>
      </c>
      <c r="AE92" s="5">
        <f t="shared" si="134"/>
        <v>5.3062589223248254E-3</v>
      </c>
      <c r="AF92" s="5">
        <f t="shared" si="135"/>
        <v>4.0641625466379784E-3</v>
      </c>
      <c r="AG92" s="5">
        <f t="shared" si="136"/>
        <v>2.0752118642385102E-3</v>
      </c>
      <c r="AH92" s="5">
        <f t="shared" si="137"/>
        <v>1.7970568514619995E-2</v>
      </c>
      <c r="AI92" s="5">
        <f t="shared" si="138"/>
        <v>1.8240130544443692E-2</v>
      </c>
      <c r="AJ92" s="5">
        <f t="shared" si="139"/>
        <v>9.2568680286234904E-3</v>
      </c>
      <c r="AK92" s="5">
        <f t="shared" si="140"/>
        <v>3.1319076176770958E-3</v>
      </c>
      <c r="AL92" s="5">
        <f t="shared" si="141"/>
        <v>4.9425812975988695E-5</v>
      </c>
      <c r="AM92" s="5">
        <f t="shared" si="142"/>
        <v>7.0318877914394781E-4</v>
      </c>
      <c r="AN92" s="5">
        <f t="shared" si="143"/>
        <v>1.0771707680486877E-3</v>
      </c>
      <c r="AO92" s="5">
        <f t="shared" si="144"/>
        <v>8.2502515537230937E-4</v>
      </c>
      <c r="AP92" s="5">
        <f t="shared" si="145"/>
        <v>4.2126808932387537E-4</v>
      </c>
      <c r="AQ92" s="5">
        <f t="shared" si="146"/>
        <v>1.6132853822121017E-4</v>
      </c>
      <c r="AR92" s="5">
        <f t="shared" si="147"/>
        <v>5.5055972630081405E-3</v>
      </c>
      <c r="AS92" s="5">
        <f t="shared" si="148"/>
        <v>5.5881822948840578E-3</v>
      </c>
      <c r="AT92" s="5">
        <f t="shared" si="149"/>
        <v>2.8360030591661417E-3</v>
      </c>
      <c r="AU92" s="5">
        <f t="shared" si="150"/>
        <v>9.595145525779701E-4</v>
      </c>
      <c r="AV92" s="5">
        <f t="shared" si="151"/>
        <v>2.4347686446420889E-4</v>
      </c>
      <c r="AW92" s="5">
        <f t="shared" si="152"/>
        <v>2.1346666909375835E-6</v>
      </c>
      <c r="AX92" s="5">
        <f t="shared" si="153"/>
        <v>1.1895612464475599E-4</v>
      </c>
      <c r="AY92" s="5">
        <f t="shared" si="154"/>
        <v>1.8222142324807612E-4</v>
      </c>
      <c r="AZ92" s="5">
        <f t="shared" si="155"/>
        <v>1.3956678224729931E-4</v>
      </c>
      <c r="BA92" s="5">
        <f t="shared" si="156"/>
        <v>7.1264532126743074E-5</v>
      </c>
      <c r="BB92" s="5">
        <f t="shared" si="157"/>
        <v>2.729141628903896E-5</v>
      </c>
      <c r="BC92" s="5">
        <f t="shared" si="158"/>
        <v>8.3612016337884877E-6</v>
      </c>
      <c r="BD92" s="5">
        <f t="shared" si="159"/>
        <v>1.4056131649268044E-3</v>
      </c>
      <c r="BE92" s="5">
        <f t="shared" si="160"/>
        <v>1.4266976363266001E-3</v>
      </c>
      <c r="BF92" s="5">
        <f t="shared" si="161"/>
        <v>7.2404918945316707E-4</v>
      </c>
      <c r="BG92" s="5">
        <f t="shared" si="162"/>
        <v>2.4497002279922362E-4</v>
      </c>
      <c r="BH92" s="5">
        <f t="shared" si="163"/>
        <v>6.2161155220242492E-5</v>
      </c>
      <c r="BI92" s="5">
        <f t="shared" si="164"/>
        <v>1.2618716932502418E-5</v>
      </c>
      <c r="BJ92" s="8">
        <f t="shared" si="165"/>
        <v>0.25088335654699984</v>
      </c>
      <c r="BK92" s="8">
        <f t="shared" si="166"/>
        <v>0.25665974750781756</v>
      </c>
      <c r="BL92" s="8">
        <f t="shared" si="167"/>
        <v>0.44457648483560741</v>
      </c>
      <c r="BM92" s="8">
        <f t="shared" si="168"/>
        <v>0.46700897223914073</v>
      </c>
      <c r="BN92" s="8">
        <f t="shared" si="169"/>
        <v>0.53185605928765645</v>
      </c>
    </row>
    <row r="93" spans="1:66" x14ac:dyDescent="0.25">
      <c r="A93" t="s">
        <v>67</v>
      </c>
      <c r="B93" t="s">
        <v>65</v>
      </c>
      <c r="C93" t="s">
        <v>293</v>
      </c>
      <c r="D93" s="7" t="s">
        <v>474</v>
      </c>
      <c r="E93">
        <f>VLOOKUP(A93,home!$A$2:$E$405,3,FALSE)</f>
        <v>1.5417000000000001</v>
      </c>
      <c r="F93">
        <f>VLOOKUP(B93,home!$B$2:$E$405,3,FALSE)</f>
        <v>1.0378000000000001</v>
      </c>
      <c r="G93">
        <f>VLOOKUP(C93,away!$B$2:$E$405,4,FALSE)</f>
        <v>1.0378000000000001</v>
      </c>
      <c r="H93">
        <f>VLOOKUP(A93,away!$A$2:$E$405,3,FALSE)</f>
        <v>1.2666999999999999</v>
      </c>
      <c r="I93">
        <f>VLOOKUP(C93,away!$B$2:$E$405,3,FALSE)</f>
        <v>1.2630999999999999</v>
      </c>
      <c r="J93">
        <f>VLOOKUP(B93,home!$B$2:$E$405,4,FALSE)</f>
        <v>0.47370000000000001</v>
      </c>
      <c r="K93" s="3">
        <f t="shared" si="114"/>
        <v>1.6604553626280003</v>
      </c>
      <c r="L93" s="3">
        <f t="shared" si="115"/>
        <v>0.75790520634899994</v>
      </c>
      <c r="M93" s="5">
        <f t="shared" si="116"/>
        <v>8.9067517881825514E-2</v>
      </c>
      <c r="N93" s="5">
        <f t="shared" si="117"/>
        <v>0.14789263770284247</v>
      </c>
      <c r="O93" s="5">
        <f t="shared" si="118"/>
        <v>6.7504735519218206E-2</v>
      </c>
      <c r="P93" s="5">
        <f t="shared" si="119"/>
        <v>0.11208860009567072</v>
      </c>
      <c r="Q93" s="5">
        <f t="shared" si="120"/>
        <v>0.12278456168344241</v>
      </c>
      <c r="R93" s="5">
        <f t="shared" si="121"/>
        <v>2.558109525161387E-2</v>
      </c>
      <c r="S93" s="5">
        <f t="shared" si="122"/>
        <v>3.5264972489962271E-2</v>
      </c>
      <c r="T93" s="5">
        <f t="shared" si="123"/>
        <v>9.305905855916094E-2</v>
      </c>
      <c r="U93" s="5">
        <f t="shared" si="124"/>
        <v>4.2476266792439925E-2</v>
      </c>
      <c r="V93" s="5">
        <f t="shared" si="125"/>
        <v>4.9310923428483588E-3</v>
      </c>
      <c r="W93" s="5">
        <f t="shared" si="126"/>
        <v>6.7959427965066821E-2</v>
      </c>
      <c r="X93" s="5">
        <f t="shared" si="127"/>
        <v>5.1506804275223972E-2</v>
      </c>
      <c r="Y93" s="5">
        <f t="shared" si="128"/>
        <v>1.9518637561295588E-2</v>
      </c>
      <c r="Z93" s="5">
        <f t="shared" si="129"/>
        <v>6.4626817584359456E-3</v>
      </c>
      <c r="AA93" s="5">
        <f t="shared" si="130"/>
        <v>1.0730994582753121E-2</v>
      </c>
      <c r="AB93" s="5">
        <f t="shared" si="131"/>
        <v>8.9091687506322216E-3</v>
      </c>
      <c r="AC93" s="5">
        <f t="shared" si="132"/>
        <v>3.8785129724964621E-4</v>
      </c>
      <c r="AD93" s="5">
        <f t="shared" si="133"/>
        <v>2.8210899151431618E-2</v>
      </c>
      <c r="AE93" s="5">
        <f t="shared" si="134"/>
        <v>2.1381187342656607E-2</v>
      </c>
      <c r="AF93" s="5">
        <f t="shared" si="135"/>
        <v>8.1024566024613907E-3</v>
      </c>
      <c r="AG93" s="5">
        <f t="shared" si="136"/>
        <v>2.046964681074106E-3</v>
      </c>
      <c r="AH93" s="5">
        <f t="shared" si="137"/>
        <v>1.2245250379238279E-3</v>
      </c>
      <c r="AI93" s="5">
        <f t="shared" si="138"/>
        <v>2.0332691658928753E-3</v>
      </c>
      <c r="AJ93" s="5">
        <f t="shared" si="139"/>
        <v>1.6880763450864934E-3</v>
      </c>
      <c r="AK93" s="5">
        <f t="shared" si="140"/>
        <v>9.3432513990811445E-4</v>
      </c>
      <c r="AL93" s="5">
        <f t="shared" si="141"/>
        <v>1.9523934196385037E-5</v>
      </c>
      <c r="AM93" s="5">
        <f t="shared" si="142"/>
        <v>9.3685877561104653E-3</v>
      </c>
      <c r="AN93" s="5">
        <f t="shared" si="143"/>
        <v>7.1005014364936168E-3</v>
      </c>
      <c r="AO93" s="5">
        <f t="shared" si="144"/>
        <v>2.6907535032035324E-3</v>
      </c>
      <c r="AP93" s="5">
        <f t="shared" si="145"/>
        <v>6.7977869635992266E-4</v>
      </c>
      <c r="AQ93" s="5">
        <f t="shared" si="146"/>
        <v>1.2880195328408031E-4</v>
      </c>
      <c r="AR93" s="5">
        <f t="shared" si="147"/>
        <v>1.8561478030943525E-4</v>
      </c>
      <c r="AS93" s="5">
        <f t="shared" si="148"/>
        <v>3.0820505734781989E-4</v>
      </c>
      <c r="AT93" s="5">
        <f t="shared" si="149"/>
        <v>2.5588037013112898E-4</v>
      </c>
      <c r="AU93" s="5">
        <f t="shared" si="150"/>
        <v>1.4162597759182361E-4</v>
      </c>
      <c r="AV93" s="5">
        <f t="shared" si="151"/>
        <v>5.8790903494944107E-5</v>
      </c>
      <c r="AW93" s="5">
        <f t="shared" si="152"/>
        <v>6.8250671715023097E-7</v>
      </c>
      <c r="AX93" s="5">
        <f t="shared" si="153"/>
        <v>2.592686963314108E-3</v>
      </c>
      <c r="AY93" s="5">
        <f t="shared" si="154"/>
        <v>1.9650109479289412E-3</v>
      </c>
      <c r="AZ93" s="5">
        <f t="shared" si="155"/>
        <v>7.4464601398406408E-4</v>
      </c>
      <c r="BA93" s="5">
        <f t="shared" si="156"/>
        <v>1.8812369696185084E-4</v>
      </c>
      <c r="BB93" s="5">
        <f t="shared" si="157"/>
        <v>3.5644982341252064E-5</v>
      </c>
      <c r="BC93" s="5">
        <f t="shared" si="158"/>
        <v>5.4031035393306226E-6</v>
      </c>
      <c r="BD93" s="5">
        <f t="shared" si="159"/>
        <v>2.3446401395307789E-5</v>
      </c>
      <c r="BE93" s="5">
        <f t="shared" si="160"/>
        <v>3.8931702931167447E-5</v>
      </c>
      <c r="BF93" s="5">
        <f t="shared" si="161"/>
        <v>3.2322177454148618E-5</v>
      </c>
      <c r="BG93" s="5">
        <f t="shared" si="162"/>
        <v>1.7889844295184978E-5</v>
      </c>
      <c r="BH93" s="5">
        <f t="shared" si="163"/>
        <v>7.4263219741299559E-6</v>
      </c>
      <c r="BI93" s="5">
        <f t="shared" si="164"/>
        <v>2.4662152293092482E-6</v>
      </c>
      <c r="BJ93" s="8">
        <f t="shared" si="165"/>
        <v>0.58796257457817724</v>
      </c>
      <c r="BK93" s="8">
        <f t="shared" si="166"/>
        <v>0.24372456898968181</v>
      </c>
      <c r="BL93" s="8">
        <f t="shared" si="167"/>
        <v>0.16215505633762309</v>
      </c>
      <c r="BM93" s="8">
        <f t="shared" si="168"/>
        <v>0.43342140508809285</v>
      </c>
      <c r="BN93" s="8">
        <f t="shared" si="169"/>
        <v>0.56491914813461319</v>
      </c>
    </row>
    <row r="94" spans="1:66" x14ac:dyDescent="0.25">
      <c r="A94" t="s">
        <v>67</v>
      </c>
      <c r="B94" t="s">
        <v>59</v>
      </c>
      <c r="C94" t="s">
        <v>76</v>
      </c>
      <c r="D94" s="7" t="s">
        <v>474</v>
      </c>
      <c r="E94">
        <f>VLOOKUP(A94,home!$A$2:$E$405,3,FALSE)</f>
        <v>1.5417000000000001</v>
      </c>
      <c r="F94">
        <f>VLOOKUP(B94,home!$B$2:$E$405,3,FALSE)</f>
        <v>0.90810000000000002</v>
      </c>
      <c r="G94">
        <f>VLOOKUP(C94,away!$B$2:$E$405,4,FALSE)</f>
        <v>1.1675</v>
      </c>
      <c r="H94">
        <f>VLOOKUP(A94,away!$A$2:$E$405,3,FALSE)</f>
        <v>1.2666999999999999</v>
      </c>
      <c r="I94">
        <f>VLOOKUP(C94,away!$B$2:$E$405,3,FALSE)</f>
        <v>0.94730000000000003</v>
      </c>
      <c r="J94">
        <f>VLOOKUP(B94,home!$B$2:$E$405,4,FALSE)</f>
        <v>0.47370000000000001</v>
      </c>
      <c r="K94" s="3">
        <f t="shared" si="114"/>
        <v>1.634520746475</v>
      </c>
      <c r="L94" s="3">
        <f t="shared" si="115"/>
        <v>0.56841390386699997</v>
      </c>
      <c r="M94" s="5">
        <f t="shared" si="116"/>
        <v>0.11047846649732271</v>
      </c>
      <c r="N94" s="5">
        <f t="shared" si="117"/>
        <v>0.18057934552861718</v>
      </c>
      <c r="O94" s="5">
        <f t="shared" si="118"/>
        <v>6.2797496434982766E-2</v>
      </c>
      <c r="P94" s="5">
        <f t="shared" si="119"/>
        <v>0.10264381074966916</v>
      </c>
      <c r="Q94" s="5">
        <f t="shared" si="120"/>
        <v>0.14758034332570119</v>
      </c>
      <c r="R94" s="5">
        <f t="shared" si="121"/>
        <v>1.7847485050841279E-2</v>
      </c>
      <c r="S94" s="5">
        <f t="shared" si="122"/>
        <v>2.3841188738506845E-2</v>
      </c>
      <c r="T94" s="5">
        <f t="shared" si="123"/>
        <v>8.388671908379397E-2</v>
      </c>
      <c r="U94" s="5">
        <f t="shared" si="124"/>
        <v>2.9172084588002491E-2</v>
      </c>
      <c r="V94" s="5">
        <f t="shared" si="125"/>
        <v>2.4611638433648404E-3</v>
      </c>
      <c r="W94" s="5">
        <f t="shared" si="126"/>
        <v>8.0407710979253949E-2</v>
      </c>
      <c r="X94" s="5">
        <f t="shared" si="127"/>
        <v>4.5704860898727169E-2</v>
      </c>
      <c r="Y94" s="5">
        <f t="shared" si="128"/>
        <v>1.2989639204571853E-2</v>
      </c>
      <c r="Z94" s="5">
        <f t="shared" si="129"/>
        <v>3.3815862173188719E-3</v>
      </c>
      <c r="AA94" s="5">
        <f t="shared" si="130"/>
        <v>5.5272728282016138E-3</v>
      </c>
      <c r="AB94" s="5">
        <f t="shared" si="131"/>
        <v>4.5172210545615446E-3</v>
      </c>
      <c r="AC94" s="5">
        <f t="shared" si="132"/>
        <v>1.4291429575123978E-4</v>
      </c>
      <c r="AD94" s="5">
        <f t="shared" si="133"/>
        <v>3.2857017943039045E-2</v>
      </c>
      <c r="AE94" s="5">
        <f t="shared" si="134"/>
        <v>1.8676385838430887E-2</v>
      </c>
      <c r="AF94" s="5">
        <f t="shared" si="135"/>
        <v>5.3079586922744268E-3</v>
      </c>
      <c r="AG94" s="5">
        <f t="shared" si="136"/>
        <v>1.0057058406134944E-3</v>
      </c>
      <c r="AH94" s="5">
        <f t="shared" si="137"/>
        <v>4.8053515576226526E-4</v>
      </c>
      <c r="AI94" s="5">
        <f t="shared" si="138"/>
        <v>7.854446815040182E-4</v>
      </c>
      <c r="AJ94" s="5">
        <f t="shared" si="139"/>
        <v>6.4191281356338345E-4</v>
      </c>
      <c r="AK94" s="5">
        <f t="shared" si="140"/>
        <v>3.4973993706582956E-4</v>
      </c>
      <c r="AL94" s="5">
        <f t="shared" si="141"/>
        <v>5.3111772426232937E-6</v>
      </c>
      <c r="AM94" s="5">
        <f t="shared" si="142"/>
        <v>1.0741095499039729E-2</v>
      </c>
      <c r="AN94" s="5">
        <f t="shared" si="143"/>
        <v>6.105388024417434E-3</v>
      </c>
      <c r="AO94" s="5">
        <f t="shared" si="144"/>
        <v>1.7351937207909719E-3</v>
      </c>
      <c r="AP94" s="5">
        <f t="shared" si="145"/>
        <v>3.2876941226676719E-4</v>
      </c>
      <c r="AQ94" s="5">
        <f t="shared" si="146"/>
        <v>4.6719276274653069E-5</v>
      </c>
      <c r="AR94" s="5">
        <f t="shared" si="147"/>
        <v>5.4628572766433233E-5</v>
      </c>
      <c r="AS94" s="5">
        <f t="shared" si="148"/>
        <v>8.9291535537054301E-5</v>
      </c>
      <c r="AT94" s="5">
        <f t="shared" si="149"/>
        <v>7.2974433659962523E-5</v>
      </c>
      <c r="AU94" s="5">
        <f t="shared" si="150"/>
        <v>3.9759408593157426E-5</v>
      </c>
      <c r="AV94" s="5">
        <f t="shared" si="151"/>
        <v>1.6246894553273046E-5</v>
      </c>
      <c r="AW94" s="5">
        <f t="shared" si="152"/>
        <v>1.3707031912941108E-7</v>
      </c>
      <c r="AX94" s="5">
        <f t="shared" si="153"/>
        <v>2.9260905721749477E-3</v>
      </c>
      <c r="AY94" s="5">
        <f t="shared" si="154"/>
        <v>1.6632305651983856E-3</v>
      </c>
      <c r="AZ94" s="5">
        <f t="shared" si="155"/>
        <v>4.7270168929766551E-4</v>
      </c>
      <c r="BA94" s="5">
        <f t="shared" si="156"/>
        <v>8.9563404192737246E-5</v>
      </c>
      <c r="BB94" s="5">
        <f t="shared" si="157"/>
        <v>1.2727271055202951E-5</v>
      </c>
      <c r="BC94" s="5">
        <f t="shared" si="158"/>
        <v>1.4468715652122768E-6</v>
      </c>
      <c r="BD94" s="5">
        <f t="shared" si="159"/>
        <v>5.1752733848084636E-6</v>
      </c>
      <c r="BE94" s="5">
        <f t="shared" si="160"/>
        <v>8.4590917161493286E-6</v>
      </c>
      <c r="BF94" s="5">
        <f t="shared" si="161"/>
        <v>6.9132804531904474E-6</v>
      </c>
      <c r="BG94" s="5">
        <f t="shared" si="162"/>
        <v>3.7666334423132913E-6</v>
      </c>
      <c r="BH94" s="5">
        <f t="shared" si="163"/>
        <v>1.5391601264569046E-6</v>
      </c>
      <c r="BI94" s="5">
        <f t="shared" si="164"/>
        <v>5.0315783176817898E-7</v>
      </c>
      <c r="BJ94" s="8">
        <f t="shared" si="165"/>
        <v>0.63311861364129685</v>
      </c>
      <c r="BK94" s="8">
        <f t="shared" si="166"/>
        <v>0.24123608586705581</v>
      </c>
      <c r="BL94" s="8">
        <f t="shared" si="167"/>
        <v>0.12241844998654977</v>
      </c>
      <c r="BM94" s="8">
        <f t="shared" si="168"/>
        <v>0.37656469463020781</v>
      </c>
      <c r="BN94" s="8">
        <f t="shared" si="169"/>
        <v>0.6219269475871344</v>
      </c>
    </row>
    <row r="95" spans="1:66" x14ac:dyDescent="0.25">
      <c r="A95" t="s">
        <v>67</v>
      </c>
      <c r="B95" t="s">
        <v>88</v>
      </c>
      <c r="C95" t="s">
        <v>94</v>
      </c>
      <c r="D95" s="7" t="s">
        <v>474</v>
      </c>
      <c r="E95">
        <f>VLOOKUP(A95,home!$A$2:$E$405,3,FALSE)</f>
        <v>1.5417000000000001</v>
      </c>
      <c r="F95">
        <f>VLOOKUP(B95,home!$B$2:$E$405,3,FALSE)</f>
        <v>1.2972999999999999</v>
      </c>
      <c r="G95">
        <f>VLOOKUP(C95,away!$B$2:$E$405,4,FALSE)</f>
        <v>0.25950000000000001</v>
      </c>
      <c r="H95">
        <f>VLOOKUP(A95,away!$A$2:$E$405,3,FALSE)</f>
        <v>1.2666999999999999</v>
      </c>
      <c r="I95">
        <f>VLOOKUP(C95,away!$B$2:$E$405,3,FALSE)</f>
        <v>0.94730000000000003</v>
      </c>
      <c r="J95">
        <f>VLOOKUP(B95,home!$B$2:$E$405,4,FALSE)</f>
        <v>0.63160000000000005</v>
      </c>
      <c r="K95" s="3">
        <f t="shared" si="114"/>
        <v>0.519012302895</v>
      </c>
      <c r="L95" s="3">
        <f t="shared" si="115"/>
        <v>0.757885205156</v>
      </c>
      <c r="M95" s="5">
        <f t="shared" si="116"/>
        <v>0.27890124844222097</v>
      </c>
      <c r="N95" s="5">
        <f t="shared" si="117"/>
        <v>0.14475317923428763</v>
      </c>
      <c r="O95" s="5">
        <f t="shared" si="118"/>
        <v>0.21137512989389717</v>
      </c>
      <c r="P95" s="5">
        <f t="shared" si="119"/>
        <v>0.10970629294096132</v>
      </c>
      <c r="Q95" s="5">
        <f t="shared" si="120"/>
        <v>3.7564340452880159E-2</v>
      </c>
      <c r="R95" s="5">
        <f t="shared" si="121"/>
        <v>8.0099041842256191E-2</v>
      </c>
      <c r="S95" s="5">
        <f t="shared" si="122"/>
        <v>1.0788290459500548E-2</v>
      </c>
      <c r="T95" s="5">
        <f t="shared" si="123"/>
        <v>2.8469457870680909E-2</v>
      </c>
      <c r="U95" s="5">
        <f t="shared" si="124"/>
        <v>4.1572388166232342E-2</v>
      </c>
      <c r="V95" s="5">
        <f t="shared" si="125"/>
        <v>4.7151032054564343E-4</v>
      </c>
      <c r="W95" s="5">
        <f t="shared" si="126"/>
        <v>6.498784948393713E-3</v>
      </c>
      <c r="X95" s="5">
        <f t="shared" si="127"/>
        <v>4.9253329638780938E-3</v>
      </c>
      <c r="Y95" s="5">
        <f t="shared" si="128"/>
        <v>1.866418491895179E-3</v>
      </c>
      <c r="Z95" s="5">
        <f t="shared" si="129"/>
        <v>2.0235292919805793E-2</v>
      </c>
      <c r="AA95" s="5">
        <f t="shared" si="130"/>
        <v>1.0502365978063293E-2</v>
      </c>
      <c r="AB95" s="5">
        <f t="shared" si="131"/>
        <v>2.7254285760603641E-3</v>
      </c>
      <c r="AC95" s="5">
        <f t="shared" si="132"/>
        <v>1.1591837980151413E-5</v>
      </c>
      <c r="AD95" s="5">
        <f t="shared" si="133"/>
        <v>8.4323733552129612E-4</v>
      </c>
      <c r="AE95" s="5">
        <f t="shared" si="134"/>
        <v>6.3907710102675624E-4</v>
      </c>
      <c r="AF95" s="5">
        <f t="shared" si="135"/>
        <v>2.4217353991108241E-4</v>
      </c>
      <c r="AG95" s="5">
        <f t="shared" si="136"/>
        <v>6.1179914326288501E-5</v>
      </c>
      <c r="AH95" s="5">
        <f t="shared" si="137"/>
        <v>3.8340072814796911E-3</v>
      </c>
      <c r="AI95" s="5">
        <f t="shared" si="138"/>
        <v>1.9898969484769729E-3</v>
      </c>
      <c r="AJ95" s="5">
        <f t="shared" si="139"/>
        <v>5.1639049887638338E-4</v>
      </c>
      <c r="AK95" s="5">
        <f t="shared" si="140"/>
        <v>8.9337674004976548E-5</v>
      </c>
      <c r="AL95" s="5">
        <f t="shared" si="141"/>
        <v>1.8238678819512087E-7</v>
      </c>
      <c r="AM95" s="5">
        <f t="shared" si="142"/>
        <v>8.7530110279190372E-5</v>
      </c>
      <c r="AN95" s="5">
        <f t="shared" si="143"/>
        <v>6.6337775586271502E-5</v>
      </c>
      <c r="AO95" s="5">
        <f t="shared" si="144"/>
        <v>2.5138209329897026E-5</v>
      </c>
      <c r="AP95" s="5">
        <f t="shared" si="145"/>
        <v>6.3506256450811631E-6</v>
      </c>
      <c r="AQ95" s="5">
        <f t="shared" si="146"/>
        <v>1.2032613049728226E-6</v>
      </c>
      <c r="AR95" s="5">
        <f t="shared" si="147"/>
        <v>5.8114747901876699E-4</v>
      </c>
      <c r="AS95" s="5">
        <f t="shared" si="148"/>
        <v>3.0162269140715389E-4</v>
      </c>
      <c r="AT95" s="5">
        <f t="shared" si="149"/>
        <v>7.8272943836307435E-5</v>
      </c>
      <c r="AU95" s="5">
        <f t="shared" si="150"/>
        <v>1.3541540278284306E-5</v>
      </c>
      <c r="AV95" s="5">
        <f t="shared" si="151"/>
        <v>1.7570565011444341E-6</v>
      </c>
      <c r="AW95" s="5">
        <f t="shared" si="152"/>
        <v>1.9928378200421801E-9</v>
      </c>
      <c r="AX95" s="5">
        <f t="shared" si="153"/>
        <v>7.5715340181093119E-6</v>
      </c>
      <c r="AY95" s="5">
        <f t="shared" si="154"/>
        <v>5.7383536126604086E-6</v>
      </c>
      <c r="AZ95" s="5">
        <f t="shared" si="155"/>
        <v>2.1745066524944035E-6</v>
      </c>
      <c r="BA95" s="5">
        <f t="shared" si="156"/>
        <v>5.4934214014626941E-7</v>
      </c>
      <c r="BB95" s="5">
        <f t="shared" si="157"/>
        <v>1.0408457014639786E-7</v>
      </c>
      <c r="BC95" s="5">
        <f t="shared" si="158"/>
        <v>1.5776831159795368E-8</v>
      </c>
      <c r="BD95" s="5">
        <f t="shared" si="159"/>
        <v>7.3407179393671695E-5</v>
      </c>
      <c r="BE95" s="5">
        <f t="shared" si="160"/>
        <v>3.8099229226135932E-5</v>
      </c>
      <c r="BF95" s="5">
        <f t="shared" si="161"/>
        <v>9.8869843495906499E-6</v>
      </c>
      <c r="BG95" s="5">
        <f t="shared" si="162"/>
        <v>1.7104888386559556E-6</v>
      </c>
      <c r="BH95" s="5">
        <f t="shared" si="163"/>
        <v>2.2194118780675537E-7</v>
      </c>
      <c r="BI95" s="5">
        <f t="shared" si="164"/>
        <v>2.3038041398167174E-8</v>
      </c>
      <c r="BJ95" s="8">
        <f t="shared" si="165"/>
        <v>0.2260658954327712</v>
      </c>
      <c r="BK95" s="8">
        <f t="shared" si="166"/>
        <v>0.39988485474160951</v>
      </c>
      <c r="BL95" s="8">
        <f t="shared" si="167"/>
        <v>0.35380367743142638</v>
      </c>
      <c r="BM95" s="8">
        <f t="shared" si="168"/>
        <v>0.13758475135833453</v>
      </c>
      <c r="BN95" s="8">
        <f t="shared" si="169"/>
        <v>0.86239923280650355</v>
      </c>
    </row>
    <row r="96" spans="1:66" x14ac:dyDescent="0.25">
      <c r="A96" t="s">
        <v>176</v>
      </c>
      <c r="B96" t="s">
        <v>181</v>
      </c>
      <c r="C96" t="s">
        <v>186</v>
      </c>
      <c r="D96" s="7" t="s">
        <v>474</v>
      </c>
      <c r="E96">
        <f>VLOOKUP(A96,home!$A$2:$E$405,3,FALSE)</f>
        <v>1.2142999999999999</v>
      </c>
      <c r="F96">
        <f>VLOOKUP(B96,home!$B$2:$E$405,3,FALSE)</f>
        <v>1.2353000000000001</v>
      </c>
      <c r="G96">
        <f>VLOOKUP(C96,away!$B$2:$E$405,4,FALSE)</f>
        <v>0.82350000000000001</v>
      </c>
      <c r="H96">
        <f>VLOOKUP(A96,away!$A$2:$E$405,3,FALSE)</f>
        <v>1.1429</v>
      </c>
      <c r="I96">
        <f>VLOOKUP(C96,away!$B$2:$E$405,3,FALSE)</f>
        <v>1.3125</v>
      </c>
      <c r="J96">
        <f>VLOOKUP(B96,home!$B$2:$E$405,4,FALSE)</f>
        <v>1.3125</v>
      </c>
      <c r="K96" s="3">
        <f t="shared" si="114"/>
        <v>1.2352704145650002</v>
      </c>
      <c r="L96" s="3">
        <f t="shared" si="115"/>
        <v>1.9688238281250001</v>
      </c>
      <c r="M96" s="5">
        <f t="shared" si="116"/>
        <v>4.0595654801726777E-2</v>
      </c>
      <c r="N96" s="5">
        <f t="shared" si="117"/>
        <v>5.0146611336466675E-2</v>
      </c>
      <c r="O96" s="5">
        <f t="shared" si="118"/>
        <v>7.9925692491976758E-2</v>
      </c>
      <c r="P96" s="5">
        <f t="shared" si="119"/>
        <v>9.8729843298958841E-2</v>
      </c>
      <c r="Q96" s="5">
        <f t="shared" si="120"/>
        <v>3.0972312687313572E-2</v>
      </c>
      <c r="R96" s="5">
        <f t="shared" si="121"/>
        <v>7.8679803928797643E-2</v>
      </c>
      <c r="S96" s="5">
        <f t="shared" si="122"/>
        <v>6.0028480914060482E-2</v>
      </c>
      <c r="T96" s="5">
        <f t="shared" si="123"/>
        <v>6.0979027230921218E-2</v>
      </c>
      <c r="U96" s="5">
        <f t="shared" si="124"/>
        <v>9.7190834017018793E-2</v>
      </c>
      <c r="V96" s="5">
        <f t="shared" si="125"/>
        <v>1.6221228446098079E-2</v>
      </c>
      <c r="W96" s="5">
        <f t="shared" si="126"/>
        <v>1.2753060511098219E-2</v>
      </c>
      <c r="X96" s="5">
        <f t="shared" si="127"/>
        <v>2.5108529415770166E-2</v>
      </c>
      <c r="Y96" s="5">
        <f t="shared" si="128"/>
        <v>2.4717135501472903E-2</v>
      </c>
      <c r="Z96" s="5">
        <f t="shared" si="129"/>
        <v>5.1635557589073282E-2</v>
      </c>
      <c r="AA96" s="5">
        <f t="shared" si="130"/>
        <v>6.3783876629349492E-2</v>
      </c>
      <c r="AB96" s="5">
        <f t="shared" si="131"/>
        <v>3.9395167863249696E-2</v>
      </c>
      <c r="AC96" s="5">
        <f t="shared" si="132"/>
        <v>2.4656569625829683E-3</v>
      </c>
      <c r="AD96" s="5">
        <f t="shared" si="133"/>
        <v>3.9383695861292083E-3</v>
      </c>
      <c r="AE96" s="5">
        <f t="shared" si="134"/>
        <v>7.7539558851339799E-3</v>
      </c>
      <c r="AF96" s="5">
        <f t="shared" si="135"/>
        <v>7.6330865544409297E-3</v>
      </c>
      <c r="AG96" s="5">
        <f t="shared" si="136"/>
        <v>5.0094008968412877E-3</v>
      </c>
      <c r="AH96" s="5">
        <f t="shared" si="137"/>
        <v>2.5415329039972043E-2</v>
      </c>
      <c r="AI96" s="5">
        <f t="shared" si="138"/>
        <v>3.1394804039512156E-2</v>
      </c>
      <c r="AJ96" s="5">
        <f t="shared" si="139"/>
        <v>1.9390536300537567E-2</v>
      </c>
      <c r="AK96" s="5">
        <f t="shared" si="140"/>
        <v>7.9841852715342426E-3</v>
      </c>
      <c r="AL96" s="5">
        <f t="shared" si="141"/>
        <v>2.3986205098428263E-4</v>
      </c>
      <c r="AM96" s="5">
        <f t="shared" si="142"/>
        <v>9.729902862736031E-4</v>
      </c>
      <c r="AN96" s="5">
        <f t="shared" si="143"/>
        <v>1.915646460149635E-3</v>
      </c>
      <c r="AO96" s="5">
        <f t="shared" si="144"/>
        <v>1.8857851985029555E-3</v>
      </c>
      <c r="AP96" s="5">
        <f t="shared" si="145"/>
        <v>1.2375929445126842E-3</v>
      </c>
      <c r="AQ96" s="5">
        <f t="shared" si="146"/>
        <v>6.0915061966898857E-4</v>
      </c>
      <c r="AR96" s="5">
        <f t="shared" si="147"/>
        <v>1.0007661082706841E-2</v>
      </c>
      <c r="AS96" s="5">
        <f t="shared" si="148"/>
        <v>1.2362167654461298E-2</v>
      </c>
      <c r="AT96" s="5">
        <f t="shared" si="149"/>
        <v>7.6353099817242243E-3</v>
      </c>
      <c r="AU96" s="5">
        <f t="shared" si="150"/>
        <v>3.1438908421522558E-3</v>
      </c>
      <c r="AV96" s="5">
        <f t="shared" si="151"/>
        <v>9.7088883598313129E-4</v>
      </c>
      <c r="AW96" s="5">
        <f t="shared" si="152"/>
        <v>1.6204212839135496E-5</v>
      </c>
      <c r="AX96" s="5">
        <f t="shared" si="153"/>
        <v>2.0031768571548528E-4</v>
      </c>
      <c r="AY96" s="5">
        <f t="shared" si="154"/>
        <v>3.9439023283150239E-4</v>
      </c>
      <c r="AZ96" s="5">
        <f t="shared" si="155"/>
        <v>3.8824244398921444E-4</v>
      </c>
      <c r="BA96" s="5">
        <f t="shared" si="156"/>
        <v>2.5479365827181711E-4</v>
      </c>
      <c r="BB96" s="5">
        <f t="shared" si="157"/>
        <v>1.2541095641517303E-4</v>
      </c>
      <c r="BC96" s="5">
        <f t="shared" si="158"/>
        <v>4.9382415859627661E-5</v>
      </c>
      <c r="BD96" s="5">
        <f t="shared" si="159"/>
        <v>3.283886933905415E-3</v>
      </c>
      <c r="BE96" s="5">
        <f t="shared" si="160"/>
        <v>4.0564883742299296E-3</v>
      </c>
      <c r="BF96" s="5">
        <f t="shared" si="161"/>
        <v>2.505430037856555E-3</v>
      </c>
      <c r="BG96" s="5">
        <f t="shared" si="162"/>
        <v>1.0316278671755571E-3</v>
      </c>
      <c r="BH96" s="5">
        <f t="shared" si="163"/>
        <v>3.185848457906894E-4</v>
      </c>
      <c r="BI96" s="5">
        <f t="shared" si="164"/>
        <v>7.8707686906798318E-5</v>
      </c>
      <c r="BJ96" s="8">
        <f t="shared" si="165"/>
        <v>0.23704519250777883</v>
      </c>
      <c r="BK96" s="8">
        <f t="shared" si="166"/>
        <v>0.21867511670724293</v>
      </c>
      <c r="BL96" s="8">
        <f t="shared" si="167"/>
        <v>0.48855487372484113</v>
      </c>
      <c r="BM96" s="8">
        <f t="shared" si="168"/>
        <v>0.61648263596370345</v>
      </c>
      <c r="BN96" s="8">
        <f t="shared" si="169"/>
        <v>0.37904991854524028</v>
      </c>
    </row>
    <row r="97" spans="1:66" s="14" customFormat="1" x14ac:dyDescent="0.25">
      <c r="A97" s="14" t="s">
        <v>136</v>
      </c>
      <c r="B97" s="14" t="s">
        <v>149</v>
      </c>
      <c r="C97" s="14" t="s">
        <v>228</v>
      </c>
      <c r="D97" s="20" t="s">
        <v>475</v>
      </c>
      <c r="E97" s="14">
        <f>VLOOKUP(A97,home!$A$2:$E$405,3,FALSE)</f>
        <v>1.3110999999999999</v>
      </c>
      <c r="F97" s="14">
        <f>VLOOKUP(B97,home!$B$2:$E$405,3,FALSE)</f>
        <v>1.2202999999999999</v>
      </c>
      <c r="G97" s="14">
        <f>VLOOKUP(C97,away!$B$2:$E$405,4,FALSE)</f>
        <v>0.9153</v>
      </c>
      <c r="H97" s="14">
        <f>VLOOKUP(A97,away!$A$2:$E$405,3,FALSE)</f>
        <v>0.93330000000000002</v>
      </c>
      <c r="I97" s="14">
        <f>VLOOKUP(C97,away!$B$2:$E$405,3,FALSE)</f>
        <v>0.42859999999999998</v>
      </c>
      <c r="J97" s="14">
        <f>VLOOKUP(B97,home!$B$2:$E$405,4,FALSE)</f>
        <v>1.0714999999999999</v>
      </c>
      <c r="K97" s="15">
        <f t="shared" si="114"/>
        <v>1.4644208075489999</v>
      </c>
      <c r="L97" s="15">
        <f t="shared" si="115"/>
        <v>0.42861326516999998</v>
      </c>
      <c r="M97" s="16">
        <f t="shared" si="116"/>
        <v>0.15061414063296796</v>
      </c>
      <c r="N97" s="16">
        <f t="shared" si="117"/>
        <v>0.22056248145402962</v>
      </c>
      <c r="O97" s="16">
        <f t="shared" si="118"/>
        <v>6.4555218597469974E-2</v>
      </c>
      <c r="P97" s="16">
        <f t="shared" si="119"/>
        <v>9.4536005350009195E-2</v>
      </c>
      <c r="Q97" s="16">
        <f t="shared" si="120"/>
        <v>0.16149814360296072</v>
      </c>
      <c r="R97" s="16">
        <f t="shared" si="121"/>
        <v>1.3834611513412353E-2</v>
      </c>
      <c r="S97" s="16">
        <f t="shared" si="122"/>
        <v>1.4834357965955709E-2</v>
      </c>
      <c r="T97" s="16">
        <f t="shared" si="123"/>
        <v>6.9220246648558539E-2</v>
      </c>
      <c r="U97" s="16">
        <f t="shared" si="124"/>
        <v>2.0259692964598012E-2</v>
      </c>
      <c r="V97" s="16">
        <f t="shared" si="125"/>
        <v>1.0345649102917506E-3</v>
      </c>
      <c r="W97" s="16">
        <f t="shared" si="126"/>
        <v>7.8833747290904047E-2</v>
      </c>
      <c r="X97" s="16">
        <f t="shared" si="127"/>
        <v>3.3789189831941027E-2</v>
      </c>
      <c r="Y97" s="16">
        <f t="shared" si="128"/>
        <v>7.2412474906586024E-3</v>
      </c>
      <c r="Z97" s="16">
        <f t="shared" si="129"/>
        <v>1.9765660043740475E-3</v>
      </c>
      <c r="AA97" s="16">
        <f t="shared" si="130"/>
        <v>2.8945243842993431E-3</v>
      </c>
      <c r="AB97" s="16">
        <f t="shared" si="131"/>
        <v>2.1194008681629582E-3</v>
      </c>
      <c r="AC97" s="16">
        <f t="shared" si="132"/>
        <v>4.0585346719124885E-5</v>
      </c>
      <c r="AD97" s="16">
        <f t="shared" si="133"/>
        <v>2.8861444967464862E-2</v>
      </c>
      <c r="AE97" s="16">
        <f t="shared" si="134"/>
        <v>1.2370398165029379E-2</v>
      </c>
      <c r="AF97" s="16">
        <f t="shared" si="135"/>
        <v>2.6510583744831086E-3</v>
      </c>
      <c r="AG97" s="16">
        <f t="shared" si="136"/>
        <v>3.7875959534782583E-4</v>
      </c>
      <c r="AH97" s="16">
        <f t="shared" si="137"/>
        <v>2.1179560223969521E-4</v>
      </c>
      <c r="AI97" s="16">
        <f t="shared" si="138"/>
        <v>3.1015788686718129E-4</v>
      </c>
      <c r="AJ97" s="16">
        <f t="shared" si="139"/>
        <v>2.2710083157686452E-4</v>
      </c>
      <c r="AK97" s="16">
        <f t="shared" si="140"/>
        <v>1.1085706105761383E-4</v>
      </c>
      <c r="AL97" s="16">
        <f t="shared" si="141"/>
        <v>1.0189684815640306E-6</v>
      </c>
      <c r="AM97" s="16">
        <f t="shared" si="142"/>
        <v>8.453060109257178E-3</v>
      </c>
      <c r="AN97" s="16">
        <f t="shared" si="143"/>
        <v>3.6230936941069962E-3</v>
      </c>
      <c r="AO97" s="16">
        <f t="shared" si="144"/>
        <v>7.7645300912401825E-4</v>
      </c>
      <c r="AP97" s="16">
        <f t="shared" si="145"/>
        <v>1.1093268649723906E-4</v>
      </c>
      <c r="AQ97" s="16">
        <f t="shared" si="146"/>
        <v>1.18868052434154E-5</v>
      </c>
      <c r="AR97" s="16">
        <f t="shared" si="147"/>
        <v>1.8155680924920471E-5</v>
      </c>
      <c r="AS97" s="16">
        <f t="shared" si="148"/>
        <v>2.6587556921674015E-5</v>
      </c>
      <c r="AT97" s="16">
        <f t="shared" si="149"/>
        <v>1.9467685788996434E-5</v>
      </c>
      <c r="AU97" s="16">
        <f t="shared" si="150"/>
        <v>9.5029613814107863E-6</v>
      </c>
      <c r="AV97" s="16">
        <f t="shared" si="151"/>
        <v>3.4790835950681342E-6</v>
      </c>
      <c r="AW97" s="16">
        <f t="shared" si="152"/>
        <v>1.7766003728282964E-8</v>
      </c>
      <c r="AX97" s="16">
        <f t="shared" si="153"/>
        <v>2.0631395185764412E-3</v>
      </c>
      <c r="AY97" s="16">
        <f t="shared" si="154"/>
        <v>8.8428896555831039E-4</v>
      </c>
      <c r="AZ97" s="16">
        <f t="shared" si="155"/>
        <v>1.8950899044087451E-4</v>
      </c>
      <c r="BA97" s="16">
        <f t="shared" si="156"/>
        <v>2.7075355723977839E-5</v>
      </c>
      <c r="BB97" s="16">
        <f t="shared" si="157"/>
        <v>2.9012141556233473E-6</v>
      </c>
      <c r="BC97" s="16">
        <f t="shared" si="158"/>
        <v>2.4869977443982956E-7</v>
      </c>
      <c r="BD97" s="16">
        <f t="shared" si="159"/>
        <v>1.296960947102474E-6</v>
      </c>
      <c r="BE97" s="16">
        <f t="shared" si="160"/>
        <v>1.8992965975153209E-6</v>
      </c>
      <c r="BF97" s="16">
        <f t="shared" si="161"/>
        <v>1.3906847285542274E-6</v>
      </c>
      <c r="BG97" s="16">
        <f t="shared" si="162"/>
        <v>6.78849217745148E-7</v>
      </c>
      <c r="BH97" s="16">
        <f t="shared" si="163"/>
        <v>2.4853022991358898E-7</v>
      </c>
      <c r="BI97" s="16">
        <f t="shared" si="164"/>
        <v>7.2790567998079301E-8</v>
      </c>
      <c r="BJ97" s="17">
        <f t="shared" si="165"/>
        <v>0.63154930646983609</v>
      </c>
      <c r="BK97" s="17">
        <f t="shared" si="166"/>
        <v>0.26194496213998358</v>
      </c>
      <c r="BL97" s="17">
        <f t="shared" si="167"/>
        <v>0.10460613979058485</v>
      </c>
      <c r="BM97" s="17">
        <f t="shared" si="168"/>
        <v>0.29359210205437436</v>
      </c>
      <c r="BN97" s="17">
        <f t="shared" si="169"/>
        <v>0.70560060115084988</v>
      </c>
    </row>
    <row r="98" spans="1:66" x14ac:dyDescent="0.25">
      <c r="A98" t="s">
        <v>10</v>
      </c>
      <c r="B98" t="s">
        <v>203</v>
      </c>
      <c r="C98" t="s">
        <v>36</v>
      </c>
      <c r="D98" s="7" t="s">
        <v>489</v>
      </c>
      <c r="E98">
        <f>VLOOKUP(A98,home!$A$2:$E$405,3,FALSE)</f>
        <v>1.4167000000000001</v>
      </c>
      <c r="F98">
        <f>VLOOKUP(B98,home!$B$2:$E$405,3,FALSE)</f>
        <v>1.2353000000000001</v>
      </c>
      <c r="G98">
        <f>VLOOKUP(C98,away!$B$2:$E$405,4,FALSE)</f>
        <v>2.2940999999999998</v>
      </c>
      <c r="H98">
        <f>VLOOKUP(A98,away!$A$2:$E$405,3,FALSE)</f>
        <v>1.2778</v>
      </c>
      <c r="I98">
        <f>VLOOKUP(C98,away!$B$2:$E$405,3,FALSE)</f>
        <v>0.39129999999999998</v>
      </c>
      <c r="J98">
        <f>VLOOKUP(B98,home!$B$2:$E$405,4,FALSE)</f>
        <v>0</v>
      </c>
      <c r="K98" s="3">
        <f t="shared" ref="K98:K161" si="170">E98*F98*G98</f>
        <v>4.0147885808910004</v>
      </c>
      <c r="L98" s="3">
        <f t="shared" ref="L98:L161" si="171">H98*I98*J98</f>
        <v>0</v>
      </c>
      <c r="M98" s="5">
        <f t="shared" ref="M98:M161" si="172">_xlfn.POISSON.DIST(0,K98,FALSE) * _xlfn.POISSON.DIST(0,L98,FALSE)</f>
        <v>1.804676957939582E-2</v>
      </c>
      <c r="N98" s="5">
        <f t="shared" ref="N98:N161" si="173">_xlfn.POISSON.DIST(1,K98,FALSE) * _xlfn.POISSON.DIST(0,L98,FALSE)</f>
        <v>7.2453964429329415E-2</v>
      </c>
      <c r="O98" s="5">
        <f t="shared" ref="O98:O161" si="174">_xlfn.POISSON.DIST(0,K98,FALSE) * _xlfn.POISSON.DIST(1,L98,FALSE)</f>
        <v>0</v>
      </c>
      <c r="P98" s="5">
        <f t="shared" ref="P98:P161" si="175">_xlfn.POISSON.DIST(1,K98,FALSE) * _xlfn.POISSON.DIST(1,L98,FALSE)</f>
        <v>0</v>
      </c>
      <c r="Q98" s="5">
        <f t="shared" ref="Q98:Q161" si="176">_xlfn.POISSON.DIST(2,K98,FALSE) * _xlfn.POISSON.DIST(0,L98,FALSE)</f>
        <v>0.14544367451557721</v>
      </c>
      <c r="R98" s="5">
        <f t="shared" ref="R98:R161" si="177">_xlfn.POISSON.DIST(0,K98,FALSE) * _xlfn.POISSON.DIST(2,L98,FALSE)</f>
        <v>0</v>
      </c>
      <c r="S98" s="5">
        <f t="shared" ref="S98:S161" si="178">_xlfn.POISSON.DIST(2,K98,FALSE) * _xlfn.POISSON.DIST(2,L98,FALSE)</f>
        <v>0</v>
      </c>
      <c r="T98" s="5">
        <f t="shared" ref="T98:T161" si="179">_xlfn.POISSON.DIST(2,K98,FALSE) * _xlfn.POISSON.DIST(1,L98,FALSE)</f>
        <v>0</v>
      </c>
      <c r="U98" s="5">
        <f t="shared" ref="U98:U161" si="180">_xlfn.POISSON.DIST(1,K98,FALSE) * _xlfn.POISSON.DIST(2,L98,FALSE)</f>
        <v>0</v>
      </c>
      <c r="V98" s="5">
        <f t="shared" ref="V98:V161" si="181">_xlfn.POISSON.DIST(3,K98,FALSE) * _xlfn.POISSON.DIST(3,L98,FALSE)</f>
        <v>0</v>
      </c>
      <c r="W98" s="5">
        <f t="shared" ref="W98:W161" si="182">_xlfn.POISSON.DIST(3,K98,FALSE) * _xlfn.POISSON.DIST(0,L98,FALSE)</f>
        <v>0.19464186786932233</v>
      </c>
      <c r="X98" s="5">
        <f t="shared" ref="X98:X161" si="183">_xlfn.POISSON.DIST(3,K98,FALSE) * _xlfn.POISSON.DIST(1,L98,FALSE)</f>
        <v>0</v>
      </c>
      <c r="Y98" s="5">
        <f t="shared" ref="Y98:Y161" si="184">_xlfn.POISSON.DIST(3,K98,FALSE) * _xlfn.POISSON.DIST(2,L98,FALSE)</f>
        <v>0</v>
      </c>
      <c r="Z98" s="5">
        <f t="shared" ref="Z98:Z161" si="185">_xlfn.POISSON.DIST(0,K98,FALSE) * _xlfn.POISSON.DIST(3,L98,FALSE)</f>
        <v>0</v>
      </c>
      <c r="AA98" s="5">
        <f t="shared" ref="AA98:AA161" si="186">_xlfn.POISSON.DIST(1,K98,FALSE) * _xlfn.POISSON.DIST(3,L98,FALSE)</f>
        <v>0</v>
      </c>
      <c r="AB98" s="5">
        <f t="shared" ref="AB98:AB161" si="187">_xlfn.POISSON.DIST(2,K98,FALSE) * _xlfn.POISSON.DIST(3,L98,FALSE)</f>
        <v>0</v>
      </c>
      <c r="AC98" s="5">
        <f t="shared" ref="AC98:AC161" si="188">_xlfn.POISSON.DIST(4,K98,FALSE) * _xlfn.POISSON.DIST(4,L98,FALSE)</f>
        <v>0</v>
      </c>
      <c r="AD98" s="5">
        <f t="shared" ref="AD98:AD161" si="189">_xlfn.POISSON.DIST(4,K98,FALSE) * _xlfn.POISSON.DIST(0,L98,FALSE)</f>
        <v>0.19536148712126256</v>
      </c>
      <c r="AE98" s="5">
        <f t="shared" ref="AE98:AE161" si="190">_xlfn.POISSON.DIST(4,K98,FALSE) * _xlfn.POISSON.DIST(1,L98,FALSE)</f>
        <v>0</v>
      </c>
      <c r="AF98" s="5">
        <f t="shared" ref="AF98:AF161" si="191">_xlfn.POISSON.DIST(4,K98,FALSE) * _xlfn.POISSON.DIST(2,L98,FALSE)</f>
        <v>0</v>
      </c>
      <c r="AG98" s="5">
        <f t="shared" ref="AG98:AG161" si="192">_xlfn.POISSON.DIST(4,K98,FALSE) * _xlfn.POISSON.DIST(3,L98,FALSE)</f>
        <v>0</v>
      </c>
      <c r="AH98" s="5">
        <f t="shared" ref="AH98:AH161" si="193">_xlfn.POISSON.DIST(0,K98,FALSE) * _xlfn.POISSON.DIST(4,L98,FALSE)</f>
        <v>0</v>
      </c>
      <c r="AI98" s="5">
        <f t="shared" ref="AI98:AI161" si="194">_xlfn.POISSON.DIST(1,K98,FALSE) * _xlfn.POISSON.DIST(4,L98,FALSE)</f>
        <v>0</v>
      </c>
      <c r="AJ98" s="5">
        <f t="shared" ref="AJ98:AJ161" si="195">_xlfn.POISSON.DIST(2,K98,FALSE) * _xlfn.POISSON.DIST(4,L98,FALSE)</f>
        <v>0</v>
      </c>
      <c r="AK98" s="5">
        <f t="shared" ref="AK98:AK161" si="196">_xlfn.POISSON.DIST(3,K98,FALSE) * _xlfn.POISSON.DIST(4,L98,FALSE)</f>
        <v>0</v>
      </c>
      <c r="AL98" s="5">
        <f t="shared" ref="AL98:AL161" si="197">_xlfn.POISSON.DIST(5,K98,FALSE) * _xlfn.POISSON.DIST(5,L98,FALSE)</f>
        <v>0</v>
      </c>
      <c r="AM98" s="5">
        <f t="shared" ref="AM98:AM161" si="198">_xlfn.POISSON.DIST(5,K98,FALSE) * _xlfn.POISSON.DIST(0,L98,FALSE)</f>
        <v>0.15686701352806579</v>
      </c>
      <c r="AN98" s="5">
        <f t="shared" ref="AN98:AN161" si="199">_xlfn.POISSON.DIST(5,K98,FALSE) * _xlfn.POISSON.DIST(1,L98,FALSE)</f>
        <v>0</v>
      </c>
      <c r="AO98" s="5">
        <f t="shared" ref="AO98:AO161" si="200">_xlfn.POISSON.DIST(5,K98,FALSE) * _xlfn.POISSON.DIST(2,L98,FALSE)</f>
        <v>0</v>
      </c>
      <c r="AP98" s="5">
        <f t="shared" ref="AP98:AP161" si="201">_xlfn.POISSON.DIST(5,K98,FALSE) * _xlfn.POISSON.DIST(3,L98,FALSE)</f>
        <v>0</v>
      </c>
      <c r="AQ98" s="5">
        <f t="shared" ref="AQ98:AQ161" si="202">_xlfn.POISSON.DIST(5,K98,FALSE) * _xlfn.POISSON.DIST(4,L98,FALSE)</f>
        <v>0</v>
      </c>
      <c r="AR98" s="5">
        <f t="shared" ref="AR98:AR161" si="203">_xlfn.POISSON.DIST(0,K98,FALSE) * _xlfn.POISSON.DIST(5,L98,FALSE)</f>
        <v>0</v>
      </c>
      <c r="AS98" s="5">
        <f t="shared" ref="AS98:AS161" si="204">_xlfn.POISSON.DIST(1,K98,FALSE) * _xlfn.POISSON.DIST(5,L98,FALSE)</f>
        <v>0</v>
      </c>
      <c r="AT98" s="5">
        <f t="shared" ref="AT98:AT161" si="205">_xlfn.POISSON.DIST(2,K98,FALSE) * _xlfn.POISSON.DIST(5,L98,FALSE)</f>
        <v>0</v>
      </c>
      <c r="AU98" s="5">
        <f t="shared" ref="AU98:AU161" si="206">_xlfn.POISSON.DIST(3,K98,FALSE) * _xlfn.POISSON.DIST(5,L98,FALSE)</f>
        <v>0</v>
      </c>
      <c r="AV98" s="5">
        <f t="shared" ref="AV98:AV161" si="207">_xlfn.POISSON.DIST(4,K98,FALSE) * _xlfn.POISSON.DIST(5,L98,FALSE)</f>
        <v>0</v>
      </c>
      <c r="AW98" s="5">
        <f t="shared" ref="AW98:AW161" si="208">_xlfn.POISSON.DIST(6,K98,FALSE) * _xlfn.POISSON.DIST(6,L98,FALSE)</f>
        <v>0</v>
      </c>
      <c r="AX98" s="5">
        <f t="shared" ref="AX98:AX161" si="209">_xlfn.POISSON.DIST(6,K98,FALSE) * _xlfn.POISSON.DIST(0,L98,FALSE)</f>
        <v>0.10496464910515879</v>
      </c>
      <c r="AY98" s="5">
        <f t="shared" ref="AY98:AY161" si="210">_xlfn.POISSON.DIST(6,K98,FALSE) * _xlfn.POISSON.DIST(1,L98,FALSE)</f>
        <v>0</v>
      </c>
      <c r="AZ98" s="5">
        <f t="shared" ref="AZ98:AZ161" si="211">_xlfn.POISSON.DIST(6,K98,FALSE) * _xlfn.POISSON.DIST(2,L98,FALSE)</f>
        <v>0</v>
      </c>
      <c r="BA98" s="5">
        <f t="shared" ref="BA98:BA161" si="212">_xlfn.POISSON.DIST(6,K98,FALSE) * _xlfn.POISSON.DIST(3,L98,FALSE)</f>
        <v>0</v>
      </c>
      <c r="BB98" s="5">
        <f t="shared" ref="BB98:BB161" si="213">_xlfn.POISSON.DIST(6,K98,FALSE) * _xlfn.POISSON.DIST(4,L98,FALSE)</f>
        <v>0</v>
      </c>
      <c r="BC98" s="5">
        <f t="shared" ref="BC98:BC161" si="214">_xlfn.POISSON.DIST(6,K98,FALSE) * _xlfn.POISSON.DIST(5,L98,FALSE)</f>
        <v>0</v>
      </c>
      <c r="BD98" s="5">
        <f t="shared" ref="BD98:BD161" si="215">_xlfn.POISSON.DIST(0,K98,FALSE) * _xlfn.POISSON.DIST(6,L98,FALSE)</f>
        <v>0</v>
      </c>
      <c r="BE98" s="5">
        <f t="shared" ref="BE98:BE161" si="216">_xlfn.POISSON.DIST(1,K98,FALSE) * _xlfn.POISSON.DIST(6,L98,FALSE)</f>
        <v>0</v>
      </c>
      <c r="BF98" s="5">
        <f t="shared" ref="BF98:BF161" si="217">_xlfn.POISSON.DIST(2,K98,FALSE) * _xlfn.POISSON.DIST(6,L98,FALSE)</f>
        <v>0</v>
      </c>
      <c r="BG98" s="5">
        <f t="shared" ref="BG98:BG161" si="218">_xlfn.POISSON.DIST(3,K98,FALSE) * _xlfn.POISSON.DIST(6,L98,FALSE)</f>
        <v>0</v>
      </c>
      <c r="BH98" s="5">
        <f t="shared" ref="BH98:BH161" si="219">_xlfn.POISSON.DIST(4,K98,FALSE) * _xlfn.POISSON.DIST(6,L98,FALSE)</f>
        <v>0</v>
      </c>
      <c r="BI98" s="5">
        <f t="shared" ref="BI98:BI161" si="220">_xlfn.POISSON.DIST(5,K98,FALSE) * _xlfn.POISSON.DIST(6,L98,FALSE)</f>
        <v>0</v>
      </c>
      <c r="BJ98" s="8">
        <f t="shared" ref="BJ98:BJ161" si="221">SUM(N98,Q98,T98,W98,X98,Y98,AD98,AE98,AF98,AG98,AM98,AN98,AO98,AP98,AQ98,AX98,AY98,AZ98,BA98,BB98,BC98)</f>
        <v>0.86973265656871612</v>
      </c>
      <c r="BK98" s="8">
        <f t="shared" ref="BK98:BK161" si="222">SUM(M98,P98,S98,V98,AC98,AL98,AY98)</f>
        <v>1.804676957939582E-2</v>
      </c>
      <c r="BL98" s="8">
        <f t="shared" ref="BL98:BL161" si="223">SUM(O98,R98,U98,AA98,AB98,AH98,AI98,AJ98,AK98,AR98,AS98,AT98,AU98,AV98,BD98,BE98,BF98,BG98,BH98,BI98)</f>
        <v>0</v>
      </c>
      <c r="BM98" s="8">
        <f t="shared" ref="BM98:BM161" si="224">SUM(S98:BI98)</f>
        <v>0.65183501762380947</v>
      </c>
      <c r="BN98" s="8">
        <f t="shared" ref="BN98:BN161" si="225">SUM(M98:R98)</f>
        <v>0.23594440852430246</v>
      </c>
    </row>
    <row r="99" spans="1:66" x14ac:dyDescent="0.25">
      <c r="A99" t="s">
        <v>56</v>
      </c>
      <c r="B99" t="s">
        <v>62</v>
      </c>
      <c r="C99" t="s">
        <v>221</v>
      </c>
      <c r="D99" s="7" t="s">
        <v>489</v>
      </c>
      <c r="E99">
        <f>VLOOKUP(A99,home!$A$2:$E$405,3,FALSE)</f>
        <v>1.5570999999999999</v>
      </c>
      <c r="F99">
        <f>VLOOKUP(B99,home!$B$2:$E$405,3,FALSE)</f>
        <v>0.48170000000000002</v>
      </c>
      <c r="G99">
        <f>VLOOKUP(C99,away!$B$2:$E$405,4,FALSE)</f>
        <v>0.64219999999999999</v>
      </c>
      <c r="H99">
        <f>VLOOKUP(A99,away!$A$2:$E$405,3,FALSE)</f>
        <v>1.4857</v>
      </c>
      <c r="I99">
        <f>VLOOKUP(C99,away!$B$2:$E$405,3,FALSE)</f>
        <v>1.5144</v>
      </c>
      <c r="J99">
        <f>VLOOKUP(B99,home!$B$2:$E$405,4,FALSE)</f>
        <v>2.0192999999999999</v>
      </c>
      <c r="K99" s="3">
        <f t="shared" si="170"/>
        <v>0.48168536595400002</v>
      </c>
      <c r="L99" s="3">
        <f t="shared" si="171"/>
        <v>4.5433120807440002</v>
      </c>
      <c r="M99" s="5">
        <f t="shared" si="172"/>
        <v>6.5716032741959755E-3</v>
      </c>
      <c r="N99" s="5">
        <f t="shared" si="173"/>
        <v>3.1654451280355932E-3</v>
      </c>
      <c r="O99" s="5">
        <f t="shared" si="174"/>
        <v>2.9856844545511397E-2</v>
      </c>
      <c r="P99" s="5">
        <f t="shared" si="175"/>
        <v>1.4381605091136345E-2</v>
      </c>
      <c r="Q99" s="5">
        <f t="shared" si="176"/>
        <v>7.6237429745256552E-4</v>
      </c>
      <c r="R99" s="5">
        <f t="shared" si="177"/>
        <v>6.7824481258258781E-2</v>
      </c>
      <c r="S99" s="5">
        <f t="shared" si="178"/>
        <v>7.8683449216091148E-3</v>
      </c>
      <c r="T99" s="5">
        <f t="shared" si="179"/>
        <v>3.4637043556649603E-3</v>
      </c>
      <c r="U99" s="5">
        <f t="shared" si="180"/>
        <v>3.2670060075524594E-2</v>
      </c>
      <c r="V99" s="5">
        <f t="shared" si="181"/>
        <v>1.9132728204793517E-3</v>
      </c>
      <c r="W99" s="5">
        <f t="shared" si="182"/>
        <v>1.2240818082078758E-4</v>
      </c>
      <c r="X99" s="5">
        <f t="shared" si="183"/>
        <v>5.5613856670498011E-4</v>
      </c>
      <c r="Y99" s="5">
        <f t="shared" si="184"/>
        <v>1.2633555343391949E-3</v>
      </c>
      <c r="Z99" s="5">
        <f t="shared" si="185"/>
        <v>0.10271592835694739</v>
      </c>
      <c r="AA99" s="5">
        <f t="shared" si="186"/>
        <v>4.9476759539921041E-2</v>
      </c>
      <c r="AB99" s="5">
        <f t="shared" si="187"/>
        <v>1.1916115512602465E-2</v>
      </c>
      <c r="AC99" s="5">
        <f t="shared" si="188"/>
        <v>2.6169350335502006E-4</v>
      </c>
      <c r="AD99" s="5">
        <f t="shared" si="189"/>
        <v>1.4740557343606113E-5</v>
      </c>
      <c r="AE99" s="5">
        <f t="shared" si="190"/>
        <v>6.6970952256105326E-5</v>
      </c>
      <c r="AF99" s="5">
        <f t="shared" si="191"/>
        <v>1.5213496822204654E-4</v>
      </c>
      <c r="AG99" s="5">
        <f t="shared" si="192"/>
        <v>2.3039887967560952E-4</v>
      </c>
      <c r="AH99" s="5">
        <f t="shared" si="193"/>
        <v>0.11666762954723858</v>
      </c>
      <c r="AI99" s="5">
        <f t="shared" si="194"/>
        <v>5.6197089833447324E-2</v>
      </c>
      <c r="AJ99" s="5">
        <f t="shared" si="195"/>
        <v>1.3534657890986942E-2</v>
      </c>
      <c r="AK99" s="5">
        <f t="shared" si="196"/>
        <v>2.1731488797607471E-3</v>
      </c>
      <c r="AL99" s="5">
        <f t="shared" si="197"/>
        <v>2.2908093889026384E-5</v>
      </c>
      <c r="AM99" s="5">
        <f t="shared" si="198"/>
        <v>1.4200621516841674E-6</v>
      </c>
      <c r="AN99" s="5">
        <f t="shared" si="199"/>
        <v>6.451785529153995E-6</v>
      </c>
      <c r="AO99" s="5">
        <f t="shared" si="200"/>
        <v>1.4656237568487336E-5</v>
      </c>
      <c r="AP99" s="5">
        <f t="shared" si="201"/>
        <v>2.219595373438753E-5</v>
      </c>
      <c r="AQ99" s="5">
        <f t="shared" si="202"/>
        <v>2.5210786186269448E-5</v>
      </c>
      <c r="AR99" s="5">
        <f t="shared" si="203"/>
        <v>0.10601149015074693</v>
      </c>
      <c r="AS99" s="5">
        <f t="shared" si="204"/>
        <v>5.1064183428591405E-2</v>
      </c>
      <c r="AT99" s="5">
        <f t="shared" si="205"/>
        <v>1.2298434940971615E-2</v>
      </c>
      <c r="AU99" s="5">
        <f t="shared" si="206"/>
        <v>1.9746587117344581E-3</v>
      </c>
      <c r="AV99" s="5">
        <f t="shared" si="207"/>
        <v>2.377910510490166E-4</v>
      </c>
      <c r="AW99" s="5">
        <f t="shared" si="208"/>
        <v>1.3925874451211764E-6</v>
      </c>
      <c r="AX99" s="5">
        <f t="shared" si="209"/>
        <v>1.1400385953523542E-7</v>
      </c>
      <c r="AY99" s="5">
        <f t="shared" si="210"/>
        <v>5.1795511227787706E-7</v>
      </c>
      <c r="AZ99" s="5">
        <f t="shared" si="211"/>
        <v>1.1766158594475971E-6</v>
      </c>
      <c r="BA99" s="5">
        <f t="shared" si="212"/>
        <v>1.7819110162077509E-6</v>
      </c>
      <c r="BB99" s="5">
        <f t="shared" si="213"/>
        <v>2.0239444616868735E-6</v>
      </c>
      <c r="BC99" s="5">
        <f t="shared" si="214"/>
        <v>1.8390822647073766E-6</v>
      </c>
      <c r="BD99" s="5">
        <f t="shared" si="215"/>
        <v>8.0273880649927007E-2</v>
      </c>
      <c r="BE99" s="5">
        <f t="shared" si="216"/>
        <v>3.8666753577407807E-2</v>
      </c>
      <c r="BF99" s="5">
        <f t="shared" si="217"/>
        <v>9.3126046735934088E-3</v>
      </c>
      <c r="BG99" s="5">
        <f t="shared" si="218"/>
        <v>1.4952484633949242E-3</v>
      </c>
      <c r="BH99" s="5">
        <f t="shared" si="219"/>
        <v>1.8005982582063501E-4</v>
      </c>
      <c r="BI99" s="5">
        <f t="shared" si="220"/>
        <v>1.7346436618805224E-5</v>
      </c>
      <c r="BJ99" s="8">
        <f t="shared" si="221"/>
        <v>9.8750597582592907E-3</v>
      </c>
      <c r="BK99" s="8">
        <f t="shared" si="222"/>
        <v>3.1019945659777115E-2</v>
      </c>
      <c r="BL99" s="8">
        <f t="shared" si="223"/>
        <v>0.68184923899310768</v>
      </c>
      <c r="BM99" s="8">
        <f t="shared" si="224"/>
        <v>0.7028986938058337</v>
      </c>
      <c r="BN99" s="8">
        <f t="shared" si="225"/>
        <v>0.12256235359459067</v>
      </c>
    </row>
    <row r="100" spans="1:66" s="14" customFormat="1" x14ac:dyDescent="0.25">
      <c r="A100" t="s">
        <v>19</v>
      </c>
      <c r="B100" t="s">
        <v>227</v>
      </c>
      <c r="C100" t="s">
        <v>231</v>
      </c>
      <c r="D100" s="7" t="s">
        <v>489</v>
      </c>
      <c r="E100">
        <f>VLOOKUP(A100,home!$A$2:$E$405,3,FALSE)</f>
        <v>1.5713999999999999</v>
      </c>
      <c r="F100">
        <f>VLOOKUP(B100,home!$B$2:$E$405,3,FALSE)</f>
        <v>0.4773</v>
      </c>
      <c r="G100">
        <f>VLOOKUP(C100,away!$B$2:$E$405,4,FALSE)</f>
        <v>1.1136999999999999</v>
      </c>
      <c r="H100">
        <f>VLOOKUP(A100,away!$A$2:$E$405,3,FALSE)</f>
        <v>1.2062999999999999</v>
      </c>
      <c r="I100">
        <f>VLOOKUP(C100,away!$B$2:$E$405,3,FALSE)</f>
        <v>1.2435</v>
      </c>
      <c r="J100">
        <f>VLOOKUP(B100,home!$B$2:$E$405,4,FALSE)</f>
        <v>0.2072</v>
      </c>
      <c r="K100" s="3">
        <f t="shared" si="170"/>
        <v>0.83530754231399984</v>
      </c>
      <c r="L100" s="3">
        <f t="shared" si="171"/>
        <v>0.31080705516000001</v>
      </c>
      <c r="M100" s="5">
        <f t="shared" si="172"/>
        <v>0.31786942381123023</v>
      </c>
      <c r="N100" s="5">
        <f t="shared" si="173"/>
        <v>0.26551872718052594</v>
      </c>
      <c r="O100" s="5">
        <f t="shared" si="174"/>
        <v>9.8796059540174466E-2</v>
      </c>
      <c r="P100" s="5">
        <f t="shared" si="175"/>
        <v>8.252509368481073E-2</v>
      </c>
      <c r="Q100" s="5">
        <f t="shared" si="176"/>
        <v>0.11089489771975325</v>
      </c>
      <c r="R100" s="5">
        <f t="shared" si="177"/>
        <v>1.5353256163546826E-2</v>
      </c>
      <c r="S100" s="5">
        <f t="shared" si="178"/>
        <v>5.3562804232872695E-3</v>
      </c>
      <c r="T100" s="5">
        <f t="shared" si="179"/>
        <v>3.4466916592545915E-2</v>
      </c>
      <c r="U100" s="5">
        <f t="shared" si="180"/>
        <v>1.2824690672489571E-2</v>
      </c>
      <c r="V100" s="5">
        <f t="shared" si="181"/>
        <v>1.5451052491024045E-4</v>
      </c>
      <c r="W100" s="5">
        <f t="shared" si="182"/>
        <v>3.087711482314983E-2</v>
      </c>
      <c r="X100" s="5">
        <f t="shared" si="183"/>
        <v>9.5968251300203849E-3</v>
      </c>
      <c r="Y100" s="5">
        <f t="shared" si="184"/>
        <v>1.4913804787735601E-3</v>
      </c>
      <c r="Z100" s="5">
        <f t="shared" si="185"/>
        <v>1.5906334451030368E-3</v>
      </c>
      <c r="AA100" s="5">
        <f t="shared" si="186"/>
        <v>1.3286681137514684E-3</v>
      </c>
      <c r="AB100" s="5">
        <f t="shared" si="187"/>
        <v>5.5492324832435839E-4</v>
      </c>
      <c r="AC100" s="5">
        <f t="shared" si="188"/>
        <v>2.5071213579272973E-6</v>
      </c>
      <c r="AD100" s="5">
        <f t="shared" si="189"/>
        <v>6.4479717241681138E-3</v>
      </c>
      <c r="AE100" s="5">
        <f t="shared" si="190"/>
        <v>2.0040751033436393E-3</v>
      </c>
      <c r="AF100" s="5">
        <f t="shared" si="191"/>
        <v>3.1144034059485469E-4</v>
      </c>
      <c r="AG100" s="5">
        <f t="shared" si="192"/>
        <v>3.2265951706104742E-5</v>
      </c>
      <c r="AH100" s="5">
        <f t="shared" si="193"/>
        <v>1.2359502422787006E-4</v>
      </c>
      <c r="AI100" s="5">
        <f t="shared" si="194"/>
        <v>1.0323985593002142E-4</v>
      </c>
      <c r="AJ100" s="5">
        <f t="shared" si="195"/>
        <v>4.3118515162878796E-5</v>
      </c>
      <c r="AK100" s="5">
        <f t="shared" si="196"/>
        <v>1.200574030964441E-5</v>
      </c>
      <c r="AL100" s="5">
        <f t="shared" si="197"/>
        <v>2.603590146688786E-8</v>
      </c>
      <c r="AM100" s="5">
        <f t="shared" si="198"/>
        <v>1.0772078827650067E-3</v>
      </c>
      <c r="AN100" s="5">
        <f t="shared" si="199"/>
        <v>3.3480380983733028E-4</v>
      </c>
      <c r="AO100" s="5">
        <f t="shared" si="200"/>
        <v>5.2029693095944637E-5</v>
      </c>
      <c r="AP100" s="5">
        <f t="shared" si="201"/>
        <v>5.3903985640097142E-6</v>
      </c>
      <c r="AQ100" s="5">
        <f t="shared" si="202"/>
        <v>4.1884347595463791E-7</v>
      </c>
      <c r="AR100" s="5">
        <f t="shared" si="203"/>
        <v>7.6828411025386314E-6</v>
      </c>
      <c r="AS100" s="5">
        <f t="shared" si="204"/>
        <v>6.4175351193505259E-6</v>
      </c>
      <c r="AT100" s="5">
        <f t="shared" si="205"/>
        <v>2.6803077441292341E-6</v>
      </c>
      <c r="AU100" s="5">
        <f t="shared" si="206"/>
        <v>7.4629375813125736E-7</v>
      </c>
      <c r="AV100" s="5">
        <f t="shared" si="207"/>
        <v>1.5584620123722478E-7</v>
      </c>
      <c r="AW100" s="5">
        <f t="shared" si="208"/>
        <v>1.8776186477608116E-10</v>
      </c>
      <c r="AX100" s="5">
        <f t="shared" si="209"/>
        <v>1.4996664485228409E-4</v>
      </c>
      <c r="AY100" s="5">
        <f t="shared" si="210"/>
        <v>4.6610691258763998E-5</v>
      </c>
      <c r="AZ100" s="5">
        <f t="shared" si="211"/>
        <v>7.2434658445541971E-6</v>
      </c>
      <c r="BA100" s="5">
        <f t="shared" si="212"/>
        <v>7.5044009609931103E-7</v>
      </c>
      <c r="BB100" s="5">
        <f t="shared" si="213"/>
        <v>5.8310519085653554E-8</v>
      </c>
      <c r="BC100" s="5">
        <f t="shared" si="214"/>
        <v>3.6246641443725925E-9</v>
      </c>
      <c r="BD100" s="5">
        <f t="shared" si="215"/>
        <v>3.9798020305704011E-7</v>
      </c>
      <c r="BE100" s="5">
        <f t="shared" si="216"/>
        <v>3.3243586530520277E-7</v>
      </c>
      <c r="BF100" s="5">
        <f t="shared" si="217"/>
        <v>1.388430928125584E-7</v>
      </c>
      <c r="BG100" s="5">
        <f t="shared" si="218"/>
        <v>3.8658894208177579E-8</v>
      </c>
      <c r="BH100" s="5">
        <f t="shared" si="219"/>
        <v>8.0730164774024324E-9</v>
      </c>
      <c r="BI100" s="5">
        <f t="shared" si="220"/>
        <v>1.3486903105598906E-9</v>
      </c>
      <c r="BJ100" s="8">
        <f t="shared" si="221"/>
        <v>0.46331609884955471</v>
      </c>
      <c r="BK100" s="8">
        <f t="shared" si="222"/>
        <v>0.40595445229275662</v>
      </c>
      <c r="BL100" s="8">
        <f t="shared" si="223"/>
        <v>0.12915815703760464</v>
      </c>
      <c r="BM100" s="8">
        <f t="shared" si="224"/>
        <v>0.10901527302148074</v>
      </c>
      <c r="BN100" s="8">
        <f t="shared" si="225"/>
        <v>0.89095745810004157</v>
      </c>
    </row>
    <row r="101" spans="1:66" x14ac:dyDescent="0.25">
      <c r="A101" t="s">
        <v>166</v>
      </c>
      <c r="B101" t="s">
        <v>455</v>
      </c>
      <c r="C101" t="s">
        <v>167</v>
      </c>
      <c r="D101" s="7" t="s">
        <v>489</v>
      </c>
      <c r="E101">
        <f>VLOOKUP(A101,home!$A$2:$E$405,3,FALSE)</f>
        <v>1.8032999999999999</v>
      </c>
      <c r="F101">
        <f>VLOOKUP(B101,home!$B$2:$E$405,3,FALSE)</f>
        <v>0.55449999999999999</v>
      </c>
      <c r="G101">
        <f>VLOOKUP(C101,away!$B$2:$E$405,4,FALSE)</f>
        <v>0.55449999999999999</v>
      </c>
      <c r="H101">
        <f>VLOOKUP(A101,away!$A$2:$E$405,3,FALSE)</f>
        <v>1.4918</v>
      </c>
      <c r="I101">
        <f>VLOOKUP(C101,away!$B$2:$E$405,3,FALSE)</f>
        <v>0.83789999999999998</v>
      </c>
      <c r="J101">
        <f>VLOOKUP(B101,home!$B$2:$E$405,4,FALSE)</f>
        <v>1.3407</v>
      </c>
      <c r="K101" s="3">
        <f t="shared" si="170"/>
        <v>0.55446110182499997</v>
      </c>
      <c r="L101" s="3">
        <f t="shared" si="171"/>
        <v>1.6758471402539998</v>
      </c>
      <c r="M101" s="5">
        <f t="shared" si="172"/>
        <v>0.10749529045672249</v>
      </c>
      <c r="N101" s="5">
        <f t="shared" si="173"/>
        <v>5.9601957187632754E-2</v>
      </c>
      <c r="O101" s="5">
        <f t="shared" si="174"/>
        <v>0.18014567510267146</v>
      </c>
      <c r="P101" s="5">
        <f t="shared" si="175"/>
        <v>9.9883769506435668E-2</v>
      </c>
      <c r="Q101" s="5">
        <f t="shared" si="176"/>
        <v>1.6523483426590664E-2</v>
      </c>
      <c r="R101" s="5">
        <f t="shared" si="177"/>
        <v>0.15094830722496907</v>
      </c>
      <c r="S101" s="5">
        <f t="shared" si="178"/>
        <v>2.3202801184186314E-2</v>
      </c>
      <c r="T101" s="5">
        <f t="shared" si="179"/>
        <v>2.7690832447486324E-2</v>
      </c>
      <c r="U101" s="5">
        <f t="shared" si="180"/>
        <v>8.3694964742574957E-2</v>
      </c>
      <c r="V101" s="5">
        <f t="shared" si="181"/>
        <v>2.3955398268437271E-3</v>
      </c>
      <c r="W101" s="5">
        <f t="shared" si="182"/>
        <v>3.0538762755648618E-3</v>
      </c>
      <c r="X101" s="5">
        <f t="shared" si="183"/>
        <v>5.117829823094909E-3</v>
      </c>
      <c r="Y101" s="5">
        <f t="shared" si="184"/>
        <v>4.2883502366701191E-3</v>
      </c>
      <c r="Z101" s="5">
        <f t="shared" si="185"/>
        <v>8.4322096329715532E-2</v>
      </c>
      <c r="AA101" s="5">
        <f t="shared" si="186"/>
        <v>4.6753322439167855E-2</v>
      </c>
      <c r="AB101" s="5">
        <f t="shared" si="187"/>
        <v>1.2961449336800251E-2</v>
      </c>
      <c r="AC101" s="5">
        <f t="shared" si="188"/>
        <v>1.3911978544090147E-4</v>
      </c>
      <c r="AD101" s="5">
        <f t="shared" si="189"/>
        <v>4.2331390114673008E-4</v>
      </c>
      <c r="AE101" s="5">
        <f t="shared" si="190"/>
        <v>7.0940939066651187E-4</v>
      </c>
      <c r="AF101" s="5">
        <f t="shared" si="191"/>
        <v>5.9443084930890333E-4</v>
      </c>
      <c r="AG101" s="5">
        <f t="shared" si="192"/>
        <v>3.3205841296436061E-4</v>
      </c>
      <c r="AH101" s="5">
        <f t="shared" si="193"/>
        <v>3.5327735998594047E-2</v>
      </c>
      <c r="AI101" s="5">
        <f t="shared" si="194"/>
        <v>1.9587855426763168E-2</v>
      </c>
      <c r="AJ101" s="5">
        <f t="shared" si="195"/>
        <v>5.4303519511559551E-3</v>
      </c>
      <c r="AK101" s="5">
        <f t="shared" si="196"/>
        <v>1.0036396420451564E-3</v>
      </c>
      <c r="AL101" s="5">
        <f t="shared" si="197"/>
        <v>5.1707599556124652E-6</v>
      </c>
      <c r="AM101" s="5">
        <f t="shared" si="198"/>
        <v>4.6942218409531033E-5</v>
      </c>
      <c r="AN101" s="5">
        <f t="shared" si="199"/>
        <v>7.8667982478791232E-5</v>
      </c>
      <c r="AO101" s="5">
        <f t="shared" si="200"/>
        <v>6.591775673331704E-5</v>
      </c>
      <c r="AP101" s="5">
        <f t="shared" si="201"/>
        <v>3.6822694704496058E-5</v>
      </c>
      <c r="AQ101" s="5">
        <f t="shared" si="202"/>
        <v>1.5427301904243968E-5</v>
      </c>
      <c r="AR101" s="5">
        <f t="shared" si="203"/>
        <v>1.1840777068978415E-2</v>
      </c>
      <c r="AS101" s="5">
        <f t="shared" si="204"/>
        <v>6.5652503001299651E-3</v>
      </c>
      <c r="AT101" s="5">
        <f t="shared" si="205"/>
        <v>1.8200879575834858E-3</v>
      </c>
      <c r="AU101" s="5">
        <f t="shared" si="206"/>
        <v>3.3638932479338444E-4</v>
      </c>
      <c r="AV101" s="5">
        <f t="shared" si="207"/>
        <v>4.6628698916776919E-5</v>
      </c>
      <c r="AW101" s="5">
        <f t="shared" si="208"/>
        <v>1.3346191813642376E-7</v>
      </c>
      <c r="AX101" s="5">
        <f t="shared" si="209"/>
        <v>4.3379390235763926E-6</v>
      </c>
      <c r="AY101" s="5">
        <f t="shared" si="210"/>
        <v>7.2697227072567259E-6</v>
      </c>
      <c r="AZ101" s="5">
        <f t="shared" si="211"/>
        <v>6.0914720046978752E-6</v>
      </c>
      <c r="BA101" s="5">
        <f t="shared" si="212"/>
        <v>3.4027919796700773E-6</v>
      </c>
      <c r="BB101" s="5">
        <f t="shared" si="213"/>
        <v>1.4256398020023377E-6</v>
      </c>
      <c r="BC101" s="5">
        <f t="shared" si="214"/>
        <v>4.7783087704357888E-7</v>
      </c>
      <c r="BD101" s="5">
        <f t="shared" si="215"/>
        <v>3.3072220649054363E-3</v>
      </c>
      <c r="BE101" s="5">
        <f t="shared" si="216"/>
        <v>1.8337259900874198E-3</v>
      </c>
      <c r="BF101" s="5">
        <f t="shared" si="217"/>
        <v>5.083648664545048E-4</v>
      </c>
      <c r="BG101" s="5">
        <f t="shared" si="218"/>
        <v>9.3956181327827895E-5</v>
      </c>
      <c r="BH101" s="5">
        <f t="shared" si="219"/>
        <v>1.3023761955574233E-5</v>
      </c>
      <c r="BI101" s="5">
        <f t="shared" si="220"/>
        <v>1.4442338807588417E-6</v>
      </c>
      <c r="BJ101" s="8">
        <f t="shared" si="221"/>
        <v>0.1186023253017508</v>
      </c>
      <c r="BK101" s="8">
        <f t="shared" si="222"/>
        <v>0.23312896124229199</v>
      </c>
      <c r="BL101" s="8">
        <f t="shared" si="223"/>
        <v>0.56222017231375554</v>
      </c>
      <c r="BM101" s="8">
        <f t="shared" si="224"/>
        <v>0.3836679360217024</v>
      </c>
      <c r="BN101" s="8">
        <f t="shared" si="225"/>
        <v>0.61459848290502217</v>
      </c>
    </row>
    <row r="102" spans="1:66" x14ac:dyDescent="0.25">
      <c r="A102" t="s">
        <v>27</v>
      </c>
      <c r="B102" t="s">
        <v>173</v>
      </c>
      <c r="C102" t="s">
        <v>251</v>
      </c>
      <c r="D102" s="7" t="s">
        <v>489</v>
      </c>
      <c r="E102">
        <f>VLOOKUP(A102,home!$A$2:$E$405,3,FALSE)</f>
        <v>1.7302</v>
      </c>
      <c r="F102">
        <f>VLOOKUP(B102,home!$B$2:$E$405,3,FALSE)</f>
        <v>1.1558999999999999</v>
      </c>
      <c r="G102">
        <f>VLOOKUP(C102,away!$B$2:$E$405,4,FALSE)</f>
        <v>0.72250000000000003</v>
      </c>
      <c r="H102">
        <f>VLOOKUP(A102,away!$A$2:$E$405,3,FALSE)</f>
        <v>1.4127000000000001</v>
      </c>
      <c r="I102">
        <f>VLOOKUP(C102,away!$B$2:$E$405,3,FALSE)</f>
        <v>0.88480000000000003</v>
      </c>
      <c r="J102">
        <f>VLOOKUP(B102,home!$B$2:$E$405,4,FALSE)</f>
        <v>0.94379999999999997</v>
      </c>
      <c r="K102" s="3">
        <f t="shared" si="170"/>
        <v>1.44495533505</v>
      </c>
      <c r="L102" s="3">
        <f t="shared" si="171"/>
        <v>1.179709378848</v>
      </c>
      <c r="M102" s="5">
        <f t="shared" si="172"/>
        <v>7.2464049150194165E-2</v>
      </c>
      <c r="N102" s="5">
        <f t="shared" si="173"/>
        <v>0.10470731441889847</v>
      </c>
      <c r="O102" s="5">
        <f t="shared" si="174"/>
        <v>8.5486518411786505E-2</v>
      </c>
      <c r="P102" s="5">
        <f t="shared" si="175"/>
        <v>0.12352420085396094</v>
      </c>
      <c r="Q102" s="5">
        <f t="shared" si="176"/>
        <v>7.564869629417259E-2</v>
      </c>
      <c r="R102" s="5">
        <f t="shared" si="177"/>
        <v>5.04246237677234E-2</v>
      </c>
      <c r="S102" s="5">
        <f t="shared" si="178"/>
        <v>5.2640683123380265E-2</v>
      </c>
      <c r="T102" s="5">
        <f t="shared" si="179"/>
        <v>8.924347651585933E-2</v>
      </c>
      <c r="U102" s="5">
        <f t="shared" si="180"/>
        <v>7.2861329131060956E-2</v>
      </c>
      <c r="V102" s="5">
        <f t="shared" si="181"/>
        <v>9.9703054157775049E-3</v>
      </c>
      <c r="W102" s="5">
        <f t="shared" si="182"/>
        <v>3.6436329099947269E-2</v>
      </c>
      <c r="X102" s="5">
        <f t="shared" si="183"/>
        <v>4.2984279170000091E-2</v>
      </c>
      <c r="Y102" s="5">
        <f t="shared" si="184"/>
        <v>2.5354478639934928E-2</v>
      </c>
      <c r="Z102" s="5">
        <f t="shared" si="185"/>
        <v>1.9828800527888355E-2</v>
      </c>
      <c r="AA102" s="5">
        <f t="shared" si="186"/>
        <v>2.8651731110414531E-2</v>
      </c>
      <c r="AB102" s="5">
        <f t="shared" si="187"/>
        <v>2.0700235863205775E-2</v>
      </c>
      <c r="AC102" s="5">
        <f t="shared" si="188"/>
        <v>1.0622284629385568E-3</v>
      </c>
      <c r="AD102" s="5">
        <f t="shared" si="189"/>
        <v>1.3162217030651596E-2</v>
      </c>
      <c r="AE102" s="5">
        <f t="shared" si="190"/>
        <v>1.552759087749256E-2</v>
      </c>
      <c r="AF102" s="5">
        <f t="shared" si="191"/>
        <v>9.159022294546312E-3</v>
      </c>
      <c r="AG102" s="5">
        <f t="shared" si="192"/>
        <v>3.6016615006514044E-3</v>
      </c>
      <c r="AH102" s="5">
        <f t="shared" si="193"/>
        <v>5.8480554885140205E-3</v>
      </c>
      <c r="AI102" s="5">
        <f t="shared" si="194"/>
        <v>8.4501789777967663E-3</v>
      </c>
      <c r="AJ102" s="5">
        <f t="shared" si="195"/>
        <v>6.1050655980473979E-3</v>
      </c>
      <c r="AK102" s="5">
        <f t="shared" si="196"/>
        <v>2.9405157022429347E-3</v>
      </c>
      <c r="AL102" s="5">
        <f t="shared" si="197"/>
        <v>7.2428148052758833E-5</v>
      </c>
      <c r="AM102" s="5">
        <f t="shared" si="198"/>
        <v>3.8037631439051985E-3</v>
      </c>
      <c r="AN102" s="5">
        <f t="shared" si="199"/>
        <v>4.4873350557813173E-3</v>
      </c>
      <c r="AO102" s="5">
        <f t="shared" si="200"/>
        <v>2.6468756256693175E-3</v>
      </c>
      <c r="AP102" s="5">
        <f t="shared" si="201"/>
        <v>1.0408480000820871E-3</v>
      </c>
      <c r="AQ102" s="5">
        <f t="shared" si="202"/>
        <v>3.0697453691300576E-4</v>
      </c>
      <c r="AR102" s="5">
        <f t="shared" si="203"/>
        <v>1.3798011815647014E-3</v>
      </c>
      <c r="AS102" s="5">
        <f t="shared" si="204"/>
        <v>1.9937510786102084E-3</v>
      </c>
      <c r="AT102" s="5">
        <f t="shared" si="205"/>
        <v>1.4404406288997568E-3</v>
      </c>
      <c r="AU102" s="5">
        <f t="shared" si="206"/>
        <v>6.9379079051715999E-4</v>
      </c>
      <c r="AV102" s="5">
        <f t="shared" si="207"/>
        <v>2.5062417604158188E-4</v>
      </c>
      <c r="AW102" s="5">
        <f t="shared" si="208"/>
        <v>3.4295278572497384E-6</v>
      </c>
      <c r="AX102" s="5">
        <f t="shared" si="209"/>
        <v>9.1604464134206179E-4</v>
      </c>
      <c r="AY102" s="5">
        <f t="shared" si="210"/>
        <v>1.0806664548346826E-3</v>
      </c>
      <c r="AZ102" s="5">
        <f t="shared" si="211"/>
        <v>6.3743617608744705E-4</v>
      </c>
      <c r="BA102" s="5">
        <f t="shared" si="212"/>
        <v>2.5066314511578883E-4</v>
      </c>
      <c r="BB102" s="5">
        <f t="shared" si="213"/>
        <v>7.392741580615837E-5</v>
      </c>
      <c r="BC102" s="5">
        <f t="shared" si="214"/>
        <v>1.7442573156104168E-5</v>
      </c>
      <c r="BD102" s="5">
        <f t="shared" si="215"/>
        <v>2.7129406580623817E-4</v>
      </c>
      <c r="BE102" s="5">
        <f t="shared" si="216"/>
        <v>3.9200780775412958E-4</v>
      </c>
      <c r="BF102" s="5">
        <f t="shared" si="217"/>
        <v>2.8321688659779218E-4</v>
      </c>
      <c r="BG102" s="5">
        <f t="shared" si="218"/>
        <v>1.3641191708857684E-4</v>
      </c>
      <c r="BH102" s="5">
        <f t="shared" si="219"/>
        <v>4.9277281840384353E-5</v>
      </c>
      <c r="BI102" s="5">
        <f t="shared" si="220"/>
        <v>1.4240694258405172E-5</v>
      </c>
      <c r="BJ102" s="8">
        <f t="shared" si="221"/>
        <v>0.43108704261084768</v>
      </c>
      <c r="BK102" s="8">
        <f t="shared" si="222"/>
        <v>0.26081456160913885</v>
      </c>
      <c r="BL102" s="8">
        <f t="shared" si="223"/>
        <v>0.28837311055977127</v>
      </c>
      <c r="BM102" s="8">
        <f t="shared" si="224"/>
        <v>0.48677087548393272</v>
      </c>
      <c r="BN102" s="8">
        <f t="shared" si="225"/>
        <v>0.5122554028967361</v>
      </c>
    </row>
    <row r="103" spans="1:66" x14ac:dyDescent="0.25">
      <c r="A103" t="s">
        <v>270</v>
      </c>
      <c r="B103" t="s">
        <v>275</v>
      </c>
      <c r="C103" t="s">
        <v>342</v>
      </c>
      <c r="D103" s="7" t="s">
        <v>489</v>
      </c>
      <c r="E103">
        <f>VLOOKUP(A103,home!$A$2:$E$405,3,FALSE)</f>
        <v>1.5696000000000001</v>
      </c>
      <c r="F103">
        <f>VLOOKUP(B103,home!$B$2:$E$405,3,FALSE)</f>
        <v>1.0194000000000001</v>
      </c>
      <c r="G103">
        <f>VLOOKUP(C103,away!$B$2:$E$405,4,FALSE)</f>
        <v>0.1593</v>
      </c>
      <c r="H103">
        <f>VLOOKUP(A103,away!$A$2:$E$405,3,FALSE)</f>
        <v>1.3290999999999999</v>
      </c>
      <c r="I103">
        <f>VLOOKUP(C103,away!$B$2:$E$405,3,FALSE)</f>
        <v>0.75239999999999996</v>
      </c>
      <c r="J103">
        <f>VLOOKUP(B103,home!$B$2:$E$405,4,FALSE)</f>
        <v>1.9561999999999999</v>
      </c>
      <c r="K103" s="3">
        <f t="shared" si="170"/>
        <v>0.25488800323200006</v>
      </c>
      <c r="L103" s="3">
        <f t="shared" si="171"/>
        <v>1.9562290300079999</v>
      </c>
      <c r="M103" s="5">
        <f t="shared" si="172"/>
        <v>0.10957817765941319</v>
      </c>
      <c r="N103" s="5">
        <f t="shared" si="173"/>
        <v>2.7930162901409185E-2</v>
      </c>
      <c r="O103" s="5">
        <f t="shared" si="174"/>
        <v>0.21436001219271808</v>
      </c>
      <c r="P103" s="5">
        <f t="shared" si="175"/>
        <v>5.4637795480589099E-2</v>
      </c>
      <c r="Q103" s="5">
        <f t="shared" si="176"/>
        <v>3.5595317259423357E-3</v>
      </c>
      <c r="R103" s="5">
        <f t="shared" si="177"/>
        <v>0.20966863936213206</v>
      </c>
      <c r="S103" s="5">
        <f t="shared" si="178"/>
        <v>6.8108649886874546E-3</v>
      </c>
      <c r="T103" s="5">
        <f t="shared" si="179"/>
        <v>6.9632592955228747E-3</v>
      </c>
      <c r="U103" s="5">
        <f t="shared" si="180"/>
        <v>5.3442020827384175E-2</v>
      </c>
      <c r="V103" s="5">
        <f t="shared" si="181"/>
        <v>3.7733653446385672E-4</v>
      </c>
      <c r="W103" s="5">
        <f t="shared" si="182"/>
        <v>3.0242731135546563E-4</v>
      </c>
      <c r="X103" s="5">
        <f t="shared" si="183"/>
        <v>5.9161708594082977E-4</v>
      </c>
      <c r="Y103" s="5">
        <f t="shared" si="184"/>
        <v>5.7866925908309468E-4</v>
      </c>
      <c r="Z103" s="5">
        <f t="shared" si="185"/>
        <v>0.13671995966749356</v>
      </c>
      <c r="AA103" s="5">
        <f t="shared" si="186"/>
        <v>3.4848277521607018E-2</v>
      </c>
      <c r="AB103" s="5">
        <f t="shared" si="187"/>
        <v>4.4412039367785015E-3</v>
      </c>
      <c r="AC103" s="5">
        <f t="shared" si="188"/>
        <v>1.1759205184465962E-5</v>
      </c>
      <c r="AD103" s="5">
        <f t="shared" si="189"/>
        <v>1.9271273378554246E-5</v>
      </c>
      <c r="AE103" s="5">
        <f t="shared" si="190"/>
        <v>3.7699024428348158E-5</v>
      </c>
      <c r="AF103" s="5">
        <f t="shared" si="191"/>
        <v>3.6873962994857722E-5</v>
      </c>
      <c r="AG103" s="5">
        <f t="shared" si="192"/>
        <v>2.4044638953993795E-5</v>
      </c>
      <c r="AH103" s="5">
        <f t="shared" si="193"/>
        <v>6.6863888520768439E-2</v>
      </c>
      <c r="AI103" s="5">
        <f t="shared" si="194"/>
        <v>1.704280303338572E-2</v>
      </c>
      <c r="AJ103" s="5">
        <f t="shared" si="195"/>
        <v>2.1720030173279794E-3</v>
      </c>
      <c r="AK103" s="5">
        <f t="shared" si="196"/>
        <v>1.8453917070020265E-4</v>
      </c>
      <c r="AL103" s="5">
        <f t="shared" si="197"/>
        <v>2.3453467163147029E-7</v>
      </c>
      <c r="AM103" s="5">
        <f t="shared" si="198"/>
        <v>9.8240327823953852E-7</v>
      </c>
      <c r="AN103" s="5">
        <f t="shared" si="199"/>
        <v>1.9218058120672111E-6</v>
      </c>
      <c r="AO103" s="5">
        <f t="shared" si="200"/>
        <v>1.8797461598019895E-6</v>
      </c>
      <c r="AP103" s="5">
        <f t="shared" si="201"/>
        <v>1.2257380022835692E-6</v>
      </c>
      <c r="AQ103" s="5">
        <f t="shared" si="202"/>
        <v>5.9945606581278255E-7</v>
      </c>
      <c r="AR103" s="5">
        <f t="shared" si="203"/>
        <v>2.6160215956709181E-2</v>
      </c>
      <c r="AS103" s="5">
        <f t="shared" si="204"/>
        <v>6.6679252093235089E-3</v>
      </c>
      <c r="AT103" s="5">
        <f t="shared" si="205"/>
        <v>8.4978707115239253E-4</v>
      </c>
      <c r="AU103" s="5">
        <f t="shared" si="206"/>
        <v>7.2200176579467634E-5</v>
      </c>
      <c r="AV103" s="5">
        <f t="shared" si="207"/>
        <v>4.600739710334579E-6</v>
      </c>
      <c r="AW103" s="5">
        <f t="shared" si="208"/>
        <v>3.248431012508308E-9</v>
      </c>
      <c r="AX103" s="5">
        <f t="shared" si="209"/>
        <v>4.1733801659841142E-8</v>
      </c>
      <c r="AY103" s="5">
        <f t="shared" si="210"/>
        <v>8.1640874339577271E-8</v>
      </c>
      <c r="AZ103" s="5">
        <f t="shared" si="211"/>
        <v>7.9854124209158171E-8</v>
      </c>
      <c r="BA103" s="5">
        <f t="shared" si="212"/>
        <v>5.2070985314606594E-8</v>
      </c>
      <c r="BB103" s="5">
        <f t="shared" si="213"/>
        <v>2.5465693273388416E-8</v>
      </c>
      <c r="BC103" s="5">
        <f t="shared" si="214"/>
        <v>9.9633456901363747E-9</v>
      </c>
      <c r="BD103" s="5">
        <f t="shared" si="215"/>
        <v>8.5292289809654909E-3</v>
      </c>
      <c r="BE103" s="5">
        <f t="shared" si="216"/>
        <v>2.1739981440668009E-3</v>
      </c>
      <c r="BF103" s="5">
        <f t="shared" si="217"/>
        <v>2.7706302298563041E-4</v>
      </c>
      <c r="BG103" s="5">
        <f t="shared" si="218"/>
        <v>2.3540013566076358E-5</v>
      </c>
      <c r="BH103" s="5">
        <f t="shared" si="219"/>
        <v>1.5000167634778485E-6</v>
      </c>
      <c r="BI103" s="5">
        <f t="shared" si="220"/>
        <v>7.6467255531479244E-8</v>
      </c>
      <c r="BJ103" s="8">
        <f t="shared" si="221"/>
        <v>4.0050456357152237E-2</v>
      </c>
      <c r="BK103" s="8">
        <f t="shared" si="222"/>
        <v>0.17141625004388406</v>
      </c>
      <c r="BL103" s="8">
        <f t="shared" si="223"/>
        <v>0.64778352338187994</v>
      </c>
      <c r="BM103" s="8">
        <f t="shared" si="224"/>
        <v>0.37623579173576255</v>
      </c>
      <c r="BN103" s="8">
        <f t="shared" si="225"/>
        <v>0.61973431932220391</v>
      </c>
    </row>
    <row r="104" spans="1:66" s="14" customFormat="1" x14ac:dyDescent="0.25">
      <c r="A104" t="s">
        <v>270</v>
      </c>
      <c r="B104" t="s">
        <v>328</v>
      </c>
      <c r="C104" t="s">
        <v>340</v>
      </c>
      <c r="D104" s="7" t="s">
        <v>489</v>
      </c>
      <c r="E104">
        <f>VLOOKUP(A104,home!$A$2:$E$405,3,FALSE)</f>
        <v>1.5696000000000001</v>
      </c>
      <c r="F104">
        <f>VLOOKUP(B104,home!$B$2:$E$405,3,FALSE)</f>
        <v>1.2742</v>
      </c>
      <c r="G104">
        <f>VLOOKUP(C104,away!$B$2:$E$405,4,FALSE)</f>
        <v>1.1149</v>
      </c>
      <c r="H104">
        <f>VLOOKUP(A104,away!$A$2:$E$405,3,FALSE)</f>
        <v>1.3290999999999999</v>
      </c>
      <c r="I104">
        <f>VLOOKUP(C104,away!$B$2:$E$405,3,FALSE)</f>
        <v>0.75239999999999996</v>
      </c>
      <c r="J104">
        <f>VLOOKUP(B104,home!$B$2:$E$405,4,FALSE)</f>
        <v>0.9405</v>
      </c>
      <c r="K104" s="3">
        <f t="shared" si="170"/>
        <v>2.2297825183680002</v>
      </c>
      <c r="L104" s="3">
        <f t="shared" si="171"/>
        <v>0.94051395701999996</v>
      </c>
      <c r="M104" s="5">
        <f t="shared" si="172"/>
        <v>4.1991146716286197E-2</v>
      </c>
      <c r="N104" s="5">
        <f t="shared" si="173"/>
        <v>9.3631124874200805E-2</v>
      </c>
      <c r="O104" s="5">
        <f t="shared" si="174"/>
        <v>3.949325955794171E-2</v>
      </c>
      <c r="P104" s="5">
        <f t="shared" si="175"/>
        <v>8.8061379755668356E-2</v>
      </c>
      <c r="Q104" s="5">
        <f t="shared" si="176"/>
        <v>0.10438852270981212</v>
      </c>
      <c r="R104" s="5">
        <f t="shared" si="177"/>
        <v>1.8571980911228841E-2</v>
      </c>
      <c r="S104" s="5">
        <f t="shared" si="178"/>
        <v>4.6169295261614923E-2</v>
      </c>
      <c r="T104" s="5">
        <f t="shared" si="179"/>
        <v>9.817886256127753E-2</v>
      </c>
      <c r="U104" s="5">
        <f t="shared" si="180"/>
        <v>4.1411478367322271E-2</v>
      </c>
      <c r="V104" s="5">
        <f t="shared" si="181"/>
        <v>1.0758172088445291E-2</v>
      </c>
      <c r="W104" s="5">
        <f t="shared" si="182"/>
        <v>7.7587901018866673E-2</v>
      </c>
      <c r="X104" s="5">
        <f t="shared" si="183"/>
        <v>7.2972503804130381E-2</v>
      </c>
      <c r="Y104" s="5">
        <f t="shared" si="184"/>
        <v>3.431582915323983E-2</v>
      </c>
      <c r="Z104" s="5">
        <f t="shared" si="185"/>
        <v>5.822402418839915E-3</v>
      </c>
      <c r="AA104" s="5">
        <f t="shared" si="186"/>
        <v>1.2982691128432802E-2</v>
      </c>
      <c r="AB104" s="5">
        <f t="shared" si="187"/>
        <v>1.4474288859775397E-2</v>
      </c>
      <c r="AC104" s="5">
        <f t="shared" si="188"/>
        <v>1.4100881254779667E-3</v>
      </c>
      <c r="AD104" s="5">
        <f t="shared" si="189"/>
        <v>4.3251036332183926E-2</v>
      </c>
      <c r="AE104" s="5">
        <f t="shared" si="190"/>
        <v>4.0678203325998093E-2</v>
      </c>
      <c r="AF104" s="5">
        <f t="shared" si="191"/>
        <v>1.9129208987299293E-2</v>
      </c>
      <c r="AG104" s="5">
        <f t="shared" si="192"/>
        <v>5.9970960131024683E-3</v>
      </c>
      <c r="AH104" s="5">
        <f t="shared" si="193"/>
        <v>1.3690126845764866E-3</v>
      </c>
      <c r="AI104" s="5">
        <f t="shared" si="194"/>
        <v>3.0526005514926948E-3</v>
      </c>
      <c r="AJ104" s="5">
        <f t="shared" si="195"/>
        <v>3.4033176726394648E-3</v>
      </c>
      <c r="AK104" s="5">
        <f t="shared" si="196"/>
        <v>2.5295527503014486E-3</v>
      </c>
      <c r="AL104" s="5">
        <f t="shared" si="197"/>
        <v>1.1828617755610181E-4</v>
      </c>
      <c r="AM104" s="5">
        <f t="shared" si="198"/>
        <v>1.9288080942960584E-2</v>
      </c>
      <c r="AN104" s="5">
        <f t="shared" si="199"/>
        <v>1.814070933098591E-2</v>
      </c>
      <c r="AO104" s="5">
        <f t="shared" si="200"/>
        <v>8.5307951580175963E-3</v>
      </c>
      <c r="AP104" s="5">
        <f t="shared" si="201"/>
        <v>2.674443970198062E-3</v>
      </c>
      <c r="AQ104" s="5">
        <f t="shared" si="202"/>
        <v>6.2883797030981441E-4</v>
      </c>
      <c r="AR104" s="5">
        <f t="shared" si="203"/>
        <v>2.5751510743632101E-4</v>
      </c>
      <c r="AS104" s="5">
        <f t="shared" si="204"/>
        <v>5.7420268477716596E-4</v>
      </c>
      <c r="AT104" s="5">
        <f t="shared" si="205"/>
        <v>6.4017355425804827E-4</v>
      </c>
      <c r="AU104" s="5">
        <f t="shared" si="206"/>
        <v>4.7581593333536807E-4</v>
      </c>
      <c r="AV104" s="5">
        <f t="shared" si="207"/>
        <v>2.6524151252803948E-4</v>
      </c>
      <c r="AW104" s="5">
        <f t="shared" si="208"/>
        <v>6.8906350347247387E-6</v>
      </c>
      <c r="AX104" s="5">
        <f t="shared" si="209"/>
        <v>7.1680376165800851E-3</v>
      </c>
      <c r="AY104" s="5">
        <f t="shared" si="210"/>
        <v>6.741639422837945E-3</v>
      </c>
      <c r="AZ104" s="5">
        <f t="shared" si="211"/>
        <v>3.1703029851876717E-3</v>
      </c>
      <c r="BA104" s="5">
        <f t="shared" si="212"/>
        <v>9.9390473518372541E-4</v>
      </c>
      <c r="BB104" s="5">
        <f t="shared" si="213"/>
        <v>2.3369531884714011E-4</v>
      </c>
      <c r="BC104" s="5">
        <f t="shared" si="214"/>
        <v>4.3958741813194884E-5</v>
      </c>
      <c r="BD104" s="5">
        <f t="shared" si="215"/>
        <v>4.036609211456077E-5</v>
      </c>
      <c r="BE104" s="5">
        <f t="shared" si="216"/>
        <v>9.0007606531879972E-5</v>
      </c>
      <c r="BF104" s="5">
        <f t="shared" si="217"/>
        <v>1.0034869378246573E-4</v>
      </c>
      <c r="BG104" s="5">
        <f t="shared" si="218"/>
        <v>7.4585254379068555E-5</v>
      </c>
      <c r="BH104" s="5">
        <f t="shared" si="219"/>
        <v>4.1577224085619362E-5</v>
      </c>
      <c r="BI104" s="5">
        <f t="shared" si="220"/>
        <v>1.8541633485676595E-5</v>
      </c>
      <c r="BJ104" s="8">
        <f t="shared" si="221"/>
        <v>0.65774469497303278</v>
      </c>
      <c r="BK104" s="8">
        <f t="shared" si="222"/>
        <v>0.19525000754788679</v>
      </c>
      <c r="BL104" s="8">
        <f t="shared" si="223"/>
        <v>0.13986655778042534</v>
      </c>
      <c r="BM104" s="8">
        <f t="shared" si="224"/>
        <v>0.60581149940724344</v>
      </c>
      <c r="BN104" s="8">
        <f t="shared" si="225"/>
        <v>0.38613741452513806</v>
      </c>
    </row>
    <row r="105" spans="1:66" x14ac:dyDescent="0.25">
      <c r="A105" t="s">
        <v>272</v>
      </c>
      <c r="B105" t="s">
        <v>476</v>
      </c>
      <c r="C105" t="s">
        <v>312</v>
      </c>
      <c r="D105" s="7" t="s">
        <v>489</v>
      </c>
      <c r="E105">
        <f>VLOOKUP(A105,home!$A$2:$E$405,3,FALSE)</f>
        <v>1.3837999999999999</v>
      </c>
      <c r="F105">
        <f>VLOOKUP(B105,home!$B$2:$E$405,3,FALSE)</f>
        <v>1.0840000000000001</v>
      </c>
      <c r="G105">
        <f>VLOOKUP(C105,away!$B$2:$E$405,4,FALSE)</f>
        <v>0.1807</v>
      </c>
      <c r="H105">
        <f>VLOOKUP(A105,away!$A$2:$E$405,3,FALSE)</f>
        <v>0.90910000000000002</v>
      </c>
      <c r="I105">
        <f>VLOOKUP(C105,away!$B$2:$E$405,3,FALSE)</f>
        <v>1.1000000000000001</v>
      </c>
      <c r="J105">
        <f>VLOOKUP(B105,home!$B$2:$E$405,4,FALSE)</f>
        <v>0.27500000000000002</v>
      </c>
      <c r="K105" s="3">
        <f t="shared" si="170"/>
        <v>0.27105708344000001</v>
      </c>
      <c r="L105" s="3">
        <f t="shared" si="171"/>
        <v>0.27500275000000002</v>
      </c>
      <c r="M105" s="5">
        <f t="shared" si="172"/>
        <v>0.57922757316568696</v>
      </c>
      <c r="N105" s="5">
        <f t="shared" si="173"/>
        <v>0.1570037366303203</v>
      </c>
      <c r="O105" s="5">
        <f t="shared" si="174"/>
        <v>0.15928917549639013</v>
      </c>
      <c r="P105" s="5">
        <f t="shared" si="175"/>
        <v>4.3176459333613817E-2</v>
      </c>
      <c r="Q105" s="5">
        <f t="shared" si="176"/>
        <v>2.1278487470098258E-2</v>
      </c>
      <c r="R105" s="5">
        <f t="shared" si="177"/>
        <v>2.190248065336995E-2</v>
      </c>
      <c r="S105" s="5">
        <f t="shared" si="178"/>
        <v>8.0460889939969898E-4</v>
      </c>
      <c r="T105" s="5">
        <f t="shared" si="179"/>
        <v>5.8516425701175632E-3</v>
      </c>
      <c r="U105" s="5">
        <f t="shared" si="180"/>
        <v>5.9368225260034834E-3</v>
      </c>
      <c r="V105" s="5">
        <f t="shared" si="181"/>
        <v>6.6640787439895394E-6</v>
      </c>
      <c r="W105" s="5">
        <f t="shared" si="182"/>
        <v>1.92256158455314E-3</v>
      </c>
      <c r="X105" s="5">
        <f t="shared" si="183"/>
        <v>5.2870972279647104E-4</v>
      </c>
      <c r="Y105" s="5">
        <f t="shared" si="184"/>
        <v>7.2698313860383607E-5</v>
      </c>
      <c r="Z105" s="5">
        <f t="shared" si="185"/>
        <v>2.007747470499512E-3</v>
      </c>
      <c r="AA105" s="5">
        <f t="shared" si="186"/>
        <v>5.4421417363763509E-4</v>
      </c>
      <c r="AB105" s="5">
        <f t="shared" si="187"/>
        <v>7.3756553336463553E-5</v>
      </c>
      <c r="AC105" s="5">
        <f t="shared" si="188"/>
        <v>3.1046878012180659E-8</v>
      </c>
      <c r="AD105" s="5">
        <f t="shared" si="189"/>
        <v>1.3028098396068976E-4</v>
      </c>
      <c r="AE105" s="5">
        <f t="shared" si="190"/>
        <v>3.5827628861895576E-5</v>
      </c>
      <c r="AF105" s="5">
        <f t="shared" si="191"/>
        <v>4.926348231500327E-6</v>
      </c>
      <c r="AG105" s="5">
        <f t="shared" si="192"/>
        <v>4.515864370400757E-7</v>
      </c>
      <c r="AH105" s="5">
        <f t="shared" si="193"/>
        <v>1.3803401892322737E-4</v>
      </c>
      <c r="AI105" s="5">
        <f t="shared" si="194"/>
        <v>3.7415098584831779E-5</v>
      </c>
      <c r="AJ105" s="5">
        <f t="shared" si="195"/>
        <v>5.0708137495122868E-6</v>
      </c>
      <c r="AK105" s="5">
        <f t="shared" si="196"/>
        <v>4.5815999520341719E-7</v>
      </c>
      <c r="AL105" s="5">
        <f t="shared" si="197"/>
        <v>9.257116394527321E-11</v>
      </c>
      <c r="AM105" s="5">
        <f t="shared" si="198"/>
        <v>7.0627167080156026E-6</v>
      </c>
      <c r="AN105" s="5">
        <f t="shared" si="199"/>
        <v>1.9422665171752376E-6</v>
      </c>
      <c r="AO105" s="5">
        <f t="shared" si="200"/>
        <v>2.6706431672805631E-7</v>
      </c>
      <c r="AP105" s="5">
        <f t="shared" si="201"/>
        <v>2.4481140509028841E-8</v>
      </c>
      <c r="AQ105" s="5">
        <f t="shared" si="202"/>
        <v>1.6830952407798324E-9</v>
      </c>
      <c r="AR105" s="5">
        <f t="shared" si="203"/>
        <v>7.5919469594879146E-6</v>
      </c>
      <c r="AS105" s="5">
        <f t="shared" si="204"/>
        <v>2.0578510004699698E-6</v>
      </c>
      <c r="AT105" s="5">
        <f t="shared" si="205"/>
        <v>2.7889754517073805E-7</v>
      </c>
      <c r="AU105" s="5">
        <f t="shared" si="206"/>
        <v>2.519905172418531E-8</v>
      </c>
      <c r="AV105" s="5">
        <f t="shared" si="207"/>
        <v>1.7075953664528434E-9</v>
      </c>
      <c r="AW105" s="5">
        <f t="shared" si="208"/>
        <v>1.916774492596099E-13</v>
      </c>
      <c r="AX105" s="5">
        <f t="shared" si="209"/>
        <v>3.1906656533961097E-7</v>
      </c>
      <c r="AY105" s="5">
        <f t="shared" si="210"/>
        <v>8.7744182901447713E-8</v>
      </c>
      <c r="AZ105" s="5">
        <f t="shared" si="211"/>
        <v>1.206494579720055E-8</v>
      </c>
      <c r="BA105" s="5">
        <f t="shared" si="212"/>
        <v>1.1059644242770317E-9</v>
      </c>
      <c r="BB105" s="5">
        <f t="shared" si="213"/>
        <v>7.6035814519587599E-11</v>
      </c>
      <c r="BC105" s="5">
        <f t="shared" si="214"/>
        <v>4.1820116182753043E-12</v>
      </c>
      <c r="BD105" s="5">
        <f t="shared" si="215"/>
        <v>3.4796771528555268E-7</v>
      </c>
      <c r="BE105" s="5">
        <f t="shared" si="216"/>
        <v>9.4319114036582204E-8</v>
      </c>
      <c r="BF105" s="5">
        <f t="shared" si="217"/>
        <v>1.278293198170037E-8</v>
      </c>
      <c r="BG105" s="5">
        <f t="shared" si="218"/>
        <v>1.1549680869238677E-9</v>
      </c>
      <c r="BH105" s="5">
        <f t="shared" si="219"/>
        <v>7.8265570276964982E-11</v>
      </c>
      <c r="BI105" s="5">
        <f t="shared" si="220"/>
        <v>4.2428874426084999E-12</v>
      </c>
      <c r="BJ105" s="8">
        <f t="shared" si="221"/>
        <v>0.18683904111289121</v>
      </c>
      <c r="BK105" s="8">
        <f t="shared" si="222"/>
        <v>0.62321542436107646</v>
      </c>
      <c r="BL105" s="8">
        <f t="shared" si="223"/>
        <v>0.18793783940338049</v>
      </c>
      <c r="BM105" s="8">
        <f t="shared" si="224"/>
        <v>1.8122051854377111E-2</v>
      </c>
      <c r="BN105" s="8">
        <f t="shared" si="225"/>
        <v>0.98187791274947944</v>
      </c>
    </row>
    <row r="106" spans="1:66" x14ac:dyDescent="0.25">
      <c r="A106" t="s">
        <v>272</v>
      </c>
      <c r="B106" t="s">
        <v>341</v>
      </c>
      <c r="C106" t="s">
        <v>333</v>
      </c>
      <c r="D106" s="7" t="s">
        <v>489</v>
      </c>
      <c r="E106">
        <f>VLOOKUP(A106,home!$A$2:$E$405,3,FALSE)</f>
        <v>1.3837999999999999</v>
      </c>
      <c r="F106">
        <f>VLOOKUP(B106,home!$B$2:$E$405,3,FALSE)</f>
        <v>1.0117</v>
      </c>
      <c r="G106">
        <f>VLOOKUP(C106,away!$B$2:$E$405,4,FALSE)</f>
        <v>0.57809999999999995</v>
      </c>
      <c r="H106">
        <f>VLOOKUP(A106,away!$A$2:$E$405,3,FALSE)</f>
        <v>0.90910000000000002</v>
      </c>
      <c r="I106">
        <f>VLOOKUP(C106,away!$B$2:$E$405,3,FALSE)</f>
        <v>0.22</v>
      </c>
      <c r="J106">
        <f>VLOOKUP(B106,home!$B$2:$E$405,4,FALSE)</f>
        <v>0.66</v>
      </c>
      <c r="K106" s="3">
        <f t="shared" si="170"/>
        <v>0.80933448492599991</v>
      </c>
      <c r="L106" s="3">
        <f t="shared" si="171"/>
        <v>0.13200132000000001</v>
      </c>
      <c r="M106" s="5">
        <f t="shared" si="172"/>
        <v>0.3901063811299193</v>
      </c>
      <c r="N106" s="5">
        <f t="shared" si="173"/>
        <v>0.31572654703812902</v>
      </c>
      <c r="O106" s="5">
        <f t="shared" si="174"/>
        <v>5.1494557249572442E-2</v>
      </c>
      <c r="P106" s="5">
        <f t="shared" si="175"/>
        <v>4.167632096807513E-2</v>
      </c>
      <c r="Q106" s="5">
        <f t="shared" si="176"/>
        <v>0.12776419116228432</v>
      </c>
      <c r="R106" s="5">
        <f t="shared" si="177"/>
        <v>3.3986747648795659E-3</v>
      </c>
      <c r="S106" s="5">
        <f t="shared" si="178"/>
        <v>1.1131038951497974E-3</v>
      </c>
      <c r="T106" s="5">
        <f t="shared" si="179"/>
        <v>1.6865041882153865E-2</v>
      </c>
      <c r="U106" s="5">
        <f t="shared" si="180"/>
        <v>2.7506646902647975E-3</v>
      </c>
      <c r="V106" s="5">
        <f t="shared" si="181"/>
        <v>1.3212941520296648E-5</v>
      </c>
      <c r="W106" s="5">
        <f t="shared" si="182"/>
        <v>3.4467988615438122E-2</v>
      </c>
      <c r="X106" s="5">
        <f t="shared" si="183"/>
        <v>4.5498199949828046E-3</v>
      </c>
      <c r="Y106" s="5">
        <f t="shared" si="184"/>
        <v>3.0029112255006184E-4</v>
      </c>
      <c r="Z106" s="5">
        <f t="shared" si="185"/>
        <v>1.4954318507159751E-4</v>
      </c>
      <c r="AA106" s="5">
        <f t="shared" si="186"/>
        <v>1.2103045666411485E-4</v>
      </c>
      <c r="AB106" s="5">
        <f t="shared" si="187"/>
        <v>4.897706115230497E-5</v>
      </c>
      <c r="AC106" s="5">
        <f t="shared" si="188"/>
        <v>8.8223818291775426E-8</v>
      </c>
      <c r="AD106" s="5">
        <f t="shared" si="189"/>
        <v>6.9740329531277102E-3</v>
      </c>
      <c r="AE106" s="5">
        <f t="shared" si="190"/>
        <v>9.2058155553635592E-4</v>
      </c>
      <c r="AF106" s="5">
        <f t="shared" si="191"/>
        <v>6.0758990249226155E-5</v>
      </c>
      <c r="AG106" s="5">
        <f t="shared" si="192"/>
        <v>2.6734223049216613E-6</v>
      </c>
      <c r="AH106" s="5">
        <f t="shared" si="193"/>
        <v>4.9349744566137904E-6</v>
      </c>
      <c r="AI106" s="5">
        <f t="shared" si="194"/>
        <v>3.9940450099664886E-6</v>
      </c>
      <c r="AJ106" s="5">
        <f t="shared" si="195"/>
        <v>1.616259180456244E-6</v>
      </c>
      <c r="AK106" s="5">
        <f t="shared" si="196"/>
        <v>4.3603143044049098E-7</v>
      </c>
      <c r="AL106" s="5">
        <f t="shared" si="197"/>
        <v>3.7700938472294844E-10</v>
      </c>
      <c r="AM106" s="5">
        <f t="shared" si="198"/>
        <v>1.1288650735953134E-3</v>
      </c>
      <c r="AN106" s="5">
        <f t="shared" si="199"/>
        <v>1.4901167981647853E-4</v>
      </c>
      <c r="AO106" s="5">
        <f t="shared" si="200"/>
        <v>9.8348692155962615E-6</v>
      </c>
      <c r="AP106" s="5">
        <f t="shared" si="201"/>
        <v>4.3273857282869056E-7</v>
      </c>
      <c r="AQ106" s="5">
        <f t="shared" si="202"/>
        <v>1.4280515707075819E-8</v>
      </c>
      <c r="AR106" s="5">
        <f t="shared" si="203"/>
        <v>1.3028462848786068E-7</v>
      </c>
      <c r="AS106" s="5">
        <f t="shared" si="204"/>
        <v>1.0544384269099797E-7</v>
      </c>
      <c r="AT106" s="5">
        <f t="shared" si="205"/>
        <v>4.2669669056468498E-8</v>
      </c>
      <c r="AU106" s="5">
        <f t="shared" si="206"/>
        <v>1.1511344875926603E-8</v>
      </c>
      <c r="AV106" s="5">
        <f t="shared" si="207"/>
        <v>2.3291320939909014E-9</v>
      </c>
      <c r="AW106" s="5">
        <f t="shared" si="208"/>
        <v>1.1188090740345837E-12</v>
      </c>
      <c r="AX106" s="5">
        <f t="shared" si="209"/>
        <v>1.5227157214820226E-4</v>
      </c>
      <c r="AY106" s="5">
        <f t="shared" si="210"/>
        <v>2.0100048522037934E-5</v>
      </c>
      <c r="AZ106" s="5">
        <f t="shared" si="211"/>
        <v>1.3266164684865283E-6</v>
      </c>
      <c r="BA106" s="5">
        <f t="shared" si="212"/>
        <v>5.8371708324653403E-8</v>
      </c>
      <c r="BB106" s="5">
        <f t="shared" si="213"/>
        <v>1.9262856373773089E-9</v>
      </c>
      <c r="BC106" s="5">
        <f t="shared" si="214"/>
        <v>5.0854449366169251E-11</v>
      </c>
      <c r="BD106" s="5">
        <f t="shared" si="215"/>
        <v>2.8662904893512012E-9</v>
      </c>
      <c r="BE106" s="5">
        <f t="shared" si="216"/>
        <v>2.3197877368473469E-9</v>
      </c>
      <c r="BF106" s="5">
        <f t="shared" si="217"/>
        <v>9.3874210656949909E-10</v>
      </c>
      <c r="BG106" s="5">
        <f t="shared" si="218"/>
        <v>2.532521197662579E-10</v>
      </c>
      <c r="BH106" s="5">
        <f t="shared" si="219"/>
        <v>5.1241418476860492E-11</v>
      </c>
      <c r="BI106" s="5">
        <f t="shared" si="220"/>
        <v>8.294289405969503E-12</v>
      </c>
      <c r="BJ106" s="8">
        <f t="shared" si="221"/>
        <v>0.50909384396445967</v>
      </c>
      <c r="BK106" s="8">
        <f t="shared" si="222"/>
        <v>0.43292920758401421</v>
      </c>
      <c r="BL106" s="8">
        <f t="shared" si="223"/>
        <v>5.7825184208836075E-2</v>
      </c>
      <c r="BM106" s="8">
        <f t="shared" si="224"/>
        <v>6.9811006582118348E-2</v>
      </c>
      <c r="BN106" s="8">
        <f t="shared" si="225"/>
        <v>0.93016667231285977</v>
      </c>
    </row>
    <row r="107" spans="1:66" x14ac:dyDescent="0.25">
      <c r="A107" t="s">
        <v>34</v>
      </c>
      <c r="B107" t="s">
        <v>201</v>
      </c>
      <c r="C107" t="s">
        <v>200</v>
      </c>
      <c r="D107" s="7" t="s">
        <v>489</v>
      </c>
      <c r="E107">
        <f>VLOOKUP(A107,home!$A$2:$E$405,3,FALSE)</f>
        <v>1.4202999999999999</v>
      </c>
      <c r="F107">
        <f>VLOOKUP(B107,home!$B$2:$E$405,3,FALSE)</f>
        <v>1.4081999999999999</v>
      </c>
      <c r="G107">
        <f>VLOOKUP(C107,away!$B$2:$E$405,4,FALSE)</f>
        <v>1.0561</v>
      </c>
      <c r="H107">
        <f>VLOOKUP(A107,away!$A$2:$E$405,3,FALSE)</f>
        <v>1.2029000000000001</v>
      </c>
      <c r="I107">
        <f>VLOOKUP(C107,away!$B$2:$E$405,3,FALSE)</f>
        <v>1.0391999999999999</v>
      </c>
      <c r="J107">
        <f>VLOOKUP(B107,home!$B$2:$E$405,4,FALSE)</f>
        <v>0.83130000000000004</v>
      </c>
      <c r="K107" s="3">
        <f t="shared" si="170"/>
        <v>2.1122701884059998</v>
      </c>
      <c r="L107" s="3">
        <f t="shared" si="171"/>
        <v>1.0391696241840001</v>
      </c>
      <c r="M107" s="5">
        <f t="shared" si="172"/>
        <v>4.2790472231480151E-2</v>
      </c>
      <c r="N107" s="5">
        <f t="shared" si="173"/>
        <v>9.0385038842370272E-2</v>
      </c>
      <c r="O107" s="5">
        <f t="shared" si="174"/>
        <v>4.4466558947443113E-2</v>
      </c>
      <c r="P107" s="5">
        <f t="shared" si="175"/>
        <v>9.3925386845682163E-2</v>
      </c>
      <c r="Q107" s="5">
        <f t="shared" si="176"/>
        <v>9.5458811512328559E-2</v>
      </c>
      <c r="R107" s="5">
        <f t="shared" si="177"/>
        <v>2.3104148675085069E-2</v>
      </c>
      <c r="S107" s="5">
        <f t="shared" si="178"/>
        <v>5.1541720820393759E-2</v>
      </c>
      <c r="T107" s="5">
        <f t="shared" si="179"/>
        <v>9.9197897284317757E-2</v>
      </c>
      <c r="U107" s="5">
        <f t="shared" si="180"/>
        <v>4.880220447488217E-2</v>
      </c>
      <c r="V107" s="5">
        <f t="shared" si="181"/>
        <v>1.2570493212599234E-2</v>
      </c>
      <c r="W107" s="5">
        <f t="shared" si="182"/>
        <v>6.7211600592719675E-2</v>
      </c>
      <c r="X107" s="5">
        <f t="shared" si="183"/>
        <v>6.9844253728741618E-2</v>
      </c>
      <c r="Y107" s="5">
        <f t="shared" si="184"/>
        <v>3.6290013449354182E-2</v>
      </c>
      <c r="Z107" s="5">
        <f t="shared" si="185"/>
        <v>8.0030431652598072E-3</v>
      </c>
      <c r="AA107" s="5">
        <f t="shared" si="186"/>
        <v>1.6904589494504681E-2</v>
      </c>
      <c r="AB107" s="5">
        <f t="shared" si="187"/>
        <v>1.7853530218241747E-2</v>
      </c>
      <c r="AC107" s="5">
        <f t="shared" si="188"/>
        <v>1.7245200512267811E-3</v>
      </c>
      <c r="AD107" s="5">
        <f t="shared" si="189"/>
        <v>3.5492265061763201E-2</v>
      </c>
      <c r="AE107" s="5">
        <f t="shared" si="190"/>
        <v>3.6882483745671379E-2</v>
      </c>
      <c r="AF107" s="5">
        <f t="shared" si="191"/>
        <v>1.9163578386480907E-2</v>
      </c>
      <c r="AG107" s="5">
        <f t="shared" si="192"/>
        <v>6.6380695166333315E-3</v>
      </c>
      <c r="AH107" s="5">
        <f t="shared" si="193"/>
        <v>2.0791298395928404E-3</v>
      </c>
      <c r="AI107" s="5">
        <f t="shared" si="194"/>
        <v>4.3916839779973051E-3</v>
      </c>
      <c r="AJ107" s="5">
        <f t="shared" si="195"/>
        <v>4.6382115718119907E-3</v>
      </c>
      <c r="AK107" s="5">
        <f t="shared" si="196"/>
        <v>3.2657186768860666E-3</v>
      </c>
      <c r="AL107" s="5">
        <f t="shared" si="197"/>
        <v>1.5141334459538704E-4</v>
      </c>
      <c r="AM107" s="5">
        <f t="shared" si="198"/>
        <v>1.4993850681793248E-2</v>
      </c>
      <c r="AN107" s="5">
        <f t="shared" si="199"/>
        <v>1.5581154178070102E-2</v>
      </c>
      <c r="AO107" s="5">
        <f t="shared" si="200"/>
        <v>8.0957310657890341E-3</v>
      </c>
      <c r="AP107" s="5">
        <f t="shared" si="201"/>
        <v>2.8042792697102422E-3</v>
      </c>
      <c r="AQ107" s="5">
        <f t="shared" si="202"/>
        <v>7.2853045870294349E-4</v>
      </c>
      <c r="AR107" s="5">
        <f t="shared" si="203"/>
        <v>4.3211371480788658E-4</v>
      </c>
      <c r="AS107" s="5">
        <f t="shared" si="204"/>
        <v>9.1274091779007104E-4</v>
      </c>
      <c r="AT107" s="5">
        <f t="shared" si="205"/>
        <v>9.6397771519314958E-4</v>
      </c>
      <c r="AU107" s="5">
        <f t="shared" si="206"/>
        <v>6.7872713003007293E-4</v>
      </c>
      <c r="AV107" s="5">
        <f t="shared" si="207"/>
        <v>3.5841377070622142E-4</v>
      </c>
      <c r="AW107" s="5">
        <f t="shared" si="208"/>
        <v>9.2320376106852697E-6</v>
      </c>
      <c r="AX107" s="5">
        <f t="shared" si="209"/>
        <v>5.2785106340938097E-3</v>
      </c>
      <c r="AY107" s="5">
        <f t="shared" si="210"/>
        <v>5.4852679118825116E-3</v>
      </c>
      <c r="AZ107" s="5">
        <f t="shared" si="211"/>
        <v>2.8500618972697516E-3</v>
      </c>
      <c r="BA107" s="5">
        <f t="shared" si="212"/>
        <v>9.8723258356231565E-4</v>
      </c>
      <c r="BB107" s="5">
        <f t="shared" si="213"/>
        <v>2.564755282106627E-4</v>
      </c>
      <c r="BC107" s="5">
        <f t="shared" si="214"/>
        <v>5.3304315652613466E-5</v>
      </c>
      <c r="BD107" s="5">
        <f t="shared" si="215"/>
        <v>7.4839907770277248E-5</v>
      </c>
      <c r="BE107" s="5">
        <f t="shared" si="216"/>
        <v>1.5808210608621117E-4</v>
      </c>
      <c r="BF107" s="5">
        <f t="shared" si="217"/>
        <v>1.669560600031693E-4</v>
      </c>
      <c r="BG107" s="5">
        <f t="shared" si="218"/>
        <v>1.1755210277280592E-4</v>
      </c>
      <c r="BH107" s="5">
        <f t="shared" si="219"/>
        <v>6.2075450567859055E-5</v>
      </c>
      <c r="BI107" s="5">
        <f t="shared" si="220"/>
        <v>2.6224024733271795E-5</v>
      </c>
      <c r="BJ107" s="8">
        <f t="shared" si="221"/>
        <v>0.61367841064511819</v>
      </c>
      <c r="BK107" s="8">
        <f t="shared" si="222"/>
        <v>0.20818927441786</v>
      </c>
      <c r="BL107" s="8">
        <f t="shared" si="223"/>
        <v>0.16945747877690595</v>
      </c>
      <c r="BM107" s="8">
        <f t="shared" si="224"/>
        <v>0.60372175407648276</v>
      </c>
      <c r="BN107" s="8">
        <f t="shared" si="225"/>
        <v>0.39013041705438933</v>
      </c>
    </row>
    <row r="108" spans="1:66" x14ac:dyDescent="0.25">
      <c r="A108" t="s">
        <v>10</v>
      </c>
      <c r="B108" t="s">
        <v>462</v>
      </c>
      <c r="C108" t="s">
        <v>39</v>
      </c>
      <c r="D108" s="7" t="s">
        <v>490</v>
      </c>
      <c r="E108">
        <f>VLOOKUP(A108,home!$A$2:$E$405,3,FALSE)</f>
        <v>1.4167000000000001</v>
      </c>
      <c r="F108">
        <f>VLOOKUP(B108,home!$B$2:$E$405,3,FALSE)</f>
        <v>0.84699999999999998</v>
      </c>
      <c r="G108">
        <f>VLOOKUP(C108,away!$B$2:$E$405,4,FALSE)</f>
        <v>1.0588</v>
      </c>
      <c r="H108">
        <f>VLOOKUP(A108,away!$A$2:$E$405,3,FALSE)</f>
        <v>1.2778</v>
      </c>
      <c r="I108">
        <f>VLOOKUP(C108,away!$B$2:$E$405,3,FALSE)</f>
        <v>0.78259999999999996</v>
      </c>
      <c r="J108">
        <f>VLOOKUP(B108,home!$B$2:$E$405,4,FALSE)</f>
        <v>1.4087000000000001</v>
      </c>
      <c r="K108" s="3">
        <f t="shared" si="170"/>
        <v>1.2705016601199999</v>
      </c>
      <c r="L108" s="3">
        <f t="shared" si="171"/>
        <v>1.408708846636</v>
      </c>
      <c r="M108" s="5">
        <f t="shared" si="172"/>
        <v>6.8617305674587056E-2</v>
      </c>
      <c r="N108" s="5">
        <f t="shared" si="173"/>
        <v>8.7178400772524339E-2</v>
      </c>
      <c r="O108" s="5">
        <f t="shared" si="174"/>
        <v>9.666180553611739E-2</v>
      </c>
      <c r="P108" s="5">
        <f t="shared" si="175"/>
        <v>0.12280898440383374</v>
      </c>
      <c r="Q108" s="5">
        <f t="shared" si="176"/>
        <v>5.5380151454049439E-2</v>
      </c>
      <c r="R108" s="5">
        <f t="shared" si="177"/>
        <v>6.8084170295268642E-2</v>
      </c>
      <c r="S108" s="5">
        <f t="shared" si="178"/>
        <v>5.494986469530979E-2</v>
      </c>
      <c r="T108" s="5">
        <f t="shared" si="179"/>
        <v>7.8014509281360986E-2</v>
      </c>
      <c r="U108" s="5">
        <f t="shared" si="180"/>
        <v>8.6501051388031588E-2</v>
      </c>
      <c r="V108" s="5">
        <f t="shared" si="181"/>
        <v>1.0927494504994299E-2</v>
      </c>
      <c r="W108" s="5">
        <f t="shared" si="182"/>
        <v>2.345352478668895E-2</v>
      </c>
      <c r="X108" s="5">
        <f t="shared" si="183"/>
        <v>3.3039187851805429E-2</v>
      </c>
      <c r="Y108" s="5">
        <f t="shared" si="184"/>
        <v>2.3271298106253491E-2</v>
      </c>
      <c r="Z108" s="5">
        <f t="shared" si="185"/>
        <v>3.1970257670272312E-2</v>
      </c>
      <c r="AA108" s="5">
        <f t="shared" si="186"/>
        <v>4.061826544454513E-2</v>
      </c>
      <c r="AB108" s="5">
        <f t="shared" si="187"/>
        <v>2.580278683924471E-2</v>
      </c>
      <c r="AC108" s="5">
        <f t="shared" si="188"/>
        <v>1.2223542671228058E-3</v>
      </c>
      <c r="AD108" s="5">
        <f t="shared" si="189"/>
        <v>7.4494355442884692E-3</v>
      </c>
      <c r="AE108" s="5">
        <f t="shared" si="190"/>
        <v>1.0494085753683833E-2</v>
      </c>
      <c r="AF108" s="5">
        <f t="shared" si="191"/>
        <v>7.3915557192856174E-3</v>
      </c>
      <c r="AG108" s="5">
        <f t="shared" si="192"/>
        <v>3.4708499773868579E-3</v>
      </c>
      <c r="AH108" s="5">
        <f t="shared" si="193"/>
        <v>1.1259196202336249E-2</v>
      </c>
      <c r="AI108" s="5">
        <f t="shared" si="194"/>
        <v>1.4304827466685002E-2</v>
      </c>
      <c r="AJ108" s="5">
        <f t="shared" si="195"/>
        <v>9.0871535220767349E-3</v>
      </c>
      <c r="AK108" s="5">
        <f t="shared" si="196"/>
        <v>3.8484145451879331E-3</v>
      </c>
      <c r="AL108" s="5">
        <f t="shared" si="197"/>
        <v>8.7509169677375413E-5</v>
      </c>
      <c r="AM108" s="5">
        <f t="shared" si="198"/>
        <v>1.8929040451950863E-3</v>
      </c>
      <c r="AN108" s="5">
        <f t="shared" si="199"/>
        <v>2.6665506742993886E-3</v>
      </c>
      <c r="AO108" s="5">
        <f t="shared" si="200"/>
        <v>1.8781967624443706E-3</v>
      </c>
      <c r="AP108" s="5">
        <f t="shared" si="201"/>
        <v>8.8194413165949305E-4</v>
      </c>
      <c r="AQ108" s="5">
        <f t="shared" si="202"/>
        <v>3.1060062512685795E-4</v>
      </c>
      <c r="AR108" s="5">
        <f t="shared" si="203"/>
        <v>3.1721858592483085E-3</v>
      </c>
      <c r="AS108" s="5">
        <f t="shared" si="204"/>
        <v>4.0302674003841639E-3</v>
      </c>
      <c r="AT108" s="5">
        <f t="shared" si="205"/>
        <v>2.5602307114577991E-3</v>
      </c>
      <c r="AU108" s="5">
        <f t="shared" si="206"/>
        <v>1.0842591230657808E-3</v>
      </c>
      <c r="AV108" s="5">
        <f t="shared" si="207"/>
        <v>3.4438825396383244E-4</v>
      </c>
      <c r="AW108" s="5">
        <f t="shared" si="208"/>
        <v>4.3505838280424115E-6</v>
      </c>
      <c r="AX108" s="5">
        <f t="shared" si="209"/>
        <v>4.0082295531137027E-4</v>
      </c>
      <c r="AY108" s="5">
        <f t="shared" si="210"/>
        <v>5.6464284308191338E-4</v>
      </c>
      <c r="AZ108" s="5">
        <f t="shared" si="211"/>
        <v>3.9770868411959722E-4</v>
      </c>
      <c r="BA108" s="5">
        <f t="shared" si="212"/>
        <v>1.8675191390107971E-4</v>
      </c>
      <c r="BB108" s="5">
        <f t="shared" si="213"/>
        <v>6.5769768309663828E-5</v>
      </c>
      <c r="BC108" s="5">
        <f t="shared" si="214"/>
        <v>1.8530090891804713E-5</v>
      </c>
      <c r="BD108" s="5">
        <f t="shared" si="215"/>
        <v>7.4478104718278559E-4</v>
      </c>
      <c r="BE108" s="5">
        <f t="shared" si="216"/>
        <v>9.4624555687164099E-4</v>
      </c>
      <c r="BF108" s="5">
        <f t="shared" si="217"/>
        <v>6.0110327544329694E-4</v>
      </c>
      <c r="BG108" s="5">
        <f t="shared" si="218"/>
        <v>2.545675697847595E-4</v>
      </c>
      <c r="BH108" s="5">
        <f t="shared" si="219"/>
        <v>8.0857130006062707E-5</v>
      </c>
      <c r="BI108" s="5">
        <f t="shared" si="220"/>
        <v>2.0545823581048259E-5</v>
      </c>
      <c r="BJ108" s="8">
        <f t="shared" si="221"/>
        <v>0.33840742174166799</v>
      </c>
      <c r="BK108" s="8">
        <f t="shared" si="222"/>
        <v>0.25917815555860696</v>
      </c>
      <c r="BL108" s="8">
        <f t="shared" si="223"/>
        <v>0.37000710299048267</v>
      </c>
      <c r="BM108" s="8">
        <f t="shared" si="224"/>
        <v>0.50027182756539545</v>
      </c>
      <c r="BN108" s="8">
        <f t="shared" si="225"/>
        <v>0.49873081813638059</v>
      </c>
    </row>
    <row r="109" spans="1:66" x14ac:dyDescent="0.25">
      <c r="A109" t="s">
        <v>10</v>
      </c>
      <c r="B109" t="s">
        <v>407</v>
      </c>
      <c r="C109" t="s">
        <v>208</v>
      </c>
      <c r="D109" s="7" t="s">
        <v>490</v>
      </c>
      <c r="E109">
        <f>VLOOKUP(A109,home!$A$2:$E$405,3,FALSE)</f>
        <v>1.4167000000000001</v>
      </c>
      <c r="F109">
        <f>VLOOKUP(B109,home!$B$2:$E$405,3,FALSE)</f>
        <v>1.6940999999999999</v>
      </c>
      <c r="G109">
        <f>VLOOKUP(C109,away!$B$2:$E$405,4,FALSE)</f>
        <v>1.7646999999999999</v>
      </c>
      <c r="H109">
        <f>VLOOKUP(A109,away!$A$2:$E$405,3,FALSE)</f>
        <v>1.2778</v>
      </c>
      <c r="I109">
        <f>VLOOKUP(C109,away!$B$2:$E$405,3,FALSE)</f>
        <v>0.97819999999999996</v>
      </c>
      <c r="J109">
        <f>VLOOKUP(B109,home!$B$2:$E$405,4,FALSE)</f>
        <v>0.93910000000000005</v>
      </c>
      <c r="K109" s="3">
        <f t="shared" si="170"/>
        <v>4.2353355351089998</v>
      </c>
      <c r="L109" s="3">
        <f t="shared" si="171"/>
        <v>1.173822372836</v>
      </c>
      <c r="M109" s="5">
        <f t="shared" si="172"/>
        <v>4.4754073299508399E-3</v>
      </c>
      <c r="N109" s="5">
        <f t="shared" si="173"/>
        <v>1.8954851698628077E-2</v>
      </c>
      <c r="O109" s="5">
        <f t="shared" si="174"/>
        <v>5.2533332514505217E-3</v>
      </c>
      <c r="P109" s="5">
        <f t="shared" si="175"/>
        <v>2.2249628997638094E-2</v>
      </c>
      <c r="Q109" s="5">
        <f t="shared" si="176"/>
        <v>4.0140078480960344E-2</v>
      </c>
      <c r="R109" s="5">
        <f t="shared" si="177"/>
        <v>3.0832400512579563E-3</v>
      </c>
      <c r="S109" s="5">
        <f t="shared" si="178"/>
        <v>2.7653683454661997E-2</v>
      </c>
      <c r="T109" s="5">
        <f t="shared" si="179"/>
        <v>4.7117322168344127E-2</v>
      </c>
      <c r="U109" s="5">
        <f t="shared" si="180"/>
        <v>1.3058556152364115E-2</v>
      </c>
      <c r="V109" s="5">
        <f t="shared" si="181"/>
        <v>1.527568459564628E-2</v>
      </c>
      <c r="W109" s="5">
        <f t="shared" si="182"/>
        <v>5.6668900257491814E-2</v>
      </c>
      <c r="X109" s="5">
        <f t="shared" si="183"/>
        <v>6.6519222966255648E-2</v>
      </c>
      <c r="Y109" s="5">
        <f t="shared" si="184"/>
        <v>3.9040876070728592E-2</v>
      </c>
      <c r="Z109" s="5">
        <f t="shared" si="185"/>
        <v>1.2063920509968679E-3</v>
      </c>
      <c r="AA109" s="5">
        <f t="shared" si="186"/>
        <v>5.1094751228600629E-3</v>
      </c>
      <c r="AB109" s="5">
        <f t="shared" si="187"/>
        <v>1.0820170776802324E-2</v>
      </c>
      <c r="AC109" s="5">
        <f t="shared" si="188"/>
        <v>4.7464717996657585E-3</v>
      </c>
      <c r="AD109" s="5">
        <f t="shared" si="189"/>
        <v>6.0002951749025674E-2</v>
      </c>
      <c r="AE109" s="5">
        <f t="shared" si="190"/>
        <v>7.0432807199205319E-2</v>
      </c>
      <c r="AF109" s="5">
        <f t="shared" si="191"/>
        <v>4.1337802436035867E-2</v>
      </c>
      <c r="AG109" s="5">
        <f t="shared" si="192"/>
        <v>1.6174412447764464E-2</v>
      </c>
      <c r="AH109" s="5">
        <f t="shared" si="193"/>
        <v>3.5402249496790835E-4</v>
      </c>
      <c r="AI109" s="5">
        <f t="shared" si="194"/>
        <v>1.4994040531655292E-3</v>
      </c>
      <c r="AJ109" s="5">
        <f t="shared" si="195"/>
        <v>3.175239633929215E-3</v>
      </c>
      <c r="AK109" s="5">
        <f t="shared" si="196"/>
        <v>4.4827350846889658E-3</v>
      </c>
      <c r="AL109" s="5">
        <f t="shared" si="197"/>
        <v>9.4388938306069043E-4</v>
      </c>
      <c r="AM109" s="5">
        <f t="shared" si="198"/>
        <v>5.0826526750815823E-2</v>
      </c>
      <c r="AN109" s="5">
        <f t="shared" si="199"/>
        <v>5.9661314233655054E-2</v>
      </c>
      <c r="AO109" s="5">
        <f t="shared" si="200"/>
        <v>3.5015892720131614E-2</v>
      </c>
      <c r="AP109" s="5">
        <f t="shared" si="201"/>
        <v>1.3700812759905232E-2</v>
      </c>
      <c r="AQ109" s="5">
        <f t="shared" si="202"/>
        <v>4.0205801359034302E-3</v>
      </c>
      <c r="AR109" s="5">
        <f t="shared" si="203"/>
        <v>8.3111905016110228E-5</v>
      </c>
      <c r="AS109" s="5">
        <f t="shared" si="204"/>
        <v>3.5200680470533555E-4</v>
      </c>
      <c r="AT109" s="5">
        <f t="shared" si="205"/>
        <v>7.4543346428434067E-4</v>
      </c>
      <c r="AU109" s="5">
        <f t="shared" si="206"/>
        <v>1.0523869467809581E-3</v>
      </c>
      <c r="AV109" s="5">
        <f t="shared" si="207"/>
        <v>1.1143029580965641E-3</v>
      </c>
      <c r="AW109" s="5">
        <f t="shared" si="208"/>
        <v>1.303493306095494E-4</v>
      </c>
      <c r="AX109" s="5">
        <f t="shared" si="209"/>
        <v>3.5877899145649733E-2</v>
      </c>
      <c r="AY109" s="5">
        <f t="shared" si="210"/>
        <v>4.2114280707517271E-2</v>
      </c>
      <c r="AZ109" s="5">
        <f t="shared" si="211"/>
        <v>2.471734245518966E-2</v>
      </c>
      <c r="BA109" s="5">
        <f t="shared" si="212"/>
        <v>9.6712565236502408E-3</v>
      </c>
      <c r="BB109" s="5">
        <f t="shared" si="213"/>
        <v>2.8380843202241946E-3</v>
      </c>
      <c r="BC109" s="5">
        <f t="shared" si="214"/>
        <v>6.6628137421484218E-4</v>
      </c>
      <c r="BD109" s="5">
        <f t="shared" si="215"/>
        <v>1.6259768926155117E-5</v>
      </c>
      <c r="BE109" s="5">
        <f t="shared" si="216"/>
        <v>6.8865577125605862E-5</v>
      </c>
      <c r="BF109" s="5">
        <f t="shared" si="217"/>
        <v>1.4583441297293399E-4</v>
      </c>
      <c r="BG109" s="5">
        <f t="shared" si="218"/>
        <v>2.0588589050200945E-4</v>
      </c>
      <c r="BH109" s="5">
        <f t="shared" si="219"/>
        <v>2.1799895705518034E-4</v>
      </c>
      <c r="BI109" s="5">
        <f t="shared" si="220"/>
        <v>1.8465974588650119E-4</v>
      </c>
      <c r="BJ109" s="8">
        <f t="shared" si="221"/>
        <v>0.73549949660129688</v>
      </c>
      <c r="BK109" s="8">
        <f t="shared" si="222"/>
        <v>0.11745904626814092</v>
      </c>
      <c r="BL109" s="8">
        <f t="shared" si="223"/>
        <v>5.1022923052838301E-2</v>
      </c>
      <c r="BM109" s="8">
        <f t="shared" si="224"/>
        <v>0.76904738678647944</v>
      </c>
      <c r="BN109" s="8">
        <f t="shared" si="225"/>
        <v>9.4156539809885836E-2</v>
      </c>
    </row>
    <row r="110" spans="1:66" x14ac:dyDescent="0.25">
      <c r="A110" t="s">
        <v>56</v>
      </c>
      <c r="B110" t="s">
        <v>259</v>
      </c>
      <c r="C110" t="s">
        <v>80</v>
      </c>
      <c r="D110" s="7" t="s">
        <v>490</v>
      </c>
      <c r="E110">
        <f>VLOOKUP(A110,home!$A$2:$E$405,3,FALSE)</f>
        <v>1.5570999999999999</v>
      </c>
      <c r="F110">
        <f>VLOOKUP(B110,home!$B$2:$E$405,3,FALSE)</f>
        <v>1.4450000000000001</v>
      </c>
      <c r="G110">
        <f>VLOOKUP(C110,away!$B$2:$E$405,4,FALSE)</f>
        <v>1.1238999999999999</v>
      </c>
      <c r="H110">
        <f>VLOOKUP(A110,away!$A$2:$E$405,3,FALSE)</f>
        <v>1.4857</v>
      </c>
      <c r="I110">
        <f>VLOOKUP(C110,away!$B$2:$E$405,3,FALSE)</f>
        <v>0.67310000000000003</v>
      </c>
      <c r="J110">
        <f>VLOOKUP(B110,home!$B$2:$E$405,4,FALSE)</f>
        <v>1.0096000000000001</v>
      </c>
      <c r="K110" s="3">
        <f t="shared" si="170"/>
        <v>2.5287856770499997</v>
      </c>
      <c r="L110" s="3">
        <f t="shared" si="171"/>
        <v>1.0096249068320002</v>
      </c>
      <c r="M110" s="5">
        <f t="shared" si="172"/>
        <v>2.9059477998687869E-2</v>
      </c>
      <c r="N110" s="5">
        <f t="shared" si="173"/>
        <v>7.3485191745631465E-2</v>
      </c>
      <c r="O110" s="5">
        <f t="shared" si="174"/>
        <v>2.9339172767011795E-2</v>
      </c>
      <c r="P110" s="5">
        <f t="shared" si="175"/>
        <v>7.4192479869714834E-2</v>
      </c>
      <c r="Q110" s="5">
        <f t="shared" si="176"/>
        <v>9.2914150180812866E-2</v>
      </c>
      <c r="R110" s="5">
        <f t="shared" si="177"/>
        <v>1.4810779785711121E-2</v>
      </c>
      <c r="S110" s="5">
        <f t="shared" si="178"/>
        <v>4.7355668858423655E-2</v>
      </c>
      <c r="T110" s="5">
        <f t="shared" si="179"/>
        <v>9.3808440219677658E-2</v>
      </c>
      <c r="U110" s="5">
        <f t="shared" si="180"/>
        <v>3.7453287788047948E-2</v>
      </c>
      <c r="V110" s="5">
        <f t="shared" si="181"/>
        <v>1.3433882469350634E-2</v>
      </c>
      <c r="W110" s="5">
        <f t="shared" si="182"/>
        <v>7.8319990724170743E-2</v>
      </c>
      <c r="X110" s="5">
        <f t="shared" si="183"/>
        <v>7.9073813337974003E-2</v>
      </c>
      <c r="Y110" s="5">
        <f t="shared" si="184"/>
        <v>3.9917445712101485E-2</v>
      </c>
      <c r="Z110" s="5">
        <f t="shared" si="185"/>
        <v>4.9844440537526223E-3</v>
      </c>
      <c r="AA110" s="5">
        <f t="shared" si="186"/>
        <v>1.2604590731186669E-2</v>
      </c>
      <c r="AB110" s="5">
        <f t="shared" si="187"/>
        <v>1.5937154253051016E-2</v>
      </c>
      <c r="AC110" s="5">
        <f t="shared" si="188"/>
        <v>2.1436488267365297E-3</v>
      </c>
      <c r="AD110" s="5">
        <f t="shared" si="189"/>
        <v>4.9513617692492962E-2</v>
      </c>
      <c r="AE110" s="5">
        <f t="shared" si="190"/>
        <v>4.9990181649698477E-2</v>
      </c>
      <c r="AF110" s="5">
        <f t="shared" si="191"/>
        <v>2.5235666245295794E-2</v>
      </c>
      <c r="AG110" s="5">
        <f t="shared" si="192"/>
        <v>8.4928523939167434E-3</v>
      </c>
      <c r="AH110" s="5">
        <f t="shared" si="193"/>
        <v>1.2581047158448269E-3</v>
      </c>
      <c r="AI110" s="5">
        <f t="shared" si="194"/>
        <v>3.181477185657458E-3</v>
      </c>
      <c r="AJ110" s="5">
        <f t="shared" si="195"/>
        <v>4.0226369694759618E-3</v>
      </c>
      <c r="AK110" s="5">
        <f t="shared" si="196"/>
        <v>3.390795584127543E-3</v>
      </c>
      <c r="AL110" s="5">
        <f t="shared" si="197"/>
        <v>2.1892013673827058E-4</v>
      </c>
      <c r="AM110" s="5">
        <f t="shared" si="198"/>
        <v>2.5041865447941125E-2</v>
      </c>
      <c r="AN110" s="5">
        <f t="shared" si="199"/>
        <v>2.528289106977704E-2</v>
      </c>
      <c r="AO110" s="5">
        <f t="shared" si="200"/>
        <v>1.2763118270383627E-2</v>
      </c>
      <c r="AP110" s="5">
        <f t="shared" si="201"/>
        <v>4.2953206982072906E-3</v>
      </c>
      <c r="AQ110" s="5">
        <f t="shared" si="202"/>
        <v>1.0841656899352743E-3</v>
      </c>
      <c r="AR110" s="5">
        <f t="shared" si="203"/>
        <v>2.5404277130394677E-4</v>
      </c>
      <c r="AS110" s="5">
        <f t="shared" si="204"/>
        <v>6.4241972143150923E-4</v>
      </c>
      <c r="AT110" s="5">
        <f t="shared" si="205"/>
        <v>8.1227089510522575E-4</v>
      </c>
      <c r="AU110" s="5">
        <f t="shared" si="206"/>
        <v>6.8468633514222593E-4</v>
      </c>
      <c r="AV110" s="5">
        <f t="shared" si="207"/>
        <v>4.3285624939487922E-4</v>
      </c>
      <c r="AW110" s="5">
        <f t="shared" si="208"/>
        <v>1.5525846524882084E-5</v>
      </c>
      <c r="AX110" s="5">
        <f t="shared" si="209"/>
        <v>1.0554251778561129E-2</v>
      </c>
      <c r="AY110" s="5">
        <f t="shared" si="210"/>
        <v>1.0655835468611253E-2</v>
      </c>
      <c r="AZ110" s="5">
        <f t="shared" si="211"/>
        <v>5.3791984461068797E-3</v>
      </c>
      <c r="BA110" s="5">
        <f t="shared" si="212"/>
        <v>1.8103242433271667E-3</v>
      </c>
      <c r="BB110" s="5">
        <f t="shared" si="213"/>
        <v>4.5693711137622539E-4</v>
      </c>
      <c r="BC110" s="5">
        <f t="shared" si="214"/>
        <v>9.2267017700261005E-5</v>
      </c>
      <c r="BD110" s="5">
        <f t="shared" si="215"/>
        <v>4.2747984884848389E-5</v>
      </c>
      <c r="BE110" s="5">
        <f t="shared" si="216"/>
        <v>1.0810049189955448E-4</v>
      </c>
      <c r="BF110" s="5">
        <f t="shared" si="217"/>
        <v>1.3668148779882644E-4</v>
      </c>
      <c r="BG110" s="5">
        <f t="shared" si="218"/>
        <v>1.1521272955451887E-4</v>
      </c>
      <c r="BH110" s="5">
        <f t="shared" si="219"/>
        <v>7.2837075077825637E-5</v>
      </c>
      <c r="BI110" s="5">
        <f t="shared" si="220"/>
        <v>3.6837870443004187E-5</v>
      </c>
      <c r="BJ110" s="8">
        <f t="shared" si="221"/>
        <v>0.68816752514369961</v>
      </c>
      <c r="BK110" s="8">
        <f t="shared" si="222"/>
        <v>0.17705991362826307</v>
      </c>
      <c r="BL110" s="8">
        <f t="shared" si="223"/>
        <v>0.1253366933921507</v>
      </c>
      <c r="BM110" s="8">
        <f t="shared" si="224"/>
        <v>0.6711070142482094</v>
      </c>
      <c r="BN110" s="8">
        <f t="shared" si="225"/>
        <v>0.31380125234756995</v>
      </c>
    </row>
    <row r="111" spans="1:66" x14ac:dyDescent="0.25">
      <c r="A111" t="s">
        <v>56</v>
      </c>
      <c r="B111" t="s">
        <v>72</v>
      </c>
      <c r="C111" t="s">
        <v>61</v>
      </c>
      <c r="D111" s="7" t="s">
        <v>490</v>
      </c>
      <c r="E111">
        <f>VLOOKUP(A111,home!$A$2:$E$405,3,FALSE)</f>
        <v>1.5570999999999999</v>
      </c>
      <c r="F111">
        <f>VLOOKUP(B111,home!$B$2:$E$405,3,FALSE)</f>
        <v>0.16059999999999999</v>
      </c>
      <c r="G111">
        <f>VLOOKUP(C111,away!$B$2:$E$405,4,FALSE)</f>
        <v>0.96330000000000005</v>
      </c>
      <c r="H111">
        <f>VLOOKUP(A111,away!$A$2:$E$405,3,FALSE)</f>
        <v>1.4857</v>
      </c>
      <c r="I111">
        <f>VLOOKUP(C111,away!$B$2:$E$405,3,FALSE)</f>
        <v>1.1778999999999999</v>
      </c>
      <c r="J111">
        <f>VLOOKUP(B111,home!$B$2:$E$405,4,FALSE)</f>
        <v>1.1778999999999999</v>
      </c>
      <c r="K111" s="3">
        <f t="shared" si="170"/>
        <v>0.240892681458</v>
      </c>
      <c r="L111" s="3">
        <f t="shared" si="171"/>
        <v>2.061332102737</v>
      </c>
      <c r="M111" s="5">
        <f t="shared" si="172"/>
        <v>0.10003603737180576</v>
      </c>
      <c r="N111" s="5">
        <f t="shared" si="173"/>
        <v>2.4097949284926989E-2</v>
      </c>
      <c r="O111" s="5">
        <f t="shared" si="174"/>
        <v>0.20620749526510154</v>
      </c>
      <c r="P111" s="5">
        <f t="shared" si="175"/>
        <v>4.9673876471148147E-2</v>
      </c>
      <c r="Q111" s="5">
        <f t="shared" si="176"/>
        <v>2.9025098104424776E-3</v>
      </c>
      <c r="R111" s="5">
        <f t="shared" si="177"/>
        <v>0.21253106490747084</v>
      </c>
      <c r="S111" s="5">
        <f t="shared" si="178"/>
        <v>6.1665127600464232E-3</v>
      </c>
      <c r="T111" s="5">
        <f t="shared" si="179"/>
        <v>5.9830366507741643E-3</v>
      </c>
      <c r="U111" s="5">
        <f t="shared" si="180"/>
        <v>5.1197178118684891E-2</v>
      </c>
      <c r="V111" s="5">
        <f t="shared" si="181"/>
        <v>3.4022693904222143E-4</v>
      </c>
      <c r="W111" s="5">
        <f t="shared" si="182"/>
        <v>2.3306445706521324E-4</v>
      </c>
      <c r="X111" s="5">
        <f t="shared" si="183"/>
        <v>4.804232473554933E-4</v>
      </c>
      <c r="Y111" s="5">
        <f t="shared" si="184"/>
        <v>4.9515593133751844E-4</v>
      </c>
      <c r="Z111" s="5">
        <f t="shared" si="185"/>
        <v>0.1460323689742169</v>
      </c>
      <c r="AA111" s="5">
        <f t="shared" si="186"/>
        <v>3.5178128941863153E-2</v>
      </c>
      <c r="AB111" s="5">
        <f t="shared" si="187"/>
        <v>4.2370769047403445E-3</v>
      </c>
      <c r="AC111" s="5">
        <f t="shared" si="188"/>
        <v>1.0558939174668482E-5</v>
      </c>
      <c r="AD111" s="5">
        <f t="shared" si="189"/>
        <v>1.4035880503748032E-5</v>
      </c>
      <c r="AE111" s="5">
        <f t="shared" si="190"/>
        <v>2.89326110725562E-5</v>
      </c>
      <c r="AF111" s="5">
        <f t="shared" si="191"/>
        <v>2.9819860009932037E-5</v>
      </c>
      <c r="AG111" s="5">
        <f t="shared" si="192"/>
        <v>2.0489544912532058E-5</v>
      </c>
      <c r="AH111" s="5">
        <f t="shared" si="193"/>
        <v>7.5255302551322012E-2</v>
      </c>
      <c r="AI111" s="5">
        <f t="shared" si="194"/>
        <v>1.8128451625521028E-2</v>
      </c>
      <c r="AJ111" s="5">
        <f t="shared" si="195"/>
        <v>2.1835056613766991E-3</v>
      </c>
      <c r="AK111" s="5">
        <f t="shared" si="196"/>
        <v>1.7533017791591894E-4</v>
      </c>
      <c r="AL111" s="5">
        <f t="shared" si="197"/>
        <v>2.0972579642650902E-7</v>
      </c>
      <c r="AM111" s="5">
        <f t="shared" si="198"/>
        <v>6.7622817823438579E-7</v>
      </c>
      <c r="AN111" s="5">
        <f t="shared" si="199"/>
        <v>1.3939308525698975E-6</v>
      </c>
      <c r="AO111" s="5">
        <f t="shared" si="200"/>
        <v>1.436677207698943E-6</v>
      </c>
      <c r="AP111" s="5">
        <f t="shared" si="201"/>
        <v>9.8715628316679452E-7</v>
      </c>
      <c r="AQ111" s="5">
        <f t="shared" si="202"/>
        <v>5.0871423422756267E-7</v>
      </c>
      <c r="AR111" s="5">
        <f t="shared" si="203"/>
        <v>3.1025234210045164E-2</v>
      </c>
      <c r="AS111" s="5">
        <f t="shared" si="204"/>
        <v>7.4737518617202531E-3</v>
      </c>
      <c r="AT111" s="5">
        <f t="shared" si="205"/>
        <v>9.0018606326075555E-4</v>
      </c>
      <c r="AU111" s="5">
        <f t="shared" si="206"/>
        <v>7.2282744863334746E-5</v>
      </c>
      <c r="AV111" s="5">
        <f t="shared" si="207"/>
        <v>4.3530960583182953E-6</v>
      </c>
      <c r="AW111" s="5">
        <f t="shared" si="208"/>
        <v>2.8928167561209233E-9</v>
      </c>
      <c r="AX111" s="5">
        <f t="shared" si="209"/>
        <v>2.7149736522056561E-8</v>
      </c>
      <c r="AY111" s="5">
        <f t="shared" si="210"/>
        <v>5.5964623473766386E-8</v>
      </c>
      <c r="AZ111" s="5">
        <f t="shared" si="211"/>
        <v>5.7680837492031668E-8</v>
      </c>
      <c r="BA111" s="5">
        <f t="shared" si="212"/>
        <v>3.9633120678360272E-8</v>
      </c>
      <c r="BB111" s="5">
        <f t="shared" si="213"/>
        <v>2.042425599648842E-8</v>
      </c>
      <c r="BC111" s="5">
        <f t="shared" si="214"/>
        <v>8.4202349120160564E-9</v>
      </c>
      <c r="BD111" s="5">
        <f t="shared" si="215"/>
        <v>1.0658885212016708E-2</v>
      </c>
      <c r="BE111" s="5">
        <f t="shared" si="216"/>
        <v>2.5676474400757273E-3</v>
      </c>
      <c r="BF111" s="5">
        <f t="shared" si="217"/>
        <v>3.0926373843930563E-4</v>
      </c>
      <c r="BG111" s="5">
        <f t="shared" si="218"/>
        <v>2.4833123743456624E-5</v>
      </c>
      <c r="BH111" s="5">
        <f t="shared" si="219"/>
        <v>1.4955294418848984E-6</v>
      </c>
      <c r="BI111" s="5">
        <f t="shared" si="220"/>
        <v>7.20524194910079E-8</v>
      </c>
      <c r="BJ111" s="8">
        <f t="shared" si="221"/>
        <v>3.4290629257965603E-2</v>
      </c>
      <c r="BK111" s="8">
        <f t="shared" si="222"/>
        <v>0.15622747817163712</v>
      </c>
      <c r="BL111" s="8">
        <f t="shared" si="223"/>
        <v>0.65813153922608103</v>
      </c>
      <c r="BM111" s="8">
        <f t="shared" si="224"/>
        <v>0.39923302944719802</v>
      </c>
      <c r="BN111" s="8">
        <f t="shared" si="225"/>
        <v>0.59544893311089575</v>
      </c>
    </row>
    <row r="112" spans="1:66" x14ac:dyDescent="0.25">
      <c r="A112" t="s">
        <v>56</v>
      </c>
      <c r="B112" t="s">
        <v>60</v>
      </c>
      <c r="C112" t="s">
        <v>73</v>
      </c>
      <c r="D112" s="7" t="s">
        <v>490</v>
      </c>
      <c r="E112">
        <f>VLOOKUP(A112,home!$A$2:$E$405,3,FALSE)</f>
        <v>1.5570999999999999</v>
      </c>
      <c r="F112">
        <f>VLOOKUP(B112,home!$B$2:$E$405,3,FALSE)</f>
        <v>1.7661</v>
      </c>
      <c r="G112">
        <f>VLOOKUP(C112,away!$B$2:$E$405,4,FALSE)</f>
        <v>1.4450000000000001</v>
      </c>
      <c r="H112">
        <f>VLOOKUP(A112,away!$A$2:$E$405,3,FALSE)</f>
        <v>1.4857</v>
      </c>
      <c r="I112">
        <f>VLOOKUP(C112,away!$B$2:$E$405,3,FALSE)</f>
        <v>0.50480000000000003</v>
      </c>
      <c r="J112">
        <f>VLOOKUP(B112,home!$B$2:$E$405,4,FALSE)</f>
        <v>1.0096000000000001</v>
      </c>
      <c r="K112" s="3">
        <f t="shared" si="170"/>
        <v>3.9737417779499999</v>
      </c>
      <c r="L112" s="3">
        <f t="shared" si="171"/>
        <v>0.75718118105600007</v>
      </c>
      <c r="M112" s="5">
        <f t="shared" si="172"/>
        <v>8.8183283270624399E-3</v>
      </c>
      <c r="N112" s="5">
        <f t="shared" si="173"/>
        <v>3.5041759684927946E-2</v>
      </c>
      <c r="O112" s="5">
        <f t="shared" si="174"/>
        <v>6.6770722576247193E-3</v>
      </c>
      <c r="P112" s="5">
        <f t="shared" si="175"/>
        <v>2.653296098451427E-2</v>
      </c>
      <c r="Q112" s="5">
        <f t="shared" si="176"/>
        <v>6.9623452216441131E-2</v>
      </c>
      <c r="R112" s="5">
        <f t="shared" si="177"/>
        <v>2.5278767290122686E-3</v>
      </c>
      <c r="S112" s="5">
        <f t="shared" si="178"/>
        <v>1.9958375116439796E-2</v>
      </c>
      <c r="T112" s="5">
        <f t="shared" si="179"/>
        <v>5.2717567778440874E-2</v>
      </c>
      <c r="U112" s="5">
        <f t="shared" si="180"/>
        <v>1.0045129367583642E-2</v>
      </c>
      <c r="V112" s="5">
        <f t="shared" si="181"/>
        <v>6.6724007927097652E-3</v>
      </c>
      <c r="W112" s="5">
        <f t="shared" si="182"/>
        <v>9.2221873599192511E-2</v>
      </c>
      <c r="X112" s="5">
        <f t="shared" si="183"/>
        <v>6.982866717103374E-2</v>
      </c>
      <c r="Y112" s="5">
        <f t="shared" si="184"/>
        <v>2.6436476340064831E-2</v>
      </c>
      <c r="Z112" s="5">
        <f t="shared" si="185"/>
        <v>6.3802022907916275E-4</v>
      </c>
      <c r="AA112" s="5">
        <f t="shared" si="186"/>
        <v>2.5353276394690983E-3</v>
      </c>
      <c r="AB112" s="5">
        <f t="shared" si="187"/>
        <v>5.0373686808748578E-3</v>
      </c>
      <c r="AC112" s="5">
        <f t="shared" si="188"/>
        <v>1.2547626895642683E-3</v>
      </c>
      <c r="AD112" s="5">
        <f t="shared" si="189"/>
        <v>9.1616477990483863E-2</v>
      </c>
      <c r="AE112" s="5">
        <f t="shared" si="190"/>
        <v>6.9370273009025596E-2</v>
      </c>
      <c r="AF112" s="5">
        <f t="shared" si="191"/>
        <v>2.6262932623575583E-2</v>
      </c>
      <c r="AG112" s="5">
        <f t="shared" si="192"/>
        <v>6.628599447304373E-3</v>
      </c>
      <c r="AH112" s="5">
        <f t="shared" si="193"/>
        <v>1.2077422764794502E-4</v>
      </c>
      <c r="AI112" s="5">
        <f t="shared" si="194"/>
        <v>4.7992559410428305E-4</v>
      </c>
      <c r="AJ112" s="5">
        <f t="shared" si="195"/>
        <v>9.5355019179983226E-4</v>
      </c>
      <c r="AK112" s="5">
        <f t="shared" si="196"/>
        <v>1.2630540781757426E-3</v>
      </c>
      <c r="AL112" s="5">
        <f t="shared" si="197"/>
        <v>1.5101533194159647E-4</v>
      </c>
      <c r="AM112" s="5">
        <f t="shared" si="198"/>
        <v>7.2812045227884467E-2</v>
      </c>
      <c r="AN112" s="5">
        <f t="shared" si="199"/>
        <v>5.5131910400752451E-2</v>
      </c>
      <c r="AO112" s="5">
        <f t="shared" si="200"/>
        <v>2.0872422515557657E-2</v>
      </c>
      <c r="AP112" s="5">
        <f t="shared" si="201"/>
        <v>5.2680685106099327E-3</v>
      </c>
      <c r="AQ112" s="5">
        <f t="shared" si="202"/>
        <v>9.9722058418688793E-4</v>
      </c>
      <c r="AR112" s="5">
        <f t="shared" si="203"/>
        <v>1.8289594466319453E-5</v>
      </c>
      <c r="AS112" s="5">
        <f t="shared" si="204"/>
        <v>7.2678125632576727E-5</v>
      </c>
      <c r="AT112" s="5">
        <f t="shared" si="205"/>
        <v>1.444020520846345E-4</v>
      </c>
      <c r="AU112" s="5">
        <f t="shared" si="206"/>
        <v>1.9127215573014127E-4</v>
      </c>
      <c r="AV112" s="5">
        <f t="shared" si="207"/>
        <v>1.9001653904585523E-4</v>
      </c>
      <c r="AW112" s="5">
        <f t="shared" si="208"/>
        <v>1.2621704105165889E-5</v>
      </c>
      <c r="AX112" s="5">
        <f t="shared" si="209"/>
        <v>4.822271101000488E-2</v>
      </c>
      <c r="AY112" s="5">
        <f t="shared" si="210"/>
        <v>3.6513329276277671E-2</v>
      </c>
      <c r="AZ112" s="5">
        <f t="shared" si="211"/>
        <v>1.3823602892849274E-2</v>
      </c>
      <c r="BA112" s="5">
        <f t="shared" si="212"/>
        <v>3.4889906549522517E-3</v>
      </c>
      <c r="BB112" s="5">
        <f t="shared" si="213"/>
        <v>6.6044951620252313E-4</v>
      </c>
      <c r="BC112" s="5">
        <f t="shared" si="214"/>
        <v>1.000159889412181E-4</v>
      </c>
      <c r="BD112" s="5">
        <f t="shared" si="215"/>
        <v>2.3080894565071731E-6</v>
      </c>
      <c r="BE112" s="5">
        <f t="shared" si="216"/>
        <v>9.171751500568464E-6</v>
      </c>
      <c r="BF112" s="5">
        <f t="shared" si="217"/>
        <v>1.8223086057392259E-5</v>
      </c>
      <c r="BG112" s="5">
        <f t="shared" si="218"/>
        <v>2.413794612981258E-5</v>
      </c>
      <c r="BH112" s="5">
        <f t="shared" si="219"/>
        <v>2.3979491242485694E-5</v>
      </c>
      <c r="BI112" s="5">
        <f t="shared" si="220"/>
        <v>1.9057661232850308E-5</v>
      </c>
      <c r="BJ112" s="8">
        <f t="shared" si="221"/>
        <v>0.79763884643870975</v>
      </c>
      <c r="BK112" s="8">
        <f t="shared" si="222"/>
        <v>9.9901172518509801E-2</v>
      </c>
      <c r="BL112" s="8">
        <f t="shared" si="223"/>
        <v>3.0353615258871532E-2</v>
      </c>
      <c r="BM112" s="8">
        <f t="shared" si="224"/>
        <v>0.742809496673415</v>
      </c>
      <c r="BN112" s="8">
        <f t="shared" si="225"/>
        <v>0.14922145019958277</v>
      </c>
    </row>
    <row r="113" spans="1:66" x14ac:dyDescent="0.25">
      <c r="A113" t="s">
        <v>56</v>
      </c>
      <c r="B113" t="s">
        <v>301</v>
      </c>
      <c r="C113" t="s">
        <v>63</v>
      </c>
      <c r="D113" s="7" t="s">
        <v>490</v>
      </c>
      <c r="E113">
        <f>VLOOKUP(A113,home!$A$2:$E$405,3,FALSE)</f>
        <v>1.5570999999999999</v>
      </c>
      <c r="F113">
        <f>VLOOKUP(B113,home!$B$2:$E$405,3,FALSE)</f>
        <v>0.16059999999999999</v>
      </c>
      <c r="G113">
        <f>VLOOKUP(C113,away!$B$2:$E$405,4,FALSE)</f>
        <v>1.1238999999999999</v>
      </c>
      <c r="H113">
        <f>VLOOKUP(A113,away!$A$2:$E$405,3,FALSE)</f>
        <v>1.4857</v>
      </c>
      <c r="I113">
        <f>VLOOKUP(C113,away!$B$2:$E$405,3,FALSE)</f>
        <v>0.67310000000000003</v>
      </c>
      <c r="J113">
        <f>VLOOKUP(B113,home!$B$2:$E$405,4,FALSE)</f>
        <v>0.84140000000000004</v>
      </c>
      <c r="K113" s="3">
        <f t="shared" si="170"/>
        <v>0.28105396521399995</v>
      </c>
      <c r="L113" s="3">
        <f t="shared" si="171"/>
        <v>0.84142075733800015</v>
      </c>
      <c r="M113" s="5">
        <f t="shared" si="172"/>
        <v>0.32547334094315528</v>
      </c>
      <c r="N113" s="5">
        <f t="shared" si="173"/>
        <v>9.1475573043521913E-2</v>
      </c>
      <c r="O113" s="5">
        <f t="shared" si="174"/>
        <v>0.27386002502971885</v>
      </c>
      <c r="P113" s="5">
        <f t="shared" si="175"/>
        <v>7.6969445948207746E-2</v>
      </c>
      <c r="Q113" s="5">
        <f t="shared" si="176"/>
        <v>1.2854786262052359E-2</v>
      </c>
      <c r="R113" s="5">
        <f t="shared" si="177"/>
        <v>0.11521575483255486</v>
      </c>
      <c r="S113" s="5">
        <f t="shared" si="178"/>
        <v>4.5505229340801591E-3</v>
      </c>
      <c r="T113" s="5">
        <f t="shared" si="179"/>
        <v>1.0816283992034216E-2</v>
      </c>
      <c r="U113" s="5">
        <f t="shared" si="180"/>
        <v>3.2381844750813613E-2</v>
      </c>
      <c r="V113" s="5">
        <f t="shared" si="181"/>
        <v>1.1956986434171572E-4</v>
      </c>
      <c r="W113" s="5">
        <f t="shared" si="182"/>
        <v>1.2042962169760895E-3</v>
      </c>
      <c r="X113" s="5">
        <f t="shared" si="183"/>
        <v>1.0133198349473098E-3</v>
      </c>
      <c r="Y113" s="5">
        <f t="shared" si="184"/>
        <v>4.2631417147349134E-4</v>
      </c>
      <c r="Z113" s="5">
        <f t="shared" si="185"/>
        <v>3.2314975896159226E-2</v>
      </c>
      <c r="AA113" s="5">
        <f t="shared" si="186"/>
        <v>9.0822521114103799E-3</v>
      </c>
      <c r="AB113" s="5">
        <f t="shared" si="187"/>
        <v>1.2763014844925553E-3</v>
      </c>
      <c r="AC113" s="5">
        <f t="shared" si="188"/>
        <v>1.7672772721982298E-6</v>
      </c>
      <c r="AD113" s="5">
        <f t="shared" si="189"/>
        <v>8.4618056768337408E-5</v>
      </c>
      <c r="AE113" s="5">
        <f t="shared" si="190"/>
        <v>7.1199389410484348E-5</v>
      </c>
      <c r="AF113" s="5">
        <f t="shared" si="191"/>
        <v>2.9954322079886465E-5</v>
      </c>
      <c r="AG113" s="5">
        <f t="shared" si="192"/>
        <v>8.401396123334817E-6</v>
      </c>
      <c r="AH113" s="5">
        <f t="shared" si="193"/>
        <v>6.7976228729763775E-3</v>
      </c>
      <c r="AI113" s="5">
        <f t="shared" si="194"/>
        <v>1.9104988624793929E-3</v>
      </c>
      <c r="AJ113" s="5">
        <f t="shared" si="195"/>
        <v>2.6847664041833492E-4</v>
      </c>
      <c r="AK113" s="5">
        <f t="shared" si="196"/>
        <v>2.515214145230209E-5</v>
      </c>
      <c r="AL113" s="5">
        <f t="shared" si="197"/>
        <v>1.6717357198445957E-8</v>
      </c>
      <c r="AM113" s="5">
        <f t="shared" si="198"/>
        <v>4.7564480766889175E-6</v>
      </c>
      <c r="AN113" s="5">
        <f t="shared" si="199"/>
        <v>4.0021741429264635E-6</v>
      </c>
      <c r="AO113" s="5">
        <f t="shared" si="200"/>
        <v>1.6837561991698732E-6</v>
      </c>
      <c r="AP113" s="5">
        <f t="shared" si="201"/>
        <v>4.7224913875935578E-7</v>
      </c>
      <c r="AQ113" s="5">
        <f t="shared" si="202"/>
        <v>9.9340056996778849E-8</v>
      </c>
      <c r="AR113" s="5">
        <f t="shared" si="203"/>
        <v>1.1439321971755793E-3</v>
      </c>
      <c r="AS113" s="5">
        <f t="shared" si="204"/>
        <v>3.2150667995215978E-4</v>
      </c>
      <c r="AT113" s="5">
        <f t="shared" si="205"/>
        <v>4.5180363621671467E-5</v>
      </c>
      <c r="AU113" s="5">
        <f t="shared" si="206"/>
        <v>4.2327067818937071E-6</v>
      </c>
      <c r="AV113" s="5">
        <f t="shared" si="207"/>
        <v>2.9740475615985396E-7</v>
      </c>
      <c r="AW113" s="5">
        <f t="shared" si="208"/>
        <v>1.0981661675628057E-10</v>
      </c>
      <c r="AX113" s="5">
        <f t="shared" si="209"/>
        <v>2.2280309871465374E-7</v>
      </c>
      <c r="AY113" s="5">
        <f t="shared" si="210"/>
        <v>1.8747115205773715E-7</v>
      </c>
      <c r="AZ113" s="5">
        <f t="shared" si="211"/>
        <v>7.8871059371724294E-8</v>
      </c>
      <c r="BA113" s="5">
        <f t="shared" si="212"/>
        <v>2.2121248836202211E-8</v>
      </c>
      <c r="BB113" s="5">
        <f t="shared" si="213"/>
        <v>4.6533194872549042E-9</v>
      </c>
      <c r="BC113" s="5">
        <f t="shared" si="214"/>
        <v>7.8307992142033932E-10</v>
      </c>
      <c r="BD113" s="5">
        <f t="shared" si="215"/>
        <v>1.6042138261513305E-4</v>
      </c>
      <c r="BE113" s="5">
        <f t="shared" si="216"/>
        <v>4.5087065689095375E-5</v>
      </c>
      <c r="BF113" s="5">
        <f t="shared" si="217"/>
        <v>6.3359492958921717E-6</v>
      </c>
      <c r="BG113" s="5">
        <f t="shared" si="218"/>
        <v>5.9358122433511534E-7</v>
      </c>
      <c r="BH113" s="5">
        <f t="shared" si="219"/>
        <v>4.1707089193991254E-8</v>
      </c>
      <c r="BI113" s="5">
        <f t="shared" si="220"/>
        <v>2.3443885591010439E-9</v>
      </c>
      <c r="BJ113" s="8">
        <f t="shared" si="221"/>
        <v>0.11799627735596036</v>
      </c>
      <c r="BK113" s="8">
        <f t="shared" si="222"/>
        <v>0.40711485115556634</v>
      </c>
      <c r="BL113" s="8">
        <f t="shared" si="223"/>
        <v>0.44254556010890639</v>
      </c>
      <c r="BM113" s="8">
        <f t="shared" si="224"/>
        <v>0.10412255109604583</v>
      </c>
      <c r="BN113" s="8">
        <f t="shared" si="225"/>
        <v>0.89584892605921107</v>
      </c>
    </row>
    <row r="114" spans="1:66" x14ac:dyDescent="0.25">
      <c r="A114" t="s">
        <v>56</v>
      </c>
      <c r="B114" t="s">
        <v>217</v>
      </c>
      <c r="C114" t="s">
        <v>222</v>
      </c>
      <c r="D114" s="7" t="s">
        <v>490</v>
      </c>
      <c r="E114">
        <f>VLOOKUP(A114,home!$A$2:$E$405,3,FALSE)</f>
        <v>1.5570999999999999</v>
      </c>
      <c r="F114">
        <f>VLOOKUP(B114,home!$B$2:$E$405,3,FALSE)</f>
        <v>0.48170000000000002</v>
      </c>
      <c r="G114">
        <f>VLOOKUP(C114,away!$B$2:$E$405,4,FALSE)</f>
        <v>0.64219999999999999</v>
      </c>
      <c r="H114">
        <f>VLOOKUP(A114,away!$A$2:$E$405,3,FALSE)</f>
        <v>1.4857</v>
      </c>
      <c r="I114">
        <f>VLOOKUP(C114,away!$B$2:$E$405,3,FALSE)</f>
        <v>0.67310000000000003</v>
      </c>
      <c r="J114">
        <f>VLOOKUP(B114,home!$B$2:$E$405,4,FALSE)</f>
        <v>2.1875</v>
      </c>
      <c r="K114" s="3">
        <f t="shared" si="170"/>
        <v>0.48168536595400002</v>
      </c>
      <c r="L114" s="3">
        <f t="shared" si="171"/>
        <v>2.1875539656250003</v>
      </c>
      <c r="M114" s="5">
        <f t="shared" si="172"/>
        <v>6.9304923330542056E-2</v>
      </c>
      <c r="N114" s="5">
        <f t="shared" si="173"/>
        <v>3.3383167356886061E-2</v>
      </c>
      <c r="O114" s="5">
        <f t="shared" si="174"/>
        <v>0.15160825986906384</v>
      </c>
      <c r="P114" s="5">
        <f t="shared" si="175"/>
        <v>7.3027480136679146E-2</v>
      </c>
      <c r="Q114" s="5">
        <f t="shared" si="176"/>
        <v>8.0400915925026451E-3</v>
      </c>
      <c r="R114" s="5">
        <f t="shared" si="177"/>
        <v>0.16582562504903814</v>
      </c>
      <c r="S114" s="5">
        <f t="shared" si="178"/>
        <v>1.9237496410167948E-2</v>
      </c>
      <c r="T114" s="5">
        <f t="shared" si="179"/>
        <v>1.7588134247167382E-2</v>
      </c>
      <c r="U114" s="5">
        <f t="shared" si="180"/>
        <v>7.9875776886296726E-2</v>
      </c>
      <c r="V114" s="5">
        <f t="shared" si="181"/>
        <v>2.2523105453732444E-3</v>
      </c>
      <c r="W114" s="5">
        <f t="shared" si="182"/>
        <v>1.2909314870127718E-3</v>
      </c>
      <c r="X114" s="5">
        <f t="shared" si="183"/>
        <v>2.8239822937649673E-3</v>
      </c>
      <c r="Y114" s="5">
        <f t="shared" si="184"/>
        <v>3.0888068327901701E-3</v>
      </c>
      <c r="Z114" s="5">
        <f t="shared" si="185"/>
        <v>0.12091750122608926</v>
      </c>
      <c r="AA114" s="5">
        <f t="shared" si="186"/>
        <v>5.8244190828332043E-2</v>
      </c>
      <c r="AB114" s="5">
        <f t="shared" si="187"/>
        <v>1.4027687186919865E-2</v>
      </c>
      <c r="AC114" s="5">
        <f t="shared" si="188"/>
        <v>1.4833051869688797E-4</v>
      </c>
      <c r="AD114" s="5">
        <f t="shared" si="189"/>
        <v>1.5545570143582206E-4</v>
      </c>
      <c r="AE114" s="5">
        <f t="shared" si="190"/>
        <v>3.4006773615494857E-4</v>
      </c>
      <c r="AF114" s="5">
        <f t="shared" si="191"/>
        <v>3.7195826240343712E-4</v>
      </c>
      <c r="AG114" s="5">
        <f t="shared" si="192"/>
        <v>2.712262573225411E-4</v>
      </c>
      <c r="AH114" s="5">
        <f t="shared" si="193"/>
        <v>6.6128389830149389E-2</v>
      </c>
      <c r="AI114" s="5">
        <f t="shared" si="194"/>
        <v>3.1853077655284279E-2</v>
      </c>
      <c r="AJ114" s="5">
        <f t="shared" si="195"/>
        <v>7.671580683573394E-3</v>
      </c>
      <c r="AK114" s="5">
        <f t="shared" si="196"/>
        <v>1.2317627163375628E-3</v>
      </c>
      <c r="AL114" s="5">
        <f t="shared" si="197"/>
        <v>6.2519102466284065E-6</v>
      </c>
      <c r="AM114" s="5">
        <f t="shared" si="198"/>
        <v>1.497614728714995E-5</v>
      </c>
      <c r="AN114" s="5">
        <f t="shared" si="199"/>
        <v>3.2761130387788959E-5</v>
      </c>
      <c r="AO114" s="5">
        <f t="shared" si="200"/>
        <v>3.5833370349082728E-5</v>
      </c>
      <c r="AP114" s="5">
        <f t="shared" si="201"/>
        <v>2.6129143802948411E-5</v>
      </c>
      <c r="AQ114" s="5">
        <f t="shared" si="202"/>
        <v>1.4289728036131432E-5</v>
      </c>
      <c r="AR114" s="5">
        <f t="shared" si="203"/>
        <v>2.8931884282667818E-2</v>
      </c>
      <c r="AS114" s="5">
        <f t="shared" si="204"/>
        <v>1.3936065268435629E-2</v>
      </c>
      <c r="AT114" s="5">
        <f t="shared" si="205"/>
        <v>3.3563993493926224E-3</v>
      </c>
      <c r="AU114" s="5">
        <f t="shared" si="206"/>
        <v>5.3890948296665101E-4</v>
      </c>
      <c r="AV114" s="5">
        <f t="shared" si="207"/>
        <v>6.489620287971804E-5</v>
      </c>
      <c r="AW114" s="5">
        <f t="shared" si="208"/>
        <v>1.8299215081029947E-7</v>
      </c>
      <c r="AX114" s="5">
        <f t="shared" si="209"/>
        <v>1.2022984977653043E-6</v>
      </c>
      <c r="AY114" s="5">
        <f t="shared" si="210"/>
        <v>2.6300928466514718E-6</v>
      </c>
      <c r="AZ114" s="5">
        <f t="shared" si="211"/>
        <v>2.8767350183271869E-6</v>
      </c>
      <c r="BA114" s="5">
        <f t="shared" si="212"/>
        <v>2.0976710324646486E-6</v>
      </c>
      <c r="BB114" s="5">
        <f t="shared" si="213"/>
        <v>1.1471921464111833E-6</v>
      </c>
      <c r="BC114" s="5">
        <f t="shared" si="214"/>
        <v>5.0190894584312755E-7</v>
      </c>
      <c r="BD114" s="5">
        <f t="shared" si="215"/>
        <v>1.0548343032592264E-2</v>
      </c>
      <c r="BE114" s="5">
        <f t="shared" si="216"/>
        <v>5.0809824738625312E-3</v>
      </c>
      <c r="BF114" s="5">
        <f t="shared" si="217"/>
        <v>1.2237174511641668E-3</v>
      </c>
      <c r="BG114" s="5">
        <f t="shared" si="218"/>
        <v>1.964822627627693E-4</v>
      </c>
      <c r="BH114" s="5">
        <f t="shared" si="219"/>
        <v>2.3660657660588623E-5</v>
      </c>
      <c r="BI114" s="5">
        <f t="shared" si="220"/>
        <v>2.2793985087905903E-6</v>
      </c>
      <c r="BJ114" s="8">
        <f t="shared" si="221"/>
        <v>6.7488267185791304E-2</v>
      </c>
      <c r="BK114" s="8">
        <f t="shared" si="222"/>
        <v>0.16397942294455259</v>
      </c>
      <c r="BL114" s="8">
        <f t="shared" si="223"/>
        <v>0.6403699705678888</v>
      </c>
      <c r="BM114" s="8">
        <f t="shared" si="224"/>
        <v>0.49156316748891415</v>
      </c>
      <c r="BN114" s="8">
        <f t="shared" si="225"/>
        <v>0.50118954733471188</v>
      </c>
    </row>
    <row r="115" spans="1:66" x14ac:dyDescent="0.25">
      <c r="A115" t="s">
        <v>56</v>
      </c>
      <c r="B115" t="s">
        <v>260</v>
      </c>
      <c r="C115" t="s">
        <v>278</v>
      </c>
      <c r="D115" s="7" t="s">
        <v>490</v>
      </c>
      <c r="E115">
        <f>VLOOKUP(A115,home!$A$2:$E$405,3,FALSE)</f>
        <v>1.5570999999999999</v>
      </c>
      <c r="F115">
        <f>VLOOKUP(B115,home!$B$2:$E$405,3,FALSE)</f>
        <v>1.4450000000000001</v>
      </c>
      <c r="G115">
        <f>VLOOKUP(C115,away!$B$2:$E$405,4,FALSE)</f>
        <v>1.4450000000000001</v>
      </c>
      <c r="H115">
        <f>VLOOKUP(A115,away!$A$2:$E$405,3,FALSE)</f>
        <v>1.4857</v>
      </c>
      <c r="I115">
        <f>VLOOKUP(C115,away!$B$2:$E$405,3,FALSE)</f>
        <v>0.84140000000000004</v>
      </c>
      <c r="J115">
        <f>VLOOKUP(B115,home!$B$2:$E$405,4,FALSE)</f>
        <v>0.50480000000000003</v>
      </c>
      <c r="K115" s="3">
        <f t="shared" si="170"/>
        <v>3.2512637275</v>
      </c>
      <c r="L115" s="3">
        <f t="shared" si="171"/>
        <v>0.63103431630400009</v>
      </c>
      <c r="M115" s="5">
        <f t="shared" si="172"/>
        <v>2.0603423167669426E-2</v>
      </c>
      <c r="N115" s="5">
        <f t="shared" si="173"/>
        <v>6.6987162407376746E-2</v>
      </c>
      <c r="O115" s="5">
        <f t="shared" si="174"/>
        <v>1.3001467052132272E-2</v>
      </c>
      <c r="P115" s="5">
        <f t="shared" si="175"/>
        <v>4.2271198230884002E-2</v>
      </c>
      <c r="Q115" s="5">
        <f t="shared" si="176"/>
        <v>0.10889646567162783</v>
      </c>
      <c r="R115" s="5">
        <f t="shared" si="177"/>
        <v>4.1021859360956354E-3</v>
      </c>
      <c r="S115" s="5">
        <f t="shared" si="178"/>
        <v>2.1681520897442366E-2</v>
      </c>
      <c r="T115" s="5">
        <f t="shared" si="179"/>
        <v>6.8717406763017685E-2</v>
      </c>
      <c r="U115" s="5">
        <f t="shared" si="180"/>
        <v>1.3337288337488372E-2</v>
      </c>
      <c r="V115" s="5">
        <f t="shared" si="181"/>
        <v>4.9425652359070347E-3</v>
      </c>
      <c r="W115" s="5">
        <f t="shared" si="182"/>
        <v>0.11801704296370416</v>
      </c>
      <c r="X115" s="5">
        <f t="shared" si="183"/>
        <v>7.4472804018820865E-2</v>
      </c>
      <c r="Y115" s="5">
        <f t="shared" si="184"/>
        <v>2.3497447483629204E-2</v>
      </c>
      <c r="Z115" s="5">
        <f t="shared" si="185"/>
        <v>8.6287336584533146E-4</v>
      </c>
      <c r="AA115" s="5">
        <f t="shared" si="186"/>
        <v>2.8054288757987629E-3</v>
      </c>
      <c r="AB115" s="5">
        <f t="shared" si="187"/>
        <v>4.5605945719828121E-3</v>
      </c>
      <c r="AC115" s="5">
        <f t="shared" si="188"/>
        <v>6.3377864795772457E-4</v>
      </c>
      <c r="AD115" s="5">
        <f t="shared" si="189"/>
        <v>9.592613275367512E-2</v>
      </c>
      <c r="AE115" s="5">
        <f t="shared" si="190"/>
        <v>6.0532681597902128E-2</v>
      </c>
      <c r="AF115" s="5">
        <f t="shared" si="191"/>
        <v>1.909909967308995E-2</v>
      </c>
      <c r="AG115" s="5">
        <f t="shared" si="192"/>
        <v>4.0173957680767558E-3</v>
      </c>
      <c r="AH115" s="5">
        <f t="shared" si="193"/>
        <v>1.3612567611828496E-4</v>
      </c>
      <c r="AI115" s="5">
        <f t="shared" si="194"/>
        <v>4.4258047314479286E-4</v>
      </c>
      <c r="AJ115" s="5">
        <f t="shared" si="195"/>
        <v>7.194729194177266E-4</v>
      </c>
      <c r="AK115" s="5">
        <f t="shared" si="196"/>
        <v>7.7973206860712833E-4</v>
      </c>
      <c r="AL115" s="5">
        <f t="shared" si="197"/>
        <v>5.2011906262959263E-5</v>
      </c>
      <c r="AM115" s="5">
        <f t="shared" si="198"/>
        <v>6.2376231188274726E-2</v>
      </c>
      <c r="AN115" s="5">
        <f t="shared" si="199"/>
        <v>3.9361542401513183E-2</v>
      </c>
      <c r="AO115" s="5">
        <f t="shared" si="200"/>
        <v>1.241924199900489E-2</v>
      </c>
      <c r="AP115" s="5">
        <f t="shared" si="201"/>
        <v>2.6123226279519919E-3</v>
      </c>
      <c r="AQ115" s="5">
        <f t="shared" si="202"/>
        <v>4.1211630587378834E-4</v>
      </c>
      <c r="AR115" s="5">
        <f t="shared" si="203"/>
        <v>1.717999459214435E-5</v>
      </c>
      <c r="AS115" s="5">
        <f t="shared" si="204"/>
        <v>5.5856693256085074E-5</v>
      </c>
      <c r="AT115" s="5">
        <f t="shared" si="205"/>
        <v>9.0802420360801657E-5</v>
      </c>
      <c r="AU115" s="5">
        <f t="shared" si="206"/>
        <v>9.8407538562760626E-5</v>
      </c>
      <c r="AV115" s="5">
        <f t="shared" si="207"/>
        <v>7.9987215160415287E-5</v>
      </c>
      <c r="AW115" s="5">
        <f t="shared" si="208"/>
        <v>2.9641859646811359E-6</v>
      </c>
      <c r="AX115" s="5">
        <f t="shared" si="209"/>
        <v>3.3800262986765299E-2</v>
      </c>
      <c r="AY115" s="5">
        <f t="shared" si="210"/>
        <v>2.1329125844748841E-2</v>
      </c>
      <c r="AZ115" s="5">
        <f t="shared" si="211"/>
        <v>6.7297051724015313E-3</v>
      </c>
      <c r="BA115" s="5">
        <f t="shared" si="212"/>
        <v>1.4155583007979646E-3</v>
      </c>
      <c r="BB115" s="5">
        <f t="shared" si="213"/>
        <v>2.2331646613312384E-4</v>
      </c>
      <c r="BC115" s="5">
        <f t="shared" si="214"/>
        <v>2.8184070705148252E-5</v>
      </c>
      <c r="BD115" s="5">
        <f t="shared" si="215"/>
        <v>1.8068610235933705E-6</v>
      </c>
      <c r="BE115" s="5">
        <f t="shared" si="216"/>
        <v>5.8745817066426464E-6</v>
      </c>
      <c r="BF115" s="5">
        <f t="shared" si="217"/>
        <v>9.5499072085211435E-6</v>
      </c>
      <c r="BG115" s="5">
        <f t="shared" si="218"/>
        <v>1.0349755636018525E-5</v>
      </c>
      <c r="BH115" s="5">
        <f t="shared" si="219"/>
        <v>8.4124462719689303E-6</v>
      </c>
      <c r="BI115" s="5">
        <f t="shared" si="220"/>
        <v>5.4702162847190369E-6</v>
      </c>
      <c r="BJ115" s="8">
        <f t="shared" si="221"/>
        <v>0.82087124646509113</v>
      </c>
      <c r="BK115" s="8">
        <f t="shared" si="222"/>
        <v>0.11151362393087237</v>
      </c>
      <c r="BL115" s="8">
        <f t="shared" si="223"/>
        <v>4.0268573540849457E-2</v>
      </c>
      <c r="BM115" s="8">
        <f t="shared" si="224"/>
        <v>0.69632825317808811</v>
      </c>
      <c r="BN115" s="8">
        <f t="shared" si="225"/>
        <v>0.25586190246578594</v>
      </c>
    </row>
    <row r="116" spans="1:66" x14ac:dyDescent="0.25">
      <c r="A116" t="s">
        <v>67</v>
      </c>
      <c r="B116" t="s">
        <v>293</v>
      </c>
      <c r="C116" t="s">
        <v>68</v>
      </c>
      <c r="D116" s="7" t="s">
        <v>490</v>
      </c>
      <c r="E116">
        <f>VLOOKUP(A116,home!$A$2:$E$405,3,FALSE)</f>
        <v>1.5417000000000001</v>
      </c>
      <c r="F116">
        <f>VLOOKUP(B116,home!$B$2:$E$405,3,FALSE)</f>
        <v>1.0378000000000001</v>
      </c>
      <c r="G116">
        <f>VLOOKUP(C116,away!$B$2:$E$405,4,FALSE)</f>
        <v>1.5567</v>
      </c>
      <c r="H116">
        <f>VLOOKUP(A116,away!$A$2:$E$405,3,FALSE)</f>
        <v>1.2666999999999999</v>
      </c>
      <c r="I116">
        <f>VLOOKUP(C116,away!$B$2:$E$405,3,FALSE)</f>
        <v>1.1052</v>
      </c>
      <c r="J116">
        <f>VLOOKUP(B116,home!$B$2:$E$405,4,FALSE)</f>
        <v>0.63160000000000005</v>
      </c>
      <c r="K116" s="3">
        <f t="shared" si="170"/>
        <v>2.4906830439420005</v>
      </c>
      <c r="L116" s="3">
        <f t="shared" si="171"/>
        <v>0.88421274014400009</v>
      </c>
      <c r="M116" s="5">
        <f t="shared" si="172"/>
        <v>3.4221684569968436E-2</v>
      </c>
      <c r="N116" s="5">
        <f t="shared" si="173"/>
        <v>8.5235369493551968E-2</v>
      </c>
      <c r="O116" s="5">
        <f t="shared" si="174"/>
        <v>3.0259249485955434E-2</v>
      </c>
      <c r="P116" s="5">
        <f t="shared" si="175"/>
        <v>7.5366199617079896E-2</v>
      </c>
      <c r="Q116" s="5">
        <f t="shared" si="176"/>
        <v>0.10614714477086058</v>
      </c>
      <c r="R116" s="5">
        <f t="shared" si="177"/>
        <v>1.3377806951338788E-2</v>
      </c>
      <c r="S116" s="5">
        <f t="shared" si="178"/>
        <v>4.1494626258887682E-2</v>
      </c>
      <c r="T116" s="5">
        <f t="shared" si="179"/>
        <v>9.3856657736304513E-2</v>
      </c>
      <c r="U116" s="5">
        <f t="shared" si="180"/>
        <v>3.3319876938828943E-2</v>
      </c>
      <c r="V116" s="5">
        <f t="shared" si="181"/>
        <v>1.0153705903016955E-2</v>
      </c>
      <c r="W116" s="5">
        <f t="shared" si="182"/>
        <v>8.8126297881213081E-2</v>
      </c>
      <c r="X116" s="5">
        <f t="shared" si="183"/>
        <v>7.79223953282938E-2</v>
      </c>
      <c r="Y116" s="5">
        <f t="shared" si="184"/>
        <v>3.4449987345907346E-2</v>
      </c>
      <c r="Z116" s="5">
        <f t="shared" si="185"/>
        <v>3.9429424471869078E-3</v>
      </c>
      <c r="AA116" s="5">
        <f t="shared" si="186"/>
        <v>9.820619896447608E-3</v>
      </c>
      <c r="AB116" s="5">
        <f t="shared" si="187"/>
        <v>1.2230025728540754E-2</v>
      </c>
      <c r="AC116" s="5">
        <f t="shared" si="188"/>
        <v>1.397590145612395E-3</v>
      </c>
      <c r="AD116" s="5">
        <f t="shared" si="189"/>
        <v>5.4873668964529818E-2</v>
      </c>
      <c r="AE116" s="5">
        <f t="shared" si="190"/>
        <v>4.8519997196881687E-2</v>
      </c>
      <c r="AF116" s="5">
        <f t="shared" si="191"/>
        <v>2.1450999836616975E-2</v>
      </c>
      <c r="AG116" s="5">
        <f t="shared" si="192"/>
        <v>6.3224157814545327E-3</v>
      </c>
      <c r="AH116" s="5">
        <f t="shared" si="193"/>
        <v>8.7159998636430602E-4</v>
      </c>
      <c r="AI116" s="5">
        <f t="shared" si="194"/>
        <v>2.1708793071376557E-3</v>
      </c>
      <c r="AJ116" s="5">
        <f t="shared" si="195"/>
        <v>2.7034861403661594E-3</v>
      </c>
      <c r="AK116" s="5">
        <f t="shared" si="196"/>
        <v>2.2445090297807321E-3</v>
      </c>
      <c r="AL116" s="5">
        <f t="shared" si="197"/>
        <v>1.2311615774697633E-4</v>
      </c>
      <c r="AM116" s="5">
        <f t="shared" si="198"/>
        <v>2.7334583369768142E-2</v>
      </c>
      <c r="AN116" s="5">
        <f t="shared" si="199"/>
        <v>2.4169586862077302E-2</v>
      </c>
      <c r="AO116" s="5">
        <f t="shared" si="200"/>
        <v>1.0685528313732897E-2</v>
      </c>
      <c r="AP116" s="5">
        <f t="shared" si="201"/>
        <v>3.149426756724021E-3</v>
      </c>
      <c r="AQ116" s="5">
        <f t="shared" si="202"/>
        <v>6.9619081561144423E-4</v>
      </c>
      <c r="AR116" s="5">
        <f t="shared" si="203"/>
        <v>1.5413596245053129E-4</v>
      </c>
      <c r="AS116" s="5">
        <f t="shared" si="204"/>
        <v>3.8390382813721912E-4</v>
      </c>
      <c r="AT116" s="5">
        <f t="shared" si="205"/>
        <v>4.7809137762289789E-4</v>
      </c>
      <c r="AU116" s="5">
        <f t="shared" si="206"/>
        <v>3.969246959000746E-4</v>
      </c>
      <c r="AV116" s="5">
        <f t="shared" si="207"/>
        <v>2.4715340245003766E-4</v>
      </c>
      <c r="AW116" s="5">
        <f t="shared" si="208"/>
        <v>7.5316093334163115E-6</v>
      </c>
      <c r="AX116" s="5">
        <f t="shared" si="209"/>
        <v>1.1346963885383421E-2</v>
      </c>
      <c r="AY116" s="5">
        <f t="shared" si="210"/>
        <v>1.0033130029409884E-2</v>
      </c>
      <c r="AZ116" s="5">
        <f t="shared" si="211"/>
        <v>4.4357106977627823E-3</v>
      </c>
      <c r="BA116" s="5">
        <f t="shared" si="212"/>
        <v>1.3073706368516283E-3</v>
      </c>
      <c r="BB116" s="5">
        <f t="shared" si="213"/>
        <v>2.8899844329859607E-4</v>
      </c>
      <c r="BC116" s="5">
        <f t="shared" si="214"/>
        <v>5.1107221089280439E-5</v>
      </c>
      <c r="BD116" s="5">
        <f t="shared" si="215"/>
        <v>2.2714830285519489E-5</v>
      </c>
      <c r="BE116" s="5">
        <f t="shared" si="216"/>
        <v>5.6575442638163617E-5</v>
      </c>
      <c r="BF116" s="5">
        <f t="shared" si="217"/>
        <v>7.0455747841193718E-5</v>
      </c>
      <c r="BG116" s="5">
        <f t="shared" si="218"/>
        <v>5.8494312165438131E-5</v>
      </c>
      <c r="BH116" s="5">
        <f t="shared" si="219"/>
        <v>3.6422697869376759E-5</v>
      </c>
      <c r="BI116" s="5">
        <f t="shared" si="220"/>
        <v>1.8143479199575812E-5</v>
      </c>
      <c r="BJ116" s="8">
        <f t="shared" si="221"/>
        <v>0.7104035313673237</v>
      </c>
      <c r="BK116" s="8">
        <f t="shared" si="222"/>
        <v>0.17279005268172223</v>
      </c>
      <c r="BL116" s="8">
        <f t="shared" si="223"/>
        <v>0.1089210692413204</v>
      </c>
      <c r="BM116" s="8">
        <f t="shared" si="224"/>
        <v>0.6414245424287216</v>
      </c>
      <c r="BN116" s="8">
        <f t="shared" si="225"/>
        <v>0.3446074548887551</v>
      </c>
    </row>
    <row r="117" spans="1:66" x14ac:dyDescent="0.25">
      <c r="A117" t="s">
        <v>67</v>
      </c>
      <c r="B117" t="s">
        <v>69</v>
      </c>
      <c r="C117" t="s">
        <v>59</v>
      </c>
      <c r="D117" s="7" t="s">
        <v>490</v>
      </c>
      <c r="E117">
        <f>VLOOKUP(A117,home!$A$2:$E$405,3,FALSE)</f>
        <v>1.5417000000000001</v>
      </c>
      <c r="F117">
        <f>VLOOKUP(B117,home!$B$2:$E$405,3,FALSE)</f>
        <v>1.0378000000000001</v>
      </c>
      <c r="G117">
        <f>VLOOKUP(C117,away!$B$2:$E$405,4,FALSE)</f>
        <v>0.90810000000000002</v>
      </c>
      <c r="H117">
        <f>VLOOKUP(A117,away!$A$2:$E$405,3,FALSE)</f>
        <v>1.2666999999999999</v>
      </c>
      <c r="I117">
        <f>VLOOKUP(C117,away!$B$2:$E$405,3,FALSE)</f>
        <v>1.2630999999999999</v>
      </c>
      <c r="J117">
        <f>VLOOKUP(B117,home!$B$2:$E$405,4,FALSE)</f>
        <v>0.47370000000000001</v>
      </c>
      <c r="K117" s="3">
        <f t="shared" si="170"/>
        <v>1.4529384417060003</v>
      </c>
      <c r="L117" s="3">
        <f t="shared" si="171"/>
        <v>0.75790520634899994</v>
      </c>
      <c r="M117" s="5">
        <f t="shared" si="172"/>
        <v>0.10960813880506459</v>
      </c>
      <c r="N117" s="5">
        <f t="shared" si="173"/>
        <v>0.15925387839372551</v>
      </c>
      <c r="O117" s="5">
        <f t="shared" si="174"/>
        <v>8.3072579058582299E-2</v>
      </c>
      <c r="P117" s="5">
        <f t="shared" si="175"/>
        <v>0.12069934356587508</v>
      </c>
      <c r="Q117" s="5">
        <f t="shared" si="176"/>
        <v>0.11569304095450825</v>
      </c>
      <c r="R117" s="5">
        <f t="shared" si="177"/>
        <v>3.148057008666922E-2</v>
      </c>
      <c r="S117" s="5">
        <f t="shared" si="178"/>
        <v>3.3228215751255889E-2</v>
      </c>
      <c r="T117" s="5">
        <f t="shared" si="179"/>
        <v>8.7684358077769878E-2</v>
      </c>
      <c r="U117" s="5">
        <f t="shared" si="180"/>
        <v>4.5739330445741695E-2</v>
      </c>
      <c r="V117" s="5">
        <f t="shared" si="181"/>
        <v>4.0656184362921491E-3</v>
      </c>
      <c r="W117" s="5">
        <f t="shared" si="182"/>
        <v>5.603162221355721E-2</v>
      </c>
      <c r="X117" s="5">
        <f t="shared" si="183"/>
        <v>4.2466658195835283E-2</v>
      </c>
      <c r="Y117" s="5">
        <f t="shared" si="184"/>
        <v>1.6092850671433498E-2</v>
      </c>
      <c r="Z117" s="5">
        <f t="shared" si="185"/>
        <v>7.9530959891737311E-3</v>
      </c>
      <c r="AA117" s="5">
        <f t="shared" si="186"/>
        <v>1.1555358893248321E-2</v>
      </c>
      <c r="AB117" s="5">
        <f t="shared" si="187"/>
        <v>8.394612571854896E-3</v>
      </c>
      <c r="AC117" s="5">
        <f t="shared" si="188"/>
        <v>2.7981354863307128E-4</v>
      </c>
      <c r="AD117" s="5">
        <f t="shared" si="189"/>
        <v>2.0352624466306281E-2</v>
      </c>
      <c r="AE117" s="5">
        <f t="shared" si="190"/>
        <v>1.5425360045879568E-2</v>
      </c>
      <c r="AF117" s="5">
        <f t="shared" si="191"/>
        <v>5.8454803442899864E-3</v>
      </c>
      <c r="AG117" s="5">
        <f t="shared" si="192"/>
        <v>1.4767733288493755E-3</v>
      </c>
      <c r="AH117" s="5">
        <f t="shared" si="193"/>
        <v>1.5069232141970295E-3</v>
      </c>
      <c r="AI117" s="5">
        <f t="shared" si="194"/>
        <v>2.1894666666060296E-3</v>
      </c>
      <c r="AJ117" s="5">
        <f t="shared" si="195"/>
        <v>1.590580143372898E-3</v>
      </c>
      <c r="AK117" s="5">
        <f t="shared" si="196"/>
        <v>7.7033834497357474E-4</v>
      </c>
      <c r="AL117" s="5">
        <f t="shared" si="197"/>
        <v>1.2325110893786746E-5</v>
      </c>
      <c r="AM117" s="5">
        <f t="shared" si="198"/>
        <v>5.9142220953404935E-3</v>
      </c>
      <c r="AN117" s="5">
        <f t="shared" si="199"/>
        <v>4.4824197175628517E-3</v>
      </c>
      <c r="AO117" s="5">
        <f t="shared" si="200"/>
        <v>1.6986246204911495E-3</v>
      </c>
      <c r="AP117" s="5">
        <f t="shared" si="201"/>
        <v>4.2913214783427887E-4</v>
      </c>
      <c r="AQ117" s="5">
        <f t="shared" si="202"/>
        <v>8.1310372263832152E-5</v>
      </c>
      <c r="AR117" s="5">
        <f t="shared" si="203"/>
        <v>2.2842098992161968E-4</v>
      </c>
      <c r="AS117" s="5">
        <f t="shared" si="204"/>
        <v>3.3188163714966009E-4</v>
      </c>
      <c r="AT117" s="5">
        <f t="shared" si="205"/>
        <v>2.4110179435553176E-4</v>
      </c>
      <c r="AU117" s="5">
        <f t="shared" si="206"/>
        <v>1.1676868846114891E-4</v>
      </c>
      <c r="AV117" s="5">
        <f t="shared" si="207"/>
        <v>4.2414429063198779E-5</v>
      </c>
      <c r="AW117" s="5">
        <f t="shared" si="208"/>
        <v>3.7700789032909976E-7</v>
      </c>
      <c r="AX117" s="5">
        <f t="shared" si="209"/>
        <v>1.4321667725178684E-3</v>
      </c>
      <c r="AY117" s="5">
        <f t="shared" si="210"/>
        <v>1.0854466532513364E-3</v>
      </c>
      <c r="AZ117" s="5">
        <f t="shared" si="211"/>
        <v>4.1133283485664273E-4</v>
      </c>
      <c r="BA117" s="5">
        <f t="shared" si="212"/>
        <v>1.0391709902671432E-4</v>
      </c>
      <c r="BB117" s="5">
        <f t="shared" si="213"/>
        <v>1.9689827595257838E-5</v>
      </c>
      <c r="BC117" s="5">
        <f t="shared" si="214"/>
        <v>2.9846045693120263E-6</v>
      </c>
      <c r="BD117" s="5">
        <f t="shared" si="215"/>
        <v>2.8853576250164654E-5</v>
      </c>
      <c r="BE117" s="5">
        <f t="shared" si="216"/>
        <v>4.1922470114559494E-5</v>
      </c>
      <c r="BF117" s="5">
        <f t="shared" si="217"/>
        <v>3.0455384200357227E-5</v>
      </c>
      <c r="BG117" s="5">
        <f t="shared" si="218"/>
        <v>1.4749932820541518E-5</v>
      </c>
      <c r="BH117" s="5">
        <f t="shared" si="219"/>
        <v>5.3576861018864461E-6</v>
      </c>
      <c r="BI117" s="5">
        <f t="shared" si="220"/>
        <v>1.5568776192049577E-6</v>
      </c>
      <c r="BJ117" s="8">
        <f t="shared" si="221"/>
        <v>0.53598389343746455</v>
      </c>
      <c r="BK117" s="8">
        <f t="shared" si="222"/>
        <v>0.26897890187126589</v>
      </c>
      <c r="BL117" s="8">
        <f t="shared" si="223"/>
        <v>0.18738324289130384</v>
      </c>
      <c r="BM117" s="8">
        <f t="shared" si="224"/>
        <v>0.37940651367942224</v>
      </c>
      <c r="BN117" s="8">
        <f t="shared" si="225"/>
        <v>0.61980755086442496</v>
      </c>
    </row>
    <row r="118" spans="1:66" x14ac:dyDescent="0.25">
      <c r="A118" t="s">
        <v>67</v>
      </c>
      <c r="B118" t="s">
        <v>76</v>
      </c>
      <c r="C118" t="s">
        <v>324</v>
      </c>
      <c r="D118" s="7" t="s">
        <v>490</v>
      </c>
      <c r="E118">
        <f>VLOOKUP(A118,home!$A$2:$E$405,3,FALSE)</f>
        <v>1.5417000000000001</v>
      </c>
      <c r="F118">
        <f>VLOOKUP(B118,home!$B$2:$E$405,3,FALSE)</f>
        <v>1.2972999999999999</v>
      </c>
      <c r="G118">
        <f>VLOOKUP(C118,away!$B$2:$E$405,4,FALSE)</f>
        <v>0.86480000000000001</v>
      </c>
      <c r="H118">
        <f>VLOOKUP(A118,away!$A$2:$E$405,3,FALSE)</f>
        <v>1.2666999999999999</v>
      </c>
      <c r="I118">
        <f>VLOOKUP(C118,away!$B$2:$E$405,3,FALSE)</f>
        <v>0.65790000000000004</v>
      </c>
      <c r="J118">
        <f>VLOOKUP(B118,home!$B$2:$E$405,4,FALSE)</f>
        <v>0.78949999999999998</v>
      </c>
      <c r="K118" s="3">
        <f t="shared" si="170"/>
        <v>1.729641000168</v>
      </c>
      <c r="L118" s="3">
        <f t="shared" si="171"/>
        <v>0.65793924373500001</v>
      </c>
      <c r="M118" s="5">
        <f t="shared" si="172"/>
        <v>9.1851673836194983E-2</v>
      </c>
      <c r="N118" s="5">
        <f t="shared" si="173"/>
        <v>0.15887042100114121</v>
      </c>
      <c r="O118" s="5">
        <f t="shared" si="174"/>
        <v>6.043282081958002E-2</v>
      </c>
      <c r="P118" s="5">
        <f t="shared" si="175"/>
        <v>0.10452708464535192</v>
      </c>
      <c r="Q118" s="5">
        <f t="shared" si="176"/>
        <v>0.13739439693876257</v>
      </c>
      <c r="R118" s="5">
        <f t="shared" si="177"/>
        <v>1.9880562213403619E-2</v>
      </c>
      <c r="S118" s="5">
        <f t="shared" si="178"/>
        <v>2.9737921390364224E-2</v>
      </c>
      <c r="T118" s="5">
        <f t="shared" si="179"/>
        <v>9.0397165615315855E-2</v>
      </c>
      <c r="U118" s="5">
        <f t="shared" si="180"/>
        <v>3.4386235510693586E-2</v>
      </c>
      <c r="V118" s="5">
        <f t="shared" si="181"/>
        <v>3.7601906258499943E-3</v>
      </c>
      <c r="W118" s="5">
        <f t="shared" si="182"/>
        <v>7.9214327379546867E-2</v>
      </c>
      <c r="X118" s="5">
        <f t="shared" si="183"/>
        <v>5.2118214649075775E-2</v>
      </c>
      <c r="Y118" s="5">
        <f t="shared" si="184"/>
        <v>1.7145309365515653E-2</v>
      </c>
      <c r="Z118" s="5">
        <f t="shared" si="185"/>
        <v>4.3600673559044652E-3</v>
      </c>
      <c r="AA118" s="5">
        <f t="shared" si="186"/>
        <v>7.5413512622664464E-3</v>
      </c>
      <c r="AB118" s="5">
        <f t="shared" si="187"/>
        <v>6.5219151699423732E-3</v>
      </c>
      <c r="AC118" s="5">
        <f t="shared" si="188"/>
        <v>2.6744325077013417E-4</v>
      </c>
      <c r="AD118" s="5">
        <f t="shared" si="189"/>
        <v>3.4253087109098704E-2</v>
      </c>
      <c r="AE118" s="5">
        <f t="shared" si="190"/>
        <v>2.2536450228149481E-2</v>
      </c>
      <c r="AF118" s="5">
        <f t="shared" si="191"/>
        <v>7.4138075097900675E-3</v>
      </c>
      <c r="AG118" s="5">
        <f t="shared" si="192"/>
        <v>1.6259449687293804E-3</v>
      </c>
      <c r="AH118" s="5">
        <f t="shared" si="193"/>
        <v>7.1716485469436114E-4</v>
      </c>
      <c r="AI118" s="5">
        <f t="shared" si="194"/>
        <v>1.2404377365588934E-3</v>
      </c>
      <c r="AJ118" s="5">
        <f t="shared" si="195"/>
        <v>1.0727559836539273E-3</v>
      </c>
      <c r="AK118" s="5">
        <f t="shared" si="196"/>
        <v>6.1849424416779539E-4</v>
      </c>
      <c r="AL118" s="5">
        <f t="shared" si="197"/>
        <v>1.2174002777970908E-5</v>
      </c>
      <c r="AM118" s="5">
        <f t="shared" si="198"/>
        <v>1.1849108769244615E-2</v>
      </c>
      <c r="AN118" s="5">
        <f t="shared" si="199"/>
        <v>7.7959936625705594E-3</v>
      </c>
      <c r="AO118" s="5">
        <f t="shared" si="200"/>
        <v>2.564645087257263E-3</v>
      </c>
      <c r="AP118" s="5">
        <f t="shared" si="201"/>
        <v>5.6246021638624224E-4</v>
      </c>
      <c r="AQ118" s="5">
        <f t="shared" si="202"/>
        <v>9.2516162350047177E-5</v>
      </c>
      <c r="AR118" s="5">
        <f t="shared" si="203"/>
        <v>9.4370180426185866E-5</v>
      </c>
      <c r="AS118" s="5">
        <f t="shared" si="204"/>
        <v>1.6322653325838275E-4</v>
      </c>
      <c r="AT118" s="5">
        <f t="shared" si="205"/>
        <v>1.4116165211949225E-4</v>
      </c>
      <c r="AU118" s="5">
        <f t="shared" si="206"/>
        <v>8.1386327052441982E-5</v>
      </c>
      <c r="AV118" s="5">
        <f t="shared" si="207"/>
        <v>3.5192282030746424E-5</v>
      </c>
      <c r="AW118" s="5">
        <f t="shared" si="208"/>
        <v>3.8483331201849474E-7</v>
      </c>
      <c r="AX118" s="5">
        <f t="shared" si="209"/>
        <v>3.4157840571226172E-3</v>
      </c>
      <c r="AY118" s="5">
        <f t="shared" si="210"/>
        <v>2.2473783793053254E-3</v>
      </c>
      <c r="AZ118" s="5">
        <f t="shared" si="211"/>
        <v>7.3931921563326775E-4</v>
      </c>
      <c r="BA118" s="5">
        <f t="shared" si="212"/>
        <v>1.6214237520416854E-4</v>
      </c>
      <c r="BB118" s="5">
        <f t="shared" si="213"/>
        <v>2.6669957929806816E-5</v>
      </c>
      <c r="BC118" s="5">
        <f t="shared" si="214"/>
        <v>3.5094423901562738E-6</v>
      </c>
      <c r="BD118" s="5">
        <f t="shared" si="215"/>
        <v>1.03483075234567E-5</v>
      </c>
      <c r="BE118" s="5">
        <f t="shared" si="216"/>
        <v>1.7898856974917685E-5</v>
      </c>
      <c r="BF118" s="5">
        <f t="shared" si="217"/>
        <v>1.5479298439980304E-5</v>
      </c>
      <c r="BG118" s="5">
        <f t="shared" si="218"/>
        <v>8.9245430785421702E-6</v>
      </c>
      <c r="BH118" s="5">
        <f t="shared" si="219"/>
        <v>3.8590639041030199E-6</v>
      </c>
      <c r="BI118" s="5">
        <f t="shared" si="220"/>
        <v>1.334959030160994E-6</v>
      </c>
      <c r="BJ118" s="8">
        <f t="shared" si="221"/>
        <v>0.63042865209051957</v>
      </c>
      <c r="BK118" s="8">
        <f t="shared" si="222"/>
        <v>0.23240386613061456</v>
      </c>
      <c r="BL118" s="8">
        <f t="shared" si="223"/>
        <v>0.13298491979879937</v>
      </c>
      <c r="BM118" s="8">
        <f t="shared" si="224"/>
        <v>0.42497355237541051</v>
      </c>
      <c r="BN118" s="8">
        <f t="shared" si="225"/>
        <v>0.57295695945443437</v>
      </c>
    </row>
    <row r="119" spans="1:66" x14ac:dyDescent="0.25">
      <c r="A119" t="s">
        <v>67</v>
      </c>
      <c r="B119" t="s">
        <v>83</v>
      </c>
      <c r="C119" t="s">
        <v>65</v>
      </c>
      <c r="D119" s="7" t="s">
        <v>490</v>
      </c>
      <c r="E119">
        <f>VLOOKUP(A119,home!$A$2:$E$405,3,FALSE)</f>
        <v>1.5417000000000001</v>
      </c>
      <c r="F119">
        <f>VLOOKUP(B119,home!$B$2:$E$405,3,FALSE)</f>
        <v>0.64859999999999995</v>
      </c>
      <c r="G119">
        <f>VLOOKUP(C119,away!$B$2:$E$405,4,FALSE)</f>
        <v>0.38919999999999999</v>
      </c>
      <c r="H119">
        <f>VLOOKUP(A119,away!$A$2:$E$405,3,FALSE)</f>
        <v>1.2666999999999999</v>
      </c>
      <c r="I119">
        <f>VLOOKUP(C119,away!$B$2:$E$405,3,FALSE)</f>
        <v>2.0526</v>
      </c>
      <c r="J119">
        <f>VLOOKUP(B119,home!$B$2:$E$405,4,FALSE)</f>
        <v>1.2630999999999999</v>
      </c>
      <c r="K119" s="3">
        <f t="shared" si="170"/>
        <v>0.389179224504</v>
      </c>
      <c r="L119" s="3">
        <f t="shared" si="171"/>
        <v>3.2840958973019991</v>
      </c>
      <c r="M119" s="5">
        <f t="shared" si="172"/>
        <v>2.539316789106924E-2</v>
      </c>
      <c r="N119" s="5">
        <f t="shared" si="173"/>
        <v>9.8824933875462026E-3</v>
      </c>
      <c r="O119" s="5">
        <f t="shared" si="174"/>
        <v>8.3393598490561355E-2</v>
      </c>
      <c r="P119" s="5">
        <f t="shared" si="175"/>
        <v>3.2455055989154616E-2</v>
      </c>
      <c r="Q119" s="5">
        <f t="shared" si="176"/>
        <v>1.9230305563655691E-3</v>
      </c>
      <c r="R119" s="5">
        <f t="shared" si="177"/>
        <v>0.13693628733205138</v>
      </c>
      <c r="S119" s="5">
        <f t="shared" si="178"/>
        <v>1.0370217136531598E-2</v>
      </c>
      <c r="T119" s="5">
        <f t="shared" si="179"/>
        <v>6.3154167605465458E-3</v>
      </c>
      <c r="U119" s="5">
        <f t="shared" si="180"/>
        <v>5.329275811034468E-2</v>
      </c>
      <c r="V119" s="5">
        <f t="shared" si="181"/>
        <v>1.472688240963139E-3</v>
      </c>
      <c r="W119" s="5">
        <f t="shared" si="182"/>
        <v>2.4946784687461602E-4</v>
      </c>
      <c r="X119" s="5">
        <f t="shared" si="183"/>
        <v>8.1927633242968986E-4</v>
      </c>
      <c r="Y119" s="5">
        <f t="shared" si="184"/>
        <v>1.3452910210444867E-3</v>
      </c>
      <c r="Z119" s="5">
        <f t="shared" si="185"/>
        <v>0.1499039664729859</v>
      </c>
      <c r="AA119" s="5">
        <f t="shared" si="186"/>
        <v>5.8339509422030277E-2</v>
      </c>
      <c r="AB119" s="5">
        <f t="shared" si="187"/>
        <v>1.135226251740477E-2</v>
      </c>
      <c r="AC119" s="5">
        <f t="shared" si="188"/>
        <v>1.1764035192473505E-4</v>
      </c>
      <c r="AD119" s="5">
        <f t="shared" si="189"/>
        <v>2.4271925796336418E-5</v>
      </c>
      <c r="AE119" s="5">
        <f t="shared" si="190"/>
        <v>7.9711331927366977E-5</v>
      </c>
      <c r="AF119" s="5">
        <f t="shared" si="191"/>
        <v>1.3088982907557189E-4</v>
      </c>
      <c r="AG119" s="5">
        <f t="shared" si="192"/>
        <v>1.4328491688854854E-4</v>
      </c>
      <c r="AH119" s="5">
        <f t="shared" si="193"/>
        <v>0.12307475032080735</v>
      </c>
      <c r="AI119" s="5">
        <f t="shared" si="194"/>
        <v>4.7898135885875236E-2</v>
      </c>
      <c r="AJ119" s="5">
        <f t="shared" si="195"/>
        <v>9.3204796896260676E-3</v>
      </c>
      <c r="AK119" s="5">
        <f t="shared" si="196"/>
        <v>1.2091123525379856E-3</v>
      </c>
      <c r="AL119" s="5">
        <f t="shared" si="197"/>
        <v>6.0142542666272415E-6</v>
      </c>
      <c r="AM119" s="5">
        <f t="shared" si="198"/>
        <v>1.8892258517273676E-6</v>
      </c>
      <c r="AN119" s="5">
        <f t="shared" si="199"/>
        <v>6.2043988687347231E-6</v>
      </c>
      <c r="AO119" s="5">
        <f t="shared" si="200"/>
        <v>1.0187920435018435E-5</v>
      </c>
      <c r="AP119" s="5">
        <f t="shared" si="201"/>
        <v>1.1152702567561082E-5</v>
      </c>
      <c r="AQ119" s="5">
        <f t="shared" si="202"/>
        <v>9.1566361864892042E-6</v>
      </c>
      <c r="AR119" s="5">
        <f t="shared" si="203"/>
        <v>8.0837856518006221E-2</v>
      </c>
      <c r="AS119" s="5">
        <f t="shared" si="204"/>
        <v>3.1460414310243288E-2</v>
      </c>
      <c r="AT119" s="5">
        <f t="shared" si="205"/>
        <v>6.1218698219175126E-3</v>
      </c>
      <c r="AU119" s="5">
        <f t="shared" si="206"/>
        <v>7.9416818326943309E-4</v>
      </c>
      <c r="AV119" s="5">
        <f t="shared" si="207"/>
        <v>7.7268439422637105E-5</v>
      </c>
      <c r="AW119" s="5">
        <f t="shared" si="208"/>
        <v>2.1352304922871331E-7</v>
      </c>
      <c r="AX119" s="5">
        <f t="shared" si="209"/>
        <v>1.22541241981361E-7</v>
      </c>
      <c r="AY119" s="5">
        <f t="shared" si="210"/>
        <v>4.0243719004127916E-7</v>
      </c>
      <c r="AZ119" s="5">
        <f t="shared" si="211"/>
        <v>6.6082116236815503E-7</v>
      </c>
      <c r="BA119" s="5">
        <f t="shared" si="212"/>
        <v>7.2340002272786548E-7</v>
      </c>
      <c r="BB119" s="5">
        <f t="shared" si="213"/>
        <v>5.9392876168718902E-7</v>
      </c>
      <c r="BC119" s="5">
        <f t="shared" si="214"/>
        <v>3.9010380190931062E-7</v>
      </c>
      <c r="BD119" s="5">
        <f t="shared" si="215"/>
        <v>4.4246545489578688E-2</v>
      </c>
      <c r="BE119" s="5">
        <f t="shared" si="216"/>
        <v>1.7219836260615195E-2</v>
      </c>
      <c r="BF119" s="5">
        <f t="shared" si="217"/>
        <v>3.3508012609960399E-3</v>
      </c>
      <c r="BG119" s="5">
        <f t="shared" si="218"/>
        <v>4.3468741207382158E-4</v>
      </c>
      <c r="BH119" s="5">
        <f t="shared" si="219"/>
        <v>4.2292827483135128E-5</v>
      </c>
      <c r="BI119" s="5">
        <f t="shared" si="220"/>
        <v>3.2918979603935971E-6</v>
      </c>
      <c r="BJ119" s="8">
        <f t="shared" si="221"/>
        <v>2.0954618024585172E-2</v>
      </c>
      <c r="BK119" s="8">
        <f t="shared" si="222"/>
        <v>6.9815186301100007E-2</v>
      </c>
      <c r="BL119" s="8">
        <f t="shared" si="223"/>
        <v>0.70940592654280554</v>
      </c>
      <c r="BM119" s="8">
        <f t="shared" si="224"/>
        <v>0.66009587478058751</v>
      </c>
      <c r="BN119" s="8">
        <f t="shared" si="225"/>
        <v>0.28998363364674834</v>
      </c>
    </row>
    <row r="120" spans="1:66" x14ac:dyDescent="0.25">
      <c r="A120" t="s">
        <v>67</v>
      </c>
      <c r="B120" t="s">
        <v>97</v>
      </c>
      <c r="C120" t="s">
        <v>329</v>
      </c>
      <c r="D120" s="7" t="s">
        <v>490</v>
      </c>
      <c r="E120">
        <f>VLOOKUP(A120,home!$A$2:$E$405,3,FALSE)</f>
        <v>1.5417000000000001</v>
      </c>
      <c r="F120">
        <f>VLOOKUP(B120,home!$B$2:$E$405,3,FALSE)</f>
        <v>0.90810000000000002</v>
      </c>
      <c r="G120">
        <f>VLOOKUP(C120,away!$B$2:$E$405,4,FALSE)</f>
        <v>1.2972999999999999</v>
      </c>
      <c r="H120">
        <f>VLOOKUP(A120,away!$A$2:$E$405,3,FALSE)</f>
        <v>1.2666999999999999</v>
      </c>
      <c r="I120">
        <f>VLOOKUP(C120,away!$B$2:$E$405,3,FALSE)</f>
        <v>0.47370000000000001</v>
      </c>
      <c r="J120">
        <f>VLOOKUP(B120,home!$B$2:$E$405,4,FALSE)</f>
        <v>0.78949999999999998</v>
      </c>
      <c r="K120" s="3">
        <f t="shared" si="170"/>
        <v>1.8162430530209999</v>
      </c>
      <c r="L120" s="3">
        <f t="shared" si="171"/>
        <v>0.47372825620499998</v>
      </c>
      <c r="M120" s="5">
        <f t="shared" si="172"/>
        <v>0.10126936730873391</v>
      </c>
      <c r="N120" s="5">
        <f t="shared" si="173"/>
        <v>0.18392978485831993</v>
      </c>
      <c r="O120" s="5">
        <f t="shared" si="174"/>
        <v>4.7974160782150152E-2</v>
      </c>
      <c r="P120" s="5">
        <f t="shared" si="175"/>
        <v>8.7132736245092712E-2</v>
      </c>
      <c r="Q120" s="5">
        <f t="shared" si="176"/>
        <v>0.16703059699628539</v>
      </c>
      <c r="R120" s="5">
        <f t="shared" si="177"/>
        <v>1.1363357765113142E-2</v>
      </c>
      <c r="S120" s="5">
        <f t="shared" si="178"/>
        <v>1.8742374736111629E-2</v>
      </c>
      <c r="T120" s="5">
        <f t="shared" si="179"/>
        <v>7.9127113447930386E-2</v>
      </c>
      <c r="U120" s="5">
        <f t="shared" si="180"/>
        <v>2.063861959987898E-2</v>
      </c>
      <c r="V120" s="5">
        <f t="shared" si="181"/>
        <v>1.7917827998817878E-3</v>
      </c>
      <c r="W120" s="5">
        <f t="shared" si="182"/>
        <v>0.10112272047881786</v>
      </c>
      <c r="X120" s="5">
        <f t="shared" si="183"/>
        <v>4.7904690035136026E-2</v>
      </c>
      <c r="Y120" s="5">
        <f t="shared" si="184"/>
        <v>1.1346902637193013E-2</v>
      </c>
      <c r="Z120" s="5">
        <f t="shared" si="185"/>
        <v>1.7943812195668656E-3</v>
      </c>
      <c r="AA120" s="5">
        <f t="shared" si="186"/>
        <v>3.259032424509669E-3</v>
      </c>
      <c r="AB120" s="5">
        <f t="shared" si="187"/>
        <v>2.9595975002929373E-3</v>
      </c>
      <c r="AC120" s="5">
        <f t="shared" si="188"/>
        <v>9.6353753274318563E-5</v>
      </c>
      <c r="AD120" s="5">
        <f t="shared" si="189"/>
        <v>4.5915859643059317E-2</v>
      </c>
      <c r="AE120" s="5">
        <f t="shared" si="190"/>
        <v>2.1751640120860023E-2</v>
      </c>
      <c r="AF120" s="5">
        <f t="shared" si="191"/>
        <v>5.1521832720268657E-3</v>
      </c>
      <c r="AG120" s="5">
        <f t="shared" si="192"/>
        <v>8.1357826570195308E-4</v>
      </c>
      <c r="AH120" s="5">
        <f t="shared" si="193"/>
        <v>2.1251227152810302E-4</v>
      </c>
      <c r="AI120" s="5">
        <f t="shared" si="194"/>
        <v>3.8597393684462956E-4</v>
      </c>
      <c r="AJ120" s="5">
        <f t="shared" si="195"/>
        <v>3.5051124072061241E-4</v>
      </c>
      <c r="AK120" s="5">
        <f t="shared" si="196"/>
        <v>2.1220453532152787E-4</v>
      </c>
      <c r="AL120" s="5">
        <f t="shared" si="197"/>
        <v>3.3161325654107747E-6</v>
      </c>
      <c r="AM120" s="5">
        <f t="shared" si="198"/>
        <v>1.6678872220038769E-2</v>
      </c>
      <c r="AN120" s="5">
        <f t="shared" si="199"/>
        <v>7.9012530522649827E-3</v>
      </c>
      <c r="AO120" s="5">
        <f t="shared" si="200"/>
        <v>1.8715234151419618E-3</v>
      </c>
      <c r="AP120" s="5">
        <f t="shared" si="201"/>
        <v>2.9553117463400937E-4</v>
      </c>
      <c r="AQ120" s="5">
        <f t="shared" si="202"/>
        <v>3.5000367003396135E-5</v>
      </c>
      <c r="AR120" s="5">
        <f t="shared" si="203"/>
        <v>2.0134613562634348E-5</v>
      </c>
      <c r="AS120" s="5">
        <f t="shared" si="204"/>
        <v>3.6569352008397035E-5</v>
      </c>
      <c r="AT120" s="5">
        <f t="shared" si="205"/>
        <v>3.3209415769365347E-5</v>
      </c>
      <c r="AU120" s="5">
        <f t="shared" si="206"/>
        <v>2.0105456895331947E-5</v>
      </c>
      <c r="AV120" s="5">
        <f t="shared" si="207"/>
        <v>9.1290991034899495E-6</v>
      </c>
      <c r="AW120" s="5">
        <f t="shared" si="208"/>
        <v>7.9256089162791921E-8</v>
      </c>
      <c r="AX120" s="5">
        <f t="shared" si="209"/>
        <v>5.048814300311723E-3</v>
      </c>
      <c r="AY120" s="5">
        <f t="shared" si="210"/>
        <v>2.3917659943895396E-3</v>
      </c>
      <c r="AZ120" s="5">
        <f t="shared" si="211"/>
        <v>5.6652356688628714E-4</v>
      </c>
      <c r="BA120" s="5">
        <f t="shared" si="212"/>
        <v>8.9459407146692525E-5</v>
      </c>
      <c r="BB120" s="5">
        <f t="shared" si="213"/>
        <v>1.0594862237183937E-5</v>
      </c>
      <c r="BC120" s="5">
        <f t="shared" si="214"/>
        <v>1.0038171224706705E-6</v>
      </c>
      <c r="BD120" s="5">
        <f t="shared" si="215"/>
        <v>1.5897225620647183E-6</v>
      </c>
      <c r="BE120" s="5">
        <f t="shared" si="216"/>
        <v>2.8873225595807898E-6</v>
      </c>
      <c r="BF120" s="5">
        <f t="shared" si="217"/>
        <v>2.6220397703347115E-6</v>
      </c>
      <c r="BG120" s="5">
        <f t="shared" si="218"/>
        <v>1.5874205058717326E-6</v>
      </c>
      <c r="BH120" s="5">
        <f t="shared" si="219"/>
        <v>7.2078536650315357E-7</v>
      </c>
      <c r="BI120" s="5">
        <f t="shared" si="220"/>
        <v>2.6182428292610985E-7</v>
      </c>
      <c r="BJ120" s="8">
        <f t="shared" si="221"/>
        <v>0.69898541193250752</v>
      </c>
      <c r="BK120" s="8">
        <f t="shared" si="222"/>
        <v>0.21142769697004932</v>
      </c>
      <c r="BL120" s="8">
        <f t="shared" si="223"/>
        <v>8.7484787108746256E-2</v>
      </c>
      <c r="BM120" s="8">
        <f t="shared" si="224"/>
        <v>0.39860058653687469</v>
      </c>
      <c r="BN120" s="8">
        <f t="shared" si="225"/>
        <v>0.59870000395569523</v>
      </c>
    </row>
    <row r="121" spans="1:66" x14ac:dyDescent="0.25">
      <c r="A121" t="s">
        <v>67</v>
      </c>
      <c r="B121" t="s">
        <v>94</v>
      </c>
      <c r="C121" t="s">
        <v>71</v>
      </c>
      <c r="D121" s="7" t="s">
        <v>490</v>
      </c>
      <c r="E121">
        <f>VLOOKUP(A121,home!$A$2:$E$405,3,FALSE)</f>
        <v>1.5417000000000001</v>
      </c>
      <c r="F121">
        <f>VLOOKUP(B121,home!$B$2:$E$405,3,FALSE)</f>
        <v>1.9459</v>
      </c>
      <c r="G121">
        <f>VLOOKUP(C121,away!$B$2:$E$405,4,FALSE)</f>
        <v>1.0378000000000001</v>
      </c>
      <c r="H121">
        <f>VLOOKUP(A121,away!$A$2:$E$405,3,FALSE)</f>
        <v>1.2666999999999999</v>
      </c>
      <c r="I121">
        <f>VLOOKUP(C121,away!$B$2:$E$405,3,FALSE)</f>
        <v>0.78949999999999998</v>
      </c>
      <c r="J121">
        <f>VLOOKUP(B121,home!$B$2:$E$405,4,FALSE)</f>
        <v>1.421</v>
      </c>
      <c r="K121" s="3">
        <f t="shared" si="170"/>
        <v>3.1133938043340001</v>
      </c>
      <c r="L121" s="3">
        <f t="shared" si="171"/>
        <v>1.4210847626499998</v>
      </c>
      <c r="M121" s="5">
        <f t="shared" si="172"/>
        <v>1.0732502048636522E-2</v>
      </c>
      <c r="N121" s="5">
        <f t="shared" si="173"/>
        <v>3.3414505383226913E-2</v>
      </c>
      <c r="O121" s="5">
        <f t="shared" si="174"/>
        <v>1.5251795126427268E-2</v>
      </c>
      <c r="P121" s="5">
        <f t="shared" si="175"/>
        <v>4.7484844451590152E-2</v>
      </c>
      <c r="Q121" s="5">
        <f t="shared" si="176"/>
        <v>5.2016257017511905E-2</v>
      </c>
      <c r="R121" s="5">
        <f t="shared" si="177"/>
        <v>1.0837046828612662E-2</v>
      </c>
      <c r="S121" s="5">
        <f t="shared" si="178"/>
        <v>5.2522944844864236E-2</v>
      </c>
      <c r="T121" s="5">
        <f t="shared" si="179"/>
        <v>7.391951025767228E-2</v>
      </c>
      <c r="U121" s="5">
        <f t="shared" si="180"/>
        <v>3.3739994453480089E-2</v>
      </c>
      <c r="V121" s="5">
        <f t="shared" si="181"/>
        <v>2.5820259233697161E-2</v>
      </c>
      <c r="W121" s="5">
        <f t="shared" si="182"/>
        <v>5.3982364107655494E-2</v>
      </c>
      <c r="X121" s="5">
        <f t="shared" si="183"/>
        <v>7.6713515085213471E-2</v>
      </c>
      <c r="Y121" s="5">
        <f t="shared" si="184"/>
        <v>5.4508203688458892E-2</v>
      </c>
      <c r="Z121" s="5">
        <f t="shared" si="185"/>
        <v>5.1334540400886537E-3</v>
      </c>
      <c r="AA121" s="5">
        <f t="shared" si="186"/>
        <v>1.5982464003245357E-2</v>
      </c>
      <c r="AB121" s="5">
        <f t="shared" si="187"/>
        <v>2.4879852202847649E-2</v>
      </c>
      <c r="AC121" s="5">
        <f t="shared" si="188"/>
        <v>7.1399415291027507E-3</v>
      </c>
      <c r="AD121" s="5">
        <f t="shared" si="189"/>
        <v>4.2017089489019187E-2</v>
      </c>
      <c r="AE121" s="5">
        <f t="shared" si="190"/>
        <v>5.9709845643746623E-2</v>
      </c>
      <c r="AF121" s="5">
        <f t="shared" si="191"/>
        <v>4.2426375912255912E-2</v>
      </c>
      <c r="AG121" s="5">
        <f t="shared" si="192"/>
        <v>2.0097158781122625E-2</v>
      </c>
      <c r="AH121" s="5">
        <f t="shared" si="193"/>
        <v>1.8237683290335167E-3</v>
      </c>
      <c r="AI121" s="5">
        <f t="shared" si="194"/>
        <v>5.6781090161535227E-3</v>
      </c>
      <c r="AJ121" s="5">
        <f t="shared" si="195"/>
        <v>8.839094715612705E-3</v>
      </c>
      <c r="AK121" s="5">
        <f t="shared" si="196"/>
        <v>9.173194241169998E-3</v>
      </c>
      <c r="AL121" s="5">
        <f t="shared" si="197"/>
        <v>1.2635972911683349E-3</v>
      </c>
      <c r="AM121" s="5">
        <f t="shared" si="198"/>
        <v>2.6163149218251903E-2</v>
      </c>
      <c r="AN121" s="5">
        <f t="shared" si="199"/>
        <v>3.7180052696996028E-2</v>
      </c>
      <c r="AO121" s="5">
        <f t="shared" si="200"/>
        <v>2.6418003181112551E-2</v>
      </c>
      <c r="AP121" s="5">
        <f t="shared" si="201"/>
        <v>1.251407392677276E-2</v>
      </c>
      <c r="AQ121" s="5">
        <f t="shared" si="202"/>
        <v>4.4458899440031046E-3</v>
      </c>
      <c r="AR121" s="5">
        <f t="shared" si="203"/>
        <v>5.1834587659863648E-4</v>
      </c>
      <c r="AS121" s="5">
        <f t="shared" si="204"/>
        <v>1.613814840704271E-3</v>
      </c>
      <c r="AT121" s="5">
        <f t="shared" si="205"/>
        <v>2.5122205631954706E-3</v>
      </c>
      <c r="AU121" s="5">
        <f t="shared" si="206"/>
        <v>2.6071773121910829E-3</v>
      </c>
      <c r="AV121" s="5">
        <f t="shared" si="207"/>
        <v>2.0292924226439726E-3</v>
      </c>
      <c r="AW121" s="5">
        <f t="shared" si="208"/>
        <v>1.552959840757775E-4</v>
      </c>
      <c r="AX121" s="5">
        <f t="shared" si="209"/>
        <v>1.3576031112995239E-2</v>
      </c>
      <c r="AY121" s="5">
        <f t="shared" si="210"/>
        <v>1.9292690951939851E-2</v>
      </c>
      <c r="AZ121" s="5">
        <f t="shared" si="211"/>
        <v>1.3708274571158625E-2</v>
      </c>
      <c r="BA121" s="5">
        <f t="shared" si="212"/>
        <v>6.4935400384319962E-3</v>
      </c>
      <c r="BB121" s="5">
        <f t="shared" si="213"/>
        <v>2.3069677010683506E-3</v>
      </c>
      <c r="BC121" s="5">
        <f t="shared" si="214"/>
        <v>6.5567932958278678E-4</v>
      </c>
      <c r="BD121" s="5">
        <f t="shared" si="215"/>
        <v>1.2276890450279652E-4</v>
      </c>
      <c r="BE121" s="5">
        <f t="shared" si="216"/>
        <v>3.8222794664387913E-4</v>
      </c>
      <c r="BF121" s="5">
        <f t="shared" si="217"/>
        <v>5.9501306046218032E-4</v>
      </c>
      <c r="BG121" s="5">
        <f t="shared" si="218"/>
        <v>6.1750332531358785E-4</v>
      </c>
      <c r="BH121" s="5">
        <f t="shared" si="219"/>
        <v>4.806327567967418E-4</v>
      </c>
      <c r="BI121" s="5">
        <f t="shared" si="220"/>
        <v>2.9927980943418911E-4</v>
      </c>
      <c r="BJ121" s="8">
        <f t="shared" si="221"/>
        <v>0.67155917803819631</v>
      </c>
      <c r="BK121" s="8">
        <f t="shared" si="222"/>
        <v>0.16425678035099903</v>
      </c>
      <c r="BL121" s="8">
        <f t="shared" si="223"/>
        <v>0.1379835957350696</v>
      </c>
      <c r="BM121" s="8">
        <f t="shared" si="224"/>
        <v>0.79005866234048405</v>
      </c>
      <c r="BN121" s="8">
        <f t="shared" si="225"/>
        <v>0.16973695085600543</v>
      </c>
    </row>
    <row r="122" spans="1:66" x14ac:dyDescent="0.25">
      <c r="A122" t="s">
        <v>67</v>
      </c>
      <c r="B122" t="s">
        <v>81</v>
      </c>
      <c r="C122" t="s">
        <v>74</v>
      </c>
      <c r="D122" s="7" t="s">
        <v>490</v>
      </c>
      <c r="E122">
        <f>VLOOKUP(A122,home!$A$2:$E$405,3,FALSE)</f>
        <v>1.5417000000000001</v>
      </c>
      <c r="F122">
        <f>VLOOKUP(B122,home!$B$2:$E$405,3,FALSE)</f>
        <v>0.51890000000000003</v>
      </c>
      <c r="G122">
        <f>VLOOKUP(C122,away!$B$2:$E$405,4,FALSE)</f>
        <v>0.51890000000000003</v>
      </c>
      <c r="H122">
        <f>VLOOKUP(A122,away!$A$2:$E$405,3,FALSE)</f>
        <v>1.2666999999999999</v>
      </c>
      <c r="I122">
        <f>VLOOKUP(C122,away!$B$2:$E$405,3,FALSE)</f>
        <v>0.94730000000000003</v>
      </c>
      <c r="J122">
        <f>VLOOKUP(B122,home!$B$2:$E$405,4,FALSE)</f>
        <v>1.1052</v>
      </c>
      <c r="K122" s="3">
        <f t="shared" si="170"/>
        <v>0.41511384065700008</v>
      </c>
      <c r="L122" s="3">
        <f t="shared" si="171"/>
        <v>1.3261791145319999</v>
      </c>
      <c r="M122" s="5">
        <f t="shared" si="172"/>
        <v>0.17529360725266721</v>
      </c>
      <c r="N122" s="5">
        <f t="shared" si="173"/>
        <v>7.2766802549274451E-2</v>
      </c>
      <c r="O122" s="5">
        <f t="shared" si="174"/>
        <v>0.23247072084946233</v>
      </c>
      <c r="P122" s="5">
        <f t="shared" si="175"/>
        <v>9.6501813772121664E-2</v>
      </c>
      <c r="Q122" s="5">
        <f t="shared" si="176"/>
        <v>1.510325343927945E-2</v>
      </c>
      <c r="R122" s="5">
        <f t="shared" si="177"/>
        <v>0.15414890736537787</v>
      </c>
      <c r="S122" s="5">
        <f t="shared" si="178"/>
        <v>1.3281431375712008E-2</v>
      </c>
      <c r="T122" s="5">
        <f t="shared" si="179"/>
        <v>2.0029619272656E-2</v>
      </c>
      <c r="U122" s="5">
        <f t="shared" si="180"/>
        <v>6.3989344969522133E-2</v>
      </c>
      <c r="V122" s="5">
        <f t="shared" si="181"/>
        <v>8.1240347255965358E-4</v>
      </c>
      <c r="W122" s="5">
        <f t="shared" si="182"/>
        <v>2.089856513865113E-3</v>
      </c>
      <c r="X122" s="5">
        <f t="shared" si="183"/>
        <v>2.771524061056567E-3</v>
      </c>
      <c r="Y122" s="5">
        <f t="shared" si="184"/>
        <v>1.8377686625980656E-3</v>
      </c>
      <c r="Z122" s="5">
        <f t="shared" si="185"/>
        <v>6.8143020491964038E-2</v>
      </c>
      <c r="AA122" s="5">
        <f t="shared" si="186"/>
        <v>2.8287110950387852E-2</v>
      </c>
      <c r="AB122" s="5">
        <f t="shared" si="187"/>
        <v>5.8711856338530917E-3</v>
      </c>
      <c r="AC122" s="5">
        <f t="shared" si="188"/>
        <v>2.7952534124566502E-5</v>
      </c>
      <c r="AD122" s="5">
        <f t="shared" si="189"/>
        <v>2.1688209097314896E-4</v>
      </c>
      <c r="AE122" s="5">
        <f t="shared" si="190"/>
        <v>2.8762449936461931E-4</v>
      </c>
      <c r="AF122" s="5">
        <f t="shared" si="191"/>
        <v>1.9072080194254033E-4</v>
      </c>
      <c r="AG122" s="5">
        <f t="shared" si="192"/>
        <v>8.430998141433036E-5</v>
      </c>
      <c r="AH122" s="5">
        <f t="shared" si="193"/>
        <v>2.25924626443922E-2</v>
      </c>
      <c r="AI122" s="5">
        <f t="shared" si="194"/>
        <v>9.3784439382134498E-3</v>
      </c>
      <c r="AJ122" s="5">
        <f t="shared" si="195"/>
        <v>1.9465609412890729E-3</v>
      </c>
      <c r="AK122" s="5">
        <f t="shared" si="196"/>
        <v>2.6934812947047079E-4</v>
      </c>
      <c r="AL122" s="5">
        <f t="shared" si="197"/>
        <v>6.1553191467152011E-7</v>
      </c>
      <c r="AM122" s="5">
        <f t="shared" si="198"/>
        <v>1.8006151550716959E-5</v>
      </c>
      <c r="AN122" s="5">
        <f t="shared" si="199"/>
        <v>2.3879382119658811E-5</v>
      </c>
      <c r="AO122" s="5">
        <f t="shared" si="200"/>
        <v>1.5834168917510199E-5</v>
      </c>
      <c r="AP122" s="5">
        <f t="shared" si="201"/>
        <v>6.9996480381245975E-6</v>
      </c>
      <c r="AQ122" s="5">
        <f t="shared" si="202"/>
        <v>2.3206967593089323E-6</v>
      </c>
      <c r="AR122" s="5">
        <f t="shared" si="203"/>
        <v>5.9923304209674637E-3</v>
      </c>
      <c r="AS122" s="5">
        <f t="shared" si="204"/>
        <v>2.4874992955335822E-3</v>
      </c>
      <c r="AT122" s="5">
        <f t="shared" si="205"/>
        <v>5.1629769310026358E-4</v>
      </c>
      <c r="AU122" s="5">
        <f t="shared" si="206"/>
        <v>7.1440772768399855E-5</v>
      </c>
      <c r="AV122" s="5">
        <f t="shared" si="207"/>
        <v>7.4140133908486204E-6</v>
      </c>
      <c r="AW122" s="5">
        <f t="shared" si="208"/>
        <v>9.4127705592204501E-9</v>
      </c>
      <c r="AX122" s="5">
        <f t="shared" si="209"/>
        <v>1.2457671209450183E-6</v>
      </c>
      <c r="AY122" s="5">
        <f t="shared" si="210"/>
        <v>1.652110337367943E-6</v>
      </c>
      <c r="AZ122" s="5">
        <f t="shared" si="211"/>
        <v>1.0954971121598915E-6</v>
      </c>
      <c r="BA122" s="5">
        <f t="shared" si="212"/>
        <v>4.8427513005885593E-7</v>
      </c>
      <c r="BB122" s="5">
        <f t="shared" si="213"/>
        <v>1.6055889079283067E-7</v>
      </c>
      <c r="BC122" s="5">
        <f t="shared" si="214"/>
        <v>4.2585969524375236E-8</v>
      </c>
      <c r="BD122" s="5">
        <f t="shared" si="215"/>
        <v>1.3244839086103001E-3</v>
      </c>
      <c r="BE122" s="5">
        <f t="shared" si="216"/>
        <v>5.4981160219161676E-4</v>
      </c>
      <c r="BF122" s="5">
        <f t="shared" si="217"/>
        <v>1.1411720291177035E-4</v>
      </c>
      <c r="BG122" s="5">
        <f t="shared" si="218"/>
        <v>1.5790543461913062E-5</v>
      </c>
      <c r="BH122" s="5">
        <f t="shared" si="219"/>
        <v>1.6387182856340027E-6</v>
      </c>
      <c r="BI122" s="5">
        <f t="shared" si="220"/>
        <v>1.3605092826087721E-7</v>
      </c>
      <c r="BJ122" s="8">
        <f t="shared" si="221"/>
        <v>0.11545008271437049</v>
      </c>
      <c r="BK122" s="8">
        <f t="shared" si="222"/>
        <v>0.28591947604943718</v>
      </c>
      <c r="BL122" s="8">
        <f t="shared" si="223"/>
        <v>0.53003504564411852</v>
      </c>
      <c r="BM122" s="8">
        <f t="shared" si="224"/>
        <v>0.25326087697414029</v>
      </c>
      <c r="BN122" s="8">
        <f t="shared" si="225"/>
        <v>0.74628510522818292</v>
      </c>
    </row>
    <row r="123" spans="1:66" x14ac:dyDescent="0.25">
      <c r="A123" t="s">
        <v>67</v>
      </c>
      <c r="B123" t="s">
        <v>75</v>
      </c>
      <c r="C123" t="s">
        <v>88</v>
      </c>
      <c r="D123" s="7" t="s">
        <v>490</v>
      </c>
      <c r="E123">
        <f>VLOOKUP(A123,home!$A$2:$E$405,3,FALSE)</f>
        <v>1.5417000000000001</v>
      </c>
      <c r="F123">
        <f>VLOOKUP(B123,home!$B$2:$E$405,3,FALSE)</f>
        <v>1.0378000000000001</v>
      </c>
      <c r="G123">
        <f>VLOOKUP(C123,away!$B$2:$E$405,4,FALSE)</f>
        <v>0.51890000000000003</v>
      </c>
      <c r="H123">
        <f>VLOOKUP(A123,away!$A$2:$E$405,3,FALSE)</f>
        <v>1.2666999999999999</v>
      </c>
      <c r="I123">
        <f>VLOOKUP(C123,away!$B$2:$E$405,3,FALSE)</f>
        <v>1.5789</v>
      </c>
      <c r="J123">
        <f>VLOOKUP(B123,home!$B$2:$E$405,4,FALSE)</f>
        <v>1.2630999999999999</v>
      </c>
      <c r="K123" s="3">
        <f t="shared" si="170"/>
        <v>0.83022768131400015</v>
      </c>
      <c r="L123" s="3">
        <f t="shared" si="171"/>
        <v>2.5261906909529999</v>
      </c>
      <c r="M123" s="5">
        <f t="shared" si="172"/>
        <v>3.4859890770658049E-2</v>
      </c>
      <c r="N123" s="5">
        <f t="shared" si="173"/>
        <v>2.8941646285382743E-2</v>
      </c>
      <c r="O123" s="5">
        <f t="shared" si="174"/>
        <v>8.8062731552474752E-2</v>
      </c>
      <c r="P123" s="5">
        <f t="shared" si="175"/>
        <v>7.3112117426988352E-2</v>
      </c>
      <c r="Q123" s="5">
        <f t="shared" si="176"/>
        <v>1.2014077944461628E-2</v>
      </c>
      <c r="R123" s="5">
        <f t="shared" si="177"/>
        <v>0.1112316263338774</v>
      </c>
      <c r="S123" s="5">
        <f t="shared" si="178"/>
        <v>3.8334756624918927E-2</v>
      </c>
      <c r="T123" s="5">
        <f t="shared" si="179"/>
        <v>3.0349851863682716E-2</v>
      </c>
      <c r="U123" s="5">
        <f t="shared" si="180"/>
        <v>9.2347575219960315E-2</v>
      </c>
      <c r="V123" s="5">
        <f t="shared" si="181"/>
        <v>8.9333333650003736E-3</v>
      </c>
      <c r="W123" s="5">
        <f t="shared" si="182"/>
        <v>3.3248066916520165E-3</v>
      </c>
      <c r="X123" s="5">
        <f t="shared" si="183"/>
        <v>8.3990957136695649E-3</v>
      </c>
      <c r="Y123" s="5">
        <f t="shared" si="184"/>
        <v>1.0608858702147651E-2</v>
      </c>
      <c r="Z123" s="5">
        <f t="shared" si="185"/>
        <v>9.3664099661401212E-2</v>
      </c>
      <c r="AA123" s="5">
        <f t="shared" si="186"/>
        <v>7.7762528284248553E-2</v>
      </c>
      <c r="AB123" s="5">
        <f t="shared" si="187"/>
        <v>3.228030177527301E-2</v>
      </c>
      <c r="AC123" s="5">
        <f t="shared" si="188"/>
        <v>1.1710000080990123E-3</v>
      </c>
      <c r="AD123" s="5">
        <f t="shared" si="189"/>
        <v>6.9008663760688116E-4</v>
      </c>
      <c r="AE123" s="5">
        <f t="shared" si="190"/>
        <v>1.7432904398735594E-3</v>
      </c>
      <c r="AF123" s="5">
        <f t="shared" si="191"/>
        <v>2.2019420404179738E-3</v>
      </c>
      <c r="AG123" s="5">
        <f t="shared" si="192"/>
        <v>1.8541751615073132E-3</v>
      </c>
      <c r="AH123" s="5">
        <f t="shared" si="193"/>
        <v>5.9153344160281437E-2</v>
      </c>
      <c r="AI123" s="5">
        <f t="shared" si="194"/>
        <v>4.9110743764159512E-2</v>
      </c>
      <c r="AJ123" s="5">
        <f t="shared" si="195"/>
        <v>2.0386549461462067E-2</v>
      </c>
      <c r="AK123" s="5">
        <f t="shared" si="196"/>
        <v>5.6418258964609442E-3</v>
      </c>
      <c r="AL123" s="5">
        <f t="shared" si="197"/>
        <v>9.8238162204686942E-5</v>
      </c>
      <c r="AM123" s="5">
        <f t="shared" si="198"/>
        <v>1.1458580580922718E-4</v>
      </c>
      <c r="AN123" s="5">
        <f t="shared" si="199"/>
        <v>2.8946559595061783E-4</v>
      </c>
      <c r="AO123" s="5">
        <f t="shared" si="200"/>
        <v>3.6562264692080665E-4</v>
      </c>
      <c r="AP123" s="5">
        <f t="shared" si="201"/>
        <v>3.0787750901764582E-4</v>
      </c>
      <c r="AQ123" s="5">
        <f t="shared" si="202"/>
        <v>1.9443932430854375E-4</v>
      </c>
      <c r="AR123" s="5">
        <f t="shared" si="203"/>
        <v>2.9886525471288405E-2</v>
      </c>
      <c r="AS123" s="5">
        <f t="shared" si="204"/>
        <v>2.4812620744559578E-2</v>
      </c>
      <c r="AT123" s="5">
        <f t="shared" si="205"/>
        <v>1.0300062294039677E-2</v>
      </c>
      <c r="AU123" s="5">
        <f t="shared" si="206"/>
        <v>2.8504656119234411E-3</v>
      </c>
      <c r="AV123" s="5">
        <f t="shared" si="207"/>
        <v>5.9163386391312262E-4</v>
      </c>
      <c r="AW123" s="5">
        <f t="shared" si="208"/>
        <v>5.7232282751012737E-6</v>
      </c>
      <c r="AX123" s="5">
        <f t="shared" si="209"/>
        <v>1.5855384644748483E-5</v>
      </c>
      <c r="AY123" s="5">
        <f t="shared" si="210"/>
        <v>4.0053725091042754E-5</v>
      </c>
      <c r="AZ123" s="5">
        <f t="shared" si="211"/>
        <v>5.0591673731491411E-5</v>
      </c>
      <c r="BA123" s="5">
        <f t="shared" si="212"/>
        <v>4.2601405073408343E-5</v>
      </c>
      <c r="BB123" s="5">
        <f t="shared" si="213"/>
        <v>2.6904818229490512E-5</v>
      </c>
      <c r="BC123" s="5">
        <f t="shared" si="214"/>
        <v>1.3593340270624306E-5</v>
      </c>
      <c r="BD123" s="5">
        <f t="shared" si="215"/>
        <v>1.2583177071749743E-2</v>
      </c>
      <c r="BE123" s="5">
        <f t="shared" si="216"/>
        <v>1.0446901923842278E-2</v>
      </c>
      <c r="BF123" s="5">
        <f t="shared" si="217"/>
        <v>4.3366535805731705E-3</v>
      </c>
      <c r="BG123" s="5">
        <f t="shared" si="218"/>
        <v>1.2001366156204401E-3</v>
      </c>
      <c r="BH123" s="5">
        <f t="shared" si="219"/>
        <v>2.4909665991164733E-4</v>
      </c>
      <c r="BI123" s="5">
        <f t="shared" si="220"/>
        <v>4.1361388476301819E-5</v>
      </c>
      <c r="BJ123" s="8">
        <f t="shared" si="221"/>
        <v>0.10158942270944966</v>
      </c>
      <c r="BK123" s="8">
        <f t="shared" si="222"/>
        <v>0.15654939008296045</v>
      </c>
      <c r="BL123" s="8">
        <f t="shared" si="223"/>
        <v>0.633275861674096</v>
      </c>
      <c r="BM123" s="8">
        <f t="shared" si="224"/>
        <v>0.63682235331724846</v>
      </c>
      <c r="BN123" s="8">
        <f t="shared" si="225"/>
        <v>0.34822209031384294</v>
      </c>
    </row>
    <row r="124" spans="1:66" x14ac:dyDescent="0.25">
      <c r="A124" t="s">
        <v>67</v>
      </c>
      <c r="B124" t="s">
        <v>79</v>
      </c>
      <c r="C124" t="s">
        <v>70</v>
      </c>
      <c r="D124" s="7" t="s">
        <v>490</v>
      </c>
      <c r="E124">
        <f>VLOOKUP(A124,home!$A$2:$E$405,3,FALSE)</f>
        <v>1.5417000000000001</v>
      </c>
      <c r="F124">
        <f>VLOOKUP(B124,home!$B$2:$E$405,3,FALSE)</f>
        <v>0.90810000000000002</v>
      </c>
      <c r="G124">
        <f>VLOOKUP(C124,away!$B$2:$E$405,4,FALSE)</f>
        <v>1.2972999999999999</v>
      </c>
      <c r="H124">
        <f>VLOOKUP(A124,away!$A$2:$E$405,3,FALSE)</f>
        <v>1.2666999999999999</v>
      </c>
      <c r="I124">
        <f>VLOOKUP(C124,away!$B$2:$E$405,3,FALSE)</f>
        <v>0.94730000000000003</v>
      </c>
      <c r="J124">
        <f>VLOOKUP(B124,home!$B$2:$E$405,4,FALSE)</f>
        <v>1.2630999999999999</v>
      </c>
      <c r="K124" s="3">
        <f t="shared" si="170"/>
        <v>1.8162430530209999</v>
      </c>
      <c r="L124" s="3">
        <f t="shared" si="171"/>
        <v>1.5156504158209998</v>
      </c>
      <c r="M124" s="5">
        <f t="shared" si="172"/>
        <v>3.5725396061127693E-2</v>
      </c>
      <c r="N124" s="5">
        <f t="shared" si="173"/>
        <v>6.4886002412446964E-2</v>
      </c>
      <c r="O124" s="5">
        <f t="shared" si="174"/>
        <v>5.4147211395418102E-2</v>
      </c>
      <c r="P124" s="5">
        <f t="shared" si="175"/>
        <v>9.8344496537387638E-2</v>
      </c>
      <c r="Q124" s="5">
        <f t="shared" si="176"/>
        <v>5.8924375559955333E-2</v>
      </c>
      <c r="R124" s="5">
        <f t="shared" si="177"/>
        <v>4.1034121733506512E-2</v>
      </c>
      <c r="S124" s="5">
        <f t="shared" si="178"/>
        <v>6.7680425310356673E-2</v>
      </c>
      <c r="T124" s="5">
        <f t="shared" si="179"/>
        <v>8.9308754319439076E-2</v>
      </c>
      <c r="U124" s="5">
        <f t="shared" si="180"/>
        <v>7.4527938535299237E-2</v>
      </c>
      <c r="V124" s="5">
        <f t="shared" si="181"/>
        <v>2.0701107417612191E-2</v>
      </c>
      <c r="W124" s="5">
        <f t="shared" si="182"/>
        <v>3.5673662588123087E-2</v>
      </c>
      <c r="X124" s="5">
        <f t="shared" si="183"/>
        <v>5.4068801535546801E-2</v>
      </c>
      <c r="Y124" s="5">
        <f t="shared" si="184"/>
        <v>4.0974700765147316E-2</v>
      </c>
      <c r="Z124" s="5">
        <f t="shared" si="185"/>
        <v>2.0731127889412893E-2</v>
      </c>
      <c r="AA124" s="5">
        <f t="shared" si="186"/>
        <v>3.7652767010436072E-2</v>
      </c>
      <c r="AB124" s="5">
        <f t="shared" si="187"/>
        <v>3.4193288254861412E-2</v>
      </c>
      <c r="AC124" s="5">
        <f t="shared" si="188"/>
        <v>3.5616119959664696E-3</v>
      </c>
      <c r="AD124" s="5">
        <f t="shared" si="189"/>
        <v>1.6198010462873419E-2</v>
      </c>
      <c r="AE124" s="5">
        <f t="shared" si="190"/>
        <v>2.4550521293527004E-2</v>
      </c>
      <c r="AF124" s="5">
        <f t="shared" si="191"/>
        <v>1.8605003903578259E-2</v>
      </c>
      <c r="AG124" s="5">
        <f t="shared" si="192"/>
        <v>9.3995606342699052E-3</v>
      </c>
      <c r="AH124" s="5">
        <f t="shared" si="193"/>
        <v>7.8552856515067427E-3</v>
      </c>
      <c r="AI124" s="5">
        <f t="shared" si="194"/>
        <v>1.4267107994044662E-2</v>
      </c>
      <c r="AJ124" s="5">
        <f t="shared" si="195"/>
        <v>1.2956267890441998E-2</v>
      </c>
      <c r="AK124" s="5">
        <f t="shared" si="196"/>
        <v>7.8439105163647747E-3</v>
      </c>
      <c r="AL124" s="5">
        <f t="shared" si="197"/>
        <v>3.9217472971387062E-4</v>
      </c>
      <c r="AM124" s="5">
        <f t="shared" si="198"/>
        <v>5.8839047951910689E-3</v>
      </c>
      <c r="AN124" s="5">
        <f t="shared" si="199"/>
        <v>8.9179427494825193E-3</v>
      </c>
      <c r="AO124" s="5">
        <f t="shared" si="200"/>
        <v>6.7582418182605261E-3</v>
      </c>
      <c r="AP124" s="5">
        <f t="shared" si="201"/>
        <v>3.4143773406884789E-3</v>
      </c>
      <c r="AQ124" s="5">
        <f t="shared" si="202"/>
        <v>1.2937506090460729E-3</v>
      </c>
      <c r="AR124" s="5">
        <f t="shared" si="203"/>
        <v>2.381173392819787E-3</v>
      </c>
      <c r="AS124" s="5">
        <f t="shared" si="204"/>
        <v>4.324789632747383E-3</v>
      </c>
      <c r="AT124" s="5">
        <f t="shared" si="205"/>
        <v>3.9274345631273386E-3</v>
      </c>
      <c r="AU124" s="5">
        <f t="shared" si="206"/>
        <v>2.3777252471581978E-3</v>
      </c>
      <c r="AV124" s="5">
        <f t="shared" si="207"/>
        <v>1.0796317405359288E-3</v>
      </c>
      <c r="AW124" s="5">
        <f t="shared" si="208"/>
        <v>2.9988180367705023E-5</v>
      </c>
      <c r="AX124" s="5">
        <f t="shared" si="209"/>
        <v>1.7811002014837868E-3</v>
      </c>
      <c r="AY124" s="5">
        <f t="shared" si="210"/>
        <v>2.6995252609977685E-3</v>
      </c>
      <c r="AZ124" s="5">
        <f t="shared" si="211"/>
        <v>2.0457682921752804E-3</v>
      </c>
      <c r="BA124" s="5">
        <f t="shared" si="212"/>
        <v>1.0335565209029602E-3</v>
      </c>
      <c r="BB124" s="5">
        <f t="shared" si="213"/>
        <v>3.9162759267026933E-4</v>
      </c>
      <c r="BC124" s="5">
        <f t="shared" si="214"/>
        <v>1.1871410473553424E-4</v>
      </c>
      <c r="BD124" s="5">
        <f t="shared" si="215"/>
        <v>6.0150440716153495E-4</v>
      </c>
      <c r="BE124" s="5">
        <f t="shared" si="216"/>
        <v>1.0924782008686529E-3</v>
      </c>
      <c r="BF124" s="5">
        <f t="shared" si="217"/>
        <v>9.9210297145228593E-4</v>
      </c>
      <c r="BG124" s="5">
        <f t="shared" si="218"/>
        <v>6.0063337659390184E-4</v>
      </c>
      <c r="BH124" s="5">
        <f t="shared" si="219"/>
        <v>2.7272404941280497E-4</v>
      </c>
      <c r="BI124" s="5">
        <f t="shared" si="220"/>
        <v>9.9066632027552679E-5</v>
      </c>
      <c r="BJ124" s="8">
        <f t="shared" si="221"/>
        <v>0.44692790276054145</v>
      </c>
      <c r="BK124" s="8">
        <f t="shared" si="222"/>
        <v>0.22910473731316228</v>
      </c>
      <c r="BL124" s="8">
        <f t="shared" si="223"/>
        <v>0.30222716319578496</v>
      </c>
      <c r="BM124" s="8">
        <f t="shared" si="224"/>
        <v>0.64325979037842929</v>
      </c>
      <c r="BN124" s="8">
        <f t="shared" si="225"/>
        <v>0.35306160369984224</v>
      </c>
    </row>
    <row r="125" spans="1:66" x14ac:dyDescent="0.25">
      <c r="A125" t="s">
        <v>67</v>
      </c>
      <c r="B125" t="s">
        <v>66</v>
      </c>
      <c r="C125" t="s">
        <v>77</v>
      </c>
      <c r="D125" s="7" t="s">
        <v>490</v>
      </c>
      <c r="E125">
        <f>VLOOKUP(A125,home!$A$2:$E$405,3,FALSE)</f>
        <v>1.5417000000000001</v>
      </c>
      <c r="F125">
        <f>VLOOKUP(B125,home!$B$2:$E$405,3,FALSE)</f>
        <v>1.2972999999999999</v>
      </c>
      <c r="G125">
        <f>VLOOKUP(C125,away!$B$2:$E$405,4,FALSE)</f>
        <v>1.8162</v>
      </c>
      <c r="H125">
        <f>VLOOKUP(A125,away!$A$2:$E$405,3,FALSE)</f>
        <v>1.2666999999999999</v>
      </c>
      <c r="I125">
        <f>VLOOKUP(C125,away!$B$2:$E$405,3,FALSE)</f>
        <v>1.8947000000000001</v>
      </c>
      <c r="J125">
        <f>VLOOKUP(B125,home!$B$2:$E$405,4,FALSE)</f>
        <v>1.7367999999999999</v>
      </c>
      <c r="K125" s="3">
        <f t="shared" si="170"/>
        <v>3.6324861060420002</v>
      </c>
      <c r="L125" s="3">
        <f t="shared" si="171"/>
        <v>4.1683486398319998</v>
      </c>
      <c r="M125" s="5">
        <f t="shared" si="172"/>
        <v>4.0939309710874246E-4</v>
      </c>
      <c r="N125" s="5">
        <f t="shared" si="173"/>
        <v>1.4871147371570102E-3</v>
      </c>
      <c r="O125" s="5">
        <f t="shared" si="174"/>
        <v>1.7064931594898366E-3</v>
      </c>
      <c r="P125" s="5">
        <f t="shared" si="175"/>
        <v>6.1988126919025463E-3</v>
      </c>
      <c r="Q125" s="5">
        <f t="shared" si="176"/>
        <v>2.7009618104065713E-3</v>
      </c>
      <c r="R125" s="5">
        <f t="shared" si="177"/>
        <v>3.5566292201210359E-3</v>
      </c>
      <c r="S125" s="5">
        <f t="shared" si="178"/>
        <v>2.3464781807914573E-2</v>
      </c>
      <c r="T125" s="5">
        <f t="shared" si="179"/>
        <v>1.1258550488646407E-2</v>
      </c>
      <c r="U125" s="5">
        <f t="shared" si="180"/>
        <v>1.2919406226432659E-2</v>
      </c>
      <c r="V125" s="5">
        <f t="shared" si="181"/>
        <v>3.9476806117495329E-2</v>
      </c>
      <c r="W125" s="5">
        <f t="shared" si="182"/>
        <v>3.2704020830839728E-3</v>
      </c>
      <c r="X125" s="5">
        <f t="shared" si="183"/>
        <v>1.3632176074726818E-2</v>
      </c>
      <c r="Y125" s="5">
        <f t="shared" si="184"/>
        <v>2.8411831299518929E-2</v>
      </c>
      <c r="Z125" s="5">
        <f t="shared" si="185"/>
        <v>4.9417568573594233E-3</v>
      </c>
      <c r="AA125" s="5">
        <f t="shared" si="186"/>
        <v>1.7950863123795884E-2</v>
      </c>
      <c r="AB125" s="5">
        <f t="shared" si="187"/>
        <v>3.2603130444325126E-2</v>
      </c>
      <c r="AC125" s="5">
        <f t="shared" si="188"/>
        <v>3.7358551066981389E-2</v>
      </c>
      <c r="AD125" s="5">
        <f t="shared" si="189"/>
        <v>2.9699225319933359E-3</v>
      </c>
      <c r="AE125" s="5">
        <f t="shared" si="190"/>
        <v>1.2379672546640831E-2</v>
      </c>
      <c r="AF125" s="5">
        <f t="shared" si="191"/>
        <v>2.580139561067793E-2</v>
      </c>
      <c r="AG125" s="5">
        <f t="shared" si="192"/>
        <v>3.5849737433178895E-2</v>
      </c>
      <c r="AH125" s="5">
        <f t="shared" si="193"/>
        <v>5.1497413686886519E-3</v>
      </c>
      <c r="AI125" s="5">
        <f t="shared" si="194"/>
        <v>1.870636397147124E-2</v>
      </c>
      <c r="AJ125" s="5">
        <f t="shared" si="195"/>
        <v>3.3975303610466974E-2</v>
      </c>
      <c r="AK125" s="5">
        <f t="shared" si="196"/>
        <v>4.11382727711933E-2</v>
      </c>
      <c r="AL125" s="5">
        <f t="shared" si="197"/>
        <v>2.2626532996337451E-2</v>
      </c>
      <c r="AM125" s="5">
        <f t="shared" si="198"/>
        <v>2.1576404666973736E-3</v>
      </c>
      <c r="AN125" s="5">
        <f t="shared" si="199"/>
        <v>8.9937977046044802E-3</v>
      </c>
      <c r="AO125" s="5">
        <f t="shared" si="200"/>
        <v>1.8744642214456122E-2</v>
      </c>
      <c r="AP125" s="5">
        <f t="shared" si="201"/>
        <v>2.6044734626255225E-2</v>
      </c>
      <c r="AQ125" s="5">
        <f t="shared" si="202"/>
        <v>2.7140883538534086E-2</v>
      </c>
      <c r="AR125" s="5">
        <f t="shared" si="203"/>
        <v>4.2931834859319838E-3</v>
      </c>
      <c r="AS125" s="5">
        <f t="shared" si="204"/>
        <v>1.5594929363336892E-2</v>
      </c>
      <c r="AT125" s="5">
        <f t="shared" si="205"/>
        <v>2.8324182118513844E-2</v>
      </c>
      <c r="AU125" s="5">
        <f t="shared" si="206"/>
        <v>3.429573267016827E-2</v>
      </c>
      <c r="AV125" s="5">
        <f t="shared" si="207"/>
        <v>3.1144693105229233E-2</v>
      </c>
      <c r="AW125" s="5">
        <f t="shared" si="208"/>
        <v>9.5166371407110501E-3</v>
      </c>
      <c r="AX125" s="5">
        <f t="shared" si="209"/>
        <v>1.3062665028520306E-3</v>
      </c>
      <c r="AY125" s="5">
        <f t="shared" si="210"/>
        <v>5.4449742004213644E-3</v>
      </c>
      <c r="AZ125" s="5">
        <f t="shared" si="211"/>
        <v>1.1348275401123363E-2</v>
      </c>
      <c r="BA125" s="5">
        <f t="shared" si="212"/>
        <v>1.5767856110903838E-2</v>
      </c>
      <c r="BB125" s="5">
        <f t="shared" si="213"/>
        <v>1.6431480393238173E-2</v>
      </c>
      <c r="BC125" s="5">
        <f t="shared" si="214"/>
        <v>1.3698427789516103E-2</v>
      </c>
      <c r="BD125" s="5">
        <f t="shared" si="215"/>
        <v>2.9825809240222973E-3</v>
      </c>
      <c r="BE125" s="5">
        <f t="shared" si="216"/>
        <v>1.0834183766656905E-2</v>
      </c>
      <c r="BF125" s="5">
        <f t="shared" si="217"/>
        <v>1.9677511001343503E-2</v>
      </c>
      <c r="BG125" s="5">
        <f t="shared" si="218"/>
        <v>2.3826095104622962E-2</v>
      </c>
      <c r="BH125" s="5">
        <f t="shared" si="219"/>
        <v>2.1636989857194554E-2</v>
      </c>
      <c r="BI125" s="5">
        <f t="shared" si="220"/>
        <v>1.5719213006566177E-2</v>
      </c>
      <c r="BJ125" s="8">
        <f t="shared" si="221"/>
        <v>0.28484074356463285</v>
      </c>
      <c r="BK125" s="8">
        <f t="shared" si="222"/>
        <v>0.1349798519781614</v>
      </c>
      <c r="BL125" s="8">
        <f t="shared" si="223"/>
        <v>0.37603549829957134</v>
      </c>
      <c r="BM125" s="8">
        <f t="shared" si="224"/>
        <v>0.78881010892382886</v>
      </c>
      <c r="BN125" s="8">
        <f t="shared" si="225"/>
        <v>1.6059404716185742E-2</v>
      </c>
    </row>
    <row r="126" spans="1:66" x14ac:dyDescent="0.25">
      <c r="A126" t="s">
        <v>67</v>
      </c>
      <c r="B126" t="s">
        <v>82</v>
      </c>
      <c r="C126" t="s">
        <v>103</v>
      </c>
      <c r="D126" s="7" t="s">
        <v>490</v>
      </c>
      <c r="E126">
        <f>VLOOKUP(A126,home!$A$2:$E$405,3,FALSE)</f>
        <v>1.5417000000000001</v>
      </c>
      <c r="F126">
        <f>VLOOKUP(B126,home!$B$2:$E$405,3,FALSE)</f>
        <v>1.0810999999999999</v>
      </c>
      <c r="G126">
        <f>VLOOKUP(C126,away!$B$2:$E$405,4,FALSE)</f>
        <v>1.1675</v>
      </c>
      <c r="H126">
        <f>VLOOKUP(A126,away!$A$2:$E$405,3,FALSE)</f>
        <v>1.2666999999999999</v>
      </c>
      <c r="I126">
        <f>VLOOKUP(C126,away!$B$2:$E$405,3,FALSE)</f>
        <v>0.63160000000000005</v>
      </c>
      <c r="J126">
        <f>VLOOKUP(B126,home!$B$2:$E$405,4,FALSE)</f>
        <v>0.78949999999999998</v>
      </c>
      <c r="K126" s="3">
        <f t="shared" si="170"/>
        <v>1.9459094582250001</v>
      </c>
      <c r="L126" s="3">
        <f t="shared" si="171"/>
        <v>0.63163767494</v>
      </c>
      <c r="M126" s="5">
        <f t="shared" si="172"/>
        <v>7.5960095700017313E-2</v>
      </c>
      <c r="N126" s="5">
        <f t="shared" si="173"/>
        <v>0.14781146867033981</v>
      </c>
      <c r="O126" s="5">
        <f t="shared" si="174"/>
        <v>4.797925823617883E-2</v>
      </c>
      <c r="P126" s="5">
        <f t="shared" si="175"/>
        <v>9.3363292400400102E-2</v>
      </c>
      <c r="Q126" s="5">
        <f t="shared" si="176"/>
        <v>0.14381386745987129</v>
      </c>
      <c r="R126" s="5">
        <f t="shared" si="177"/>
        <v>1.5152753558822916E-2</v>
      </c>
      <c r="S126" s="5">
        <f t="shared" si="178"/>
        <v>2.8688432681373721E-2</v>
      </c>
      <c r="T126" s="5">
        <f t="shared" si="179"/>
        <v>9.0838256866482434E-2</v>
      </c>
      <c r="U126" s="5">
        <f t="shared" si="180"/>
        <v>2.948588646826604E-2</v>
      </c>
      <c r="V126" s="5">
        <f t="shared" si="181"/>
        <v>3.9179146252995905E-3</v>
      </c>
      <c r="W126" s="5">
        <f t="shared" si="182"/>
        <v>9.3282921638026692E-2</v>
      </c>
      <c r="X126" s="5">
        <f t="shared" si="183"/>
        <v>5.8921007735053404E-2</v>
      </c>
      <c r="Y126" s="5">
        <f t="shared" si="184"/>
        <v>1.8608364165445441E-2</v>
      </c>
      <c r="Z126" s="5">
        <f t="shared" si="185"/>
        <v>3.1903500089445732E-3</v>
      </c>
      <c r="AA126" s="5">
        <f t="shared" si="186"/>
        <v>6.2081322574534569E-3</v>
      </c>
      <c r="AB126" s="5">
        <f t="shared" si="187"/>
        <v>6.0402316388452034E-3</v>
      </c>
      <c r="AC126" s="5">
        <f t="shared" si="188"/>
        <v>3.0097168568467053E-4</v>
      </c>
      <c r="AD126" s="5">
        <f t="shared" si="189"/>
        <v>4.5380029876574413E-2</v>
      </c>
      <c r="AE126" s="5">
        <f t="shared" si="190"/>
        <v>2.8663736559947198E-2</v>
      </c>
      <c r="AF126" s="5">
        <f t="shared" si="191"/>
        <v>9.0525479579088592E-3</v>
      </c>
      <c r="AG126" s="5">
        <f t="shared" si="192"/>
        <v>1.9059767814721324E-3</v>
      </c>
      <c r="AH126" s="5">
        <f t="shared" si="193"/>
        <v>5.0378631547363961E-4</v>
      </c>
      <c r="AI126" s="5">
        <f t="shared" si="194"/>
        <v>9.8032255620447879E-4</v>
      </c>
      <c r="AJ126" s="5">
        <f t="shared" si="195"/>
        <v>9.5380946711480247E-4</v>
      </c>
      <c r="AK126" s="5">
        <f t="shared" si="196"/>
        <v>6.1867562113441371E-4</v>
      </c>
      <c r="AL126" s="5">
        <f t="shared" si="197"/>
        <v>1.4797089043063344E-5</v>
      </c>
      <c r="AM126" s="5">
        <f t="shared" si="198"/>
        <v>1.7661085870271851E-2</v>
      </c>
      <c r="AN126" s="5">
        <f t="shared" si="199"/>
        <v>1.1155407216014199E-2</v>
      </c>
      <c r="AO126" s="5">
        <f t="shared" si="200"/>
        <v>3.5230877384660525E-3</v>
      </c>
      <c r="AP126" s="5">
        <f t="shared" si="201"/>
        <v>7.4177164924477351E-4</v>
      </c>
      <c r="AQ126" s="5">
        <f t="shared" si="202"/>
        <v>1.1713272996634448E-4</v>
      </c>
      <c r="AR126" s="5">
        <f t="shared" si="203"/>
        <v>6.3642083394471841E-5</v>
      </c>
      <c r="AS126" s="5">
        <f t="shared" si="204"/>
        <v>1.2384173201844694E-4</v>
      </c>
      <c r="AT126" s="5">
        <f t="shared" si="205"/>
        <v>1.2049239882883089E-4</v>
      </c>
      <c r="AU126" s="5">
        <f t="shared" si="206"/>
        <v>7.8155766175080316E-5</v>
      </c>
      <c r="AV126" s="5">
        <f t="shared" si="207"/>
        <v>3.8021011153727573E-5</v>
      </c>
      <c r="AW126" s="5">
        <f t="shared" si="208"/>
        <v>5.0520127935847644E-7</v>
      </c>
      <c r="AX126" s="5">
        <f t="shared" si="209"/>
        <v>5.7278123395809793E-3</v>
      </c>
      <c r="AY126" s="5">
        <f t="shared" si="210"/>
        <v>3.6179020686655716E-3</v>
      </c>
      <c r="AZ126" s="5">
        <f t="shared" si="211"/>
        <v>1.1426016254062687E-3</v>
      </c>
      <c r="BA126" s="5">
        <f t="shared" si="212"/>
        <v>2.4057007801809349E-4</v>
      </c>
      <c r="BB126" s="5">
        <f t="shared" si="213"/>
        <v>3.7988281184870746E-5</v>
      </c>
      <c r="BC126" s="5">
        <f t="shared" si="214"/>
        <v>4.7989659205157433E-6</v>
      </c>
      <c r="BD126" s="5">
        <f t="shared" si="215"/>
        <v>6.69978959727029E-6</v>
      </c>
      <c r="BE126" s="5">
        <f t="shared" si="216"/>
        <v>1.3037183945445719E-5</v>
      </c>
      <c r="BF126" s="5">
        <f t="shared" si="217"/>
        <v>1.2684589774030978E-5</v>
      </c>
      <c r="BG126" s="5">
        <f t="shared" si="218"/>
        <v>8.2276877383303312E-6</v>
      </c>
      <c r="BH126" s="5">
        <f t="shared" si="219"/>
        <v>4.0025838473347127E-6</v>
      </c>
      <c r="BI126" s="5">
        <f t="shared" si="220"/>
        <v>1.5577331531734457E-6</v>
      </c>
      <c r="BJ126" s="8">
        <f t="shared" si="221"/>
        <v>0.68224833627386128</v>
      </c>
      <c r="BK126" s="8">
        <f t="shared" si="222"/>
        <v>0.20586340625048402</v>
      </c>
      <c r="BL126" s="8">
        <f t="shared" si="223"/>
        <v>0.10839321867911993</v>
      </c>
      <c r="BM126" s="8">
        <f t="shared" si="224"/>
        <v>0.47199717831939353</v>
      </c>
      <c r="BN126" s="8">
        <f t="shared" si="225"/>
        <v>0.52408073602563032</v>
      </c>
    </row>
    <row r="127" spans="1:66" x14ac:dyDescent="0.25">
      <c r="A127" t="s">
        <v>67</v>
      </c>
      <c r="B127" t="s">
        <v>58</v>
      </c>
      <c r="C127" t="s">
        <v>85</v>
      </c>
      <c r="D127" s="7" t="s">
        <v>490</v>
      </c>
      <c r="E127">
        <f>VLOOKUP(A127,home!$A$2:$E$405,3,FALSE)</f>
        <v>1.5417000000000001</v>
      </c>
      <c r="F127">
        <f>VLOOKUP(B127,home!$B$2:$E$405,3,FALSE)</f>
        <v>1.1675</v>
      </c>
      <c r="G127">
        <f>VLOOKUP(C127,away!$B$2:$E$405,4,FALSE)</f>
        <v>1.0378000000000001</v>
      </c>
      <c r="H127">
        <f>VLOOKUP(A127,away!$A$2:$E$405,3,FALSE)</f>
        <v>1.2666999999999999</v>
      </c>
      <c r="I127">
        <f>VLOOKUP(C127,away!$B$2:$E$405,3,FALSE)</f>
        <v>1.1052</v>
      </c>
      <c r="J127">
        <f>VLOOKUP(B127,home!$B$2:$E$405,4,FALSE)</f>
        <v>0.94730000000000003</v>
      </c>
      <c r="K127" s="3">
        <f t="shared" si="170"/>
        <v>1.8679722835500001</v>
      </c>
      <c r="L127" s="3">
        <f t="shared" si="171"/>
        <v>1.3261791145320001</v>
      </c>
      <c r="M127" s="5">
        <f t="shared" si="172"/>
        <v>4.100130440277814E-2</v>
      </c>
      <c r="N127" s="5">
        <f t="shared" si="173"/>
        <v>7.6589300213786154E-2</v>
      </c>
      <c r="O127" s="5">
        <f t="shared" si="174"/>
        <v>5.4375073567533308E-2</v>
      </c>
      <c r="P127" s="5">
        <f t="shared" si="175"/>
        <v>0.10157113034014444</v>
      </c>
      <c r="Q127" s="5">
        <f t="shared" si="176"/>
        <v>7.1533345007921342E-2</v>
      </c>
      <c r="R127" s="5">
        <f t="shared" si="177"/>
        <v>3.6055543458201854E-2</v>
      </c>
      <c r="S127" s="5">
        <f t="shared" si="178"/>
        <v>6.2904672600340411E-2</v>
      </c>
      <c r="T127" s="5">
        <f t="shared" si="179"/>
        <v>9.4866028142117198E-2</v>
      </c>
      <c r="U127" s="5">
        <f t="shared" si="180"/>
        <v>6.7350755848253591E-2</v>
      </c>
      <c r="V127" s="5">
        <f t="shared" si="181"/>
        <v>1.7314621768364912E-2</v>
      </c>
      <c r="W127" s="5">
        <f t="shared" si="182"/>
        <v>4.4540768608138936E-2</v>
      </c>
      <c r="X127" s="5">
        <f t="shared" si="183"/>
        <v>5.9069037073316392E-2</v>
      </c>
      <c r="Y127" s="5">
        <f t="shared" si="184"/>
        <v>3.916806164107433E-2</v>
      </c>
      <c r="Z127" s="5">
        <f t="shared" si="185"/>
        <v>1.5938702899122727E-2</v>
      </c>
      <c r="AA127" s="5">
        <f t="shared" si="186"/>
        <v>2.9773055251299287E-2</v>
      </c>
      <c r="AB127" s="5">
        <f t="shared" si="187"/>
        <v>2.7807621003014937E-2</v>
      </c>
      <c r="AC127" s="5">
        <f t="shared" si="188"/>
        <v>2.6808075530179555E-3</v>
      </c>
      <c r="AD127" s="5">
        <f t="shared" si="189"/>
        <v>2.080023031200437E-2</v>
      </c>
      <c r="AE127" s="5">
        <f t="shared" si="190"/>
        <v>2.758483101723562E-2</v>
      </c>
      <c r="AF127" s="5">
        <f t="shared" si="191"/>
        <v>1.8291213386476202E-2</v>
      </c>
      <c r="AG127" s="5">
        <f t="shared" si="192"/>
        <v>8.0858083908642905E-3</v>
      </c>
      <c r="AH127" s="5">
        <f t="shared" si="193"/>
        <v>5.2843937243867998E-3</v>
      </c>
      <c r="AI127" s="5">
        <f t="shared" si="194"/>
        <v>9.8711010125200997E-3</v>
      </c>
      <c r="AJ127" s="5">
        <f t="shared" si="195"/>
        <v>9.2194715497549498E-3</v>
      </c>
      <c r="AK127" s="5">
        <f t="shared" si="196"/>
        <v>5.7405724413066685E-3</v>
      </c>
      <c r="AL127" s="5">
        <f t="shared" si="197"/>
        <v>2.656429178052983E-4</v>
      </c>
      <c r="AM127" s="5">
        <f t="shared" si="198"/>
        <v>7.7708507428561448E-3</v>
      </c>
      <c r="AN127" s="5">
        <f t="shared" si="199"/>
        <v>1.0305539957321296E-2</v>
      </c>
      <c r="AO127" s="5">
        <f t="shared" si="200"/>
        <v>6.8334959276872545E-3</v>
      </c>
      <c r="AP127" s="5">
        <f t="shared" si="201"/>
        <v>3.0208131928461035E-3</v>
      </c>
      <c r="AQ127" s="5">
        <f t="shared" si="202"/>
        <v>1.0015348413138074E-3</v>
      </c>
      <c r="AR127" s="5">
        <f t="shared" si="203"/>
        <v>1.4016105180491482E-3</v>
      </c>
      <c r="AS127" s="5">
        <f t="shared" si="204"/>
        <v>2.6181696000479658E-3</v>
      </c>
      <c r="AT127" s="5">
        <f t="shared" si="205"/>
        <v>2.4453341232613958E-3</v>
      </c>
      <c r="AU127" s="5">
        <f t="shared" si="206"/>
        <v>1.5226054554237751E-3</v>
      </c>
      <c r="AV127" s="5">
        <f t="shared" si="207"/>
        <v>7.1104619737840963E-4</v>
      </c>
      <c r="AW127" s="5">
        <f t="shared" si="208"/>
        <v>1.8279670082960957E-5</v>
      </c>
      <c r="AX127" s="5">
        <f t="shared" si="209"/>
        <v>2.4192889678765319E-3</v>
      </c>
      <c r="AY127" s="5">
        <f t="shared" si="210"/>
        <v>3.2084105012155353E-3</v>
      </c>
      <c r="AZ127" s="5">
        <f t="shared" si="211"/>
        <v>2.1274634987785953E-3</v>
      </c>
      <c r="BA127" s="5">
        <f t="shared" si="212"/>
        <v>9.4046588633644936E-4</v>
      </c>
      <c r="BB127" s="5">
        <f t="shared" si="213"/>
        <v>3.1180655409730626E-4</v>
      </c>
      <c r="BC127" s="5">
        <f t="shared" si="214"/>
        <v>8.2702267963607922E-5</v>
      </c>
      <c r="BD127" s="5">
        <f t="shared" si="215"/>
        <v>3.0979776595752614E-4</v>
      </c>
      <c r="BE127" s="5">
        <f t="shared" si="216"/>
        <v>5.7869364031436861E-4</v>
      </c>
      <c r="BF127" s="5">
        <f t="shared" si="217"/>
        <v>5.4049184038694703E-4</v>
      </c>
      <c r="BG127" s="5">
        <f t="shared" si="218"/>
        <v>3.3654125910924907E-4</v>
      </c>
      <c r="BH127" s="5">
        <f t="shared" si="219"/>
        <v>1.5716243607177415E-4</v>
      </c>
      <c r="BI127" s="5">
        <f t="shared" si="220"/>
        <v>5.8715014919454557E-5</v>
      </c>
      <c r="BJ127" s="8">
        <f t="shared" si="221"/>
        <v>0.49855099613122739</v>
      </c>
      <c r="BK127" s="8">
        <f t="shared" si="222"/>
        <v>0.22894659008366666</v>
      </c>
      <c r="BL127" s="8">
        <f t="shared" si="223"/>
        <v>0.25615775570719146</v>
      </c>
      <c r="BM127" s="8">
        <f t="shared" si="224"/>
        <v>0.61527821699971075</v>
      </c>
      <c r="BN127" s="8">
        <f t="shared" si="225"/>
        <v>0.38112569699036519</v>
      </c>
    </row>
    <row r="128" spans="1:66" x14ac:dyDescent="0.25">
      <c r="A128" t="s">
        <v>86</v>
      </c>
      <c r="B128" t="s">
        <v>91</v>
      </c>
      <c r="C128" t="s">
        <v>84</v>
      </c>
      <c r="D128" s="7" t="s">
        <v>490</v>
      </c>
      <c r="E128">
        <f>VLOOKUP(A128,home!$A$2:$E$405,3,FALSE)</f>
        <v>1.2903</v>
      </c>
      <c r="F128">
        <f>VLOOKUP(B128,home!$B$2:$E$405,3,FALSE)</f>
        <v>1.55</v>
      </c>
      <c r="G128">
        <f>VLOOKUP(C128,away!$B$2:$E$405,4,FALSE)</f>
        <v>0.31</v>
      </c>
      <c r="H128">
        <f>VLOOKUP(A128,away!$A$2:$E$405,3,FALSE)</f>
        <v>1.121</v>
      </c>
      <c r="I128">
        <f>VLOOKUP(C128,away!$B$2:$E$405,3,FALSE)</f>
        <v>1.9624999999999999</v>
      </c>
      <c r="J128">
        <f>VLOOKUP(B128,home!$B$2:$E$405,4,FALSE)</f>
        <v>0.8921</v>
      </c>
      <c r="K128" s="3">
        <f t="shared" si="170"/>
        <v>0.61998914999999999</v>
      </c>
      <c r="L128" s="3">
        <f t="shared" si="171"/>
        <v>1.9625865462499998</v>
      </c>
      <c r="M128" s="5">
        <f t="shared" si="172"/>
        <v>7.5579084339546562E-2</v>
      </c>
      <c r="N128" s="5">
        <f t="shared" si="173"/>
        <v>4.6858212257453777E-2</v>
      </c>
      <c r="O128" s="5">
        <f t="shared" si="174"/>
        <v>0.14833049410268812</v>
      </c>
      <c r="P128" s="5">
        <f t="shared" si="175"/>
        <v>9.1963296957805599E-2</v>
      </c>
      <c r="Q128" s="5">
        <f t="shared" si="176"/>
        <v>1.4525791594009173E-2</v>
      </c>
      <c r="R128" s="5">
        <f t="shared" si="177"/>
        <v>0.14555571606227535</v>
      </c>
      <c r="S128" s="5">
        <f t="shared" si="178"/>
        <v>2.797482948243496E-2</v>
      </c>
      <c r="T128" s="5">
        <f t="shared" si="179"/>
        <v>2.8508123156033741E-2</v>
      </c>
      <c r="U128" s="5">
        <f t="shared" si="180"/>
        <v>9.0242964679091431E-2</v>
      </c>
      <c r="V128" s="5">
        <f t="shared" si="181"/>
        <v>3.7821421296917739E-3</v>
      </c>
      <c r="W128" s="5">
        <f t="shared" si="182"/>
        <v>3.0019443944822974E-3</v>
      </c>
      <c r="X128" s="5">
        <f t="shared" si="183"/>
        <v>5.8915756812015583E-3</v>
      </c>
      <c r="Y128" s="5">
        <f t="shared" si="184"/>
        <v>5.7813635840699299E-3</v>
      </c>
      <c r="Z128" s="5">
        <f t="shared" si="185"/>
        <v>9.5221896691202193E-2</v>
      </c>
      <c r="AA128" s="5">
        <f t="shared" si="186"/>
        <v>5.9036542790966248E-2</v>
      </c>
      <c r="AB128" s="5">
        <f t="shared" si="187"/>
        <v>1.8301007991954898E-2</v>
      </c>
      <c r="AC128" s="5">
        <f t="shared" si="188"/>
        <v>2.8762774024132114E-4</v>
      </c>
      <c r="AD128" s="5">
        <f t="shared" si="189"/>
        <v>4.65293238370586E-4</v>
      </c>
      <c r="AE128" s="5">
        <f t="shared" si="190"/>
        <v>9.1317824968720619E-4</v>
      </c>
      <c r="AF128" s="5">
        <f t="shared" si="191"/>
        <v>8.9609567358211724E-4</v>
      </c>
      <c r="AG128" s="5">
        <f t="shared" si="192"/>
        <v>5.862217710416981E-4</v>
      </c>
      <c r="AH128" s="5">
        <f t="shared" si="193"/>
        <v>4.6720303338640204E-2</v>
      </c>
      <c r="AI128" s="5">
        <f t="shared" si="194"/>
        <v>2.8966081154665698E-2</v>
      </c>
      <c r="AJ128" s="5">
        <f t="shared" si="195"/>
        <v>8.9793280169561014E-3</v>
      </c>
      <c r="AK128" s="5">
        <f t="shared" si="196"/>
        <v>1.8556953149345995E-3</v>
      </c>
      <c r="AL128" s="5">
        <f t="shared" si="197"/>
        <v>1.3999214475941821E-5</v>
      </c>
      <c r="AM128" s="5">
        <f t="shared" si="198"/>
        <v>5.769535187162542E-5</v>
      </c>
      <c r="AN128" s="5">
        <f t="shared" si="199"/>
        <v>1.1323212136441178E-4</v>
      </c>
      <c r="AO128" s="5">
        <f t="shared" si="200"/>
        <v>1.111139189965709E-4</v>
      </c>
      <c r="AP128" s="5">
        <f t="shared" si="201"/>
        <v>7.2690227507927438E-5</v>
      </c>
      <c r="AQ128" s="5">
        <f t="shared" si="202"/>
        <v>3.5665215637727514E-5</v>
      </c>
      <c r="AR128" s="5">
        <f t="shared" si="203"/>
        <v>1.8338527753826835E-2</v>
      </c>
      <c r="AS128" s="5">
        <f t="shared" si="204"/>
        <v>1.1369688234346509E-2</v>
      </c>
      <c r="AT128" s="5">
        <f t="shared" si="205"/>
        <v>3.5245416720887462E-3</v>
      </c>
      <c r="AU128" s="5">
        <f t="shared" si="206"/>
        <v>7.2839253180596007E-4</v>
      </c>
      <c r="AV128" s="5">
        <f t="shared" si="207"/>
        <v>1.1289886666518129E-4</v>
      </c>
      <c r="AW128" s="5">
        <f t="shared" si="208"/>
        <v>4.7316659146479563E-7</v>
      </c>
      <c r="AX128" s="5">
        <f t="shared" si="209"/>
        <v>5.9617486943066563E-6</v>
      </c>
      <c r="AY128" s="5">
        <f t="shared" si="210"/>
        <v>1.1700447779569745E-5</v>
      </c>
      <c r="AZ128" s="5">
        <f t="shared" si="211"/>
        <v>1.1481570698642135E-5</v>
      </c>
      <c r="BA128" s="5">
        <f t="shared" si="212"/>
        <v>7.5111920609910876E-6</v>
      </c>
      <c r="BB128" s="5">
        <f t="shared" si="213"/>
        <v>3.6853411213002292E-6</v>
      </c>
      <c r="BC128" s="5">
        <f t="shared" si="214"/>
        <v>1.4465601806011433E-6</v>
      </c>
      <c r="BD128" s="5">
        <f t="shared" si="215"/>
        <v>5.9984913079487957E-3</v>
      </c>
      <c r="BE128" s="5">
        <f t="shared" si="216"/>
        <v>3.7189995272975617E-3</v>
      </c>
      <c r="BF128" s="5">
        <f t="shared" si="217"/>
        <v>1.1528696778898085E-3</v>
      </c>
      <c r="BG128" s="5">
        <f t="shared" si="218"/>
        <v>2.3825556388522537E-4</v>
      </c>
      <c r="BH128" s="5">
        <f t="shared" si="219"/>
        <v>3.6928966133992893E-5</v>
      </c>
      <c r="BI128" s="5">
        <f t="shared" si="220"/>
        <v>4.5791116647586094E-6</v>
      </c>
      <c r="BJ128" s="8">
        <f t="shared" si="221"/>
        <v>0.10785998329584577</v>
      </c>
      <c r="BK128" s="8">
        <f t="shared" si="222"/>
        <v>0.19961268031197574</v>
      </c>
      <c r="BL128" s="8">
        <f t="shared" si="223"/>
        <v>0.59321230666572611</v>
      </c>
      <c r="BM128" s="8">
        <f t="shared" si="224"/>
        <v>0.47308304436978305</v>
      </c>
      <c r="BN128" s="8">
        <f t="shared" si="225"/>
        <v>0.52281259531377855</v>
      </c>
    </row>
    <row r="129" spans="1:66" x14ac:dyDescent="0.25">
      <c r="A129" t="s">
        <v>86</v>
      </c>
      <c r="B129" t="s">
        <v>93</v>
      </c>
      <c r="C129" t="s">
        <v>78</v>
      </c>
      <c r="D129" s="7" t="s">
        <v>490</v>
      </c>
      <c r="E129">
        <f>VLOOKUP(A129,home!$A$2:$E$405,3,FALSE)</f>
        <v>1.2903</v>
      </c>
      <c r="F129">
        <f>VLOOKUP(B129,home!$B$2:$E$405,3,FALSE)</f>
        <v>0.62</v>
      </c>
      <c r="G129">
        <f>VLOOKUP(C129,away!$B$2:$E$405,4,FALSE)</f>
        <v>0.77500000000000002</v>
      </c>
      <c r="H129">
        <f>VLOOKUP(A129,away!$A$2:$E$405,3,FALSE)</f>
        <v>1.121</v>
      </c>
      <c r="I129">
        <f>VLOOKUP(C129,away!$B$2:$E$405,3,FALSE)</f>
        <v>2.3193999999999999</v>
      </c>
      <c r="J129">
        <f>VLOOKUP(B129,home!$B$2:$E$405,4,FALSE)</f>
        <v>1.2488999999999999</v>
      </c>
      <c r="K129" s="3">
        <f t="shared" si="170"/>
        <v>0.61998914999999999</v>
      </c>
      <c r="L129" s="3">
        <f t="shared" si="171"/>
        <v>3.2471991978599997</v>
      </c>
      <c r="M129" s="5">
        <f t="shared" si="172"/>
        <v>2.0917098428320052E-2</v>
      </c>
      <c r="N129" s="5">
        <f t="shared" si="173"/>
        <v>1.2968374075040484E-2</v>
      </c>
      <c r="O129" s="5">
        <f t="shared" si="174"/>
        <v>6.7921985237999527E-2</v>
      </c>
      <c r="P129" s="5">
        <f t="shared" si="175"/>
        <v>4.2110893894019868E-2</v>
      </c>
      <c r="Q129" s="5">
        <f t="shared" si="176"/>
        <v>4.0201256098331929E-3</v>
      </c>
      <c r="R129" s="5">
        <f t="shared" si="177"/>
        <v>0.11027810799094541</v>
      </c>
      <c r="S129" s="5">
        <f t="shared" si="178"/>
        <v>2.1194710521518358E-2</v>
      </c>
      <c r="T129" s="5">
        <f t="shared" si="179"/>
        <v>1.3054148655546783E-2</v>
      </c>
      <c r="U129" s="5">
        <f t="shared" si="180"/>
        <v>6.8371230436914454E-2</v>
      </c>
      <c r="V129" s="5">
        <f t="shared" si="181"/>
        <v>4.7410878231440639E-3</v>
      </c>
      <c r="W129" s="5">
        <f t="shared" si="182"/>
        <v>8.3081141991123749E-4</v>
      </c>
      <c r="X129" s="5">
        <f t="shared" si="183"/>
        <v>2.6978101763086978E-3</v>
      </c>
      <c r="Y129" s="5">
        <f t="shared" si="184"/>
        <v>4.3801635202440747E-3</v>
      </c>
      <c r="Z129" s="5">
        <f t="shared" si="185"/>
        <v>0.11936499460323879</v>
      </c>
      <c r="AA129" s="5">
        <f t="shared" si="186"/>
        <v>7.4005001543816604E-2</v>
      </c>
      <c r="AB129" s="5">
        <f t="shared" si="187"/>
        <v>2.2941149001449768E-2</v>
      </c>
      <c r="AC129" s="5">
        <f t="shared" si="188"/>
        <v>5.9655575242315126E-4</v>
      </c>
      <c r="AD129" s="5">
        <f t="shared" si="189"/>
        <v>1.287735165102653E-4</v>
      </c>
      <c r="AE129" s="5">
        <f t="shared" si="190"/>
        <v>4.1815325951774485E-4</v>
      </c>
      <c r="AF129" s="5">
        <f t="shared" si="191"/>
        <v>6.7891346444428279E-4</v>
      </c>
      <c r="AG129" s="5">
        <f t="shared" si="192"/>
        <v>7.3485575238660947E-4</v>
      </c>
      <c r="AH129" s="5">
        <f t="shared" si="193"/>
        <v>9.6900478682050054E-2</v>
      </c>
      <c r="AI129" s="5">
        <f t="shared" si="194"/>
        <v>6.0077245412677324E-2</v>
      </c>
      <c r="AJ129" s="5">
        <f t="shared" si="195"/>
        <v>1.8623620158873606E-2</v>
      </c>
      <c r="AK129" s="5">
        <f t="shared" si="196"/>
        <v>3.848814144074304E-3</v>
      </c>
      <c r="AL129" s="5">
        <f t="shared" si="197"/>
        <v>4.8040116229784627E-5</v>
      </c>
      <c r="AM129" s="5">
        <f t="shared" si="198"/>
        <v>1.5967636608742075E-5</v>
      </c>
      <c r="AN129" s="5">
        <f t="shared" si="199"/>
        <v>5.1850096787627229E-5</v>
      </c>
      <c r="AO129" s="5">
        <f t="shared" si="200"/>
        <v>8.4183796348873255E-5</v>
      </c>
      <c r="AP129" s="5">
        <f t="shared" si="201"/>
        <v>9.1120518658956937E-5</v>
      </c>
      <c r="AQ129" s="5">
        <f t="shared" si="202"/>
        <v>7.3971618774488029E-5</v>
      </c>
      <c r="AR129" s="5">
        <f t="shared" si="203"/>
        <v>6.2931031329720569E-2</v>
      </c>
      <c r="AS129" s="5">
        <f t="shared" si="204"/>
        <v>3.9016556622736821E-2</v>
      </c>
      <c r="AT129" s="5">
        <f t="shared" si="205"/>
        <v>1.2094920888228736E-2</v>
      </c>
      <c r="AU129" s="5">
        <f t="shared" si="206"/>
        <v>2.4995732402700597E-3</v>
      </c>
      <c r="AV129" s="5">
        <f t="shared" si="207"/>
        <v>3.8742707214944492E-4</v>
      </c>
      <c r="AW129" s="5">
        <f t="shared" si="208"/>
        <v>2.6865477809689461E-6</v>
      </c>
      <c r="AX129" s="5">
        <f t="shared" si="209"/>
        <v>1.6499602414271462E-6</v>
      </c>
      <c r="AY129" s="5">
        <f t="shared" si="210"/>
        <v>5.3577495724631197E-6</v>
      </c>
      <c r="AZ129" s="5">
        <f t="shared" si="211"/>
        <v>8.6988400570185005E-6</v>
      </c>
      <c r="BA129" s="5">
        <f t="shared" si="212"/>
        <v>9.4156221518209694E-6</v>
      </c>
      <c r="BB129" s="5">
        <f t="shared" si="213"/>
        <v>7.6436001746864753E-6</v>
      </c>
      <c r="BC129" s="5">
        <f t="shared" si="214"/>
        <v>4.9640584712008936E-6</v>
      </c>
      <c r="BD129" s="5">
        <f t="shared" si="215"/>
        <v>3.4058265742395184E-2</v>
      </c>
      <c r="BE129" s="5">
        <f t="shared" si="216"/>
        <v>2.1115755228101708E-2</v>
      </c>
      <c r="BF129" s="5">
        <f t="shared" si="217"/>
        <v>6.545769567739417E-3</v>
      </c>
      <c r="BG129" s="5">
        <f t="shared" si="218"/>
        <v>1.3527687034662094E-3</v>
      </c>
      <c r="BH129" s="5">
        <f t="shared" si="219"/>
        <v>2.096754796521543E-4</v>
      </c>
      <c r="BI129" s="5">
        <f t="shared" si="220"/>
        <v>2.5999304481076297E-5</v>
      </c>
      <c r="BJ129" s="8">
        <f t="shared" si="221"/>
        <v>4.0266952947590688E-2</v>
      </c>
      <c r="BK129" s="8">
        <f t="shared" si="222"/>
        <v>8.9613744285227739E-2</v>
      </c>
      <c r="BL129" s="8">
        <f t="shared" si="223"/>
        <v>0.70320537578774256</v>
      </c>
      <c r="BM129" s="8">
        <f t="shared" si="224"/>
        <v>0.69423181118584998</v>
      </c>
      <c r="BN129" s="8">
        <f t="shared" si="225"/>
        <v>0.25821658523615854</v>
      </c>
    </row>
    <row r="130" spans="1:66" x14ac:dyDescent="0.25">
      <c r="A130" t="s">
        <v>86</v>
      </c>
      <c r="B130" t="s">
        <v>112</v>
      </c>
      <c r="C130" t="s">
        <v>111</v>
      </c>
      <c r="D130" s="7" t="s">
        <v>490</v>
      </c>
      <c r="E130">
        <f>VLOOKUP(A130,home!$A$2:$E$405,3,FALSE)</f>
        <v>1.2903</v>
      </c>
      <c r="F130">
        <f>VLOOKUP(B130,home!$B$2:$E$405,3,FALSE)</f>
        <v>0</v>
      </c>
      <c r="G130">
        <f>VLOOKUP(C130,away!$B$2:$E$405,4,FALSE)</f>
        <v>0.58130000000000004</v>
      </c>
      <c r="H130">
        <f>VLOOKUP(A130,away!$A$2:$E$405,3,FALSE)</f>
        <v>1.121</v>
      </c>
      <c r="I130">
        <f>VLOOKUP(C130,away!$B$2:$E$405,3,FALSE)</f>
        <v>1.3381000000000001</v>
      </c>
      <c r="J130">
        <f>VLOOKUP(B130,home!$B$2:$E$405,4,FALSE)</f>
        <v>1.9624999999999999</v>
      </c>
      <c r="K130" s="3">
        <f t="shared" si="170"/>
        <v>0</v>
      </c>
      <c r="L130" s="3">
        <f t="shared" si="171"/>
        <v>2.9437698212500001</v>
      </c>
      <c r="M130" s="5">
        <f t="shared" si="172"/>
        <v>5.2666809571186614E-2</v>
      </c>
      <c r="N130" s="5">
        <f t="shared" si="173"/>
        <v>0</v>
      </c>
      <c r="O130" s="5">
        <f t="shared" si="174"/>
        <v>0.15503896459717983</v>
      </c>
      <c r="P130" s="5">
        <f t="shared" si="175"/>
        <v>0</v>
      </c>
      <c r="Q130" s="5">
        <f t="shared" si="176"/>
        <v>0</v>
      </c>
      <c r="R130" s="5">
        <f t="shared" si="177"/>
        <v>0.2281995125495126</v>
      </c>
      <c r="S130" s="5">
        <f t="shared" si="178"/>
        <v>0</v>
      </c>
      <c r="T130" s="5">
        <f t="shared" si="179"/>
        <v>0</v>
      </c>
      <c r="U130" s="5">
        <f t="shared" si="180"/>
        <v>0</v>
      </c>
      <c r="V130" s="5">
        <f t="shared" si="181"/>
        <v>0</v>
      </c>
      <c r="W130" s="5">
        <f t="shared" si="182"/>
        <v>0</v>
      </c>
      <c r="X130" s="5">
        <f t="shared" si="183"/>
        <v>0</v>
      </c>
      <c r="Y130" s="5">
        <f t="shared" si="184"/>
        <v>0</v>
      </c>
      <c r="Z130" s="5">
        <f t="shared" si="185"/>
        <v>0.22392227942240528</v>
      </c>
      <c r="AA130" s="5">
        <f t="shared" si="186"/>
        <v>0</v>
      </c>
      <c r="AB130" s="5">
        <f t="shared" si="187"/>
        <v>0</v>
      </c>
      <c r="AC130" s="5">
        <f t="shared" si="188"/>
        <v>0</v>
      </c>
      <c r="AD130" s="5">
        <f t="shared" si="189"/>
        <v>0</v>
      </c>
      <c r="AE130" s="5">
        <f t="shared" si="190"/>
        <v>0</v>
      </c>
      <c r="AF130" s="5">
        <f t="shared" si="191"/>
        <v>0</v>
      </c>
      <c r="AG130" s="5">
        <f t="shared" si="192"/>
        <v>0</v>
      </c>
      <c r="AH130" s="5">
        <f t="shared" si="193"/>
        <v>0.16479391211729663</v>
      </c>
      <c r="AI130" s="5">
        <f t="shared" si="194"/>
        <v>0</v>
      </c>
      <c r="AJ130" s="5">
        <f t="shared" si="195"/>
        <v>0</v>
      </c>
      <c r="AK130" s="5">
        <f t="shared" si="196"/>
        <v>0</v>
      </c>
      <c r="AL130" s="5">
        <f t="shared" si="197"/>
        <v>0</v>
      </c>
      <c r="AM130" s="5">
        <f t="shared" si="198"/>
        <v>0</v>
      </c>
      <c r="AN130" s="5">
        <f t="shared" si="199"/>
        <v>0</v>
      </c>
      <c r="AO130" s="5">
        <f t="shared" si="200"/>
        <v>0</v>
      </c>
      <c r="AP130" s="5">
        <f t="shared" si="201"/>
        <v>0</v>
      </c>
      <c r="AQ130" s="5">
        <f t="shared" si="202"/>
        <v>0</v>
      </c>
      <c r="AR130" s="5">
        <f t="shared" si="203"/>
        <v>9.7023069043324528E-2</v>
      </c>
      <c r="AS130" s="5">
        <f t="shared" si="204"/>
        <v>0</v>
      </c>
      <c r="AT130" s="5">
        <f t="shared" si="205"/>
        <v>0</v>
      </c>
      <c r="AU130" s="5">
        <f t="shared" si="206"/>
        <v>0</v>
      </c>
      <c r="AV130" s="5">
        <f t="shared" si="207"/>
        <v>0</v>
      </c>
      <c r="AW130" s="5">
        <f t="shared" si="208"/>
        <v>0</v>
      </c>
      <c r="AX130" s="5">
        <f t="shared" si="209"/>
        <v>0</v>
      </c>
      <c r="AY130" s="5">
        <f t="shared" si="210"/>
        <v>0</v>
      </c>
      <c r="AZ130" s="5">
        <f t="shared" si="211"/>
        <v>0</v>
      </c>
      <c r="BA130" s="5">
        <f t="shared" si="212"/>
        <v>0</v>
      </c>
      <c r="BB130" s="5">
        <f t="shared" si="213"/>
        <v>0</v>
      </c>
      <c r="BC130" s="5">
        <f t="shared" si="214"/>
        <v>0</v>
      </c>
      <c r="BD130" s="5">
        <f t="shared" si="215"/>
        <v>4.7602263769132312E-2</v>
      </c>
      <c r="BE130" s="5">
        <f t="shared" si="216"/>
        <v>0</v>
      </c>
      <c r="BF130" s="5">
        <f t="shared" si="217"/>
        <v>0</v>
      </c>
      <c r="BG130" s="5">
        <f t="shared" si="218"/>
        <v>0</v>
      </c>
      <c r="BH130" s="5">
        <f t="shared" si="219"/>
        <v>0</v>
      </c>
      <c r="BI130" s="5">
        <f t="shared" si="220"/>
        <v>0</v>
      </c>
      <c r="BJ130" s="8">
        <f t="shared" si="221"/>
        <v>0</v>
      </c>
      <c r="BK130" s="8">
        <f t="shared" si="222"/>
        <v>5.2666809571186614E-2</v>
      </c>
      <c r="BL130" s="8">
        <f t="shared" si="223"/>
        <v>0.69265772207644594</v>
      </c>
      <c r="BM130" s="8">
        <f t="shared" si="224"/>
        <v>0.53334152435215876</v>
      </c>
      <c r="BN130" s="8">
        <f t="shared" si="225"/>
        <v>0.43590528671787904</v>
      </c>
    </row>
    <row r="131" spans="1:66" x14ac:dyDescent="0.25">
      <c r="A131" t="s">
        <v>86</v>
      </c>
      <c r="B131" t="s">
        <v>121</v>
      </c>
      <c r="C131" t="s">
        <v>98</v>
      </c>
      <c r="D131" s="7" t="s">
        <v>490</v>
      </c>
      <c r="E131">
        <f>VLOOKUP(A131,home!$A$2:$E$405,3,FALSE)</f>
        <v>1.2903</v>
      </c>
      <c r="F131">
        <f>VLOOKUP(B131,home!$B$2:$E$405,3,FALSE)</f>
        <v>0.62</v>
      </c>
      <c r="G131">
        <f>VLOOKUP(C131,away!$B$2:$E$405,4,FALSE)</f>
        <v>0.96879999999999999</v>
      </c>
      <c r="H131">
        <f>VLOOKUP(A131,away!$A$2:$E$405,3,FALSE)</f>
        <v>1.121</v>
      </c>
      <c r="I131">
        <f>VLOOKUP(C131,away!$B$2:$E$405,3,FALSE)</f>
        <v>0.223</v>
      </c>
      <c r="J131">
        <f>VLOOKUP(B131,home!$B$2:$E$405,4,FALSE)</f>
        <v>0.8921</v>
      </c>
      <c r="K131" s="3">
        <f t="shared" si="170"/>
        <v>0.77502643679999994</v>
      </c>
      <c r="L131" s="3">
        <f t="shared" si="171"/>
        <v>0.22300983430000001</v>
      </c>
      <c r="M131" s="5">
        <f t="shared" si="172"/>
        <v>0.36860256644040285</v>
      </c>
      <c r="N131" s="5">
        <f t="shared" si="173"/>
        <v>0.28567673366364066</v>
      </c>
      <c r="O131" s="5">
        <f t="shared" si="174"/>
        <v>8.2201997264428991E-2</v>
      </c>
      <c r="P131" s="5">
        <f t="shared" si="175"/>
        <v>6.3708721037693747E-2</v>
      </c>
      <c r="Q131" s="5">
        <f t="shared" si="176"/>
        <v>0.11070351048399699</v>
      </c>
      <c r="R131" s="5">
        <f t="shared" si="177"/>
        <v>9.1659268945346803E-3</v>
      </c>
      <c r="S131" s="5">
        <f t="shared" si="178"/>
        <v>2.7528302199944961E-3</v>
      </c>
      <c r="T131" s="5">
        <f t="shared" si="179"/>
        <v>2.4687971529464486E-2</v>
      </c>
      <c r="U131" s="5">
        <f t="shared" si="180"/>
        <v>7.1038356610405029E-3</v>
      </c>
      <c r="V131" s="5">
        <f t="shared" si="181"/>
        <v>5.2866121495753059E-5</v>
      </c>
      <c r="W131" s="5">
        <f t="shared" si="182"/>
        <v>2.8599382423887883E-2</v>
      </c>
      <c r="X131" s="5">
        <f t="shared" si="183"/>
        <v>6.3779435354335704E-3</v>
      </c>
      <c r="Y131" s="5">
        <f t="shared" si="184"/>
        <v>7.1117206550589827E-4</v>
      </c>
      <c r="Z131" s="5">
        <f t="shared" si="185"/>
        <v>6.8136394598536452E-4</v>
      </c>
      <c r="AA131" s="5">
        <f t="shared" si="186"/>
        <v>5.2807507122102466E-4</v>
      </c>
      <c r="AB131" s="5">
        <f t="shared" si="187"/>
        <v>2.0463607040566845E-4</v>
      </c>
      <c r="AC131" s="5">
        <f t="shared" si="188"/>
        <v>5.7108137825159316E-7</v>
      </c>
      <c r="AD131" s="5">
        <f t="shared" si="189"/>
        <v>5.5413193636665919E-3</v>
      </c>
      <c r="AE131" s="5">
        <f t="shared" si="190"/>
        <v>1.2357687130946683E-3</v>
      </c>
      <c r="AF131" s="5">
        <f t="shared" si="191"/>
        <v>1.377942879701831E-4</v>
      </c>
      <c r="AG131" s="5">
        <f t="shared" si="192"/>
        <v>1.0243160442572343E-5</v>
      </c>
      <c r="AH131" s="5">
        <f t="shared" si="193"/>
        <v>3.7987715173047574E-5</v>
      </c>
      <c r="AI131" s="5">
        <f t="shared" si="194"/>
        <v>2.9441483532740352E-5</v>
      </c>
      <c r="AJ131" s="5">
        <f t="shared" si="195"/>
        <v>1.1408964038242813E-5</v>
      </c>
      <c r="AK131" s="5">
        <f t="shared" si="196"/>
        <v>2.9474162487128896E-6</v>
      </c>
      <c r="AL131" s="5">
        <f t="shared" si="197"/>
        <v>3.948194345818257E-9</v>
      </c>
      <c r="AM131" s="5">
        <f t="shared" si="198"/>
        <v>8.5893380031867254E-4</v>
      </c>
      <c r="AN131" s="5">
        <f t="shared" si="199"/>
        <v>1.915506844837365E-4</v>
      </c>
      <c r="AO131" s="5">
        <f t="shared" si="200"/>
        <v>2.1358843203384825E-5</v>
      </c>
      <c r="AP131" s="5">
        <f t="shared" si="201"/>
        <v>1.587744027875511E-6</v>
      </c>
      <c r="AQ131" s="5">
        <f t="shared" si="202"/>
        <v>8.8520633141833081E-8</v>
      </c>
      <c r="AR131" s="5">
        <f t="shared" si="203"/>
        <v>1.6943268132353873E-6</v>
      </c>
      <c r="AS131" s="5">
        <f t="shared" si="204"/>
        <v>1.3131480728365211E-6</v>
      </c>
      <c r="AT131" s="5">
        <f t="shared" si="205"/>
        <v>5.0886223594063784E-7</v>
      </c>
      <c r="AU131" s="5">
        <f t="shared" si="206"/>
        <v>1.3146056184771784E-7</v>
      </c>
      <c r="AV131" s="5">
        <f t="shared" si="207"/>
        <v>2.5471352707140688E-8</v>
      </c>
      <c r="AW131" s="5">
        <f t="shared" si="208"/>
        <v>1.8955557126157453E-11</v>
      </c>
      <c r="AX131" s="5">
        <f t="shared" si="209"/>
        <v>1.1094940045134388E-4</v>
      </c>
      <c r="AY131" s="5">
        <f t="shared" si="210"/>
        <v>2.4742807410338551E-5</v>
      </c>
      <c r="AZ131" s="5">
        <f t="shared" si="211"/>
        <v>2.7589446903482056E-6</v>
      </c>
      <c r="BA131" s="5">
        <f t="shared" si="212"/>
        <v>2.050905994124728E-7</v>
      </c>
      <c r="BB131" s="5">
        <f t="shared" si="213"/>
        <v>1.1434305147865808E-8</v>
      </c>
      <c r="BC131" s="5">
        <f t="shared" si="214"/>
        <v>5.0999249927223831E-10</v>
      </c>
      <c r="BD131" s="5">
        <f t="shared" si="215"/>
        <v>6.2975256978278448E-8</v>
      </c>
      <c r="BE131" s="5">
        <f t="shared" si="216"/>
        <v>4.880748902243948E-8</v>
      </c>
      <c r="BF131" s="5">
        <f t="shared" si="217"/>
        <v>1.8913547153108188E-8</v>
      </c>
      <c r="BG131" s="5">
        <f t="shared" si="218"/>
        <v>4.8861663524407419E-9</v>
      </c>
      <c r="BH131" s="5">
        <f t="shared" si="219"/>
        <v>9.4672702443605016E-10</v>
      </c>
      <c r="BI131" s="5">
        <f t="shared" si="220"/>
        <v>1.4674769447418771E-10</v>
      </c>
      <c r="BJ131" s="8">
        <f t="shared" si="221"/>
        <v>0.46489402700721938</v>
      </c>
      <c r="BK131" s="8">
        <f t="shared" si="222"/>
        <v>0.43514230165656975</v>
      </c>
      <c r="BL131" s="8">
        <f t="shared" si="223"/>
        <v>9.9290066485594422E-2</v>
      </c>
      <c r="BM131" s="8">
        <f t="shared" si="224"/>
        <v>7.9923560522216247E-2</v>
      </c>
      <c r="BN131" s="8">
        <f t="shared" si="225"/>
        <v>0.92005945578469783</v>
      </c>
    </row>
    <row r="132" spans="1:66" x14ac:dyDescent="0.25">
      <c r="A132" t="s">
        <v>86</v>
      </c>
      <c r="B132" t="s">
        <v>95</v>
      </c>
      <c r="C132" t="s">
        <v>116</v>
      </c>
      <c r="D132" s="7" t="s">
        <v>490</v>
      </c>
      <c r="E132">
        <f>VLOOKUP(A132,home!$A$2:$E$405,3,FALSE)</f>
        <v>1.2903</v>
      </c>
      <c r="F132">
        <f>VLOOKUP(B132,home!$B$2:$E$405,3,FALSE)</f>
        <v>0.1938</v>
      </c>
      <c r="G132">
        <f>VLOOKUP(C132,away!$B$2:$E$405,4,FALSE)</f>
        <v>0.77500000000000002</v>
      </c>
      <c r="H132">
        <f>VLOOKUP(A132,away!$A$2:$E$405,3,FALSE)</f>
        <v>1.121</v>
      </c>
      <c r="I132">
        <f>VLOOKUP(C132,away!$B$2:$E$405,3,FALSE)</f>
        <v>0.66900000000000004</v>
      </c>
      <c r="J132">
        <f>VLOOKUP(B132,home!$B$2:$E$405,4,FALSE)</f>
        <v>1.3381000000000001</v>
      </c>
      <c r="K132" s="3">
        <f t="shared" si="170"/>
        <v>0.19379660849999999</v>
      </c>
      <c r="L132" s="3">
        <f t="shared" si="171"/>
        <v>1.0035067569000002</v>
      </c>
      <c r="M132" s="5">
        <f t="shared" si="172"/>
        <v>0.30200751874818843</v>
      </c>
      <c r="N132" s="5">
        <f t="shared" si="173"/>
        <v>5.8528032874899091E-2</v>
      </c>
      <c r="O132" s="5">
        <f t="shared" si="174"/>
        <v>0.30306658569841066</v>
      </c>
      <c r="P132" s="5">
        <f t="shared" si="175"/>
        <v>5.873327645802659E-2</v>
      </c>
      <c r="Q132" s="5">
        <f t="shared" si="176"/>
        <v>5.6712671366659735E-3</v>
      </c>
      <c r="R132" s="5">
        <f t="shared" si="177"/>
        <v>0.15206468326948402</v>
      </c>
      <c r="S132" s="5">
        <f t="shared" si="178"/>
        <v>2.8555561942575571E-3</v>
      </c>
      <c r="T132" s="5">
        <f t="shared" si="179"/>
        <v>5.6911548918292219E-3</v>
      </c>
      <c r="U132" s="5">
        <f t="shared" si="180"/>
        <v>2.9469619890252693E-2</v>
      </c>
      <c r="V132" s="5">
        <f t="shared" si="181"/>
        <v>6.1704192771953894E-5</v>
      </c>
      <c r="W132" s="5">
        <f t="shared" si="182"/>
        <v>3.6635744566112377E-4</v>
      </c>
      <c r="X132" s="5">
        <f t="shared" si="183"/>
        <v>3.6764217216156246E-4</v>
      </c>
      <c r="Y132" s="5">
        <f t="shared" si="184"/>
        <v>1.8446570194276051E-4</v>
      </c>
      <c r="Z132" s="5">
        <f t="shared" si="185"/>
        <v>5.086597904892854E-2</v>
      </c>
      <c r="AA132" s="5">
        <f t="shared" si="186"/>
        <v>9.8576542277144068E-3</v>
      </c>
      <c r="AB132" s="5">
        <f t="shared" si="187"/>
        <v>9.5518997854836935E-4</v>
      </c>
      <c r="AC132" s="5">
        <f t="shared" si="188"/>
        <v>7.499998318991091E-7</v>
      </c>
      <c r="AD132" s="5">
        <f t="shared" si="189"/>
        <v>1.7749707616962214E-5</v>
      </c>
      <c r="AE132" s="5">
        <f t="shared" si="190"/>
        <v>1.7811951526620984E-5</v>
      </c>
      <c r="AF132" s="5">
        <f t="shared" si="191"/>
        <v>8.9372068552697153E-6</v>
      </c>
      <c r="AG132" s="5">
        <f t="shared" si="192"/>
        <v>2.9895158223587205E-6</v>
      </c>
      <c r="AH132" s="5">
        <f t="shared" si="193"/>
        <v>1.2761088417983409E-2</v>
      </c>
      <c r="AI132" s="5">
        <f t="shared" si="194"/>
        <v>2.473055656173815E-3</v>
      </c>
      <c r="AJ132" s="5">
        <f t="shared" si="195"/>
        <v>2.3963489939911371E-4</v>
      </c>
      <c r="AK132" s="5">
        <f t="shared" si="196"/>
        <v>1.5480143593928971E-5</v>
      </c>
      <c r="AL132" s="5">
        <f t="shared" si="197"/>
        <v>5.8342848751566876E-9</v>
      </c>
      <c r="AM132" s="5">
        <f t="shared" si="198"/>
        <v>6.8796662760677934E-7</v>
      </c>
      <c r="AN132" s="5">
        <f t="shared" si="199"/>
        <v>6.9037915932510934E-7</v>
      </c>
      <c r="AO132" s="5">
        <f t="shared" si="200"/>
        <v>3.464000756028445E-7</v>
      </c>
      <c r="AP132" s="5">
        <f t="shared" si="201"/>
        <v>1.1587160548604179E-7</v>
      </c>
      <c r="AQ132" s="5">
        <f t="shared" si="202"/>
        <v>2.9069484759523514E-8</v>
      </c>
      <c r="AR132" s="5">
        <f t="shared" si="203"/>
        <v>2.561167690568938E-3</v>
      </c>
      <c r="AS132" s="5">
        <f t="shared" si="204"/>
        <v>4.9634561223203767E-4</v>
      </c>
      <c r="AT132" s="5">
        <f t="shared" si="205"/>
        <v>4.8095048147212501E-5</v>
      </c>
      <c r="AU132" s="5">
        <f t="shared" si="206"/>
        <v>3.1068857388579961E-6</v>
      </c>
      <c r="AV132" s="5">
        <f t="shared" si="207"/>
        <v>1.5052597979692413E-7</v>
      </c>
      <c r="AW132" s="5">
        <f t="shared" si="208"/>
        <v>3.1517488549788659E-11</v>
      </c>
      <c r="AX132" s="5">
        <f t="shared" si="209"/>
        <v>2.2220933198562681E-8</v>
      </c>
      <c r="AY132" s="5">
        <f t="shared" si="210"/>
        <v>2.2298856609381185E-8</v>
      </c>
      <c r="AZ132" s="5">
        <f t="shared" si="211"/>
        <v>1.1188526639329123E-8</v>
      </c>
      <c r="BA132" s="5">
        <f t="shared" si="212"/>
        <v>3.7425873607741424E-9</v>
      </c>
      <c r="BB132" s="5">
        <f t="shared" si="213"/>
        <v>9.3892792620634753E-10</v>
      </c>
      <c r="BC132" s="5">
        <f t="shared" si="214"/>
        <v>1.8844410363803501E-10</v>
      </c>
      <c r="BD132" s="5">
        <f t="shared" si="215"/>
        <v>4.2835818050664955E-4</v>
      </c>
      <c r="BE132" s="5">
        <f t="shared" si="216"/>
        <v>8.3014362605419501E-5</v>
      </c>
      <c r="BF132" s="5">
        <f t="shared" si="217"/>
        <v>8.0439509648597613E-6</v>
      </c>
      <c r="BG132" s="5">
        <f t="shared" si="218"/>
        <v>5.1963013864337459E-7</v>
      </c>
      <c r="BH132" s="5">
        <f t="shared" si="219"/>
        <v>2.5175639635867707E-8</v>
      </c>
      <c r="BI132" s="5">
        <f t="shared" si="220"/>
        <v>9.7579071564986802E-10</v>
      </c>
      <c r="BJ132" s="8">
        <f t="shared" si="221"/>
        <v>7.0858338870209592E-2</v>
      </c>
      <c r="BK132" s="8">
        <f t="shared" si="222"/>
        <v>0.36365883372621793</v>
      </c>
      <c r="BL132" s="8">
        <f t="shared" si="223"/>
        <v>0.51453182021987331</v>
      </c>
      <c r="BM132" s="8">
        <f t="shared" si="224"/>
        <v>0.11984358541221532</v>
      </c>
      <c r="BN132" s="8">
        <f t="shared" si="225"/>
        <v>0.88007136418567478</v>
      </c>
    </row>
    <row r="133" spans="1:66" x14ac:dyDescent="0.25">
      <c r="A133" t="s">
        <v>86</v>
      </c>
      <c r="B133" t="s">
        <v>122</v>
      </c>
      <c r="C133" t="s">
        <v>96</v>
      </c>
      <c r="D133" s="7" t="s">
        <v>490</v>
      </c>
      <c r="E133">
        <f>VLOOKUP(A133,home!$A$2:$E$405,3,FALSE)</f>
        <v>1.2903</v>
      </c>
      <c r="F133">
        <f>VLOOKUP(B133,home!$B$2:$E$405,3,FALSE)</f>
        <v>0.58130000000000004</v>
      </c>
      <c r="G133">
        <f>VLOOKUP(C133,away!$B$2:$E$405,4,FALSE)</f>
        <v>0.62</v>
      </c>
      <c r="H133">
        <f>VLOOKUP(A133,away!$A$2:$E$405,3,FALSE)</f>
        <v>1.121</v>
      </c>
      <c r="I133">
        <f>VLOOKUP(C133,away!$B$2:$E$405,3,FALSE)</f>
        <v>1.7841</v>
      </c>
      <c r="J133">
        <f>VLOOKUP(B133,home!$B$2:$E$405,4,FALSE)</f>
        <v>1.5610999999999999</v>
      </c>
      <c r="K133" s="3">
        <f t="shared" si="170"/>
        <v>0.46503186180000006</v>
      </c>
      <c r="L133" s="3">
        <f t="shared" si="171"/>
        <v>3.1221626897100001</v>
      </c>
      <c r="M133" s="5">
        <f t="shared" si="172"/>
        <v>2.7675864826195402E-2</v>
      </c>
      <c r="N133" s="5">
        <f t="shared" si="173"/>
        <v>1.2870158947050785E-2</v>
      </c>
      <c r="O133" s="5">
        <f t="shared" si="174"/>
        <v>8.6408552565804639E-2</v>
      </c>
      <c r="P133" s="5">
        <f t="shared" si="175"/>
        <v>4.0182730075119306E-2</v>
      </c>
      <c r="Q133" s="5">
        <f t="shared" si="176"/>
        <v>2.9925169884044765E-3</v>
      </c>
      <c r="R133" s="5">
        <f t="shared" si="177"/>
        <v>0.13489077944640029</v>
      </c>
      <c r="S133" s="5">
        <f t="shared" si="178"/>
        <v>1.4585377967679784E-2</v>
      </c>
      <c r="T133" s="5">
        <f t="shared" si="179"/>
        <v>9.3431248895197907E-3</v>
      </c>
      <c r="U133" s="5">
        <f t="shared" si="180"/>
        <v>6.2728510305612717E-2</v>
      </c>
      <c r="V133" s="5">
        <f t="shared" si="181"/>
        <v>2.3529538968317569E-3</v>
      </c>
      <c r="W133" s="5">
        <f t="shared" si="182"/>
        <v>4.6387191552862115E-4</v>
      </c>
      <c r="X133" s="5">
        <f t="shared" si="183"/>
        <v>1.44828358746777E-3</v>
      </c>
      <c r="Y133" s="5">
        <f t="shared" si="184"/>
        <v>2.260888490455611E-3</v>
      </c>
      <c r="Z133" s="5">
        <f t="shared" si="185"/>
        <v>0.14038365292448382</v>
      </c>
      <c r="AA133" s="5">
        <f t="shared" si="186"/>
        <v>6.5282871485757746E-2</v>
      </c>
      <c r="AB133" s="5">
        <f t="shared" si="187"/>
        <v>1.5179307635336025E-2</v>
      </c>
      <c r="AC133" s="5">
        <f t="shared" si="188"/>
        <v>2.1351661436181231E-4</v>
      </c>
      <c r="AD133" s="5">
        <f t="shared" si="189"/>
        <v>5.392880512875175E-5</v>
      </c>
      <c r="AE133" s="5">
        <f t="shared" si="190"/>
        <v>1.6837450327363002E-4</v>
      </c>
      <c r="AF133" s="5">
        <f t="shared" si="191"/>
        <v>2.6284629600969105E-4</v>
      </c>
      <c r="AG133" s="5">
        <f t="shared" si="192"/>
        <v>2.7354963284330922E-4</v>
      </c>
      <c r="AH133" s="5">
        <f t="shared" si="193"/>
        <v>0.10957515085150538</v>
      </c>
      <c r="AI133" s="5">
        <f t="shared" si="194"/>
        <v>5.0955936407491416E-2</v>
      </c>
      <c r="AJ133" s="5">
        <f t="shared" si="195"/>
        <v>1.1848066988669066E-2</v>
      </c>
      <c r="AK133" s="5">
        <f t="shared" si="196"/>
        <v>1.836576216823966E-3</v>
      </c>
      <c r="AL133" s="5">
        <f t="shared" si="197"/>
        <v>1.2400234695948238E-5</v>
      </c>
      <c r="AM133" s="5">
        <f t="shared" si="198"/>
        <v>5.0157225307345625E-6</v>
      </c>
      <c r="AN133" s="5">
        <f t="shared" si="199"/>
        <v>1.5659901747397273E-5</v>
      </c>
      <c r="AO133" s="5">
        <f t="shared" si="200"/>
        <v>2.4446380480124104E-5</v>
      </c>
      <c r="AP133" s="5">
        <f t="shared" si="201"/>
        <v>2.5441859011166102E-5</v>
      </c>
      <c r="AQ133" s="5">
        <f t="shared" si="202"/>
        <v>1.985840574038124E-5</v>
      </c>
      <c r="AR133" s="5">
        <f t="shared" si="203"/>
        <v>6.8422289541582998E-2</v>
      </c>
      <c r="AS133" s="5">
        <f t="shared" si="204"/>
        <v>3.181854469414102E-2</v>
      </c>
      <c r="AT133" s="5">
        <f t="shared" si="205"/>
        <v>7.3983185394414543E-3</v>
      </c>
      <c r="AU133" s="5">
        <f t="shared" si="206"/>
        <v>1.146817948195306E-3</v>
      </c>
      <c r="AV133" s="5">
        <f t="shared" si="207"/>
        <v>1.3332672139872975E-4</v>
      </c>
      <c r="AW133" s="5">
        <f t="shared" si="208"/>
        <v>5.0011012080239617E-7</v>
      </c>
      <c r="AX133" s="5">
        <f t="shared" si="209"/>
        <v>3.8874513112328374E-7</v>
      </c>
      <c r="AY133" s="5">
        <f t="shared" si="210"/>
        <v>1.2137255441995383E-6</v>
      </c>
      <c r="AZ133" s="5">
        <f t="shared" si="211"/>
        <v>1.8947243048238826E-6</v>
      </c>
      <c r="BA133" s="5">
        <f t="shared" si="212"/>
        <v>1.9718791772692805E-6</v>
      </c>
      <c r="BB133" s="5">
        <f t="shared" si="213"/>
        <v>1.5391318989715499E-6</v>
      </c>
      <c r="BC133" s="5">
        <f t="shared" si="214"/>
        <v>9.6108403790229465E-7</v>
      </c>
      <c r="BD133" s="5">
        <f t="shared" si="215"/>
        <v>3.5604253258544209E-2</v>
      </c>
      <c r="BE133" s="5">
        <f t="shared" si="216"/>
        <v>1.6557112180819535E-2</v>
      </c>
      <c r="BF133" s="5">
        <f t="shared" si="217"/>
        <v>3.8497923517389824E-3</v>
      </c>
      <c r="BG133" s="5">
        <f t="shared" si="218"/>
        <v>5.967587016241935E-4</v>
      </c>
      <c r="BH133" s="5">
        <f t="shared" si="219"/>
        <v>6.9377952515412339E-5</v>
      </c>
      <c r="BI133" s="5">
        <f t="shared" si="220"/>
        <v>6.4525916852228375E-6</v>
      </c>
      <c r="BJ133" s="8">
        <f t="shared" si="221"/>
        <v>3.0235935615286529E-2</v>
      </c>
      <c r="BK133" s="8">
        <f t="shared" si="222"/>
        <v>8.50240573404282E-2</v>
      </c>
      <c r="BL133" s="8">
        <f t="shared" si="223"/>
        <v>0.70430879638508836</v>
      </c>
      <c r="BM133" s="8">
        <f t="shared" si="224"/>
        <v>0.65493112580088853</v>
      </c>
      <c r="BN133" s="8">
        <f t="shared" si="225"/>
        <v>0.30502060284897492</v>
      </c>
    </row>
    <row r="134" spans="1:66" x14ac:dyDescent="0.25">
      <c r="A134" t="s">
        <v>86</v>
      </c>
      <c r="B134" t="s">
        <v>313</v>
      </c>
      <c r="C134" t="s">
        <v>346</v>
      </c>
      <c r="D134" s="7" t="s">
        <v>490</v>
      </c>
      <c r="E134">
        <f>VLOOKUP(A134,home!$A$2:$E$405,3,FALSE)</f>
        <v>1.2903</v>
      </c>
      <c r="F134">
        <f>VLOOKUP(B134,home!$B$2:$E$405,3,FALSE)</f>
        <v>1.7438</v>
      </c>
      <c r="G134">
        <f>VLOOKUP(C134,away!$B$2:$E$405,4,FALSE)</f>
        <v>1.395</v>
      </c>
      <c r="H134">
        <f>VLOOKUP(A134,away!$A$2:$E$405,3,FALSE)</f>
        <v>1.121</v>
      </c>
      <c r="I134">
        <f>VLOOKUP(C134,away!$B$2:$E$405,3,FALSE)</f>
        <v>0.8921</v>
      </c>
      <c r="J134">
        <f>VLOOKUP(B134,home!$B$2:$E$405,4,FALSE)</f>
        <v>0.223</v>
      </c>
      <c r="K134" s="3">
        <f t="shared" si="170"/>
        <v>3.1387850703</v>
      </c>
      <c r="L134" s="3">
        <f t="shared" si="171"/>
        <v>0.22300983430000001</v>
      </c>
      <c r="M134" s="5">
        <f t="shared" si="172"/>
        <v>3.4672968388203058E-2</v>
      </c>
      <c r="N134" s="5">
        <f t="shared" si="173"/>
        <v>0.10883099551987561</v>
      </c>
      <c r="O134" s="5">
        <f t="shared" si="174"/>
        <v>7.7324129349423034E-3</v>
      </c>
      <c r="P134" s="5">
        <f t="shared" si="175"/>
        <v>2.4270382277591509E-2</v>
      </c>
      <c r="Q134" s="5">
        <f t="shared" si="176"/>
        <v>0.17079855196183588</v>
      </c>
      <c r="R134" s="5">
        <f t="shared" si="177"/>
        <v>8.6220206368032974E-4</v>
      </c>
      <c r="S134" s="5">
        <f t="shared" si="178"/>
        <v>4.2471951730908295E-3</v>
      </c>
      <c r="T134" s="5">
        <f t="shared" si="179"/>
        <v>3.8089756771688972E-2</v>
      </c>
      <c r="U134" s="5">
        <f t="shared" si="180"/>
        <v>2.7062669650616692E-3</v>
      </c>
      <c r="V134" s="5">
        <f t="shared" si="181"/>
        <v>3.303279350849119E-4</v>
      </c>
      <c r="W134" s="5">
        <f t="shared" si="182"/>
        <v>0.17869998164222309</v>
      </c>
      <c r="X134" s="5">
        <f t="shared" si="183"/>
        <v>3.9851853295445223E-2</v>
      </c>
      <c r="Y134" s="5">
        <f t="shared" si="184"/>
        <v>4.4436775999825732E-3</v>
      </c>
      <c r="Z134" s="5">
        <f t="shared" si="185"/>
        <v>6.4093179784822823E-5</v>
      </c>
      <c r="AA134" s="5">
        <f t="shared" si="186"/>
        <v>2.0117471581665563E-4</v>
      </c>
      <c r="AB134" s="5">
        <f t="shared" si="187"/>
        <v>3.1572209726358201E-4</v>
      </c>
      <c r="AC134" s="5">
        <f t="shared" si="188"/>
        <v>1.4451432978921784E-5</v>
      </c>
      <c r="AD134" s="5">
        <f t="shared" si="189"/>
        <v>0.14022520861037349</v>
      </c>
      <c r="AE134" s="5">
        <f t="shared" si="190"/>
        <v>3.1271600536882334E-2</v>
      </c>
      <c r="AF134" s="5">
        <f t="shared" si="191"/>
        <v>3.4869372270129595E-3</v>
      </c>
      <c r="AG134" s="5">
        <f t="shared" si="192"/>
        <v>2.5920709773688728E-4</v>
      </c>
      <c r="AH134" s="5">
        <f t="shared" si="193"/>
        <v>3.5733523508933615E-6</v>
      </c>
      <c r="AI134" s="5">
        <f t="shared" si="194"/>
        <v>1.1215985009905491E-5</v>
      </c>
      <c r="AJ134" s="5">
        <f t="shared" si="195"/>
        <v>1.7602283148899979E-5</v>
      </c>
      <c r="AK134" s="5">
        <f t="shared" si="196"/>
        <v>1.841659451698684E-5</v>
      </c>
      <c r="AL134" s="5">
        <f t="shared" si="197"/>
        <v>4.0462852667296772E-7</v>
      </c>
      <c r="AM134" s="5">
        <f t="shared" si="198"/>
        <v>8.8027358253188651E-2</v>
      </c>
      <c r="AN134" s="5">
        <f t="shared" si="199"/>
        <v>1.9630966577910344E-2</v>
      </c>
      <c r="AO134" s="5">
        <f t="shared" si="200"/>
        <v>2.1889493018443116E-3</v>
      </c>
      <c r="AP134" s="5">
        <f t="shared" si="201"/>
        <v>1.6271907369846692E-4</v>
      </c>
      <c r="AQ134" s="5">
        <f t="shared" si="202"/>
        <v>9.0719884157361501E-6</v>
      </c>
      <c r="AR134" s="5">
        <f t="shared" si="203"/>
        <v>1.5937854313364885E-7</v>
      </c>
      <c r="AS134" s="5">
        <f t="shared" si="204"/>
        <v>5.0025499171406158E-7</v>
      </c>
      <c r="AT134" s="5">
        <f t="shared" si="205"/>
        <v>7.8509644966757339E-7</v>
      </c>
      <c r="AU134" s="5">
        <f t="shared" si="206"/>
        <v>8.2141633832070495E-7</v>
      </c>
      <c r="AV134" s="5">
        <f t="shared" si="207"/>
        <v>6.4456233480538062E-7</v>
      </c>
      <c r="AW134" s="5">
        <f t="shared" si="208"/>
        <v>7.8675514218871219E-9</v>
      </c>
      <c r="AX134" s="5">
        <f t="shared" si="209"/>
        <v>4.6049826310509655E-2</v>
      </c>
      <c r="AY134" s="5">
        <f t="shared" si="210"/>
        <v>1.026956413505054E-2</v>
      </c>
      <c r="AZ134" s="5">
        <f t="shared" si="211"/>
        <v>1.1451068980454218E-3</v>
      </c>
      <c r="BA134" s="5">
        <f t="shared" si="212"/>
        <v>8.5123366529632198E-5</v>
      </c>
      <c r="BB134" s="5">
        <f t="shared" si="213"/>
        <v>4.745836966207861E-6</v>
      </c>
      <c r="BC134" s="5">
        <f t="shared" si="214"/>
        <v>2.11673663089766E-7</v>
      </c>
      <c r="BD134" s="5">
        <f t="shared" si="215"/>
        <v>5.9238304158684041E-9</v>
      </c>
      <c r="BE134" s="5">
        <f t="shared" si="216"/>
        <v>1.8593630468316786E-8</v>
      </c>
      <c r="BF134" s="5">
        <f t="shared" si="217"/>
        <v>2.9180704858313967E-8</v>
      </c>
      <c r="BG134" s="5">
        <f t="shared" si="218"/>
        <v>3.0530653583368852E-8</v>
      </c>
      <c r="BH134" s="5">
        <f t="shared" si="219"/>
        <v>2.3957289913494838E-8</v>
      </c>
      <c r="BI134" s="5">
        <f t="shared" si="220"/>
        <v>1.5039356781065274E-8</v>
      </c>
      <c r="BJ134" s="8">
        <f t="shared" si="221"/>
        <v>0.883531413678879</v>
      </c>
      <c r="BK134" s="8">
        <f t="shared" si="222"/>
        <v>7.3805293970526431E-2</v>
      </c>
      <c r="BL134" s="8">
        <f t="shared" si="223"/>
        <v>1.1871620925914886E-2</v>
      </c>
      <c r="BM134" s="8">
        <f t="shared" si="224"/>
        <v>0.61183535234147723</v>
      </c>
      <c r="BN134" s="8">
        <f t="shared" si="225"/>
        <v>0.3471675131461287</v>
      </c>
    </row>
    <row r="135" spans="1:66" x14ac:dyDescent="0.25">
      <c r="A135" t="s">
        <v>86</v>
      </c>
      <c r="B135" t="s">
        <v>100</v>
      </c>
      <c r="C135" t="s">
        <v>287</v>
      </c>
      <c r="D135" s="7" t="s">
        <v>490</v>
      </c>
      <c r="E135">
        <f>VLOOKUP(A135,home!$A$2:$E$405,3,FALSE)</f>
        <v>1.2903</v>
      </c>
      <c r="F135">
        <f>VLOOKUP(B135,home!$B$2:$E$405,3,FALSE)</f>
        <v>1.55</v>
      </c>
      <c r="G135">
        <f>VLOOKUP(C135,away!$B$2:$E$405,4,FALSE)</f>
        <v>1.085</v>
      </c>
      <c r="H135">
        <f>VLOOKUP(A135,away!$A$2:$E$405,3,FALSE)</f>
        <v>1.121</v>
      </c>
      <c r="I135">
        <f>VLOOKUP(C135,away!$B$2:$E$405,3,FALSE)</f>
        <v>0.53520000000000001</v>
      </c>
      <c r="J135">
        <f>VLOOKUP(B135,home!$B$2:$E$405,4,FALSE)</f>
        <v>0.53520000000000001</v>
      </c>
      <c r="K135" s="3">
        <f t="shared" si="170"/>
        <v>2.1699620249999998</v>
      </c>
      <c r="L135" s="3">
        <f t="shared" si="171"/>
        <v>0.32109816384000001</v>
      </c>
      <c r="M135" s="5">
        <f t="shared" si="172"/>
        <v>8.2822112932839462E-2</v>
      </c>
      <c r="N135" s="5">
        <f t="shared" si="173"/>
        <v>0.179720839894523</v>
      </c>
      <c r="O135" s="5">
        <f t="shared" si="174"/>
        <v>2.6594028388083869E-2</v>
      </c>
      <c r="P135" s="5">
        <f t="shared" si="175"/>
        <v>5.7708031693913961E-2</v>
      </c>
      <c r="Q135" s="5">
        <f t="shared" si="176"/>
        <v>0.19499369883610998</v>
      </c>
      <c r="R135" s="5">
        <f t="shared" si="177"/>
        <v>4.2696468422612826E-3</v>
      </c>
      <c r="S135" s="5">
        <f t="shared" si="178"/>
        <v>1.0052318167390436E-2</v>
      </c>
      <c r="T135" s="5">
        <f t="shared" si="179"/>
        <v>6.2612118656644858E-2</v>
      </c>
      <c r="U135" s="5">
        <f t="shared" si="180"/>
        <v>9.2649715078681489E-3</v>
      </c>
      <c r="V135" s="5">
        <f t="shared" si="181"/>
        <v>7.7824022119883987E-4</v>
      </c>
      <c r="W135" s="5">
        <f t="shared" si="182"/>
        <v>0.14104297386288175</v>
      </c>
      <c r="X135" s="5">
        <f t="shared" si="183"/>
        <v>4.5288639929904451E-2</v>
      </c>
      <c r="Y135" s="5">
        <f t="shared" si="184"/>
        <v>7.2710495621516125E-3</v>
      </c>
      <c r="Z135" s="5">
        <f t="shared" si="185"/>
        <v>4.5699192043178419E-4</v>
      </c>
      <c r="AA135" s="5">
        <f t="shared" si="186"/>
        <v>9.9165511306879318E-4</v>
      </c>
      <c r="AB135" s="5">
        <f t="shared" si="187"/>
        <v>1.0759269686281814E-3</v>
      </c>
      <c r="AC135" s="5">
        <f t="shared" si="188"/>
        <v>3.3890942406618667E-5</v>
      </c>
      <c r="AD135" s="5">
        <f t="shared" si="189"/>
        <v>7.6514474293880266E-2</v>
      </c>
      <c r="AE135" s="5">
        <f t="shared" si="190"/>
        <v>2.4568657202947833E-2</v>
      </c>
      <c r="AF135" s="5">
        <f t="shared" si="191"/>
        <v>3.94447535794047E-3</v>
      </c>
      <c r="AG135" s="5">
        <f t="shared" si="192"/>
        <v>4.2218793158227066E-4</v>
      </c>
      <c r="AH135" s="5">
        <f t="shared" si="193"/>
        <v>3.6684816635090324E-5</v>
      </c>
      <c r="AI135" s="5">
        <f t="shared" si="194"/>
        <v>7.9604658992234282E-5</v>
      </c>
      <c r="AJ135" s="5">
        <f t="shared" si="195"/>
        <v>8.6369543513111592E-5</v>
      </c>
      <c r="AK135" s="5">
        <f t="shared" si="196"/>
        <v>6.2472876513345745E-5</v>
      </c>
      <c r="AL135" s="5">
        <f t="shared" si="197"/>
        <v>9.4456879173015384E-7</v>
      </c>
      <c r="AM135" s="5">
        <f t="shared" si="198"/>
        <v>3.3206700716111773E-2</v>
      </c>
      <c r="AN135" s="5">
        <f t="shared" si="199"/>
        <v>1.0662610627127903E-2</v>
      </c>
      <c r="AO135" s="5">
        <f t="shared" si="200"/>
        <v>1.7118723470558202E-3</v>
      </c>
      <c r="AP135" s="5">
        <f t="shared" si="201"/>
        <v>1.832263557893651E-4</v>
      </c>
      <c r="AQ135" s="5">
        <f t="shared" si="202"/>
        <v>1.4708411602764923E-5</v>
      </c>
      <c r="AR135" s="5">
        <f t="shared" si="203"/>
        <v>2.3558854524669184E-6</v>
      </c>
      <c r="AS135" s="5">
        <f t="shared" si="204"/>
        <v>5.1121819671031553E-6</v>
      </c>
      <c r="AT135" s="5">
        <f t="shared" si="205"/>
        <v>5.5466203667518238E-6</v>
      </c>
      <c r="AU135" s="5">
        <f t="shared" si="206"/>
        <v>4.0119851876476757E-6</v>
      </c>
      <c r="AV135" s="5">
        <f t="shared" si="207"/>
        <v>2.1764638755144893E-6</v>
      </c>
      <c r="AW135" s="5">
        <f t="shared" si="208"/>
        <v>1.8281888146911557E-8</v>
      </c>
      <c r="AX135" s="5">
        <f t="shared" si="209"/>
        <v>1.2009546588250472E-2</v>
      </c>
      <c r="AY135" s="5">
        <f t="shared" si="210"/>
        <v>3.856243358038163E-3</v>
      </c>
      <c r="AZ135" s="5">
        <f t="shared" si="211"/>
        <v>6.1911633079312495E-4</v>
      </c>
      <c r="BA135" s="5">
        <f t="shared" si="212"/>
        <v>6.6265705673676845E-5</v>
      </c>
      <c r="BB135" s="5">
        <f t="shared" si="213"/>
        <v>5.3194491043448768E-6</v>
      </c>
      <c r="BC135" s="5">
        <f t="shared" si="214"/>
        <v>3.4161306800909455E-7</v>
      </c>
      <c r="BD135" s="5">
        <f t="shared" si="215"/>
        <v>1.2607841550074922E-7</v>
      </c>
      <c r="BE135" s="5">
        <f t="shared" si="216"/>
        <v>2.7358537380879714E-7</v>
      </c>
      <c r="BF135" s="5">
        <f t="shared" si="217"/>
        <v>2.9683493588025972E-7</v>
      </c>
      <c r="BG135" s="5">
        <f t="shared" si="218"/>
        <v>2.1470684618449118E-7</v>
      </c>
      <c r="BH135" s="5">
        <f t="shared" si="219"/>
        <v>1.1647642568196552E-7</v>
      </c>
      <c r="BI135" s="5">
        <f t="shared" si="220"/>
        <v>5.0549884107519976E-8</v>
      </c>
      <c r="BJ135" s="8">
        <f t="shared" si="221"/>
        <v>0.798715067031182</v>
      </c>
      <c r="BK135" s="8">
        <f t="shared" si="222"/>
        <v>0.15525178188457922</v>
      </c>
      <c r="BL135" s="8">
        <f t="shared" si="223"/>
        <v>4.2481642084294696E-2</v>
      </c>
      <c r="BM135" s="8">
        <f t="shared" si="224"/>
        <v>0.44694089925660607</v>
      </c>
      <c r="BN135" s="8">
        <f t="shared" si="225"/>
        <v>0.54610835858773155</v>
      </c>
    </row>
    <row r="136" spans="1:66" x14ac:dyDescent="0.25">
      <c r="A136" t="s">
        <v>86</v>
      </c>
      <c r="B136" t="s">
        <v>101</v>
      </c>
      <c r="C136" t="s">
        <v>92</v>
      </c>
      <c r="D136" s="7" t="s">
        <v>490</v>
      </c>
      <c r="E136">
        <f>VLOOKUP(A136,home!$A$2:$E$405,3,FALSE)</f>
        <v>1.2903</v>
      </c>
      <c r="F136">
        <f>VLOOKUP(B136,home!$B$2:$E$405,3,FALSE)</f>
        <v>1.395</v>
      </c>
      <c r="G136">
        <f>VLOOKUP(C136,away!$B$2:$E$405,4,FALSE)</f>
        <v>0.77500000000000002</v>
      </c>
      <c r="H136">
        <f>VLOOKUP(A136,away!$A$2:$E$405,3,FALSE)</f>
        <v>1.121</v>
      </c>
      <c r="I136">
        <f>VLOOKUP(C136,away!$B$2:$E$405,3,FALSE)</f>
        <v>0.44600000000000001</v>
      </c>
      <c r="J136">
        <f>VLOOKUP(B136,home!$B$2:$E$405,4,FALSE)</f>
        <v>0.8921</v>
      </c>
      <c r="K136" s="3">
        <f t="shared" si="170"/>
        <v>1.3949755875000001</v>
      </c>
      <c r="L136" s="3">
        <f t="shared" si="171"/>
        <v>0.44601966860000003</v>
      </c>
      <c r="M136" s="5">
        <f t="shared" si="172"/>
        <v>0.15865944072579943</v>
      </c>
      <c r="N136" s="5">
        <f t="shared" si="173"/>
        <v>0.22132604653889351</v>
      </c>
      <c r="O136" s="5">
        <f t="shared" si="174"/>
        <v>7.0765231172782411E-2</v>
      </c>
      <c r="P136" s="5">
        <f t="shared" si="175"/>
        <v>9.8715769929825462E-2</v>
      </c>
      <c r="Q136" s="5">
        <f t="shared" si="176"/>
        <v>0.1543722158998227</v>
      </c>
      <c r="R136" s="5">
        <f t="shared" si="177"/>
        <v>1.57813424780434E-2</v>
      </c>
      <c r="S136" s="5">
        <f t="shared" si="178"/>
        <v>1.5354906062097386E-2</v>
      </c>
      <c r="T136" s="5">
        <f t="shared" si="179"/>
        <v>6.8853044576686576E-2</v>
      </c>
      <c r="U136" s="5">
        <f t="shared" si="180"/>
        <v>2.2014587494847301E-2</v>
      </c>
      <c r="V136" s="5">
        <f t="shared" si="181"/>
        <v>1.061512890745443E-3</v>
      </c>
      <c r="W136" s="5">
        <f t="shared" si="182"/>
        <v>7.1781824189510651E-2</v>
      </c>
      <c r="X136" s="5">
        <f t="shared" si="183"/>
        <v>3.2016105436509006E-2</v>
      </c>
      <c r="Y136" s="5">
        <f t="shared" si="184"/>
        <v>7.1399063683272026E-3</v>
      </c>
      <c r="Z136" s="5">
        <f t="shared" si="185"/>
        <v>2.3462630473733404E-3</v>
      </c>
      <c r="AA136" s="5">
        <f t="shared" si="186"/>
        <v>3.2729796729391663E-3</v>
      </c>
      <c r="AB136" s="5">
        <f t="shared" si="187"/>
        <v>2.2828633710669363E-3</v>
      </c>
      <c r="AC136" s="5">
        <f t="shared" si="188"/>
        <v>4.1278690154289885E-5</v>
      </c>
      <c r="AD136" s="5">
        <f t="shared" si="189"/>
        <v>2.5033473092646093E-2</v>
      </c>
      <c r="AE136" s="5">
        <f t="shared" si="190"/>
        <v>1.1165421372689027E-2</v>
      </c>
      <c r="AF136" s="5">
        <f t="shared" si="191"/>
        <v>2.4899987702130585E-3</v>
      </c>
      <c r="AG136" s="5">
        <f t="shared" si="192"/>
        <v>3.7019614210161204E-4</v>
      </c>
      <c r="AH136" s="5">
        <f t="shared" si="193"/>
        <v>2.6161986670947089E-4</v>
      </c>
      <c r="AI136" s="5">
        <f t="shared" si="194"/>
        <v>3.6495332726471587E-4</v>
      </c>
      <c r="AJ136" s="5">
        <f t="shared" si="195"/>
        <v>2.5455049105558848E-4</v>
      </c>
      <c r="AK136" s="5">
        <f t="shared" si="196"/>
        <v>1.1836390693622763E-4</v>
      </c>
      <c r="AL136" s="5">
        <f t="shared" si="197"/>
        <v>1.0273218313728292E-6</v>
      </c>
      <c r="AM136" s="5">
        <f t="shared" si="198"/>
        <v>6.9842167669158786E-3</v>
      </c>
      <c r="AN136" s="5">
        <f t="shared" si="199"/>
        <v>3.1150980478103839E-3</v>
      </c>
      <c r="AO136" s="5">
        <f t="shared" si="200"/>
        <v>6.9469749947044719E-4</v>
      </c>
      <c r="AP136" s="5">
        <f t="shared" si="201"/>
        <v>1.0328291616368585E-4</v>
      </c>
      <c r="AQ136" s="5">
        <f t="shared" si="202"/>
        <v>1.151655300984219E-5</v>
      </c>
      <c r="AR136" s="5">
        <f t="shared" si="203"/>
        <v>2.3337521249786874E-5</v>
      </c>
      <c r="AS136" s="5">
        <f t="shared" si="204"/>
        <v>3.2555272416215185E-5</v>
      </c>
      <c r="AT136" s="5">
        <f t="shared" si="205"/>
        <v>2.2706905132516165E-5</v>
      </c>
      <c r="AU136" s="5">
        <f t="shared" si="206"/>
        <v>1.0558526109179498E-5</v>
      </c>
      <c r="AV136" s="5">
        <f t="shared" si="207"/>
        <v>3.6822215405716912E-6</v>
      </c>
      <c r="AW136" s="5">
        <f t="shared" si="208"/>
        <v>1.7755161811740768E-8</v>
      </c>
      <c r="AX136" s="5">
        <f t="shared" si="209"/>
        <v>1.6238019812759702E-3</v>
      </c>
      <c r="AY136" s="5">
        <f t="shared" si="210"/>
        <v>7.2424762156073172E-4</v>
      </c>
      <c r="AZ136" s="5">
        <f t="shared" si="211"/>
        <v>1.6151434207642789E-4</v>
      </c>
      <c r="BA136" s="5">
        <f t="shared" si="212"/>
        <v>2.4012857775691801E-5</v>
      </c>
      <c r="BB136" s="5">
        <f t="shared" si="213"/>
        <v>2.6775517168132479E-6</v>
      </c>
      <c r="BC136" s="5">
        <f t="shared" si="214"/>
        <v>2.3884814587848121E-7</v>
      </c>
      <c r="BD136" s="5">
        <f t="shared" si="215"/>
        <v>1.7348322489625663E-6</v>
      </c>
      <c r="BE136" s="5">
        <f t="shared" si="216"/>
        <v>2.4200486357105023E-6</v>
      </c>
      <c r="BF136" s="5">
        <f t="shared" si="217"/>
        <v>1.6879543836894162E-6</v>
      </c>
      <c r="BG136" s="5">
        <f t="shared" si="218"/>
        <v>7.8488505268678107E-7</v>
      </c>
      <c r="BH136" s="5">
        <f t="shared" si="219"/>
        <v>2.7372387187292781E-7</v>
      </c>
      <c r="BI136" s="5">
        <f t="shared" si="220"/>
        <v>7.6367623795742371E-8</v>
      </c>
      <c r="BJ136" s="8">
        <f t="shared" si="221"/>
        <v>0.60799353737332129</v>
      </c>
      <c r="BK136" s="8">
        <f t="shared" si="222"/>
        <v>0.2745581832420142</v>
      </c>
      <c r="BL136" s="8">
        <f t="shared" si="223"/>
        <v>0.11521631003991023</v>
      </c>
      <c r="BM136" s="8">
        <f t="shared" si="224"/>
        <v>0.27977001709105298</v>
      </c>
      <c r="BN136" s="8">
        <f t="shared" si="225"/>
        <v>0.71962004674516689</v>
      </c>
    </row>
    <row r="137" spans="1:66" x14ac:dyDescent="0.25">
      <c r="A137" t="s">
        <v>86</v>
      </c>
      <c r="B137" t="s">
        <v>118</v>
      </c>
      <c r="C137" t="s">
        <v>326</v>
      </c>
      <c r="D137" s="7" t="s">
        <v>490</v>
      </c>
      <c r="E137">
        <f>VLOOKUP(A137,home!$A$2:$E$405,3,FALSE)</f>
        <v>1.2903</v>
      </c>
      <c r="F137">
        <f>VLOOKUP(B137,home!$B$2:$E$405,3,FALSE)</f>
        <v>0.77500000000000002</v>
      </c>
      <c r="G137">
        <f>VLOOKUP(C137,away!$B$2:$E$405,4,FALSE)</f>
        <v>1.7050000000000001</v>
      </c>
      <c r="H137">
        <f>VLOOKUP(A137,away!$A$2:$E$405,3,FALSE)</f>
        <v>1.121</v>
      </c>
      <c r="I137">
        <f>VLOOKUP(C137,away!$B$2:$E$405,3,FALSE)</f>
        <v>0.53520000000000001</v>
      </c>
      <c r="J137">
        <f>VLOOKUP(B137,home!$B$2:$E$405,4,FALSE)</f>
        <v>0.71360000000000001</v>
      </c>
      <c r="K137" s="3">
        <f t="shared" si="170"/>
        <v>1.7049701625</v>
      </c>
      <c r="L137" s="3">
        <f t="shared" si="171"/>
        <v>0.42813088512000003</v>
      </c>
      <c r="M137" s="5">
        <f t="shared" si="172"/>
        <v>0.11846934455415442</v>
      </c>
      <c r="N137" s="5">
        <f t="shared" si="173"/>
        <v>0.20198669763576516</v>
      </c>
      <c r="O137" s="5">
        <f t="shared" si="174"/>
        <v>5.0720385343556391E-2</v>
      </c>
      <c r="P137" s="5">
        <f t="shared" si="175"/>
        <v>8.6476743641265966E-2</v>
      </c>
      <c r="Q137" s="5">
        <f t="shared" si="176"/>
        <v>0.17219064634544448</v>
      </c>
      <c r="R137" s="5">
        <f t="shared" si="177"/>
        <v>1.0857481735382136E-2</v>
      </c>
      <c r="S137" s="5">
        <f t="shared" si="178"/>
        <v>1.5780933073742977E-2</v>
      </c>
      <c r="T137" s="5">
        <f t="shared" si="179"/>
        <v>7.3720133829260057E-2</v>
      </c>
      <c r="U137" s="5">
        <f t="shared" si="180"/>
        <v>1.851168239871526E-2</v>
      </c>
      <c r="V137" s="5">
        <f t="shared" si="181"/>
        <v>1.2799220188084892E-3</v>
      </c>
      <c r="W137" s="5">
        <f t="shared" si="182"/>
        <v>9.7859971426857498E-2</v>
      </c>
      <c r="X137" s="5">
        <f t="shared" si="183"/>
        <v>4.1896876184798419E-2</v>
      </c>
      <c r="Y137" s="5">
        <f t="shared" si="184"/>
        <v>8.9686733423803965E-3</v>
      </c>
      <c r="Z137" s="5">
        <f t="shared" si="185"/>
        <v>1.5494744218477957E-3</v>
      </c>
      <c r="AA137" s="5">
        <f t="shared" si="186"/>
        <v>2.6418076568074295E-3</v>
      </c>
      <c r="AB137" s="5">
        <f t="shared" si="187"/>
        <v>2.2521016149603542E-3</v>
      </c>
      <c r="AC137" s="5">
        <f t="shared" si="188"/>
        <v>5.8392473131898439E-5</v>
      </c>
      <c r="AD137" s="5">
        <f t="shared" si="189"/>
        <v>4.1712082846473639E-2</v>
      </c>
      <c r="AE137" s="5">
        <f t="shared" si="190"/>
        <v>1.7858230949259531E-2</v>
      </c>
      <c r="AF137" s="5">
        <f t="shared" si="191"/>
        <v>3.8228301114919296E-3</v>
      </c>
      <c r="AG137" s="5">
        <f t="shared" si="192"/>
        <v>5.4555721309880933E-4</v>
      </c>
      <c r="AH137" s="5">
        <f t="shared" si="193"/>
        <v>1.6584446392412428E-4</v>
      </c>
      <c r="AI137" s="5">
        <f t="shared" si="194"/>
        <v>2.8275986260643956E-4</v>
      </c>
      <c r="AJ137" s="5">
        <f t="shared" si="195"/>
        <v>2.4104856444828951E-4</v>
      </c>
      <c r="AK137" s="5">
        <f t="shared" si="196"/>
        <v>1.3699353669926396E-4</v>
      </c>
      <c r="AL137" s="5">
        <f t="shared" si="197"/>
        <v>1.7049443292221244E-6</v>
      </c>
      <c r="AM137" s="5">
        <f t="shared" si="198"/>
        <v>1.422357133379311E-2</v>
      </c>
      <c r="AN137" s="5">
        <f t="shared" si="199"/>
        <v>6.0895501847043048E-3</v>
      </c>
      <c r="AO137" s="5">
        <f t="shared" si="200"/>
        <v>1.3035622552800565E-3</v>
      </c>
      <c r="AP137" s="5">
        <f t="shared" si="201"/>
        <v>1.8603175405402465E-4</v>
      </c>
      <c r="AQ137" s="5">
        <f t="shared" si="202"/>
        <v>1.9911484880893933E-5</v>
      </c>
      <c r="AR137" s="5">
        <f t="shared" si="203"/>
        <v>1.4200627426417454E-5</v>
      </c>
      <c r="AS137" s="5">
        <f t="shared" si="204"/>
        <v>2.4211646050820923E-5</v>
      </c>
      <c r="AT137" s="5">
        <f t="shared" si="205"/>
        <v>2.0640067050830321E-5</v>
      </c>
      <c r="AU137" s="5">
        <f t="shared" si="206"/>
        <v>1.1730232824555023E-5</v>
      </c>
      <c r="AV137" s="5">
        <f t="shared" si="207"/>
        <v>4.9999242412611016E-6</v>
      </c>
      <c r="AW137" s="5">
        <f t="shared" si="208"/>
        <v>3.4570132475957673E-8</v>
      </c>
      <c r="AX137" s="5">
        <f t="shared" si="209"/>
        <v>4.041794121384599E-3</v>
      </c>
      <c r="AY137" s="5">
        <f t="shared" si="210"/>
        <v>1.7304168946612015E-3</v>
      </c>
      <c r="AZ137" s="5">
        <f t="shared" si="211"/>
        <v>3.7042245836895089E-4</v>
      </c>
      <c r="BA137" s="5">
        <f t="shared" si="212"/>
        <v>5.2863098323275098E-5</v>
      </c>
      <c r="BB137" s="5">
        <f t="shared" si="213"/>
        <v>5.6580812688323398E-6</v>
      </c>
      <c r="BC137" s="5">
        <f t="shared" si="214"/>
        <v>4.8447986834121675E-7</v>
      </c>
      <c r="BD137" s="5">
        <f t="shared" si="215"/>
        <v>1.0132878648885747E-6</v>
      </c>
      <c r="BE137" s="5">
        <f t="shared" si="216"/>
        <v>1.7276255756583514E-6</v>
      </c>
      <c r="BF137" s="5">
        <f t="shared" si="217"/>
        <v>1.4727750292346879E-6</v>
      </c>
      <c r="BG137" s="5">
        <f t="shared" si="218"/>
        <v>8.3701249364006933E-7</v>
      </c>
      <c r="BH137" s="5">
        <f t="shared" si="219"/>
        <v>3.5677033182400977E-7</v>
      </c>
      <c r="BI137" s="5">
        <f t="shared" si="220"/>
        <v>1.2165655412503205E-7</v>
      </c>
      <c r="BJ137" s="8">
        <f t="shared" si="221"/>
        <v>0.68858596603141764</v>
      </c>
      <c r="BK137" s="8">
        <f t="shared" si="222"/>
        <v>0.22379745760009415</v>
      </c>
      <c r="BL137" s="8">
        <f t="shared" si="223"/>
        <v>8.5891416802542919E-2</v>
      </c>
      <c r="BM137" s="8">
        <f t="shared" si="224"/>
        <v>0.35739263327580506</v>
      </c>
      <c r="BN137" s="8">
        <f t="shared" si="225"/>
        <v>0.64070129925556851</v>
      </c>
    </row>
    <row r="138" spans="1:66" x14ac:dyDescent="0.25">
      <c r="A138" t="s">
        <v>86</v>
      </c>
      <c r="B138" t="s">
        <v>126</v>
      </c>
      <c r="C138" t="s">
        <v>330</v>
      </c>
      <c r="D138" s="7" t="s">
        <v>490</v>
      </c>
      <c r="E138">
        <f>VLOOKUP(A138,home!$A$2:$E$405,3,FALSE)</f>
        <v>1.2903</v>
      </c>
      <c r="F138">
        <f>VLOOKUP(B138,home!$B$2:$E$405,3,FALSE)</f>
        <v>0.93</v>
      </c>
      <c r="G138">
        <f>VLOOKUP(C138,away!$B$2:$E$405,4,FALSE)</f>
        <v>1.24</v>
      </c>
      <c r="H138">
        <f>VLOOKUP(A138,away!$A$2:$E$405,3,FALSE)</f>
        <v>1.121</v>
      </c>
      <c r="I138">
        <f>VLOOKUP(C138,away!$B$2:$E$405,3,FALSE)</f>
        <v>0.1784</v>
      </c>
      <c r="J138">
        <f>VLOOKUP(B138,home!$B$2:$E$405,4,FALSE)</f>
        <v>1.0705</v>
      </c>
      <c r="K138" s="3">
        <f t="shared" si="170"/>
        <v>1.4879739600000002</v>
      </c>
      <c r="L138" s="3">
        <f t="shared" si="171"/>
        <v>0.2140854412</v>
      </c>
      <c r="M138" s="5">
        <f t="shared" si="172"/>
        <v>0.18230769251087364</v>
      </c>
      <c r="N138" s="5">
        <f t="shared" si="173"/>
        <v>0.27126909916386699</v>
      </c>
      <c r="O138" s="5">
        <f t="shared" si="174"/>
        <v>3.9029422785344325E-2</v>
      </c>
      <c r="P138" s="5">
        <f t="shared" si="175"/>
        <v>5.8074764778423035E-2</v>
      </c>
      <c r="Q138" s="5">
        <f t="shared" si="176"/>
        <v>0.20182067785424598</v>
      </c>
      <c r="R138" s="5">
        <f t="shared" si="177"/>
        <v>4.1778155983908868E-3</v>
      </c>
      <c r="S138" s="5">
        <f t="shared" si="178"/>
        <v>4.6249807915647919E-3</v>
      </c>
      <c r="T138" s="5">
        <f t="shared" si="179"/>
        <v>4.3206868861709331E-2</v>
      </c>
      <c r="U138" s="5">
        <f t="shared" si="180"/>
        <v>6.2164808200874579E-3</v>
      </c>
      <c r="V138" s="5">
        <f t="shared" si="181"/>
        <v>1.6370045600475999E-4</v>
      </c>
      <c r="W138" s="5">
        <f t="shared" si="182"/>
        <v>0.10010130441222227</v>
      </c>
      <c r="X138" s="5">
        <f t="shared" si="183"/>
        <v>2.143023191978612E-2</v>
      </c>
      <c r="Y138" s="5">
        <f t="shared" si="184"/>
        <v>2.2939503277828672E-3</v>
      </c>
      <c r="Z138" s="5">
        <f t="shared" si="185"/>
        <v>2.9813649854458512E-4</v>
      </c>
      <c r="AA138" s="5">
        <f t="shared" si="186"/>
        <v>4.4361934635992058E-4</v>
      </c>
      <c r="AB138" s="5">
        <f t="shared" si="187"/>
        <v>3.3004701776789141E-4</v>
      </c>
      <c r="AC138" s="5">
        <f t="shared" si="188"/>
        <v>3.2592102072263026E-6</v>
      </c>
      <c r="AD138" s="5">
        <f t="shared" si="189"/>
        <v>3.7237033581854956E-2</v>
      </c>
      <c r="AE138" s="5">
        <f t="shared" si="190"/>
        <v>7.9719067633506353E-3</v>
      </c>
      <c r="AF138" s="5">
        <f t="shared" si="191"/>
        <v>8.5333458831859249E-4</v>
      </c>
      <c r="AG138" s="5">
        <f t="shared" si="192"/>
        <v>6.0895503943802106E-5</v>
      </c>
      <c r="AH138" s="5">
        <f t="shared" si="193"/>
        <v>1.5956670957185161E-5</v>
      </c>
      <c r="AI138" s="5">
        <f t="shared" si="194"/>
        <v>2.3743110872579797E-5</v>
      </c>
      <c r="AJ138" s="5">
        <f t="shared" si="195"/>
        <v>1.7664565353895811E-5</v>
      </c>
      <c r="AK138" s="5">
        <f t="shared" si="196"/>
        <v>8.7614710871050547E-6</v>
      </c>
      <c r="AL138" s="5">
        <f t="shared" si="197"/>
        <v>4.1529320796337433E-8</v>
      </c>
      <c r="AM138" s="5">
        <f t="shared" si="198"/>
        <v>1.1081547263489137E-2</v>
      </c>
      <c r="AN138" s="5">
        <f t="shared" si="199"/>
        <v>2.3723979350827253E-3</v>
      </c>
      <c r="AO138" s="5">
        <f t="shared" si="200"/>
        <v>2.5394792931707709E-4</v>
      </c>
      <c r="AP138" s="5">
        <f t="shared" si="201"/>
        <v>1.8122184829890962E-5</v>
      </c>
      <c r="AQ138" s="5">
        <f t="shared" si="202"/>
        <v>9.6992398370378812E-7</v>
      </c>
      <c r="AR138" s="5">
        <f t="shared" si="203"/>
        <v>6.8321818839044258E-7</v>
      </c>
      <c r="AS138" s="5">
        <f t="shared" si="204"/>
        <v>1.0166108733233528E-6</v>
      </c>
      <c r="AT138" s="5">
        <f t="shared" si="205"/>
        <v>7.5634525347900402E-7</v>
      </c>
      <c r="AU138" s="5">
        <f t="shared" si="206"/>
        <v>3.7514068064878599E-7</v>
      </c>
      <c r="AV138" s="5">
        <f t="shared" si="207"/>
        <v>1.3954989103551731E-7</v>
      </c>
      <c r="AW138" s="5">
        <f t="shared" si="208"/>
        <v>3.6748091820875845E-10</v>
      </c>
      <c r="AX138" s="5">
        <f t="shared" si="209"/>
        <v>2.7481756274301849E-3</v>
      </c>
      <c r="AY138" s="5">
        <f t="shared" si="210"/>
        <v>5.8834439169347808E-4</v>
      </c>
      <c r="AZ138" s="5">
        <f t="shared" si="211"/>
        <v>6.2977984336621941E-5</v>
      </c>
      <c r="BA138" s="5">
        <f t="shared" si="212"/>
        <v>4.4942231875308004E-6</v>
      </c>
      <c r="BB138" s="5">
        <f t="shared" si="213"/>
        <v>2.4053693848845041E-7</v>
      </c>
      <c r="BC138" s="5">
        <f t="shared" si="214"/>
        <v>1.0299091320239435E-8</v>
      </c>
      <c r="BD138" s="5">
        <f t="shared" si="215"/>
        <v>2.437784454957211E-8</v>
      </c>
      <c r="BE138" s="5">
        <f t="shared" si="216"/>
        <v>3.6273597890691227E-8</v>
      </c>
      <c r="BF138" s="5">
        <f t="shared" si="217"/>
        <v>2.6987084548429745E-8</v>
      </c>
      <c r="BG138" s="5">
        <f t="shared" si="218"/>
        <v>1.3385359688127279E-8</v>
      </c>
      <c r="BH138" s="5">
        <f t="shared" si="219"/>
        <v>4.9792666652917762E-9</v>
      </c>
      <c r="BI138" s="5">
        <f t="shared" si="220"/>
        <v>1.4818038275700394E-9</v>
      </c>
      <c r="BJ138" s="8">
        <f t="shared" si="221"/>
        <v>0.70337653127646182</v>
      </c>
      <c r="BK138" s="8">
        <f t="shared" si="222"/>
        <v>0.24576278366808771</v>
      </c>
      <c r="BL138" s="8">
        <f t="shared" si="223"/>
        <v>5.0266589736065292E-2</v>
      </c>
      <c r="BM138" s="8">
        <f t="shared" si="224"/>
        <v>0.24243622446380192</v>
      </c>
      <c r="BN138" s="8">
        <f t="shared" si="225"/>
        <v>0.75667947269114488</v>
      </c>
    </row>
    <row r="139" spans="1:66" x14ac:dyDescent="0.25">
      <c r="A139" t="s">
        <v>86</v>
      </c>
      <c r="B139" t="s">
        <v>106</v>
      </c>
      <c r="C139" t="s">
        <v>99</v>
      </c>
      <c r="D139" s="7" t="s">
        <v>490</v>
      </c>
      <c r="E139">
        <f>VLOOKUP(A139,home!$A$2:$E$405,3,FALSE)</f>
        <v>1.2903</v>
      </c>
      <c r="F139">
        <f>VLOOKUP(B139,home!$B$2:$E$405,3,FALSE)</f>
        <v>0.96879999999999999</v>
      </c>
      <c r="G139">
        <f>VLOOKUP(C139,away!$B$2:$E$405,4,FALSE)</f>
        <v>0.58130000000000004</v>
      </c>
      <c r="H139">
        <f>VLOOKUP(A139,away!$A$2:$E$405,3,FALSE)</f>
        <v>1.121</v>
      </c>
      <c r="I139">
        <f>VLOOKUP(C139,away!$B$2:$E$405,3,FALSE)</f>
        <v>0.8921</v>
      </c>
      <c r="J139">
        <f>VLOOKUP(B139,home!$B$2:$E$405,4,FALSE)</f>
        <v>1.3381000000000001</v>
      </c>
      <c r="K139" s="3">
        <f t="shared" si="170"/>
        <v>0.72664978663200008</v>
      </c>
      <c r="L139" s="3">
        <f t="shared" si="171"/>
        <v>1.3381590102100001</v>
      </c>
      <c r="M139" s="5">
        <f t="shared" si="172"/>
        <v>0.12684254094394418</v>
      </c>
      <c r="N139" s="5">
        <f t="shared" si="173"/>
        <v>9.2170105312777764E-2</v>
      </c>
      <c r="O139" s="5">
        <f t="shared" si="174"/>
        <v>0.16973548904206975</v>
      </c>
      <c r="P139" s="5">
        <f t="shared" si="175"/>
        <v>0.12333825689629817</v>
      </c>
      <c r="Q139" s="5">
        <f t="shared" si="176"/>
        <v>3.348769367968947E-2</v>
      </c>
      <c r="R139" s="5">
        <f t="shared" si="177"/>
        <v>0.1135665370070232</v>
      </c>
      <c r="S139" s="5">
        <f t="shared" si="178"/>
        <v>2.998269646171008E-2</v>
      </c>
      <c r="T139" s="5">
        <f t="shared" si="179"/>
        <v>4.4811859028628935E-2</v>
      </c>
      <c r="U139" s="5">
        <f t="shared" si="180"/>
        <v>8.2523099884688547E-2</v>
      </c>
      <c r="V139" s="5">
        <f t="shared" si="181"/>
        <v>3.239373698303457E-3</v>
      </c>
      <c r="W139" s="5">
        <f t="shared" si="182"/>
        <v>8.1112751557147131E-3</v>
      </c>
      <c r="X139" s="5">
        <f t="shared" si="183"/>
        <v>1.0854175933912164E-2</v>
      </c>
      <c r="Y139" s="5">
        <f t="shared" si="184"/>
        <v>7.2623066621845533E-3</v>
      </c>
      <c r="Z139" s="5">
        <f t="shared" si="185"/>
        <v>5.0656694918098502E-2</v>
      </c>
      <c r="AA139" s="5">
        <f t="shared" si="186"/>
        <v>3.6809676553718598E-2</v>
      </c>
      <c r="AB139" s="5">
        <f t="shared" si="187"/>
        <v>1.3373871806876277E-2</v>
      </c>
      <c r="AC139" s="5">
        <f t="shared" si="188"/>
        <v>1.9686746182075081E-4</v>
      </c>
      <c r="AD139" s="5">
        <f t="shared" si="189"/>
        <v>1.4735140903033845E-3</v>
      </c>
      <c r="AE139" s="5">
        <f t="shared" si="190"/>
        <v>1.9717961566108658E-3</v>
      </c>
      <c r="AF139" s="5">
        <f t="shared" si="191"/>
        <v>1.3192883966331394E-3</v>
      </c>
      <c r="AG139" s="5">
        <f t="shared" si="192"/>
        <v>5.8847255167337987E-4</v>
      </c>
      <c r="AH139" s="5">
        <f t="shared" si="193"/>
        <v>1.6946678183028158E-2</v>
      </c>
      <c r="AI139" s="5">
        <f t="shared" si="194"/>
        <v>1.2314300085818583E-2</v>
      </c>
      <c r="AJ139" s="5">
        <f t="shared" si="195"/>
        <v>4.4740917649412461E-3</v>
      </c>
      <c r="AK139" s="5">
        <f t="shared" si="196"/>
        <v>1.0836992754555154E-3</v>
      </c>
      <c r="AL139" s="5">
        <f t="shared" si="197"/>
        <v>7.6571438572176215E-6</v>
      </c>
      <c r="AM139" s="5">
        <f t="shared" si="198"/>
        <v>2.1414573986364003E-4</v>
      </c>
      <c r="AN139" s="5">
        <f t="shared" si="199"/>
        <v>2.865610512966167E-4</v>
      </c>
      <c r="AO139" s="5">
        <f t="shared" si="200"/>
        <v>1.9173212638390886E-4</v>
      </c>
      <c r="AP139" s="5">
        <f t="shared" si="201"/>
        <v>8.5522690822450038E-5</v>
      </c>
      <c r="AQ139" s="5">
        <f t="shared" si="202"/>
        <v>2.86107398253664E-5</v>
      </c>
      <c r="AR139" s="5">
        <f t="shared" si="203"/>
        <v>4.5354700207496691E-3</v>
      </c>
      <c r="AS139" s="5">
        <f t="shared" si="204"/>
        <v>3.2956983228535804E-3</v>
      </c>
      <c r="AT139" s="5">
        <f t="shared" si="205"/>
        <v>1.1974092415524972E-3</v>
      </c>
      <c r="AU139" s="5">
        <f t="shared" si="206"/>
        <v>2.9003238996176911E-4</v>
      </c>
      <c r="AV139" s="5">
        <f t="shared" si="207"/>
        <v>5.2687993570522134E-5</v>
      </c>
      <c r="AW139" s="5">
        <f t="shared" si="208"/>
        <v>2.0682221199545416E-7</v>
      </c>
      <c r="AX139" s="5">
        <f t="shared" si="209"/>
        <v>2.5934826030010969E-5</v>
      </c>
      <c r="AY139" s="5">
        <f t="shared" si="210"/>
        <v>3.4704921130288024E-5</v>
      </c>
      <c r="AZ139" s="5">
        <f t="shared" si="211"/>
        <v>2.3220351454561171E-5</v>
      </c>
      <c r="BA139" s="5">
        <f t="shared" si="212"/>
        <v>1.0357507506387971E-5</v>
      </c>
      <c r="BB139" s="5">
        <f t="shared" si="213"/>
        <v>3.4649979982476936E-6</v>
      </c>
      <c r="BC139" s="5">
        <f t="shared" si="214"/>
        <v>9.2734365834295228E-7</v>
      </c>
      <c r="BD139" s="5">
        <f t="shared" si="215"/>
        <v>1.0115300123005838E-3</v>
      </c>
      <c r="BE139" s="5">
        <f t="shared" si="216"/>
        <v>7.3502806761008364E-4</v>
      </c>
      <c r="BF139" s="5">
        <f t="shared" si="217"/>
        <v>2.6705399424869927E-4</v>
      </c>
      <c r="BG139" s="5">
        <f t="shared" si="218"/>
        <v>6.4684909313346916E-5</v>
      </c>
      <c r="BH139" s="5">
        <f t="shared" si="219"/>
        <v>1.1750818887713451E-5</v>
      </c>
      <c r="BI139" s="5">
        <f t="shared" si="220"/>
        <v>1.7077460075016513E-6</v>
      </c>
      <c r="BJ139" s="8">
        <f t="shared" si="221"/>
        <v>0.20295566926409819</v>
      </c>
      <c r="BK139" s="8">
        <f t="shared" si="222"/>
        <v>0.2836420975270641</v>
      </c>
      <c r="BL139" s="8">
        <f t="shared" si="223"/>
        <v>0.46229049712067577</v>
      </c>
      <c r="BM139" s="8">
        <f t="shared" si="224"/>
        <v>0.34036983784921576</v>
      </c>
      <c r="BN139" s="8">
        <f t="shared" si="225"/>
        <v>0.65914062288180264</v>
      </c>
    </row>
    <row r="140" spans="1:66" x14ac:dyDescent="0.25">
      <c r="A140" t="s">
        <v>109</v>
      </c>
      <c r="B140" t="s">
        <v>87</v>
      </c>
      <c r="C140" t="s">
        <v>132</v>
      </c>
      <c r="D140" s="7" t="s">
        <v>490</v>
      </c>
      <c r="E140">
        <f>VLOOKUP(A140,home!$A$2:$E$405,3,FALSE)</f>
        <v>1.7307999999999999</v>
      </c>
      <c r="F140">
        <f>VLOOKUP(B140,home!$B$2:$E$405,3,FALSE)</f>
        <v>1.04</v>
      </c>
      <c r="G140">
        <f>VLOOKUP(C140,away!$B$2:$E$405,4,FALSE)</f>
        <v>0.80889999999999995</v>
      </c>
      <c r="H140">
        <f>VLOOKUP(A140,away!$A$2:$E$405,3,FALSE)</f>
        <v>1.3153999999999999</v>
      </c>
      <c r="I140">
        <f>VLOOKUP(C140,away!$B$2:$E$405,3,FALSE)</f>
        <v>0.45610000000000001</v>
      </c>
      <c r="J140">
        <f>VLOOKUP(B140,home!$B$2:$E$405,4,FALSE)</f>
        <v>1.0643</v>
      </c>
      <c r="K140" s="3">
        <f t="shared" si="170"/>
        <v>1.4560458847999997</v>
      </c>
      <c r="L140" s="3">
        <f t="shared" si="171"/>
        <v>0.6385309783419999</v>
      </c>
      <c r="M140" s="5">
        <f t="shared" si="172"/>
        <v>0.12312233022927857</v>
      </c>
      <c r="N140" s="5">
        <f t="shared" si="173"/>
        <v>0.17927176225732766</v>
      </c>
      <c r="O140" s="5">
        <f t="shared" si="174"/>
        <v>7.8617421977048033E-2</v>
      </c>
      <c r="P140" s="5">
        <f t="shared" si="175"/>
        <v>0.11447057374326583</v>
      </c>
      <c r="Q140" s="5">
        <f t="shared" si="176"/>
        <v>0.13051395584781295</v>
      </c>
      <c r="R140" s="5">
        <f t="shared" si="177"/>
        <v>2.5099829684865162E-2</v>
      </c>
      <c r="S140" s="5">
        <f t="shared" si="178"/>
        <v>2.6606693173998344E-2</v>
      </c>
      <c r="T140" s="5">
        <f t="shared" si="179"/>
        <v>8.3337203914788563E-2</v>
      </c>
      <c r="U140" s="5">
        <f t="shared" si="180"/>
        <v>3.6546503721828792E-2</v>
      </c>
      <c r="V140" s="5">
        <f t="shared" si="181"/>
        <v>2.7485612862219143E-3</v>
      </c>
      <c r="W140" s="5">
        <f t="shared" si="182"/>
        <v>6.3344769440392315E-2</v>
      </c>
      <c r="X140" s="5">
        <f t="shared" si="183"/>
        <v>4.0447597603622119E-2</v>
      </c>
      <c r="Y140" s="5">
        <f t="shared" si="184"/>
        <v>1.2913522034712181E-2</v>
      </c>
      <c r="Z140" s="5">
        <f t="shared" si="185"/>
        <v>5.3423396016315083E-3</v>
      </c>
      <c r="AA140" s="5">
        <f t="shared" si="186"/>
        <v>7.7786915921596268E-3</v>
      </c>
      <c r="AB140" s="5">
        <f t="shared" si="187"/>
        <v>5.6630659409461917E-3</v>
      </c>
      <c r="AC140" s="5">
        <f t="shared" si="188"/>
        <v>1.5971381207639584E-4</v>
      </c>
      <c r="AD140" s="5">
        <f t="shared" si="189"/>
        <v>2.3058222716821997E-2</v>
      </c>
      <c r="AE140" s="5">
        <f t="shared" si="190"/>
        <v>1.4723389510200075E-2</v>
      </c>
      <c r="AF140" s="5">
        <f t="shared" si="191"/>
        <v>4.7006701542291968E-3</v>
      </c>
      <c r="AG140" s="5">
        <f t="shared" si="192"/>
        <v>1.0005078374810028E-3</v>
      </c>
      <c r="AH140" s="5">
        <f t="shared" si="193"/>
        <v>8.5281233311624411E-4</v>
      </c>
      <c r="AI140" s="5">
        <f t="shared" si="194"/>
        <v>1.2417338881405937E-3</v>
      </c>
      <c r="AJ140" s="5">
        <f t="shared" si="195"/>
        <v>9.0401075892190743E-4</v>
      </c>
      <c r="AK140" s="5">
        <f t="shared" si="196"/>
        <v>4.387603817810561E-4</v>
      </c>
      <c r="AL140" s="5">
        <f t="shared" si="197"/>
        <v>5.9396314767803419E-6</v>
      </c>
      <c r="AM140" s="5">
        <f t="shared" si="198"/>
        <v>6.7147660595261041E-3</v>
      </c>
      <c r="AN140" s="5">
        <f t="shared" si="199"/>
        <v>4.2875861413268586E-3</v>
      </c>
      <c r="AO140" s="5">
        <f t="shared" si="200"/>
        <v>1.3688782867735197E-3</v>
      </c>
      <c r="AP140" s="5">
        <f t="shared" si="201"/>
        <v>2.913570638948721E-4</v>
      </c>
      <c r="AQ140" s="5">
        <f t="shared" si="202"/>
        <v>4.6510127763911308E-5</v>
      </c>
      <c r="AR140" s="5">
        <f t="shared" si="203"/>
        <v>1.0890941868136782E-4</v>
      </c>
      <c r="AS140" s="5">
        <f t="shared" si="204"/>
        <v>1.5857711088696581E-4</v>
      </c>
      <c r="AT140" s="5">
        <f t="shared" si="205"/>
        <v>1.1544777486521992E-4</v>
      </c>
      <c r="AU140" s="5">
        <f t="shared" si="206"/>
        <v>5.603241916727345E-5</v>
      </c>
      <c r="AV140" s="5">
        <f t="shared" si="207"/>
        <v>2.0396443335974278E-5</v>
      </c>
      <c r="AW140" s="5">
        <f t="shared" si="208"/>
        <v>1.533959991264315E-7</v>
      </c>
      <c r="AX140" s="5">
        <f t="shared" si="209"/>
        <v>1.629501248061282E-3</v>
      </c>
      <c r="AY140" s="5">
        <f t="shared" si="210"/>
        <v>1.0404870261340802E-3</v>
      </c>
      <c r="AZ140" s="5">
        <f t="shared" si="211"/>
        <v>3.3219159937477618E-4</v>
      </c>
      <c r="BA140" s="5">
        <f t="shared" si="212"/>
        <v>7.0704875648589844E-5</v>
      </c>
      <c r="BB140" s="5">
        <f t="shared" si="213"/>
        <v>1.1286813355360876E-5</v>
      </c>
      <c r="BC140" s="5">
        <f t="shared" si="214"/>
        <v>1.4413959948324269E-6</v>
      </c>
      <c r="BD140" s="5">
        <f t="shared" si="215"/>
        <v>1.1590339610212037E-5</v>
      </c>
      <c r="BE140" s="5">
        <f t="shared" si="216"/>
        <v>1.6876066292883667E-5</v>
      </c>
      <c r="BF140" s="5">
        <f t="shared" si="217"/>
        <v>1.2286163438682627E-5</v>
      </c>
      <c r="BG140" s="5">
        <f t="shared" si="218"/>
        <v>5.9630725716246862E-6</v>
      </c>
      <c r="BH140" s="5">
        <f t="shared" si="219"/>
        <v>2.1706268196694682E-6</v>
      </c>
      <c r="BI140" s="5">
        <f t="shared" si="220"/>
        <v>6.3210644964324778E-7</v>
      </c>
      <c r="BJ140" s="8">
        <f t="shared" si="221"/>
        <v>0.56910631195524219</v>
      </c>
      <c r="BK140" s="8">
        <f t="shared" si="222"/>
        <v>0.2681542989024519</v>
      </c>
      <c r="BL140" s="8">
        <f t="shared" si="223"/>
        <v>0.15765171182092713</v>
      </c>
      <c r="BM140" s="8">
        <f t="shared" si="224"/>
        <v>0.34811845491051946</v>
      </c>
      <c r="BN140" s="8">
        <f t="shared" si="225"/>
        <v>0.6510958737395981</v>
      </c>
    </row>
    <row r="141" spans="1:66" x14ac:dyDescent="0.25">
      <c r="A141" t="s">
        <v>109</v>
      </c>
      <c r="B141" t="s">
        <v>110</v>
      </c>
      <c r="C141" t="s">
        <v>338</v>
      </c>
      <c r="D141" s="7" t="s">
        <v>490</v>
      </c>
      <c r="E141">
        <f>VLOOKUP(A141,home!$A$2:$E$405,3,FALSE)</f>
        <v>1.7307999999999999</v>
      </c>
      <c r="F141">
        <f>VLOOKUP(B141,home!$B$2:$E$405,3,FALSE)</f>
        <v>1.1555</v>
      </c>
      <c r="G141">
        <f>VLOOKUP(C141,away!$B$2:$E$405,4,FALSE)</f>
        <v>1.9643999999999999</v>
      </c>
      <c r="H141">
        <f>VLOOKUP(A141,away!$A$2:$E$405,3,FALSE)</f>
        <v>1.3153999999999999</v>
      </c>
      <c r="I141">
        <f>VLOOKUP(C141,away!$B$2:$E$405,3,FALSE)</f>
        <v>0.9123</v>
      </c>
      <c r="J141">
        <f>VLOOKUP(B141,home!$B$2:$E$405,4,FALSE)</f>
        <v>1.0136000000000001</v>
      </c>
      <c r="K141" s="3">
        <f t="shared" si="170"/>
        <v>3.9286809573599997</v>
      </c>
      <c r="L141" s="3">
        <f t="shared" si="171"/>
        <v>1.216359956112</v>
      </c>
      <c r="M141" s="5">
        <f t="shared" si="172"/>
        <v>5.8282359057629674E-3</v>
      </c>
      <c r="N141" s="5">
        <f t="shared" si="173"/>
        <v>2.2897279417972777E-2</v>
      </c>
      <c r="O141" s="5">
        <f t="shared" si="174"/>
        <v>7.0892327705442256E-3</v>
      </c>
      <c r="P141" s="5">
        <f t="shared" si="175"/>
        <v>2.7851333787929568E-2</v>
      </c>
      <c r="Q141" s="5">
        <f t="shared" si="176"/>
        <v>4.4978052812370356E-2</v>
      </c>
      <c r="R141" s="5">
        <f t="shared" si="177"/>
        <v>4.3115294308234634E-3</v>
      </c>
      <c r="S141" s="5">
        <f t="shared" si="178"/>
        <v>3.327322393555044E-2</v>
      </c>
      <c r="T141" s="5">
        <f t="shared" si="179"/>
        <v>5.4709502344858031E-2</v>
      </c>
      <c r="U141" s="5">
        <f t="shared" si="180"/>
        <v>1.693862357197334E-2</v>
      </c>
      <c r="V141" s="5">
        <f t="shared" si="181"/>
        <v>1.7666936559906327E-2</v>
      </c>
      <c r="W141" s="5">
        <f t="shared" si="182"/>
        <v>5.8901473194363931E-2</v>
      </c>
      <c r="X141" s="5">
        <f t="shared" si="183"/>
        <v>7.1645393349628661E-2</v>
      </c>
      <c r="Y141" s="5">
        <f t="shared" si="184"/>
        <v>4.3573293755190652E-2</v>
      </c>
      <c r="Z141" s="5">
        <f t="shared" si="185"/>
        <v>1.7481239164173414E-3</v>
      </c>
      <c r="AA141" s="5">
        <f t="shared" si="186"/>
        <v>6.8678211415343924E-3</v>
      </c>
      <c r="AB141" s="5">
        <f t="shared" si="187"/>
        <v>1.3490739068650292E-2</v>
      </c>
      <c r="AC141" s="5">
        <f t="shared" si="188"/>
        <v>5.2765510342244991E-3</v>
      </c>
      <c r="AD141" s="5">
        <f t="shared" si="189"/>
        <v>5.7851274024787021E-2</v>
      </c>
      <c r="AE141" s="5">
        <f t="shared" si="190"/>
        <v>7.0367973133813239E-2</v>
      </c>
      <c r="AF141" s="5">
        <f t="shared" si="191"/>
        <v>4.2796392356367736E-2</v>
      </c>
      <c r="AG141" s="5">
        <f t="shared" si="192"/>
        <v>1.7351939309447794E-2</v>
      </c>
      <c r="AH141" s="5">
        <f t="shared" si="193"/>
        <v>5.3158698256293348E-4</v>
      </c>
      <c r="AI141" s="5">
        <f t="shared" si="194"/>
        <v>2.088435655575459E-3</v>
      </c>
      <c r="AJ141" s="5">
        <f t="shared" si="195"/>
        <v>4.1023986953654763E-3</v>
      </c>
      <c r="AK141" s="5">
        <f t="shared" si="196"/>
        <v>5.3723385446602847E-3</v>
      </c>
      <c r="AL141" s="5">
        <f t="shared" si="197"/>
        <v>1.0086001080218338E-3</v>
      </c>
      <c r="AM141" s="5">
        <f t="shared" si="198"/>
        <v>4.5455839724039188E-2</v>
      </c>
      <c r="AN141" s="5">
        <f t="shared" si="199"/>
        <v>5.5290663211766421E-2</v>
      </c>
      <c r="AO141" s="5">
        <f t="shared" si="200"/>
        <v>3.362667433883379E-2</v>
      </c>
      <c r="AP141" s="5">
        <f t="shared" si="201"/>
        <v>1.3634046707658795E-2</v>
      </c>
      <c r="AQ141" s="5">
        <f t="shared" si="202"/>
        <v>4.1459771137392007E-3</v>
      </c>
      <c r="AR141" s="5">
        <f t="shared" si="203"/>
        <v>1.2932022375599202E-4</v>
      </c>
      <c r="AS141" s="5">
        <f t="shared" si="204"/>
        <v>5.0805790047170004E-4</v>
      </c>
      <c r="AT141" s="5">
        <f t="shared" si="205"/>
        <v>9.9799869940973515E-4</v>
      </c>
      <c r="AU141" s="5">
        <f t="shared" si="206"/>
        <v>1.3069394952803575E-3</v>
      </c>
      <c r="AV141" s="5">
        <f t="shared" si="207"/>
        <v>1.2836370768824078E-3</v>
      </c>
      <c r="AW141" s="5">
        <f t="shared" si="208"/>
        <v>1.3388298468801214E-4</v>
      </c>
      <c r="AX141" s="5">
        <f t="shared" si="209"/>
        <v>2.9763581987440151E-2</v>
      </c>
      <c r="AY141" s="5">
        <f t="shared" si="210"/>
        <v>3.620322927997862E-2</v>
      </c>
      <c r="AZ141" s="5">
        <f t="shared" si="211"/>
        <v>2.2018079189053734E-2</v>
      </c>
      <c r="BA141" s="5">
        <f t="shared" si="212"/>
        <v>8.9273032786893122E-3</v>
      </c>
      <c r="BB141" s="5">
        <f t="shared" si="213"/>
        <v>2.71470355606626E-3</v>
      </c>
      <c r="BC141" s="5">
        <f t="shared" si="214"/>
        <v>6.6041133966276912E-4</v>
      </c>
      <c r="BD141" s="5">
        <f t="shared" si="215"/>
        <v>2.6216656948705408E-5</v>
      </c>
      <c r="BE141" s="5">
        <f t="shared" si="216"/>
        <v>1.0299688092001864E-4</v>
      </c>
      <c r="BF141" s="5">
        <f t="shared" si="217"/>
        <v>2.0232094236897639E-4</v>
      </c>
      <c r="BG141" s="5">
        <f t="shared" si="218"/>
        <v>2.6495147785337582E-4</v>
      </c>
      <c r="BH141" s="5">
        <f t="shared" si="219"/>
        <v>2.6022745641673684E-4</v>
      </c>
      <c r="BI141" s="5">
        <f t="shared" si="220"/>
        <v>2.0447013052133265E-4</v>
      </c>
      <c r="BJ141" s="8">
        <f t="shared" si="221"/>
        <v>0.73751308342572841</v>
      </c>
      <c r="BK141" s="8">
        <f t="shared" si="222"/>
        <v>0.12710811061137425</v>
      </c>
      <c r="BL141" s="8">
        <f t="shared" si="223"/>
        <v>6.6079842802519217E-2</v>
      </c>
      <c r="BM141" s="8">
        <f t="shared" si="224"/>
        <v>0.78342415033534518</v>
      </c>
      <c r="BN141" s="8">
        <f t="shared" si="225"/>
        <v>0.11295566412540337</v>
      </c>
    </row>
    <row r="142" spans="1:66" x14ac:dyDescent="0.25">
      <c r="A142" t="s">
        <v>109</v>
      </c>
      <c r="B142" t="s">
        <v>113</v>
      </c>
      <c r="C142" t="s">
        <v>115</v>
      </c>
      <c r="D142" s="7" t="s">
        <v>490</v>
      </c>
      <c r="E142">
        <f>VLOOKUP(A142,home!$A$2:$E$405,3,FALSE)</f>
        <v>1.7307999999999999</v>
      </c>
      <c r="F142">
        <f>VLOOKUP(B142,home!$B$2:$E$405,3,FALSE)</f>
        <v>0.69330000000000003</v>
      </c>
      <c r="G142">
        <f>VLOOKUP(C142,away!$B$2:$E$405,4,FALSE)</f>
        <v>0.80889999999999995</v>
      </c>
      <c r="H142">
        <f>VLOOKUP(A142,away!$A$2:$E$405,3,FALSE)</f>
        <v>1.3153999999999999</v>
      </c>
      <c r="I142">
        <f>VLOOKUP(C142,away!$B$2:$E$405,3,FALSE)</f>
        <v>0.9123</v>
      </c>
      <c r="J142">
        <f>VLOOKUP(B142,home!$B$2:$E$405,4,FALSE)</f>
        <v>0.9123</v>
      </c>
      <c r="K142" s="3">
        <f t="shared" si="170"/>
        <v>0.97065058839599994</v>
      </c>
      <c r="L142" s="3">
        <f t="shared" si="171"/>
        <v>1.094795962866</v>
      </c>
      <c r="M142" s="5">
        <f t="shared" si="172"/>
        <v>0.12676167234270808</v>
      </c>
      <c r="N142" s="5">
        <f t="shared" si="173"/>
        <v>0.12304129184551053</v>
      </c>
      <c r="O142" s="5">
        <f t="shared" si="174"/>
        <v>0.13877816712693949</v>
      </c>
      <c r="P142" s="5">
        <f t="shared" si="175"/>
        <v>0.13470510957828222</v>
      </c>
      <c r="Q142" s="5">
        <f t="shared" si="176"/>
        <v>5.9715051163424376E-2</v>
      </c>
      <c r="R142" s="5">
        <f t="shared" si="177"/>
        <v>7.5966888552258194E-2</v>
      </c>
      <c r="S142" s="5">
        <f t="shared" si="178"/>
        <v>3.5786579277369467E-2</v>
      </c>
      <c r="T142" s="5">
        <f t="shared" si="179"/>
        <v>6.5375796936053637E-2</v>
      </c>
      <c r="U142" s="5">
        <f t="shared" si="180"/>
        <v>7.3737305071862755E-2</v>
      </c>
      <c r="V142" s="5">
        <f t="shared" si="181"/>
        <v>4.2254579829470607E-3</v>
      </c>
      <c r="W142" s="5">
        <f t="shared" si="182"/>
        <v>1.9320816515958374E-2</v>
      </c>
      <c r="X142" s="5">
        <f t="shared" si="183"/>
        <v>2.1152351920945962E-2</v>
      </c>
      <c r="Y142" s="5">
        <f t="shared" si="184"/>
        <v>1.157875474408626E-2</v>
      </c>
      <c r="Z142" s="5">
        <f t="shared" si="185"/>
        <v>2.7722747632834544E-2</v>
      </c>
      <c r="AA142" s="5">
        <f t="shared" si="186"/>
        <v>2.690910130176466E-2</v>
      </c>
      <c r="AB142" s="5">
        <f t="shared" si="187"/>
        <v>1.3059667505882718E-2</v>
      </c>
      <c r="AC142" s="5">
        <f t="shared" si="188"/>
        <v>2.806402213756637E-4</v>
      </c>
      <c r="AD142" s="5">
        <f t="shared" si="189"/>
        <v>4.6884404798765364E-3</v>
      </c>
      <c r="AE142" s="5">
        <f t="shared" si="190"/>
        <v>5.1328857095063636E-3</v>
      </c>
      <c r="AF142" s="5">
        <f t="shared" si="191"/>
        <v>2.8097312763100757E-3</v>
      </c>
      <c r="AG142" s="5">
        <f t="shared" si="192"/>
        <v>1.0253608193475348E-3</v>
      </c>
      <c r="AH142" s="5">
        <f t="shared" si="193"/>
        <v>7.5876880469950524E-3</v>
      </c>
      <c r="AI142" s="5">
        <f t="shared" si="194"/>
        <v>7.3649938673810422E-3</v>
      </c>
      <c r="AJ142" s="5">
        <f t="shared" si="195"/>
        <v>3.5744178154531697E-3</v>
      </c>
      <c r="AK142" s="5">
        <f t="shared" si="196"/>
        <v>1.1565035852475882E-3</v>
      </c>
      <c r="AL142" s="5">
        <f t="shared" si="197"/>
        <v>1.1929054287096373E-5</v>
      </c>
      <c r="AM142" s="5">
        <f t="shared" si="198"/>
        <v>9.1016750209035706E-4</v>
      </c>
      <c r="AN142" s="5">
        <f t="shared" si="199"/>
        <v>9.9644770682035455E-4</v>
      </c>
      <c r="AO142" s="5">
        <f t="shared" si="200"/>
        <v>5.454534633170039E-4</v>
      </c>
      <c r="AP142" s="5">
        <f t="shared" si="201"/>
        <v>1.990534165235779E-4</v>
      </c>
      <c r="AQ142" s="5">
        <f t="shared" si="202"/>
        <v>5.4480719201174337E-5</v>
      </c>
      <c r="AR142" s="5">
        <f t="shared" si="203"/>
        <v>1.6613940482673583E-3</v>
      </c>
      <c r="AS142" s="5">
        <f t="shared" si="204"/>
        <v>1.6126331105083234E-3</v>
      </c>
      <c r="AT142" s="5">
        <f t="shared" si="205"/>
        <v>7.826516387908879E-4</v>
      </c>
      <c r="AU142" s="5">
        <f t="shared" si="206"/>
        <v>2.5322709123382303E-4</v>
      </c>
      <c r="AV142" s="5">
        <f t="shared" si="207"/>
        <v>6.1448756275979462E-5</v>
      </c>
      <c r="AW142" s="5">
        <f t="shared" si="208"/>
        <v>3.5212724074395874E-7</v>
      </c>
      <c r="AX142" s="5">
        <f t="shared" si="209"/>
        <v>1.4724243690715372E-4</v>
      </c>
      <c r="AY142" s="5">
        <f t="shared" si="210"/>
        <v>1.612004254885036E-4</v>
      </c>
      <c r="AZ142" s="5">
        <f t="shared" si="211"/>
        <v>8.8240787518547602E-5</v>
      </c>
      <c r="BA142" s="5">
        <f t="shared" si="212"/>
        <v>3.2201885978474144E-5</v>
      </c>
      <c r="BB142" s="5">
        <f t="shared" si="213"/>
        <v>8.8136236914761844E-6</v>
      </c>
      <c r="BC142" s="5">
        <f t="shared" si="214"/>
        <v>1.929823927129653E-6</v>
      </c>
      <c r="BD142" s="5">
        <f t="shared" si="215"/>
        <v>3.0314791612878387E-4</v>
      </c>
      <c r="BE142" s="5">
        <f t="shared" si="216"/>
        <v>2.9425070316142527E-4</v>
      </c>
      <c r="BF142" s="5">
        <f t="shared" si="217"/>
        <v>1.4280730907978708E-4</v>
      </c>
      <c r="BG142" s="5">
        <f t="shared" si="218"/>
        <v>4.6205332861848255E-5</v>
      </c>
      <c r="BH142" s="5">
        <f t="shared" si="219"/>
        <v>1.121230838234651E-5</v>
      </c>
      <c r="BI142" s="5">
        <f t="shared" si="220"/>
        <v>2.1766467457204088E-6</v>
      </c>
      <c r="BJ142" s="8">
        <f t="shared" si="221"/>
        <v>0.31698571320248337</v>
      </c>
      <c r="BK142" s="8">
        <f t="shared" si="222"/>
        <v>0.301932588882458</v>
      </c>
      <c r="BL142" s="8">
        <f t="shared" si="223"/>
        <v>0.35330588773522098</v>
      </c>
      <c r="BM142" s="8">
        <f t="shared" si="224"/>
        <v>0.34081790854562638</v>
      </c>
      <c r="BN142" s="8">
        <f t="shared" si="225"/>
        <v>0.65896818060912288</v>
      </c>
    </row>
    <row r="143" spans="1:66" x14ac:dyDescent="0.25">
      <c r="A143" t="s">
        <v>109</v>
      </c>
      <c r="B143" t="s">
        <v>90</v>
      </c>
      <c r="C143" t="s">
        <v>89</v>
      </c>
      <c r="D143" s="7" t="s">
        <v>490</v>
      </c>
      <c r="E143">
        <f>VLOOKUP(A143,home!$A$2:$E$405,3,FALSE)</f>
        <v>1.7307999999999999</v>
      </c>
      <c r="F143">
        <f>VLOOKUP(B143,home!$B$2:$E$405,3,FALSE)</f>
        <v>0.57779999999999998</v>
      </c>
      <c r="G143">
        <f>VLOOKUP(C143,away!$B$2:$E$405,4,FALSE)</f>
        <v>0.9244</v>
      </c>
      <c r="H143">
        <f>VLOOKUP(A143,away!$A$2:$E$405,3,FALSE)</f>
        <v>1.3153999999999999</v>
      </c>
      <c r="I143">
        <f>VLOOKUP(C143,away!$B$2:$E$405,3,FALSE)</f>
        <v>0.60819999999999996</v>
      </c>
      <c r="J143">
        <f>VLOOKUP(B143,home!$B$2:$E$405,4,FALSE)</f>
        <v>0.76019999999999999</v>
      </c>
      <c r="K143" s="3">
        <f t="shared" si="170"/>
        <v>0.92445198825599995</v>
      </c>
      <c r="L143" s="3">
        <f t="shared" si="171"/>
        <v>0.60817997805599988</v>
      </c>
      <c r="M143" s="5">
        <f t="shared" si="172"/>
        <v>0.21596650207471776</v>
      </c>
      <c r="N143" s="5">
        <f t="shared" si="173"/>
        <v>0.19965066223966638</v>
      </c>
      <c r="O143" s="5">
        <f t="shared" si="174"/>
        <v>0.13134650249263291</v>
      </c>
      <c r="P143" s="5">
        <f t="shared" si="175"/>
        <v>0.12142353537978615</v>
      </c>
      <c r="Q143" s="5">
        <f t="shared" si="176"/>
        <v>9.2283725832043334E-2</v>
      </c>
      <c r="R143" s="5">
        <f t="shared" si="177"/>
        <v>3.99411565018509E-2</v>
      </c>
      <c r="S143" s="5">
        <f t="shared" si="178"/>
        <v>1.706708540733011E-2</v>
      </c>
      <c r="T143" s="5">
        <f t="shared" si="179"/>
        <v>5.6125114351458019E-2</v>
      </c>
      <c r="U143" s="5">
        <f t="shared" si="180"/>
        <v>3.6923681541380128E-2</v>
      </c>
      <c r="V143" s="5">
        <f t="shared" si="181"/>
        <v>1.0661868745993517E-3</v>
      </c>
      <c r="W143" s="5">
        <f t="shared" si="182"/>
        <v>2.8437291276368019E-2</v>
      </c>
      <c r="X143" s="5">
        <f t="shared" si="183"/>
        <v>1.7294991184433579E-2</v>
      </c>
      <c r="Y143" s="5">
        <f t="shared" si="184"/>
        <v>5.2592336795137615E-3</v>
      </c>
      <c r="Z143" s="5">
        <f t="shared" si="185"/>
        <v>8.0971372282756457E-3</v>
      </c>
      <c r="AA143" s="5">
        <f t="shared" si="186"/>
        <v>7.4854146098610975E-3</v>
      </c>
      <c r="AB143" s="5">
        <f t="shared" si="187"/>
        <v>3.4599532095033005E-3</v>
      </c>
      <c r="AC143" s="5">
        <f t="shared" si="188"/>
        <v>3.7465352973058728E-5</v>
      </c>
      <c r="AD143" s="5">
        <f t="shared" si="189"/>
        <v>6.5722276152633523E-3</v>
      </c>
      <c r="AE143" s="5">
        <f t="shared" si="190"/>
        <v>3.9970972468299018E-3</v>
      </c>
      <c r="AF143" s="5">
        <f t="shared" si="191"/>
        <v>1.2154772579323536E-3</v>
      </c>
      <c r="AG143" s="5">
        <f t="shared" si="192"/>
        <v>2.4640964401895525E-4</v>
      </c>
      <c r="AH143" s="5">
        <f t="shared" si="193"/>
        <v>1.2311291854522754E-3</v>
      </c>
      <c r="AI143" s="5">
        <f t="shared" si="194"/>
        <v>1.1381198232913456E-3</v>
      </c>
      <c r="AJ143" s="5">
        <f t="shared" si="195"/>
        <v>5.2606856675762583E-4</v>
      </c>
      <c r="AK143" s="5">
        <f t="shared" si="196"/>
        <v>1.6210837749935719E-4</v>
      </c>
      <c r="AL143" s="5">
        <f t="shared" si="197"/>
        <v>8.4257059655788655E-7</v>
      </c>
      <c r="AM143" s="5">
        <f t="shared" si="198"/>
        <v>1.2151417772402395E-3</v>
      </c>
      <c r="AN143" s="5">
        <f t="shared" si="199"/>
        <v>7.3902489941689753E-4</v>
      </c>
      <c r="AO143" s="5">
        <f t="shared" si="200"/>
        <v>2.2473007355510311E-4</v>
      </c>
      <c r="AP143" s="5">
        <f t="shared" si="201"/>
        <v>4.5558777067755282E-5</v>
      </c>
      <c r="AQ143" s="5">
        <f t="shared" si="202"/>
        <v>6.9269840093313989E-6</v>
      </c>
      <c r="AR143" s="5">
        <f t="shared" si="203"/>
        <v>1.4974962419849318E-4</v>
      </c>
      <c r="AS143" s="5">
        <f t="shared" si="204"/>
        <v>1.3843633783088583E-4</v>
      </c>
      <c r="AT143" s="5">
        <f t="shared" si="205"/>
        <v>6.3988873877320846E-5</v>
      </c>
      <c r="AU143" s="5">
        <f t="shared" si="206"/>
        <v>1.971821389405056E-5</v>
      </c>
      <c r="AV143" s="5">
        <f t="shared" si="207"/>
        <v>4.5571355098030295E-6</v>
      </c>
      <c r="AW143" s="5">
        <f t="shared" si="208"/>
        <v>1.3158920951253021E-8</v>
      </c>
      <c r="AX143" s="5">
        <f t="shared" si="209"/>
        <v>1.872233719971114E-4</v>
      </c>
      <c r="AY143" s="5">
        <f t="shared" si="210"/>
        <v>1.1386550627277351E-4</v>
      </c>
      <c r="AZ143" s="5">
        <f t="shared" si="211"/>
        <v>3.4625360553155354E-5</v>
      </c>
      <c r="BA143" s="5">
        <f t="shared" si="212"/>
        <v>7.0194836737997014E-6</v>
      </c>
      <c r="BB143" s="5">
        <f t="shared" si="213"/>
        <v>1.0672773566739879E-6</v>
      </c>
      <c r="BC143" s="5">
        <f t="shared" si="214"/>
        <v>1.2981934387233031E-7</v>
      </c>
      <c r="BD143" s="5">
        <f t="shared" si="215"/>
        <v>1.5179120526488964E-5</v>
      </c>
      <c r="BE143" s="5">
        <f t="shared" si="216"/>
        <v>1.4032368150690184E-5</v>
      </c>
      <c r="BF143" s="5">
        <f t="shared" si="217"/>
        <v>6.4861253184228543E-6</v>
      </c>
      <c r="BG143" s="5">
        <f t="shared" si="218"/>
        <v>1.9987038155645297E-6</v>
      </c>
      <c r="BH143" s="5">
        <f t="shared" si="219"/>
        <v>4.619264290583706E-7</v>
      </c>
      <c r="BI143" s="5">
        <f t="shared" si="220"/>
        <v>8.5405761154200995E-8</v>
      </c>
      <c r="BJ143" s="8">
        <f t="shared" si="221"/>
        <v>0.41365754365801433</v>
      </c>
      <c r="BK143" s="8">
        <f t="shared" si="222"/>
        <v>0.35567548316627579</v>
      </c>
      <c r="BL143" s="8">
        <f t="shared" si="223"/>
        <v>0.22262882814354087</v>
      </c>
      <c r="BM143" s="8">
        <f t="shared" si="224"/>
        <v>0.19933305532805745</v>
      </c>
      <c r="BN143" s="8">
        <f t="shared" si="225"/>
        <v>0.80061208452069743</v>
      </c>
    </row>
    <row r="144" spans="1:66" x14ac:dyDescent="0.25">
      <c r="A144" t="s">
        <v>109</v>
      </c>
      <c r="B144" t="s">
        <v>120</v>
      </c>
      <c r="C144" t="s">
        <v>117</v>
      </c>
      <c r="D144" s="7" t="s">
        <v>490</v>
      </c>
      <c r="E144">
        <f>VLOOKUP(A144,home!$A$2:$E$405,3,FALSE)</f>
        <v>1.7307999999999999</v>
      </c>
      <c r="F144">
        <f>VLOOKUP(B144,home!$B$2:$E$405,3,FALSE)</f>
        <v>0.57779999999999998</v>
      </c>
      <c r="G144">
        <f>VLOOKUP(C144,away!$B$2:$E$405,4,FALSE)</f>
        <v>0.80889999999999995</v>
      </c>
      <c r="H144">
        <f>VLOOKUP(A144,away!$A$2:$E$405,3,FALSE)</f>
        <v>1.3153999999999999</v>
      </c>
      <c r="I144">
        <f>VLOOKUP(C144,away!$B$2:$E$405,3,FALSE)</f>
        <v>0.9123</v>
      </c>
      <c r="J144">
        <f>VLOOKUP(B144,home!$B$2:$E$405,4,FALSE)</f>
        <v>0.76019999999999999</v>
      </c>
      <c r="K144" s="3">
        <f t="shared" si="170"/>
        <v>0.8089454925359999</v>
      </c>
      <c r="L144" s="3">
        <f t="shared" si="171"/>
        <v>0.91226996708399999</v>
      </c>
      <c r="M144" s="5">
        <f t="shared" si="172"/>
        <v>0.17884863245680258</v>
      </c>
      <c r="N144" s="5">
        <f t="shared" si="173"/>
        <v>0.14467879507215817</v>
      </c>
      <c r="O144" s="5">
        <f t="shared" si="174"/>
        <v>0.16315823604438567</v>
      </c>
      <c r="P144" s="5">
        <f t="shared" si="175"/>
        <v>0.13198611961823048</v>
      </c>
      <c r="Q144" s="5">
        <f t="shared" si="176"/>
        <v>5.8518629569580996E-2</v>
      </c>
      <c r="R144" s="5">
        <f t="shared" si="177"/>
        <v>7.44221793128476E-2</v>
      </c>
      <c r="S144" s="5">
        <f t="shared" si="178"/>
        <v>2.4350669519496319E-2</v>
      </c>
      <c r="T144" s="5">
        <f t="shared" si="179"/>
        <v>5.3384788271242434E-2</v>
      </c>
      <c r="U144" s="5">
        <f t="shared" si="180"/>
        <v>6.0203486499834001E-2</v>
      </c>
      <c r="V144" s="5">
        <f t="shared" si="181"/>
        <v>1.9966917994873614E-3</v>
      </c>
      <c r="W144" s="5">
        <f t="shared" si="182"/>
        <v>1.5779460539898808E-2</v>
      </c>
      <c r="X144" s="5">
        <f t="shared" si="183"/>
        <v>1.439512794733676E-2</v>
      </c>
      <c r="Y144" s="5">
        <f t="shared" si="184"/>
        <v>6.5661214493434369E-3</v>
      </c>
      <c r="Z144" s="5">
        <f t="shared" si="185"/>
        <v>2.2631039690683679E-2</v>
      </c>
      <c r="AA144" s="5">
        <f t="shared" si="186"/>
        <v>1.830727754918187E-2</v>
      </c>
      <c r="AB144" s="5">
        <f t="shared" si="187"/>
        <v>7.4047948270080906E-3</v>
      </c>
      <c r="AC144" s="5">
        <f t="shared" si="188"/>
        <v>9.2094498804572451E-5</v>
      </c>
      <c r="AD144" s="5">
        <f t="shared" si="189"/>
        <v>3.1911808696002035E-3</v>
      </c>
      <c r="AE144" s="5">
        <f t="shared" si="190"/>
        <v>2.9112184668692673E-3</v>
      </c>
      <c r="AF144" s="5">
        <f t="shared" si="191"/>
        <v>1.3279085874725797E-3</v>
      </c>
      <c r="AG144" s="5">
        <f t="shared" si="192"/>
        <v>4.0380370779472381E-4</v>
      </c>
      <c r="AH144" s="5">
        <f t="shared" si="193"/>
        <v>5.1614044584241741E-3</v>
      </c>
      <c r="AI144" s="5">
        <f t="shared" si="194"/>
        <v>4.1752948717974489E-3</v>
      </c>
      <c r="AJ144" s="5">
        <f t="shared" si="195"/>
        <v>1.6887929832746112E-3</v>
      </c>
      <c r="AK144" s="5">
        <f t="shared" si="196"/>
        <v>4.5538049054880695E-4</v>
      </c>
      <c r="AL144" s="5">
        <f t="shared" si="197"/>
        <v>2.7185436910370887E-6</v>
      </c>
      <c r="AM144" s="5">
        <f t="shared" si="198"/>
        <v>5.1629827606603949E-4</v>
      </c>
      <c r="AN144" s="5">
        <f t="shared" si="199"/>
        <v>4.7100341131229174E-4</v>
      </c>
      <c r="AO144" s="5">
        <f t="shared" si="200"/>
        <v>2.1484113326715804E-4</v>
      </c>
      <c r="AP144" s="5">
        <f t="shared" si="201"/>
        <v>6.5331037857973187E-5</v>
      </c>
      <c r="AQ144" s="5">
        <f t="shared" si="202"/>
        <v>1.4899885939064188E-5</v>
      </c>
      <c r="AR144" s="5">
        <f t="shared" si="203"/>
        <v>9.417188550787665E-4</v>
      </c>
      <c r="AS144" s="5">
        <f t="shared" si="204"/>
        <v>7.6179922305213066E-4</v>
      </c>
      <c r="AT144" s="5">
        <f t="shared" si="205"/>
        <v>3.0812702385272399E-4</v>
      </c>
      <c r="AU144" s="5">
        <f t="shared" si="206"/>
        <v>8.3085989024731194E-5</v>
      </c>
      <c r="AV144" s="5">
        <f t="shared" si="207"/>
        <v>1.6803009078612961E-5</v>
      </c>
      <c r="AW144" s="5">
        <f t="shared" si="208"/>
        <v>5.57283844916036E-8</v>
      </c>
      <c r="AX144" s="5">
        <f t="shared" si="209"/>
        <v>6.9609527204621637E-5</v>
      </c>
      <c r="AY144" s="5">
        <f t="shared" si="210"/>
        <v>6.3502681091692976E-5</v>
      </c>
      <c r="AZ144" s="5">
        <f t="shared" si="211"/>
        <v>2.8965794394632247E-5</v>
      </c>
      <c r="BA144" s="5">
        <f t="shared" si="212"/>
        <v>8.8082080996510241E-6</v>
      </c>
      <c r="BB144" s="5">
        <f t="shared" si="213"/>
        <v>2.0088659282844155E-6</v>
      </c>
      <c r="BC144" s="5">
        <f t="shared" si="214"/>
        <v>3.6652561085443866E-7</v>
      </c>
      <c r="BD144" s="5">
        <f t="shared" si="215"/>
        <v>1.4318363815418137E-4</v>
      </c>
      <c r="BE144" s="5">
        <f t="shared" si="216"/>
        <v>1.1582775868973063E-4</v>
      </c>
      <c r="BF144" s="5">
        <f t="shared" si="217"/>
        <v>4.6849171651302545E-5</v>
      </c>
      <c r="BG144" s="5">
        <f t="shared" si="218"/>
        <v>1.2632808745455513E-5</v>
      </c>
      <c r="BH144" s="5">
        <f t="shared" si="219"/>
        <v>2.554813423176399E-6</v>
      </c>
      <c r="BI144" s="5">
        <f t="shared" si="220"/>
        <v>4.1334096058980329E-7</v>
      </c>
      <c r="BJ144" s="8">
        <f t="shared" si="221"/>
        <v>0.30261266982806967</v>
      </c>
      <c r="BK144" s="8">
        <f t="shared" si="222"/>
        <v>0.33734042911760409</v>
      </c>
      <c r="BL144" s="8">
        <f t="shared" si="223"/>
        <v>0.33740984266901375</v>
      </c>
      <c r="BM144" s="8">
        <f t="shared" si="224"/>
        <v>0.24831794227865833</v>
      </c>
      <c r="BN144" s="8">
        <f t="shared" si="225"/>
        <v>0.75161259207400544</v>
      </c>
    </row>
    <row r="145" spans="1:66" x14ac:dyDescent="0.25">
      <c r="A145" t="s">
        <v>109</v>
      </c>
      <c r="B145" t="s">
        <v>316</v>
      </c>
      <c r="C145" t="s">
        <v>123</v>
      </c>
      <c r="D145" s="7" t="s">
        <v>490</v>
      </c>
      <c r="E145">
        <f>VLOOKUP(A145,home!$A$2:$E$405,3,FALSE)</f>
        <v>1.7307999999999999</v>
      </c>
      <c r="F145">
        <f>VLOOKUP(B145,home!$B$2:$E$405,3,FALSE)</f>
        <v>0.80889999999999995</v>
      </c>
      <c r="G145">
        <f>VLOOKUP(C145,away!$B$2:$E$405,4,FALSE)</f>
        <v>1.1555</v>
      </c>
      <c r="H145">
        <f>VLOOKUP(A145,away!$A$2:$E$405,3,FALSE)</f>
        <v>1.3153999999999999</v>
      </c>
      <c r="I145">
        <f>VLOOKUP(C145,away!$B$2:$E$405,3,FALSE)</f>
        <v>0.57020000000000004</v>
      </c>
      <c r="J145">
        <f>VLOOKUP(B145,home!$B$2:$E$405,4,FALSE)</f>
        <v>0.30409999999999998</v>
      </c>
      <c r="K145" s="3">
        <f t="shared" si="170"/>
        <v>1.6177509806599997</v>
      </c>
      <c r="L145" s="3">
        <f t="shared" si="171"/>
        <v>0.228087492428</v>
      </c>
      <c r="M145" s="5">
        <f t="shared" si="172"/>
        <v>0.15789287644417033</v>
      </c>
      <c r="N145" s="5">
        <f t="shared" si="173"/>
        <v>0.25543135570678471</v>
      </c>
      <c r="O145" s="5">
        <f t="shared" si="174"/>
        <v>3.6013390260394844E-2</v>
      </c>
      <c r="P145" s="5">
        <f t="shared" si="175"/>
        <v>5.8260697410645039E-2</v>
      </c>
      <c r="Q145" s="5">
        <f t="shared" si="176"/>
        <v>0.20661216309298214</v>
      </c>
      <c r="R145" s="5">
        <f t="shared" si="177"/>
        <v>4.1071019391622082E-3</v>
      </c>
      <c r="S145" s="5">
        <f t="shared" si="178"/>
        <v>5.3743856898682543E-3</v>
      </c>
      <c r="T145" s="5">
        <f t="shared" si="179"/>
        <v>4.7125650185003268E-2</v>
      </c>
      <c r="U145" s="5">
        <f t="shared" si="180"/>
        <v>6.6442681897502494E-3</v>
      </c>
      <c r="V145" s="5">
        <f t="shared" si="181"/>
        <v>2.203431039920779E-4</v>
      </c>
      <c r="W145" s="5">
        <f t="shared" si="182"/>
        <v>0.11141567648665185</v>
      </c>
      <c r="X145" s="5">
        <f t="shared" si="183"/>
        <v>2.5412522267009702E-2</v>
      </c>
      <c r="Y145" s="5">
        <f t="shared" si="184"/>
        <v>2.8981392400764783E-3</v>
      </c>
      <c r="Z145" s="5">
        <f t="shared" si="185"/>
        <v>3.1225952748322827E-4</v>
      </c>
      <c r="AA145" s="5">
        <f t="shared" si="186"/>
        <v>5.0515815680642062E-4</v>
      </c>
      <c r="AB145" s="5">
        <f t="shared" si="187"/>
        <v>4.0861005178099248E-4</v>
      </c>
      <c r="AC145" s="5">
        <f t="shared" si="188"/>
        <v>5.0815081074699104E-6</v>
      </c>
      <c r="AD145" s="5">
        <f t="shared" si="189"/>
        <v>4.5060704974294596E-2</v>
      </c>
      <c r="AE145" s="5">
        <f t="shared" si="190"/>
        <v>1.027778320462476E-2</v>
      </c>
      <c r="AF145" s="5">
        <f t="shared" si="191"/>
        <v>1.1721168994307377E-3</v>
      </c>
      <c r="AG145" s="5">
        <f t="shared" si="192"/>
        <v>8.9115068141213121E-5</v>
      </c>
      <c r="AH145" s="5">
        <f t="shared" si="193"/>
        <v>1.7805623152600413E-5</v>
      </c>
      <c r="AI145" s="5">
        <f t="shared" si="194"/>
        <v>2.8805064316381715E-5</v>
      </c>
      <c r="AJ145" s="5">
        <f t="shared" si="195"/>
        <v>2.3299710522900442E-5</v>
      </c>
      <c r="AK145" s="5">
        <f t="shared" si="196"/>
        <v>1.2564376515838766E-5</v>
      </c>
      <c r="AL145" s="5">
        <f t="shared" si="197"/>
        <v>7.5000775945386233E-8</v>
      </c>
      <c r="AM145" s="5">
        <f t="shared" si="198"/>
        <v>1.4579399932279214E-2</v>
      </c>
      <c r="AN145" s="5">
        <f t="shared" si="199"/>
        <v>3.3253787716585191E-3</v>
      </c>
      <c r="AO145" s="5">
        <f t="shared" si="200"/>
        <v>3.7923865270044713E-4</v>
      </c>
      <c r="AP145" s="5">
        <f t="shared" si="201"/>
        <v>2.8833197775406068E-5</v>
      </c>
      <c r="AQ145" s="5">
        <f t="shared" si="202"/>
        <v>1.6441229448182388E-6</v>
      </c>
      <c r="AR145" s="5">
        <f t="shared" si="203"/>
        <v>8.1224798719891376E-7</v>
      </c>
      <c r="AS145" s="5">
        <f t="shared" si="204"/>
        <v>1.3140149778301538E-6</v>
      </c>
      <c r="AT145" s="5">
        <f t="shared" si="205"/>
        <v>1.0628745094933296E-6</v>
      </c>
      <c r="AU145" s="5">
        <f t="shared" si="206"/>
        <v>5.7315542668378319E-7</v>
      </c>
      <c r="AV145" s="5">
        <f t="shared" si="207"/>
        <v>2.318056883970728E-7</v>
      </c>
      <c r="AW145" s="5">
        <f t="shared" si="208"/>
        <v>7.6873454601403262E-10</v>
      </c>
      <c r="AX145" s="5">
        <f t="shared" si="209"/>
        <v>3.9309730896464976E-3</v>
      </c>
      <c r="AY145" s="5">
        <f t="shared" si="210"/>
        <v>8.9660579481941739E-4</v>
      </c>
      <c r="AZ145" s="5">
        <f t="shared" si="211"/>
        <v>1.0225228371838738E-4</v>
      </c>
      <c r="BA145" s="5">
        <f t="shared" si="212"/>
        <v>7.7741556627878003E-6</v>
      </c>
      <c r="BB145" s="5">
        <f t="shared" si="213"/>
        <v>4.432969177175512E-7</v>
      </c>
      <c r="BC145" s="5">
        <f t="shared" si="214"/>
        <v>2.0222096472651543E-8</v>
      </c>
      <c r="BD145" s="5">
        <f t="shared" si="215"/>
        <v>3.0877267771648419E-8</v>
      </c>
      <c r="BE145" s="5">
        <f t="shared" si="216"/>
        <v>4.9951730217685637E-8</v>
      </c>
      <c r="BF145" s="5">
        <f t="shared" si="217"/>
        <v>4.0404730272662344E-8</v>
      </c>
      <c r="BG145" s="5">
        <f t="shared" si="218"/>
        <v>2.1788264007300757E-8</v>
      </c>
      <c r="BH145" s="5">
        <f t="shared" si="219"/>
        <v>8.8119963661724475E-9</v>
      </c>
      <c r="BI145" s="5">
        <f t="shared" si="220"/>
        <v>2.8511231525895685E-9</v>
      </c>
      <c r="BJ145" s="8">
        <f t="shared" si="221"/>
        <v>0.72874779064521911</v>
      </c>
      <c r="BK145" s="8">
        <f t="shared" si="222"/>
        <v>0.22265006495237855</v>
      </c>
      <c r="BL145" s="8">
        <f t="shared" si="223"/>
        <v>4.7765152156103816E-2</v>
      </c>
      <c r="BM145" s="8">
        <f t="shared" si="224"/>
        <v>0.28026107740096068</v>
      </c>
      <c r="BN145" s="8">
        <f t="shared" si="225"/>
        <v>0.71831758485413921</v>
      </c>
    </row>
    <row r="146" spans="1:66" x14ac:dyDescent="0.25">
      <c r="A146" t="s">
        <v>109</v>
      </c>
      <c r="B146" t="s">
        <v>102</v>
      </c>
      <c r="C146" t="s">
        <v>127</v>
      </c>
      <c r="D146" s="7" t="s">
        <v>490</v>
      </c>
      <c r="E146">
        <f>VLOOKUP(A146,home!$A$2:$E$405,3,FALSE)</f>
        <v>1.7307999999999999</v>
      </c>
      <c r="F146">
        <f>VLOOKUP(B146,home!$B$2:$E$405,3,FALSE)</f>
        <v>0.57779999999999998</v>
      </c>
      <c r="G146">
        <f>VLOOKUP(C146,away!$B$2:$E$405,4,FALSE)</f>
        <v>1.3866000000000001</v>
      </c>
      <c r="H146">
        <f>VLOOKUP(A146,away!$A$2:$E$405,3,FALSE)</f>
        <v>1.3153999999999999</v>
      </c>
      <c r="I146">
        <f>VLOOKUP(C146,away!$B$2:$E$405,3,FALSE)</f>
        <v>0.60819999999999996</v>
      </c>
      <c r="J146">
        <f>VLOOKUP(B146,home!$B$2:$E$405,4,FALSE)</f>
        <v>0.76019999999999999</v>
      </c>
      <c r="K146" s="3">
        <f t="shared" si="170"/>
        <v>1.3866779823839999</v>
      </c>
      <c r="L146" s="3">
        <f t="shared" si="171"/>
        <v>0.60817997805599988</v>
      </c>
      <c r="M146" s="5">
        <f t="shared" si="172"/>
        <v>0.13603297485855986</v>
      </c>
      <c r="N146" s="5">
        <f t="shared" si="173"/>
        <v>0.18863393111456114</v>
      </c>
      <c r="O146" s="5">
        <f t="shared" si="174"/>
        <v>8.273253166437132E-2</v>
      </c>
      <c r="P146" s="5">
        <f t="shared" si="175"/>
        <v>0.11472338008587078</v>
      </c>
      <c r="Q146" s="5">
        <f t="shared" si="176"/>
        <v>0.13078725950355105</v>
      </c>
      <c r="R146" s="5">
        <f t="shared" si="177"/>
        <v>2.5158134646077329E-2</v>
      </c>
      <c r="S146" s="5">
        <f t="shared" si="178"/>
        <v>2.4187984479520103E-2</v>
      </c>
      <c r="T146" s="5">
        <f t="shared" si="179"/>
        <v>7.9542192614874038E-2</v>
      </c>
      <c r="U146" s="5">
        <f t="shared" si="180"/>
        <v>3.4886231391567511E-2</v>
      </c>
      <c r="V146" s="5">
        <f t="shared" si="181"/>
        <v>2.2665479453218007E-3</v>
      </c>
      <c r="W146" s="5">
        <f t="shared" si="182"/>
        <v>6.0453271043305605E-2</v>
      </c>
      <c r="X146" s="5">
        <f t="shared" si="183"/>
        <v>3.6766469056531019E-2</v>
      </c>
      <c r="Y146" s="5">
        <f t="shared" si="184"/>
        <v>1.1180315171998814E-2</v>
      </c>
      <c r="Z146" s="5">
        <f t="shared" si="185"/>
        <v>5.1002245923270663E-3</v>
      </c>
      <c r="AA146" s="5">
        <f t="shared" si="186"/>
        <v>7.0723691473933538E-3</v>
      </c>
      <c r="AB146" s="5">
        <f t="shared" si="187"/>
        <v>4.9035492899911336E-3</v>
      </c>
      <c r="AC146" s="5">
        <f t="shared" si="188"/>
        <v>1.1946829513412294E-4</v>
      </c>
      <c r="AD146" s="5">
        <f t="shared" si="189"/>
        <v>2.0957304979711031E-2</v>
      </c>
      <c r="AE146" s="5">
        <f t="shared" si="190"/>
        <v>1.2745813282673551E-2</v>
      </c>
      <c r="AF146" s="5">
        <f t="shared" si="191"/>
        <v>3.8758742212811358E-3</v>
      </c>
      <c r="AG146" s="5">
        <f t="shared" si="192"/>
        <v>7.8574303294885891E-4</v>
      </c>
      <c r="AH146" s="5">
        <f t="shared" si="193"/>
        <v>7.7546362016053653E-4</v>
      </c>
      <c r="AI146" s="5">
        <f t="shared" si="194"/>
        <v>1.075318328216405E-3</v>
      </c>
      <c r="AJ146" s="5">
        <f t="shared" si="195"/>
        <v>7.4556012489583026E-4</v>
      </c>
      <c r="AK146" s="5">
        <f t="shared" si="196"/>
        <v>3.4461726991217103E-4</v>
      </c>
      <c r="AL146" s="5">
        <f t="shared" si="197"/>
        <v>4.0301424401351411E-6</v>
      </c>
      <c r="AM146" s="5">
        <f t="shared" si="198"/>
        <v>5.8122066770943661E-3</v>
      </c>
      <c r="AN146" s="5">
        <f t="shared" si="199"/>
        <v>3.5348677293321877E-3</v>
      </c>
      <c r="AO146" s="5">
        <f t="shared" si="200"/>
        <v>1.0749178890280559E-3</v>
      </c>
      <c r="AP146" s="5">
        <f t="shared" si="201"/>
        <v>2.1791451272036157E-4</v>
      </c>
      <c r="AQ146" s="5">
        <f t="shared" si="202"/>
        <v>3.3132810891088347E-5</v>
      </c>
      <c r="AR146" s="5">
        <f t="shared" si="203"/>
        <v>9.4324289498492263E-5</v>
      </c>
      <c r="AS146" s="5">
        <f t="shared" si="204"/>
        <v>1.3079741545157355E-4</v>
      </c>
      <c r="AT146" s="5">
        <f t="shared" si="205"/>
        <v>9.068694807971492E-5</v>
      </c>
      <c r="AU146" s="5">
        <f t="shared" si="206"/>
        <v>4.1917864730580556E-5</v>
      </c>
      <c r="AV146" s="5">
        <f t="shared" si="207"/>
        <v>1.4531645022611722E-5</v>
      </c>
      <c r="AW146" s="5">
        <f t="shared" si="208"/>
        <v>9.4411659999788833E-8</v>
      </c>
      <c r="AX146" s="5">
        <f t="shared" si="209"/>
        <v>1.3432765046986709E-3</v>
      </c>
      <c r="AY146" s="5">
        <f t="shared" si="210"/>
        <v>8.1695387515077784E-4</v>
      </c>
      <c r="AZ146" s="5">
        <f t="shared" si="211"/>
        <v>2.4842749493098206E-4</v>
      </c>
      <c r="BA146" s="5">
        <f t="shared" si="212"/>
        <v>5.0362876138543893E-5</v>
      </c>
      <c r="BB146" s="5">
        <f t="shared" si="213"/>
        <v>7.6574232261941653E-6</v>
      </c>
      <c r="BC146" s="5">
        <f t="shared" si="214"/>
        <v>9.3141829793445424E-7</v>
      </c>
      <c r="BD146" s="5">
        <f t="shared" si="215"/>
        <v>9.5610240528901326E-6</v>
      </c>
      <c r="BE146" s="5">
        <f t="shared" si="216"/>
        <v>1.325806154318658E-5</v>
      </c>
      <c r="BF146" s="5">
        <f t="shared" si="217"/>
        <v>9.1923310155144349E-6</v>
      </c>
      <c r="BG146" s="5">
        <f t="shared" si="218"/>
        <v>4.2489343419998081E-6</v>
      </c>
      <c r="BH146" s="5">
        <f t="shared" si="219"/>
        <v>1.4729759251615958E-6</v>
      </c>
      <c r="BI146" s="5">
        <f t="shared" si="220"/>
        <v>4.0850865680065725E-7</v>
      </c>
      <c r="BJ146" s="8">
        <f t="shared" si="221"/>
        <v>0.55886882323294551</v>
      </c>
      <c r="BK146" s="8">
        <f t="shared" si="222"/>
        <v>0.27815133968199762</v>
      </c>
      <c r="BL146" s="8">
        <f t="shared" si="223"/>
        <v>0.15810417548090402</v>
      </c>
      <c r="BM146" s="8">
        <f t="shared" si="224"/>
        <v>0.32133949165169201</v>
      </c>
      <c r="BN146" s="8">
        <f t="shared" si="225"/>
        <v>0.67806821187299149</v>
      </c>
    </row>
    <row r="147" spans="1:66" x14ac:dyDescent="0.25">
      <c r="A147" t="s">
        <v>109</v>
      </c>
      <c r="B147" t="s">
        <v>124</v>
      </c>
      <c r="C147" t="s">
        <v>108</v>
      </c>
      <c r="D147" s="7" t="s">
        <v>490</v>
      </c>
      <c r="E147">
        <f>VLOOKUP(A147,home!$A$2:$E$405,3,FALSE)</f>
        <v>1.7307999999999999</v>
      </c>
      <c r="F147">
        <f>VLOOKUP(B147,home!$B$2:$E$405,3,FALSE)</f>
        <v>1.2518</v>
      </c>
      <c r="G147">
        <f>VLOOKUP(C147,away!$B$2:$E$405,4,FALSE)</f>
        <v>1.3866000000000001</v>
      </c>
      <c r="H147">
        <f>VLOOKUP(A147,away!$A$2:$E$405,3,FALSE)</f>
        <v>1.3153999999999999</v>
      </c>
      <c r="I147">
        <f>VLOOKUP(C147,away!$B$2:$E$405,3,FALSE)</f>
        <v>0.9123</v>
      </c>
      <c r="J147">
        <f>VLOOKUP(B147,home!$B$2:$E$405,4,FALSE)</f>
        <v>1.1403000000000001</v>
      </c>
      <c r="K147" s="3">
        <f t="shared" si="170"/>
        <v>3.0042289691039996</v>
      </c>
      <c r="L147" s="3">
        <f t="shared" si="171"/>
        <v>1.3684049506260001</v>
      </c>
      <c r="M147" s="5">
        <f t="shared" si="172"/>
        <v>1.2617962061560843E-2</v>
      </c>
      <c r="N147" s="5">
        <f t="shared" si="173"/>
        <v>3.7907247156396311E-2</v>
      </c>
      <c r="O147" s="5">
        <f t="shared" si="174"/>
        <v>1.7266481751850908E-2</v>
      </c>
      <c r="P147" s="5">
        <f t="shared" si="175"/>
        <v>5.1872464673416073E-2</v>
      </c>
      <c r="Q147" s="5">
        <f t="shared" si="176"/>
        <v>5.6941025023115516E-2</v>
      </c>
      <c r="R147" s="5">
        <f t="shared" si="177"/>
        <v>1.1813769554563142E-2</v>
      </c>
      <c r="S147" s="5">
        <f t="shared" si="178"/>
        <v>5.3311948834666924E-2</v>
      </c>
      <c r="T147" s="5">
        <f t="shared" si="179"/>
        <v>7.7918380535350218E-2</v>
      </c>
      <c r="U147" s="5">
        <f t="shared" si="180"/>
        <v>3.5491268730137443E-2</v>
      </c>
      <c r="V147" s="5">
        <f t="shared" si="181"/>
        <v>2.4351724145355566E-2</v>
      </c>
      <c r="W147" s="5">
        <f t="shared" si="182"/>
        <v>5.7021292301639791E-2</v>
      </c>
      <c r="X147" s="5">
        <f t="shared" si="183"/>
        <v>7.8028218676656116E-2</v>
      </c>
      <c r="Y147" s="5">
        <f t="shared" si="184"/>
        <v>5.3387100362832195E-2</v>
      </c>
      <c r="Z147" s="5">
        <f t="shared" si="185"/>
        <v>5.3886735813396397E-3</v>
      </c>
      <c r="AA147" s="5">
        <f t="shared" si="186"/>
        <v>1.6188809278105943E-2</v>
      </c>
      <c r="AB147" s="5">
        <f t="shared" si="187"/>
        <v>2.4317444904292745E-2</v>
      </c>
      <c r="AC147" s="5">
        <f t="shared" si="188"/>
        <v>6.2568738532412897E-3</v>
      </c>
      <c r="AD147" s="5">
        <f t="shared" si="189"/>
        <v>4.2826254547083289E-2</v>
      </c>
      <c r="AE147" s="5">
        <f t="shared" si="190"/>
        <v>5.8603658738998012E-2</v>
      </c>
      <c r="AF147" s="5">
        <f t="shared" si="191"/>
        <v>4.0096768371620788E-2</v>
      </c>
      <c r="AG147" s="5">
        <f t="shared" si="192"/>
        <v>1.8289538781276635E-2</v>
      </c>
      <c r="AH147" s="5">
        <f t="shared" si="193"/>
        <v>1.8434719015031746E-3</v>
      </c>
      <c r="AI147" s="5">
        <f t="shared" si="194"/>
        <v>5.5382116902250719E-3</v>
      </c>
      <c r="AJ147" s="5">
        <f t="shared" si="195"/>
        <v>8.3190279984022945E-3</v>
      </c>
      <c r="AK147" s="5">
        <f t="shared" si="196"/>
        <v>8.3307549691958114E-3</v>
      </c>
      <c r="AL147" s="5">
        <f t="shared" si="197"/>
        <v>1.0288807854542919E-3</v>
      </c>
      <c r="AM147" s="5">
        <f t="shared" si="198"/>
        <v>2.5731974909713889E-2</v>
      </c>
      <c r="AN147" s="5">
        <f t="shared" si="199"/>
        <v>3.5211761855836507E-2</v>
      </c>
      <c r="AO147" s="5">
        <f t="shared" si="200"/>
        <v>2.4091974621895225E-2</v>
      </c>
      <c r="AP147" s="5">
        <f t="shared" si="201"/>
        <v>1.098919244765246E-2</v>
      </c>
      <c r="AQ147" s="5">
        <f t="shared" si="202"/>
        <v>3.7594163371873681E-3</v>
      </c>
      <c r="AR147" s="5">
        <f t="shared" si="203"/>
        <v>5.0452321527137407E-4</v>
      </c>
      <c r="AS147" s="5">
        <f t="shared" si="204"/>
        <v>1.5157032589037554E-3</v>
      </c>
      <c r="AT147" s="5">
        <f t="shared" si="205"/>
        <v>2.2767598194820011E-3</v>
      </c>
      <c r="AU147" s="5">
        <f t="shared" si="206"/>
        <v>2.2799692684599402E-3</v>
      </c>
      <c r="AV147" s="5">
        <f t="shared" si="207"/>
        <v>1.7123874312435516E-3</v>
      </c>
      <c r="AW147" s="5">
        <f t="shared" si="208"/>
        <v>1.1749252097096119E-4</v>
      </c>
      <c r="AX147" s="5">
        <f t="shared" si="209"/>
        <v>1.2884124076003289E-2</v>
      </c>
      <c r="AY147" s="5">
        <f t="shared" si="210"/>
        <v>1.7630699170082538E-2</v>
      </c>
      <c r="AZ147" s="5">
        <f t="shared" si="211"/>
        <v>1.2062968013669333E-2</v>
      </c>
      <c r="BA147" s="5">
        <f t="shared" si="212"/>
        <v>5.5023417163827344E-3</v>
      </c>
      <c r="BB147" s="5">
        <f t="shared" si="213"/>
        <v>1.8823579111835235E-3</v>
      </c>
      <c r="BC147" s="5">
        <f t="shared" si="214"/>
        <v>5.1516557690271E-4</v>
      </c>
      <c r="BD147" s="5">
        <f t="shared" si="215"/>
        <v>1.1506534424718246E-4</v>
      </c>
      <c r="BE147" s="5">
        <f t="shared" si="216"/>
        <v>3.4568264052730978E-4</v>
      </c>
      <c r="BF147" s="5">
        <f t="shared" si="217"/>
        <v>5.1925490139425429E-4</v>
      </c>
      <c r="BG147" s="5">
        <f t="shared" si="218"/>
        <v>5.1998687237261984E-4</v>
      </c>
      <c r="BH147" s="5">
        <f t="shared" si="219"/>
        <v>3.9053990638390225E-4</v>
      </c>
      <c r="BI147" s="5">
        <f t="shared" si="220"/>
        <v>2.3465426006993653E-4</v>
      </c>
      <c r="BJ147" s="8">
        <f t="shared" si="221"/>
        <v>0.67128146113147846</v>
      </c>
      <c r="BK147" s="8">
        <f t="shared" si="222"/>
        <v>0.16707055352377753</v>
      </c>
      <c r="BL147" s="8">
        <f t="shared" si="223"/>
        <v>0.13952376769663238</v>
      </c>
      <c r="BM147" s="8">
        <f t="shared" si="224"/>
        <v>0.77733229906321366</v>
      </c>
      <c r="BN147" s="8">
        <f t="shared" si="225"/>
        <v>0.1884189502209028</v>
      </c>
    </row>
    <row r="148" spans="1:66" x14ac:dyDescent="0.25">
      <c r="A148" t="s">
        <v>109</v>
      </c>
      <c r="B148" t="s">
        <v>319</v>
      </c>
      <c r="C148" t="s">
        <v>420</v>
      </c>
      <c r="D148" s="7" t="s">
        <v>490</v>
      </c>
      <c r="E148">
        <f>VLOOKUP(A148,home!$A$2:$E$405,3,FALSE)</f>
        <v>1.7307999999999999</v>
      </c>
      <c r="F148">
        <f>VLOOKUP(B148,home!$B$2:$E$405,3,FALSE)</f>
        <v>1.7333000000000001</v>
      </c>
      <c r="G148">
        <f>VLOOKUP(C148,away!$B$2:$E$405,4,FALSE)</f>
        <v>1.1555</v>
      </c>
      <c r="H148">
        <f>VLOOKUP(A148,away!$A$2:$E$405,3,FALSE)</f>
        <v>1.3153999999999999</v>
      </c>
      <c r="I148">
        <f>VLOOKUP(C148,away!$B$2:$E$405,3,FALSE)</f>
        <v>0.76019999999999999</v>
      </c>
      <c r="J148">
        <f>VLOOKUP(B148,home!$B$2:$E$405,4,FALSE)</f>
        <v>1.2163999999999999</v>
      </c>
      <c r="K148" s="3">
        <f t="shared" si="170"/>
        <v>3.4664949620199996</v>
      </c>
      <c r="L148" s="3">
        <f t="shared" si="171"/>
        <v>1.2163599561119998</v>
      </c>
      <c r="M148" s="5">
        <f t="shared" si="172"/>
        <v>9.2525608406796248E-3</v>
      </c>
      <c r="N148" s="5">
        <f t="shared" si="173"/>
        <v>3.2073955539999449E-2</v>
      </c>
      <c r="O148" s="5">
        <f t="shared" si="174"/>
        <v>1.1254444498092677E-2</v>
      </c>
      <c r="P148" s="5">
        <f t="shared" si="175"/>
        <v>3.9013475152971967E-2</v>
      </c>
      <c r="Q148" s="5">
        <f t="shared" si="176"/>
        <v>5.5592102645730779E-2</v>
      </c>
      <c r="R148" s="5">
        <f t="shared" si="177"/>
        <v>6.8447278078824746E-3</v>
      </c>
      <c r="S148" s="5">
        <f t="shared" si="178"/>
        <v>4.1125134698378349E-2</v>
      </c>
      <c r="T148" s="5">
        <f t="shared" si="179"/>
        <v>6.7620007534334878E-2</v>
      </c>
      <c r="U148" s="5">
        <f t="shared" si="180"/>
        <v>2.3727214462422794E-2</v>
      </c>
      <c r="V148" s="5">
        <f t="shared" si="181"/>
        <v>1.9267151468714175E-2</v>
      </c>
      <c r="W148" s="5">
        <f t="shared" si="182"/>
        <v>6.4236581249841496E-2</v>
      </c>
      <c r="X148" s="5">
        <f t="shared" si="183"/>
        <v>7.8134805149842113E-2</v>
      </c>
      <c r="Y148" s="5">
        <f t="shared" si="184"/>
        <v>4.7520024081440813E-2</v>
      </c>
      <c r="Z148" s="5">
        <f t="shared" si="185"/>
        <v>2.7752176053315041E-3</v>
      </c>
      <c r="AA148" s="5">
        <f t="shared" si="186"/>
        <v>9.6202778473908658E-3</v>
      </c>
      <c r="AB148" s="5">
        <f t="shared" si="187"/>
        <v>1.6674322345606524E-2</v>
      </c>
      <c r="AC148" s="5">
        <f t="shared" si="188"/>
        <v>5.0775033260819849E-3</v>
      </c>
      <c r="AD148" s="5">
        <f t="shared" si="189"/>
        <v>5.5668946319990975E-2</v>
      </c>
      <c r="AE148" s="5">
        <f t="shared" si="190"/>
        <v>6.7713477102585504E-2</v>
      </c>
      <c r="AF148" s="5">
        <f t="shared" si="191"/>
        <v>4.1181981018345915E-2</v>
      </c>
      <c r="AG148" s="5">
        <f t="shared" si="192"/>
        <v>1.669737087469348E-2</v>
      </c>
      <c r="AH148" s="5">
        <f t="shared" si="193"/>
        <v>8.4391589115556914E-4</v>
      </c>
      <c r="AI148" s="5">
        <f t="shared" si="194"/>
        <v>2.9254301850593985E-3</v>
      </c>
      <c r="AJ148" s="5">
        <f t="shared" si="195"/>
        <v>5.0704944991248205E-3</v>
      </c>
      <c r="AK148" s="5">
        <f t="shared" si="196"/>
        <v>5.8589478787221053E-3</v>
      </c>
      <c r="AL148" s="5">
        <f t="shared" si="197"/>
        <v>8.5637286049634453E-4</v>
      </c>
      <c r="AM148" s="5">
        <f t="shared" si="198"/>
        <v>3.8595224391842098E-2</v>
      </c>
      <c r="AN148" s="5">
        <f t="shared" si="199"/>
        <v>4.6945685447393838E-2</v>
      </c>
      <c r="AO148" s="5">
        <f t="shared" si="200"/>
        <v>2.8551425945219866E-2</v>
      </c>
      <c r="AP148" s="5">
        <f t="shared" si="201"/>
        <v>1.1576270403220883E-2</v>
      </c>
      <c r="AQ148" s="5">
        <f t="shared" si="202"/>
        <v>3.5202279399005982E-3</v>
      </c>
      <c r="AR148" s="5">
        <f t="shared" si="203"/>
        <v>2.0530109926564124E-4</v>
      </c>
      <c r="AS148" s="5">
        <f t="shared" si="204"/>
        <v>7.1167522630151317E-4</v>
      </c>
      <c r="AT148" s="5">
        <f t="shared" si="205"/>
        <v>1.2335092932843194E-3</v>
      </c>
      <c r="AU148" s="5">
        <f t="shared" si="206"/>
        <v>1.4253179169249814E-3</v>
      </c>
      <c r="AV148" s="5">
        <f t="shared" si="207"/>
        <v>1.2352143445743221E-3</v>
      </c>
      <c r="AW148" s="5">
        <f t="shared" si="208"/>
        <v>1.0030280592326998E-4</v>
      </c>
      <c r="AX148" s="5">
        <f t="shared" si="209"/>
        <v>2.2298358485392009E-2</v>
      </c>
      <c r="AY148" s="5">
        <f t="shared" si="210"/>
        <v>2.7122830348661062E-2</v>
      </c>
      <c r="AZ148" s="5">
        <f t="shared" si="211"/>
        <v>1.6495562366265298E-2</v>
      </c>
      <c r="BA148" s="5">
        <f t="shared" si="212"/>
        <v>6.6881805052910713E-3</v>
      </c>
      <c r="BB148" s="5">
        <f t="shared" si="213"/>
        <v>2.0338087364712445E-3</v>
      </c>
      <c r="BC148" s="5">
        <f t="shared" si="214"/>
        <v>4.947687010868724E-4</v>
      </c>
      <c r="BD148" s="5">
        <f t="shared" si="215"/>
        <v>4.1620006015416821E-5</v>
      </c>
      <c r="BE148" s="5">
        <f t="shared" si="216"/>
        <v>1.4427554117168447E-4</v>
      </c>
      <c r="BF148" s="5">
        <f t="shared" si="217"/>
        <v>2.5006521830717664E-4</v>
      </c>
      <c r="BG148" s="5">
        <f t="shared" si="218"/>
        <v>2.8894993981275316E-4</v>
      </c>
      <c r="BH148" s="5">
        <f t="shared" si="219"/>
        <v>2.5041087765922271E-4</v>
      </c>
      <c r="BI148" s="5">
        <f t="shared" si="220"/>
        <v>1.7360960916814038E-4</v>
      </c>
      <c r="BJ148" s="8">
        <f t="shared" si="221"/>
        <v>0.7307615947875501</v>
      </c>
      <c r="BK148" s="8">
        <f t="shared" si="222"/>
        <v>0.14171502869598351</v>
      </c>
      <c r="BL148" s="8">
        <f t="shared" si="223"/>
        <v>8.8779724487942413E-2</v>
      </c>
      <c r="BM148" s="8">
        <f t="shared" si="224"/>
        <v>0.78297777154871295</v>
      </c>
      <c r="BN148" s="8">
        <f t="shared" si="225"/>
        <v>0.15403126648535698</v>
      </c>
    </row>
    <row r="149" spans="1:66" x14ac:dyDescent="0.25">
      <c r="A149" t="s">
        <v>109</v>
      </c>
      <c r="B149" t="s">
        <v>125</v>
      </c>
      <c r="C149" t="s">
        <v>114</v>
      </c>
      <c r="D149" s="7" t="s">
        <v>490</v>
      </c>
      <c r="E149">
        <f>VLOOKUP(A149,home!$A$2:$E$405,3,FALSE)</f>
        <v>1.7307999999999999</v>
      </c>
      <c r="F149">
        <f>VLOOKUP(B149,home!$B$2:$E$405,3,FALSE)</f>
        <v>0.57779999999999998</v>
      </c>
      <c r="G149">
        <f>VLOOKUP(C149,away!$B$2:$E$405,4,FALSE)</f>
        <v>1.6176999999999999</v>
      </c>
      <c r="H149">
        <f>VLOOKUP(A149,away!$A$2:$E$405,3,FALSE)</f>
        <v>1.3153999999999999</v>
      </c>
      <c r="I149">
        <f>VLOOKUP(C149,away!$B$2:$E$405,3,FALSE)</f>
        <v>1.0643</v>
      </c>
      <c r="J149">
        <f>VLOOKUP(B149,home!$B$2:$E$405,4,FALSE)</f>
        <v>1.2163999999999999</v>
      </c>
      <c r="K149" s="3">
        <f t="shared" si="170"/>
        <v>1.6177909794479999</v>
      </c>
      <c r="L149" s="3">
        <f t="shared" si="171"/>
        <v>1.7029359396079999</v>
      </c>
      <c r="M149" s="5">
        <f t="shared" si="172"/>
        <v>3.6126561121184675E-2</v>
      </c>
      <c r="N149" s="5">
        <f t="shared" si="173"/>
        <v>5.8445224700329389E-2</v>
      </c>
      <c r="O149" s="5">
        <f t="shared" si="174"/>
        <v>6.1521219307710456E-2</v>
      </c>
      <c r="P149" s="5">
        <f t="shared" si="175"/>
        <v>9.9528473640656104E-2</v>
      </c>
      <c r="Q149" s="5">
        <f t="shared" si="176"/>
        <v>4.7276078656002168E-2</v>
      </c>
      <c r="R149" s="5">
        <f t="shared" si="177"/>
        <v>5.2383347703802881E-2</v>
      </c>
      <c r="S149" s="5">
        <f t="shared" si="178"/>
        <v>6.8550096921831949E-2</v>
      </c>
      <c r="T149" s="5">
        <f t="shared" si="179"/>
        <v>8.0508133427040759E-2</v>
      </c>
      <c r="U149" s="5">
        <f t="shared" si="180"/>
        <v>8.4745307388500404E-2</v>
      </c>
      <c r="V149" s="5">
        <f t="shared" si="181"/>
        <v>2.0983903694885394E-2</v>
      </c>
      <c r="W149" s="5">
        <f t="shared" si="182"/>
        <v>2.5494271197784808E-2</v>
      </c>
      <c r="X149" s="5">
        <f t="shared" si="183"/>
        <v>4.3415110676820835E-2</v>
      </c>
      <c r="Y149" s="5">
        <f t="shared" si="184"/>
        <v>3.6966576146808608E-2</v>
      </c>
      <c r="Z149" s="5">
        <f t="shared" si="185"/>
        <v>2.9735161813929368E-2</v>
      </c>
      <c r="AA149" s="5">
        <f t="shared" si="186"/>
        <v>4.8105276555001561E-2</v>
      </c>
      <c r="AB149" s="5">
        <f t="shared" si="187"/>
        <v>3.8912141237266447E-2</v>
      </c>
      <c r="AC149" s="5">
        <f t="shared" si="188"/>
        <v>3.6131585752943582E-3</v>
      </c>
      <c r="AD149" s="5">
        <f t="shared" si="189"/>
        <v>1.03111004928443E-2</v>
      </c>
      <c r="AE149" s="5">
        <f t="shared" si="190"/>
        <v>1.7559143606174318E-2</v>
      </c>
      <c r="AF149" s="5">
        <f t="shared" si="191"/>
        <v>1.4951048357846138E-2</v>
      </c>
      <c r="AG149" s="5">
        <f t="shared" si="192"/>
        <v>8.486892527797784E-3</v>
      </c>
      <c r="AH149" s="5">
        <f t="shared" si="193"/>
        <v>1.2659268930749933E-2</v>
      </c>
      <c r="AI149" s="5">
        <f t="shared" si="194"/>
        <v>2.0480051082573569E-2</v>
      </c>
      <c r="AJ149" s="5">
        <f t="shared" si="195"/>
        <v>1.6566220950010885E-2</v>
      </c>
      <c r="AK149" s="5">
        <f t="shared" si="196"/>
        <v>8.9335609388233594E-3</v>
      </c>
      <c r="AL149" s="5">
        <f t="shared" si="197"/>
        <v>3.9816926589208973E-4</v>
      </c>
      <c r="AM149" s="5">
        <f t="shared" si="198"/>
        <v>3.3362410731010688E-3</v>
      </c>
      <c r="AN149" s="5">
        <f t="shared" si="199"/>
        <v>5.6814048265801699E-3</v>
      </c>
      <c r="AO149" s="5">
        <f t="shared" si="200"/>
        <v>4.8375342333228655E-3</v>
      </c>
      <c r="AP149" s="5">
        <f t="shared" si="201"/>
        <v>2.7460036350031793E-3</v>
      </c>
      <c r="AQ149" s="5">
        <f t="shared" si="202"/>
        <v>1.1690670700852804E-3</v>
      </c>
      <c r="AR149" s="5">
        <f t="shared" si="203"/>
        <v>4.3115848062673994E-3</v>
      </c>
      <c r="AS149" s="5">
        <f t="shared" si="204"/>
        <v>6.9752430067044511E-3</v>
      </c>
      <c r="AT149" s="5">
        <f t="shared" si="205"/>
        <v>5.6422426078521033E-3</v>
      </c>
      <c r="AU149" s="5">
        <f t="shared" si="206"/>
        <v>3.0426563982800968E-3</v>
      </c>
      <c r="AV149" s="5">
        <f t="shared" si="207"/>
        <v>1.23059551867432E-3</v>
      </c>
      <c r="AW149" s="5">
        <f t="shared" si="208"/>
        <v>3.0470947179222256E-5</v>
      </c>
      <c r="AX149" s="5">
        <f t="shared" si="209"/>
        <v>8.99556785554471E-4</v>
      </c>
      <c r="AY149" s="5">
        <f t="shared" si="210"/>
        <v>1.5318875798389551E-3</v>
      </c>
      <c r="AZ149" s="5">
        <f t="shared" si="211"/>
        <v>1.3043532075734383E-3</v>
      </c>
      <c r="BA149" s="5">
        <f t="shared" si="212"/>
        <v>7.4040998503992705E-4</v>
      </c>
      <c r="BB149" s="5">
        <f t="shared" si="213"/>
        <v>3.1521769339227834E-4</v>
      </c>
      <c r="BC149" s="5">
        <f t="shared" si="214"/>
        <v>1.0735910777560918E-4</v>
      </c>
      <c r="BD149" s="5">
        <f t="shared" si="215"/>
        <v>1.2237254538767582E-3</v>
      </c>
      <c r="BE149" s="5">
        <f t="shared" si="216"/>
        <v>1.9797320006027289E-3</v>
      </c>
      <c r="BF149" s="5">
        <f t="shared" si="217"/>
        <v>1.6013962861498188E-3</v>
      </c>
      <c r="BG149" s="5">
        <f t="shared" si="218"/>
        <v>8.6357482208490155E-4</v>
      </c>
      <c r="BH149" s="5">
        <f t="shared" si="219"/>
        <v>3.4927088931184118E-4</v>
      </c>
      <c r="BI149" s="5">
        <f t="shared" si="220"/>
        <v>1.1300945882249556E-4</v>
      </c>
      <c r="BJ149" s="8">
        <f t="shared" si="221"/>
        <v>0.36608261498671635</v>
      </c>
      <c r="BK149" s="8">
        <f t="shared" si="222"/>
        <v>0.23073225079958351</v>
      </c>
      <c r="BL149" s="8">
        <f t="shared" si="223"/>
        <v>0.37163942534306643</v>
      </c>
      <c r="BM149" s="8">
        <f t="shared" si="224"/>
        <v>0.64140713118095005</v>
      </c>
      <c r="BN149" s="8">
        <f t="shared" si="225"/>
        <v>0.35528090512968563</v>
      </c>
    </row>
    <row r="150" spans="1:66" x14ac:dyDescent="0.25">
      <c r="A150" t="s">
        <v>109</v>
      </c>
      <c r="B150" t="s">
        <v>107</v>
      </c>
      <c r="C150" t="s">
        <v>104</v>
      </c>
      <c r="D150" s="7" t="s">
        <v>490</v>
      </c>
      <c r="E150">
        <f>VLOOKUP(A150,home!$A$2:$E$405,3,FALSE)</f>
        <v>1.7307999999999999</v>
      </c>
      <c r="F150">
        <f>VLOOKUP(B150,home!$B$2:$E$405,3,FALSE)</f>
        <v>1.9643999999999999</v>
      </c>
      <c r="G150">
        <f>VLOOKUP(C150,away!$B$2:$E$405,4,FALSE)</f>
        <v>1.04</v>
      </c>
      <c r="H150">
        <f>VLOOKUP(A150,away!$A$2:$E$405,3,FALSE)</f>
        <v>1.3153999999999999</v>
      </c>
      <c r="I150">
        <f>VLOOKUP(C150,away!$B$2:$E$405,3,FALSE)</f>
        <v>1.6725000000000001</v>
      </c>
      <c r="J150">
        <f>VLOOKUP(B150,home!$B$2:$E$405,4,FALSE)</f>
        <v>0.9123</v>
      </c>
      <c r="K150" s="3">
        <f t="shared" si="170"/>
        <v>3.5359828607999999</v>
      </c>
      <c r="L150" s="3">
        <f t="shared" si="171"/>
        <v>2.00706592995</v>
      </c>
      <c r="M150" s="5">
        <f t="shared" si="172"/>
        <v>3.9145739098488909E-3</v>
      </c>
      <c r="N150" s="5">
        <f t="shared" si="173"/>
        <v>1.3841866252560519E-2</v>
      </c>
      <c r="O150" s="5">
        <f t="shared" si="174"/>
        <v>7.856807924728872E-3</v>
      </c>
      <c r="P150" s="5">
        <f t="shared" si="175"/>
        <v>2.7781538162438904E-2</v>
      </c>
      <c r="Q150" s="5">
        <f t="shared" si="176"/>
        <v>2.447230091526997E-2</v>
      </c>
      <c r="R150" s="5">
        <f t="shared" si="177"/>
        <v>7.8845657519422442E-3</v>
      </c>
      <c r="S150" s="5">
        <f t="shared" si="178"/>
        <v>4.9291051877268233E-2</v>
      </c>
      <c r="T150" s="5">
        <f t="shared" si="179"/>
        <v>4.9117521394522565E-2</v>
      </c>
      <c r="U150" s="5">
        <f t="shared" si="180"/>
        <v>2.787968936371843E-2</v>
      </c>
      <c r="V150" s="5">
        <f t="shared" si="181"/>
        <v>3.8868462949293199E-2</v>
      </c>
      <c r="W150" s="5">
        <f t="shared" si="182"/>
        <v>2.8844545533578254E-2</v>
      </c>
      <c r="X150" s="5">
        <f t="shared" si="183"/>
        <v>5.7892904605336359E-2</v>
      </c>
      <c r="Y150" s="5">
        <f t="shared" si="184"/>
        <v>5.8097438209608041E-2</v>
      </c>
      <c r="Z150" s="5">
        <f t="shared" si="185"/>
        <v>5.2749477643912928E-3</v>
      </c>
      <c r="AA150" s="5">
        <f t="shared" si="186"/>
        <v>1.8652124886502881E-2</v>
      </c>
      <c r="AB150" s="5">
        <f t="shared" si="187"/>
        <v>3.2976796958087681E-2</v>
      </c>
      <c r="AC150" s="5">
        <f t="shared" si="188"/>
        <v>1.7240472903454755E-2</v>
      </c>
      <c r="AD150" s="5">
        <f t="shared" si="189"/>
        <v>2.549845465857447E-2</v>
      </c>
      <c r="AE150" s="5">
        <f t="shared" si="190"/>
        <v>5.1177079611599688E-2</v>
      </c>
      <c r="AF150" s="5">
        <f t="shared" si="191"/>
        <v>5.1357886441390263E-2</v>
      </c>
      <c r="AG150" s="5">
        <f t="shared" si="192"/>
        <v>3.4359554703585142E-2</v>
      </c>
      <c r="AH150" s="5">
        <f t="shared" si="193"/>
        <v>2.6467919850439209E-3</v>
      </c>
      <c r="AI150" s="5">
        <f t="shared" si="194"/>
        <v>9.3590110952181116E-3</v>
      </c>
      <c r="AJ150" s="5">
        <f t="shared" si="195"/>
        <v>1.6546651413364147E-2</v>
      </c>
      <c r="AK150" s="5">
        <f t="shared" si="196"/>
        <v>1.9502891933762572E-2</v>
      </c>
      <c r="AL150" s="5">
        <f t="shared" si="197"/>
        <v>4.8941914694803747E-3</v>
      </c>
      <c r="AM150" s="5">
        <f t="shared" si="198"/>
        <v>1.8032419729921045E-2</v>
      </c>
      <c r="AN150" s="5">
        <f t="shared" si="199"/>
        <v>3.6192255274482714E-2</v>
      </c>
      <c r="AO150" s="5">
        <f t="shared" si="200"/>
        <v>3.6320121244733723E-2</v>
      </c>
      <c r="AP150" s="5">
        <f t="shared" si="201"/>
        <v>2.4298959307319411E-2</v>
      </c>
      <c r="AQ150" s="5">
        <f t="shared" si="202"/>
        <v>1.2192403339740561E-2</v>
      </c>
      <c r="AR150" s="5">
        <f t="shared" si="203"/>
        <v>1.0624572033692769E-3</v>
      </c>
      <c r="AS150" s="5">
        <f t="shared" si="204"/>
        <v>3.7568304614472615E-3</v>
      </c>
      <c r="AT150" s="5">
        <f t="shared" si="205"/>
        <v>6.6420440613044395E-3</v>
      </c>
      <c r="AU150" s="5">
        <f t="shared" si="206"/>
        <v>7.8287179871503066E-3</v>
      </c>
      <c r="AV150" s="5">
        <f t="shared" si="207"/>
        <v>6.9205531561500385E-3</v>
      </c>
      <c r="AW150" s="5">
        <f t="shared" si="208"/>
        <v>9.6482876989471313E-4</v>
      </c>
      <c r="AX150" s="5">
        <f t="shared" si="209"/>
        <v>1.0627054517292093E-2</v>
      </c>
      <c r="AY150" s="5">
        <f t="shared" si="210"/>
        <v>2.1329199057378206E-2</v>
      </c>
      <c r="AZ150" s="5">
        <f t="shared" si="211"/>
        <v>2.1404554370592729E-2</v>
      </c>
      <c r="BA150" s="5">
        <f t="shared" si="212"/>
        <v>1.4320117274326343E-2</v>
      </c>
      <c r="BB150" s="5">
        <f t="shared" si="213"/>
        <v>7.185354873547216E-3</v>
      </c>
      <c r="BC150" s="5">
        <f t="shared" si="214"/>
        <v>2.8842961922593614E-3</v>
      </c>
      <c r="BD150" s="5">
        <f t="shared" si="215"/>
        <v>3.5540360915207222E-4</v>
      </c>
      <c r="BE150" s="5">
        <f t="shared" si="216"/>
        <v>1.2567010706281891E-3</v>
      </c>
      <c r="BF150" s="5">
        <f t="shared" si="217"/>
        <v>2.2218367234451445E-3</v>
      </c>
      <c r="BG150" s="5">
        <f t="shared" si="218"/>
        <v>2.6187921911993532E-3</v>
      </c>
      <c r="BH150" s="5">
        <f t="shared" si="219"/>
        <v>2.3150010760194474E-3</v>
      </c>
      <c r="BI150" s="5">
        <f t="shared" si="220"/>
        <v>1.6371608255076641E-3</v>
      </c>
      <c r="BJ150" s="8">
        <f t="shared" si="221"/>
        <v>0.59944628750761875</v>
      </c>
      <c r="BK150" s="8">
        <f t="shared" si="222"/>
        <v>0.16331949032916254</v>
      </c>
      <c r="BL150" s="8">
        <f t="shared" si="223"/>
        <v>0.17992082967774206</v>
      </c>
      <c r="BM150" s="8">
        <f t="shared" si="224"/>
        <v>0.84184553207464152</v>
      </c>
      <c r="BN150" s="8">
        <f t="shared" si="225"/>
        <v>8.5751652916789392E-2</v>
      </c>
    </row>
    <row r="151" spans="1:66" x14ac:dyDescent="0.25">
      <c r="A151" t="s">
        <v>109</v>
      </c>
      <c r="B151" t="s">
        <v>128</v>
      </c>
      <c r="C151" t="s">
        <v>336</v>
      </c>
      <c r="D151" s="7" t="s">
        <v>490</v>
      </c>
      <c r="E151">
        <f>VLOOKUP(A151,home!$A$2:$E$405,3,FALSE)</f>
        <v>1.7307999999999999</v>
      </c>
      <c r="F151">
        <f>VLOOKUP(B151,home!$B$2:$E$405,3,FALSE)</f>
        <v>0.57779999999999998</v>
      </c>
      <c r="G151">
        <f>VLOOKUP(C151,away!$B$2:$E$405,4,FALSE)</f>
        <v>0.9244</v>
      </c>
      <c r="H151">
        <f>VLOOKUP(A151,away!$A$2:$E$405,3,FALSE)</f>
        <v>1.3153999999999999</v>
      </c>
      <c r="I151">
        <f>VLOOKUP(C151,away!$B$2:$E$405,3,FALSE)</f>
        <v>1.5205</v>
      </c>
      <c r="J151">
        <f>VLOOKUP(B151,home!$B$2:$E$405,4,FALSE)</f>
        <v>0.76019999999999999</v>
      </c>
      <c r="K151" s="3">
        <f t="shared" si="170"/>
        <v>0.92445198825599995</v>
      </c>
      <c r="L151" s="3">
        <f t="shared" si="171"/>
        <v>1.52044994514</v>
      </c>
      <c r="M151" s="5">
        <f t="shared" si="172"/>
        <v>8.6734640256297818E-2</v>
      </c>
      <c r="N151" s="5">
        <f t="shared" si="173"/>
        <v>8.0182010635603401E-2</v>
      </c>
      <c r="O151" s="5">
        <f t="shared" si="174"/>
        <v>0.13187567901942565</v>
      </c>
      <c r="P151" s="5">
        <f t="shared" si="175"/>
        <v>0.12191273367211809</v>
      </c>
      <c r="Q151" s="5">
        <f t="shared" si="176"/>
        <v>3.706220957722365E-2</v>
      </c>
      <c r="R151" s="5">
        <f t="shared" si="177"/>
        <v>0.10025518446519298</v>
      </c>
      <c r="S151" s="5">
        <f t="shared" si="178"/>
        <v>4.283961571607952E-2</v>
      </c>
      <c r="T151" s="5">
        <f t="shared" si="179"/>
        <v>5.6351234518456875E-2</v>
      </c>
      <c r="U151" s="5">
        <f t="shared" si="180"/>
        <v>9.2681104611819692E-2</v>
      </c>
      <c r="V151" s="5">
        <f t="shared" si="181"/>
        <v>6.6905149443013869E-3</v>
      </c>
      <c r="W151" s="5">
        <f t="shared" si="182"/>
        <v>1.142074444427499E-2</v>
      </c>
      <c r="X151" s="5">
        <f t="shared" si="183"/>
        <v>1.7364670263755867E-2</v>
      </c>
      <c r="Y151" s="5">
        <f t="shared" si="184"/>
        <v>1.3201055974950899E-2</v>
      </c>
      <c r="Z151" s="5">
        <f t="shared" si="185"/>
        <v>5.0810996573367746E-2</v>
      </c>
      <c r="AA151" s="5">
        <f t="shared" si="186"/>
        <v>4.6972326807518609E-2</v>
      </c>
      <c r="AB151" s="5">
        <f t="shared" si="187"/>
        <v>2.1711830455110593E-2</v>
      </c>
      <c r="AC151" s="5">
        <f t="shared" si="188"/>
        <v>5.8775461865906257E-4</v>
      </c>
      <c r="AD151" s="5">
        <f t="shared" si="189"/>
        <v>2.6394824772184191E-3</v>
      </c>
      <c r="AE151" s="5">
        <f t="shared" si="190"/>
        <v>4.0132009876847367E-3</v>
      </c>
      <c r="AF151" s="5">
        <f t="shared" si="191"/>
        <v>3.0509356107805258E-3</v>
      </c>
      <c r="AG151" s="5">
        <f t="shared" si="192"/>
        <v>1.5462649606789742E-3</v>
      </c>
      <c r="AH151" s="5">
        <f t="shared" si="193"/>
        <v>1.9313894238121427E-2</v>
      </c>
      <c r="AI151" s="5">
        <f t="shared" si="194"/>
        <v>1.7854767929397452E-2</v>
      </c>
      <c r="AJ151" s="5">
        <f t="shared" si="195"/>
        <v>8.2529378560904695E-3</v>
      </c>
      <c r="AK151" s="5">
        <f t="shared" si="196"/>
        <v>2.5431482700053482E-3</v>
      </c>
      <c r="AL151" s="5">
        <f t="shared" si="197"/>
        <v>3.3045515414557442E-5</v>
      </c>
      <c r="AM151" s="5">
        <f t="shared" si="198"/>
        <v>4.8801496480628813E-4</v>
      </c>
      <c r="AN151" s="5">
        <f t="shared" si="199"/>
        <v>7.4200232646721986E-4</v>
      </c>
      <c r="AO151" s="5">
        <f t="shared" si="200"/>
        <v>5.6408869828541844E-4</v>
      </c>
      <c r="AP151" s="5">
        <f t="shared" si="201"/>
        <v>2.8588954345405276E-4</v>
      </c>
      <c r="AQ151" s="5">
        <f t="shared" si="202"/>
        <v>1.0867018516520352E-4</v>
      </c>
      <c r="AR151" s="5">
        <f t="shared" si="203"/>
        <v>5.8731618869582915E-3</v>
      </c>
      <c r="AS151" s="5">
        <f t="shared" si="204"/>
        <v>5.4294561837479535E-3</v>
      </c>
      <c r="AT151" s="5">
        <f t="shared" si="205"/>
        <v>2.5096357821073143E-3</v>
      </c>
      <c r="AU151" s="5">
        <f t="shared" si="206"/>
        <v>7.7334592952250285E-4</v>
      </c>
      <c r="AV151" s="5">
        <f t="shared" si="207"/>
        <v>1.787302955391905E-4</v>
      </c>
      <c r="AW151" s="5">
        <f t="shared" si="208"/>
        <v>1.2902281628092066E-6</v>
      </c>
      <c r="AX151" s="5">
        <f t="shared" si="209"/>
        <v>7.519106741897579E-5</v>
      </c>
      <c r="AY151" s="5">
        <f t="shared" si="210"/>
        <v>1.1432425433219978E-4</v>
      </c>
      <c r="AZ151" s="5">
        <f t="shared" si="211"/>
        <v>8.6912153113782284E-5</v>
      </c>
      <c r="BA151" s="5">
        <f t="shared" si="212"/>
        <v>4.4048526144616511E-5</v>
      </c>
      <c r="BB151" s="5">
        <f t="shared" si="213"/>
        <v>1.6743394790020007E-5</v>
      </c>
      <c r="BC151" s="5">
        <f t="shared" si="214"/>
        <v>5.0914987379886512E-6</v>
      </c>
      <c r="BD151" s="5">
        <f t="shared" si="215"/>
        <v>1.4883081114706819E-3</v>
      </c>
      <c r="BE151" s="5">
        <f t="shared" si="216"/>
        <v>1.3758693927866043E-3</v>
      </c>
      <c r="BF151" s="5">
        <f t="shared" si="217"/>
        <v>6.3596259787107579E-4</v>
      </c>
      <c r="BG151" s="5">
        <f t="shared" si="218"/>
        <v>1.9597229601945568E-4</v>
      </c>
      <c r="BH151" s="5">
        <f t="shared" si="219"/>
        <v>4.5291744674569788E-5</v>
      </c>
      <c r="BI151" s="5">
        <f t="shared" si="220"/>
        <v>8.3740086831978305E-6</v>
      </c>
      <c r="BJ151" s="8">
        <f t="shared" si="221"/>
        <v>0.22936278606334409</v>
      </c>
      <c r="BK151" s="8">
        <f t="shared" si="222"/>
        <v>0.25891262897720269</v>
      </c>
      <c r="BL151" s="8">
        <f t="shared" si="223"/>
        <v>0.45997498188206304</v>
      </c>
      <c r="BM151" s="8">
        <f t="shared" si="224"/>
        <v>0.44092590184394653</v>
      </c>
      <c r="BN151" s="8">
        <f t="shared" si="225"/>
        <v>0.55802245762586156</v>
      </c>
    </row>
    <row r="152" spans="1:66" x14ac:dyDescent="0.25">
      <c r="A152" t="s">
        <v>130</v>
      </c>
      <c r="B152" t="s">
        <v>284</v>
      </c>
      <c r="C152" t="s">
        <v>307</v>
      </c>
      <c r="D152" s="7" t="s">
        <v>490</v>
      </c>
      <c r="E152">
        <f>VLOOKUP(A152,home!$A$2:$E$405,3,FALSE)</f>
        <v>1.631</v>
      </c>
      <c r="F152">
        <f>VLOOKUP(B152,home!$B$2:$E$405,3,FALSE)</f>
        <v>0.52549999999999997</v>
      </c>
      <c r="G152">
        <f>VLOOKUP(C152,away!$B$2:$E$405,4,FALSE)</f>
        <v>0.70069999999999999</v>
      </c>
      <c r="H152">
        <f>VLOOKUP(A152,away!$A$2:$E$405,3,FALSE)</f>
        <v>1.2738</v>
      </c>
      <c r="I152">
        <f>VLOOKUP(C152,away!$B$2:$E$405,3,FALSE)</f>
        <v>0.8972</v>
      </c>
      <c r="J152">
        <f>VLOOKUP(B152,home!$B$2:$E$405,4,FALSE)</f>
        <v>0.67290000000000005</v>
      </c>
      <c r="K152" s="3">
        <f t="shared" si="170"/>
        <v>0.60056331335000002</v>
      </c>
      <c r="L152" s="3">
        <f t="shared" si="171"/>
        <v>0.76902602594400005</v>
      </c>
      <c r="M152" s="5">
        <f t="shared" si="172"/>
        <v>0.25421133272572338</v>
      </c>
      <c r="N152" s="5">
        <f t="shared" si="173"/>
        <v>0.15267000027287972</v>
      </c>
      <c r="O152" s="5">
        <f t="shared" si="174"/>
        <v>0.195495130955991</v>
      </c>
      <c r="P152" s="5">
        <f t="shared" si="175"/>
        <v>0.1174072035907221</v>
      </c>
      <c r="Q152" s="5">
        <f t="shared" si="176"/>
        <v>4.5844000606513016E-2</v>
      </c>
      <c r="R152" s="5">
        <f t="shared" si="177"/>
        <v>7.5170421825243791E-2</v>
      </c>
      <c r="S152" s="5">
        <f t="shared" si="178"/>
        <v>1.3556094556439132E-2</v>
      </c>
      <c r="T152" s="5">
        <f t="shared" si="179"/>
        <v>3.5255229599801034E-2</v>
      </c>
      <c r="U152" s="5">
        <f t="shared" si="180"/>
        <v>4.5144597597285556E-2</v>
      </c>
      <c r="V152" s="5">
        <f t="shared" si="181"/>
        <v>6.9565180557868886E-4</v>
      </c>
      <c r="W152" s="5">
        <f t="shared" si="182"/>
        <v>9.1774083004889564E-3</v>
      </c>
      <c r="X152" s="5">
        <f t="shared" si="183"/>
        <v>7.0576658337905022E-3</v>
      </c>
      <c r="Y152" s="5">
        <f t="shared" si="184"/>
        <v>2.7137643543003278E-3</v>
      </c>
      <c r="Z152" s="5">
        <f t="shared" si="185"/>
        <v>1.9269336921600454E-2</v>
      </c>
      <c r="AA152" s="5">
        <f t="shared" si="186"/>
        <v>1.1572456827693856E-2</v>
      </c>
      <c r="AB152" s="5">
        <f t="shared" si="187"/>
        <v>3.474996508019826E-3</v>
      </c>
      <c r="AC152" s="5">
        <f t="shared" si="188"/>
        <v>2.0080372767535051E-5</v>
      </c>
      <c r="AD152" s="5">
        <f t="shared" si="189"/>
        <v>1.3779036842268598E-3</v>
      </c>
      <c r="AE152" s="5">
        <f t="shared" si="190"/>
        <v>1.0596437944145783E-3</v>
      </c>
      <c r="AF152" s="5">
        <f t="shared" si="191"/>
        <v>4.0744682806743195E-4</v>
      </c>
      <c r="AG152" s="5">
        <f t="shared" si="192"/>
        <v>1.0444573832406183E-4</v>
      </c>
      <c r="AH152" s="5">
        <f t="shared" si="193"/>
        <v>3.7046553988485964E-3</v>
      </c>
      <c r="AI152" s="5">
        <f t="shared" si="194"/>
        <v>2.2248801211524785E-3</v>
      </c>
      <c r="AJ152" s="5">
        <f t="shared" si="195"/>
        <v>6.6809068868294095E-4</v>
      </c>
      <c r="AK152" s="5">
        <f t="shared" si="196"/>
        <v>1.337435858712368E-4</v>
      </c>
      <c r="AL152" s="5">
        <f t="shared" si="197"/>
        <v>3.7096385726268921E-7</v>
      </c>
      <c r="AM152" s="5">
        <f t="shared" si="198"/>
        <v>1.6550368041529106E-4</v>
      </c>
      <c r="AN152" s="5">
        <f t="shared" si="199"/>
        <v>1.2727663762887711E-4</v>
      </c>
      <c r="AO152" s="5">
        <f t="shared" si="200"/>
        <v>4.8939523415624963E-5</v>
      </c>
      <c r="AP152" s="5">
        <f t="shared" si="201"/>
        <v>1.2545255734637135E-5</v>
      </c>
      <c r="AQ152" s="5">
        <f t="shared" si="202"/>
        <v>2.4119070405147926E-6</v>
      </c>
      <c r="AR152" s="5">
        <f t="shared" si="203"/>
        <v>5.6979528377370441E-4</v>
      </c>
      <c r="AS152" s="5">
        <f t="shared" si="204"/>
        <v>3.4219814355433936E-4</v>
      </c>
      <c r="AT152" s="5">
        <f t="shared" si="205"/>
        <v>1.0275582545760648E-4</v>
      </c>
      <c r="AU152" s="5">
        <f t="shared" si="206"/>
        <v>2.0570459667611477E-5</v>
      </c>
      <c r="AV152" s="5">
        <f t="shared" si="207"/>
        <v>3.0884658537783215E-6</v>
      </c>
      <c r="AW152" s="5">
        <f t="shared" si="208"/>
        <v>4.7591449741445895E-9</v>
      </c>
      <c r="AX152" s="5">
        <f t="shared" si="209"/>
        <v>1.6565906446971107E-5</v>
      </c>
      <c r="AY152" s="5">
        <f t="shared" si="210"/>
        <v>1.2739613201074281E-5</v>
      </c>
      <c r="AZ152" s="5">
        <f t="shared" si="211"/>
        <v>4.8985470560429363E-6</v>
      </c>
      <c r="BA152" s="5">
        <f t="shared" si="212"/>
        <v>1.2557033918027937E-6</v>
      </c>
      <c r="BB152" s="5">
        <f t="shared" si="213"/>
        <v>2.4141714729062598E-7</v>
      </c>
      <c r="BC152" s="5">
        <f t="shared" si="214"/>
        <v>3.7131213875129495E-8</v>
      </c>
      <c r="BD152" s="5">
        <f t="shared" si="215"/>
        <v>7.3031233780354246E-5</v>
      </c>
      <c r="BE152" s="5">
        <f t="shared" si="216"/>
        <v>4.3859879737167989E-5</v>
      </c>
      <c r="BF152" s="5">
        <f t="shared" si="217"/>
        <v>1.3170317349043067E-5</v>
      </c>
      <c r="BG152" s="5">
        <f t="shared" si="218"/>
        <v>2.6365364750040975E-6</v>
      </c>
      <c r="BH152" s="5">
        <f t="shared" si="219"/>
        <v>3.9585177029914748E-7</v>
      </c>
      <c r="BI152" s="5">
        <f t="shared" si="220"/>
        <v>4.7546810153263843E-8</v>
      </c>
      <c r="BJ152" s="8">
        <f t="shared" si="221"/>
        <v>0.25605992433549862</v>
      </c>
      <c r="BK152" s="8">
        <f t="shared" si="222"/>
        <v>0.38590347362828914</v>
      </c>
      <c r="BL152" s="8">
        <f t="shared" si="223"/>
        <v>0.3387605230530184</v>
      </c>
      <c r="BM152" s="8">
        <f t="shared" si="224"/>
        <v>0.15918243310727739</v>
      </c>
      <c r="BN152" s="8">
        <f t="shared" si="225"/>
        <v>0.84079808997707306</v>
      </c>
    </row>
    <row r="153" spans="1:66" x14ac:dyDescent="0.25">
      <c r="A153" t="s">
        <v>130</v>
      </c>
      <c r="B153" t="s">
        <v>294</v>
      </c>
      <c r="C153" t="s">
        <v>119</v>
      </c>
      <c r="D153" s="7" t="s">
        <v>490</v>
      </c>
      <c r="E153">
        <f>VLOOKUP(A153,home!$A$2:$E$405,3,FALSE)</f>
        <v>1.631</v>
      </c>
      <c r="F153">
        <f>VLOOKUP(B153,home!$B$2:$E$405,3,FALSE)</f>
        <v>0.61309999999999998</v>
      </c>
      <c r="G153">
        <f>VLOOKUP(C153,away!$B$2:$E$405,4,FALSE)</f>
        <v>0.96350000000000002</v>
      </c>
      <c r="H153">
        <f>VLOOKUP(A153,away!$A$2:$E$405,3,FALSE)</f>
        <v>1.2738</v>
      </c>
      <c r="I153">
        <f>VLOOKUP(C153,away!$B$2:$E$405,3,FALSE)</f>
        <v>0.8972</v>
      </c>
      <c r="J153">
        <f>VLOOKUP(B153,home!$B$2:$E$405,4,FALSE)</f>
        <v>1.2337</v>
      </c>
      <c r="K153" s="3">
        <f t="shared" si="170"/>
        <v>0.96346733735000001</v>
      </c>
      <c r="L153" s="3">
        <f t="shared" si="171"/>
        <v>1.4099381902319998</v>
      </c>
      <c r="M153" s="5">
        <f t="shared" si="172"/>
        <v>9.3162916548386224E-2</v>
      </c>
      <c r="N153" s="5">
        <f t="shared" si="173"/>
        <v>8.9759427146633902E-2</v>
      </c>
      <c r="O153" s="5">
        <f t="shared" si="174"/>
        <v>0.13135395395496649</v>
      </c>
      <c r="P153" s="5">
        <f t="shared" si="175"/>
        <v>0.12655524426738604</v>
      </c>
      <c r="Q153" s="5">
        <f t="shared" si="176"/>
        <v>4.3240138137514338E-2</v>
      </c>
      <c r="R153" s="5">
        <f t="shared" si="177"/>
        <v>9.2600478059541455E-2</v>
      </c>
      <c r="S153" s="5">
        <f t="shared" si="178"/>
        <v>4.2979090943496195E-2</v>
      </c>
      <c r="T153" s="5">
        <f t="shared" si="179"/>
        <v>6.0965922110988641E-2</v>
      </c>
      <c r="U153" s="5">
        <f t="shared" si="180"/>
        <v>8.9217536033363479E-2</v>
      </c>
      <c r="V153" s="5">
        <f t="shared" si="181"/>
        <v>6.4871178293104256E-3</v>
      </c>
      <c r="W153" s="5">
        <f t="shared" si="182"/>
        <v>1.3886820252665712E-2</v>
      </c>
      <c r="X153" s="5">
        <f t="shared" si="183"/>
        <v>1.9579558215120578E-2</v>
      </c>
      <c r="Y153" s="5">
        <f t="shared" si="184"/>
        <v>1.3802983437684596E-2</v>
      </c>
      <c r="Z153" s="5">
        <f t="shared" si="185"/>
        <v>4.3520316816629274E-2</v>
      </c>
      <c r="AA153" s="5">
        <f t="shared" si="186"/>
        <v>4.1930403763946231E-2</v>
      </c>
      <c r="AB153" s="5">
        <f t="shared" si="187"/>
        <v>2.0199287234229844E-2</v>
      </c>
      <c r="AC153" s="5">
        <f t="shared" si="188"/>
        <v>5.5076822134300023E-4</v>
      </c>
      <c r="AD153" s="5">
        <f t="shared" si="189"/>
        <v>3.3448744332734712E-3</v>
      </c>
      <c r="AE153" s="5">
        <f t="shared" si="190"/>
        <v>4.7160662050028841E-3</v>
      </c>
      <c r="AF153" s="5">
        <f t="shared" si="191"/>
        <v>3.3246809250480312E-3</v>
      </c>
      <c r="AG153" s="5">
        <f t="shared" si="192"/>
        <v>1.5625315355203568E-3</v>
      </c>
      <c r="AH153" s="5">
        <f t="shared" si="193"/>
        <v>1.5340239182690396E-2</v>
      </c>
      <c r="AI153" s="5">
        <f t="shared" si="194"/>
        <v>1.4779819399658854E-2</v>
      </c>
      <c r="AJ153" s="5">
        <f t="shared" si="195"/>
        <v>7.119936621751595E-3</v>
      </c>
      <c r="AK153" s="5">
        <f t="shared" si="196"/>
        <v>2.2866087930199217E-3</v>
      </c>
      <c r="AL153" s="5">
        <f t="shared" si="197"/>
        <v>2.9927189645496169E-5</v>
      </c>
      <c r="AM153" s="5">
        <f t="shared" si="198"/>
        <v>6.4453545279921653E-4</v>
      </c>
      <c r="AN153" s="5">
        <f t="shared" si="199"/>
        <v>9.0875514986008996E-4</v>
      </c>
      <c r="AO153" s="5">
        <f t="shared" si="200"/>
        <v>6.4064429567887255E-4</v>
      </c>
      <c r="AP153" s="5">
        <f t="shared" si="201"/>
        <v>3.0108961961064111E-4</v>
      </c>
      <c r="AQ153" s="5">
        <f t="shared" si="202"/>
        <v>1.0612943834286721E-4</v>
      </c>
      <c r="AR153" s="5">
        <f t="shared" si="203"/>
        <v>4.3257578141937033E-3</v>
      </c>
      <c r="AS153" s="5">
        <f t="shared" si="204"/>
        <v>4.1677263632621626E-3</v>
      </c>
      <c r="AT153" s="5">
        <f t="shared" si="205"/>
        <v>2.0077341110077973E-3</v>
      </c>
      <c r="AU153" s="5">
        <f t="shared" si="206"/>
        <v>6.4479541267981738E-4</v>
      </c>
      <c r="AV153" s="5">
        <f t="shared" si="207"/>
        <v>1.5530982984752949E-4</v>
      </c>
      <c r="AW153" s="5">
        <f t="shared" si="208"/>
        <v>1.1292770581495425E-6</v>
      </c>
      <c r="AX153" s="5">
        <f t="shared" si="209"/>
        <v>1.0349814275602292E-4</v>
      </c>
      <c r="AY153" s="5">
        <f t="shared" si="210"/>
        <v>1.4592598408980011E-4</v>
      </c>
      <c r="AZ153" s="5">
        <f t="shared" si="211"/>
        <v>1.028733089576982E-4</v>
      </c>
      <c r="BA153" s="5">
        <f t="shared" si="212"/>
        <v>4.8348335684998101E-5</v>
      </c>
      <c r="BB153" s="5">
        <f t="shared" si="213"/>
        <v>1.7042041229108869E-5</v>
      </c>
      <c r="BC153" s="5">
        <f t="shared" si="214"/>
        <v>4.8056449536857792E-6</v>
      </c>
      <c r="BD153" s="5">
        <f t="shared" si="215"/>
        <v>1.0165085239876982E-3</v>
      </c>
      <c r="BE153" s="5">
        <f t="shared" si="216"/>
        <v>9.793727610000059E-4</v>
      </c>
      <c r="BF153" s="5">
        <f t="shared" si="217"/>
        <v>4.7179683315689679E-4</v>
      </c>
      <c r="BG153" s="5">
        <f t="shared" si="218"/>
        <v>1.5152027953727921E-4</v>
      </c>
      <c r="BH153" s="5">
        <f t="shared" si="219"/>
        <v>3.6496210070077521E-5</v>
      </c>
      <c r="BI153" s="5">
        <f t="shared" si="220"/>
        <v>7.032581267916771E-6</v>
      </c>
      <c r="BJ153" s="8">
        <f t="shared" si="221"/>
        <v>0.25720664981341562</v>
      </c>
      <c r="BK153" s="8">
        <f t="shared" si="222"/>
        <v>0.26991099098365723</v>
      </c>
      <c r="BL153" s="8">
        <f t="shared" si="223"/>
        <v>0.42879231376317917</v>
      </c>
      <c r="BM153" s="8">
        <f t="shared" si="224"/>
        <v>0.42261331655542106</v>
      </c>
      <c r="BN153" s="8">
        <f t="shared" si="225"/>
        <v>0.57667215811442851</v>
      </c>
    </row>
    <row r="154" spans="1:66" x14ac:dyDescent="0.25">
      <c r="A154" t="s">
        <v>130</v>
      </c>
      <c r="B154" t="s">
        <v>442</v>
      </c>
      <c r="C154" t="s">
        <v>131</v>
      </c>
      <c r="D154" s="7" t="s">
        <v>490</v>
      </c>
      <c r="E154">
        <f>VLOOKUP(A154,home!$A$2:$E$405,3,FALSE)</f>
        <v>1.631</v>
      </c>
      <c r="F154">
        <f>VLOOKUP(B154,home!$B$2:$E$405,3,FALSE)</f>
        <v>0.70069999999999999</v>
      </c>
      <c r="G154">
        <f>VLOOKUP(C154,away!$B$2:$E$405,4,FALSE)</f>
        <v>1.1387</v>
      </c>
      <c r="H154">
        <f>VLOOKUP(A154,away!$A$2:$E$405,3,FALSE)</f>
        <v>1.2738</v>
      </c>
      <c r="I154">
        <f>VLOOKUP(C154,away!$B$2:$E$405,3,FALSE)</f>
        <v>0.56079999999999997</v>
      </c>
      <c r="J154">
        <f>VLOOKUP(B154,home!$B$2:$E$405,4,FALSE)</f>
        <v>1.0094000000000001</v>
      </c>
      <c r="K154" s="3">
        <f t="shared" si="170"/>
        <v>1.3013538437900001</v>
      </c>
      <c r="L154" s="3">
        <f t="shared" si="171"/>
        <v>0.72106190217599997</v>
      </c>
      <c r="M154" s="5">
        <f t="shared" si="172"/>
        <v>0.13233538994125796</v>
      </c>
      <c r="N154" s="5">
        <f t="shared" si="173"/>
        <v>0.17221516836950451</v>
      </c>
      <c r="O154" s="5">
        <f t="shared" si="174"/>
        <v>9.5422007996246158E-2</v>
      </c>
      <c r="P154" s="5">
        <f t="shared" si="175"/>
        <v>0.12417779688807504</v>
      </c>
      <c r="Q154" s="5">
        <f t="shared" si="176"/>
        <v>0.11205643565829841</v>
      </c>
      <c r="R154" s="5">
        <f t="shared" si="177"/>
        <v>3.4402587297613363E-2</v>
      </c>
      <c r="S154" s="5">
        <f t="shared" si="178"/>
        <v>2.9130766242538804E-2</v>
      </c>
      <c r="T154" s="5">
        <f t="shared" si="179"/>
        <v>8.079962664683521E-2</v>
      </c>
      <c r="U154" s="5">
        <f t="shared" si="180"/>
        <v>4.4769939216070177E-2</v>
      </c>
      <c r="V154" s="5">
        <f t="shared" si="181"/>
        <v>3.0372276710172153E-3</v>
      </c>
      <c r="W154" s="5">
        <f t="shared" si="182"/>
        <v>4.8608357755111159E-2</v>
      </c>
      <c r="X154" s="5">
        <f t="shared" si="183"/>
        <v>3.5049634904551971E-2</v>
      </c>
      <c r="Y154" s="5">
        <f t="shared" si="184"/>
        <v>1.2636478207425285E-2</v>
      </c>
      <c r="Z154" s="5">
        <f t="shared" si="185"/>
        <v>8.2687983455309953E-3</v>
      </c>
      <c r="AA154" s="5">
        <f t="shared" si="186"/>
        <v>1.0760632510481153E-2</v>
      </c>
      <c r="AB154" s="5">
        <f t="shared" si="187"/>
        <v>7.0016952395631459E-3</v>
      </c>
      <c r="AC154" s="5">
        <f t="shared" si="188"/>
        <v>1.7812517923296631E-4</v>
      </c>
      <c r="AD154" s="5">
        <f t="shared" si="189"/>
        <v>1.5814168301233344E-2</v>
      </c>
      <c r="AE154" s="5">
        <f t="shared" si="190"/>
        <v>1.1402994276618715E-2</v>
      </c>
      <c r="AF154" s="5">
        <f t="shared" si="191"/>
        <v>4.1111323718003656E-3</v>
      </c>
      <c r="AG154" s="5">
        <f t="shared" si="192"/>
        <v>9.8812697603590073E-4</v>
      </c>
      <c r="AH154" s="5">
        <f t="shared" si="193"/>
        <v>1.4905788659345851E-3</v>
      </c>
      <c r="AI154" s="5">
        <f t="shared" si="194"/>
        <v>1.9397705366561112E-3</v>
      </c>
      <c r="AJ154" s="5">
        <f t="shared" si="195"/>
        <v>1.2621639219740112E-3</v>
      </c>
      <c r="AK154" s="5">
        <f t="shared" si="196"/>
        <v>5.4750729045131385E-4</v>
      </c>
      <c r="AL154" s="5">
        <f t="shared" si="197"/>
        <v>6.6857980581798047E-6</v>
      </c>
      <c r="AM154" s="5">
        <f t="shared" si="198"/>
        <v>4.1159657410303925E-3</v>
      </c>
      <c r="AN154" s="5">
        <f t="shared" si="199"/>
        <v>2.9678660865186243E-3</v>
      </c>
      <c r="AO154" s="5">
        <f t="shared" si="200"/>
        <v>1.07000758287438E-3</v>
      </c>
      <c r="AP154" s="5">
        <f t="shared" si="201"/>
        <v>2.5718056768338145E-4</v>
      </c>
      <c r="AQ154" s="5">
        <f t="shared" si="202"/>
        <v>4.6360777334120625E-5</v>
      </c>
      <c r="AR154" s="5">
        <f t="shared" si="203"/>
        <v>2.1495992648282747E-4</v>
      </c>
      <c r="AS154" s="5">
        <f t="shared" si="204"/>
        <v>2.7973892658924329E-4</v>
      </c>
      <c r="AT154" s="5">
        <f t="shared" si="205"/>
        <v>1.8201966368730027E-4</v>
      </c>
      <c r="AU154" s="5">
        <f t="shared" si="206"/>
        <v>7.8957329661610452E-5</v>
      </c>
      <c r="AV154" s="5">
        <f t="shared" si="207"/>
        <v>2.5687856112632737E-5</v>
      </c>
      <c r="AW154" s="5">
        <f t="shared" si="208"/>
        <v>1.7426842376947327E-7</v>
      </c>
      <c r="AX154" s="5">
        <f t="shared" si="209"/>
        <v>8.9272130633297718E-4</v>
      </c>
      <c r="AY154" s="5">
        <f t="shared" si="210"/>
        <v>6.4370732325750007E-4</v>
      </c>
      <c r="AZ154" s="5">
        <f t="shared" si="211"/>
        <v>2.3207641347633716E-4</v>
      </c>
      <c r="BA154" s="5">
        <f t="shared" si="212"/>
        <v>5.5780486717143847E-5</v>
      </c>
      <c r="BB154" s="5">
        <f t="shared" si="213"/>
        <v>1.005529596414171E-5</v>
      </c>
      <c r="BC154" s="5">
        <f t="shared" si="214"/>
        <v>1.450098166969336E-6</v>
      </c>
      <c r="BD154" s="5">
        <f t="shared" si="215"/>
        <v>2.5833235580220097E-5</v>
      </c>
      <c r="BE154" s="5">
        <f t="shared" si="216"/>
        <v>3.3618180419852014E-5</v>
      </c>
      <c r="BF154" s="5">
        <f t="shared" si="217"/>
        <v>2.1874574155300077E-5</v>
      </c>
      <c r="BG154" s="5">
        <f t="shared" si="218"/>
        <v>9.4888537194230509E-6</v>
      </c>
      <c r="BH154" s="5">
        <f t="shared" si="219"/>
        <v>3.0870890652330566E-6</v>
      </c>
      <c r="BI154" s="5">
        <f t="shared" si="220"/>
        <v>8.0347904423262237E-7</v>
      </c>
      <c r="BJ154" s="8">
        <f t="shared" si="221"/>
        <v>0.50397529514677086</v>
      </c>
      <c r="BK154" s="8">
        <f t="shared" si="222"/>
        <v>0.28950969904343771</v>
      </c>
      <c r="BL154" s="8">
        <f t="shared" si="223"/>
        <v>0.19847295198950796</v>
      </c>
      <c r="BM154" s="8">
        <f t="shared" si="224"/>
        <v>0.32897382531941832</v>
      </c>
      <c r="BN154" s="8">
        <f t="shared" si="225"/>
        <v>0.67060938615099541</v>
      </c>
    </row>
    <row r="155" spans="1:66" s="10" customFormat="1" x14ac:dyDescent="0.25">
      <c r="A155" t="s">
        <v>130</v>
      </c>
      <c r="B155" t="s">
        <v>419</v>
      </c>
      <c r="C155" t="s">
        <v>344</v>
      </c>
      <c r="D155" s="7" t="s">
        <v>490</v>
      </c>
      <c r="E155">
        <f>VLOOKUP(A155,home!$A$2:$E$405,3,FALSE)</f>
        <v>1.631</v>
      </c>
      <c r="F155">
        <f>VLOOKUP(B155,home!$B$2:$E$405,3,FALSE)</f>
        <v>1.3138000000000001</v>
      </c>
      <c r="G155">
        <f>VLOOKUP(C155,away!$B$2:$E$405,4,FALSE)</f>
        <v>1.2262</v>
      </c>
      <c r="H155">
        <f>VLOOKUP(A155,away!$A$2:$E$405,3,FALSE)</f>
        <v>1.2738</v>
      </c>
      <c r="I155">
        <f>VLOOKUP(C155,away!$B$2:$E$405,3,FALSE)</f>
        <v>0.78510000000000002</v>
      </c>
      <c r="J155">
        <f>VLOOKUP(B155,home!$B$2:$E$405,4,FALSE)</f>
        <v>1.5701000000000001</v>
      </c>
      <c r="K155" s="3">
        <f t="shared" si="170"/>
        <v>2.6275109243599997</v>
      </c>
      <c r="L155" s="3">
        <f t="shared" si="171"/>
        <v>1.5701948026380002</v>
      </c>
      <c r="M155" s="5">
        <f t="shared" si="172"/>
        <v>1.503002026374905E-2</v>
      </c>
      <c r="N155" s="5">
        <f t="shared" si="173"/>
        <v>3.9491542436352785E-2</v>
      </c>
      <c r="O155" s="5">
        <f t="shared" si="174"/>
        <v>2.3600059701682583E-2</v>
      </c>
      <c r="P155" s="5">
        <f t="shared" si="175"/>
        <v>6.2009414681719173E-2</v>
      </c>
      <c r="Q155" s="5">
        <f t="shared" si="176"/>
        <v>5.1882229585671749E-2</v>
      </c>
      <c r="R155" s="5">
        <f t="shared" si="177"/>
        <v>1.8528345542764255E-2</v>
      </c>
      <c r="S155" s="5">
        <f t="shared" si="178"/>
        <v>6.395812250572247E-2</v>
      </c>
      <c r="T155" s="5">
        <f t="shared" si="179"/>
        <v>8.1465207244693263E-2</v>
      </c>
      <c r="U155" s="5">
        <f t="shared" si="180"/>
        <v>4.8683430323929973E-2</v>
      </c>
      <c r="V155" s="5">
        <f t="shared" si="181"/>
        <v>2.9319142409106547E-2</v>
      </c>
      <c r="W155" s="5">
        <f t="shared" si="182"/>
        <v>4.5440375005502028E-2</v>
      </c>
      <c r="X155" s="5">
        <f t="shared" si="183"/>
        <v>7.1350240663560965E-2</v>
      </c>
      <c r="Y155" s="5">
        <f t="shared" si="184"/>
        <v>5.6016888528446974E-2</v>
      </c>
      <c r="Z155" s="5">
        <f t="shared" si="185"/>
        <v>9.6977039575764628E-3</v>
      </c>
      <c r="AA155" s="5">
        <f t="shared" si="186"/>
        <v>2.5480823089741353E-2</v>
      </c>
      <c r="AB155" s="5">
        <f t="shared" si="187"/>
        <v>3.3475570514989977E-2</v>
      </c>
      <c r="AC155" s="5">
        <f t="shared" si="188"/>
        <v>7.5601314396746763E-3</v>
      </c>
      <c r="AD155" s="5">
        <f t="shared" si="189"/>
        <v>2.9848770433492919E-2</v>
      </c>
      <c r="AE155" s="5">
        <f t="shared" si="190"/>
        <v>4.6868384199805387E-2</v>
      </c>
      <c r="AF155" s="5">
        <f t="shared" si="191"/>
        <v>3.6796246639287697E-2</v>
      </c>
      <c r="AG155" s="5">
        <f t="shared" si="192"/>
        <v>1.9259091743198505E-2</v>
      </c>
      <c r="AH155" s="5">
        <f t="shared" si="193"/>
        <v>3.8068210879271301E-3</v>
      </c>
      <c r="AI155" s="5">
        <f t="shared" si="194"/>
        <v>1.0002463995612552E-2</v>
      </c>
      <c r="AJ155" s="5">
        <f t="shared" si="195"/>
        <v>1.3140791709494781E-2</v>
      </c>
      <c r="AK155" s="5">
        <f t="shared" si="196"/>
        <v>1.1509191257145616E-2</v>
      </c>
      <c r="AL155" s="5">
        <f t="shared" si="197"/>
        <v>1.24763458003257E-3</v>
      </c>
      <c r="AM155" s="5">
        <f t="shared" si="198"/>
        <v>1.568559407854327E-2</v>
      </c>
      <c r="AN155" s="5">
        <f t="shared" si="199"/>
        <v>2.4629438298418037E-2</v>
      </c>
      <c r="AO155" s="5">
        <f t="shared" si="200"/>
        <v>1.9336508004034657E-2</v>
      </c>
      <c r="AP155" s="5">
        <f t="shared" si="201"/>
        <v>1.0120694789701103E-2</v>
      </c>
      <c r="AQ155" s="5">
        <f t="shared" si="202"/>
        <v>3.9728655894685381E-3</v>
      </c>
      <c r="AR155" s="5">
        <f t="shared" si="203"/>
        <v>1.1954901373671827E-3</v>
      </c>
      <c r="AS155" s="5">
        <f t="shared" si="204"/>
        <v>3.1411633958969083E-3</v>
      </c>
      <c r="AT155" s="5">
        <f t="shared" si="205"/>
        <v>4.1267205689594424E-3</v>
      </c>
      <c r="AU155" s="5">
        <f t="shared" si="206"/>
        <v>3.6143344589073486E-3</v>
      </c>
      <c r="AV155" s="5">
        <f t="shared" si="207"/>
        <v>2.3741758187674623E-3</v>
      </c>
      <c r="AW155" s="5">
        <f t="shared" si="208"/>
        <v>1.4298252705599666E-4</v>
      </c>
      <c r="AX155" s="5">
        <f t="shared" si="209"/>
        <v>6.8690116327415002E-3</v>
      </c>
      <c r="AY155" s="5">
        <f t="shared" si="210"/>
        <v>1.0785686364990667E-2</v>
      </c>
      <c r="AZ155" s="5">
        <f t="shared" si="211"/>
        <v>8.4678143365959462E-3</v>
      </c>
      <c r="BA155" s="5">
        <f t="shared" si="212"/>
        <v>4.4320393536754999E-3</v>
      </c>
      <c r="BB155" s="5">
        <f t="shared" si="213"/>
        <v>1.7397912895570872E-3</v>
      </c>
      <c r="BC155" s="5">
        <f t="shared" si="214"/>
        <v>5.4636224810748009E-4</v>
      </c>
      <c r="BD155" s="5">
        <f t="shared" si="215"/>
        <v>3.1285873338315694E-4</v>
      </c>
      <c r="BE155" s="5">
        <f t="shared" si="216"/>
        <v>8.2203973974567725E-4</v>
      </c>
      <c r="BF155" s="5">
        <f t="shared" si="217"/>
        <v>1.0799591982199094E-3</v>
      </c>
      <c r="BG155" s="5">
        <f t="shared" si="218"/>
        <v>9.458681970619593E-4</v>
      </c>
      <c r="BH155" s="5">
        <f t="shared" si="219"/>
        <v>6.213197551962488E-4</v>
      </c>
      <c r="BI155" s="5">
        <f t="shared" si="220"/>
        <v>3.2650488885976468E-4</v>
      </c>
      <c r="BJ155" s="8">
        <f t="shared" si="221"/>
        <v>0.58500478246584597</v>
      </c>
      <c r="BK155" s="8">
        <f t="shared" si="222"/>
        <v>0.18991015224499516</v>
      </c>
      <c r="BL155" s="8">
        <f t="shared" si="223"/>
        <v>0.20678793211565327</v>
      </c>
      <c r="BM155" s="8">
        <f t="shared" si="224"/>
        <v>0.77021625473419675</v>
      </c>
      <c r="BN155" s="8">
        <f t="shared" si="225"/>
        <v>0.21054161221193959</v>
      </c>
    </row>
    <row r="156" spans="1:66" x14ac:dyDescent="0.25">
      <c r="A156" t="s">
        <v>130</v>
      </c>
      <c r="B156" t="s">
        <v>467</v>
      </c>
      <c r="C156" t="s">
        <v>332</v>
      </c>
      <c r="D156" s="7" t="s">
        <v>490</v>
      </c>
      <c r="E156">
        <f>VLOOKUP(A156,home!$A$2:$E$405,3,FALSE)</f>
        <v>1.631</v>
      </c>
      <c r="F156">
        <f>VLOOKUP(B156,home!$B$2:$E$405,3,FALSE)</f>
        <v>1.1387</v>
      </c>
      <c r="G156">
        <f>VLOOKUP(C156,away!$B$2:$E$405,4,FALSE)</f>
        <v>0.43790000000000001</v>
      </c>
      <c r="H156">
        <f>VLOOKUP(A156,away!$A$2:$E$405,3,FALSE)</f>
        <v>1.2738</v>
      </c>
      <c r="I156">
        <f>VLOOKUP(C156,away!$B$2:$E$405,3,FALSE)</f>
        <v>1.3458000000000001</v>
      </c>
      <c r="J156">
        <f>VLOOKUP(B156,home!$B$2:$E$405,4,FALSE)</f>
        <v>0.67290000000000005</v>
      </c>
      <c r="K156" s="3">
        <f t="shared" si="170"/>
        <v>0.81327650663000006</v>
      </c>
      <c r="L156" s="3">
        <f t="shared" si="171"/>
        <v>1.1535390389160003</v>
      </c>
      <c r="M156" s="5">
        <f t="shared" si="172"/>
        <v>0.13990165807170724</v>
      </c>
      <c r="N156" s="5">
        <f t="shared" si="173"/>
        <v>0.1137787317483028</v>
      </c>
      <c r="O156" s="5">
        <f t="shared" si="174"/>
        <v>0.16138202419479203</v>
      </c>
      <c r="P156" s="5">
        <f t="shared" si="175"/>
        <v>0.13124820887001862</v>
      </c>
      <c r="Q156" s="5">
        <f t="shared" si="176"/>
        <v>4.6266784742525789E-2</v>
      </c>
      <c r="R156" s="5">
        <f t="shared" si="177"/>
        <v>9.3080232543989561E-2</v>
      </c>
      <c r="S156" s="5">
        <f t="shared" si="178"/>
        <v>3.0782502096506112E-2</v>
      </c>
      <c r="T156" s="5">
        <f t="shared" si="179"/>
        <v>5.3370542405626664E-2</v>
      </c>
      <c r="U156" s="5">
        <f t="shared" si="180"/>
        <v>7.5699966359683873E-2</v>
      </c>
      <c r="V156" s="5">
        <f t="shared" si="181"/>
        <v>3.2087208181249892E-3</v>
      </c>
      <c r="W156" s="5">
        <f t="shared" si="182"/>
        <v>1.2542563022801186E-2</v>
      </c>
      <c r="X156" s="5">
        <f t="shared" si="183"/>
        <v>1.4468336094865444E-2</v>
      </c>
      <c r="Y156" s="5">
        <f t="shared" si="184"/>
        <v>8.3448952567923805E-3</v>
      </c>
      <c r="Z156" s="5">
        <f t="shared" si="185"/>
        <v>3.5790560663623829E-2</v>
      </c>
      <c r="AA156" s="5">
        <f t="shared" si="186"/>
        <v>2.9107622146841084E-2</v>
      </c>
      <c r="AB156" s="5">
        <f t="shared" si="187"/>
        <v>1.1836272627944469E-2</v>
      </c>
      <c r="AC156" s="5">
        <f t="shared" si="188"/>
        <v>1.8814057761514736E-4</v>
      </c>
      <c r="AD156" s="5">
        <f t="shared" si="189"/>
        <v>2.5501429598425904E-3</v>
      </c>
      <c r="AE156" s="5">
        <f t="shared" si="190"/>
        <v>2.9416894589952259E-3</v>
      </c>
      <c r="AF156" s="5">
        <f t="shared" si="191"/>
        <v>1.6966768156593409E-3</v>
      </c>
      <c r="AG156" s="5">
        <f t="shared" si="192"/>
        <v>6.5239431442891166E-4</v>
      </c>
      <c r="AH156" s="5">
        <f t="shared" si="193"/>
        <v>1.0321452237545355E-2</v>
      </c>
      <c r="AI156" s="5">
        <f t="shared" si="194"/>
        <v>8.3941946190992846E-3</v>
      </c>
      <c r="AJ156" s="5">
        <f t="shared" si="195"/>
        <v>3.4134006378967047E-3</v>
      </c>
      <c r="AK156" s="5">
        <f t="shared" si="196"/>
        <v>9.2534618217241524E-4</v>
      </c>
      <c r="AL156" s="5">
        <f t="shared" si="197"/>
        <v>7.0601347169458805E-6</v>
      </c>
      <c r="AM156" s="5">
        <f t="shared" si="198"/>
        <v>4.1479427155757418E-4</v>
      </c>
      <c r="AN156" s="5">
        <f t="shared" si="199"/>
        <v>4.7848138536038656E-4</v>
      </c>
      <c r="AO156" s="5">
        <f t="shared" si="200"/>
        <v>2.7597347870390832E-4</v>
      </c>
      <c r="AP156" s="5">
        <f t="shared" si="201"/>
        <v>1.0611539379680385E-4</v>
      </c>
      <c r="AQ156" s="5">
        <f t="shared" si="202"/>
        <v>3.060206234363949E-5</v>
      </c>
      <c r="AR156" s="5">
        <f t="shared" si="203"/>
        <v>2.3812396188630926E-3</v>
      </c>
      <c r="AS156" s="5">
        <f t="shared" si="204"/>
        <v>1.9366062386779288E-3</v>
      </c>
      <c r="AT156" s="5">
        <f t="shared" si="205"/>
        <v>7.874981782549249E-4</v>
      </c>
      <c r="AU156" s="5">
        <f t="shared" si="206"/>
        <v>2.1348458912955146E-4</v>
      </c>
      <c r="AV156" s="5">
        <f t="shared" si="207"/>
        <v>4.3405500216655622E-5</v>
      </c>
      <c r="AW156" s="5">
        <f t="shared" si="208"/>
        <v>1.839844043054783E-7</v>
      </c>
      <c r="AX156" s="5">
        <f t="shared" si="209"/>
        <v>5.62237393570799E-5</v>
      </c>
      <c r="AY156" s="5">
        <f t="shared" si="210"/>
        <v>6.4856278262229655E-5</v>
      </c>
      <c r="AZ156" s="5">
        <f t="shared" si="211"/>
        <v>3.7407124447140536E-5</v>
      </c>
      <c r="BA156" s="5">
        <f t="shared" si="212"/>
        <v>1.4383526127788564E-5</v>
      </c>
      <c r="BB156" s="5">
        <f t="shared" si="213"/>
        <v>4.147989726418099E-6</v>
      </c>
      <c r="BC156" s="5">
        <f t="shared" si="214"/>
        <v>9.5697361648915466E-7</v>
      </c>
      <c r="BD156" s="5">
        <f t="shared" si="215"/>
        <v>4.5780881022867292E-4</v>
      </c>
      <c r="BE156" s="5">
        <f t="shared" si="216"/>
        <v>3.7232514988721176E-4</v>
      </c>
      <c r="BF156" s="5">
        <f t="shared" si="217"/>
        <v>1.5140164861538136E-4</v>
      </c>
      <c r="BG156" s="5">
        <f t="shared" si="218"/>
        <v>4.104380129464671E-5</v>
      </c>
      <c r="BH156" s="5">
        <f t="shared" si="219"/>
        <v>8.3449898339315368E-6</v>
      </c>
      <c r="BI156" s="5">
        <f t="shared" si="220"/>
        <v>1.3573568360005413E-6</v>
      </c>
      <c r="BJ156" s="8">
        <f t="shared" si="221"/>
        <v>0.25809669904313975</v>
      </c>
      <c r="BK156" s="8">
        <f t="shared" si="222"/>
        <v>0.3054011468469513</v>
      </c>
      <c r="BL156" s="8">
        <f t="shared" si="223"/>
        <v>0.40055502743180277</v>
      </c>
      <c r="BM156" s="8">
        <f t="shared" si="224"/>
        <v>0.31412112152032368</v>
      </c>
      <c r="BN156" s="8">
        <f t="shared" si="225"/>
        <v>0.68565764017133601</v>
      </c>
    </row>
    <row r="157" spans="1:66" x14ac:dyDescent="0.25">
      <c r="A157" t="s">
        <v>130</v>
      </c>
      <c r="B157" t="s">
        <v>466</v>
      </c>
      <c r="C157" t="s">
        <v>290</v>
      </c>
      <c r="D157" s="7" t="s">
        <v>490</v>
      </c>
      <c r="E157">
        <f>VLOOKUP(A157,home!$A$2:$E$405,3,FALSE)</f>
        <v>1.631</v>
      </c>
      <c r="F157">
        <f>VLOOKUP(B157,home!$B$2:$E$405,3,FALSE)</f>
        <v>0.87590000000000001</v>
      </c>
      <c r="G157">
        <f>VLOOKUP(C157,away!$B$2:$E$405,4,FALSE)</f>
        <v>0.87590000000000001</v>
      </c>
      <c r="H157">
        <f>VLOOKUP(A157,away!$A$2:$E$405,3,FALSE)</f>
        <v>1.2738</v>
      </c>
      <c r="I157">
        <f>VLOOKUP(C157,away!$B$2:$E$405,3,FALSE)</f>
        <v>1.6822999999999999</v>
      </c>
      <c r="J157">
        <f>VLOOKUP(B157,home!$B$2:$E$405,4,FALSE)</f>
        <v>1.7944</v>
      </c>
      <c r="K157" s="3">
        <f t="shared" si="170"/>
        <v>1.25130452111</v>
      </c>
      <c r="L157" s="3">
        <f t="shared" si="171"/>
        <v>3.8452444150559999</v>
      </c>
      <c r="M157" s="5">
        <f t="shared" si="172"/>
        <v>6.1178231745362662E-3</v>
      </c>
      <c r="N157" s="5">
        <f t="shared" si="173"/>
        <v>7.6552597976487623E-3</v>
      </c>
      <c r="O157" s="5">
        <f t="shared" si="174"/>
        <v>2.3524525394185744E-2</v>
      </c>
      <c r="P157" s="5">
        <f t="shared" si="175"/>
        <v>2.9436344982711627E-2</v>
      </c>
      <c r="Q157" s="5">
        <f t="shared" si="176"/>
        <v>4.7895305975347606E-3</v>
      </c>
      <c r="R157" s="5">
        <f t="shared" si="177"/>
        <v>4.5228774944417904E-2</v>
      </c>
      <c r="S157" s="5">
        <f t="shared" si="178"/>
        <v>3.5408771274551158E-2</v>
      </c>
      <c r="T157" s="5">
        <f t="shared" si="179"/>
        <v>1.8416915780910363E-2</v>
      </c>
      <c r="U157" s="5">
        <f t="shared" si="180"/>
        <v>5.659497057221681E-2</v>
      </c>
      <c r="V157" s="5">
        <f t="shared" si="181"/>
        <v>1.8930204727973625E-2</v>
      </c>
      <c r="W157" s="5">
        <f t="shared" si="182"/>
        <v>1.997720430229975E-3</v>
      </c>
      <c r="X157" s="5">
        <f t="shared" si="183"/>
        <v>7.6817233271850799E-3</v>
      </c>
      <c r="Y157" s="5">
        <f t="shared" si="184"/>
        <v>1.4769051860931916E-2</v>
      </c>
      <c r="Z157" s="5">
        <f t="shared" si="185"/>
        <v>5.7971898084949229E-2</v>
      </c>
      <c r="AA157" s="5">
        <f t="shared" si="186"/>
        <v>7.254049817102512E-2</v>
      </c>
      <c r="AB157" s="5">
        <f t="shared" si="187"/>
        <v>4.5385126662487715E-2</v>
      </c>
      <c r="AC157" s="5">
        <f t="shared" si="188"/>
        <v>5.6927523592596061E-3</v>
      </c>
      <c r="AD157" s="5">
        <f t="shared" si="189"/>
        <v>6.2493915156514599E-4</v>
      </c>
      <c r="AE157" s="5">
        <f t="shared" si="190"/>
        <v>2.4030437823057125E-3</v>
      </c>
      <c r="AF157" s="5">
        <f t="shared" si="191"/>
        <v>4.6201453415230451E-3</v>
      </c>
      <c r="AG157" s="5">
        <f t="shared" si="192"/>
        <v>5.9218626904128284E-3</v>
      </c>
      <c r="AH157" s="5">
        <f t="shared" si="193"/>
        <v>5.5729029335336661E-2</v>
      </c>
      <c r="AI157" s="5">
        <f t="shared" si="194"/>
        <v>6.9733986364378581E-2</v>
      </c>
      <c r="AJ157" s="5">
        <f t="shared" si="195"/>
        <v>4.3629226206385013E-2</v>
      </c>
      <c r="AK157" s="5">
        <f t="shared" si="196"/>
        <v>1.8197816001526815E-2</v>
      </c>
      <c r="AL157" s="5">
        <f t="shared" si="197"/>
        <v>1.0956434507345062E-3</v>
      </c>
      <c r="AM157" s="5">
        <f t="shared" si="198"/>
        <v>1.5639783715442284E-4</v>
      </c>
      <c r="AN157" s="5">
        <f t="shared" si="199"/>
        <v>6.0138790984488215E-4</v>
      </c>
      <c r="AO157" s="5">
        <f t="shared" si="200"/>
        <v>1.1562417508066175E-3</v>
      </c>
      <c r="AP157" s="5">
        <f t="shared" si="201"/>
        <v>1.482010711581239E-3</v>
      </c>
      <c r="AQ157" s="5">
        <f t="shared" si="202"/>
        <v>1.4246733529402319E-3</v>
      </c>
      <c r="AR157" s="5">
        <f t="shared" si="203"/>
        <v>4.2858347761639048E-2</v>
      </c>
      <c r="AS157" s="5">
        <f t="shared" si="204"/>
        <v>5.3628844321443589E-2</v>
      </c>
      <c r="AT157" s="5">
        <f t="shared" si="205"/>
        <v>3.3553007680663362E-2</v>
      </c>
      <c r="AU157" s="5">
        <f t="shared" si="206"/>
        <v>1.3995010069217537E-2</v>
      </c>
      <c r="AV157" s="5">
        <f t="shared" si="207"/>
        <v>4.3780048431479729E-3</v>
      </c>
      <c r="AW157" s="5">
        <f t="shared" si="208"/>
        <v>1.4643797345048227E-4</v>
      </c>
      <c r="AX157" s="5">
        <f t="shared" si="209"/>
        <v>3.2616886787192459E-5</v>
      </c>
      <c r="AY157" s="5">
        <f t="shared" si="210"/>
        <v>1.2541990175496563E-4</v>
      </c>
      <c r="AZ157" s="5">
        <f t="shared" si="211"/>
        <v>2.4113508838007695E-4</v>
      </c>
      <c r="BA157" s="5">
        <f t="shared" si="212"/>
        <v>3.0907445062250866E-4</v>
      </c>
      <c r="BB157" s="5">
        <f t="shared" si="213"/>
        <v>2.971167012731757E-4</v>
      </c>
      <c r="BC157" s="5">
        <f t="shared" si="214"/>
        <v>2.2849726723810811E-4</v>
      </c>
      <c r="BD157" s="5">
        <f t="shared" si="215"/>
        <v>2.7466803728161734E-2</v>
      </c>
      <c r="BE157" s="5">
        <f t="shared" si="216"/>
        <v>3.4369335685489777E-2</v>
      </c>
      <c r="BF157" s="5">
        <f t="shared" si="217"/>
        <v>2.1503252565400314E-2</v>
      </c>
      <c r="BG157" s="5">
        <f t="shared" si="218"/>
        <v>8.9690390512185379E-3</v>
      </c>
      <c r="BH157" s="5">
        <f t="shared" si="219"/>
        <v>2.8057497787004775E-3</v>
      </c>
      <c r="BI157" s="5">
        <f t="shared" si="220"/>
        <v>7.0216947663825739E-4</v>
      </c>
      <c r="BJ157" s="8">
        <f t="shared" si="221"/>
        <v>7.4934764618631008E-2</v>
      </c>
      <c r="BK157" s="8">
        <f t="shared" si="222"/>
        <v>9.6806959871521756E-2</v>
      </c>
      <c r="BL157" s="8">
        <f t="shared" si="223"/>
        <v>0.67479351861368086</v>
      </c>
      <c r="BM157" s="8">
        <f t="shared" si="224"/>
        <v>0.78777590036944334</v>
      </c>
      <c r="BN157" s="8">
        <f t="shared" si="225"/>
        <v>0.11675225889103506</v>
      </c>
    </row>
    <row r="158" spans="1:66" x14ac:dyDescent="0.25">
      <c r="A158" t="s">
        <v>130</v>
      </c>
      <c r="B158" t="s">
        <v>308</v>
      </c>
      <c r="C158" t="s">
        <v>441</v>
      </c>
      <c r="D158" s="7" t="s">
        <v>490</v>
      </c>
      <c r="E158">
        <f>VLOOKUP(A158,home!$A$2:$E$405,3,FALSE)</f>
        <v>1.631</v>
      </c>
      <c r="F158">
        <f>VLOOKUP(B158,home!$B$2:$E$405,3,FALSE)</f>
        <v>0.87590000000000001</v>
      </c>
      <c r="G158">
        <f>VLOOKUP(C158,away!$B$2:$E$405,4,FALSE)</f>
        <v>0.70069999999999999</v>
      </c>
      <c r="H158">
        <f>VLOOKUP(A158,away!$A$2:$E$405,3,FALSE)</f>
        <v>1.2738</v>
      </c>
      <c r="I158">
        <f>VLOOKUP(C158,away!$B$2:$E$405,3,FALSE)</f>
        <v>1.9066000000000001</v>
      </c>
      <c r="J158">
        <f>VLOOKUP(B158,home!$B$2:$E$405,4,FALSE)</f>
        <v>1.1214999999999999</v>
      </c>
      <c r="K158" s="3">
        <f t="shared" si="170"/>
        <v>1.0010150450299999</v>
      </c>
      <c r="L158" s="3">
        <f t="shared" si="171"/>
        <v>2.72370527022</v>
      </c>
      <c r="M158" s="5">
        <f t="shared" si="172"/>
        <v>2.4119845436475666E-2</v>
      </c>
      <c r="N158" s="5">
        <f t="shared" si="173"/>
        <v>2.4144328165710327E-2</v>
      </c>
      <c r="O158" s="5">
        <f t="shared" si="174"/>
        <v>6.5695350132220595E-2</v>
      </c>
      <c r="P158" s="5">
        <f t="shared" si="175"/>
        <v>6.5762033870866404E-2</v>
      </c>
      <c r="Q158" s="5">
        <f t="shared" si="176"/>
        <v>1.2084417873008808E-2</v>
      </c>
      <c r="R158" s="5">
        <f t="shared" si="177"/>
        <v>8.9467385692038714E-2</v>
      </c>
      <c r="S158" s="5">
        <f t="shared" si="178"/>
        <v>4.4824552361071093E-2</v>
      </c>
      <c r="T158" s="5">
        <f t="shared" si="179"/>
        <v>3.2914392648254853E-2</v>
      </c>
      <c r="U158" s="5">
        <f t="shared" si="180"/>
        <v>8.9558199117232506E-2</v>
      </c>
      <c r="V158" s="5">
        <f t="shared" si="181"/>
        <v>1.3579199466811902E-2</v>
      </c>
      <c r="W158" s="5">
        <f t="shared" si="182"/>
        <v>4.0322280337704167E-3</v>
      </c>
      <c r="X158" s="5">
        <f t="shared" si="183"/>
        <v>1.0982600746309313E-2</v>
      </c>
      <c r="Y158" s="5">
        <f t="shared" si="184"/>
        <v>1.4956683766722392E-2</v>
      </c>
      <c r="Z158" s="5">
        <f t="shared" si="185"/>
        <v>8.1227596640737088E-2</v>
      </c>
      <c r="AA158" s="5">
        <f t="shared" si="186"/>
        <v>8.1310046309006109E-2</v>
      </c>
      <c r="AB158" s="5">
        <f t="shared" si="187"/>
        <v>4.0696289833700564E-2</v>
      </c>
      <c r="AC158" s="5">
        <f t="shared" si="188"/>
        <v>2.3139549588626464E-3</v>
      </c>
      <c r="AD158" s="5">
        <f t="shared" si="189"/>
        <v>1.0090802316989802E-3</v>
      </c>
      <c r="AE158" s="5">
        <f t="shared" si="190"/>
        <v>2.7484371451533315E-3</v>
      </c>
      <c r="AF158" s="5">
        <f t="shared" si="191"/>
        <v>3.7429663685612704E-3</v>
      </c>
      <c r="AG158" s="5">
        <f t="shared" si="192"/>
        <v>3.3982457414355157E-3</v>
      </c>
      <c r="AH158" s="5">
        <f t="shared" si="193"/>
        <v>5.5310008264419994E-2</v>
      </c>
      <c r="AI158" s="5">
        <f t="shared" si="194"/>
        <v>5.5366150413418053E-2</v>
      </c>
      <c r="AJ158" s="5">
        <f t="shared" si="195"/>
        <v>2.7711174774612705E-2</v>
      </c>
      <c r="AK158" s="5">
        <f t="shared" si="196"/>
        <v>9.2464342882810479E-3</v>
      </c>
      <c r="AL158" s="5">
        <f t="shared" si="197"/>
        <v>2.5235714678380531E-4</v>
      </c>
      <c r="AM158" s="5">
        <f t="shared" si="198"/>
        <v>2.0202089871460761E-4</v>
      </c>
      <c r="AN158" s="5">
        <f t="shared" si="199"/>
        <v>5.5024538652355761E-4</v>
      </c>
      <c r="AO158" s="5">
        <f t="shared" si="200"/>
        <v>7.4935312959422751E-4</v>
      </c>
      <c r="AP158" s="5">
        <f t="shared" si="201"/>
        <v>6.8033902277721606E-4</v>
      </c>
      <c r="AQ158" s="5">
        <f t="shared" si="202"/>
        <v>4.6326074546865697E-4</v>
      </c>
      <c r="AR158" s="5">
        <f t="shared" si="203"/>
        <v>3.0129632201142488E-2</v>
      </c>
      <c r="AS158" s="5">
        <f t="shared" si="204"/>
        <v>3.0160215134563986E-2</v>
      </c>
      <c r="AT158" s="5">
        <f t="shared" si="205"/>
        <v>1.5095414555520026E-2</v>
      </c>
      <c r="AU158" s="5">
        <f t="shared" si="206"/>
        <v>5.0369123603467994E-3</v>
      </c>
      <c r="AV158" s="5">
        <f t="shared" si="207"/>
        <v>1.2605062633011784E-3</v>
      </c>
      <c r="AW158" s="5">
        <f t="shared" si="208"/>
        <v>1.9112338286443809E-5</v>
      </c>
      <c r="AX158" s="5">
        <f t="shared" si="209"/>
        <v>3.3704326503967317E-5</v>
      </c>
      <c r="AY158" s="5">
        <f t="shared" si="210"/>
        <v>9.1800651728071421E-5</v>
      </c>
      <c r="AZ158" s="5">
        <f t="shared" si="211"/>
        <v>1.2501895946068946E-4</v>
      </c>
      <c r="BA158" s="5">
        <f t="shared" si="212"/>
        <v>1.1350493292016679E-4</v>
      </c>
      <c r="BB158" s="5">
        <f t="shared" si="213"/>
        <v>7.7288495997656476E-5</v>
      </c>
      <c r="BC158" s="5">
        <f t="shared" si="214"/>
        <v>4.210221677523885E-5</v>
      </c>
      <c r="BD158" s="5">
        <f t="shared" si="215"/>
        <v>1.367737300267366E-2</v>
      </c>
      <c r="BE158" s="5">
        <f t="shared" si="216"/>
        <v>1.3691256152163479E-2</v>
      </c>
      <c r="BF158" s="5">
        <f t="shared" si="217"/>
        <v>6.8525766968375928E-3</v>
      </c>
      <c r="BG158" s="5">
        <f t="shared" si="218"/>
        <v>2.2865107902521374E-3</v>
      </c>
      <c r="BH158" s="5">
        <f t="shared" si="219"/>
        <v>5.7220792541645595E-4</v>
      </c>
      <c r="BI158" s="5">
        <f t="shared" si="220"/>
        <v>1.1455774844545536E-4</v>
      </c>
      <c r="BJ158" s="8">
        <f t="shared" si="221"/>
        <v>0.11314201948708927</v>
      </c>
      <c r="BK158" s="8">
        <f t="shared" si="222"/>
        <v>0.1509437438925996</v>
      </c>
      <c r="BL158" s="8">
        <f t="shared" si="223"/>
        <v>0.63323820165559364</v>
      </c>
      <c r="BM158" s="8">
        <f t="shared" si="224"/>
        <v>0.69720551219225746</v>
      </c>
      <c r="BN158" s="8">
        <f t="shared" si="225"/>
        <v>0.28127336117032053</v>
      </c>
    </row>
    <row r="159" spans="1:66" x14ac:dyDescent="0.25">
      <c r="A159" t="s">
        <v>130</v>
      </c>
      <c r="B159" t="s">
        <v>129</v>
      </c>
      <c r="C159" t="s">
        <v>274</v>
      </c>
      <c r="D159" s="7" t="s">
        <v>490</v>
      </c>
      <c r="E159">
        <f>VLOOKUP(A159,home!$A$2:$E$405,3,FALSE)</f>
        <v>1.631</v>
      </c>
      <c r="F159">
        <f>VLOOKUP(B159,home!$B$2:$E$405,3,FALSE)</f>
        <v>1.1387</v>
      </c>
      <c r="G159">
        <f>VLOOKUP(C159,away!$B$2:$E$405,4,FALSE)</f>
        <v>1.3138000000000001</v>
      </c>
      <c r="H159">
        <f>VLOOKUP(A159,away!$A$2:$E$405,3,FALSE)</f>
        <v>1.2738</v>
      </c>
      <c r="I159">
        <f>VLOOKUP(C159,away!$B$2:$E$405,3,FALSE)</f>
        <v>0.78510000000000002</v>
      </c>
      <c r="J159">
        <f>VLOOKUP(B159,home!$B$2:$E$405,4,FALSE)</f>
        <v>0.67290000000000005</v>
      </c>
      <c r="K159" s="3">
        <f t="shared" si="170"/>
        <v>2.4400152418600003</v>
      </c>
      <c r="L159" s="3">
        <f t="shared" si="171"/>
        <v>0.67294062970200008</v>
      </c>
      <c r="M159" s="5">
        <f t="shared" si="172"/>
        <v>4.4469315296124474E-2</v>
      </c>
      <c r="N159" s="5">
        <f t="shared" si="173"/>
        <v>0.10850580711762176</v>
      </c>
      <c r="O159" s="5">
        <f t="shared" si="174"/>
        <v>2.9925209037790786E-2</v>
      </c>
      <c r="P159" s="5">
        <f t="shared" si="175"/>
        <v>7.3017966168056142E-2</v>
      </c>
      <c r="Q159" s="5">
        <f t="shared" si="176"/>
        <v>0.13237791159865922</v>
      </c>
      <c r="R159" s="5">
        <f t="shared" si="177"/>
        <v>1.0068944506927456E-2</v>
      </c>
      <c r="S159" s="5">
        <f t="shared" si="178"/>
        <v>2.9973608474831003E-2</v>
      </c>
      <c r="T159" s="5">
        <f t="shared" si="179"/>
        <v>8.9082475189837446E-2</v>
      </c>
      <c r="U159" s="5">
        <f t="shared" si="180"/>
        <v>2.4568378066345518E-2</v>
      </c>
      <c r="V159" s="5">
        <f t="shared" si="181"/>
        <v>5.4684697001507717E-3</v>
      </c>
      <c r="W159" s="5">
        <f t="shared" si="182"/>
        <v>0.10766804066210807</v>
      </c>
      <c r="X159" s="5">
        <f t="shared" si="183"/>
        <v>7.2454199081939563E-2</v>
      </c>
      <c r="Y159" s="5">
        <f t="shared" si="184"/>
        <v>2.4378687177377237E-2</v>
      </c>
      <c r="Z159" s="5">
        <f t="shared" si="185"/>
        <v>2.2586006189754195E-3</v>
      </c>
      <c r="AA159" s="5">
        <f t="shared" si="186"/>
        <v>5.5110199355744545E-3</v>
      </c>
      <c r="AB159" s="5">
        <f t="shared" si="187"/>
        <v>6.7234863204979943E-3</v>
      </c>
      <c r="AC159" s="5">
        <f t="shared" si="188"/>
        <v>5.6119671072303427E-4</v>
      </c>
      <c r="AD159" s="5">
        <f t="shared" si="189"/>
        <v>6.5677915069186479E-2</v>
      </c>
      <c r="AE159" s="5">
        <f t="shared" si="190"/>
        <v>4.4197337524172833E-2</v>
      </c>
      <c r="AF159" s="5">
        <f t="shared" si="191"/>
        <v>1.4871092072334351E-2</v>
      </c>
      <c r="AG159" s="5">
        <f t="shared" si="192"/>
        <v>3.3357873545043666E-3</v>
      </c>
      <c r="AH159" s="5">
        <f t="shared" si="193"/>
        <v>3.7997603069466141E-4</v>
      </c>
      <c r="AI159" s="5">
        <f t="shared" si="194"/>
        <v>9.2714730643643712E-4</v>
      </c>
      <c r="AJ159" s="5">
        <f t="shared" si="195"/>
        <v>1.1311267795771757E-3</v>
      </c>
      <c r="AK159" s="5">
        <f t="shared" si="196"/>
        <v>9.1998886088144182E-4</v>
      </c>
      <c r="AL159" s="5">
        <f t="shared" si="197"/>
        <v>3.6859072071901345E-5</v>
      </c>
      <c r="AM159" s="5">
        <f t="shared" si="198"/>
        <v>3.2051022764480318E-2</v>
      </c>
      <c r="AN159" s="5">
        <f t="shared" si="199"/>
        <v>2.1568435441722524E-2</v>
      </c>
      <c r="AO159" s="5">
        <f t="shared" si="200"/>
        <v>7.2571382639198458E-3</v>
      </c>
      <c r="AP159" s="5">
        <f t="shared" si="201"/>
        <v>1.6278743977189004E-3</v>
      </c>
      <c r="AQ159" s="5">
        <f t="shared" si="202"/>
        <v>2.7386570556918016E-4</v>
      </c>
      <c r="AR159" s="5">
        <f t="shared" si="203"/>
        <v>5.1140261873466408E-5</v>
      </c>
      <c r="AS159" s="5">
        <f t="shared" si="204"/>
        <v>1.2478301844396988E-4</v>
      </c>
      <c r="AT159" s="5">
        <f t="shared" si="205"/>
        <v>1.5223623346429204E-4</v>
      </c>
      <c r="AU159" s="5">
        <f t="shared" si="206"/>
        <v>1.2381957667207668E-4</v>
      </c>
      <c r="AV159" s="5">
        <f t="shared" si="207"/>
        <v>7.5530413580129999E-5</v>
      </c>
      <c r="AW159" s="5">
        <f t="shared" si="208"/>
        <v>1.6811682765033057E-6</v>
      </c>
      <c r="AX159" s="5">
        <f t="shared" si="209"/>
        <v>1.3034164010422311E-2</v>
      </c>
      <c r="AY159" s="5">
        <f t="shared" si="210"/>
        <v>8.7712185368127374E-3</v>
      </c>
      <c r="AZ159" s="5">
        <f t="shared" si="211"/>
        <v>2.9512546627083092E-3</v>
      </c>
      <c r="BA159" s="5">
        <f t="shared" si="212"/>
        <v>6.6200639037796458E-4</v>
      </c>
      <c r="BB159" s="5">
        <f t="shared" si="213"/>
        <v>1.1137274930192387E-4</v>
      </c>
      <c r="BC159" s="5">
        <f t="shared" si="214"/>
        <v>1.4989449609375931E-5</v>
      </c>
      <c r="BD159" s="5">
        <f t="shared" si="215"/>
        <v>5.7357266713759419E-6</v>
      </c>
      <c r="BE159" s="5">
        <f t="shared" si="216"/>
        <v>1.3995260501300223E-5</v>
      </c>
      <c r="BF159" s="5">
        <f t="shared" si="217"/>
        <v>1.7074324468486892E-5</v>
      </c>
      <c r="BG159" s="5">
        <f t="shared" si="218"/>
        <v>1.3887203982523721E-5</v>
      </c>
      <c r="BH159" s="5">
        <f t="shared" si="219"/>
        <v>8.4712473460441921E-6</v>
      </c>
      <c r="BI159" s="5">
        <f t="shared" si="220"/>
        <v>4.1339945283827803E-6</v>
      </c>
      <c r="BJ159" s="8">
        <f t="shared" si="221"/>
        <v>0.75087259522038496</v>
      </c>
      <c r="BK159" s="8">
        <f t="shared" si="222"/>
        <v>0.16229863395877003</v>
      </c>
      <c r="BL159" s="8">
        <f t="shared" si="223"/>
        <v>8.0746084106257998E-2</v>
      </c>
      <c r="BM159" s="8">
        <f t="shared" si="224"/>
        <v>0.58904122281067206</v>
      </c>
      <c r="BN159" s="8">
        <f t="shared" si="225"/>
        <v>0.39836515372517983</v>
      </c>
    </row>
    <row r="160" spans="1:66" x14ac:dyDescent="0.25">
      <c r="A160" t="s">
        <v>130</v>
      </c>
      <c r="B160" t="s">
        <v>464</v>
      </c>
      <c r="C160" t="s">
        <v>105</v>
      </c>
      <c r="D160" s="7" t="s">
        <v>490</v>
      </c>
      <c r="E160">
        <f>VLOOKUP(A160,home!$A$2:$E$405,3,FALSE)</f>
        <v>1.631</v>
      </c>
      <c r="F160">
        <f>VLOOKUP(B160,home!$B$2:$E$405,3,FALSE)</f>
        <v>0.96350000000000002</v>
      </c>
      <c r="G160">
        <f>VLOOKUP(C160,away!$B$2:$E$405,4,FALSE)</f>
        <v>0.7883</v>
      </c>
      <c r="H160">
        <f>VLOOKUP(A160,away!$A$2:$E$405,3,FALSE)</f>
        <v>1.2738</v>
      </c>
      <c r="I160">
        <f>VLOOKUP(C160,away!$B$2:$E$405,3,FALSE)</f>
        <v>1.1214999999999999</v>
      </c>
      <c r="J160">
        <f>VLOOKUP(B160,home!$B$2:$E$405,4,FALSE)</f>
        <v>1.2337</v>
      </c>
      <c r="K160" s="3">
        <f t="shared" si="170"/>
        <v>1.2387886185499999</v>
      </c>
      <c r="L160" s="3">
        <f t="shared" si="171"/>
        <v>1.7624227377899999</v>
      </c>
      <c r="M160" s="5">
        <f t="shared" si="172"/>
        <v>4.9726795000579672E-2</v>
      </c>
      <c r="N160" s="5">
        <f t="shared" si="173"/>
        <v>6.1600987683687131E-2</v>
      </c>
      <c r="O160" s="5">
        <f t="shared" si="174"/>
        <v>8.7639634186443716E-2</v>
      </c>
      <c r="P160" s="5">
        <f t="shared" si="175"/>
        <v>0.10856698136405193</v>
      </c>
      <c r="Q160" s="5">
        <f t="shared" si="176"/>
        <v>3.8155301216995174E-2</v>
      </c>
      <c r="R160" s="5">
        <f t="shared" si="177"/>
        <v>7.7229042010893104E-2</v>
      </c>
      <c r="S160" s="5">
        <f t="shared" si="178"/>
        <v>5.9257737414833415E-2</v>
      </c>
      <c r="T160" s="5">
        <f t="shared" si="179"/>
        <v>6.724577043205876E-2</v>
      </c>
      <c r="U160" s="5">
        <f t="shared" si="180"/>
        <v>9.5670458264614164E-2</v>
      </c>
      <c r="V160" s="5">
        <f t="shared" si="181"/>
        <v>1.4375066073012008E-2</v>
      </c>
      <c r="W160" s="5">
        <f t="shared" si="182"/>
        <v>1.5755450961653532E-2</v>
      </c>
      <c r="X160" s="5">
        <f t="shared" si="183"/>
        <v>2.7767765018953502E-2</v>
      </c>
      <c r="Y160" s="5">
        <f t="shared" si="184"/>
        <v>2.4469270223506711E-2</v>
      </c>
      <c r="Z160" s="5">
        <f t="shared" si="185"/>
        <v>4.5370073219245723E-2</v>
      </c>
      <c r="AA160" s="5">
        <f t="shared" si="186"/>
        <v>5.6203930326781747E-2</v>
      </c>
      <c r="AB160" s="5">
        <f t="shared" si="187"/>
        <v>3.4812394603297214E-2</v>
      </c>
      <c r="AC160" s="5">
        <f t="shared" si="188"/>
        <v>1.961539963561795E-3</v>
      </c>
      <c r="AD160" s="5">
        <f t="shared" si="189"/>
        <v>4.8794183328547593E-3</v>
      </c>
      <c r="AE160" s="5">
        <f t="shared" si="190"/>
        <v>8.5995978170126022E-3</v>
      </c>
      <c r="AF160" s="5">
        <f t="shared" si="191"/>
        <v>7.5780633642761287E-3</v>
      </c>
      <c r="AG160" s="5">
        <f t="shared" si="192"/>
        <v>4.4519170605378782E-3</v>
      </c>
      <c r="AH160" s="5">
        <f t="shared" si="193"/>
        <v>1.999031216419896E-2</v>
      </c>
      <c r="AI160" s="5">
        <f t="shared" si="194"/>
        <v>2.4763771190271282E-2</v>
      </c>
      <c r="AJ160" s="5">
        <f t="shared" si="195"/>
        <v>1.5338538951442228E-2</v>
      </c>
      <c r="AK160" s="5">
        <f t="shared" si="196"/>
        <v>6.3337358260774947E-3</v>
      </c>
      <c r="AL160" s="5">
        <f t="shared" si="197"/>
        <v>1.7130279372831001E-4</v>
      </c>
      <c r="AM160" s="5">
        <f t="shared" si="198"/>
        <v>1.2089135791769382E-3</v>
      </c>
      <c r="AN160" s="5">
        <f t="shared" si="199"/>
        <v>2.1306167799645271E-3</v>
      </c>
      <c r="AO160" s="5">
        <f t="shared" si="200"/>
        <v>1.8775237292631981E-3</v>
      </c>
      <c r="AP160" s="5">
        <f t="shared" si="201"/>
        <v>1.1029968370645789E-3</v>
      </c>
      <c r="AQ160" s="5">
        <f t="shared" si="202"/>
        <v>4.8598667633826658E-4</v>
      </c>
      <c r="AR160" s="5">
        <f t="shared" si="203"/>
        <v>7.046276138740851E-3</v>
      </c>
      <c r="AS160" s="5">
        <f t="shared" si="204"/>
        <v>8.7288466838326053E-3</v>
      </c>
      <c r="AT160" s="5">
        <f t="shared" si="205"/>
        <v>5.4065979624998714E-3</v>
      </c>
      <c r="AU160" s="5">
        <f t="shared" si="206"/>
        <v>2.2325440070068204E-3</v>
      </c>
      <c r="AV160" s="5">
        <f t="shared" si="207"/>
        <v>6.9141252657301477E-4</v>
      </c>
      <c r="AW160" s="5">
        <f t="shared" si="208"/>
        <v>1.0388892175790317E-5</v>
      </c>
      <c r="AX160" s="5">
        <f t="shared" si="209"/>
        <v>2.4959806378248897E-4</v>
      </c>
      <c r="AY160" s="5">
        <f t="shared" si="210"/>
        <v>4.3989730291861718E-4</v>
      </c>
      <c r="AZ160" s="5">
        <f t="shared" si="211"/>
        <v>3.8764250447813315E-4</v>
      </c>
      <c r="BA160" s="5">
        <f t="shared" si="212"/>
        <v>2.2772998800870794E-4</v>
      </c>
      <c r="BB160" s="5">
        <f t="shared" si="213"/>
        <v>1.0033912723579777E-4</v>
      </c>
      <c r="BC160" s="5">
        <f t="shared" si="214"/>
        <v>3.5367991866074762E-5</v>
      </c>
      <c r="BD160" s="5">
        <f t="shared" si="215"/>
        <v>2.0697528806106658E-3</v>
      </c>
      <c r="BE160" s="5">
        <f t="shared" si="216"/>
        <v>2.5639863117115692E-3</v>
      </c>
      <c r="BF160" s="5">
        <f t="shared" si="217"/>
        <v>1.5881185305331425E-3</v>
      </c>
      <c r="BG160" s="5">
        <f t="shared" si="218"/>
        <v>6.5578105351093584E-4</v>
      </c>
      <c r="BH160" s="5">
        <f t="shared" si="219"/>
        <v>2.030935263375189E-4</v>
      </c>
      <c r="BI160" s="5">
        <f t="shared" si="220"/>
        <v>5.0317989785620611E-5</v>
      </c>
      <c r="BJ160" s="8">
        <f t="shared" si="221"/>
        <v>0.26875015469163349</v>
      </c>
      <c r="BK160" s="8">
        <f t="shared" si="222"/>
        <v>0.23449931991268577</v>
      </c>
      <c r="BL160" s="8">
        <f t="shared" si="223"/>
        <v>0.44921854513516252</v>
      </c>
      <c r="BM160" s="8">
        <f t="shared" si="224"/>
        <v>0.5744898430853338</v>
      </c>
      <c r="BN160" s="8">
        <f t="shared" si="225"/>
        <v>0.42291874146265074</v>
      </c>
    </row>
    <row r="161" spans="1:66" x14ac:dyDescent="0.25">
      <c r="A161" t="s">
        <v>130</v>
      </c>
      <c r="B161" t="s">
        <v>345</v>
      </c>
      <c r="C161" t="s">
        <v>276</v>
      </c>
      <c r="D161" s="7" t="s">
        <v>490</v>
      </c>
      <c r="E161">
        <f>VLOOKUP(A161,home!$A$2:$E$405,3,FALSE)</f>
        <v>1.631</v>
      </c>
      <c r="F161">
        <f>VLOOKUP(B161,home!$B$2:$E$405,3,FALSE)</f>
        <v>0.96350000000000002</v>
      </c>
      <c r="G161">
        <f>VLOOKUP(C161,away!$B$2:$E$405,4,FALSE)</f>
        <v>0.96350000000000002</v>
      </c>
      <c r="H161">
        <f>VLOOKUP(A161,away!$A$2:$E$405,3,FALSE)</f>
        <v>1.2738</v>
      </c>
      <c r="I161">
        <f>VLOOKUP(C161,away!$B$2:$E$405,3,FALSE)</f>
        <v>1.2337</v>
      </c>
      <c r="J161">
        <f>VLOOKUP(B161,home!$B$2:$E$405,4,FALSE)</f>
        <v>1.2337</v>
      </c>
      <c r="K161" s="3">
        <f t="shared" si="170"/>
        <v>1.51410989975</v>
      </c>
      <c r="L161" s="3">
        <f t="shared" si="171"/>
        <v>1.9387435859220001</v>
      </c>
      <c r="M161" s="5">
        <f t="shared" si="172"/>
        <v>3.1655179779196671E-2</v>
      </c>
      <c r="N161" s="5">
        <f t="shared" si="173"/>
        <v>4.7929421082047702E-2</v>
      </c>
      <c r="O161" s="5">
        <f t="shared" si="174"/>
        <v>6.1371276758125343E-2</v>
      </c>
      <c r="P161" s="5">
        <f t="shared" si="175"/>
        <v>9.292285769977468E-2</v>
      </c>
      <c r="Q161" s="5">
        <f t="shared" si="176"/>
        <v>3.6285205474807396E-2</v>
      </c>
      <c r="R161" s="5">
        <f t="shared" si="177"/>
        <v>5.9491584587329727E-2</v>
      </c>
      <c r="S161" s="5">
        <f t="shared" si="178"/>
        <v>6.8193085170591472E-2</v>
      </c>
      <c r="T161" s="5">
        <f t="shared" si="179"/>
        <v>7.0347709378144677E-2</v>
      </c>
      <c r="U161" s="5">
        <f t="shared" si="180"/>
        <v>9.0076797175490456E-2</v>
      </c>
      <c r="V161" s="5">
        <f t="shared" si="181"/>
        <v>2.2242090459394126E-2</v>
      </c>
      <c r="W161" s="5">
        <f t="shared" si="182"/>
        <v>1.8313262941289588E-2</v>
      </c>
      <c r="X161" s="5">
        <f t="shared" si="183"/>
        <v>3.5504721064728254E-2</v>
      </c>
      <c r="Y161" s="5">
        <f t="shared" si="184"/>
        <v>3.4417275117095816E-2</v>
      </c>
      <c r="Z161" s="5">
        <f t="shared" si="185"/>
        <v>3.8446309345007208E-2</v>
      </c>
      <c r="AA161" s="5">
        <f t="shared" si="186"/>
        <v>5.8211937588126358E-2</v>
      </c>
      <c r="AB161" s="5">
        <f t="shared" si="187"/>
        <v>4.4069635492905629E-2</v>
      </c>
      <c r="AC161" s="5">
        <f t="shared" si="188"/>
        <v>4.0806880207288881E-3</v>
      </c>
      <c r="AD161" s="5">
        <f t="shared" si="189"/>
        <v>6.9320731790328419E-3</v>
      </c>
      <c r="AE161" s="5">
        <f t="shared" si="190"/>
        <v>1.3439512412991851E-2</v>
      </c>
      <c r="AF161" s="5">
        <f t="shared" si="191"/>
        <v>1.3027884244303529E-2</v>
      </c>
      <c r="AG161" s="5">
        <f t="shared" si="192"/>
        <v>8.4192423389259172E-3</v>
      </c>
      <c r="AH161" s="5">
        <f t="shared" si="193"/>
        <v>1.8634383911251436E-2</v>
      </c>
      <c r="AI161" s="5">
        <f t="shared" si="194"/>
        <v>2.8214505155767927E-2</v>
      </c>
      <c r="AJ161" s="5">
        <f t="shared" si="195"/>
        <v>2.1359930786447819E-2</v>
      </c>
      <c r="AK161" s="5">
        <f t="shared" si="196"/>
        <v>1.0780427553911813E-2</v>
      </c>
      <c r="AL161" s="5">
        <f t="shared" si="197"/>
        <v>4.7914963037621195E-4</v>
      </c>
      <c r="AM161" s="5">
        <f t="shared" si="198"/>
        <v>2.0991841252330167E-3</v>
      </c>
      <c r="AN161" s="5">
        <f t="shared" si="199"/>
        <v>4.0697797584647952E-3</v>
      </c>
      <c r="AO161" s="5">
        <f t="shared" si="200"/>
        <v>3.9451297014194055E-3</v>
      </c>
      <c r="AP161" s="5">
        <f t="shared" si="201"/>
        <v>2.5495316347524158E-3</v>
      </c>
      <c r="AQ161" s="5">
        <f t="shared" si="202"/>
        <v>1.2357220259953689E-3</v>
      </c>
      <c r="AR161" s="5">
        <f t="shared" si="203"/>
        <v>7.2254584571093648E-3</v>
      </c>
      <c r="AS161" s="5">
        <f t="shared" si="204"/>
        <v>1.0940138180141652E-2</v>
      </c>
      <c r="AT161" s="5">
        <f t="shared" si="205"/>
        <v>8.2822857615927111E-3</v>
      </c>
      <c r="AU161" s="5">
        <f t="shared" si="206"/>
        <v>4.1800969547286636E-3</v>
      </c>
      <c r="AV161" s="5">
        <f t="shared" si="207"/>
        <v>1.5822815452673743E-3</v>
      </c>
      <c r="AW161" s="5">
        <f t="shared" si="208"/>
        <v>3.9070271552286961E-5</v>
      </c>
      <c r="AX161" s="5">
        <f t="shared" si="209"/>
        <v>5.2973257756889179E-4</v>
      </c>
      <c r="AY161" s="5">
        <f t="shared" si="210"/>
        <v>1.0270156370156174E-3</v>
      </c>
      <c r="AZ161" s="5">
        <f t="shared" si="211"/>
        <v>9.9555998945281268E-4</v>
      </c>
      <c r="BA161" s="5">
        <f t="shared" si="212"/>
        <v>6.4337851465073837E-4</v>
      </c>
      <c r="BB161" s="5">
        <f t="shared" si="213"/>
        <v>3.1183649214978546E-4</v>
      </c>
      <c r="BC161" s="5">
        <f t="shared" si="214"/>
        <v>1.2091419980236251E-4</v>
      </c>
      <c r="BD161" s="5">
        <f t="shared" si="215"/>
        <v>2.3347185398444451E-3</v>
      </c>
      <c r="BE161" s="5">
        <f t="shared" si="216"/>
        <v>3.535020454308339E-3</v>
      </c>
      <c r="BF161" s="5">
        <f t="shared" si="217"/>
        <v>2.6762047328434996E-3</v>
      </c>
      <c r="BG161" s="5">
        <f t="shared" si="218"/>
        <v>1.3506893599187152E-3</v>
      </c>
      <c r="BH161" s="5">
        <f t="shared" si="219"/>
        <v>5.1127303283497944E-4</v>
      </c>
      <c r="BI161" s="5">
        <f t="shared" si="220"/>
        <v>1.5482471209812986E-4</v>
      </c>
      <c r="BJ161" s="8">
        <f t="shared" si="221"/>
        <v>0.30214409188987285</v>
      </c>
      <c r="BK161" s="8">
        <f t="shared" si="222"/>
        <v>0.22060006639707766</v>
      </c>
      <c r="BL161" s="8">
        <f t="shared" si="223"/>
        <v>0.43498347074004445</v>
      </c>
      <c r="BM161" s="8">
        <f t="shared" si="224"/>
        <v>0.66553046762525692</v>
      </c>
      <c r="BN161" s="8">
        <f t="shared" si="225"/>
        <v>0.32965552538128151</v>
      </c>
    </row>
    <row r="162" spans="1:66" x14ac:dyDescent="0.25">
      <c r="A162" t="s">
        <v>130</v>
      </c>
      <c r="B162" t="s">
        <v>443</v>
      </c>
      <c r="C162" t="s">
        <v>465</v>
      </c>
      <c r="D162" s="7" t="s">
        <v>490</v>
      </c>
      <c r="E162">
        <f>VLOOKUP(A162,home!$A$2:$E$405,3,FALSE)</f>
        <v>1.631</v>
      </c>
      <c r="F162">
        <f>VLOOKUP(B162,home!$B$2:$E$405,3,FALSE)</f>
        <v>1.0510999999999999</v>
      </c>
      <c r="G162">
        <f>VLOOKUP(C162,away!$B$2:$E$405,4,FALSE)</f>
        <v>1.0510999999999999</v>
      </c>
      <c r="H162">
        <f>VLOOKUP(A162,away!$A$2:$E$405,3,FALSE)</f>
        <v>1.2738</v>
      </c>
      <c r="I162">
        <f>VLOOKUP(C162,away!$B$2:$E$405,3,FALSE)</f>
        <v>0.56079999999999997</v>
      </c>
      <c r="J162">
        <f>VLOOKUP(B162,home!$B$2:$E$405,4,FALSE)</f>
        <v>1.5701000000000001</v>
      </c>
      <c r="K162" s="3">
        <f t="shared" ref="K162:K225" si="226">E162*F162*G162</f>
        <v>1.8019470835099998</v>
      </c>
      <c r="L162" s="3">
        <f t="shared" ref="L162:L225" si="227">H162*I162*J162</f>
        <v>1.121596287504</v>
      </c>
      <c r="M162" s="5">
        <f t="shared" ref="M162:M225" si="228">_xlfn.POISSON.DIST(0,K162,FALSE) * _xlfn.POISSON.DIST(0,L162,FALSE)</f>
        <v>5.3742918418161076E-2</v>
      </c>
      <c r="N162" s="5">
        <f t="shared" ref="N162:N225" si="229">_xlfn.POISSON.DIST(1,K162,FALSE) * _xlfn.POISSON.DIST(0,L162,FALSE)</f>
        <v>9.6841895102921211E-2</v>
      </c>
      <c r="O162" s="5">
        <f t="shared" ref="O162:O225" si="230">_xlfn.POISSON.DIST(0,K162,FALSE) * _xlfn.POISSON.DIST(1,L162,FALSE)</f>
        <v>6.0277857777439804E-2</v>
      </c>
      <c r="P162" s="5">
        <f t="shared" ref="P162:P225" si="231">_xlfn.POISSON.DIST(1,K162,FALSE) * _xlfn.POISSON.DIST(1,L162,FALSE)</f>
        <v>0.10861751002228823</v>
      </c>
      <c r="Q162" s="5">
        <f t="shared" ref="Q162:Q225" si="232">_xlfn.POISSON.DIST(2,K162,FALSE) * _xlfn.POISSON.DIST(0,L162,FALSE)</f>
        <v>8.725198522114512E-2</v>
      </c>
      <c r="R162" s="5">
        <f t="shared" ref="R162:R225" si="233">_xlfn.POISSON.DIST(0,K162,FALSE) * _xlfn.POISSON.DIST(2,L162,FALSE)</f>
        <v>3.3803710750935308E-2</v>
      </c>
      <c r="S162" s="5">
        <f t="shared" ref="S162:S225" si="234">_xlfn.POISSON.DIST(2,K162,FALSE) * _xlfn.POISSON.DIST(2,L162,FALSE)</f>
        <v>5.4880549059720993E-2</v>
      </c>
      <c r="T162" s="5">
        <f t="shared" ref="T162:T225" si="235">_xlfn.POISSON.DIST(2,K162,FALSE) * _xlfn.POISSON.DIST(1,L162,FALSE)</f>
        <v>9.7861502701390241E-2</v>
      </c>
      <c r="U162" s="5">
        <f t="shared" ref="U162:U225" si="236">_xlfn.POISSON.DIST(1,K162,FALSE) * _xlfn.POISSON.DIST(2,L162,FALSE)</f>
        <v>6.0912497999463508E-2</v>
      </c>
      <c r="V162" s="5">
        <f t="shared" ref="V162:V225" si="237">_xlfn.POISSON.DIST(3,K162,FALSE) * _xlfn.POISSON.DIST(3,L162,FALSE)</f>
        <v>1.2324080730541536E-2</v>
      </c>
      <c r="W162" s="5">
        <f t="shared" ref="W162:W225" si="238">_xlfn.POISSON.DIST(3,K162,FALSE) * _xlfn.POISSON.DIST(0,L162,FALSE)</f>
        <v>5.2407820099900013E-2</v>
      </c>
      <c r="X162" s="5">
        <f t="shared" ref="X162:X225" si="239">_xlfn.POISSON.DIST(3,K162,FALSE) * _xlfn.POISSON.DIST(1,L162,FALSE)</f>
        <v>5.878041646022536E-2</v>
      </c>
      <c r="Y162" s="5">
        <f t="shared" ref="Y162:Y225" si="240">_xlfn.POISSON.DIST(3,K162,FALSE) * _xlfn.POISSON.DIST(2,L162,FALSE)</f>
        <v>3.2963948439863902E-2</v>
      </c>
      <c r="Z162" s="5">
        <f t="shared" ref="Z162:Z225" si="241">_xlfn.POISSON.DIST(0,K162,FALSE) * _xlfn.POISSON.DIST(3,L162,FALSE)</f>
        <v>1.2638038827369361E-2</v>
      </c>
      <c r="AA162" s="5">
        <f t="shared" ref="AA162:AA225" si="242">_xlfn.POISSON.DIST(1,K162,FALSE) * _xlfn.POISSON.DIST(3,L162,FALSE)</f>
        <v>2.2773077206264359E-2</v>
      </c>
      <c r="AB162" s="5">
        <f t="shared" ref="AB162:AB225" si="243">_xlfn.POISSON.DIST(2,K162,FALSE) * _xlfn.POISSON.DIST(3,L162,FALSE)</f>
        <v>2.0517940027188063E-2</v>
      </c>
      <c r="AC162" s="5">
        <f t="shared" ref="AC162:AC225" si="244">_xlfn.POISSON.DIST(4,K162,FALSE) * _xlfn.POISSON.DIST(4,L162,FALSE)</f>
        <v>1.5567294743951958E-3</v>
      </c>
      <c r="AD162" s="5">
        <f t="shared" ref="AD162:AD225" si="245">_xlfn.POISSON.DIST(4,K162,FALSE) * _xlfn.POISSON.DIST(0,L162,FALSE)</f>
        <v>2.3609029645532902E-2</v>
      </c>
      <c r="AE162" s="5">
        <f t="shared" ref="AE162:AE225" si="246">_xlfn.POISSON.DIST(4,K162,FALSE) * _xlfn.POISSON.DIST(1,L162,FALSE)</f>
        <v>2.6479800002001577E-2</v>
      </c>
      <c r="AF162" s="5">
        <f t="shared" ref="AF162:AF225" si="247">_xlfn.POISSON.DIST(4,K162,FALSE) * _xlfn.POISSON.DIST(2,L162,FALSE)</f>
        <v>1.4849822688046695E-2</v>
      </c>
      <c r="AG162" s="5">
        <f t="shared" ref="AG162:AG225" si="248">_xlfn.POISSON.DIST(4,K162,FALSE) * _xlfn.POISSON.DIST(3,L162,FALSE)</f>
        <v>5.5518353323352788E-3</v>
      </c>
      <c r="AH162" s="5">
        <f t="shared" ref="AH162:AH225" si="249">_xlfn.POISSON.DIST(0,K162,FALSE) * _xlfn.POISSON.DIST(4,L162,FALSE)</f>
        <v>3.5436943575272196E-3</v>
      </c>
      <c r="AI162" s="5">
        <f t="shared" ref="AI162:AI225" si="250">_xlfn.POISSON.DIST(1,K162,FALSE) * _xlfn.POISSON.DIST(4,L162,FALSE)</f>
        <v>6.3855497123970163E-3</v>
      </c>
      <c r="AJ162" s="5">
        <f t="shared" ref="AJ162:AJ225" si="251">_xlfn.POISSON.DIST(2,K162,FALSE) * _xlfn.POISSON.DIST(4,L162,FALSE)</f>
        <v>5.7532113404309615E-3</v>
      </c>
      <c r="AK162" s="5">
        <f t="shared" ref="AK162:AK225" si="252">_xlfn.POISSON.DIST(3,K162,FALSE) * _xlfn.POISSON.DIST(4,L162,FALSE)</f>
        <v>3.4556607985687421E-3</v>
      </c>
      <c r="AL162" s="5">
        <f t="shared" ref="AL162:AL225" si="253">_xlfn.POISSON.DIST(5,K162,FALSE) * _xlfn.POISSON.DIST(5,L162,FALSE)</f>
        <v>1.2584956996304278E-4</v>
      </c>
      <c r="AM162" s="5">
        <f t="shared" ref="AM162:AM225" si="254">_xlfn.POISSON.DIST(5,K162,FALSE) * _xlfn.POISSON.DIST(0,L162,FALSE)</f>
        <v>8.5084444228538166E-3</v>
      </c>
      <c r="AN162" s="5">
        <f t="shared" ref="AN162:AN225" si="255">_xlfn.POISSON.DIST(5,K162,FALSE) * _xlfn.POISSON.DIST(1,L162,FALSE)</f>
        <v>9.5430396771069535E-3</v>
      </c>
      <c r="AO162" s="5">
        <f t="shared" ref="AO162:AO225" si="256">_xlfn.POISSON.DIST(5,K162,FALSE) * _xlfn.POISSON.DIST(2,L162,FALSE)</f>
        <v>5.3517189366732668E-3</v>
      </c>
      <c r="AP162" s="5">
        <f t="shared" ref="AP162:AP225" si="257">_xlfn.POISSON.DIST(5,K162,FALSE) * _xlfn.POISSON.DIST(3,L162,FALSE)</f>
        <v>2.0008226970458631E-3</v>
      </c>
      <c r="AQ162" s="5">
        <f t="shared" ref="AQ162:AQ225" si="258">_xlfn.POISSON.DIST(5,K162,FALSE) * _xlfn.POISSON.DIST(4,L162,FALSE)</f>
        <v>5.6102882724009498E-4</v>
      </c>
      <c r="AR162" s="5">
        <f t="shared" ref="AR162:AR225" si="259">_xlfn.POISSON.DIST(0,K162,FALSE) * _xlfn.POISSON.DIST(5,L162,FALSE)</f>
        <v>7.9491888709028082E-4</v>
      </c>
      <c r="AS162" s="5">
        <f t="shared" ref="AS162:AS225" si="260">_xlfn.POISSON.DIST(1,K162,FALSE) * _xlfn.POISSON.DIST(5,L162,FALSE)</f>
        <v>1.4324017702193464E-3</v>
      </c>
      <c r="AT162" s="5">
        <f t="shared" ref="AT162:AT225" si="261">_xlfn.POISSON.DIST(2,K162,FALSE) * _xlfn.POISSON.DIST(5,L162,FALSE)</f>
        <v>1.2905560961306564E-3</v>
      </c>
      <c r="AU162" s="5">
        <f t="shared" ref="AU162:AU225" si="262">_xlfn.POISSON.DIST(3,K162,FALSE) * _xlfn.POISSON.DIST(5,L162,FALSE)</f>
        <v>7.7517126450956221E-4</v>
      </c>
      <c r="AV162" s="5">
        <f t="shared" ref="AV162:AV225" si="263">_xlfn.POISSON.DIST(4,K162,FALSE) * _xlfn.POISSON.DIST(5,L162,FALSE)</f>
        <v>3.4920439982594117E-4</v>
      </c>
      <c r="AW162" s="5">
        <f t="shared" ref="AW162:AW225" si="264">_xlfn.POISSON.DIST(6,K162,FALSE) * _xlfn.POISSON.DIST(6,L162,FALSE)</f>
        <v>7.0652548430259892E-6</v>
      </c>
      <c r="AX162" s="5">
        <f t="shared" ref="AX162:AX225" si="265">_xlfn.POISSON.DIST(6,K162,FALSE) * _xlfn.POISSON.DIST(0,L162,FALSE)</f>
        <v>2.5552944354947293E-3</v>
      </c>
      <c r="AY162" s="5">
        <f t="shared" ref="AY162:AY225" si="266">_xlfn.POISSON.DIST(6,K162,FALSE) * _xlfn.POISSON.DIST(1,L162,FALSE)</f>
        <v>2.8660087523305175E-3</v>
      </c>
      <c r="AZ162" s="5">
        <f t="shared" ref="AZ162:AZ225" si="267">_xlfn.POISSON.DIST(6,K162,FALSE) * _xlfn.POISSON.DIST(2,L162,FALSE)</f>
        <v>1.6072523882839401E-3</v>
      </c>
      <c r="BA162" s="5">
        <f t="shared" ref="BA162:BA225" si="268">_xlfn.POISSON.DIST(6,K162,FALSE) * _xlfn.POISSON.DIST(3,L162,FALSE)</f>
        <v>6.0089610392706808E-4</v>
      </c>
      <c r="BB162" s="5">
        <f t="shared" ref="BB162:BB225" si="269">_xlfn.POISSON.DIST(6,K162,FALSE) * _xlfn.POISSON.DIST(4,L162,FALSE)</f>
        <v>1.684907098350543E-4</v>
      </c>
      <c r="BC162" s="5">
        <f t="shared" ref="BC162:BC225" si="270">_xlfn.POISSON.DIST(6,K162,FALSE) * _xlfn.POISSON.DIST(5,L162,FALSE)</f>
        <v>3.7795710925982139E-5</v>
      </c>
      <c r="BD162" s="5">
        <f t="shared" ref="BD162:BD225" si="271">_xlfn.POISSON.DIST(0,K162,FALSE) * _xlfn.POISSON.DIST(6,L162,FALSE)</f>
        <v>1.4859634543787839E-4</v>
      </c>
      <c r="BE162" s="5">
        <f t="shared" ref="BE162:BE225" si="272">_xlfn.POISSON.DIST(1,K162,FALSE) * _xlfn.POISSON.DIST(6,L162,FALSE)</f>
        <v>2.6776275128202943E-4</v>
      </c>
      <c r="BF162" s="5">
        <f t="shared" ref="BF162:BF225" si="273">_xlfn.POISSON.DIST(2,K162,FALSE) * _xlfn.POISSON.DIST(6,L162,FALSE)</f>
        <v>2.4124715437263324E-4</v>
      </c>
      <c r="BG162" s="5">
        <f t="shared" ref="BG162:BG225" si="274">_xlfn.POISSON.DIST(3,K162,FALSE) * _xlfn.POISSON.DIST(6,L162,FALSE)</f>
        <v>1.4490486874228436E-4</v>
      </c>
      <c r="BH162" s="5">
        <f t="shared" ref="BH162:BH225" si="275">_xlfn.POISSON.DIST(4,K162,FALSE) * _xlfn.POISSON.DIST(6,L162,FALSE)</f>
        <v>6.5277726404139685E-5</v>
      </c>
      <c r="BI162" s="5">
        <f t="shared" ref="BI162:BI225" si="276">_xlfn.POISSON.DIST(5,K162,FALSE) * _xlfn.POISSON.DIST(6,L162,FALSE)</f>
        <v>2.3525401742420614E-5</v>
      </c>
      <c r="BJ162" s="8">
        <f t="shared" ref="BJ162:BJ225" si="277">SUM(N162,Q162,T162,W162,X162,Y162,AD162,AE162,AF162,AG162,AM162,AN162,AO162,AP162,AQ162,AX162,AY162,AZ162,BA162,BB162,BC162)</f>
        <v>0.53039884835507956</v>
      </c>
      <c r="BK162" s="8">
        <f t="shared" ref="BK162:BK225" si="278">SUM(M162,P162,S162,V162,AC162,AL162,AY162)</f>
        <v>0.23411364602740056</v>
      </c>
      <c r="BL162" s="8">
        <f t="shared" ref="BL162:BL225" si="279">SUM(O162,R162,U162,AA162,AB162,AH162,AI162,AJ162,AK162,AR162,AS162,AT162,AU162,AV162,BD162,BE162,BF162,BG162,BH162,BI162)</f>
        <v>0.22295676663597214</v>
      </c>
      <c r="BM162" s="8">
        <f t="shared" ref="BM162:BM225" si="280">SUM(S162:BI162)</f>
        <v>0.55671247905544341</v>
      </c>
      <c r="BN162" s="8">
        <f t="shared" ref="BN162:BN225" si="281">SUM(M162:R162)</f>
        <v>0.44053587729289073</v>
      </c>
    </row>
    <row r="163" spans="1:66" x14ac:dyDescent="0.25">
      <c r="A163" t="s">
        <v>130</v>
      </c>
      <c r="B163" t="s">
        <v>418</v>
      </c>
      <c r="C163" t="s">
        <v>282</v>
      </c>
      <c r="D163" s="7" t="s">
        <v>490</v>
      </c>
      <c r="E163">
        <f>VLOOKUP(A163,home!$A$2:$E$405,3,FALSE)</f>
        <v>1.631</v>
      </c>
      <c r="F163">
        <f>VLOOKUP(B163,home!$B$2:$E$405,3,FALSE)</f>
        <v>1.2262</v>
      </c>
      <c r="G163">
        <f>VLOOKUP(C163,away!$B$2:$E$405,4,FALSE)</f>
        <v>0.96350000000000002</v>
      </c>
      <c r="H163">
        <f>VLOOKUP(A163,away!$A$2:$E$405,3,FALSE)</f>
        <v>1.2738</v>
      </c>
      <c r="I163">
        <f>VLOOKUP(C163,away!$B$2:$E$405,3,FALSE)</f>
        <v>1.5701000000000001</v>
      </c>
      <c r="J163">
        <f>VLOOKUP(B163,home!$B$2:$E$405,4,FALSE)</f>
        <v>0.67290000000000005</v>
      </c>
      <c r="K163" s="3">
        <f t="shared" si="226"/>
        <v>1.9269346747</v>
      </c>
      <c r="L163" s="3">
        <f t="shared" si="227"/>
        <v>1.3457955454020001</v>
      </c>
      <c r="M163" s="5">
        <f t="shared" si="228"/>
        <v>3.7902802687031147E-2</v>
      </c>
      <c r="N163" s="5">
        <f t="shared" si="229"/>
        <v>7.3036224765952645E-2</v>
      </c>
      <c r="O163" s="5">
        <f t="shared" si="230"/>
        <v>5.1009423014457468E-2</v>
      </c>
      <c r="P163" s="5">
        <f t="shared" si="231"/>
        <v>9.8291825942998304E-2</v>
      </c>
      <c r="Q163" s="5">
        <f t="shared" si="232"/>
        <v>7.0368017005348532E-2</v>
      </c>
      <c r="R163" s="5">
        <f t="shared" si="233"/>
        <v>3.4324127133191565E-2</v>
      </c>
      <c r="S163" s="5">
        <f t="shared" si="234"/>
        <v>6.3724067630191297E-2</v>
      </c>
      <c r="T163" s="5">
        <f t="shared" si="235"/>
        <v>9.4700963824570245E-2</v>
      </c>
      <c r="U163" s="5">
        <f t="shared" si="236"/>
        <v>6.6140350751757934E-2</v>
      </c>
      <c r="V163" s="5">
        <f t="shared" si="237"/>
        <v>1.8361453565571929E-2</v>
      </c>
      <c r="W163" s="5">
        <f t="shared" si="238"/>
        <v>4.519819065249512E-2</v>
      </c>
      <c r="X163" s="5">
        <f t="shared" si="239"/>
        <v>6.0827523640358247E-2</v>
      </c>
      <c r="Y163" s="5">
        <f t="shared" si="240"/>
        <v>4.0930705176514495E-2</v>
      </c>
      <c r="Z163" s="5">
        <f t="shared" si="241"/>
        <v>1.5397752465220375E-2</v>
      </c>
      <c r="AA163" s="5">
        <f t="shared" si="242"/>
        <v>2.9670463137680549E-2</v>
      </c>
      <c r="AB163" s="5">
        <f t="shared" si="243"/>
        <v>2.8586522117202407E-2</v>
      </c>
      <c r="AC163" s="5">
        <f t="shared" si="244"/>
        <v>2.9760015585621334E-3</v>
      </c>
      <c r="AD163" s="5">
        <f t="shared" si="245"/>
        <v>2.1773490200498572E-2</v>
      </c>
      <c r="AE163" s="5">
        <f t="shared" si="246"/>
        <v>2.9302666119685079E-2</v>
      </c>
      <c r="AF163" s="5">
        <f t="shared" si="247"/>
        <v>1.9717698766137146E-2</v>
      </c>
      <c r="AG163" s="5">
        <f t="shared" si="248"/>
        <v>8.8453303883486278E-3</v>
      </c>
      <c r="AH163" s="5">
        <f t="shared" si="249"/>
        <v>5.1805566692240644E-3</v>
      </c>
      <c r="AI163" s="5">
        <f t="shared" si="250"/>
        <v>9.9825942801761887E-3</v>
      </c>
      <c r="AJ163" s="5">
        <f t="shared" si="251"/>
        <v>9.6179035309666948E-3</v>
      </c>
      <c r="AK163" s="5">
        <f t="shared" si="252"/>
        <v>6.1776906039130971E-3</v>
      </c>
      <c r="AL163" s="5">
        <f t="shared" si="253"/>
        <v>3.0870184415187664E-4</v>
      </c>
      <c r="AM163" s="5">
        <f t="shared" si="254"/>
        <v>8.3912186513162602E-3</v>
      </c>
      <c r="AN163" s="5">
        <f t="shared" si="255"/>
        <v>1.12928646814356E-2</v>
      </c>
      <c r="AO163" s="5">
        <f t="shared" si="256"/>
        <v>7.5989434915518048E-3</v>
      </c>
      <c r="AP163" s="5">
        <f t="shared" si="257"/>
        <v>3.4088747668973131E-3</v>
      </c>
      <c r="AQ163" s="5">
        <f t="shared" si="258"/>
        <v>1.146912119030922E-3</v>
      </c>
      <c r="AR163" s="5">
        <f t="shared" si="259"/>
        <v>1.3943940176288738E-3</v>
      </c>
      <c r="AS163" s="5">
        <f t="shared" si="260"/>
        <v>2.6869061827633199E-3</v>
      </c>
      <c r="AT163" s="5">
        <f t="shared" si="261"/>
        <v>2.5887463456162286E-3</v>
      </c>
      <c r="AU163" s="5">
        <f t="shared" si="262"/>
        <v>1.6627816991236074E-3</v>
      </c>
      <c r="AV163" s="5">
        <f t="shared" si="263"/>
        <v>8.0101792812446563E-4</v>
      </c>
      <c r="AW163" s="5">
        <f t="shared" si="264"/>
        <v>2.2237338213778795E-5</v>
      </c>
      <c r="AX163" s="5">
        <f t="shared" si="265"/>
        <v>2.6948883637017821E-3</v>
      </c>
      <c r="AY163" s="5">
        <f t="shared" si="266"/>
        <v>3.6267687552255434E-3</v>
      </c>
      <c r="AZ163" s="5">
        <f t="shared" si="267"/>
        <v>2.4404446174928467E-3</v>
      </c>
      <c r="BA163" s="5">
        <f t="shared" si="268"/>
        <v>1.0947798316740536E-3</v>
      </c>
      <c r="BB163" s="5">
        <f t="shared" si="269"/>
        <v>3.6833745516572341E-4</v>
      </c>
      <c r="BC163" s="5">
        <f t="shared" si="270"/>
        <v>9.9141381273347887E-5</v>
      </c>
      <c r="BD163" s="5">
        <f t="shared" si="271"/>
        <v>3.1276154291002249E-4</v>
      </c>
      <c r="BE163" s="5">
        <f t="shared" si="272"/>
        <v>6.0267106194599428E-4</v>
      </c>
      <c r="BF163" s="5">
        <f t="shared" si="273"/>
        <v>5.8065388335100409E-4</v>
      </c>
      <c r="BG163" s="5">
        <f t="shared" si="274"/>
        <v>3.7296070060941963E-4</v>
      </c>
      <c r="BH163" s="5">
        <f t="shared" si="275"/>
        <v>1.7966772657617409E-4</v>
      </c>
      <c r="BI163" s="5">
        <f t="shared" si="276"/>
        <v>6.9241594452829622E-5</v>
      </c>
      <c r="BJ163" s="8">
        <f t="shared" si="277"/>
        <v>0.50686398465467386</v>
      </c>
      <c r="BK163" s="8">
        <f t="shared" si="278"/>
        <v>0.22519162198373224</v>
      </c>
      <c r="BL163" s="8">
        <f t="shared" si="279"/>
        <v>0.25194143392167195</v>
      </c>
      <c r="BM163" s="8">
        <f t="shared" si="280"/>
        <v>0.63085784105930731</v>
      </c>
      <c r="BN163" s="8">
        <f t="shared" si="281"/>
        <v>0.36493242054897967</v>
      </c>
    </row>
    <row r="164" spans="1:66" x14ac:dyDescent="0.25">
      <c r="A164" t="s">
        <v>19</v>
      </c>
      <c r="B164" t="s">
        <v>133</v>
      </c>
      <c r="C164" t="s">
        <v>232</v>
      </c>
      <c r="D164" s="7" t="s">
        <v>490</v>
      </c>
      <c r="E164">
        <f>VLOOKUP(A164,home!$A$2:$E$405,3,FALSE)</f>
        <v>1.5713999999999999</v>
      </c>
      <c r="F164">
        <f>VLOOKUP(B164,home!$B$2:$E$405,3,FALSE)</f>
        <v>0.84850000000000003</v>
      </c>
      <c r="G164">
        <f>VLOOKUP(C164,away!$B$2:$E$405,4,FALSE)</f>
        <v>0.9546</v>
      </c>
      <c r="H164">
        <f>VLOOKUP(A164,away!$A$2:$E$405,3,FALSE)</f>
        <v>1.2062999999999999</v>
      </c>
      <c r="I164">
        <f>VLOOKUP(C164,away!$B$2:$E$405,3,FALSE)</f>
        <v>1.6579999999999999</v>
      </c>
      <c r="J164">
        <f>VLOOKUP(B164,home!$B$2:$E$405,4,FALSE)</f>
        <v>0.27629999999999999</v>
      </c>
      <c r="K164" s="3">
        <f t="shared" si="226"/>
        <v>1.2727995863400001</v>
      </c>
      <c r="L164" s="3">
        <f t="shared" si="227"/>
        <v>0.55261254401999993</v>
      </c>
      <c r="M164" s="5">
        <f t="shared" si="228"/>
        <v>0.16115121513370645</v>
      </c>
      <c r="N164" s="5">
        <f t="shared" si="229"/>
        <v>0.20511319996036995</v>
      </c>
      <c r="O164" s="5">
        <f t="shared" si="230"/>
        <v>8.9054182966951848E-2</v>
      </c>
      <c r="P164" s="5">
        <f t="shared" si="231"/>
        <v>0.113348127242183</v>
      </c>
      <c r="Q164" s="5">
        <f t="shared" si="232"/>
        <v>0.13053399803121635</v>
      </c>
      <c r="R164" s="5">
        <f t="shared" si="233"/>
        <v>2.4606229302494901E-2</v>
      </c>
      <c r="S164" s="5">
        <f t="shared" si="234"/>
        <v>1.9931276873479276E-2</v>
      </c>
      <c r="T164" s="5">
        <f t="shared" si="235"/>
        <v>7.2134724733132136E-2</v>
      </c>
      <c r="U164" s="5">
        <f t="shared" si="236"/>
        <v>3.1318798477602702E-2</v>
      </c>
      <c r="V164" s="5">
        <f t="shared" si="237"/>
        <v>1.5576625450683989E-3</v>
      </c>
      <c r="W164" s="5">
        <f t="shared" si="238"/>
        <v>5.5381206232479517E-2</v>
      </c>
      <c r="X164" s="5">
        <f t="shared" si="239"/>
        <v>3.0604349267026786E-2</v>
      </c>
      <c r="Y164" s="5">
        <f t="shared" si="240"/>
        <v>8.456173653264145E-3</v>
      </c>
      <c r="Z164" s="5">
        <f t="shared" si="241"/>
        <v>4.5325703245303927E-3</v>
      </c>
      <c r="AA164" s="5">
        <f t="shared" si="242"/>
        <v>5.7690536341192438E-3</v>
      </c>
      <c r="AB164" s="5">
        <f t="shared" si="243"/>
        <v>3.6714245395401248E-3</v>
      </c>
      <c r="AC164" s="5">
        <f t="shared" si="244"/>
        <v>6.8475333948112772E-5</v>
      </c>
      <c r="AD164" s="5">
        <f t="shared" si="245"/>
        <v>1.7622294095927544E-2</v>
      </c>
      <c r="AE164" s="5">
        <f t="shared" si="246"/>
        <v>9.7383007718191451E-3</v>
      </c>
      <c r="AF164" s="5">
        <f t="shared" si="247"/>
        <v>2.6907535819734531E-3</v>
      </c>
      <c r="AG164" s="5">
        <f t="shared" si="248"/>
        <v>4.9564806075509248E-4</v>
      </c>
      <c r="AH164" s="5">
        <f t="shared" si="249"/>
        <v>6.2618880449707406E-4</v>
      </c>
      <c r="AI164" s="5">
        <f t="shared" si="250"/>
        <v>7.9701285133461505E-4</v>
      </c>
      <c r="AJ164" s="5">
        <f t="shared" si="251"/>
        <v>5.0721881374318116E-4</v>
      </c>
      <c r="AK164" s="5">
        <f t="shared" si="252"/>
        <v>2.1519596543872888E-4</v>
      </c>
      <c r="AL164" s="5">
        <f t="shared" si="253"/>
        <v>1.9265261782511376E-6</v>
      </c>
      <c r="AM164" s="5">
        <f t="shared" si="254"/>
        <v>4.4859297271316809E-3</v>
      </c>
      <c r="AN164" s="5">
        <f t="shared" si="255"/>
        <v>2.4789810388051825E-3</v>
      </c>
      <c r="AO164" s="5">
        <f t="shared" si="256"/>
        <v>6.8495800921573695E-4</v>
      </c>
      <c r="AP164" s="5">
        <f t="shared" si="257"/>
        <v>1.26172129339861E-4</v>
      </c>
      <c r="AQ164" s="5">
        <f t="shared" si="258"/>
        <v>1.7431075344730261E-5</v>
      </c>
      <c r="AR164" s="5">
        <f t="shared" si="259"/>
        <v>6.92079576579941E-5</v>
      </c>
      <c r="AS164" s="5">
        <f t="shared" si="260"/>
        <v>8.8087859878531143E-5</v>
      </c>
      <c r="AT164" s="5">
        <f t="shared" si="261"/>
        <v>5.6059095807485182E-5</v>
      </c>
      <c r="AU164" s="5">
        <f t="shared" si="262"/>
        <v>2.3783997984787193E-5</v>
      </c>
      <c r="AV164" s="5">
        <f t="shared" si="263"/>
        <v>7.5680656991371344E-6</v>
      </c>
      <c r="AW164" s="5">
        <f t="shared" si="264"/>
        <v>3.7640308859847262E-8</v>
      </c>
      <c r="AX164" s="5">
        <f t="shared" si="265"/>
        <v>9.516149168405857E-4</v>
      </c>
      <c r="AY164" s="5">
        <f t="shared" si="266"/>
        <v>5.2587434012265678E-4</v>
      </c>
      <c r="AZ164" s="5">
        <f t="shared" si="267"/>
        <v>1.4530237846501002E-4</v>
      </c>
      <c r="BA164" s="5">
        <f t="shared" si="268"/>
        <v>2.6765305671902021E-5</v>
      </c>
      <c r="BB164" s="5">
        <f t="shared" si="269"/>
        <v>3.697710914705676E-6</v>
      </c>
      <c r="BC164" s="5">
        <f t="shared" si="270"/>
        <v>4.0868028712520503E-7</v>
      </c>
      <c r="BD164" s="5">
        <f t="shared" si="271"/>
        <v>6.3741975913020936E-6</v>
      </c>
      <c r="BE164" s="5">
        <f t="shared" si="272"/>
        <v>8.1130760574587303E-6</v>
      </c>
      <c r="BF164" s="5">
        <f t="shared" si="273"/>
        <v>5.1631599249392171E-6</v>
      </c>
      <c r="BG164" s="5">
        <f t="shared" si="274"/>
        <v>2.1905559388899672E-6</v>
      </c>
      <c r="BH164" s="5">
        <f t="shared" si="275"/>
        <v>6.970346732184453E-7</v>
      </c>
      <c r="BI164" s="5">
        <f t="shared" si="276"/>
        <v>1.7743708874741486E-7</v>
      </c>
      <c r="BJ164" s="8">
        <f t="shared" si="277"/>
        <v>0.54221778370010321</v>
      </c>
      <c r="BK164" s="8">
        <f t="shared" si="278"/>
        <v>0.29658455799468614</v>
      </c>
      <c r="BL164" s="8">
        <f t="shared" si="279"/>
        <v>0.15683272779402496</v>
      </c>
      <c r="BM164" s="8">
        <f t="shared" si="280"/>
        <v>0.27583485047660827</v>
      </c>
      <c r="BN164" s="8">
        <f t="shared" si="281"/>
        <v>0.72380695263692241</v>
      </c>
    </row>
    <row r="165" spans="1:66" x14ac:dyDescent="0.25">
      <c r="A165" t="s">
        <v>19</v>
      </c>
      <c r="B165" t="s">
        <v>135</v>
      </c>
      <c r="C165" t="s">
        <v>314</v>
      </c>
      <c r="D165" s="7" t="s">
        <v>490</v>
      </c>
      <c r="E165">
        <f>VLOOKUP(A165,home!$A$2:$E$405,3,FALSE)</f>
        <v>1.5713999999999999</v>
      </c>
      <c r="F165">
        <f>VLOOKUP(B165,home!$B$2:$E$405,3,FALSE)</f>
        <v>1.4318</v>
      </c>
      <c r="G165">
        <f>VLOOKUP(C165,away!$B$2:$E$405,4,FALSE)</f>
        <v>1.6970000000000001</v>
      </c>
      <c r="H165">
        <f>VLOOKUP(A165,away!$A$2:$E$405,3,FALSE)</f>
        <v>1.2062999999999999</v>
      </c>
      <c r="I165">
        <f>VLOOKUP(C165,away!$B$2:$E$405,3,FALSE)</f>
        <v>0.82899999999999996</v>
      </c>
      <c r="J165">
        <f>VLOOKUP(B165,home!$B$2:$E$405,4,FALSE)</f>
        <v>0.82899999999999996</v>
      </c>
      <c r="K165" s="3">
        <f t="shared" si="226"/>
        <v>3.81813209244</v>
      </c>
      <c r="L165" s="3">
        <f t="shared" si="227"/>
        <v>0.8290188182999999</v>
      </c>
      <c r="M165" s="5">
        <f t="shared" si="228"/>
        <v>9.5888826320352071E-3</v>
      </c>
      <c r="N165" s="5">
        <f t="shared" si="229"/>
        <v>3.6611620508014156E-2</v>
      </c>
      <c r="O165" s="5">
        <f t="shared" si="230"/>
        <v>7.9493641484272206E-3</v>
      </c>
      <c r="P165" s="5">
        <f t="shared" si="231"/>
        <v>3.035172236960194E-2</v>
      </c>
      <c r="Q165" s="5">
        <f t="shared" si="232"/>
        <v>6.9894001608941658E-2</v>
      </c>
      <c r="R165" s="5">
        <f t="shared" si="233"/>
        <v>3.2950862362827594E-3</v>
      </c>
      <c r="S165" s="5">
        <f t="shared" si="234"/>
        <v>2.4018102164575863E-2</v>
      </c>
      <c r="T165" s="5">
        <f t="shared" si="235"/>
        <v>5.7943442620103106E-2</v>
      </c>
      <c r="U165" s="5">
        <f t="shared" si="236"/>
        <v>1.2581074506108536E-2</v>
      </c>
      <c r="V165" s="5">
        <f t="shared" si="237"/>
        <v>8.4471754857313036E-3</v>
      </c>
      <c r="W165" s="5">
        <f t="shared" si="238"/>
        <v>8.8954843537384393E-2</v>
      </c>
      <c r="X165" s="5">
        <f t="shared" si="239"/>
        <v>7.374523927142379E-2</v>
      </c>
      <c r="Y165" s="5">
        <f t="shared" si="240"/>
        <v>3.0568095558023246E-2</v>
      </c>
      <c r="Z165" s="5">
        <f t="shared" si="241"/>
        <v>9.1056283259990922E-4</v>
      </c>
      <c r="AA165" s="5">
        <f t="shared" si="242"/>
        <v>3.4766491733327848E-3</v>
      </c>
      <c r="AB165" s="5">
        <f t="shared" si="243"/>
        <v>6.6371528914284505E-3</v>
      </c>
      <c r="AC165" s="5">
        <f t="shared" si="244"/>
        <v>1.6711170567834893E-3</v>
      </c>
      <c r="AD165" s="5">
        <f t="shared" si="245"/>
        <v>8.4910335722016575E-2</v>
      </c>
      <c r="AE165" s="5">
        <f t="shared" si="246"/>
        <v>7.0392266181722452E-2</v>
      </c>
      <c r="AF165" s="5">
        <f t="shared" si="247"/>
        <v>2.9178256663715294E-2</v>
      </c>
      <c r="AG165" s="5">
        <f t="shared" si="248"/>
        <v>8.0631079531357838E-3</v>
      </c>
      <c r="AH165" s="5">
        <f t="shared" si="249"/>
        <v>1.887184308674693E-4</v>
      </c>
      <c r="AI165" s="5">
        <f t="shared" si="250"/>
        <v>7.2055189733000397E-4</v>
      </c>
      <c r="AJ165" s="5">
        <f t="shared" si="251"/>
        <v>1.3755811617321102E-3</v>
      </c>
      <c r="AK165" s="5">
        <f t="shared" si="252"/>
        <v>1.7507168597884228E-3</v>
      </c>
      <c r="AL165" s="5">
        <f t="shared" si="253"/>
        <v>2.1158369708331021E-4</v>
      </c>
      <c r="AM165" s="5">
        <f t="shared" si="254"/>
        <v>6.4839775560017188E-2</v>
      </c>
      <c r="AN165" s="5">
        <f t="shared" si="255"/>
        <v>5.3753394113602658E-2</v>
      </c>
      <c r="AO165" s="5">
        <f t="shared" si="256"/>
        <v>2.2281287633836522E-2</v>
      </c>
      <c r="AP165" s="5">
        <f t="shared" si="257"/>
        <v>6.1572022481351857E-3</v>
      </c>
      <c r="AQ165" s="5">
        <f t="shared" si="258"/>
        <v>1.2761091329457834E-3</v>
      </c>
      <c r="AR165" s="5">
        <f t="shared" si="259"/>
        <v>3.1290226109835933E-5</v>
      </c>
      <c r="AS165" s="5">
        <f t="shared" si="260"/>
        <v>1.1947021648966859E-4</v>
      </c>
      <c r="AT165" s="5">
        <f t="shared" si="261"/>
        <v>2.2807653383497906E-4</v>
      </c>
      <c r="AU165" s="5">
        <f t="shared" si="262"/>
        <v>2.9027544445593706E-4</v>
      </c>
      <c r="AV165" s="5">
        <f t="shared" si="263"/>
        <v>2.7707749753112451E-4</v>
      </c>
      <c r="AW165" s="5">
        <f t="shared" si="264"/>
        <v>1.8603516286755042E-5</v>
      </c>
      <c r="AX165" s="5">
        <f t="shared" si="265"/>
        <v>4.1261137988718048E-2</v>
      </c>
      <c r="AY165" s="5">
        <f t="shared" si="266"/>
        <v>3.4206259857120273E-2</v>
      </c>
      <c r="AZ165" s="5">
        <f t="shared" si="267"/>
        <v>1.4178816562606285E-2</v>
      </c>
      <c r="BA165" s="5">
        <f t="shared" si="268"/>
        <v>3.9181685838747763E-3</v>
      </c>
      <c r="BB165" s="5">
        <f t="shared" si="269"/>
        <v>8.1205887232601269E-4</v>
      </c>
      <c r="BC165" s="5">
        <f t="shared" si="270"/>
        <v>1.3464241734514835E-4</v>
      </c>
      <c r="BD165" s="5">
        <f t="shared" si="271"/>
        <v>4.3233643789859965E-6</v>
      </c>
      <c r="BE165" s="5">
        <f t="shared" si="272"/>
        <v>1.6507176282718366E-5</v>
      </c>
      <c r="BF165" s="5">
        <f t="shared" si="273"/>
        <v>3.1513289760305703E-5</v>
      </c>
      <c r="BG165" s="5">
        <f t="shared" si="274"/>
        <v>4.0107300990728016E-5</v>
      </c>
      <c r="BH165" s="5">
        <f t="shared" si="275"/>
        <v>3.8283743263462319E-5</v>
      </c>
      <c r="BI165" s="5">
        <f t="shared" si="276"/>
        <v>2.923447775459182E-5</v>
      </c>
      <c r="BJ165" s="8">
        <f t="shared" si="277"/>
        <v>0.79308006259500829</v>
      </c>
      <c r="BK165" s="8">
        <f t="shared" si="278"/>
        <v>0.10849484326293138</v>
      </c>
      <c r="BL165" s="8">
        <f t="shared" si="279"/>
        <v>3.908105457615009E-2</v>
      </c>
      <c r="BM165" s="8">
        <f t="shared" si="280"/>
        <v>0.749688189422553</v>
      </c>
      <c r="BN165" s="8">
        <f t="shared" si="281"/>
        <v>0.15769067750330293</v>
      </c>
    </row>
    <row r="166" spans="1:66" x14ac:dyDescent="0.25">
      <c r="A166" t="s">
        <v>136</v>
      </c>
      <c r="B166" t="s">
        <v>148</v>
      </c>
      <c r="C166" t="s">
        <v>230</v>
      </c>
      <c r="D166" s="7" t="s">
        <v>490</v>
      </c>
      <c r="E166">
        <f>VLOOKUP(A166,home!$A$2:$E$405,3,FALSE)</f>
        <v>1.3110999999999999</v>
      </c>
      <c r="F166">
        <f>VLOOKUP(B166,home!$B$2:$E$405,3,FALSE)</f>
        <v>1.5254000000000001</v>
      </c>
      <c r="G166">
        <f>VLOOKUP(C166,away!$B$2:$E$405,4,FALSE)</f>
        <v>0.61019999999999996</v>
      </c>
      <c r="H166">
        <f>VLOOKUP(A166,away!$A$2:$E$405,3,FALSE)</f>
        <v>0.93330000000000002</v>
      </c>
      <c r="I166">
        <f>VLOOKUP(C166,away!$B$2:$E$405,3,FALSE)</f>
        <v>1.2858000000000001</v>
      </c>
      <c r="J166">
        <f>VLOOKUP(B166,home!$B$2:$E$405,4,FALSE)</f>
        <v>1.0714999999999999</v>
      </c>
      <c r="K166" s="3">
        <f t="shared" si="226"/>
        <v>1.220370673788</v>
      </c>
      <c r="L166" s="3">
        <f t="shared" si="227"/>
        <v>1.2858397955099998</v>
      </c>
      <c r="M166" s="5">
        <f t="shared" si="228"/>
        <v>8.1576791994410189E-2</v>
      </c>
      <c r="N166" s="5">
        <f t="shared" si="229"/>
        <v>9.9553924611681902E-2</v>
      </c>
      <c r="O166" s="5">
        <f t="shared" si="230"/>
        <v>0.1048946855364542</v>
      </c>
      <c r="P166" s="5">
        <f t="shared" si="231"/>
        <v>0.128010398064903</v>
      </c>
      <c r="Q166" s="5">
        <f t="shared" si="232"/>
        <v>6.0746345028299016E-2</v>
      </c>
      <c r="R166" s="5">
        <f t="shared" si="233"/>
        <v>6.7438880500140005E-2</v>
      </c>
      <c r="S166" s="5">
        <f t="shared" si="234"/>
        <v>5.0218516848081533E-2</v>
      </c>
      <c r="T166" s="5">
        <f t="shared" si="235"/>
        <v>7.811006786916791E-2</v>
      </c>
      <c r="U166" s="5">
        <f t="shared" si="236"/>
        <v>8.2300432035464277E-2</v>
      </c>
      <c r="V166" s="5">
        <f t="shared" si="237"/>
        <v>8.7558839752044076E-3</v>
      </c>
      <c r="W166" s="5">
        <f t="shared" si="238"/>
        <v>2.4711019337447862E-2</v>
      </c>
      <c r="X166" s="5">
        <f t="shared" si="239"/>
        <v>3.1774412051707612E-2</v>
      </c>
      <c r="Y166" s="5">
        <f t="shared" si="240"/>
        <v>2.0428401747509099E-2</v>
      </c>
      <c r="Z166" s="5">
        <f t="shared" si="241"/>
        <v>2.8905198770574448E-2</v>
      </c>
      <c r="AA166" s="5">
        <f t="shared" si="242"/>
        <v>3.5275056899622015E-2</v>
      </c>
      <c r="AB166" s="5">
        <f t="shared" si="243"/>
        <v>2.1524322478250882E-2</v>
      </c>
      <c r="AC166" s="5">
        <f t="shared" si="244"/>
        <v>8.5873396531763028E-4</v>
      </c>
      <c r="AD166" s="5">
        <f t="shared" si="245"/>
        <v>7.5391508297073884E-3</v>
      </c>
      <c r="AE166" s="5">
        <f t="shared" si="246"/>
        <v>9.694140161189994E-3</v>
      </c>
      <c r="AF166" s="5">
        <f t="shared" si="247"/>
        <v>6.2325556012549094E-3</v>
      </c>
      <c r="AG166" s="5">
        <f t="shared" si="248"/>
        <v>2.6713560066074392E-3</v>
      </c>
      <c r="AH166" s="5">
        <f t="shared" si="249"/>
        <v>9.291863719082841E-3</v>
      </c>
      <c r="AI166" s="5">
        <f t="shared" si="250"/>
        <v>1.13395179876034E-2</v>
      </c>
      <c r="AJ166" s="5">
        <f t="shared" si="251"/>
        <v>6.9192076034813553E-3</v>
      </c>
      <c r="AK166" s="5">
        <f t="shared" si="252"/>
        <v>2.8146660150465313E-3</v>
      </c>
      <c r="AL166" s="5">
        <f t="shared" si="253"/>
        <v>5.3901053985890903E-5</v>
      </c>
      <c r="AM166" s="5">
        <f t="shared" si="254"/>
        <v>1.8401117155678734E-3</v>
      </c>
      <c r="AN166" s="5">
        <f t="shared" si="255"/>
        <v>2.3660888720613495E-3</v>
      </c>
      <c r="AO166" s="5">
        <f t="shared" si="256"/>
        <v>1.5212056157049259E-3</v>
      </c>
      <c r="AP166" s="5">
        <f t="shared" si="257"/>
        <v>6.520089059422285E-4</v>
      </c>
      <c r="AQ166" s="5">
        <f t="shared" si="258"/>
        <v>2.0959474957186355E-4</v>
      </c>
      <c r="AR166" s="5">
        <f t="shared" si="259"/>
        <v>2.3895696288904521E-3</v>
      </c>
      <c r="AS166" s="5">
        <f t="shared" si="260"/>
        <v>2.9161606980723826E-3</v>
      </c>
      <c r="AT166" s="5">
        <f t="shared" si="261"/>
        <v>1.7793984979903395E-3</v>
      </c>
      <c r="AU166" s="5">
        <f t="shared" si="262"/>
        <v>7.2384191464327521E-4</v>
      </c>
      <c r="AV166" s="5">
        <f t="shared" si="263"/>
        <v>2.2083886127230248E-4</v>
      </c>
      <c r="AW166" s="5">
        <f t="shared" si="264"/>
        <v>2.3494888163932259E-6</v>
      </c>
      <c r="AX166" s="5">
        <f t="shared" si="265"/>
        <v>3.7426972902879257E-4</v>
      </c>
      <c r="AY166" s="5">
        <f t="shared" si="266"/>
        <v>4.812509118399658E-4</v>
      </c>
      <c r="AZ166" s="5">
        <f t="shared" si="267"/>
        <v>3.0940578703465127E-4</v>
      </c>
      <c r="BA166" s="5">
        <f t="shared" si="268"/>
        <v>1.3261542464341553E-4</v>
      </c>
      <c r="BB166" s="5">
        <f t="shared" si="269"/>
        <v>4.2630547626240325E-5</v>
      </c>
      <c r="BC166" s="5">
        <f t="shared" si="270"/>
        <v>1.0963210928440827E-5</v>
      </c>
      <c r="BD166" s="5">
        <f t="shared" si="271"/>
        <v>5.1210062049490104E-4</v>
      </c>
      <c r="BE166" s="5">
        <f t="shared" si="272"/>
        <v>6.2495257928061535E-4</v>
      </c>
      <c r="BF166" s="5">
        <f t="shared" si="273"/>
        <v>3.8133690013111664E-4</v>
      </c>
      <c r="BG166" s="5">
        <f t="shared" si="274"/>
        <v>1.5512412325107935E-4</v>
      </c>
      <c r="BH166" s="5">
        <f t="shared" si="275"/>
        <v>4.7327232703173126E-5</v>
      </c>
      <c r="BI166" s="5">
        <f t="shared" si="276"/>
        <v>1.1551353372498575E-5</v>
      </c>
      <c r="BJ166" s="8">
        <f t="shared" si="277"/>
        <v>0.34940151871452296</v>
      </c>
      <c r="BK166" s="8">
        <f t="shared" si="278"/>
        <v>0.2699554768137426</v>
      </c>
      <c r="BL166" s="8">
        <f t="shared" si="279"/>
        <v>0.35156083518524767</v>
      </c>
      <c r="BM166" s="8">
        <f t="shared" si="280"/>
        <v>0.45712310232517578</v>
      </c>
      <c r="BN166" s="8">
        <f t="shared" si="281"/>
        <v>0.54222102573588826</v>
      </c>
    </row>
    <row r="167" spans="1:66" x14ac:dyDescent="0.25">
      <c r="A167" t="s">
        <v>136</v>
      </c>
      <c r="B167" t="s">
        <v>134</v>
      </c>
      <c r="C167" t="s">
        <v>438</v>
      </c>
      <c r="D167" s="7" t="s">
        <v>490</v>
      </c>
      <c r="E167">
        <f>VLOOKUP(A167,home!$A$2:$E$405,3,FALSE)</f>
        <v>1.3110999999999999</v>
      </c>
      <c r="F167">
        <f>VLOOKUP(B167,home!$B$2:$E$405,3,FALSE)</f>
        <v>1.2202999999999999</v>
      </c>
      <c r="G167">
        <f>VLOOKUP(C167,away!$B$2:$E$405,4,FALSE)</f>
        <v>0.95340000000000003</v>
      </c>
      <c r="H167">
        <f>VLOOKUP(A167,away!$A$2:$E$405,3,FALSE)</f>
        <v>0.93330000000000002</v>
      </c>
      <c r="I167">
        <f>VLOOKUP(C167,away!$B$2:$E$405,3,FALSE)</f>
        <v>1.0714999999999999</v>
      </c>
      <c r="J167">
        <f>VLOOKUP(B167,home!$B$2:$E$405,4,FALSE)</f>
        <v>0.42859999999999998</v>
      </c>
      <c r="K167" s="3">
        <f t="shared" si="226"/>
        <v>1.5253783436219999</v>
      </c>
      <c r="L167" s="3">
        <f t="shared" si="227"/>
        <v>0.42861326516999998</v>
      </c>
      <c r="M167" s="5">
        <f t="shared" si="228"/>
        <v>0.14170730106711593</v>
      </c>
      <c r="N167" s="5">
        <f t="shared" si="229"/>
        <v>0.21615724818090132</v>
      </c>
      <c r="O167" s="5">
        <f t="shared" si="230"/>
        <v>6.0737629008804785E-2</v>
      </c>
      <c r="P167" s="5">
        <f t="shared" si="231"/>
        <v>9.2647863932978164E-2</v>
      </c>
      <c r="Q167" s="5">
        <f t="shared" si="232"/>
        <v>0.16486079259603645</v>
      </c>
      <c r="R167" s="5">
        <f t="shared" si="233"/>
        <v>1.3016476744073961E-2</v>
      </c>
      <c r="S167" s="5">
        <f t="shared" si="234"/>
        <v>1.5143232964542574E-2</v>
      </c>
      <c r="T167" s="5">
        <f t="shared" si="235"/>
        <v>7.0661522613101338E-2</v>
      </c>
      <c r="U167" s="5">
        <f t="shared" si="236"/>
        <v>1.9855051735669819E-2</v>
      </c>
      <c r="V167" s="5">
        <f t="shared" si="237"/>
        <v>1.1000673584362789E-3</v>
      </c>
      <c r="W167" s="5">
        <f t="shared" si="238"/>
        <v>8.3825027579450748E-2</v>
      </c>
      <c r="X167" s="5">
        <f t="shared" si="239"/>
        <v>3.5928518773793681E-2</v>
      </c>
      <c r="Y167" s="5">
        <f t="shared" si="240"/>
        <v>7.6997198721786763E-3</v>
      </c>
      <c r="Z167" s="5">
        <f t="shared" si="241"/>
        <v>1.8596781994289699E-3</v>
      </c>
      <c r="AA167" s="5">
        <f t="shared" si="242"/>
        <v>2.8367128515149049E-3</v>
      </c>
      <c r="AB167" s="5">
        <f t="shared" si="243"/>
        <v>2.1635301753875234E-3</v>
      </c>
      <c r="AC167" s="5">
        <f t="shared" si="244"/>
        <v>4.495132315608594E-5</v>
      </c>
      <c r="AD167" s="5">
        <f t="shared" si="245"/>
        <v>3.1966220430802744E-2</v>
      </c>
      <c r="AE167" s="5">
        <f t="shared" si="246"/>
        <v>1.3701146113990328E-2</v>
      </c>
      <c r="AF167" s="5">
        <f t="shared" si="247"/>
        <v>2.9362464862443252E-3</v>
      </c>
      <c r="AG167" s="5">
        <f t="shared" si="248"/>
        <v>4.1950473127103983E-4</v>
      </c>
      <c r="AH167" s="5">
        <f t="shared" si="249"/>
        <v>1.9927068630567926E-4</v>
      </c>
      <c r="AI167" s="5">
        <f t="shared" si="250"/>
        <v>3.0396318940937613E-4</v>
      </c>
      <c r="AJ167" s="5">
        <f t="shared" si="251"/>
        <v>2.3182943319166726E-4</v>
      </c>
      <c r="AK167" s="5">
        <f t="shared" si="252"/>
        <v>1.1787586560157754E-4</v>
      </c>
      <c r="AL167" s="5">
        <f t="shared" si="253"/>
        <v>1.1755623147179711E-6</v>
      </c>
      <c r="AM167" s="5">
        <f t="shared" si="254"/>
        <v>9.7521160745187192E-3</v>
      </c>
      <c r="AN167" s="5">
        <f t="shared" si="255"/>
        <v>4.1798863130163115E-3</v>
      </c>
      <c r="AO167" s="5">
        <f t="shared" si="256"/>
        <v>8.9577736033065675E-4</v>
      </c>
      <c r="AP167" s="5">
        <f t="shared" si="257"/>
        <v>1.2798068642556209E-4</v>
      </c>
      <c r="AQ167" s="5">
        <f t="shared" si="258"/>
        <v>1.3713554971889515E-5</v>
      </c>
      <c r="AR167" s="5">
        <f t="shared" si="259"/>
        <v>1.7082011902028804E-5</v>
      </c>
      <c r="AS167" s="5">
        <f t="shared" si="260"/>
        <v>2.6056531020847983E-5</v>
      </c>
      <c r="AT167" s="5">
        <f t="shared" si="261"/>
        <v>1.9873034064558182E-5</v>
      </c>
      <c r="AU167" s="5">
        <f t="shared" si="262"/>
        <v>1.0104631928046451E-5</v>
      </c>
      <c r="AV167" s="5">
        <f t="shared" si="263"/>
        <v>3.853346678328366E-6</v>
      </c>
      <c r="AW167" s="5">
        <f t="shared" si="264"/>
        <v>2.1349432668324831E-8</v>
      </c>
      <c r="AX167" s="5">
        <f t="shared" si="265"/>
        <v>2.4792777774264745E-3</v>
      </c>
      <c r="AY167" s="5">
        <f t="shared" si="266"/>
        <v>1.0626513434461816E-3</v>
      </c>
      <c r="AZ167" s="5">
        <f t="shared" si="267"/>
        <v>2.2773323102587745E-4</v>
      </c>
      <c r="BA167" s="5">
        <f t="shared" si="268"/>
        <v>3.2536494579238419E-5</v>
      </c>
      <c r="BB167" s="5">
        <f t="shared" si="269"/>
        <v>3.4863932946983454E-6</v>
      </c>
      <c r="BC167" s="5">
        <f t="shared" si="270"/>
        <v>2.9886288274149051E-7</v>
      </c>
      <c r="BD167" s="5">
        <f t="shared" si="271"/>
        <v>1.2202628161668939E-6</v>
      </c>
      <c r="BE167" s="5">
        <f t="shared" si="272"/>
        <v>1.8613624733081733E-6</v>
      </c>
      <c r="BF167" s="5">
        <f t="shared" si="273"/>
        <v>1.4196410032074855E-6</v>
      </c>
      <c r="BG167" s="5">
        <f t="shared" si="274"/>
        <v>7.2182988067016981E-7</v>
      </c>
      <c r="BH167" s="5">
        <f t="shared" si="275"/>
        <v>2.7526591693838223E-7</v>
      </c>
      <c r="BI167" s="5">
        <f t="shared" si="276"/>
        <v>8.3976933687012059E-8</v>
      </c>
      <c r="BJ167" s="8">
        <f t="shared" si="277"/>
        <v>0.6469314054696893</v>
      </c>
      <c r="BK167" s="8">
        <f t="shared" si="278"/>
        <v>0.25170724355198992</v>
      </c>
      <c r="BL167" s="8">
        <f t="shared" si="279"/>
        <v>9.9544891584577078E-2</v>
      </c>
      <c r="BM167" s="8">
        <f t="shared" si="280"/>
        <v>0.30985327728176071</v>
      </c>
      <c r="BN167" s="8">
        <f t="shared" si="281"/>
        <v>0.68912731152991058</v>
      </c>
    </row>
    <row r="168" spans="1:66" x14ac:dyDescent="0.25">
      <c r="A168" t="s">
        <v>136</v>
      </c>
      <c r="B168" t="s">
        <v>145</v>
      </c>
      <c r="C168" t="s">
        <v>143</v>
      </c>
      <c r="D168" s="7" t="s">
        <v>490</v>
      </c>
      <c r="E168">
        <f>VLOOKUP(A168,home!$A$2:$E$405,3,FALSE)</f>
        <v>1.3110999999999999</v>
      </c>
      <c r="F168">
        <f>VLOOKUP(B168,home!$B$2:$E$405,3,FALSE)</f>
        <v>1.3729</v>
      </c>
      <c r="G168">
        <f>VLOOKUP(C168,away!$B$2:$E$405,4,FALSE)</f>
        <v>1.1440999999999999</v>
      </c>
      <c r="H168">
        <f>VLOOKUP(A168,away!$A$2:$E$405,3,FALSE)</f>
        <v>0.93330000000000002</v>
      </c>
      <c r="I168">
        <f>VLOOKUP(C168,away!$B$2:$E$405,3,FALSE)</f>
        <v>0.26790000000000003</v>
      </c>
      <c r="J168">
        <f>VLOOKUP(B168,home!$B$2:$E$405,4,FALSE)</f>
        <v>0.85719999999999996</v>
      </c>
      <c r="K168" s="3">
        <f t="shared" si="226"/>
        <v>2.0593905142789999</v>
      </c>
      <c r="L168" s="3">
        <f t="shared" si="227"/>
        <v>0.214326633204</v>
      </c>
      <c r="M168" s="5">
        <f t="shared" si="228"/>
        <v>0.10292886633117482</v>
      </c>
      <c r="N168" s="5">
        <f t="shared" si="229"/>
        <v>0.21197073096791255</v>
      </c>
      <c r="O168" s="5">
        <f t="shared" si="230"/>
        <v>2.2060397380265249E-2</v>
      </c>
      <c r="P168" s="5">
        <f t="shared" si="231"/>
        <v>4.5430973106143552E-2</v>
      </c>
      <c r="Q168" s="5">
        <f t="shared" si="232"/>
        <v>0.21826525633005253</v>
      </c>
      <c r="R168" s="5">
        <f t="shared" si="233"/>
        <v>2.3640653488272963E-3</v>
      </c>
      <c r="S168" s="5">
        <f t="shared" si="234"/>
        <v>5.0131061162431373E-3</v>
      </c>
      <c r="T168" s="5">
        <f t="shared" si="235"/>
        <v>4.6780057534628196E-2</v>
      </c>
      <c r="U168" s="5">
        <f t="shared" si="236"/>
        <v>4.8685337545106089E-3</v>
      </c>
      <c r="V168" s="5">
        <f t="shared" si="237"/>
        <v>2.4585510930809741E-4</v>
      </c>
      <c r="W168" s="5">
        <f t="shared" si="238"/>
        <v>0.14983113282759489</v>
      </c>
      <c r="X168" s="5">
        <f t="shared" si="239"/>
        <v>3.2112802248079726E-2</v>
      </c>
      <c r="Y168" s="5">
        <f t="shared" si="240"/>
        <v>3.4413143942883854E-3</v>
      </c>
      <c r="Z168" s="5">
        <f t="shared" si="241"/>
        <v>1.6889405562946474E-4</v>
      </c>
      <c r="AA168" s="5">
        <f t="shared" si="242"/>
        <v>3.4781881608142944E-4</v>
      </c>
      <c r="AB168" s="5">
        <f t="shared" si="243"/>
        <v>3.5814738526292395E-4</v>
      </c>
      <c r="AC168" s="5">
        <f t="shared" si="244"/>
        <v>6.782254857839371E-6</v>
      </c>
      <c r="AD168" s="5">
        <f t="shared" si="245"/>
        <v>7.7140203422206413E-2</v>
      </c>
      <c r="AE168" s="5">
        <f t="shared" si="246"/>
        <v>1.6533200084153179E-2</v>
      </c>
      <c r="AF168" s="5">
        <f t="shared" si="247"/>
        <v>1.7717525550623202E-3</v>
      </c>
      <c r="AG168" s="5">
        <f t="shared" si="248"/>
        <v>1.2657791999903058E-4</v>
      </c>
      <c r="AH168" s="5">
        <f t="shared" si="249"/>
        <v>9.0496235778080669E-6</v>
      </c>
      <c r="AI168" s="5">
        <f t="shared" si="250"/>
        <v>1.8636708953933519E-5</v>
      </c>
      <c r="AJ168" s="5">
        <f t="shared" si="251"/>
        <v>1.9190130818554598E-5</v>
      </c>
      <c r="AK168" s="5">
        <f t="shared" si="252"/>
        <v>1.3173324458501481E-5</v>
      </c>
      <c r="AL168" s="5">
        <f t="shared" si="253"/>
        <v>1.1974267240216872E-7</v>
      </c>
      <c r="AM168" s="5">
        <f t="shared" si="254"/>
        <v>3.1772360639448854E-2</v>
      </c>
      <c r="AN168" s="5">
        <f t="shared" si="255"/>
        <v>6.8096630847963606E-3</v>
      </c>
      <c r="AO168" s="5">
        <f t="shared" si="256"/>
        <v>7.2974608110898441E-4</v>
      </c>
      <c r="AP168" s="5">
        <f t="shared" si="257"/>
        <v>5.2134673552633907E-5</v>
      </c>
      <c r="AQ168" s="5">
        <f t="shared" si="258"/>
        <v>2.7934622639314123E-6</v>
      </c>
      <c r="AR168" s="5">
        <f t="shared" si="259"/>
        <v>3.8791507063902818E-7</v>
      </c>
      <c r="AS168" s="5">
        <f t="shared" si="260"/>
        <v>7.9886861681988286E-7</v>
      </c>
      <c r="AT168" s="5">
        <f t="shared" si="261"/>
        <v>8.2259122581702607E-7</v>
      </c>
      <c r="AU168" s="5">
        <f t="shared" si="262"/>
        <v>5.6467885585890615E-7</v>
      </c>
      <c r="AV168" s="5">
        <f t="shared" si="263"/>
        <v>2.907235698424374E-7</v>
      </c>
      <c r="AW168" s="5">
        <f t="shared" si="264"/>
        <v>1.4681191226379287E-9</v>
      </c>
      <c r="AX168" s="5">
        <f t="shared" si="265"/>
        <v>1.0905283019522068E-2</v>
      </c>
      <c r="AY168" s="5">
        <f t="shared" si="266"/>
        <v>2.3372925937109154E-3</v>
      </c>
      <c r="AZ168" s="5">
        <f t="shared" si="267"/>
        <v>2.504720262113526E-4</v>
      </c>
      <c r="BA168" s="5">
        <f t="shared" si="268"/>
        <v>1.7894275363221081E-5</v>
      </c>
      <c r="BB168" s="5">
        <f t="shared" si="269"/>
        <v>9.5880494805611465E-7</v>
      </c>
      <c r="BC168" s="5">
        <f t="shared" si="270"/>
        <v>4.109948728324066E-8</v>
      </c>
      <c r="BD168" s="5">
        <f t="shared" si="271"/>
        <v>1.3856755176525773E-8</v>
      </c>
      <c r="BE168" s="5">
        <f t="shared" si="272"/>
        <v>2.8536470169223606E-8</v>
      </c>
      <c r="BF168" s="5">
        <f t="shared" si="273"/>
        <v>2.9383867988752376E-8</v>
      </c>
      <c r="BG168" s="5">
        <f t="shared" si="274"/>
        <v>2.0170953002954336E-8</v>
      </c>
      <c r="BH168" s="5">
        <f t="shared" si="275"/>
        <v>1.0384967319562914E-8</v>
      </c>
      <c r="BI168" s="5">
        <f t="shared" si="276"/>
        <v>4.2773406378010532E-9</v>
      </c>
      <c r="BJ168" s="8">
        <f t="shared" si="277"/>
        <v>0.81085166804439102</v>
      </c>
      <c r="BK168" s="8">
        <f t="shared" si="278"/>
        <v>0.15596299525411075</v>
      </c>
      <c r="BL168" s="8">
        <f t="shared" si="279"/>
        <v>3.0061983860449573E-2</v>
      </c>
      <c r="BM168" s="8">
        <f t="shared" si="280"/>
        <v>0.39168796062461292</v>
      </c>
      <c r="BN168" s="8">
        <f t="shared" si="281"/>
        <v>0.60302028946437602</v>
      </c>
    </row>
    <row r="169" spans="1:66" x14ac:dyDescent="0.25">
      <c r="A169" t="s">
        <v>136</v>
      </c>
      <c r="B169" t="s">
        <v>405</v>
      </c>
      <c r="C169" t="s">
        <v>150</v>
      </c>
      <c r="D169" s="7" t="s">
        <v>490</v>
      </c>
      <c r="E169">
        <f>VLOOKUP(A169,home!$A$2:$E$405,3,FALSE)</f>
        <v>1.3110999999999999</v>
      </c>
      <c r="F169">
        <f>VLOOKUP(B169,home!$B$2:$E$405,3,FALSE)</f>
        <v>1.3348</v>
      </c>
      <c r="G169">
        <f>VLOOKUP(C169,away!$B$2:$E$405,4,FALSE)</f>
        <v>0.61019999999999996</v>
      </c>
      <c r="H169">
        <f>VLOOKUP(A169,away!$A$2:$E$405,3,FALSE)</f>
        <v>0.93330000000000002</v>
      </c>
      <c r="I169">
        <f>VLOOKUP(C169,away!$B$2:$E$405,3,FALSE)</f>
        <v>0.21429999999999999</v>
      </c>
      <c r="J169">
        <f>VLOOKUP(B169,home!$B$2:$E$405,4,FALSE)</f>
        <v>2.4108000000000001</v>
      </c>
      <c r="K169" s="3">
        <f t="shared" si="226"/>
        <v>1.0678843420559998</v>
      </c>
      <c r="L169" s="3">
        <f t="shared" si="227"/>
        <v>0.48217492285200003</v>
      </c>
      <c r="M169" s="5">
        <f t="shared" si="228"/>
        <v>0.21223539534283609</v>
      </c>
      <c r="N169" s="5">
        <f t="shared" si="229"/>
        <v>0.22664285551667951</v>
      </c>
      <c r="O169" s="5">
        <f t="shared" si="230"/>
        <v>0.10233458537589571</v>
      </c>
      <c r="P169" s="5">
        <f t="shared" si="231"/>
        <v>0.10928150137371193</v>
      </c>
      <c r="Q169" s="5">
        <f t="shared" si="232"/>
        <v>0.12101417832256117</v>
      </c>
      <c r="R169" s="5">
        <f t="shared" si="233"/>
        <v>2.467158540435696E-2</v>
      </c>
      <c r="S169" s="5">
        <f t="shared" si="234"/>
        <v>1.4067453879690141E-2</v>
      </c>
      <c r="T169" s="5">
        <f t="shared" si="235"/>
        <v>5.83500020966791E-2</v>
      </c>
      <c r="U169" s="5">
        <f t="shared" si="236"/>
        <v>2.6346399747010137E-2</v>
      </c>
      <c r="V169" s="5">
        <f t="shared" si="237"/>
        <v>8.0482568685098094E-4</v>
      </c>
      <c r="W169" s="5">
        <f t="shared" si="238"/>
        <v>4.3076382065811901E-2</v>
      </c>
      <c r="X169" s="5">
        <f t="shared" si="239"/>
        <v>2.0770351199326128E-2</v>
      </c>
      <c r="Y169" s="5">
        <f t="shared" si="240"/>
        <v>5.0074712435720101E-3</v>
      </c>
      <c r="Z169" s="5">
        <f t="shared" si="241"/>
        <v>3.9653399296607824E-3</v>
      </c>
      <c r="AA169" s="5">
        <f t="shared" si="242"/>
        <v>4.2345244218141885E-3</v>
      </c>
      <c r="AB169" s="5">
        <f t="shared" si="243"/>
        <v>2.2609911630545542E-3</v>
      </c>
      <c r="AC169" s="5">
        <f t="shared" si="244"/>
        <v>2.5900651273651026E-5</v>
      </c>
      <c r="AD169" s="5">
        <f t="shared" si="245"/>
        <v>1.1500148480125599E-2</v>
      </c>
      <c r="AE169" s="5">
        <f t="shared" si="246"/>
        <v>5.545083206191106E-3</v>
      </c>
      <c r="AF169" s="5">
        <f t="shared" si="247"/>
        <v>1.3368500335765585E-3</v>
      </c>
      <c r="AG169" s="5">
        <f t="shared" si="248"/>
        <v>2.1486518726815694E-4</v>
      </c>
      <c r="AH169" s="5">
        <f t="shared" si="249"/>
        <v>4.7799686866653574E-4</v>
      </c>
      <c r="AI169" s="5">
        <f t="shared" si="250"/>
        <v>5.1044537160079158E-4</v>
      </c>
      <c r="AJ169" s="5">
        <f t="shared" si="251"/>
        <v>2.7254830990372086E-4</v>
      </c>
      <c r="AK169" s="5">
        <f t="shared" si="252"/>
        <v>9.7016690866669924E-5</v>
      </c>
      <c r="AL169" s="5">
        <f t="shared" si="253"/>
        <v>5.3345711787033867E-7</v>
      </c>
      <c r="AM169" s="5">
        <f t="shared" si="254"/>
        <v>2.4561656986490476E-3</v>
      </c>
      <c r="AN169" s="5">
        <f t="shared" si="255"/>
        <v>1.1843015062578332E-3</v>
      </c>
      <c r="AO169" s="5">
        <f t="shared" si="256"/>
        <v>2.8552024370668904E-4</v>
      </c>
      <c r="AP169" s="5">
        <f t="shared" si="257"/>
        <v>4.5890233827319008E-5</v>
      </c>
      <c r="AQ169" s="5">
        <f t="shared" si="258"/>
        <v>5.5317799888369464E-6</v>
      </c>
      <c r="AR169" s="5">
        <f t="shared" si="259"/>
        <v>4.6095620654556908E-5</v>
      </c>
      <c r="AS169" s="5">
        <f t="shared" si="260"/>
        <v>4.922479153435446E-5</v>
      </c>
      <c r="AT169" s="5">
        <f t="shared" si="261"/>
        <v>2.628319206025393E-5</v>
      </c>
      <c r="AU169" s="5">
        <f t="shared" si="262"/>
        <v>9.3558030867985842E-6</v>
      </c>
      <c r="AV169" s="5">
        <f t="shared" si="263"/>
        <v>2.4977289059378488E-6</v>
      </c>
      <c r="AW169" s="5">
        <f t="shared" si="264"/>
        <v>7.6300230831998346E-9</v>
      </c>
      <c r="AX169" s="5">
        <f t="shared" si="265"/>
        <v>4.3715014851372533E-4</v>
      </c>
      <c r="AY169" s="5">
        <f t="shared" si="266"/>
        <v>2.1078283913434582E-4</v>
      </c>
      <c r="AZ169" s="5">
        <f t="shared" si="267"/>
        <v>5.0817099599064359E-5</v>
      </c>
      <c r="BA169" s="5">
        <f t="shared" si="268"/>
        <v>8.1675770262470861E-6</v>
      </c>
      <c r="BB169" s="5">
        <f t="shared" si="269"/>
        <v>9.8455020562961416E-7</v>
      </c>
      <c r="BC169" s="5">
        <f t="shared" si="270"/>
        <v>9.4945083888676042E-8</v>
      </c>
      <c r="BD169" s="5">
        <f t="shared" si="271"/>
        <v>3.7043587221543371E-6</v>
      </c>
      <c r="BE169" s="5">
        <f t="shared" si="272"/>
        <v>3.9558266767471882E-6</v>
      </c>
      <c r="BF169" s="5">
        <f t="shared" si="273"/>
        <v>2.112182683992872E-6</v>
      </c>
      <c r="BG169" s="5">
        <f t="shared" si="274"/>
        <v>7.5185560526593473E-7</v>
      </c>
      <c r="BH169" s="5">
        <f t="shared" si="275"/>
        <v>2.00723707087632E-7</v>
      </c>
      <c r="BI169" s="5">
        <f t="shared" si="276"/>
        <v>4.2869940775663447E-8</v>
      </c>
      <c r="BJ169" s="8">
        <f t="shared" si="277"/>
        <v>0.49814359397378394</v>
      </c>
      <c r="BK169" s="8">
        <f t="shared" si="278"/>
        <v>0.33662639323061505</v>
      </c>
      <c r="BL169" s="8">
        <f t="shared" si="279"/>
        <v>0.16135031830674723</v>
      </c>
      <c r="BM169" s="8">
        <f t="shared" si="280"/>
        <v>0.20369476889565419</v>
      </c>
      <c r="BN169" s="8">
        <f t="shared" si="281"/>
        <v>0.79618010133604133</v>
      </c>
    </row>
    <row r="170" spans="1:66" x14ac:dyDescent="0.25">
      <c r="A170" t="s">
        <v>136</v>
      </c>
      <c r="B170" t="s">
        <v>142</v>
      </c>
      <c r="C170" t="s">
        <v>149</v>
      </c>
      <c r="D170" s="7" t="s">
        <v>490</v>
      </c>
      <c r="E170">
        <f>VLOOKUP(A170,home!$A$2:$E$405,3,FALSE)</f>
        <v>1.3110999999999999</v>
      </c>
      <c r="F170">
        <f>VLOOKUP(B170,home!$B$2:$E$405,3,FALSE)</f>
        <v>1.0678000000000001</v>
      </c>
      <c r="G170">
        <f>VLOOKUP(C170,away!$B$2:$E$405,4,FALSE)</f>
        <v>1.7161</v>
      </c>
      <c r="H170">
        <f>VLOOKUP(A170,away!$A$2:$E$405,3,FALSE)</f>
        <v>0.93330000000000002</v>
      </c>
      <c r="I170">
        <f>VLOOKUP(C170,away!$B$2:$E$405,3,FALSE)</f>
        <v>1.6072</v>
      </c>
      <c r="J170">
        <f>VLOOKUP(B170,home!$B$2:$E$405,4,FALSE)</f>
        <v>1.0714999999999999</v>
      </c>
      <c r="K170" s="3">
        <f t="shared" si="226"/>
        <v>2.4025272665379998</v>
      </c>
      <c r="L170" s="3">
        <f t="shared" si="227"/>
        <v>1.6072497428399997</v>
      </c>
      <c r="M170" s="5">
        <f t="shared" si="228"/>
        <v>1.8137439264757305E-2</v>
      </c>
      <c r="N170" s="5">
        <f t="shared" si="229"/>
        <v>4.3575692378756359E-2</v>
      </c>
      <c r="O170" s="5">
        <f t="shared" si="230"/>
        <v>2.915139459405729E-2</v>
      </c>
      <c r="P170" s="5">
        <f t="shared" si="231"/>
        <v>7.0037020369831088E-2</v>
      </c>
      <c r="Q170" s="5">
        <f t="shared" si="232"/>
        <v>5.2345894549117138E-2</v>
      </c>
      <c r="R170" s="5">
        <f t="shared" si="233"/>
        <v>2.3426785732362971E-2</v>
      </c>
      <c r="S170" s="5">
        <f t="shared" si="234"/>
        <v>6.761131147955593E-2</v>
      </c>
      <c r="T170" s="5">
        <f t="shared" si="235"/>
        <v>8.4132925552798263E-2</v>
      </c>
      <c r="U170" s="5">
        <f t="shared" si="236"/>
        <v>5.6283491489345423E-2</v>
      </c>
      <c r="V170" s="5">
        <f t="shared" si="237"/>
        <v>2.9008718315268106E-2</v>
      </c>
      <c r="W170" s="5">
        <f t="shared" si="238"/>
        <v>4.1920812981858929E-2</v>
      </c>
      <c r="X170" s="5">
        <f t="shared" si="239"/>
        <v>6.7377215884736483E-2</v>
      </c>
      <c r="Y170" s="5">
        <f t="shared" si="240"/>
        <v>5.4146006452008934E-2</v>
      </c>
      <c r="Z170" s="5">
        <f t="shared" si="241"/>
        <v>1.2550898447969387E-2</v>
      </c>
      <c r="AA170" s="5">
        <f t="shared" si="242"/>
        <v>3.0153875740795914E-2</v>
      </c>
      <c r="AB170" s="5">
        <f t="shared" si="243"/>
        <v>3.6222754329530461E-2</v>
      </c>
      <c r="AC170" s="5">
        <f t="shared" si="244"/>
        <v>7.0010027528282053E-3</v>
      </c>
      <c r="AD170" s="5">
        <f t="shared" si="245"/>
        <v>2.5178974056089053E-2</v>
      </c>
      <c r="AE170" s="5">
        <f t="shared" si="246"/>
        <v>4.0468899576624154E-2</v>
      </c>
      <c r="AF170" s="5">
        <f t="shared" si="247"/>
        <v>3.2521814218773475E-2</v>
      </c>
      <c r="AG170" s="5">
        <f t="shared" si="248"/>
        <v>1.7423559179937972E-2</v>
      </c>
      <c r="AH170" s="5">
        <f t="shared" si="249"/>
        <v>5.0431070757274371E-3</v>
      </c>
      <c r="AI170" s="5">
        <f t="shared" si="250"/>
        <v>1.2116202257505884E-2</v>
      </c>
      <c r="AJ170" s="5">
        <f t="shared" si="251"/>
        <v>1.455475314527358E-2</v>
      </c>
      <c r="AK170" s="5">
        <f t="shared" si="252"/>
        <v>1.1656063763083162E-2</v>
      </c>
      <c r="AL170" s="5">
        <f t="shared" si="253"/>
        <v>1.0813640564174395E-3</v>
      </c>
      <c r="AM170" s="5">
        <f t="shared" si="254"/>
        <v>1.2098634342641364E-2</v>
      </c>
      <c r="AN170" s="5">
        <f t="shared" si="255"/>
        <v>1.9445526935925519E-2</v>
      </c>
      <c r="AO170" s="5">
        <f t="shared" si="256"/>
        <v>1.5626909083577292E-2</v>
      </c>
      <c r="AP170" s="5">
        <f t="shared" si="257"/>
        <v>8.3721152019878842E-3</v>
      </c>
      <c r="AQ170" s="5">
        <f t="shared" si="258"/>
        <v>3.3640200013554701E-3</v>
      </c>
      <c r="AR170" s="5">
        <f t="shared" si="259"/>
        <v>1.6211065101155019E-3</v>
      </c>
      <c r="AS170" s="5">
        <f t="shared" si="260"/>
        <v>3.894752592514753E-3</v>
      </c>
      <c r="AT170" s="5">
        <f t="shared" si="261"/>
        <v>4.6786246499681298E-3</v>
      </c>
      <c r="AU170" s="5">
        <f t="shared" si="262"/>
        <v>3.7468410971484125E-3</v>
      </c>
      <c r="AV170" s="5">
        <f t="shared" si="263"/>
        <v>2.2504719748210537E-3</v>
      </c>
      <c r="AW170" s="5">
        <f t="shared" si="264"/>
        <v>1.159901524701026E-4</v>
      </c>
      <c r="AX170" s="5">
        <f t="shared" si="265"/>
        <v>4.8445498160114894E-3</v>
      </c>
      <c r="AY170" s="5">
        <f t="shared" si="266"/>
        <v>7.7864014459600337E-3</v>
      </c>
      <c r="AZ170" s="5">
        <f t="shared" si="267"/>
        <v>6.2573458608341332E-3</v>
      </c>
      <c r="BA170" s="5">
        <f t="shared" si="268"/>
        <v>3.352372508562199E-3</v>
      </c>
      <c r="BB170" s="5">
        <f t="shared" si="269"/>
        <v>1.3470249630726198E-3</v>
      </c>
      <c r="BC170" s="5">
        <f t="shared" si="270"/>
        <v>4.3300110509950584E-4</v>
      </c>
      <c r="BD170" s="5">
        <f t="shared" si="271"/>
        <v>4.3425383691656448E-4</v>
      </c>
      <c r="BE170" s="5">
        <f t="shared" si="272"/>
        <v>1.0433066837907919E-3</v>
      </c>
      <c r="BF170" s="5">
        <f t="shared" si="273"/>
        <v>1.2532863775843587E-3</v>
      </c>
      <c r="BG170" s="5">
        <f t="shared" si="274"/>
        <v>1.0036848983090202E-3</v>
      </c>
      <c r="BH170" s="5">
        <f t="shared" si="275"/>
        <v>6.028450837999601E-4</v>
      </c>
      <c r="BI170" s="5">
        <f t="shared" si="276"/>
        <v>2.8967035026555772E-4</v>
      </c>
      <c r="BJ170" s="8">
        <f t="shared" si="277"/>
        <v>0.5420196960957282</v>
      </c>
      <c r="BK170" s="8">
        <f t="shared" si="278"/>
        <v>0.2006632576846181</v>
      </c>
      <c r="BL170" s="8">
        <f t="shared" si="279"/>
        <v>0.23942727218291618</v>
      </c>
      <c r="BM170" s="8">
        <f t="shared" si="280"/>
        <v>0.75031648622885971</v>
      </c>
      <c r="BN170" s="8">
        <f t="shared" si="281"/>
        <v>0.23667422688888215</v>
      </c>
    </row>
    <row r="171" spans="1:66" s="14" customFormat="1" x14ac:dyDescent="0.25">
      <c r="A171" t="s">
        <v>136</v>
      </c>
      <c r="B171" t="s">
        <v>138</v>
      </c>
      <c r="C171" t="s">
        <v>151</v>
      </c>
      <c r="D171" s="7" t="s">
        <v>490</v>
      </c>
      <c r="E171">
        <f>VLOOKUP(A171,home!$A$2:$E$405,3,FALSE)</f>
        <v>1.3110999999999999</v>
      </c>
      <c r="F171">
        <f>VLOOKUP(B171,home!$B$2:$E$405,3,FALSE)</f>
        <v>0.9153</v>
      </c>
      <c r="G171">
        <f>VLOOKUP(C171,away!$B$2:$E$405,4,FALSE)</f>
        <v>1.5254000000000001</v>
      </c>
      <c r="H171">
        <f>VLOOKUP(A171,away!$A$2:$E$405,3,FALSE)</f>
        <v>0.93330000000000002</v>
      </c>
      <c r="I171">
        <f>VLOOKUP(C171,away!$B$2:$E$405,3,FALSE)</f>
        <v>0.64290000000000003</v>
      </c>
      <c r="J171">
        <f>VLOOKUP(B171,home!$B$2:$E$405,4,FALSE)</f>
        <v>0.21429999999999999</v>
      </c>
      <c r="K171" s="3">
        <f t="shared" si="226"/>
        <v>1.830556010682</v>
      </c>
      <c r="L171" s="3">
        <f t="shared" si="227"/>
        <v>0.12858397955100001</v>
      </c>
      <c r="M171" s="5">
        <f t="shared" si="228"/>
        <v>0.14097961264436454</v>
      </c>
      <c r="N171" s="5">
        <f t="shared" si="229"/>
        <v>0.25807107730976159</v>
      </c>
      <c r="O171" s="5">
        <f t="shared" si="230"/>
        <v>1.8127719629370875E-2</v>
      </c>
      <c r="P171" s="5">
        <f t="shared" si="231"/>
        <v>3.3183806127502928E-2</v>
      </c>
      <c r="Q171" s="5">
        <f t="shared" si="232"/>
        <v>0.23620678087628161</v>
      </c>
      <c r="R171" s="5">
        <f t="shared" si="233"/>
        <v>1.1654671650646428E-3</v>
      </c>
      <c r="S171" s="5">
        <f t="shared" si="234"/>
        <v>1.9527025370070744E-3</v>
      </c>
      <c r="T171" s="5">
        <f t="shared" si="235"/>
        <v>3.0372407882003342E-2</v>
      </c>
      <c r="U171" s="5">
        <f t="shared" si="236"/>
        <v>2.1334529242615927E-3</v>
      </c>
      <c r="V171" s="5">
        <f t="shared" si="237"/>
        <v>5.1069718677208668E-5</v>
      </c>
      <c r="W171" s="5">
        <f t="shared" si="238"/>
        <v>0.14412991416564117</v>
      </c>
      <c r="X171" s="5">
        <f t="shared" si="239"/>
        <v>1.8532797935762194E-2</v>
      </c>
      <c r="Y171" s="5">
        <f t="shared" si="240"/>
        <v>1.1915104553974305E-3</v>
      </c>
      <c r="Z171" s="5">
        <f t="shared" si="241"/>
        <v>4.9953468706678031E-5</v>
      </c>
      <c r="AA171" s="5">
        <f t="shared" si="242"/>
        <v>9.1442622395424651E-5</v>
      </c>
      <c r="AB171" s="5">
        <f t="shared" si="243"/>
        <v>8.3695421029234552E-5</v>
      </c>
      <c r="AC171" s="5">
        <f t="shared" si="244"/>
        <v>7.5129996271412573E-7</v>
      </c>
      <c r="AD171" s="5">
        <f t="shared" si="245"/>
        <v>6.5959470173748827E-2</v>
      </c>
      <c r="AE171" s="5">
        <f t="shared" si="246"/>
        <v>8.4813311640161149E-3</v>
      </c>
      <c r="AF171" s="5">
        <f t="shared" si="247"/>
        <v>5.4528165647955355E-4</v>
      </c>
      <c r="AG171" s="5">
        <f t="shared" si="248"/>
        <v>2.337149512210079E-5</v>
      </c>
      <c r="AH171" s="5">
        <f t="shared" si="249"/>
        <v>1.6058039496702508E-6</v>
      </c>
      <c r="AI171" s="5">
        <f t="shared" si="250"/>
        <v>2.939514072045773E-6</v>
      </c>
      <c r="AJ171" s="5">
        <f t="shared" si="251"/>
        <v>2.6904725765338564E-6</v>
      </c>
      <c r="AK171" s="5">
        <f t="shared" si="252"/>
        <v>1.6416869155163796E-6</v>
      </c>
      <c r="AL171" s="5">
        <f t="shared" si="253"/>
        <v>7.0736447174661116E-9</v>
      </c>
      <c r="AM171" s="5">
        <f t="shared" si="254"/>
        <v>2.414850091759117E-2</v>
      </c>
      <c r="AN171" s="5">
        <f t="shared" si="255"/>
        <v>3.1051103481748487E-3</v>
      </c>
      <c r="AO171" s="5">
        <f t="shared" si="256"/>
        <v>1.9963372275665661E-4</v>
      </c>
      <c r="AP171" s="5">
        <f t="shared" si="257"/>
        <v>8.5565661748773185E-6</v>
      </c>
      <c r="AQ171" s="5">
        <f t="shared" si="258"/>
        <v>2.7505933251430071E-7</v>
      </c>
      <c r="AR171" s="5">
        <f t="shared" si="259"/>
        <v>4.1296132445462916E-8</v>
      </c>
      <c r="AS171" s="5">
        <f t="shared" si="260"/>
        <v>7.5594883465962097E-8</v>
      </c>
      <c r="AT171" s="5">
        <f t="shared" si="261"/>
        <v>6.9190334152711153E-8</v>
      </c>
      <c r="AU171" s="5">
        <f t="shared" si="262"/>
        <v>4.2218927354780493E-8</v>
      </c>
      <c r="AV171" s="5">
        <f t="shared" si="263"/>
        <v>1.9321027808460043E-8</v>
      </c>
      <c r="AW171" s="5">
        <f t="shared" si="264"/>
        <v>4.6249881753265858E-11</v>
      </c>
      <c r="AX171" s="5">
        <f t="shared" si="265"/>
        <v>7.3675305839427238E-3</v>
      </c>
      <c r="AY171" s="5">
        <f t="shared" si="266"/>
        <v>9.4734640194705849E-4</v>
      </c>
      <c r="AZ171" s="5">
        <f t="shared" si="267"/>
        <v>6.0906785187836993E-5</v>
      </c>
      <c r="BA171" s="5">
        <f t="shared" si="268"/>
        <v>2.6105456070366627E-6</v>
      </c>
      <c r="BB171" s="5">
        <f t="shared" si="269"/>
        <v>8.3918585738038735E-8</v>
      </c>
      <c r="BC171" s="5">
        <f t="shared" si="270"/>
        <v>2.1581171424977629E-9</v>
      </c>
      <c r="BD171" s="5">
        <f t="shared" si="271"/>
        <v>8.8500350831713275E-10</v>
      </c>
      <c r="BE171" s="5">
        <f t="shared" si="272"/>
        <v>1.6200484916245847E-9</v>
      </c>
      <c r="BF171" s="5">
        <f t="shared" si="273"/>
        <v>1.4827947519698459E-9</v>
      </c>
      <c r="BG171" s="5">
        <f t="shared" si="274"/>
        <v>9.0477961527537576E-10</v>
      </c>
      <c r="BH171" s="5">
        <f t="shared" si="275"/>
        <v>4.1406244077122182E-10</v>
      </c>
      <c r="BI171" s="5">
        <f t="shared" si="276"/>
        <v>1.5159289795028375E-10</v>
      </c>
      <c r="BJ171" s="8">
        <f t="shared" si="277"/>
        <v>0.79935450012163156</v>
      </c>
      <c r="BK171" s="8">
        <f t="shared" si="278"/>
        <v>0.17711529580310625</v>
      </c>
      <c r="BL171" s="8">
        <f t="shared" si="279"/>
        <v>2.1610908319222466E-2</v>
      </c>
      <c r="BM171" s="8">
        <f t="shared" si="280"/>
        <v>0.30944884760462366</v>
      </c>
      <c r="BN171" s="8">
        <f t="shared" si="281"/>
        <v>0.68773446375234615</v>
      </c>
    </row>
    <row r="172" spans="1:66" x14ac:dyDescent="0.25">
      <c r="A172" t="s">
        <v>136</v>
      </c>
      <c r="B172" t="s">
        <v>147</v>
      </c>
      <c r="C172" t="s">
        <v>469</v>
      </c>
      <c r="D172" s="7" t="s">
        <v>490</v>
      </c>
      <c r="E172">
        <f>VLOOKUP(A172,home!$A$2:$E$405,3,FALSE)</f>
        <v>1.3110999999999999</v>
      </c>
      <c r="F172">
        <f>VLOOKUP(B172,home!$B$2:$E$405,3,FALSE)</f>
        <v>1.3348</v>
      </c>
      <c r="G172">
        <f>VLOOKUP(C172,away!$B$2:$E$405,4,FALSE)</f>
        <v>1.3348</v>
      </c>
      <c r="H172">
        <f>VLOOKUP(A172,away!$A$2:$E$405,3,FALSE)</f>
        <v>0.93330000000000002</v>
      </c>
      <c r="I172">
        <f>VLOOKUP(C172,away!$B$2:$E$405,3,FALSE)</f>
        <v>0.80359999999999998</v>
      </c>
      <c r="J172">
        <f>VLOOKUP(B172,home!$B$2:$E$405,4,FALSE)</f>
        <v>0.26790000000000003</v>
      </c>
      <c r="K172" s="3">
        <f t="shared" si="226"/>
        <v>2.3359751225439997</v>
      </c>
      <c r="L172" s="3">
        <f t="shared" si="227"/>
        <v>0.20092496785200001</v>
      </c>
      <c r="M172" s="5">
        <f t="shared" si="228"/>
        <v>7.9111257823623951E-2</v>
      </c>
      <c r="N172" s="5">
        <f t="shared" si="229"/>
        <v>0.18480193018914989</v>
      </c>
      <c r="O172" s="5">
        <f t="shared" si="230"/>
        <v>1.5895426934942929E-2</v>
      </c>
      <c r="P172" s="5">
        <f t="shared" si="231"/>
        <v>3.7131321882242496E-2</v>
      </c>
      <c r="Q172" s="5">
        <f t="shared" si="232"/>
        <v>0.21584635575998359</v>
      </c>
      <c r="R172" s="5">
        <f t="shared" si="233"/>
        <v>1.5968940729486113E-3</v>
      </c>
      <c r="S172" s="5">
        <f t="shared" si="234"/>
        <v>4.3569496385601238E-3</v>
      </c>
      <c r="T172" s="5">
        <f t="shared" si="235"/>
        <v>4.3368922092046062E-2</v>
      </c>
      <c r="U172" s="5">
        <f t="shared" si="236"/>
        <v>3.7303048277459189E-3</v>
      </c>
      <c r="V172" s="5">
        <f t="shared" si="237"/>
        <v>2.2721769583284289E-4</v>
      </c>
      <c r="W172" s="5">
        <f t="shared" si="238"/>
        <v>0.16807057244903448</v>
      </c>
      <c r="X172" s="5">
        <f t="shared" si="239"/>
        <v>3.3769574366189492E-2</v>
      </c>
      <c r="Y172" s="5">
        <f t="shared" si="240"/>
        <v>3.3925753219511737E-3</v>
      </c>
      <c r="Z172" s="5">
        <f t="shared" si="241"/>
        <v>1.0695196342341644E-4</v>
      </c>
      <c r="AA172" s="5">
        <f t="shared" si="242"/>
        <v>2.4983712586433657E-4</v>
      </c>
      <c r="AB172" s="5">
        <f t="shared" si="243"/>
        <v>2.9180665535349221E-4</v>
      </c>
      <c r="AC172" s="5">
        <f t="shared" si="244"/>
        <v>6.6653704174130797E-6</v>
      </c>
      <c r="AD172" s="5">
        <f t="shared" si="245"/>
        <v>9.8152169018168381E-2</v>
      </c>
      <c r="AE172" s="5">
        <f t="shared" si="246"/>
        <v>1.9721221404579554E-2</v>
      </c>
      <c r="AF172" s="5">
        <f t="shared" si="247"/>
        <v>1.9812428883586608E-3</v>
      </c>
      <c r="AG172" s="5">
        <f t="shared" si="248"/>
        <v>1.3269372121682262E-4</v>
      </c>
      <c r="AH172" s="5">
        <f t="shared" si="249"/>
        <v>5.3723299531395545E-6</v>
      </c>
      <c r="AI172" s="5">
        <f t="shared" si="250"/>
        <v>1.2549629120631969E-5</v>
      </c>
      <c r="AJ172" s="5">
        <f t="shared" si="251"/>
        <v>1.4657810711475009E-5</v>
      </c>
      <c r="AK172" s="5">
        <f t="shared" si="252"/>
        <v>1.1413427057654862E-5</v>
      </c>
      <c r="AL172" s="5">
        <f t="shared" si="253"/>
        <v>1.2513719095965939E-7</v>
      </c>
      <c r="AM172" s="5">
        <f t="shared" si="254"/>
        <v>4.5856205010035025E-2</v>
      </c>
      <c r="AN172" s="5">
        <f t="shared" si="255"/>
        <v>9.2136565174560092E-3</v>
      </c>
      <c r="AO172" s="5">
        <f t="shared" si="256"/>
        <v>9.2562681978460958E-4</v>
      </c>
      <c r="AP172" s="5">
        <f t="shared" si="257"/>
        <v>6.1993846336057268E-5</v>
      </c>
      <c r="AQ172" s="5">
        <f t="shared" si="258"/>
        <v>3.1140278955235323E-6</v>
      </c>
      <c r="AR172" s="5">
        <f t="shared" si="259"/>
        <v>2.1588704462498033E-7</v>
      </c>
      <c r="AS172" s="5">
        <f t="shared" si="260"/>
        <v>5.0430676552350031E-7</v>
      </c>
      <c r="AT172" s="5">
        <f t="shared" si="261"/>
        <v>5.8902402919676355E-7</v>
      </c>
      <c r="AU172" s="5">
        <f t="shared" si="262"/>
        <v>4.5864849292809006E-7</v>
      </c>
      <c r="AV172" s="5">
        <f t="shared" si="263"/>
        <v>2.6784786736807901E-7</v>
      </c>
      <c r="AW172" s="5">
        <f t="shared" si="264"/>
        <v>1.6314960322931867E-9</v>
      </c>
      <c r="AX172" s="5">
        <f t="shared" si="265"/>
        <v>1.7853159019619914E-2</v>
      </c>
      <c r="AY172" s="5">
        <f t="shared" si="266"/>
        <v>3.5871454020737752E-3</v>
      </c>
      <c r="AZ172" s="5">
        <f t="shared" si="267"/>
        <v>3.6037353729606147E-4</v>
      </c>
      <c r="BA172" s="5">
        <f t="shared" si="268"/>
        <v>2.4136013798640911E-5</v>
      </c>
      <c r="BB172" s="5">
        <f t="shared" si="269"/>
        <v>1.2123819491418377E-6</v>
      </c>
      <c r="BC172" s="5">
        <f t="shared" si="270"/>
        <v>4.8719560831133769E-8</v>
      </c>
      <c r="BD172" s="5">
        <f t="shared" si="271"/>
        <v>7.2295162501562516E-9</v>
      </c>
      <c r="BE172" s="5">
        <f t="shared" si="272"/>
        <v>1.6887970108392585E-8</v>
      </c>
      <c r="BF172" s="5">
        <f t="shared" si="273"/>
        <v>1.9724939021735891E-8</v>
      </c>
      <c r="BG172" s="5">
        <f t="shared" si="274"/>
        <v>1.5358988949490805E-8</v>
      </c>
      <c r="BH172" s="5">
        <f t="shared" si="275"/>
        <v>8.9695540233596818E-9</v>
      </c>
      <c r="BI172" s="5">
        <f t="shared" si="276"/>
        <v>4.1905310117765285E-9</v>
      </c>
      <c r="BJ172" s="8">
        <f t="shared" si="277"/>
        <v>0.84712392850648366</v>
      </c>
      <c r="BK172" s="8">
        <f t="shared" si="278"/>
        <v>0.12442068294994155</v>
      </c>
      <c r="BL172" s="8">
        <f t="shared" si="279"/>
        <v>2.1810370889397197E-2</v>
      </c>
      <c r="BM172" s="8">
        <f t="shared" si="280"/>
        <v>0.4554916038757767</v>
      </c>
      <c r="BN172" s="8">
        <f t="shared" si="281"/>
        <v>0.53438318666289153</v>
      </c>
    </row>
    <row r="173" spans="1:66" x14ac:dyDescent="0.25">
      <c r="A173" t="s">
        <v>136</v>
      </c>
      <c r="B173" t="s">
        <v>406</v>
      </c>
      <c r="C173" t="s">
        <v>141</v>
      </c>
      <c r="D173" s="7" t="s">
        <v>490</v>
      </c>
      <c r="E173">
        <f>VLOOKUP(A173,home!$A$2:$E$405,3,FALSE)</f>
        <v>1.3110999999999999</v>
      </c>
      <c r="F173">
        <f>VLOOKUP(B173,home!$B$2:$E$405,3,FALSE)</f>
        <v>0.38140000000000002</v>
      </c>
      <c r="G173">
        <f>VLOOKUP(C173,away!$B$2:$E$405,4,FALSE)</f>
        <v>1.1440999999999999</v>
      </c>
      <c r="H173">
        <f>VLOOKUP(A173,away!$A$2:$E$405,3,FALSE)</f>
        <v>0.93330000000000002</v>
      </c>
      <c r="I173">
        <f>VLOOKUP(C173,away!$B$2:$E$405,3,FALSE)</f>
        <v>0.26790000000000003</v>
      </c>
      <c r="J173">
        <f>VLOOKUP(B173,home!$B$2:$E$405,4,FALSE)</f>
        <v>1.3392999999999999</v>
      </c>
      <c r="K173" s="3">
        <f t="shared" si="226"/>
        <v>0.57211125511399996</v>
      </c>
      <c r="L173" s="3">
        <f t="shared" si="227"/>
        <v>0.33486661205099999</v>
      </c>
      <c r="M173" s="5">
        <f t="shared" si="228"/>
        <v>0.40374254574572244</v>
      </c>
      <c r="N173" s="5">
        <f t="shared" si="229"/>
        <v>0.23098565458950684</v>
      </c>
      <c r="O173" s="5">
        <f t="shared" si="230"/>
        <v>0.13519989843471594</v>
      </c>
      <c r="P173" s="5">
        <f t="shared" si="231"/>
        <v>7.734938358477067E-2</v>
      </c>
      <c r="Q173" s="5">
        <f t="shared" si="232"/>
        <v>6.6074746380265809E-2</v>
      </c>
      <c r="R173" s="5">
        <f t="shared" si="233"/>
        <v>2.2636965969236311E-2</v>
      </c>
      <c r="S173" s="5">
        <f t="shared" si="234"/>
        <v>3.7046672464833841E-3</v>
      </c>
      <c r="T173" s="5">
        <f t="shared" si="235"/>
        <v>2.2126226462488685E-2</v>
      </c>
      <c r="U173" s="5">
        <f t="shared" si="236"/>
        <v>1.2950863012632693E-2</v>
      </c>
      <c r="V173" s="5">
        <f t="shared" si="237"/>
        <v>7.8860411011265089E-5</v>
      </c>
      <c r="W173" s="5">
        <f t="shared" si="238"/>
        <v>1.2600702027651033E-2</v>
      </c>
      <c r="X173" s="5">
        <f t="shared" si="239"/>
        <v>4.2195543974636682E-3</v>
      </c>
      <c r="Y173" s="5">
        <f t="shared" si="240"/>
        <v>7.0649394272177845E-4</v>
      </c>
      <c r="Z173" s="5">
        <f t="shared" si="241"/>
        <v>2.5267880337439823E-3</v>
      </c>
      <c r="AA173" s="5">
        <f t="shared" si="242"/>
        <v>1.4456038733923061E-3</v>
      </c>
      <c r="AB173" s="5">
        <f t="shared" si="243"/>
        <v>4.1352312320206601E-4</v>
      </c>
      <c r="AC173" s="5">
        <f t="shared" si="244"/>
        <v>9.4425956671480536E-7</v>
      </c>
      <c r="AD173" s="5">
        <f t="shared" si="245"/>
        <v>1.8022508630892392E-3</v>
      </c>
      <c r="AE173" s="5">
        <f t="shared" si="246"/>
        <v>6.0351364058868417E-4</v>
      </c>
      <c r="AF173" s="5">
        <f t="shared" si="247"/>
        <v>1.0104828407524877E-4</v>
      </c>
      <c r="AG173" s="5">
        <f t="shared" si="248"/>
        <v>1.1279232180615193E-5</v>
      </c>
      <c r="AH173" s="5">
        <f t="shared" si="249"/>
        <v>2.1153423705771375E-4</v>
      </c>
      <c r="AI173" s="5">
        <f t="shared" si="250"/>
        <v>1.2102111786267104E-4</v>
      </c>
      <c r="AJ173" s="5">
        <f t="shared" si="251"/>
        <v>3.4618771817856018E-5</v>
      </c>
      <c r="AK173" s="5">
        <f t="shared" si="252"/>
        <v>6.6019296650729268E-6</v>
      </c>
      <c r="AL173" s="5">
        <f t="shared" si="253"/>
        <v>7.2360860849589295E-9</v>
      </c>
      <c r="AM173" s="5">
        <f t="shared" si="254"/>
        <v>2.0621760066245488E-4</v>
      </c>
      <c r="AN173" s="5">
        <f t="shared" si="255"/>
        <v>6.9055389279122333E-5</v>
      </c>
      <c r="AO173" s="5">
        <f t="shared" si="256"/>
        <v>1.156217212588132E-5</v>
      </c>
      <c r="AP173" s="5">
        <f t="shared" si="257"/>
        <v>1.2905951359147954E-6</v>
      </c>
      <c r="AQ173" s="5">
        <f t="shared" si="258"/>
        <v>1.0804430517332183E-7</v>
      </c>
      <c r="AR173" s="5">
        <f t="shared" si="259"/>
        <v>1.4167150659261952E-5</v>
      </c>
      <c r="AS173" s="5">
        <f t="shared" si="260"/>
        <v>8.1051863450594895E-6</v>
      </c>
      <c r="AT173" s="5">
        <f t="shared" si="261"/>
        <v>2.318534166402419E-6</v>
      </c>
      <c r="AU173" s="5">
        <f t="shared" si="262"/>
        <v>4.4215316398839323E-7</v>
      </c>
      <c r="AV173" s="5">
        <f t="shared" si="263"/>
        <v>6.3240200400506466E-8</v>
      </c>
      <c r="AW173" s="5">
        <f t="shared" si="264"/>
        <v>3.8508230618716898E-11</v>
      </c>
      <c r="AX173" s="5">
        <f t="shared" si="265"/>
        <v>1.9663235056932443E-5</v>
      </c>
      <c r="AY173" s="5">
        <f t="shared" si="266"/>
        <v>6.5845609054774195E-6</v>
      </c>
      <c r="AZ173" s="5">
        <f t="shared" si="267"/>
        <v>1.102474801130344E-6</v>
      </c>
      <c r="BA173" s="5">
        <f t="shared" si="268"/>
        <v>1.230606671753728E-7</v>
      </c>
      <c r="BB173" s="5">
        <f t="shared" si="269"/>
        <v>1.0302227173438195E-8</v>
      </c>
      <c r="BC173" s="5">
        <f t="shared" si="270"/>
        <v>6.8997438202980032E-10</v>
      </c>
      <c r="BD173" s="5">
        <f t="shared" si="271"/>
        <v>7.9068429061385619E-7</v>
      </c>
      <c r="BE173" s="5">
        <f t="shared" si="272"/>
        <v>4.5235938190201607E-7</v>
      </c>
      <c r="BF173" s="5">
        <f t="shared" si="273"/>
        <v>1.2939994687127781E-7</v>
      </c>
      <c r="BG173" s="5">
        <f t="shared" si="274"/>
        <v>2.4677055338737221E-8</v>
      </c>
      <c r="BH173" s="5">
        <f t="shared" si="275"/>
        <v>3.5295052755906461E-9</v>
      </c>
      <c r="BI173" s="5">
        <f t="shared" si="276"/>
        <v>4.0385393862992987E-10</v>
      </c>
      <c r="BJ173" s="8">
        <f t="shared" si="277"/>
        <v>0.33954718794517241</v>
      </c>
      <c r="BK173" s="8">
        <f t="shared" si="278"/>
        <v>0.48488299304454596</v>
      </c>
      <c r="BL173" s="8">
        <f t="shared" si="279"/>
        <v>0.17304712778815168</v>
      </c>
      <c r="BM173" s="8">
        <f t="shared" si="280"/>
        <v>6.4008317584998836E-2</v>
      </c>
      <c r="BN173" s="8">
        <f t="shared" si="281"/>
        <v>0.93598919470421782</v>
      </c>
    </row>
    <row r="174" spans="1:66" x14ac:dyDescent="0.25">
      <c r="A174" t="s">
        <v>136</v>
      </c>
      <c r="B174" t="s">
        <v>139</v>
      </c>
      <c r="C174" t="s">
        <v>439</v>
      </c>
      <c r="D174" s="7" t="s">
        <v>490</v>
      </c>
      <c r="E174">
        <f>VLOOKUP(A174,home!$A$2:$E$405,3,FALSE)</f>
        <v>1.3110999999999999</v>
      </c>
      <c r="F174">
        <f>VLOOKUP(B174,home!$B$2:$E$405,3,FALSE)</f>
        <v>1.1440999999999999</v>
      </c>
      <c r="G174">
        <f>VLOOKUP(C174,away!$B$2:$E$405,4,FALSE)</f>
        <v>0.57199999999999995</v>
      </c>
      <c r="H174">
        <f>VLOOKUP(A174,away!$A$2:$E$405,3,FALSE)</f>
        <v>0.93330000000000002</v>
      </c>
      <c r="I174">
        <f>VLOOKUP(C174,away!$B$2:$E$405,3,FALSE)</f>
        <v>1.3392999999999999</v>
      </c>
      <c r="J174">
        <f>VLOOKUP(B174,home!$B$2:$E$405,4,FALSE)</f>
        <v>1.6072</v>
      </c>
      <c r="K174" s="3">
        <f t="shared" si="226"/>
        <v>0.85801687971999985</v>
      </c>
      <c r="L174" s="3">
        <f t="shared" si="227"/>
        <v>2.0089496785679999</v>
      </c>
      <c r="M174" s="5">
        <f t="shared" si="228"/>
        <v>5.6871180597934848E-2</v>
      </c>
      <c r="N174" s="5">
        <f t="shared" si="229"/>
        <v>4.8796432922632645E-2</v>
      </c>
      <c r="O174" s="5">
        <f t="shared" si="230"/>
        <v>0.11425133998200386</v>
      </c>
      <c r="P174" s="5">
        <f t="shared" si="231"/>
        <v>9.8029578235187806E-2</v>
      </c>
      <c r="Q174" s="5">
        <f t="shared" si="232"/>
        <v>2.0934081558871769E-2</v>
      </c>
      <c r="R174" s="5">
        <f t="shared" si="233"/>
        <v>0.114762596366405</v>
      </c>
      <c r="S174" s="5">
        <f t="shared" si="234"/>
        <v>4.2243708095791539E-2</v>
      </c>
      <c r="T174" s="5">
        <f t="shared" si="235"/>
        <v>4.2055516418811723E-2</v>
      </c>
      <c r="U174" s="5">
        <f t="shared" si="236"/>
        <v>9.8468244842868591E-2</v>
      </c>
      <c r="V174" s="5">
        <f t="shared" si="237"/>
        <v>8.0906686229428228E-3</v>
      </c>
      <c r="W174" s="5">
        <f t="shared" si="238"/>
        <v>5.9872651129823833E-3</v>
      </c>
      <c r="X174" s="5">
        <f t="shared" si="239"/>
        <v>1.2028114324227356E-2</v>
      </c>
      <c r="Y174" s="5">
        <f t="shared" si="240"/>
        <v>1.2081938202717853E-2</v>
      </c>
      <c r="Z174" s="5">
        <f t="shared" si="241"/>
        <v>7.6850760360639467E-2</v>
      </c>
      <c r="AA174" s="5">
        <f t="shared" si="242"/>
        <v>6.5939249608745309E-2</v>
      </c>
      <c r="AB174" s="5">
        <f t="shared" si="243"/>
        <v>2.8288494600186939E-2</v>
      </c>
      <c r="AC174" s="5">
        <f t="shared" si="244"/>
        <v>8.7162428361008213E-4</v>
      </c>
      <c r="AD174" s="5">
        <f t="shared" si="245"/>
        <v>1.2842936325743886E-3</v>
      </c>
      <c r="AE174" s="5">
        <f t="shared" si="246"/>
        <v>2.5800812803472464E-3</v>
      </c>
      <c r="AF174" s="5">
        <f t="shared" si="247"/>
        <v>2.5916267294164579E-3</v>
      </c>
      <c r="AG174" s="5">
        <f t="shared" si="248"/>
        <v>1.7354825616764764E-3</v>
      </c>
      <c r="AH174" s="5">
        <f t="shared" si="249"/>
        <v>3.859732758105329E-2</v>
      </c>
      <c r="AI174" s="5">
        <f t="shared" si="250"/>
        <v>3.3117158576626025E-2</v>
      </c>
      <c r="AJ174" s="5">
        <f t="shared" si="251"/>
        <v>1.4207540533554547E-2</v>
      </c>
      <c r="AK174" s="5">
        <f t="shared" si="252"/>
        <v>4.0634365323652995E-3</v>
      </c>
      <c r="AL174" s="5">
        <f t="shared" si="253"/>
        <v>6.0097195101975331E-5</v>
      </c>
      <c r="AM174" s="5">
        <f t="shared" si="254"/>
        <v>2.2038912305314827E-4</v>
      </c>
      <c r="AN174" s="5">
        <f t="shared" si="255"/>
        <v>4.4275065791750552E-4</v>
      </c>
      <c r="AO174" s="5">
        <f t="shared" si="256"/>
        <v>4.4473189595457173E-4</v>
      </c>
      <c r="AP174" s="5">
        <f t="shared" si="257"/>
        <v>2.9781466647562461E-4</v>
      </c>
      <c r="AQ174" s="5">
        <f t="shared" si="258"/>
        <v>1.4957366962226065E-4</v>
      </c>
      <c r="AR174" s="5">
        <f t="shared" si="259"/>
        <v>1.5508017767508155E-2</v>
      </c>
      <c r="AS174" s="5">
        <f t="shared" si="260"/>
        <v>1.3306141015519664E-2</v>
      </c>
      <c r="AT174" s="5">
        <f t="shared" si="261"/>
        <v>5.7084467976252461E-3</v>
      </c>
      <c r="AU174" s="5">
        <f t="shared" si="262"/>
        <v>1.6326479031153467E-3</v>
      </c>
      <c r="AV174" s="5">
        <f t="shared" si="263"/>
        <v>3.5020986487810743E-4</v>
      </c>
      <c r="AW174" s="5">
        <f t="shared" si="264"/>
        <v>2.8775083477275516E-6</v>
      </c>
      <c r="AX174" s="5">
        <f t="shared" si="265"/>
        <v>3.1516264614381548E-5</v>
      </c>
      <c r="AY174" s="5">
        <f t="shared" si="266"/>
        <v>6.3314589666725832E-5</v>
      </c>
      <c r="AZ174" s="5">
        <f t="shared" si="267"/>
        <v>6.3597912279816842E-5</v>
      </c>
      <c r="BA174" s="5">
        <f t="shared" si="268"/>
        <v>4.258833514404463E-5</v>
      </c>
      <c r="BB174" s="5">
        <f t="shared" si="269"/>
        <v>2.1389455549593692E-5</v>
      </c>
      <c r="BC174" s="5">
        <f t="shared" si="270"/>
        <v>8.5940679702201516E-6</v>
      </c>
      <c r="BD174" s="5">
        <f t="shared" si="271"/>
        <v>5.1924712182103878E-3</v>
      </c>
      <c r="BE174" s="5">
        <f t="shared" si="272"/>
        <v>4.4552279526847826E-3</v>
      </c>
      <c r="BF174" s="5">
        <f t="shared" si="273"/>
        <v>1.9113303932019603E-3</v>
      </c>
      <c r="BG174" s="5">
        <f t="shared" si="274"/>
        <v>5.4665124669638228E-4</v>
      </c>
      <c r="BH174" s="5">
        <f t="shared" si="275"/>
        <v>1.1725899924636939E-4</v>
      </c>
      <c r="BI174" s="5">
        <f t="shared" si="276"/>
        <v>2.0122040130491945E-5</v>
      </c>
      <c r="BJ174" s="8">
        <f t="shared" si="277"/>
        <v>0.15186109338250617</v>
      </c>
      <c r="BK174" s="8">
        <f t="shared" si="278"/>
        <v>0.2062301716202358</v>
      </c>
      <c r="BL174" s="8">
        <f t="shared" si="279"/>
        <v>0.56044391382262593</v>
      </c>
      <c r="BM174" s="8">
        <f t="shared" si="280"/>
        <v>0.5416802924416525</v>
      </c>
      <c r="BN174" s="8">
        <f t="shared" si="281"/>
        <v>0.45364520966303595</v>
      </c>
    </row>
    <row r="175" spans="1:66" x14ac:dyDescent="0.25">
      <c r="A175" t="s">
        <v>166</v>
      </c>
      <c r="B175" t="s">
        <v>169</v>
      </c>
      <c r="C175" t="s">
        <v>170</v>
      </c>
      <c r="D175" s="7" t="s">
        <v>490</v>
      </c>
      <c r="E175">
        <f>VLOOKUP(A175,home!$A$2:$E$405,3,FALSE)</f>
        <v>1.8032999999999999</v>
      </c>
      <c r="F175">
        <f>VLOOKUP(B175,home!$B$2:$E$405,3,FALSE)</f>
        <v>1.6636</v>
      </c>
      <c r="G175">
        <f>VLOOKUP(C175,away!$B$2:$E$405,4,FALSE)</f>
        <v>0.97040000000000004</v>
      </c>
      <c r="H175">
        <f>VLOOKUP(A175,away!$A$2:$E$405,3,FALSE)</f>
        <v>1.4918</v>
      </c>
      <c r="I175">
        <f>VLOOKUP(C175,away!$B$2:$E$405,3,FALSE)</f>
        <v>0.50270000000000004</v>
      </c>
      <c r="J175">
        <f>VLOOKUP(B175,home!$B$2:$E$405,4,FALSE)</f>
        <v>0.1676</v>
      </c>
      <c r="K175" s="3">
        <f t="shared" si="226"/>
        <v>2.9111707715519999</v>
      </c>
      <c r="L175" s="3">
        <f t="shared" si="227"/>
        <v>0.12568790933600002</v>
      </c>
      <c r="M175" s="5">
        <f t="shared" si="228"/>
        <v>4.7985390408726028E-2</v>
      </c>
      <c r="N175" s="5">
        <f t="shared" si="229"/>
        <v>0.13969366601939487</v>
      </c>
      <c r="O175" s="5">
        <f t="shared" si="230"/>
        <v>6.0311833991445211E-3</v>
      </c>
      <c r="P175" s="5">
        <f t="shared" si="231"/>
        <v>1.7557804829459168E-2</v>
      </c>
      <c r="Q175" s="5">
        <f t="shared" si="232"/>
        <v>0.20333605874330463</v>
      </c>
      <c r="R175" s="5">
        <f t="shared" si="233"/>
        <v>3.7902341613023247E-4</v>
      </c>
      <c r="S175" s="5">
        <f t="shared" si="234"/>
        <v>1.6060956668455097E-3</v>
      </c>
      <c r="T175" s="5">
        <f t="shared" si="235"/>
        <v>2.5556884116068046E-2</v>
      </c>
      <c r="U175" s="5">
        <f t="shared" si="236"/>
        <v>1.1034018907721235E-3</v>
      </c>
      <c r="V175" s="5">
        <f t="shared" si="237"/>
        <v>6.5296527444703073E-5</v>
      </c>
      <c r="W175" s="5">
        <f t="shared" si="238"/>
        <v>0.1973153303386963</v>
      </c>
      <c r="X175" s="5">
        <f t="shared" si="239"/>
        <v>2.4800151350212955E-2</v>
      </c>
      <c r="Y175" s="5">
        <f t="shared" si="240"/>
        <v>1.558539587212322E-3</v>
      </c>
      <c r="Z175" s="5">
        <f t="shared" si="241"/>
        <v>1.5879553587599221E-5</v>
      </c>
      <c r="AA175" s="5">
        <f t="shared" si="242"/>
        <v>4.6228092269512552E-5</v>
      </c>
      <c r="AB175" s="5">
        <f t="shared" si="243"/>
        <v>6.7288935519806963E-5</v>
      </c>
      <c r="AC175" s="5">
        <f t="shared" si="244"/>
        <v>1.4932457503605085E-6</v>
      </c>
      <c r="AD175" s="5">
        <f t="shared" si="245"/>
        <v>0.14360465561528507</v>
      </c>
      <c r="AE175" s="5">
        <f t="shared" si="246"/>
        <v>1.8049368935201458E-2</v>
      </c>
      <c r="AF175" s="5">
        <f t="shared" si="247"/>
        <v>1.1342937231498078E-3</v>
      </c>
      <c r="AG175" s="5">
        <f t="shared" si="248"/>
        <v>4.7522335545215646E-5</v>
      </c>
      <c r="AH175" s="5">
        <f t="shared" si="249"/>
        <v>4.9896697290358113E-7</v>
      </c>
      <c r="AI175" s="5">
        <f t="shared" si="250"/>
        <v>1.452578067486684E-6</v>
      </c>
      <c r="AJ175" s="5">
        <f t="shared" si="251"/>
        <v>2.1143514067323618E-6</v>
      </c>
      <c r="AK175" s="5">
        <f t="shared" si="252"/>
        <v>2.0517460053563689E-6</v>
      </c>
      <c r="AL175" s="5">
        <f t="shared" si="253"/>
        <v>2.185508316087927E-8</v>
      </c>
      <c r="AM175" s="5">
        <f t="shared" si="254"/>
        <v>8.3611535217201743E-2</v>
      </c>
      <c r="AN175" s="5">
        <f t="shared" si="255"/>
        <v>1.0508959057823425E-2</v>
      </c>
      <c r="AO175" s="5">
        <f t="shared" si="256"/>
        <v>6.6042454663772343E-4</v>
      </c>
      <c r="AP175" s="5">
        <f t="shared" si="257"/>
        <v>2.7669126847023694E-5</v>
      </c>
      <c r="AQ175" s="5">
        <f t="shared" si="258"/>
        <v>8.6941867663874943E-7</v>
      </c>
      <c r="AR175" s="5">
        <f t="shared" si="259"/>
        <v>1.2542823130392748E-8</v>
      </c>
      <c r="AS175" s="5">
        <f t="shared" si="260"/>
        <v>3.6514300089945722E-8</v>
      </c>
      <c r="AT175" s="5">
        <f t="shared" si="261"/>
        <v>5.314968158276429E-8</v>
      </c>
      <c r="AU175" s="5">
        <f t="shared" si="262"/>
        <v>5.1575933180346344E-8</v>
      </c>
      <c r="AV175" s="5">
        <f t="shared" si="263"/>
        <v>3.7536587297535819E-8</v>
      </c>
      <c r="AW175" s="5">
        <f t="shared" si="264"/>
        <v>2.2213201039005864E-10</v>
      </c>
      <c r="AX175" s="5">
        <f t="shared" si="265"/>
        <v>4.0567909581484748E-2</v>
      </c>
      <c r="AY175" s="5">
        <f t="shared" si="266"/>
        <v>5.0988957414287005E-3</v>
      </c>
      <c r="AZ175" s="5">
        <f t="shared" si="267"/>
        <v>3.2043477283120358E-4</v>
      </c>
      <c r="BA175" s="5">
        <f t="shared" si="268"/>
        <v>1.3424925558570023E-5</v>
      </c>
      <c r="BB175" s="5">
        <f t="shared" si="269"/>
        <v>4.2183770661202457E-7</v>
      </c>
      <c r="BC175" s="5">
        <f t="shared" si="270"/>
        <v>1.0603979884631673E-8</v>
      </c>
      <c r="BD175" s="5">
        <f t="shared" si="271"/>
        <v>2.6274686940504757E-10</v>
      </c>
      <c r="BE175" s="5">
        <f t="shared" si="272"/>
        <v>7.6490100652876486E-10</v>
      </c>
      <c r="BF175" s="5">
        <f t="shared" si="273"/>
        <v>1.113378726668623E-9</v>
      </c>
      <c r="BG175" s="5">
        <f t="shared" si="274"/>
        <v>1.0804118689151595E-9</v>
      </c>
      <c r="BH175" s="5">
        <f t="shared" si="275"/>
        <v>7.8631586350592085E-10</v>
      </c>
      <c r="BI175" s="5">
        <f t="shared" si="276"/>
        <v>4.578199518092218E-10</v>
      </c>
      <c r="BJ175" s="8">
        <f t="shared" si="277"/>
        <v>0.89590702559424695</v>
      </c>
      <c r="BK175" s="8">
        <f t="shared" si="278"/>
        <v>7.2314998274737627E-2</v>
      </c>
      <c r="BL175" s="8">
        <f t="shared" si="279"/>
        <v>7.6334391611882447E-3</v>
      </c>
      <c r="BM175" s="8">
        <f t="shared" si="280"/>
        <v>0.55578932024830452</v>
      </c>
      <c r="BN175" s="8">
        <f t="shared" si="281"/>
        <v>0.4149831268161594</v>
      </c>
    </row>
    <row r="176" spans="1:66" x14ac:dyDescent="0.25">
      <c r="A176" t="s">
        <v>166</v>
      </c>
      <c r="B176" t="s">
        <v>248</v>
      </c>
      <c r="C176" t="s">
        <v>246</v>
      </c>
      <c r="D176" s="7" t="s">
        <v>490</v>
      </c>
      <c r="E176">
        <f>VLOOKUP(A176,home!$A$2:$E$405,3,FALSE)</f>
        <v>1.8032999999999999</v>
      </c>
      <c r="F176">
        <f>VLOOKUP(B176,home!$B$2:$E$405,3,FALSE)</f>
        <v>0.73939999999999995</v>
      </c>
      <c r="G176">
        <f>VLOOKUP(C176,away!$B$2:$E$405,4,FALSE)</f>
        <v>1.1091</v>
      </c>
      <c r="H176">
        <f>VLOOKUP(A176,away!$A$2:$E$405,3,FALSE)</f>
        <v>1.4918</v>
      </c>
      <c r="I176">
        <f>VLOOKUP(C176,away!$B$2:$E$405,3,FALSE)</f>
        <v>0.67030000000000001</v>
      </c>
      <c r="J176">
        <f>VLOOKUP(B176,home!$B$2:$E$405,4,FALSE)</f>
        <v>1.5641</v>
      </c>
      <c r="K176" s="3">
        <f t="shared" si="226"/>
        <v>1.4788295981819997</v>
      </c>
      <c r="L176" s="3">
        <f t="shared" si="227"/>
        <v>1.5640273319140001</v>
      </c>
      <c r="M176" s="5">
        <f t="shared" si="228"/>
        <v>4.7698423588360413E-2</v>
      </c>
      <c r="N176" s="5">
        <f t="shared" si="229"/>
        <v>7.0537840589089837E-2</v>
      </c>
      <c r="O176" s="5">
        <f t="shared" si="230"/>
        <v>7.4601638181407151E-2</v>
      </c>
      <c r="P176" s="5">
        <f t="shared" si="231"/>
        <v>0.11032311061552927</v>
      </c>
      <c r="Q176" s="5">
        <f t="shared" si="232"/>
        <v>5.2156723227494851E-2</v>
      </c>
      <c r="R176" s="5">
        <f t="shared" si="233"/>
        <v>5.8339500560639919E-2</v>
      </c>
      <c r="S176" s="5">
        <f t="shared" si="234"/>
        <v>6.3792405598789931E-2</v>
      </c>
      <c r="T176" s="5">
        <f t="shared" si="235"/>
        <v>8.1574540670875745E-2</v>
      </c>
      <c r="U176" s="5">
        <f t="shared" si="236"/>
        <v>8.6274180172229667E-2</v>
      </c>
      <c r="V176" s="5">
        <f t="shared" si="237"/>
        <v>1.639415144348106E-2</v>
      </c>
      <c r="W176" s="5">
        <f t="shared" si="238"/>
        <v>2.5710302017668656E-2</v>
      </c>
      <c r="X176" s="5">
        <f t="shared" si="239"/>
        <v>4.0211615067397448E-2</v>
      </c>
      <c r="Y176" s="5">
        <f t="shared" si="240"/>
        <v>3.1446032512907215E-2</v>
      </c>
      <c r="Z176" s="5">
        <f t="shared" si="241"/>
        <v>3.0414857802350988E-2</v>
      </c>
      <c r="AA176" s="5">
        <f t="shared" si="242"/>
        <v>4.4978391942613369E-2</v>
      </c>
      <c r="AB176" s="5">
        <f t="shared" si="243"/>
        <v>3.3257688641683721E-2</v>
      </c>
      <c r="AC176" s="5">
        <f t="shared" si="244"/>
        <v>2.3699077022383197E-3</v>
      </c>
      <c r="AD176" s="5">
        <f t="shared" si="245"/>
        <v>9.505288900481702E-3</v>
      </c>
      <c r="AE176" s="5">
        <f t="shared" si="246"/>
        <v>1.486653163809216E-2</v>
      </c>
      <c r="AF176" s="5">
        <f t="shared" si="247"/>
        <v>1.1625830906370175E-2</v>
      </c>
      <c r="AG176" s="5">
        <f t="shared" si="248"/>
        <v>6.0610390979244895E-3</v>
      </c>
      <c r="AH176" s="5">
        <f t="shared" si="249"/>
        <v>1.1892417224788683E-2</v>
      </c>
      <c r="AI176" s="5">
        <f t="shared" si="250"/>
        <v>1.7586858585946941E-2</v>
      </c>
      <c r="AJ176" s="5">
        <f t="shared" si="251"/>
        <v>1.3003983507969784E-2</v>
      </c>
      <c r="AK176" s="5">
        <f t="shared" si="252"/>
        <v>6.4102252352854347E-3</v>
      </c>
      <c r="AL176" s="5">
        <f t="shared" si="253"/>
        <v>2.1925721641369652E-4</v>
      </c>
      <c r="AM176" s="5">
        <f t="shared" si="254"/>
        <v>2.8113405130606351E-3</v>
      </c>
      <c r="AN176" s="5">
        <f t="shared" si="255"/>
        <v>4.3970134017439618E-3</v>
      </c>
      <c r="AO176" s="5">
        <f t="shared" si="256"/>
        <v>3.4385245695598551E-3</v>
      </c>
      <c r="AP176" s="5">
        <f t="shared" si="257"/>
        <v>1.7926488027498121E-3</v>
      </c>
      <c r="AQ176" s="5">
        <f t="shared" si="258"/>
        <v>7.0093793100590388E-4</v>
      </c>
      <c r="AR176" s="5">
        <f t="shared" si="259"/>
        <v>3.7200131164188653E-3</v>
      </c>
      <c r="AS176" s="5">
        <f t="shared" si="260"/>
        <v>5.5012655021854789E-3</v>
      </c>
      <c r="AT176" s="5">
        <f t="shared" si="261"/>
        <v>4.0677171260447252E-3</v>
      </c>
      <c r="AU176" s="5">
        <f t="shared" si="262"/>
        <v>2.0051534943422529E-3</v>
      </c>
      <c r="AV176" s="5">
        <f t="shared" si="263"/>
        <v>7.4132008408284698E-4</v>
      </c>
      <c r="AW176" s="5">
        <f t="shared" si="264"/>
        <v>1.4086849277833266E-5</v>
      </c>
      <c r="AX176" s="5">
        <f t="shared" si="265"/>
        <v>6.9291559354703889E-4</v>
      </c>
      <c r="AY176" s="5">
        <f t="shared" si="266"/>
        <v>1.0837389270169813E-3</v>
      </c>
      <c r="AZ176" s="5">
        <f t="shared" si="267"/>
        <v>8.4749865125685522E-4</v>
      </c>
      <c r="BA176" s="5">
        <f t="shared" si="268"/>
        <v>4.4183701810865769E-4</v>
      </c>
      <c r="BB176" s="5">
        <f t="shared" si="269"/>
        <v>1.7276129314333042E-4</v>
      </c>
      <c r="BC176" s="5">
        <f t="shared" si="270"/>
        <v>5.4040676874595067E-5</v>
      </c>
      <c r="BD176" s="5">
        <f t="shared" si="271"/>
        <v>9.6970036485961462E-4</v>
      </c>
      <c r="BE176" s="5">
        <f t="shared" si="272"/>
        <v>1.4340216009222824E-3</v>
      </c>
      <c r="BF176" s="5">
        <f t="shared" si="273"/>
        <v>1.0603367939381037E-3</v>
      </c>
      <c r="BG176" s="5">
        <f t="shared" si="274"/>
        <v>5.2268581163902503E-4</v>
      </c>
      <c r="BH176" s="5">
        <f t="shared" si="275"/>
        <v>1.9324081220039305E-4</v>
      </c>
      <c r="BI176" s="5">
        <f t="shared" si="276"/>
        <v>5.7154046531734095E-5</v>
      </c>
      <c r="BJ176" s="8">
        <f t="shared" si="277"/>
        <v>0.36012900200636988</v>
      </c>
      <c r="BK176" s="8">
        <f t="shared" si="278"/>
        <v>0.24188099509182967</v>
      </c>
      <c r="BL176" s="8">
        <f t="shared" si="279"/>
        <v>0.36661749280572992</v>
      </c>
      <c r="BM176" s="8">
        <f t="shared" si="280"/>
        <v>0.5843154588660201</v>
      </c>
      <c r="BN176" s="8">
        <f t="shared" si="281"/>
        <v>0.41365723676252147</v>
      </c>
    </row>
    <row r="177" spans="1:66" x14ac:dyDescent="0.25">
      <c r="A177" t="s">
        <v>166</v>
      </c>
      <c r="B177" t="s">
        <v>249</v>
      </c>
      <c r="C177" t="s">
        <v>477</v>
      </c>
      <c r="D177" s="7" t="s">
        <v>490</v>
      </c>
      <c r="E177">
        <f>VLOOKUP(A177,home!$A$2:$E$405,3,FALSE)</f>
        <v>1.8032999999999999</v>
      </c>
      <c r="F177">
        <f>VLOOKUP(B177,home!$B$2:$E$405,3,FALSE)</f>
        <v>1.1091</v>
      </c>
      <c r="G177">
        <f>VLOOKUP(C177,away!$B$2:$E$405,4,FALSE)</f>
        <v>1.2939000000000001</v>
      </c>
      <c r="H177">
        <f>VLOOKUP(A177,away!$A$2:$E$405,3,FALSE)</f>
        <v>1.4918</v>
      </c>
      <c r="I177">
        <f>VLOOKUP(C177,away!$B$2:$E$405,3,FALSE)</f>
        <v>0.89380000000000004</v>
      </c>
      <c r="J177">
        <f>VLOOKUP(B177,home!$B$2:$E$405,4,FALSE)</f>
        <v>1.6758</v>
      </c>
      <c r="K177" s="3">
        <f t="shared" si="226"/>
        <v>2.5878517948169995</v>
      </c>
      <c r="L177" s="3">
        <f t="shared" si="227"/>
        <v>2.2344628536720004</v>
      </c>
      <c r="M177" s="5">
        <f t="shared" si="228"/>
        <v>8.0481369550738351E-3</v>
      </c>
      <c r="N177" s="5">
        <f t="shared" si="229"/>
        <v>2.0827385664120842E-2</v>
      </c>
      <c r="O177" s="5">
        <f t="shared" si="230"/>
        <v>1.798326306737736E-2</v>
      </c>
      <c r="P177" s="5">
        <f t="shared" si="231"/>
        <v>4.6538019605578761E-2</v>
      </c>
      <c r="Q177" s="5">
        <f t="shared" si="232"/>
        <v>2.6949093686120487E-2</v>
      </c>
      <c r="R177" s="5">
        <f t="shared" si="233"/>
        <v>2.0091466655933164E-2</v>
      </c>
      <c r="S177" s="5">
        <f t="shared" si="234"/>
        <v>6.7276044160873932E-2</v>
      </c>
      <c r="T177" s="5">
        <f t="shared" si="235"/>
        <v>6.0216748781762863E-2</v>
      </c>
      <c r="U177" s="5">
        <f t="shared" si="236"/>
        <v>5.1993738046062533E-2</v>
      </c>
      <c r="V177" s="5">
        <f t="shared" si="237"/>
        <v>4.3224549698365027E-2</v>
      </c>
      <c r="W177" s="5">
        <f t="shared" si="238"/>
        <v>2.3246753488106127E-2</v>
      </c>
      <c r="X177" s="5">
        <f t="shared" si="239"/>
        <v>5.1944007137643133E-2</v>
      </c>
      <c r="Y177" s="5">
        <f t="shared" si="240"/>
        <v>5.8033477209968438E-2</v>
      </c>
      <c r="Z177" s="5">
        <f t="shared" si="241"/>
        <v>1.4964545306157418E-2</v>
      </c>
      <c r="AA177" s="5">
        <f t="shared" si="242"/>
        <v>3.8726025429159781E-2</v>
      </c>
      <c r="AB177" s="5">
        <f t="shared" si="243"/>
        <v>5.0108607206489957E-2</v>
      </c>
      <c r="AC177" s="5">
        <f t="shared" si="244"/>
        <v>1.5621510858148446E-2</v>
      </c>
      <c r="AD177" s="5">
        <f t="shared" si="245"/>
        <v>1.503978818446595E-2</v>
      </c>
      <c r="AE177" s="5">
        <f t="shared" si="246"/>
        <v>3.3605848025284213E-2</v>
      </c>
      <c r="AF177" s="5">
        <f t="shared" si="247"/>
        <v>3.7545509539322078E-2</v>
      </c>
      <c r="AG177" s="5">
        <f t="shared" si="248"/>
        <v>2.7964682129267639E-2</v>
      </c>
      <c r="AH177" s="5">
        <f t="shared" si="249"/>
        <v>8.3594301521751155E-3</v>
      </c>
      <c r="AI177" s="5">
        <f t="shared" si="250"/>
        <v>2.1632966322953712E-2</v>
      </c>
      <c r="AJ177" s="5">
        <f t="shared" si="251"/>
        <v>2.7991455363035739E-2</v>
      </c>
      <c r="AK177" s="5">
        <f t="shared" si="252"/>
        <v>2.414591266692399E-2</v>
      </c>
      <c r="AL177" s="5">
        <f t="shared" si="253"/>
        <v>3.6132296587072879E-3</v>
      </c>
      <c r="AM177" s="5">
        <f t="shared" si="254"/>
        <v>7.7841485693675404E-3</v>
      </c>
      <c r="AN177" s="5">
        <f t="shared" si="255"/>
        <v>1.739339082571581E-2</v>
      </c>
      <c r="AO177" s="5">
        <f t="shared" si="256"/>
        <v>1.9432442849730679E-2</v>
      </c>
      <c r="AP177" s="5">
        <f t="shared" si="257"/>
        <v>1.4473690567942425E-2</v>
      </c>
      <c r="AQ177" s="5">
        <f t="shared" si="258"/>
        <v>8.0852309824025401E-3</v>
      </c>
      <c r="AR177" s="5">
        <f t="shared" si="259"/>
        <v>3.7357672305801922E-3</v>
      </c>
      <c r="AS177" s="5">
        <f t="shared" si="260"/>
        <v>9.6676119326754816E-3</v>
      </c>
      <c r="AT177" s="5">
        <f t="shared" si="261"/>
        <v>1.2509173445784245E-2</v>
      </c>
      <c r="AU177" s="5">
        <f t="shared" si="262"/>
        <v>1.0790628984449969E-2</v>
      </c>
      <c r="AV177" s="5">
        <f t="shared" si="263"/>
        <v>6.9811371461532996E-3</v>
      </c>
      <c r="AW177" s="5">
        <f t="shared" si="264"/>
        <v>5.8037086938752451E-4</v>
      </c>
      <c r="AX177" s="5">
        <f t="shared" si="265"/>
        <v>3.3573704743933255E-3</v>
      </c>
      <c r="AY177" s="5">
        <f t="shared" si="266"/>
        <v>7.5019196110470265E-3</v>
      </c>
      <c r="AZ177" s="5">
        <f t="shared" si="267"/>
        <v>8.3813803510590455E-3</v>
      </c>
      <c r="BA177" s="5">
        <f t="shared" si="268"/>
        <v>6.2426276856459417E-3</v>
      </c>
      <c r="BB177" s="5">
        <f t="shared" si="269"/>
        <v>3.4872299182200682E-3</v>
      </c>
      <c r="BC177" s="5">
        <f t="shared" si="270"/>
        <v>1.5584171428952771E-3</v>
      </c>
      <c r="BD177" s="5">
        <f t="shared" si="271"/>
        <v>1.391238851116094E-3</v>
      </c>
      <c r="BE177" s="5">
        <f t="shared" si="272"/>
        <v>3.6003199578799236E-3</v>
      </c>
      <c r="BF177" s="5">
        <f t="shared" si="273"/>
        <v>4.6585472324575132E-3</v>
      </c>
      <c r="BG177" s="5">
        <f t="shared" si="274"/>
        <v>4.0185432722516477E-3</v>
      </c>
      <c r="BH177" s="5">
        <f t="shared" si="275"/>
        <v>2.5998486049115519E-3</v>
      </c>
      <c r="BI177" s="5">
        <f t="shared" si="276"/>
        <v>1.345604575694566E-3</v>
      </c>
      <c r="BJ177" s="8">
        <f t="shared" si="277"/>
        <v>0.45307114282448147</v>
      </c>
      <c r="BK177" s="8">
        <f t="shared" si="278"/>
        <v>0.19182341054779431</v>
      </c>
      <c r="BL177" s="8">
        <f t="shared" si="279"/>
        <v>0.3223312861440657</v>
      </c>
      <c r="BM177" s="8">
        <f t="shared" si="280"/>
        <v>0.83483147044663519</v>
      </c>
      <c r="BN177" s="8">
        <f t="shared" si="281"/>
        <v>0.14043736563420445</v>
      </c>
    </row>
    <row r="178" spans="1:66" x14ac:dyDescent="0.25">
      <c r="A178" t="s">
        <v>166</v>
      </c>
      <c r="B178" t="s">
        <v>478</v>
      </c>
      <c r="C178" t="s">
        <v>168</v>
      </c>
      <c r="D178" s="7" t="s">
        <v>490</v>
      </c>
      <c r="E178">
        <f>VLOOKUP(A178,home!$A$2:$E$405,3,FALSE)</f>
        <v>1.8032999999999999</v>
      </c>
      <c r="F178">
        <f>VLOOKUP(B178,home!$B$2:$E$405,3,FALSE)</f>
        <v>0.41589999999999999</v>
      </c>
      <c r="G178">
        <f>VLOOKUP(C178,away!$B$2:$E$405,4,FALSE)</f>
        <v>0.83179999999999998</v>
      </c>
      <c r="H178">
        <f>VLOOKUP(A178,away!$A$2:$E$405,3,FALSE)</f>
        <v>1.4918</v>
      </c>
      <c r="I178">
        <f>VLOOKUP(C178,away!$B$2:$E$405,3,FALSE)</f>
        <v>1.0055000000000001</v>
      </c>
      <c r="J178">
        <f>VLOOKUP(B178,home!$B$2:$E$405,4,FALSE)</f>
        <v>1.0055000000000001</v>
      </c>
      <c r="K178" s="3">
        <f t="shared" si="226"/>
        <v>0.62384373654599989</v>
      </c>
      <c r="L178" s="3">
        <f t="shared" si="227"/>
        <v>1.5082549269500003</v>
      </c>
      <c r="M178" s="5">
        <f t="shared" si="228"/>
        <v>0.11858815588166217</v>
      </c>
      <c r="N178" s="5">
        <f t="shared" si="229"/>
        <v>7.398047827531562E-2</v>
      </c>
      <c r="O178" s="5">
        <f t="shared" si="230"/>
        <v>0.17886117038643162</v>
      </c>
      <c r="P178" s="5">
        <f t="shared" si="231"/>
        <v>0.11158142085686225</v>
      </c>
      <c r="Q178" s="5">
        <f t="shared" si="232"/>
        <v>2.3076128999366532E-2</v>
      </c>
      <c r="R178" s="5">
        <f t="shared" si="233"/>
        <v>0.13488412073768952</v>
      </c>
      <c r="S178" s="5">
        <f t="shared" si="234"/>
        <v>2.6247169010833481E-2</v>
      </c>
      <c r="T178" s="5">
        <f t="shared" si="235"/>
        <v>3.480468525822835E-2</v>
      </c>
      <c r="U178" s="5">
        <f t="shared" si="236"/>
        <v>8.4146613881722024E-2</v>
      </c>
      <c r="V178" s="5">
        <f t="shared" si="237"/>
        <v>2.7440405830724294E-3</v>
      </c>
      <c r="W178" s="5">
        <f t="shared" si="238"/>
        <v>4.7986328466607759E-3</v>
      </c>
      <c r="X178" s="5">
        <f t="shared" si="239"/>
        <v>7.23756163360022E-3</v>
      </c>
      <c r="Y178" s="5">
        <f t="shared" si="240"/>
        <v>5.4580439964909142E-3</v>
      </c>
      <c r="Z178" s="5">
        <f t="shared" si="241"/>
        <v>6.7813213223312949E-2</v>
      </c>
      <c r="AA178" s="5">
        <f t="shared" si="242"/>
        <v>4.2304848324422162E-2</v>
      </c>
      <c r="AB178" s="5">
        <f t="shared" si="243"/>
        <v>1.3195807326359651E-2</v>
      </c>
      <c r="AC178" s="5">
        <f t="shared" si="244"/>
        <v>1.6136937584098414E-4</v>
      </c>
      <c r="AD178" s="5">
        <f t="shared" si="245"/>
        <v>7.4839926134330633E-4</v>
      </c>
      <c r="AE178" s="5">
        <f t="shared" si="246"/>
        <v>1.1287768732467826E-3</v>
      </c>
      <c r="AF178" s="5">
        <f t="shared" si="247"/>
        <v>8.51241640250838E-4</v>
      </c>
      <c r="AG178" s="5">
        <f t="shared" si="248"/>
        <v>4.2796313264444193E-4</v>
      </c>
      <c r="AH178" s="5">
        <f t="shared" si="249"/>
        <v>2.5569903239093188E-2</v>
      </c>
      <c r="AI178" s="5">
        <f t="shared" si="250"/>
        <v>1.5951623979795562E-2</v>
      </c>
      <c r="AJ178" s="5">
        <f t="shared" si="251"/>
        <v>4.9756603537662175E-3</v>
      </c>
      <c r="AK178" s="5">
        <f t="shared" si="252"/>
        <v>1.0346781822924368E-3</v>
      </c>
      <c r="AL178" s="5">
        <f t="shared" si="253"/>
        <v>6.0733971635716601E-6</v>
      </c>
      <c r="AM178" s="5">
        <f t="shared" si="254"/>
        <v>9.3376838324934924E-5</v>
      </c>
      <c r="AN178" s="5">
        <f t="shared" si="255"/>
        <v>1.408360764665967E-4</v>
      </c>
      <c r="AO178" s="5">
        <f t="shared" si="256"/>
        <v>1.0620835311152576E-4</v>
      </c>
      <c r="AP178" s="5">
        <f t="shared" si="257"/>
        <v>5.3396423954568021E-5</v>
      </c>
      <c r="AQ178" s="5">
        <f t="shared" si="258"/>
        <v>2.0133854877747078E-5</v>
      </c>
      <c r="AR178" s="5">
        <f t="shared" si="259"/>
        <v>7.7131865083994089E-3</v>
      </c>
      <c r="AS178" s="5">
        <f t="shared" si="260"/>
        <v>4.8118230920760818E-3</v>
      </c>
      <c r="AT178" s="5">
        <f t="shared" si="261"/>
        <v>1.5009128486795347E-3</v>
      </c>
      <c r="AU178" s="5">
        <f t="shared" si="262"/>
        <v>3.1211169325004738E-4</v>
      </c>
      <c r="AV178" s="5">
        <f t="shared" si="263"/>
        <v>4.8677231234202103E-5</v>
      </c>
      <c r="AW178" s="5">
        <f t="shared" si="264"/>
        <v>1.5873757934692766E-7</v>
      </c>
      <c r="AX178" s="5">
        <f t="shared" si="265"/>
        <v>9.7087592879131874E-6</v>
      </c>
      <c r="AY178" s="5">
        <f t="shared" si="266"/>
        <v>1.464328403056664E-5</v>
      </c>
      <c r="AZ178" s="5">
        <f t="shared" si="267"/>
        <v>1.1042902642915199E-5</v>
      </c>
      <c r="BA178" s="5">
        <f t="shared" si="268"/>
        <v>5.5518374396686748E-6</v>
      </c>
      <c r="BB178" s="5">
        <f t="shared" si="269"/>
        <v>2.0933965430014404E-6</v>
      </c>
      <c r="BC178" s="5">
        <f t="shared" si="270"/>
        <v>6.3147513000840352E-7</v>
      </c>
      <c r="BD178" s="5">
        <f t="shared" si="271"/>
        <v>1.938908592296278E-3</v>
      </c>
      <c r="BE178" s="5">
        <f t="shared" si="272"/>
        <v>1.2095759810392549E-3</v>
      </c>
      <c r="BF178" s="5">
        <f t="shared" si="273"/>
        <v>3.7729319982391111E-4</v>
      </c>
      <c r="BG178" s="5">
        <f t="shared" si="274"/>
        <v>7.8457333183848456E-5</v>
      </c>
      <c r="BH178" s="5">
        <f t="shared" si="275"/>
        <v>1.2236278973211617E-5</v>
      </c>
      <c r="BI178" s="5">
        <f t="shared" si="276"/>
        <v>1.5267051992135176E-6</v>
      </c>
      <c r="BJ178" s="8">
        <f t="shared" si="277"/>
        <v>0.15296953511895728</v>
      </c>
      <c r="BK178" s="8">
        <f t="shared" si="278"/>
        <v>0.25934287238946546</v>
      </c>
      <c r="BL178" s="8">
        <f t="shared" si="279"/>
        <v>0.51892913587572742</v>
      </c>
      <c r="BM178" s="8">
        <f t="shared" si="280"/>
        <v>0.35806879692368421</v>
      </c>
      <c r="BN178" s="8">
        <f t="shared" si="281"/>
        <v>0.64097147513732766</v>
      </c>
    </row>
    <row r="179" spans="1:66" x14ac:dyDescent="0.25">
      <c r="A179" t="s">
        <v>27</v>
      </c>
      <c r="B179" t="s">
        <v>252</v>
      </c>
      <c r="C179" t="s">
        <v>263</v>
      </c>
      <c r="D179" s="7" t="s">
        <v>490</v>
      </c>
      <c r="E179">
        <f>VLOOKUP(A179,home!$A$2:$E$405,3,FALSE)</f>
        <v>1.7302</v>
      </c>
      <c r="F179">
        <f>VLOOKUP(B179,home!$B$2:$E$405,3,FALSE)</f>
        <v>2.0228999999999999</v>
      </c>
      <c r="G179">
        <f>VLOOKUP(C179,away!$B$2:$E$405,4,FALSE)</f>
        <v>1.3004</v>
      </c>
      <c r="H179">
        <f>VLOOKUP(A179,away!$A$2:$E$405,3,FALSE)</f>
        <v>1.4127000000000001</v>
      </c>
      <c r="I179">
        <f>VLOOKUP(C179,away!$B$2:$E$405,3,FALSE)</f>
        <v>1.0618000000000001</v>
      </c>
      <c r="J179">
        <f>VLOOKUP(B179,home!$B$2:$E$405,4,FALSE)</f>
        <v>1.0618000000000001</v>
      </c>
      <c r="K179" s="3">
        <f t="shared" si="226"/>
        <v>4.5514280626319996</v>
      </c>
      <c r="L179" s="3">
        <f t="shared" si="227"/>
        <v>1.5927051603480002</v>
      </c>
      <c r="M179" s="5">
        <f t="shared" si="228"/>
        <v>2.1460352199981418E-3</v>
      </c>
      <c r="N179" s="5">
        <f t="shared" si="229"/>
        <v>9.7675249236961782E-3</v>
      </c>
      <c r="O179" s="5">
        <f t="shared" si="230"/>
        <v>3.4180013691795961E-3</v>
      </c>
      <c r="P179" s="5">
        <f t="shared" si="231"/>
        <v>1.5556787349798611E-2</v>
      </c>
      <c r="Q179" s="5">
        <f t="shared" si="232"/>
        <v>2.2228093520084143E-2</v>
      </c>
      <c r="R179" s="5">
        <f t="shared" si="233"/>
        <v>2.7219342093844369E-3</v>
      </c>
      <c r="S179" s="5">
        <f t="shared" si="234"/>
        <v>2.8193110531413341E-2</v>
      </c>
      <c r="T179" s="5">
        <f t="shared" si="235"/>
        <v>3.5402799254135954E-2</v>
      </c>
      <c r="U179" s="5">
        <f t="shared" si="236"/>
        <v>1.2388687745230371E-2</v>
      </c>
      <c r="V179" s="5">
        <f t="shared" si="237"/>
        <v>2.2708244134188631E-2</v>
      </c>
      <c r="W179" s="5">
        <f t="shared" si="238"/>
        <v>3.3723189542039816E-2</v>
      </c>
      <c r="X179" s="5">
        <f t="shared" si="239"/>
        <v>5.3711098007000531E-2</v>
      </c>
      <c r="Y179" s="5">
        <f t="shared" si="240"/>
        <v>4.2772971481853481E-2</v>
      </c>
      <c r="Z179" s="5">
        <f t="shared" si="241"/>
        <v>1.4450795538047826E-3</v>
      </c>
      <c r="AA179" s="5">
        <f t="shared" si="242"/>
        <v>6.5771756339228155E-3</v>
      </c>
      <c r="AB179" s="5">
        <f t="shared" si="243"/>
        <v>1.4967770876547862E-2</v>
      </c>
      <c r="AC179" s="5">
        <f t="shared" si="244"/>
        <v>1.0288371603565475E-2</v>
      </c>
      <c r="AD179" s="5">
        <f t="shared" si="245"/>
        <v>3.8372167810774509E-2</v>
      </c>
      <c r="AE179" s="5">
        <f t="shared" si="246"/>
        <v>6.1115549685959981E-2</v>
      </c>
      <c r="AF179" s="5">
        <f t="shared" si="247"/>
        <v>4.8669525681166538E-2</v>
      </c>
      <c r="AG179" s="5">
        <f t="shared" si="248"/>
        <v>2.5838734901361161E-2</v>
      </c>
      <c r="AH179" s="5">
        <f t="shared" si="249"/>
        <v>5.7539641561456581E-4</v>
      </c>
      <c r="AI179" s="5">
        <f t="shared" si="250"/>
        <v>2.6188753931659994E-3</v>
      </c>
      <c r="AJ179" s="5">
        <f t="shared" si="251"/>
        <v>5.9598114784960732E-3</v>
      </c>
      <c r="AK179" s="5">
        <f t="shared" si="252"/>
        <v>9.04188440374111E-3</v>
      </c>
      <c r="AL179" s="5">
        <f t="shared" si="253"/>
        <v>2.9832503720514541E-3</v>
      </c>
      <c r="AM179" s="5">
        <f t="shared" si="254"/>
        <v>3.4929632279596667E-2</v>
      </c>
      <c r="AN179" s="5">
        <f t="shared" si="255"/>
        <v>5.5632605580771696E-2</v>
      </c>
      <c r="AO179" s="5">
        <f t="shared" si="256"/>
        <v>4.4303168996050024E-2</v>
      </c>
      <c r="AP179" s="5">
        <f t="shared" si="257"/>
        <v>2.3520628626592807E-2</v>
      </c>
      <c r="AQ179" s="5">
        <f t="shared" si="258"/>
        <v>9.3653566470508157E-3</v>
      </c>
      <c r="AR179" s="5">
        <f t="shared" si="259"/>
        <v>1.8328736807901222E-4</v>
      </c>
      <c r="AS179" s="5">
        <f t="shared" si="260"/>
        <v>8.3421927060077668E-4</v>
      </c>
      <c r="AT179" s="5">
        <f t="shared" si="261"/>
        <v>1.8984444993003871E-3</v>
      </c>
      <c r="AU179" s="5">
        <f t="shared" si="262"/>
        <v>2.8802111898217119E-3</v>
      </c>
      <c r="AV179" s="5">
        <f t="shared" si="263"/>
        <v>3.2772685089153108E-3</v>
      </c>
      <c r="AW179" s="5">
        <f t="shared" si="264"/>
        <v>6.0071748456481347E-4</v>
      </c>
      <c r="AX179" s="5">
        <f t="shared" si="265"/>
        <v>2.6496618095795479E-2</v>
      </c>
      <c r="AY179" s="5">
        <f t="shared" si="266"/>
        <v>4.2201300372943659E-2</v>
      </c>
      <c r="AZ179" s="5">
        <f t="shared" si="267"/>
        <v>3.3607114438691688E-2</v>
      </c>
      <c r="BA179" s="5">
        <f t="shared" si="268"/>
        <v>1.7842074863636679E-2</v>
      </c>
      <c r="BB179" s="5">
        <f t="shared" si="269"/>
        <v>7.1042911766573714E-3</v>
      </c>
      <c r="BC179" s="5">
        <f t="shared" si="270"/>
        <v>2.263008243535391E-3</v>
      </c>
      <c r="BD179" s="5">
        <f t="shared" si="271"/>
        <v>4.8653789494341006E-5</v>
      </c>
      <c r="BE179" s="5">
        <f t="shared" si="272"/>
        <v>2.2144422285793361E-4</v>
      </c>
      <c r="BF179" s="5">
        <f t="shared" si="273"/>
        <v>5.0394372511166697E-4</v>
      </c>
      <c r="BG179" s="5">
        <f t="shared" si="274"/>
        <v>7.6455453748684895E-4</v>
      </c>
      <c r="BH179" s="5">
        <f t="shared" si="275"/>
        <v>8.6995374433256848E-4</v>
      </c>
      <c r="BI179" s="5">
        <f t="shared" si="276"/>
        <v>7.9190637702940703E-4</v>
      </c>
      <c r="BJ179" s="8">
        <f t="shared" si="277"/>
        <v>0.66886745412939463</v>
      </c>
      <c r="BK179" s="8">
        <f t="shared" si="278"/>
        <v>0.12407709958395932</v>
      </c>
      <c r="BL179" s="8">
        <f t="shared" si="279"/>
        <v>7.0543424758312781E-2</v>
      </c>
      <c r="BM179" s="8">
        <f t="shared" si="280"/>
        <v>0.76749409854495165</v>
      </c>
      <c r="BN179" s="8">
        <f t="shared" si="281"/>
        <v>5.5838376592141109E-2</v>
      </c>
    </row>
    <row r="180" spans="1:66" x14ac:dyDescent="0.25">
      <c r="A180" t="s">
        <v>27</v>
      </c>
      <c r="B180" t="s">
        <v>479</v>
      </c>
      <c r="C180" t="s">
        <v>446</v>
      </c>
      <c r="D180" s="7" t="s">
        <v>490</v>
      </c>
      <c r="E180">
        <f>VLOOKUP(A180,home!$A$2:$E$405,3,FALSE)</f>
        <v>1.7302</v>
      </c>
      <c r="F180">
        <f>VLOOKUP(B180,home!$B$2:$E$405,3,FALSE)</f>
        <v>1.4449000000000001</v>
      </c>
      <c r="G180">
        <f>VLOOKUP(C180,away!$B$2:$E$405,4,FALSE)</f>
        <v>0.4335</v>
      </c>
      <c r="H180">
        <f>VLOOKUP(A180,away!$A$2:$E$405,3,FALSE)</f>
        <v>1.4127000000000001</v>
      </c>
      <c r="I180">
        <f>VLOOKUP(C180,away!$B$2:$E$405,3,FALSE)</f>
        <v>0.88480000000000003</v>
      </c>
      <c r="J180">
        <f>VLOOKUP(B180,home!$B$2:$E$405,4,FALSE)</f>
        <v>1.2387999999999999</v>
      </c>
      <c r="K180" s="3">
        <f t="shared" si="226"/>
        <v>1.0837352523300001</v>
      </c>
      <c r="L180" s="3">
        <f t="shared" si="227"/>
        <v>1.5484466820479998</v>
      </c>
      <c r="M180" s="5">
        <f t="shared" si="228"/>
        <v>7.19213632162998E-2</v>
      </c>
      <c r="N180" s="5">
        <f t="shared" si="229"/>
        <v>7.7943716713134242E-2</v>
      </c>
      <c r="O180" s="5">
        <f t="shared" si="230"/>
        <v>0.11136639624064849</v>
      </c>
      <c r="P180" s="5">
        <f t="shared" si="231"/>
        <v>0.12069168953094196</v>
      </c>
      <c r="Q180" s="5">
        <f t="shared" si="232"/>
        <v>4.2235176749823293E-2</v>
      </c>
      <c r="R180" s="5">
        <f t="shared" si="233"/>
        <v>8.6222463375237521E-2</v>
      </c>
      <c r="S180" s="5">
        <f t="shared" si="234"/>
        <v>5.0633369802882279E-2</v>
      </c>
      <c r="T180" s="5">
        <f t="shared" si="235"/>
        <v>6.5398919303974706E-2</v>
      </c>
      <c r="U180" s="5">
        <f t="shared" si="236"/>
        <v>9.3442323102477215E-2</v>
      </c>
      <c r="V180" s="5">
        <f t="shared" si="237"/>
        <v>9.4409082903136876E-3</v>
      </c>
      <c r="W180" s="5">
        <f t="shared" si="238"/>
        <v>1.5257249977390636E-2</v>
      </c>
      <c r="X180" s="5">
        <f t="shared" si="239"/>
        <v>2.3625038104667453E-2</v>
      </c>
      <c r="Y180" s="5">
        <f t="shared" si="240"/>
        <v>1.8291055933214947E-2</v>
      </c>
      <c r="Z180" s="5">
        <f t="shared" si="241"/>
        <v>4.4503629110463912E-2</v>
      </c>
      <c r="AA180" s="5">
        <f t="shared" si="242"/>
        <v>4.8230151723629336E-2</v>
      </c>
      <c r="AB180" s="5">
        <f t="shared" si="243"/>
        <v>2.6134357824060817E-2</v>
      </c>
      <c r="AC180" s="5">
        <f t="shared" si="244"/>
        <v>9.9017795383500281E-4</v>
      </c>
      <c r="AD180" s="5">
        <f t="shared" si="245"/>
        <v>4.1337049135273312E-3</v>
      </c>
      <c r="AE180" s="5">
        <f t="shared" si="246"/>
        <v>6.4008216579169112E-3</v>
      </c>
      <c r="AF180" s="5">
        <f t="shared" si="247"/>
        <v>4.9556655292912104E-3</v>
      </c>
      <c r="AG180" s="5">
        <f t="shared" si="248"/>
        <v>2.5578612820568729E-3</v>
      </c>
      <c r="AH180" s="5">
        <f t="shared" si="249"/>
        <v>1.7227874208798167E-2</v>
      </c>
      <c r="AI180" s="5">
        <f t="shared" si="250"/>
        <v>1.867045460278138E-2</v>
      </c>
      <c r="AJ180" s="5">
        <f t="shared" si="251"/>
        <v>1.0116914915030546E-2</v>
      </c>
      <c r="AK180" s="5">
        <f t="shared" si="252"/>
        <v>3.6546857794139236E-3</v>
      </c>
      <c r="AL180" s="5">
        <f t="shared" si="253"/>
        <v>6.6464952743027747E-5</v>
      </c>
      <c r="AM180" s="5">
        <f t="shared" si="254"/>
        <v>8.9596834750386111E-4</v>
      </c>
      <c r="AN180" s="5">
        <f t="shared" si="255"/>
        <v>1.3873592149123831E-3</v>
      </c>
      <c r="AO180" s="5">
        <f t="shared" si="256"/>
        <v>1.0741258865698991E-3</v>
      </c>
      <c r="AP180" s="5">
        <f t="shared" si="257"/>
        <v>5.5440888838700875E-4</v>
      </c>
      <c r="AQ180" s="5">
        <f t="shared" si="258"/>
        <v>2.1461815093019605E-4</v>
      </c>
      <c r="AR180" s="5">
        <f t="shared" si="259"/>
        <v>5.335288931470763E-3</v>
      </c>
      <c r="AS180" s="5">
        <f t="shared" si="260"/>
        <v>5.7820406964009226E-3</v>
      </c>
      <c r="AT180" s="5">
        <f t="shared" si="261"/>
        <v>3.1331006665481918E-3</v>
      </c>
      <c r="AU180" s="5">
        <f t="shared" si="262"/>
        <v>1.1318172138122988E-3</v>
      </c>
      <c r="AV180" s="5">
        <f t="shared" si="263"/>
        <v>3.0664755345057731E-4</v>
      </c>
      <c r="AW180" s="5">
        <f t="shared" si="264"/>
        <v>3.0982014717260569E-6</v>
      </c>
      <c r="AX180" s="5">
        <f t="shared" si="265"/>
        <v>1.6183208052696497E-4</v>
      </c>
      <c r="AY180" s="5">
        <f t="shared" si="266"/>
        <v>2.5058834814090363E-4</v>
      </c>
      <c r="AZ180" s="5">
        <f t="shared" si="267"/>
        <v>1.940113481193357E-4</v>
      </c>
      <c r="BA180" s="5">
        <f t="shared" si="268"/>
        <v>1.0013874275834827E-4</v>
      </c>
      <c r="BB180" s="5">
        <f t="shared" si="269"/>
        <v>3.8764875992155662E-5</v>
      </c>
      <c r="BC180" s="5">
        <f t="shared" si="270"/>
        <v>1.2005068722011113E-5</v>
      </c>
      <c r="BD180" s="5">
        <f t="shared" si="271"/>
        <v>1.376901740617221E-3</v>
      </c>
      <c r="BE180" s="5">
        <f t="shared" si="272"/>
        <v>1.4921969553014201E-3</v>
      </c>
      <c r="BF180" s="5">
        <f t="shared" si="273"/>
        <v>8.0857322193982127E-4</v>
      </c>
      <c r="BG180" s="5">
        <f t="shared" si="274"/>
        <v>2.9209310156874446E-4</v>
      </c>
      <c r="BH180" s="5">
        <f t="shared" si="275"/>
        <v>7.9137897783113895E-5</v>
      </c>
      <c r="BI180" s="5">
        <f t="shared" si="276"/>
        <v>1.7152905924569747E-5</v>
      </c>
      <c r="BJ180" s="8">
        <f t="shared" si="277"/>
        <v>0.2656830311175607</v>
      </c>
      <c r="BK180" s="8">
        <f t="shared" si="278"/>
        <v>0.25399456209515664</v>
      </c>
      <c r="BL180" s="8">
        <f t="shared" si="279"/>
        <v>0.43482057265689505</v>
      </c>
      <c r="BM180" s="8">
        <f t="shared" si="280"/>
        <v>0.48837349900732174</v>
      </c>
      <c r="BN180" s="8">
        <f t="shared" si="281"/>
        <v>0.51038080582608525</v>
      </c>
    </row>
    <row r="181" spans="1:66" x14ac:dyDescent="0.25">
      <c r="A181" t="s">
        <v>27</v>
      </c>
      <c r="B181" t="s">
        <v>28</v>
      </c>
      <c r="C181" t="s">
        <v>409</v>
      </c>
      <c r="D181" s="7" t="s">
        <v>490</v>
      </c>
      <c r="E181">
        <f>VLOOKUP(A181,home!$A$2:$E$405,3,FALSE)</f>
        <v>1.7302</v>
      </c>
      <c r="F181">
        <f>VLOOKUP(B181,home!$B$2:$E$405,3,FALSE)</f>
        <v>1.3004</v>
      </c>
      <c r="G181">
        <f>VLOOKUP(C181,away!$B$2:$E$405,4,FALSE)</f>
        <v>1.3486</v>
      </c>
      <c r="H181">
        <f>VLOOKUP(A181,away!$A$2:$E$405,3,FALSE)</f>
        <v>1.4127000000000001</v>
      </c>
      <c r="I181">
        <f>VLOOKUP(C181,away!$B$2:$E$405,3,FALSE)</f>
        <v>0.94379999999999997</v>
      </c>
      <c r="J181">
        <f>VLOOKUP(B181,home!$B$2:$E$405,4,FALSE)</f>
        <v>0.35389999999999999</v>
      </c>
      <c r="K181" s="3">
        <f t="shared" si="226"/>
        <v>3.0342853750879999</v>
      </c>
      <c r="L181" s="3">
        <f t="shared" si="227"/>
        <v>0.47185708541400001</v>
      </c>
      <c r="M181" s="5">
        <f t="shared" si="228"/>
        <v>3.0012465693714234E-2</v>
      </c>
      <c r="N181" s="5">
        <f t="shared" si="229"/>
        <v>9.1066385724767426E-2</v>
      </c>
      <c r="O181" s="5">
        <f t="shared" si="230"/>
        <v>1.4161594588323662E-2</v>
      </c>
      <c r="P181" s="5">
        <f t="shared" si="231"/>
        <v>4.2970319347275854E-2</v>
      </c>
      <c r="Q181" s="5">
        <f t="shared" si="232"/>
        <v>0.13816070118339224</v>
      </c>
      <c r="R181" s="5">
        <f t="shared" si="233"/>
        <v>3.3411243736305388E-3</v>
      </c>
      <c r="S181" s="5">
        <f t="shared" si="234"/>
        <v>1.538067851247546E-2</v>
      </c>
      <c r="T181" s="5">
        <f t="shared" si="235"/>
        <v>6.5192105779150036E-2</v>
      </c>
      <c r="U181" s="5">
        <f t="shared" si="236"/>
        <v>1.0137924823257198E-2</v>
      </c>
      <c r="V181" s="5">
        <f t="shared" si="237"/>
        <v>2.4468079889931088E-3</v>
      </c>
      <c r="W181" s="5">
        <f t="shared" si="238"/>
        <v>0.13973966500422344</v>
      </c>
      <c r="X181" s="5">
        <f t="shared" si="239"/>
        <v>6.5937151045621603E-2</v>
      </c>
      <c r="Y181" s="5">
        <f t="shared" si="240"/>
        <v>1.5556455956444845E-2</v>
      </c>
      <c r="Z181" s="5">
        <f t="shared" si="241"/>
        <v>5.2551106964899424E-4</v>
      </c>
      <c r="AA181" s="5">
        <f t="shared" si="242"/>
        <v>1.5945505530827948E-3</v>
      </c>
      <c r="AB181" s="5">
        <f t="shared" si="243"/>
        <v>2.4191607115288034E-3</v>
      </c>
      <c r="AC181" s="5">
        <f t="shared" si="244"/>
        <v>2.1895093888128973E-4</v>
      </c>
      <c r="AD181" s="5">
        <f t="shared" si="245"/>
        <v>0.10600250546050291</v>
      </c>
      <c r="AE181" s="5">
        <f t="shared" si="246"/>
        <v>5.0018033273174521E-2</v>
      </c>
      <c r="AF181" s="5">
        <f t="shared" si="247"/>
        <v>1.1800681699210301E-2</v>
      </c>
      <c r="AG181" s="5">
        <f t="shared" si="248"/>
        <v>1.8560784241625679E-3</v>
      </c>
      <c r="AH181" s="5">
        <f t="shared" si="249"/>
        <v>6.1991530419341976E-5</v>
      </c>
      <c r="AI181" s="5">
        <f t="shared" si="250"/>
        <v>1.8809999413073222E-4</v>
      </c>
      <c r="AJ181" s="5">
        <f t="shared" si="251"/>
        <v>2.8537453062250977E-4</v>
      </c>
      <c r="AK181" s="5">
        <f t="shared" si="252"/>
        <v>2.886359215634946E-4</v>
      </c>
      <c r="AL181" s="5">
        <f t="shared" si="253"/>
        <v>1.2539311979402444E-5</v>
      </c>
      <c r="AM181" s="5">
        <f t="shared" si="254"/>
        <v>6.4328370408297933E-2</v>
      </c>
      <c r="AN181" s="5">
        <f t="shared" si="255"/>
        <v>3.0353797370291667E-2</v>
      </c>
      <c r="AO181" s="5">
        <f t="shared" si="256"/>
        <v>7.1613271791964809E-3</v>
      </c>
      <c r="AP181" s="5">
        <f t="shared" si="257"/>
        <v>1.1263743234905714E-3</v>
      </c>
      <c r="AQ181" s="5">
        <f t="shared" si="258"/>
        <v>1.3287192634185672E-4</v>
      </c>
      <c r="AR181" s="5">
        <f t="shared" si="259"/>
        <v>5.8502285728048069E-6</v>
      </c>
      <c r="AS181" s="5">
        <f t="shared" si="260"/>
        <v>1.7751262999383566E-5</v>
      </c>
      <c r="AT181" s="5">
        <f t="shared" si="261"/>
        <v>2.693119885418516E-5</v>
      </c>
      <c r="AU181" s="5">
        <f t="shared" si="262"/>
        <v>2.7238980938946905E-5</v>
      </c>
      <c r="AV181" s="5">
        <f t="shared" si="263"/>
        <v>2.0662710373836851E-5</v>
      </c>
      <c r="AW181" s="5">
        <f t="shared" si="264"/>
        <v>4.9869855713440914E-7</v>
      </c>
      <c r="AX181" s="5">
        <f t="shared" si="265"/>
        <v>3.2531772255523686E-2</v>
      </c>
      <c r="AY181" s="5">
        <f t="shared" si="266"/>
        <v>1.5350347239843435E-2</v>
      </c>
      <c r="AZ181" s="5">
        <f t="shared" si="267"/>
        <v>3.621585054342681E-3</v>
      </c>
      <c r="BA181" s="5">
        <f t="shared" si="268"/>
        <v>5.6962352277368025E-4</v>
      </c>
      <c r="BB181" s="5">
        <f t="shared" si="269"/>
        <v>6.7195223809810972E-5</v>
      </c>
      <c r="BC181" s="5">
        <f t="shared" si="270"/>
        <v>6.3413084921277669E-6</v>
      </c>
      <c r="BD181" s="5">
        <f t="shared" si="271"/>
        <v>4.6007863389489681E-7</v>
      </c>
      <c r="BE181" s="5">
        <f t="shared" si="272"/>
        <v>1.3960098702177515E-6</v>
      </c>
      <c r="BF181" s="5">
        <f t="shared" si="273"/>
        <v>2.1179461663401109E-6</v>
      </c>
      <c r="BG181" s="5">
        <f t="shared" si="274"/>
        <v>2.1421510259164978E-6</v>
      </c>
      <c r="BH181" s="5">
        <f t="shared" si="275"/>
        <v>1.6249743822920463E-6</v>
      </c>
      <c r="BI181" s="5">
        <f t="shared" si="276"/>
        <v>9.8612720061628186E-7</v>
      </c>
      <c r="BJ181" s="8">
        <f t="shared" si="277"/>
        <v>0.840579369363054</v>
      </c>
      <c r="BK181" s="8">
        <f t="shared" si="278"/>
        <v>0.10639210903316279</v>
      </c>
      <c r="BL181" s="8">
        <f t="shared" si="279"/>
        <v>3.2585618695577509E-2</v>
      </c>
      <c r="BM181" s="8">
        <f t="shared" si="280"/>
        <v>0.64502016870905265</v>
      </c>
      <c r="BN181" s="8">
        <f t="shared" si="281"/>
        <v>0.31971259091110393</v>
      </c>
    </row>
    <row r="182" spans="1:66" x14ac:dyDescent="0.25">
      <c r="A182" t="s">
        <v>176</v>
      </c>
      <c r="B182" t="s">
        <v>254</v>
      </c>
      <c r="C182" t="s">
        <v>178</v>
      </c>
      <c r="D182" s="7" t="s">
        <v>490</v>
      </c>
      <c r="E182">
        <f>VLOOKUP(A182,home!$A$2:$E$405,3,FALSE)</f>
        <v>1.2142999999999999</v>
      </c>
      <c r="F182">
        <f>VLOOKUP(B182,home!$B$2:$E$405,3,FALSE)</f>
        <v>1.2353000000000001</v>
      </c>
      <c r="G182">
        <f>VLOOKUP(C182,away!$B$2:$E$405,4,FALSE)</f>
        <v>1.647</v>
      </c>
      <c r="H182">
        <f>VLOOKUP(A182,away!$A$2:$E$405,3,FALSE)</f>
        <v>1.1429</v>
      </c>
      <c r="I182">
        <f>VLOOKUP(C182,away!$B$2:$E$405,3,FALSE)</f>
        <v>1.0936999999999999</v>
      </c>
      <c r="J182">
        <f>VLOOKUP(B182,home!$B$2:$E$405,4,FALSE)</f>
        <v>0.875</v>
      </c>
      <c r="K182" s="3">
        <f t="shared" si="226"/>
        <v>2.4705408291300004</v>
      </c>
      <c r="L182" s="3">
        <f t="shared" si="227"/>
        <v>1.0937410137499999</v>
      </c>
      <c r="M182" s="5">
        <f t="shared" si="228"/>
        <v>2.8317314464614145E-2</v>
      </c>
      <c r="N182" s="5">
        <f t="shared" si="229"/>
        <v>6.9959081556142777E-2</v>
      </c>
      <c r="O182" s="5">
        <f t="shared" si="230"/>
        <v>3.0971808229204607E-2</v>
      </c>
      <c r="P182" s="5">
        <f t="shared" si="231"/>
        <v>7.6517116782234509E-2</v>
      </c>
      <c r="Q182" s="5">
        <f t="shared" si="232"/>
        <v>8.6418383676443153E-2</v>
      </c>
      <c r="R182" s="5">
        <f t="shared" si="233"/>
        <v>1.6937568465140419E-2</v>
      </c>
      <c r="S182" s="5">
        <f t="shared" si="234"/>
        <v>5.1689834217705143E-2</v>
      </c>
      <c r="T182" s="5">
        <f t="shared" si="235"/>
        <v>9.4519330568909363E-2</v>
      </c>
      <c r="U182" s="5">
        <f t="shared" si="236"/>
        <v>4.1844954439314151E-2</v>
      </c>
      <c r="V182" s="5">
        <f t="shared" si="237"/>
        <v>1.5519194041875869E-2</v>
      </c>
      <c r="W182" s="5">
        <f t="shared" si="238"/>
        <v>7.1166715086691465E-2</v>
      </c>
      <c r="X182" s="5">
        <f t="shared" si="239"/>
        <v>7.7837955104175321E-2</v>
      </c>
      <c r="Y182" s="5">
        <f t="shared" si="240"/>
        <v>4.256728196193385E-2</v>
      </c>
      <c r="Z182" s="5">
        <f t="shared" si="241"/>
        <v>6.1751044345075704E-3</v>
      </c>
      <c r="AA182" s="5">
        <f t="shared" si="242"/>
        <v>1.5255847629592671E-2</v>
      </c>
      <c r="AB182" s="5">
        <f t="shared" si="243"/>
        <v>1.8845097225947419E-2</v>
      </c>
      <c r="AC182" s="5">
        <f t="shared" si="244"/>
        <v>2.6209317632156582E-3</v>
      </c>
      <c r="AD182" s="5">
        <f t="shared" si="245"/>
        <v>4.3955068824183319E-2</v>
      </c>
      <c r="AE182" s="5">
        <f t="shared" si="246"/>
        <v>4.8075461535213276E-2</v>
      </c>
      <c r="AF182" s="5">
        <f t="shared" si="247"/>
        <v>2.6291052018011647E-2</v>
      </c>
      <c r="AG182" s="5">
        <f t="shared" si="248"/>
        <v>9.5852006289113469E-3</v>
      </c>
      <c r="AH182" s="5">
        <f t="shared" si="249"/>
        <v>1.6884912460526076E-3</v>
      </c>
      <c r="AI182" s="5">
        <f t="shared" si="250"/>
        <v>4.1714865630015554E-3</v>
      </c>
      <c r="AJ182" s="5">
        <f t="shared" si="251"/>
        <v>5.1529139360312606E-3</v>
      </c>
      <c r="AK182" s="5">
        <f t="shared" si="252"/>
        <v>4.2434947559860684E-3</v>
      </c>
      <c r="AL182" s="5">
        <f t="shared" si="253"/>
        <v>2.8328412576672366E-4</v>
      </c>
      <c r="AM182" s="5">
        <f t="shared" si="254"/>
        <v>2.171855843547282E-2</v>
      </c>
      <c r="AN182" s="5">
        <f t="shared" si="255"/>
        <v>2.3754478120402649E-2</v>
      </c>
      <c r="AO182" s="5">
        <f t="shared" si="256"/>
        <v>1.2990623490255693E-2</v>
      </c>
      <c r="AP182" s="5">
        <f t="shared" si="257"/>
        <v>4.736125901825608E-3</v>
      </c>
      <c r="AQ182" s="5">
        <f t="shared" si="258"/>
        <v>1.2950237862775933E-3</v>
      </c>
      <c r="AR182" s="5">
        <f t="shared" si="259"/>
        <v>3.69354425433116E-4</v>
      </c>
      <c r="AS182" s="5">
        <f t="shared" si="260"/>
        <v>9.1250518845236502E-4</v>
      </c>
      <c r="AT182" s="5">
        <f t="shared" si="261"/>
        <v>1.1271906624322667E-3</v>
      </c>
      <c r="AU182" s="5">
        <f t="shared" si="262"/>
        <v>9.2825685125100233E-4</v>
      </c>
      <c r="AV182" s="5">
        <f t="shared" si="263"/>
        <v>5.7332411273381388E-4</v>
      </c>
      <c r="AW182" s="5">
        <f t="shared" si="264"/>
        <v>2.1263084817802947E-5</v>
      </c>
      <c r="AX182" s="5">
        <f t="shared" si="265"/>
        <v>8.9427642274468953E-3</v>
      </c>
      <c r="AY182" s="5">
        <f t="shared" si="266"/>
        <v>9.7810680118550018E-3</v>
      </c>
      <c r="AZ182" s="5">
        <f t="shared" si="267"/>
        <v>5.3489776214219924E-3</v>
      </c>
      <c r="BA182" s="5">
        <f t="shared" si="268"/>
        <v>1.9501320687267177E-3</v>
      </c>
      <c r="BB182" s="5">
        <f t="shared" si="269"/>
        <v>5.3323485644888625E-4</v>
      </c>
      <c r="BC182" s="5">
        <f t="shared" si="270"/>
        <v>1.1664416649184813E-4</v>
      </c>
      <c r="BD182" s="5">
        <f t="shared" si="271"/>
        <v>6.732968061771081E-5</v>
      </c>
      <c r="BE182" s="5">
        <f t="shared" si="272"/>
        <v>1.6634072497833736E-4</v>
      </c>
      <c r="BF182" s="5">
        <f t="shared" si="273"/>
        <v>2.0547577630303349E-4</v>
      </c>
      <c r="BG182" s="5">
        <f t="shared" si="274"/>
        <v>1.6921209825127562E-4</v>
      </c>
      <c r="BH182" s="5">
        <f t="shared" si="275"/>
        <v>1.0451134937813343E-4</v>
      </c>
      <c r="BI182" s="5">
        <f t="shared" si="276"/>
        <v>5.163991114922978E-5</v>
      </c>
      <c r="BJ182" s="8">
        <f t="shared" si="277"/>
        <v>0.66154316164724092</v>
      </c>
      <c r="BK182" s="8">
        <f t="shared" si="278"/>
        <v>0.18472874340726705</v>
      </c>
      <c r="BL182" s="8">
        <f t="shared" si="279"/>
        <v>0.14378680327125107</v>
      </c>
      <c r="BM182" s="8">
        <f t="shared" si="280"/>
        <v>0.67735273465944967</v>
      </c>
      <c r="BN182" s="8">
        <f t="shared" si="281"/>
        <v>0.30912127317377963</v>
      </c>
    </row>
    <row r="183" spans="1:66" x14ac:dyDescent="0.25">
      <c r="A183" t="s">
        <v>176</v>
      </c>
      <c r="B183" t="s">
        <v>183</v>
      </c>
      <c r="C183" t="s">
        <v>185</v>
      </c>
      <c r="D183" s="7" t="s">
        <v>490</v>
      </c>
      <c r="E183">
        <f>VLOOKUP(A183,home!$A$2:$E$405,3,FALSE)</f>
        <v>1.2142999999999999</v>
      </c>
      <c r="F183">
        <f>VLOOKUP(B183,home!$B$2:$E$405,3,FALSE)</f>
        <v>0.61760000000000004</v>
      </c>
      <c r="G183">
        <f>VLOOKUP(C183,away!$B$2:$E$405,4,FALSE)</f>
        <v>1.0980000000000001</v>
      </c>
      <c r="H183">
        <f>VLOOKUP(A183,away!$A$2:$E$405,3,FALSE)</f>
        <v>1.1429</v>
      </c>
      <c r="I183">
        <f>VLOOKUP(C183,away!$B$2:$E$405,3,FALSE)</f>
        <v>0</v>
      </c>
      <c r="J183">
        <f>VLOOKUP(B183,home!$B$2:$E$405,4,FALSE)</f>
        <v>0.875</v>
      </c>
      <c r="K183" s="3">
        <f t="shared" si="226"/>
        <v>0.82344694464000012</v>
      </c>
      <c r="L183" s="3">
        <f t="shared" si="227"/>
        <v>0</v>
      </c>
      <c r="M183" s="5">
        <f t="shared" si="228"/>
        <v>0.43891612444986999</v>
      </c>
      <c r="N183" s="5">
        <f t="shared" si="229"/>
        <v>0.36142414163147552</v>
      </c>
      <c r="O183" s="5">
        <f t="shared" si="230"/>
        <v>0</v>
      </c>
      <c r="P183" s="5">
        <f t="shared" si="231"/>
        <v>0</v>
      </c>
      <c r="Q183" s="5">
        <f t="shared" si="232"/>
        <v>0.14880680257278658</v>
      </c>
      <c r="R183" s="5">
        <f t="shared" si="233"/>
        <v>0</v>
      </c>
      <c r="S183" s="5">
        <f t="shared" si="234"/>
        <v>0</v>
      </c>
      <c r="T183" s="5">
        <f t="shared" si="235"/>
        <v>0</v>
      </c>
      <c r="U183" s="5">
        <f t="shared" si="236"/>
        <v>0</v>
      </c>
      <c r="V183" s="5">
        <f t="shared" si="237"/>
        <v>0</v>
      </c>
      <c r="W183" s="5">
        <f t="shared" si="238"/>
        <v>4.0844835640069604E-2</v>
      </c>
      <c r="X183" s="5">
        <f t="shared" si="239"/>
        <v>0</v>
      </c>
      <c r="Y183" s="5">
        <f t="shared" si="240"/>
        <v>0</v>
      </c>
      <c r="Z183" s="5">
        <f t="shared" si="241"/>
        <v>0</v>
      </c>
      <c r="AA183" s="5">
        <f t="shared" si="242"/>
        <v>0</v>
      </c>
      <c r="AB183" s="5">
        <f t="shared" si="243"/>
        <v>0</v>
      </c>
      <c r="AC183" s="5">
        <f t="shared" si="244"/>
        <v>0</v>
      </c>
      <c r="AD183" s="5">
        <f t="shared" si="245"/>
        <v>8.4083887780345735E-3</v>
      </c>
      <c r="AE183" s="5">
        <f t="shared" si="246"/>
        <v>0</v>
      </c>
      <c r="AF183" s="5">
        <f t="shared" si="247"/>
        <v>0</v>
      </c>
      <c r="AG183" s="5">
        <f t="shared" si="248"/>
        <v>0</v>
      </c>
      <c r="AH183" s="5">
        <f t="shared" si="249"/>
        <v>0</v>
      </c>
      <c r="AI183" s="5">
        <f t="shared" si="250"/>
        <v>0</v>
      </c>
      <c r="AJ183" s="5">
        <f t="shared" si="251"/>
        <v>0</v>
      </c>
      <c r="AK183" s="5">
        <f t="shared" si="252"/>
        <v>0</v>
      </c>
      <c r="AL183" s="5">
        <f t="shared" si="253"/>
        <v>0</v>
      </c>
      <c r="AM183" s="5">
        <f t="shared" si="254"/>
        <v>1.3847724097235674E-3</v>
      </c>
      <c r="AN183" s="5">
        <f t="shared" si="255"/>
        <v>0</v>
      </c>
      <c r="AO183" s="5">
        <f t="shared" si="256"/>
        <v>0</v>
      </c>
      <c r="AP183" s="5">
        <f t="shared" si="257"/>
        <v>0</v>
      </c>
      <c r="AQ183" s="5">
        <f t="shared" si="258"/>
        <v>0</v>
      </c>
      <c r="AR183" s="5">
        <f t="shared" si="259"/>
        <v>0</v>
      </c>
      <c r="AS183" s="5">
        <f t="shared" si="260"/>
        <v>0</v>
      </c>
      <c r="AT183" s="5">
        <f t="shared" si="261"/>
        <v>0</v>
      </c>
      <c r="AU183" s="5">
        <f t="shared" si="262"/>
        <v>0</v>
      </c>
      <c r="AV183" s="5">
        <f t="shared" si="263"/>
        <v>0</v>
      </c>
      <c r="AW183" s="5">
        <f t="shared" si="264"/>
        <v>0</v>
      </c>
      <c r="AX183" s="5">
        <f t="shared" si="265"/>
        <v>1.9004776830144023E-4</v>
      </c>
      <c r="AY183" s="5">
        <f t="shared" si="266"/>
        <v>0</v>
      </c>
      <c r="AZ183" s="5">
        <f t="shared" si="267"/>
        <v>0</v>
      </c>
      <c r="BA183" s="5">
        <f t="shared" si="268"/>
        <v>0</v>
      </c>
      <c r="BB183" s="5">
        <f t="shared" si="269"/>
        <v>0</v>
      </c>
      <c r="BC183" s="5">
        <f t="shared" si="270"/>
        <v>0</v>
      </c>
      <c r="BD183" s="5">
        <f t="shared" si="271"/>
        <v>0</v>
      </c>
      <c r="BE183" s="5">
        <f t="shared" si="272"/>
        <v>0</v>
      </c>
      <c r="BF183" s="5">
        <f t="shared" si="273"/>
        <v>0</v>
      </c>
      <c r="BG183" s="5">
        <f t="shared" si="274"/>
        <v>0</v>
      </c>
      <c r="BH183" s="5">
        <f t="shared" si="275"/>
        <v>0</v>
      </c>
      <c r="BI183" s="5">
        <f t="shared" si="276"/>
        <v>0</v>
      </c>
      <c r="BJ183" s="8">
        <f t="shared" si="277"/>
        <v>0.56105898880039129</v>
      </c>
      <c r="BK183" s="8">
        <f t="shared" si="278"/>
        <v>0.43891612444986999</v>
      </c>
      <c r="BL183" s="8">
        <f t="shared" si="279"/>
        <v>0</v>
      </c>
      <c r="BM183" s="8">
        <f t="shared" si="280"/>
        <v>5.0828044596129184E-2</v>
      </c>
      <c r="BN183" s="8">
        <f t="shared" si="281"/>
        <v>0.94914706865413201</v>
      </c>
    </row>
    <row r="184" spans="1:66" x14ac:dyDescent="0.25">
      <c r="A184" t="s">
        <v>176</v>
      </c>
      <c r="B184" t="s">
        <v>186</v>
      </c>
      <c r="C184" t="s">
        <v>189</v>
      </c>
      <c r="D184" s="7" t="s">
        <v>490</v>
      </c>
      <c r="E184">
        <f>VLOOKUP(A184,home!$A$2:$E$405,3,FALSE)</f>
        <v>1.2142999999999999</v>
      </c>
      <c r="F184">
        <f>VLOOKUP(B184,home!$B$2:$E$405,3,FALSE)</f>
        <v>1.3725000000000001</v>
      </c>
      <c r="G184">
        <f>VLOOKUP(C184,away!$B$2:$E$405,4,FALSE)</f>
        <v>1.4412</v>
      </c>
      <c r="H184">
        <f>VLOOKUP(A184,away!$A$2:$E$405,3,FALSE)</f>
        <v>1.1429</v>
      </c>
      <c r="I184">
        <f>VLOOKUP(C184,away!$B$2:$E$405,3,FALSE)</f>
        <v>0.65620000000000001</v>
      </c>
      <c r="J184">
        <f>VLOOKUP(B184,home!$B$2:$E$405,4,FALSE)</f>
        <v>0.875</v>
      </c>
      <c r="K184" s="3">
        <f t="shared" si="226"/>
        <v>2.4019424721</v>
      </c>
      <c r="L184" s="3">
        <f t="shared" si="227"/>
        <v>0.6562246075</v>
      </c>
      <c r="M184" s="5">
        <f t="shared" si="228"/>
        <v>4.6973715443094283E-2</v>
      </c>
      <c r="N184" s="5">
        <f t="shared" si="229"/>
        <v>0.11282816219510783</v>
      </c>
      <c r="O184" s="5">
        <f t="shared" si="230"/>
        <v>3.0825307979461234E-2</v>
      </c>
      <c r="P184" s="5">
        <f t="shared" si="231"/>
        <v>7.4040616451430966E-2</v>
      </c>
      <c r="Q184" s="5">
        <f t="shared" si="232"/>
        <v>0.13550337741270857</v>
      </c>
      <c r="R184" s="5">
        <f t="shared" si="233"/>
        <v>1.0114162814944282E-2</v>
      </c>
      <c r="S184" s="5">
        <f t="shared" si="234"/>
        <v>2.9175959538207206E-2</v>
      </c>
      <c r="T184" s="5">
        <f t="shared" si="235"/>
        <v>8.8920650657579037E-2</v>
      </c>
      <c r="U184" s="5">
        <f t="shared" si="236"/>
        <v>2.4293637234949161E-2</v>
      </c>
      <c r="V184" s="5">
        <f t="shared" si="237"/>
        <v>5.1097276409300856E-3</v>
      </c>
      <c r="W184" s="5">
        <f t="shared" si="238"/>
        <v>0.10849043910686017</v>
      </c>
      <c r="X184" s="5">
        <f t="shared" si="239"/>
        <v>7.1194095820401967E-2</v>
      </c>
      <c r="Y184" s="5">
        <f t="shared" si="240"/>
        <v>2.3359658793030331E-2</v>
      </c>
      <c r="Z184" s="5">
        <f t="shared" si="241"/>
        <v>2.2123875078093025E-3</v>
      </c>
      <c r="AA184" s="5">
        <f t="shared" si="242"/>
        <v>5.3140275197506338E-3</v>
      </c>
      <c r="AB184" s="5">
        <f t="shared" si="243"/>
        <v>6.3819941987986366E-3</v>
      </c>
      <c r="AC184" s="5">
        <f t="shared" si="244"/>
        <v>5.0337643731271863E-4</v>
      </c>
      <c r="AD184" s="5">
        <f t="shared" si="245"/>
        <v>6.5146948376886574E-2</v>
      </c>
      <c r="AE184" s="5">
        <f t="shared" si="246"/>
        <v>4.2751030628445152E-2</v>
      </c>
      <c r="AF184" s="5">
        <f t="shared" si="247"/>
        <v>1.4027139147185948E-2</v>
      </c>
      <c r="AG184" s="5">
        <f t="shared" si="248"/>
        <v>3.0683179604033286E-3</v>
      </c>
      <c r="AH184" s="5">
        <f t="shared" si="249"/>
        <v>3.6295578098751564E-4</v>
      </c>
      <c r="AI184" s="5">
        <f t="shared" si="250"/>
        <v>8.7179890584813946E-4</v>
      </c>
      <c r="AJ184" s="5">
        <f t="shared" si="251"/>
        <v>1.0470054095434778E-3</v>
      </c>
      <c r="AK184" s="5">
        <f t="shared" si="252"/>
        <v>8.3828225390031146E-4</v>
      </c>
      <c r="AL184" s="5">
        <f t="shared" si="253"/>
        <v>3.173715459737006E-5</v>
      </c>
      <c r="AM184" s="5">
        <f t="shared" si="254"/>
        <v>3.1295844446830021E-2</v>
      </c>
      <c r="AN184" s="5">
        <f t="shared" si="255"/>
        <v>2.053710323850208E-2</v>
      </c>
      <c r="AO184" s="5">
        <f t="shared" si="256"/>
        <v>6.7384762559365031E-3</v>
      </c>
      <c r="AP184" s="5">
        <f t="shared" si="257"/>
        <v>1.4739846454000008E-3</v>
      </c>
      <c r="AQ184" s="5">
        <f t="shared" si="258"/>
        <v>2.4181624884716049E-4</v>
      </c>
      <c r="AR184" s="5">
        <f t="shared" si="259"/>
        <v>4.7636102983677707E-5</v>
      </c>
      <c r="AS184" s="5">
        <f t="shared" si="260"/>
        <v>1.1441917896182502E-4</v>
      </c>
      <c r="AT184" s="5">
        <f t="shared" si="261"/>
        <v>1.3741414278560916E-4</v>
      </c>
      <c r="AU184" s="5">
        <f t="shared" si="262"/>
        <v>1.100202886079895E-4</v>
      </c>
      <c r="AV184" s="5">
        <f t="shared" si="263"/>
        <v>6.6065601000057459E-5</v>
      </c>
      <c r="AW184" s="5">
        <f t="shared" si="264"/>
        <v>1.3895705459000106E-6</v>
      </c>
      <c r="AX184" s="5">
        <f t="shared" si="265"/>
        <v>1.252846966284598E-2</v>
      </c>
      <c r="AY184" s="5">
        <f t="shared" si="266"/>
        <v>8.2214900870767587E-3</v>
      </c>
      <c r="AZ184" s="5">
        <f t="shared" si="267"/>
        <v>2.6975720527285434E-3</v>
      </c>
      <c r="BA184" s="5">
        <f t="shared" si="268"/>
        <v>5.9007105383491933E-4</v>
      </c>
      <c r="BB184" s="5">
        <f t="shared" si="269"/>
        <v>9.680478642498281E-5</v>
      </c>
      <c r="BC184" s="5">
        <f t="shared" si="270"/>
        <v>1.2705136595171143E-5</v>
      </c>
      <c r="BD184" s="5">
        <f t="shared" si="271"/>
        <v>5.2099971638822442E-6</v>
      </c>
      <c r="BE184" s="5">
        <f t="shared" si="272"/>
        <v>1.2514113467449304E-5</v>
      </c>
      <c r="BF184" s="5">
        <f t="shared" si="273"/>
        <v>1.5029090319072547E-5</v>
      </c>
      <c r="BG184" s="5">
        <f t="shared" si="274"/>
        <v>1.2033003451469098E-5</v>
      </c>
      <c r="BH184" s="5">
        <f t="shared" si="275"/>
        <v>7.2256455142523807E-6</v>
      </c>
      <c r="BI184" s="5">
        <f t="shared" si="276"/>
        <v>3.4711169698043295E-6</v>
      </c>
      <c r="BJ184" s="8">
        <f t="shared" si="277"/>
        <v>0.74972415771363077</v>
      </c>
      <c r="BK184" s="8">
        <f t="shared" si="278"/>
        <v>0.1640566227526494</v>
      </c>
      <c r="BL184" s="8">
        <f t="shared" si="279"/>
        <v>8.0580210379408462E-2</v>
      </c>
      <c r="BM184" s="8">
        <f t="shared" si="280"/>
        <v>0.57806793554021996</v>
      </c>
      <c r="BN184" s="8">
        <f t="shared" si="281"/>
        <v>0.41028534229674712</v>
      </c>
    </row>
    <row r="185" spans="1:66" x14ac:dyDescent="0.25">
      <c r="A185" t="s">
        <v>31</v>
      </c>
      <c r="B185" t="s">
        <v>268</v>
      </c>
      <c r="C185" t="s">
        <v>322</v>
      </c>
      <c r="D185" s="7" t="s">
        <v>490</v>
      </c>
      <c r="E185">
        <f>VLOOKUP(A185,home!$A$2:$E$405,3,FALSE)</f>
        <v>1.4722</v>
      </c>
      <c r="F185">
        <f>VLOOKUP(B185,home!$B$2:$E$405,3,FALSE)</f>
        <v>1.1321000000000001</v>
      </c>
      <c r="G185">
        <f>VLOOKUP(C185,away!$B$2:$E$405,4,FALSE)</f>
        <v>0.67930000000000001</v>
      </c>
      <c r="H185">
        <f>VLOOKUP(A185,away!$A$2:$E$405,3,FALSE)</f>
        <v>1.5832999999999999</v>
      </c>
      <c r="I185">
        <f>VLOOKUP(C185,away!$B$2:$E$405,3,FALSE)</f>
        <v>1.8948</v>
      </c>
      <c r="J185">
        <f>VLOOKUP(B185,home!$B$2:$E$405,4,FALSE)</f>
        <v>0.42109999999999997</v>
      </c>
      <c r="K185" s="3">
        <f t="shared" si="226"/>
        <v>1.1321741072660001</v>
      </c>
      <c r="L185" s="3">
        <f t="shared" si="227"/>
        <v>1.2633155133239999</v>
      </c>
      <c r="M185" s="5">
        <f t="shared" si="228"/>
        <v>9.1128049828305191E-2</v>
      </c>
      <c r="N185" s="5">
        <f t="shared" si="229"/>
        <v>0.10317281846125299</v>
      </c>
      <c r="O185" s="5">
        <f t="shared" si="230"/>
        <v>0.11512347904706041</v>
      </c>
      <c r="P185" s="5">
        <f t="shared" si="231"/>
        <v>0.13033982211546169</v>
      </c>
      <c r="Q185" s="5">
        <f t="shared" si="232"/>
        <v>5.8404796817743111E-2</v>
      </c>
      <c r="R185" s="5">
        <f t="shared" si="233"/>
        <v>7.2718638513990977E-2</v>
      </c>
      <c r="S185" s="5">
        <f t="shared" si="234"/>
        <v>4.6606037496408251E-2</v>
      </c>
      <c r="T185" s="5">
        <f t="shared" si="235"/>
        <v>7.378368587239105E-2</v>
      </c>
      <c r="U185" s="5">
        <f t="shared" si="236"/>
        <v>8.2330159641176695E-2</v>
      </c>
      <c r="V185" s="5">
        <f t="shared" si="237"/>
        <v>7.4066993864782271E-3</v>
      </c>
      <c r="W185" s="5">
        <f t="shared" si="238"/>
        <v>2.2041466232393486E-2</v>
      </c>
      <c r="X185" s="5">
        <f t="shared" si="239"/>
        <v>2.7845326227789784E-2</v>
      </c>
      <c r="Y185" s="5">
        <f t="shared" si="240"/>
        <v>1.7588716298567255E-2</v>
      </c>
      <c r="Z185" s="5">
        <f t="shared" si="241"/>
        <v>3.0622194714174947E-2</v>
      </c>
      <c r="AA185" s="5">
        <f t="shared" si="242"/>
        <v>3.4669655963046643E-2</v>
      </c>
      <c r="AB185" s="5">
        <f t="shared" si="243"/>
        <v>1.9626043394590849E-2</v>
      </c>
      <c r="AC185" s="5">
        <f t="shared" si="244"/>
        <v>6.6210944538698817E-4</v>
      </c>
      <c r="AD185" s="5">
        <f t="shared" si="245"/>
        <v>6.2386943386234439E-3</v>
      </c>
      <c r="AE185" s="5">
        <f t="shared" si="246"/>
        <v>7.8814393408696073E-3</v>
      </c>
      <c r="AF185" s="5">
        <f t="shared" si="247"/>
        <v>4.9783722933213299E-3</v>
      </c>
      <c r="AG185" s="5">
        <f t="shared" si="248"/>
        <v>2.0964183164184037E-3</v>
      </c>
      <c r="AH185" s="5">
        <f t="shared" si="249"/>
        <v>9.6713734086113553E-3</v>
      </c>
      <c r="AI185" s="5">
        <f t="shared" si="250"/>
        <v>1.0949678554930693E-2</v>
      </c>
      <c r="AJ185" s="5">
        <f t="shared" si="251"/>
        <v>6.1984712713891625E-3</v>
      </c>
      <c r="AK185" s="5">
        <f t="shared" si="252"/>
        <v>2.3392495593663257E-3</v>
      </c>
      <c r="AL185" s="5">
        <f t="shared" si="253"/>
        <v>3.788042320462418E-5</v>
      </c>
      <c r="AM185" s="5">
        <f t="shared" si="254"/>
        <v>1.4126576386672889E-3</v>
      </c>
      <c r="AN185" s="5">
        <f t="shared" si="255"/>
        <v>1.7846323099440355E-3</v>
      </c>
      <c r="AO185" s="5">
        <f t="shared" si="256"/>
        <v>1.127276841365773E-3</v>
      </c>
      <c r="AP185" s="5">
        <f t="shared" si="257"/>
        <v>4.747021071694193E-4</v>
      </c>
      <c r="AQ185" s="5">
        <f t="shared" si="258"/>
        <v>1.4992463404867992E-4</v>
      </c>
      <c r="AR185" s="5">
        <f t="shared" si="259"/>
        <v>2.4435992124495873E-3</v>
      </c>
      <c r="AS185" s="5">
        <f t="shared" si="260"/>
        <v>2.7665797568710124E-3</v>
      </c>
      <c r="AT185" s="5">
        <f t="shared" si="261"/>
        <v>1.5661249832078132E-3</v>
      </c>
      <c r="AU185" s="5">
        <f t="shared" si="262"/>
        <v>5.9104205157676202E-4</v>
      </c>
      <c r="AV185" s="5">
        <f t="shared" si="263"/>
        <v>1.6729062677514638E-4</v>
      </c>
      <c r="AW185" s="5">
        <f t="shared" si="264"/>
        <v>1.5050030123825045E-6</v>
      </c>
      <c r="AX185" s="5">
        <f t="shared" si="265"/>
        <v>2.6656240015510569E-4</v>
      </c>
      <c r="AY185" s="5">
        <f t="shared" si="266"/>
        <v>3.3675241538482479E-4</v>
      </c>
      <c r="AZ185" s="5">
        <f t="shared" si="267"/>
        <v>2.1271227525248849E-4</v>
      </c>
      <c r="BA185" s="5">
        <f t="shared" si="268"/>
        <v>8.9574239066971101E-5</v>
      </c>
      <c r="BB185" s="5">
        <f t="shared" si="269"/>
        <v>2.8290131451874337E-5</v>
      </c>
      <c r="BC185" s="5">
        <f t="shared" si="270"/>
        <v>7.1478723874256126E-6</v>
      </c>
      <c r="BD185" s="5">
        <f t="shared" si="271"/>
        <v>5.1450613223897842E-4</v>
      </c>
      <c r="BE185" s="5">
        <f t="shared" si="272"/>
        <v>5.8251052095054795E-4</v>
      </c>
      <c r="BF185" s="5">
        <f t="shared" si="273"/>
        <v>3.2975166451511967E-4</v>
      </c>
      <c r="BG185" s="5">
        <f t="shared" si="274"/>
        <v>1.244454321306278E-4</v>
      </c>
      <c r="BH185" s="5">
        <f t="shared" si="275"/>
        <v>3.5223474006456269E-5</v>
      </c>
      <c r="BI185" s="5">
        <f t="shared" si="276"/>
        <v>7.9758210476133549E-6</v>
      </c>
      <c r="BJ185" s="8">
        <f t="shared" si="277"/>
        <v>0.3299219670642643</v>
      </c>
      <c r="BK185" s="8">
        <f t="shared" si="278"/>
        <v>0.27651735111062981</v>
      </c>
      <c r="BL185" s="8">
        <f t="shared" si="279"/>
        <v>0.36275579902993277</v>
      </c>
      <c r="BM185" s="8">
        <f t="shared" si="280"/>
        <v>0.42859445972281496</v>
      </c>
      <c r="BN185" s="8">
        <f t="shared" si="281"/>
        <v>0.5708876047838144</v>
      </c>
    </row>
    <row r="186" spans="1:66" x14ac:dyDescent="0.25">
      <c r="A186" t="s">
        <v>31</v>
      </c>
      <c r="B186" t="s">
        <v>190</v>
      </c>
      <c r="C186" t="s">
        <v>194</v>
      </c>
      <c r="D186" s="7" t="s">
        <v>490</v>
      </c>
      <c r="E186">
        <f>VLOOKUP(A186,home!$A$2:$E$405,3,FALSE)</f>
        <v>1.4722</v>
      </c>
      <c r="F186">
        <f>VLOOKUP(B186,home!$B$2:$E$405,3,FALSE)</f>
        <v>0.33960000000000001</v>
      </c>
      <c r="G186">
        <f>VLOOKUP(C186,away!$B$2:$E$405,4,FALSE)</f>
        <v>1.0188999999999999</v>
      </c>
      <c r="H186">
        <f>VLOOKUP(A186,away!$A$2:$E$405,3,FALSE)</f>
        <v>1.5832999999999999</v>
      </c>
      <c r="I186">
        <f>VLOOKUP(C186,away!$B$2:$E$405,3,FALSE)</f>
        <v>0.63160000000000005</v>
      </c>
      <c r="J186">
        <f>VLOOKUP(B186,home!$B$2:$E$405,4,FALSE)</f>
        <v>1.4211</v>
      </c>
      <c r="K186" s="3">
        <f t="shared" si="226"/>
        <v>0.50940834736799989</v>
      </c>
      <c r="L186" s="3">
        <f t="shared" si="227"/>
        <v>1.421117451108</v>
      </c>
      <c r="M186" s="5">
        <f t="shared" si="228"/>
        <v>0.14507189984267929</v>
      </c>
      <c r="N186" s="5">
        <f t="shared" si="229"/>
        <v>7.3900836748395246E-2</v>
      </c>
      <c r="O186" s="5">
        <f t="shared" si="230"/>
        <v>0.20616420853182349</v>
      </c>
      <c r="P186" s="5">
        <f t="shared" si="231"/>
        <v>0.10502176875462789</v>
      </c>
      <c r="Q186" s="5">
        <f t="shared" si="232"/>
        <v>1.8822851558556189E-2</v>
      </c>
      <c r="R186" s="5">
        <f t="shared" si="233"/>
        <v>0.14649177726922161</v>
      </c>
      <c r="S186" s="5">
        <f t="shared" si="234"/>
        <v>1.9007078428543645E-2</v>
      </c>
      <c r="T186" s="5">
        <f t="shared" si="235"/>
        <v>2.6749482829479622E-2</v>
      </c>
      <c r="U186" s="5">
        <f t="shared" si="236"/>
        <v>7.4624134161715303E-2</v>
      </c>
      <c r="V186" s="5">
        <f t="shared" si="237"/>
        <v>1.5288641146511068E-3</v>
      </c>
      <c r="W186" s="5">
        <f t="shared" si="238"/>
        <v>3.196172568399097E-3</v>
      </c>
      <c r="X186" s="5">
        <f t="shared" si="239"/>
        <v>4.5421366137046353E-3</v>
      </c>
      <c r="Y186" s="5">
        <f t="shared" si="240"/>
        <v>3.227454803526127E-3</v>
      </c>
      <c r="Z186" s="5">
        <f t="shared" si="241"/>
        <v>6.9394007040372352E-2</v>
      </c>
      <c r="AA186" s="5">
        <f t="shared" si="242"/>
        <v>3.5349886443679424E-2</v>
      </c>
      <c r="AB186" s="5">
        <f t="shared" si="243"/>
        <v>9.0037636164605975E-3</v>
      </c>
      <c r="AC186" s="5">
        <f t="shared" si="244"/>
        <v>6.9174325662076162E-5</v>
      </c>
      <c r="AD186" s="5">
        <f t="shared" si="245"/>
        <v>4.0703924649277985E-4</v>
      </c>
      <c r="AE186" s="5">
        <f t="shared" si="246"/>
        <v>5.7845057647674025E-4</v>
      </c>
      <c r="AF186" s="5">
        <f t="shared" si="247"/>
        <v>4.1102310441728921E-4</v>
      </c>
      <c r="AG186" s="5">
        <f t="shared" si="248"/>
        <v>1.9470403549866509E-4</v>
      </c>
      <c r="AH186" s="5">
        <f t="shared" si="249"/>
        <v>2.4654258601846155E-2</v>
      </c>
      <c r="AI186" s="5">
        <f t="shared" si="250"/>
        <v>1.2559085129949743E-2</v>
      </c>
      <c r="AJ186" s="5">
        <f t="shared" si="251"/>
        <v>3.1988514002508602E-3</v>
      </c>
      <c r="AK186" s="5">
        <f t="shared" si="252"/>
        <v>5.4317386842586777E-4</v>
      </c>
      <c r="AL186" s="5">
        <f t="shared" si="253"/>
        <v>2.0030922711615634E-6</v>
      </c>
      <c r="AM186" s="5">
        <f t="shared" si="254"/>
        <v>4.1469837973960592E-5</v>
      </c>
      <c r="AN186" s="5">
        <f t="shared" si="255"/>
        <v>5.8933510439416632E-5</v>
      </c>
      <c r="AO186" s="5">
        <f t="shared" si="256"/>
        <v>4.1875720070255241E-5</v>
      </c>
      <c r="AP186" s="5">
        <f t="shared" si="257"/>
        <v>1.9836772189851081E-5</v>
      </c>
      <c r="AQ186" s="5">
        <f t="shared" si="258"/>
        <v>7.0475957831628105E-6</v>
      </c>
      <c r="AR186" s="5">
        <f t="shared" si="259"/>
        <v>7.0073194286426142E-3</v>
      </c>
      <c r="AS186" s="5">
        <f t="shared" si="260"/>
        <v>3.5695870096245108E-3</v>
      </c>
      <c r="AT186" s="5">
        <f t="shared" si="261"/>
        <v>9.0918870967955135E-4</v>
      </c>
      <c r="AU186" s="5">
        <f t="shared" si="262"/>
        <v>1.5438277268116821E-4</v>
      </c>
      <c r="AV186" s="5">
        <f t="shared" si="263"/>
        <v>1.9660968273400869E-5</v>
      </c>
      <c r="AW186" s="5">
        <f t="shared" si="264"/>
        <v>4.0280465817341121E-8</v>
      </c>
      <c r="AX186" s="5">
        <f t="shared" si="265"/>
        <v>3.5208469379889967E-6</v>
      </c>
      <c r="AY186" s="5">
        <f t="shared" si="266"/>
        <v>5.0035370262563298E-6</v>
      </c>
      <c r="AZ186" s="5">
        <f t="shared" si="267"/>
        <v>3.5553068926389492E-6</v>
      </c>
      <c r="BA186" s="5">
        <f t="shared" si="268"/>
        <v>1.6841695563912557E-6</v>
      </c>
      <c r="BB186" s="5">
        <f t="shared" si="269"/>
        <v>5.9835068680310837E-7</v>
      </c>
      <c r="BC186" s="5">
        <f t="shared" si="270"/>
        <v>1.7006532057967084E-7</v>
      </c>
      <c r="BD186" s="5">
        <f t="shared" si="271"/>
        <v>1.6597039875886933E-3</v>
      </c>
      <c r="BE186" s="5">
        <f t="shared" si="272"/>
        <v>8.4546706543763548E-4</v>
      </c>
      <c r="BF186" s="5">
        <f t="shared" si="273"/>
        <v>2.1534399027932924E-4</v>
      </c>
      <c r="BG186" s="5">
        <f t="shared" si="274"/>
        <v>3.6566008734607921E-5</v>
      </c>
      <c r="BH186" s="5">
        <f t="shared" si="275"/>
        <v>4.6567575198351167E-6</v>
      </c>
      <c r="BI186" s="5">
        <f t="shared" si="276"/>
        <v>4.7443823045454265E-7</v>
      </c>
      <c r="BJ186" s="8">
        <f t="shared" si="277"/>
        <v>0.13221384779782372</v>
      </c>
      <c r="BK186" s="8">
        <f t="shared" si="278"/>
        <v>0.27070579209546142</v>
      </c>
      <c r="BL186" s="8">
        <f t="shared" si="279"/>
        <v>0.5270114901600651</v>
      </c>
      <c r="BM186" s="8">
        <f t="shared" si="280"/>
        <v>0.30384683113185817</v>
      </c>
      <c r="BN186" s="8">
        <f t="shared" si="281"/>
        <v>0.6954733427053037</v>
      </c>
    </row>
    <row r="187" spans="1:66" x14ac:dyDescent="0.25">
      <c r="A187" t="s">
        <v>31</v>
      </c>
      <c r="B187" t="s">
        <v>180</v>
      </c>
      <c r="C187" t="s">
        <v>33</v>
      </c>
      <c r="D187" s="7" t="s">
        <v>490</v>
      </c>
      <c r="E187">
        <f>VLOOKUP(A187,home!$A$2:$E$405,3,FALSE)</f>
        <v>1.4722</v>
      </c>
      <c r="F187">
        <f>VLOOKUP(B187,home!$B$2:$E$405,3,FALSE)</f>
        <v>1.3585</v>
      </c>
      <c r="G187">
        <f>VLOOKUP(C187,away!$B$2:$E$405,4,FALSE)</f>
        <v>0.84909999999999997</v>
      </c>
      <c r="H187">
        <f>VLOOKUP(A187,away!$A$2:$E$405,3,FALSE)</f>
        <v>1.5832999999999999</v>
      </c>
      <c r="I187">
        <f>VLOOKUP(C187,away!$B$2:$E$405,3,FALSE)</f>
        <v>0.63160000000000005</v>
      </c>
      <c r="J187">
        <f>VLOOKUP(B187,home!$B$2:$E$405,4,FALSE)</f>
        <v>0.47370000000000001</v>
      </c>
      <c r="K187" s="3">
        <f t="shared" si="226"/>
        <v>1.6981861596699999</v>
      </c>
      <c r="L187" s="3">
        <f t="shared" si="227"/>
        <v>0.47370581703600001</v>
      </c>
      <c r="M187" s="5">
        <f t="shared" si="228"/>
        <v>0.11396179974419846</v>
      </c>
      <c r="N187" s="5">
        <f t="shared" si="229"/>
        <v>0.19352835105668192</v>
      </c>
      <c r="O187" s="5">
        <f t="shared" si="230"/>
        <v>5.3984367458718541E-2</v>
      </c>
      <c r="P187" s="5">
        <f t="shared" si="231"/>
        <v>9.1675505656935344E-2</v>
      </c>
      <c r="Q187" s="5">
        <f t="shared" si="232"/>
        <v>0.16432358363410718</v>
      </c>
      <c r="R187" s="5">
        <f t="shared" si="233"/>
        <v>1.2786354447101959E-2</v>
      </c>
      <c r="S187" s="5">
        <f t="shared" si="234"/>
        <v>1.8436876120593731E-2</v>
      </c>
      <c r="T187" s="5">
        <f t="shared" si="235"/>
        <v>7.7841037443678207E-2</v>
      </c>
      <c r="U187" s="5">
        <f t="shared" si="236"/>
        <v>2.1713610154703501E-2</v>
      </c>
      <c r="V187" s="5">
        <f t="shared" si="237"/>
        <v>1.6479303151324929E-3</v>
      </c>
      <c r="W187" s="5">
        <f t="shared" si="238"/>
        <v>9.3017345144938826E-2</v>
      </c>
      <c r="X187" s="5">
        <f t="shared" si="239"/>
        <v>4.4062857480402846E-2</v>
      </c>
      <c r="Y187" s="5">
        <f t="shared" si="240"/>
        <v>1.0436415951847529E-2</v>
      </c>
      <c r="Z187" s="5">
        <f t="shared" si="241"/>
        <v>2.0189901600921093E-3</v>
      </c>
      <c r="AA187" s="5">
        <f t="shared" si="242"/>
        <v>3.4286211463783372E-3</v>
      </c>
      <c r="AB187" s="5">
        <f t="shared" si="243"/>
        <v>2.9112184887657914E-3</v>
      </c>
      <c r="AC187" s="5">
        <f t="shared" si="244"/>
        <v>8.2853884627497206E-5</v>
      </c>
      <c r="AD187" s="5">
        <f t="shared" si="245"/>
        <v>3.9490192033595654E-2</v>
      </c>
      <c r="AE187" s="5">
        <f t="shared" si="246"/>
        <v>1.8706733682182966E-2</v>
      </c>
      <c r="AF187" s="5">
        <f t="shared" si="247"/>
        <v>4.4307442814966718E-3</v>
      </c>
      <c r="AG187" s="5">
        <f t="shared" si="248"/>
        <v>6.9962311331465542E-4</v>
      </c>
      <c r="AH187" s="5">
        <f t="shared" si="249"/>
        <v>2.3910184584351922E-4</v>
      </c>
      <c r="AI187" s="5">
        <f t="shared" si="250"/>
        <v>4.0603944536301423E-4</v>
      </c>
      <c r="AJ187" s="5">
        <f t="shared" si="251"/>
        <v>3.4476528319777705E-4</v>
      </c>
      <c r="AK187" s="5">
        <f t="shared" si="252"/>
        <v>1.951585440870576E-4</v>
      </c>
      <c r="AL187" s="5">
        <f t="shared" si="253"/>
        <v>2.6660413527749225E-6</v>
      </c>
      <c r="AM187" s="5">
        <f t="shared" si="254"/>
        <v>1.3412339510832528E-2</v>
      </c>
      <c r="AN187" s="5">
        <f t="shared" si="255"/>
        <v>6.3535032463431463E-3</v>
      </c>
      <c r="AO187" s="5">
        <f t="shared" si="256"/>
        <v>1.5048457231749293E-3</v>
      </c>
      <c r="AP187" s="5">
        <f t="shared" si="257"/>
        <v>2.3761805760323681E-4</v>
      </c>
      <c r="AQ187" s="5">
        <f t="shared" si="258"/>
        <v>2.8140264029862147E-5</v>
      </c>
      <c r="AR187" s="5">
        <f t="shared" si="259"/>
        <v>2.2652787048024002E-5</v>
      </c>
      <c r="AS187" s="5">
        <f t="shared" si="260"/>
        <v>3.846864944290619E-5</v>
      </c>
      <c r="AT187" s="5">
        <f t="shared" si="261"/>
        <v>3.2663464032570183E-5</v>
      </c>
      <c r="AU187" s="5">
        <f t="shared" si="262"/>
        <v>1.8489547515663174E-5</v>
      </c>
      <c r="AV187" s="5">
        <f t="shared" si="263"/>
        <v>7.8496734224150105E-6</v>
      </c>
      <c r="AW187" s="5">
        <f t="shared" si="264"/>
        <v>5.9574224205574757E-8</v>
      </c>
      <c r="AX187" s="5">
        <f t="shared" si="265"/>
        <v>3.7961082210151466E-3</v>
      </c>
      <c r="AY187" s="5">
        <f t="shared" si="266"/>
        <v>1.7982385463930562E-3</v>
      </c>
      <c r="AZ187" s="5">
        <f t="shared" si="267"/>
        <v>4.2591802992237589E-4</v>
      </c>
      <c r="BA187" s="5">
        <f t="shared" si="268"/>
        <v>6.725328278491422E-5</v>
      </c>
      <c r="BB187" s="5">
        <f t="shared" si="269"/>
        <v>7.9645678174952343E-6</v>
      </c>
      <c r="BC187" s="5">
        <f t="shared" si="270"/>
        <v>7.5457242106504234E-7</v>
      </c>
      <c r="BD187" s="5">
        <f t="shared" si="271"/>
        <v>1.788459499454455E-6</v>
      </c>
      <c r="BE187" s="5">
        <f t="shared" si="272"/>
        <v>3.0371371691038913E-6</v>
      </c>
      <c r="BF187" s="5">
        <f t="shared" si="273"/>
        <v>2.5788121527957767E-6</v>
      </c>
      <c r="BG187" s="5">
        <f t="shared" si="274"/>
        <v>1.4597677020888615E-6</v>
      </c>
      <c r="BH187" s="5">
        <f t="shared" si="275"/>
        <v>6.1973932700514616E-7</v>
      </c>
      <c r="BI187" s="5">
        <f t="shared" si="276"/>
        <v>2.1048654954466792E-7</v>
      </c>
      <c r="BJ187" s="8">
        <f t="shared" si="277"/>
        <v>0.67416956784458426</v>
      </c>
      <c r="BK187" s="8">
        <f t="shared" si="278"/>
        <v>0.22760587030923332</v>
      </c>
      <c r="BL187" s="8">
        <f t="shared" si="279"/>
        <v>9.6139055338021084E-2</v>
      </c>
      <c r="BM187" s="8">
        <f t="shared" si="280"/>
        <v>0.36787534268201855</v>
      </c>
      <c r="BN187" s="8">
        <f t="shared" si="281"/>
        <v>0.63025996199774337</v>
      </c>
    </row>
    <row r="188" spans="1:66" x14ac:dyDescent="0.25">
      <c r="A188" t="s">
        <v>31</v>
      </c>
      <c r="B188" t="s">
        <v>325</v>
      </c>
      <c r="C188" t="s">
        <v>192</v>
      </c>
      <c r="D188" s="7" t="s">
        <v>490</v>
      </c>
      <c r="E188">
        <f>VLOOKUP(A188,home!$A$2:$E$405,3,FALSE)</f>
        <v>1.4722</v>
      </c>
      <c r="F188">
        <f>VLOOKUP(B188,home!$B$2:$E$405,3,FALSE)</f>
        <v>0.90569999999999995</v>
      </c>
      <c r="G188">
        <f>VLOOKUP(C188,away!$B$2:$E$405,4,FALSE)</f>
        <v>0.45279999999999998</v>
      </c>
      <c r="H188">
        <f>VLOOKUP(A188,away!$A$2:$E$405,3,FALSE)</f>
        <v>1.5832999999999999</v>
      </c>
      <c r="I188">
        <f>VLOOKUP(C188,away!$B$2:$E$405,3,FALSE)</f>
        <v>1.4737</v>
      </c>
      <c r="J188">
        <f>VLOOKUP(B188,home!$B$2:$E$405,4,FALSE)</f>
        <v>1.6841999999999999</v>
      </c>
      <c r="K188" s="3">
        <f t="shared" si="226"/>
        <v>0.60375063331199996</v>
      </c>
      <c r="L188" s="3">
        <f t="shared" si="227"/>
        <v>3.9297593714819996</v>
      </c>
      <c r="M188" s="5">
        <f t="shared" si="228"/>
        <v>1.0742902180098945E-2</v>
      </c>
      <c r="N188" s="5">
        <f t="shared" si="229"/>
        <v>6.4860339948436029E-3</v>
      </c>
      <c r="O188" s="5">
        <f t="shared" si="230"/>
        <v>4.2217020519158231E-2</v>
      </c>
      <c r="P188" s="5">
        <f t="shared" si="231"/>
        <v>2.5488552874987479E-2</v>
      </c>
      <c r="Q188" s="5">
        <f t="shared" si="232"/>
        <v>1.9579735660349932E-3</v>
      </c>
      <c r="R188" s="5">
        <f t="shared" si="233"/>
        <v>8.2951366010604988E-2</v>
      </c>
      <c r="S188" s="5">
        <f t="shared" si="234"/>
        <v>1.511850142470182E-2</v>
      </c>
      <c r="T188" s="5">
        <f t="shared" si="235"/>
        <v>7.6943649702400441E-3</v>
      </c>
      <c r="U188" s="5">
        <f t="shared" si="236"/>
        <v>5.0081939762998268E-2</v>
      </c>
      <c r="V188" s="5">
        <f t="shared" si="237"/>
        <v>3.9855640547479931E-3</v>
      </c>
      <c r="W188" s="5">
        <f t="shared" si="238"/>
        <v>3.9404259350059409E-4</v>
      </c>
      <c r="X188" s="5">
        <f t="shared" si="239"/>
        <v>1.5484925745720315E-3</v>
      </c>
      <c r="Y188" s="5">
        <f t="shared" si="240"/>
        <v>3.0426016032973659E-3</v>
      </c>
      <c r="Z188" s="5">
        <f t="shared" si="241"/>
        <v>0.10865963598580278</v>
      </c>
      <c r="AA188" s="5">
        <f t="shared" si="242"/>
        <v>6.560332404187981E-2</v>
      </c>
      <c r="AB188" s="5">
        <f t="shared" si="243"/>
        <v>1.9804024218828643E-2</v>
      </c>
      <c r="AC188" s="5">
        <f t="shared" si="244"/>
        <v>5.9100801186596867E-4</v>
      </c>
      <c r="AD188" s="5">
        <f t="shared" si="245"/>
        <v>5.9475866344471655E-5</v>
      </c>
      <c r="AE188" s="5">
        <f t="shared" si="246"/>
        <v>2.3372584314419831E-4</v>
      </c>
      <c r="AF188" s="5">
        <f t="shared" si="247"/>
        <v>4.5924316122672275E-4</v>
      </c>
      <c r="AG188" s="5">
        <f t="shared" si="248"/>
        <v>6.0157170553991085E-4</v>
      </c>
      <c r="AH188" s="5">
        <f t="shared" si="249"/>
        <v>0.1067515557042578</v>
      </c>
      <c r="AI188" s="5">
        <f t="shared" si="250"/>
        <v>6.4451319363486886E-2</v>
      </c>
      <c r="AJ188" s="5">
        <f t="shared" si="251"/>
        <v>1.9456262441749587E-2</v>
      </c>
      <c r="AK188" s="5">
        <f t="shared" si="252"/>
        <v>3.915576923696931E-3</v>
      </c>
      <c r="AL188" s="5">
        <f t="shared" si="253"/>
        <v>5.6088899284190397E-5</v>
      </c>
      <c r="AM188" s="5">
        <f t="shared" si="254"/>
        <v>7.1817183944509305E-6</v>
      </c>
      <c r="AN188" s="5">
        <f t="shared" si="255"/>
        <v>2.82224251639382E-5</v>
      </c>
      <c r="AO188" s="5">
        <f t="shared" si="256"/>
        <v>5.5453669886967789E-5</v>
      </c>
      <c r="AP188" s="5">
        <f t="shared" si="257"/>
        <v>7.2639859640460277E-5</v>
      </c>
      <c r="AQ188" s="5">
        <f t="shared" si="258"/>
        <v>7.1364292291308957E-5</v>
      </c>
      <c r="AR188" s="5">
        <f t="shared" si="259"/>
        <v>8.3901585289817962E-2</v>
      </c>
      <c r="AS188" s="5">
        <f t="shared" si="260"/>
        <v>5.0655635254608374E-2</v>
      </c>
      <c r="AT188" s="5">
        <f t="shared" si="261"/>
        <v>1.5291685932895739E-2</v>
      </c>
      <c r="AU188" s="5">
        <f t="shared" si="262"/>
        <v>3.0774550221313347E-3</v>
      </c>
      <c r="AV188" s="5">
        <f t="shared" si="263"/>
        <v>4.6450385465024701E-4</v>
      </c>
      <c r="AW188" s="5">
        <f t="shared" si="264"/>
        <v>3.6965618247752117E-6</v>
      </c>
      <c r="AX188" s="5">
        <f t="shared" si="265"/>
        <v>7.2266117148636425E-7</v>
      </c>
      <c r="AY188" s="5">
        <f t="shared" si="266"/>
        <v>2.8398845110547001E-6</v>
      </c>
      <c r="AZ188" s="5">
        <f t="shared" si="267"/>
        <v>5.5800313856218939E-6</v>
      </c>
      <c r="BA188" s="5">
        <f t="shared" si="268"/>
        <v>7.3093935436037742E-6</v>
      </c>
      <c r="BB188" s="5">
        <f t="shared" si="269"/>
        <v>7.1810394444567387E-6</v>
      </c>
      <c r="BC188" s="5">
        <f t="shared" si="270"/>
        <v>5.643951410767152E-6</v>
      </c>
      <c r="BD188" s="5">
        <f t="shared" si="271"/>
        <v>5.4952173512476402E-2</v>
      </c>
      <c r="BE188" s="5">
        <f t="shared" si="272"/>
        <v>3.3177409560028535E-2</v>
      </c>
      <c r="BF188" s="5">
        <f t="shared" si="273"/>
        <v>1.0015441016759415E-2</v>
      </c>
      <c r="BG188" s="5">
        <f t="shared" si="274"/>
        <v>2.0156096189224929E-3</v>
      </c>
      <c r="BH188" s="5">
        <f t="shared" si="275"/>
        <v>3.0423139598355348E-4</v>
      </c>
      <c r="BI188" s="5">
        <f t="shared" si="276"/>
        <v>3.6735979599692873E-5</v>
      </c>
      <c r="BJ188" s="8">
        <f t="shared" si="277"/>
        <v>2.2741664805588049E-2</v>
      </c>
      <c r="BK188" s="8">
        <f t="shared" si="278"/>
        <v>5.5985457330197455E-2</v>
      </c>
      <c r="BL188" s="8">
        <f t="shared" si="279"/>
        <v>0.70912485542453496</v>
      </c>
      <c r="BM188" s="8">
        <f t="shared" si="280"/>
        <v>0.72666862107770869</v>
      </c>
      <c r="BN188" s="8">
        <f t="shared" si="281"/>
        <v>0.16984384914572825</v>
      </c>
    </row>
    <row r="189" spans="1:66" s="10" customFormat="1" x14ac:dyDescent="0.25">
      <c r="A189" t="s">
        <v>31</v>
      </c>
      <c r="B189" t="s">
        <v>193</v>
      </c>
      <c r="C189" t="s">
        <v>32</v>
      </c>
      <c r="D189" s="7" t="s">
        <v>490</v>
      </c>
      <c r="E189">
        <f>VLOOKUP(A189,home!$A$2:$E$405,3,FALSE)</f>
        <v>1.4722</v>
      </c>
      <c r="F189">
        <f>VLOOKUP(B189,home!$B$2:$E$405,3,FALSE)</f>
        <v>1.5849</v>
      </c>
      <c r="G189">
        <f>VLOOKUP(C189,away!$B$2:$E$405,4,FALSE)</f>
        <v>1.5849</v>
      </c>
      <c r="H189">
        <f>VLOOKUP(A189,away!$A$2:$E$405,3,FALSE)</f>
        <v>1.5832999999999999</v>
      </c>
      <c r="I189">
        <f>VLOOKUP(C189,away!$B$2:$E$405,3,FALSE)</f>
        <v>0.84209999999999996</v>
      </c>
      <c r="J189">
        <f>VLOOKUP(B189,home!$B$2:$E$405,4,FALSE)</f>
        <v>0.84209999999999996</v>
      </c>
      <c r="K189" s="3">
        <f t="shared" si="226"/>
        <v>3.698030972322</v>
      </c>
      <c r="L189" s="3">
        <f t="shared" si="227"/>
        <v>1.1227693447529998</v>
      </c>
      <c r="M189" s="5">
        <f t="shared" si="228"/>
        <v>8.0603337343412712E-3</v>
      </c>
      <c r="N189" s="5">
        <f t="shared" si="229"/>
        <v>2.980736379684586E-2</v>
      </c>
      <c r="O189" s="5">
        <f t="shared" si="230"/>
        <v>9.0498956253968494E-3</v>
      </c>
      <c r="P189" s="5">
        <f t="shared" si="231"/>
        <v>3.3466794318998919E-2</v>
      </c>
      <c r="Q189" s="5">
        <f t="shared" si="232"/>
        <v>5.5114277262002749E-2</v>
      </c>
      <c r="R189" s="5">
        <f t="shared" si="233"/>
        <v>5.0804726907049316E-3</v>
      </c>
      <c r="S189" s="5">
        <f t="shared" si="234"/>
        <v>3.4738832128571685E-2</v>
      </c>
      <c r="T189" s="5">
        <f t="shared" si="235"/>
        <v>6.1880620967993988E-2</v>
      </c>
      <c r="U189" s="5">
        <f t="shared" si="236"/>
        <v>1.878774536426292E-2</v>
      </c>
      <c r="V189" s="5">
        <f t="shared" si="237"/>
        <v>1.6026319450381271E-2</v>
      </c>
      <c r="W189" s="5">
        <f t="shared" si="238"/>
        <v>6.7938101444009455E-2</v>
      </c>
      <c r="X189" s="5">
        <f t="shared" si="239"/>
        <v>7.6278817642053326E-2</v>
      </c>
      <c r="Y189" s="5">
        <f t="shared" si="240"/>
        <v>4.28217590512509E-2</v>
      </c>
      <c r="Z189" s="5">
        <f t="shared" si="241"/>
        <v>1.9013996646594282E-3</v>
      </c>
      <c r="AA189" s="5">
        <f t="shared" si="242"/>
        <v>7.0314348506732294E-3</v>
      </c>
      <c r="AB189" s="5">
        <f t="shared" si="243"/>
        <v>1.3001231928826962E-2</v>
      </c>
      <c r="AC189" s="5">
        <f t="shared" si="244"/>
        <v>4.1588657679531788E-3</v>
      </c>
      <c r="AD189" s="5">
        <f t="shared" si="245"/>
        <v>6.2809300835175233E-2</v>
      </c>
      <c r="AE189" s="5">
        <f t="shared" si="246"/>
        <v>7.0520357543103734E-2</v>
      </c>
      <c r="AF189" s="5">
        <f t="shared" si="247"/>
        <v>3.9589047815208937E-2</v>
      </c>
      <c r="AG189" s="5">
        <f t="shared" si="248"/>
        <v>1.4816456424959105E-2</v>
      </c>
      <c r="AH189" s="5">
        <f t="shared" si="249"/>
        <v>5.3370831390081022E-4</v>
      </c>
      <c r="AI189" s="5">
        <f t="shared" si="250"/>
        <v>1.9736698749909481E-3</v>
      </c>
      <c r="AJ189" s="5">
        <f t="shared" si="251"/>
        <v>3.6493461634277084E-3</v>
      </c>
      <c r="AK189" s="5">
        <f t="shared" si="252"/>
        <v>4.4984650470267108E-3</v>
      </c>
      <c r="AL189" s="5">
        <f t="shared" si="253"/>
        <v>6.9071038417884627E-4</v>
      </c>
      <c r="AM189" s="5">
        <f t="shared" si="254"/>
        <v>4.6454147967673609E-2</v>
      </c>
      <c r="AN189" s="5">
        <f t="shared" si="255"/>
        <v>5.21572932747238E-2</v>
      </c>
      <c r="AO189" s="5">
        <f t="shared" si="256"/>
        <v>2.9280304997075852E-2</v>
      </c>
      <c r="AP189" s="5">
        <f t="shared" si="257"/>
        <v>1.0958342951911611E-2</v>
      </c>
      <c r="AQ189" s="5">
        <f t="shared" si="258"/>
        <v>3.0759228839241149E-3</v>
      </c>
      <c r="AR189" s="5">
        <f t="shared" si="259"/>
        <v>1.1984626677752802E-4</v>
      </c>
      <c r="AS189" s="5">
        <f t="shared" si="260"/>
        <v>4.431952064604637E-4</v>
      </c>
      <c r="AT189" s="5">
        <f t="shared" si="261"/>
        <v>8.1947480013771926E-4</v>
      </c>
      <c r="AU189" s="5">
        <f t="shared" si="262"/>
        <v>1.0101477306488889E-3</v>
      </c>
      <c r="AV189" s="5">
        <f t="shared" si="263"/>
        <v>9.3388939864009308E-4</v>
      </c>
      <c r="AW189" s="5">
        <f t="shared" si="264"/>
        <v>7.9662618072308392E-5</v>
      </c>
      <c r="AX189" s="5">
        <f t="shared" si="265"/>
        <v>2.8631479662881015E-2</v>
      </c>
      <c r="AY189" s="5">
        <f t="shared" si="266"/>
        <v>3.2146547660401759E-2</v>
      </c>
      <c r="AZ189" s="5">
        <f t="shared" si="267"/>
        <v>1.8046579126370185E-2</v>
      </c>
      <c r="BA189" s="5">
        <f t="shared" si="268"/>
        <v>6.754048606915938E-3</v>
      </c>
      <c r="BB189" s="5">
        <f t="shared" si="269"/>
        <v>1.8958096822042304E-3</v>
      </c>
      <c r="BC189" s="5">
        <f t="shared" si="270"/>
        <v>4.2571139893296674E-4</v>
      </c>
      <c r="BD189" s="5">
        <f t="shared" si="271"/>
        <v>2.2426619070149742E-5</v>
      </c>
      <c r="BE189" s="5">
        <f t="shared" si="272"/>
        <v>8.2934331925880948E-5</v>
      </c>
      <c r="BF189" s="5">
        <f t="shared" si="273"/>
        <v>1.5334686406537053E-4</v>
      </c>
      <c r="BG189" s="5">
        <f t="shared" si="274"/>
        <v>1.8902715094073062E-4</v>
      </c>
      <c r="BH189" s="5">
        <f t="shared" si="275"/>
        <v>1.7475706469715187E-4</v>
      </c>
      <c r="BI189" s="5">
        <f t="shared" si="276"/>
        <v>1.2925140757642943E-4</v>
      </c>
      <c r="BJ189" s="8">
        <f t="shared" si="277"/>
        <v>0.7514022909956185</v>
      </c>
      <c r="BK189" s="8">
        <f t="shared" si="278"/>
        <v>0.12928840344482695</v>
      </c>
      <c r="BL189" s="8">
        <f t="shared" si="279"/>
        <v>6.7684266700151458E-2</v>
      </c>
      <c r="BM189" s="8">
        <f t="shared" si="280"/>
        <v>0.77763033833463613</v>
      </c>
      <c r="BN189" s="8">
        <f t="shared" si="281"/>
        <v>0.14057913742829059</v>
      </c>
    </row>
    <row r="190" spans="1:66" x14ac:dyDescent="0.25">
      <c r="A190" t="s">
        <v>267</v>
      </c>
      <c r="B190" t="s">
        <v>187</v>
      </c>
      <c r="C190" t="s">
        <v>335</v>
      </c>
      <c r="D190" s="7" t="s">
        <v>490</v>
      </c>
      <c r="E190">
        <f>VLOOKUP(A190,home!$A$2:$E$405,3,FALSE)</f>
        <v>1.65</v>
      </c>
      <c r="F190">
        <f>VLOOKUP(B190,home!$B$2:$E$405,3,FALSE)</f>
        <v>0.45450000000000002</v>
      </c>
      <c r="G190">
        <f>VLOOKUP(C190,away!$B$2:$E$405,4,FALSE)</f>
        <v>1.0606</v>
      </c>
      <c r="H190">
        <f>VLOOKUP(A190,away!$A$2:$E$405,3,FALSE)</f>
        <v>1.5249999999999999</v>
      </c>
      <c r="I190">
        <f>VLOOKUP(C190,away!$B$2:$E$405,3,FALSE)</f>
        <v>0.16389999999999999</v>
      </c>
      <c r="J190">
        <f>VLOOKUP(B190,home!$B$2:$E$405,4,FALSE)</f>
        <v>0.98360000000000003</v>
      </c>
      <c r="K190" s="3">
        <f t="shared" si="226"/>
        <v>0.79537045499999992</v>
      </c>
      <c r="L190" s="3">
        <f t="shared" si="227"/>
        <v>0.24584836099999996</v>
      </c>
      <c r="M190" s="5">
        <f t="shared" si="228"/>
        <v>0.35302414816117139</v>
      </c>
      <c r="N190" s="5">
        <f t="shared" si="229"/>
        <v>0.28078497734893826</v>
      </c>
      <c r="O190" s="5">
        <f t="shared" si="230"/>
        <v>8.6790408218845136E-2</v>
      </c>
      <c r="P190" s="5">
        <f t="shared" si="231"/>
        <v>6.9030526474658585E-2</v>
      </c>
      <c r="Q190" s="5">
        <f t="shared" si="232"/>
        <v>0.11166403759559484</v>
      </c>
      <c r="R190" s="5">
        <f t="shared" si="233"/>
        <v>1.0668639805562E-2</v>
      </c>
      <c r="S190" s="5">
        <f t="shared" si="234"/>
        <v>3.3745663081332648E-3</v>
      </c>
      <c r="T190" s="5">
        <f t="shared" si="235"/>
        <v>2.7452420625519371E-2</v>
      </c>
      <c r="U190" s="5">
        <f t="shared" si="236"/>
        <v>8.4855208963809572E-3</v>
      </c>
      <c r="V190" s="5">
        <f t="shared" si="237"/>
        <v>7.3318273327275518E-5</v>
      </c>
      <c r="W190" s="5">
        <f t="shared" si="238"/>
        <v>2.960475879651513E-2</v>
      </c>
      <c r="X190" s="5">
        <f t="shared" si="239"/>
        <v>7.2782814279235752E-3</v>
      </c>
      <c r="Y190" s="5">
        <f t="shared" si="240"/>
        <v>8.9467677997587497E-4</v>
      </c>
      <c r="Z190" s="5">
        <f t="shared" si="241"/>
        <v>8.7428920343225888E-4</v>
      </c>
      <c r="AA190" s="5">
        <f t="shared" si="242"/>
        <v>6.9538380153550316E-4</v>
      </c>
      <c r="AB190" s="5">
        <f t="shared" si="243"/>
        <v>2.7654386531346143E-4</v>
      </c>
      <c r="AC190" s="5">
        <f t="shared" si="244"/>
        <v>8.9604334334447546E-7</v>
      </c>
      <c r="AD190" s="5">
        <f t="shared" si="245"/>
        <v>5.8866876185373705E-3</v>
      </c>
      <c r="AE190" s="5">
        <f t="shared" si="246"/>
        <v>1.4472325027364056E-3</v>
      </c>
      <c r="AF190" s="5">
        <f t="shared" si="247"/>
        <v>1.778998693918366E-4</v>
      </c>
      <c r="AG190" s="5">
        <f t="shared" si="248"/>
        <v>1.4578797104032368E-5</v>
      </c>
      <c r="AH190" s="5">
        <f t="shared" si="249"/>
        <v>5.373564192595407E-5</v>
      </c>
      <c r="AI190" s="5">
        <f t="shared" si="250"/>
        <v>4.2739741968363158E-5</v>
      </c>
      <c r="AJ190" s="5">
        <f t="shared" si="251"/>
        <v>1.6996964007979801E-5</v>
      </c>
      <c r="AK190" s="5">
        <f t="shared" si="252"/>
        <v>4.5062943322151723E-6</v>
      </c>
      <c r="AL190" s="5">
        <f t="shared" si="253"/>
        <v>7.0085113505542001E-9</v>
      </c>
      <c r="AM190" s="5">
        <f t="shared" si="254"/>
        <v>9.3641948191978714E-4</v>
      </c>
      <c r="AN190" s="5">
        <f t="shared" si="255"/>
        <v>2.3021719483844877E-4</v>
      </c>
      <c r="AO190" s="5">
        <f t="shared" si="256"/>
        <v>2.8299260012525133E-5</v>
      </c>
      <c r="AP190" s="5">
        <f t="shared" si="257"/>
        <v>2.3191088971973819E-6</v>
      </c>
      <c r="AQ190" s="5">
        <f t="shared" si="258"/>
        <v>1.4253728033912336E-7</v>
      </c>
      <c r="AR190" s="5">
        <f t="shared" si="259"/>
        <v>2.6421638989557382E-6</v>
      </c>
      <c r="AS190" s="5">
        <f t="shared" si="260"/>
        <v>2.1014991024969992E-6</v>
      </c>
      <c r="AT190" s="5">
        <f t="shared" si="261"/>
        <v>8.357351486675649E-7</v>
      </c>
      <c r="AU190" s="5">
        <f t="shared" si="262"/>
        <v>2.2157301515173793E-7</v>
      </c>
      <c r="AV190" s="5">
        <f t="shared" si="263"/>
        <v>4.4058157469239905E-8</v>
      </c>
      <c r="AW190" s="5">
        <f t="shared" si="264"/>
        <v>3.8067999255102565E-11</v>
      </c>
      <c r="AX190" s="5">
        <f t="shared" si="265"/>
        <v>1.2413339823423418E-4</v>
      </c>
      <c r="AY190" s="5">
        <f t="shared" si="266"/>
        <v>3.0517992501246762E-5</v>
      </c>
      <c r="AZ190" s="5">
        <f t="shared" si="267"/>
        <v>3.7513992187209018E-6</v>
      </c>
      <c r="BA190" s="5">
        <f t="shared" si="268"/>
        <v>3.0742511645973816E-7</v>
      </c>
      <c r="BB190" s="5">
        <f t="shared" si="269"/>
        <v>1.8894990252965174E-8</v>
      </c>
      <c r="BC190" s="5">
        <f t="shared" si="270"/>
        <v>9.2906047696049264E-10</v>
      </c>
      <c r="BD190" s="5">
        <f t="shared" si="271"/>
        <v>1.0826194400860632E-7</v>
      </c>
      <c r="BE190" s="5">
        <f t="shared" si="272"/>
        <v>8.6108351665309713E-8</v>
      </c>
      <c r="BF190" s="5">
        <f t="shared" si="273"/>
        <v>3.4244019421668699E-8</v>
      </c>
      <c r="BG190" s="5">
        <f t="shared" si="274"/>
        <v>9.0788937694804904E-9</v>
      </c>
      <c r="BH190" s="5">
        <f t="shared" si="275"/>
        <v>1.8052709670820899E-9</v>
      </c>
      <c r="BI190" s="5">
        <f t="shared" si="276"/>
        <v>2.8717183809727447E-10</v>
      </c>
      <c r="BJ190" s="8">
        <f t="shared" si="277"/>
        <v>0.4665616789843065</v>
      </c>
      <c r="BK190" s="8">
        <f t="shared" si="278"/>
        <v>0.42553398026164646</v>
      </c>
      <c r="BL190" s="8">
        <f t="shared" si="279"/>
        <v>0.10704056004484599</v>
      </c>
      <c r="BM190" s="8">
        <f t="shared" si="280"/>
        <v>8.8017252935027629E-2</v>
      </c>
      <c r="BN190" s="8">
        <f t="shared" si="281"/>
        <v>0.9119627376047702</v>
      </c>
    </row>
    <row r="191" spans="1:66" x14ac:dyDescent="0.25">
      <c r="A191" t="s">
        <v>267</v>
      </c>
      <c r="B191" t="s">
        <v>277</v>
      </c>
      <c r="C191" t="s">
        <v>318</v>
      </c>
      <c r="D191" s="7" t="s">
        <v>490</v>
      </c>
      <c r="E191">
        <f>VLOOKUP(A191,home!$A$2:$E$405,3,FALSE)</f>
        <v>1.65</v>
      </c>
      <c r="F191">
        <f>VLOOKUP(B191,home!$B$2:$E$405,3,FALSE)</f>
        <v>1.2121</v>
      </c>
      <c r="G191">
        <f>VLOOKUP(C191,away!$B$2:$E$405,4,FALSE)</f>
        <v>1.0606</v>
      </c>
      <c r="H191">
        <f>VLOOKUP(A191,away!$A$2:$E$405,3,FALSE)</f>
        <v>1.5249999999999999</v>
      </c>
      <c r="I191">
        <f>VLOOKUP(C191,away!$B$2:$E$405,3,FALSE)</f>
        <v>1.3115000000000001</v>
      </c>
      <c r="J191">
        <f>VLOOKUP(B191,home!$B$2:$E$405,4,FALSE)</f>
        <v>0.98360000000000003</v>
      </c>
      <c r="K191" s="3">
        <f t="shared" si="226"/>
        <v>2.1211628789999999</v>
      </c>
      <c r="L191" s="3">
        <f t="shared" si="227"/>
        <v>1.9672368849999999</v>
      </c>
      <c r="M191" s="5">
        <f t="shared" si="228"/>
        <v>1.6766041726710586E-2</v>
      </c>
      <c r="N191" s="5">
        <f t="shared" si="229"/>
        <v>3.5563505338463558E-2</v>
      </c>
      <c r="O191" s="5">
        <f t="shared" si="230"/>
        <v>3.2982775700234147E-2</v>
      </c>
      <c r="P191" s="5">
        <f t="shared" si="231"/>
        <v>6.996183946171991E-2</v>
      </c>
      <c r="Q191" s="5">
        <f t="shared" si="232"/>
        <v>3.7717993685533621E-2</v>
      </c>
      <c r="R191" s="5">
        <f t="shared" si="233"/>
        <v>3.2442466463591176E-2</v>
      </c>
      <c r="S191" s="5">
        <f t="shared" si="234"/>
        <v>7.2984713098226614E-2</v>
      </c>
      <c r="T191" s="5">
        <f t="shared" si="235"/>
        <v>7.4200228406378813E-2</v>
      </c>
      <c r="U191" s="5">
        <f t="shared" si="236"/>
        <v>6.8815755565772005E-2</v>
      </c>
      <c r="V191" s="5">
        <f t="shared" si="237"/>
        <v>3.3839198861132312E-2</v>
      </c>
      <c r="W191" s="5">
        <f t="shared" si="238"/>
        <v>2.6668669358703434E-2</v>
      </c>
      <c r="X191" s="5">
        <f t="shared" si="239"/>
        <v>5.2463590036310674E-2</v>
      </c>
      <c r="Y191" s="5">
        <f t="shared" si="240"/>
        <v>5.1604154719474445E-2</v>
      </c>
      <c r="Z191" s="5">
        <f t="shared" si="241"/>
        <v>2.1274005555850684E-2</v>
      </c>
      <c r="AA191" s="5">
        <f t="shared" si="242"/>
        <v>4.5125630872710237E-2</v>
      </c>
      <c r="AB191" s="5">
        <f t="shared" si="243"/>
        <v>4.7859406549324669E-2</v>
      </c>
      <c r="AC191" s="5">
        <f t="shared" si="244"/>
        <v>8.8253262040977106E-3</v>
      </c>
      <c r="AD191" s="5">
        <f t="shared" si="245"/>
        <v>1.4142147869001613E-2</v>
      </c>
      <c r="AE191" s="5">
        <f t="shared" si="246"/>
        <v>2.7820954921024113E-2</v>
      </c>
      <c r="AF191" s="5">
        <f t="shared" si="247"/>
        <v>2.7365204348280461E-2</v>
      </c>
      <c r="AG191" s="5">
        <f t="shared" si="248"/>
        <v>1.7944613119833232E-2</v>
      </c>
      <c r="AH191" s="5">
        <f t="shared" si="249"/>
        <v>1.0462752105291094E-2</v>
      </c>
      <c r="AI191" s="5">
        <f t="shared" si="250"/>
        <v>2.2193201377922567E-2</v>
      </c>
      <c r="AJ191" s="5">
        <f t="shared" si="251"/>
        <v>2.3537697464510503E-2</v>
      </c>
      <c r="AK191" s="5">
        <f t="shared" si="252"/>
        <v>1.6642430039617361E-2</v>
      </c>
      <c r="AL191" s="5">
        <f t="shared" si="253"/>
        <v>1.4730633864634471E-3</v>
      </c>
      <c r="AM191" s="5">
        <f t="shared" si="254"/>
        <v>5.9995598178110331E-3</v>
      </c>
      <c r="AN191" s="5">
        <f t="shared" si="255"/>
        <v>1.1802555367361741E-2</v>
      </c>
      <c r="AO191" s="5">
        <f t="shared" si="256"/>
        <v>1.1609211127964376E-2</v>
      </c>
      <c r="AP191" s="5">
        <f t="shared" si="257"/>
        <v>7.6126894455613237E-3</v>
      </c>
      <c r="AQ191" s="5">
        <f t="shared" si="258"/>
        <v>3.743990867839607E-3</v>
      </c>
      <c r="AR191" s="5">
        <f t="shared" si="259"/>
        <v>4.116542372028009E-3</v>
      </c>
      <c r="AS191" s="5">
        <f t="shared" si="260"/>
        <v>8.7318568693764195E-3</v>
      </c>
      <c r="AT191" s="5">
        <f t="shared" si="261"/>
        <v>9.2608453280312083E-3</v>
      </c>
      <c r="AU191" s="5">
        <f t="shared" si="262"/>
        <v>6.5479204459934571E-3</v>
      </c>
      <c r="AV191" s="5">
        <f t="shared" si="263"/>
        <v>3.4723014461716111E-3</v>
      </c>
      <c r="AW191" s="5">
        <f t="shared" si="264"/>
        <v>1.7074563546787708E-4</v>
      </c>
      <c r="AX191" s="5">
        <f t="shared" si="265"/>
        <v>2.1210072626467935E-3</v>
      </c>
      <c r="AY191" s="5">
        <f t="shared" si="266"/>
        <v>4.1725237204316545E-3</v>
      </c>
      <c r="AZ191" s="5">
        <f t="shared" si="267"/>
        <v>4.1041712831852905E-3</v>
      </c>
      <c r="BA191" s="5">
        <f t="shared" si="268"/>
        <v>2.6912923768799609E-3</v>
      </c>
      <c r="BB191" s="5">
        <f t="shared" si="269"/>
        <v>1.3236024080293945E-3</v>
      </c>
      <c r="BC191" s="5">
        <f t="shared" si="270"/>
        <v>5.2076789563004896E-4</v>
      </c>
      <c r="BD191" s="5">
        <f t="shared" si="271"/>
        <v>1.3497023321531482E-3</v>
      </c>
      <c r="BE191" s="5">
        <f t="shared" si="272"/>
        <v>2.8629384846629862E-3</v>
      </c>
      <c r="BF191" s="5">
        <f t="shared" si="273"/>
        <v>3.036379419263819E-3</v>
      </c>
      <c r="BG191" s="5">
        <f t="shared" si="274"/>
        <v>2.1468851035673295E-3</v>
      </c>
      <c r="BH191" s="5">
        <f t="shared" si="275"/>
        <v>1.1384732467912724E-3</v>
      </c>
      <c r="BI191" s="5">
        <f t="shared" si="276"/>
        <v>4.8297743796565039E-4</v>
      </c>
      <c r="BJ191" s="8">
        <f t="shared" si="277"/>
        <v>0.42119243337634515</v>
      </c>
      <c r="BK191" s="8">
        <f t="shared" si="278"/>
        <v>0.20802270645878224</v>
      </c>
      <c r="BL191" s="8">
        <f t="shared" si="279"/>
        <v>0.34320893862497875</v>
      </c>
      <c r="BM191" s="8">
        <f t="shared" si="280"/>
        <v>0.76426168355474022</v>
      </c>
      <c r="BN191" s="8">
        <f t="shared" si="281"/>
        <v>0.225434622376253</v>
      </c>
    </row>
    <row r="192" spans="1:66" x14ac:dyDescent="0.25">
      <c r="A192" t="s">
        <v>267</v>
      </c>
      <c r="B192" t="s">
        <v>292</v>
      </c>
      <c r="C192" t="s">
        <v>302</v>
      </c>
      <c r="D192" s="7" t="s">
        <v>490</v>
      </c>
      <c r="E192">
        <f>VLOOKUP(A192,home!$A$2:$E$405,3,FALSE)</f>
        <v>1.65</v>
      </c>
      <c r="F192">
        <f>VLOOKUP(B192,home!$B$2:$E$405,3,FALSE)</f>
        <v>1.0101</v>
      </c>
      <c r="G192">
        <f>VLOOKUP(C192,away!$B$2:$E$405,4,FALSE)</f>
        <v>0.60609999999999997</v>
      </c>
      <c r="H192">
        <f>VLOOKUP(A192,away!$A$2:$E$405,3,FALSE)</f>
        <v>1.5249999999999999</v>
      </c>
      <c r="I192">
        <f>VLOOKUP(C192,away!$B$2:$E$405,3,FALSE)</f>
        <v>2.1311</v>
      </c>
      <c r="J192">
        <f>VLOOKUP(B192,home!$B$2:$E$405,4,FALSE)</f>
        <v>1.3115000000000001</v>
      </c>
      <c r="K192" s="3">
        <f t="shared" si="226"/>
        <v>1.0101656564999999</v>
      </c>
      <c r="L192" s="3">
        <f t="shared" si="227"/>
        <v>4.2622799162499998</v>
      </c>
      <c r="M192" s="5">
        <f t="shared" si="228"/>
        <v>5.1310468681652743E-3</v>
      </c>
      <c r="N192" s="5">
        <f t="shared" si="229"/>
        <v>5.1832073281124422E-3</v>
      </c>
      <c r="O192" s="5">
        <f t="shared" si="230"/>
        <v>2.1869958015518307E-2</v>
      </c>
      <c r="P192" s="5">
        <f t="shared" si="231"/>
        <v>2.2092280496373483E-2</v>
      </c>
      <c r="Q192" s="5">
        <f t="shared" si="232"/>
        <v>2.6179490166891579E-3</v>
      </c>
      <c r="R192" s="5">
        <f t="shared" si="233"/>
        <v>4.6607941409387205E-2</v>
      </c>
      <c r="S192" s="5">
        <f t="shared" si="234"/>
        <v>2.3780179272897817E-2</v>
      </c>
      <c r="T192" s="5">
        <f t="shared" si="235"/>
        <v>1.1158431515600632E-2</v>
      </c>
      <c r="U192" s="5">
        <f t="shared" si="236"/>
        <v>4.7081741731927154E-2</v>
      </c>
      <c r="V192" s="5">
        <f t="shared" si="237"/>
        <v>1.1376460988895831E-2</v>
      </c>
      <c r="W192" s="5">
        <f t="shared" si="238"/>
        <v>8.8152072904244415E-4</v>
      </c>
      <c r="X192" s="5">
        <f t="shared" si="239"/>
        <v>3.7572880991556673E-3</v>
      </c>
      <c r="Y192" s="5">
        <f t="shared" si="240"/>
        <v>8.0073068022981728E-3</v>
      </c>
      <c r="Z192" s="5">
        <f t="shared" si="241"/>
        <v>6.6218697535662577E-2</v>
      </c>
      <c r="AA192" s="5">
        <f t="shared" si="242"/>
        <v>6.6891854068687515E-2</v>
      </c>
      <c r="AB192" s="5">
        <f t="shared" si="243"/>
        <v>3.378592683989895E-2</v>
      </c>
      <c r="AC192" s="5">
        <f t="shared" si="244"/>
        <v>3.06141190190257E-3</v>
      </c>
      <c r="AD192" s="5">
        <f t="shared" si="245"/>
        <v>2.2262049149287977E-4</v>
      </c>
      <c r="AE192" s="5">
        <f t="shared" si="246"/>
        <v>9.4887084983580523E-4</v>
      </c>
      <c r="AF192" s="5">
        <f t="shared" si="247"/>
        <v>2.0221765831851118E-3</v>
      </c>
      <c r="AG192" s="5">
        <f t="shared" si="248"/>
        <v>2.8730275458736486E-3</v>
      </c>
      <c r="AH192" s="5">
        <f t="shared" si="249"/>
        <v>7.0560656146622006E-2</v>
      </c>
      <c r="AI192" s="5">
        <f t="shared" si="250"/>
        <v>7.1277951539423165E-2</v>
      </c>
      <c r="AJ192" s="5">
        <f t="shared" si="251"/>
        <v>3.600126935539829E-2</v>
      </c>
      <c r="AK192" s="5">
        <f t="shared" si="252"/>
        <v>1.2122415297743081E-2</v>
      </c>
      <c r="AL192" s="5">
        <f t="shared" si="253"/>
        <v>5.2724967975941947E-4</v>
      </c>
      <c r="AM192" s="5">
        <f t="shared" si="254"/>
        <v>4.4976714987851515E-5</v>
      </c>
      <c r="AN192" s="5">
        <f t="shared" si="255"/>
        <v>1.9170334899161985E-4</v>
      </c>
      <c r="AO192" s="5">
        <f t="shared" si="256"/>
        <v>4.0854666714242315E-4</v>
      </c>
      <c r="AP192" s="5">
        <f t="shared" si="257"/>
        <v>5.8044675140400768E-4</v>
      </c>
      <c r="AQ192" s="5">
        <f t="shared" si="258"/>
        <v>6.1850663274046474E-4</v>
      </c>
      <c r="AR192" s="5">
        <f t="shared" si="259"/>
        <v>6.0149853514233811E-2</v>
      </c>
      <c r="AS192" s="5">
        <f t="shared" si="260"/>
        <v>6.0761316263584816E-2</v>
      </c>
      <c r="AT192" s="5">
        <f t="shared" si="261"/>
        <v>3.068949746660414E-2</v>
      </c>
      <c r="AU192" s="5">
        <f t="shared" si="262"/>
        <v>1.0333825452002419E-2</v>
      </c>
      <c r="AV192" s="5">
        <f t="shared" si="263"/>
        <v>2.6097188929696076E-3</v>
      </c>
      <c r="AW192" s="5">
        <f t="shared" si="264"/>
        <v>6.3059190432881033E-5</v>
      </c>
      <c r="AX192" s="5">
        <f t="shared" si="265"/>
        <v>7.5723221371527332E-6</v>
      </c>
      <c r="AY192" s="5">
        <f t="shared" si="266"/>
        <v>3.227535656456137E-5</v>
      </c>
      <c r="AZ192" s="5">
        <f t="shared" si="267"/>
        <v>6.8783302037468775E-5</v>
      </c>
      <c r="BA192" s="5">
        <f t="shared" si="268"/>
        <v>9.7724562282553581E-5</v>
      </c>
      <c r="BB192" s="5">
        <f t="shared" si="269"/>
        <v>1.0413235978531262E-4</v>
      </c>
      <c r="BC192" s="5">
        <f t="shared" si="270"/>
        <v>8.8768253148931411E-5</v>
      </c>
      <c r="BD192" s="5">
        <f t="shared" si="271"/>
        <v>4.2729252099849707E-2</v>
      </c>
      <c r="BE192" s="5">
        <f t="shared" si="272"/>
        <v>4.3163622999198674E-2</v>
      </c>
      <c r="BF192" s="5">
        <f t="shared" si="273"/>
        <v>2.1801204781952011E-2</v>
      </c>
      <c r="BG192" s="5">
        <f t="shared" si="274"/>
        <v>7.3409427803504974E-3</v>
      </c>
      <c r="BH192" s="5">
        <f t="shared" si="275"/>
        <v>1.8538920707604236E-3</v>
      </c>
      <c r="BI192" s="5">
        <f t="shared" si="276"/>
        <v>3.7454762014796957E-4</v>
      </c>
      <c r="BJ192" s="8">
        <f t="shared" si="277"/>
        <v>3.9915835232508301E-2</v>
      </c>
      <c r="BK192" s="8">
        <f t="shared" si="278"/>
        <v>6.6000904564558968E-2</v>
      </c>
      <c r="BL192" s="8">
        <f t="shared" si="279"/>
        <v>0.68800738834625963</v>
      </c>
      <c r="BM192" s="8">
        <f t="shared" si="280"/>
        <v>0.75667122637861206</v>
      </c>
      <c r="BN192" s="8">
        <f t="shared" si="281"/>
        <v>0.10350238313424587</v>
      </c>
    </row>
    <row r="193" spans="1:66" x14ac:dyDescent="0.25">
      <c r="A193" t="s">
        <v>267</v>
      </c>
      <c r="B193" t="s">
        <v>470</v>
      </c>
      <c r="C193" t="s">
        <v>191</v>
      </c>
      <c r="D193" s="7" t="s">
        <v>490</v>
      </c>
      <c r="E193">
        <f>VLOOKUP(A193,home!$A$2:$E$405,3,FALSE)</f>
        <v>1.65</v>
      </c>
      <c r="F193">
        <f>VLOOKUP(B193,home!$B$2:$E$405,3,FALSE)</f>
        <v>0.45450000000000002</v>
      </c>
      <c r="G193">
        <f>VLOOKUP(C193,away!$B$2:$E$405,4,FALSE)</f>
        <v>0.90910000000000002</v>
      </c>
      <c r="H193">
        <f>VLOOKUP(A193,away!$A$2:$E$405,3,FALSE)</f>
        <v>1.5249999999999999</v>
      </c>
      <c r="I193">
        <f>VLOOKUP(C193,away!$B$2:$E$405,3,FALSE)</f>
        <v>0.81969999999999998</v>
      </c>
      <c r="J193">
        <f>VLOOKUP(B193,home!$B$2:$E$405,4,FALSE)</f>
        <v>1.4754</v>
      </c>
      <c r="K193" s="3">
        <f t="shared" si="226"/>
        <v>0.68175681749999995</v>
      </c>
      <c r="L193" s="3">
        <f t="shared" si="227"/>
        <v>1.8443127045000001</v>
      </c>
      <c r="M193" s="5">
        <f t="shared" si="228"/>
        <v>7.9972734432036383E-2</v>
      </c>
      <c r="N193" s="5">
        <f t="shared" si="229"/>
        <v>5.4521956913157782E-2</v>
      </c>
      <c r="O193" s="5">
        <f t="shared" si="230"/>
        <v>0.14749473012660932</v>
      </c>
      <c r="P193" s="5">
        <f t="shared" si="231"/>
        <v>0.10055553780913851</v>
      </c>
      <c r="Q193" s="5">
        <f t="shared" si="232"/>
        <v>1.8585357914493287E-2</v>
      </c>
      <c r="R193" s="5">
        <f t="shared" si="233"/>
        <v>0.13601320230965225</v>
      </c>
      <c r="S193" s="5">
        <f t="shared" si="234"/>
        <v>3.1608948524444042E-2</v>
      </c>
      <c r="T193" s="5">
        <f t="shared" si="235"/>
        <v>3.4277211719379592E-2</v>
      </c>
      <c r="U193" s="5">
        <f t="shared" si="236"/>
        <v>9.272792794461214E-2</v>
      </c>
      <c r="V193" s="5">
        <f t="shared" si="237"/>
        <v>4.4160256492834348E-3</v>
      </c>
      <c r="W193" s="5">
        <f t="shared" si="238"/>
        <v>4.2235648212944604E-3</v>
      </c>
      <c r="X193" s="5">
        <f t="shared" si="239"/>
        <v>7.7895742581926448E-3</v>
      </c>
      <c r="Y193" s="5">
        <f t="shared" si="240"/>
        <v>7.183205383515431E-3</v>
      </c>
      <c r="Z193" s="5">
        <f t="shared" si="241"/>
        <v>8.3616958999806798E-2</v>
      </c>
      <c r="AA193" s="5">
        <f t="shared" si="242"/>
        <v>5.7006431856736248E-2</v>
      </c>
      <c r="AB193" s="5">
        <f t="shared" si="243"/>
        <v>1.943226177983956E-2</v>
      </c>
      <c r="AC193" s="5">
        <f t="shared" si="244"/>
        <v>3.4703689740034165E-4</v>
      </c>
      <c r="AD193" s="5">
        <f t="shared" si="245"/>
        <v>7.1986102776766655E-4</v>
      </c>
      <c r="AE193" s="5">
        <f t="shared" si="246"/>
        <v>1.3276488389863349E-3</v>
      </c>
      <c r="AF193" s="5">
        <f t="shared" si="247"/>
        <v>1.2242998104285863E-3</v>
      </c>
      <c r="AG193" s="5">
        <f t="shared" si="248"/>
        <v>7.5266389816346113E-4</v>
      </c>
      <c r="AH193" s="5">
        <f t="shared" si="249"/>
        <v>3.8553954948749844E-2</v>
      </c>
      <c r="AI193" s="5">
        <f t="shared" si="250"/>
        <v>2.6284421627898062E-2</v>
      </c>
      <c r="AJ193" s="5">
        <f t="shared" si="251"/>
        <v>8.9597918194319753E-3</v>
      </c>
      <c r="AK193" s="5">
        <f t="shared" si="252"/>
        <v>2.036133052092826E-3</v>
      </c>
      <c r="AL193" s="5">
        <f t="shared" si="253"/>
        <v>1.7454189658782974E-5</v>
      </c>
      <c r="AM193" s="5">
        <f t="shared" si="254"/>
        <v>9.8154032666632727E-5</v>
      </c>
      <c r="AN193" s="5">
        <f t="shared" si="255"/>
        <v>1.8102672944497874E-4</v>
      </c>
      <c r="AO193" s="5">
        <f t="shared" si="256"/>
        <v>1.669349484847293E-4</v>
      </c>
      <c r="AP193" s="5">
        <f t="shared" si="257"/>
        <v>1.0262674877181308E-4</v>
      </c>
      <c r="AQ193" s="5">
        <f t="shared" si="258"/>
        <v>4.7318954145346191E-5</v>
      </c>
      <c r="AR193" s="5">
        <f t="shared" si="259"/>
        <v>1.422110978413999E-2</v>
      </c>
      <c r="AS193" s="5">
        <f t="shared" si="260"/>
        <v>9.695338547753389E-3</v>
      </c>
      <c r="AT193" s="5">
        <f t="shared" si="261"/>
        <v>3.3049315764507111E-3</v>
      </c>
      <c r="AU193" s="5">
        <f t="shared" si="262"/>
        <v>7.5105321120543151E-4</v>
      </c>
      <c r="AV193" s="5">
        <f t="shared" si="263"/>
        <v>1.2800891176114254E-4</v>
      </c>
      <c r="AW193" s="5">
        <f t="shared" si="264"/>
        <v>6.0962285063861524E-7</v>
      </c>
      <c r="AX193" s="5">
        <f t="shared" si="265"/>
        <v>1.1152863489265758E-5</v>
      </c>
      <c r="AY193" s="5">
        <f t="shared" si="266"/>
        <v>2.0569367824807036E-5</v>
      </c>
      <c r="AZ193" s="5">
        <f t="shared" si="267"/>
        <v>1.8968173201412578E-5</v>
      </c>
      <c r="BA193" s="5">
        <f t="shared" si="268"/>
        <v>1.1661080938840551E-5</v>
      </c>
      <c r="BB193" s="5">
        <f t="shared" si="269"/>
        <v>5.376669930926608E-6</v>
      </c>
      <c r="BC193" s="5">
        <f t="shared" si="270"/>
        <v>1.9832521323022147E-6</v>
      </c>
      <c r="BD193" s="5">
        <f t="shared" si="271"/>
        <v>4.3713622411631079E-3</v>
      </c>
      <c r="BE193" s="5">
        <f t="shared" si="272"/>
        <v>2.9802060096750268E-3</v>
      </c>
      <c r="BF193" s="5">
        <f t="shared" si="273"/>
        <v>1.0158878823252103E-3</v>
      </c>
      <c r="BG193" s="5">
        <f t="shared" si="274"/>
        <v>2.3086282986361663E-4</v>
      </c>
      <c r="BH193" s="5">
        <f t="shared" si="275"/>
        <v>3.9348077041715791E-5</v>
      </c>
      <c r="BI193" s="5">
        <f t="shared" si="276"/>
        <v>5.365163955740996E-6</v>
      </c>
      <c r="BJ193" s="8">
        <f t="shared" si="277"/>
        <v>0.13127111740641029</v>
      </c>
      <c r="BK193" s="8">
        <f t="shared" si="278"/>
        <v>0.2169383068697863</v>
      </c>
      <c r="BL193" s="8">
        <f t="shared" si="279"/>
        <v>0.56525232970095751</v>
      </c>
      <c r="BM193" s="8">
        <f t="shared" si="280"/>
        <v>0.45991523372689902</v>
      </c>
      <c r="BN193" s="8">
        <f t="shared" si="281"/>
        <v>0.53714351950508754</v>
      </c>
    </row>
    <row r="194" spans="1:66" x14ac:dyDescent="0.25">
      <c r="A194" t="s">
        <v>267</v>
      </c>
      <c r="B194" t="s">
        <v>408</v>
      </c>
      <c r="C194" t="s">
        <v>179</v>
      </c>
      <c r="D194" s="7" t="s">
        <v>490</v>
      </c>
      <c r="E194">
        <f>VLOOKUP(A194,home!$A$2:$E$405,3,FALSE)</f>
        <v>1.65</v>
      </c>
      <c r="F194">
        <f>VLOOKUP(B194,home!$B$2:$E$405,3,FALSE)</f>
        <v>0.84850000000000003</v>
      </c>
      <c r="G194">
        <f>VLOOKUP(C194,away!$B$2:$E$405,4,FALSE)</f>
        <v>0.45450000000000002</v>
      </c>
      <c r="H194">
        <f>VLOOKUP(A194,away!$A$2:$E$405,3,FALSE)</f>
        <v>1.5249999999999999</v>
      </c>
      <c r="I194">
        <f>VLOOKUP(C194,away!$B$2:$E$405,3,FALSE)</f>
        <v>1.4754</v>
      </c>
      <c r="J194">
        <f>VLOOKUP(B194,home!$B$2:$E$405,4,FALSE)</f>
        <v>1.3115000000000001</v>
      </c>
      <c r="K194" s="3">
        <f t="shared" si="226"/>
        <v>0.63631136250000009</v>
      </c>
      <c r="L194" s="3">
        <f t="shared" si="227"/>
        <v>2.9508553275000002</v>
      </c>
      <c r="M194" s="5">
        <f t="shared" si="228"/>
        <v>2.7676635928321997E-2</v>
      </c>
      <c r="N194" s="5">
        <f t="shared" si="229"/>
        <v>1.7610957916967023E-2</v>
      </c>
      <c r="O194" s="5">
        <f t="shared" si="230"/>
        <v>8.1669748576366871E-2</v>
      </c>
      <c r="P194" s="5">
        <f t="shared" si="231"/>
        <v>5.1967388991660445E-2</v>
      </c>
      <c r="Q194" s="5">
        <f t="shared" si="232"/>
        <v>5.6030263135377258E-3</v>
      </c>
      <c r="R194" s="5">
        <f t="shared" si="233"/>
        <v>0.1204978063410789</v>
      </c>
      <c r="S194" s="5">
        <f t="shared" si="234"/>
        <v>2.4394307942669526E-2</v>
      </c>
      <c r="T194" s="5">
        <f t="shared" si="235"/>
        <v>1.6533720047425482E-2</v>
      </c>
      <c r="U194" s="5">
        <f t="shared" si="236"/>
        <v>7.667412333115306E-2</v>
      </c>
      <c r="V194" s="5">
        <f t="shared" si="237"/>
        <v>5.0893648801113084E-3</v>
      </c>
      <c r="W194" s="5">
        <f t="shared" si="238"/>
        <v>1.1884231025635142E-3</v>
      </c>
      <c r="X194" s="5">
        <f t="shared" si="239"/>
        <v>3.5068646435236247E-3</v>
      </c>
      <c r="Y194" s="5">
        <f t="shared" si="240"/>
        <v>5.1741251080815402E-3</v>
      </c>
      <c r="Z194" s="5">
        <f t="shared" si="241"/>
        <v>0.11852386459787866</v>
      </c>
      <c r="AA194" s="5">
        <f t="shared" si="242"/>
        <v>7.5418081771041687E-2</v>
      </c>
      <c r="AB194" s="5">
        <f t="shared" si="243"/>
        <v>2.3994691184433981E-2</v>
      </c>
      <c r="AC194" s="5">
        <f t="shared" si="244"/>
        <v>5.9725693616224419E-4</v>
      </c>
      <c r="AD194" s="5">
        <f t="shared" si="245"/>
        <v>1.8905178090466675E-4</v>
      </c>
      <c r="AE194" s="5">
        <f t="shared" si="246"/>
        <v>5.5786445485589864E-4</v>
      </c>
      <c r="AF194" s="5">
        <f t="shared" si="247"/>
        <v>8.2308864931720626E-4</v>
      </c>
      <c r="AG194" s="5">
        <f t="shared" si="248"/>
        <v>8.0960517528081907E-4</v>
      </c>
      <c r="AH194" s="5">
        <f t="shared" si="249"/>
        <v>8.7436694321134739E-2</v>
      </c>
      <c r="AI194" s="5">
        <f t="shared" si="250"/>
        <v>5.5636962095977266E-2</v>
      </c>
      <c r="AJ194" s="5">
        <f t="shared" si="251"/>
        <v>1.7701215578326077E-2</v>
      </c>
      <c r="AK194" s="5">
        <f t="shared" si="252"/>
        <v>3.7544948675169647E-3</v>
      </c>
      <c r="AL194" s="5">
        <f t="shared" si="253"/>
        <v>4.4857884621373435E-5</v>
      </c>
      <c r="AM194" s="5">
        <f t="shared" si="254"/>
        <v>2.4059159258100012E-5</v>
      </c>
      <c r="AN194" s="5">
        <f t="shared" si="255"/>
        <v>7.0995098271935356E-5</v>
      </c>
      <c r="AO194" s="5">
        <f t="shared" si="256"/>
        <v>1.0474813198106329E-4</v>
      </c>
      <c r="AP194" s="5">
        <f t="shared" si="257"/>
        <v>1.0303219443399791E-4</v>
      </c>
      <c r="AQ194" s="5">
        <f t="shared" si="258"/>
        <v>7.6008274962394672E-5</v>
      </c>
      <c r="AR194" s="5">
        <f t="shared" si="259"/>
        <v>5.1602607051301895E-2</v>
      </c>
      <c r="AS194" s="5">
        <f t="shared" si="260"/>
        <v>3.283532520136602E-2</v>
      </c>
      <c r="AT194" s="5">
        <f t="shared" si="261"/>
        <v>1.0446745258505901E-2</v>
      </c>
      <c r="AU194" s="5">
        <f t="shared" si="262"/>
        <v>2.2157942363767685E-3</v>
      </c>
      <c r="AV194" s="5">
        <f t="shared" si="263"/>
        <v>3.5248376239213717E-4</v>
      </c>
      <c r="AW194" s="5">
        <f t="shared" si="264"/>
        <v>2.339666113142457E-6</v>
      </c>
      <c r="AX194" s="5">
        <f t="shared" si="265"/>
        <v>2.5515194013543499E-6</v>
      </c>
      <c r="AY194" s="5">
        <f t="shared" si="266"/>
        <v>7.5291646187060935E-6</v>
      </c>
      <c r="AZ194" s="5">
        <f t="shared" si="267"/>
        <v>1.1108737763366696E-5</v>
      </c>
      <c r="BA194" s="5">
        <f t="shared" si="268"/>
        <v>1.0926759336943682E-5</v>
      </c>
      <c r="BB194" s="5">
        <f t="shared" si="269"/>
        <v>8.0608215004326607E-6</v>
      </c>
      <c r="BC194" s="5">
        <f t="shared" si="270"/>
        <v>4.7572636137156524E-6</v>
      </c>
      <c r="BD194" s="5">
        <f t="shared" si="271"/>
        <v>2.5378637988370555E-2</v>
      </c>
      <c r="BE194" s="5">
        <f t="shared" si="272"/>
        <v>1.6148715716774328E-2</v>
      </c>
      <c r="BF194" s="5">
        <f t="shared" si="273"/>
        <v>5.1378056501829193E-3</v>
      </c>
      <c r="BG194" s="5">
        <f t="shared" si="274"/>
        <v>1.0897480378426973E-3</v>
      </c>
      <c r="BH194" s="5">
        <f t="shared" si="275"/>
        <v>1.733547646853471E-4</v>
      </c>
      <c r="BI194" s="5">
        <f t="shared" si="276"/>
        <v>2.2061521302560029E-5</v>
      </c>
      <c r="BJ194" s="8">
        <f t="shared" si="277"/>
        <v>5.2420504317599516E-2</v>
      </c>
      <c r="BK194" s="8">
        <f t="shared" si="278"/>
        <v>0.1097773417281656</v>
      </c>
      <c r="BL194" s="8">
        <f t="shared" si="279"/>
        <v>0.68818709725613081</v>
      </c>
      <c r="BM194" s="8">
        <f t="shared" si="280"/>
        <v>0.66387805433333569</v>
      </c>
      <c r="BN194" s="8">
        <f t="shared" si="281"/>
        <v>0.30502556406793302</v>
      </c>
    </row>
    <row r="195" spans="1:66" x14ac:dyDescent="0.25">
      <c r="A195" t="s">
        <v>273</v>
      </c>
      <c r="B195" t="s">
        <v>291</v>
      </c>
      <c r="C195" t="s">
        <v>440</v>
      </c>
      <c r="D195" s="7" t="s">
        <v>490</v>
      </c>
      <c r="E195">
        <f>VLOOKUP(A195,home!$A$2:$E$405,3,FALSE)</f>
        <v>1.375</v>
      </c>
      <c r="F195">
        <f>VLOOKUP(B195,home!$B$2:$E$405,3,FALSE)</f>
        <v>0.54549999999999998</v>
      </c>
      <c r="G195">
        <f>VLOOKUP(C195,away!$B$2:$E$405,4,FALSE)</f>
        <v>0.90910000000000002</v>
      </c>
      <c r="H195">
        <f>VLOOKUP(A195,away!$A$2:$E$405,3,FALSE)</f>
        <v>1.1000000000000001</v>
      </c>
      <c r="I195">
        <f>VLOOKUP(C195,away!$B$2:$E$405,3,FALSE)</f>
        <v>1.5909</v>
      </c>
      <c r="J195">
        <f>VLOOKUP(B195,home!$B$2:$E$405,4,FALSE)</f>
        <v>1.1364000000000001</v>
      </c>
      <c r="K195" s="3">
        <f t="shared" si="226"/>
        <v>0.68188181874999998</v>
      </c>
      <c r="L195" s="3">
        <f t="shared" si="227"/>
        <v>1.9886886360000002</v>
      </c>
      <c r="M195" s="5">
        <f t="shared" si="228"/>
        <v>6.9212731314309717E-2</v>
      </c>
      <c r="N195" s="5">
        <f t="shared" si="229"/>
        <v>4.7194903109256586E-2</v>
      </c>
      <c r="O195" s="5">
        <f t="shared" si="230"/>
        <v>0.13764257223128909</v>
      </c>
      <c r="P195" s="5">
        <f t="shared" si="231"/>
        <v>9.3855967490499653E-2</v>
      </c>
      <c r="Q195" s="5">
        <f t="shared" si="232"/>
        <v>1.609067318393495E-2</v>
      </c>
      <c r="R195" s="5">
        <f t="shared" si="233"/>
        <v>0.13686410961308693</v>
      </c>
      <c r="S195" s="5">
        <f t="shared" si="234"/>
        <v>3.1818360821416106E-2</v>
      </c>
      <c r="T195" s="5">
        <f t="shared" si="235"/>
        <v>3.1999338906481385E-2</v>
      </c>
      <c r="U195" s="5">
        <f t="shared" si="236"/>
        <v>9.3325147984571075E-2</v>
      </c>
      <c r="V195" s="5">
        <f t="shared" si="237"/>
        <v>4.7941453386567794E-3</v>
      </c>
      <c r="W195" s="5">
        <f t="shared" si="238"/>
        <v>3.6573124985244728E-3</v>
      </c>
      <c r="X195" s="5">
        <f t="shared" si="239"/>
        <v>7.2732558041163865E-3</v>
      </c>
      <c r="Y195" s="5">
        <f t="shared" si="240"/>
        <v>7.2321205821836518E-3</v>
      </c>
      <c r="Z195" s="5">
        <f t="shared" si="241"/>
        <v>9.0726699821268159E-2</v>
      </c>
      <c r="AA195" s="5">
        <f t="shared" si="242"/>
        <v>6.1864887083311622E-2</v>
      </c>
      <c r="AB195" s="5">
        <f t="shared" si="243"/>
        <v>2.1092270860565952E-2</v>
      </c>
      <c r="AC195" s="5">
        <f t="shared" si="244"/>
        <v>4.0631898613993899E-4</v>
      </c>
      <c r="AD195" s="5">
        <f t="shared" si="245"/>
        <v>6.2346372455774344E-4</v>
      </c>
      <c r="AE195" s="5">
        <f t="shared" si="246"/>
        <v>1.2398752239862188E-3</v>
      </c>
      <c r="AF195" s="5">
        <f t="shared" si="247"/>
        <v>1.2328628839996742E-3</v>
      </c>
      <c r="AG195" s="5">
        <f t="shared" si="248"/>
        <v>8.1726013571877985E-4</v>
      </c>
      <c r="AH195" s="5">
        <f t="shared" si="249"/>
        <v>4.5106789229084822E-2</v>
      </c>
      <c r="AI195" s="5">
        <f t="shared" si="250"/>
        <v>3.0757499477501268E-2</v>
      </c>
      <c r="AJ195" s="5">
        <f t="shared" si="251"/>
        <v>1.0486489841960368E-2</v>
      </c>
      <c r="AK195" s="5">
        <f t="shared" si="252"/>
        <v>2.3835155885797783E-3</v>
      </c>
      <c r="AL195" s="5">
        <f t="shared" si="253"/>
        <v>2.2039564588625543E-5</v>
      </c>
      <c r="AM195" s="5">
        <f t="shared" si="254"/>
        <v>8.502571568521665E-5</v>
      </c>
      <c r="AN195" s="5">
        <f t="shared" si="255"/>
        <v>1.6908967455095733E-4</v>
      </c>
      <c r="AO195" s="5">
        <f t="shared" si="256"/>
        <v>1.6813335712221369E-4</v>
      </c>
      <c r="AP195" s="5">
        <f t="shared" si="257"/>
        <v>1.1145496554715871E-4</v>
      </c>
      <c r="AQ195" s="5">
        <f t="shared" si="258"/>
        <v>5.541230585235154E-5</v>
      </c>
      <c r="AR195" s="5">
        <f t="shared" si="259"/>
        <v>1.7940671829265623E-2</v>
      </c>
      <c r="AS195" s="5">
        <f t="shared" si="260"/>
        <v>1.2233417936536532E-2</v>
      </c>
      <c r="AT195" s="5">
        <f t="shared" si="261"/>
        <v>4.170872636047201E-3</v>
      </c>
      <c r="AU195" s="5">
        <f t="shared" si="262"/>
        <v>9.4801407294749067E-4</v>
      </c>
      <c r="AV195" s="5">
        <f t="shared" si="263"/>
        <v>1.616083900655075E-4</v>
      </c>
      <c r="AW195" s="5">
        <f t="shared" si="264"/>
        <v>8.3018792539013039E-7</v>
      </c>
      <c r="AX195" s="5">
        <f t="shared" si="265"/>
        <v>9.6629149419926491E-6</v>
      </c>
      <c r="AY195" s="5">
        <f t="shared" si="266"/>
        <v>1.9216529135775384E-5</v>
      </c>
      <c r="AZ195" s="5">
        <f t="shared" si="267"/>
        <v>1.910784655783971E-5</v>
      </c>
      <c r="BA195" s="5">
        <f t="shared" si="268"/>
        <v>1.2666519102669187E-5</v>
      </c>
      <c r="BB195" s="5">
        <f t="shared" si="269"/>
        <v>6.2974406492887853E-6</v>
      </c>
      <c r="BC195" s="5">
        <f t="shared" si="270"/>
        <v>2.5047297310250119E-6</v>
      </c>
      <c r="BD195" s="5">
        <f t="shared" si="271"/>
        <v>5.9464016981776516E-3</v>
      </c>
      <c r="BE195" s="5">
        <f t="shared" si="272"/>
        <v>4.0547432049714656E-3</v>
      </c>
      <c r="BF195" s="5">
        <f t="shared" si="273"/>
        <v>1.3824278355850732E-3</v>
      </c>
      <c r="BG195" s="5">
        <f t="shared" si="274"/>
        <v>3.1421746893979188E-4</v>
      </c>
      <c r="BH195" s="5">
        <f t="shared" si="275"/>
        <v>5.356479480092173E-5</v>
      </c>
      <c r="BI195" s="5">
        <f t="shared" si="276"/>
        <v>7.3049719399646125E-6</v>
      </c>
      <c r="BJ195" s="8">
        <f t="shared" si="277"/>
        <v>0.11801963805163633</v>
      </c>
      <c r="BK195" s="8">
        <f t="shared" si="278"/>
        <v>0.2001287800447466</v>
      </c>
      <c r="BL195" s="8">
        <f t="shared" si="279"/>
        <v>0.58673652674922805</v>
      </c>
      <c r="BM195" s="8">
        <f t="shared" si="280"/>
        <v>0.49473230138329188</v>
      </c>
      <c r="BN195" s="8">
        <f t="shared" si="281"/>
        <v>0.50086095694237698</v>
      </c>
    </row>
    <row r="196" spans="1:66" x14ac:dyDescent="0.25">
      <c r="A196" t="s">
        <v>273</v>
      </c>
      <c r="B196" t="s">
        <v>295</v>
      </c>
      <c r="C196" t="s">
        <v>471</v>
      </c>
      <c r="D196" s="7" t="s">
        <v>490</v>
      </c>
      <c r="E196">
        <f>VLOOKUP(A196,home!$A$2:$E$405,3,FALSE)</f>
        <v>1.375</v>
      </c>
      <c r="F196">
        <f>VLOOKUP(B196,home!$B$2:$E$405,3,FALSE)</f>
        <v>1.1636</v>
      </c>
      <c r="G196">
        <f>VLOOKUP(C196,away!$B$2:$E$405,4,FALSE)</f>
        <v>0.72729999999999995</v>
      </c>
      <c r="H196">
        <f>VLOOKUP(A196,away!$A$2:$E$405,3,FALSE)</f>
        <v>1.1000000000000001</v>
      </c>
      <c r="I196">
        <f>VLOOKUP(C196,away!$B$2:$E$405,3,FALSE)</f>
        <v>1.2121</v>
      </c>
      <c r="J196">
        <f>VLOOKUP(B196,home!$B$2:$E$405,4,FALSE)</f>
        <v>0.72729999999999995</v>
      </c>
      <c r="K196" s="3">
        <f t="shared" si="226"/>
        <v>1.1636436349999999</v>
      </c>
      <c r="L196" s="3">
        <f t="shared" si="227"/>
        <v>0.96971636299999997</v>
      </c>
      <c r="M196" s="5">
        <f t="shared" si="228"/>
        <v>0.11843867084401963</v>
      </c>
      <c r="N196" s="5">
        <f t="shared" si="229"/>
        <v>0.1378204054655035</v>
      </c>
      <c r="O196" s="5">
        <f t="shared" si="230"/>
        <v>0.11485191712941684</v>
      </c>
      <c r="P196" s="5">
        <f t="shared" si="231"/>
        <v>0.13364670233519335</v>
      </c>
      <c r="Q196" s="5">
        <f t="shared" si="232"/>
        <v>8.0186918796526202E-2</v>
      </c>
      <c r="R196" s="5">
        <f t="shared" si="233"/>
        <v>5.5686891681157744E-2</v>
      </c>
      <c r="S196" s="5">
        <f t="shared" si="234"/>
        <v>3.7701877515568367E-2</v>
      </c>
      <c r="T196" s="5">
        <f t="shared" si="235"/>
        <v>7.7758567255543712E-2</v>
      </c>
      <c r="U196" s="5">
        <f t="shared" si="236"/>
        <v>6.4799697057713657E-2</v>
      </c>
      <c r="V196" s="5">
        <f t="shared" si="237"/>
        <v>4.7269955233127008E-3</v>
      </c>
      <c r="W196" s="5">
        <f t="shared" si="238"/>
        <v>3.1102999222613181E-2</v>
      </c>
      <c r="X196" s="5">
        <f t="shared" si="239"/>
        <v>3.0161087284544277E-2</v>
      </c>
      <c r="Y196" s="5">
        <f t="shared" si="240"/>
        <v>1.462384993284691E-2</v>
      </c>
      <c r="Z196" s="5">
        <f t="shared" si="241"/>
        <v>1.8000163355942417E-2</v>
      </c>
      <c r="AA196" s="5">
        <f t="shared" si="242"/>
        <v>2.094577551810263E-2</v>
      </c>
      <c r="AB196" s="5">
        <f t="shared" si="243"/>
        <v>1.2186709180889479E-2</v>
      </c>
      <c r="AC196" s="5">
        <f t="shared" si="244"/>
        <v>3.333726218504036E-4</v>
      </c>
      <c r="AD196" s="5">
        <f t="shared" si="245"/>
        <v>9.0482017687009489E-3</v>
      </c>
      <c r="AE196" s="5">
        <f t="shared" si="246"/>
        <v>8.7741893108348509E-3</v>
      </c>
      <c r="AF196" s="5">
        <f t="shared" si="247"/>
        <v>4.2542374733881231E-3</v>
      </c>
      <c r="AG196" s="5">
        <f t="shared" si="248"/>
        <v>1.3751345633440802E-3</v>
      </c>
      <c r="AH196" s="5">
        <f t="shared" si="249"/>
        <v>4.3637632357325876E-3</v>
      </c>
      <c r="AI196" s="5">
        <f t="shared" si="250"/>
        <v>5.0778653139072301E-3</v>
      </c>
      <c r="AJ196" s="5">
        <f t="shared" si="251"/>
        <v>2.9544128259577133E-3</v>
      </c>
      <c r="AK196" s="5">
        <f t="shared" si="252"/>
        <v>1.1459612266960183E-3</v>
      </c>
      <c r="AL196" s="5">
        <f t="shared" si="253"/>
        <v>1.5047163647359884E-5</v>
      </c>
      <c r="AM196" s="5">
        <f t="shared" si="254"/>
        <v>2.1057764792689203E-3</v>
      </c>
      <c r="AN196" s="5">
        <f t="shared" si="255"/>
        <v>2.0420059087676019E-3</v>
      </c>
      <c r="AO196" s="5">
        <f t="shared" si="256"/>
        <v>9.9008327153731423E-4</v>
      </c>
      <c r="AP196" s="5">
        <f t="shared" si="257"/>
        <v>3.2003331638076865E-4</v>
      </c>
      <c r="AQ196" s="5">
        <f t="shared" si="258"/>
        <v>7.7585385899896805E-5</v>
      </c>
      <c r="AR196" s="5">
        <f t="shared" si="259"/>
        <v>8.4632252278954347E-4</v>
      </c>
      <c r="AS196" s="5">
        <f t="shared" si="260"/>
        <v>9.8481781680119463E-4</v>
      </c>
      <c r="AT196" s="5">
        <f t="shared" si="261"/>
        <v>5.7298849207765323E-4</v>
      </c>
      <c r="AU196" s="5">
        <f t="shared" si="262"/>
        <v>2.222514705781363E-4</v>
      </c>
      <c r="AV196" s="5">
        <f t="shared" si="263"/>
        <v>6.4655377276909553E-5</v>
      </c>
      <c r="AW196" s="5">
        <f t="shared" si="264"/>
        <v>4.7164677124005719E-7</v>
      </c>
      <c r="AX196" s="5">
        <f t="shared" si="265"/>
        <v>4.0839556613899775E-4</v>
      </c>
      <c r="AY196" s="5">
        <f t="shared" si="266"/>
        <v>3.9602786306163477E-4</v>
      </c>
      <c r="AZ196" s="5">
        <f t="shared" si="267"/>
        <v>1.9201734950739525E-4</v>
      </c>
      <c r="BA196" s="5">
        <f t="shared" si="268"/>
        <v>6.2067455265737056E-5</v>
      </c>
      <c r="BB196" s="5">
        <f t="shared" si="269"/>
        <v>1.5046956745238933E-5</v>
      </c>
      <c r="BC196" s="5">
        <f t="shared" si="270"/>
        <v>2.9182560338422834E-6</v>
      </c>
      <c r="BD196" s="5">
        <f t="shared" si="271"/>
        <v>1.3678213312074341E-4</v>
      </c>
      <c r="BE196" s="5">
        <f t="shared" si="272"/>
        <v>1.5916565858767573E-4</v>
      </c>
      <c r="BF196" s="5">
        <f t="shared" si="273"/>
        <v>9.2606052763065998E-5</v>
      </c>
      <c r="BG196" s="5">
        <f t="shared" si="274"/>
        <v>3.5920147953405293E-5</v>
      </c>
      <c r="BH196" s="5">
        <f t="shared" si="275"/>
        <v>1.0449562883559591E-5</v>
      </c>
      <c r="BI196" s="5">
        <f t="shared" si="276"/>
        <v>2.4319134675972728E-6</v>
      </c>
      <c r="BJ196" s="8">
        <f t="shared" si="277"/>
        <v>0.40171754888245309</v>
      </c>
      <c r="BK196" s="8">
        <f t="shared" si="278"/>
        <v>0.29525869386665343</v>
      </c>
      <c r="BL196" s="8">
        <f t="shared" si="279"/>
        <v>0.28514138431787339</v>
      </c>
      <c r="BM196" s="8">
        <f t="shared" si="280"/>
        <v>0.35909072795481467</v>
      </c>
      <c r="BN196" s="8">
        <f t="shared" si="281"/>
        <v>0.6406315062518172</v>
      </c>
    </row>
    <row r="197" spans="1:66" x14ac:dyDescent="0.25">
      <c r="A197" t="s">
        <v>273</v>
      </c>
      <c r="B197" t="s">
        <v>303</v>
      </c>
      <c r="C197" t="s">
        <v>299</v>
      </c>
      <c r="D197" s="7" t="s">
        <v>490</v>
      </c>
      <c r="E197">
        <f>VLOOKUP(A197,home!$A$2:$E$405,3,FALSE)</f>
        <v>1.375</v>
      </c>
      <c r="F197">
        <f>VLOOKUP(B197,home!$B$2:$E$405,3,FALSE)</f>
        <v>0.72729999999999995</v>
      </c>
      <c r="G197">
        <f>VLOOKUP(C197,away!$B$2:$E$405,4,FALSE)</f>
        <v>2.1818</v>
      </c>
      <c r="H197">
        <f>VLOOKUP(A197,away!$A$2:$E$405,3,FALSE)</f>
        <v>1.1000000000000001</v>
      </c>
      <c r="I197">
        <f>VLOOKUP(C197,away!$B$2:$E$405,3,FALSE)</f>
        <v>0.54549999999999998</v>
      </c>
      <c r="J197">
        <f>VLOOKUP(B197,home!$B$2:$E$405,4,FALSE)</f>
        <v>1.2121</v>
      </c>
      <c r="K197" s="3">
        <f t="shared" si="226"/>
        <v>2.1818818174999999</v>
      </c>
      <c r="L197" s="3">
        <f t="shared" si="227"/>
        <v>0.72732060500000006</v>
      </c>
      <c r="M197" s="5">
        <f t="shared" si="228"/>
        <v>5.4519195817056464E-2</v>
      </c>
      <c r="N197" s="5">
        <f t="shared" si="229"/>
        <v>0.11895444205795754</v>
      </c>
      <c r="O197" s="5">
        <f t="shared" si="230"/>
        <v>3.9652934485774977E-2</v>
      </c>
      <c r="P197" s="5">
        <f t="shared" si="231"/>
        <v>8.6518016765031125E-2</v>
      </c>
      <c r="Q197" s="5">
        <f t="shared" si="232"/>
        <v>0.12977226711855747</v>
      </c>
      <c r="R197" s="5">
        <f t="shared" si="233"/>
        <v>1.4420198150109609E-2</v>
      </c>
      <c r="S197" s="5">
        <f t="shared" si="234"/>
        <v>3.4324457252047337E-2</v>
      </c>
      <c r="T197" s="5">
        <f t="shared" si="235"/>
        <v>9.4386043832890815E-2</v>
      </c>
      <c r="U197" s="5">
        <f t="shared" si="236"/>
        <v>3.1463168148471291E-2</v>
      </c>
      <c r="V197" s="5">
        <f t="shared" si="237"/>
        <v>6.0522698544324318E-3</v>
      </c>
      <c r="W197" s="5">
        <f t="shared" si="238"/>
        <v>9.4382583347244531E-2</v>
      </c>
      <c r="X197" s="5">
        <f t="shared" si="239"/>
        <v>6.8646397621580812E-2</v>
      </c>
      <c r="Y197" s="5">
        <f t="shared" si="240"/>
        <v>2.4963969724599362E-2</v>
      </c>
      <c r="Z197" s="5">
        <f t="shared" si="241"/>
        <v>3.4960357475858684E-3</v>
      </c>
      <c r="AA197" s="5">
        <f t="shared" si="242"/>
        <v>7.6279368309876252E-3</v>
      </c>
      <c r="AB197" s="5">
        <f t="shared" si="243"/>
        <v>8.3216283382852377E-3</v>
      </c>
      <c r="AC197" s="5">
        <f t="shared" si="244"/>
        <v>6.0028213100547366E-4</v>
      </c>
      <c r="AD197" s="5">
        <f t="shared" si="245"/>
        <v>5.1482910623507787E-2</v>
      </c>
      <c r="AE197" s="5">
        <f t="shared" si="246"/>
        <v>3.744458170185061E-2</v>
      </c>
      <c r="AF197" s="5">
        <f t="shared" si="247"/>
        <v>1.361710790868096E-2</v>
      </c>
      <c r="AG197" s="5">
        <f t="shared" si="248"/>
        <v>3.3013343874973744E-3</v>
      </c>
      <c r="AH197" s="5">
        <f t="shared" si="249"/>
        <v>6.3568470875894527E-4</v>
      </c>
      <c r="AI197" s="5">
        <f t="shared" si="250"/>
        <v>1.3869889077039255E-3</v>
      </c>
      <c r="AJ197" s="5">
        <f t="shared" si="251"/>
        <v>1.5131229393966906E-3</v>
      </c>
      <c r="AK197" s="5">
        <f t="shared" si="252"/>
        <v>1.1004851430372645E-3</v>
      </c>
      <c r="AL197" s="5">
        <f t="shared" si="253"/>
        <v>3.8104171344238412E-5</v>
      </c>
      <c r="AM197" s="5">
        <f t="shared" si="254"/>
        <v>2.2465925320281827E-2</v>
      </c>
      <c r="AN197" s="5">
        <f t="shared" si="255"/>
        <v>1.6339930395832196E-2</v>
      </c>
      <c r="AO197" s="5">
        <f t="shared" si="256"/>
        <v>5.9421840305772817E-3</v>
      </c>
      <c r="AP197" s="5">
        <f t="shared" si="257"/>
        <v>1.4406242947136029E-3</v>
      </c>
      <c r="AQ197" s="5">
        <f t="shared" si="258"/>
        <v>2.6194893340219898E-4</v>
      </c>
      <c r="AR197" s="5">
        <f t="shared" si="259"/>
        <v>9.2469317392760984E-5</v>
      </c>
      <c r="AS197" s="5">
        <f t="shared" si="260"/>
        <v>2.0175712229590168E-4</v>
      </c>
      <c r="AT197" s="5">
        <f t="shared" si="261"/>
        <v>2.2010509834427593E-4</v>
      </c>
      <c r="AU197" s="5">
        <f t="shared" si="262"/>
        <v>1.6008110400547498E-4</v>
      </c>
      <c r="AV197" s="5">
        <f t="shared" si="263"/>
        <v>8.7319512538718073E-5</v>
      </c>
      <c r="AW197" s="5">
        <f t="shared" si="264"/>
        <v>1.6796822587858031E-6</v>
      </c>
      <c r="AX197" s="5">
        <f t="shared" si="265"/>
        <v>8.169665661605971E-3</v>
      </c>
      <c r="AY197" s="5">
        <f t="shared" si="266"/>
        <v>5.9419661716469804E-3</v>
      </c>
      <c r="AZ197" s="5">
        <f t="shared" si="267"/>
        <v>2.160857215425908E-3</v>
      </c>
      <c r="BA197" s="5">
        <f t="shared" si="268"/>
        <v>5.2387865908072909E-4</v>
      </c>
      <c r="BB197" s="5">
        <f t="shared" si="269"/>
        <v>9.5256935817296143E-5</v>
      </c>
      <c r="BC197" s="5">
        <f t="shared" si="270"/>
        <v>1.3856466437816401E-5</v>
      </c>
      <c r="BD197" s="5">
        <f t="shared" si="271"/>
        <v>1.1209139978339987E-5</v>
      </c>
      <c r="BE197" s="5">
        <f t="shared" si="272"/>
        <v>2.445701870855236E-5</v>
      </c>
      <c r="BF197" s="5">
        <f t="shared" si="273"/>
        <v>2.6681162215223869E-5</v>
      </c>
      <c r="BG197" s="5">
        <f t="shared" si="274"/>
        <v>1.9405047569054993E-5</v>
      </c>
      <c r="BH197" s="5">
        <f t="shared" si="275"/>
        <v>1.0584880114660917E-5</v>
      </c>
      <c r="BI197" s="5">
        <f t="shared" si="276"/>
        <v>4.6189914925191899E-6</v>
      </c>
      <c r="BJ197" s="8">
        <f t="shared" si="277"/>
        <v>0.70030773240918887</v>
      </c>
      <c r="BK197" s="8">
        <f t="shared" si="278"/>
        <v>0.18799429216256403</v>
      </c>
      <c r="BL197" s="8">
        <f t="shared" si="279"/>
        <v>0.10698083604718109</v>
      </c>
      <c r="BM197" s="8">
        <f t="shared" si="280"/>
        <v>0.54900155548264451</v>
      </c>
      <c r="BN197" s="8">
        <f t="shared" si="281"/>
        <v>0.44383705439448712</v>
      </c>
    </row>
    <row r="198" spans="1:66" x14ac:dyDescent="0.25">
      <c r="A198" t="s">
        <v>273</v>
      </c>
      <c r="B198" t="s">
        <v>323</v>
      </c>
      <c r="C198" t="s">
        <v>334</v>
      </c>
      <c r="D198" s="7" t="s">
        <v>490</v>
      </c>
      <c r="E198">
        <f>VLOOKUP(A198,home!$A$2:$E$405,3,FALSE)</f>
        <v>1.375</v>
      </c>
      <c r="F198">
        <f>VLOOKUP(B198,home!$B$2:$E$405,3,FALSE)</f>
        <v>1.4544999999999999</v>
      </c>
      <c r="G198">
        <f>VLOOKUP(C198,away!$B$2:$E$405,4,FALSE)</f>
        <v>0</v>
      </c>
      <c r="H198">
        <f>VLOOKUP(A198,away!$A$2:$E$405,3,FALSE)</f>
        <v>1.1000000000000001</v>
      </c>
      <c r="I198">
        <f>VLOOKUP(C198,away!$B$2:$E$405,3,FALSE)</f>
        <v>0.90910000000000002</v>
      </c>
      <c r="J198">
        <f>VLOOKUP(B198,home!$B$2:$E$405,4,FALSE)</f>
        <v>0.45450000000000002</v>
      </c>
      <c r="K198" s="3">
        <f t="shared" si="226"/>
        <v>0</v>
      </c>
      <c r="L198" s="3">
        <f t="shared" si="227"/>
        <v>0.45450454500000004</v>
      </c>
      <c r="M198" s="5">
        <f t="shared" si="228"/>
        <v>0.63476238624981596</v>
      </c>
      <c r="N198" s="5">
        <f t="shared" si="229"/>
        <v>0</v>
      </c>
      <c r="O198" s="5">
        <f t="shared" si="230"/>
        <v>0.28850238954558688</v>
      </c>
      <c r="P198" s="5">
        <f t="shared" si="231"/>
        <v>0</v>
      </c>
      <c r="Q198" s="5">
        <f t="shared" si="232"/>
        <v>0</v>
      </c>
      <c r="R198" s="5">
        <f t="shared" si="233"/>
        <v>6.5562823645914856E-2</v>
      </c>
      <c r="S198" s="5">
        <f t="shared" si="234"/>
        <v>0</v>
      </c>
      <c r="T198" s="5">
        <f t="shared" si="235"/>
        <v>0</v>
      </c>
      <c r="U198" s="5">
        <f t="shared" si="236"/>
        <v>0</v>
      </c>
      <c r="V198" s="5">
        <f t="shared" si="237"/>
        <v>0</v>
      </c>
      <c r="W198" s="5">
        <f t="shared" si="238"/>
        <v>0</v>
      </c>
      <c r="X198" s="5">
        <f t="shared" si="239"/>
        <v>0</v>
      </c>
      <c r="Y198" s="5">
        <f t="shared" si="240"/>
        <v>0</v>
      </c>
      <c r="Z198" s="5">
        <f t="shared" si="241"/>
        <v>9.9328671100339227E-3</v>
      </c>
      <c r="AA198" s="5">
        <f t="shared" si="242"/>
        <v>0</v>
      </c>
      <c r="AB198" s="5">
        <f t="shared" si="243"/>
        <v>0</v>
      </c>
      <c r="AC198" s="5">
        <f t="shared" si="244"/>
        <v>0</v>
      </c>
      <c r="AD198" s="5">
        <f t="shared" si="245"/>
        <v>0</v>
      </c>
      <c r="AE198" s="5">
        <f t="shared" si="246"/>
        <v>0</v>
      </c>
      <c r="AF198" s="5">
        <f t="shared" si="247"/>
        <v>0</v>
      </c>
      <c r="AG198" s="5">
        <f t="shared" si="248"/>
        <v>0</v>
      </c>
      <c r="AH198" s="5">
        <f t="shared" si="249"/>
        <v>1.1286333115978586E-3</v>
      </c>
      <c r="AI198" s="5">
        <f t="shared" si="250"/>
        <v>0</v>
      </c>
      <c r="AJ198" s="5">
        <f t="shared" si="251"/>
        <v>0</v>
      </c>
      <c r="AK198" s="5">
        <f t="shared" si="252"/>
        <v>0</v>
      </c>
      <c r="AL198" s="5">
        <f t="shared" si="253"/>
        <v>0</v>
      </c>
      <c r="AM198" s="5">
        <f t="shared" si="254"/>
        <v>0</v>
      </c>
      <c r="AN198" s="5">
        <f t="shared" si="255"/>
        <v>0</v>
      </c>
      <c r="AO198" s="5">
        <f t="shared" si="256"/>
        <v>0</v>
      </c>
      <c r="AP198" s="5">
        <f t="shared" si="257"/>
        <v>0</v>
      </c>
      <c r="AQ198" s="5">
        <f t="shared" si="258"/>
        <v>0</v>
      </c>
      <c r="AR198" s="5">
        <f t="shared" si="259"/>
        <v>1.0259379395192563E-4</v>
      </c>
      <c r="AS198" s="5">
        <f t="shared" si="260"/>
        <v>0</v>
      </c>
      <c r="AT198" s="5">
        <f t="shared" si="261"/>
        <v>0</v>
      </c>
      <c r="AU198" s="5">
        <f t="shared" si="262"/>
        <v>0</v>
      </c>
      <c r="AV198" s="5">
        <f t="shared" si="263"/>
        <v>0</v>
      </c>
      <c r="AW198" s="5">
        <f t="shared" si="264"/>
        <v>0</v>
      </c>
      <c r="AX198" s="5">
        <f t="shared" si="265"/>
        <v>0</v>
      </c>
      <c r="AY198" s="5">
        <f t="shared" si="266"/>
        <v>0</v>
      </c>
      <c r="AZ198" s="5">
        <f t="shared" si="267"/>
        <v>0</v>
      </c>
      <c r="BA198" s="5">
        <f t="shared" si="268"/>
        <v>0</v>
      </c>
      <c r="BB198" s="5">
        <f t="shared" si="269"/>
        <v>0</v>
      </c>
      <c r="BC198" s="5">
        <f t="shared" si="270"/>
        <v>0</v>
      </c>
      <c r="BD198" s="5">
        <f t="shared" si="271"/>
        <v>7.7715576066572781E-6</v>
      </c>
      <c r="BE198" s="5">
        <f t="shared" si="272"/>
        <v>0</v>
      </c>
      <c r="BF198" s="5">
        <f t="shared" si="273"/>
        <v>0</v>
      </c>
      <c r="BG198" s="5">
        <f t="shared" si="274"/>
        <v>0</v>
      </c>
      <c r="BH198" s="5">
        <f t="shared" si="275"/>
        <v>0</v>
      </c>
      <c r="BI198" s="5">
        <f t="shared" si="276"/>
        <v>0</v>
      </c>
      <c r="BJ198" s="8">
        <f t="shared" si="277"/>
        <v>0</v>
      </c>
      <c r="BK198" s="8">
        <f t="shared" si="278"/>
        <v>0.63476238624981596</v>
      </c>
      <c r="BL198" s="8">
        <f t="shared" si="279"/>
        <v>0.35530421185465821</v>
      </c>
      <c r="BM198" s="8">
        <f t="shared" si="280"/>
        <v>1.1171865773190364E-2</v>
      </c>
      <c r="BN198" s="8">
        <f t="shared" si="281"/>
        <v>0.98882759944131771</v>
      </c>
    </row>
    <row r="199" spans="1:66" x14ac:dyDescent="0.25">
      <c r="A199" t="s">
        <v>273</v>
      </c>
      <c r="B199" t="s">
        <v>337</v>
      </c>
      <c r="C199" t="s">
        <v>296</v>
      </c>
      <c r="D199" s="7" t="s">
        <v>490</v>
      </c>
      <c r="E199">
        <f>VLOOKUP(A199,home!$A$2:$E$405,3,FALSE)</f>
        <v>1.375</v>
      </c>
      <c r="F199">
        <f>VLOOKUP(B199,home!$B$2:$E$405,3,FALSE)</f>
        <v>0.72729999999999995</v>
      </c>
      <c r="G199">
        <f>VLOOKUP(C199,away!$B$2:$E$405,4,FALSE)</f>
        <v>0.90910000000000002</v>
      </c>
      <c r="H199">
        <f>VLOOKUP(A199,away!$A$2:$E$405,3,FALSE)</f>
        <v>1.1000000000000001</v>
      </c>
      <c r="I199">
        <f>VLOOKUP(C199,away!$B$2:$E$405,3,FALSE)</f>
        <v>0.90910000000000002</v>
      </c>
      <c r="J199">
        <f>VLOOKUP(B199,home!$B$2:$E$405,4,FALSE)</f>
        <v>0.90910000000000002</v>
      </c>
      <c r="K199" s="3">
        <f t="shared" si="226"/>
        <v>0.90913409124999989</v>
      </c>
      <c r="L199" s="3">
        <f t="shared" si="227"/>
        <v>0.90910909100000004</v>
      </c>
      <c r="M199" s="5">
        <f t="shared" si="228"/>
        <v>0.16231065083440316</v>
      </c>
      <c r="N199" s="5">
        <f t="shared" si="229"/>
        <v>0.14756214604653115</v>
      </c>
      <c r="O199" s="5">
        <f t="shared" si="230"/>
        <v>0.14755808823968264</v>
      </c>
      <c r="P199" s="5">
        <f t="shared" si="231"/>
        <v>0.13415008845837118</v>
      </c>
      <c r="Q199" s="5">
        <f t="shared" si="232"/>
        <v>6.7076888774456417E-2</v>
      </c>
      <c r="R199" s="5">
        <f t="shared" si="233"/>
        <v>6.7073199734637837E-2</v>
      </c>
      <c r="S199" s="5">
        <f t="shared" si="234"/>
        <v>2.7718831359609005E-2</v>
      </c>
      <c r="T199" s="5">
        <f t="shared" si="235"/>
        <v>6.0980209380854168E-2</v>
      </c>
      <c r="U199" s="5">
        <f t="shared" si="236"/>
        <v>6.0978532487979707E-2</v>
      </c>
      <c r="V199" s="5">
        <f t="shared" si="237"/>
        <v>2.5455190468526589E-3</v>
      </c>
      <c r="W199" s="5">
        <f t="shared" si="238"/>
        <v>2.0327295439947587E-2</v>
      </c>
      <c r="X199" s="5">
        <f t="shared" si="239"/>
        <v>1.8479729079899195E-2</v>
      </c>
      <c r="Y199" s="5">
        <f t="shared" si="240"/>
        <v>8.4000448528767126E-3</v>
      </c>
      <c r="Z199" s="5">
        <f t="shared" si="241"/>
        <v>2.0325618547072682E-2</v>
      </c>
      <c r="AA199" s="5">
        <f t="shared" si="242"/>
        <v>1.8478712746887067E-2</v>
      </c>
      <c r="AB199" s="5">
        <f t="shared" si="243"/>
        <v>8.3998138603054787E-3</v>
      </c>
      <c r="AC199" s="5">
        <f t="shared" si="244"/>
        <v>1.314922971599027E-4</v>
      </c>
      <c r="AD199" s="5">
        <f t="shared" si="245"/>
        <v>4.6200593168417535E-3</v>
      </c>
      <c r="AE199" s="5">
        <f t="shared" si="246"/>
        <v>4.2001379259000871E-3</v>
      </c>
      <c r="AF199" s="5">
        <f t="shared" si="247"/>
        <v>1.9091917859448268E-3</v>
      </c>
      <c r="AG199" s="5">
        <f t="shared" si="248"/>
        <v>5.785545363549894E-4</v>
      </c>
      <c r="AH199" s="5">
        <f t="shared" si="249"/>
        <v>4.6195511503354962E-3</v>
      </c>
      <c r="AI199" s="5">
        <f t="shared" si="250"/>
        <v>4.199791437043153E-3</v>
      </c>
      <c r="AJ199" s="5">
        <f t="shared" si="251"/>
        <v>1.9090867857778787E-3</v>
      </c>
      <c r="AK199" s="5">
        <f t="shared" si="252"/>
        <v>5.7853862670185173E-4</v>
      </c>
      <c r="AL199" s="5">
        <f t="shared" si="253"/>
        <v>4.3471462174327005E-6</v>
      </c>
      <c r="AM199" s="5">
        <f t="shared" si="254"/>
        <v>8.400506857076048E-4</v>
      </c>
      <c r="AN199" s="5">
        <f t="shared" si="255"/>
        <v>7.6369771527756724E-4</v>
      </c>
      <c r="AO199" s="5">
        <f t="shared" si="256"/>
        <v>3.47142267867383E-4</v>
      </c>
      <c r="AP199" s="5">
        <f t="shared" si="257"/>
        <v>1.051967305295317E-4</v>
      </c>
      <c r="AQ199" s="5">
        <f t="shared" si="258"/>
        <v>2.3908826016968623E-5</v>
      </c>
      <c r="AR199" s="5">
        <f t="shared" si="259"/>
        <v>8.3993518942190176E-4</v>
      </c>
      <c r="AS199" s="5">
        <f t="shared" si="260"/>
        <v>7.6361371514397725E-4</v>
      </c>
      <c r="AT199" s="5">
        <f t="shared" si="261"/>
        <v>3.4711363049172791E-4</v>
      </c>
      <c r="AU199" s="5">
        <f t="shared" si="262"/>
        <v>1.051909450058618E-4</v>
      </c>
      <c r="AV199" s="5">
        <f t="shared" si="263"/>
        <v>2.3908168548908214E-5</v>
      </c>
      <c r="AW199" s="5">
        <f t="shared" si="264"/>
        <v>9.9803481542633375E-8</v>
      </c>
      <c r="AX199" s="5">
        <f t="shared" si="265"/>
        <v>1.2728645279245371E-4</v>
      </c>
      <c r="AY199" s="5">
        <f t="shared" si="266"/>
        <v>1.15717271394762E-4</v>
      </c>
      <c r="AZ199" s="5">
        <f t="shared" si="267"/>
        <v>5.2599811705346196E-5</v>
      </c>
      <c r="BA199" s="5">
        <f t="shared" si="268"/>
        <v>1.5939655668739481E-5</v>
      </c>
      <c r="BB199" s="5">
        <f t="shared" si="269"/>
        <v>3.622721468965186E-6</v>
      </c>
      <c r="BC199" s="5">
        <f t="shared" si="270"/>
        <v>6.5868980431942524E-7</v>
      </c>
      <c r="BD199" s="5">
        <f t="shared" si="271"/>
        <v>1.2726545275904293E-4</v>
      </c>
      <c r="BE199" s="5">
        <f t="shared" si="272"/>
        <v>1.1570136174161229E-4</v>
      </c>
      <c r="BF199" s="5">
        <f t="shared" si="273"/>
        <v>5.2594026181674082E-5</v>
      </c>
      <c r="BG199" s="5">
        <f t="shared" si="274"/>
        <v>1.5938340732618328E-5</v>
      </c>
      <c r="BH199" s="5">
        <f t="shared" si="275"/>
        <v>3.6225222294954542E-6</v>
      </c>
      <c r="BI199" s="5">
        <f t="shared" si="276"/>
        <v>6.5867169102905487E-7</v>
      </c>
      <c r="BJ199" s="8">
        <f t="shared" si="277"/>
        <v>0.33653007796784057</v>
      </c>
      <c r="BK199" s="8">
        <f t="shared" si="278"/>
        <v>0.32697664641400814</v>
      </c>
      <c r="BL199" s="8">
        <f t="shared" si="279"/>
        <v>0.31619085709329897</v>
      </c>
      <c r="BM199" s="8">
        <f t="shared" si="280"/>
        <v>0.2741765204662247</v>
      </c>
      <c r="BN199" s="8">
        <f t="shared" si="281"/>
        <v>0.72573106208808236</v>
      </c>
    </row>
    <row r="200" spans="1:66" x14ac:dyDescent="0.25">
      <c r="A200" t="s">
        <v>270</v>
      </c>
      <c r="B200" t="s">
        <v>331</v>
      </c>
      <c r="C200" t="s">
        <v>305</v>
      </c>
      <c r="D200" s="7" t="s">
        <v>490</v>
      </c>
      <c r="E200">
        <f>VLOOKUP(A200,home!$A$2:$E$405,3,FALSE)</f>
        <v>1.5696000000000001</v>
      </c>
      <c r="F200">
        <f>VLOOKUP(B200,home!$B$2:$E$405,3,FALSE)</f>
        <v>1.7839</v>
      </c>
      <c r="G200">
        <f>VLOOKUP(C200,away!$B$2:$E$405,4,FALSE)</f>
        <v>0.7964</v>
      </c>
      <c r="H200">
        <f>VLOOKUP(A200,away!$A$2:$E$405,3,FALSE)</f>
        <v>1.3290999999999999</v>
      </c>
      <c r="I200">
        <f>VLOOKUP(C200,away!$B$2:$E$405,3,FALSE)</f>
        <v>1.6929000000000001</v>
      </c>
      <c r="J200">
        <f>VLOOKUP(B200,home!$B$2:$E$405,4,FALSE)</f>
        <v>1.2038</v>
      </c>
      <c r="K200" s="3">
        <f t="shared" si="226"/>
        <v>2.2299275180160003</v>
      </c>
      <c r="L200" s="3">
        <f t="shared" si="227"/>
        <v>2.7085901948819999</v>
      </c>
      <c r="M200" s="5">
        <f t="shared" si="228"/>
        <v>7.1652114050393878E-3</v>
      </c>
      <c r="N200" s="5">
        <f t="shared" si="229"/>
        <v>1.597790208449942E-2</v>
      </c>
      <c r="O200" s="5">
        <f t="shared" si="230"/>
        <v>1.9407621355946363E-2</v>
      </c>
      <c r="P200" s="5">
        <f t="shared" si="231"/>
        <v>4.3277588920859797E-2</v>
      </c>
      <c r="Q200" s="5">
        <f t="shared" si="232"/>
        <v>1.7814781769195237E-2</v>
      </c>
      <c r="R200" s="5">
        <f t="shared" si="233"/>
        <v>2.6283646455349419E-2</v>
      </c>
      <c r="S200" s="5">
        <f t="shared" si="234"/>
        <v>6.5348724445368669E-2</v>
      </c>
      <c r="T200" s="5">
        <f t="shared" si="235"/>
        <v>4.8252943224004821E-2</v>
      </c>
      <c r="U200" s="5">
        <f t="shared" si="236"/>
        <v>5.8610626504587371E-2</v>
      </c>
      <c r="V200" s="5">
        <f t="shared" si="237"/>
        <v>4.3855963258191008E-2</v>
      </c>
      <c r="W200" s="5">
        <f t="shared" si="238"/>
        <v>1.3241890698192744E-2</v>
      </c>
      <c r="X200" s="5">
        <f t="shared" si="239"/>
        <v>3.5866855306824021E-2</v>
      </c>
      <c r="Y200" s="5">
        <f t="shared" si="240"/>
        <v>4.8574306302657501E-2</v>
      </c>
      <c r="Z200" s="5">
        <f t="shared" si="241"/>
        <v>2.3730542358234824E-2</v>
      </c>
      <c r="AA200" s="5">
        <f t="shared" si="242"/>
        <v>5.2917389422072136E-2</v>
      </c>
      <c r="AB200" s="5">
        <f t="shared" si="243"/>
        <v>5.9000971426923746E-2</v>
      </c>
      <c r="AC200" s="5">
        <f t="shared" si="244"/>
        <v>1.6555515970902195E-2</v>
      </c>
      <c r="AD200" s="5">
        <f t="shared" si="245"/>
        <v>7.3821141146150279E-3</v>
      </c>
      <c r="AE200" s="5">
        <f t="shared" si="246"/>
        <v>1.9995121908346281E-2</v>
      </c>
      <c r="AF200" s="5">
        <f t="shared" si="247"/>
        <v>2.7079295573208505E-2</v>
      </c>
      <c r="AG200" s="5">
        <f t="shared" si="248"/>
        <v>2.4448904824634701E-2</v>
      </c>
      <c r="AH200" s="5">
        <f t="shared" si="249"/>
        <v>1.6069078587686705E-2</v>
      </c>
      <c r="AI200" s="5">
        <f t="shared" si="250"/>
        <v>3.5832880531844268E-2</v>
      </c>
      <c r="AJ200" s="5">
        <f t="shared" si="251"/>
        <v>3.9952363173869673E-2</v>
      </c>
      <c r="AK200" s="5">
        <f t="shared" si="252"/>
        <v>2.9696958017060356E-2</v>
      </c>
      <c r="AL200" s="5">
        <f t="shared" si="253"/>
        <v>3.9997860443169737E-3</v>
      </c>
      <c r="AM200" s="5">
        <f t="shared" si="254"/>
        <v>3.2923158810628738E-3</v>
      </c>
      <c r="AN200" s="5">
        <f t="shared" si="255"/>
        <v>8.917534513901192E-3</v>
      </c>
      <c r="AO200" s="5">
        <f t="shared" si="256"/>
        <v>1.2076973273437298E-2</v>
      </c>
      <c r="AP200" s="5">
        <f t="shared" si="257"/>
        <v>1.0903857130761412E-2</v>
      </c>
      <c r="AQ200" s="5">
        <f t="shared" si="258"/>
        <v>7.3835201276936345E-3</v>
      </c>
      <c r="AR200" s="5">
        <f t="shared" si="259"/>
        <v>8.7049097406793011E-3</v>
      </c>
      <c r="AS200" s="5">
        <f t="shared" si="260"/>
        <v>1.9411317772586294E-2</v>
      </c>
      <c r="AT200" s="5">
        <f t="shared" si="261"/>
        <v>2.1642915831021622E-2</v>
      </c>
      <c r="AU200" s="5">
        <f t="shared" si="262"/>
        <v>1.6087377860566417E-2</v>
      </c>
      <c r="AV200" s="5">
        <f t="shared" si="263"/>
        <v>8.968421645999607E-3</v>
      </c>
      <c r="AW200" s="5">
        <f t="shared" si="264"/>
        <v>6.7107074885155657E-4</v>
      </c>
      <c r="AX200" s="5">
        <f t="shared" si="265"/>
        <v>1.2236042968638661E-3</v>
      </c>
      <c r="AY200" s="5">
        <f t="shared" si="266"/>
        <v>3.3142426009009512E-3</v>
      </c>
      <c r="AZ200" s="5">
        <f t="shared" si="267"/>
        <v>4.4884625061302683E-3</v>
      </c>
      <c r="BA200" s="5">
        <f t="shared" si="268"/>
        <v>4.0524685113999771E-3</v>
      </c>
      <c r="BB200" s="5">
        <f t="shared" si="269"/>
        <v>2.7441191187615082E-3</v>
      </c>
      <c r="BC200" s="5">
        <f t="shared" si="270"/>
        <v>1.4865388277331311E-3</v>
      </c>
      <c r="BD200" s="5">
        <f t="shared" si="271"/>
        <v>3.929672195156126E-3</v>
      </c>
      <c r="BE200" s="5">
        <f t="shared" si="272"/>
        <v>8.7628841647609864E-3</v>
      </c>
      <c r="BF200" s="5">
        <f t="shared" si="273"/>
        <v>9.7702982680935909E-3</v>
      </c>
      <c r="BG200" s="5">
        <f t="shared" si="274"/>
        <v>7.2623523224153233E-3</v>
      </c>
      <c r="BH200" s="5">
        <f t="shared" si="275"/>
        <v>4.0486298223203357E-3</v>
      </c>
      <c r="BI200" s="5">
        <f t="shared" si="276"/>
        <v>1.8056302102104685E-3</v>
      </c>
      <c r="BJ200" s="8">
        <f t="shared" si="277"/>
        <v>0.3185177525948244</v>
      </c>
      <c r="BK200" s="8">
        <f t="shared" si="278"/>
        <v>0.183517032645579</v>
      </c>
      <c r="BL200" s="8">
        <f t="shared" si="279"/>
        <v>0.4481659453091501</v>
      </c>
      <c r="BM200" s="8">
        <f t="shared" si="280"/>
        <v>0.84136134906484916</v>
      </c>
      <c r="BN200" s="8">
        <f t="shared" si="281"/>
        <v>0.12992675199088963</v>
      </c>
    </row>
    <row r="201" spans="1:66" x14ac:dyDescent="0.25">
      <c r="A201" t="s">
        <v>270</v>
      </c>
      <c r="B201" t="s">
        <v>310</v>
      </c>
      <c r="C201" t="s">
        <v>315</v>
      </c>
      <c r="D201" s="7" t="s">
        <v>490</v>
      </c>
      <c r="E201">
        <f>VLOOKUP(A201,home!$A$2:$E$405,3,FALSE)</f>
        <v>1.5696000000000001</v>
      </c>
      <c r="F201">
        <f>VLOOKUP(B201,home!$B$2:$E$405,3,FALSE)</f>
        <v>0.6371</v>
      </c>
      <c r="G201">
        <f>VLOOKUP(C201,away!$B$2:$E$405,4,FALSE)</f>
        <v>1.4016</v>
      </c>
      <c r="H201">
        <f>VLOOKUP(A201,away!$A$2:$E$405,3,FALSE)</f>
        <v>1.3290999999999999</v>
      </c>
      <c r="I201">
        <f>VLOOKUP(C201,away!$B$2:$E$405,3,FALSE)</f>
        <v>1.3543000000000001</v>
      </c>
      <c r="J201">
        <f>VLOOKUP(B201,home!$B$2:$E$405,4,FALSE)</f>
        <v>0.37619999999999998</v>
      </c>
      <c r="K201" s="3">
        <f t="shared" si="226"/>
        <v>1.4015890114559999</v>
      </c>
      <c r="L201" s="3">
        <f t="shared" si="227"/>
        <v>0.6771600489059999</v>
      </c>
      <c r="M201" s="5">
        <f t="shared" si="228"/>
        <v>0.12508659014229723</v>
      </c>
      <c r="N201" s="5">
        <f t="shared" si="229"/>
        <v>0.17531999022394418</v>
      </c>
      <c r="O201" s="5">
        <f t="shared" si="230"/>
        <v>8.4703641498242749E-2</v>
      </c>
      <c r="P201" s="5">
        <f t="shared" si="231"/>
        <v>0.11871969315424545</v>
      </c>
      <c r="Q201" s="5">
        <f t="shared" si="232"/>
        <v>0.12286328589322679</v>
      </c>
      <c r="R201" s="5">
        <f t="shared" si="233"/>
        <v>2.8678961009733168E-2</v>
      </c>
      <c r="S201" s="5">
        <f t="shared" si="234"/>
        <v>2.8169217672742927E-2</v>
      </c>
      <c r="T201" s="5">
        <f t="shared" si="235"/>
        <v>8.3198108684209293E-2</v>
      </c>
      <c r="U201" s="5">
        <f t="shared" si="236"/>
        <v>4.0196116611217074E-2</v>
      </c>
      <c r="V201" s="5">
        <f t="shared" si="237"/>
        <v>2.9706007607288635E-3</v>
      </c>
      <c r="W201" s="5">
        <f t="shared" si="238"/>
        <v>5.740127713977454E-2</v>
      </c>
      <c r="X201" s="5">
        <f t="shared" si="239"/>
        <v>3.8869851635236576E-2</v>
      </c>
      <c r="Y201" s="5">
        <f t="shared" si="240"/>
        <v>1.3160555317142881E-2</v>
      </c>
      <c r="Z201" s="5">
        <f t="shared" si="241"/>
        <v>6.4734155466413925E-3</v>
      </c>
      <c r="AA201" s="5">
        <f t="shared" si="242"/>
        <v>9.0730680967610108E-3</v>
      </c>
      <c r="AB201" s="5">
        <f t="shared" si="243"/>
        <v>6.3583562723061194E-3</v>
      </c>
      <c r="AC201" s="5">
        <f t="shared" si="244"/>
        <v>1.7621233938641345E-4</v>
      </c>
      <c r="AD201" s="5">
        <f t="shared" si="245"/>
        <v>2.0113249820662121E-2</v>
      </c>
      <c r="AE201" s="5">
        <f t="shared" si="246"/>
        <v>1.3619889232218154E-2</v>
      </c>
      <c r="AF201" s="5">
        <f t="shared" si="247"/>
        <v>4.6114224292915732E-3</v>
      </c>
      <c r="AG201" s="5">
        <f t="shared" si="248"/>
        <v>1.0408903459151024E-3</v>
      </c>
      <c r="AH201" s="5">
        <f t="shared" si="249"/>
        <v>1.0958845970381363E-3</v>
      </c>
      <c r="AI201" s="5">
        <f t="shared" si="250"/>
        <v>1.5359798090325383E-3</v>
      </c>
      <c r="AJ201" s="5">
        <f t="shared" si="251"/>
        <v>1.0764062110791457E-3</v>
      </c>
      <c r="AK201" s="5">
        <f t="shared" si="252"/>
        <v>5.0289303910383933E-4</v>
      </c>
      <c r="AL201" s="5">
        <f t="shared" si="253"/>
        <v>6.6897258413227286E-6</v>
      </c>
      <c r="AM201" s="5">
        <f t="shared" si="254"/>
        <v>5.6381019866618741E-3</v>
      </c>
      <c r="AN201" s="5">
        <f t="shared" si="255"/>
        <v>3.8178974170249695E-3</v>
      </c>
      <c r="AO201" s="5">
        <f t="shared" si="256"/>
        <v>1.2926638008153594E-3</v>
      </c>
      <c r="AP201" s="5">
        <f t="shared" si="257"/>
        <v>2.9178009419304822E-4</v>
      </c>
      <c r="AQ201" s="5">
        <f t="shared" si="258"/>
        <v>4.9395455713390442E-5</v>
      </c>
      <c r="AR201" s="5">
        <f t="shared" si="259"/>
        <v>1.4841785346513537E-4</v>
      </c>
      <c r="AS201" s="5">
        <f t="shared" si="260"/>
        <v>2.0802083252062051E-4</v>
      </c>
      <c r="AT201" s="5">
        <f t="shared" si="261"/>
        <v>1.4577985650741535E-4</v>
      </c>
      <c r="AU201" s="5">
        <f t="shared" si="262"/>
        <v>6.8107814990808594E-5</v>
      </c>
      <c r="AV201" s="5">
        <f t="shared" si="263"/>
        <v>2.3864791271348889E-5</v>
      </c>
      <c r="AW201" s="5">
        <f t="shared" si="264"/>
        <v>1.7636720430232094E-7</v>
      </c>
      <c r="AX201" s="5">
        <f t="shared" si="265"/>
        <v>1.3170502983289203E-3</v>
      </c>
      <c r="AY201" s="5">
        <f t="shared" si="266"/>
        <v>8.9185384442807332E-4</v>
      </c>
      <c r="AZ201" s="5">
        <f t="shared" si="267"/>
        <v>3.0196389645495908E-4</v>
      </c>
      <c r="BA201" s="5">
        <f t="shared" si="268"/>
        <v>6.8159295630428797E-5</v>
      </c>
      <c r="BB201" s="5">
        <f t="shared" si="269"/>
        <v>1.1538687990624916E-5</v>
      </c>
      <c r="BC201" s="5">
        <f t="shared" si="270"/>
        <v>1.5627077048085292E-6</v>
      </c>
      <c r="BD201" s="5">
        <f t="shared" si="271"/>
        <v>1.6750440151829085E-5</v>
      </c>
      <c r="BE201" s="5">
        <f t="shared" si="272"/>
        <v>2.3477232853855015E-5</v>
      </c>
      <c r="BF201" s="5">
        <f t="shared" si="273"/>
        <v>1.6452715793678491E-5</v>
      </c>
      <c r="BG201" s="5">
        <f t="shared" si="274"/>
        <v>7.6866485550094515E-6</v>
      </c>
      <c r="BH201" s="5">
        <f t="shared" si="275"/>
        <v>2.6933805374063466E-6</v>
      </c>
      <c r="BI201" s="5">
        <f t="shared" si="276"/>
        <v>7.5500251297963773E-7</v>
      </c>
      <c r="BJ201" s="8">
        <f t="shared" si="277"/>
        <v>0.54388048820656787</v>
      </c>
      <c r="BK201" s="8">
        <f t="shared" si="278"/>
        <v>0.27602085763967033</v>
      </c>
      <c r="BL201" s="8">
        <f t="shared" si="279"/>
        <v>0.17388331371367385</v>
      </c>
      <c r="BM201" s="8">
        <f t="shared" si="280"/>
        <v>0.34399423570763987</v>
      </c>
      <c r="BN201" s="8">
        <f t="shared" si="281"/>
        <v>0.65537216192168968</v>
      </c>
    </row>
    <row r="202" spans="1:66" x14ac:dyDescent="0.25">
      <c r="A202" t="s">
        <v>270</v>
      </c>
      <c r="B202" t="s">
        <v>279</v>
      </c>
      <c r="C202" t="s">
        <v>327</v>
      </c>
      <c r="D202" s="7" t="s">
        <v>490</v>
      </c>
      <c r="E202">
        <f>VLOOKUP(A202,home!$A$2:$E$405,3,FALSE)</f>
        <v>1.5696000000000001</v>
      </c>
      <c r="F202">
        <f>VLOOKUP(B202,home!$B$2:$E$405,3,FALSE)</f>
        <v>1.4335</v>
      </c>
      <c r="G202">
        <f>VLOOKUP(C202,away!$B$2:$E$405,4,FALSE)</f>
        <v>0.50970000000000004</v>
      </c>
      <c r="H202">
        <f>VLOOKUP(A202,away!$A$2:$E$405,3,FALSE)</f>
        <v>1.3290999999999999</v>
      </c>
      <c r="I202">
        <f>VLOOKUP(C202,away!$B$2:$E$405,3,FALSE)</f>
        <v>1.5047999999999999</v>
      </c>
      <c r="J202">
        <f>VLOOKUP(B202,home!$B$2:$E$405,4,FALSE)</f>
        <v>1.1286</v>
      </c>
      <c r="K202" s="3">
        <f t="shared" si="226"/>
        <v>1.1468360095200001</v>
      </c>
      <c r="L202" s="3">
        <f t="shared" si="227"/>
        <v>2.2572334968479999</v>
      </c>
      <c r="M202" s="5">
        <f t="shared" si="228"/>
        <v>3.3237733196613703E-2</v>
      </c>
      <c r="N202" s="5">
        <f t="shared" si="229"/>
        <v>3.8118229304694898E-2</v>
      </c>
      <c r="O202" s="5">
        <f t="shared" si="230"/>
        <v>7.5025324730693205E-2</v>
      </c>
      <c r="P202" s="5">
        <f t="shared" si="231"/>
        <v>8.6041744027090375E-2</v>
      </c>
      <c r="Q202" s="5">
        <f t="shared" si="232"/>
        <v>2.1857678992882316E-2</v>
      </c>
      <c r="R202" s="5">
        <f t="shared" si="233"/>
        <v>8.467483804700969E-2</v>
      </c>
      <c r="S202" s="5">
        <f t="shared" si="234"/>
        <v>5.5683563552835692E-2</v>
      </c>
      <c r="T202" s="5">
        <f t="shared" si="235"/>
        <v>4.9337885186084819E-2</v>
      </c>
      <c r="U202" s="5">
        <f t="shared" si="236"/>
        <v>9.7108153372584868E-2</v>
      </c>
      <c r="V202" s="5">
        <f t="shared" si="237"/>
        <v>1.60163045662861E-2</v>
      </c>
      <c r="W202" s="5">
        <f t="shared" si="238"/>
        <v>8.3557244511887636E-3</v>
      </c>
      <c r="X202" s="5">
        <f t="shared" si="239"/>
        <v>1.8860821121655148E-2</v>
      </c>
      <c r="Y202" s="5">
        <f t="shared" si="240"/>
        <v>2.1286638606929136E-2</v>
      </c>
      <c r="Z202" s="5">
        <f t="shared" si="241"/>
        <v>6.371029359329658E-2</v>
      </c>
      <c r="AA202" s="5">
        <f t="shared" si="242"/>
        <v>7.3065258869883881E-2</v>
      </c>
      <c r="AB202" s="5">
        <f t="shared" si="243"/>
        <v>4.1896934958441719E-2</v>
      </c>
      <c r="AC202" s="5">
        <f t="shared" si="244"/>
        <v>2.5913146092133069E-3</v>
      </c>
      <c r="AD202" s="5">
        <f t="shared" si="245"/>
        <v>2.3956614215625035E-3</v>
      </c>
      <c r="AE202" s="5">
        <f t="shared" si="246"/>
        <v>5.40756720785738E-3</v>
      </c>
      <c r="AF202" s="5">
        <f t="shared" si="247"/>
        <v>6.1030709190162454E-3</v>
      </c>
      <c r="AG202" s="5">
        <f t="shared" si="248"/>
        <v>4.5920187040141254E-3</v>
      </c>
      <c r="AH202" s="5">
        <f t="shared" si="249"/>
        <v>3.5952252198202396E-2</v>
      </c>
      <c r="AI202" s="5">
        <f t="shared" si="250"/>
        <v>4.1231337444243094E-2</v>
      </c>
      <c r="AJ202" s="5">
        <f t="shared" si="251"/>
        <v>2.3642791250864156E-2</v>
      </c>
      <c r="AK202" s="5">
        <f t="shared" si="252"/>
        <v>9.0381347906851404E-3</v>
      </c>
      <c r="AL202" s="5">
        <f t="shared" si="253"/>
        <v>2.6832302549718563E-4</v>
      </c>
      <c r="AM202" s="5">
        <f t="shared" si="254"/>
        <v>5.4948615697314972E-4</v>
      </c>
      <c r="AN202" s="5">
        <f t="shared" si="255"/>
        <v>1.2403185595740716E-3</v>
      </c>
      <c r="AO202" s="5">
        <f t="shared" si="256"/>
        <v>1.3998442997164282E-3</v>
      </c>
      <c r="AP202" s="5">
        <f t="shared" si="257"/>
        <v>1.0532584812305511E-3</v>
      </c>
      <c r="AQ202" s="5">
        <f t="shared" si="258"/>
        <v>5.9436258116821259E-4</v>
      </c>
      <c r="AR202" s="5">
        <f t="shared" si="259"/>
        <v>1.6230525589781924E-2</v>
      </c>
      <c r="AS202" s="5">
        <f t="shared" si="260"/>
        <v>1.8613751199797749E-2</v>
      </c>
      <c r="AT202" s="5">
        <f t="shared" si="261"/>
        <v>1.0673460074087085E-2</v>
      </c>
      <c r="AU202" s="5">
        <f t="shared" si="262"/>
        <v>4.0802361197123591E-3</v>
      </c>
      <c r="AV202" s="5">
        <f t="shared" si="263"/>
        <v>1.1698404273575726E-3</v>
      </c>
      <c r="AW202" s="5">
        <f t="shared" si="264"/>
        <v>1.9294487566481443E-5</v>
      </c>
      <c r="AX202" s="5">
        <f t="shared" si="265"/>
        <v>1.0502841859159458E-4</v>
      </c>
      <c r="AY202" s="5">
        <f t="shared" si="266"/>
        <v>2.3707366456592052E-4</v>
      </c>
      <c r="AZ202" s="5">
        <f t="shared" si="267"/>
        <v>2.6756530843935131E-4</v>
      </c>
      <c r="BA202" s="5">
        <f t="shared" si="268"/>
        <v>2.0131912560125689E-4</v>
      </c>
      <c r="BB202" s="5">
        <f t="shared" si="269"/>
        <v>1.1360606846582671E-4</v>
      </c>
      <c r="BC202" s="5">
        <f t="shared" si="270"/>
        <v>5.1287084637254289E-5</v>
      </c>
      <c r="BD202" s="5">
        <f t="shared" si="271"/>
        <v>6.1060143387840571E-3</v>
      </c>
      <c r="BE202" s="5">
        <f t="shared" si="272"/>
        <v>7.0025971183630114E-3</v>
      </c>
      <c r="BF202" s="5">
        <f t="shared" si="273"/>
        <v>4.0154152677498445E-3</v>
      </c>
      <c r="BG202" s="5">
        <f t="shared" si="274"/>
        <v>1.5350076074106382E-3</v>
      </c>
      <c r="BH202" s="5">
        <f t="shared" si="275"/>
        <v>4.4010049976641474E-4</v>
      </c>
      <c r="BI202" s="5">
        <f t="shared" si="276"/>
        <v>1.0094462018797442E-4</v>
      </c>
      <c r="BJ202" s="8">
        <f t="shared" si="277"/>
        <v>0.18212844566484895</v>
      </c>
      <c r="BK202" s="8">
        <f t="shared" si="278"/>
        <v>0.19407605664210228</v>
      </c>
      <c r="BL202" s="8">
        <f t="shared" si="279"/>
        <v>0.55160291852560694</v>
      </c>
      <c r="BM202" s="8">
        <f t="shared" si="280"/>
        <v>0.65234438694987085</v>
      </c>
      <c r="BN202" s="8">
        <f t="shared" si="281"/>
        <v>0.33895554829898422</v>
      </c>
    </row>
    <row r="203" spans="1:66" x14ac:dyDescent="0.25">
      <c r="A203" t="s">
        <v>272</v>
      </c>
      <c r="B203" t="s">
        <v>456</v>
      </c>
      <c r="C203" t="s">
        <v>297</v>
      </c>
      <c r="D203" s="7" t="s">
        <v>490</v>
      </c>
      <c r="E203">
        <f>VLOOKUP(A203,home!$A$2:$E$405,3,FALSE)</f>
        <v>1.3837999999999999</v>
      </c>
      <c r="F203">
        <f>VLOOKUP(B203,home!$B$2:$E$405,3,FALSE)</f>
        <v>1.2645999999999999</v>
      </c>
      <c r="G203">
        <f>VLOOKUP(C203,away!$B$2:$E$405,4,FALSE)</f>
        <v>1.3008</v>
      </c>
      <c r="H203">
        <f>VLOOKUP(A203,away!$A$2:$E$405,3,FALSE)</f>
        <v>0.90910000000000002</v>
      </c>
      <c r="I203">
        <f>VLOOKUP(C203,away!$B$2:$E$405,3,FALSE)</f>
        <v>1.32</v>
      </c>
      <c r="J203">
        <f>VLOOKUP(B203,home!$B$2:$E$405,4,FALSE)</f>
        <v>0.27500000000000002</v>
      </c>
      <c r="K203" s="3">
        <f t="shared" si="226"/>
        <v>2.2763394867839999</v>
      </c>
      <c r="L203" s="3">
        <f t="shared" si="227"/>
        <v>0.33000330000000005</v>
      </c>
      <c r="M203" s="5">
        <f t="shared" si="228"/>
        <v>7.3803967638318549E-2</v>
      </c>
      <c r="N203" s="5">
        <f t="shared" si="229"/>
        <v>0.16800288581643297</v>
      </c>
      <c r="O203" s="5">
        <f t="shared" si="230"/>
        <v>2.4355552873738334E-2</v>
      </c>
      <c r="P203" s="5">
        <f t="shared" si="231"/>
        <v>5.5441506728946086E-2</v>
      </c>
      <c r="Q203" s="5">
        <f t="shared" si="232"/>
        <v>0.19121580143880507</v>
      </c>
      <c r="R203" s="5">
        <f t="shared" si="233"/>
        <v>4.0187064108290673E-3</v>
      </c>
      <c r="S203" s="5">
        <f t="shared" si="234"/>
        <v>1.0411908623391876E-2</v>
      </c>
      <c r="T203" s="5">
        <f t="shared" si="235"/>
        <v>6.3101845486950428E-2</v>
      </c>
      <c r="U203" s="5">
        <f t="shared" si="236"/>
        <v>9.1479400887622079E-3</v>
      </c>
      <c r="V203" s="5">
        <f t="shared" si="237"/>
        <v>8.6904677722870669E-4</v>
      </c>
      <c r="W203" s="5">
        <f t="shared" si="238"/>
        <v>0.14509069310406689</v>
      </c>
      <c r="X203" s="5">
        <f t="shared" si="239"/>
        <v>4.788040752362932E-2</v>
      </c>
      <c r="Y203" s="5">
        <f t="shared" si="240"/>
        <v>7.9003462440712536E-3</v>
      </c>
      <c r="Z203" s="5">
        <f t="shared" si="241"/>
        <v>4.420621257682495E-4</v>
      </c>
      <c r="AA203" s="5">
        <f t="shared" si="242"/>
        <v>1.0062834724979409E-3</v>
      </c>
      <c r="AB203" s="5">
        <f t="shared" si="243"/>
        <v>1.1453214016725925E-3</v>
      </c>
      <c r="AC203" s="5">
        <f t="shared" si="244"/>
        <v>4.080172134478755E-5</v>
      </c>
      <c r="AD203" s="5">
        <f t="shared" si="245"/>
        <v>8.256891846941164E-2</v>
      </c>
      <c r="AE203" s="5">
        <f t="shared" si="246"/>
        <v>2.7248015572336793E-2</v>
      </c>
      <c r="AF203" s="5">
        <f t="shared" si="247"/>
        <v>4.4959675286612658E-3</v>
      </c>
      <c r="AG203" s="5">
        <f t="shared" si="248"/>
        <v>4.94561373717021E-4</v>
      </c>
      <c r="AH203" s="5">
        <f t="shared" si="249"/>
        <v>3.6470490077134339E-5</v>
      </c>
      <c r="AI203" s="5">
        <f t="shared" si="250"/>
        <v>8.3019216664944936E-5</v>
      </c>
      <c r="AJ203" s="5">
        <f t="shared" si="251"/>
        <v>9.4489960528145258E-5</v>
      </c>
      <c r="AK203" s="5">
        <f t="shared" si="252"/>
        <v>7.1697076084959515E-5</v>
      </c>
      <c r="AL203" s="5">
        <f t="shared" si="253"/>
        <v>1.2260093763930116E-6</v>
      </c>
      <c r="AM203" s="5">
        <f t="shared" si="254"/>
        <v>3.7590977898594093E-2</v>
      </c>
      <c r="AN203" s="5">
        <f t="shared" si="255"/>
        <v>1.2405146756763118E-2</v>
      </c>
      <c r="AO203" s="5">
        <f t="shared" si="256"/>
        <v>2.0468696833580635E-3</v>
      </c>
      <c r="AP203" s="5">
        <f t="shared" si="257"/>
        <v>2.2515791672603877E-4</v>
      </c>
      <c r="AQ203" s="5">
        <f t="shared" si="258"/>
        <v>1.8575713885179497E-5</v>
      </c>
      <c r="AR203" s="5">
        <f t="shared" si="259"/>
        <v>2.4070764156143182E-6</v>
      </c>
      <c r="AS203" s="5">
        <f t="shared" si="260"/>
        <v>5.4793230925693668E-6</v>
      </c>
      <c r="AT203" s="5">
        <f t="shared" si="261"/>
        <v>6.2363997582315376E-6</v>
      </c>
      <c r="AU203" s="5">
        <f t="shared" si="262"/>
        <v>4.7320543416775453E-6</v>
      </c>
      <c r="AV203" s="5">
        <f t="shared" si="263"/>
        <v>2.6929405378920668E-6</v>
      </c>
      <c r="AW203" s="5">
        <f t="shared" si="264"/>
        <v>2.5582713408875194E-8</v>
      </c>
      <c r="AX203" s="5">
        <f t="shared" si="265"/>
        <v>1.4261637889565724E-2</v>
      </c>
      <c r="AY203" s="5">
        <f t="shared" si="266"/>
        <v>4.7063875669617252E-3</v>
      </c>
      <c r="AZ203" s="5">
        <f t="shared" si="267"/>
        <v>7.7656171408817026E-4</v>
      </c>
      <c r="BA203" s="5">
        <f t="shared" si="268"/>
        <v>8.5422642767584258E-5</v>
      </c>
      <c r="BB203" s="5">
        <f t="shared" si="269"/>
        <v>7.0474385020059849E-6</v>
      </c>
      <c r="BC203" s="5">
        <f t="shared" si="270"/>
        <v>4.651355924418065E-7</v>
      </c>
      <c r="BD203" s="5">
        <f t="shared" si="271"/>
        <v>1.3239052675081608E-7</v>
      </c>
      <c r="BE203" s="5">
        <f t="shared" si="272"/>
        <v>3.0136578371901599E-7</v>
      </c>
      <c r="BF203" s="5">
        <f t="shared" si="273"/>
        <v>3.4300541672260152E-7</v>
      </c>
      <c r="BG203" s="5">
        <f t="shared" si="274"/>
        <v>2.6026559142215289E-7</v>
      </c>
      <c r="BH203" s="5">
        <f t="shared" si="275"/>
        <v>1.4811321070135947E-7</v>
      </c>
      <c r="BI203" s="5">
        <f t="shared" si="276"/>
        <v>6.7431190006772628E-8</v>
      </c>
      <c r="BJ203" s="8">
        <f t="shared" si="277"/>
        <v>0.81012369291488673</v>
      </c>
      <c r="BK203" s="8">
        <f t="shared" si="278"/>
        <v>0.14527484506556812</v>
      </c>
      <c r="BL203" s="8">
        <f t="shared" si="279"/>
        <v>3.9982281356720634E-2</v>
      </c>
      <c r="BM203" s="8">
        <f t="shared" si="280"/>
        <v>0.47427809857162562</v>
      </c>
      <c r="BN203" s="8">
        <f t="shared" si="281"/>
        <v>0.51683842090707</v>
      </c>
    </row>
    <row r="204" spans="1:66" x14ac:dyDescent="0.25">
      <c r="A204" t="s">
        <v>272</v>
      </c>
      <c r="B204" t="s">
        <v>347</v>
      </c>
      <c r="C204" t="s">
        <v>457</v>
      </c>
      <c r="D204" s="7" t="s">
        <v>490</v>
      </c>
      <c r="E204">
        <f>VLOOKUP(A204,home!$A$2:$E$405,3,FALSE)</f>
        <v>1.3837999999999999</v>
      </c>
      <c r="F204">
        <f>VLOOKUP(B204,home!$B$2:$E$405,3,FALSE)</f>
        <v>0.86719999999999997</v>
      </c>
      <c r="G204">
        <f>VLOOKUP(C204,away!$B$2:$E$405,4,FALSE)</f>
        <v>1.1561999999999999</v>
      </c>
      <c r="H204">
        <f>VLOOKUP(A204,away!$A$2:$E$405,3,FALSE)</f>
        <v>0.90910000000000002</v>
      </c>
      <c r="I204">
        <f>VLOOKUP(C204,away!$B$2:$E$405,3,FALSE)</f>
        <v>1.1000000000000001</v>
      </c>
      <c r="J204">
        <f>VLOOKUP(B204,home!$B$2:$E$405,4,FALSE)</f>
        <v>0.44</v>
      </c>
      <c r="K204" s="3">
        <f t="shared" si="226"/>
        <v>1.3874762584319997</v>
      </c>
      <c r="L204" s="3">
        <f t="shared" si="227"/>
        <v>0.44000440000000002</v>
      </c>
      <c r="M204" s="5">
        <f t="shared" si="228"/>
        <v>0.16081821385135323</v>
      </c>
      <c r="N204" s="5">
        <f t="shared" si="229"/>
        <v>0.22313145364219272</v>
      </c>
      <c r="O204" s="5">
        <f t="shared" si="230"/>
        <v>7.076072169473635E-2</v>
      </c>
      <c r="P204" s="5">
        <f t="shared" si="231"/>
        <v>9.8178821380960818E-2</v>
      </c>
      <c r="Q204" s="5">
        <f t="shared" si="232"/>
        <v>0.15479479721898143</v>
      </c>
      <c r="R204" s="5">
        <f t="shared" si="233"/>
        <v>1.5567514446429726E-2</v>
      </c>
      <c r="S204" s="5">
        <f t="shared" si="234"/>
        <v>1.4984436055023229E-2</v>
      </c>
      <c r="T204" s="5">
        <f t="shared" si="235"/>
        <v>6.8110391873459589E-2</v>
      </c>
      <c r="U204" s="5">
        <f t="shared" si="236"/>
        <v>2.1599556697218417E-2</v>
      </c>
      <c r="V204" s="5">
        <f t="shared" si="237"/>
        <v>1.0164370175827961E-3</v>
      </c>
      <c r="W204" s="5">
        <f t="shared" si="238"/>
        <v>7.1591368690044177E-2</v>
      </c>
      <c r="X204" s="5">
        <f t="shared" si="239"/>
        <v>3.1500517225641664E-2</v>
      </c>
      <c r="Y204" s="5">
        <f t="shared" si="240"/>
        <v>6.9301830907790634E-3</v>
      </c>
      <c r="Z204" s="5">
        <f t="shared" si="241"/>
        <v>2.2832582844975486E-3</v>
      </c>
      <c r="AA204" s="5">
        <f t="shared" si="242"/>
        <v>3.1679666616085248E-3</v>
      </c>
      <c r="AB204" s="5">
        <f t="shared" si="243"/>
        <v>2.197739265242955E-3</v>
      </c>
      <c r="AC204" s="5">
        <f t="shared" si="244"/>
        <v>3.8783149155021136E-5</v>
      </c>
      <c r="AD204" s="5">
        <f t="shared" si="245"/>
        <v>2.4832831091522085E-2</v>
      </c>
      <c r="AE204" s="5">
        <f t="shared" si="246"/>
        <v>1.0926554944726517E-2</v>
      </c>
      <c r="AF204" s="5">
        <f t="shared" si="247"/>
        <v>2.4038661262607126E-3</v>
      </c>
      <c r="AG204" s="5">
        <f t="shared" si="248"/>
        <v>3.5257055752188979E-4</v>
      </c>
      <c r="AH204" s="5">
        <f t="shared" si="249"/>
        <v>2.5116092287884323E-4</v>
      </c>
      <c r="AI204" s="5">
        <f t="shared" si="250"/>
        <v>3.4847981754026537E-4</v>
      </c>
      <c r="AJ204" s="5">
        <f t="shared" si="251"/>
        <v>2.4175373668991674E-4</v>
      </c>
      <c r="AK204" s="5">
        <f t="shared" si="252"/>
        <v>1.1180919001482687E-4</v>
      </c>
      <c r="AL204" s="5">
        <f t="shared" si="253"/>
        <v>9.4707776744777955E-7</v>
      </c>
      <c r="AM204" s="5">
        <f t="shared" si="254"/>
        <v>6.8909927138277715E-3</v>
      </c>
      <c r="AN204" s="5">
        <f t="shared" si="255"/>
        <v>3.0320671144521598E-3</v>
      </c>
      <c r="AO204" s="5">
        <f t="shared" si="256"/>
        <v>6.6706143572712695E-4</v>
      </c>
      <c r="AP204" s="5">
        <f t="shared" si="257"/>
        <v>9.7836655596751044E-5</v>
      </c>
      <c r="AQ204" s="5">
        <f t="shared" si="258"/>
        <v>1.0762139735963768E-5</v>
      </c>
      <c r="AR204" s="5">
        <f t="shared" si="259"/>
        <v>2.2102382234950342E-5</v>
      </c>
      <c r="AS204" s="5">
        <f t="shared" si="260"/>
        <v>3.0666530605782796E-5</v>
      </c>
      <c r="AT204" s="5">
        <f t="shared" si="261"/>
        <v>2.1274541572000966E-5</v>
      </c>
      <c r="AU204" s="5">
        <f t="shared" si="262"/>
        <v>9.8393071133919804E-6</v>
      </c>
      <c r="AV204" s="5">
        <f t="shared" si="263"/>
        <v>3.4129512548131175E-6</v>
      </c>
      <c r="AW204" s="5">
        <f t="shared" si="264"/>
        <v>1.6060746260799147E-8</v>
      </c>
      <c r="AX204" s="5">
        <f t="shared" si="265"/>
        <v>1.5935147979106543E-3</v>
      </c>
      <c r="AY204" s="5">
        <f t="shared" si="266"/>
        <v>7.0115352254579866E-4</v>
      </c>
      <c r="AZ204" s="5">
        <f t="shared" si="267"/>
        <v>1.5425531749782529E-4</v>
      </c>
      <c r="BA204" s="5">
        <f t="shared" si="268"/>
        <v>2.2624339474146716E-5</v>
      </c>
      <c r="BB204" s="5">
        <f t="shared" si="269"/>
        <v>2.4887022289295594E-6</v>
      </c>
      <c r="BC204" s="5">
        <f t="shared" si="270"/>
        <v>2.1900798620376275E-7</v>
      </c>
      <c r="BD204" s="5">
        <f t="shared" si="271"/>
        <v>1.6208575723099972E-6</v>
      </c>
      <c r="BE204" s="5">
        <f t="shared" si="272"/>
        <v>2.248901399879849E-6</v>
      </c>
      <c r="BF204" s="5">
        <f t="shared" si="273"/>
        <v>1.5601486499438902E-6</v>
      </c>
      <c r="BG204" s="5">
        <f t="shared" si="274"/>
        <v>7.2155640380729496E-7</v>
      </c>
      <c r="BH204" s="5">
        <f t="shared" si="275"/>
        <v>2.5028559485054877E-7</v>
      </c>
      <c r="BI204" s="5">
        <f t="shared" si="276"/>
        <v>6.9453064136533281E-8</v>
      </c>
      <c r="BJ204" s="8">
        <f t="shared" si="277"/>
        <v>0.60774751020811324</v>
      </c>
      <c r="BK204" s="8">
        <f t="shared" si="278"/>
        <v>0.27573879205438834</v>
      </c>
      <c r="BL204" s="8">
        <f t="shared" si="279"/>
        <v>0.11434046934782569</v>
      </c>
      <c r="BM204" s="8">
        <f t="shared" si="280"/>
        <v>0.27615737019837089</v>
      </c>
      <c r="BN204" s="8">
        <f t="shared" si="281"/>
        <v>0.72325152223465417</v>
      </c>
    </row>
    <row r="205" spans="1:66" x14ac:dyDescent="0.25">
      <c r="A205" t="s">
        <v>272</v>
      </c>
      <c r="B205" t="s">
        <v>298</v>
      </c>
      <c r="C205" t="s">
        <v>480</v>
      </c>
      <c r="D205" s="7" t="s">
        <v>490</v>
      </c>
      <c r="E205">
        <f>VLOOKUP(A205,home!$A$2:$E$405,3,FALSE)</f>
        <v>1.3837999999999999</v>
      </c>
      <c r="F205">
        <f>VLOOKUP(B205,home!$B$2:$E$405,3,FALSE)</f>
        <v>0.43359999999999999</v>
      </c>
      <c r="G205">
        <f>VLOOKUP(C205,away!$B$2:$E$405,4,FALSE)</f>
        <v>1.0117</v>
      </c>
      <c r="H205">
        <f>VLOOKUP(A205,away!$A$2:$E$405,3,FALSE)</f>
        <v>0.90910000000000002</v>
      </c>
      <c r="I205">
        <f>VLOOKUP(C205,away!$B$2:$E$405,3,FALSE)</f>
        <v>0.66</v>
      </c>
      <c r="J205">
        <f>VLOOKUP(B205,home!$B$2:$E$405,4,FALSE)</f>
        <v>0.44</v>
      </c>
      <c r="K205" s="3">
        <f t="shared" si="226"/>
        <v>0.60703586345599991</v>
      </c>
      <c r="L205" s="3">
        <f t="shared" si="227"/>
        <v>0.26400264000000001</v>
      </c>
      <c r="M205" s="5">
        <f t="shared" si="228"/>
        <v>0.41851669245507206</v>
      </c>
      <c r="N205" s="5">
        <f t="shared" si="229"/>
        <v>0.25405464177521386</v>
      </c>
      <c r="O205" s="5">
        <f t="shared" si="230"/>
        <v>0.11048951169220711</v>
      </c>
      <c r="P205" s="5">
        <f t="shared" si="231"/>
        <v>6.7071096132910749E-2</v>
      </c>
      <c r="Q205" s="5">
        <f t="shared" si="232"/>
        <v>7.711013941751084E-2</v>
      </c>
      <c r="R205" s="5">
        <f t="shared" si="233"/>
        <v>1.4584761389526774E-2</v>
      </c>
      <c r="S205" s="5">
        <f t="shared" si="234"/>
        <v>2.6871878813728997E-3</v>
      </c>
      <c r="T205" s="5">
        <f t="shared" si="235"/>
        <v>2.0357280376990923E-2</v>
      </c>
      <c r="U205" s="5">
        <f t="shared" si="236"/>
        <v>8.8534732233911135E-3</v>
      </c>
      <c r="V205" s="5">
        <f t="shared" si="237"/>
        <v>4.7849581355601099E-5</v>
      </c>
      <c r="W205" s="5">
        <f t="shared" si="238"/>
        <v>1.5602873354173744E-2</v>
      </c>
      <c r="X205" s="5">
        <f t="shared" si="239"/>
        <v>4.1191997570875234E-3</v>
      </c>
      <c r="Y205" s="5">
        <f t="shared" si="240"/>
        <v>5.4373980527923252E-4</v>
      </c>
      <c r="Z205" s="5">
        <f t="shared" si="241"/>
        <v>1.2834718368683786E-3</v>
      </c>
      <c r="AA205" s="5">
        <f t="shared" si="242"/>
        <v>7.7911343471485451E-4</v>
      </c>
      <c r="AB205" s="5">
        <f t="shared" si="243"/>
        <v>2.3647489828615073E-4</v>
      </c>
      <c r="AC205" s="5">
        <f t="shared" si="244"/>
        <v>4.7927058957235853E-7</v>
      </c>
      <c r="AD205" s="5">
        <f t="shared" si="245"/>
        <v>2.3678759247363675E-3</v>
      </c>
      <c r="AE205" s="5">
        <f t="shared" si="246"/>
        <v>6.2512549532284234E-4</v>
      </c>
      <c r="AF205" s="5">
        <f t="shared" si="247"/>
        <v>8.2517390548269027E-5</v>
      </c>
      <c r="AG205" s="5">
        <f t="shared" si="248"/>
        <v>7.2616029835513553E-6</v>
      </c>
      <c r="AH205" s="5">
        <f t="shared" si="249"/>
        <v>8.4709988324725314E-5</v>
      </c>
      <c r="AI205" s="5">
        <f t="shared" si="250"/>
        <v>5.1422000906047301E-5</v>
      </c>
      <c r="AJ205" s="5">
        <f t="shared" si="251"/>
        <v>1.5607499360318817E-5</v>
      </c>
      <c r="AK205" s="5">
        <f t="shared" si="252"/>
        <v>3.1581039501933666E-6</v>
      </c>
      <c r="AL205" s="5">
        <f t="shared" si="253"/>
        <v>3.0722983686329593E-9</v>
      </c>
      <c r="AM205" s="5">
        <f t="shared" si="254"/>
        <v>2.8747712130580309E-4</v>
      </c>
      <c r="AN205" s="5">
        <f t="shared" si="255"/>
        <v>7.5894718964332272E-5</v>
      </c>
      <c r="AO205" s="5">
        <f t="shared" si="256"/>
        <v>1.0018203084320891E-5</v>
      </c>
      <c r="AP205" s="5">
        <f t="shared" si="257"/>
        <v>8.8161068743895256E-7</v>
      </c>
      <c r="AQ205" s="5">
        <f t="shared" si="258"/>
        <v>5.8186887234024573E-8</v>
      </c>
      <c r="AR205" s="5">
        <f t="shared" si="259"/>
        <v>4.4727321104193357E-6</v>
      </c>
      <c r="AS205" s="5">
        <f t="shared" si="260"/>
        <v>2.715108798655778E-6</v>
      </c>
      <c r="AT205" s="5">
        <f t="shared" si="261"/>
        <v>8.240842069844963E-7</v>
      </c>
      <c r="AU205" s="5">
        <f t="shared" si="262"/>
        <v>1.6674955604909558E-7</v>
      </c>
      <c r="AV205" s="5">
        <f t="shared" si="263"/>
        <v>2.5305740184291845E-8</v>
      </c>
      <c r="AW205" s="5">
        <f t="shared" si="264"/>
        <v>1.3676768914970302E-11</v>
      </c>
      <c r="AX205" s="5">
        <f t="shared" si="265"/>
        <v>2.9084820425952226E-5</v>
      </c>
      <c r="AY205" s="5">
        <f t="shared" si="266"/>
        <v>7.6784693763773127E-6</v>
      </c>
      <c r="AZ205" s="5">
        <f t="shared" si="267"/>
        <v>1.0135680932613822E-6</v>
      </c>
      <c r="BA205" s="5">
        <f t="shared" si="268"/>
        <v>8.919488414692369E-8</v>
      </c>
      <c r="BB205" s="5">
        <f t="shared" si="269"/>
        <v>5.8869212223204991E-9</v>
      </c>
      <c r="BC205" s="5">
        <f t="shared" si="270"/>
        <v>3.1083254883292802E-10</v>
      </c>
      <c r="BD205" s="5">
        <f t="shared" si="271"/>
        <v>1.968021808605791E-7</v>
      </c>
      <c r="BE205" s="5">
        <f t="shared" si="272"/>
        <v>1.1946598178872551E-7</v>
      </c>
      <c r="BF205" s="5">
        <f t="shared" si="273"/>
        <v>3.6260067704368869E-8</v>
      </c>
      <c r="BG205" s="5">
        <f t="shared" si="274"/>
        <v>7.3370538359648589E-9</v>
      </c>
      <c r="BH205" s="5">
        <f t="shared" si="275"/>
        <v>1.113463702634521E-9</v>
      </c>
      <c r="BI205" s="5">
        <f t="shared" si="276"/>
        <v>1.3518248003113226E-10</v>
      </c>
      <c r="BJ205" s="8">
        <f t="shared" si="277"/>
        <v>0.37528285699130981</v>
      </c>
      <c r="BK205" s="8">
        <f t="shared" si="278"/>
        <v>0.4883309868629756</v>
      </c>
      <c r="BL205" s="8">
        <f t="shared" si="279"/>
        <v>0.13510679732500996</v>
      </c>
      <c r="BM205" s="8">
        <f t="shared" si="280"/>
        <v>5.816959169802273E-2</v>
      </c>
      <c r="BN205" s="8">
        <f t="shared" si="281"/>
        <v>0.94182684286244145</v>
      </c>
    </row>
    <row r="206" spans="1:66" x14ac:dyDescent="0.25">
      <c r="A206" t="s">
        <v>34</v>
      </c>
      <c r="B206" t="s">
        <v>265</v>
      </c>
      <c r="C206" t="s">
        <v>448</v>
      </c>
      <c r="D206" s="7" t="s">
        <v>490</v>
      </c>
      <c r="E206">
        <f>VLOOKUP(A206,home!$A$2:$E$405,3,FALSE)</f>
        <v>1.4202999999999999</v>
      </c>
      <c r="F206">
        <f>VLOOKUP(B206,home!$B$2:$E$405,3,FALSE)</f>
        <v>1.2321</v>
      </c>
      <c r="G206">
        <f>VLOOKUP(C206,away!$B$2:$E$405,4,FALSE)</f>
        <v>1.2321</v>
      </c>
      <c r="H206">
        <f>VLOOKUP(A206,away!$A$2:$E$405,3,FALSE)</f>
        <v>1.2029000000000001</v>
      </c>
      <c r="I206">
        <f>VLOOKUP(C206,away!$B$2:$E$405,3,FALSE)</f>
        <v>1.4548000000000001</v>
      </c>
      <c r="J206">
        <f>VLOOKUP(B206,home!$B$2:$E$405,4,FALSE)</f>
        <v>1.8705000000000001</v>
      </c>
      <c r="K206" s="3">
        <f t="shared" si="226"/>
        <v>2.1561154033229997</v>
      </c>
      <c r="L206" s="3">
        <f t="shared" si="227"/>
        <v>3.2733355698600004</v>
      </c>
      <c r="M206" s="5">
        <f t="shared" si="228"/>
        <v>4.3855029005260924E-3</v>
      </c>
      <c r="N206" s="5">
        <f t="shared" si="229"/>
        <v>9.4556503551419986E-3</v>
      </c>
      <c r="O206" s="5">
        <f t="shared" si="230"/>
        <v>1.4355222636016263E-2</v>
      </c>
      <c r="P206" s="5">
        <f t="shared" si="231"/>
        <v>3.0951516643645652E-2</v>
      </c>
      <c r="Q206" s="5">
        <f t="shared" si="232"/>
        <v>1.0193736689579132E-2</v>
      </c>
      <c r="R206" s="5">
        <f t="shared" si="233"/>
        <v>2.349473043386574E-2</v>
      </c>
      <c r="S206" s="5">
        <f t="shared" si="234"/>
        <v>5.4611546513112071E-2</v>
      </c>
      <c r="T206" s="5">
        <f t="shared" si="235"/>
        <v>3.3367520895786304E-2</v>
      </c>
      <c r="U206" s="5">
        <f t="shared" si="236"/>
        <v>5.0657350185379577E-2</v>
      </c>
      <c r="V206" s="5">
        <f t="shared" si="237"/>
        <v>4.2825702704169147E-2</v>
      </c>
      <c r="W206" s="5">
        <f t="shared" si="238"/>
        <v>7.3262908979401234E-3</v>
      </c>
      <c r="X206" s="5">
        <f t="shared" si="239"/>
        <v>2.398140859136897E-2</v>
      </c>
      <c r="Y206" s="5">
        <f t="shared" si="240"/>
        <v>3.9249598878737135E-2</v>
      </c>
      <c r="Z206" s="5">
        <f t="shared" si="241"/>
        <v>2.5635378944481667E-2</v>
      </c>
      <c r="AA206" s="5">
        <f t="shared" si="242"/>
        <v>5.5272835412219015E-2</v>
      </c>
      <c r="AB206" s="5">
        <f t="shared" si="243"/>
        <v>5.9587305908811207E-2</v>
      </c>
      <c r="AC206" s="5">
        <f t="shared" si="244"/>
        <v>1.8890656329643811E-2</v>
      </c>
      <c r="AD206" s="5">
        <f t="shared" si="245"/>
        <v>3.9490821635684474E-3</v>
      </c>
      <c r="AE206" s="5">
        <f t="shared" si="246"/>
        <v>1.2926671114308289E-2</v>
      </c>
      <c r="AF206" s="5">
        <f t="shared" si="247"/>
        <v>2.1156666179173569E-2</v>
      </c>
      <c r="AG206" s="5">
        <f t="shared" si="248"/>
        <v>2.3084289314647635E-2</v>
      </c>
      <c r="AH206" s="5">
        <f t="shared" si="249"/>
        <v>2.0978299436452987E-2</v>
      </c>
      <c r="AI206" s="5">
        <f t="shared" si="250"/>
        <v>4.5231634550458484E-2</v>
      </c>
      <c r="AJ206" s="5">
        <f t="shared" si="251"/>
        <v>4.8762311985860174E-2</v>
      </c>
      <c r="AK206" s="5">
        <f t="shared" si="252"/>
        <v>3.5045723991451616E-2</v>
      </c>
      <c r="AL206" s="5">
        <f t="shared" si="253"/>
        <v>5.3329752783993767E-3</v>
      </c>
      <c r="AM206" s="5">
        <f t="shared" si="254"/>
        <v>1.7029353763716093E-3</v>
      </c>
      <c r="AN206" s="5">
        <f t="shared" si="255"/>
        <v>5.574278940650117E-3</v>
      </c>
      <c r="AO206" s="5">
        <f t="shared" si="256"/>
        <v>9.1232427663757755E-3</v>
      </c>
      <c r="AP206" s="5">
        <f t="shared" si="257"/>
        <v>9.9544783532152584E-3</v>
      </c>
      <c r="AQ206" s="5">
        <f t="shared" si="258"/>
        <v>8.1460870182452263E-3</v>
      </c>
      <c r="AR206" s="5">
        <f t="shared" si="259"/>
        <v>1.3733802748103111E-2</v>
      </c>
      <c r="AS206" s="5">
        <f t="shared" si="260"/>
        <v>2.9611663651384856E-2</v>
      </c>
      <c r="AT206" s="5">
        <f t="shared" si="261"/>
        <v>3.1923082058385344E-2</v>
      </c>
      <c r="AU206" s="5">
        <f t="shared" si="262"/>
        <v>2.294328298254291E-2</v>
      </c>
      <c r="AV206" s="5">
        <f t="shared" si="263"/>
        <v>1.2367091460364805E-2</v>
      </c>
      <c r="AW206" s="5">
        <f t="shared" si="264"/>
        <v>1.045513395901451E-3</v>
      </c>
      <c r="AX206" s="5">
        <f t="shared" si="265"/>
        <v>6.1195419930974585E-4</v>
      </c>
      <c r="AY206" s="5">
        <f t="shared" si="266"/>
        <v>2.0031314477257874E-3</v>
      </c>
      <c r="AZ206" s="5">
        <f t="shared" si="267"/>
        <v>3.2784607094729894E-3</v>
      </c>
      <c r="BA206" s="5">
        <f t="shared" si="268"/>
        <v>3.5771673515687962E-3</v>
      </c>
      <c r="BB206" s="5">
        <f t="shared" si="269"/>
        <v>2.9273172828080084E-3</v>
      </c>
      <c r="BC206" s="5">
        <f t="shared" si="270"/>
        <v>1.9164183572162757E-3</v>
      </c>
      <c r="BD206" s="5">
        <f t="shared" si="271"/>
        <v>7.492557507467826E-3</v>
      </c>
      <c r="BE206" s="5">
        <f t="shared" si="272"/>
        <v>1.6154818652134757E-2</v>
      </c>
      <c r="BF206" s="5">
        <f t="shared" si="273"/>
        <v>1.7415826666878732E-2</v>
      </c>
      <c r="BG206" s="5">
        <f t="shared" si="274"/>
        <v>1.251684404602023E-2</v>
      </c>
      <c r="BH206" s="5">
        <f t="shared" si="275"/>
        <v>6.7469400621539997E-3</v>
      </c>
      <c r="BI206" s="5">
        <f t="shared" si="276"/>
        <v>2.9094362786614546E-3</v>
      </c>
      <c r="BJ206" s="8">
        <f t="shared" si="277"/>
        <v>0.23350638688321121</v>
      </c>
      <c r="BK206" s="8">
        <f t="shared" si="278"/>
        <v>0.15900103181722197</v>
      </c>
      <c r="BL206" s="8">
        <f t="shared" si="279"/>
        <v>0.52720076065461308</v>
      </c>
      <c r="BM206" s="8">
        <f t="shared" si="280"/>
        <v>0.85154958058892871</v>
      </c>
      <c r="BN206" s="8">
        <f t="shared" si="281"/>
        <v>9.2836359658774875E-2</v>
      </c>
    </row>
    <row r="207" spans="1:66" x14ac:dyDescent="0.25">
      <c r="A207" t="s">
        <v>34</v>
      </c>
      <c r="B207" t="s">
        <v>195</v>
      </c>
      <c r="C207" t="s">
        <v>452</v>
      </c>
      <c r="D207" s="7" t="s">
        <v>490</v>
      </c>
      <c r="E207">
        <f>VLOOKUP(A207,home!$A$2:$E$405,3,FALSE)</f>
        <v>1.4202999999999999</v>
      </c>
      <c r="F207">
        <f>VLOOKUP(B207,home!$B$2:$E$405,3,FALSE)</f>
        <v>0.70409999999999995</v>
      </c>
      <c r="G207">
        <f>VLOOKUP(C207,away!$B$2:$E$405,4,FALSE)</f>
        <v>1.0561</v>
      </c>
      <c r="H207">
        <f>VLOOKUP(A207,away!$A$2:$E$405,3,FALSE)</f>
        <v>1.2029000000000001</v>
      </c>
      <c r="I207">
        <f>VLOOKUP(C207,away!$B$2:$E$405,3,FALSE)</f>
        <v>0.41570000000000001</v>
      </c>
      <c r="J207">
        <f>VLOOKUP(B207,home!$B$2:$E$405,4,FALSE)</f>
        <v>1.0391999999999999</v>
      </c>
      <c r="K207" s="3">
        <f t="shared" si="226"/>
        <v>1.0561350942029999</v>
      </c>
      <c r="L207" s="3">
        <f t="shared" si="227"/>
        <v>0.51964731477600001</v>
      </c>
      <c r="M207" s="5">
        <f t="shared" si="228"/>
        <v>0.20684565145795863</v>
      </c>
      <c r="N207" s="5">
        <f t="shared" si="229"/>
        <v>0.21845695158803202</v>
      </c>
      <c r="O207" s="5">
        <f t="shared" si="230"/>
        <v>0.10748678735322062</v>
      </c>
      <c r="P207" s="5">
        <f t="shared" si="231"/>
        <v>0.11352056828687147</v>
      </c>
      <c r="Q207" s="5">
        <f t="shared" si="232"/>
        <v>0.11536002657236318</v>
      </c>
      <c r="R207" s="5">
        <f t="shared" si="233"/>
        <v>2.7927610211000001E-2</v>
      </c>
      <c r="S207" s="5">
        <f t="shared" si="234"/>
        <v>1.5575526163277249E-2</v>
      </c>
      <c r="T207" s="5">
        <f t="shared" si="235"/>
        <v>5.994652804081653E-2</v>
      </c>
      <c r="U207" s="5">
        <f t="shared" si="236"/>
        <v>2.9495329241059149E-2</v>
      </c>
      <c r="V207" s="5">
        <f t="shared" si="237"/>
        <v>9.4979171880065904E-4</v>
      </c>
      <c r="W207" s="5">
        <f t="shared" si="238"/>
        <v>4.0611924177087796E-2</v>
      </c>
      <c r="X207" s="5">
        <f t="shared" si="239"/>
        <v>2.1103877346510185E-2</v>
      </c>
      <c r="Y207" s="5">
        <f t="shared" si="240"/>
        <v>5.4832865972380363E-3</v>
      </c>
      <c r="Z207" s="5">
        <f t="shared" si="241"/>
        <v>4.8375025514189856E-3</v>
      </c>
      <c r="AA207" s="5">
        <f t="shared" si="242"/>
        <v>5.1090562128501427E-3</v>
      </c>
      <c r="AB207" s="5">
        <f t="shared" si="243"/>
        <v>2.6979267823234532E-3</v>
      </c>
      <c r="AC207" s="5">
        <f t="shared" si="244"/>
        <v>3.2578910564603345E-5</v>
      </c>
      <c r="AD207" s="5">
        <f t="shared" si="245"/>
        <v>1.0722919591633424E-2</v>
      </c>
      <c r="AE207" s="5">
        <f t="shared" si="246"/>
        <v>5.5721363723512714E-3</v>
      </c>
      <c r="AF207" s="5">
        <f t="shared" si="247"/>
        <v>1.44777285172901E-3</v>
      </c>
      <c r="AG207" s="5">
        <f t="shared" si="248"/>
        <v>2.5077709160219077E-4</v>
      </c>
      <c r="AH207" s="5">
        <f t="shared" si="249"/>
        <v>6.28448802766731E-4</v>
      </c>
      <c r="AI207" s="5">
        <f t="shared" si="250"/>
        <v>6.6372683551180396E-4</v>
      </c>
      <c r="AJ207" s="5">
        <f t="shared" si="251"/>
        <v>3.5049260197415899E-4</v>
      </c>
      <c r="AK207" s="5">
        <f t="shared" si="252"/>
        <v>1.2338917906781102E-4</v>
      </c>
      <c r="AL207" s="5">
        <f t="shared" si="253"/>
        <v>7.151953962566391E-7</v>
      </c>
      <c r="AM207" s="5">
        <f t="shared" si="254"/>
        <v>2.2649703386081925E-3</v>
      </c>
      <c r="AN207" s="5">
        <f t="shared" si="255"/>
        <v>1.1769857545050348E-3</v>
      </c>
      <c r="AO207" s="5">
        <f t="shared" si="256"/>
        <v>3.0580874342907283E-4</v>
      </c>
      <c r="AP207" s="5">
        <f t="shared" si="257"/>
        <v>5.2970897452646834E-5</v>
      </c>
      <c r="AQ207" s="5">
        <f t="shared" si="258"/>
        <v>6.8815461556356948E-6</v>
      </c>
      <c r="AR207" s="5">
        <f t="shared" si="259"/>
        <v>6.531434656638478E-5</v>
      </c>
      <c r="AS207" s="5">
        <f t="shared" si="260"/>
        <v>6.8980773563696166E-5</v>
      </c>
      <c r="AT207" s="5">
        <f t="shared" si="261"/>
        <v>3.642650789294502E-5</v>
      </c>
      <c r="AU207" s="5">
        <f t="shared" si="262"/>
        <v>1.2823771115000606E-5</v>
      </c>
      <c r="AV207" s="5">
        <f t="shared" si="263"/>
        <v>3.3859086786447178E-6</v>
      </c>
      <c r="AW207" s="5">
        <f t="shared" si="264"/>
        <v>1.0903109428984806E-8</v>
      </c>
      <c r="AX207" s="5">
        <f t="shared" si="265"/>
        <v>3.986857769888272E-4</v>
      </c>
      <c r="AY207" s="5">
        <f t="shared" si="266"/>
        <v>2.0717599345162723E-4</v>
      </c>
      <c r="AZ207" s="5">
        <f t="shared" si="267"/>
        <v>5.3829224341594119E-5</v>
      </c>
      <c r="BA207" s="5">
        <f t="shared" si="268"/>
        <v>9.3240706285280971E-6</v>
      </c>
      <c r="BB207" s="5">
        <f t="shared" si="269"/>
        <v>1.2113070662240988E-6</v>
      </c>
      <c r="BC207" s="5">
        <f t="shared" si="270"/>
        <v>1.258904928665095E-7</v>
      </c>
      <c r="BD207" s="5">
        <f t="shared" si="271"/>
        <v>5.6567374682618166E-6</v>
      </c>
      <c r="BE207" s="5">
        <f t="shared" si="272"/>
        <v>5.974278958924333E-6</v>
      </c>
      <c r="BF207" s="5">
        <f t="shared" si="273"/>
        <v>3.1548228355392747E-6</v>
      </c>
      <c r="BG207" s="5">
        <f t="shared" si="274"/>
        <v>1.1106397042020159E-6</v>
      </c>
      <c r="BH207" s="5">
        <f t="shared" si="275"/>
        <v>2.9324639215574696E-7</v>
      </c>
      <c r="BI207" s="5">
        <f t="shared" si="276"/>
        <v>6.1941561200819953E-8</v>
      </c>
      <c r="BJ207" s="8">
        <f t="shared" si="277"/>
        <v>0.48343416977248382</v>
      </c>
      <c r="BK207" s="8">
        <f t="shared" si="278"/>
        <v>0.33713200772632046</v>
      </c>
      <c r="BL207" s="8">
        <f t="shared" si="279"/>
        <v>0.17468595019451094</v>
      </c>
      <c r="BM207" s="8">
        <f t="shared" si="280"/>
        <v>0.21028486968494617</v>
      </c>
      <c r="BN207" s="8">
        <f t="shared" si="281"/>
        <v>0.78959759546944597</v>
      </c>
    </row>
    <row r="208" spans="1:66" x14ac:dyDescent="0.25">
      <c r="A208" t="s">
        <v>34</v>
      </c>
      <c r="B208" t="s">
        <v>199</v>
      </c>
      <c r="C208" t="s">
        <v>257</v>
      </c>
      <c r="D208" s="7" t="s">
        <v>490</v>
      </c>
      <c r="E208">
        <f>VLOOKUP(A208,home!$A$2:$E$405,3,FALSE)</f>
        <v>1.4202999999999999</v>
      </c>
      <c r="F208">
        <f>VLOOKUP(B208,home!$B$2:$E$405,3,FALSE)</f>
        <v>0.70409999999999995</v>
      </c>
      <c r="G208">
        <f>VLOOKUP(C208,away!$B$2:$E$405,4,FALSE)</f>
        <v>0.17599999999999999</v>
      </c>
      <c r="H208">
        <f>VLOOKUP(A208,away!$A$2:$E$405,3,FALSE)</f>
        <v>1.2029000000000001</v>
      </c>
      <c r="I208">
        <f>VLOOKUP(C208,away!$B$2:$E$405,3,FALSE)</f>
        <v>1.2470000000000001</v>
      </c>
      <c r="J208">
        <f>VLOOKUP(B208,home!$B$2:$E$405,4,FALSE)</f>
        <v>0.20780000000000001</v>
      </c>
      <c r="K208" s="3">
        <f t="shared" si="226"/>
        <v>0.17600584847999998</v>
      </c>
      <c r="L208" s="3">
        <f t="shared" si="227"/>
        <v>0.31170338714000007</v>
      </c>
      <c r="M208" s="5">
        <f t="shared" si="228"/>
        <v>0.61403138554413927</v>
      </c>
      <c r="N208" s="5">
        <f t="shared" si="229"/>
        <v>0.1080731150060462</v>
      </c>
      <c r="O208" s="5">
        <f t="shared" si="230"/>
        <v>0.19139566268437547</v>
      </c>
      <c r="P208" s="5">
        <f t="shared" si="231"/>
        <v>3.3686756006155366E-2</v>
      </c>
      <c r="Q208" s="5">
        <f t="shared" si="232"/>
        <v>9.5107501522578887E-3</v>
      </c>
      <c r="R208" s="5">
        <f t="shared" si="233"/>
        <v>2.9829338171312371E-2</v>
      </c>
      <c r="S208" s="5">
        <f t="shared" si="234"/>
        <v>4.6202749441407446E-4</v>
      </c>
      <c r="T208" s="5">
        <f t="shared" si="235"/>
        <v>2.9645330367010551E-3</v>
      </c>
      <c r="U208" s="5">
        <f t="shared" si="236"/>
        <v>5.2501379744386845E-3</v>
      </c>
      <c r="V208" s="5">
        <f t="shared" si="237"/>
        <v>2.8163973805616248E-6</v>
      </c>
      <c r="W208" s="5">
        <f t="shared" si="238"/>
        <v>5.5798255007647975E-4</v>
      </c>
      <c r="X208" s="5">
        <f t="shared" si="239"/>
        <v>1.7392505082385341E-4</v>
      </c>
      <c r="Y208" s="5">
        <f t="shared" si="240"/>
        <v>2.7106513725145883E-5</v>
      </c>
      <c r="Z208" s="5">
        <f t="shared" si="241"/>
        <v>3.0993019147141881E-3</v>
      </c>
      <c r="AA208" s="5">
        <f t="shared" si="242"/>
        <v>5.4549526319495911E-4</v>
      </c>
      <c r="AB208" s="5">
        <f t="shared" si="243"/>
        <v>4.8005178320224836E-5</v>
      </c>
      <c r="AC208" s="5">
        <f t="shared" si="244"/>
        <v>9.6570075252829334E-9</v>
      </c>
      <c r="AD208" s="5">
        <f t="shared" si="245"/>
        <v>2.4552048040811212E-5</v>
      </c>
      <c r="AE208" s="5">
        <f t="shared" si="246"/>
        <v>7.6529565355448571E-6</v>
      </c>
      <c r="AF208" s="5">
        <f t="shared" si="247"/>
        <v>1.192726236882266E-6</v>
      </c>
      <c r="AG208" s="5">
        <f t="shared" si="248"/>
        <v>1.2392560265564949E-7</v>
      </c>
      <c r="AH208" s="5">
        <f t="shared" si="249"/>
        <v>2.4151572614647504E-4</v>
      </c>
      <c r="AI208" s="5">
        <f t="shared" si="250"/>
        <v>4.250818030167365E-5</v>
      </c>
      <c r="AJ208" s="5">
        <f t="shared" si="251"/>
        <v>3.7408441706684451E-6</v>
      </c>
      <c r="AK208" s="5">
        <f t="shared" si="252"/>
        <v>2.1947015076332058E-7</v>
      </c>
      <c r="AL208" s="5">
        <f t="shared" si="253"/>
        <v>2.1191962750602938E-11</v>
      </c>
      <c r="AM208" s="5">
        <f t="shared" si="254"/>
        <v>8.6426080946893952E-7</v>
      </c>
      <c r="AN208" s="5">
        <f t="shared" si="255"/>
        <v>2.693930216838267E-7</v>
      </c>
      <c r="AO208" s="5">
        <f t="shared" si="256"/>
        <v>4.198535866536413E-8</v>
      </c>
      <c r="AP208" s="5">
        <f t="shared" si="257"/>
        <v>4.3623261687605847E-9</v>
      </c>
      <c r="AQ208" s="5">
        <f t="shared" si="258"/>
        <v>3.3993796065303348E-10</v>
      </c>
      <c r="AR208" s="5">
        <f t="shared" si="259"/>
        <v>1.5056253977486599E-5</v>
      </c>
      <c r="AS208" s="5">
        <f t="shared" si="260"/>
        <v>2.6499887562379031E-6</v>
      </c>
      <c r="AT208" s="5">
        <f t="shared" si="261"/>
        <v>2.3320675975205594E-7</v>
      </c>
      <c r="AU208" s="5">
        <f t="shared" si="262"/>
        <v>1.3681917873810709E-8</v>
      </c>
      <c r="AV208" s="5">
        <f t="shared" si="263"/>
        <v>6.0202439105343247E-10</v>
      </c>
      <c r="AW208" s="5">
        <f t="shared" si="264"/>
        <v>3.2295149694201517E-14</v>
      </c>
      <c r="AX208" s="5">
        <f t="shared" si="265"/>
        <v>2.5352492846432056E-8</v>
      </c>
      <c r="AY208" s="5">
        <f t="shared" si="266"/>
        <v>7.9024578926754933E-9</v>
      </c>
      <c r="AZ208" s="5">
        <f t="shared" si="267"/>
        <v>1.231611445939089E-9</v>
      </c>
      <c r="BA208" s="5">
        <f t="shared" si="268"/>
        <v>1.2796581977986908E-10</v>
      </c>
      <c r="BB208" s="5">
        <f t="shared" si="269"/>
        <v>9.9718448658830027E-12</v>
      </c>
      <c r="BC208" s="5">
        <f t="shared" si="270"/>
        <v>6.2165156414607081E-13</v>
      </c>
      <c r="BD208" s="5">
        <f t="shared" si="271"/>
        <v>7.821808937371112E-7</v>
      </c>
      <c r="BE208" s="5">
        <f t="shared" si="272"/>
        <v>1.3766841186704492E-7</v>
      </c>
      <c r="BF208" s="5">
        <f t="shared" si="273"/>
        <v>1.2115222819776669E-8</v>
      </c>
      <c r="BG208" s="5">
        <f t="shared" si="274"/>
        <v>7.1078335730635031E-10</v>
      </c>
      <c r="BH208" s="5">
        <f t="shared" si="275"/>
        <v>3.1275506972041779E-11</v>
      </c>
      <c r="BI208" s="5">
        <f t="shared" si="276"/>
        <v>1.1009344282512735E-12</v>
      </c>
      <c r="BJ208" s="8">
        <f t="shared" si="277"/>
        <v>0.12134214893262196</v>
      </c>
      <c r="BK208" s="8">
        <f t="shared" si="278"/>
        <v>0.64818300302274656</v>
      </c>
      <c r="BL208" s="8">
        <f t="shared" si="279"/>
        <v>0.22737550993353534</v>
      </c>
      <c r="BM208" s="8">
        <f t="shared" si="280"/>
        <v>1.3472948336905899E-2</v>
      </c>
      <c r="BN208" s="8">
        <f t="shared" si="281"/>
        <v>0.98652700756428657</v>
      </c>
    </row>
    <row r="209" spans="1:66" x14ac:dyDescent="0.25">
      <c r="A209" t="s">
        <v>34</v>
      </c>
      <c r="B209" t="s">
        <v>481</v>
      </c>
      <c r="C209" t="s">
        <v>255</v>
      </c>
      <c r="D209" s="7" t="s">
        <v>490</v>
      </c>
      <c r="E209">
        <f>VLOOKUP(A209,home!$A$2:$E$405,3,FALSE)</f>
        <v>1.4202999999999999</v>
      </c>
      <c r="F209">
        <f>VLOOKUP(B209,home!$B$2:$E$405,3,FALSE)</f>
        <v>0.70409999999999995</v>
      </c>
      <c r="G209">
        <f>VLOOKUP(C209,away!$B$2:$E$405,4,FALSE)</f>
        <v>0.17599999999999999</v>
      </c>
      <c r="H209">
        <f>VLOOKUP(A209,away!$A$2:$E$405,3,FALSE)</f>
        <v>1.2029000000000001</v>
      </c>
      <c r="I209">
        <f>VLOOKUP(C209,away!$B$2:$E$405,3,FALSE)</f>
        <v>1.0391999999999999</v>
      </c>
      <c r="J209">
        <f>VLOOKUP(B209,home!$B$2:$E$405,4,FALSE)</f>
        <v>1.9398</v>
      </c>
      <c r="K209" s="3">
        <f t="shared" si="226"/>
        <v>0.17600584847999998</v>
      </c>
      <c r="L209" s="3">
        <f t="shared" si="227"/>
        <v>2.4248541284639997</v>
      </c>
      <c r="M209" s="5">
        <f t="shared" si="228"/>
        <v>7.4209732106546356E-2</v>
      </c>
      <c r="N209" s="5">
        <f t="shared" si="229"/>
        <v>1.3061346864886187E-2</v>
      </c>
      <c r="O209" s="5">
        <f t="shared" si="230"/>
        <v>0.17994777527076636</v>
      </c>
      <c r="P209" s="5">
        <f t="shared" si="231"/>
        <v>3.1671860868619589E-2</v>
      </c>
      <c r="Q209" s="5">
        <f t="shared" si="232"/>
        <v>1.1494367186229402E-3</v>
      </c>
      <c r="R209" s="5">
        <f t="shared" si="233"/>
        <v>0.21817355288661497</v>
      </c>
      <c r="S209" s="5">
        <f t="shared" si="234"/>
        <v>3.3792965639634362E-3</v>
      </c>
      <c r="T209" s="5">
        <f t="shared" si="235"/>
        <v>2.7872163725609495E-3</v>
      </c>
      <c r="U209" s="5">
        <f t="shared" si="236"/>
        <v>3.8399821291704814E-2</v>
      </c>
      <c r="V209" s="5">
        <f t="shared" si="237"/>
        <v>1.6024943774518578E-4</v>
      </c>
      <c r="W209" s="5">
        <f t="shared" si="238"/>
        <v>6.7435861645099218E-5</v>
      </c>
      <c r="X209" s="5">
        <f t="shared" si="239"/>
        <v>1.6352212751664591E-4</v>
      </c>
      <c r="Y209" s="5">
        <f t="shared" si="240"/>
        <v>1.9825865300197778E-4</v>
      </c>
      <c r="Z209" s="5">
        <f t="shared" si="241"/>
        <v>0.17634634681292236</v>
      </c>
      <c r="AA209" s="5">
        <f t="shared" si="242"/>
        <v>3.1037988397156737E-2</v>
      </c>
      <c r="AB209" s="5">
        <f t="shared" si="243"/>
        <v>2.7314337414769824E-3</v>
      </c>
      <c r="AC209" s="5">
        <f t="shared" si="244"/>
        <v>4.2745386559045385E-6</v>
      </c>
      <c r="AD209" s="5">
        <f t="shared" si="245"/>
        <v>2.9672765117063924E-6</v>
      </c>
      <c r="AE209" s="5">
        <f t="shared" si="246"/>
        <v>7.1952126997055011E-6</v>
      </c>
      <c r="AF209" s="5">
        <f t="shared" si="247"/>
        <v>8.7236706100287448E-6</v>
      </c>
      <c r="AG209" s="5">
        <f t="shared" si="248"/>
        <v>7.0512095646960865E-6</v>
      </c>
      <c r="AH209" s="5">
        <f t="shared" si="249"/>
        <v>0.10690354177721482</v>
      </c>
      <c r="AI209" s="5">
        <f t="shared" si="250"/>
        <v>1.8815648576015816E-2</v>
      </c>
      <c r="AJ209" s="5">
        <f t="shared" si="251"/>
        <v>1.6558320961615833E-3</v>
      </c>
      <c r="AK209" s="5">
        <f t="shared" si="252"/>
        <v>9.7145377675112151E-5</v>
      </c>
      <c r="AL209" s="5">
        <f t="shared" si="253"/>
        <v>7.2972959068478853E-8</v>
      </c>
      <c r="AM209" s="5">
        <f t="shared" si="254"/>
        <v>1.0445160402353161E-7</v>
      </c>
      <c r="AN209" s="5">
        <f t="shared" si="255"/>
        <v>2.5327990324114755E-7</v>
      </c>
      <c r="AO209" s="5">
        <f t="shared" si="256"/>
        <v>3.0708340951562961E-7</v>
      </c>
      <c r="AP209" s="5">
        <f t="shared" si="257"/>
        <v>2.4821082444892518E-7</v>
      </c>
      <c r="AQ209" s="5">
        <f t="shared" si="258"/>
        <v>1.5046876059860739E-7</v>
      </c>
      <c r="AR209" s="5">
        <f t="shared" si="259"/>
        <v>5.1845098925180598E-2</v>
      </c>
      <c r="AS209" s="5">
        <f t="shared" si="260"/>
        <v>9.1250406258559444E-3</v>
      </c>
      <c r="AT209" s="5">
        <f t="shared" si="261"/>
        <v>8.0303025888412273E-4</v>
      </c>
      <c r="AU209" s="5">
        <f t="shared" si="262"/>
        <v>4.711267402333803E-5</v>
      </c>
      <c r="AV209" s="5">
        <f t="shared" si="263"/>
        <v>2.0730265414098152E-6</v>
      </c>
      <c r="AW209" s="5">
        <f t="shared" si="264"/>
        <v>8.6511167634921341E-10</v>
      </c>
      <c r="AX209" s="5">
        <f t="shared" si="265"/>
        <v>3.0640155318764444E-9</v>
      </c>
      <c r="AY209" s="5">
        <f t="shared" si="266"/>
        <v>7.4297907121484142E-9</v>
      </c>
      <c r="AZ209" s="5">
        <f t="shared" si="267"/>
        <v>9.0080793409882824E-9</v>
      </c>
      <c r="BA209" s="5">
        <f t="shared" si="268"/>
        <v>7.2810927931755678E-9</v>
      </c>
      <c r="BB209" s="5">
        <f t="shared" si="269"/>
        <v>4.413896979815315E-9</v>
      </c>
      <c r="BC209" s="5">
        <f t="shared" si="270"/>
        <v>2.1406112628239888E-9</v>
      </c>
      <c r="BD209" s="5">
        <f t="shared" si="271"/>
        <v>2.095280036155809E-2</v>
      </c>
      <c r="BE209" s="5">
        <f t="shared" si="272"/>
        <v>3.6878154056680813E-3</v>
      </c>
      <c r="BF209" s="5">
        <f t="shared" si="273"/>
        <v>3.2453853975611294E-4</v>
      </c>
      <c r="BG209" s="5">
        <f t="shared" si="274"/>
        <v>1.9040227018078294E-5</v>
      </c>
      <c r="BH209" s="5">
        <f t="shared" si="275"/>
        <v>8.3779782789217208E-7</v>
      </c>
      <c r="BI209" s="5">
        <f t="shared" si="276"/>
        <v>2.9491463510572546E-8</v>
      </c>
      <c r="BJ209" s="8">
        <f t="shared" si="277"/>
        <v>1.7454250799608387E-2</v>
      </c>
      <c r="BK209" s="8">
        <f t="shared" si="278"/>
        <v>0.10942549391828026</v>
      </c>
      <c r="BL209" s="8">
        <f t="shared" si="279"/>
        <v>0.68457015674856447</v>
      </c>
      <c r="BM209" s="8">
        <f t="shared" si="280"/>
        <v>0.46958253699864005</v>
      </c>
      <c r="BN209" s="8">
        <f t="shared" si="281"/>
        <v>0.51821370471605643</v>
      </c>
    </row>
    <row r="210" spans="1:66" x14ac:dyDescent="0.25">
      <c r="A210" t="s">
        <v>10</v>
      </c>
      <c r="B210" t="s">
        <v>207</v>
      </c>
      <c r="C210" t="s">
        <v>12</v>
      </c>
      <c r="D210" s="7" t="s">
        <v>491</v>
      </c>
      <c r="E210">
        <f>VLOOKUP(A210,home!$A$2:$E$405,3,FALSE)</f>
        <v>1.4167000000000001</v>
      </c>
      <c r="F210">
        <f>VLOOKUP(B210,home!$B$2:$E$405,3,FALSE)</f>
        <v>0.52939999999999998</v>
      </c>
      <c r="G210">
        <f>VLOOKUP(C210,away!$B$2:$E$405,4,FALSE)</f>
        <v>0.84699999999999998</v>
      </c>
      <c r="H210">
        <f>VLOOKUP(A210,away!$A$2:$E$405,3,FALSE)</f>
        <v>1.2778</v>
      </c>
      <c r="I210">
        <f>VLOOKUP(C210,away!$B$2:$E$405,3,FALSE)</f>
        <v>1.0955999999999999</v>
      </c>
      <c r="J210">
        <f>VLOOKUP(B210,home!$B$2:$E$405,4,FALSE)</f>
        <v>0.58689999999999998</v>
      </c>
      <c r="K210" s="3">
        <f t="shared" si="226"/>
        <v>0.63525083006000005</v>
      </c>
      <c r="L210" s="3">
        <f t="shared" si="227"/>
        <v>0.82163516239199996</v>
      </c>
      <c r="M210" s="5">
        <f t="shared" si="228"/>
        <v>0.23296058741446285</v>
      </c>
      <c r="N210" s="5">
        <f t="shared" si="229"/>
        <v>0.14798840652630271</v>
      </c>
      <c r="O210" s="5">
        <f t="shared" si="230"/>
        <v>0.19140861007121784</v>
      </c>
      <c r="P210" s="5">
        <f t="shared" si="231"/>
        <v>0.12159247842837202</v>
      </c>
      <c r="Q210" s="5">
        <f t="shared" si="232"/>
        <v>4.7004879042545258E-2</v>
      </c>
      <c r="R210" s="5">
        <f t="shared" si="233"/>
        <v>7.8634022209546045E-2</v>
      </c>
      <c r="S210" s="5">
        <f t="shared" si="234"/>
        <v>1.5866128874463252E-2</v>
      </c>
      <c r="T210" s="5">
        <f t="shared" si="235"/>
        <v>3.8620861425337986E-2</v>
      </c>
      <c r="U210" s="5">
        <f t="shared" si="236"/>
        <v>4.9952327879570602E-2</v>
      </c>
      <c r="V210" s="5">
        <f t="shared" si="237"/>
        <v>9.2013749064756751E-4</v>
      </c>
      <c r="W210" s="5">
        <f t="shared" si="238"/>
        <v>9.9532961428822602E-3</v>
      </c>
      <c r="X210" s="5">
        <f t="shared" si="239"/>
        <v>8.1779780926927309E-3</v>
      </c>
      <c r="Y210" s="5">
        <f t="shared" si="240"/>
        <v>3.3596571791139054E-3</v>
      </c>
      <c r="Z210" s="5">
        <f t="shared" si="241"/>
        <v>2.1536159202558833E-2</v>
      </c>
      <c r="AA210" s="5">
        <f t="shared" si="242"/>
        <v>1.3680863009729809E-2</v>
      </c>
      <c r="AB210" s="5">
        <f t="shared" si="243"/>
        <v>4.345389791434005E-3</v>
      </c>
      <c r="AC210" s="5">
        <f t="shared" si="244"/>
        <v>3.0016289242429475E-5</v>
      </c>
      <c r="AD210" s="5">
        <f t="shared" si="245"/>
        <v>1.5807099091497375E-3</v>
      </c>
      <c r="AE210" s="5">
        <f t="shared" si="246"/>
        <v>1.2987668428988879E-3</v>
      </c>
      <c r="AF210" s="5">
        <f t="shared" si="247"/>
        <v>5.3355625293728648E-4</v>
      </c>
      <c r="AG210" s="5">
        <f t="shared" si="248"/>
        <v>1.4612952617579816E-4</v>
      </c>
      <c r="AH210" s="5">
        <f t="shared" si="249"/>
        <v>4.4237164159235979E-3</v>
      </c>
      <c r="AI210" s="5">
        <f t="shared" si="250"/>
        <v>2.8101695251655139E-3</v>
      </c>
      <c r="AJ210" s="5">
        <f t="shared" si="251"/>
        <v>8.9258126173535424E-4</v>
      </c>
      <c r="AK210" s="5">
        <f t="shared" si="252"/>
        <v>1.8900432913779536E-4</v>
      </c>
      <c r="AL210" s="5">
        <f t="shared" si="253"/>
        <v>6.2667338586617884E-7</v>
      </c>
      <c r="AM210" s="5">
        <f t="shared" si="254"/>
        <v>2.008294563742877E-4</v>
      </c>
      <c r="AN210" s="5">
        <f t="shared" si="255"/>
        <v>1.6500854300118491E-4</v>
      </c>
      <c r="AO210" s="5">
        <f t="shared" si="256"/>
        <v>6.7788410512422946E-5</v>
      </c>
      <c r="AP210" s="5">
        <f t="shared" si="257"/>
        <v>1.8565780559890062E-5</v>
      </c>
      <c r="AQ210" s="5">
        <f t="shared" si="258"/>
        <v>3.8135745313148763E-6</v>
      </c>
      <c r="AR210" s="5">
        <f t="shared" si="259"/>
        <v>7.2693619115470835E-4</v>
      </c>
      <c r="AS210" s="5">
        <f t="shared" si="260"/>
        <v>4.6178681883168334E-4</v>
      </c>
      <c r="AT210" s="5">
        <f t="shared" si="261"/>
        <v>1.4667522998679683E-4</v>
      </c>
      <c r="AU210" s="5">
        <f t="shared" si="262"/>
        <v>3.1058520532784702E-5</v>
      </c>
      <c r="AV210" s="5">
        <f t="shared" si="263"/>
        <v>4.932487737221758E-6</v>
      </c>
      <c r="AW210" s="5">
        <f t="shared" si="264"/>
        <v>9.0857965621123692E-9</v>
      </c>
      <c r="AX210" s="5">
        <f t="shared" si="265"/>
        <v>2.1262846477044133E-5</v>
      </c>
      <c r="AY210" s="5">
        <f t="shared" si="266"/>
        <v>1.7470302318082315E-5</v>
      </c>
      <c r="AZ210" s="5">
        <f t="shared" si="267"/>
        <v>7.177107341077449E-6</v>
      </c>
      <c r="BA210" s="5">
        <f t="shared" si="268"/>
        <v>1.9656545852303286E-6</v>
      </c>
      <c r="BB210" s="5">
        <f t="shared" si="269"/>
        <v>4.0376273108557501E-7</v>
      </c>
      <c r="BC210" s="5">
        <f t="shared" si="270"/>
        <v>6.634913142466679E-8</v>
      </c>
      <c r="BD210" s="5">
        <f t="shared" si="271"/>
        <v>9.9546055911336743E-5</v>
      </c>
      <c r="BE210" s="5">
        <f t="shared" si="272"/>
        <v>6.3236714646875845E-5</v>
      </c>
      <c r="BF210" s="5">
        <f t="shared" si="273"/>
        <v>2.0085587734847618E-5</v>
      </c>
      <c r="BG210" s="5">
        <f t="shared" si="274"/>
        <v>4.2531287602683021E-6</v>
      </c>
      <c r="BH210" s="5">
        <f t="shared" si="275"/>
        <v>6.754508938281243E-7</v>
      </c>
      <c r="BI210" s="5">
        <f t="shared" si="276"/>
        <v>8.5816148193817007E-8</v>
      </c>
      <c r="BJ210" s="8">
        <f t="shared" si="277"/>
        <v>0.25916859272759946</v>
      </c>
      <c r="BK210" s="8">
        <f t="shared" si="278"/>
        <v>0.37138744547289204</v>
      </c>
      <c r="BL210" s="8">
        <f t="shared" si="279"/>
        <v>0.34789595649579913</v>
      </c>
      <c r="BM210" s="8">
        <f t="shared" si="280"/>
        <v>0.18038170898988135</v>
      </c>
      <c r="BN210" s="8">
        <f t="shared" si="281"/>
        <v>0.8195889836924467</v>
      </c>
    </row>
    <row r="211" spans="1:66" x14ac:dyDescent="0.25">
      <c r="A211" t="s">
        <v>10</v>
      </c>
      <c r="B211" t="s">
        <v>204</v>
      </c>
      <c r="C211" t="s">
        <v>37</v>
      </c>
      <c r="D211" t="s">
        <v>491</v>
      </c>
      <c r="E211">
        <f>VLOOKUP(A211,home!$A$2:$E$405,3,FALSE)</f>
        <v>1.4167000000000001</v>
      </c>
      <c r="F211">
        <f>VLOOKUP(B211,home!$B$2:$E$405,3,FALSE)</f>
        <v>0.70589999999999997</v>
      </c>
      <c r="G211">
        <f>VLOOKUP(C211,away!$B$2:$E$405,4,FALSE)</f>
        <v>0.17649999999999999</v>
      </c>
      <c r="H211">
        <f>VLOOKUP(A211,away!$A$2:$E$405,3,FALSE)</f>
        <v>1.2778</v>
      </c>
      <c r="I211">
        <f>VLOOKUP(C211,away!$B$2:$E$405,3,FALSE)</f>
        <v>1.5651999999999999</v>
      </c>
      <c r="J211">
        <f>VLOOKUP(B211,home!$B$2:$E$405,4,FALSE)</f>
        <v>0.78259999999999996</v>
      </c>
      <c r="K211" s="3">
        <f t="shared" si="226"/>
        <v>0.17650856554499997</v>
      </c>
      <c r="L211" s="3">
        <f t="shared" si="227"/>
        <v>1.565209829456</v>
      </c>
      <c r="M211" s="5">
        <f t="shared" si="228"/>
        <v>0.17521904623509013</v>
      </c>
      <c r="N211" s="5">
        <f t="shared" si="229"/>
        <v>3.0927662507118786E-2</v>
      </c>
      <c r="O211" s="5">
        <f t="shared" si="230"/>
        <v>0.27425457347506838</v>
      </c>
      <c r="P211" s="5">
        <f t="shared" si="231"/>
        <v>4.8408281358240116E-2</v>
      </c>
      <c r="Q211" s="5">
        <f t="shared" si="232"/>
        <v>2.7294986723957076E-3</v>
      </c>
      <c r="R211" s="5">
        <f t="shared" si="233"/>
        <v>0.21463297708821991</v>
      </c>
      <c r="S211" s="5">
        <f t="shared" si="234"/>
        <v>3.3434745742686942E-3</v>
      </c>
      <c r="T211" s="5">
        <f t="shared" si="235"/>
        <v>4.2722381515208629E-3</v>
      </c>
      <c r="U211" s="5">
        <f t="shared" si="236"/>
        <v>3.788455890449454E-2</v>
      </c>
      <c r="V211" s="5">
        <f t="shared" si="237"/>
        <v>1.0263461737561064E-4</v>
      </c>
      <c r="W211" s="5">
        <f t="shared" si="238"/>
        <v>1.6059329844051611E-4</v>
      </c>
      <c r="X211" s="5">
        <f t="shared" si="239"/>
        <v>2.5136220926385671E-4</v>
      </c>
      <c r="Y211" s="5">
        <f t="shared" si="240"/>
        <v>1.9671730034678231E-4</v>
      </c>
      <c r="Z211" s="5">
        <f t="shared" si="241"/>
        <v>0.11198188182129544</v>
      </c>
      <c r="AA211" s="5">
        <f t="shared" si="242"/>
        <v>1.9765761327306567E-2</v>
      </c>
      <c r="AB211" s="5">
        <f t="shared" si="243"/>
        <v>1.7444130893938586E-3</v>
      </c>
      <c r="AC211" s="5">
        <f t="shared" si="244"/>
        <v>1.7721979793894159E-6</v>
      </c>
      <c r="AD211" s="5">
        <f t="shared" si="245"/>
        <v>7.0865231859688917E-6</v>
      </c>
      <c r="AE211" s="5">
        <f t="shared" si="246"/>
        <v>1.1091895747346357E-5</v>
      </c>
      <c r="AF211" s="5">
        <f t="shared" si="247"/>
        <v>8.6805721255238636E-6</v>
      </c>
      <c r="AG211" s="5">
        <f t="shared" si="248"/>
        <v>4.5289722720572386E-6</v>
      </c>
      <c r="AH211" s="5">
        <f t="shared" si="249"/>
        <v>4.3818785536917947E-2</v>
      </c>
      <c r="AI211" s="5">
        <f t="shared" si="250"/>
        <v>7.7343909790453776E-3</v>
      </c>
      <c r="AJ211" s="5">
        <f t="shared" si="251"/>
        <v>6.8259312853774382E-4</v>
      </c>
      <c r="AK211" s="5">
        <f t="shared" si="252"/>
        <v>4.0161177989690333E-5</v>
      </c>
      <c r="AL211" s="5">
        <f t="shared" si="253"/>
        <v>1.9584413966889186E-8</v>
      </c>
      <c r="AM211" s="5">
        <f t="shared" si="254"/>
        <v>2.5016640845135073E-7</v>
      </c>
      <c r="AN211" s="5">
        <f t="shared" si="255"/>
        <v>3.9156292150775867E-7</v>
      </c>
      <c r="AO211" s="5">
        <f t="shared" si="256"/>
        <v>3.0643906679722607E-7</v>
      </c>
      <c r="AP211" s="5">
        <f t="shared" si="257"/>
        <v>1.5988047982678072E-7</v>
      </c>
      <c r="AQ211" s="5">
        <f t="shared" si="258"/>
        <v>6.2561624640754723E-8</v>
      </c>
      <c r="AR211" s="5">
        <f t="shared" si="259"/>
        <v>1.3717118767441668E-2</v>
      </c>
      <c r="AS211" s="5">
        <f t="shared" si="260"/>
        <v>2.4211889570515269E-3</v>
      </c>
      <c r="AT211" s="5">
        <f t="shared" si="261"/>
        <v>2.1368029486127979E-4</v>
      </c>
      <c r="AU211" s="5">
        <f t="shared" si="262"/>
        <v>1.2572134110399048E-5</v>
      </c>
      <c r="AV211" s="5">
        <f t="shared" si="263"/>
        <v>5.5477233941647477E-7</v>
      </c>
      <c r="AW211" s="5">
        <f t="shared" si="264"/>
        <v>1.502956572099014E-10</v>
      </c>
      <c r="AX211" s="5">
        <f t="shared" si="265"/>
        <v>7.3594189838820751E-9</v>
      </c>
      <c r="AY211" s="5">
        <f t="shared" si="266"/>
        <v>1.1519034932657311E-8</v>
      </c>
      <c r="AZ211" s="5">
        <f t="shared" si="267"/>
        <v>9.0148533512211291E-9</v>
      </c>
      <c r="BA211" s="5">
        <f t="shared" si="268"/>
        <v>4.7033790254785592E-9</v>
      </c>
      <c r="BB211" s="5">
        <f t="shared" si="269"/>
        <v>1.8404437705840554E-9</v>
      </c>
      <c r="BC211" s="5">
        <f t="shared" si="270"/>
        <v>5.7613613605584506E-10</v>
      </c>
      <c r="BD211" s="5">
        <f t="shared" si="271"/>
        <v>3.5783615211025127E-3</v>
      </c>
      <c r="BE211" s="5">
        <f t="shared" si="272"/>
        <v>6.316114590912286E-4</v>
      </c>
      <c r="BF211" s="5">
        <f t="shared" si="273"/>
        <v>5.5742416312988609E-5</v>
      </c>
      <c r="BG211" s="5">
        <f t="shared" si="274"/>
        <v>3.2796713144726097E-6</v>
      </c>
      <c r="BH211" s="5">
        <f t="shared" si="275"/>
        <v>1.4472251979416114E-7</v>
      </c>
      <c r="BI211" s="5">
        <f t="shared" si="276"/>
        <v>5.1089528741850558E-9</v>
      </c>
      <c r="BJ211" s="8">
        <f t="shared" si="277"/>
        <v>3.8570665726184832E-2</v>
      </c>
      <c r="BK211" s="8">
        <f t="shared" si="278"/>
        <v>0.22707524008640287</v>
      </c>
      <c r="BL211" s="8">
        <f t="shared" si="279"/>
        <v>0.62119247453207205</v>
      </c>
      <c r="BM211" s="8">
        <f t="shared" si="280"/>
        <v>0.25264821146108302</v>
      </c>
      <c r="BN211" s="8">
        <f t="shared" si="281"/>
        <v>0.74617203933613307</v>
      </c>
    </row>
    <row r="212" spans="1:66" x14ac:dyDescent="0.25">
      <c r="A212" t="s">
        <v>10</v>
      </c>
      <c r="B212" t="s">
        <v>11</v>
      </c>
      <c r="C212" t="s">
        <v>206</v>
      </c>
      <c r="D212" t="s">
        <v>491</v>
      </c>
      <c r="E212">
        <f>VLOOKUP(A212,home!$A$2:$E$405,3,FALSE)</f>
        <v>1.4167000000000001</v>
      </c>
      <c r="F212">
        <f>VLOOKUP(B212,home!$B$2:$E$405,3,FALSE)</f>
        <v>0.98819999999999997</v>
      </c>
      <c r="G212">
        <f>VLOOKUP(C212,away!$B$2:$E$405,4,FALSE)</f>
        <v>0.52939999999999998</v>
      </c>
      <c r="H212">
        <f>VLOOKUP(A212,away!$A$2:$E$405,3,FALSE)</f>
        <v>1.2778</v>
      </c>
      <c r="I212">
        <f>VLOOKUP(C212,away!$B$2:$E$405,3,FALSE)</f>
        <v>1.5651999999999999</v>
      </c>
      <c r="J212">
        <f>VLOOKUP(B212,home!$B$2:$E$405,4,FALSE)</f>
        <v>2.1913</v>
      </c>
      <c r="K212" s="3">
        <f t="shared" si="226"/>
        <v>0.74115096843600003</v>
      </c>
      <c r="L212" s="3">
        <f t="shared" si="227"/>
        <v>4.3826275227279998</v>
      </c>
      <c r="M212" s="5">
        <f t="shared" si="228"/>
        <v>5.9534851514480127E-3</v>
      </c>
      <c r="N212" s="5">
        <f t="shared" si="229"/>
        <v>4.4124312855650409E-3</v>
      </c>
      <c r="O212" s="5">
        <f t="shared" si="230"/>
        <v>2.6091907880888537E-2</v>
      </c>
      <c r="P212" s="5">
        <f t="shared" si="231"/>
        <v>1.9338042794263439E-2</v>
      </c>
      <c r="Q212" s="5">
        <f t="shared" si="232"/>
        <v>1.6351388602269172E-3</v>
      </c>
      <c r="R212" s="5">
        <f t="shared" si="233"/>
        <v>5.7175556799632869E-2</v>
      </c>
      <c r="S212" s="5">
        <f t="shared" si="234"/>
        <v>1.5703402696058178E-2</v>
      </c>
      <c r="T212" s="5">
        <f t="shared" si="235"/>
        <v>7.1662045723125791E-3</v>
      </c>
      <c r="U212" s="5">
        <f t="shared" si="236"/>
        <v>4.2375719292915427E-2</v>
      </c>
      <c r="V212" s="5">
        <f t="shared" si="237"/>
        <v>5.6675126814504095E-3</v>
      </c>
      <c r="W212" s="5">
        <f t="shared" si="238"/>
        <v>4.0396158326150565E-4</v>
      </c>
      <c r="X212" s="5">
        <f t="shared" si="239"/>
        <v>1.7704131529266533E-3</v>
      </c>
      <c r="Y212" s="5">
        <f t="shared" si="240"/>
        <v>3.8795307053080042E-3</v>
      </c>
      <c r="Z212" s="5">
        <f t="shared" si="241"/>
        <v>8.3526389619123009E-2</v>
      </c>
      <c r="AA212" s="5">
        <f t="shared" si="242"/>
        <v>6.1905664556175674E-2</v>
      </c>
      <c r="AB212" s="5">
        <f t="shared" si="243"/>
        <v>2.2940721618741881E-2</v>
      </c>
      <c r="AC212" s="5">
        <f t="shared" si="244"/>
        <v>1.150571891745859E-3</v>
      </c>
      <c r="AD212" s="5">
        <f t="shared" si="245"/>
        <v>7.4849129661301201E-5</v>
      </c>
      <c r="AE212" s="5">
        <f t="shared" si="246"/>
        <v>3.2803585570585536E-4</v>
      </c>
      <c r="AF212" s="5">
        <f t="shared" si="247"/>
        <v>7.1882948482905639E-4</v>
      </c>
      <c r="AG212" s="5">
        <f t="shared" si="248"/>
        <v>1.0501206281200706E-3</v>
      </c>
      <c r="AH212" s="5">
        <f t="shared" si="249"/>
        <v>9.1516263504717699E-2</v>
      </c>
      <c r="AI212" s="5">
        <f t="shared" si="250"/>
        <v>6.782736732416568E-2</v>
      </c>
      <c r="AJ212" s="5">
        <f t="shared" si="251"/>
        <v>2.5135159489384849E-2</v>
      </c>
      <c r="AK212" s="5">
        <f t="shared" si="252"/>
        <v>6.2096492657836323E-3</v>
      </c>
      <c r="AL212" s="5">
        <f t="shared" si="253"/>
        <v>1.494909815978726E-4</v>
      </c>
      <c r="AM212" s="5">
        <f t="shared" si="254"/>
        <v>1.1094900987013029E-5</v>
      </c>
      <c r="AN212" s="5">
        <f t="shared" si="255"/>
        <v>4.8624818427625354E-5</v>
      </c>
      <c r="AO212" s="5">
        <f t="shared" si="256"/>
        <v>1.0655223376428128E-4</v>
      </c>
      <c r="AP212" s="5">
        <f t="shared" si="257"/>
        <v>1.5565958410116226E-4</v>
      </c>
      <c r="AQ212" s="5">
        <f t="shared" si="258"/>
        <v>1.7054949436453687E-4</v>
      </c>
      <c r="AR212" s="5">
        <f t="shared" si="259"/>
        <v>8.021633904260074E-2</v>
      </c>
      <c r="AS212" s="5">
        <f t="shared" si="260"/>
        <v>5.9452417365814053E-2</v>
      </c>
      <c r="AT212" s="5">
        <f t="shared" si="261"/>
        <v>2.2031608353267174E-2</v>
      </c>
      <c r="AU212" s="5">
        <f t="shared" si="262"/>
        <v>5.4429159557422115E-3</v>
      </c>
      <c r="AV212" s="5">
        <f t="shared" si="263"/>
        <v>1.0085056079285242E-3</v>
      </c>
      <c r="AW212" s="5">
        <f t="shared" si="264"/>
        <v>1.3488191864637798E-5</v>
      </c>
      <c r="AX212" s="5">
        <f t="shared" si="265"/>
        <v>1.3704994352043725E-6</v>
      </c>
      <c r="AY212" s="5">
        <f t="shared" si="266"/>
        <v>6.0063885446098618E-6</v>
      </c>
      <c r="AZ212" s="5">
        <f t="shared" si="267"/>
        <v>1.3161881873902682E-5</v>
      </c>
      <c r="BA212" s="5">
        <f t="shared" si="268"/>
        <v>1.9227875250486891E-5</v>
      </c>
      <c r="BB212" s="5">
        <f t="shared" si="269"/>
        <v>2.1067153819091094E-5</v>
      </c>
      <c r="BC212" s="5">
        <f t="shared" si="270"/>
        <v>1.8465897630618581E-5</v>
      </c>
      <c r="BD212" s="5">
        <f t="shared" si="271"/>
        <v>5.8593055876763792E-2</v>
      </c>
      <c r="BE212" s="5">
        <f t="shared" si="272"/>
        <v>4.3426300106688145E-2</v>
      </c>
      <c r="BF212" s="5">
        <f t="shared" si="273"/>
        <v>1.6092722189832143E-2</v>
      </c>
      <c r="BG212" s="5">
        <f t="shared" si="274"/>
        <v>3.9757122119218674E-3</v>
      </c>
      <c r="BH212" s="5">
        <f t="shared" si="275"/>
        <v>7.3665073902218095E-4</v>
      </c>
      <c r="BI212" s="5">
        <f t="shared" si="276"/>
        <v>1.0919388172507695E-4</v>
      </c>
      <c r="BJ212" s="8">
        <f t="shared" si="277"/>
        <v>2.2011295986115519E-2</v>
      </c>
      <c r="BK212" s="8">
        <f t="shared" si="278"/>
        <v>4.7968512585108383E-2</v>
      </c>
      <c r="BL212" s="8">
        <f t="shared" si="279"/>
        <v>0.69226343106371202</v>
      </c>
      <c r="BM212" s="8">
        <f t="shared" si="280"/>
        <v>0.73117054828535433</v>
      </c>
      <c r="BN212" s="8">
        <f t="shared" si="281"/>
        <v>0.11460656277202483</v>
      </c>
    </row>
    <row r="213" spans="1:66" x14ac:dyDescent="0.25">
      <c r="A213" t="s">
        <v>10</v>
      </c>
      <c r="B213" t="s">
        <v>38</v>
      </c>
      <c r="C213" t="s">
        <v>205</v>
      </c>
      <c r="D213" t="s">
        <v>491</v>
      </c>
      <c r="E213">
        <f>VLOOKUP(A213,home!$A$2:$E$405,3,FALSE)</f>
        <v>1.4167000000000001</v>
      </c>
      <c r="F213">
        <f>VLOOKUP(B213,home!$B$2:$E$405,3,FALSE)</f>
        <v>0.70589999999999997</v>
      </c>
      <c r="G213">
        <f>VLOOKUP(C213,away!$B$2:$E$405,4,FALSE)</f>
        <v>0.70589999999999997</v>
      </c>
      <c r="H213">
        <f>VLOOKUP(A213,away!$A$2:$E$405,3,FALSE)</f>
        <v>1.2778</v>
      </c>
      <c r="I213">
        <f>VLOOKUP(C213,away!$B$2:$E$405,3,FALSE)</f>
        <v>1.0955999999999999</v>
      </c>
      <c r="J213">
        <f>VLOOKUP(B213,home!$B$2:$E$405,4,FALSE)</f>
        <v>0.58689999999999998</v>
      </c>
      <c r="K213" s="3">
        <f t="shared" si="226"/>
        <v>0.70593425732699988</v>
      </c>
      <c r="L213" s="3">
        <f t="shared" si="227"/>
        <v>0.82163516239199996</v>
      </c>
      <c r="M213" s="5">
        <f t="shared" si="228"/>
        <v>0.21706261477374703</v>
      </c>
      <c r="N213" s="5">
        <f t="shared" si="229"/>
        <v>0.15323193575376179</v>
      </c>
      <c r="O213" s="5">
        <f t="shared" si="230"/>
        <v>0.17834627673885975</v>
      </c>
      <c r="P213" s="5">
        <f t="shared" si="231"/>
        <v>0.12590074641668256</v>
      </c>
      <c r="Q213" s="5">
        <f t="shared" si="232"/>
        <v>5.4085836382555187E-2</v>
      </c>
      <c r="R213" s="5">
        <f t="shared" si="233"/>
        <v>7.3267786025170797E-2</v>
      </c>
      <c r="S213" s="5">
        <f t="shared" si="234"/>
        <v>1.8256250580967075E-2</v>
      </c>
      <c r="T213" s="5">
        <f t="shared" si="235"/>
        <v>4.4438824959287866E-2</v>
      </c>
      <c r="U213" s="5">
        <f t="shared" si="236"/>
        <v>5.1722240113672491E-2</v>
      </c>
      <c r="V213" s="5">
        <f t="shared" si="237"/>
        <v>1.1765553237097774E-3</v>
      </c>
      <c r="W213" s="5">
        <f t="shared" si="238"/>
        <v>1.2727014912876243E-2</v>
      </c>
      <c r="X213" s="5">
        <f t="shared" si="239"/>
        <v>1.0456962964706476E-2</v>
      </c>
      <c r="Y213" s="5">
        <f t="shared" si="240"/>
        <v>4.2959042318168675E-3</v>
      </c>
      <c r="Z213" s="5">
        <f t="shared" si="241"/>
        <v>2.0066463089631174E-2</v>
      </c>
      <c r="AA213" s="5">
        <f t="shared" si="242"/>
        <v>1.4165603718358439E-2</v>
      </c>
      <c r="AB213" s="5">
        <f t="shared" si="243"/>
        <v>4.9999924702539755E-3</v>
      </c>
      <c r="AC213" s="5">
        <f t="shared" si="244"/>
        <v>4.2651631192335746E-5</v>
      </c>
      <c r="AD213" s="5">
        <f t="shared" si="245"/>
        <v>2.2461089551277353E-3</v>
      </c>
      <c r="AE213" s="5">
        <f t="shared" si="246"/>
        <v>1.8454820960965017E-3</v>
      </c>
      <c r="AF213" s="5">
        <f t="shared" si="247"/>
        <v>7.5815649085888886E-4</v>
      </c>
      <c r="AG213" s="5">
        <f t="shared" si="248"/>
        <v>2.0764267716179738E-4</v>
      </c>
      <c r="AH213" s="5">
        <f t="shared" si="249"/>
        <v>4.1218279148205455E-3</v>
      </c>
      <c r="AI213" s="5">
        <f t="shared" si="250"/>
        <v>2.9097395278785384E-3</v>
      </c>
      <c r="AJ213" s="5">
        <f t="shared" si="251"/>
        <v>1.0270424063139754E-3</v>
      </c>
      <c r="AK213" s="5">
        <f t="shared" si="252"/>
        <v>2.4167480611486373E-4</v>
      </c>
      <c r="AL213" s="5">
        <f t="shared" si="253"/>
        <v>9.8955266130952377E-7</v>
      </c>
      <c r="AM213" s="5">
        <f t="shared" si="254"/>
        <v>3.1712105142272438E-4</v>
      </c>
      <c r="AN213" s="5">
        <f t="shared" si="255"/>
        <v>2.6055780658363188E-4</v>
      </c>
      <c r="AO213" s="5">
        <f t="shared" si="256"/>
        <v>1.0704172786242285E-4</v>
      </c>
      <c r="AP213" s="5">
        <f t="shared" si="257"/>
        <v>2.9316415818320692E-5</v>
      </c>
      <c r="AQ213" s="5">
        <f t="shared" si="258"/>
        <v>6.0218495179093293E-6</v>
      </c>
      <c r="AR213" s="5">
        <f t="shared" si="259"/>
        <v>6.7732774962909158E-4</v>
      </c>
      <c r="AS213" s="5">
        <f t="shared" si="260"/>
        <v>4.781488619013809E-4</v>
      </c>
      <c r="AT213" s="5">
        <f t="shared" si="261"/>
        <v>1.6877083085905075E-4</v>
      </c>
      <c r="AU213" s="5">
        <f t="shared" si="262"/>
        <v>3.9713703713648244E-5</v>
      </c>
      <c r="AV213" s="5">
        <f t="shared" si="263"/>
        <v>7.0088159841996957E-6</v>
      </c>
      <c r="AW213" s="5">
        <f t="shared" si="264"/>
        <v>1.5943353847376147E-8</v>
      </c>
      <c r="AX213" s="5">
        <f t="shared" si="265"/>
        <v>3.7311102319809705E-5</v>
      </c>
      <c r="AY213" s="5">
        <f t="shared" si="266"/>
        <v>3.0656113613561368E-5</v>
      </c>
      <c r="AZ213" s="5">
        <f t="shared" si="267"/>
        <v>1.2594070443593048E-5</v>
      </c>
      <c r="BA213" s="5">
        <f t="shared" si="268"/>
        <v>3.4492437046992876E-6</v>
      </c>
      <c r="BB213" s="5">
        <f t="shared" si="269"/>
        <v>7.0850497786004562E-7</v>
      </c>
      <c r="BC213" s="5">
        <f t="shared" si="270"/>
        <v>1.1642652050791581E-7</v>
      </c>
      <c r="BD213" s="5">
        <f t="shared" si="271"/>
        <v>9.2752715926517718E-5</v>
      </c>
      <c r="BE213" s="5">
        <f t="shared" si="272"/>
        <v>6.5477319632648484E-5</v>
      </c>
      <c r="BF213" s="5">
        <f t="shared" si="273"/>
        <v>2.3111341503318143E-5</v>
      </c>
      <c r="BG213" s="5">
        <f t="shared" si="274"/>
        <v>5.4383625666585218E-6</v>
      </c>
      <c r="BH213" s="5">
        <f t="shared" si="275"/>
        <v>9.5978160989225984E-7</v>
      </c>
      <c r="BI213" s="5">
        <f t="shared" si="276"/>
        <v>1.3550854359508099E-7</v>
      </c>
      <c r="BJ213" s="8">
        <f t="shared" si="277"/>
        <v>0.28509876373703441</v>
      </c>
      <c r="BK213" s="8">
        <f t="shared" si="278"/>
        <v>0.36247046439257369</v>
      </c>
      <c r="BL213" s="8">
        <f t="shared" si="279"/>
        <v>0.33236102871331336</v>
      </c>
      <c r="BM213" s="8">
        <f t="shared" si="280"/>
        <v>0.19807088367151579</v>
      </c>
      <c r="BN213" s="8">
        <f t="shared" si="281"/>
        <v>0.80189519609077708</v>
      </c>
    </row>
    <row r="214" spans="1:66" x14ac:dyDescent="0.25">
      <c r="A214" t="s">
        <v>10</v>
      </c>
      <c r="B214" t="s">
        <v>437</v>
      </c>
      <c r="C214" t="s">
        <v>202</v>
      </c>
      <c r="D214" t="s">
        <v>491</v>
      </c>
      <c r="E214">
        <f>VLOOKUP(A214,home!$A$2:$E$405,3,FALSE)</f>
        <v>1.4167000000000001</v>
      </c>
      <c r="F214">
        <f>VLOOKUP(B214,home!$B$2:$E$405,3,FALSE)</f>
        <v>0.52939999999999998</v>
      </c>
      <c r="G214">
        <f>VLOOKUP(C214,away!$B$2:$E$405,4,FALSE)</f>
        <v>0.42349999999999999</v>
      </c>
      <c r="H214">
        <f>VLOOKUP(A214,away!$A$2:$E$405,3,FALSE)</f>
        <v>1.2778</v>
      </c>
      <c r="I214">
        <f>VLOOKUP(C214,away!$B$2:$E$405,3,FALSE)</f>
        <v>0.93910000000000005</v>
      </c>
      <c r="J214">
        <f>VLOOKUP(B214,home!$B$2:$E$405,4,FALSE)</f>
        <v>1.9564999999999999</v>
      </c>
      <c r="K214" s="3">
        <f t="shared" si="226"/>
        <v>0.31762541503000002</v>
      </c>
      <c r="L214" s="3">
        <f t="shared" si="227"/>
        <v>2.34776474387</v>
      </c>
      <c r="M214" s="5">
        <f t="shared" si="228"/>
        <v>6.9572204022709749E-2</v>
      </c>
      <c r="N214" s="5">
        <f t="shared" si="229"/>
        <v>2.2097900177265029E-2</v>
      </c>
      <c r="O214" s="5">
        <f t="shared" si="230"/>
        <v>0.16333916775784851</v>
      </c>
      <c r="P214" s="5">
        <f t="shared" si="231"/>
        <v>5.1880670949741449E-2</v>
      </c>
      <c r="Q214" s="5">
        <f t="shared" si="232"/>
        <v>3.5094273575476576E-3</v>
      </c>
      <c r="R214" s="5">
        <f t="shared" si="233"/>
        <v>0.19174096967747217</v>
      </c>
      <c r="S214" s="5">
        <f t="shared" si="234"/>
        <v>9.6719805560448874E-3</v>
      </c>
      <c r="T214" s="5">
        <f t="shared" si="235"/>
        <v>8.2393098212232459E-3</v>
      </c>
      <c r="U214" s="5">
        <f t="shared" si="236"/>
        <v>6.0901805072061763E-2</v>
      </c>
      <c r="V214" s="5">
        <f t="shared" si="237"/>
        <v>8.0138780152402421E-4</v>
      </c>
      <c r="W214" s="5">
        <f t="shared" si="238"/>
        <v>3.7156110698623711E-4</v>
      </c>
      <c r="X214" s="5">
        <f t="shared" si="239"/>
        <v>8.7233806717559653E-4</v>
      </c>
      <c r="Y214" s="5">
        <f t="shared" si="240"/>
        <v>1.0240222794252829E-3</v>
      </c>
      <c r="Z214" s="5">
        <f t="shared" si="241"/>
        <v>0.15005422952140526</v>
      </c>
      <c r="AA214" s="5">
        <f t="shared" si="242"/>
        <v>4.7661036928743246E-2</v>
      </c>
      <c r="AB214" s="5">
        <f t="shared" si="243"/>
        <v>7.5691783176261148E-3</v>
      </c>
      <c r="AC214" s="5">
        <f t="shared" si="244"/>
        <v>3.7350168628797144E-5</v>
      </c>
      <c r="AD214" s="5">
        <f t="shared" si="245"/>
        <v>2.9504312703877448E-5</v>
      </c>
      <c r="AE214" s="5">
        <f t="shared" si="246"/>
        <v>6.9269185158279216E-5</v>
      </c>
      <c r="AF214" s="5">
        <f t="shared" si="247"/>
        <v>8.1313875375605538E-5</v>
      </c>
      <c r="AG214" s="5">
        <f t="shared" si="248"/>
        <v>6.3635283264761863E-5</v>
      </c>
      <c r="AH214" s="5">
        <f t="shared" si="249"/>
        <v>8.8073007434733078E-2</v>
      </c>
      <c r="AI214" s="5">
        <f t="shared" si="250"/>
        <v>2.7974225539397379E-2</v>
      </c>
      <c r="AJ214" s="5">
        <f t="shared" si="251"/>
        <v>4.4426624985469589E-3</v>
      </c>
      <c r="AK214" s="5">
        <f t="shared" si="252"/>
        <v>4.7036750664639836E-4</v>
      </c>
      <c r="AL214" s="5">
        <f t="shared" si="253"/>
        <v>1.1140953981653138E-6</v>
      </c>
      <c r="AM214" s="5">
        <f t="shared" si="254"/>
        <v>1.8742639135487965E-6</v>
      </c>
      <c r="AN214" s="5">
        <f t="shared" si="255"/>
        <v>4.4003307369376737E-6</v>
      </c>
      <c r="AO214" s="5">
        <f t="shared" si="256"/>
        <v>5.1654706827748845E-6</v>
      </c>
      <c r="AP214" s="5">
        <f t="shared" si="257"/>
        <v>4.0424366515043231E-6</v>
      </c>
      <c r="AQ214" s="5">
        <f t="shared" si="258"/>
        <v>2.3726725624324374E-6</v>
      </c>
      <c r="AR214" s="5">
        <f t="shared" si="259"/>
        <v>4.1354940348373351E-2</v>
      </c>
      <c r="AS214" s="5">
        <f t="shared" si="260"/>
        <v>1.3135380091692983E-2</v>
      </c>
      <c r="AT214" s="5">
        <f t="shared" si="261"/>
        <v>2.0860652766003917E-3</v>
      </c>
      <c r="AU214" s="5">
        <f t="shared" si="262"/>
        <v>2.2086244975329044E-4</v>
      </c>
      <c r="AV214" s="5">
        <f t="shared" si="263"/>
        <v>1.7537881816857851E-5</v>
      </c>
      <c r="AW214" s="5">
        <f t="shared" si="264"/>
        <v>2.3077550059427268E-8</v>
      </c>
      <c r="AX214" s="5">
        <f t="shared" si="265"/>
        <v>9.9218975569448033E-8</v>
      </c>
      <c r="AY214" s="5">
        <f t="shared" si="266"/>
        <v>2.3294281276484892E-7</v>
      </c>
      <c r="AZ214" s="5">
        <f t="shared" si="267"/>
        <v>2.7344746157361156E-7</v>
      </c>
      <c r="BA214" s="5">
        <f t="shared" si="268"/>
        <v>2.1399676986109056E-7</v>
      </c>
      <c r="BB214" s="5">
        <f t="shared" si="269"/>
        <v>1.2560351789548269E-7</v>
      </c>
      <c r="BC214" s="5">
        <f t="shared" si="270"/>
        <v>5.8977502204211783E-8</v>
      </c>
      <c r="BD214" s="5">
        <f t="shared" si="271"/>
        <v>1.6181945155792979E-2</v>
      </c>
      <c r="BE214" s="5">
        <f t="shared" si="272"/>
        <v>5.1397970461014445E-3</v>
      </c>
      <c r="BF214" s="5">
        <f t="shared" si="273"/>
        <v>8.1626508496896962E-4</v>
      </c>
      <c r="BG214" s="5">
        <f t="shared" si="274"/>
        <v>8.6422178795922424E-5</v>
      </c>
      <c r="BH214" s="5">
        <f t="shared" si="275"/>
        <v>6.8624701019629323E-6</v>
      </c>
      <c r="BI214" s="5">
        <f t="shared" si="276"/>
        <v>4.3593898285338886E-7</v>
      </c>
      <c r="BJ214" s="8">
        <f t="shared" si="277"/>
        <v>3.6377140827712644E-2</v>
      </c>
      <c r="BK214" s="8">
        <f t="shared" si="278"/>
        <v>0.13196494053685981</v>
      </c>
      <c r="BL214" s="8">
        <f t="shared" si="279"/>
        <v>0.67121893465605675</v>
      </c>
      <c r="BM214" s="8">
        <f t="shared" si="280"/>
        <v>0.48747469573418711</v>
      </c>
      <c r="BN214" s="8">
        <f t="shared" si="281"/>
        <v>0.50214033994258456</v>
      </c>
    </row>
    <row r="215" spans="1:66" x14ac:dyDescent="0.25">
      <c r="A215" t="s">
        <v>56</v>
      </c>
      <c r="B215" t="s">
        <v>285</v>
      </c>
      <c r="C215" t="s">
        <v>218</v>
      </c>
      <c r="D215" t="s">
        <v>491</v>
      </c>
      <c r="E215">
        <f>VLOOKUP(A215,home!$A$2:$E$405,3,FALSE)</f>
        <v>1.5570999999999999</v>
      </c>
      <c r="F215">
        <f>VLOOKUP(B215,home!$B$2:$E$405,3,FALSE)</f>
        <v>0.96330000000000005</v>
      </c>
      <c r="G215">
        <f>VLOOKUP(C215,away!$B$2:$E$405,4,FALSE)</f>
        <v>0.96330000000000005</v>
      </c>
      <c r="H215">
        <f>VLOOKUP(A215,away!$A$2:$E$405,3,FALSE)</f>
        <v>1.4857</v>
      </c>
      <c r="I215">
        <f>VLOOKUP(C215,away!$B$2:$E$405,3,FALSE)</f>
        <v>1.851</v>
      </c>
      <c r="J215">
        <f>VLOOKUP(B215,home!$B$2:$E$405,4,FALSE)</f>
        <v>1.3462000000000001</v>
      </c>
      <c r="K215" s="3">
        <f t="shared" si="226"/>
        <v>1.4449061024190002</v>
      </c>
      <c r="L215" s="3">
        <f t="shared" si="227"/>
        <v>3.7020913283399999</v>
      </c>
      <c r="M215" s="5">
        <f t="shared" si="228"/>
        <v>5.8168440093157667E-3</v>
      </c>
      <c r="N215" s="5">
        <f t="shared" si="229"/>
        <v>8.4047934058797541E-3</v>
      </c>
      <c r="O215" s="5">
        <f t="shared" si="230"/>
        <v>2.1534487765194378E-2</v>
      </c>
      <c r="P215" s="5">
        <f t="shared" si="231"/>
        <v>3.1115312784396654E-2</v>
      </c>
      <c r="Q215" s="5">
        <f t="shared" si="232"/>
        <v>6.0720686408633155E-3</v>
      </c>
      <c r="R215" s="5">
        <f t="shared" si="233"/>
        <v>3.9861320207884965E-2</v>
      </c>
      <c r="S215" s="5">
        <f t="shared" si="234"/>
        <v>4.1610308275428665E-2</v>
      </c>
      <c r="T215" s="5">
        <f t="shared" si="235"/>
        <v>2.247935266042533E-2</v>
      </c>
      <c r="U215" s="5">
        <f t="shared" si="236"/>
        <v>5.7595864818850796E-2</v>
      </c>
      <c r="V215" s="5">
        <f t="shared" si="237"/>
        <v>2.473119931189148E-2</v>
      </c>
      <c r="W215" s="5">
        <f t="shared" si="238"/>
        <v>2.9245230111634834E-3</v>
      </c>
      <c r="X215" s="5">
        <f t="shared" si="239"/>
        <v>1.0826851279159116E-2</v>
      </c>
      <c r="Y215" s="5">
        <f t="shared" si="240"/>
        <v>2.0040996116900901E-2</v>
      </c>
      <c r="Z215" s="5">
        <f t="shared" si="241"/>
        <v>4.9190082625931643E-2</v>
      </c>
      <c r="AA215" s="5">
        <f t="shared" si="242"/>
        <v>7.1075050564703479E-2</v>
      </c>
      <c r="AB215" s="5">
        <f t="shared" si="243"/>
        <v>5.1348387145339527E-2</v>
      </c>
      <c r="AC215" s="5">
        <f t="shared" si="244"/>
        <v>8.2682185658834312E-3</v>
      </c>
      <c r="AD215" s="5">
        <f t="shared" si="245"/>
        <v>1.056415286373727E-3</v>
      </c>
      <c r="AE215" s="5">
        <f t="shared" si="246"/>
        <v>3.9109458708099926E-3</v>
      </c>
      <c r="AF215" s="5">
        <f t="shared" si="247"/>
        <v>7.2393393969664016E-3</v>
      </c>
      <c r="AG215" s="5">
        <f t="shared" si="248"/>
        <v>8.9335652014731464E-3</v>
      </c>
      <c r="AH215" s="5">
        <f t="shared" si="249"/>
        <v>4.5526544582447419E-2</v>
      </c>
      <c r="AI215" s="5">
        <f t="shared" si="250"/>
        <v>6.5781582089228949E-2</v>
      </c>
      <c r="AJ215" s="5">
        <f t="shared" si="251"/>
        <v>4.7524104693751658E-2</v>
      </c>
      <c r="AK215" s="5">
        <f t="shared" si="252"/>
        <v>2.2889289628000409E-2</v>
      </c>
      <c r="AL215" s="5">
        <f t="shared" si="253"/>
        <v>1.7691257075843833E-3</v>
      </c>
      <c r="AM215" s="5">
        <f t="shared" si="254"/>
        <v>3.0528417879402273E-4</v>
      </c>
      <c r="AN215" s="5">
        <f t="shared" si="255"/>
        <v>1.1301899109927497E-3</v>
      </c>
      <c r="AO215" s="5">
        <f t="shared" si="256"/>
        <v>2.0920331344318078E-3</v>
      </c>
      <c r="AP215" s="5">
        <f t="shared" si="257"/>
        <v>2.5816325751933148E-3</v>
      </c>
      <c r="AQ215" s="5">
        <f t="shared" si="258"/>
        <v>2.3893598923958089E-3</v>
      </c>
      <c r="AR215" s="5">
        <f t="shared" si="259"/>
        <v>3.370868518159259E-2</v>
      </c>
      <c r="AS215" s="5">
        <f t="shared" si="260"/>
        <v>4.8705884923404053E-2</v>
      </c>
      <c r="AT215" s="5">
        <f t="shared" si="261"/>
        <v>3.5187715174772052E-2</v>
      </c>
      <c r="AU215" s="5">
        <f t="shared" si="262"/>
        <v>1.69476481287366E-2</v>
      </c>
      <c r="AV215" s="5">
        <f t="shared" si="263"/>
        <v>6.121940050715367E-3</v>
      </c>
      <c r="AW215" s="5">
        <f t="shared" si="264"/>
        <v>2.6287116279247083E-4</v>
      </c>
      <c r="AX215" s="5">
        <f t="shared" si="265"/>
        <v>7.3517828818576089E-5</v>
      </c>
      <c r="AY215" s="5">
        <f t="shared" si="266"/>
        <v>2.7216971654763509E-4</v>
      </c>
      <c r="AZ215" s="5">
        <f t="shared" si="267"/>
        <v>5.0379857373387775E-4</v>
      </c>
      <c r="BA215" s="5">
        <f t="shared" si="268"/>
        <v>6.2170277701674968E-4</v>
      </c>
      <c r="BB215" s="5">
        <f t="shared" si="269"/>
        <v>5.7540011489965153E-4</v>
      </c>
      <c r="BC215" s="5">
        <f t="shared" si="270"/>
        <v>4.2603675513916775E-4</v>
      </c>
      <c r="BD215" s="5">
        <f t="shared" si="271"/>
        <v>2.0798771850086162E-2</v>
      </c>
      <c r="BE215" s="5">
        <f t="shared" si="272"/>
        <v>3.0052272369010015E-2</v>
      </c>
      <c r="BF215" s="5">
        <f t="shared" si="273"/>
        <v>2.1711355868770238E-2</v>
      </c>
      <c r="BG215" s="5">
        <f t="shared" si="274"/>
        <v>1.0456956862192231E-2</v>
      </c>
      <c r="BH215" s="5">
        <f t="shared" si="275"/>
        <v>3.7773301957284497E-3</v>
      </c>
      <c r="BI215" s="5">
        <f t="shared" si="276"/>
        <v>1.0915774901319186E-3</v>
      </c>
      <c r="BJ215" s="8">
        <f t="shared" si="277"/>
        <v>0.1028599763279785</v>
      </c>
      <c r="BK215" s="8">
        <f t="shared" si="278"/>
        <v>0.11358317837104802</v>
      </c>
      <c r="BL215" s="8">
        <f t="shared" si="279"/>
        <v>0.65169676959054124</v>
      </c>
      <c r="BM215" s="8">
        <f t="shared" si="280"/>
        <v>0.80451588154820952</v>
      </c>
      <c r="BN215" s="8">
        <f t="shared" si="281"/>
        <v>0.11280482681353483</v>
      </c>
    </row>
    <row r="216" spans="1:66" x14ac:dyDescent="0.25">
      <c r="A216" t="s">
        <v>56</v>
      </c>
      <c r="B216" t="s">
        <v>64</v>
      </c>
      <c r="C216" t="s">
        <v>219</v>
      </c>
      <c r="D216" t="s">
        <v>491</v>
      </c>
      <c r="E216">
        <f>VLOOKUP(A216,home!$A$2:$E$405,3,FALSE)</f>
        <v>1.5570999999999999</v>
      </c>
      <c r="F216">
        <f>VLOOKUP(B216,home!$B$2:$E$405,3,FALSE)</f>
        <v>0.64219999999999999</v>
      </c>
      <c r="G216">
        <f>VLOOKUP(C216,away!$B$2:$E$405,4,FALSE)</f>
        <v>0.80279999999999996</v>
      </c>
      <c r="H216">
        <f>VLOOKUP(A216,away!$A$2:$E$405,3,FALSE)</f>
        <v>1.4857</v>
      </c>
      <c r="I216">
        <f>VLOOKUP(C216,away!$B$2:$E$405,3,FALSE)</f>
        <v>1.1778999999999999</v>
      </c>
      <c r="J216">
        <f>VLOOKUP(B216,home!$B$2:$E$405,4,FALSE)</f>
        <v>0.50480000000000003</v>
      </c>
      <c r="K216" s="3">
        <f t="shared" si="226"/>
        <v>0.80277561093599992</v>
      </c>
      <c r="L216" s="3">
        <f t="shared" si="227"/>
        <v>0.88340304394400004</v>
      </c>
      <c r="M216" s="5">
        <f t="shared" si="228"/>
        <v>0.18522598573291985</v>
      </c>
      <c r="N216" s="5">
        <f t="shared" si="229"/>
        <v>0.14869490385796752</v>
      </c>
      <c r="O216" s="5">
        <f t="shared" si="230"/>
        <v>0.16362919961398933</v>
      </c>
      <c r="P216" s="5">
        <f t="shared" si="231"/>
        <v>0.13135753068708894</v>
      </c>
      <c r="Q216" s="5">
        <f t="shared" si="232"/>
        <v>5.9684321143824826E-2</v>
      </c>
      <c r="R216" s="5">
        <f t="shared" si="233"/>
        <v>7.2275266508559283E-2</v>
      </c>
      <c r="S216" s="5">
        <f t="shared" si="234"/>
        <v>2.3288850103744992E-2</v>
      </c>
      <c r="T216" s="5">
        <f t="shared" si="235"/>
        <v>5.2725310974186097E-2</v>
      </c>
      <c r="U216" s="5">
        <f t="shared" si="236"/>
        <v>5.802082122697088E-2</v>
      </c>
      <c r="V216" s="5">
        <f t="shared" si="237"/>
        <v>1.8350951917013986E-3</v>
      </c>
      <c r="W216" s="5">
        <f t="shared" si="238"/>
        <v>1.597103912317813E-2</v>
      </c>
      <c r="X216" s="5">
        <f t="shared" si="239"/>
        <v>1.4108864576364273E-2</v>
      </c>
      <c r="Y216" s="5">
        <f t="shared" si="240"/>
        <v>6.2319069566769371E-3</v>
      </c>
      <c r="Z216" s="5">
        <f t="shared" si="241"/>
        <v>2.1282730145175038E-2</v>
      </c>
      <c r="AA216" s="5">
        <f t="shared" si="242"/>
        <v>1.7085256694678908E-2</v>
      </c>
      <c r="AB216" s="5">
        <f t="shared" si="243"/>
        <v>6.8578136905346225E-3</v>
      </c>
      <c r="AC216" s="5">
        <f t="shared" si="244"/>
        <v>8.133766031930604E-5</v>
      </c>
      <c r="AD216" s="5">
        <f t="shared" si="245"/>
        <v>3.2052901723480195E-3</v>
      </c>
      <c r="AE216" s="5">
        <f t="shared" si="246"/>
        <v>2.8315630949760293E-3</v>
      </c>
      <c r="AF216" s="5">
        <f t="shared" si="247"/>
        <v>1.250705728610659E-3</v>
      </c>
      <c r="AG216" s="5">
        <f t="shared" si="248"/>
        <v>3.682924159109515E-4</v>
      </c>
      <c r="AH216" s="5">
        <f t="shared" si="249"/>
        <v>4.7003071484215883E-3</v>
      </c>
      <c r="AI216" s="5">
        <f t="shared" si="250"/>
        <v>3.7732919426609877E-3</v>
      </c>
      <c r="AJ216" s="5">
        <f t="shared" si="251"/>
        <v>1.5145533722547805E-3</v>
      </c>
      <c r="AK216" s="5">
        <f t="shared" si="252"/>
        <v>4.052821695690034E-4</v>
      </c>
      <c r="AL216" s="5">
        <f t="shared" si="253"/>
        <v>2.3073035177289094E-6</v>
      </c>
      <c r="AM216" s="5">
        <f t="shared" si="254"/>
        <v>5.1462575526676775E-4</v>
      </c>
      <c r="AN216" s="5">
        <f t="shared" si="255"/>
        <v>4.546219586946426E-4</v>
      </c>
      <c r="AO216" s="5">
        <f t="shared" si="256"/>
        <v>2.0080721107731538E-4</v>
      </c>
      <c r="AP216" s="5">
        <f t="shared" si="257"/>
        <v>5.9131233837201908E-5</v>
      </c>
      <c r="AQ216" s="5">
        <f t="shared" si="258"/>
        <v>1.3059177990987153E-5</v>
      </c>
      <c r="AR216" s="5">
        <f t="shared" si="259"/>
        <v>8.3045312847747517E-4</v>
      </c>
      <c r="AS216" s="5">
        <f t="shared" si="260"/>
        <v>6.666675175672174E-4</v>
      </c>
      <c r="AT216" s="5">
        <f t="shared" si="261"/>
        <v>2.6759221185310476E-4</v>
      </c>
      <c r="AU216" s="5">
        <f t="shared" si="262"/>
        <v>7.1605500450697216E-5</v>
      </c>
      <c r="AV216" s="5">
        <f t="shared" si="263"/>
        <v>1.437078734267162E-5</v>
      </c>
      <c r="AW216" s="5">
        <f t="shared" si="264"/>
        <v>4.5452239723282508E-8</v>
      </c>
      <c r="AX216" s="5">
        <f t="shared" si="265"/>
        <v>6.8854834181279935E-5</v>
      </c>
      <c r="AY216" s="5">
        <f t="shared" si="266"/>
        <v>6.0826570106002083E-5</v>
      </c>
      <c r="AZ216" s="5">
        <f t="shared" si="267"/>
        <v>2.6867188592157677E-5</v>
      </c>
      <c r="BA216" s="5">
        <f t="shared" si="268"/>
        <v>7.9115187281765349E-6</v>
      </c>
      <c r="BB216" s="5">
        <f t="shared" si="269"/>
        <v>1.7472649316727785E-6</v>
      </c>
      <c r="BC216" s="5">
        <f t="shared" si="270"/>
        <v>3.0870783184326766E-7</v>
      </c>
      <c r="BD216" s="5">
        <f t="shared" si="271"/>
        <v>1.2227080359163649E-4</v>
      </c>
      <c r="BE216" s="5">
        <f t="shared" si="272"/>
        <v>9.8156019052911619E-5</v>
      </c>
      <c r="BF216" s="5">
        <f t="shared" si="273"/>
        <v>3.9398629081123393E-5</v>
      </c>
      <c r="BG216" s="5">
        <f t="shared" si="274"/>
        <v>1.054275284354656E-5</v>
      </c>
      <c r="BH216" s="5">
        <f t="shared" si="275"/>
        <v>2.1158662137313351E-6</v>
      </c>
      <c r="BI216" s="5">
        <f t="shared" si="276"/>
        <v>3.3971315847740279E-7</v>
      </c>
      <c r="BJ216" s="8">
        <f t="shared" si="277"/>
        <v>0.30648095946528153</v>
      </c>
      <c r="BK216" s="8">
        <f t="shared" si="278"/>
        <v>0.34185193324939822</v>
      </c>
      <c r="BL216" s="8">
        <f t="shared" si="279"/>
        <v>0.33038530529727195</v>
      </c>
      <c r="BM216" s="8">
        <f t="shared" si="280"/>
        <v>0.23907293949491074</v>
      </c>
      <c r="BN216" s="8">
        <f t="shared" si="281"/>
        <v>0.76086720754434978</v>
      </c>
    </row>
    <row r="217" spans="1:66" x14ac:dyDescent="0.25">
      <c r="A217" t="s">
        <v>19</v>
      </c>
      <c r="B217" t="s">
        <v>223</v>
      </c>
      <c r="C217" t="s">
        <v>226</v>
      </c>
      <c r="D217" t="s">
        <v>491</v>
      </c>
      <c r="E217">
        <f>VLOOKUP(A217,home!$A$2:$E$405,3,FALSE)</f>
        <v>1.5713999999999999</v>
      </c>
      <c r="F217">
        <f>VLOOKUP(B217,home!$B$2:$E$405,3,FALSE)</f>
        <v>0.84850000000000003</v>
      </c>
      <c r="G217">
        <f>VLOOKUP(C217,away!$B$2:$E$405,4,FALSE)</f>
        <v>1.4318</v>
      </c>
      <c r="H217">
        <f>VLOOKUP(A217,away!$A$2:$E$405,3,FALSE)</f>
        <v>1.2062999999999999</v>
      </c>
      <c r="I217">
        <f>VLOOKUP(C217,away!$B$2:$E$405,3,FALSE)</f>
        <v>0.82899999999999996</v>
      </c>
      <c r="J217">
        <f>VLOOKUP(B217,home!$B$2:$E$405,4,FALSE)</f>
        <v>0.55269999999999997</v>
      </c>
      <c r="K217" s="3">
        <f t="shared" si="226"/>
        <v>1.90906604622</v>
      </c>
      <c r="L217" s="3">
        <f t="shared" si="227"/>
        <v>0.55271254628999988</v>
      </c>
      <c r="M217" s="5">
        <f t="shared" si="228"/>
        <v>8.5283132055450198E-2</v>
      </c>
      <c r="N217" s="5">
        <f t="shared" si="229"/>
        <v>0.16281113172235645</v>
      </c>
      <c r="O217" s="5">
        <f t="shared" si="230"/>
        <v>4.7137057073954193E-2</v>
      </c>
      <c r="P217" s="5">
        <f t="shared" si="231"/>
        <v>8.9987755178620218E-2</v>
      </c>
      <c r="Q217" s="5">
        <f t="shared" si="232"/>
        <v>0.15540860175890134</v>
      </c>
      <c r="R217" s="5">
        <f t="shared" si="233"/>
        <v>1.3026621419981135E-2</v>
      </c>
      <c r="S217" s="5">
        <f t="shared" si="234"/>
        <v>2.3737976921456714E-2</v>
      </c>
      <c r="T217" s="5">
        <f t="shared" si="235"/>
        <v>8.5896283993530914E-2</v>
      </c>
      <c r="U217" s="5">
        <f t="shared" si="236"/>
        <v>2.4868680649848148E-2</v>
      </c>
      <c r="V217" s="5">
        <f t="shared" si="237"/>
        <v>2.7830529570019597E-3</v>
      </c>
      <c r="W217" s="5">
        <f t="shared" si="238"/>
        <v>9.8895094969481429E-2</v>
      </c>
      <c r="X217" s="5">
        <f t="shared" si="239"/>
        <v>5.4660559756173441E-2</v>
      </c>
      <c r="Y217" s="5">
        <f t="shared" si="240"/>
        <v>1.5105788582235657E-2</v>
      </c>
      <c r="Z217" s="5">
        <f t="shared" si="241"/>
        <v>2.3999923648645428E-3</v>
      </c>
      <c r="AA217" s="5">
        <f t="shared" si="242"/>
        <v>4.5817439349501408E-3</v>
      </c>
      <c r="AB217" s="5">
        <f t="shared" si="243"/>
        <v>4.3734258893438653E-3</v>
      </c>
      <c r="AC217" s="5">
        <f t="shared" si="244"/>
        <v>1.8353621204732595E-4</v>
      </c>
      <c r="AD217" s="5">
        <f t="shared" si="245"/>
        <v>4.7199316985984834E-2</v>
      </c>
      <c r="AE217" s="5">
        <f t="shared" si="246"/>
        <v>2.6087654674472521E-2</v>
      </c>
      <c r="AF217" s="5">
        <f t="shared" si="247"/>
        <v>7.2094870209309615E-3</v>
      </c>
      <c r="AG217" s="5">
        <f t="shared" si="248"/>
        <v>1.3282579762611527E-3</v>
      </c>
      <c r="AH217" s="5">
        <f t="shared" si="249"/>
        <v>3.3162647276520991E-4</v>
      </c>
      <c r="AI217" s="5">
        <f t="shared" si="250"/>
        <v>6.330968391837638E-4</v>
      </c>
      <c r="AJ217" s="5">
        <f t="shared" si="251"/>
        <v>6.043118398274636E-4</v>
      </c>
      <c r="AK217" s="5">
        <f t="shared" si="252"/>
        <v>3.8455707158111657E-4</v>
      </c>
      <c r="AL217" s="5">
        <f t="shared" si="253"/>
        <v>7.7464376919869955E-6</v>
      </c>
      <c r="AM217" s="5">
        <f t="shared" si="254"/>
        <v>1.8021322692543702E-2</v>
      </c>
      <c r="AN217" s="5">
        <f t="shared" si="255"/>
        <v>9.9606111529095872E-3</v>
      </c>
      <c r="AO217" s="5">
        <f t="shared" si="256"/>
        <v>2.7526773764646141E-3</v>
      </c>
      <c r="AP217" s="5">
        <f t="shared" si="257"/>
        <v>5.071464406202112E-4</v>
      </c>
      <c r="AQ217" s="5">
        <f t="shared" si="258"/>
        <v>7.0076550134276781E-5</v>
      </c>
      <c r="AR217" s="5">
        <f t="shared" si="259"/>
        <v>3.6658822435846118E-5</v>
      </c>
      <c r="AS217" s="5">
        <f t="shared" si="260"/>
        <v>6.9984113206681781E-5</v>
      </c>
      <c r="AT217" s="5">
        <f t="shared" si="261"/>
        <v>6.6802147148846441E-5</v>
      </c>
      <c r="AU217" s="5">
        <f t="shared" si="262"/>
        <v>4.2509903645484967E-5</v>
      </c>
      <c r="AV217" s="5">
        <f t="shared" si="263"/>
        <v>2.0288553419419788E-5</v>
      </c>
      <c r="AW217" s="5">
        <f t="shared" si="264"/>
        <v>2.2704911202256799E-7</v>
      </c>
      <c r="AX217" s="5">
        <f t="shared" si="265"/>
        <v>5.7339825433848635E-3</v>
      </c>
      <c r="AY217" s="5">
        <f t="shared" si="266"/>
        <v>3.1692440919366578E-3</v>
      </c>
      <c r="AZ217" s="5">
        <f t="shared" si="267"/>
        <v>8.7584048593442423E-4</v>
      </c>
      <c r="BA217" s="5">
        <f t="shared" si="268"/>
        <v>1.6136267504156216E-4</v>
      </c>
      <c r="BB217" s="5">
        <f t="shared" si="269"/>
        <v>2.2296793749596905E-5</v>
      </c>
      <c r="BC217" s="5">
        <f t="shared" si="270"/>
        <v>2.4647435294885336E-6</v>
      </c>
      <c r="BD217" s="5">
        <f t="shared" si="271"/>
        <v>3.3769651820849118E-6</v>
      </c>
      <c r="BE217" s="5">
        <f t="shared" si="272"/>
        <v>6.446849568385445E-6</v>
      </c>
      <c r="BF217" s="5">
        <f t="shared" si="273"/>
        <v>6.1537308080463581E-6</v>
      </c>
      <c r="BG217" s="5">
        <f t="shared" si="274"/>
        <v>3.9159595144064222E-6</v>
      </c>
      <c r="BH217" s="5">
        <f t="shared" si="275"/>
        <v>1.8689563368313648E-6</v>
      </c>
      <c r="BI217" s="5">
        <f t="shared" si="276"/>
        <v>7.1359221690249335E-7</v>
      </c>
      <c r="BJ217" s="8">
        <f t="shared" si="277"/>
        <v>0.69587920298657746</v>
      </c>
      <c r="BK217" s="8">
        <f t="shared" si="278"/>
        <v>0.20515244385420509</v>
      </c>
      <c r="BL217" s="8">
        <f t="shared" si="279"/>
        <v>9.6199840784917959E-2</v>
      </c>
      <c r="BM217" s="8">
        <f t="shared" si="280"/>
        <v>0.44280816373847715</v>
      </c>
      <c r="BN217" s="8">
        <f t="shared" si="281"/>
        <v>0.55365429920926357</v>
      </c>
    </row>
    <row r="218" spans="1:66" x14ac:dyDescent="0.25">
      <c r="A218" t="s">
        <v>19</v>
      </c>
      <c r="B218" t="s">
        <v>146</v>
      </c>
      <c r="C218" t="s">
        <v>21</v>
      </c>
      <c r="D218" t="s">
        <v>491</v>
      </c>
      <c r="E218">
        <f>VLOOKUP(A218,home!$A$2:$E$405,3,FALSE)</f>
        <v>1.5713999999999999</v>
      </c>
      <c r="F218">
        <f>VLOOKUP(B218,home!$B$2:$E$405,3,FALSE)</f>
        <v>0.31819999999999998</v>
      </c>
      <c r="G218">
        <f>VLOOKUP(C218,away!$B$2:$E$405,4,FALSE)</f>
        <v>1.4849000000000001</v>
      </c>
      <c r="H218">
        <f>VLOOKUP(A218,away!$A$2:$E$405,3,FALSE)</f>
        <v>1.2062999999999999</v>
      </c>
      <c r="I218">
        <f>VLOOKUP(C218,away!$B$2:$E$405,3,FALSE)</f>
        <v>2.4868999999999999</v>
      </c>
      <c r="J218">
        <f>VLOOKUP(B218,home!$B$2:$E$405,4,FALSE)</f>
        <v>1.2435</v>
      </c>
      <c r="K218" s="3">
        <f t="shared" si="226"/>
        <v>0.74247892585200004</v>
      </c>
      <c r="L218" s="3">
        <f t="shared" si="227"/>
        <v>3.7304346789449996</v>
      </c>
      <c r="M218" s="5">
        <f t="shared" si="228"/>
        <v>1.1414011437639801E-2</v>
      </c>
      <c r="N218" s="5">
        <f t="shared" si="229"/>
        <v>8.4746629518812414E-3</v>
      </c>
      <c r="O218" s="5">
        <f t="shared" si="230"/>
        <v>4.2579224092846382E-2</v>
      </c>
      <c r="P218" s="5">
        <f t="shared" si="231"/>
        <v>3.1614176568068184E-2</v>
      </c>
      <c r="Q218" s="5">
        <f t="shared" si="232"/>
        <v>3.1461293227352614E-3</v>
      </c>
      <c r="R218" s="5">
        <f t="shared" si="233"/>
        <v>7.9419507079262305E-2</v>
      </c>
      <c r="S218" s="5">
        <f t="shared" si="234"/>
        <v>2.1890992608897802E-2</v>
      </c>
      <c r="T218" s="5">
        <f t="shared" si="235"/>
        <v>1.1736429929977364E-2</v>
      </c>
      <c r="U218" s="5">
        <f t="shared" si="236"/>
        <v>5.8967310307905994E-2</v>
      </c>
      <c r="V218" s="5">
        <f t="shared" si="237"/>
        <v>6.7369995141405934E-3</v>
      </c>
      <c r="W218" s="5">
        <f t="shared" si="238"/>
        <v>7.7864490671198598E-4</v>
      </c>
      <c r="X218" s="5">
        <f t="shared" si="239"/>
        <v>2.9046839625822864E-3</v>
      </c>
      <c r="Y218" s="5">
        <f t="shared" si="240"/>
        <v>5.4178668926961717E-3</v>
      </c>
      <c r="Z218" s="5">
        <f t="shared" si="241"/>
        <v>9.8756427797732652E-2</v>
      </c>
      <c r="AA218" s="5">
        <f t="shared" si="242"/>
        <v>7.3324566432241139E-2</v>
      </c>
      <c r="AB218" s="5">
        <f t="shared" si="243"/>
        <v>2.7220972661587003E-2</v>
      </c>
      <c r="AC218" s="5">
        <f t="shared" si="244"/>
        <v>1.1662458316181576E-3</v>
      </c>
      <c r="AD218" s="5">
        <f t="shared" si="245"/>
        <v>1.4453185848891149E-4</v>
      </c>
      <c r="AE218" s="5">
        <f t="shared" si="246"/>
        <v>5.3916665711940673E-4</v>
      </c>
      <c r="AF218" s="5">
        <f t="shared" si="247"/>
        <v>1.0056629977245415E-3</v>
      </c>
      <c r="AG218" s="5">
        <f t="shared" si="248"/>
        <v>1.2505200406811383E-3</v>
      </c>
      <c r="AH218" s="5">
        <f t="shared" si="249"/>
        <v>9.2101100756347476E-2</v>
      </c>
      <c r="AI218" s="5">
        <f t="shared" si="250"/>
        <v>6.8383126359359697E-2</v>
      </c>
      <c r="AJ218" s="5">
        <f t="shared" si="251"/>
        <v>2.5386515102849484E-2</v>
      </c>
      <c r="AK218" s="5">
        <f t="shared" si="252"/>
        <v>6.2829841548964213E-3</v>
      </c>
      <c r="AL218" s="5">
        <f t="shared" si="253"/>
        <v>1.2920926825415536E-4</v>
      </c>
      <c r="AM218" s="5">
        <f t="shared" si="254"/>
        <v>2.1462371808448066E-5</v>
      </c>
      <c r="AN218" s="5">
        <f t="shared" si="255"/>
        <v>8.006397608664617E-5</v>
      </c>
      <c r="AO218" s="5">
        <f t="shared" si="256"/>
        <v>1.4933671646392404E-4</v>
      </c>
      <c r="AP218" s="5">
        <f t="shared" si="257"/>
        <v>1.8569695531226628E-4</v>
      </c>
      <c r="AQ218" s="5">
        <f t="shared" si="258"/>
        <v>1.7318259046784451E-4</v>
      </c>
      <c r="AR218" s="5">
        <f t="shared" si="259"/>
        <v>6.8715428046097218E-2</v>
      </c>
      <c r="AS218" s="5">
        <f t="shared" si="260"/>
        <v>5.1019757205126658E-2</v>
      </c>
      <c r="AT218" s="5">
        <f t="shared" si="261"/>
        <v>1.8940547263446135E-2</v>
      </c>
      <c r="AU218" s="5">
        <f t="shared" si="262"/>
        <v>4.6876523957375092E-3</v>
      </c>
      <c r="AV218" s="5">
        <f t="shared" si="263"/>
        <v>8.7012077888868505E-4</v>
      </c>
      <c r="AW218" s="5">
        <f t="shared" si="264"/>
        <v>9.9411067488197194E-6</v>
      </c>
      <c r="AX218" s="5">
        <f t="shared" si="265"/>
        <v>2.6558931277621268E-6</v>
      </c>
      <c r="AY218" s="5">
        <f t="shared" si="266"/>
        <v>9.9076358273755408E-6</v>
      </c>
      <c r="AZ218" s="5">
        <f t="shared" si="267"/>
        <v>1.847989413839983E-5</v>
      </c>
      <c r="BA218" s="5">
        <f t="shared" si="268"/>
        <v>2.2979345985706378E-5</v>
      </c>
      <c r="BB218" s="5">
        <f t="shared" si="269"/>
        <v>2.1430737291138664E-5</v>
      </c>
      <c r="BC218" s="5">
        <f t="shared" si="270"/>
        <v>1.5989193117244695E-5</v>
      </c>
      <c r="BD218" s="5">
        <f t="shared" si="271"/>
        <v>4.2723069293618486E-2</v>
      </c>
      <c r="BE218" s="5">
        <f t="shared" si="272"/>
        <v>3.1720978598226417E-2</v>
      </c>
      <c r="BF218" s="5">
        <f t="shared" si="273"/>
        <v>1.1776079058292714E-2</v>
      </c>
      <c r="BG218" s="5">
        <f t="shared" si="274"/>
        <v>2.9144968433164695E-3</v>
      </c>
      <c r="BH218" s="5">
        <f t="shared" si="275"/>
        <v>5.4098812140616415E-4</v>
      </c>
      <c r="BI218" s="5">
        <f t="shared" si="276"/>
        <v>8.033445585606807E-5</v>
      </c>
      <c r="BJ218" s="8">
        <f t="shared" si="277"/>
        <v>3.609948483022505E-2</v>
      </c>
      <c r="BK218" s="8">
        <f t="shared" si="278"/>
        <v>7.2961542864446088E-2</v>
      </c>
      <c r="BL218" s="8">
        <f t="shared" si="279"/>
        <v>0.70765475900730856</v>
      </c>
      <c r="BM218" s="8">
        <f t="shared" si="280"/>
        <v>0.73882453651820046</v>
      </c>
      <c r="BN218" s="8">
        <f t="shared" si="281"/>
        <v>0.17664771145243319</v>
      </c>
    </row>
    <row r="219" spans="1:66" x14ac:dyDescent="0.25">
      <c r="A219" t="s">
        <v>19</v>
      </c>
      <c r="B219" t="s">
        <v>20</v>
      </c>
      <c r="C219" t="s">
        <v>144</v>
      </c>
      <c r="D219" t="s">
        <v>491</v>
      </c>
      <c r="E219">
        <f>VLOOKUP(A219,home!$A$2:$E$405,3,FALSE)</f>
        <v>1.5713999999999999</v>
      </c>
      <c r="F219">
        <f>VLOOKUP(B219,home!$B$2:$E$405,3,FALSE)</f>
        <v>0.63639999999999997</v>
      </c>
      <c r="G219">
        <f>VLOOKUP(C219,away!$B$2:$E$405,4,FALSE)</f>
        <v>0.84850000000000003</v>
      </c>
      <c r="H219">
        <f>VLOOKUP(A219,away!$A$2:$E$405,3,FALSE)</f>
        <v>1.2062999999999999</v>
      </c>
      <c r="I219">
        <f>VLOOKUP(C219,away!$B$2:$E$405,3,FALSE)</f>
        <v>1.1052999999999999</v>
      </c>
      <c r="J219">
        <f>VLOOKUP(B219,home!$B$2:$E$405,4,FALSE)</f>
        <v>1.3815999999999999</v>
      </c>
      <c r="K219" s="3">
        <f t="shared" si="226"/>
        <v>0.84853305755999997</v>
      </c>
      <c r="L219" s="3">
        <f t="shared" si="227"/>
        <v>1.8421195956239997</v>
      </c>
      <c r="M219" s="5">
        <f t="shared" si="228"/>
        <v>6.7836651114555682E-2</v>
      </c>
      <c r="N219" s="5">
        <f t="shared" si="229"/>
        <v>5.7561640984864916E-2</v>
      </c>
      <c r="O219" s="5">
        <f t="shared" si="230"/>
        <v>0.12496322431963162</v>
      </c>
      <c r="P219" s="5">
        <f t="shared" si="231"/>
        <v>0.10603542681449317</v>
      </c>
      <c r="Q219" s="5">
        <f t="shared" si="232"/>
        <v>2.4421477611529213E-2</v>
      </c>
      <c r="R219" s="5">
        <f t="shared" si="233"/>
        <v>0.11509860212577552</v>
      </c>
      <c r="S219" s="5">
        <f t="shared" si="234"/>
        <v>4.1435977288828856E-2</v>
      </c>
      <c r="T219" s="5">
        <f t="shared" si="235"/>
        <v>4.4987282462290744E-2</v>
      </c>
      <c r="U219" s="5">
        <f t="shared" si="236"/>
        <v>9.7664968782666228E-2</v>
      </c>
      <c r="V219" s="5">
        <f t="shared" si="237"/>
        <v>7.1965055682510198E-3</v>
      </c>
      <c r="W219" s="5">
        <f t="shared" si="238"/>
        <v>6.9074770226146571E-3</v>
      </c>
      <c r="X219" s="5">
        <f t="shared" si="239"/>
        <v>1.2724398779680977E-2</v>
      </c>
      <c r="Y219" s="5">
        <f t="shared" si="240"/>
        <v>1.1719932167292222E-2</v>
      </c>
      <c r="Z219" s="5">
        <f t="shared" si="241"/>
        <v>7.0675130134940423E-2</v>
      </c>
      <c r="AA219" s="5">
        <f t="shared" si="242"/>
        <v>5.9970184266851891E-2</v>
      </c>
      <c r="AB219" s="5">
        <f t="shared" si="243"/>
        <v>2.5443341909194218E-2</v>
      </c>
      <c r="AC219" s="5">
        <f t="shared" si="244"/>
        <v>7.0305333378500054E-4</v>
      </c>
      <c r="AD219" s="5">
        <f t="shared" si="245"/>
        <v>1.4653056495061646E-3</v>
      </c>
      <c r="AE219" s="5">
        <f t="shared" si="246"/>
        <v>2.6992682505338574E-3</v>
      </c>
      <c r="AF219" s="5">
        <f t="shared" si="247"/>
        <v>2.4861874690770662E-3</v>
      </c>
      <c r="AG219" s="5">
        <f t="shared" si="248"/>
        <v>1.5266182183939002E-3</v>
      </c>
      <c r="AH219" s="5">
        <f t="shared" si="249"/>
        <v>3.25480105362125E-2</v>
      </c>
      <c r="AI219" s="5">
        <f t="shared" si="250"/>
        <v>2.7618062897787489E-2</v>
      </c>
      <c r="AJ219" s="5">
        <f t="shared" si="251"/>
        <v>1.1717419677272004E-2</v>
      </c>
      <c r="AK219" s="5">
        <f t="shared" si="252"/>
        <v>3.3142059818231074E-3</v>
      </c>
      <c r="AL219" s="5">
        <f t="shared" si="253"/>
        <v>4.3957689005228075E-5</v>
      </c>
      <c r="AM219" s="5">
        <f t="shared" si="254"/>
        <v>2.4867205660708162E-4</v>
      </c>
      <c r="AN219" s="5">
        <f t="shared" si="255"/>
        <v>4.580836683600255E-4</v>
      </c>
      <c r="AO219" s="5">
        <f t="shared" si="256"/>
        <v>4.219224509606644E-4</v>
      </c>
      <c r="AP219" s="5">
        <f t="shared" si="257"/>
        <v>2.5907720491611535E-4</v>
      </c>
      <c r="AQ219" s="5">
        <f t="shared" si="258"/>
        <v>1.1931279898886762E-4</v>
      </c>
      <c r="AR219" s="5">
        <f t="shared" si="259"/>
        <v>1.1991465601466689E-2</v>
      </c>
      <c r="AS219" s="5">
        <f t="shared" si="260"/>
        <v>1.0175154971438095E-2</v>
      </c>
      <c r="AT219" s="5">
        <f t="shared" si="261"/>
        <v>4.3169776795305998E-3</v>
      </c>
      <c r="AU219" s="5">
        <f t="shared" si="262"/>
        <v>1.2210327566101245E-3</v>
      </c>
      <c r="AV219" s="5">
        <f t="shared" si="263"/>
        <v>2.5902166458682601E-4</v>
      </c>
      <c r="AW219" s="5">
        <f t="shared" si="264"/>
        <v>1.9086176699086574E-6</v>
      </c>
      <c r="AX219" s="5">
        <f t="shared" si="265"/>
        <v>3.5167743420423383E-5</v>
      </c>
      <c r="AY219" s="5">
        <f t="shared" si="266"/>
        <v>6.4783189288638874E-5</v>
      </c>
      <c r="AZ219" s="5">
        <f t="shared" si="267"/>
        <v>5.966919122781026E-5</v>
      </c>
      <c r="BA219" s="5">
        <f t="shared" si="268"/>
        <v>3.663926213859499E-5</v>
      </c>
      <c r="BB219" s="5">
        <f t="shared" si="269"/>
        <v>1.6873475688677578E-5</v>
      </c>
      <c r="BC219" s="5">
        <f t="shared" si="270"/>
        <v>6.2165920424796261E-6</v>
      </c>
      <c r="BD219" s="5">
        <f t="shared" si="271"/>
        <v>3.6816189607854874E-3</v>
      </c>
      <c r="BE219" s="5">
        <f t="shared" si="272"/>
        <v>3.1239753935661794E-3</v>
      </c>
      <c r="BF219" s="5">
        <f t="shared" si="273"/>
        <v>1.3253981962224571E-3</v>
      </c>
      <c r="BG219" s="5">
        <f t="shared" si="274"/>
        <v>3.748813946417168E-4</v>
      </c>
      <c r="BH219" s="5">
        <f t="shared" si="275"/>
        <v>7.9524814004423212E-5</v>
      </c>
      <c r="BI219" s="5">
        <f t="shared" si="276"/>
        <v>1.3495886715812716E-5</v>
      </c>
      <c r="BJ219" s="8">
        <f t="shared" si="277"/>
        <v>0.16822600624942308</v>
      </c>
      <c r="BK219" s="8">
        <f t="shared" si="278"/>
        <v>0.22331635499820759</v>
      </c>
      <c r="BL219" s="8">
        <f t="shared" si="279"/>
        <v>0.53490056781678297</v>
      </c>
      <c r="BM219" s="8">
        <f t="shared" si="280"/>
        <v>0.50113816165688529</v>
      </c>
      <c r="BN219" s="8">
        <f t="shared" si="281"/>
        <v>0.49591702297085016</v>
      </c>
    </row>
    <row r="220" spans="1:66" x14ac:dyDescent="0.25">
      <c r="A220" t="s">
        <v>19</v>
      </c>
      <c r="B220" t="s">
        <v>225</v>
      </c>
      <c r="C220" t="s">
        <v>137</v>
      </c>
      <c r="D220" t="s">
        <v>491</v>
      </c>
      <c r="E220">
        <f>VLOOKUP(A220,home!$A$2:$E$405,3,FALSE)</f>
        <v>1.5713999999999999</v>
      </c>
      <c r="F220">
        <f>VLOOKUP(B220,home!$B$2:$E$405,3,FALSE)</f>
        <v>1.5909</v>
      </c>
      <c r="G220">
        <f>VLOOKUP(C220,away!$B$2:$E$405,4,FALSE)</f>
        <v>0.79549999999999998</v>
      </c>
      <c r="H220">
        <f>VLOOKUP(A220,away!$A$2:$E$405,3,FALSE)</f>
        <v>1.2062999999999999</v>
      </c>
      <c r="I220">
        <f>VLOOKUP(C220,away!$B$2:$E$405,3,FALSE)</f>
        <v>0.62170000000000003</v>
      </c>
      <c r="J220">
        <f>VLOOKUP(B220,home!$B$2:$E$405,4,FALSE)</f>
        <v>1.8652</v>
      </c>
      <c r="K220" s="3">
        <f t="shared" si="226"/>
        <v>1.9887024768299999</v>
      </c>
      <c r="L220" s="3">
        <f t="shared" si="227"/>
        <v>1.3988192554919998</v>
      </c>
      <c r="M220" s="5">
        <f t="shared" si="228"/>
        <v>3.3792319625723315E-2</v>
      </c>
      <c r="N220" s="5">
        <f t="shared" si="229"/>
        <v>6.7202869737506971E-2</v>
      </c>
      <c r="O220" s="5">
        <f t="shared" si="230"/>
        <v>4.7269347380201977E-2</v>
      </c>
      <c r="P220" s="5">
        <f t="shared" si="231"/>
        <v>9.4004668213145348E-2</v>
      </c>
      <c r="Q220" s="5">
        <f t="shared" si="232"/>
        <v>6.6823256748531984E-2</v>
      </c>
      <c r="R220" s="5">
        <f t="shared" si="233"/>
        <v>3.3060636654983426E-2</v>
      </c>
      <c r="S220" s="5">
        <f t="shared" si="234"/>
        <v>6.5376376523859234E-2</v>
      </c>
      <c r="T220" s="5">
        <f t="shared" si="235"/>
        <v>9.3473658254532271E-2</v>
      </c>
      <c r="U220" s="5">
        <f t="shared" si="236"/>
        <v>6.5747770001342215E-2</v>
      </c>
      <c r="V220" s="5">
        <f t="shared" si="237"/>
        <v>2.020736813102101E-2</v>
      </c>
      <c r="W220" s="5">
        <f t="shared" si="238"/>
        <v>4.4297192068550865E-2</v>
      </c>
      <c r="X220" s="5">
        <f t="shared" si="239"/>
        <v>6.1963765229716437E-2</v>
      </c>
      <c r="Y220" s="5">
        <f t="shared" si="240"/>
        <v>4.3338053973056505E-2</v>
      </c>
      <c r="Z220" s="5">
        <f t="shared" si="241"/>
        <v>1.5415285050605148E-2</v>
      </c>
      <c r="AA220" s="5">
        <f t="shared" si="242"/>
        <v>3.0656415561178929E-2</v>
      </c>
      <c r="AB220" s="5">
        <f t="shared" si="243"/>
        <v>3.0483244778623148E-2</v>
      </c>
      <c r="AC220" s="5">
        <f t="shared" si="244"/>
        <v>3.5133481469623589E-3</v>
      </c>
      <c r="AD220" s="5">
        <f t="shared" si="245"/>
        <v>2.2023483895835319E-2</v>
      </c>
      <c r="AE220" s="5">
        <f t="shared" si="246"/>
        <v>3.0806873346512408E-2</v>
      </c>
      <c r="AF220" s="5">
        <f t="shared" si="247"/>
        <v>2.1546623819302411E-2</v>
      </c>
      <c r="AG220" s="5">
        <f t="shared" si="248"/>
        <v>1.0046610763094266E-2</v>
      </c>
      <c r="AH220" s="5">
        <f t="shared" si="249"/>
        <v>5.3907993894211133E-3</v>
      </c>
      <c r="AI220" s="5">
        <f t="shared" si="250"/>
        <v>1.0720696097835419E-2</v>
      </c>
      <c r="AJ220" s="5">
        <f t="shared" si="251"/>
        <v>1.0660137441553507E-2</v>
      </c>
      <c r="AK220" s="5">
        <f t="shared" si="252"/>
        <v>7.0666139111218943E-3</v>
      </c>
      <c r="AL220" s="5">
        <f t="shared" si="253"/>
        <v>3.9094223839082951E-4</v>
      </c>
      <c r="AM220" s="5">
        <f t="shared" si="254"/>
        <v>8.759631394414668E-3</v>
      </c>
      <c r="AN220" s="5">
        <f t="shared" si="255"/>
        <v>1.2253141065519474E-2</v>
      </c>
      <c r="AO220" s="5">
        <f t="shared" si="256"/>
        <v>8.5699648313542001E-3</v>
      </c>
      <c r="AP220" s="5">
        <f t="shared" si="257"/>
        <v>3.9959439416625024E-3</v>
      </c>
      <c r="AQ220" s="5">
        <f t="shared" si="258"/>
        <v>1.3974008323660275E-3</v>
      </c>
      <c r="AR220" s="5">
        <f t="shared" si="259"/>
        <v>1.5081507976833536E-3</v>
      </c>
      <c r="AS220" s="5">
        <f t="shared" si="260"/>
        <v>2.9992632267860256E-3</v>
      </c>
      <c r="AT220" s="5">
        <f t="shared" si="261"/>
        <v>2.9823211038872539E-3</v>
      </c>
      <c r="AU220" s="5">
        <f t="shared" si="262"/>
        <v>1.9769831220009873E-3</v>
      </c>
      <c r="AV220" s="5">
        <f t="shared" si="263"/>
        <v>9.8290780784361675E-4</v>
      </c>
      <c r="AW220" s="5">
        <f t="shared" si="264"/>
        <v>3.0209359057418012E-5</v>
      </c>
      <c r="AX220" s="5">
        <f t="shared" si="265"/>
        <v>2.9033834416983813E-3</v>
      </c>
      <c r="AY220" s="5">
        <f t="shared" si="266"/>
        <v>4.0613086643243295E-3</v>
      </c>
      <c r="AZ220" s="5">
        <f t="shared" si="267"/>
        <v>2.8405183810766834E-3</v>
      </c>
      <c r="BA220" s="5">
        <f t="shared" si="268"/>
        <v>1.3244572690096761E-3</v>
      </c>
      <c r="BB220" s="5">
        <f t="shared" si="269"/>
        <v>4.6316908274177072E-4</v>
      </c>
      <c r="BC220" s="5">
        <f t="shared" si="270"/>
        <v>1.2957796629755122E-4</v>
      </c>
      <c r="BD220" s="5">
        <f t="shared" si="271"/>
        <v>3.5160506266418244E-4</v>
      </c>
      <c r="BE220" s="5">
        <f t="shared" si="272"/>
        <v>6.99237858986227E-4</v>
      </c>
      <c r="BF220" s="5">
        <f t="shared" si="273"/>
        <v>6.9528803102960799E-4</v>
      </c>
      <c r="BG220" s="5">
        <f t="shared" si="274"/>
        <v>4.6090700980627849E-4</v>
      </c>
      <c r="BH220" s="5">
        <f t="shared" si="275"/>
        <v>2.2915172799751365E-4</v>
      </c>
      <c r="BI220" s="5">
        <f t="shared" si="276"/>
        <v>9.1142921807706016E-5</v>
      </c>
      <c r="BJ220" s="8">
        <f t="shared" si="277"/>
        <v>0.50822088470710458</v>
      </c>
      <c r="BK220" s="8">
        <f t="shared" si="278"/>
        <v>0.22134633154342645</v>
      </c>
      <c r="BL220" s="8">
        <f t="shared" si="279"/>
        <v>0.25403261988675441</v>
      </c>
      <c r="BM220" s="8">
        <f t="shared" si="280"/>
        <v>0.65283092352253058</v>
      </c>
      <c r="BN220" s="8">
        <f t="shared" si="281"/>
        <v>0.34215309836009306</v>
      </c>
    </row>
    <row r="221" spans="1:66" x14ac:dyDescent="0.25">
      <c r="A221" t="s">
        <v>19</v>
      </c>
      <c r="B221" t="s">
        <v>224</v>
      </c>
      <c r="C221" t="s">
        <v>234</v>
      </c>
      <c r="D221" t="s">
        <v>491</v>
      </c>
      <c r="E221">
        <f>VLOOKUP(A221,home!$A$2:$E$405,3,FALSE)</f>
        <v>1.5713999999999999</v>
      </c>
      <c r="F221">
        <f>VLOOKUP(B221,home!$B$2:$E$405,3,FALSE)</f>
        <v>1.9091</v>
      </c>
      <c r="G221">
        <f>VLOOKUP(C221,away!$B$2:$E$405,4,FALSE)</f>
        <v>1.2727999999999999</v>
      </c>
      <c r="H221">
        <f>VLOOKUP(A221,away!$A$2:$E$405,3,FALSE)</f>
        <v>1.2062999999999999</v>
      </c>
      <c r="I221">
        <f>VLOOKUP(C221,away!$B$2:$E$405,3,FALSE)</f>
        <v>0.62170000000000003</v>
      </c>
      <c r="J221">
        <f>VLOOKUP(B221,home!$B$2:$E$405,4,FALSE)</f>
        <v>1.2435</v>
      </c>
      <c r="K221" s="3">
        <f t="shared" si="226"/>
        <v>3.8183487570719996</v>
      </c>
      <c r="L221" s="3">
        <f t="shared" si="227"/>
        <v>0.93257116888500002</v>
      </c>
      <c r="M221" s="5">
        <f t="shared" si="228"/>
        <v>8.6437399438170186E-3</v>
      </c>
      <c r="N221" s="5">
        <f t="shared" si="229"/>
        <v>3.3004813670927308E-2</v>
      </c>
      <c r="O221" s="5">
        <f t="shared" si="230"/>
        <v>8.0609026629434016E-3</v>
      </c>
      <c r="P221" s="5">
        <f t="shared" si="231"/>
        <v>3.0779337663928309E-2</v>
      </c>
      <c r="Q221" s="5">
        <f t="shared" si="232"/>
        <v>6.3011944628889122E-2</v>
      </c>
      <c r="R221" s="5">
        <f t="shared" si="233"/>
        <v>3.7586827093246686E-3</v>
      </c>
      <c r="S221" s="5">
        <f t="shared" si="234"/>
        <v>2.7400397084706964E-2</v>
      </c>
      <c r="T221" s="5">
        <f t="shared" si="235"/>
        <v>5.8763122856280034E-2</v>
      </c>
      <c r="U221" s="5">
        <f t="shared" si="236"/>
        <v>1.4351961451377862E-2</v>
      </c>
      <c r="V221" s="5">
        <f t="shared" si="237"/>
        <v>1.0841064419358367E-2</v>
      </c>
      <c r="W221" s="5">
        <f t="shared" si="238"/>
        <v>8.020052681813615E-2</v>
      </c>
      <c r="X221" s="5">
        <f t="shared" si="239"/>
        <v>7.4792699039982022E-2</v>
      </c>
      <c r="Y221" s="5">
        <f t="shared" si="240"/>
        <v>3.4874757383890023E-2</v>
      </c>
      <c r="Z221" s="5">
        <f t="shared" si="241"/>
        <v>1.1684130425675815E-3</v>
      </c>
      <c r="AA221" s="5">
        <f t="shared" si="242"/>
        <v>4.4614084888346377E-3</v>
      </c>
      <c r="AB221" s="5">
        <f t="shared" si="243"/>
        <v>8.5176067790661055E-3</v>
      </c>
      <c r="AC221" s="5">
        <f t="shared" si="244"/>
        <v>2.41273442231534E-3</v>
      </c>
      <c r="AD221" s="5">
        <f t="shared" si="245"/>
        <v>7.6558395473137447E-2</v>
      </c>
      <c r="AE221" s="5">
        <f t="shared" si="246"/>
        <v>7.1396152354343878E-2</v>
      </c>
      <c r="AF221" s="5">
        <f t="shared" si="247"/>
        <v>3.3290996627491007E-2</v>
      </c>
      <c r="AG221" s="5">
        <f t="shared" si="248"/>
        <v>1.0348741212748626E-2</v>
      </c>
      <c r="AH221" s="5">
        <f t="shared" si="249"/>
        <v>2.7240707921193222E-4</v>
      </c>
      <c r="AI221" s="5">
        <f t="shared" si="250"/>
        <v>1.040145232326495E-3</v>
      </c>
      <c r="AJ221" s="5">
        <f t="shared" si="251"/>
        <v>1.9858186275141195E-3</v>
      </c>
      <c r="AK221" s="5">
        <f t="shared" si="252"/>
        <v>2.5275160293796541E-3</v>
      </c>
      <c r="AL221" s="5">
        <f t="shared" si="253"/>
        <v>3.436584994945282E-4</v>
      </c>
      <c r="AM221" s="5">
        <f t="shared" si="254"/>
        <v>5.8465330839656188E-2</v>
      </c>
      <c r="AN221" s="5">
        <f t="shared" si="255"/>
        <v>5.4523081920386407E-2</v>
      </c>
      <c r="AO221" s="5">
        <f t="shared" si="256"/>
        <v>2.5423327118853679E-2</v>
      </c>
      <c r="AP221" s="5">
        <f t="shared" si="257"/>
        <v>7.9030206293916987E-3</v>
      </c>
      <c r="AQ221" s="5">
        <f t="shared" si="258"/>
        <v>1.8425322965185211E-3</v>
      </c>
      <c r="AR221" s="5">
        <f t="shared" si="259"/>
        <v>5.0807797654644094E-5</v>
      </c>
      <c r="AS221" s="5">
        <f t="shared" si="260"/>
        <v>1.9400189102417593E-4</v>
      </c>
      <c r="AT221" s="5">
        <f t="shared" si="261"/>
        <v>3.7038343973088989E-4</v>
      </c>
      <c r="AU221" s="5">
        <f t="shared" si="262"/>
        <v>4.7141771557883172E-4</v>
      </c>
      <c r="AV221" s="5">
        <f t="shared" si="263"/>
        <v>4.5000931208553842E-4</v>
      </c>
      <c r="AW221" s="5">
        <f t="shared" si="264"/>
        <v>3.3992426457932657E-5</v>
      </c>
      <c r="AX221" s="5">
        <f t="shared" si="265"/>
        <v>3.7206837223900738E-2</v>
      </c>
      <c r="AY221" s="5">
        <f t="shared" si="266"/>
        <v>3.4698023680407045E-2</v>
      </c>
      <c r="AZ221" s="5">
        <f t="shared" si="267"/>
        <v>1.6179188250818301E-2</v>
      </c>
      <c r="BA221" s="5">
        <f t="shared" si="268"/>
        <v>5.0294148328920273E-3</v>
      </c>
      <c r="BB221" s="5">
        <f t="shared" si="269"/>
        <v>1.1725718173794188E-3</v>
      </c>
      <c r="BC221" s="5">
        <f t="shared" si="270"/>
        <v>2.1870133406702672E-4</v>
      </c>
      <c r="BD221" s="5">
        <f t="shared" si="271"/>
        <v>7.8969812078773322E-6</v>
      </c>
      <c r="BE221" s="5">
        <f t="shared" si="272"/>
        <v>3.0153428379719346E-5</v>
      </c>
      <c r="BF221" s="5">
        <f t="shared" si="273"/>
        <v>5.7568152887580473E-5</v>
      </c>
      <c r="BG221" s="5">
        <f t="shared" si="274"/>
        <v>7.3271761675074585E-5</v>
      </c>
      <c r="BH221" s="5">
        <f t="shared" si="275"/>
        <v>6.9944285030124211E-5</v>
      </c>
      <c r="BI221" s="5">
        <f t="shared" si="276"/>
        <v>5.3414334761812882E-5</v>
      </c>
      <c r="BJ221" s="8">
        <f t="shared" si="277"/>
        <v>0.77890418001009676</v>
      </c>
      <c r="BK221" s="8">
        <f t="shared" si="278"/>
        <v>0.11511895571402755</v>
      </c>
      <c r="BL221" s="8">
        <f t="shared" si="279"/>
        <v>4.6805318159995155E-2</v>
      </c>
      <c r="BM221" s="8">
        <f t="shared" si="280"/>
        <v>0.76007341439290799</v>
      </c>
      <c r="BN221" s="8">
        <f t="shared" si="281"/>
        <v>0.14725942127982983</v>
      </c>
    </row>
    <row r="222" spans="1:66" x14ac:dyDescent="0.25">
      <c r="A222" t="s">
        <v>19</v>
      </c>
      <c r="B222" t="s">
        <v>229</v>
      </c>
      <c r="C222" t="s">
        <v>233</v>
      </c>
      <c r="D222" t="s">
        <v>491</v>
      </c>
      <c r="E222">
        <f>VLOOKUP(A222,home!$A$2:$E$405,3,FALSE)</f>
        <v>1.5713999999999999</v>
      </c>
      <c r="F222">
        <f>VLOOKUP(B222,home!$B$2:$E$405,3,FALSE)</f>
        <v>0.9546</v>
      </c>
      <c r="G222">
        <f>VLOOKUP(C222,away!$B$2:$E$405,4,FALSE)</f>
        <v>0.79549999999999998</v>
      </c>
      <c r="H222">
        <f>VLOOKUP(A222,away!$A$2:$E$405,3,FALSE)</f>
        <v>1.2062999999999999</v>
      </c>
      <c r="I222">
        <f>VLOOKUP(C222,away!$B$2:$E$405,3,FALSE)</f>
        <v>0.2072</v>
      </c>
      <c r="J222">
        <f>VLOOKUP(B222,home!$B$2:$E$405,4,FALSE)</f>
        <v>0.82899999999999996</v>
      </c>
      <c r="K222" s="3">
        <f t="shared" si="226"/>
        <v>1.19329648902</v>
      </c>
      <c r="L222" s="3">
        <f t="shared" si="227"/>
        <v>0.20720470343999997</v>
      </c>
      <c r="M222" s="5">
        <f t="shared" si="228"/>
        <v>0.24647340236927076</v>
      </c>
      <c r="N222" s="5">
        <f t="shared" si="229"/>
        <v>0.29411584568406451</v>
      </c>
      <c r="O222" s="5">
        <f t="shared" si="230"/>
        <v>5.1070448243772534E-2</v>
      </c>
      <c r="P222" s="5">
        <f t="shared" si="231"/>
        <v>6.0942186581971383E-2</v>
      </c>
      <c r="Q222" s="5">
        <f t="shared" si="232"/>
        <v>0.17548370300997115</v>
      </c>
      <c r="R222" s="5">
        <f t="shared" si="233"/>
        <v>5.2910185414493782E-3</v>
      </c>
      <c r="S222" s="5">
        <f t="shared" si="234"/>
        <v>3.7670901501853618E-3</v>
      </c>
      <c r="T222" s="5">
        <f t="shared" si="235"/>
        <v>3.6361048640734105E-2</v>
      </c>
      <c r="U222" s="5">
        <f t="shared" si="236"/>
        <v>6.3137538488512628E-3</v>
      </c>
      <c r="V222" s="5">
        <f t="shared" si="237"/>
        <v>1.0349311915690797E-4</v>
      </c>
      <c r="W222" s="5">
        <f t="shared" si="238"/>
        <v>6.9801362227342345E-2</v>
      </c>
      <c r="X222" s="5">
        <f t="shared" si="239"/>
        <v>1.4463170560024488E-2</v>
      </c>
      <c r="Y222" s="5">
        <f t="shared" si="240"/>
        <v>1.4984184833460061E-3</v>
      </c>
      <c r="Z222" s="5">
        <f t="shared" si="241"/>
        <v>3.6544130925885343E-4</v>
      </c>
      <c r="AA222" s="5">
        <f t="shared" si="242"/>
        <v>4.3607983128146171E-4</v>
      </c>
      <c r="AB222" s="5">
        <f t="shared" si="243"/>
        <v>2.6018626580030113E-4</v>
      </c>
      <c r="AC222" s="5">
        <f t="shared" si="244"/>
        <v>1.5993350897557186E-6</v>
      </c>
      <c r="AD222" s="5">
        <f t="shared" si="245"/>
        <v>2.0823430118675216E-2</v>
      </c>
      <c r="AE222" s="5">
        <f t="shared" si="246"/>
        <v>4.3147126623436617E-3</v>
      </c>
      <c r="AF222" s="5">
        <f t="shared" si="247"/>
        <v>4.4701437881486552E-4</v>
      </c>
      <c r="AG222" s="5">
        <f t="shared" si="248"/>
        <v>3.0874493931916692E-5</v>
      </c>
      <c r="AH222" s="5">
        <f t="shared" si="249"/>
        <v>1.8930289527426502E-5</v>
      </c>
      <c r="AI222" s="5">
        <f t="shared" si="250"/>
        <v>2.2589448029210113E-5</v>
      </c>
      <c r="AJ222" s="5">
        <f t="shared" si="251"/>
        <v>1.3477954511078094E-5</v>
      </c>
      <c r="AK222" s="5">
        <f t="shared" si="252"/>
        <v>5.3610652657469212E-6</v>
      </c>
      <c r="AL222" s="5">
        <f t="shared" si="253"/>
        <v>1.5817849148844092E-8</v>
      </c>
      <c r="AM222" s="5">
        <f t="shared" si="254"/>
        <v>4.9697052099936896E-3</v>
      </c>
      <c r="AN222" s="5">
        <f t="shared" si="255"/>
        <v>1.0297462942209653E-3</v>
      </c>
      <c r="AO222" s="5">
        <f t="shared" si="256"/>
        <v>1.0668413775624703E-4</v>
      </c>
      <c r="AP222" s="5">
        <f t="shared" si="257"/>
        <v>7.3684850418450942E-6</v>
      </c>
      <c r="AQ222" s="5">
        <f t="shared" si="258"/>
        <v>3.8169618947439692E-7</v>
      </c>
      <c r="AR222" s="5">
        <f t="shared" si="259"/>
        <v>7.8448900551274896E-7</v>
      </c>
      <c r="AS222" s="5">
        <f t="shared" si="260"/>
        <v>9.361279759531546E-7</v>
      </c>
      <c r="AT222" s="5">
        <f t="shared" si="261"/>
        <v>5.5853911348914917E-7</v>
      </c>
      <c r="AU222" s="5">
        <f t="shared" si="262"/>
        <v>2.2216758770231508E-7</v>
      </c>
      <c r="AV222" s="5">
        <f t="shared" si="263"/>
        <v>6.627795059480387E-8</v>
      </c>
      <c r="AW222" s="5">
        <f t="shared" si="264"/>
        <v>1.0864078648919282E-10</v>
      </c>
      <c r="AX222" s="5">
        <f t="shared" si="265"/>
        <v>9.8838862975831232E-4</v>
      </c>
      <c r="AY222" s="5">
        <f t="shared" si="266"/>
        <v>2.0479877291253905E-4</v>
      </c>
      <c r="AZ222" s="5">
        <f t="shared" si="267"/>
        <v>2.1217634503109278E-5</v>
      </c>
      <c r="BA222" s="5">
        <f t="shared" si="268"/>
        <v>1.4654645549716905E-6</v>
      </c>
      <c r="BB222" s="5">
        <f t="shared" si="269"/>
        <v>7.5912787128685131E-8</v>
      </c>
      <c r="BC222" s="5">
        <f t="shared" si="270"/>
        <v>3.1458973088606094E-9</v>
      </c>
      <c r="BD222" s="5">
        <f t="shared" si="271"/>
        <v>2.7091635289868288E-8</v>
      </c>
      <c r="BE222" s="5">
        <f t="shared" si="272"/>
        <v>3.2328353273210153E-8</v>
      </c>
      <c r="BF222" s="5">
        <f t="shared" si="273"/>
        <v>1.9288655228359951E-8</v>
      </c>
      <c r="BG222" s="5">
        <f t="shared" si="274"/>
        <v>7.6723615206397331E-9</v>
      </c>
      <c r="BH222" s="5">
        <f t="shared" si="275"/>
        <v>2.2888505162678854E-9</v>
      </c>
      <c r="BI222" s="5">
        <f t="shared" si="276"/>
        <v>5.4625545699081617E-10</v>
      </c>
      <c r="BJ222" s="8">
        <f t="shared" si="277"/>
        <v>0.62466941564286382</v>
      </c>
      <c r="BK222" s="8">
        <f t="shared" si="278"/>
        <v>0.31149258614643582</v>
      </c>
      <c r="BL222" s="8">
        <f t="shared" si="279"/>
        <v>6.3434502306232959E-2</v>
      </c>
      <c r="BM222" s="8">
        <f t="shared" si="280"/>
        <v>0.16638054231002006</v>
      </c>
      <c r="BN222" s="8">
        <f t="shared" si="281"/>
        <v>0.83337660443049977</v>
      </c>
    </row>
    <row r="223" spans="1:66" x14ac:dyDescent="0.25">
      <c r="A223" t="s">
        <v>166</v>
      </c>
      <c r="B223" t="s">
        <v>413</v>
      </c>
      <c r="C223" t="s">
        <v>444</v>
      </c>
      <c r="D223" t="s">
        <v>491</v>
      </c>
      <c r="E223">
        <f>VLOOKUP(A223,home!$A$2:$E$405,3,FALSE)</f>
        <v>1.8032999999999999</v>
      </c>
      <c r="F223">
        <f>VLOOKUP(B223,home!$B$2:$E$405,3,FALSE)</f>
        <v>1.3863000000000001</v>
      </c>
      <c r="G223">
        <f>VLOOKUP(C223,away!$B$2:$E$405,4,FALSE)</f>
        <v>1.1091</v>
      </c>
      <c r="H223">
        <f>VLOOKUP(A223,away!$A$2:$E$405,3,FALSE)</f>
        <v>1.4918</v>
      </c>
      <c r="I223">
        <f>VLOOKUP(C223,away!$B$2:$E$405,3,FALSE)</f>
        <v>1.7875000000000001</v>
      </c>
      <c r="J223">
        <f>VLOOKUP(B223,home!$B$2:$E$405,4,FALSE)</f>
        <v>1.1731</v>
      </c>
      <c r="K223" s="3">
        <f t="shared" si="226"/>
        <v>2.7726554935890002</v>
      </c>
      <c r="L223" s="3">
        <f t="shared" si="227"/>
        <v>3.1281796617500004</v>
      </c>
      <c r="M223" s="5">
        <f t="shared" si="228"/>
        <v>2.7371579118962426E-3</v>
      </c>
      <c r="N223" s="5">
        <f t="shared" si="229"/>
        <v>7.589195921239713E-3</v>
      </c>
      <c r="O223" s="5">
        <f t="shared" si="230"/>
        <v>8.5623217109919245E-3</v>
      </c>
      <c r="P223" s="5">
        <f t="shared" si="231"/>
        <v>2.3740368329858125E-2</v>
      </c>
      <c r="Q223" s="5">
        <f t="shared" si="232"/>
        <v>1.0521112881474264E-2</v>
      </c>
      <c r="R223" s="5">
        <f t="shared" si="233"/>
        <v>1.3392240316842706E-2</v>
      </c>
      <c r="S223" s="5">
        <f t="shared" si="234"/>
        <v>5.1477217115222809E-2</v>
      </c>
      <c r="T223" s="5">
        <f t="shared" si="235"/>
        <v>3.2911931334803739E-2</v>
      </c>
      <c r="U223" s="5">
        <f t="shared" si="236"/>
        <v>3.7132068685958017E-2</v>
      </c>
      <c r="V223" s="5">
        <f t="shared" si="237"/>
        <v>4.960896319175221E-2</v>
      </c>
      <c r="W223" s="5">
        <f t="shared" si="238"/>
        <v>9.7238071431632045E-3</v>
      </c>
      <c r="X223" s="5">
        <f t="shared" si="239"/>
        <v>3.0417815740022509E-2</v>
      </c>
      <c r="Y223" s="5">
        <f t="shared" si="240"/>
        <v>4.7576196276398745E-2</v>
      </c>
      <c r="Z223" s="5">
        <f t="shared" si="241"/>
        <v>1.3964444594805243E-2</v>
      </c>
      <c r="AA223" s="5">
        <f t="shared" si="242"/>
        <v>3.8718594020705974E-2</v>
      </c>
      <c r="AB223" s="5">
        <f t="shared" si="243"/>
        <v>5.3676661207776338E-2</v>
      </c>
      <c r="AC223" s="5">
        <f t="shared" si="244"/>
        <v>2.68922888389974E-2</v>
      </c>
      <c r="AD223" s="5">
        <f t="shared" si="245"/>
        <v>6.7401918235228562E-3</v>
      </c>
      <c r="AE223" s="5">
        <f t="shared" si="246"/>
        <v>2.1084530978637845E-2</v>
      </c>
      <c r="AF223" s="5">
        <f t="shared" si="247"/>
        <v>3.2978100492456384E-2</v>
      </c>
      <c r="AG223" s="5">
        <f t="shared" si="248"/>
        <v>3.4387141081216571E-2</v>
      </c>
      <c r="AH223" s="5">
        <f t="shared" si="249"/>
        <v>1.0920822892276123E-2</v>
      </c>
      <c r="AI223" s="5">
        <f t="shared" si="250"/>
        <v>3.0279679586781901E-2</v>
      </c>
      <c r="AJ223" s="5">
        <f t="shared" si="251"/>
        <v>4.1977559975202784E-2</v>
      </c>
      <c r="AK223" s="5">
        <f t="shared" si="252"/>
        <v>3.8796437424235913E-2</v>
      </c>
      <c r="AL223" s="5">
        <f t="shared" si="253"/>
        <v>9.3298649595037683E-3</v>
      </c>
      <c r="AM223" s="5">
        <f t="shared" si="254"/>
        <v>3.7376459774668622E-3</v>
      </c>
      <c r="AN223" s="5">
        <f t="shared" si="255"/>
        <v>1.1692028129533539E-2</v>
      </c>
      <c r="AO223" s="5">
        <f t="shared" si="256"/>
        <v>1.8287382299707864E-2</v>
      </c>
      <c r="AP223" s="5">
        <f t="shared" si="257"/>
        <v>1.9068739125531028E-2</v>
      </c>
      <c r="AQ223" s="5">
        <f t="shared" si="258"/>
        <v>1.4912610476925662E-2</v>
      </c>
      <c r="AR223" s="5">
        <f t="shared" si="259"/>
        <v>6.8324592122383978E-3</v>
      </c>
      <c r="AS223" s="5">
        <f t="shared" si="260"/>
        <v>1.8944055569535566E-2</v>
      </c>
      <c r="AT223" s="5">
        <f t="shared" si="261"/>
        <v>2.6262669872864047E-2</v>
      </c>
      <c r="AU223" s="5">
        <f t="shared" si="262"/>
        <v>2.4272445299770275E-2</v>
      </c>
      <c r="AV223" s="5">
        <f t="shared" si="263"/>
        <v>1.6824782200811642E-2</v>
      </c>
      <c r="AW223" s="5">
        <f t="shared" si="264"/>
        <v>2.2478144376183087E-3</v>
      </c>
      <c r="AX223" s="5">
        <f t="shared" si="265"/>
        <v>1.7272007754190518E-3</v>
      </c>
      <c r="AY223" s="5">
        <f t="shared" si="266"/>
        <v>5.4029943374247075E-3</v>
      </c>
      <c r="AZ223" s="5">
        <f t="shared" si="267"/>
        <v>8.4507684994411976E-3</v>
      </c>
      <c r="BA223" s="5">
        <f t="shared" si="268"/>
        <v>8.8118407153698394E-3</v>
      </c>
      <c r="BB223" s="5">
        <f t="shared" si="269"/>
        <v>6.8912552271001267E-3</v>
      </c>
      <c r="BC223" s="5">
        <f t="shared" si="270"/>
        <v>4.3114168890686002E-3</v>
      </c>
      <c r="BD223" s="5">
        <f t="shared" si="271"/>
        <v>3.5621933245767639E-3</v>
      </c>
      <c r="BE223" s="5">
        <f t="shared" si="272"/>
        <v>9.8767348906138291E-3</v>
      </c>
      <c r="BF223" s="5">
        <f t="shared" si="273"/>
        <v>1.3692391626591296E-2</v>
      </c>
      <c r="BG223" s="5">
        <f t="shared" si="274"/>
        <v>1.2654761621280127E-2</v>
      </c>
      <c r="BH223" s="5">
        <f t="shared" si="275"/>
        <v>8.7718235823253977E-3</v>
      </c>
      <c r="BI223" s="5">
        <f t="shared" si="276"/>
        <v>4.8642489688656126E-3</v>
      </c>
      <c r="BJ223" s="8">
        <f t="shared" si="277"/>
        <v>0.33722390612592434</v>
      </c>
      <c r="BK223" s="8">
        <f t="shared" si="278"/>
        <v>0.16918885468465528</v>
      </c>
      <c r="BL223" s="8">
        <f t="shared" si="279"/>
        <v>0.42001495199024463</v>
      </c>
      <c r="BM223" s="8">
        <f t="shared" si="280"/>
        <v>0.87069458042351999</v>
      </c>
      <c r="BN223" s="8">
        <f t="shared" si="281"/>
        <v>6.6542397072302972E-2</v>
      </c>
    </row>
    <row r="224" spans="1:66" x14ac:dyDescent="0.25">
      <c r="A224" t="s">
        <v>166</v>
      </c>
      <c r="B224" t="s">
        <v>172</v>
      </c>
      <c r="C224" t="s">
        <v>412</v>
      </c>
      <c r="D224" t="s">
        <v>491</v>
      </c>
      <c r="E224">
        <f>VLOOKUP(A224,home!$A$2:$E$405,3,FALSE)</f>
        <v>1.8032999999999999</v>
      </c>
      <c r="F224">
        <f>VLOOKUP(B224,home!$B$2:$E$405,3,FALSE)</f>
        <v>1.6636</v>
      </c>
      <c r="G224">
        <f>VLOOKUP(C224,away!$B$2:$E$405,4,FALSE)</f>
        <v>1.6636</v>
      </c>
      <c r="H224">
        <f>VLOOKUP(A224,away!$A$2:$E$405,3,FALSE)</f>
        <v>1.4918</v>
      </c>
      <c r="I224">
        <f>VLOOKUP(C224,away!$B$2:$E$405,3,FALSE)</f>
        <v>0.50270000000000004</v>
      </c>
      <c r="J224">
        <f>VLOOKUP(B224,home!$B$2:$E$405,4,FALSE)</f>
        <v>0.3352</v>
      </c>
      <c r="K224" s="3">
        <f t="shared" si="226"/>
        <v>4.9907498923679992</v>
      </c>
      <c r="L224" s="3">
        <f t="shared" si="227"/>
        <v>0.25137581867200004</v>
      </c>
      <c r="M224" s="5">
        <f t="shared" si="228"/>
        <v>5.2890019879148955E-3</v>
      </c>
      <c r="N224" s="5">
        <f t="shared" si="229"/>
        <v>2.6396086101920398E-2</v>
      </c>
      <c r="O224" s="5">
        <f t="shared" si="230"/>
        <v>1.3295272046699425E-3</v>
      </c>
      <c r="P224" s="5">
        <f t="shared" si="231"/>
        <v>6.6353377536068417E-3</v>
      </c>
      <c r="Q224" s="5">
        <f t="shared" si="232"/>
        <v>6.5868131936047833E-2</v>
      </c>
      <c r="R224" s="5">
        <f t="shared" si="233"/>
        <v>1.6710549476030124E-4</v>
      </c>
      <c r="S224" s="5">
        <f t="shared" si="234"/>
        <v>2.0810971145899262E-3</v>
      </c>
      <c r="T224" s="5">
        <f t="shared" si="235"/>
        <v>1.6557655589819333E-2</v>
      </c>
      <c r="U224" s="5">
        <f t="shared" si="236"/>
        <v>8.3398172998907475E-4</v>
      </c>
      <c r="V224" s="5">
        <f t="shared" si="237"/>
        <v>2.9009426405362133E-4</v>
      </c>
      <c r="W224" s="5">
        <f t="shared" si="238"/>
        <v>0.1095771241234373</v>
      </c>
      <c r="X224" s="5">
        <f t="shared" si="239"/>
        <v>2.7545039284252417E-2</v>
      </c>
      <c r="Y224" s="5">
        <f t="shared" si="240"/>
        <v>3.4620784002156761E-3</v>
      </c>
      <c r="Z224" s="5">
        <f t="shared" si="241"/>
        <v>1.4002093516653449E-5</v>
      </c>
      <c r="AA224" s="5">
        <f t="shared" si="242"/>
        <v>6.9880946711164854E-5</v>
      </c>
      <c r="AB224" s="5">
        <f t="shared" si="243"/>
        <v>1.7437916363865995E-4</v>
      </c>
      <c r="AC224" s="5">
        <f t="shared" si="244"/>
        <v>2.2746179557811957E-5</v>
      </c>
      <c r="AD224" s="5">
        <f t="shared" si="245"/>
        <v>0.13671800510625992</v>
      </c>
      <c r="AE224" s="5">
        <f t="shared" si="246"/>
        <v>3.4367600460788766E-2</v>
      </c>
      <c r="AF224" s="5">
        <f t="shared" si="247"/>
        <v>4.3195918508114901E-3</v>
      </c>
      <c r="AG224" s="5">
        <f t="shared" si="248"/>
        <v>3.6194697927554616E-4</v>
      </c>
      <c r="AH224" s="5">
        <f t="shared" si="249"/>
        <v>8.79946930217666E-7</v>
      </c>
      <c r="AI224" s="5">
        <f t="shared" si="250"/>
        <v>4.391595047273368E-6</v>
      </c>
      <c r="AJ224" s="5">
        <f t="shared" si="251"/>
        <v>1.09586762547517E-5</v>
      </c>
      <c r="AK224" s="5">
        <f t="shared" si="252"/>
        <v>1.82306707796326E-5</v>
      </c>
      <c r="AL224" s="5">
        <f t="shared" si="253"/>
        <v>1.1414522763661964E-6</v>
      </c>
      <c r="AM224" s="5">
        <f t="shared" si="254"/>
        <v>0.13646507385376683</v>
      </c>
      <c r="AN224" s="5">
        <f t="shared" si="255"/>
        <v>3.4304019660125584E-2</v>
      </c>
      <c r="AO224" s="5">
        <f t="shared" si="256"/>
        <v>4.3116005129022264E-3</v>
      </c>
      <c r="AP224" s="5">
        <f t="shared" si="257"/>
        <v>3.6127736957247084E-4</v>
      </c>
      <c r="AQ224" s="5">
        <f t="shared" si="258"/>
        <v>2.2704098635986641E-5</v>
      </c>
      <c r="AR224" s="5">
        <f t="shared" si="259"/>
        <v>4.4239475994275827E-8</v>
      </c>
      <c r="AS224" s="5">
        <f t="shared" si="260"/>
        <v>2.2078816005684875E-7</v>
      </c>
      <c r="AT224" s="5">
        <f t="shared" si="261"/>
        <v>5.5094924301992327E-7</v>
      </c>
      <c r="AU224" s="5">
        <f t="shared" si="262"/>
        <v>9.1654995843397086E-7</v>
      </c>
      <c r="AV224" s="5">
        <f t="shared" si="263"/>
        <v>1.1435679016010587E-6</v>
      </c>
      <c r="AW224" s="5">
        <f t="shared" si="264"/>
        <v>3.9778148235291533E-8</v>
      </c>
      <c r="AX224" s="5">
        <f t="shared" si="265"/>
        <v>0.11351050877461298</v>
      </c>
      <c r="AY224" s="5">
        <f t="shared" si="266"/>
        <v>2.8533797071093582E-2</v>
      </c>
      <c r="AZ224" s="5">
        <f t="shared" si="267"/>
        <v>3.5863532992834327E-3</v>
      </c>
      <c r="BA224" s="5">
        <f t="shared" si="268"/>
        <v>3.0050749888480048E-4</v>
      </c>
      <c r="BB224" s="5">
        <f t="shared" si="269"/>
        <v>1.8885079637310462E-5</v>
      </c>
      <c r="BC224" s="5">
        <f t="shared" si="270"/>
        <v>9.4945047090296707E-7</v>
      </c>
      <c r="BD224" s="5">
        <f t="shared" si="271"/>
        <v>1.853455749280229E-9</v>
      </c>
      <c r="BE224" s="5">
        <f t="shared" si="272"/>
        <v>9.2501340812291525E-9</v>
      </c>
      <c r="BF224" s="5">
        <f t="shared" si="273"/>
        <v>2.3082552835141976E-8</v>
      </c>
      <c r="BG224" s="5">
        <f t="shared" si="274"/>
        <v>3.8399749359187824E-8</v>
      </c>
      <c r="BH224" s="5">
        <f t="shared" si="275"/>
        <v>4.7910886245331196E-8</v>
      </c>
      <c r="BI224" s="5">
        <f t="shared" si="276"/>
        <v>4.7822250074428424E-8</v>
      </c>
      <c r="BJ224" s="8">
        <f t="shared" si="277"/>
        <v>0.74658893650181501</v>
      </c>
      <c r="BK224" s="8">
        <f t="shared" si="278"/>
        <v>4.2853215823093045E-2</v>
      </c>
      <c r="BL224" s="8">
        <f t="shared" si="279"/>
        <v>2.6123798425484687E-3</v>
      </c>
      <c r="BM224" s="8">
        <f t="shared" si="280"/>
        <v>0.65784958648910752</v>
      </c>
      <c r="BN224" s="8">
        <f t="shared" si="281"/>
        <v>0.10568519047892021</v>
      </c>
    </row>
    <row r="225" spans="1:66" x14ac:dyDescent="0.25">
      <c r="A225" t="s">
        <v>166</v>
      </c>
      <c r="B225" t="s">
        <v>250</v>
      </c>
      <c r="C225" t="s">
        <v>171</v>
      </c>
      <c r="D225" t="s">
        <v>491</v>
      </c>
      <c r="E225">
        <f>VLOOKUP(A225,home!$A$2:$E$405,3,FALSE)</f>
        <v>1.8032999999999999</v>
      </c>
      <c r="F225">
        <f>VLOOKUP(B225,home!$B$2:$E$405,3,FALSE)</f>
        <v>2.0794999999999999</v>
      </c>
      <c r="G225">
        <f>VLOOKUP(C225,away!$B$2:$E$405,4,FALSE)</f>
        <v>1.2477</v>
      </c>
      <c r="H225">
        <f>VLOOKUP(A225,away!$A$2:$E$405,3,FALSE)</f>
        <v>1.4918</v>
      </c>
      <c r="I225">
        <f>VLOOKUP(C225,away!$B$2:$E$405,3,FALSE)</f>
        <v>0.3352</v>
      </c>
      <c r="J225">
        <f>VLOOKUP(B225,home!$B$2:$E$405,4,FALSE)</f>
        <v>0.50270000000000004</v>
      </c>
      <c r="K225" s="3">
        <f t="shared" si="226"/>
        <v>4.678828024095</v>
      </c>
      <c r="L225" s="3">
        <f t="shared" si="227"/>
        <v>0.25137581867200004</v>
      </c>
      <c r="M225" s="5">
        <f t="shared" si="228"/>
        <v>7.2250303610790247E-3</v>
      </c>
      <c r="N225" s="5">
        <f t="shared" si="229"/>
        <v>3.3804674528353756E-2</v>
      </c>
      <c r="O225" s="5">
        <f t="shared" si="230"/>
        <v>1.8161979219462956E-3</v>
      </c>
      <c r="P225" s="5">
        <f t="shared" si="231"/>
        <v>8.4976777345054325E-3</v>
      </c>
      <c r="Q225" s="5">
        <f t="shared" si="232"/>
        <v>7.9083129264335986E-2</v>
      </c>
      <c r="R225" s="5">
        <f t="shared" si="233"/>
        <v>2.2827411974981764E-4</v>
      </c>
      <c r="S225" s="5">
        <f t="shared" si="234"/>
        <v>2.4986236482999729E-3</v>
      </c>
      <c r="T225" s="5">
        <f t="shared" si="235"/>
        <v>1.9879586361966062E-2</v>
      </c>
      <c r="U225" s="5">
        <f t="shared" si="236"/>
        <v>1.0680553486610647E-3</v>
      </c>
      <c r="V225" s="5">
        <f t="shared" si="237"/>
        <v>3.2652686381693454E-4</v>
      </c>
      <c r="W225" s="5">
        <f t="shared" si="238"/>
        <v>0.1233387871450342</v>
      </c>
      <c r="X225" s="5">
        <f t="shared" si="239"/>
        <v>3.1004388592594526E-2</v>
      </c>
      <c r="Y225" s="5">
        <f t="shared" si="240"/>
        <v>3.8968767824441339E-3</v>
      </c>
      <c r="Z225" s="5">
        <f t="shared" si="241"/>
        <v>1.9127531244580199E-5</v>
      </c>
      <c r="AA225" s="5">
        <f t="shared" si="242"/>
        <v>8.9494429218894551E-5</v>
      </c>
      <c r="AB225" s="5">
        <f t="shared" si="243"/>
        <v>2.0936452171487507E-4</v>
      </c>
      <c r="AC225" s="5">
        <f t="shared" si="244"/>
        <v>2.4002667823743413E-5</v>
      </c>
      <c r="AD225" s="5">
        <f t="shared" si="245"/>
        <v>0.14427024343801856</v>
      </c>
      <c r="AE225" s="5">
        <f t="shared" si="246"/>
        <v>3.6266050554240654E-2</v>
      </c>
      <c r="AF225" s="5">
        <f t="shared" si="247"/>
        <v>4.5582040740361927E-3</v>
      </c>
      <c r="AG225" s="5">
        <f t="shared" si="248"/>
        <v>3.8194076026163131E-4</v>
      </c>
      <c r="AH225" s="5">
        <f t="shared" si="249"/>
        <v>1.2020497064451516E-6</v>
      </c>
      <c r="AI225" s="5">
        <f t="shared" si="250"/>
        <v>5.6241838528707428E-6</v>
      </c>
      <c r="AJ225" s="5">
        <f t="shared" si="251"/>
        <v>1.315729451173711E-5</v>
      </c>
      <c r="AK225" s="5">
        <f t="shared" si="252"/>
        <v>2.0520239427595643E-5</v>
      </c>
      <c r="AL225" s="5">
        <f t="shared" si="253"/>
        <v>1.1292239658026454E-6</v>
      </c>
      <c r="AM225" s="5">
        <f t="shared" si="254"/>
        <v>0.13500313160816177</v>
      </c>
      <c r="AN225" s="5">
        <f t="shared" si="255"/>
        <v>3.3936522731285432E-2</v>
      </c>
      <c r="AO225" s="5">
        <f t="shared" si="256"/>
        <v>4.2654105922289064E-3</v>
      </c>
      <c r="AP225" s="5">
        <f t="shared" si="257"/>
        <v>3.5740702653125404E-4</v>
      </c>
      <c r="AQ225" s="5">
        <f t="shared" si="258"/>
        <v>2.2460870973354801E-5</v>
      </c>
      <c r="AR225" s="5">
        <f t="shared" si="259"/>
        <v>6.0433245808417468E-8</v>
      </c>
      <c r="AS225" s="5">
        <f t="shared" si="260"/>
        <v>2.8275676407544537E-7</v>
      </c>
      <c r="AT225" s="5">
        <f t="shared" si="261"/>
        <v>6.6148513587930597E-7</v>
      </c>
      <c r="AU225" s="5">
        <f t="shared" si="262"/>
        <v>1.0316583970914617E-6</v>
      </c>
      <c r="AV225" s="5">
        <f t="shared" si="263"/>
        <v>1.2067380549011149E-6</v>
      </c>
      <c r="AW225" s="5">
        <f t="shared" si="264"/>
        <v>3.6892506835846613E-8</v>
      </c>
      <c r="AX225" s="5">
        <f t="shared" si="265"/>
        <v>0.10527607258480881</v>
      </c>
      <c r="AY225" s="5">
        <f t="shared" si="266"/>
        <v>2.6463858932579212E-2</v>
      </c>
      <c r="AZ225" s="5">
        <f t="shared" si="267"/>
        <v>3.32618710219871E-3</v>
      </c>
      <c r="BA225" s="5">
        <f t="shared" si="268"/>
        <v>2.7870766862381614E-4</v>
      </c>
      <c r="BB225" s="5">
        <f t="shared" si="269"/>
        <v>1.7515092092619064E-5</v>
      </c>
      <c r="BC225" s="5">
        <f t="shared" si="270"/>
        <v>8.8057412277951852E-7</v>
      </c>
      <c r="BD225" s="5">
        <f t="shared" si="271"/>
        <v>2.5319094400161914E-9</v>
      </c>
      <c r="BE225" s="5">
        <f t="shared" si="272"/>
        <v>1.1846368842418436E-8</v>
      </c>
      <c r="BF225" s="5">
        <f t="shared" si="273"/>
        <v>2.771356126183661E-8</v>
      </c>
      <c r="BG225" s="5">
        <f t="shared" si="274"/>
        <v>4.3222329026451572E-8</v>
      </c>
      <c r="BH225" s="5">
        <f t="shared" si="275"/>
        <v>5.0557461078904102E-8</v>
      </c>
      <c r="BI225" s="5">
        <f t="shared" si="276"/>
        <v>4.7309933144613736E-8</v>
      </c>
      <c r="BJ225" s="8">
        <f t="shared" si="277"/>
        <v>0.78543203628489222</v>
      </c>
      <c r="BK225" s="8">
        <f t="shared" si="278"/>
        <v>4.5036849432070127E-2</v>
      </c>
      <c r="BL225" s="8">
        <f t="shared" si="279"/>
        <v>3.4553163619501469E-3</v>
      </c>
      <c r="BM225" s="8">
        <f t="shared" si="280"/>
        <v>0.67682452364011469</v>
      </c>
      <c r="BN225" s="8">
        <f t="shared" si="281"/>
        <v>0.1306549839299703</v>
      </c>
    </row>
    <row r="226" spans="1:66" x14ac:dyDescent="0.25">
      <c r="A226" t="s">
        <v>166</v>
      </c>
      <c r="B226" t="s">
        <v>482</v>
      </c>
      <c r="C226" t="s">
        <v>247</v>
      </c>
      <c r="D226" t="s">
        <v>491</v>
      </c>
      <c r="E226">
        <f>VLOOKUP(A226,home!$A$2:$E$405,3,FALSE)</f>
        <v>1.8032999999999999</v>
      </c>
      <c r="F226">
        <f>VLOOKUP(B226,home!$B$2:$E$405,3,FALSE)</f>
        <v>0.36969999999999997</v>
      </c>
      <c r="G226">
        <f>VLOOKUP(C226,away!$B$2:$E$405,4,FALSE)</f>
        <v>0.36969999999999997</v>
      </c>
      <c r="H226">
        <f>VLOOKUP(A226,away!$A$2:$E$405,3,FALSE)</f>
        <v>1.4918</v>
      </c>
      <c r="I226">
        <f>VLOOKUP(C226,away!$B$2:$E$405,3,FALSE)</f>
        <v>1.3407</v>
      </c>
      <c r="J226">
        <f>VLOOKUP(B226,home!$B$2:$E$405,4,FALSE)</f>
        <v>2.2343999999999999</v>
      </c>
      <c r="K226" s="3">
        <f t="shared" ref="K226:K252" si="282">E226*F226*G226</f>
        <v>0.24647159969699994</v>
      </c>
      <c r="L226" s="3">
        <f t="shared" ref="L226:L252" si="283">H226*I226*J226</f>
        <v>4.4689257073439999</v>
      </c>
      <c r="M226" s="5">
        <f t="shared" ref="M226:M252" si="284">_xlfn.POISSON.DIST(0,K226,FALSE) * _xlfn.POISSON.DIST(0,L226,FALSE)</f>
        <v>8.9563069560808107E-3</v>
      </c>
      <c r="N226" s="5">
        <f t="shared" ref="N226:N252" si="285">_xlfn.POISSON.DIST(1,K226,FALSE) * _xlfn.POISSON.DIST(0,L226,FALSE)</f>
        <v>2.2074753028426051E-3</v>
      </c>
      <c r="O226" s="5">
        <f t="shared" ref="O226:O252" si="286">_xlfn.POISSON.DIST(0,K226,FALSE) * _xlfn.POISSON.DIST(1,L226,FALSE)</f>
        <v>4.0025070398893421E-2</v>
      </c>
      <c r="P226" s="5">
        <f t="shared" ref="P226:P252" si="287">_xlfn.POISSON.DIST(1,K226,FALSE) * _xlfn.POISSON.DIST(1,L226,FALSE)</f>
        <v>9.8650431292003002E-3</v>
      </c>
      <c r="Q226" s="5">
        <f t="shared" ref="Q226:Q252" si="288">_xlfn.POISSON.DIST(2,K226,FALSE) * _xlfn.POISSON.DIST(0,L226,FALSE)</f>
        <v>2.720399845916181E-4</v>
      </c>
      <c r="R226" s="5">
        <f t="shared" ref="R226:R252" si="289">_xlfn.POISSON.DIST(0,K226,FALSE) * _xlfn.POISSON.DIST(2,L226,FALSE)</f>
        <v>8.9434533021934104E-2</v>
      </c>
      <c r="S226" s="5">
        <f t="shared" ref="S226:S252" si="290">_xlfn.POISSON.DIST(2,K226,FALSE) * _xlfn.POISSON.DIST(2,L226,FALSE)</f>
        <v>2.7164956610522396E-3</v>
      </c>
      <c r="T226" s="5">
        <f t="shared" ref="T226:T252" si="291">_xlfn.POISSON.DIST(2,K226,FALSE) * _xlfn.POISSON.DIST(1,L226,FALSE)</f>
        <v>1.2157264805669479E-3</v>
      </c>
      <c r="U226" s="5">
        <f t="shared" ref="U226:U252" si="292">_xlfn.POISSON.DIST(1,K226,FALSE) * _xlfn.POISSON.DIST(2,L226,FALSE)</f>
        <v>2.2043072422070261E-2</v>
      </c>
      <c r="V226" s="5">
        <f t="shared" ref="V226:V252" si="293">_xlfn.POISSON.DIST(3,K226,FALSE) * _xlfn.POISSON.DIST(3,L226,FALSE)</f>
        <v>3.3245779870824638E-4</v>
      </c>
      <c r="W226" s="5">
        <f t="shared" ref="W226:W252" si="294">_xlfn.POISSON.DIST(3,K226,FALSE) * _xlfn.POISSON.DIST(0,L226,FALSE)</f>
        <v>2.2350043394614441E-5</v>
      </c>
      <c r="X226" s="5">
        <f t="shared" ref="X226:X252" si="295">_xlfn.POISSON.DIST(3,K226,FALSE) * _xlfn.POISSON.DIST(1,L226,FALSE)</f>
        <v>9.9880683486446435E-5</v>
      </c>
      <c r="Y226" s="5">
        <f t="shared" ref="Y226:Y252" si="296">_xlfn.POISSON.DIST(3,K226,FALSE) * _xlfn.POISSON.DIST(2,L226,FALSE)</f>
        <v>2.2317967704983495E-4</v>
      </c>
      <c r="Z226" s="5">
        <f t="shared" ref="Z226:Z252" si="297">_xlfn.POISSON.DIST(0,K226,FALSE) * _xlfn.POISSON.DIST(3,L226,FALSE)</f>
        <v>0.13322542791534239</v>
      </c>
      <c r="AA226" s="5">
        <f t="shared" ref="AA226:AA252" si="298">_xlfn.POISSON.DIST(1,K226,FALSE) * _xlfn.POISSON.DIST(3,L226,FALSE)</f>
        <v>3.2836284338611785E-2</v>
      </c>
      <c r="AB226" s="5">
        <f t="shared" ref="AB226:AB252" si="299">_xlfn.POISSON.DIST(2,K226,FALSE) * _xlfn.POISSON.DIST(3,L226,FALSE)</f>
        <v>4.0466057645215953E-3</v>
      </c>
      <c r="AC226" s="5">
        <f t="shared" ref="AC226:AC252" si="300">_xlfn.POISSON.DIST(4,K226,FALSE) * _xlfn.POISSON.DIST(4,L226,FALSE)</f>
        <v>2.2886878340164457E-5</v>
      </c>
      <c r="AD226" s="5">
        <f t="shared" ref="AD226:AD252" si="301">_xlfn.POISSON.DIST(4,K226,FALSE) * _xlfn.POISSON.DIST(0,L226,FALSE)</f>
        <v>1.3771627371919971E-6</v>
      </c>
      <c r="AE226" s="5">
        <f t="shared" ref="AE226:AE252" si="302">_xlfn.POISSON.DIST(4,K226,FALSE) * _xlfn.POISSON.DIST(1,L226,FALSE)</f>
        <v>6.1544379594335445E-6</v>
      </c>
      <c r="AF226" s="5">
        <f t="shared" ref="AF226:AF252" si="303">_xlfn.POISSON.DIST(4,K226,FALSE) * _xlfn.POISSON.DIST(2,L226,FALSE)</f>
        <v>1.375186300558316E-5</v>
      </c>
      <c r="AG226" s="5">
        <f t="shared" ref="AG226:AG252" si="304">_xlfn.POISSON.DIST(4,K226,FALSE) * _xlfn.POISSON.DIST(3,L226,FALSE)</f>
        <v>2.0485351369841169E-5</v>
      </c>
      <c r="AH226" s="5">
        <f t="shared" ref="AH226:AH252" si="305">_xlfn.POISSON.DIST(0,K226,FALSE) * _xlfn.POISSON.DIST(4,L226,FALSE)</f>
        <v>0.14884363492069463</v>
      </c>
      <c r="AI226" s="5">
        <f t="shared" ref="AI226:AI252" si="306">_xlfn.POISSON.DIST(1,K226,FALSE) * _xlfn.POISSON.DIST(4,L226,FALSE)</f>
        <v>3.6685728803619845E-2</v>
      </c>
      <c r="AJ226" s="5">
        <f t="shared" ref="AJ226:AJ252" si="307">_xlfn.POISSON.DIST(2,K226,FALSE) * _xlfn.POISSON.DIST(4,L226,FALSE)</f>
        <v>4.5209951321392447E-3</v>
      </c>
      <c r="AK226" s="5">
        <f t="shared" ref="AK226:AK252" si="308">_xlfn.POISSON.DIST(3,K226,FALSE) * _xlfn.POISSON.DIST(4,L226,FALSE)</f>
        <v>3.7143230081356974E-4</v>
      </c>
      <c r="AL226" s="5">
        <f t="shared" ref="AL226:AL252" si="309">_xlfn.POISSON.DIST(5,K226,FALSE) * _xlfn.POISSON.DIST(5,L226,FALSE)</f>
        <v>1.0083622324497986E-6</v>
      </c>
      <c r="AM226" s="5">
        <f t="shared" ref="AM226:AM252" si="310">_xlfn.POISSON.DIST(5,K226,FALSE) * _xlfn.POISSON.DIST(0,L226,FALSE)</f>
        <v>6.7886300575762155E-8</v>
      </c>
      <c r="AN226" s="5">
        <f t="shared" ref="AN226:AN252" si="311">_xlfn.POISSON.DIST(5,K226,FALSE) * _xlfn.POISSON.DIST(1,L226,FALSE)</f>
        <v>3.0337883381950534E-7</v>
      </c>
      <c r="AO226" s="5">
        <f t="shared" ref="AO226:AO252" si="312">_xlfn.POISSON.DIST(5,K226,FALSE) * _xlfn.POISSON.DIST(2,L226,FALSE)</f>
        <v>6.7788873476001546E-7</v>
      </c>
      <c r="AP226" s="5">
        <f t="shared" ref="AP226:AP252" si="313">_xlfn.POISSON.DIST(5,K226,FALSE) * _xlfn.POISSON.DIST(3,L226,FALSE)</f>
        <v>1.0098114644959769E-6</v>
      </c>
      <c r="AQ226" s="5">
        <f t="shared" ref="AQ226:AQ252" si="314">_xlfn.POISSON.DIST(5,K226,FALSE) * _xlfn.POISSON.DIST(4,L226,FALSE)</f>
        <v>1.1281931033141911E-6</v>
      </c>
      <c r="AR226" s="5">
        <f t="shared" ref="AR226:AR252" si="315">_xlfn.POISSON.DIST(0,K226,FALSE) * _xlfn.POISSON.DIST(5,L226,FALSE)</f>
        <v>0.13303422929432346</v>
      </c>
      <c r="AS226" s="5">
        <f t="shared" ref="AS226:AS252" si="316">_xlfn.POISSON.DIST(1,K226,FALSE) * _xlfn.POISSON.DIST(5,L226,FALSE)</f>
        <v>3.2789159308629391E-2</v>
      </c>
      <c r="AT226" s="5">
        <f t="shared" ref="AT226:AT252" si="317">_xlfn.POISSON.DIST(2,K226,FALSE) * _xlfn.POISSON.DIST(5,L226,FALSE)</f>
        <v>4.0407982737588307E-3</v>
      </c>
      <c r="AU226" s="5">
        <f t="shared" ref="AU226:AU252" si="318">_xlfn.POISSON.DIST(3,K226,FALSE) * _xlfn.POISSON.DIST(5,L226,FALSE)</f>
        <v>3.3198067152873827E-4</v>
      </c>
      <c r="AV226" s="5">
        <f t="shared" ref="AV226:AV252" si="319">_xlfn.POISSON.DIST(4,K226,FALSE) * _xlfn.POISSON.DIST(5,L226,FALSE)</f>
        <v>2.04559517950431E-5</v>
      </c>
      <c r="AW226" s="5">
        <f t="shared" ref="AW226:AW252" si="320">_xlfn.POISSON.DIST(6,K226,FALSE) * _xlfn.POISSON.DIST(6,L226,FALSE)</f>
        <v>3.0852054441616305E-8</v>
      </c>
      <c r="AX226" s="5">
        <f t="shared" ref="AX226:AX252" si="321">_xlfn.POISSON.DIST(6,K226,FALSE) * _xlfn.POISSON.DIST(0,L226,FALSE)</f>
        <v>2.7886741834032415E-9</v>
      </c>
      <c r="AY226" s="5">
        <f t="shared" ref="AY226:AY252" si="322">_xlfn.POISSON.DIST(6,K226,FALSE) * _xlfn.POISSON.DIST(1,L226,FALSE)</f>
        <v>1.2462377747617283E-8</v>
      </c>
      <c r="AZ226" s="5">
        <f t="shared" ref="AZ226:AZ252" si="323">_xlfn.POISSON.DIST(6,K226,FALSE) * _xlfn.POISSON.DIST(2,L226,FALSE)</f>
        <v>2.7846720145479349E-8</v>
      </c>
      <c r="BA226" s="5">
        <f t="shared" ref="BA226:BA252" si="324">_xlfn.POISSON.DIST(6,K226,FALSE) * _xlfn.POISSON.DIST(3,L226,FALSE)</f>
        <v>4.1481641174448899E-8</v>
      </c>
      <c r="BB226" s="5">
        <f t="shared" ref="BB226:BB252" si="325">_xlfn.POISSON.DIST(6,K226,FALSE) * _xlfn.POISSON.DIST(4,L226,FALSE)</f>
        <v>4.6344593156828509E-8</v>
      </c>
      <c r="BC226" s="5">
        <f t="shared" ref="BC226:BC252" si="326">_xlfn.POISSON.DIST(6,K226,FALSE) * _xlfn.POISSON.DIST(5,L226,FALSE)</f>
        <v>4.1422108750989946E-8</v>
      </c>
      <c r="BD226" s="5">
        <f t="shared" ref="BD226:BD252" si="327">_xlfn.POISSON.DIST(0,K226,FALSE) * _xlfn.POISSON.DIST(6,L226,FALSE)</f>
        <v>9.9086681208349722E-2</v>
      </c>
      <c r="BE226" s="5">
        <f t="shared" ref="BE226:BE252" si="328">_xlfn.POISSON.DIST(1,K226,FALSE) * _xlfn.POISSON.DIST(6,L226,FALSE)</f>
        <v>2.4422052826088614E-2</v>
      </c>
      <c r="BF226" s="5">
        <f t="shared" ref="BF226:BF252" si="329">_xlfn.POISSON.DIST(2,K226,FALSE) * _xlfn.POISSON.DIST(6,L226,FALSE)</f>
        <v>3.0096712139653491E-3</v>
      </c>
      <c r="BG226" s="5">
        <f t="shared" ref="BG226:BG252" si="330">_xlfn.POISSON.DIST(3,K226,FALSE) * _xlfn.POISSON.DIST(6,L226,FALSE)</f>
        <v>2.4726615955601711E-4</v>
      </c>
      <c r="BH226" s="5">
        <f t="shared" ref="BH226:BH252" si="331">_xlfn.POISSON.DIST(4,K226,FALSE) * _xlfn.POISSON.DIST(6,L226,FALSE)</f>
        <v>1.5236021474176291E-5</v>
      </c>
      <c r="BI226" s="5">
        <f t="shared" ref="BI226:BI252" si="332">_xlfn.POISSON.DIST(5,K226,FALSE) * _xlfn.POISSON.DIST(6,L226,FALSE)</f>
        <v>7.5104931715161514E-7</v>
      </c>
      <c r="BJ226" s="8">
        <f t="shared" ref="BJ226:BJ252" si="333">SUM(N226,Q226,T226,W226,X226,Y226,AD226,AE226,AF226,AG226,AM226,AN226,AO226,AP226,AQ226,AX226,AY226,AZ226,BA226,BB226,BC226)</f>
        <v>4.0857804915562408E-3</v>
      </c>
      <c r="BK226" s="8">
        <f t="shared" ref="BK226:BK252" si="334">SUM(M226,P226,S226,V226,AC226,AL226,AY226)</f>
        <v>2.1894211247991957E-2</v>
      </c>
      <c r="BL226" s="8">
        <f t="shared" ref="BL226:BL252" si="335">SUM(O226,R226,U226,AA226,AB226,AH226,AI226,AJ226,AK226,AR226,AS226,AT226,AU226,AV226,BD226,BE226,BF226,BG226,BH226,BI226)</f>
        <v>0.67580563908208491</v>
      </c>
      <c r="BM226" s="8">
        <f t="shared" ref="BM226:BM252" si="336">SUM(S226:BI226)</f>
        <v>0.68425060833310936</v>
      </c>
      <c r="BN226" s="8">
        <f t="shared" ref="BN226:BN252" si="337">SUM(M226:R226)</f>
        <v>0.15076046879354285</v>
      </c>
    </row>
    <row r="227" spans="1:66" x14ac:dyDescent="0.25">
      <c r="A227" t="s">
        <v>27</v>
      </c>
      <c r="B227" t="s">
        <v>445</v>
      </c>
      <c r="C227" t="s">
        <v>447</v>
      </c>
      <c r="D227" t="s">
        <v>491</v>
      </c>
      <c r="E227">
        <f>VLOOKUP(A227,home!$A$2:$E$405,3,FALSE)</f>
        <v>1.7302</v>
      </c>
      <c r="F227">
        <f>VLOOKUP(B227,home!$B$2:$E$405,3,FALSE)</f>
        <v>0.57799999999999996</v>
      </c>
      <c r="G227">
        <f>VLOOKUP(C227,away!$B$2:$E$405,4,FALSE)</f>
        <v>1.5893999999999999</v>
      </c>
      <c r="H227">
        <f>VLOOKUP(A227,away!$A$2:$E$405,3,FALSE)</f>
        <v>1.4127000000000001</v>
      </c>
      <c r="I227">
        <f>VLOOKUP(C227,away!$B$2:$E$405,3,FALSE)</f>
        <v>0.53090000000000004</v>
      </c>
      <c r="J227">
        <f>VLOOKUP(B227,home!$B$2:$E$405,4,FALSE)</f>
        <v>1.2387999999999999</v>
      </c>
      <c r="K227" s="3">
        <f t="shared" si="282"/>
        <v>1.5894883706399996</v>
      </c>
      <c r="L227" s="3">
        <f t="shared" si="283"/>
        <v>0.92910301028400011</v>
      </c>
      <c r="M227" s="5">
        <f t="shared" si="284"/>
        <v>8.057302354822686E-2</v>
      </c>
      <c r="N227" s="5">
        <f t="shared" si="285"/>
        <v>0.12806988391720944</v>
      </c>
      <c r="O227" s="5">
        <f t="shared" si="286"/>
        <v>7.4860638726341203E-2</v>
      </c>
      <c r="P227" s="5">
        <f t="shared" si="287"/>
        <v>0.11899011467420174</v>
      </c>
      <c r="Q227" s="5">
        <f t="shared" si="288"/>
        <v>0.10178279555780956</v>
      </c>
      <c r="R227" s="5">
        <f t="shared" si="289"/>
        <v>3.4776622396213298E-2</v>
      </c>
      <c r="S227" s="5">
        <f t="shared" si="290"/>
        <v>4.3931103633293098E-2</v>
      </c>
      <c r="T227" s="5">
        <f t="shared" si="291"/>
        <v>9.4566701747881815E-2</v>
      </c>
      <c r="U227" s="5">
        <f t="shared" si="292"/>
        <v>5.5277036868919598E-2</v>
      </c>
      <c r="V227" s="5">
        <f t="shared" si="293"/>
        <v>7.2085983191811018E-3</v>
      </c>
      <c r="W227" s="5">
        <f t="shared" si="294"/>
        <v>5.3927523290122306E-2</v>
      </c>
      <c r="X227" s="5">
        <f t="shared" si="295"/>
        <v>5.0104224226013155E-2</v>
      </c>
      <c r="Y227" s="5">
        <f t="shared" si="296"/>
        <v>2.3275992778166672E-2</v>
      </c>
      <c r="Z227" s="5">
        <f t="shared" si="297"/>
        <v>1.0770354851943919E-2</v>
      </c>
      <c r="AA227" s="5">
        <f t="shared" si="298"/>
        <v>1.7119353784830958E-2</v>
      </c>
      <c r="AB227" s="5">
        <f t="shared" si="299"/>
        <v>1.3605506876930334E-2</v>
      </c>
      <c r="AC227" s="5">
        <f t="shared" si="300"/>
        <v>6.6535291750455619E-4</v>
      </c>
      <c r="AD227" s="5">
        <f t="shared" si="301"/>
        <v>2.1429292781766775E-2</v>
      </c>
      <c r="AE227" s="5">
        <f t="shared" si="302"/>
        <v>1.9910020431796707E-2</v>
      </c>
      <c r="AF227" s="5">
        <f t="shared" si="303"/>
        <v>9.2492299589991313E-3</v>
      </c>
      <c r="AG227" s="5">
        <f t="shared" si="304"/>
        <v>2.8644957992383512E-3</v>
      </c>
      <c r="AH227" s="5">
        <f t="shared" si="305"/>
        <v>2.5016922786919951E-3</v>
      </c>
      <c r="AI227" s="5">
        <f t="shared" si="306"/>
        <v>3.9764107839008076E-3</v>
      </c>
      <c r="AJ227" s="5">
        <f t="shared" si="307"/>
        <v>3.1602293489489089E-3</v>
      </c>
      <c r="AK227" s="5">
        <f t="shared" si="308"/>
        <v>1.6743825995698361E-3</v>
      </c>
      <c r="AL227" s="5">
        <f t="shared" si="309"/>
        <v>3.9303685757948229E-5</v>
      </c>
      <c r="AM227" s="5">
        <f t="shared" si="310"/>
        <v>6.8123223335315904E-3</v>
      </c>
      <c r="AN227" s="5">
        <f t="shared" si="311"/>
        <v>6.3293491871091248E-3</v>
      </c>
      <c r="AO227" s="5">
        <f t="shared" si="312"/>
        <v>2.9403086914408377E-3</v>
      </c>
      <c r="AP227" s="5">
        <f t="shared" si="313"/>
        <v>9.1061655212729738E-4</v>
      </c>
      <c r="AQ227" s="5">
        <f t="shared" si="314"/>
        <v>2.1151414494897724E-4</v>
      </c>
      <c r="AR227" s="5">
        <f t="shared" si="315"/>
        <v>4.6486596538739461E-4</v>
      </c>
      <c r="AS227" s="5">
        <f t="shared" si="316"/>
        <v>7.3889904588960039E-4</v>
      </c>
      <c r="AT227" s="5">
        <f t="shared" si="317"/>
        <v>5.8723572025925564E-4</v>
      </c>
      <c r="AU227" s="5">
        <f t="shared" si="318"/>
        <v>3.1113478272549696E-4</v>
      </c>
      <c r="AV227" s="5">
        <f t="shared" si="319"/>
        <v>1.2363627971094507E-4</v>
      </c>
      <c r="AW227" s="5">
        <f t="shared" si="320"/>
        <v>1.6123228172080964E-6</v>
      </c>
      <c r="AX227" s="5">
        <f t="shared" si="321"/>
        <v>1.8046845210332695E-3</v>
      </c>
      <c r="AY227" s="5">
        <f t="shared" si="322"/>
        <v>1.6767378211049494E-3</v>
      </c>
      <c r="AZ227" s="5">
        <f t="shared" si="323"/>
        <v>7.7893107852282178E-4</v>
      </c>
      <c r="BA227" s="5">
        <f t="shared" si="324"/>
        <v>2.4123573661977225E-4</v>
      </c>
      <c r="BB227" s="5">
        <f t="shared" si="325"/>
        <v>5.6033212270377142E-5</v>
      </c>
      <c r="BC227" s="5">
        <f t="shared" si="326"/>
        <v>1.0412125239257958E-5</v>
      </c>
      <c r="BD227" s="5">
        <f t="shared" si="327"/>
        <v>7.1984727970000992E-5</v>
      </c>
      <c r="BE227" s="5">
        <f t="shared" si="328"/>
        <v>1.1441888797200048E-4</v>
      </c>
      <c r="BF227" s="5">
        <f t="shared" si="329"/>
        <v>9.0933745906527846E-5</v>
      </c>
      <c r="BG227" s="5">
        <f t="shared" si="330"/>
        <v>4.8179377205719561E-5</v>
      </c>
      <c r="BH227" s="5">
        <f t="shared" si="331"/>
        <v>1.9145139943292276E-5</v>
      </c>
      <c r="BI227" s="5">
        <f t="shared" si="332"/>
        <v>6.0861954588276779E-6</v>
      </c>
      <c r="BJ227" s="8">
        <f t="shared" si="333"/>
        <v>0.52695230589295206</v>
      </c>
      <c r="BK227" s="8">
        <f t="shared" si="334"/>
        <v>0.25308423459927026</v>
      </c>
      <c r="BL227" s="8">
        <f t="shared" si="335"/>
        <v>0.20952839353277602</v>
      </c>
      <c r="BM227" s="8">
        <f t="shared" si="336"/>
        <v>0.45960708455865251</v>
      </c>
      <c r="BN227" s="8">
        <f t="shared" si="337"/>
        <v>0.53905307882000197</v>
      </c>
    </row>
    <row r="228" spans="1:66" x14ac:dyDescent="0.25">
      <c r="A228" t="s">
        <v>27</v>
      </c>
      <c r="B228" t="s">
        <v>483</v>
      </c>
      <c r="C228" t="s">
        <v>174</v>
      </c>
      <c r="D228" t="s">
        <v>491</v>
      </c>
      <c r="E228">
        <f>VLOOKUP(A228,home!$A$2:$E$405,3,FALSE)</f>
        <v>1.7302</v>
      </c>
      <c r="F228">
        <f>VLOOKUP(B228,home!$B$2:$E$405,3,FALSE)</f>
        <v>0.57799999999999996</v>
      </c>
      <c r="G228">
        <f>VLOOKUP(C228,away!$B$2:$E$405,4,FALSE)</f>
        <v>0.77059999999999995</v>
      </c>
      <c r="H228">
        <f>VLOOKUP(A228,away!$A$2:$E$405,3,FALSE)</f>
        <v>1.4127000000000001</v>
      </c>
      <c r="I228">
        <f>VLOOKUP(C228,away!$B$2:$E$405,3,FALSE)</f>
        <v>0.23599999999999999</v>
      </c>
      <c r="J228">
        <f>VLOOKUP(B228,home!$B$2:$E$405,4,FALSE)</f>
        <v>1.2387999999999999</v>
      </c>
      <c r="K228" s="3">
        <f t="shared" si="282"/>
        <v>0.77064284535999983</v>
      </c>
      <c r="L228" s="3">
        <f t="shared" si="283"/>
        <v>0.41301245135999998</v>
      </c>
      <c r="M228" s="5">
        <f t="shared" si="284"/>
        <v>0.30615759394231284</v>
      </c>
      <c r="N228" s="5">
        <f t="shared" si="285"/>
        <v>0.23593815932427542</v>
      </c>
      <c r="O228" s="5">
        <f t="shared" si="286"/>
        <v>0.12644689837659409</v>
      </c>
      <c r="P228" s="5">
        <f t="shared" si="287"/>
        <v>9.7445397551885207E-2</v>
      </c>
      <c r="Q228" s="5">
        <f t="shared" si="288"/>
        <v>9.0912027215330274E-2</v>
      </c>
      <c r="R228" s="5">
        <f t="shared" si="289"/>
        <v>2.6112071732692962E-2</v>
      </c>
      <c r="S228" s="5">
        <f t="shared" si="290"/>
        <v>7.7538542991637729E-3</v>
      </c>
      <c r="T228" s="5">
        <f t="shared" si="291"/>
        <v>3.7547799218310585E-2</v>
      </c>
      <c r="U228" s="5">
        <f t="shared" si="292"/>
        <v>2.0123081258326927E-2</v>
      </c>
      <c r="V228" s="5">
        <f t="shared" si="293"/>
        <v>2.7421513541877853E-4</v>
      </c>
      <c r="W228" s="5">
        <f t="shared" si="294"/>
        <v>2.3353567776889295E-2</v>
      </c>
      <c r="X228" s="5">
        <f t="shared" si="295"/>
        <v>9.6453142755349511E-3</v>
      </c>
      <c r="Y228" s="5">
        <f t="shared" si="296"/>
        <v>1.9918174465381462E-3</v>
      </c>
      <c r="Z228" s="5">
        <f t="shared" si="297"/>
        <v>3.5948702521358951E-3</v>
      </c>
      <c r="AA228" s="5">
        <f t="shared" si="298"/>
        <v>2.7703610398060259E-3</v>
      </c>
      <c r="AB228" s="5">
        <f t="shared" si="299"/>
        <v>1.0674794571953017E-3</v>
      </c>
      <c r="AC228" s="5">
        <f t="shared" si="300"/>
        <v>5.4549118277509056E-6</v>
      </c>
      <c r="AD228" s="5">
        <f t="shared" si="301"/>
        <v>4.4993149802223919E-3</v>
      </c>
      <c r="AE228" s="5">
        <f t="shared" si="302"/>
        <v>1.8582731094224196E-3</v>
      </c>
      <c r="AF228" s="5">
        <f t="shared" si="303"/>
        <v>3.8374496610946152E-4</v>
      </c>
      <c r="AG228" s="5">
        <f t="shared" si="304"/>
        <v>5.2830483049976281E-5</v>
      </c>
      <c r="AH228" s="5">
        <f t="shared" si="305"/>
        <v>3.7118154378894665E-4</v>
      </c>
      <c r="AI228" s="5">
        <f t="shared" si="306"/>
        <v>2.8604840105063119E-4</v>
      </c>
      <c r="AJ228" s="5">
        <f t="shared" si="307"/>
        <v>1.1022057684816838E-4</v>
      </c>
      <c r="AK228" s="5">
        <f t="shared" si="308"/>
        <v>2.8313566319831008E-5</v>
      </c>
      <c r="AL228" s="5">
        <f t="shared" si="309"/>
        <v>6.9448684231014109E-8</v>
      </c>
      <c r="AM228" s="5">
        <f t="shared" si="310"/>
        <v>6.9347297970589127E-4</v>
      </c>
      <c r="AN228" s="5">
        <f t="shared" si="311"/>
        <v>2.8641297530025364E-4</v>
      </c>
      <c r="AO228" s="5">
        <f t="shared" si="312"/>
        <v>5.9146062515034442E-5</v>
      </c>
      <c r="AP228" s="5">
        <f t="shared" si="313"/>
        <v>8.1426867558753945E-6</v>
      </c>
      <c r="AQ228" s="5">
        <f t="shared" si="314"/>
        <v>8.4075775442517531E-7</v>
      </c>
      <c r="AR228" s="5">
        <f t="shared" si="315"/>
        <v>3.0660519859972413E-5</v>
      </c>
      <c r="AS228" s="5">
        <f t="shared" si="316"/>
        <v>2.3628310265105923E-5</v>
      </c>
      <c r="AT228" s="5">
        <f t="shared" si="317"/>
        <v>9.1044941268750569E-6</v>
      </c>
      <c r="AU228" s="5">
        <f t="shared" si="318"/>
        <v>2.3387710864994681E-6</v>
      </c>
      <c r="AV228" s="5">
        <f t="shared" si="319"/>
        <v>4.5058930118641196E-7</v>
      </c>
      <c r="AW228" s="5">
        <f t="shared" si="320"/>
        <v>6.1401335440096333E-10</v>
      </c>
      <c r="AX228" s="5">
        <f t="shared" si="321"/>
        <v>8.906999837680424E-5</v>
      </c>
      <c r="AY228" s="5">
        <f t="shared" si="322"/>
        <v>3.6787018372235135E-5</v>
      </c>
      <c r="AZ228" s="5">
        <f t="shared" si="323"/>
        <v>7.5967483180710946E-6</v>
      </c>
      <c r="BA228" s="5">
        <f t="shared" si="324"/>
        <v>1.0458505484038333E-6</v>
      </c>
      <c r="BB228" s="5">
        <f t="shared" si="325"/>
        <v>1.0798732468811684E-7</v>
      </c>
      <c r="BC228" s="5">
        <f t="shared" si="326"/>
        <v>8.9200219370494777E-9</v>
      </c>
      <c r="BD228" s="5">
        <f t="shared" si="327"/>
        <v>2.1105294112231945E-6</v>
      </c>
      <c r="BE228" s="5">
        <f t="shared" si="328"/>
        <v>1.6264643906810077E-6</v>
      </c>
      <c r="BF228" s="5">
        <f t="shared" si="329"/>
        <v>6.2671157295556499E-7</v>
      </c>
      <c r="BG228" s="5">
        <f t="shared" si="330"/>
        <v>1.6099026326750596E-7</v>
      </c>
      <c r="BH228" s="5">
        <f t="shared" si="331"/>
        <v>3.1016498639931556E-8</v>
      </c>
      <c r="BI228" s="5">
        <f t="shared" si="332"/>
        <v>4.7805285529962849E-9</v>
      </c>
      <c r="BJ228" s="8">
        <f t="shared" si="333"/>
        <v>0.40736548078067653</v>
      </c>
      <c r="BK228" s="8">
        <f t="shared" si="334"/>
        <v>0.41167337230766476</v>
      </c>
      <c r="BL228" s="8">
        <f t="shared" si="335"/>
        <v>0.17738639912992782</v>
      </c>
      <c r="BM228" s="8">
        <f t="shared" si="336"/>
        <v>0.11697118792295548</v>
      </c>
      <c r="BN228" s="8">
        <f t="shared" si="337"/>
        <v>0.8830121481430907</v>
      </c>
    </row>
    <row r="229" spans="1:66" x14ac:dyDescent="0.25">
      <c r="A229" t="s">
        <v>27</v>
      </c>
      <c r="B229" t="s">
        <v>410</v>
      </c>
      <c r="C229" t="s">
        <v>411</v>
      </c>
      <c r="D229" t="s">
        <v>491</v>
      </c>
      <c r="E229">
        <f>VLOOKUP(A229,home!$A$2:$E$405,3,FALSE)</f>
        <v>1.7302</v>
      </c>
      <c r="F229">
        <f>VLOOKUP(B229,home!$B$2:$E$405,3,FALSE)</f>
        <v>0.72250000000000003</v>
      </c>
      <c r="G229">
        <f>VLOOKUP(C229,away!$B$2:$E$405,4,FALSE)</f>
        <v>2.0228999999999999</v>
      </c>
      <c r="H229">
        <f>VLOOKUP(A229,away!$A$2:$E$405,3,FALSE)</f>
        <v>1.4127000000000001</v>
      </c>
      <c r="I229">
        <f>VLOOKUP(C229,away!$B$2:$E$405,3,FALSE)</f>
        <v>1.5927</v>
      </c>
      <c r="J229">
        <f>VLOOKUP(B229,home!$B$2:$E$405,4,FALSE)</f>
        <v>1.2387999999999999</v>
      </c>
      <c r="K229" s="3">
        <f t="shared" si="282"/>
        <v>2.5287655915499996</v>
      </c>
      <c r="L229" s="3">
        <f t="shared" si="283"/>
        <v>2.7873090308520001</v>
      </c>
      <c r="M229" s="5">
        <f t="shared" si="284"/>
        <v>4.9119973756924749E-3</v>
      </c>
      <c r="N229" s="5">
        <f t="shared" si="285"/>
        <v>1.2421289949435026E-2</v>
      </c>
      <c r="O229" s="5">
        <f t="shared" si="286"/>
        <v>1.369125464478896E-2</v>
      </c>
      <c r="P229" s="5">
        <f t="shared" si="287"/>
        <v>3.4621973650891431E-2</v>
      </c>
      <c r="Q229" s="5">
        <f t="shared" si="288"/>
        <v>1.5705265313398567E-2</v>
      </c>
      <c r="R229" s="5">
        <f t="shared" si="289"/>
        <v>1.9080878857557337E-2</v>
      </c>
      <c r="S229" s="5">
        <f t="shared" si="290"/>
        <v>6.1007822673868783E-2</v>
      </c>
      <c r="T229" s="5">
        <f t="shared" si="291"/>
        <v>4.3775427839962494E-2</v>
      </c>
      <c r="U229" s="5">
        <f t="shared" si="292"/>
        <v>4.8251069911524849E-2</v>
      </c>
      <c r="V229" s="5">
        <f t="shared" si="293"/>
        <v>4.7778962124347409E-2</v>
      </c>
      <c r="W229" s="5">
        <f t="shared" si="294"/>
        <v>1.3238311510228671E-2</v>
      </c>
      <c r="X229" s="5">
        <f t="shared" si="295"/>
        <v>3.6899265225692354E-2</v>
      </c>
      <c r="Y229" s="5">
        <f t="shared" si="296"/>
        <v>5.1424827597687746E-2</v>
      </c>
      <c r="Z229" s="5">
        <f t="shared" si="297"/>
        <v>1.7728101985420852E-2</v>
      </c>
      <c r="AA229" s="5">
        <f t="shared" si="298"/>
        <v>4.4830214304221475E-2</v>
      </c>
      <c r="AB229" s="5">
        <f t="shared" si="299"/>
        <v>5.6682551697163956E-2</v>
      </c>
      <c r="AC229" s="5">
        <f t="shared" si="300"/>
        <v>2.1047980093623478E-2</v>
      </c>
      <c r="AD229" s="5">
        <f t="shared" si="301"/>
        <v>8.3691466593216433E-3</v>
      </c>
      <c r="AE229" s="5">
        <f t="shared" si="302"/>
        <v>2.3327398064052061E-2</v>
      </c>
      <c r="AF229" s="5">
        <f t="shared" si="303"/>
        <v>3.2510333645105895E-2</v>
      </c>
      <c r="AG229" s="5">
        <f t="shared" si="304"/>
        <v>3.0205448855005097E-2</v>
      </c>
      <c r="AH229" s="5">
        <f t="shared" si="305"/>
        <v>1.2353424690957203E-2</v>
      </c>
      <c r="AI229" s="5">
        <f t="shared" si="306"/>
        <v>3.123891529629676E-2</v>
      </c>
      <c r="AJ229" s="5">
        <f t="shared" si="307"/>
        <v>3.9497947059310118E-2</v>
      </c>
      <c r="AK229" s="5">
        <f t="shared" si="308"/>
        <v>3.3293683153482301E-2</v>
      </c>
      <c r="AL229" s="5">
        <f t="shared" si="309"/>
        <v>5.9342263968794259E-3</v>
      </c>
      <c r="AM229" s="5">
        <f t="shared" si="310"/>
        <v>4.2327220205456385E-3</v>
      </c>
      <c r="AN229" s="5">
        <f t="shared" si="311"/>
        <v>1.1797904312952984E-2</v>
      </c>
      <c r="AO229" s="5">
        <f t="shared" si="312"/>
        <v>1.6442202618310812E-2</v>
      </c>
      <c r="AP229" s="5">
        <f t="shared" si="313"/>
        <v>1.5276499948372041E-2</v>
      </c>
      <c r="AQ229" s="5">
        <f t="shared" si="314"/>
        <v>1.0645081566476877E-2</v>
      </c>
      <c r="AR229" s="5">
        <f t="shared" si="315"/>
        <v>6.8865624406110127E-3</v>
      </c>
      <c r="AS229" s="5">
        <f t="shared" si="316"/>
        <v>1.7414502143877714E-2</v>
      </c>
      <c r="AT229" s="5">
        <f t="shared" si="317"/>
        <v>2.2018596907705839E-2</v>
      </c>
      <c r="AU229" s="5">
        <f t="shared" si="318"/>
        <v>1.8559956744805248E-2</v>
      </c>
      <c r="AV229" s="5">
        <f t="shared" si="319"/>
        <v>1.173344499922996E-2</v>
      </c>
      <c r="AW229" s="5">
        <f t="shared" si="320"/>
        <v>1.1618640275423595E-3</v>
      </c>
      <c r="AX229" s="5">
        <f t="shared" si="321"/>
        <v>1.783926967358635E-3</v>
      </c>
      <c r="AY229" s="5">
        <f t="shared" si="322"/>
        <v>4.9723557464991441E-3</v>
      </c>
      <c r="AZ229" s="5">
        <f t="shared" si="323"/>
        <v>6.929746038412953E-3</v>
      </c>
      <c r="BA229" s="5">
        <f t="shared" si="324"/>
        <v>6.438447904793098E-3</v>
      </c>
      <c r="BB229" s="5">
        <f t="shared" si="325"/>
        <v>4.4864859974249856E-3</v>
      </c>
      <c r="BC229" s="5">
        <f t="shared" si="326"/>
        <v>2.5010445874827391E-3</v>
      </c>
      <c r="BD229" s="5">
        <f t="shared" si="327"/>
        <v>3.1991629470402125E-3</v>
      </c>
      <c r="BE229" s="5">
        <f t="shared" si="328"/>
        <v>8.0899331822369813E-3</v>
      </c>
      <c r="BF229" s="5">
        <f t="shared" si="329"/>
        <v>1.022877233458974E-2</v>
      </c>
      <c r="BG229" s="5">
        <f t="shared" si="330"/>
        <v>8.6220558411696964E-3</v>
      </c>
      <c r="BH229" s="5">
        <f t="shared" si="331"/>
        <v>5.4507895348931534E-3</v>
      </c>
      <c r="BI229" s="5">
        <f t="shared" si="332"/>
        <v>2.7567538045237261E-3</v>
      </c>
      <c r="BJ229" s="8">
        <f t="shared" si="333"/>
        <v>0.35338313236851937</v>
      </c>
      <c r="BK229" s="8">
        <f t="shared" si="334"/>
        <v>0.18027531806180214</v>
      </c>
      <c r="BL229" s="8">
        <f t="shared" si="335"/>
        <v>0.41388047049598631</v>
      </c>
      <c r="BM229" s="8">
        <f t="shared" si="336"/>
        <v>0.86102387140100811</v>
      </c>
      <c r="BN229" s="8">
        <f t="shared" si="337"/>
        <v>0.1004326597917638</v>
      </c>
    </row>
    <row r="230" spans="1:66" s="10" customFormat="1" x14ac:dyDescent="0.25">
      <c r="A230" t="s">
        <v>176</v>
      </c>
      <c r="B230" t="s">
        <v>184</v>
      </c>
      <c r="C230" t="s">
        <v>177</v>
      </c>
      <c r="D230" t="s">
        <v>491</v>
      </c>
      <c r="E230">
        <f>VLOOKUP(A230,home!$A$2:$E$405,3,FALSE)</f>
        <v>1.2142999999999999</v>
      </c>
      <c r="F230">
        <f>VLOOKUP(B230,home!$B$2:$E$405,3,FALSE)</f>
        <v>1.3725000000000001</v>
      </c>
      <c r="G230">
        <f>VLOOKUP(C230,away!$B$2:$E$405,4,FALSE)</f>
        <v>0.4118</v>
      </c>
      <c r="H230">
        <f>VLOOKUP(A230,away!$A$2:$E$405,3,FALSE)</f>
        <v>1.1429</v>
      </c>
      <c r="I230">
        <f>VLOOKUP(C230,away!$B$2:$E$405,3,FALSE)</f>
        <v>1.9686999999999999</v>
      </c>
      <c r="J230">
        <f>VLOOKUP(B230,home!$B$2:$E$405,4,FALSE)</f>
        <v>1.4582999999999999</v>
      </c>
      <c r="K230" s="3">
        <f t="shared" si="282"/>
        <v>0.68631689564999998</v>
      </c>
      <c r="L230" s="3">
        <f t="shared" si="283"/>
        <v>3.2812147095089994</v>
      </c>
      <c r="M230" s="5">
        <f t="shared" si="284"/>
        <v>1.8920077765132565E-2</v>
      </c>
      <c r="N230" s="5">
        <f t="shared" si="285"/>
        <v>1.2985169037222372E-2</v>
      </c>
      <c r="O230" s="5">
        <f t="shared" si="286"/>
        <v>6.2080837468007133E-2</v>
      </c>
      <c r="P230" s="5">
        <f t="shared" si="287"/>
        <v>4.2607127650394865E-2</v>
      </c>
      <c r="Q230" s="5">
        <f t="shared" si="288"/>
        <v>4.455970451558479E-3</v>
      </c>
      <c r="R230" s="5">
        <f t="shared" si="289"/>
        <v>0.10185027853933122</v>
      </c>
      <c r="S230" s="5">
        <f t="shared" si="290"/>
        <v>2.3987313228206526E-2</v>
      </c>
      <c r="T230" s="5">
        <f t="shared" si="291"/>
        <v>1.4620995790791139E-2</v>
      </c>
      <c r="U230" s="5">
        <f t="shared" si="292"/>
        <v>6.9901566988201616E-2</v>
      </c>
      <c r="V230" s="5">
        <f t="shared" si="293"/>
        <v>6.0020338029340582E-3</v>
      </c>
      <c r="W230" s="5">
        <f t="shared" si="294"/>
        <v>1.0194026024739145E-3</v>
      </c>
      <c r="X230" s="5">
        <f t="shared" si="295"/>
        <v>3.3448788141491634E-3</v>
      </c>
      <c r="Y230" s="5">
        <f t="shared" si="296"/>
        <v>5.4876327832556271E-3</v>
      </c>
      <c r="Z230" s="5">
        <f t="shared" si="297"/>
        <v>0.11139754403694746</v>
      </c>
      <c r="AA230" s="5">
        <f t="shared" si="298"/>
        <v>7.6454016606471956E-2</v>
      </c>
      <c r="AB230" s="5">
        <f t="shared" si="299"/>
        <v>2.6235841668663686E-2</v>
      </c>
      <c r="AC230" s="5">
        <f t="shared" si="300"/>
        <v>8.4476866182229366E-4</v>
      </c>
      <c r="AD230" s="5">
        <f t="shared" si="301"/>
        <v>1.7490830738685698E-4</v>
      </c>
      <c r="AE230" s="5">
        <f t="shared" si="302"/>
        <v>5.7391171101307673E-4</v>
      </c>
      <c r="AF230" s="5">
        <f t="shared" si="303"/>
        <v>9.4156377406779269E-4</v>
      </c>
      <c r="AG230" s="5">
        <f t="shared" si="304"/>
        <v>1.0298243018040166E-3</v>
      </c>
      <c r="AH230" s="5">
        <f t="shared" si="305"/>
        <v>9.1379815024302133E-2</v>
      </c>
      <c r="AI230" s="5">
        <f t="shared" si="306"/>
        <v>6.2715510972550279E-2</v>
      </c>
      <c r="AJ230" s="5">
        <f t="shared" si="307"/>
        <v>2.1521357399892107E-2</v>
      </c>
      <c r="AK230" s="5">
        <f t="shared" si="308"/>
        <v>4.9234904002893685E-3</v>
      </c>
      <c r="AL230" s="5">
        <f t="shared" si="309"/>
        <v>7.6095176047630869E-5</v>
      </c>
      <c r="AM230" s="5">
        <f t="shared" si="310"/>
        <v>2.4008505309828741E-5</v>
      </c>
      <c r="AN230" s="5">
        <f t="shared" si="311"/>
        <v>7.8777060775934979E-5</v>
      </c>
      <c r="AO230" s="5">
        <f t="shared" si="312"/>
        <v>1.2924222529494116E-4</v>
      </c>
      <c r="AP230" s="5">
        <f t="shared" si="313"/>
        <v>1.4135716357581234E-4</v>
      </c>
      <c r="AQ230" s="5">
        <f t="shared" si="314"/>
        <v>1.159558011048563E-4</v>
      </c>
      <c r="AR230" s="5">
        <f t="shared" si="315"/>
        <v>5.996735864199032E-2</v>
      </c>
      <c r="AS230" s="5">
        <f t="shared" si="316"/>
        <v>4.1156611423500994E-2</v>
      </c>
      <c r="AT230" s="5">
        <f t="shared" si="317"/>
        <v>1.4123238893825264E-2</v>
      </c>
      <c r="AU230" s="5">
        <f t="shared" si="318"/>
        <v>3.2310058247111647E-3</v>
      </c>
      <c r="AV230" s="5">
        <f t="shared" si="319"/>
        <v>5.5437347186070864E-4</v>
      </c>
      <c r="AW230" s="5">
        <f t="shared" si="320"/>
        <v>4.7600768636838952E-6</v>
      </c>
      <c r="AX230" s="5">
        <f t="shared" si="321"/>
        <v>2.746240472239698E-6</v>
      </c>
      <c r="AY230" s="5">
        <f t="shared" si="322"/>
        <v>9.0110046333618389E-6</v>
      </c>
      <c r="AZ230" s="5">
        <f t="shared" si="323"/>
        <v>1.4783520475220306E-5</v>
      </c>
      <c r="BA230" s="5">
        <f t="shared" si="324"/>
        <v>1.6169301613873448E-5</v>
      </c>
      <c r="BB230" s="5">
        <f t="shared" si="325"/>
        <v>1.3263737574482291E-5</v>
      </c>
      <c r="BC230" s="5">
        <f t="shared" si="326"/>
        <v>8.7042341664917019E-6</v>
      </c>
      <c r="BD230" s="5">
        <f t="shared" si="327"/>
        <v>3.27942965444167E-2</v>
      </c>
      <c r="BE230" s="5">
        <f t="shared" si="328"/>
        <v>2.2507279799389594E-2</v>
      </c>
      <c r="BF230" s="5">
        <f t="shared" si="329"/>
        <v>7.7235632007215099E-3</v>
      </c>
      <c r="BG230" s="5">
        <f t="shared" si="330"/>
        <v>1.7669373064252546E-3</v>
      </c>
      <c r="BH230" s="5">
        <f t="shared" si="331"/>
        <v>3.0316973173848838E-4</v>
      </c>
      <c r="BI230" s="5">
        <f t="shared" si="332"/>
        <v>4.1614101828360541E-5</v>
      </c>
      <c r="BJ230" s="8">
        <f t="shared" si="333"/>
        <v>4.5188276368719485E-2</v>
      </c>
      <c r="BK230" s="8">
        <f t="shared" si="334"/>
        <v>9.244642728917131E-2</v>
      </c>
      <c r="BL230" s="8">
        <f t="shared" si="335"/>
        <v>0.70123216400811794</v>
      </c>
      <c r="BM230" s="8">
        <f t="shared" si="336"/>
        <v>0.70736069986354011</v>
      </c>
      <c r="BN230" s="8">
        <f t="shared" si="337"/>
        <v>0.24289946091164666</v>
      </c>
    </row>
    <row r="231" spans="1:66" x14ac:dyDescent="0.25">
      <c r="A231" t="s">
        <v>176</v>
      </c>
      <c r="B231" t="s">
        <v>188</v>
      </c>
      <c r="C231" t="s">
        <v>182</v>
      </c>
      <c r="D231" t="s">
        <v>491</v>
      </c>
      <c r="E231">
        <f>VLOOKUP(A231,home!$A$2:$E$405,3,FALSE)</f>
        <v>1.2142999999999999</v>
      </c>
      <c r="F231">
        <f>VLOOKUP(B231,home!$B$2:$E$405,3,FALSE)</f>
        <v>0.54900000000000004</v>
      </c>
      <c r="G231">
        <f>VLOOKUP(C231,away!$B$2:$E$405,4,FALSE)</f>
        <v>1.0980000000000001</v>
      </c>
      <c r="H231">
        <f>VLOOKUP(A231,away!$A$2:$E$405,3,FALSE)</f>
        <v>1.1429</v>
      </c>
      <c r="I231">
        <f>VLOOKUP(C231,away!$B$2:$E$405,3,FALSE)</f>
        <v>0.875</v>
      </c>
      <c r="J231">
        <f>VLOOKUP(B231,home!$B$2:$E$405,4,FALSE)</f>
        <v>0.29170000000000001</v>
      </c>
      <c r="K231" s="3">
        <f t="shared" si="282"/>
        <v>0.73198246860000016</v>
      </c>
      <c r="L231" s="3">
        <f t="shared" si="283"/>
        <v>0.29171093874999998</v>
      </c>
      <c r="M231" s="5">
        <f t="shared" si="284"/>
        <v>0.35926557262978459</v>
      </c>
      <c r="N231" s="5">
        <f t="shared" si="285"/>
        <v>0.26297610073654232</v>
      </c>
      <c r="O231" s="5">
        <f t="shared" si="286"/>
        <v>0.10480169745239074</v>
      </c>
      <c r="P231" s="5">
        <f t="shared" si="287"/>
        <v>7.6713005214671309E-2</v>
      </c>
      <c r="Q231" s="5">
        <f t="shared" si="288"/>
        <v>9.6246947699968277E-2</v>
      </c>
      <c r="R231" s="5">
        <f t="shared" si="289"/>
        <v>1.528590077321519E-2</v>
      </c>
      <c r="S231" s="5">
        <f t="shared" si="290"/>
        <v>4.0950800865704124E-3</v>
      </c>
      <c r="T231" s="5">
        <f t="shared" si="291"/>
        <v>2.8076287465379889E-2</v>
      </c>
      <c r="U231" s="5">
        <f t="shared" si="292"/>
        <v>1.1189011382752703E-2</v>
      </c>
      <c r="V231" s="5">
        <f t="shared" si="293"/>
        <v>9.7156818418338934E-5</v>
      </c>
      <c r="W231" s="5">
        <f t="shared" si="294"/>
        <v>2.34836927908793E-2</v>
      </c>
      <c r="X231" s="5">
        <f t="shared" si="295"/>
        <v>6.8504500693440055E-3</v>
      </c>
      <c r="Y231" s="5">
        <f t="shared" si="296"/>
        <v>9.9917561029417104E-4</v>
      </c>
      <c r="Z231" s="5">
        <f t="shared" si="297"/>
        <v>1.4863548213979846E-3</v>
      </c>
      <c r="AA231" s="5">
        <f t="shared" si="298"/>
        <v>1.0879856713824089E-3</v>
      </c>
      <c r="AB231" s="5">
        <f t="shared" si="299"/>
        <v>3.9819321876996208E-4</v>
      </c>
      <c r="AC231" s="5">
        <f t="shared" si="300"/>
        <v>1.2966020274727349E-6</v>
      </c>
      <c r="AD231" s="5">
        <f t="shared" si="301"/>
        <v>4.2974128552279636E-3</v>
      </c>
      <c r="AE231" s="5">
        <f t="shared" si="302"/>
        <v>1.2536023381948666E-3</v>
      </c>
      <c r="AF231" s="5">
        <f t="shared" si="303"/>
        <v>1.8284475744700975E-4</v>
      </c>
      <c r="AG231" s="5">
        <f t="shared" si="304"/>
        <v>1.7779271946794423E-5</v>
      </c>
      <c r="AH231" s="5">
        <f t="shared" si="305"/>
        <v>1.0839649006639865E-4</v>
      </c>
      <c r="AI231" s="5">
        <f t="shared" si="306"/>
        <v>7.9344330386377847E-5</v>
      </c>
      <c r="AJ231" s="5">
        <f t="shared" si="307"/>
        <v>2.9039329412817432E-5</v>
      </c>
      <c r="AK231" s="5">
        <f t="shared" si="308"/>
        <v>7.085426676694233E-6</v>
      </c>
      <c r="AL231" s="5">
        <f t="shared" si="309"/>
        <v>1.1074396844294039E-8</v>
      </c>
      <c r="AM231" s="5">
        <f t="shared" si="310"/>
        <v>6.291261740726282E-4</v>
      </c>
      <c r="AN231" s="5">
        <f t="shared" si="311"/>
        <v>1.8352298683092222E-4</v>
      </c>
      <c r="AO231" s="5">
        <f t="shared" si="312"/>
        <v>2.6767831385326099E-5</v>
      </c>
      <c r="AP231" s="5">
        <f t="shared" si="313"/>
        <v>2.6028230739050632E-6</v>
      </c>
      <c r="AQ231" s="5">
        <f t="shared" si="314"/>
        <v>1.898179905722516E-7</v>
      </c>
      <c r="AR231" s="5">
        <f t="shared" si="315"/>
        <v>6.3240883748948434E-6</v>
      </c>
      <c r="AS231" s="5">
        <f t="shared" si="316"/>
        <v>4.6291218203000896E-6</v>
      </c>
      <c r="AT231" s="5">
        <f t="shared" si="317"/>
        <v>1.6942180087366928E-6</v>
      </c>
      <c r="AU231" s="5">
        <f t="shared" si="318"/>
        <v>4.1337929346055377E-7</v>
      </c>
      <c r="AV231" s="5">
        <f t="shared" si="319"/>
        <v>7.5646598923844992E-8</v>
      </c>
      <c r="AW231" s="5">
        <f t="shared" si="320"/>
        <v>6.5685721679914675E-11</v>
      </c>
      <c r="AX231" s="5">
        <f t="shared" si="321"/>
        <v>7.6751554993092591E-5</v>
      </c>
      <c r="AY231" s="5">
        <f t="shared" si="322"/>
        <v>2.2389268157557281E-5</v>
      </c>
      <c r="AZ231" s="5">
        <f t="shared" si="323"/>
        <v>3.2655972160832584E-6</v>
      </c>
      <c r="BA231" s="5">
        <f t="shared" si="324"/>
        <v>3.1753680982767797E-7</v>
      </c>
      <c r="BB231" s="5">
        <f t="shared" si="325"/>
        <v>2.3157240220628036E-8</v>
      </c>
      <c r="BC231" s="5">
        <f t="shared" si="326"/>
        <v>1.351044056723733E-9</v>
      </c>
      <c r="BD231" s="5">
        <f t="shared" si="327"/>
        <v>3.0746762609642248E-7</v>
      </c>
      <c r="BE231" s="5">
        <f t="shared" si="328"/>
        <v>2.2506091196464112E-7</v>
      </c>
      <c r="BF231" s="5">
        <f t="shared" si="329"/>
        <v>8.2370320962622648E-8</v>
      </c>
      <c r="BG231" s="5">
        <f t="shared" si="330"/>
        <v>2.0097876959198293E-8</v>
      </c>
      <c r="BH231" s="5">
        <f t="shared" si="331"/>
        <v>3.6778233975532571E-9</v>
      </c>
      <c r="BI231" s="5">
        <f t="shared" si="332"/>
        <v>5.384204499231748E-10</v>
      </c>
      <c r="BJ231" s="8">
        <f t="shared" si="333"/>
        <v>0.42532925169403879</v>
      </c>
      <c r="BK231" s="8">
        <f t="shared" si="334"/>
        <v>0.44019451169402651</v>
      </c>
      <c r="BL231" s="8">
        <f t="shared" si="335"/>
        <v>0.13300042974212942</v>
      </c>
      <c r="BM231" s="8">
        <f t="shared" si="336"/>
        <v>8.4698934242548485E-2</v>
      </c>
      <c r="BN231" s="8">
        <f t="shared" si="337"/>
        <v>0.91528922450657257</v>
      </c>
    </row>
    <row r="232" spans="1:66" x14ac:dyDescent="0.25">
      <c r="A232" t="s">
        <v>176</v>
      </c>
      <c r="B232" t="s">
        <v>253</v>
      </c>
      <c r="C232" t="s">
        <v>181</v>
      </c>
      <c r="D232" t="s">
        <v>491</v>
      </c>
      <c r="E232">
        <f>VLOOKUP(A232,home!$A$2:$E$405,3,FALSE)</f>
        <v>1.2142999999999999</v>
      </c>
      <c r="F232">
        <f>VLOOKUP(B232,home!$B$2:$E$405,3,FALSE)</f>
        <v>1.0294000000000001</v>
      </c>
      <c r="G232">
        <f>VLOOKUP(C232,away!$B$2:$E$405,4,FALSE)</f>
        <v>1.0980000000000001</v>
      </c>
      <c r="H232">
        <f>VLOOKUP(A232,away!$A$2:$E$405,3,FALSE)</f>
        <v>1.1429</v>
      </c>
      <c r="I232">
        <f>VLOOKUP(C232,away!$B$2:$E$405,3,FALSE)</f>
        <v>1.4582999999999999</v>
      </c>
      <c r="J232">
        <f>VLOOKUP(B232,home!$B$2:$E$405,4,FALSE)</f>
        <v>1.0936999999999999</v>
      </c>
      <c r="K232" s="3">
        <f t="shared" si="282"/>
        <v>1.3725004611600002</v>
      </c>
      <c r="L232" s="3">
        <f t="shared" si="283"/>
        <v>1.8228600232589998</v>
      </c>
      <c r="M232" s="5">
        <f t="shared" si="284"/>
        <v>4.095176024344431E-2</v>
      </c>
      <c r="N232" s="5">
        <f t="shared" si="285"/>
        <v>5.6206309819441087E-2</v>
      </c>
      <c r="O232" s="5">
        <f t="shared" si="286"/>
        <v>7.4649326629861873E-2</v>
      </c>
      <c r="P232" s="5">
        <f t="shared" si="287"/>
        <v>0.10245623522476892</v>
      </c>
      <c r="Q232" s="5">
        <f t="shared" si="288"/>
        <v>3.8571593073642378E-2</v>
      </c>
      <c r="R232" s="5">
        <f t="shared" si="289"/>
        <v>6.8037636638389354E-2</v>
      </c>
      <c r="S232" s="5">
        <f t="shared" si="290"/>
        <v>6.4083204690289358E-2</v>
      </c>
      <c r="T232" s="5">
        <f t="shared" si="291"/>
        <v>7.0310615047356417E-2</v>
      </c>
      <c r="U232" s="5">
        <f t="shared" si="292"/>
        <v>9.3381687662425925E-2</v>
      </c>
      <c r="V232" s="5">
        <f t="shared" si="293"/>
        <v>1.7814249564404284E-2</v>
      </c>
      <c r="W232" s="5">
        <f t="shared" si="294"/>
        <v>1.7646509760416672E-2</v>
      </c>
      <c r="X232" s="5">
        <f t="shared" si="295"/>
        <v>3.2167117192313299E-2</v>
      </c>
      <c r="Y232" s="5">
        <f t="shared" si="296"/>
        <v>2.9318075996677604E-2</v>
      </c>
      <c r="Z232" s="5">
        <f t="shared" si="297"/>
        <v>4.1341029301713926E-2</v>
      </c>
      <c r="AA232" s="5">
        <f t="shared" si="298"/>
        <v>5.6740581781431446E-2</v>
      </c>
      <c r="AB232" s="5">
        <f t="shared" si="299"/>
        <v>3.8938237330750691E-2</v>
      </c>
      <c r="AC232" s="5">
        <f t="shared" si="300"/>
        <v>2.7855654629881342E-3</v>
      </c>
      <c r="AD232" s="5">
        <f t="shared" si="301"/>
        <v>6.0549606960090853E-3</v>
      </c>
      <c r="AE232" s="5">
        <f t="shared" si="302"/>
        <v>1.1037345795159451E-2</v>
      </c>
      <c r="AF232" s="5">
        <f t="shared" si="303"/>
        <v>1.0059768206440991E-2</v>
      </c>
      <c r="AG232" s="5">
        <f t="shared" si="304"/>
        <v>6.1125164355910564E-3</v>
      </c>
      <c r="AH232" s="5">
        <f t="shared" si="305"/>
        <v>1.883972740861832E-2</v>
      </c>
      <c r="AI232" s="5">
        <f t="shared" si="306"/>
        <v>2.5857534556457343E-2</v>
      </c>
      <c r="AJ232" s="5">
        <f t="shared" si="307"/>
        <v>1.7744739051599175E-2</v>
      </c>
      <c r="AK232" s="5">
        <f t="shared" si="308"/>
        <v>8.1182208438279092E-3</v>
      </c>
      <c r="AL232" s="5">
        <f t="shared" si="309"/>
        <v>2.7876559992860532E-4</v>
      </c>
      <c r="AM232" s="5">
        <f t="shared" si="310"/>
        <v>1.6620872695156266E-3</v>
      </c>
      <c r="AN232" s="5">
        <f t="shared" si="311"/>
        <v>3.0297524387677423E-3</v>
      </c>
      <c r="AO232" s="5">
        <f t="shared" si="312"/>
        <v>2.7614073005005897E-3</v>
      </c>
      <c r="AP232" s="5">
        <f t="shared" si="313"/>
        <v>1.6778863253393587E-3</v>
      </c>
      <c r="AQ232" s="5">
        <f t="shared" si="314"/>
        <v>7.6463797650851563E-4</v>
      </c>
      <c r="AR232" s="5">
        <f t="shared" si="315"/>
        <v>6.8684371884534376E-3</v>
      </c>
      <c r="AS232" s="5">
        <f t="shared" si="316"/>
        <v>9.4269332086008382E-3</v>
      </c>
      <c r="AT232" s="5">
        <f t="shared" si="317"/>
        <v>6.4692350880645871E-3</v>
      </c>
      <c r="AU232" s="5">
        <f t="shared" si="318"/>
        <v>2.9596760472403662E-3</v>
      </c>
      <c r="AV232" s="5">
        <f t="shared" si="319"/>
        <v>1.0155391849304028E-3</v>
      </c>
      <c r="AW232" s="5">
        <f t="shared" si="320"/>
        <v>1.9373250725753567E-5</v>
      </c>
      <c r="AX232" s="5">
        <f t="shared" si="321"/>
        <v>3.8020259064972678E-4</v>
      </c>
      <c r="AY232" s="5">
        <f t="shared" si="322"/>
        <v>6.930561032348928E-4</v>
      </c>
      <c r="AZ232" s="5">
        <f t="shared" si="323"/>
        <v>6.3167213223127433E-4</v>
      </c>
      <c r="BA232" s="5">
        <f t="shared" si="324"/>
        <v>3.8381662588372087E-4</v>
      </c>
      <c r="BB232" s="5">
        <f t="shared" si="325"/>
        <v>1.7491099589639765E-4</v>
      </c>
      <c r="BC232" s="5">
        <f t="shared" si="326"/>
        <v>6.3767652409592416E-5</v>
      </c>
      <c r="BD232" s="5">
        <f t="shared" si="327"/>
        <v>2.0866999288495346E-3</v>
      </c>
      <c r="BE232" s="5">
        <f t="shared" si="328"/>
        <v>2.8639966146485262E-3</v>
      </c>
      <c r="BF232" s="5">
        <f t="shared" si="329"/>
        <v>1.9654183371828914E-3</v>
      </c>
      <c r="BG232" s="5">
        <f t="shared" si="330"/>
        <v>8.9917919138527954E-4</v>
      </c>
      <c r="BH232" s="5">
        <f t="shared" si="331"/>
        <v>3.0853096371044321E-4</v>
      </c>
      <c r="BI232" s="5">
        <f t="shared" si="332"/>
        <v>8.4691777994944393E-5</v>
      </c>
      <c r="BJ232" s="8">
        <f t="shared" si="333"/>
        <v>0.2897080094339855</v>
      </c>
      <c r="BK232" s="8">
        <f t="shared" si="334"/>
        <v>0.22906283688905849</v>
      </c>
      <c r="BL232" s="8">
        <f t="shared" si="335"/>
        <v>0.43725602943442321</v>
      </c>
      <c r="BM232" s="8">
        <f t="shared" si="336"/>
        <v>0.61582136057712422</v>
      </c>
      <c r="BN232" s="8">
        <f t="shared" si="337"/>
        <v>0.38087286162954792</v>
      </c>
    </row>
    <row r="233" spans="1:66" x14ac:dyDescent="0.25">
      <c r="A233" t="s">
        <v>270</v>
      </c>
      <c r="B233" t="s">
        <v>289</v>
      </c>
      <c r="C233" t="s">
        <v>320</v>
      </c>
      <c r="D233" t="s">
        <v>491</v>
      </c>
      <c r="E233">
        <f>VLOOKUP(A233,home!$A$2:$E$405,3,FALSE)</f>
        <v>1.5696000000000001</v>
      </c>
      <c r="F233">
        <f>VLOOKUP(B233,home!$B$2:$E$405,3,FALSE)</f>
        <v>0.1593</v>
      </c>
      <c r="G233">
        <f>VLOOKUP(C233,away!$B$2:$E$405,4,FALSE)</f>
        <v>0.6371</v>
      </c>
      <c r="H233">
        <f>VLOOKUP(A233,away!$A$2:$E$405,3,FALSE)</f>
        <v>1.3290999999999999</v>
      </c>
      <c r="I233">
        <f>VLOOKUP(C233,away!$B$2:$E$405,3,FALSE)</f>
        <v>1.5047999999999999</v>
      </c>
      <c r="J233">
        <f>VLOOKUP(B233,home!$B$2:$E$405,4,FALSE)</f>
        <v>0.9405</v>
      </c>
      <c r="K233" s="3">
        <f t="shared" si="282"/>
        <v>0.15929875108800001</v>
      </c>
      <c r="L233" s="3">
        <f t="shared" si="283"/>
        <v>1.8810279140399999</v>
      </c>
      <c r="M233" s="5">
        <f t="shared" si="284"/>
        <v>0.12998624196987654</v>
      </c>
      <c r="N233" s="5">
        <f t="shared" si="285"/>
        <v>2.0706646004423904E-2</v>
      </c>
      <c r="O233" s="5">
        <f t="shared" si="286"/>
        <v>0.24450774958649552</v>
      </c>
      <c r="P233" s="5">
        <f t="shared" si="287"/>
        <v>3.8949779140466184E-2</v>
      </c>
      <c r="Q233" s="5">
        <f t="shared" si="288"/>
        <v>1.6492714238630264E-3</v>
      </c>
      <c r="R233" s="5">
        <f t="shared" si="289"/>
        <v>0.22996295108565021</v>
      </c>
      <c r="S233" s="5">
        <f t="shared" si="290"/>
        <v>2.9177805129612672E-3</v>
      </c>
      <c r="T233" s="5">
        <f t="shared" si="291"/>
        <v>3.1023255861148485E-3</v>
      </c>
      <c r="U233" s="5">
        <f t="shared" si="292"/>
        <v>3.6632810904454909E-2</v>
      </c>
      <c r="V233" s="5">
        <f t="shared" si="293"/>
        <v>9.7144389059039736E-5</v>
      </c>
      <c r="W233" s="5">
        <f t="shared" si="294"/>
        <v>8.7575626008835848E-5</v>
      </c>
      <c r="X233" s="5">
        <f t="shared" si="295"/>
        <v>1.647321971121476E-4</v>
      </c>
      <c r="Y233" s="5">
        <f t="shared" si="296"/>
        <v>1.5493293055454459E-4</v>
      </c>
      <c r="Z233" s="5">
        <f t="shared" si="297"/>
        <v>0.14418891006237439</v>
      </c>
      <c r="AA233" s="5">
        <f t="shared" si="298"/>
        <v>2.2969113293676197E-2</v>
      </c>
      <c r="AB233" s="5">
        <f t="shared" si="299"/>
        <v>1.8294755306406982E-3</v>
      </c>
      <c r="AC233" s="5">
        <f t="shared" si="300"/>
        <v>1.8193043169628197E-6</v>
      </c>
      <c r="AD233" s="5">
        <f t="shared" si="301"/>
        <v>3.4876719622393302E-6</v>
      </c>
      <c r="AE233" s="5">
        <f t="shared" si="302"/>
        <v>6.5604083159868396E-6</v>
      </c>
      <c r="AF233" s="5">
        <f t="shared" si="303"/>
        <v>6.1701555849356974E-6</v>
      </c>
      <c r="AG233" s="5">
        <f t="shared" si="304"/>
        <v>3.8687449630779512E-6</v>
      </c>
      <c r="AH233" s="5">
        <f t="shared" si="305"/>
        <v>6.780584118058236E-2</v>
      </c>
      <c r="AI233" s="5">
        <f t="shared" si="306"/>
        <v>1.0801385816538049E-2</v>
      </c>
      <c r="AJ233" s="5">
        <f t="shared" si="307"/>
        <v>8.6032363529707403E-4</v>
      </c>
      <c r="AK233" s="5">
        <f t="shared" si="308"/>
        <v>4.5682826878103952E-5</v>
      </c>
      <c r="AL233" s="5">
        <f t="shared" si="309"/>
        <v>2.1805846606880162E-8</v>
      </c>
      <c r="AM233" s="5">
        <f t="shared" si="310"/>
        <v>1.1111635755787187E-7</v>
      </c>
      <c r="AN233" s="5">
        <f t="shared" si="311"/>
        <v>2.0901297027280649E-7</v>
      </c>
      <c r="AO233" s="5">
        <f t="shared" si="312"/>
        <v>1.9657961573978088E-7</v>
      </c>
      <c r="AP233" s="5">
        <f t="shared" si="313"/>
        <v>1.2325724817926161E-7</v>
      </c>
      <c r="AQ233" s="5">
        <f t="shared" si="314"/>
        <v>5.7962581108236791E-8</v>
      </c>
      <c r="AR233" s="5">
        <f t="shared" si="315"/>
        <v>2.5508935999127638E-2</v>
      </c>
      <c r="AS233" s="5">
        <f t="shared" si="316"/>
        <v>4.063541646244756E-3</v>
      </c>
      <c r="AT233" s="5">
        <f t="shared" si="317"/>
        <v>3.2365855462043253E-4</v>
      </c>
      <c r="AU233" s="5">
        <f t="shared" si="318"/>
        <v>1.7186134509994043E-5</v>
      </c>
      <c r="AV233" s="5">
        <f t="shared" si="319"/>
        <v>6.8443244086810703E-7</v>
      </c>
      <c r="AW233" s="5">
        <f t="shared" si="320"/>
        <v>1.8150059926805662E-10</v>
      </c>
      <c r="AX233" s="5">
        <f t="shared" si="321"/>
        <v>2.9501161640694399E-9</v>
      </c>
      <c r="AY233" s="5">
        <f t="shared" si="322"/>
        <v>5.5492508542752238E-9</v>
      </c>
      <c r="AZ233" s="5">
        <f t="shared" si="323"/>
        <v>5.2191478794510066E-9</v>
      </c>
      <c r="BA233" s="5">
        <f t="shared" si="324"/>
        <v>3.2724542829166722E-9</v>
      </c>
      <c r="BB233" s="5">
        <f t="shared" si="325"/>
        <v>1.5388944633965037E-9</v>
      </c>
      <c r="BC233" s="5">
        <f t="shared" si="326"/>
        <v>5.7894068848208536E-10</v>
      </c>
      <c r="BD233" s="5">
        <f t="shared" si="327"/>
        <v>7.9971701119698289E-3</v>
      </c>
      <c r="BE233" s="5">
        <f t="shared" si="328"/>
        <v>1.2739392110750749E-3</v>
      </c>
      <c r="BF233" s="5">
        <f t="shared" si="329"/>
        <v>1.0146846264314572E-4</v>
      </c>
      <c r="BG233" s="5">
        <f t="shared" si="330"/>
        <v>5.3879331246241642E-6</v>
      </c>
      <c r="BH233" s="5">
        <f t="shared" si="331"/>
        <v>2.1457275442457374E-7</v>
      </c>
      <c r="BI233" s="5">
        <f t="shared" si="332"/>
        <v>6.8362343594693414E-9</v>
      </c>
      <c r="BJ233" s="8">
        <f t="shared" si="333"/>
        <v>2.5886287786480732E-2</v>
      </c>
      <c r="BK233" s="8">
        <f t="shared" si="334"/>
        <v>0.17195279267177746</v>
      </c>
      <c r="BL233" s="8">
        <f t="shared" si="335"/>
        <v>0.65470752775495833</v>
      </c>
      <c r="BM233" s="8">
        <f t="shared" si="336"/>
        <v>0.33097287369706524</v>
      </c>
      <c r="BN233" s="8">
        <f t="shared" si="337"/>
        <v>0.66576263921077528</v>
      </c>
    </row>
    <row r="234" spans="1:66" x14ac:dyDescent="0.25">
      <c r="A234" t="s">
        <v>270</v>
      </c>
      <c r="B234" t="s">
        <v>343</v>
      </c>
      <c r="C234" t="s">
        <v>283</v>
      </c>
      <c r="D234" t="s">
        <v>491</v>
      </c>
      <c r="E234">
        <f>VLOOKUP(A234,home!$A$2:$E$405,3,FALSE)</f>
        <v>1.5696000000000001</v>
      </c>
      <c r="F234">
        <f>VLOOKUP(B234,home!$B$2:$E$405,3,FALSE)</f>
        <v>1.1149</v>
      </c>
      <c r="G234">
        <f>VLOOKUP(C234,away!$B$2:$E$405,4,FALSE)</f>
        <v>1.752</v>
      </c>
      <c r="H234">
        <f>VLOOKUP(A234,away!$A$2:$E$405,3,FALSE)</f>
        <v>1.3290999999999999</v>
      </c>
      <c r="I234">
        <f>VLOOKUP(C234,away!$B$2:$E$405,3,FALSE)</f>
        <v>0.9405</v>
      </c>
      <c r="J234">
        <f>VLOOKUP(B234,home!$B$2:$E$405,4,FALSE)</f>
        <v>1.6929000000000001</v>
      </c>
      <c r="K234" s="3">
        <f t="shared" si="282"/>
        <v>3.0659072140800001</v>
      </c>
      <c r="L234" s="3">
        <f t="shared" si="283"/>
        <v>2.1161564032950002</v>
      </c>
      <c r="M234" s="5">
        <f t="shared" si="284"/>
        <v>5.6164043378214004E-3</v>
      </c>
      <c r="N234" s="5">
        <f t="shared" si="285"/>
        <v>1.721937457651684E-2</v>
      </c>
      <c r="O234" s="5">
        <f t="shared" si="286"/>
        <v>1.1885190002974571E-2</v>
      </c>
      <c r="P234" s="5">
        <f t="shared" si="287"/>
        <v>3.6438889770831241E-2</v>
      </c>
      <c r="Q234" s="5">
        <f t="shared" si="288"/>
        <v>2.6396502368044365E-2</v>
      </c>
      <c r="R234" s="5">
        <f t="shared" si="289"/>
        <v>1.2575460464586184E-2</v>
      </c>
      <c r="S234" s="5">
        <f t="shared" si="290"/>
        <v>5.9103325182150251E-2</v>
      </c>
      <c r="T234" s="5">
        <f t="shared" si="291"/>
        <v>5.5859127510728711E-2</v>
      </c>
      <c r="U234" s="5">
        <f t="shared" si="292"/>
        <v>3.855519495875262E-2</v>
      </c>
      <c r="V234" s="5">
        <f t="shared" si="293"/>
        <v>4.2606531032655708E-2</v>
      </c>
      <c r="W234" s="5">
        <f t="shared" si="294"/>
        <v>2.6976409012222338E-2</v>
      </c>
      <c r="X234" s="5">
        <f t="shared" si="295"/>
        <v>5.7086300669119253E-2</v>
      </c>
      <c r="Y234" s="5">
        <f t="shared" si="296"/>
        <v>6.0401770350690193E-2</v>
      </c>
      <c r="Z234" s="5">
        <f t="shared" si="297"/>
        <v>8.8705470621723882E-3</v>
      </c>
      <c r="AA234" s="5">
        <f t="shared" si="298"/>
        <v>2.7196274230750481E-2</v>
      </c>
      <c r="AB234" s="5">
        <f t="shared" si="299"/>
        <v>4.1690626680077954E-2</v>
      </c>
      <c r="AC234" s="5">
        <f t="shared" si="300"/>
        <v>1.7276786383611201E-2</v>
      </c>
      <c r="AD234" s="5">
        <f t="shared" si="301"/>
        <v>2.06767917501363E-2</v>
      </c>
      <c r="AE234" s="5">
        <f t="shared" si="302"/>
        <v>4.3755325261648166E-2</v>
      </c>
      <c r="AF234" s="5">
        <f t="shared" si="303"/>
        <v>4.6296555865346138E-2</v>
      </c>
      <c r="AG234" s="5">
        <f t="shared" si="304"/>
        <v>3.2656917714985634E-2</v>
      </c>
      <c r="AH234" s="5">
        <f t="shared" si="305"/>
        <v>4.6928662415864405E-3</v>
      </c>
      <c r="AI234" s="5">
        <f t="shared" si="306"/>
        <v>1.4387892464792365E-2</v>
      </c>
      <c r="AJ234" s="5">
        <f t="shared" si="307"/>
        <v>2.2055971651607095E-2</v>
      </c>
      <c r="AK234" s="5">
        <f t="shared" si="308"/>
        <v>2.2540520866735386E-2</v>
      </c>
      <c r="AL234" s="5">
        <f t="shared" si="309"/>
        <v>4.4836295733708268E-3</v>
      </c>
      <c r="AM234" s="5">
        <f t="shared" si="310"/>
        <v>1.2678624998154536E-2</v>
      </c>
      <c r="AN234" s="5">
        <f t="shared" si="311"/>
        <v>2.682995347482078E-2</v>
      </c>
      <c r="AO234" s="5">
        <f t="shared" si="312"/>
        <v>2.8388188922924475E-2</v>
      </c>
      <c r="AP234" s="5">
        <f t="shared" si="313"/>
        <v>2.0024615922398271E-2</v>
      </c>
      <c r="AQ234" s="5">
        <f t="shared" si="314"/>
        <v>1.0593804801926534E-2</v>
      </c>
      <c r="AR234" s="5">
        <f t="shared" si="315"/>
        <v>1.9861677893880155E-3</v>
      </c>
      <c r="AS234" s="5">
        <f t="shared" si="316"/>
        <v>6.0894061538580447E-3</v>
      </c>
      <c r="AT234" s="5">
        <f t="shared" si="317"/>
        <v>9.3347771282882627E-3</v>
      </c>
      <c r="AU234" s="5">
        <f t="shared" si="318"/>
        <v>9.5398535131493226E-3</v>
      </c>
      <c r="AV234" s="5">
        <f t="shared" si="319"/>
        <v>7.3120764268077365E-3</v>
      </c>
      <c r="AW234" s="5">
        <f t="shared" si="320"/>
        <v>8.0804211086270099E-4</v>
      </c>
      <c r="AX234" s="5">
        <f t="shared" si="321"/>
        <v>6.4785813077428422E-3</v>
      </c>
      <c r="AY234" s="5">
        <f t="shared" si="322"/>
        <v>1.3709691318647311E-2</v>
      </c>
      <c r="AZ234" s="5">
        <f t="shared" si="323"/>
        <v>1.4505925535576695E-2</v>
      </c>
      <c r="BA234" s="5">
        <f t="shared" si="324"/>
        <v>1.0232269069277024E-2</v>
      </c>
      <c r="BB234" s="5">
        <f t="shared" si="325"/>
        <v>5.4132704277969883E-3</v>
      </c>
      <c r="BC234" s="5">
        <f t="shared" si="326"/>
        <v>2.2910653757100105E-3</v>
      </c>
      <c r="BD234" s="5">
        <f t="shared" si="327"/>
        <v>7.00506947588621E-4</v>
      </c>
      <c r="BE234" s="5">
        <f t="shared" si="328"/>
        <v>2.1476893041251139E-3</v>
      </c>
      <c r="BF234" s="5">
        <f t="shared" si="329"/>
        <v>3.2923080655598213E-3</v>
      </c>
      <c r="BG234" s="5">
        <f t="shared" si="330"/>
        <v>3.3646370163912085E-3</v>
      </c>
      <c r="BH234" s="5">
        <f t="shared" si="331"/>
        <v>2.5789162253286035E-3</v>
      </c>
      <c r="BI234" s="5">
        <f t="shared" si="332"/>
        <v>1.5813435719485849E-3</v>
      </c>
      <c r="BJ234" s="8">
        <f t="shared" si="333"/>
        <v>0.53847106623441332</v>
      </c>
      <c r="BK234" s="8">
        <f t="shared" si="334"/>
        <v>0.17923525759908793</v>
      </c>
      <c r="BL234" s="8">
        <f t="shared" si="335"/>
        <v>0.2435076797042964</v>
      </c>
      <c r="BM234" s="8">
        <f t="shared" si="336"/>
        <v>0.84705107987141071</v>
      </c>
      <c r="BN234" s="8">
        <f t="shared" si="337"/>
        <v>0.11013182152077461</v>
      </c>
    </row>
    <row r="235" spans="1:66" x14ac:dyDescent="0.25">
      <c r="A235" t="s">
        <v>270</v>
      </c>
      <c r="B235" t="s">
        <v>304</v>
      </c>
      <c r="C235" t="s">
        <v>281</v>
      </c>
      <c r="D235" t="s">
        <v>491</v>
      </c>
      <c r="E235">
        <f>VLOOKUP(A235,home!$A$2:$E$405,3,FALSE)</f>
        <v>1.5696000000000001</v>
      </c>
      <c r="F235">
        <f>VLOOKUP(B235,home!$B$2:$E$405,3,FALSE)</f>
        <v>0.6371</v>
      </c>
      <c r="G235">
        <f>VLOOKUP(C235,away!$B$2:$E$405,4,FALSE)</f>
        <v>0.95569999999999999</v>
      </c>
      <c r="H235">
        <f>VLOOKUP(A235,away!$A$2:$E$405,3,FALSE)</f>
        <v>1.3290999999999999</v>
      </c>
      <c r="I235">
        <f>VLOOKUP(C235,away!$B$2:$E$405,3,FALSE)</f>
        <v>1.5047999999999999</v>
      </c>
      <c r="J235">
        <f>VLOOKUP(B235,home!$B$2:$E$405,4,FALSE)</f>
        <v>0.37619999999999998</v>
      </c>
      <c r="K235" s="3">
        <f t="shared" si="282"/>
        <v>0.95569250731200006</v>
      </c>
      <c r="L235" s="3">
        <f t="shared" si="283"/>
        <v>0.75241116561599997</v>
      </c>
      <c r="M235" s="5">
        <f t="shared" si="284"/>
        <v>0.18120909872351343</v>
      </c>
      <c r="N235" s="5">
        <f t="shared" si="285"/>
        <v>0.1731801779068223</v>
      </c>
      <c r="O235" s="5">
        <f t="shared" si="286"/>
        <v>0.13634374919078354</v>
      </c>
      <c r="P235" s="5">
        <f t="shared" si="287"/>
        <v>0.13030269952045839</v>
      </c>
      <c r="Q235" s="5">
        <f t="shared" si="288"/>
        <v>8.27534992202546E-2</v>
      </c>
      <c r="R235" s="5">
        <f t="shared" si="289"/>
        <v>5.1293279626546499E-2</v>
      </c>
      <c r="S235" s="5">
        <f t="shared" si="290"/>
        <v>2.3424311502460618E-2</v>
      </c>
      <c r="T235" s="5">
        <f t="shared" si="291"/>
        <v>6.2264656807114509E-2</v>
      </c>
      <c r="U235" s="5">
        <f t="shared" si="292"/>
        <v>4.902060301454976E-2</v>
      </c>
      <c r="V235" s="5">
        <f t="shared" si="293"/>
        <v>1.8715340728716388E-3</v>
      </c>
      <c r="W235" s="5">
        <f t="shared" si="294"/>
        <v>2.6362299719548923E-2</v>
      </c>
      <c r="X235" s="5">
        <f t="shared" si="295"/>
        <v>1.9835288660304155E-2</v>
      </c>
      <c r="Y235" s="5">
        <f t="shared" si="296"/>
        <v>7.4621463306146383E-3</v>
      </c>
      <c r="Z235" s="5">
        <f t="shared" si="297"/>
        <v>1.2864545437359091E-2</v>
      </c>
      <c r="AA235" s="5">
        <f t="shared" si="298"/>
        <v>1.2294549684458861E-2</v>
      </c>
      <c r="AB235" s="5">
        <f t="shared" si="299"/>
        <v>5.8749045071062227E-3</v>
      </c>
      <c r="AC235" s="5">
        <f t="shared" si="300"/>
        <v>8.4110684720562943E-5</v>
      </c>
      <c r="AD235" s="5">
        <f t="shared" si="301"/>
        <v>6.2985630793715363E-3</v>
      </c>
      <c r="AE235" s="5">
        <f t="shared" si="302"/>
        <v>4.7391091882558398E-3</v>
      </c>
      <c r="AF235" s="5">
        <f t="shared" si="303"/>
        <v>1.7828793341585359E-3</v>
      </c>
      <c r="AG235" s="5">
        <f t="shared" si="304"/>
        <v>4.4715277265563395E-4</v>
      </c>
      <c r="AH235" s="5">
        <f t="shared" si="305"/>
        <v>2.419856906910837E-3</v>
      </c>
      <c r="AI235" s="5">
        <f t="shared" si="306"/>
        <v>2.3126391147018791E-3</v>
      </c>
      <c r="AJ235" s="5">
        <f t="shared" si="307"/>
        <v>1.1050859370186211E-3</v>
      </c>
      <c r="AK235" s="5">
        <f t="shared" si="308"/>
        <v>3.5204078331485235E-4</v>
      </c>
      <c r="AL235" s="5">
        <f t="shared" si="309"/>
        <v>2.4192712959355161E-6</v>
      </c>
      <c r="AM235" s="5">
        <f t="shared" si="310"/>
        <v>1.2038979083574754E-3</v>
      </c>
      <c r="AN235" s="5">
        <f t="shared" si="311"/>
        <v>9.0582622850991226E-4</v>
      </c>
      <c r="AO235" s="5">
        <f t="shared" si="312"/>
        <v>3.4077688421934417E-4</v>
      </c>
      <c r="AP235" s="5">
        <f t="shared" si="313"/>
        <v>8.546811089015512E-5</v>
      </c>
      <c r="AQ235" s="5">
        <f t="shared" si="314"/>
        <v>1.6076790234464789E-5</v>
      </c>
      <c r="AR235" s="5">
        <f t="shared" si="315"/>
        <v>3.6414547119054238E-4</v>
      </c>
      <c r="AS235" s="5">
        <f t="shared" si="316"/>
        <v>3.4801109838839911E-4</v>
      </c>
      <c r="AT235" s="5">
        <f t="shared" si="317"/>
        <v>1.6629579959560612E-4</v>
      </c>
      <c r="AU235" s="5">
        <f t="shared" si="318"/>
        <v>5.2975883223659574E-5</v>
      </c>
      <c r="AV235" s="5">
        <f t="shared" si="319"/>
        <v>1.2657163666271734E-5</v>
      </c>
      <c r="AW235" s="5">
        <f t="shared" si="320"/>
        <v>4.8323177624537882E-8</v>
      </c>
      <c r="AX235" s="5">
        <f t="shared" si="321"/>
        <v>1.9175936843097131E-4</v>
      </c>
      <c r="AY235" s="5">
        <f t="shared" si="322"/>
        <v>1.442818899189351E-4</v>
      </c>
      <c r="AZ235" s="5">
        <f t="shared" si="323"/>
        <v>5.4279652485592683E-5</v>
      </c>
      <c r="BA235" s="5">
        <f t="shared" si="324"/>
        <v>1.3613538865305399E-5</v>
      </c>
      <c r="BB235" s="5">
        <f t="shared" si="325"/>
        <v>2.560744661450788E-6</v>
      </c>
      <c r="BC235" s="5">
        <f t="shared" si="326"/>
        <v>3.8534657511342752E-7</v>
      </c>
      <c r="BD235" s="5">
        <f t="shared" si="327"/>
        <v>4.5664519738710561E-5</v>
      </c>
      <c r="BE235" s="5">
        <f t="shared" si="328"/>
        <v>4.3641239364286616E-5</v>
      </c>
      <c r="BF235" s="5">
        <f t="shared" si="329"/>
        <v>2.0853802735129109E-5</v>
      </c>
      <c r="BG235" s="5">
        <f t="shared" si="330"/>
        <v>6.643274340975129E-6</v>
      </c>
      <c r="BH235" s="5">
        <f t="shared" si="331"/>
        <v>1.5872318779219989E-6</v>
      </c>
      <c r="BI235" s="5">
        <f t="shared" si="332"/>
        <v>3.0338112261936193E-7</v>
      </c>
      <c r="BJ235" s="8">
        <f t="shared" si="333"/>
        <v>0.38808469948224938</v>
      </c>
      <c r="BK235" s="8">
        <f t="shared" si="334"/>
        <v>0.33703845566523954</v>
      </c>
      <c r="BL235" s="8">
        <f t="shared" si="335"/>
        <v>0.26207948763063521</v>
      </c>
      <c r="BM235" s="8">
        <f t="shared" si="336"/>
        <v>0.24484045046036318</v>
      </c>
      <c r="BN235" s="8">
        <f t="shared" si="337"/>
        <v>0.75508250418837874</v>
      </c>
    </row>
    <row r="236" spans="1:66" x14ac:dyDescent="0.25">
      <c r="A236" t="s">
        <v>272</v>
      </c>
      <c r="B236" t="s">
        <v>414</v>
      </c>
      <c r="C236" t="s">
        <v>309</v>
      </c>
      <c r="D236" t="s">
        <v>491</v>
      </c>
      <c r="E236">
        <f>VLOOKUP(A236,home!$A$2:$E$405,3,FALSE)</f>
        <v>1.3837999999999999</v>
      </c>
      <c r="F236">
        <f>VLOOKUP(B236,home!$B$2:$E$405,3,FALSE)</f>
        <v>1.1561999999999999</v>
      </c>
      <c r="G236">
        <f>VLOOKUP(C236,away!$B$2:$E$405,4,FALSE)</f>
        <v>0.57809999999999995</v>
      </c>
      <c r="H236">
        <f>VLOOKUP(A236,away!$A$2:$E$405,3,FALSE)</f>
        <v>0.90910000000000002</v>
      </c>
      <c r="I236">
        <f>VLOOKUP(C236,away!$B$2:$E$405,3,FALSE)</f>
        <v>0.66</v>
      </c>
      <c r="J236">
        <f>VLOOKUP(B236,home!$B$2:$E$405,4,FALSE)</f>
        <v>0.22</v>
      </c>
      <c r="K236" s="3">
        <f t="shared" si="282"/>
        <v>0.92493084063599973</v>
      </c>
      <c r="L236" s="3">
        <f t="shared" si="283"/>
        <v>0.13200132000000001</v>
      </c>
      <c r="M236" s="5">
        <f t="shared" si="284"/>
        <v>0.34752031312977782</v>
      </c>
      <c r="N236" s="5">
        <f t="shared" si="285"/>
        <v>0.32143225536121123</v>
      </c>
      <c r="O236" s="5">
        <f t="shared" si="286"/>
        <v>4.5873140059944008E-2</v>
      </c>
      <c r="P236" s="5">
        <f t="shared" si="287"/>
        <v>4.2429481998256961E-2</v>
      </c>
      <c r="Q236" s="5">
        <f t="shared" si="288"/>
        <v>0.14865130307938523</v>
      </c>
      <c r="R236" s="5">
        <f t="shared" si="289"/>
        <v>3.0276575202287442E-3</v>
      </c>
      <c r="S236" s="5">
        <f t="shared" si="290"/>
        <v>1.2950760535601579E-3</v>
      </c>
      <c r="T236" s="5">
        <f t="shared" si="291"/>
        <v>1.9622168226198916E-2</v>
      </c>
      <c r="U236" s="5">
        <f t="shared" si="292"/>
        <v>2.8003738153430783E-3</v>
      </c>
      <c r="V236" s="5">
        <f t="shared" si="293"/>
        <v>1.7568727168150098E-5</v>
      </c>
      <c r="W236" s="5">
        <f t="shared" si="294"/>
        <v>4.5830724906284183E-2</v>
      </c>
      <c r="X236" s="5">
        <f t="shared" si="295"/>
        <v>6.0497161841863894E-3</v>
      </c>
      <c r="Y236" s="5">
        <f t="shared" si="296"/>
        <v>3.9928526096898328E-4</v>
      </c>
      <c r="Z236" s="5">
        <f t="shared" si="297"/>
        <v>1.3321826305937371E-4</v>
      </c>
      <c r="AA236" s="5">
        <f t="shared" si="298"/>
        <v>1.2321768003957425E-4</v>
      </c>
      <c r="AB236" s="5">
        <f t="shared" si="299"/>
        <v>5.6983916190110533E-5</v>
      </c>
      <c r="AC236" s="5">
        <f t="shared" si="300"/>
        <v>1.3406266571871916E-7</v>
      </c>
      <c r="AD236" s="5">
        <f t="shared" si="301"/>
        <v>1.0597562728631668E-2</v>
      </c>
      <c r="AE236" s="5">
        <f t="shared" si="302"/>
        <v>1.3988922689621821E-3</v>
      </c>
      <c r="AF236" s="5">
        <f t="shared" si="303"/>
        <v>9.2327813020401544E-5</v>
      </c>
      <c r="AG236" s="5">
        <f t="shared" si="304"/>
        <v>4.0624643971353982E-6</v>
      </c>
      <c r="AH236" s="5">
        <f t="shared" si="305"/>
        <v>4.3962466429861411E-6</v>
      </c>
      <c r="AI236" s="5">
        <f t="shared" si="306"/>
        <v>4.0662241031403627E-6</v>
      </c>
      <c r="AJ236" s="5">
        <f t="shared" si="307"/>
        <v>1.8804880389659899E-6</v>
      </c>
      <c r="AK236" s="5">
        <f t="shared" si="308"/>
        <v>5.7977379422891855E-7</v>
      </c>
      <c r="AL236" s="5">
        <f t="shared" si="309"/>
        <v>6.547196519849518E-10</v>
      </c>
      <c r="AM236" s="5">
        <f t="shared" si="310"/>
        <v>1.9604025206572061E-3</v>
      </c>
      <c r="AN236" s="5">
        <f t="shared" si="311"/>
        <v>2.5877572045807849E-4</v>
      </c>
      <c r="AO236" s="5">
        <f t="shared" si="312"/>
        <v>1.7079368342208684E-5</v>
      </c>
      <c r="AP236" s="5">
        <f t="shared" si="313"/>
        <v>7.5149972197925306E-7</v>
      </c>
      <c r="AQ236" s="5">
        <f t="shared" si="314"/>
        <v>2.4799738820223596E-8</v>
      </c>
      <c r="AR236" s="5">
        <f t="shared" si="315"/>
        <v>1.1606207198394791E-7</v>
      </c>
      <c r="AS236" s="5">
        <f t="shared" si="316"/>
        <v>1.0734938980606884E-7</v>
      </c>
      <c r="AT236" s="5">
        <f t="shared" si="317"/>
        <v>4.9645380677544441E-8</v>
      </c>
      <c r="AU236" s="5">
        <f t="shared" si="318"/>
        <v>1.5306181227925134E-8</v>
      </c>
      <c r="AV236" s="5">
        <f t="shared" si="319"/>
        <v>3.5392897675179371E-9</v>
      </c>
      <c r="AW236" s="5">
        <f t="shared" si="320"/>
        <v>2.2204469972495475E-12</v>
      </c>
      <c r="AX236" s="5">
        <f t="shared" si="321"/>
        <v>3.0220612523606697E-4</v>
      </c>
      <c r="AY236" s="5">
        <f t="shared" si="322"/>
        <v>3.9891607443246156E-5</v>
      </c>
      <c r="AZ236" s="5">
        <f t="shared" si="323"/>
        <v>2.6328724197151591E-6</v>
      </c>
      <c r="BA236" s="5">
        <f t="shared" si="324"/>
        <v>1.1584754493133171E-7</v>
      </c>
      <c r="BB236" s="5">
        <f t="shared" si="325"/>
        <v>3.8230072124237726E-9</v>
      </c>
      <c r="BC236" s="5">
        <f t="shared" si="326"/>
        <v>1.0092839968189173E-10</v>
      </c>
      <c r="BD236" s="5">
        <f t="shared" si="327"/>
        <v>2.5533911173026898E-9</v>
      </c>
      <c r="BE236" s="5">
        <f t="shared" si="328"/>
        <v>2.3617101925992715E-9</v>
      </c>
      <c r="BF236" s="5">
        <f t="shared" si="329"/>
        <v>1.0922092968897265E-9</v>
      </c>
      <c r="BG236" s="5">
        <f t="shared" si="330"/>
        <v>3.3673935437422297E-10</v>
      </c>
      <c r="BH236" s="5">
        <f t="shared" si="331"/>
        <v>7.7865153529143456E-11</v>
      </c>
      <c r="BI236" s="5">
        <f t="shared" si="332"/>
        <v>1.4403976381992371E-11</v>
      </c>
      <c r="BJ236" s="8">
        <f t="shared" si="333"/>
        <v>0.55666018257874395</v>
      </c>
      <c r="BK236" s="8">
        <f t="shared" si="334"/>
        <v>0.39130246623359172</v>
      </c>
      <c r="BL236" s="8">
        <f t="shared" si="335"/>
        <v>5.1892594062957396E-2</v>
      </c>
      <c r="BM236" s="8">
        <f t="shared" si="336"/>
        <v>9.1014418384325876E-2</v>
      </c>
      <c r="BN236" s="8">
        <f t="shared" si="337"/>
        <v>0.90893415114880394</v>
      </c>
    </row>
    <row r="237" spans="1:66" x14ac:dyDescent="0.25">
      <c r="A237" t="s">
        <v>272</v>
      </c>
      <c r="B237" t="s">
        <v>459</v>
      </c>
      <c r="C237" t="s">
        <v>300</v>
      </c>
      <c r="D237" t="s">
        <v>491</v>
      </c>
      <c r="E237">
        <f>VLOOKUP(A237,home!$A$2:$E$405,3,FALSE)</f>
        <v>1.3837999999999999</v>
      </c>
      <c r="F237">
        <f>VLOOKUP(B237,home!$B$2:$E$405,3,FALSE)</f>
        <v>1.4453</v>
      </c>
      <c r="G237">
        <f>VLOOKUP(C237,away!$B$2:$E$405,4,FALSE)</f>
        <v>0.43359999999999999</v>
      </c>
      <c r="H237">
        <f>VLOOKUP(A237,away!$A$2:$E$405,3,FALSE)</f>
        <v>0.90910000000000002</v>
      </c>
      <c r="I237">
        <f>VLOOKUP(C237,away!$B$2:$E$405,3,FALSE)</f>
        <v>1.76</v>
      </c>
      <c r="J237">
        <f>VLOOKUP(B237,home!$B$2:$E$405,4,FALSE)</f>
        <v>1.1000000000000001</v>
      </c>
      <c r="K237" s="3">
        <f t="shared" si="282"/>
        <v>0.867202662304</v>
      </c>
      <c r="L237" s="3">
        <f t="shared" si="283"/>
        <v>1.7600176000000003</v>
      </c>
      <c r="M237" s="5">
        <f t="shared" si="284"/>
        <v>7.22791001885639E-2</v>
      </c>
      <c r="N237" s="5">
        <f t="shared" si="285"/>
        <v>6.2680628112460168E-2</v>
      </c>
      <c r="O237" s="5">
        <f t="shared" si="286"/>
        <v>0.12721248844403582</v>
      </c>
      <c r="P237" s="5">
        <f t="shared" si="287"/>
        <v>0.1103190086569847</v>
      </c>
      <c r="Q237" s="5">
        <f t="shared" si="288"/>
        <v>2.7178403787006193E-2</v>
      </c>
      <c r="R237" s="5">
        <f t="shared" si="289"/>
        <v>0.11194810930064987</v>
      </c>
      <c r="S237" s="5">
        <f t="shared" si="290"/>
        <v>4.2094753667760318E-2</v>
      </c>
      <c r="T237" s="5">
        <f t="shared" si="291"/>
        <v>4.7834469005037565E-2</v>
      </c>
      <c r="U237" s="5">
        <f t="shared" si="292"/>
        <v>9.7081698425422761E-2</v>
      </c>
      <c r="V237" s="5">
        <f t="shared" si="293"/>
        <v>7.1387648437672988E-3</v>
      </c>
      <c r="W237" s="5">
        <f t="shared" si="294"/>
        <v>7.8563947070882986E-3</v>
      </c>
      <c r="X237" s="5">
        <f t="shared" si="295"/>
        <v>1.3827392957022252E-2</v>
      </c>
      <c r="Y237" s="5">
        <f t="shared" si="296"/>
        <v>1.2168227483237608E-2</v>
      </c>
      <c r="Z237" s="5">
        <f t="shared" si="297"/>
        <v>6.5676880885289154E-2</v>
      </c>
      <c r="AA237" s="5">
        <f t="shared" si="298"/>
        <v>5.6955165955545443E-2</v>
      </c>
      <c r="AB237" s="5">
        <f t="shared" si="299"/>
        <v>2.4695835774307569E-2</v>
      </c>
      <c r="AC237" s="5">
        <f t="shared" si="300"/>
        <v>6.8098995641995843E-4</v>
      </c>
      <c r="AD237" s="5">
        <f t="shared" si="301"/>
        <v>1.7032716015245063E-3</v>
      </c>
      <c r="AE237" s="5">
        <f t="shared" si="302"/>
        <v>2.9977879962633188E-3</v>
      </c>
      <c r="AF237" s="5">
        <f t="shared" si="303"/>
        <v>2.6380798172460887E-3</v>
      </c>
      <c r="AG237" s="5">
        <f t="shared" si="304"/>
        <v>1.5476889695192999E-3</v>
      </c>
      <c r="AH237" s="5">
        <f t="shared" si="305"/>
        <v>2.889811656780315E-2</v>
      </c>
      <c r="AI237" s="5">
        <f t="shared" si="306"/>
        <v>2.5060523623170222E-2</v>
      </c>
      <c r="AJ237" s="5">
        <f t="shared" si="307"/>
        <v>1.0866276402372747E-2</v>
      </c>
      <c r="AK237" s="5">
        <f t="shared" si="308"/>
        <v>3.1410879418229268E-3</v>
      </c>
      <c r="AL237" s="5">
        <f t="shared" si="309"/>
        <v>4.15755794975984E-5</v>
      </c>
      <c r="AM237" s="5">
        <f t="shared" si="310"/>
        <v>2.9541633349377004E-4</v>
      </c>
      <c r="AN237" s="5">
        <f t="shared" si="311"/>
        <v>5.199379462765049E-4</v>
      </c>
      <c r="AO237" s="5">
        <f t="shared" si="312"/>
        <v>4.5754996817725171E-4</v>
      </c>
      <c r="AP237" s="5">
        <f t="shared" si="313"/>
        <v>2.6843199895713432E-4</v>
      </c>
      <c r="AQ237" s="5">
        <f t="shared" si="314"/>
        <v>1.1811126064193461E-4</v>
      </c>
      <c r="AR237" s="5">
        <f t="shared" si="315"/>
        <v>1.0172238753237016E-2</v>
      </c>
      <c r="AS237" s="5">
        <f t="shared" si="316"/>
        <v>8.8213925283990632E-3</v>
      </c>
      <c r="AT237" s="5">
        <f t="shared" si="317"/>
        <v>3.8249675429281394E-3</v>
      </c>
      <c r="AU237" s="5">
        <f t="shared" si="318"/>
        <v>1.1056740121512243E-3</v>
      </c>
      <c r="AV237" s="5">
        <f t="shared" si="319"/>
        <v>2.3971086174447173E-4</v>
      </c>
      <c r="AW237" s="5">
        <f t="shared" si="320"/>
        <v>1.7626797843933035E-6</v>
      </c>
      <c r="AX237" s="5">
        <f t="shared" si="321"/>
        <v>4.2697638482313936E-5</v>
      </c>
      <c r="AY237" s="5">
        <f t="shared" si="322"/>
        <v>7.5148595207309837E-5</v>
      </c>
      <c r="AZ237" s="5">
        <f t="shared" si="323"/>
        <v>6.6131425090070506E-5</v>
      </c>
      <c r="BA237" s="5">
        <f t="shared" si="324"/>
        <v>3.8797490690535223E-5</v>
      </c>
      <c r="BB237" s="5">
        <f t="shared" si="325"/>
        <v>1.7071066612794551E-5</v>
      </c>
      <c r="BC237" s="5">
        <f t="shared" si="326"/>
        <v>6.0090755378581531E-6</v>
      </c>
      <c r="BD237" s="5">
        <f t="shared" si="327"/>
        <v>2.9838865395165359E-3</v>
      </c>
      <c r="BE237" s="5">
        <f t="shared" si="328"/>
        <v>2.5876343510818096E-3</v>
      </c>
      <c r="BF237" s="5">
        <f t="shared" si="329"/>
        <v>1.122001699163714E-3</v>
      </c>
      <c r="BG237" s="5">
        <f t="shared" si="330"/>
        <v>3.2433428687479493E-4</v>
      </c>
      <c r="BH237" s="5">
        <f t="shared" si="331"/>
        <v>7.0315889263572847E-5</v>
      </c>
      <c r="BI237" s="5">
        <f t="shared" si="332"/>
        <v>1.2195625274328729E-5</v>
      </c>
      <c r="BJ237" s="8">
        <f t="shared" si="333"/>
        <v>0.18233764723557278</v>
      </c>
      <c r="BK237" s="8">
        <f t="shared" si="334"/>
        <v>0.23262934148820111</v>
      </c>
      <c r="BL237" s="8">
        <f t="shared" si="335"/>
        <v>0.51712365452476527</v>
      </c>
      <c r="BM237" s="8">
        <f t="shared" si="336"/>
        <v>0.48607639972870476</v>
      </c>
      <c r="BN237" s="8">
        <f t="shared" si="337"/>
        <v>0.5116177384897006</v>
      </c>
    </row>
    <row r="238" spans="1:66" x14ac:dyDescent="0.25">
      <c r="A238" t="s">
        <v>272</v>
      </c>
      <c r="B238" t="s">
        <v>288</v>
      </c>
      <c r="C238" t="s">
        <v>484</v>
      </c>
      <c r="D238" t="s">
        <v>491</v>
      </c>
      <c r="E238">
        <f>VLOOKUP(A238,home!$A$2:$E$405,3,FALSE)</f>
        <v>1.3837999999999999</v>
      </c>
      <c r="F238">
        <f>VLOOKUP(B238,home!$B$2:$E$405,3,FALSE)</f>
        <v>0.28910000000000002</v>
      </c>
      <c r="G238">
        <f>VLOOKUP(C238,away!$B$2:$E$405,4,FALSE)</f>
        <v>1.4453</v>
      </c>
      <c r="H238">
        <f>VLOOKUP(A238,away!$A$2:$E$405,3,FALSE)</f>
        <v>0.90910000000000002</v>
      </c>
      <c r="I238">
        <f>VLOOKUP(C238,away!$B$2:$E$405,3,FALSE)</f>
        <v>1.1000000000000001</v>
      </c>
      <c r="J238">
        <f>VLOOKUP(B238,home!$B$2:$E$405,4,FALSE)</f>
        <v>1.98</v>
      </c>
      <c r="K238" s="3">
        <f t="shared" si="282"/>
        <v>0.57820177507400006</v>
      </c>
      <c r="L238" s="3">
        <f t="shared" si="283"/>
        <v>1.9800198000000002</v>
      </c>
      <c r="M238" s="5">
        <f t="shared" si="284"/>
        <v>7.7442343442636508E-2</v>
      </c>
      <c r="N238" s="5">
        <f t="shared" si="285"/>
        <v>4.4777300444422768E-2</v>
      </c>
      <c r="O238" s="5">
        <f t="shared" si="286"/>
        <v>0.15333737337482045</v>
      </c>
      <c r="P238" s="5">
        <f t="shared" si="287"/>
        <v>8.865994147050589E-2</v>
      </c>
      <c r="Q238" s="5">
        <f t="shared" si="288"/>
        <v>1.2945157299993529E-2</v>
      </c>
      <c r="R238" s="5">
        <f t="shared" si="289"/>
        <v>0.1518055176810687</v>
      </c>
      <c r="S238" s="5">
        <f t="shared" si="290"/>
        <v>2.5375604843931622E-2</v>
      </c>
      <c r="T238" s="5">
        <f t="shared" si="291"/>
        <v>2.5631667768101725E-2</v>
      </c>
      <c r="U238" s="5">
        <f t="shared" si="292"/>
        <v>8.7774219789221411E-2</v>
      </c>
      <c r="V238" s="5">
        <f t="shared" si="293"/>
        <v>3.2279206270377672E-3</v>
      </c>
      <c r="W238" s="5">
        <f t="shared" si="294"/>
        <v>2.49497097648947E-3</v>
      </c>
      <c r="X238" s="5">
        <f t="shared" si="295"/>
        <v>4.9400919338744844E-3</v>
      </c>
      <c r="Y238" s="5">
        <f t="shared" si="296"/>
        <v>4.8907399214458873E-3</v>
      </c>
      <c r="Z238" s="5">
        <f t="shared" si="297"/>
        <v>0.10019264358592204</v>
      </c>
      <c r="AA238" s="5">
        <f t="shared" si="298"/>
        <v>5.7931564370736745E-2</v>
      </c>
      <c r="AB238" s="5">
        <f t="shared" si="299"/>
        <v>1.6748066675986842E-2</v>
      </c>
      <c r="AC238" s="5">
        <f t="shared" si="300"/>
        <v>2.3096800240539046E-4</v>
      </c>
      <c r="AD238" s="5">
        <f t="shared" si="301"/>
        <v>3.6064916184108052E-4</v>
      </c>
      <c r="AE238" s="5">
        <f t="shared" si="302"/>
        <v>7.1409248129874385E-4</v>
      </c>
      <c r="AF238" s="5">
        <f t="shared" si="303"/>
        <v>7.0695862600132157E-4</v>
      </c>
      <c r="AG238" s="5">
        <f t="shared" si="304"/>
        <v>4.6659735908780389E-4</v>
      </c>
      <c r="AH238" s="5">
        <f t="shared" si="305"/>
        <v>4.959585452861718E-2</v>
      </c>
      <c r="AI238" s="5">
        <f t="shared" si="306"/>
        <v>2.8676411124758334E-2</v>
      </c>
      <c r="AJ238" s="5">
        <f t="shared" si="307"/>
        <v>8.290375907543536E-3</v>
      </c>
      <c r="AK238" s="5">
        <f t="shared" si="308"/>
        <v>1.597836688590799E-3</v>
      </c>
      <c r="AL238" s="5">
        <f t="shared" si="309"/>
        <v>1.0576957599424845E-5</v>
      </c>
      <c r="AM238" s="5">
        <f t="shared" si="310"/>
        <v>4.1705597111092628E-5</v>
      </c>
      <c r="AN238" s="5">
        <f t="shared" si="311"/>
        <v>8.2577908050786208E-5</v>
      </c>
      <c r="AO238" s="5">
        <f t="shared" si="312"/>
        <v>8.1752946491568077E-5</v>
      </c>
      <c r="AP238" s="5">
        <f t="shared" si="313"/>
        <v>5.3957484253881777E-5</v>
      </c>
      <c r="AQ238" s="5">
        <f t="shared" si="314"/>
        <v>2.6709221795218545E-5</v>
      </c>
      <c r="AR238" s="5">
        <f t="shared" si="315"/>
        <v>1.9640154792916319E-2</v>
      </c>
      <c r="AS238" s="5">
        <f t="shared" si="316"/>
        <v>1.1355972363992346E-2</v>
      </c>
      <c r="AT238" s="5">
        <f t="shared" si="317"/>
        <v>3.2830216892758314E-3</v>
      </c>
      <c r="AU238" s="5">
        <f t="shared" si="318"/>
        <v>6.327496561152427E-4</v>
      </c>
      <c r="AV238" s="5">
        <f t="shared" si="319"/>
        <v>9.1464243585824082E-5</v>
      </c>
      <c r="AW238" s="5">
        <f t="shared" si="320"/>
        <v>3.363622248264556E-7</v>
      </c>
      <c r="AX238" s="5">
        <f t="shared" si="321"/>
        <v>4.0190417133591411E-6</v>
      </c>
      <c r="AY238" s="5">
        <f t="shared" si="322"/>
        <v>7.957782169477023E-6</v>
      </c>
      <c r="AZ238" s="5">
        <f t="shared" si="323"/>
        <v>7.8782831298257332E-6</v>
      </c>
      <c r="BA238" s="5">
        <f t="shared" si="324"/>
        <v>5.1997188623536417E-6</v>
      </c>
      <c r="BB238" s="5">
        <f t="shared" si="325"/>
        <v>2.5738865754734221E-6</v>
      </c>
      <c r="BC238" s="5">
        <f t="shared" si="326"/>
        <v>1.0192692764783132E-6</v>
      </c>
      <c r="BD238" s="5">
        <f t="shared" si="327"/>
        <v>6.4813158941731995E-3</v>
      </c>
      <c r="BE238" s="5">
        <f t="shared" si="328"/>
        <v>3.7475083548262735E-3</v>
      </c>
      <c r="BF238" s="5">
        <f t="shared" si="329"/>
        <v>1.0834079914325986E-3</v>
      </c>
      <c r="BG238" s="5">
        <f t="shared" si="330"/>
        <v>2.088094745918952E-4</v>
      </c>
      <c r="BH238" s="5">
        <f t="shared" si="331"/>
        <v>3.0183502215325769E-5</v>
      </c>
      <c r="BI238" s="5">
        <f t="shared" si="332"/>
        <v>3.4904309117702753E-6</v>
      </c>
      <c r="BJ238" s="8">
        <f t="shared" si="333"/>
        <v>9.8243577111986349E-2</v>
      </c>
      <c r="BK238" s="8">
        <f t="shared" si="334"/>
        <v>0.19495531312628606</v>
      </c>
      <c r="BL238" s="8">
        <f t="shared" si="335"/>
        <v>0.60231529853538079</v>
      </c>
      <c r="BM238" s="8">
        <f t="shared" si="336"/>
        <v>0.46673157722618275</v>
      </c>
      <c r="BN238" s="8">
        <f t="shared" si="337"/>
        <v>0.5289676337134479</v>
      </c>
    </row>
    <row r="239" spans="1:66" x14ac:dyDescent="0.25">
      <c r="A239" t="s">
        <v>272</v>
      </c>
      <c r="B239" t="s">
        <v>311</v>
      </c>
      <c r="C239" t="s">
        <v>458</v>
      </c>
      <c r="D239" t="s">
        <v>491</v>
      </c>
      <c r="E239">
        <f>VLOOKUP(A239,home!$A$2:$E$405,3,FALSE)</f>
        <v>1.3837999999999999</v>
      </c>
      <c r="F239">
        <f>VLOOKUP(B239,home!$B$2:$E$405,3,FALSE)</f>
        <v>1.0840000000000001</v>
      </c>
      <c r="G239">
        <f>VLOOKUP(C239,away!$B$2:$E$405,4,FALSE)</f>
        <v>1.8066</v>
      </c>
      <c r="H239">
        <f>VLOOKUP(A239,away!$A$2:$E$405,3,FALSE)</f>
        <v>0.90910000000000002</v>
      </c>
      <c r="I239">
        <f>VLOOKUP(C239,away!$B$2:$E$405,3,FALSE)</f>
        <v>1.375</v>
      </c>
      <c r="J239">
        <f>VLOOKUP(B239,home!$B$2:$E$405,4,FALSE)</f>
        <v>0.55000000000000004</v>
      </c>
      <c r="K239" s="3">
        <f t="shared" si="282"/>
        <v>2.70997081872</v>
      </c>
      <c r="L239" s="3">
        <f t="shared" si="283"/>
        <v>0.68750687500000007</v>
      </c>
      <c r="M239" s="5">
        <f t="shared" si="284"/>
        <v>3.3457553818899345E-2</v>
      </c>
      <c r="N239" s="5">
        <f t="shared" si="285"/>
        <v>9.0668994514971124E-2</v>
      </c>
      <c r="O239" s="5">
        <f t="shared" si="286"/>
        <v>2.3002298271175805E-2</v>
      </c>
      <c r="P239" s="5">
        <f t="shared" si="287"/>
        <v>6.2335557078379941E-2</v>
      </c>
      <c r="Q239" s="5">
        <f t="shared" si="288"/>
        <v>0.12285516464912775</v>
      </c>
      <c r="R239" s="5">
        <f t="shared" si="289"/>
        <v>7.9071191011169887E-3</v>
      </c>
      <c r="S239" s="5">
        <f t="shared" si="290"/>
        <v>2.903471139361222E-2</v>
      </c>
      <c r="T239" s="5">
        <f t="shared" si="291"/>
        <v>8.4463770325532303E-2</v>
      </c>
      <c r="U239" s="5">
        <f t="shared" si="292"/>
        <v>2.1428062024170559E-2</v>
      </c>
      <c r="V239" s="5">
        <f t="shared" si="293"/>
        <v>6.0105839015789954E-3</v>
      </c>
      <c r="W239" s="5">
        <f t="shared" si="294"/>
        <v>0.11097797037605904</v>
      </c>
      <c r="X239" s="5">
        <f t="shared" si="295"/>
        <v>7.6298117607086921E-2</v>
      </c>
      <c r="Y239" s="5">
        <f t="shared" si="296"/>
        <v>2.6227740202215404E-2</v>
      </c>
      <c r="Z239" s="5">
        <f t="shared" si="297"/>
        <v>1.8120662478205839E-3</v>
      </c>
      <c r="AA239" s="5">
        <f t="shared" si="298"/>
        <v>4.9106466531812264E-3</v>
      </c>
      <c r="AB239" s="5">
        <f t="shared" si="299"/>
        <v>6.6538545655830793E-3</v>
      </c>
      <c r="AC239" s="5">
        <f t="shared" si="300"/>
        <v>6.9990378312495126E-4</v>
      </c>
      <c r="AD239" s="5">
        <f t="shared" si="301"/>
        <v>7.5186765309973175E-2</v>
      </c>
      <c r="AE239" s="5">
        <f t="shared" si="302"/>
        <v>5.1691418059618063E-2</v>
      </c>
      <c r="AF239" s="5">
        <f t="shared" si="303"/>
        <v>1.7769102647243289E-2</v>
      </c>
      <c r="AG239" s="5">
        <f t="shared" si="304"/>
        <v>4.0721267441868212E-3</v>
      </c>
      <c r="AH239" s="5">
        <f t="shared" si="305"/>
        <v>3.1145200083302623E-4</v>
      </c>
      <c r="AI239" s="5">
        <f t="shared" si="306"/>
        <v>8.4402583368945827E-4</v>
      </c>
      <c r="AJ239" s="5">
        <f t="shared" si="307"/>
        <v>1.143642689772126E-3</v>
      </c>
      <c r="AK239" s="5">
        <f t="shared" si="308"/>
        <v>1.0330794387749705E-3</v>
      </c>
      <c r="AL239" s="5">
        <f t="shared" si="309"/>
        <v>5.2160289372637392E-5</v>
      </c>
      <c r="AM239" s="5">
        <f t="shared" si="310"/>
        <v>4.0750787988795292E-2</v>
      </c>
      <c r="AN239" s="5">
        <f t="shared" si="311"/>
        <v>2.8016446903964185E-2</v>
      </c>
      <c r="AO239" s="5">
        <f t="shared" si="312"/>
        <v>9.6307499297739203E-3</v>
      </c>
      <c r="AP239" s="5">
        <f t="shared" si="313"/>
        <v>2.2070689293751133E-3</v>
      </c>
      <c r="AQ239" s="5">
        <f t="shared" si="314"/>
        <v>3.7934376563606987E-4</v>
      </c>
      <c r="AR239" s="5">
        <f t="shared" si="315"/>
        <v>4.2825078361042282E-5</v>
      </c>
      <c r="AS239" s="5">
        <f t="shared" si="316"/>
        <v>1.1605471266782193E-4</v>
      </c>
      <c r="AT239" s="5">
        <f t="shared" si="317"/>
        <v>1.572524423523659E-4</v>
      </c>
      <c r="AU239" s="5">
        <f t="shared" si="318"/>
        <v>1.4204984331578685E-4</v>
      </c>
      <c r="AV239" s="5">
        <f t="shared" si="319"/>
        <v>9.6237732547382678E-5</v>
      </c>
      <c r="AW239" s="5">
        <f t="shared" si="320"/>
        <v>2.6994740136615465E-6</v>
      </c>
      <c r="AX239" s="5">
        <f t="shared" si="321"/>
        <v>1.8405574381580119E-2</v>
      </c>
      <c r="AY239" s="5">
        <f t="shared" si="322"/>
        <v>1.2653958925660206E-2</v>
      </c>
      <c r="AZ239" s="5">
        <f t="shared" si="323"/>
        <v>4.3498418786795025E-3</v>
      </c>
      <c r="BA239" s="5">
        <f t="shared" si="324"/>
        <v>9.9684873225169162E-4</v>
      </c>
      <c r="BB239" s="5">
        <f t="shared" si="325"/>
        <v>1.7133508918951802E-4</v>
      </c>
      <c r="BC239" s="5">
        <f t="shared" si="326"/>
        <v>2.3558810349306382E-5</v>
      </c>
      <c r="BD239" s="5">
        <f t="shared" si="327"/>
        <v>4.907089299271714E-6</v>
      </c>
      <c r="BE239" s="5">
        <f t="shared" si="328"/>
        <v>1.3298068805879519E-5</v>
      </c>
      <c r="BF239" s="5">
        <f t="shared" si="329"/>
        <v>1.8018689204632109E-5</v>
      </c>
      <c r="BG239" s="5">
        <f t="shared" si="330"/>
        <v>1.6276707312046035E-5</v>
      </c>
      <c r="BH239" s="5">
        <f t="shared" si="331"/>
        <v>1.1027350460122802E-5</v>
      </c>
      <c r="BI239" s="5">
        <f t="shared" si="332"/>
        <v>5.9767595909462707E-6</v>
      </c>
      <c r="BJ239" s="8">
        <f t="shared" si="333"/>
        <v>0.77779668577126893</v>
      </c>
      <c r="BK239" s="8">
        <f t="shared" si="334"/>
        <v>0.1442444291906283</v>
      </c>
      <c r="BL239" s="8">
        <f t="shared" si="335"/>
        <v>6.7858105052214526E-2</v>
      </c>
      <c r="BM239" s="8">
        <f t="shared" si="336"/>
        <v>0.63883333937661479</v>
      </c>
      <c r="BN239" s="8">
        <f t="shared" si="337"/>
        <v>0.34022668743367096</v>
      </c>
    </row>
    <row r="240" spans="1:66" x14ac:dyDescent="0.25">
      <c r="A240" t="s">
        <v>34</v>
      </c>
      <c r="B240" t="s">
        <v>197</v>
      </c>
      <c r="C240" t="s">
        <v>485</v>
      </c>
      <c r="D240" t="s">
        <v>491</v>
      </c>
      <c r="E240">
        <f>VLOOKUP(A240,home!$A$2:$E$405,3,FALSE)</f>
        <v>1.4202999999999999</v>
      </c>
      <c r="F240">
        <f>VLOOKUP(B240,home!$B$2:$E$405,3,FALSE)</f>
        <v>0.52810000000000001</v>
      </c>
      <c r="G240">
        <f>VLOOKUP(C240,away!$B$2:$E$405,4,FALSE)</f>
        <v>1.5842000000000001</v>
      </c>
      <c r="H240">
        <f>VLOOKUP(A240,away!$A$2:$E$405,3,FALSE)</f>
        <v>1.2029000000000001</v>
      </c>
      <c r="I240">
        <f>VLOOKUP(C240,away!$B$2:$E$405,3,FALSE)</f>
        <v>0.83130000000000004</v>
      </c>
      <c r="J240">
        <f>VLOOKUP(B240,home!$B$2:$E$405,4,FALSE)</f>
        <v>1.0391999999999999</v>
      </c>
      <c r="K240" s="3">
        <f t="shared" si="282"/>
        <v>1.1882457332060001</v>
      </c>
      <c r="L240" s="3">
        <f t="shared" si="283"/>
        <v>1.0391696241840001</v>
      </c>
      <c r="M240" s="5">
        <f t="shared" si="284"/>
        <v>0.10780671217299673</v>
      </c>
      <c r="N240" s="5">
        <f t="shared" si="285"/>
        <v>0.1281008657505307</v>
      </c>
      <c r="O240" s="5">
        <f t="shared" si="286"/>
        <v>0.11202946057332566</v>
      </c>
      <c r="P240" s="5">
        <f t="shared" si="287"/>
        <v>0.13311852851962402</v>
      </c>
      <c r="Q240" s="5">
        <f t="shared" si="288"/>
        <v>7.6107653574031403E-2</v>
      </c>
      <c r="R240" s="5">
        <f t="shared" si="289"/>
        <v>5.8208806220759531E-2</v>
      </c>
      <c r="S240" s="5">
        <f t="shared" si="290"/>
        <v>4.1093319418724891E-2</v>
      </c>
      <c r="T240" s="5">
        <f t="shared" si="291"/>
        <v>7.908876176205229E-2</v>
      </c>
      <c r="U240" s="5">
        <f t="shared" si="292"/>
        <v>6.9166365626832385E-2</v>
      </c>
      <c r="V240" s="5">
        <f t="shared" si="293"/>
        <v>5.6379526147061184E-3</v>
      </c>
      <c r="W240" s="5">
        <f t="shared" si="294"/>
        <v>3.0144864874554402E-2</v>
      </c>
      <c r="X240" s="5">
        <f t="shared" si="295"/>
        <v>3.1325627902768161E-2</v>
      </c>
      <c r="Y240" s="5">
        <f t="shared" si="296"/>
        <v>1.6276320487523706E-2</v>
      </c>
      <c r="Z240" s="5">
        <f t="shared" si="297"/>
        <v>2.0162941094875327E-2</v>
      </c>
      <c r="AA240" s="5">
        <f t="shared" si="298"/>
        <v>2.3958528724869522E-2</v>
      </c>
      <c r="AB240" s="5">
        <f t="shared" si="299"/>
        <v>1.4234309765609807E-2</v>
      </c>
      <c r="AC240" s="5">
        <f t="shared" si="300"/>
        <v>4.3510507184880623E-4</v>
      </c>
      <c r="AD240" s="5">
        <f t="shared" si="301"/>
        <v>8.9548767663151715E-3</v>
      </c>
      <c r="AE240" s="5">
        <f t="shared" si="302"/>
        <v>9.3056359238657699E-3</v>
      </c>
      <c r="AF240" s="5">
        <f t="shared" si="303"/>
        <v>4.8350670928983611E-3</v>
      </c>
      <c r="AG240" s="5">
        <f t="shared" si="304"/>
        <v>1.6748182846105387E-3</v>
      </c>
      <c r="AH240" s="5">
        <f t="shared" si="305"/>
        <v>5.2381789800014303E-3</v>
      </c>
      <c r="AI240" s="5">
        <f t="shared" si="306"/>
        <v>6.2242438227560568E-3</v>
      </c>
      <c r="AJ240" s="5">
        <f t="shared" si="307"/>
        <v>3.6979655824118454E-3</v>
      </c>
      <c r="AK240" s="5">
        <f t="shared" si="308"/>
        <v>1.4646972749478391E-3</v>
      </c>
      <c r="AL240" s="5">
        <f t="shared" si="309"/>
        <v>2.149051603502894E-5</v>
      </c>
      <c r="AM240" s="5">
        <f t="shared" si="310"/>
        <v>2.1281188217919093E-3</v>
      </c>
      <c r="AN240" s="5">
        <f t="shared" si="311"/>
        <v>2.2114764362603954E-3</v>
      </c>
      <c r="AO240" s="5">
        <f t="shared" si="312"/>
        <v>1.1490495685802433E-3</v>
      </c>
      <c r="AP240" s="5">
        <f t="shared" si="313"/>
        <v>3.9801913611677302E-4</v>
      </c>
      <c r="AQ240" s="5">
        <f t="shared" si="314"/>
        <v>1.0340234902412682E-4</v>
      </c>
      <c r="AR240" s="5">
        <f t="shared" si="315"/>
        <v>1.0886712964113233E-3</v>
      </c>
      <c r="AS240" s="5">
        <f t="shared" si="316"/>
        <v>1.2936090228245995E-3</v>
      </c>
      <c r="AT240" s="5">
        <f t="shared" si="317"/>
        <v>7.685627009040571E-4</v>
      </c>
      <c r="AU240" s="5">
        <f t="shared" si="318"/>
        <v>3.0441378335017505E-4</v>
      </c>
      <c r="AV240" s="5">
        <f t="shared" si="319"/>
        <v>9.0429594798735287E-5</v>
      </c>
      <c r="AW240" s="5">
        <f t="shared" si="320"/>
        <v>7.3711805705251209E-7</v>
      </c>
      <c r="AX240" s="5">
        <f t="shared" si="321"/>
        <v>4.2145468495826912E-4</v>
      </c>
      <c r="AY240" s="5">
        <f t="shared" si="322"/>
        <v>4.3796290657867066E-4</v>
      </c>
      <c r="AZ240" s="5">
        <f t="shared" si="323"/>
        <v>2.2755887451794473E-4</v>
      </c>
      <c r="BA240" s="5">
        <f t="shared" si="324"/>
        <v>7.8824090037515573E-5</v>
      </c>
      <c r="BB240" s="5">
        <f t="shared" si="325"/>
        <v>2.0477900005232704E-5</v>
      </c>
      <c r="BC240" s="5">
        <f t="shared" si="326"/>
        <v>4.256002330503042E-6</v>
      </c>
      <c r="BD240" s="5">
        <f t="shared" si="327"/>
        <v>1.8855235699194374E-4</v>
      </c>
      <c r="BE240" s="5">
        <f t="shared" si="328"/>
        <v>2.2404653368161167E-4</v>
      </c>
      <c r="BF240" s="5">
        <f t="shared" si="329"/>
        <v>1.331111688433848E-4</v>
      </c>
      <c r="BG240" s="5">
        <f t="shared" si="330"/>
        <v>5.2722926140071813E-5</v>
      </c>
      <c r="BH240" s="5">
        <f t="shared" si="331"/>
        <v>1.5661948007018852E-5</v>
      </c>
      <c r="BI240" s="5">
        <f t="shared" si="332"/>
        <v>3.7220485786068736E-6</v>
      </c>
      <c r="BJ240" s="8">
        <f t="shared" si="333"/>
        <v>0.39299509318935211</v>
      </c>
      <c r="BK240" s="8">
        <f t="shared" si="334"/>
        <v>0.28855107122051421</v>
      </c>
      <c r="BL240" s="8">
        <f t="shared" si="335"/>
        <v>0.29838605995204565</v>
      </c>
      <c r="BM240" s="8">
        <f t="shared" si="336"/>
        <v>0.38428591285699759</v>
      </c>
      <c r="BN240" s="8">
        <f t="shared" si="337"/>
        <v>0.61537202681126801</v>
      </c>
    </row>
    <row r="241" spans="1:66" x14ac:dyDescent="0.25">
      <c r="A241" t="s">
        <v>34</v>
      </c>
      <c r="B241" t="s">
        <v>415</v>
      </c>
      <c r="C241" t="s">
        <v>486</v>
      </c>
      <c r="D241" t="s">
        <v>491</v>
      </c>
      <c r="E241">
        <f>VLOOKUP(A241,home!$A$2:$E$405,3,FALSE)</f>
        <v>1.4202999999999999</v>
      </c>
      <c r="F241">
        <f>VLOOKUP(B241,home!$B$2:$E$405,3,FALSE)</f>
        <v>2.2881999999999998</v>
      </c>
      <c r="G241">
        <f>VLOOKUP(C241,away!$B$2:$E$405,4,FALSE)</f>
        <v>1.7602</v>
      </c>
      <c r="H241">
        <f>VLOOKUP(A241,away!$A$2:$E$405,3,FALSE)</f>
        <v>1.2029000000000001</v>
      </c>
      <c r="I241">
        <f>VLOOKUP(C241,away!$B$2:$E$405,3,FALSE)</f>
        <v>1.2470000000000001</v>
      </c>
      <c r="J241">
        <f>VLOOKUP(B241,home!$B$2:$E$405,4,FALSE)</f>
        <v>0.62350000000000005</v>
      </c>
      <c r="K241" s="3">
        <f t="shared" si="282"/>
        <v>5.7205275956919985</v>
      </c>
      <c r="L241" s="3">
        <f t="shared" si="283"/>
        <v>0.93526016305000015</v>
      </c>
      <c r="M241" s="5">
        <f t="shared" si="284"/>
        <v>1.2865542496331408E-3</v>
      </c>
      <c r="N241" s="5">
        <f t="shared" si="285"/>
        <v>7.3597690883811951E-3</v>
      </c>
      <c r="O241" s="5">
        <f t="shared" si="286"/>
        <v>1.2032629372845619E-3</v>
      </c>
      <c r="P241" s="5">
        <f t="shared" si="287"/>
        <v>6.8832988376097476E-3</v>
      </c>
      <c r="Q241" s="5">
        <f t="shared" si="288"/>
        <v>2.1050881084002788E-2</v>
      </c>
      <c r="R241" s="5">
        <f t="shared" si="289"/>
        <v>5.626819454583906E-4</v>
      </c>
      <c r="S241" s="5">
        <f t="shared" si="290"/>
        <v>9.2067246486788202E-3</v>
      </c>
      <c r="T241" s="5">
        <f t="shared" si="291"/>
        <v>1.9688050474970607E-2</v>
      </c>
      <c r="U241" s="5">
        <f t="shared" si="292"/>
        <v>3.218837596592384E-3</v>
      </c>
      <c r="V241" s="5">
        <f t="shared" si="293"/>
        <v>5.4730720614138799E-3</v>
      </c>
      <c r="W241" s="5">
        <f t="shared" si="294"/>
        <v>4.0140715384889565E-2</v>
      </c>
      <c r="X241" s="5">
        <f t="shared" si="295"/>
        <v>3.754201201581546E-2</v>
      </c>
      <c r="Y241" s="5">
        <f t="shared" si="296"/>
        <v>1.7555774139568315E-2</v>
      </c>
      <c r="Z241" s="5">
        <f t="shared" si="297"/>
        <v>1.7541800268490191E-4</v>
      </c>
      <c r="AA241" s="5">
        <f t="shared" si="298"/>
        <v>1.0034835251401546E-3</v>
      </c>
      <c r="AB241" s="5">
        <f t="shared" si="299"/>
        <v>2.8702275986932698E-3</v>
      </c>
      <c r="AC241" s="5">
        <f t="shared" si="300"/>
        <v>1.8301205802838698E-3</v>
      </c>
      <c r="AD241" s="5">
        <f t="shared" si="301"/>
        <v>5.740651751751976E-2</v>
      </c>
      <c r="AE241" s="5">
        <f t="shared" si="302"/>
        <v>5.3690028933568217E-2</v>
      </c>
      <c r="AF241" s="5">
        <f t="shared" si="303"/>
        <v>2.5107072607284113E-2</v>
      </c>
      <c r="AG241" s="5">
        <f t="shared" si="304"/>
        <v>7.8272149401322454E-3</v>
      </c>
      <c r="AH241" s="5">
        <f t="shared" si="305"/>
        <v>4.1015367448246675E-5</v>
      </c>
      <c r="AI241" s="5">
        <f t="shared" si="306"/>
        <v>2.3462954133514244E-4</v>
      </c>
      <c r="AJ241" s="5">
        <f t="shared" si="307"/>
        <v>6.711023829861193E-4</v>
      </c>
      <c r="AK241" s="5">
        <f t="shared" si="308"/>
        <v>1.279686567135586E-3</v>
      </c>
      <c r="AL241" s="5">
        <f t="shared" si="309"/>
        <v>3.9165909611804488E-4</v>
      </c>
      <c r="AM241" s="5">
        <f t="shared" si="310"/>
        <v>6.5679113526309563E-2</v>
      </c>
      <c r="AN241" s="5">
        <f t="shared" si="311"/>
        <v>6.1427058425595746E-2</v>
      </c>
      <c r="AO241" s="5">
        <f t="shared" si="312"/>
        <v>2.8725140339402277E-2</v>
      </c>
      <c r="AP241" s="5">
        <f t="shared" si="313"/>
        <v>8.9551598124878382E-3</v>
      </c>
      <c r="AQ241" s="5">
        <f t="shared" si="314"/>
        <v>2.0938510565915456E-3</v>
      </c>
      <c r="AR241" s="5">
        <f t="shared" si="315"/>
        <v>7.6720078494405719E-6</v>
      </c>
      <c r="AS241" s="5">
        <f t="shared" si="316"/>
        <v>4.3887932617090422E-5</v>
      </c>
      <c r="AT241" s="5">
        <f t="shared" si="317"/>
        <v>1.2553106482696835E-4</v>
      </c>
      <c r="AU241" s="5">
        <f t="shared" si="318"/>
        <v>2.393679734864247E-4</v>
      </c>
      <c r="AV241" s="5">
        <f t="shared" si="319"/>
        <v>3.423277744634907E-4</v>
      </c>
      <c r="AW241" s="5">
        <f t="shared" si="320"/>
        <v>5.8206868847486665E-5</v>
      </c>
      <c r="AX241" s="5">
        <f t="shared" si="321"/>
        <v>6.2619863564640249E-2</v>
      </c>
      <c r="AY241" s="5">
        <f t="shared" si="322"/>
        <v>5.8565863807634191E-2</v>
      </c>
      <c r="AZ241" s="5">
        <f t="shared" si="323"/>
        <v>2.7387159666946024E-2</v>
      </c>
      <c r="BA241" s="5">
        <f t="shared" si="324"/>
        <v>8.5380398051947762E-3</v>
      </c>
      <c r="BB241" s="5">
        <f t="shared" si="325"/>
        <v>1.996322125083464E-3</v>
      </c>
      <c r="BC241" s="5">
        <f t="shared" si="326"/>
        <v>3.7341611124117676E-4</v>
      </c>
      <c r="BD241" s="5">
        <f t="shared" si="327"/>
        <v>1.1958872186981117E-6</v>
      </c>
      <c r="BE241" s="5">
        <f t="shared" si="328"/>
        <v>6.8411058358979012E-6</v>
      </c>
      <c r="BF241" s="5">
        <f t="shared" si="329"/>
        <v>1.956736735965176E-5</v>
      </c>
      <c r="BG241" s="5">
        <f t="shared" si="330"/>
        <v>3.7311888318643615E-5</v>
      </c>
      <c r="BH241" s="5">
        <f t="shared" si="331"/>
        <v>5.3360921693544658E-5</v>
      </c>
      <c r="BI241" s="5">
        <f t="shared" si="332"/>
        <v>6.1050525015896379E-5</v>
      </c>
      <c r="BJ241" s="8">
        <f t="shared" si="333"/>
        <v>0.61372902442725918</v>
      </c>
      <c r="BK241" s="8">
        <f t="shared" si="334"/>
        <v>8.3637293281371705E-2</v>
      </c>
      <c r="BL241" s="8">
        <f t="shared" si="335"/>
        <v>1.2023041910759603E-2</v>
      </c>
      <c r="BM241" s="8">
        <f t="shared" si="336"/>
        <v>0.61271067254091893</v>
      </c>
      <c r="BN241" s="8">
        <f t="shared" si="337"/>
        <v>3.8346448142369823E-2</v>
      </c>
    </row>
    <row r="242" spans="1:66" x14ac:dyDescent="0.25">
      <c r="A242" t="s">
        <v>34</v>
      </c>
      <c r="B242" t="s">
        <v>264</v>
      </c>
      <c r="C242" t="s">
        <v>198</v>
      </c>
      <c r="D242" t="s">
        <v>491</v>
      </c>
      <c r="E242">
        <f>VLOOKUP(A242,home!$A$2:$E$405,3,FALSE)</f>
        <v>1.4202999999999999</v>
      </c>
      <c r="F242">
        <f>VLOOKUP(B242,home!$B$2:$E$405,3,FALSE)</f>
        <v>2.4643000000000002</v>
      </c>
      <c r="G242">
        <f>VLOOKUP(C242,away!$B$2:$E$405,4,FALSE)</f>
        <v>1.2321</v>
      </c>
      <c r="H242">
        <f>VLOOKUP(A242,away!$A$2:$E$405,3,FALSE)</f>
        <v>1.2029000000000001</v>
      </c>
      <c r="I242">
        <f>VLOOKUP(C242,away!$B$2:$E$405,3,FALSE)</f>
        <v>0.62350000000000005</v>
      </c>
      <c r="J242">
        <f>VLOOKUP(B242,home!$B$2:$E$405,4,FALSE)</f>
        <v>0.62350000000000005</v>
      </c>
      <c r="K242" s="3">
        <f t="shared" si="282"/>
        <v>4.3124058018089997</v>
      </c>
      <c r="L242" s="3">
        <f t="shared" si="283"/>
        <v>0.46763008152500007</v>
      </c>
      <c r="M242" s="5">
        <f t="shared" si="284"/>
        <v>8.3956976964615973E-3</v>
      </c>
      <c r="N242" s="5">
        <f t="shared" si="285"/>
        <v>3.6205655456455446E-2</v>
      </c>
      <c r="O242" s="5">
        <f t="shared" si="286"/>
        <v>3.926080798255592E-3</v>
      </c>
      <c r="P242" s="5">
        <f t="shared" si="287"/>
        <v>1.6930853612768321E-2</v>
      </c>
      <c r="Q242" s="5">
        <f t="shared" si="288"/>
        <v>7.8066739324358064E-2</v>
      </c>
      <c r="R242" s="5">
        <f t="shared" si="289"/>
        <v>9.179767418809997E-4</v>
      </c>
      <c r="S242" s="5">
        <f t="shared" si="290"/>
        <v>8.5357350401563895E-3</v>
      </c>
      <c r="T242" s="5">
        <f t="shared" si="291"/>
        <v>3.6506355674640487E-2</v>
      </c>
      <c r="U242" s="5">
        <f t="shared" si="292"/>
        <v>3.9586882276133458E-3</v>
      </c>
      <c r="V242" s="5">
        <f t="shared" si="293"/>
        <v>1.9125838239106212E-3</v>
      </c>
      <c r="W242" s="5">
        <f t="shared" si="294"/>
        <v>0.11221848653022419</v>
      </c>
      <c r="X242" s="5">
        <f t="shared" si="295"/>
        <v>5.2476740004740854E-2</v>
      </c>
      <c r="Y242" s="5">
        <f t="shared" si="296"/>
        <v>1.2269851103291598E-2</v>
      </c>
      <c r="Z242" s="5">
        <f t="shared" si="297"/>
        <v>1.4309117954795534E-4</v>
      </c>
      <c r="AA242" s="5">
        <f t="shared" si="298"/>
        <v>6.1706723287029586E-4</v>
      </c>
      <c r="AB242" s="5">
        <f t="shared" si="299"/>
        <v>1.3305221575680445E-3</v>
      </c>
      <c r="AC242" s="5">
        <f t="shared" si="300"/>
        <v>2.4105855995764044E-4</v>
      </c>
      <c r="AD242" s="5">
        <f t="shared" si="301"/>
        <v>0.12098291309579097</v>
      </c>
      <c r="AE242" s="5">
        <f t="shared" si="302"/>
        <v>5.6575249514116722E-2</v>
      </c>
      <c r="AF242" s="5">
        <f t="shared" si="303"/>
        <v>1.3228144271291811E-2</v>
      </c>
      <c r="AG242" s="5">
        <f t="shared" si="304"/>
        <v>2.0619593946695513E-3</v>
      </c>
      <c r="AH242" s="5">
        <f t="shared" si="305"/>
        <v>1.6728434989379687E-5</v>
      </c>
      <c r="AI242" s="5">
        <f t="shared" si="306"/>
        <v>7.2139800103385626E-5</v>
      </c>
      <c r="AJ242" s="5">
        <f t="shared" si="307"/>
        <v>1.5554804625359086E-4</v>
      </c>
      <c r="AK242" s="5">
        <f t="shared" si="308"/>
        <v>2.2359543237467997E-4</v>
      </c>
      <c r="AL242" s="5">
        <f t="shared" si="309"/>
        <v>1.9444850628519596E-5</v>
      </c>
      <c r="AM242" s="5">
        <f t="shared" si="310"/>
        <v>0.1043454832708086</v>
      </c>
      <c r="AN242" s="5">
        <f t="shared" si="311"/>
        <v>4.8795086848693749E-2</v>
      </c>
      <c r="AO242" s="5">
        <f t="shared" si="312"/>
        <v>1.1409025220537057E-2</v>
      </c>
      <c r="AP242" s="5">
        <f t="shared" si="313"/>
        <v>1.7784011313335094E-3</v>
      </c>
      <c r="AQ242" s="5">
        <f t="shared" si="314"/>
        <v>2.0790846650741026E-4</v>
      </c>
      <c r="AR242" s="5">
        <f t="shared" si="315"/>
        <v>1.5645438835738573E-6</v>
      </c>
      <c r="AS242" s="5">
        <f t="shared" si="316"/>
        <v>6.7469481207086852E-6</v>
      </c>
      <c r="AT242" s="5">
        <f t="shared" si="317"/>
        <v>1.4547789110124232E-5</v>
      </c>
      <c r="AU242" s="5">
        <f t="shared" si="318"/>
        <v>2.0911990053997844E-5</v>
      </c>
      <c r="AV242" s="5">
        <f t="shared" si="319"/>
        <v>2.25452468090581E-5</v>
      </c>
      <c r="AW242" s="5">
        <f t="shared" si="320"/>
        <v>1.0892414828806436E-6</v>
      </c>
      <c r="AX242" s="5">
        <f t="shared" si="321"/>
        <v>7.4996677908266515E-2</v>
      </c>
      <c r="AY242" s="5">
        <f t="shared" si="322"/>
        <v>3.5070702604346839E-2</v>
      </c>
      <c r="AZ242" s="5">
        <f t="shared" si="323"/>
        <v>8.2000577590048696E-3</v>
      </c>
      <c r="BA242" s="5">
        <f t="shared" si="324"/>
        <v>1.2781978927843861E-3</v>
      </c>
      <c r="BB242" s="5">
        <f t="shared" si="325"/>
        <v>1.4943094620196138E-4</v>
      </c>
      <c r="BC242" s="5">
        <f t="shared" si="326"/>
        <v>1.3975681110956219E-5</v>
      </c>
      <c r="BD242" s="5">
        <f t="shared" si="327"/>
        <v>1.2193796397084721E-7</v>
      </c>
      <c r="BE242" s="5">
        <f t="shared" si="328"/>
        <v>5.2584598328865819E-7</v>
      </c>
      <c r="BF242" s="5">
        <f t="shared" si="329"/>
        <v>1.133830634595984E-6</v>
      </c>
      <c r="BG242" s="5">
        <f t="shared" si="330"/>
        <v>1.6298459356335007E-6</v>
      </c>
      <c r="BH242" s="5">
        <f t="shared" si="331"/>
        <v>1.7571392672201817E-6</v>
      </c>
      <c r="BI242" s="5">
        <f t="shared" si="332"/>
        <v>1.515499514109345E-6</v>
      </c>
      <c r="BJ242" s="8">
        <f t="shared" si="333"/>
        <v>0.80683704209917562</v>
      </c>
      <c r="BK242" s="8">
        <f t="shared" si="334"/>
        <v>7.1106076188229922E-2</v>
      </c>
      <c r="BL242" s="8">
        <f t="shared" si="335"/>
        <v>1.1291347489185597E-2</v>
      </c>
      <c r="BM242" s="8">
        <f t="shared" si="336"/>
        <v>0.70986493996309541</v>
      </c>
      <c r="BN242" s="8">
        <f t="shared" si="337"/>
        <v>0.14444300363018001</v>
      </c>
    </row>
    <row r="243" spans="1:66" x14ac:dyDescent="0.25">
      <c r="A243" t="s">
        <v>56</v>
      </c>
      <c r="B243" t="s">
        <v>220</v>
      </c>
      <c r="C243" t="s">
        <v>57</v>
      </c>
      <c r="D243" t="s">
        <v>492</v>
      </c>
      <c r="E243">
        <f>VLOOKUP(A243,home!$A$2:$E$405,3,FALSE)</f>
        <v>1.5570999999999999</v>
      </c>
      <c r="F243">
        <f>VLOOKUP(B243,home!$B$2:$E$405,3,FALSE)</f>
        <v>0.80279999999999996</v>
      </c>
      <c r="G243">
        <f>VLOOKUP(C243,away!$B$2:$E$405,4,FALSE)</f>
        <v>0.80279999999999996</v>
      </c>
      <c r="H243">
        <f>VLOOKUP(A243,away!$A$2:$E$405,3,FALSE)</f>
        <v>1.4857</v>
      </c>
      <c r="I243">
        <f>VLOOKUP(C243,away!$B$2:$E$405,3,FALSE)</f>
        <v>0.67310000000000003</v>
      </c>
      <c r="J243">
        <f>VLOOKUP(B243,home!$B$2:$E$405,4,FALSE)</f>
        <v>1.0096000000000001</v>
      </c>
      <c r="K243" s="3">
        <f t="shared" si="282"/>
        <v>1.0035320156639997</v>
      </c>
      <c r="L243" s="3">
        <f t="shared" si="283"/>
        <v>1.0096249068320002</v>
      </c>
      <c r="M243" s="5">
        <f t="shared" si="284"/>
        <v>0.13356634978174847</v>
      </c>
      <c r="N243" s="5">
        <f t="shared" si="285"/>
        <v>0.13403810822136084</v>
      </c>
      <c r="O243" s="5">
        <f t="shared" si="286"/>
        <v>0.13485191345428812</v>
      </c>
      <c r="P243" s="5">
        <f t="shared" si="287"/>
        <v>0.13532821252492899</v>
      </c>
      <c r="Q243" s="5">
        <f t="shared" si="288"/>
        <v>6.7255766459585795E-2</v>
      </c>
      <c r="R243" s="5">
        <f t="shared" si="289"/>
        <v>6.8074925278701306E-2</v>
      </c>
      <c r="S243" s="5">
        <f t="shared" si="290"/>
        <v>3.4278328963690229E-2</v>
      </c>
      <c r="T243" s="5">
        <f t="shared" si="291"/>
        <v>6.7903096945674063E-2</v>
      </c>
      <c r="U243" s="5">
        <f t="shared" si="292"/>
        <v>6.8315366981111278E-2</v>
      </c>
      <c r="V243" s="5">
        <f t="shared" si="293"/>
        <v>3.8589435093309109E-3</v>
      </c>
      <c r="W243" s="5">
        <f t="shared" si="294"/>
        <v>2.2497771626738456E-2</v>
      </c>
      <c r="X243" s="5">
        <f t="shared" si="295"/>
        <v>2.2714310582573428E-2</v>
      </c>
      <c r="Y243" s="5">
        <f t="shared" si="296"/>
        <v>1.1466466852841908E-2</v>
      </c>
      <c r="Z243" s="5">
        <f t="shared" si="297"/>
        <v>2.2910046697368066E-2</v>
      </c>
      <c r="AA243" s="5">
        <f t="shared" si="298"/>
        <v>2.2990965341166132E-2</v>
      </c>
      <c r="AB243" s="5">
        <f t="shared" si="299"/>
        <v>1.1536084895440803E-2</v>
      </c>
      <c r="AC243" s="5">
        <f t="shared" si="300"/>
        <v>2.4436540725160133E-4</v>
      </c>
      <c r="AD243" s="5">
        <f t="shared" si="301"/>
        <v>5.6443085271322951E-3</v>
      </c>
      <c r="AE243" s="5">
        <f t="shared" si="302"/>
        <v>5.6986344708370067E-3</v>
      </c>
      <c r="AF243" s="5">
        <f t="shared" si="303"/>
        <v>2.876741648344219E-3</v>
      </c>
      <c r="AG243" s="5">
        <f t="shared" si="304"/>
        <v>9.6814333956308921E-4</v>
      </c>
      <c r="AH243" s="5">
        <f t="shared" si="305"/>
        <v>5.7826384405867508E-3</v>
      </c>
      <c r="AI243" s="5">
        <f t="shared" si="306"/>
        <v>5.8030628101381496E-3</v>
      </c>
      <c r="AJ243" s="5">
        <f t="shared" si="307"/>
        <v>2.9117796594413659E-3</v>
      </c>
      <c r="AK243" s="5">
        <f t="shared" si="308"/>
        <v>9.7402137026954304E-4</v>
      </c>
      <c r="AL243" s="5">
        <f t="shared" si="309"/>
        <v>9.9035524502457992E-6</v>
      </c>
      <c r="AM243" s="5">
        <f t="shared" si="310"/>
        <v>1.1328488626525151E-3</v>
      </c>
      <c r="AN243" s="5">
        <f t="shared" si="311"/>
        <v>1.1437524274102828E-3</v>
      </c>
      <c r="AO243" s="5">
        <f t="shared" si="312"/>
        <v>5.7738046898149042E-4</v>
      </c>
      <c r="AP243" s="5">
        <f t="shared" si="313"/>
        <v>1.9431256740068468E-4</v>
      </c>
      <c r="AQ243" s="5">
        <f t="shared" si="314"/>
        <v>4.9045701939550751E-5</v>
      </c>
      <c r="AR243" s="5">
        <f t="shared" si="315"/>
        <v>1.1676591593641086E-3</v>
      </c>
      <c r="AS243" s="5">
        <f t="shared" si="316"/>
        <v>1.1717833498051953E-3</v>
      </c>
      <c r="AT243" s="5">
        <f t="shared" si="317"/>
        <v>5.8796105347576073E-4</v>
      </c>
      <c r="AU243" s="5">
        <f t="shared" si="318"/>
        <v>1.9667924704215296E-4</v>
      </c>
      <c r="AV243" s="5">
        <f t="shared" si="319"/>
        <v>4.9343480305872371E-5</v>
      </c>
      <c r="AW243" s="5">
        <f t="shared" si="320"/>
        <v>2.7872748324222827E-7</v>
      </c>
      <c r="AX243" s="5">
        <f t="shared" si="321"/>
        <v>1.894750170967246E-4</v>
      </c>
      <c r="AY243" s="5">
        <f t="shared" si="322"/>
        <v>1.9129869648327222E-4</v>
      </c>
      <c r="AZ243" s="5">
        <f t="shared" si="323"/>
        <v>9.6569964307003392E-5</v>
      </c>
      <c r="BA243" s="5">
        <f t="shared" si="324"/>
        <v>3.2499813738742637E-5</v>
      </c>
      <c r="BB243" s="5">
        <f t="shared" si="325"/>
        <v>8.2031553545088484E-6</v>
      </c>
      <c r="BC243" s="5">
        <f t="shared" si="326"/>
        <v>1.6564219921048844E-6</v>
      </c>
      <c r="BD243" s="5">
        <f t="shared" si="327"/>
        <v>1.9648296166408657E-4</v>
      </c>
      <c r="BE243" s="5">
        <f t="shared" si="328"/>
        <v>1.9717694256239315E-4</v>
      </c>
      <c r="BF243" s="5">
        <f t="shared" si="329"/>
        <v>9.8936687306051566E-5</v>
      </c>
      <c r="BG243" s="5">
        <f t="shared" si="330"/>
        <v>3.3095377745120266E-5</v>
      </c>
      <c r="BH243" s="5">
        <f t="shared" si="331"/>
        <v>8.3030677844305022E-6</v>
      </c>
      <c r="BI243" s="5">
        <f t="shared" si="332"/>
        <v>1.6664788699808732E-6</v>
      </c>
      <c r="BJ243" s="8">
        <f t="shared" si="333"/>
        <v>0.34468039177200799</v>
      </c>
      <c r="BK243" s="8">
        <f t="shared" si="334"/>
        <v>0.30747740243588367</v>
      </c>
      <c r="BL243" s="8">
        <f t="shared" si="335"/>
        <v>0.32494984603706856</v>
      </c>
      <c r="BM243" s="8">
        <f t="shared" si="336"/>
        <v>0.3267113912527147</v>
      </c>
      <c r="BN243" s="8">
        <f t="shared" si="337"/>
        <v>0.67311527572061347</v>
      </c>
    </row>
    <row r="244" spans="1:66" x14ac:dyDescent="0.25">
      <c r="A244" t="s">
        <v>136</v>
      </c>
      <c r="B244" t="s">
        <v>228</v>
      </c>
      <c r="C244" t="s">
        <v>468</v>
      </c>
      <c r="D244" t="s">
        <v>492</v>
      </c>
      <c r="E244">
        <f>VLOOKUP(A244,home!$A$2:$E$405,3,FALSE)</f>
        <v>1.3110999999999999</v>
      </c>
      <c r="F244">
        <f>VLOOKUP(B244,home!$B$2:$E$405,3,FALSE)</f>
        <v>1.1440999999999999</v>
      </c>
      <c r="G244">
        <f>VLOOKUP(C244,away!$B$2:$E$405,4,FALSE)</f>
        <v>1.2202999999999999</v>
      </c>
      <c r="H244">
        <f>VLOOKUP(A244,away!$A$2:$E$405,3,FALSE)</f>
        <v>0.93330000000000002</v>
      </c>
      <c r="I244">
        <f>VLOOKUP(C244,away!$B$2:$E$405,3,FALSE)</f>
        <v>0.85719999999999996</v>
      </c>
      <c r="J244">
        <f>VLOOKUP(B244,home!$B$2:$E$405,4,FALSE)</f>
        <v>1.3392999999999999</v>
      </c>
      <c r="K244" s="3">
        <f t="shared" si="282"/>
        <v>1.8304860110529997</v>
      </c>
      <c r="L244" s="3">
        <f t="shared" si="283"/>
        <v>1.0714731610679999</v>
      </c>
      <c r="M244" s="5">
        <f t="shared" si="284"/>
        <v>5.4915525628073336E-2</v>
      </c>
      <c r="N244" s="5">
        <f t="shared" si="285"/>
        <v>0.10052210145181073</v>
      </c>
      <c r="O244" s="5">
        <f t="shared" si="286"/>
        <v>5.8840511836422492E-2</v>
      </c>
      <c r="P244" s="5">
        <f t="shared" si="287"/>
        <v>0.10770673379976982</v>
      </c>
      <c r="Q244" s="5">
        <f t="shared" si="288"/>
        <v>9.2002150254595003E-2</v>
      </c>
      <c r="R244" s="5">
        <f t="shared" si="289"/>
        <v>3.1523014608115338E-2</v>
      </c>
      <c r="S244" s="5">
        <f t="shared" si="290"/>
        <v>5.2811752109880893E-2</v>
      </c>
      <c r="T244" s="5">
        <f t="shared" si="291"/>
        <v>9.8577834758343988E-2</v>
      </c>
      <c r="U244" s="5">
        <f t="shared" si="292"/>
        <v>5.770243726637448E-2</v>
      </c>
      <c r="V244" s="5">
        <f t="shared" si="293"/>
        <v>1.1508951978601439E-2</v>
      </c>
      <c r="W244" s="5">
        <f t="shared" si="294"/>
        <v>5.6136216342610776E-2</v>
      </c>
      <c r="X244" s="5">
        <f t="shared" si="295"/>
        <v>6.0148449175014274E-2</v>
      </c>
      <c r="Y244" s="5">
        <f t="shared" si="296"/>
        <v>3.2223724485445242E-2</v>
      </c>
      <c r="Z244" s="5">
        <f t="shared" si="297"/>
        <v>1.1258688036183359E-2</v>
      </c>
      <c r="AA244" s="5">
        <f t="shared" si="298"/>
        <v>2.0608870953043409E-2</v>
      </c>
      <c r="AB244" s="5">
        <f t="shared" si="299"/>
        <v>1.8862124991571232E-2</v>
      </c>
      <c r="AC244" s="5">
        <f t="shared" si="300"/>
        <v>1.4107936836808093E-3</v>
      </c>
      <c r="AD244" s="5">
        <f t="shared" si="301"/>
        <v>2.5689139682148452E-2</v>
      </c>
      <c r="AE244" s="5">
        <f t="shared" si="302"/>
        <v>2.7525223700348992E-2</v>
      </c>
      <c r="AF244" s="5">
        <f t="shared" si="303"/>
        <v>1.4746269223658383E-2</v>
      </c>
      <c r="AG244" s="5">
        <f t="shared" si="304"/>
        <v>5.26674389967767E-3</v>
      </c>
      <c r="AH244" s="5">
        <f t="shared" si="305"/>
        <v>3.015845514901964E-3</v>
      </c>
      <c r="AI244" s="5">
        <f t="shared" si="306"/>
        <v>5.5204630265249756E-3</v>
      </c>
      <c r="AJ244" s="5">
        <f t="shared" si="307"/>
        <v>5.0525651722946371E-3</v>
      </c>
      <c r="AK244" s="5">
        <f t="shared" si="308"/>
        <v>3.0828832892729743E-3</v>
      </c>
      <c r="AL244" s="5">
        <f t="shared" si="309"/>
        <v>1.1068052467619571E-4</v>
      </c>
      <c r="AM244" s="5">
        <f t="shared" si="310"/>
        <v>9.4047221648318521E-3</v>
      </c>
      <c r="AN244" s="5">
        <f t="shared" si="311"/>
        <v>1.0076907386918665E-2</v>
      </c>
      <c r="AO244" s="5">
        <f t="shared" si="312"/>
        <v>5.3985679058256106E-3</v>
      </c>
      <c r="AP244" s="5">
        <f t="shared" si="313"/>
        <v>1.92814020643174E-3</v>
      </c>
      <c r="AQ244" s="5">
        <f t="shared" si="314"/>
        <v>5.1648762049193056E-4</v>
      </c>
      <c r="AR244" s="5">
        <f t="shared" si="315"/>
        <v>6.4627950542895166E-4</v>
      </c>
      <c r="AS244" s="5">
        <f t="shared" si="316"/>
        <v>1.1830055939179472E-3</v>
      </c>
      <c r="AT244" s="5">
        <f t="shared" si="317"/>
        <v>1.0827375953321242E-3</v>
      </c>
      <c r="AU244" s="5">
        <f t="shared" si="318"/>
        <v>6.6064534063220556E-4</v>
      </c>
      <c r="AV244" s="5">
        <f t="shared" si="319"/>
        <v>3.0232551357364904E-4</v>
      </c>
      <c r="AW244" s="5">
        <f t="shared" si="320"/>
        <v>6.0299876096442754E-6</v>
      </c>
      <c r="AX244" s="5">
        <f t="shared" si="321"/>
        <v>2.8692020600941297E-3</v>
      </c>
      <c r="AY244" s="5">
        <f t="shared" si="322"/>
        <v>3.0742730010718741E-3</v>
      </c>
      <c r="AZ244" s="5">
        <f t="shared" si="323"/>
        <v>1.6470005052222438E-3</v>
      </c>
      <c r="BA244" s="5">
        <f t="shared" si="324"/>
        <v>5.882389458703568E-4</v>
      </c>
      <c r="BB244" s="5">
        <f t="shared" si="325"/>
        <v>1.5757056069875484E-4</v>
      </c>
      <c r="BC244" s="5">
        <f t="shared" si="326"/>
        <v>3.3766525352630412E-5</v>
      </c>
      <c r="BD244" s="5">
        <f t="shared" si="327"/>
        <v>1.1541185743590369E-4</v>
      </c>
      <c r="BE244" s="5">
        <f t="shared" si="328"/>
        <v>2.1125979054606483E-4</v>
      </c>
      <c r="BF244" s="5">
        <f t="shared" si="329"/>
        <v>1.9335404564627923E-4</v>
      </c>
      <c r="BG244" s="5">
        <f t="shared" si="330"/>
        <v>1.1797729191200577E-4</v>
      </c>
      <c r="BH244" s="5">
        <f t="shared" si="331"/>
        <v>5.3988945616710693E-5</v>
      </c>
      <c r="BI244" s="5">
        <f t="shared" si="332"/>
        <v>1.976520194057802E-5</v>
      </c>
      <c r="BJ244" s="8">
        <f t="shared" si="333"/>
        <v>0.54853272985646329</v>
      </c>
      <c r="BK244" s="8">
        <f t="shared" si="334"/>
        <v>0.23153871072575435</v>
      </c>
      <c r="BL244" s="8">
        <f t="shared" si="335"/>
        <v>0.20879546734050392</v>
      </c>
      <c r="BM244" s="8">
        <f t="shared" si="336"/>
        <v>0.55154731536665624</v>
      </c>
      <c r="BN244" s="8">
        <f t="shared" si="337"/>
        <v>0.44551003757878677</v>
      </c>
    </row>
    <row r="245" spans="1:66" x14ac:dyDescent="0.25">
      <c r="A245" t="s">
        <v>27</v>
      </c>
      <c r="B245" t="s">
        <v>487</v>
      </c>
      <c r="C245" t="s">
        <v>29</v>
      </c>
      <c r="D245" t="s">
        <v>492</v>
      </c>
      <c r="E245">
        <f>VLOOKUP(A245,home!$A$2:$E$405,3,FALSE)</f>
        <v>1.7302</v>
      </c>
      <c r="F245">
        <f>VLOOKUP(B245,home!$B$2:$E$405,3,FALSE)</f>
        <v>0.77059999999999995</v>
      </c>
      <c r="G245">
        <f>VLOOKUP(C245,away!$B$2:$E$405,4,FALSE)</f>
        <v>0.4335</v>
      </c>
      <c r="H245">
        <f>VLOOKUP(A245,away!$A$2:$E$405,3,FALSE)</f>
        <v>1.4127000000000001</v>
      </c>
      <c r="I245">
        <f>VLOOKUP(C245,away!$B$2:$E$405,3,FALSE)</f>
        <v>0.88480000000000003</v>
      </c>
      <c r="J245">
        <f>VLOOKUP(B245,home!$B$2:$E$405,4,FALSE)</f>
        <v>1.1798</v>
      </c>
      <c r="K245" s="3">
        <f t="shared" si="282"/>
        <v>0.57798213401999998</v>
      </c>
      <c r="L245" s="3">
        <f t="shared" si="283"/>
        <v>1.4746992214079999</v>
      </c>
      <c r="M245" s="5">
        <f t="shared" si="284"/>
        <v>0.12839018192248638</v>
      </c>
      <c r="N245" s="5">
        <f t="shared" si="285"/>
        <v>7.4207231334774693E-2</v>
      </c>
      <c r="O245" s="5">
        <f t="shared" si="286"/>
        <v>0.18933690131752215</v>
      </c>
      <c r="P245" s="5">
        <f t="shared" si="287"/>
        <v>0.10943334627223558</v>
      </c>
      <c r="Q245" s="5">
        <f t="shared" si="288"/>
        <v>2.1445226963294442E-2</v>
      </c>
      <c r="R245" s="5">
        <f t="shared" si="289"/>
        <v>0.13960749047837664</v>
      </c>
      <c r="S245" s="5">
        <f t="shared" si="290"/>
        <v>2.3318872784932144E-2</v>
      </c>
      <c r="T245" s="5">
        <f t="shared" si="291"/>
        <v>3.1625259505688161E-2</v>
      </c>
      <c r="U245" s="5">
        <f t="shared" si="292"/>
        <v>8.0690635271868941E-2</v>
      </c>
      <c r="V245" s="5">
        <f t="shared" si="293"/>
        <v>2.2084262916721386E-3</v>
      </c>
      <c r="W245" s="5">
        <f t="shared" si="294"/>
        <v>4.1316526815960569E-3</v>
      </c>
      <c r="X245" s="5">
        <f t="shared" si="295"/>
        <v>6.0929449926779801E-3</v>
      </c>
      <c r="Y245" s="5">
        <f t="shared" si="296"/>
        <v>4.4926306183919957E-3</v>
      </c>
      <c r="Z245" s="5">
        <f t="shared" si="297"/>
        <v>6.8626352503728921E-2</v>
      </c>
      <c r="AA245" s="5">
        <f t="shared" si="298"/>
        <v>3.9664805670114003E-2</v>
      </c>
      <c r="AB245" s="5">
        <f t="shared" si="299"/>
        <v>1.1462774513350543E-2</v>
      </c>
      <c r="AC245" s="5">
        <f t="shared" si="300"/>
        <v>1.1764698216915364E-4</v>
      </c>
      <c r="AD245" s="5">
        <f t="shared" si="301"/>
        <v>5.9700535848458594E-4</v>
      </c>
      <c r="AE245" s="5">
        <f t="shared" si="302"/>
        <v>8.8040333733362282E-4</v>
      </c>
      <c r="AF245" s="5">
        <f t="shared" si="303"/>
        <v>6.4916505804544925E-4</v>
      </c>
      <c r="AG245" s="5">
        <f t="shared" si="304"/>
        <v>3.1910773522163434E-4</v>
      </c>
      <c r="AH245" s="5">
        <f t="shared" si="305"/>
        <v>2.5300807151330009E-2</v>
      </c>
      <c r="AI245" s="5">
        <f t="shared" si="306"/>
        <v>1.4623414509754193E-2</v>
      </c>
      <c r="AJ245" s="5">
        <f t="shared" si="307"/>
        <v>4.2260361625033795E-3</v>
      </c>
      <c r="AK245" s="5">
        <f t="shared" si="308"/>
        <v>8.1419113321646523E-4</v>
      </c>
      <c r="AL245" s="5">
        <f t="shared" si="309"/>
        <v>4.0110552831440982E-6</v>
      </c>
      <c r="AM245" s="5">
        <f t="shared" si="310"/>
        <v>6.901168622365923E-5</v>
      </c>
      <c r="AN245" s="5">
        <f t="shared" si="311"/>
        <v>1.0177147994208347E-4</v>
      </c>
      <c r="AO245" s="5">
        <f t="shared" si="312"/>
        <v>7.5041161116065207E-5</v>
      </c>
      <c r="AP245" s="5">
        <f t="shared" si="313"/>
        <v>3.688771395713787E-5</v>
      </c>
      <c r="AQ245" s="5">
        <f t="shared" si="314"/>
        <v>1.3599570763028066E-5</v>
      </c>
      <c r="AR245" s="5">
        <f t="shared" si="315"/>
        <v>7.4622161214120651E-3</v>
      </c>
      <c r="AS245" s="5">
        <f t="shared" si="316"/>
        <v>4.3130275983721926E-3</v>
      </c>
      <c r="AT245" s="5">
        <f t="shared" si="317"/>
        <v>1.2464264476971575E-3</v>
      </c>
      <c r="AU245" s="5">
        <f t="shared" si="318"/>
        <v>2.4013740604632373E-4</v>
      </c>
      <c r="AV245" s="5">
        <f t="shared" si="319"/>
        <v>3.469878260117035E-5</v>
      </c>
      <c r="AW245" s="5">
        <f t="shared" si="320"/>
        <v>9.4967282792177555E-8</v>
      </c>
      <c r="AX245" s="5">
        <f t="shared" si="321"/>
        <v>6.6479202793115327E-6</v>
      </c>
      <c r="AY245" s="5">
        <f t="shared" si="322"/>
        <v>9.803682859883172E-6</v>
      </c>
      <c r="AZ245" s="5">
        <f t="shared" si="323"/>
        <v>7.2287417402003344E-6</v>
      </c>
      <c r="BA245" s="5">
        <f t="shared" si="324"/>
        <v>3.5534066053443141E-6</v>
      </c>
      <c r="BB245" s="5">
        <f t="shared" si="325"/>
        <v>1.3100514885618267E-6</v>
      </c>
      <c r="BC245" s="5">
        <f t="shared" si="326"/>
        <v>3.863863820373035E-7</v>
      </c>
      <c r="BD245" s="5">
        <f t="shared" si="327"/>
        <v>1.8340873840374326E-3</v>
      </c>
      <c r="BE245" s="5">
        <f t="shared" si="328"/>
        <v>1.0600697402051143E-3</v>
      </c>
      <c r="BF245" s="5">
        <f t="shared" si="329"/>
        <v>3.0635068532688947E-4</v>
      </c>
      <c r="BG245" s="5">
        <f t="shared" si="330"/>
        <v>5.9021740954575043E-5</v>
      </c>
      <c r="BH245" s="5">
        <f t="shared" si="331"/>
        <v>8.5283779476252265E-6</v>
      </c>
      <c r="BI245" s="5">
        <f t="shared" si="332"/>
        <v>9.8585001717950747E-7</v>
      </c>
      <c r="BJ245" s="8">
        <f t="shared" si="333"/>
        <v>0.14476586938686595</v>
      </c>
      <c r="BK245" s="8">
        <f t="shared" si="334"/>
        <v>0.26348228899163845</v>
      </c>
      <c r="BL245" s="8">
        <f t="shared" si="335"/>
        <v>0.52229260634265406</v>
      </c>
      <c r="BM245" s="8">
        <f t="shared" si="336"/>
        <v>0.33673703022062046</v>
      </c>
      <c r="BN245" s="8">
        <f t="shared" si="337"/>
        <v>0.66242037828868983</v>
      </c>
    </row>
    <row r="246" spans="1:66" x14ac:dyDescent="0.25">
      <c r="A246" t="s">
        <v>27</v>
      </c>
      <c r="B246" t="s">
        <v>175</v>
      </c>
      <c r="C246" t="s">
        <v>30</v>
      </c>
      <c r="D246" t="s">
        <v>492</v>
      </c>
      <c r="E246">
        <f>VLOOKUP(A246,home!$A$2:$E$405,3,FALSE)</f>
        <v>1.7302</v>
      </c>
      <c r="F246">
        <f>VLOOKUP(B246,home!$B$2:$E$405,3,FALSE)</f>
        <v>1.4449000000000001</v>
      </c>
      <c r="G246">
        <f>VLOOKUP(C246,away!$B$2:$E$405,4,FALSE)</f>
        <v>1.0114000000000001</v>
      </c>
      <c r="H246">
        <f>VLOOKUP(A246,away!$A$2:$E$405,3,FALSE)</f>
        <v>1.4127000000000001</v>
      </c>
      <c r="I246">
        <f>VLOOKUP(C246,away!$B$2:$E$405,3,FALSE)</f>
        <v>1.7697000000000001</v>
      </c>
      <c r="J246">
        <f>VLOOKUP(B246,home!$B$2:$E$405,4,FALSE)</f>
        <v>1.0618000000000001</v>
      </c>
      <c r="K246" s="3">
        <f t="shared" si="282"/>
        <v>2.5284655921720005</v>
      </c>
      <c r="L246" s="3">
        <f t="shared" si="283"/>
        <v>2.6545586007420003</v>
      </c>
      <c r="M246" s="5">
        <f t="shared" si="284"/>
        <v>5.6110119475110982E-3</v>
      </c>
      <c r="N246" s="5">
        <f t="shared" si="285"/>
        <v>1.4187250646547821E-2</v>
      </c>
      <c r="O246" s="5">
        <f t="shared" si="286"/>
        <v>1.4894760024131707E-2</v>
      </c>
      <c r="P246" s="5">
        <f t="shared" si="287"/>
        <v>3.7660888224676024E-2</v>
      </c>
      <c r="Q246" s="5">
        <f t="shared" si="288"/>
        <v>1.7935987553658071E-2</v>
      </c>
      <c r="R246" s="5">
        <f t="shared" si="289"/>
        <v>1.9769506664023478E-2</v>
      </c>
      <c r="S246" s="5">
        <f t="shared" si="290"/>
        <v>6.3194594626584347E-2</v>
      </c>
      <c r="T246" s="5">
        <f t="shared" si="291"/>
        <v>4.76121300233645E-2</v>
      </c>
      <c r="U246" s="5">
        <f t="shared" si="292"/>
        <v>4.9986517374198437E-2</v>
      </c>
      <c r="V246" s="5">
        <f t="shared" si="293"/>
        <v>4.712884407580379E-2</v>
      </c>
      <c r="W246" s="5">
        <f t="shared" si="294"/>
        <v>1.5116842463683227E-2</v>
      </c>
      <c r="X246" s="5">
        <f t="shared" si="295"/>
        <v>4.0128544178032202E-2</v>
      </c>
      <c r="Y246" s="5">
        <f t="shared" si="296"/>
        <v>5.3261786041525365E-2</v>
      </c>
      <c r="Z246" s="5">
        <f t="shared" si="297"/>
        <v>1.7493104649136604E-2</v>
      </c>
      <c r="AA246" s="5">
        <f t="shared" si="298"/>
        <v>4.4230713205605968E-2</v>
      </c>
      <c r="AB246" s="5">
        <f t="shared" si="299"/>
        <v>5.5917918228801218E-2</v>
      </c>
      <c r="AC246" s="5">
        <f t="shared" si="300"/>
        <v>1.9770432516236426E-2</v>
      </c>
      <c r="AD246" s="5">
        <f t="shared" si="301"/>
        <v>9.5556040079269149E-3</v>
      </c>
      <c r="AE246" s="5">
        <f t="shared" si="302"/>
        <v>2.536591080452712E-2</v>
      </c>
      <c r="AF246" s="5">
        <f t="shared" si="303"/>
        <v>3.3667648345905958E-2</v>
      </c>
      <c r="AG246" s="5">
        <f t="shared" si="304"/>
        <v>2.9790915161127279E-2</v>
      </c>
      <c r="AH246" s="5">
        <f t="shared" si="305"/>
        <v>1.1609117850011366E-2</v>
      </c>
      <c r="AI246" s="5">
        <f t="shared" si="306"/>
        <v>2.9353255039223532E-2</v>
      </c>
      <c r="AJ246" s="5">
        <f t="shared" si="307"/>
        <v>3.7109347692463053E-2</v>
      </c>
      <c r="AK246" s="5">
        <f t="shared" si="308"/>
        <v>3.1276569596113413E-2</v>
      </c>
      <c r="AL246" s="5">
        <f t="shared" si="309"/>
        <v>5.3079341559966039E-3</v>
      </c>
      <c r="AM246" s="5">
        <f t="shared" si="310"/>
        <v>4.8322031892928117E-3</v>
      </c>
      <c r="AN246" s="5">
        <f t="shared" si="311"/>
        <v>1.2827366536670156E-2</v>
      </c>
      <c r="AO246" s="5">
        <f t="shared" si="312"/>
        <v>1.7025498082393949E-2</v>
      </c>
      <c r="AP246" s="5">
        <f t="shared" si="313"/>
        <v>1.5065060788845097E-2</v>
      </c>
      <c r="AQ246" s="5">
        <f t="shared" si="314"/>
        <v>9.9977716719324566E-3</v>
      </c>
      <c r="AR246" s="5">
        <f t="shared" si="315"/>
        <v>6.1634167271550277E-3</v>
      </c>
      <c r="AS246" s="5">
        <f t="shared" si="316"/>
        <v>1.5583987124828851E-2</v>
      </c>
      <c r="AT246" s="5">
        <f t="shared" si="317"/>
        <v>1.970178761699061E-2</v>
      </c>
      <c r="AU246" s="5">
        <f t="shared" si="318"/>
        <v>1.6605097364613717E-2</v>
      </c>
      <c r="AV246" s="5">
        <f t="shared" si="319"/>
        <v>1.0496354335272937E-2</v>
      </c>
      <c r="AW246" s="5">
        <f t="shared" si="320"/>
        <v>9.8962894959912675E-4</v>
      </c>
      <c r="AX246" s="5">
        <f t="shared" si="321"/>
        <v>2.0363432497517791E-3</v>
      </c>
      <c r="AY246" s="5">
        <f t="shared" si="322"/>
        <v>5.4055924876914999E-3</v>
      </c>
      <c r="AZ246" s="5">
        <f t="shared" si="323"/>
        <v>7.1747310151539095E-3</v>
      </c>
      <c r="BA246" s="5">
        <f t="shared" si="324"/>
        <v>6.3485813080957311E-3</v>
      </c>
      <c r="BB246" s="5">
        <f t="shared" si="325"/>
        <v>4.2131702784788568E-3</v>
      </c>
      <c r="BC246" s="5">
        <f t="shared" si="326"/>
        <v>2.2368214798253227E-3</v>
      </c>
      <c r="BD246" s="5">
        <f t="shared" si="327"/>
        <v>2.7268584805044149E-3</v>
      </c>
      <c r="BE246" s="5">
        <f t="shared" si="328"/>
        <v>6.8947678426778377E-3</v>
      </c>
      <c r="BF246" s="5">
        <f t="shared" si="329"/>
        <v>8.716591628112445E-3</v>
      </c>
      <c r="BG246" s="5">
        <f t="shared" si="330"/>
        <v>7.3465340042322778E-3</v>
      </c>
      <c r="BH246" s="5">
        <f t="shared" si="331"/>
        <v>4.6438646128557273E-3</v>
      </c>
      <c r="BI246" s="5">
        <f t="shared" si="332"/>
        <v>2.3483703776621696E-3</v>
      </c>
      <c r="BJ246" s="8">
        <f t="shared" si="333"/>
        <v>0.37378575931443014</v>
      </c>
      <c r="BK246" s="8">
        <f t="shared" si="334"/>
        <v>0.18407929803449977</v>
      </c>
      <c r="BL246" s="8">
        <f t="shared" si="335"/>
        <v>0.39537533578947825</v>
      </c>
      <c r="BM246" s="8">
        <f t="shared" si="336"/>
        <v>0.85625812918890387</v>
      </c>
      <c r="BN246" s="8">
        <f t="shared" si="337"/>
        <v>0.11005940506054822</v>
      </c>
    </row>
    <row r="247" spans="1:66" x14ac:dyDescent="0.25">
      <c r="A247" t="s">
        <v>270</v>
      </c>
      <c r="B247" t="s">
        <v>286</v>
      </c>
      <c r="C247" t="s">
        <v>271</v>
      </c>
      <c r="D247" t="s">
        <v>492</v>
      </c>
      <c r="E247">
        <f>VLOOKUP(A247,home!$A$2:$E$405,3,FALSE)</f>
        <v>1.5696000000000001</v>
      </c>
      <c r="F247">
        <f>VLOOKUP(B247,home!$B$2:$E$405,3,FALSE)</f>
        <v>0.7964</v>
      </c>
      <c r="G247">
        <f>VLOOKUP(C247,away!$B$2:$E$405,4,FALSE)</f>
        <v>0.7964</v>
      </c>
      <c r="H247">
        <f>VLOOKUP(A247,away!$A$2:$E$405,3,FALSE)</f>
        <v>1.3290999999999999</v>
      </c>
      <c r="I247">
        <f>VLOOKUP(C247,away!$B$2:$E$405,3,FALSE)</f>
        <v>0.18809999999999999</v>
      </c>
      <c r="J247">
        <f>VLOOKUP(B247,home!$B$2:$E$405,4,FALSE)</f>
        <v>0.37619999999999998</v>
      </c>
      <c r="K247" s="3">
        <f t="shared" si="282"/>
        <v>0.99552344601600007</v>
      </c>
      <c r="L247" s="3">
        <f t="shared" si="283"/>
        <v>9.4051395701999996E-2</v>
      </c>
      <c r="M247" s="5">
        <f t="shared" si="284"/>
        <v>0.33635946932505822</v>
      </c>
      <c r="N247" s="5">
        <f t="shared" si="285"/>
        <v>0.33485373800259499</v>
      </c>
      <c r="O247" s="5">
        <f t="shared" si="286"/>
        <v>3.1635077547605778E-2</v>
      </c>
      <c r="P247" s="5">
        <f t="shared" si="287"/>
        <v>3.1493461415175894E-2</v>
      </c>
      <c r="Q247" s="5">
        <f t="shared" si="288"/>
        <v>0.16667737358384108</v>
      </c>
      <c r="R247" s="5">
        <f t="shared" si="289"/>
        <v>1.4876615982466629E-3</v>
      </c>
      <c r="S247" s="5">
        <f t="shared" si="290"/>
        <v>7.3718610769261473E-4</v>
      </c>
      <c r="T247" s="5">
        <f t="shared" si="291"/>
        <v>1.5676239617503918E-2</v>
      </c>
      <c r="U247" s="5">
        <f t="shared" si="292"/>
        <v>1.4810020007921879E-3</v>
      </c>
      <c r="V247" s="5">
        <f t="shared" si="293"/>
        <v>7.66922307686264E-6</v>
      </c>
      <c r="W247" s="5">
        <f t="shared" si="294"/>
        <v>5.5310411107693906E-2</v>
      </c>
      <c r="X247" s="5">
        <f t="shared" si="295"/>
        <v>5.2020213615300145E-3</v>
      </c>
      <c r="Y247" s="5">
        <f t="shared" si="296"/>
        <v>2.4462868476175803E-4</v>
      </c>
      <c r="Z247" s="5">
        <f t="shared" si="297"/>
        <v>4.6638883215788872E-5</v>
      </c>
      <c r="AA247" s="5">
        <f t="shared" si="298"/>
        <v>4.6430101737319925E-5</v>
      </c>
      <c r="AB247" s="5">
        <f t="shared" si="299"/>
        <v>2.3111127440205096E-5</v>
      </c>
      <c r="AC247" s="5">
        <f t="shared" si="300"/>
        <v>4.4879511928898366E-8</v>
      </c>
      <c r="AD247" s="5">
        <f t="shared" si="301"/>
        <v>1.3765702766623268E-2</v>
      </c>
      <c r="AE247" s="5">
        <f t="shared" si="302"/>
        <v>1.294683558019801E-3</v>
      </c>
      <c r="AF247" s="5">
        <f t="shared" si="303"/>
        <v>6.0883397812096761E-5</v>
      </c>
      <c r="AG247" s="5">
        <f t="shared" si="304"/>
        <v>1.9087228464359311E-6</v>
      </c>
      <c r="AH247" s="5">
        <f t="shared" si="305"/>
        <v>1.0966130151068811E-6</v>
      </c>
      <c r="AI247" s="5">
        <f t="shared" si="306"/>
        <v>1.0917039677451979E-6</v>
      </c>
      <c r="AJ247" s="5">
        <f t="shared" si="307"/>
        <v>5.4340844799951973E-7</v>
      </c>
      <c r="AK247" s="5">
        <f t="shared" si="308"/>
        <v>1.8032528358222945E-7</v>
      </c>
      <c r="AL247" s="5">
        <f t="shared" si="309"/>
        <v>1.6808341148841175E-10</v>
      </c>
      <c r="AM247" s="5">
        <f t="shared" si="310"/>
        <v>2.7408159710121571E-3</v>
      </c>
      <c r="AN247" s="5">
        <f t="shared" si="311"/>
        <v>2.5777756743602573E-4</v>
      </c>
      <c r="AO247" s="5">
        <f t="shared" si="312"/>
        <v>1.2122169999012319E-5</v>
      </c>
      <c r="AP247" s="5">
        <f t="shared" si="313"/>
        <v>3.8003566911467346E-7</v>
      </c>
      <c r="AQ247" s="5">
        <f t="shared" si="314"/>
        <v>8.9357212741946204E-9</v>
      </c>
      <c r="AR247" s="5">
        <f t="shared" si="315"/>
        <v>2.0627596923156134E-8</v>
      </c>
      <c r="AS247" s="5">
        <f t="shared" si="316"/>
        <v>2.0535256371969434E-8</v>
      </c>
      <c r="AT247" s="5">
        <f t="shared" si="317"/>
        <v>1.0221664594122516E-8</v>
      </c>
      <c r="AU247" s="5">
        <f t="shared" si="318"/>
        <v>3.3919689202535288E-9</v>
      </c>
      <c r="AV247" s="5">
        <f t="shared" si="319"/>
        <v>8.4419614706749082E-10</v>
      </c>
      <c r="AW247" s="5">
        <f t="shared" si="320"/>
        <v>4.3715866481108055E-13</v>
      </c>
      <c r="AX247" s="5">
        <f t="shared" si="321"/>
        <v>4.5475776005961846E-4</v>
      </c>
      <c r="AY247" s="5">
        <f t="shared" si="322"/>
        <v>4.2770602039922342E-5</v>
      </c>
      <c r="AZ247" s="5">
        <f t="shared" si="323"/>
        <v>2.0113174084347517E-6</v>
      </c>
      <c r="BA247" s="5">
        <f t="shared" si="324"/>
        <v>6.3055736487672656E-8</v>
      </c>
      <c r="BB247" s="5">
        <f t="shared" si="325"/>
        <v>1.4826200059207845E-9</v>
      </c>
      <c r="BC247" s="5">
        <f t="shared" si="326"/>
        <v>2.7888496170511487E-11</v>
      </c>
      <c r="BD247" s="5">
        <f t="shared" si="327"/>
        <v>3.2334238010018537E-10</v>
      </c>
      <c r="BE247" s="5">
        <f t="shared" si="328"/>
        <v>3.2189492048035186E-10</v>
      </c>
      <c r="BF247" s="5">
        <f t="shared" si="329"/>
        <v>1.6022697024582305E-10</v>
      </c>
      <c r="BG247" s="5">
        <f t="shared" si="330"/>
        <v>5.3169901854608303E-11</v>
      </c>
      <c r="BH247" s="5">
        <f t="shared" si="331"/>
        <v>1.3232970979658041E-11</v>
      </c>
      <c r="BI247" s="5">
        <f t="shared" si="332"/>
        <v>2.6347465741397801E-12</v>
      </c>
      <c r="BJ247" s="8">
        <f t="shared" si="333"/>
        <v>0.59659829972881773</v>
      </c>
      <c r="BK247" s="8">
        <f t="shared" si="334"/>
        <v>0.36864060172063895</v>
      </c>
      <c r="BL247" s="8">
        <f t="shared" si="335"/>
        <v>3.4676250921721427E-2</v>
      </c>
      <c r="BM247" s="8">
        <f t="shared" si="336"/>
        <v>9.7412239180268478E-2</v>
      </c>
      <c r="BN247" s="8">
        <f t="shared" si="337"/>
        <v>0.90250678147252261</v>
      </c>
    </row>
    <row r="248" spans="1:66" x14ac:dyDescent="0.25">
      <c r="A248" t="s">
        <v>270</v>
      </c>
      <c r="B248" t="s">
        <v>280</v>
      </c>
      <c r="C248" t="s">
        <v>306</v>
      </c>
      <c r="D248" t="s">
        <v>492</v>
      </c>
      <c r="E248">
        <f>VLOOKUP(A248,home!$A$2:$E$405,3,FALSE)</f>
        <v>1.5696000000000001</v>
      </c>
      <c r="F248">
        <f>VLOOKUP(B248,home!$B$2:$E$405,3,FALSE)</f>
        <v>1.9113</v>
      </c>
      <c r="G248">
        <f>VLOOKUP(C248,away!$B$2:$E$405,4,FALSE)</f>
        <v>1.9113</v>
      </c>
      <c r="H248">
        <f>VLOOKUP(A248,away!$A$2:$E$405,3,FALSE)</f>
        <v>1.3290999999999999</v>
      </c>
      <c r="I248">
        <f>VLOOKUP(C248,away!$B$2:$E$405,3,FALSE)</f>
        <v>1.3167</v>
      </c>
      <c r="J248">
        <f>VLOOKUP(B248,home!$B$2:$E$405,4,FALSE)</f>
        <v>1.0032000000000001</v>
      </c>
      <c r="K248" s="3">
        <f t="shared" si="282"/>
        <v>5.7338550462240008</v>
      </c>
      <c r="L248" s="3">
        <f t="shared" si="283"/>
        <v>1.755626053104</v>
      </c>
      <c r="M248" s="5">
        <f t="shared" si="284"/>
        <v>5.5893291590958932E-4</v>
      </c>
      <c r="N248" s="5">
        <f t="shared" si="285"/>
        <v>3.2048403203888938E-3</v>
      </c>
      <c r="O248" s="5">
        <f t="shared" si="286"/>
        <v>9.8127718910826205E-4</v>
      </c>
      <c r="P248" s="5">
        <f t="shared" si="287"/>
        <v>5.6265011625129119E-3</v>
      </c>
      <c r="Q248" s="5">
        <f t="shared" si="288"/>
        <v>9.1880449217020006E-3</v>
      </c>
      <c r="R248" s="5">
        <f t="shared" si="289"/>
        <v>8.6137789925756303E-4</v>
      </c>
      <c r="S248" s="5">
        <f t="shared" si="290"/>
        <v>1.4159800948670531E-2</v>
      </c>
      <c r="T248" s="5">
        <f t="shared" si="291"/>
        <v>1.6130771041629931E-2</v>
      </c>
      <c r="U248" s="5">
        <f t="shared" si="292"/>
        <v>4.9390160143638071E-3</v>
      </c>
      <c r="V248" s="5">
        <f t="shared" si="293"/>
        <v>1.5837745705730398E-2</v>
      </c>
      <c r="W248" s="5">
        <f t="shared" si="294"/>
        <v>1.7560972579744611E-2</v>
      </c>
      <c r="X248" s="5">
        <f t="shared" si="295"/>
        <v>3.0830500978844592E-2</v>
      </c>
      <c r="Y248" s="5">
        <f t="shared" si="296"/>
        <v>2.7063415374353979E-2</v>
      </c>
      <c r="Z248" s="5">
        <f t="shared" si="297"/>
        <v>5.0408582716819021E-4</v>
      </c>
      <c r="AA248" s="5">
        <f t="shared" si="298"/>
        <v>2.8903550638383268E-3</v>
      </c>
      <c r="AB248" s="5">
        <f t="shared" si="299"/>
        <v>8.2864384840842398E-3</v>
      </c>
      <c r="AC248" s="5">
        <f t="shared" si="300"/>
        <v>9.9644219467576317E-3</v>
      </c>
      <c r="AD248" s="5">
        <f t="shared" si="301"/>
        <v>2.5173017810742489E-2</v>
      </c>
      <c r="AE248" s="5">
        <f t="shared" si="302"/>
        <v>4.4194405903790528E-2</v>
      </c>
      <c r="AF248" s="5">
        <f t="shared" si="303"/>
        <v>3.8794425203073947E-2</v>
      </c>
      <c r="AG248" s="5">
        <f t="shared" si="304"/>
        <v>2.270283453390369E-2</v>
      </c>
      <c r="AH248" s="5">
        <f t="shared" si="305"/>
        <v>2.2124655279423872E-4</v>
      </c>
      <c r="AI248" s="5">
        <f t="shared" si="306"/>
        <v>1.2685956631989105E-3</v>
      </c>
      <c r="AJ248" s="5">
        <f t="shared" si="307"/>
        <v>3.6369718225254771E-3</v>
      </c>
      <c r="AK248" s="5">
        <f t="shared" si="308"/>
        <v>6.9512897458540706E-3</v>
      </c>
      <c r="AL248" s="5">
        <f t="shared" si="309"/>
        <v>4.0122762550824443E-3</v>
      </c>
      <c r="AM248" s="5">
        <f t="shared" si="310"/>
        <v>2.8867687040562483E-2</v>
      </c>
      <c r="AN248" s="5">
        <f t="shared" si="311"/>
        <v>5.0680863461264193E-2</v>
      </c>
      <c r="AO248" s="5">
        <f t="shared" si="312"/>
        <v>4.448832214320101E-2</v>
      </c>
      <c r="AP248" s="5">
        <f t="shared" si="313"/>
        <v>2.6034952471162425E-2</v>
      </c>
      <c r="AQ248" s="5">
        <f t="shared" si="314"/>
        <v>1.1426910212424281E-2</v>
      </c>
      <c r="AR248" s="5">
        <f t="shared" si="315"/>
        <v>7.7685242449002985E-5</v>
      </c>
      <c r="AS248" s="5">
        <f t="shared" si="316"/>
        <v>4.4543591943335074E-4</v>
      </c>
      <c r="AT248" s="5">
        <f t="shared" si="317"/>
        <v>1.2770324972061725E-3</v>
      </c>
      <c r="AU248" s="5">
        <f t="shared" si="318"/>
        <v>2.440773076099217E-3</v>
      </c>
      <c r="AV248" s="5">
        <f t="shared" si="319"/>
        <v>3.4987597547697941E-3</v>
      </c>
      <c r="AW248" s="5">
        <f t="shared" si="320"/>
        <v>1.1219333389552752E-3</v>
      </c>
      <c r="AX248" s="5">
        <f t="shared" si="321"/>
        <v>2.75871888350574E-2</v>
      </c>
      <c r="AY248" s="5">
        <f t="shared" si="322"/>
        <v>4.8432787450726551E-2</v>
      </c>
      <c r="AZ248" s="5">
        <f t="shared" si="323"/>
        <v>4.2514931736472014E-2</v>
      </c>
      <c r="BA248" s="5">
        <f t="shared" si="324"/>
        <v>2.4880107267496118E-2</v>
      </c>
      <c r="BB248" s="5">
        <f t="shared" si="325"/>
        <v>1.0920041130709589E-2</v>
      </c>
      <c r="BC248" s="5">
        <f t="shared" si="326"/>
        <v>3.8343017420082019E-3</v>
      </c>
      <c r="BD248" s="5">
        <f t="shared" si="327"/>
        <v>2.2731039264195072E-5</v>
      </c>
      <c r="BE248" s="5">
        <f t="shared" si="328"/>
        <v>1.303364841909208E-4</v>
      </c>
      <c r="BF248" s="5">
        <f t="shared" si="329"/>
        <v>3.7366525379260295E-4</v>
      </c>
      <c r="BG248" s="5">
        <f t="shared" si="330"/>
        <v>7.1418080035242954E-4</v>
      </c>
      <c r="BH248" s="5">
        <f t="shared" si="331"/>
        <v>1.0237522965042688E-3</v>
      </c>
      <c r="BI248" s="5">
        <f t="shared" si="332"/>
        <v>1.1740094542788816E-3</v>
      </c>
      <c r="BJ248" s="8">
        <f t="shared" si="333"/>
        <v>0.5545113221592588</v>
      </c>
      <c r="BK248" s="8">
        <f t="shared" si="334"/>
        <v>9.8592466385390057E-2</v>
      </c>
      <c r="BL248" s="8">
        <f t="shared" si="335"/>
        <v>4.1214930253365728E-2</v>
      </c>
      <c r="BM248" s="8">
        <f t="shared" si="336"/>
        <v>0.62709097610453257</v>
      </c>
      <c r="BN248" s="8">
        <f t="shared" si="337"/>
        <v>2.042097440887922E-2</v>
      </c>
    </row>
    <row r="249" spans="1:66" x14ac:dyDescent="0.25">
      <c r="A249" t="s">
        <v>272</v>
      </c>
      <c r="B249" t="s">
        <v>317</v>
      </c>
      <c r="C249" t="s">
        <v>488</v>
      </c>
      <c r="D249" t="s">
        <v>492</v>
      </c>
      <c r="E249">
        <f>VLOOKUP(A249,home!$A$2:$E$405,3,FALSE)</f>
        <v>1.3837999999999999</v>
      </c>
      <c r="F249">
        <f>VLOOKUP(B249,home!$B$2:$E$405,3,FALSE)</f>
        <v>1.4453</v>
      </c>
      <c r="G249">
        <f>VLOOKUP(C249,away!$B$2:$E$405,4,FALSE)</f>
        <v>1.4453</v>
      </c>
      <c r="H249">
        <f>VLOOKUP(A249,away!$A$2:$E$405,3,FALSE)</f>
        <v>0.90910000000000002</v>
      </c>
      <c r="I249">
        <f>VLOOKUP(C249,away!$B$2:$E$405,3,FALSE)</f>
        <v>1.65</v>
      </c>
      <c r="J249">
        <f>VLOOKUP(B249,home!$B$2:$E$405,4,FALSE)</f>
        <v>2.2000000000000002</v>
      </c>
      <c r="K249" s="3">
        <f t="shared" si="282"/>
        <v>2.890608874142</v>
      </c>
      <c r="L249" s="3">
        <f t="shared" si="283"/>
        <v>3.300033</v>
      </c>
      <c r="M249" s="5">
        <f t="shared" si="284"/>
        <v>2.0485114446641807E-3</v>
      </c>
      <c r="N249" s="5">
        <f t="shared" si="285"/>
        <v>5.9214453607277289E-3</v>
      </c>
      <c r="O249" s="5">
        <f t="shared" si="286"/>
        <v>6.7601553682694699E-3</v>
      </c>
      <c r="P249" s="5">
        <f t="shared" si="287"/>
        <v>1.9540965098098408E-2</v>
      </c>
      <c r="Q249" s="5">
        <f t="shared" si="288"/>
        <v>8.5582912537332766E-3</v>
      </c>
      <c r="R249" s="5">
        <f t="shared" si="289"/>
        <v>1.1154367900208205E-2</v>
      </c>
      <c r="S249" s="5">
        <f t="shared" si="290"/>
        <v>4.6600827879155225E-2</v>
      </c>
      <c r="T249" s="5">
        <f t="shared" si="291"/>
        <v>2.8242643560931185E-2</v>
      </c>
      <c r="U249" s="5">
        <f t="shared" si="292"/>
        <v>3.2242914837786497E-2</v>
      </c>
      <c r="V249" s="5">
        <f t="shared" si="293"/>
        <v>4.939224167442257E-2</v>
      </c>
      <c r="W249" s="5">
        <f t="shared" si="294"/>
        <v>8.2462242151777575E-3</v>
      </c>
      <c r="X249" s="5">
        <f t="shared" si="295"/>
        <v>2.7212812035485697E-2</v>
      </c>
      <c r="Y249" s="5">
        <f t="shared" si="296"/>
        <v>4.490158886995E-2</v>
      </c>
      <c r="Z249" s="5">
        <f t="shared" si="297"/>
        <v>1.2269927388275929E-2</v>
      </c>
      <c r="AA249" s="5">
        <f t="shared" si="298"/>
        <v>3.5467560993628369E-2</v>
      </c>
      <c r="AB249" s="5">
        <f t="shared" si="299"/>
        <v>5.1261423276177415E-2</v>
      </c>
      <c r="AC249" s="5">
        <f t="shared" si="300"/>
        <v>2.9447360215839477E-2</v>
      </c>
      <c r="AD249" s="5">
        <f t="shared" si="301"/>
        <v>5.9591522236393706E-3</v>
      </c>
      <c r="AE249" s="5">
        <f t="shared" si="302"/>
        <v>1.9665398990033299E-2</v>
      </c>
      <c r="AF249" s="5">
        <f t="shared" si="303"/>
        <v>3.244823281263829E-2</v>
      </c>
      <c r="AG249" s="5">
        <f t="shared" si="304"/>
        <v>3.5693413024463057E-2</v>
      </c>
      <c r="AH249" s="5">
        <f t="shared" si="305"/>
        <v>1.0122791322228594E-2</v>
      </c>
      <c r="AI249" s="5">
        <f t="shared" si="306"/>
        <v>2.9261030427121599E-2</v>
      </c>
      <c r="AJ249" s="5">
        <f t="shared" si="307"/>
        <v>4.2291097109588401E-2</v>
      </c>
      <c r="AK249" s="5">
        <f t="shared" si="308"/>
        <v>4.074900686739244E-2</v>
      </c>
      <c r="AL249" s="5">
        <f t="shared" si="309"/>
        <v>1.1236058059771939E-2</v>
      </c>
      <c r="AM249" s="5">
        <f t="shared" si="310"/>
        <v>3.445115660002997E-3</v>
      </c>
      <c r="AN249" s="5">
        <f t="shared" si="311"/>
        <v>1.136899536682667E-2</v>
      </c>
      <c r="AO249" s="5">
        <f t="shared" si="312"/>
        <v>1.8759029943687562E-2</v>
      </c>
      <c r="AP249" s="5">
        <f t="shared" si="313"/>
        <v>2.0635139287385699E-2</v>
      </c>
      <c r="AQ249" s="5">
        <f t="shared" si="314"/>
        <v>1.7024160151992325E-2</v>
      </c>
      <c r="AR249" s="5">
        <f t="shared" si="315"/>
        <v>6.6811090830936008E-3</v>
      </c>
      <c r="AS249" s="5">
        <f t="shared" si="316"/>
        <v>1.9312473204701079E-2</v>
      </c>
      <c r="AT249" s="5">
        <f t="shared" si="317"/>
        <v>2.7912403213569276E-2</v>
      </c>
      <c r="AU249" s="5">
        <f t="shared" si="318"/>
        <v>2.6894613475924339E-2</v>
      </c>
      <c r="AV249" s="5">
        <f t="shared" si="319"/>
        <v>1.9435452095031485E-2</v>
      </c>
      <c r="AW249" s="5">
        <f t="shared" si="320"/>
        <v>2.977275943440594E-3</v>
      </c>
      <c r="AX249" s="5">
        <f t="shared" si="321"/>
        <v>1.6597469832083714E-3</v>
      </c>
      <c r="AY249" s="5">
        <f t="shared" si="322"/>
        <v>5.4772198162380704E-3</v>
      </c>
      <c r="AZ249" s="5">
        <f t="shared" si="323"/>
        <v>9.037503070919788E-3</v>
      </c>
      <c r="BA249" s="5">
        <f t="shared" si="324"/>
        <v>9.9413527905455462E-3</v>
      </c>
      <c r="BB249" s="5">
        <f t="shared" si="325"/>
        <v>8.2016980683605988E-3</v>
      </c>
      <c r="BC249" s="5">
        <f t="shared" si="326"/>
        <v>5.4131748563252475E-3</v>
      </c>
      <c r="BD249" s="5">
        <f t="shared" si="327"/>
        <v>3.6746467418014355E-3</v>
      </c>
      <c r="BE249" s="5">
        <f t="shared" si="328"/>
        <v>1.0621966481188214E-2</v>
      </c>
      <c r="BF249" s="5">
        <f t="shared" si="329"/>
        <v>1.5351975285680768E-2</v>
      </c>
      <c r="BG249" s="5">
        <f t="shared" si="330"/>
        <v>1.4792185332132496E-2</v>
      </c>
      <c r="BH249" s="5">
        <f t="shared" si="331"/>
        <v>1.0689605547253834E-2</v>
      </c>
      <c r="BI249" s="5">
        <f t="shared" si="332"/>
        <v>6.1798937311938924E-3</v>
      </c>
      <c r="BJ249" s="8">
        <f t="shared" si="333"/>
        <v>0.32781233834227247</v>
      </c>
      <c r="BK249" s="8">
        <f t="shared" si="334"/>
        <v>0.16374318418818989</v>
      </c>
      <c r="BL249" s="8">
        <f t="shared" si="335"/>
        <v>0.42085667229397156</v>
      </c>
      <c r="BM249" s="8">
        <f t="shared" si="336"/>
        <v>0.86819844191421081</v>
      </c>
      <c r="BN249" s="8">
        <f t="shared" si="337"/>
        <v>5.3983736425701277E-2</v>
      </c>
    </row>
    <row r="250" spans="1:66" x14ac:dyDescent="0.25">
      <c r="A250" t="s">
        <v>272</v>
      </c>
      <c r="B250" t="s">
        <v>339</v>
      </c>
      <c r="C250" t="s">
        <v>321</v>
      </c>
      <c r="D250" t="s">
        <v>492</v>
      </c>
      <c r="E250">
        <f>VLOOKUP(A250,home!$A$2:$E$405,3,FALSE)</f>
        <v>1.3837999999999999</v>
      </c>
      <c r="F250">
        <f>VLOOKUP(B250,home!$B$2:$E$405,3,FALSE)</f>
        <v>0.86719999999999997</v>
      </c>
      <c r="G250">
        <f>VLOOKUP(C250,away!$B$2:$E$405,4,FALSE)</f>
        <v>0.72260000000000002</v>
      </c>
      <c r="H250">
        <f>VLOOKUP(A250,away!$A$2:$E$405,3,FALSE)</f>
        <v>0.90910000000000002</v>
      </c>
      <c r="I250">
        <f>VLOOKUP(C250,away!$B$2:$E$405,3,FALSE)</f>
        <v>0.88</v>
      </c>
      <c r="J250">
        <f>VLOOKUP(B250,home!$B$2:$E$405,4,FALSE)</f>
        <v>0.22</v>
      </c>
      <c r="K250" s="3">
        <f t="shared" si="282"/>
        <v>0.86714266073599999</v>
      </c>
      <c r="L250" s="3">
        <f t="shared" si="283"/>
        <v>0.17600176000000001</v>
      </c>
      <c r="M250" s="5">
        <f t="shared" si="284"/>
        <v>0.35234501726823053</v>
      </c>
      <c r="N250" s="5">
        <f t="shared" si="285"/>
        <v>0.30553339577104527</v>
      </c>
      <c r="O250" s="5">
        <f t="shared" si="286"/>
        <v>6.2013343166438965E-2</v>
      </c>
      <c r="P250" s="5">
        <f t="shared" si="287"/>
        <v>5.3774415394480524E-2</v>
      </c>
      <c r="Q250" s="5">
        <f t="shared" si="288"/>
        <v>0.13247052087630476</v>
      </c>
      <c r="R250" s="5">
        <f t="shared" si="289"/>
        <v>5.4572287703886146E-3</v>
      </c>
      <c r="S250" s="5">
        <f t="shared" si="290"/>
        <v>2.0517444616059248E-3</v>
      </c>
      <c r="T250" s="5">
        <f t="shared" si="291"/>
        <v>2.3315044822346379E-2</v>
      </c>
      <c r="U250" s="5">
        <f t="shared" si="292"/>
        <v>4.732195876199833E-3</v>
      </c>
      <c r="V250" s="5">
        <f t="shared" si="293"/>
        <v>3.4792715332492671E-5</v>
      </c>
      <c r="W250" s="5">
        <f t="shared" si="294"/>
        <v>3.8290279980587587E-2</v>
      </c>
      <c r="X250" s="5">
        <f t="shared" si="295"/>
        <v>6.7391566674761807E-3</v>
      </c>
      <c r="Y250" s="5">
        <f t="shared" si="296"/>
        <v>5.9305171719577123E-4</v>
      </c>
      <c r="Z250" s="5">
        <f t="shared" si="297"/>
        <v>3.2016062277034403E-4</v>
      </c>
      <c r="AA250" s="5">
        <f t="shared" si="298"/>
        <v>2.7762493429197091E-4</v>
      </c>
      <c r="AB250" s="5">
        <f t="shared" si="299"/>
        <v>1.203702121042984E-4</v>
      </c>
      <c r="AC250" s="5">
        <f t="shared" si="300"/>
        <v>3.3187604395137917E-7</v>
      </c>
      <c r="AD250" s="5">
        <f t="shared" si="301"/>
        <v>8.3007838156732763E-3</v>
      </c>
      <c r="AE250" s="5">
        <f t="shared" si="302"/>
        <v>1.4609525609380121E-3</v>
      </c>
      <c r="AF250" s="5">
        <f t="shared" si="303"/>
        <v>1.2856511100079869E-4</v>
      </c>
      <c r="AG250" s="5">
        <f t="shared" si="304"/>
        <v>7.5425619369119771E-6</v>
      </c>
      <c r="AH250" s="5">
        <f t="shared" si="305"/>
        <v>1.4087208272569154E-5</v>
      </c>
      <c r="AI250" s="5">
        <f t="shared" si="306"/>
        <v>1.2215619263817806E-5</v>
      </c>
      <c r="AJ250" s="5">
        <f t="shared" si="307"/>
        <v>5.2963422954824549E-6</v>
      </c>
      <c r="AK250" s="5">
        <f t="shared" si="308"/>
        <v>1.5308947834244235E-6</v>
      </c>
      <c r="AL250" s="5">
        <f t="shared" si="309"/>
        <v>2.0260187455220764E-9</v>
      </c>
      <c r="AM250" s="5">
        <f t="shared" si="310"/>
        <v>1.4395927528234507E-3</v>
      </c>
      <c r="AN250" s="5">
        <f t="shared" si="311"/>
        <v>2.5337085818017227E-4</v>
      </c>
      <c r="AO250" s="5">
        <f t="shared" si="312"/>
        <v>2.2296858486210358E-5</v>
      </c>
      <c r="AP250" s="5">
        <f t="shared" si="313"/>
        <v>1.3080954453479862E-6</v>
      </c>
      <c r="AQ250" s="5">
        <f t="shared" si="314"/>
        <v>5.7556775157307341E-8</v>
      </c>
      <c r="AR250" s="5">
        <f t="shared" si="315"/>
        <v>4.9587468989174683E-7</v>
      </c>
      <c r="AS250" s="5">
        <f t="shared" si="316"/>
        <v>4.2999409798436821E-7</v>
      </c>
      <c r="AT250" s="5">
        <f t="shared" si="317"/>
        <v>1.8643311311347065E-7</v>
      </c>
      <c r="AU250" s="5">
        <f t="shared" si="318"/>
        <v>5.3888035251503538E-8</v>
      </c>
      <c r="AV250" s="5">
        <f t="shared" si="319"/>
        <v>1.1682153567456032E-8</v>
      </c>
      <c r="AW250" s="5">
        <f t="shared" si="320"/>
        <v>8.5891170648109697E-12</v>
      </c>
      <c r="AX250" s="5">
        <f t="shared" si="321"/>
        <v>2.0805538167659824E-4</v>
      </c>
      <c r="AY250" s="5">
        <f t="shared" si="322"/>
        <v>3.6618113352553039E-5</v>
      </c>
      <c r="AZ250" s="5">
        <f t="shared" si="323"/>
        <v>3.2224261989644175E-6</v>
      </c>
      <c r="BA250" s="5">
        <f t="shared" si="324"/>
        <v>1.890508941626159E-7</v>
      </c>
      <c r="BB250" s="5">
        <f t="shared" si="325"/>
        <v>8.3183225255485294E-9</v>
      </c>
      <c r="BC250" s="5">
        <f t="shared" si="326"/>
        <v>2.9280788094883764E-10</v>
      </c>
      <c r="BD250" s="5">
        <f t="shared" si="327"/>
        <v>1.4545803026733589E-8</v>
      </c>
      <c r="BE250" s="5">
        <f t="shared" si="328"/>
        <v>1.2613286339143525E-8</v>
      </c>
      <c r="BF250" s="5">
        <f t="shared" si="329"/>
        <v>5.4687593383749785E-9</v>
      </c>
      <c r="BG250" s="5">
        <f t="shared" si="330"/>
        <v>1.5807315078677756E-9</v>
      </c>
      <c r="BH250" s="5">
        <f t="shared" si="331"/>
        <v>3.4267993141042297E-10</v>
      </c>
      <c r="BI250" s="5">
        <f t="shared" si="332"/>
        <v>5.943047750081285E-11</v>
      </c>
      <c r="BJ250" s="8">
        <f t="shared" si="333"/>
        <v>0.51880401358946793</v>
      </c>
      <c r="BK250" s="8">
        <f t="shared" si="334"/>
        <v>0.40824292185506467</v>
      </c>
      <c r="BL250" s="8">
        <f t="shared" si="335"/>
        <v>7.2635105506819397E-2</v>
      </c>
      <c r="BM250" s="8">
        <f t="shared" si="336"/>
        <v>8.837166222247031E-2</v>
      </c>
      <c r="BN250" s="8">
        <f t="shared" si="337"/>
        <v>0.91159392124688865</v>
      </c>
    </row>
    <row r="251" spans="1:66" x14ac:dyDescent="0.25">
      <c r="A251" t="s">
        <v>34</v>
      </c>
      <c r="B251" t="s">
        <v>269</v>
      </c>
      <c r="C251" t="s">
        <v>196</v>
      </c>
      <c r="D251" t="s">
        <v>492</v>
      </c>
      <c r="E251">
        <f>VLOOKUP(A251,home!$A$2:$E$405,3,FALSE)</f>
        <v>1.4202999999999999</v>
      </c>
      <c r="F251">
        <f>VLOOKUP(B251,home!$B$2:$E$405,3,FALSE)</f>
        <v>0.88009999999999999</v>
      </c>
      <c r="G251">
        <f>VLOOKUP(C251,away!$B$2:$E$405,4,FALSE)</f>
        <v>1.0561</v>
      </c>
      <c r="H251">
        <f>VLOOKUP(A251,away!$A$2:$E$405,3,FALSE)</f>
        <v>1.2029000000000001</v>
      </c>
      <c r="I251">
        <f>VLOOKUP(C251,away!$B$2:$E$405,3,FALSE)</f>
        <v>0.41570000000000001</v>
      </c>
      <c r="J251">
        <f>VLOOKUP(B251,home!$B$2:$E$405,4,FALSE)</f>
        <v>0.83130000000000004</v>
      </c>
      <c r="K251" s="3">
        <f t="shared" si="282"/>
        <v>1.320131368283</v>
      </c>
      <c r="L251" s="3">
        <f t="shared" si="283"/>
        <v>0.41568784908900008</v>
      </c>
      <c r="M251" s="5">
        <f t="shared" si="284"/>
        <v>0.17625574935427624</v>
      </c>
      <c r="N251" s="5">
        <f t="shared" si="285"/>
        <v>0.23268074356280616</v>
      </c>
      <c r="O251" s="5">
        <f t="shared" si="286"/>
        <v>7.3267373338649008E-2</v>
      </c>
      <c r="P251" s="5">
        <f t="shared" si="287"/>
        <v>9.6722557816052088E-2</v>
      </c>
      <c r="Q251" s="5">
        <f t="shared" si="288"/>
        <v>0.15358457418633661</v>
      </c>
      <c r="R251" s="5">
        <f t="shared" si="289"/>
        <v>1.5228178415771875E-2</v>
      </c>
      <c r="S251" s="5">
        <f t="shared" si="290"/>
        <v>1.3269429826761802E-2</v>
      </c>
      <c r="T251" s="5">
        <f t="shared" si="291"/>
        <v>6.384324129676823E-2</v>
      </c>
      <c r="U251" s="5">
        <f t="shared" si="292"/>
        <v>2.0103196008470572E-2</v>
      </c>
      <c r="V251" s="5">
        <f t="shared" si="293"/>
        <v>8.0908515565025643E-4</v>
      </c>
      <c r="W251" s="5">
        <f t="shared" si="294"/>
        <v>6.7583938022590134E-2</v>
      </c>
      <c r="X251" s="5">
        <f t="shared" si="295"/>
        <v>2.8093821829574782E-2</v>
      </c>
      <c r="Y251" s="5">
        <f t="shared" si="296"/>
        <v>5.8391301845127684E-3</v>
      </c>
      <c r="Z251" s="5">
        <f t="shared" si="297"/>
        <v>2.1100562437319161E-3</v>
      </c>
      <c r="AA251" s="5">
        <f t="shared" si="298"/>
        <v>2.7855514361919014E-3</v>
      </c>
      <c r="AB251" s="5">
        <f t="shared" si="299"/>
        <v>1.8386469144413458E-3</v>
      </c>
      <c r="AC251" s="5">
        <f t="shared" si="300"/>
        <v>2.7749728034471916E-5</v>
      </c>
      <c r="AD251" s="5">
        <f t="shared" si="301"/>
        <v>2.2304919143928854E-2</v>
      </c>
      <c r="AE251" s="5">
        <f t="shared" si="302"/>
        <v>9.2718838630438446E-3</v>
      </c>
      <c r="AF251" s="5">
        <f t="shared" si="303"/>
        <v>1.9271047300158523E-3</v>
      </c>
      <c r="AG251" s="5">
        <f t="shared" si="304"/>
        <v>2.6702467339650933E-4</v>
      </c>
      <c r="AH251" s="5">
        <f t="shared" si="305"/>
        <v>2.1928118535343371E-4</v>
      </c>
      <c r="AI251" s="5">
        <f t="shared" si="306"/>
        <v>2.8947997125934653E-4</v>
      </c>
      <c r="AJ251" s="5">
        <f t="shared" si="307"/>
        <v>1.9107579527456237E-4</v>
      </c>
      <c r="AK251" s="5">
        <f t="shared" si="308"/>
        <v>8.4081717020523451E-5</v>
      </c>
      <c r="AL251" s="5">
        <f t="shared" si="309"/>
        <v>6.0912048180601664E-7</v>
      </c>
      <c r="AM251" s="5">
        <f t="shared" si="310"/>
        <v>5.8890846857832932E-3</v>
      </c>
      <c r="AN251" s="5">
        <f t="shared" si="311"/>
        <v>2.4480209461362266E-3</v>
      </c>
      <c r="AO251" s="5">
        <f t="shared" si="312"/>
        <v>5.0880628081209352E-4</v>
      </c>
      <c r="AP251" s="5">
        <f t="shared" si="313"/>
        <v>7.0501529491250983E-5</v>
      </c>
      <c r="AQ251" s="5">
        <f t="shared" si="314"/>
        <v>7.3266572879257039E-6</v>
      </c>
      <c r="AR251" s="5">
        <f t="shared" si="315"/>
        <v>1.8230504857051045E-5</v>
      </c>
      <c r="AS251" s="5">
        <f t="shared" si="316"/>
        <v>2.4066661321428669E-5</v>
      </c>
      <c r="AT251" s="5">
        <f t="shared" si="317"/>
        <v>1.5885577270130594E-5</v>
      </c>
      <c r="AU251" s="5">
        <f t="shared" si="318"/>
        <v>6.9903496191942733E-6</v>
      </c>
      <c r="AV251" s="5">
        <f t="shared" si="319"/>
        <v>2.3070449518908718E-6</v>
      </c>
      <c r="AW251" s="5">
        <f t="shared" si="320"/>
        <v>9.2850700117845221E-9</v>
      </c>
      <c r="AX251" s="5">
        <f t="shared" si="321"/>
        <v>1.2957275706962602E-3</v>
      </c>
      <c r="AY251" s="5">
        <f t="shared" si="322"/>
        <v>5.3861820686804368E-4</v>
      </c>
      <c r="AZ251" s="5">
        <f t="shared" si="323"/>
        <v>1.1194852194657557E-4</v>
      </c>
      <c r="BA251" s="5">
        <f t="shared" si="324"/>
        <v>1.5511880098888242E-5</v>
      </c>
      <c r="BB251" s="5">
        <f t="shared" si="325"/>
        <v>1.6120250184083291E-6</v>
      </c>
      <c r="BC251" s="5">
        <f t="shared" si="326"/>
        <v>1.3401984251596285E-7</v>
      </c>
      <c r="BD251" s="5">
        <f t="shared" si="327"/>
        <v>1.2630332253056865E-6</v>
      </c>
      <c r="BE251" s="5">
        <f t="shared" si="328"/>
        <v>1.6673697799096864E-6</v>
      </c>
      <c r="BF251" s="5">
        <f t="shared" si="329"/>
        <v>1.1005735744929496E-6</v>
      </c>
      <c r="BG251" s="5">
        <f t="shared" si="330"/>
        <v>4.843005662638298E-7</v>
      </c>
      <c r="BH251" s="5">
        <f t="shared" si="331"/>
        <v>1.5983509230052538E-7</v>
      </c>
      <c r="BI251" s="5">
        <f t="shared" si="332"/>
        <v>4.2200663819666415E-8</v>
      </c>
      <c r="BJ251" s="8">
        <f t="shared" si="333"/>
        <v>0.59628367381695535</v>
      </c>
      <c r="BK251" s="8">
        <f t="shared" si="334"/>
        <v>0.28762379920812481</v>
      </c>
      <c r="BL251" s="8">
        <f t="shared" si="335"/>
        <v>0.11407906223335436</v>
      </c>
      <c r="BM251" s="8">
        <f t="shared" si="336"/>
        <v>0.25181880590647626</v>
      </c>
      <c r="BN251" s="8">
        <f t="shared" si="337"/>
        <v>0.747739176673892</v>
      </c>
    </row>
    <row r="252" spans="1:66" x14ac:dyDescent="0.25">
      <c r="A252" t="s">
        <v>34</v>
      </c>
      <c r="B252" t="s">
        <v>35</v>
      </c>
      <c r="C252" t="s">
        <v>256</v>
      </c>
      <c r="D252" t="s">
        <v>492</v>
      </c>
      <c r="E252">
        <f>VLOOKUP(A252,home!$A$2:$E$405,3,FALSE)</f>
        <v>1.4202999999999999</v>
      </c>
      <c r="F252">
        <f>VLOOKUP(B252,home!$B$2:$E$405,3,FALSE)</f>
        <v>0.52810000000000001</v>
      </c>
      <c r="G252">
        <f>VLOOKUP(C252,away!$B$2:$E$405,4,FALSE)</f>
        <v>1.2321</v>
      </c>
      <c r="H252">
        <f>VLOOKUP(A252,away!$A$2:$E$405,3,FALSE)</f>
        <v>1.2029000000000001</v>
      </c>
      <c r="I252">
        <f>VLOOKUP(C252,away!$B$2:$E$405,3,FALSE)</f>
        <v>1.0391999999999999</v>
      </c>
      <c r="J252">
        <f>VLOOKUP(B252,home!$B$2:$E$405,4,FALSE)</f>
        <v>1.0391999999999999</v>
      </c>
      <c r="K252" s="3">
        <f t="shared" si="282"/>
        <v>0.92414945580300001</v>
      </c>
      <c r="L252" s="3">
        <f t="shared" si="283"/>
        <v>1.2990557842559998</v>
      </c>
      <c r="M252" s="5">
        <f t="shared" si="284"/>
        <v>0.10826154786429441</v>
      </c>
      <c r="N252" s="5">
        <f t="shared" si="285"/>
        <v>0.10004985054317812</v>
      </c>
      <c r="O252" s="5">
        <f t="shared" si="286"/>
        <v>0.14063778996561943</v>
      </c>
      <c r="P252" s="5">
        <f t="shared" si="287"/>
        <v>0.12997033706206382</v>
      </c>
      <c r="Q252" s="5">
        <f t="shared" si="288"/>
        <v>4.6230507466324768E-2</v>
      </c>
      <c r="R252" s="5">
        <f t="shared" si="289"/>
        <v>9.1348167269909186E-2</v>
      </c>
      <c r="S252" s="5">
        <f t="shared" si="290"/>
        <v>3.9008052372392008E-2</v>
      </c>
      <c r="T252" s="5">
        <f t="shared" si="291"/>
        <v>6.0056008133219374E-2</v>
      </c>
      <c r="U252" s="5">
        <f t="shared" si="292"/>
        <v>8.4419359071087996E-2</v>
      </c>
      <c r="V252" s="5">
        <f t="shared" si="293"/>
        <v>5.2033347994222719E-3</v>
      </c>
      <c r="W252" s="5">
        <f t="shared" si="294"/>
        <v>1.4241299438833524E-2</v>
      </c>
      <c r="X252" s="5">
        <f t="shared" si="295"/>
        <v>1.8500242411338411E-2</v>
      </c>
      <c r="Y252" s="5">
        <f t="shared" si="296"/>
        <v>1.2016423457293668E-2</v>
      </c>
      <c r="Z252" s="5">
        <f t="shared" si="297"/>
        <v>3.9555455024386704E-2</v>
      </c>
      <c r="AA252" s="5">
        <f t="shared" si="298"/>
        <v>3.6555152234827019E-2</v>
      </c>
      <c r="AB252" s="5">
        <f t="shared" si="299"/>
        <v>1.6891212022305601E-2</v>
      </c>
      <c r="AC252" s="5">
        <f t="shared" si="300"/>
        <v>3.9041976991648119E-4</v>
      </c>
      <c r="AD252" s="5">
        <f t="shared" si="301"/>
        <v>3.2902722815813918E-3</v>
      </c>
      <c r="AE252" s="5">
        <f t="shared" si="302"/>
        <v>4.2742472391654922E-3</v>
      </c>
      <c r="AF252" s="5">
        <f t="shared" si="303"/>
        <v>2.7762427996890862E-3</v>
      </c>
      <c r="AG252" s="5">
        <f t="shared" si="304"/>
        <v>1.2021647558117258E-3</v>
      </c>
      <c r="AH252" s="5">
        <f t="shared" si="305"/>
        <v>1.2846185662076907E-2</v>
      </c>
      <c r="AI252" s="5">
        <f t="shared" si="306"/>
        <v>1.1871795488752675E-2</v>
      </c>
      <c r="AJ252" s="5">
        <f t="shared" si="307"/>
        <v>5.4856566701676464E-3</v>
      </c>
      <c r="AK252" s="5">
        <f t="shared" si="308"/>
        <v>1.6898555421525096E-3</v>
      </c>
      <c r="AL252" s="5">
        <f t="shared" si="309"/>
        <v>1.8748296174499447E-5</v>
      </c>
      <c r="AM252" s="5">
        <f t="shared" si="310"/>
        <v>6.0814066769342796E-4</v>
      </c>
      <c r="AN252" s="5">
        <f t="shared" si="311"/>
        <v>7.9000865200845344E-4</v>
      </c>
      <c r="AO252" s="5">
        <f t="shared" si="312"/>
        <v>5.1313265450193346E-4</v>
      </c>
      <c r="AP252" s="5">
        <f t="shared" si="313"/>
        <v>2.2219598097379068E-4</v>
      </c>
      <c r="AQ252" s="5">
        <f t="shared" si="314"/>
        <v>7.2161243580609746E-5</v>
      </c>
      <c r="AR252" s="5">
        <f t="shared" si="315"/>
        <v>3.3375823579894991E-3</v>
      </c>
      <c r="AS252" s="5">
        <f t="shared" si="316"/>
        <v>3.0844249198336894E-3</v>
      </c>
      <c r="AT252" s="5">
        <f t="shared" si="317"/>
        <v>1.4252348055647577E-3</v>
      </c>
      <c r="AU252" s="5">
        <f t="shared" si="318"/>
        <v>4.3904332331805524E-4</v>
      </c>
      <c r="AV252" s="5">
        <f t="shared" si="319"/>
        <v>1.014354120795803E-4</v>
      </c>
      <c r="AW252" s="5">
        <f t="shared" si="320"/>
        <v>6.2521489783281264E-7</v>
      </c>
      <c r="AX252" s="5">
        <f t="shared" si="321"/>
        <v>9.36688111834257E-5</v>
      </c>
      <c r="AY252" s="5">
        <f t="shared" si="322"/>
        <v>1.2168101097221224E-4</v>
      </c>
      <c r="AZ252" s="5">
        <f t="shared" si="323"/>
        <v>7.9035210568785056E-5</v>
      </c>
      <c r="BA252" s="5">
        <f t="shared" si="324"/>
        <v>3.4223715816423714E-5</v>
      </c>
      <c r="BB252" s="5">
        <f t="shared" si="325"/>
        <v>1.1114628997514698E-5</v>
      </c>
      <c r="BC252" s="5">
        <f t="shared" si="326"/>
        <v>2.887704617816187E-6</v>
      </c>
      <c r="BD252" s="5">
        <f t="shared" si="327"/>
        <v>7.2261761126283912E-4</v>
      </c>
      <c r="BE252" s="5">
        <f t="shared" si="328"/>
        <v>6.6780667220221659E-4</v>
      </c>
      <c r="BF252" s="5">
        <f t="shared" si="329"/>
        <v>3.0857658634864539E-4</v>
      </c>
      <c r="BG252" s="5">
        <f t="shared" si="330"/>
        <v>9.5056961449216051E-5</v>
      </c>
      <c r="BH252" s="5">
        <f t="shared" si="331"/>
        <v>2.1961709798394935E-5</v>
      </c>
      <c r="BI252" s="5">
        <f t="shared" si="332"/>
        <v>4.0591804317380205E-6</v>
      </c>
      <c r="BJ252" s="8">
        <f t="shared" si="333"/>
        <v>0.26518550880734992</v>
      </c>
      <c r="BK252" s="8">
        <f t="shared" si="334"/>
        <v>0.28297412117523568</v>
      </c>
      <c r="BL252" s="8">
        <f t="shared" si="335"/>
        <v>0.41195297346717763</v>
      </c>
      <c r="BM252" s="8">
        <f t="shared" si="336"/>
        <v>0.38304880250668594</v>
      </c>
      <c r="BN252" s="8">
        <f t="shared" si="337"/>
        <v>0.61649820017138968</v>
      </c>
    </row>
    <row r="253" spans="1:66" x14ac:dyDescent="0.25">
      <c r="A253" t="s">
        <v>10</v>
      </c>
      <c r="B253" t="s">
        <v>208</v>
      </c>
      <c r="C253" t="s">
        <v>203</v>
      </c>
      <c r="D253" t="s">
        <v>498</v>
      </c>
      <c r="E253">
        <f>VLOOKUP(A253,home!$A$2:$E$405,3,FALSE)</f>
        <v>1.4167000000000001</v>
      </c>
      <c r="F253">
        <f>VLOOKUP(B253,home!$B$2:$E$405,3,FALSE)</f>
        <v>0.98819999999999997</v>
      </c>
      <c r="G253">
        <f>VLOOKUP(C253,away!$B$2:$E$405,4,FALSE)</f>
        <v>0.56469999999999998</v>
      </c>
      <c r="H253">
        <f>VLOOKUP(A253,away!$A$2:$E$405,3,FALSE)</f>
        <v>1.2778</v>
      </c>
      <c r="I253">
        <f>VLOOKUP(C253,away!$B$2:$E$405,3,FALSE)</f>
        <v>0.93910000000000005</v>
      </c>
      <c r="J253">
        <f>VLOOKUP(B253,home!$B$2:$E$405,4,FALSE)</f>
        <v>0.93910000000000005</v>
      </c>
      <c r="K253" s="3">
        <f t="shared" ref="K253:K316" si="338">E253*F253*G253</f>
        <v>0.79057036621800003</v>
      </c>
      <c r="L253" s="3">
        <f t="shared" ref="L253:L316" si="339">H253*I253*J253</f>
        <v>1.126903077418</v>
      </c>
      <c r="M253" s="5">
        <f t="shared" ref="M253:M316" si="340">_xlfn.POISSON.DIST(0,K253,FALSE) * _xlfn.POISSON.DIST(0,L253,FALSE)</f>
        <v>0.14697784120968457</v>
      </c>
      <c r="N253" s="5">
        <f t="shared" ref="N253:N316" si="341">_xlfn.POISSON.DIST(1,K253,FALSE) * _xlfn.POISSON.DIST(0,L253,FALSE)</f>
        <v>0.11619632575107137</v>
      </c>
      <c r="O253" s="5">
        <f t="shared" ref="O253:O316" si="342">_xlfn.POISSON.DIST(0,K253,FALSE) * _xlfn.POISSON.DIST(1,L253,FALSE)</f>
        <v>0.16562978157144767</v>
      </c>
      <c r="P253" s="5">
        <f t="shared" ref="P253:P316" si="343">_xlfn.POISSON.DIST(1,K253,FALSE) * _xlfn.POISSON.DIST(1,L253,FALSE)</f>
        <v>0.13094199707354673</v>
      </c>
      <c r="Q253" s="5">
        <f t="shared" ref="Q253:Q316" si="344">_xlfn.POISSON.DIST(2,K253,FALSE) * _xlfn.POISSON.DIST(0,L253,FALSE)</f>
        <v>4.5930685901105259E-2</v>
      </c>
      <c r="R253" s="5">
        <f t="shared" ref="R253:R316" si="345">_xlfn.POISSON.DIST(0,K253,FALSE) * _xlfn.POISSON.DIST(2,L253,FALSE)</f>
        <v>9.3324355282467769E-2</v>
      </c>
      <c r="S253" s="5">
        <f t="shared" ref="S253:S316" si="346">_xlfn.POISSON.DIST(2,K253,FALSE) * _xlfn.POISSON.DIST(2,L253,FALSE)</f>
        <v>2.9163931202982864E-2</v>
      </c>
      <c r="T253" s="5">
        <f t="shared" ref="T253:T316" si="347">_xlfn.POISSON.DIST(2,K253,FALSE) * _xlfn.POISSON.DIST(1,L253,FALSE)</f>
        <v>5.1759431289875063E-2</v>
      </c>
      <c r="U253" s="5">
        <f t="shared" ref="U253:U316" si="348">_xlfn.POISSON.DIST(1,K253,FALSE) * _xlfn.POISSON.DIST(2,L253,FALSE)</f>
        <v>7.3779469732719288E-2</v>
      </c>
      <c r="V253" s="5">
        <f t="shared" ref="V253:V316" si="349">_xlfn.POISSON.DIST(3,K253,FALSE) * _xlfn.POISSON.DIST(3,L253,FALSE)</f>
        <v>2.8868927624312716E-3</v>
      </c>
      <c r="W253" s="5">
        <f t="shared" ref="W253:W316" si="350">_xlfn.POISSON.DIST(3,K253,FALSE) * _xlfn.POISSON.DIST(0,L253,FALSE)</f>
        <v>1.2103813057826906E-2</v>
      </c>
      <c r="X253" s="5">
        <f t="shared" ref="X253:X316" si="351">_xlfn.POISSON.DIST(3,K253,FALSE) * _xlfn.POISSON.DIST(1,L253,FALSE)</f>
        <v>1.3639824183357314E-2</v>
      </c>
      <c r="Y253" s="5">
        <f t="shared" ref="Y253:Y316" si="352">_xlfn.POISSON.DIST(3,K253,FALSE) * _xlfn.POISSON.DIST(2,L253,FALSE)</f>
        <v>7.6853799238329077E-3</v>
      </c>
      <c r="Z253" s="5">
        <f t="shared" ref="Z253:Z316" si="353">_xlfn.POISSON.DIST(0,K253,FALSE) * _xlfn.POISSON.DIST(3,L253,FALSE)</f>
        <v>3.5055834388621226E-2</v>
      </c>
      <c r="AA253" s="5">
        <f t="shared" ref="AA253:AA316" si="354">_xlfn.POISSON.DIST(1,K253,FALSE) * _xlfn.POISSON.DIST(3,L253,FALSE)</f>
        <v>2.7714103830689837E-2</v>
      </c>
      <c r="AB253" s="5">
        <f t="shared" ref="AB253:AB316" si="355">_xlfn.POISSON.DIST(2,K253,FALSE) * _xlfn.POISSON.DIST(3,L253,FALSE)</f>
        <v>1.095497460741607E-2</v>
      </c>
      <c r="AC253" s="5">
        <f t="shared" ref="AC253:AC316" si="356">_xlfn.POISSON.DIST(4,K253,FALSE) * _xlfn.POISSON.DIST(4,L253,FALSE)</f>
        <v>1.6074510813105614E-4</v>
      </c>
      <c r="AD253" s="5">
        <f t="shared" ref="AD253:AD316" si="357">_xlfn.POISSON.DIST(4,K253,FALSE) * _xlfn.POISSON.DIST(0,L253,FALSE)</f>
        <v>2.3922289804401064E-3</v>
      </c>
      <c r="AE253" s="5">
        <f t="shared" ref="AE253:AE316" si="358">_xlfn.POISSON.DIST(4,K253,FALSE) * _xlfn.POISSON.DIST(1,L253,FALSE)</f>
        <v>2.6958101999464807E-3</v>
      </c>
      <c r="AF253" s="5">
        <f t="shared" ref="AF253:AF316" si="359">_xlfn.POISSON.DIST(4,K253,FALSE) * _xlfn.POISSON.DIST(2,L253,FALSE)</f>
        <v>1.5189584052272616E-3</v>
      </c>
      <c r="AG253" s="5">
        <f t="shared" ref="AG253:AG316" si="360">_xlfn.POISSON.DIST(4,K253,FALSE) * _xlfn.POISSON.DIST(3,L253,FALSE)</f>
        <v>5.7057296710684598E-4</v>
      </c>
      <c r="AH253" s="5">
        <f t="shared" ref="AH253:AH316" si="361">_xlfn.POISSON.DIST(0,K253,FALSE) * _xlfn.POISSON.DIST(4,L253,FALSE)</f>
        <v>9.8761319134982612E-3</v>
      </c>
      <c r="AI253" s="5">
        <f t="shared" ref="AI253:AI316" si="362">_xlfn.POISSON.DIST(1,K253,FALSE) * _xlfn.POISSON.DIST(4,L253,FALSE)</f>
        <v>7.807777223671597E-3</v>
      </c>
      <c r="AJ253" s="5">
        <f t="shared" ref="AJ253:AJ316" si="363">_xlfn.POISSON.DIST(2,K253,FALSE) * _xlfn.POISSON.DIST(4,L253,FALSE)</f>
        <v>3.0862986495333068E-3</v>
      </c>
      <c r="AK253" s="5">
        <f t="shared" ref="AK253:AK316" si="364">_xlfn.POISSON.DIST(3,K253,FALSE) * _xlfn.POISSON.DIST(4,L253,FALSE)</f>
        <v>8.133120845398885E-4</v>
      </c>
      <c r="AL253" s="5">
        <f t="shared" ref="AL253:AL316" si="365">_xlfn.POISSON.DIST(5,K253,FALSE) * _xlfn.POISSON.DIST(5,L253,FALSE)</f>
        <v>5.7282881025461144E-6</v>
      </c>
      <c r="AM253" s="5">
        <f t="shared" ref="AM253:AM316" si="366">_xlfn.POISSON.DIST(5,K253,FALSE) * _xlfn.POISSON.DIST(0,L253,FALSE)</f>
        <v>3.7824506822876978E-4</v>
      </c>
      <c r="AN253" s="5">
        <f t="shared" ref="AN253:AN316" si="367">_xlfn.POISSON.DIST(5,K253,FALSE) * _xlfn.POISSON.DIST(1,L253,FALSE)</f>
        <v>4.2624553140518202E-4</v>
      </c>
      <c r="AO253" s="5">
        <f t="shared" ref="AO253:AO316" si="368">_xlfn.POISSON.DIST(5,K253,FALSE) * _xlfn.POISSON.DIST(2,L253,FALSE)</f>
        <v>2.4016870053808522E-4</v>
      </c>
      <c r="AP253" s="5">
        <f t="shared" ref="AP253:AP316" si="369">_xlfn.POISSON.DIST(5,K253,FALSE) * _xlfn.POISSON.DIST(3,L253,FALSE)</f>
        <v>9.0215615911950066E-5</v>
      </c>
      <c r="AQ253" s="5">
        <f t="shared" ref="AQ253:AQ316" si="370">_xlfn.POISSON.DIST(5,K253,FALSE) * _xlfn.POISSON.DIST(4,L253,FALSE)</f>
        <v>2.5416063800584226E-5</v>
      </c>
      <c r="AR253" s="5">
        <f t="shared" ref="AR253:AR316" si="371">_xlfn.POISSON.DIST(0,K253,FALSE) * _xlfn.POISSON.DIST(5,L253,FALSE)</f>
        <v>2.2258886892614605E-3</v>
      </c>
      <c r="AS253" s="5">
        <f t="shared" ref="AS253:AS316" si="372">_xlfn.POISSON.DIST(1,K253,FALSE) * _xlfn.POISSON.DIST(5,L253,FALSE)</f>
        <v>1.7597216362299369E-3</v>
      </c>
      <c r="AT253" s="5">
        <f t="shared" ref="AT253:AT316" si="373">_xlfn.POISSON.DIST(2,K253,FALSE) * _xlfn.POISSON.DIST(5,L253,FALSE)</f>
        <v>6.9559188919801965E-4</v>
      </c>
      <c r="AU253" s="5">
        <f t="shared" ref="AU253:AU316" si="374">_xlfn.POISSON.DIST(3,K253,FALSE) * _xlfn.POISSON.DIST(5,L253,FALSE)</f>
        <v>1.8330477819384966E-4</v>
      </c>
      <c r="AV253" s="5">
        <f t="shared" ref="AV253:AV316" si="375">_xlfn.POISSON.DIST(4,K253,FALSE) * _xlfn.POISSON.DIST(5,L253,FALSE)</f>
        <v>3.6228831406555241E-5</v>
      </c>
      <c r="AW253" s="5">
        <f t="shared" ref="AW253:AW316" si="376">_xlfn.POISSON.DIST(6,K253,FALSE) * _xlfn.POISSON.DIST(6,L253,FALSE)</f>
        <v>1.4175861056987888E-7</v>
      </c>
      <c r="AX253" s="5">
        <f t="shared" ref="AX253:AX316" si="377">_xlfn.POISSON.DIST(6,K253,FALSE) * _xlfn.POISSON.DIST(0,L253,FALSE)</f>
        <v>4.9838223684961788E-5</v>
      </c>
      <c r="AY253" s="5">
        <f t="shared" ref="AY253:AY316" si="378">_xlfn.POISSON.DIST(6,K253,FALSE) * _xlfn.POISSON.DIST(1,L253,FALSE)</f>
        <v>5.61628476436301E-5</v>
      </c>
      <c r="AZ253" s="5">
        <f t="shared" ref="AZ253:AZ316" si="379">_xlfn.POISSON.DIST(6,K253,FALSE) * _xlfn.POISSON.DIST(2,L253,FALSE)</f>
        <v>3.1645042923082514E-5</v>
      </c>
      <c r="BA253" s="5">
        <f t="shared" ref="BA253:BA316" si="380">_xlfn.POISSON.DIST(6,K253,FALSE) * _xlfn.POISSON.DIST(3,L253,FALSE)</f>
        <v>1.1886965418348791E-5</v>
      </c>
      <c r="BB253" s="5">
        <f t="shared" ref="BB253:BB316" si="381">_xlfn.POISSON.DIST(6,K253,FALSE) * _xlfn.POISSON.DIST(4,L253,FALSE)</f>
        <v>3.3488644777746523E-6</v>
      </c>
      <c r="BC253" s="5">
        <f t="shared" ref="BC253:BC316" si="382">_xlfn.POISSON.DIST(6,K253,FALSE) * _xlfn.POISSON.DIST(5,L253,FALSE)</f>
        <v>7.5476913717201526E-7</v>
      </c>
      <c r="BD253" s="5">
        <f t="shared" ref="BD253:BD316" si="383">_xlfn.POISSON.DIST(0,K253,FALSE) * _xlfn.POISSON.DIST(6,L253,FALSE)</f>
        <v>4.1806013565311005E-4</v>
      </c>
      <c r="BE253" s="5">
        <f t="shared" ref="BE253:BE316" si="384">_xlfn.POISSON.DIST(1,K253,FALSE) * _xlfn.POISSON.DIST(6,L253,FALSE)</f>
        <v>3.3050595454442596E-4</v>
      </c>
      <c r="BF253" s="5">
        <f t="shared" ref="BF253:BF316" si="385">_xlfn.POISSON.DIST(2,K253,FALSE) * _xlfn.POISSON.DIST(6,L253,FALSE)</f>
        <v>1.3064410676070823E-4</v>
      </c>
      <c r="BG253" s="5">
        <f t="shared" ref="BG253:BG316" si="386">_xlfn.POISSON.DIST(3,K253,FALSE) * _xlfn.POISSON.DIST(6,L253,FALSE)</f>
        <v>3.4427786442012208E-5</v>
      </c>
      <c r="BH253" s="5">
        <f t="shared" ref="BH253:BH316" si="387">_xlfn.POISSON.DIST(4,K253,FALSE) * _xlfn.POISSON.DIST(6,L253,FALSE)</f>
        <v>6.8043969338841705E-6</v>
      </c>
      <c r="BI253" s="5">
        <f t="shared" ref="BI253:BI316" si="388">_xlfn.POISSON.DIST(5,K253,FALSE) * _xlfn.POISSON.DIST(6,L253,FALSE)</f>
        <v>1.0758709151826895E-6</v>
      </c>
      <c r="BJ253" s="8">
        <f t="shared" ref="BJ253:BJ316" si="389">SUM(N253,Q253,T253,W253,X253,Y253,AD253,AE253,AF253,AG253,AM253,AN253,AO253,AP253,AQ253,AX253,AY253,AZ253,BA253,BB253,BC253)</f>
        <v>0.25580695835295914</v>
      </c>
      <c r="BK253" s="8">
        <f t="shared" ref="BK253:BK316" si="390">SUM(M253,P253,S253,V253,AC253,AL253,AY253)</f>
        <v>0.3101932984925227</v>
      </c>
      <c r="BL253" s="8">
        <f t="shared" ref="BL253:BL316" si="391">SUM(O253,R253,U253,AA253,AB253,AH253,AI253,AJ253,AK253,AR253,AS253,AT253,AU253,AV253,BD253,BE253,BF253,BG253,BH253,BI253)</f>
        <v>0.39880845897152295</v>
      </c>
      <c r="BM253" s="8">
        <f t="shared" ref="BM253:BM316" si="392">SUM(S253:BI253)</f>
        <v>0.30080754232726947</v>
      </c>
      <c r="BN253" s="8">
        <f t="shared" ref="BN253:BN316" si="393">SUM(M253:R253)</f>
        <v>0.69900098678932332</v>
      </c>
    </row>
    <row r="254" spans="1:66" x14ac:dyDescent="0.25">
      <c r="A254" t="s">
        <v>13</v>
      </c>
      <c r="B254" t="s">
        <v>45</v>
      </c>
      <c r="C254" t="s">
        <v>209</v>
      </c>
      <c r="D254" t="s">
        <v>498</v>
      </c>
      <c r="E254">
        <f>VLOOKUP(A254,home!$A$2:$E$405,3,FALSE)</f>
        <v>2.0369999999999999</v>
      </c>
      <c r="F254">
        <f>VLOOKUP(B254,home!$B$2:$E$405,3,FALSE)</f>
        <v>0.98180000000000001</v>
      </c>
      <c r="G254">
        <f>VLOOKUP(C254,away!$B$2:$E$405,4,FALSE)</f>
        <v>0.4909</v>
      </c>
      <c r="H254">
        <f>VLOOKUP(A254,away!$A$2:$E$405,3,FALSE)</f>
        <v>1.5185</v>
      </c>
      <c r="I254">
        <f>VLOOKUP(C254,away!$B$2:$E$405,3,FALSE)</f>
        <v>1.7561</v>
      </c>
      <c r="J254">
        <f>VLOOKUP(B254,home!$B$2:$E$405,4,FALSE)</f>
        <v>1.0975999999999999</v>
      </c>
      <c r="K254" s="3">
        <f t="shared" si="338"/>
        <v>0.98176396793999998</v>
      </c>
      <c r="L254" s="3">
        <f t="shared" si="339"/>
        <v>2.9269017041599996</v>
      </c>
      <c r="M254" s="5">
        <f t="shared" si="340"/>
        <v>2.0067259509682342E-2</v>
      </c>
      <c r="N254" s="5">
        <f t="shared" si="341"/>
        <v>1.970131232190743E-2</v>
      </c>
      <c r="O254" s="5">
        <f t="shared" si="342"/>
        <v>5.8734896056710194E-2</v>
      </c>
      <c r="P254" s="5">
        <f t="shared" si="343"/>
        <v>5.7663804609179255E-2</v>
      </c>
      <c r="Q254" s="5">
        <f t="shared" si="344"/>
        <v>9.6710192793905275E-3</v>
      </c>
      <c r="R254" s="5">
        <f t="shared" si="345"/>
        <v>8.5955633681022783E-2</v>
      </c>
      <c r="S254" s="5">
        <f t="shared" si="346"/>
        <v>4.1424619545101002E-2</v>
      </c>
      <c r="T254" s="5">
        <f t="shared" si="347"/>
        <v>2.8306122809812342E-2</v>
      </c>
      <c r="U254" s="5">
        <f t="shared" si="348"/>
        <v>8.4388143989478026E-2</v>
      </c>
      <c r="V254" s="5">
        <f t="shared" si="349"/>
        <v>1.3226083048392319E-2</v>
      </c>
      <c r="W254" s="5">
        <f t="shared" si="350"/>
        <v>3.1648860872528946E-3</v>
      </c>
      <c r="X254" s="5">
        <f t="shared" si="351"/>
        <v>9.2633104822527693E-3</v>
      </c>
      <c r="Y254" s="5">
        <f t="shared" si="352"/>
        <v>1.3556399618334413E-2</v>
      </c>
      <c r="Z254" s="5">
        <f t="shared" si="353"/>
        <v>8.3861230234379414E-2</v>
      </c>
      <c r="AA254" s="5">
        <f t="shared" si="354"/>
        <v>8.2331934151234215E-2</v>
      </c>
      <c r="AB254" s="5">
        <f t="shared" si="355"/>
        <v>4.0415263180245249E-2</v>
      </c>
      <c r="AC254" s="5">
        <f t="shared" si="356"/>
        <v>2.3753438663338985E-3</v>
      </c>
      <c r="AD254" s="5">
        <f t="shared" si="357"/>
        <v>7.7679278077487563E-4</v>
      </c>
      <c r="AE254" s="5">
        <f t="shared" si="358"/>
        <v>2.273596113829168E-3</v>
      </c>
      <c r="AF254" s="5">
        <f t="shared" si="359"/>
        <v>3.3272961700690734E-3</v>
      </c>
      <c r="AG254" s="5">
        <f t="shared" si="360"/>
        <v>3.2462229434734036E-3</v>
      </c>
      <c r="AH254" s="5">
        <f t="shared" si="361"/>
        <v>6.1363394421489789E-2</v>
      </c>
      <c r="AI254" s="5">
        <f t="shared" si="362"/>
        <v>6.0244369593509067E-2</v>
      </c>
      <c r="AJ254" s="5">
        <f t="shared" si="363"/>
        <v>2.9572875669083672E-2</v>
      </c>
      <c r="AK254" s="5">
        <f t="shared" si="364"/>
        <v>9.6778612534252906E-3</v>
      </c>
      <c r="AL254" s="5">
        <f t="shared" si="365"/>
        <v>2.7302455429313105E-4</v>
      </c>
      <c r="AM254" s="5">
        <f t="shared" si="366"/>
        <v>1.5252543254413772E-4</v>
      </c>
      <c r="AN254" s="5">
        <f t="shared" si="367"/>
        <v>4.4642694844117774E-4</v>
      </c>
      <c r="AO254" s="5">
        <f t="shared" si="368"/>
        <v>6.5332389808771588E-4</v>
      </c>
      <c r="AP254" s="5">
        <f t="shared" si="369"/>
        <v>6.374049435604631E-4</v>
      </c>
      <c r="AQ254" s="5">
        <f t="shared" si="370"/>
        <v>4.6640540388678196E-4</v>
      </c>
      <c r="AR254" s="5">
        <f t="shared" si="371"/>
        <v>3.5920924741060144E-2</v>
      </c>
      <c r="AS254" s="5">
        <f t="shared" si="372"/>
        <v>3.5265869605857314E-2</v>
      </c>
      <c r="AT254" s="5">
        <f t="shared" si="373"/>
        <v>1.731138003855056E-2</v>
      </c>
      <c r="AU254" s="5">
        <f t="shared" si="374"/>
        <v>5.6652297190549032E-3</v>
      </c>
      <c r="AV254" s="5">
        <f t="shared" si="375"/>
        <v>1.3904796020677381E-3</v>
      </c>
      <c r="AW254" s="5">
        <f t="shared" si="376"/>
        <v>2.1792870212119439E-5</v>
      </c>
      <c r="AX254" s="5">
        <f t="shared" si="377"/>
        <v>2.4957328977716232E-5</v>
      </c>
      <c r="AY254" s="5">
        <f t="shared" si="378"/>
        <v>7.304764871615937E-5</v>
      </c>
      <c r="AZ254" s="5">
        <f t="shared" si="379"/>
        <v>1.0690164375610398E-4</v>
      </c>
      <c r="BA254" s="5">
        <f t="shared" si="380"/>
        <v>1.0429686776241529E-4</v>
      </c>
      <c r="BB254" s="5">
        <f t="shared" si="381"/>
        <v>7.6316669998090854E-5</v>
      </c>
      <c r="BC254" s="5">
        <f t="shared" si="382"/>
        <v>4.4674278294645696E-5</v>
      </c>
      <c r="BD254" s="5">
        <f t="shared" si="383"/>
        <v>1.7522835973268678E-2</v>
      </c>
      <c r="BE254" s="5">
        <f t="shared" si="384"/>
        <v>1.7203288974678026E-2</v>
      </c>
      <c r="BF254" s="5">
        <f t="shared" si="385"/>
        <v>8.4447846226991773E-3</v>
      </c>
      <c r="BG254" s="5">
        <f t="shared" si="386"/>
        <v>2.7635950865266133E-3</v>
      </c>
      <c r="BH254" s="5">
        <f t="shared" si="387"/>
        <v>6.7829951948196378E-4</v>
      </c>
      <c r="BI254" s="5">
        <f t="shared" si="388"/>
        <v>1.3318600553968165E-4</v>
      </c>
      <c r="BJ254" s="8">
        <f t="shared" si="389"/>
        <v>9.6073239671122315E-2</v>
      </c>
      <c r="BK254" s="8">
        <f t="shared" si="390"/>
        <v>0.13510318278169811</v>
      </c>
      <c r="BL254" s="8">
        <f t="shared" si="391"/>
        <v>0.65498424588498294</v>
      </c>
      <c r="BM254" s="8">
        <f t="shared" si="392"/>
        <v>0.71817671833578611</v>
      </c>
      <c r="BN254" s="8">
        <f t="shared" si="393"/>
        <v>0.25179392545789253</v>
      </c>
    </row>
    <row r="255" spans="1:66" x14ac:dyDescent="0.25">
      <c r="A255" t="s">
        <v>16</v>
      </c>
      <c r="B255" t="s">
        <v>434</v>
      </c>
      <c r="C255" t="s">
        <v>463</v>
      </c>
      <c r="D255" t="s">
        <v>498</v>
      </c>
      <c r="E255">
        <f>VLOOKUP(A255,home!$A$2:$E$405,3,FALSE)</f>
        <v>1.8472</v>
      </c>
      <c r="F255">
        <f>VLOOKUP(B255,home!$B$2:$E$405,3,FALSE)</f>
        <v>1.3533999999999999</v>
      </c>
      <c r="G255">
        <f>VLOOKUP(C255,away!$B$2:$E$405,4,FALSE)</f>
        <v>0.67669999999999997</v>
      </c>
      <c r="H255">
        <f>VLOOKUP(A255,away!$A$2:$E$405,3,FALSE)</f>
        <v>1.3056000000000001</v>
      </c>
      <c r="I255">
        <f>VLOOKUP(C255,away!$B$2:$E$405,3,FALSE)</f>
        <v>1.3404</v>
      </c>
      <c r="J255">
        <f>VLOOKUP(B255,home!$B$2:$E$405,4,FALSE)</f>
        <v>1.1489</v>
      </c>
      <c r="K255" s="3">
        <f t="shared" si="338"/>
        <v>1.6917503248159997</v>
      </c>
      <c r="L255" s="3">
        <f t="shared" si="339"/>
        <v>2.0106051471360002</v>
      </c>
      <c r="M255" s="5">
        <f t="shared" si="340"/>
        <v>2.4665359429494358E-2</v>
      </c>
      <c r="N255" s="5">
        <f t="shared" si="341"/>
        <v>4.1727629826550462E-2</v>
      </c>
      <c r="O255" s="5">
        <f t="shared" si="342"/>
        <v>4.9592298624900839E-2</v>
      </c>
      <c r="P255" s="5">
        <f t="shared" si="343"/>
        <v>8.3897787307048055E-2</v>
      </c>
      <c r="Q255" s="5">
        <f t="shared" si="344"/>
        <v>3.5296365656434285E-2</v>
      </c>
      <c r="R255" s="5">
        <f t="shared" si="345"/>
        <v>4.9855265436765613E-2</v>
      </c>
      <c r="S255" s="5">
        <f t="shared" si="346"/>
        <v>7.1343362491220877E-2</v>
      </c>
      <c r="T255" s="5">
        <f t="shared" si="347"/>
        <v>7.0967054464021129E-2</v>
      </c>
      <c r="U255" s="5">
        <f t="shared" si="348"/>
        <v>8.4342661496436114E-2</v>
      </c>
      <c r="V255" s="5">
        <f t="shared" si="349"/>
        <v>2.6963367025671515E-2</v>
      </c>
      <c r="W255" s="5">
        <f t="shared" si="350"/>
        <v>1.9904212688032327E-2</v>
      </c>
      <c r="X255" s="5">
        <f t="shared" si="351"/>
        <v>4.0019512480247481E-2</v>
      </c>
      <c r="Y255" s="5">
        <f t="shared" si="352"/>
        <v>4.0231718889329499E-2</v>
      </c>
      <c r="Z255" s="5">
        <f t="shared" si="353"/>
        <v>3.3413084432997495E-2</v>
      </c>
      <c r="AA255" s="5">
        <f t="shared" si="354"/>
        <v>5.652659644262794E-2</v>
      </c>
      <c r="AB255" s="5">
        <f t="shared" si="355"/>
        <v>4.7814443946279393E-2</v>
      </c>
      <c r="AC255" s="5">
        <f t="shared" si="356"/>
        <v>5.7321454159933276E-3</v>
      </c>
      <c r="AD255" s="5">
        <f t="shared" si="357"/>
        <v>8.4182395700463583E-3</v>
      </c>
      <c r="AE255" s="5">
        <f t="shared" si="358"/>
        <v>1.692575580935916E-2</v>
      </c>
      <c r="AF255" s="5">
        <f t="shared" si="359"/>
        <v>1.7015505874732294E-2</v>
      </c>
      <c r="AG255" s="5">
        <f t="shared" si="360"/>
        <v>1.1403821230953202E-2</v>
      </c>
      <c r="AH255" s="5">
        <f t="shared" si="361"/>
        <v>1.6795129885668635E-2</v>
      </c>
      <c r="AI255" s="5">
        <f t="shared" si="362"/>
        <v>2.8413166439406817E-2</v>
      </c>
      <c r="AJ255" s="5">
        <f t="shared" si="363"/>
        <v>2.403399177645878E-2</v>
      </c>
      <c r="AK255" s="5">
        <f t="shared" si="364"/>
        <v>1.3553171131483065E-2</v>
      </c>
      <c r="AL255" s="5">
        <f t="shared" si="365"/>
        <v>7.7990238625756322E-4</v>
      </c>
      <c r="AM255" s="5">
        <f t="shared" si="366"/>
        <v>2.8483119054009656E-3</v>
      </c>
      <c r="AN255" s="5">
        <f t="shared" si="367"/>
        <v>5.72683057764793E-3</v>
      </c>
      <c r="AO255" s="5">
        <f t="shared" si="368"/>
        <v>5.7571975180973813E-3</v>
      </c>
      <c r="AP255" s="5">
        <f t="shared" si="369"/>
        <v>3.8584836543217346E-3</v>
      </c>
      <c r="AQ255" s="5">
        <f t="shared" si="370"/>
        <v>1.9394717738798509E-3</v>
      </c>
      <c r="AR255" s="5">
        <f t="shared" si="371"/>
        <v>6.7536749189886025E-3</v>
      </c>
      <c r="AS255" s="5">
        <f t="shared" si="372"/>
        <v>1.1425531737900639E-2</v>
      </c>
      <c r="AT255" s="5">
        <f t="shared" si="373"/>
        <v>9.664573514394462E-3</v>
      </c>
      <c r="AU255" s="5">
        <f t="shared" si="374"/>
        <v>5.4500151273949781E-3</v>
      </c>
      <c r="AV255" s="5">
        <f t="shared" si="375"/>
        <v>2.305016215505642E-3</v>
      </c>
      <c r="AW255" s="5">
        <f t="shared" si="376"/>
        <v>7.3688685080715806E-5</v>
      </c>
      <c r="AX255" s="5">
        <f t="shared" si="377"/>
        <v>8.0310543185656052E-4</v>
      </c>
      <c r="AY255" s="5">
        <f t="shared" si="378"/>
        <v>1.6147279149836811E-3</v>
      </c>
      <c r="AZ255" s="5">
        <f t="shared" si="379"/>
        <v>1.6232901285451857E-3</v>
      </c>
      <c r="BA255" s="5">
        <f t="shared" si="380"/>
        <v>1.0879318292493368E-3</v>
      </c>
      <c r="BB255" s="5">
        <f t="shared" si="381"/>
        <v>5.4685033390545026E-4</v>
      </c>
      <c r="BC255" s="5">
        <f t="shared" si="382"/>
        <v>2.1990001921266765E-4</v>
      </c>
      <c r="BD255" s="5">
        <f t="shared" si="383"/>
        <v>2.2631622590336318E-3</v>
      </c>
      <c r="BE255" s="5">
        <f t="shared" si="384"/>
        <v>3.8287054868314583E-3</v>
      </c>
      <c r="BF255" s="5">
        <f t="shared" si="385"/>
        <v>3.2386068754859608E-3</v>
      </c>
      <c r="BG255" s="5">
        <f t="shared" si="386"/>
        <v>1.8263047445182341E-3</v>
      </c>
      <c r="BH255" s="5">
        <f t="shared" si="387"/>
        <v>7.7241291118793109E-4</v>
      </c>
      <c r="BI255" s="5">
        <f t="shared" si="388"/>
        <v>2.6134595867885089E-4</v>
      </c>
      <c r="BJ255" s="8">
        <f t="shared" si="389"/>
        <v>0.32793591757680696</v>
      </c>
      <c r="BK255" s="8">
        <f t="shared" si="390"/>
        <v>0.21499665197066936</v>
      </c>
      <c r="BL255" s="8">
        <f t="shared" si="391"/>
        <v>0.4187160749299475</v>
      </c>
      <c r="BM255" s="8">
        <f t="shared" si="392"/>
        <v>0.70848598339932478</v>
      </c>
      <c r="BN255" s="8">
        <f t="shared" si="393"/>
        <v>0.28503470628119365</v>
      </c>
    </row>
    <row r="256" spans="1:66" x14ac:dyDescent="0.25">
      <c r="A256" t="s">
        <v>16</v>
      </c>
      <c r="B256" t="s">
        <v>460</v>
      </c>
      <c r="C256" t="s">
        <v>216</v>
      </c>
      <c r="D256" t="s">
        <v>498</v>
      </c>
      <c r="E256">
        <f>VLOOKUP(A256,home!$A$2:$E$405,3,FALSE)</f>
        <v>1.8472</v>
      </c>
      <c r="F256">
        <f>VLOOKUP(B256,home!$B$2:$E$405,3,FALSE)</f>
        <v>0.40600000000000003</v>
      </c>
      <c r="G256">
        <f>VLOOKUP(C256,away!$B$2:$E$405,4,FALSE)</f>
        <v>1.3533999999999999</v>
      </c>
      <c r="H256">
        <f>VLOOKUP(A256,away!$A$2:$E$405,3,FALSE)</f>
        <v>1.3056000000000001</v>
      </c>
      <c r="I256">
        <f>VLOOKUP(C256,away!$B$2:$E$405,3,FALSE)</f>
        <v>1.3404</v>
      </c>
      <c r="J256">
        <f>VLOOKUP(B256,home!$B$2:$E$405,4,FALSE)</f>
        <v>0.76590000000000003</v>
      </c>
      <c r="K256" s="3">
        <f t="shared" si="338"/>
        <v>1.01500019488</v>
      </c>
      <c r="L256" s="3">
        <f t="shared" si="339"/>
        <v>1.3403450972160003</v>
      </c>
      <c r="M256" s="5">
        <f t="shared" si="340"/>
        <v>9.4860746213120489E-2</v>
      </c>
      <c r="N256" s="5">
        <f t="shared" si="341"/>
        <v>9.628367589277953E-2</v>
      </c>
      <c r="O256" s="5">
        <f t="shared" si="342"/>
        <v>0.1271461361050073</v>
      </c>
      <c r="P256" s="5">
        <f t="shared" si="343"/>
        <v>0.12905335292482142</v>
      </c>
      <c r="Q256" s="5">
        <f t="shared" si="344"/>
        <v>4.886397489746698E-2</v>
      </c>
      <c r="R256" s="5">
        <f t="shared" si="345"/>
        <v>8.5209850079152424E-2</v>
      </c>
      <c r="S256" s="5">
        <f t="shared" si="346"/>
        <v>4.3892675753680034E-2</v>
      </c>
      <c r="T256" s="5">
        <f t="shared" si="347"/>
        <v>6.5494589184305577E-2</v>
      </c>
      <c r="U256" s="5">
        <f t="shared" si="348"/>
        <v>8.6488014436035307E-2</v>
      </c>
      <c r="V256" s="5">
        <f t="shared" si="349"/>
        <v>6.6348682451598685E-3</v>
      </c>
      <c r="W256" s="5">
        <f t="shared" si="350"/>
        <v>1.6532314681180143E-2</v>
      </c>
      <c r="X256" s="5">
        <f t="shared" si="351"/>
        <v>2.2159006928551904E-2</v>
      </c>
      <c r="Y256" s="5">
        <f t="shared" si="352"/>
        <v>1.4850358147929964E-2</v>
      </c>
      <c r="Z256" s="5">
        <f t="shared" si="353"/>
        <v>3.8070201596034109E-2</v>
      </c>
      <c r="AA256" s="5">
        <f t="shared" si="354"/>
        <v>3.8641262039095514E-2</v>
      </c>
      <c r="AB256" s="5">
        <f t="shared" si="355"/>
        <v>1.9610444250045541E-2</v>
      </c>
      <c r="AC256" s="5">
        <f t="shared" si="356"/>
        <v>5.6415062831191673E-4</v>
      </c>
      <c r="AD256" s="5">
        <f t="shared" si="357"/>
        <v>4.1950756558038317E-3</v>
      </c>
      <c r="AE256" s="5">
        <f t="shared" si="358"/>
        <v>5.6228490877068627E-3</v>
      </c>
      <c r="AF256" s="5">
        <f t="shared" si="359"/>
        <v>3.7682791035466771E-3</v>
      </c>
      <c r="AG256" s="5">
        <f t="shared" si="360"/>
        <v>1.6835981404600972E-3</v>
      </c>
      <c r="AH256" s="5">
        <f t="shared" si="361"/>
        <v>1.275680201481727E-2</v>
      </c>
      <c r="AI256" s="5">
        <f t="shared" si="362"/>
        <v>1.2948156531085107E-2</v>
      </c>
      <c r="AJ256" s="5">
        <f t="shared" si="363"/>
        <v>6.5711907011940631E-3</v>
      </c>
      <c r="AK256" s="5">
        <f t="shared" si="364"/>
        <v>2.2232532807685396E-3</v>
      </c>
      <c r="AL256" s="5">
        <f t="shared" si="365"/>
        <v>3.0699960961609046E-5</v>
      </c>
      <c r="AM256" s="5">
        <f t="shared" si="366"/>
        <v>8.5160052163544696E-4</v>
      </c>
      <c r="AN256" s="5">
        <f t="shared" si="367"/>
        <v>1.1414385839606596E-3</v>
      </c>
      <c r="AO256" s="5">
        <f t="shared" si="368"/>
        <v>7.649608048924221E-4</v>
      </c>
      <c r="AP256" s="5">
        <f t="shared" si="369"/>
        <v>3.4177048813332101E-4</v>
      </c>
      <c r="AQ256" s="5">
        <f t="shared" si="370"/>
        <v>1.1452259953565403E-4</v>
      </c>
      <c r="AR256" s="5">
        <f t="shared" si="371"/>
        <v>3.4197034073431033E-3</v>
      </c>
      <c r="AS256" s="5">
        <f t="shared" si="372"/>
        <v>3.4709996248850506E-3</v>
      </c>
      <c r="AT256" s="5">
        <f t="shared" si="373"/>
        <v>1.7615326478433661E-3</v>
      </c>
      <c r="AU256" s="5">
        <f t="shared" si="374"/>
        <v>5.9598532694949986E-4</v>
      </c>
      <c r="AV256" s="5">
        <f t="shared" si="375"/>
        <v>1.5123130574984069E-4</v>
      </c>
      <c r="AW256" s="5">
        <f t="shared" si="376"/>
        <v>1.1601605086399266E-6</v>
      </c>
      <c r="AX256" s="5">
        <f t="shared" si="377"/>
        <v>1.4406244923664797E-4</v>
      </c>
      <c r="AY256" s="5">
        <f t="shared" si="378"/>
        <v>1.9309339752727E-4</v>
      </c>
      <c r="AZ256" s="5">
        <f t="shared" si="379"/>
        <v>1.2940589434022828E-4</v>
      </c>
      <c r="BA256" s="5">
        <f t="shared" si="380"/>
        <v>5.7816185343258892E-5</v>
      </c>
      <c r="BB256" s="5">
        <f t="shared" si="381"/>
        <v>1.9373410141142161E-5</v>
      </c>
      <c r="BC256" s="5">
        <f t="shared" si="382"/>
        <v>5.1934110598069256E-6</v>
      </c>
      <c r="BD256" s="5">
        <f t="shared" si="383"/>
        <v>7.6393044932752941E-4</v>
      </c>
      <c r="BE256" s="5">
        <f t="shared" si="384"/>
        <v>7.7538955494220831E-4</v>
      </c>
      <c r="BF256" s="5">
        <f t="shared" si="385"/>
        <v>3.9351027468712886E-4</v>
      </c>
      <c r="BG256" s="5">
        <f t="shared" si="386"/>
        <v>1.331376684982394E-4</v>
      </c>
      <c r="BH256" s="5">
        <f t="shared" si="387"/>
        <v>3.3783689867895453E-5</v>
      </c>
      <c r="BI256" s="5">
        <f t="shared" si="388"/>
        <v>6.8580903599358764E-6</v>
      </c>
      <c r="BJ256" s="8">
        <f t="shared" si="389"/>
        <v>0.28321695946553743</v>
      </c>
      <c r="BK256" s="8">
        <f t="shared" si="390"/>
        <v>0.27522958712358264</v>
      </c>
      <c r="BL256" s="8">
        <f t="shared" si="391"/>
        <v>0.40310117147765495</v>
      </c>
      <c r="BM256" s="8">
        <f t="shared" si="392"/>
        <v>0.41800825031344246</v>
      </c>
      <c r="BN256" s="8">
        <f t="shared" si="393"/>
        <v>0.58141773611234815</v>
      </c>
    </row>
    <row r="257" spans="1:66" s="14" customFormat="1" x14ac:dyDescent="0.25">
      <c r="A257" t="s">
        <v>56</v>
      </c>
      <c r="B257" t="s">
        <v>80</v>
      </c>
      <c r="C257" t="s">
        <v>217</v>
      </c>
      <c r="D257" t="s">
        <v>498</v>
      </c>
      <c r="E257">
        <f>VLOOKUP(A257,home!$A$2:$E$405,3,FALSE)</f>
        <v>1.5570999999999999</v>
      </c>
      <c r="F257">
        <f>VLOOKUP(B257,home!$B$2:$E$405,3,FALSE)</f>
        <v>0.85629999999999995</v>
      </c>
      <c r="G257">
        <f>VLOOKUP(C257,away!$B$2:$E$405,4,FALSE)</f>
        <v>1.2844</v>
      </c>
      <c r="H257">
        <f>VLOOKUP(A257,away!$A$2:$E$405,3,FALSE)</f>
        <v>1.4857</v>
      </c>
      <c r="I257">
        <f>VLOOKUP(C257,away!$B$2:$E$405,3,FALSE)</f>
        <v>0.44869999999999999</v>
      </c>
      <c r="J257">
        <f>VLOOKUP(B257,home!$B$2:$E$405,4,FALSE)</f>
        <v>0.67310000000000003</v>
      </c>
      <c r="K257" s="3">
        <f t="shared" si="338"/>
        <v>1.7125479712119998</v>
      </c>
      <c r="L257" s="3">
        <f t="shared" si="339"/>
        <v>0.44871106942900002</v>
      </c>
      <c r="M257" s="5">
        <f t="shared" si="340"/>
        <v>0.11518001339112831</v>
      </c>
      <c r="N257" s="5">
        <f t="shared" si="341"/>
        <v>0.19725129825714774</v>
      </c>
      <c r="O257" s="5">
        <f t="shared" si="342"/>
        <v>5.1682546985579725E-2</v>
      </c>
      <c r="P257" s="5">
        <f t="shared" si="343"/>
        <v>8.8508840987223406E-2</v>
      </c>
      <c r="Q257" s="5">
        <f t="shared" si="344"/>
        <v>0.16890115532460573</v>
      </c>
      <c r="R257" s="5">
        <f t="shared" si="345"/>
        <v>1.1595265464357008E-2</v>
      </c>
      <c r="S257" s="5">
        <f t="shared" si="346"/>
        <v>1.7003416439750552E-2</v>
      </c>
      <c r="T257" s="5">
        <f t="shared" si="347"/>
        <v>7.5787818033497489E-2</v>
      </c>
      <c r="U257" s="5">
        <f t="shared" si="348"/>
        <v>1.9857448346649161E-2</v>
      </c>
      <c r="V257" s="5">
        <f t="shared" si="349"/>
        <v>1.4517880293026422E-3</v>
      </c>
      <c r="W257" s="5">
        <f t="shared" si="350"/>
        <v>9.6417110295505482E-2</v>
      </c>
      <c r="X257" s="5">
        <f t="shared" si="351"/>
        <v>4.3263424671950115E-2</v>
      </c>
      <c r="Y257" s="5">
        <f t="shared" si="352"/>
        <v>9.7063887758558585E-3</v>
      </c>
      <c r="Z257" s="5">
        <f t="shared" si="353"/>
        <v>1.7343079889415953E-3</v>
      </c>
      <c r="AA257" s="5">
        <f t="shared" si="354"/>
        <v>2.9700856279186922E-3</v>
      </c>
      <c r="AB257" s="5">
        <f t="shared" si="355"/>
        <v>2.5432070582090379E-3</v>
      </c>
      <c r="AC257" s="5">
        <f t="shared" si="356"/>
        <v>6.9725679856210703E-5</v>
      </c>
      <c r="AD257" s="5">
        <f t="shared" si="357"/>
        <v>4.1279731656672904E-2</v>
      </c>
      <c r="AE257" s="5">
        <f t="shared" si="358"/>
        <v>1.8522672537407844E-2</v>
      </c>
      <c r="AF257" s="5">
        <f t="shared" si="359"/>
        <v>4.1556641014717207E-3</v>
      </c>
      <c r="AG257" s="5">
        <f t="shared" si="360"/>
        <v>6.2156416105302705E-4</v>
      </c>
      <c r="AH257" s="5">
        <f t="shared" si="361"/>
        <v>1.9455079810931029E-4</v>
      </c>
      <c r="AI257" s="5">
        <f t="shared" si="362"/>
        <v>3.331775745997747E-4</v>
      </c>
      <c r="AJ257" s="5">
        <f t="shared" si="363"/>
        <v>2.8529128971708947E-4</v>
      </c>
      <c r="AK257" s="5">
        <f t="shared" si="364"/>
        <v>1.6285833980315216E-4</v>
      </c>
      <c r="AL257" s="5">
        <f t="shared" si="365"/>
        <v>2.1431979140904486E-6</v>
      </c>
      <c r="AM257" s="5">
        <f t="shared" si="366"/>
        <v>1.4138704140162184E-2</v>
      </c>
      <c r="AN257" s="5">
        <f t="shared" si="367"/>
        <v>6.3441930550724038E-3</v>
      </c>
      <c r="AO257" s="5">
        <f t="shared" si="368"/>
        <v>1.4233548252027865E-3</v>
      </c>
      <c r="AP257" s="5">
        <f t="shared" si="369"/>
        <v>2.1289168859788999E-4</v>
      </c>
      <c r="AQ257" s="5">
        <f t="shared" si="370"/>
        <v>2.3881714315826203E-5</v>
      </c>
      <c r="AR257" s="5">
        <f t="shared" si="371"/>
        <v>1.7459419335578831E-5</v>
      </c>
      <c r="AS257" s="5">
        <f t="shared" si="372"/>
        <v>2.9900093161685087E-5</v>
      </c>
      <c r="AT257" s="5">
        <f t="shared" si="373"/>
        <v>2.5602671941546796E-5</v>
      </c>
      <c r="AU257" s="5">
        <f t="shared" si="374"/>
        <v>1.4615267963700787E-5</v>
      </c>
      <c r="AV257" s="5">
        <f t="shared" si="375"/>
        <v>6.2573368749888829E-6</v>
      </c>
      <c r="AW257" s="5">
        <f t="shared" si="376"/>
        <v>4.5747704397054541E-8</v>
      </c>
      <c r="AX257" s="5">
        <f t="shared" si="377"/>
        <v>4.0355348484669091E-3</v>
      </c>
      <c r="AY257" s="5">
        <f t="shared" si="378"/>
        <v>1.8107891575735845E-3</v>
      </c>
      <c r="AZ257" s="5">
        <f t="shared" si="379"/>
        <v>4.0626056970264051E-4</v>
      </c>
      <c r="BA257" s="5">
        <f t="shared" si="380"/>
        <v>6.0764538232702232E-5</v>
      </c>
      <c r="BB257" s="5">
        <f t="shared" si="381"/>
        <v>6.8164302334387914E-6</v>
      </c>
      <c r="BC257" s="5">
        <f t="shared" si="382"/>
        <v>6.1172153994689802E-7</v>
      </c>
      <c r="BD257" s="5">
        <f t="shared" si="383"/>
        <v>1.3057057869461558E-6</v>
      </c>
      <c r="BE257" s="5">
        <f t="shared" si="384"/>
        <v>2.2360837964344065E-6</v>
      </c>
      <c r="BF257" s="5">
        <f t="shared" si="385"/>
        <v>1.9147003845218851E-6</v>
      </c>
      <c r="BG257" s="5">
        <f t="shared" si="386"/>
        <v>1.0930054196639301E-6</v>
      </c>
      <c r="BH257" s="5">
        <f t="shared" si="387"/>
        <v>4.6795605349229623E-7</v>
      </c>
      <c r="BI257" s="5">
        <f t="shared" si="388"/>
        <v>1.6027943800492113E-7</v>
      </c>
      <c r="BJ257" s="8">
        <f t="shared" si="389"/>
        <v>0.68437063050426805</v>
      </c>
      <c r="BK257" s="8">
        <f t="shared" si="390"/>
        <v>0.22402671688274881</v>
      </c>
      <c r="BL257" s="8">
        <f t="shared" si="391"/>
        <v>8.9725444005099506E-2</v>
      </c>
      <c r="BM257" s="8">
        <f t="shared" si="392"/>
        <v>0.36492723556114703</v>
      </c>
      <c r="BN257" s="8">
        <f t="shared" si="393"/>
        <v>0.63311912041004181</v>
      </c>
    </row>
    <row r="258" spans="1:66" x14ac:dyDescent="0.25">
      <c r="A258" t="s">
        <v>67</v>
      </c>
      <c r="B258" t="s">
        <v>59</v>
      </c>
      <c r="C258" t="s">
        <v>58</v>
      </c>
      <c r="D258" t="s">
        <v>498</v>
      </c>
      <c r="E258">
        <f>VLOOKUP(A258,home!$A$2:$E$405,3,FALSE)</f>
        <v>1.5417000000000001</v>
      </c>
      <c r="F258">
        <f>VLOOKUP(B258,home!$B$2:$E$405,3,FALSE)</f>
        <v>0.90810000000000002</v>
      </c>
      <c r="G258">
        <f>VLOOKUP(C258,away!$B$2:$E$405,4,FALSE)</f>
        <v>0.64859999999999995</v>
      </c>
      <c r="H258">
        <f>VLOOKUP(A258,away!$A$2:$E$405,3,FALSE)</f>
        <v>1.2666999999999999</v>
      </c>
      <c r="I258">
        <f>VLOOKUP(C258,away!$B$2:$E$405,3,FALSE)</f>
        <v>1.2630999999999999</v>
      </c>
      <c r="J258">
        <f>VLOOKUP(B258,home!$B$2:$E$405,4,FALSE)</f>
        <v>0.47370000000000001</v>
      </c>
      <c r="K258" s="3">
        <f t="shared" si="338"/>
        <v>0.90805152562199998</v>
      </c>
      <c r="L258" s="3">
        <f t="shared" si="339"/>
        <v>0.75790520634899994</v>
      </c>
      <c r="M258" s="5">
        <f t="shared" si="340"/>
        <v>0.18900973978978552</v>
      </c>
      <c r="N258" s="5">
        <f t="shared" si="341"/>
        <v>0.171630582573532</v>
      </c>
      <c r="O258" s="5">
        <f t="shared" si="342"/>
        <v>0.14325146583734819</v>
      </c>
      <c r="P258" s="5">
        <f t="shared" si="343"/>
        <v>0.13007971210119185</v>
      </c>
      <c r="Q258" s="5">
        <f t="shared" si="344"/>
        <v>7.792470617464417E-2</v>
      </c>
      <c r="R258" s="5">
        <f t="shared" si="345"/>
        <v>5.4285515887626049E-2</v>
      </c>
      <c r="S258" s="5">
        <f t="shared" si="346"/>
        <v>2.238076661968319E-2</v>
      </c>
      <c r="T258" s="5">
        <f t="shared" si="347"/>
        <v>5.9059540512978882E-2</v>
      </c>
      <c r="U258" s="5">
        <f t="shared" si="348"/>
        <v>4.9294045520936157E-2</v>
      </c>
      <c r="V258" s="5">
        <f t="shared" si="349"/>
        <v>1.711424843167842E-3</v>
      </c>
      <c r="W258" s="5">
        <f t="shared" si="350"/>
        <v>2.3586549441843914E-2</v>
      </c>
      <c r="X258" s="5">
        <f t="shared" si="351"/>
        <v>1.7876368621781602E-2</v>
      </c>
      <c r="Y258" s="5">
        <f t="shared" si="352"/>
        <v>6.7742964245310865E-3</v>
      </c>
      <c r="Z258" s="5">
        <f t="shared" si="353"/>
        <v>1.3714425040191047E-2</v>
      </c>
      <c r="AA258" s="5">
        <f t="shared" si="354"/>
        <v>1.2453404580774039E-2</v>
      </c>
      <c r="AB258" s="5">
        <f t="shared" si="355"/>
        <v>5.654166514379934E-3</v>
      </c>
      <c r="AC258" s="5">
        <f t="shared" si="356"/>
        <v>7.361447719893212E-5</v>
      </c>
      <c r="AD258" s="5">
        <f t="shared" si="357"/>
        <v>5.3544505512062726E-3</v>
      </c>
      <c r="AE258" s="5">
        <f t="shared" si="358"/>
        <v>4.0581659498975069E-3</v>
      </c>
      <c r="AF258" s="5">
        <f t="shared" si="359"/>
        <v>1.5378525508277776E-3</v>
      </c>
      <c r="AG258" s="5">
        <f t="shared" si="360"/>
        <v>3.8851548495648765E-4</v>
      </c>
      <c r="AH258" s="5">
        <f t="shared" si="361"/>
        <v>2.5985585350109712E-3</v>
      </c>
      <c r="AI258" s="5">
        <f t="shared" si="362"/>
        <v>2.359625042134782E-3</v>
      </c>
      <c r="AJ258" s="5">
        <f t="shared" si="363"/>
        <v>1.0713305597031821E-3</v>
      </c>
      <c r="AK258" s="5">
        <f t="shared" si="364"/>
        <v>3.2427444972798195E-4</v>
      </c>
      <c r="AL258" s="5">
        <f t="shared" si="365"/>
        <v>2.0265093240521653E-6</v>
      </c>
      <c r="AM258" s="5">
        <f t="shared" si="366"/>
        <v>9.7242339837808338E-4</v>
      </c>
      <c r="AN258" s="5">
        <f t="shared" si="367"/>
        <v>7.3700475640633707E-4</v>
      </c>
      <c r="AO258" s="5">
        <f t="shared" si="368"/>
        <v>2.7928987099216967E-4</v>
      </c>
      <c r="AP258" s="5">
        <f t="shared" si="369"/>
        <v>7.0558415768501995E-5</v>
      </c>
      <c r="AQ258" s="5">
        <f t="shared" si="370"/>
        <v>1.3369147665671254E-5</v>
      </c>
      <c r="AR258" s="5">
        <f t="shared" si="371"/>
        <v>3.9389220853748921E-4</v>
      </c>
      <c r="AS258" s="5">
        <f t="shared" si="372"/>
        <v>3.5767442089308605E-4</v>
      </c>
      <c r="AT258" s="5">
        <f t="shared" si="373"/>
        <v>1.6239340178396603E-4</v>
      </c>
      <c r="AU258" s="5">
        <f t="shared" si="374"/>
        <v>4.9153858746958934E-5</v>
      </c>
      <c r="AV258" s="5">
        <f t="shared" si="375"/>
        <v>1.1158559106346084E-5</v>
      </c>
      <c r="AW258" s="5">
        <f t="shared" si="376"/>
        <v>3.8741059019890224E-8</v>
      </c>
      <c r="AX258" s="5">
        <f t="shared" si="377"/>
        <v>1.4716842507462468E-4</v>
      </c>
      <c r="AY258" s="5">
        <f t="shared" si="378"/>
        <v>1.1153971557424075E-4</v>
      </c>
      <c r="AZ258" s="5">
        <f t="shared" si="379"/>
        <v>4.2268265574201854E-5</v>
      </c>
      <c r="BA258" s="5">
        <f t="shared" si="380"/>
        <v>1.0678446180676597E-5</v>
      </c>
      <c r="BB258" s="5">
        <f t="shared" si="381"/>
        <v>2.023312489013096E-6</v>
      </c>
      <c r="BC258" s="5">
        <f t="shared" si="382"/>
        <v>3.0669581389879594E-7</v>
      </c>
      <c r="BD258" s="5">
        <f t="shared" si="383"/>
        <v>4.9755492598478156E-5</v>
      </c>
      <c r="BE258" s="5">
        <f t="shared" si="384"/>
        <v>4.5180550962122223E-5</v>
      </c>
      <c r="BF258" s="5">
        <f t="shared" si="385"/>
        <v>2.0513134114798794E-5</v>
      </c>
      <c r="BG258" s="5">
        <f t="shared" si="386"/>
        <v>6.2089942427439154E-6</v>
      </c>
      <c r="BH258" s="5">
        <f t="shared" si="387"/>
        <v>1.4095216736754562E-6</v>
      </c>
      <c r="BI258" s="5">
        <f t="shared" si="388"/>
        <v>2.5598366123565466E-7</v>
      </c>
      <c r="BJ258" s="8">
        <f t="shared" si="389"/>
        <v>0.3705776587361172</v>
      </c>
      <c r="BK258" s="8">
        <f t="shared" si="390"/>
        <v>0.34336882405592567</v>
      </c>
      <c r="BL258" s="8">
        <f t="shared" si="391"/>
        <v>0.27238998305396217</v>
      </c>
      <c r="BM258" s="8">
        <f t="shared" si="392"/>
        <v>0.23375766754755306</v>
      </c>
      <c r="BN258" s="8">
        <f t="shared" si="393"/>
        <v>0.76618172236412785</v>
      </c>
    </row>
    <row r="259" spans="1:66" x14ac:dyDescent="0.25">
      <c r="A259" t="s">
        <v>19</v>
      </c>
      <c r="B259" t="s">
        <v>234</v>
      </c>
      <c r="C259" t="s">
        <v>133</v>
      </c>
      <c r="D259" t="s">
        <v>498</v>
      </c>
      <c r="E259">
        <f>VLOOKUP(A259,home!$A$2:$E$405,3,FALSE)</f>
        <v>1.5713999999999999</v>
      </c>
      <c r="F259">
        <f>VLOOKUP(B259,home!$B$2:$E$405,3,FALSE)</f>
        <v>0.84850000000000003</v>
      </c>
      <c r="G259">
        <f>VLOOKUP(C259,away!$B$2:$E$405,4,FALSE)</f>
        <v>1.5909</v>
      </c>
      <c r="H259">
        <f>VLOOKUP(A259,away!$A$2:$E$405,3,FALSE)</f>
        <v>1.2062999999999999</v>
      </c>
      <c r="I259">
        <f>VLOOKUP(C259,away!$B$2:$E$405,3,FALSE)</f>
        <v>1.0362</v>
      </c>
      <c r="J259">
        <f>VLOOKUP(B259,home!$B$2:$E$405,4,FALSE)</f>
        <v>1.3815999999999999</v>
      </c>
      <c r="K259" s="3">
        <f t="shared" si="338"/>
        <v>2.1211993106100002</v>
      </c>
      <c r="L259" s="3">
        <f t="shared" si="339"/>
        <v>1.7269558716960001</v>
      </c>
      <c r="M259" s="5">
        <f t="shared" si="340"/>
        <v>2.1319029906180544E-2</v>
      </c>
      <c r="N259" s="5">
        <f t="shared" si="341"/>
        <v>4.522191153986415E-2</v>
      </c>
      <c r="O259" s="5">
        <f t="shared" si="342"/>
        <v>3.6817023875341116E-2</v>
      </c>
      <c r="P259" s="5">
        <f t="shared" si="343"/>
        <v>7.8096245663085498E-2</v>
      </c>
      <c r="Q259" s="5">
        <f t="shared" si="344"/>
        <v>4.7962343791413134E-2</v>
      </c>
      <c r="R259" s="5">
        <f t="shared" si="345"/>
        <v>3.1790687779946085E-2</v>
      </c>
      <c r="S259" s="5">
        <f t="shared" si="346"/>
        <v>7.1520885489504027E-2</v>
      </c>
      <c r="T259" s="5">
        <f t="shared" si="347"/>
        <v>8.2828851230883099E-2</v>
      </c>
      <c r="U259" s="5">
        <f t="shared" si="348"/>
        <v>6.7434385002639388E-2</v>
      </c>
      <c r="V259" s="5">
        <f t="shared" si="349"/>
        <v>2.9110729646028233E-2</v>
      </c>
      <c r="W259" s="5">
        <f t="shared" si="350"/>
        <v>3.391256352852845E-2</v>
      </c>
      <c r="X259" s="5">
        <f t="shared" si="351"/>
        <v>5.8565500709855826E-2</v>
      </c>
      <c r="Y259" s="5">
        <f t="shared" si="352"/>
        <v>5.0570017664850891E-2</v>
      </c>
      <c r="Z259" s="5">
        <f t="shared" si="353"/>
        <v>1.830037164227739E-2</v>
      </c>
      <c r="AA259" s="5">
        <f t="shared" si="354"/>
        <v>3.8818735711505598E-2</v>
      </c>
      <c r="AB259" s="5">
        <f t="shared" si="355"/>
        <v>4.1171137714998744E-2</v>
      </c>
      <c r="AC259" s="5">
        <f t="shared" si="356"/>
        <v>6.6649335824398859E-3</v>
      </c>
      <c r="AD259" s="5">
        <f t="shared" si="357"/>
        <v>1.7983826594433101E-2</v>
      </c>
      <c r="AE259" s="5">
        <f t="shared" si="358"/>
        <v>3.1057274932818926E-2</v>
      </c>
      <c r="AF259" s="5">
        <f t="shared" si="359"/>
        <v>2.681727165205432E-2</v>
      </c>
      <c r="AG259" s="5">
        <f t="shared" si="360"/>
        <v>1.5437414914127302E-2</v>
      </c>
      <c r="AH259" s="5">
        <f t="shared" si="361"/>
        <v>7.9009835654624775E-3</v>
      </c>
      <c r="AI259" s="5">
        <f t="shared" si="362"/>
        <v>1.6759560892199949E-2</v>
      </c>
      <c r="AJ259" s="5">
        <f t="shared" si="363"/>
        <v>1.777518450533043E-2</v>
      </c>
      <c r="AK259" s="5">
        <f t="shared" si="364"/>
        <v>1.2568236372890819E-2</v>
      </c>
      <c r="AL259" s="5">
        <f t="shared" si="365"/>
        <v>9.7660408127946715E-4</v>
      </c>
      <c r="AM259" s="5">
        <f t="shared" si="366"/>
        <v>7.6294561148482591E-3</v>
      </c>
      <c r="AN259" s="5">
        <f t="shared" si="367"/>
        <v>1.3175734035384154E-2</v>
      </c>
      <c r="AO259" s="5">
        <f t="shared" si="368"/>
        <v>1.1376955628155749E-2</v>
      </c>
      <c r="AP259" s="5">
        <f t="shared" si="369"/>
        <v>6.5491667746894761E-3</v>
      </c>
      <c r="AQ259" s="5">
        <f t="shared" si="370"/>
        <v>2.8275305040665862E-3</v>
      </c>
      <c r="AR259" s="5">
        <f t="shared" si="371"/>
        <v>2.7289299921098012E-3</v>
      </c>
      <c r="AS259" s="5">
        <f t="shared" si="372"/>
        <v>5.7886044179662642E-3</v>
      </c>
      <c r="AT259" s="5">
        <f t="shared" si="373"/>
        <v>6.1393918503920217E-3</v>
      </c>
      <c r="AU259" s="5">
        <f t="shared" si="374"/>
        <v>4.3409579202054027E-3</v>
      </c>
      <c r="AV259" s="5">
        <f t="shared" si="375"/>
        <v>2.3020092369316807E-3</v>
      </c>
      <c r="AW259" s="5">
        <f t="shared" si="376"/>
        <v>9.9375368421251423E-5</v>
      </c>
      <c r="AX259" s="5">
        <f t="shared" si="377"/>
        <v>2.6972661751908955E-3</v>
      </c>
      <c r="AY259" s="5">
        <f t="shared" si="378"/>
        <v>4.6580596587729286E-3</v>
      </c>
      <c r="AZ259" s="5">
        <f t="shared" si="379"/>
        <v>4.0221317392140883E-3</v>
      </c>
      <c r="BA259" s="5">
        <f t="shared" si="380"/>
        <v>2.3153480079235382E-3</v>
      </c>
      <c r="BB259" s="5">
        <f t="shared" si="381"/>
        <v>9.996259593257977E-4</v>
      </c>
      <c r="BC259" s="5">
        <f t="shared" si="382"/>
        <v>3.4526198399148625E-4</v>
      </c>
      <c r="BD259" s="5">
        <f t="shared" si="383"/>
        <v>7.85456945553558E-4</v>
      </c>
      <c r="BE259" s="5">
        <f t="shared" si="384"/>
        <v>1.6661107314220438E-3</v>
      </c>
      <c r="BF259" s="5">
        <f t="shared" si="385"/>
        <v>1.7670764674461816E-3</v>
      </c>
      <c r="BG259" s="5">
        <f t="shared" si="386"/>
        <v>1.2494404615139981E-3</v>
      </c>
      <c r="BH259" s="5">
        <f t="shared" si="387"/>
        <v>6.6257806140293356E-4</v>
      </c>
      <c r="BI259" s="5">
        <f t="shared" si="388"/>
        <v>2.8109202541464271E-4</v>
      </c>
      <c r="BJ259" s="8">
        <f t="shared" si="389"/>
        <v>0.46695351314039213</v>
      </c>
      <c r="BK259" s="8">
        <f t="shared" si="390"/>
        <v>0.21234648802729059</v>
      </c>
      <c r="BL259" s="8">
        <f t="shared" si="391"/>
        <v>0.2987475835306731</v>
      </c>
      <c r="BM259" s="8">
        <f t="shared" si="392"/>
        <v>0.73058202949445128</v>
      </c>
      <c r="BN259" s="8">
        <f t="shared" si="393"/>
        <v>0.2612072425558305</v>
      </c>
    </row>
    <row r="260" spans="1:66" x14ac:dyDescent="0.25">
      <c r="A260" t="s">
        <v>421</v>
      </c>
      <c r="B260" t="s">
        <v>425</v>
      </c>
      <c r="C260" t="s">
        <v>426</v>
      </c>
      <c r="D260" t="s">
        <v>498</v>
      </c>
      <c r="E260">
        <f>VLOOKUP(A260,home!$A$2:$E$405,3,FALSE)</f>
        <v>1.8261000000000001</v>
      </c>
      <c r="F260">
        <f>VLOOKUP(B260,home!$B$2:$E$405,3,FALSE)</f>
        <v>0.91269999999999996</v>
      </c>
      <c r="G260">
        <f>VLOOKUP(C260,away!$B$2:$E$405,4,FALSE)</f>
        <v>1.2321</v>
      </c>
      <c r="H260">
        <f>VLOOKUP(A260,away!$A$2:$E$405,3,FALSE)</f>
        <v>1.1521999999999999</v>
      </c>
      <c r="I260">
        <f>VLOOKUP(C260,away!$B$2:$E$405,3,FALSE)</f>
        <v>0.65090000000000003</v>
      </c>
      <c r="J260">
        <f>VLOOKUP(B260,home!$B$2:$E$405,4,FALSE)</f>
        <v>2.0251000000000001</v>
      </c>
      <c r="K260" s="3">
        <f t="shared" si="338"/>
        <v>2.0535182391869999</v>
      </c>
      <c r="L260" s="3">
        <f t="shared" si="339"/>
        <v>1.5187581311980001</v>
      </c>
      <c r="M260" s="5">
        <f t="shared" si="340"/>
        <v>2.8091833423371671E-2</v>
      </c>
      <c r="N260" s="5">
        <f t="shared" si="341"/>
        <v>5.7687092307096705E-2</v>
      </c>
      <c r="O260" s="5">
        <f t="shared" si="342"/>
        <v>4.2664700432005487E-2</v>
      </c>
      <c r="P260" s="5">
        <f t="shared" si="343"/>
        <v>8.7612740506572723E-2</v>
      </c>
      <c r="Q260" s="5">
        <f t="shared" si="344"/>
        <v>5.923074810914359E-2</v>
      </c>
      <c r="R260" s="5">
        <f t="shared" si="345"/>
        <v>3.2398680348117583E-2</v>
      </c>
      <c r="S260" s="5">
        <f t="shared" si="346"/>
        <v>6.831159952598384E-2</v>
      </c>
      <c r="T260" s="5">
        <f t="shared" si="347"/>
        <v>8.9957180307702403E-2</v>
      </c>
      <c r="U260" s="5">
        <f t="shared" si="348"/>
        <v>6.6531281020448876E-2</v>
      </c>
      <c r="V260" s="5">
        <f t="shared" si="349"/>
        <v>2.3672227490695252E-2</v>
      </c>
      <c r="W260" s="5">
        <f t="shared" si="350"/>
        <v>4.0543807187605752E-2</v>
      </c>
      <c r="X260" s="5">
        <f t="shared" si="351"/>
        <v>6.1576236835900161E-2</v>
      </c>
      <c r="Y260" s="5">
        <f t="shared" si="352"/>
        <v>4.6759705191548602E-2</v>
      </c>
      <c r="Z260" s="5">
        <f t="shared" si="353"/>
        <v>1.6401919739596139E-2</v>
      </c>
      <c r="AA260" s="5">
        <f t="shared" si="354"/>
        <v>3.3681641342941958E-2</v>
      </c>
      <c r="AB260" s="5">
        <f t="shared" si="355"/>
        <v>3.4582932411743122E-2</v>
      </c>
      <c r="AC260" s="5">
        <f t="shared" si="356"/>
        <v>4.6143052793533069E-3</v>
      </c>
      <c r="AD260" s="5">
        <f t="shared" si="357"/>
        <v>2.0814361886457355E-2</v>
      </c>
      <c r="AE260" s="5">
        <f t="shared" si="358"/>
        <v>3.1611981360754854E-2</v>
      </c>
      <c r="AF260" s="5">
        <f t="shared" si="359"/>
        <v>2.4005476867463033E-2</v>
      </c>
      <c r="AG260" s="5">
        <f t="shared" si="360"/>
        <v>1.2152837728581655E-2</v>
      </c>
      <c r="AH260" s="5">
        <f t="shared" si="361"/>
        <v>6.2276372429421571E-3</v>
      </c>
      <c r="AI260" s="5">
        <f t="shared" si="362"/>
        <v>1.278856666542196E-2</v>
      </c>
      <c r="AJ260" s="5">
        <f t="shared" si="363"/>
        <v>1.3130777450251435E-2</v>
      </c>
      <c r="AK260" s="5">
        <f t="shared" si="364"/>
        <v>8.9880969962655623E-3</v>
      </c>
      <c r="AL260" s="5">
        <f t="shared" si="365"/>
        <v>5.756433550851769E-4</v>
      </c>
      <c r="AM260" s="5">
        <f t="shared" si="366"/>
        <v>8.5485343541757807E-3</v>
      </c>
      <c r="AN260" s="5">
        <f t="shared" si="367"/>
        <v>1.2983156060229914E-2</v>
      </c>
      <c r="AO260" s="5">
        <f t="shared" si="368"/>
        <v>9.8591369175433895E-3</v>
      </c>
      <c r="AP260" s="5">
        <f t="shared" si="369"/>
        <v>4.991214786704468E-3</v>
      </c>
      <c r="AQ260" s="5">
        <f t="shared" si="370"/>
        <v>1.895112010465776E-3</v>
      </c>
      <c r="AR260" s="5">
        <f t="shared" si="371"/>
        <v>1.8916549401739775E-3</v>
      </c>
      <c r="AS260" s="5">
        <f t="shared" si="372"/>
        <v>3.8845479218954557E-3</v>
      </c>
      <c r="AT260" s="5">
        <f t="shared" si="373"/>
        <v>3.9884950043041385E-3</v>
      </c>
      <c r="AU260" s="5">
        <f t="shared" si="374"/>
        <v>2.7301490794149263E-3</v>
      </c>
      <c r="AV260" s="5">
        <f t="shared" si="375"/>
        <v>1.4016027325695376E-3</v>
      </c>
      <c r="AW260" s="5">
        <f t="shared" si="376"/>
        <v>4.9869863060006952E-5</v>
      </c>
      <c r="AX260" s="5">
        <f t="shared" si="377"/>
        <v>2.9257618691027731E-3</v>
      </c>
      <c r="AY260" s="5">
        <f t="shared" si="378"/>
        <v>4.4435246286488959E-3</v>
      </c>
      <c r="AZ260" s="5">
        <f t="shared" si="379"/>
        <v>3.3743195804695428E-3</v>
      </c>
      <c r="BA260" s="5">
        <f t="shared" si="380"/>
        <v>1.708258433366247E-3</v>
      </c>
      <c r="BB260" s="5">
        <f t="shared" si="381"/>
        <v>6.4860784646563635E-4</v>
      </c>
      <c r="BC260" s="5">
        <f t="shared" si="382"/>
        <v>1.9701568815570168E-4</v>
      </c>
      <c r="BD260" s="5">
        <f t="shared" si="383"/>
        <v>4.7882772030168291E-4</v>
      </c>
      <c r="BE260" s="5">
        <f t="shared" si="384"/>
        <v>9.8328145706783705E-4</v>
      </c>
      <c r="BF260" s="5">
        <f t="shared" si="385"/>
        <v>1.0095932031715864E-3</v>
      </c>
      <c r="BG260" s="5">
        <f t="shared" si="386"/>
        <v>6.9107268562402634E-4</v>
      </c>
      <c r="BH260" s="5">
        <f t="shared" si="387"/>
        <v>3.5478259113322054E-4</v>
      </c>
      <c r="BI260" s="5">
        <f t="shared" si="388"/>
        <v>1.4571050436761846E-4</v>
      </c>
      <c r="BJ260" s="8">
        <f t="shared" si="389"/>
        <v>0.49591406995758219</v>
      </c>
      <c r="BK260" s="8">
        <f t="shared" si="390"/>
        <v>0.21732187420971086</v>
      </c>
      <c r="BL260" s="8">
        <f t="shared" si="391"/>
        <v>0.26855403175016213</v>
      </c>
      <c r="BM260" s="8">
        <f t="shared" si="392"/>
        <v>0.68611244576515473</v>
      </c>
      <c r="BN260" s="8">
        <f t="shared" si="393"/>
        <v>0.30768579512630778</v>
      </c>
    </row>
    <row r="261" spans="1:66" x14ac:dyDescent="0.25">
      <c r="A261" t="s">
        <v>25</v>
      </c>
      <c r="B261" t="s">
        <v>450</v>
      </c>
      <c r="C261" t="s">
        <v>451</v>
      </c>
      <c r="D261" t="s">
        <v>498</v>
      </c>
      <c r="E261">
        <f>VLOOKUP(A261,home!$A$2:$E$405,3,FALSE)</f>
        <v>1.1486000000000001</v>
      </c>
      <c r="F261">
        <f>VLOOKUP(B261,home!$B$2:$E$405,3,FALSE)</f>
        <v>0.87060000000000004</v>
      </c>
      <c r="G261">
        <f>VLOOKUP(C261,away!$B$2:$E$405,4,FALSE)</f>
        <v>0.43530000000000002</v>
      </c>
      <c r="H261">
        <f>VLOOKUP(A261,away!$A$2:$E$405,3,FALSE)</f>
        <v>1.1621999999999999</v>
      </c>
      <c r="I261">
        <f>VLOOKUP(C261,away!$B$2:$E$405,3,FALSE)</f>
        <v>1.5058</v>
      </c>
      <c r="J261">
        <f>VLOOKUP(B261,home!$B$2:$E$405,4,FALSE)</f>
        <v>0.86040000000000005</v>
      </c>
      <c r="K261" s="3">
        <f t="shared" si="338"/>
        <v>0.43528744594800006</v>
      </c>
      <c r="L261" s="3">
        <f t="shared" si="339"/>
        <v>1.505735069904</v>
      </c>
      <c r="M261" s="5">
        <f t="shared" si="340"/>
        <v>0.14355708530947969</v>
      </c>
      <c r="N261" s="5">
        <f t="shared" si="341"/>
        <v>6.2488597012102562E-2</v>
      </c>
      <c r="O261" s="5">
        <f t="shared" si="342"/>
        <v>0.21615893788368384</v>
      </c>
      <c r="P261" s="5">
        <f t="shared" si="343"/>
        <v>9.4091271990221118E-2</v>
      </c>
      <c r="Q261" s="5">
        <f t="shared" si="344"/>
        <v>1.3600250897135976E-2</v>
      </c>
      <c r="R261" s="5">
        <f t="shared" si="345"/>
        <v>0.16273904672233161</v>
      </c>
      <c r="S261" s="5">
        <f t="shared" si="346"/>
        <v>1.5417503506796893E-2</v>
      </c>
      <c r="T261" s="5">
        <f t="shared" si="347"/>
        <v>2.0478374735310972E-2</v>
      </c>
      <c r="U261" s="5">
        <f t="shared" si="348"/>
        <v>7.0838264003775964E-2</v>
      </c>
      <c r="V261" s="5">
        <f t="shared" si="349"/>
        <v>1.1227841003233468E-3</v>
      </c>
      <c r="W261" s="5">
        <f t="shared" si="350"/>
        <v>1.9733394924221054E-3</v>
      </c>
      <c r="X261" s="5">
        <f t="shared" si="351"/>
        <v>2.9713264785665222E-3</v>
      </c>
      <c r="Y261" s="5">
        <f t="shared" si="352"/>
        <v>2.2370152414559852E-3</v>
      </c>
      <c r="Z261" s="5">
        <f t="shared" si="353"/>
        <v>8.1680629964186763E-2</v>
      </c>
      <c r="AA261" s="5">
        <f t="shared" si="354"/>
        <v>3.5554552800534531E-2</v>
      </c>
      <c r="AB261" s="5">
        <f t="shared" si="355"/>
        <v>7.7382252401839938E-3</v>
      </c>
      <c r="AC261" s="5">
        <f t="shared" si="356"/>
        <v>4.5993978607043557E-5</v>
      </c>
      <c r="AD261" s="5">
        <f t="shared" si="357"/>
        <v>2.1474247691118521E-4</v>
      </c>
      <c r="AE261" s="5">
        <f t="shared" si="358"/>
        <v>3.2334527848322151E-4</v>
      </c>
      <c r="AF261" s="5">
        <f t="shared" si="359"/>
        <v>2.4343616275003104E-4</v>
      </c>
      <c r="AG261" s="5">
        <f t="shared" si="360"/>
        <v>1.2218345584519315E-4</v>
      </c>
      <c r="AH261" s="5">
        <f t="shared" si="361"/>
        <v>3.074734726723188E-2</v>
      </c>
      <c r="AI261" s="5">
        <f t="shared" si="362"/>
        <v>1.3383934261629583E-2</v>
      </c>
      <c r="AJ261" s="5">
        <f t="shared" si="363"/>
        <v>2.9129292807403362E-3</v>
      </c>
      <c r="AK261" s="5">
        <f t="shared" si="364"/>
        <v>4.2265384894686863E-4</v>
      </c>
      <c r="AL261" s="5">
        <f t="shared" si="365"/>
        <v>1.2058288705704094E-6</v>
      </c>
      <c r="AM261" s="5">
        <f t="shared" si="366"/>
        <v>1.8694940862243435E-5</v>
      </c>
      <c r="AN261" s="5">
        <f t="shared" si="367"/>
        <v>2.8149628086061264E-5</v>
      </c>
      <c r="AO261" s="5">
        <f t="shared" si="368"/>
        <v>2.1192941106968535E-5</v>
      </c>
      <c r="AP261" s="5">
        <f t="shared" si="369"/>
        <v>1.0636984886390873E-5</v>
      </c>
      <c r="AQ261" s="5">
        <f t="shared" si="370"/>
        <v>4.0041202953693885E-6</v>
      </c>
      <c r="AR261" s="5">
        <f t="shared" si="371"/>
        <v>9.2594718173575844E-3</v>
      </c>
      <c r="AS261" s="5">
        <f t="shared" si="372"/>
        <v>4.0305318382050682E-3</v>
      </c>
      <c r="AT261" s="5">
        <f t="shared" si="373"/>
        <v>8.7721995483219101E-4</v>
      </c>
      <c r="AU261" s="5">
        <f t="shared" si="374"/>
        <v>1.2728094455784149E-4</v>
      </c>
      <c r="AV261" s="5">
        <f t="shared" si="375"/>
        <v>1.385094931860795E-5</v>
      </c>
      <c r="AW261" s="5">
        <f t="shared" si="376"/>
        <v>2.1953708053162513E-8</v>
      </c>
      <c r="AX261" s="5">
        <f t="shared" si="377"/>
        <v>1.3562788433458082E-6</v>
      </c>
      <c r="AY261" s="5">
        <f t="shared" si="378"/>
        <v>2.0421966189946165E-6</v>
      </c>
      <c r="AZ261" s="5">
        <f t="shared" si="379"/>
        <v>1.5375035344297862E-6</v>
      </c>
      <c r="BA261" s="5">
        <f t="shared" si="380"/>
        <v>7.7169099729742695E-7</v>
      </c>
      <c r="BB261" s="5">
        <f t="shared" si="381"/>
        <v>2.9049054943998219E-7</v>
      </c>
      <c r="BC261" s="5">
        <f t="shared" si="382"/>
        <v>8.7480361553492514E-8</v>
      </c>
      <c r="BD261" s="5">
        <f t="shared" si="383"/>
        <v>2.3237185740305035E-3</v>
      </c>
      <c r="BE261" s="5">
        <f t="shared" si="384"/>
        <v>1.0114855231916665E-3</v>
      </c>
      <c r="BF261" s="5">
        <f t="shared" si="385"/>
        <v>2.2014347500173853E-4</v>
      </c>
      <c r="BG261" s="5">
        <f t="shared" si="386"/>
        <v>3.1941896991874723E-5</v>
      </c>
      <c r="BH261" s="5">
        <f t="shared" si="387"/>
        <v>3.475976690081813E-6</v>
      </c>
      <c r="BI261" s="5">
        <f t="shared" si="388"/>
        <v>3.0260980312009906E-7</v>
      </c>
      <c r="BJ261" s="8">
        <f t="shared" si="389"/>
        <v>0.10474137548712585</v>
      </c>
      <c r="BK261" s="8">
        <f t="shared" si="390"/>
        <v>0.25423788691091764</v>
      </c>
      <c r="BL261" s="8">
        <f t="shared" si="391"/>
        <v>0.55839531486903871</v>
      </c>
      <c r="BM261" s="8">
        <f t="shared" si="392"/>
        <v>0.30641799717340351</v>
      </c>
      <c r="BN261" s="8">
        <f t="shared" si="393"/>
        <v>0.69263518981495487</v>
      </c>
    </row>
    <row r="262" spans="1:66" x14ac:dyDescent="0.25">
      <c r="A262" t="s">
        <v>166</v>
      </c>
      <c r="B262" t="s">
        <v>477</v>
      </c>
      <c r="C262" t="s">
        <v>413</v>
      </c>
      <c r="D262" t="s">
        <v>498</v>
      </c>
      <c r="E262">
        <f>VLOOKUP(A262,home!$A$2:$E$405,3,FALSE)</f>
        <v>1.8032999999999999</v>
      </c>
      <c r="F262">
        <f>VLOOKUP(B262,home!$B$2:$E$405,3,FALSE)</f>
        <v>1.1091</v>
      </c>
      <c r="G262">
        <f>VLOOKUP(C262,away!$B$2:$E$405,4,FALSE)</f>
        <v>1.2939000000000001</v>
      </c>
      <c r="H262">
        <f>VLOOKUP(A262,away!$A$2:$E$405,3,FALSE)</f>
        <v>1.4918</v>
      </c>
      <c r="I262">
        <f>VLOOKUP(C262,away!$B$2:$E$405,3,FALSE)</f>
        <v>0.44690000000000002</v>
      </c>
      <c r="J262">
        <f>VLOOKUP(B262,home!$B$2:$E$405,4,FALSE)</f>
        <v>1.0055000000000001</v>
      </c>
      <c r="K262" s="3">
        <f t="shared" si="338"/>
        <v>2.5878517948169995</v>
      </c>
      <c r="L262" s="3">
        <f t="shared" si="339"/>
        <v>0.67035218981000011</v>
      </c>
      <c r="M262" s="5">
        <f t="shared" si="340"/>
        <v>3.8457406121794699E-2</v>
      </c>
      <c r="N262" s="5">
        <f t="shared" si="341"/>
        <v>9.9522067456292676E-2</v>
      </c>
      <c r="O262" s="5">
        <f t="shared" si="342"/>
        <v>2.5780006408157582E-2</v>
      </c>
      <c r="P262" s="5">
        <f t="shared" si="343"/>
        <v>6.6714835853744339E-2</v>
      </c>
      <c r="Q262" s="5">
        <f t="shared" si="344"/>
        <v>0.12877418044533276</v>
      </c>
      <c r="R262" s="5">
        <f t="shared" si="345"/>
        <v>8.6408418745121344E-3</v>
      </c>
      <c r="S262" s="5">
        <f t="shared" si="346"/>
        <v>2.8933759266655545E-2</v>
      </c>
      <c r="T262" s="5">
        <f t="shared" si="347"/>
        <v>8.6324053852516916E-2</v>
      </c>
      <c r="U262" s="5">
        <f t="shared" si="348"/>
        <v>2.2361218153686111E-2</v>
      </c>
      <c r="V262" s="5">
        <f t="shared" si="349"/>
        <v>5.5770532035519429E-3</v>
      </c>
      <c r="W262" s="5">
        <f t="shared" si="350"/>
        <v>0.11108283133051419</v>
      </c>
      <c r="X262" s="5">
        <f t="shared" si="351"/>
        <v>7.4464619232705073E-2</v>
      </c>
      <c r="Y262" s="5">
        <f t="shared" si="352"/>
        <v>2.4958760283005848E-2</v>
      </c>
      <c r="Z262" s="5">
        <f t="shared" si="353"/>
        <v>1.930802424127052E-3</v>
      </c>
      <c r="AA262" s="5">
        <f t="shared" si="354"/>
        <v>4.9966305187142046E-3</v>
      </c>
      <c r="AB262" s="5">
        <f t="shared" si="355"/>
        <v>6.4652696279459757E-3</v>
      </c>
      <c r="AC262" s="5">
        <f t="shared" si="356"/>
        <v>6.0468227472917273E-4</v>
      </c>
      <c r="AD262" s="5">
        <f t="shared" si="357"/>
        <v>7.1866476108006311E-2</v>
      </c>
      <c r="AE262" s="5">
        <f t="shared" si="358"/>
        <v>4.8175849632930083E-2</v>
      </c>
      <c r="AF262" s="5">
        <f t="shared" si="359"/>
        <v>1.6147393148695986E-2</v>
      </c>
      <c r="AG262" s="5">
        <f t="shared" si="360"/>
        <v>3.6081467856504488E-3</v>
      </c>
      <c r="AH262" s="5">
        <f t="shared" si="361"/>
        <v>3.2357940827600637E-4</v>
      </c>
      <c r="AI262" s="5">
        <f t="shared" si="362"/>
        <v>8.373755524728857E-4</v>
      </c>
      <c r="AJ262" s="5">
        <f t="shared" si="363"/>
        <v>1.083501913201417E-3</v>
      </c>
      <c r="AK262" s="5">
        <f t="shared" si="364"/>
        <v>9.3464745692198011E-4</v>
      </c>
      <c r="AL262" s="5">
        <f t="shared" si="365"/>
        <v>4.1959438007300429E-5</v>
      </c>
      <c r="AM262" s="5">
        <f t="shared" si="366"/>
        <v>3.7195957836655427E-2</v>
      </c>
      <c r="AN262" s="5">
        <f t="shared" si="367"/>
        <v>2.4934391787882398E-2</v>
      </c>
      <c r="AO262" s="5">
        <f t="shared" si="368"/>
        <v>8.3574120682937247E-3</v>
      </c>
      <c r="AP262" s="5">
        <f t="shared" si="369"/>
        <v>1.8674698270417401E-3</v>
      </c>
      <c r="AQ262" s="5">
        <f t="shared" si="370"/>
        <v>3.1296562199038309E-4</v>
      </c>
      <c r="AR262" s="5">
        <f t="shared" si="371"/>
        <v>4.3382432983049011E-5</v>
      </c>
      <c r="AS262" s="5">
        <f t="shared" si="372"/>
        <v>1.1226730705871157E-4</v>
      </c>
      <c r="AT262" s="5">
        <f t="shared" si="373"/>
        <v>1.4526557603557899E-4</v>
      </c>
      <c r="AU262" s="5">
        <f t="shared" si="374"/>
        <v>1.2530859388959947E-4</v>
      </c>
      <c r="AV262" s="5">
        <f t="shared" si="375"/>
        <v>8.1070017400798651E-5</v>
      </c>
      <c r="AW262" s="5">
        <f t="shared" si="376"/>
        <v>2.021946197875646E-6</v>
      </c>
      <c r="AX262" s="5">
        <f t="shared" si="377"/>
        <v>1.6042937707921017E-2</v>
      </c>
      <c r="AY262" s="5">
        <f t="shared" si="378"/>
        <v>1.0754418423490278E-2</v>
      </c>
      <c r="AZ262" s="5">
        <f t="shared" si="379"/>
        <v>3.6046239701598582E-3</v>
      </c>
      <c r="BA262" s="5">
        <f t="shared" si="380"/>
        <v>8.0545585727942578E-4</v>
      </c>
      <c r="BB262" s="5">
        <f t="shared" si="381"/>
        <v>1.3498477443063848E-4</v>
      </c>
      <c r="BC262" s="5">
        <f t="shared" si="382"/>
        <v>1.8097467826117492E-5</v>
      </c>
      <c r="BD262" s="5">
        <f t="shared" si="383"/>
        <v>4.8469181582454101E-6</v>
      </c>
      <c r="BE262" s="5">
        <f t="shared" si="384"/>
        <v>1.254310585514649E-5</v>
      </c>
      <c r="BF262" s="5">
        <f t="shared" si="385"/>
        <v>1.6229849499910232E-5</v>
      </c>
      <c r="BG262" s="5">
        <f t="shared" si="386"/>
        <v>1.4000148385984159E-5</v>
      </c>
      <c r="BH262" s="5">
        <f t="shared" si="387"/>
        <v>9.057577282093359E-6</v>
      </c>
      <c r="BI262" s="5">
        <f t="shared" si="388"/>
        <v>4.6879335252317948E-6</v>
      </c>
      <c r="BJ262" s="8">
        <f t="shared" si="389"/>
        <v>0.76895309361862119</v>
      </c>
      <c r="BK262" s="8">
        <f t="shared" si="390"/>
        <v>0.15108411458197329</v>
      </c>
      <c r="BL262" s="8">
        <f t="shared" si="391"/>
        <v>7.1991730373962656E-2</v>
      </c>
      <c r="BM262" s="8">
        <f t="shared" si="392"/>
        <v>0.61531800636155753</v>
      </c>
      <c r="BN262" s="8">
        <f t="shared" si="393"/>
        <v>0.36788933815983421</v>
      </c>
    </row>
    <row r="263" spans="1:66" x14ac:dyDescent="0.25">
      <c r="A263" t="s">
        <v>27</v>
      </c>
      <c r="B263" t="s">
        <v>446</v>
      </c>
      <c r="C263" t="s">
        <v>28</v>
      </c>
      <c r="D263" t="s">
        <v>498</v>
      </c>
      <c r="E263">
        <f>VLOOKUP(A263,home!$A$2:$E$405,3,FALSE)</f>
        <v>1.7302</v>
      </c>
      <c r="F263">
        <f>VLOOKUP(B263,home!$B$2:$E$405,3,FALSE)</f>
        <v>0.38529999999999998</v>
      </c>
      <c r="G263">
        <f>VLOOKUP(C263,away!$B$2:$E$405,4,FALSE)</f>
        <v>0.77059999999999995</v>
      </c>
      <c r="H263">
        <f>VLOOKUP(A263,away!$A$2:$E$405,3,FALSE)</f>
        <v>1.4127000000000001</v>
      </c>
      <c r="I263">
        <f>VLOOKUP(C263,away!$B$2:$E$405,3,FALSE)</f>
        <v>1.4157</v>
      </c>
      <c r="J263">
        <f>VLOOKUP(B263,home!$B$2:$E$405,4,FALSE)</f>
        <v>0.70789999999999997</v>
      </c>
      <c r="K263" s="3">
        <f t="shared" si="338"/>
        <v>0.51371745383599987</v>
      </c>
      <c r="L263" s="3">
        <f t="shared" si="339"/>
        <v>1.415771252181</v>
      </c>
      <c r="M263" s="5">
        <f t="shared" si="340"/>
        <v>0.1452224308598182</v>
      </c>
      <c r="N263" s="5">
        <f t="shared" si="341"/>
        <v>7.460329742118034E-2</v>
      </c>
      <c r="O263" s="5">
        <f t="shared" si="342"/>
        <v>0.2056017427831735</v>
      </c>
      <c r="P263" s="5">
        <f t="shared" si="343"/>
        <v>0.10562120380681606</v>
      </c>
      <c r="Q263" s="5">
        <f t="shared" si="344"/>
        <v>1.9162507999489289E-2</v>
      </c>
      <c r="R263" s="5">
        <f t="shared" si="345"/>
        <v>0.14554251841536472</v>
      </c>
      <c r="S263" s="5">
        <f t="shared" si="346"/>
        <v>1.9204744452269908E-2</v>
      </c>
      <c r="T263" s="5">
        <f t="shared" si="347"/>
        <v>2.7129727945365379E-2</v>
      </c>
      <c r="U263" s="5">
        <f t="shared" si="348"/>
        <v>7.4767731985220298E-2</v>
      </c>
      <c r="V263" s="5">
        <f t="shared" si="349"/>
        <v>1.55197040065544E-3</v>
      </c>
      <c r="W263" s="5">
        <f t="shared" si="350"/>
        <v>3.2813716062032061E-3</v>
      </c>
      <c r="X263" s="5">
        <f t="shared" si="351"/>
        <v>4.6456715877854918E-3</v>
      </c>
      <c r="Y263" s="5">
        <f t="shared" si="352"/>
        <v>3.2886041405303808E-3</v>
      </c>
      <c r="Z263" s="5">
        <f t="shared" si="353"/>
        <v>6.8684971180832416E-2</v>
      </c>
      <c r="AA263" s="5">
        <f t="shared" si="354"/>
        <v>3.5284668511816261E-2</v>
      </c>
      <c r="AB263" s="5">
        <f t="shared" si="355"/>
        <v>9.0631750336687637E-3</v>
      </c>
      <c r="AC263" s="5">
        <f t="shared" si="356"/>
        <v>7.0547375592757742E-5</v>
      </c>
      <c r="AD263" s="5">
        <f t="shared" si="357"/>
        <v>4.2142446665711399E-4</v>
      </c>
      <c r="AE263" s="5">
        <f t="shared" si="358"/>
        <v>5.9664064485885236E-4</v>
      </c>
      <c r="AF263" s="5">
        <f t="shared" si="359"/>
        <v>4.2235333643694838E-4</v>
      </c>
      <c r="AG263" s="5">
        <f t="shared" si="360"/>
        <v>1.9931857066338729E-4</v>
      </c>
      <c r="AH263" s="5">
        <f t="shared" si="361"/>
        <v>2.4310551913675756E-2</v>
      </c>
      <c r="AI263" s="5">
        <f t="shared" si="362"/>
        <v>1.2488754830441404E-2</v>
      </c>
      <c r="AJ263" s="5">
        <f t="shared" si="363"/>
        <v>3.2078456665382009E-3</v>
      </c>
      <c r="AK263" s="5">
        <f t="shared" si="364"/>
        <v>5.4930876937095017E-4</v>
      </c>
      <c r="AL263" s="5">
        <f t="shared" si="365"/>
        <v>2.052382319012777E-6</v>
      </c>
      <c r="AM263" s="5">
        <f t="shared" si="366"/>
        <v>4.3298620799057381E-5</v>
      </c>
      <c r="AN263" s="5">
        <f t="shared" si="367"/>
        <v>6.1300942586391764E-5</v>
      </c>
      <c r="AO263" s="5">
        <f t="shared" si="368"/>
        <v>4.3394056122705731E-5</v>
      </c>
      <c r="AP263" s="5">
        <f t="shared" si="369"/>
        <v>2.0478685724685235E-5</v>
      </c>
      <c r="AQ263" s="5">
        <f t="shared" si="370"/>
        <v>7.2482836328646966E-6</v>
      </c>
      <c r="AR263" s="5">
        <f t="shared" si="371"/>
        <v>6.8836361048071771E-3</v>
      </c>
      <c r="AS263" s="5">
        <f t="shared" si="372"/>
        <v>3.536244012895103E-3</v>
      </c>
      <c r="AT263" s="5">
        <f t="shared" si="373"/>
        <v>9.0831513522363549E-4</v>
      </c>
      <c r="AU263" s="5">
        <f t="shared" si="374"/>
        <v>1.5553911284926265E-4</v>
      </c>
      <c r="AV263" s="5">
        <f t="shared" si="375"/>
        <v>1.9975789256208364E-5</v>
      </c>
      <c r="AW263" s="5">
        <f t="shared" si="376"/>
        <v>4.1464188938477652E-8</v>
      </c>
      <c r="AX263" s="5">
        <f t="shared" si="377"/>
        <v>3.7072095385837026E-6</v>
      </c>
      <c r="AY263" s="5">
        <f t="shared" si="378"/>
        <v>5.2485606905379959E-6</v>
      </c>
      <c r="AZ263" s="5">
        <f t="shared" si="379"/>
        <v>3.7153806704954766E-6</v>
      </c>
      <c r="BA263" s="5">
        <f t="shared" si="380"/>
        <v>1.7533763813988221E-6</v>
      </c>
      <c r="BB263" s="5">
        <f t="shared" si="381"/>
        <v>6.2059496875940029E-7</v>
      </c>
      <c r="BC263" s="5">
        <f t="shared" si="382"/>
        <v>1.7572410320354471E-7</v>
      </c>
      <c r="BD263" s="5">
        <f t="shared" si="383"/>
        <v>1.6242756846102005E-3</v>
      </c>
      <c r="BE263" s="5">
        <f t="shared" si="384"/>
        <v>8.3441876902567774E-4</v>
      </c>
      <c r="BF263" s="5">
        <f t="shared" si="385"/>
        <v>2.1432774272842021E-4</v>
      </c>
      <c r="BG263" s="5">
        <f t="shared" si="386"/>
        <v>3.6701300760287091E-5</v>
      </c>
      <c r="BH263" s="5">
        <f t="shared" si="387"/>
        <v>4.7135246947609819E-6</v>
      </c>
      <c r="BI263" s="5">
        <f t="shared" si="388"/>
        <v>4.8428398095714424E-7</v>
      </c>
      <c r="BJ263" s="8">
        <f t="shared" si="389"/>
        <v>0.133941859154389</v>
      </c>
      <c r="BK263" s="8">
        <f t="shared" si="390"/>
        <v>0.27167819783816199</v>
      </c>
      <c r="BL263" s="8">
        <f t="shared" si="391"/>
        <v>0.52503492937010154</v>
      </c>
      <c r="BM263" s="8">
        <f t="shared" si="392"/>
        <v>0.30358104916114131</v>
      </c>
      <c r="BN263" s="8">
        <f t="shared" si="393"/>
        <v>0.69575370128584213</v>
      </c>
    </row>
    <row r="264" spans="1:66" x14ac:dyDescent="0.25">
      <c r="A264" t="s">
        <v>270</v>
      </c>
      <c r="B264" t="s">
        <v>315</v>
      </c>
      <c r="C264" t="s">
        <v>343</v>
      </c>
      <c r="D264" t="s">
        <v>498</v>
      </c>
      <c r="E264">
        <f>VLOOKUP(A264,home!$A$2:$E$405,3,FALSE)</f>
        <v>1.5696000000000001</v>
      </c>
      <c r="F264">
        <f>VLOOKUP(B264,home!$B$2:$E$405,3,FALSE)</f>
        <v>0.42470000000000002</v>
      </c>
      <c r="G264">
        <f>VLOOKUP(C264,away!$B$2:$E$405,4,FALSE)</f>
        <v>0.6371</v>
      </c>
      <c r="H264">
        <f>VLOOKUP(A264,away!$A$2:$E$405,3,FALSE)</f>
        <v>1.3290999999999999</v>
      </c>
      <c r="I264">
        <f>VLOOKUP(C264,away!$B$2:$E$405,3,FALSE)</f>
        <v>0.56430000000000002</v>
      </c>
      <c r="J264">
        <f>VLOOKUP(B264,home!$B$2:$E$405,4,FALSE)</f>
        <v>0.75239999999999996</v>
      </c>
      <c r="K264" s="3">
        <f t="shared" si="338"/>
        <v>0.42469667035200004</v>
      </c>
      <c r="L264" s="3">
        <f t="shared" si="339"/>
        <v>0.56430837421199997</v>
      </c>
      <c r="M264" s="5">
        <f t="shared" si="340"/>
        <v>0.37194657725031205</v>
      </c>
      <c r="N264" s="5">
        <f t="shared" si="341"/>
        <v>0.15796447290703047</v>
      </c>
      <c r="O264" s="5">
        <f t="shared" si="342"/>
        <v>0.20989256830184166</v>
      </c>
      <c r="P264" s="5">
        <f t="shared" si="343"/>
        <v>8.9140674889421886E-2</v>
      </c>
      <c r="Q264" s="5">
        <f t="shared" si="344"/>
        <v>3.3543492838762276E-2</v>
      </c>
      <c r="R264" s="5">
        <f t="shared" si="345"/>
        <v>5.9222066988796708E-2</v>
      </c>
      <c r="S264" s="5">
        <f t="shared" si="346"/>
        <v>5.3408610306918359E-3</v>
      </c>
      <c r="T264" s="5">
        <f t="shared" si="347"/>
        <v>1.8928873909233805E-2</v>
      </c>
      <c r="U264" s="5">
        <f t="shared" si="348"/>
        <v>2.5151414661505056E-2</v>
      </c>
      <c r="V264" s="5">
        <f t="shared" si="349"/>
        <v>1.4222112824375578E-4</v>
      </c>
      <c r="W264" s="5">
        <f t="shared" si="350"/>
        <v>4.7486032401994997E-3</v>
      </c>
      <c r="X264" s="5">
        <f t="shared" si="351"/>
        <v>2.6796765742548149E-3</v>
      </c>
      <c r="Y264" s="5">
        <f t="shared" si="352"/>
        <v>7.5608196551585805E-4</v>
      </c>
      <c r="Z264" s="5">
        <f t="shared" si="353"/>
        <v>1.1139836113307343E-2</v>
      </c>
      <c r="AA264" s="5">
        <f t="shared" si="354"/>
        <v>4.7310513055885935E-3</v>
      </c>
      <c r="AB264" s="5">
        <f t="shared" si="355"/>
        <v>1.0046308683739789E-3</v>
      </c>
      <c r="AC264" s="5">
        <f t="shared" si="356"/>
        <v>2.1302937253962816E-6</v>
      </c>
      <c r="AD264" s="5">
        <f t="shared" si="357"/>
        <v>5.0417899623386156E-4</v>
      </c>
      <c r="AE264" s="5">
        <f t="shared" si="358"/>
        <v>2.8451242967656847E-4</v>
      </c>
      <c r="AF264" s="5">
        <f t="shared" si="359"/>
        <v>8.0276373316945149E-5</v>
      </c>
      <c r="AG264" s="5">
        <f t="shared" si="360"/>
        <v>1.5100209904706966E-5</v>
      </c>
      <c r="AH264" s="5">
        <f t="shared" si="361"/>
        <v>1.5715757015221476E-3</v>
      </c>
      <c r="AI264" s="5">
        <f t="shared" si="362"/>
        <v>6.6744296764256468E-4</v>
      </c>
      <c r="AJ264" s="5">
        <f t="shared" si="363"/>
        <v>1.4173040300382745E-4</v>
      </c>
      <c r="AK264" s="5">
        <f t="shared" si="364"/>
        <v>2.0064143414457542E-5</v>
      </c>
      <c r="AL264" s="5">
        <f t="shared" si="365"/>
        <v>2.0421838189598902E-8</v>
      </c>
      <c r="AM264" s="5">
        <f t="shared" si="366"/>
        <v>4.2824628192386925E-5</v>
      </c>
      <c r="AN264" s="5">
        <f t="shared" si="367"/>
        <v>2.4166296311479248E-5</v>
      </c>
      <c r="AO264" s="5">
        <f t="shared" si="368"/>
        <v>6.8186216911281521E-6</v>
      </c>
      <c r="AP264" s="5">
        <f t="shared" si="369"/>
        <v>1.2826017736290687E-6</v>
      </c>
      <c r="AQ264" s="5">
        <f t="shared" si="370"/>
        <v>1.8094573040951183E-7</v>
      </c>
      <c r="AR264" s="5">
        <f t="shared" si="371"/>
        <v>1.7737066581540939E-4</v>
      </c>
      <c r="AS264" s="5">
        <f t="shared" si="372"/>
        <v>7.5328731189921674E-5</v>
      </c>
      <c r="AT264" s="5">
        <f t="shared" si="373"/>
        <v>1.5995930659100293E-5</v>
      </c>
      <c r="AU264" s="5">
        <f t="shared" si="374"/>
        <v>2.2644728300337894E-6</v>
      </c>
      <c r="AV264" s="5">
        <f t="shared" si="375"/>
        <v>2.4042851775448021E-7</v>
      </c>
      <c r="AW264" s="5">
        <f t="shared" si="376"/>
        <v>1.3595265124132722E-10</v>
      </c>
      <c r="AX264" s="5">
        <f t="shared" si="377"/>
        <v>3.0312461670615181E-6</v>
      </c>
      <c r="AY264" s="5">
        <f t="shared" si="378"/>
        <v>1.7105575963708417E-6</v>
      </c>
      <c r="AZ264" s="5">
        <f t="shared" si="379"/>
        <v>4.8264098810200804E-7</v>
      </c>
      <c r="BA264" s="5">
        <f t="shared" si="380"/>
        <v>9.0786117107972472E-8</v>
      </c>
      <c r="BB264" s="5">
        <f t="shared" si="381"/>
        <v>1.2807841536555044E-8</v>
      </c>
      <c r="BC264" s="5">
        <f t="shared" si="382"/>
        <v>1.4455144469316609E-9</v>
      </c>
      <c r="BD264" s="5">
        <f t="shared" si="383"/>
        <v>1.6681958676532261E-5</v>
      </c>
      <c r="BE264" s="5">
        <f t="shared" si="384"/>
        <v>7.0847723048729079E-6</v>
      </c>
      <c r="BF264" s="5">
        <f t="shared" si="385"/>
        <v>1.5044396040407942E-6</v>
      </c>
      <c r="BG264" s="5">
        <f t="shared" si="386"/>
        <v>2.1297683019393559E-7</v>
      </c>
      <c r="BH264" s="5">
        <f t="shared" si="387"/>
        <v>2.2612637661371933E-8</v>
      </c>
      <c r="BI264" s="5">
        <f t="shared" si="388"/>
        <v>1.9207023845321805E-9</v>
      </c>
      <c r="BJ264" s="8">
        <f t="shared" si="389"/>
        <v>0.21958587202205243</v>
      </c>
      <c r="BK264" s="8">
        <f t="shared" si="390"/>
        <v>0.46657419557182944</v>
      </c>
      <c r="BL264" s="8">
        <f t="shared" si="391"/>
        <v>0.30269925425145688</v>
      </c>
      <c r="BM264" s="8">
        <f t="shared" si="392"/>
        <v>7.8287594360837473E-2</v>
      </c>
      <c r="BN264" s="8">
        <f t="shared" si="393"/>
        <v>0.92170985317616505</v>
      </c>
    </row>
    <row r="265" spans="1:66" x14ac:dyDescent="0.25">
      <c r="A265" t="s">
        <v>270</v>
      </c>
      <c r="B265" t="s">
        <v>340</v>
      </c>
      <c r="C265" t="s">
        <v>310</v>
      </c>
      <c r="D265" t="s">
        <v>498</v>
      </c>
      <c r="E265">
        <f>VLOOKUP(A265,home!$A$2:$E$405,3,FALSE)</f>
        <v>1.5696000000000001</v>
      </c>
      <c r="F265">
        <f>VLOOKUP(B265,home!$B$2:$E$405,3,FALSE)</f>
        <v>0.7964</v>
      </c>
      <c r="G265">
        <f>VLOOKUP(C265,away!$B$2:$E$405,4,FALSE)</f>
        <v>0.7964</v>
      </c>
      <c r="H265">
        <f>VLOOKUP(A265,away!$A$2:$E$405,3,FALSE)</f>
        <v>1.3290999999999999</v>
      </c>
      <c r="I265">
        <f>VLOOKUP(C265,away!$B$2:$E$405,3,FALSE)</f>
        <v>0</v>
      </c>
      <c r="J265">
        <f>VLOOKUP(B265,home!$B$2:$E$405,4,FALSE)</f>
        <v>0.56430000000000002</v>
      </c>
      <c r="K265" s="3">
        <f t="shared" si="338"/>
        <v>0.99552344601600007</v>
      </c>
      <c r="L265" s="3">
        <f t="shared" si="339"/>
        <v>0</v>
      </c>
      <c r="M265" s="5">
        <f t="shared" si="340"/>
        <v>0.36952996492247686</v>
      </c>
      <c r="N265" s="5">
        <f t="shared" si="341"/>
        <v>0.36787574408579576</v>
      </c>
      <c r="O265" s="5">
        <f t="shared" si="342"/>
        <v>0</v>
      </c>
      <c r="P265" s="5">
        <f t="shared" si="343"/>
        <v>0</v>
      </c>
      <c r="Q265" s="5">
        <f t="shared" si="344"/>
        <v>0.18311446422899574</v>
      </c>
      <c r="R265" s="5">
        <f t="shared" si="345"/>
        <v>0</v>
      </c>
      <c r="S265" s="5">
        <f t="shared" si="346"/>
        <v>0</v>
      </c>
      <c r="T265" s="5">
        <f t="shared" si="347"/>
        <v>0</v>
      </c>
      <c r="U265" s="5">
        <f t="shared" si="348"/>
        <v>0</v>
      </c>
      <c r="V265" s="5">
        <f t="shared" si="349"/>
        <v>0</v>
      </c>
      <c r="W265" s="5">
        <f t="shared" si="350"/>
        <v>6.0764914148207817E-2</v>
      </c>
      <c r="X265" s="5">
        <f t="shared" si="351"/>
        <v>0</v>
      </c>
      <c r="Y265" s="5">
        <f t="shared" si="352"/>
        <v>0</v>
      </c>
      <c r="Z265" s="5">
        <f t="shared" si="353"/>
        <v>0</v>
      </c>
      <c r="AA265" s="5">
        <f t="shared" si="354"/>
        <v>0</v>
      </c>
      <c r="AB265" s="5">
        <f t="shared" si="355"/>
        <v>0</v>
      </c>
      <c r="AC265" s="5">
        <f t="shared" si="356"/>
        <v>0</v>
      </c>
      <c r="AD265" s="5">
        <f t="shared" si="357"/>
        <v>1.5123224182422557E-2</v>
      </c>
      <c r="AE265" s="5">
        <f t="shared" si="358"/>
        <v>0</v>
      </c>
      <c r="AF265" s="5">
        <f t="shared" si="359"/>
        <v>0</v>
      </c>
      <c r="AG265" s="5">
        <f t="shared" si="360"/>
        <v>0</v>
      </c>
      <c r="AH265" s="5">
        <f t="shared" si="361"/>
        <v>0</v>
      </c>
      <c r="AI265" s="5">
        <f t="shared" si="362"/>
        <v>0</v>
      </c>
      <c r="AJ265" s="5">
        <f t="shared" si="363"/>
        <v>0</v>
      </c>
      <c r="AK265" s="5">
        <f t="shared" si="364"/>
        <v>0</v>
      </c>
      <c r="AL265" s="5">
        <f t="shared" si="365"/>
        <v>0</v>
      </c>
      <c r="AM265" s="5">
        <f t="shared" si="366"/>
        <v>3.011104850591563E-3</v>
      </c>
      <c r="AN265" s="5">
        <f t="shared" si="367"/>
        <v>0</v>
      </c>
      <c r="AO265" s="5">
        <f t="shared" si="368"/>
        <v>0</v>
      </c>
      <c r="AP265" s="5">
        <f t="shared" si="369"/>
        <v>0</v>
      </c>
      <c r="AQ265" s="5">
        <f t="shared" si="370"/>
        <v>0</v>
      </c>
      <c r="AR265" s="5">
        <f t="shared" si="371"/>
        <v>0</v>
      </c>
      <c r="AS265" s="5">
        <f t="shared" si="372"/>
        <v>0</v>
      </c>
      <c r="AT265" s="5">
        <f t="shared" si="373"/>
        <v>0</v>
      </c>
      <c r="AU265" s="5">
        <f t="shared" si="374"/>
        <v>0</v>
      </c>
      <c r="AV265" s="5">
        <f t="shared" si="375"/>
        <v>0</v>
      </c>
      <c r="AW265" s="5">
        <f t="shared" si="376"/>
        <v>0</v>
      </c>
      <c r="AX265" s="5">
        <f t="shared" si="377"/>
        <v>4.9960424619606739E-4</v>
      </c>
      <c r="AY265" s="5">
        <f t="shared" si="378"/>
        <v>0</v>
      </c>
      <c r="AZ265" s="5">
        <f t="shared" si="379"/>
        <v>0</v>
      </c>
      <c r="BA265" s="5">
        <f t="shared" si="380"/>
        <v>0</v>
      </c>
      <c r="BB265" s="5">
        <f t="shared" si="381"/>
        <v>0</v>
      </c>
      <c r="BC265" s="5">
        <f t="shared" si="382"/>
        <v>0</v>
      </c>
      <c r="BD265" s="5">
        <f t="shared" si="383"/>
        <v>0</v>
      </c>
      <c r="BE265" s="5">
        <f t="shared" si="384"/>
        <v>0</v>
      </c>
      <c r="BF265" s="5">
        <f t="shared" si="385"/>
        <v>0</v>
      </c>
      <c r="BG265" s="5">
        <f t="shared" si="386"/>
        <v>0</v>
      </c>
      <c r="BH265" s="5">
        <f t="shared" si="387"/>
        <v>0</v>
      </c>
      <c r="BI265" s="5">
        <f t="shared" si="388"/>
        <v>0</v>
      </c>
      <c r="BJ265" s="8">
        <f t="shared" si="389"/>
        <v>0.63038905574220949</v>
      </c>
      <c r="BK265" s="8">
        <f t="shared" si="390"/>
        <v>0.36952996492247686</v>
      </c>
      <c r="BL265" s="8">
        <f t="shared" si="391"/>
        <v>0</v>
      </c>
      <c r="BM265" s="8">
        <f t="shared" si="392"/>
        <v>7.9398847427417998E-2</v>
      </c>
      <c r="BN265" s="8">
        <f t="shared" si="393"/>
        <v>0.92052017323726831</v>
      </c>
    </row>
    <row r="266" spans="1:66" x14ac:dyDescent="0.25">
      <c r="A266" t="s">
        <v>272</v>
      </c>
      <c r="B266" t="s">
        <v>458</v>
      </c>
      <c r="C266" t="s">
        <v>288</v>
      </c>
      <c r="D266" t="s">
        <v>498</v>
      </c>
      <c r="E266">
        <f>VLOOKUP(A266,home!$A$2:$E$405,3,FALSE)</f>
        <v>1.3837999999999999</v>
      </c>
      <c r="F266">
        <f>VLOOKUP(B266,home!$B$2:$E$405,3,FALSE)</f>
        <v>0.57809999999999995</v>
      </c>
      <c r="G266">
        <f>VLOOKUP(C266,away!$B$2:$E$405,4,FALSE)</f>
        <v>0.90329999999999999</v>
      </c>
      <c r="H266">
        <f>VLOOKUP(A266,away!$A$2:$E$405,3,FALSE)</f>
        <v>0.90910000000000002</v>
      </c>
      <c r="I266">
        <f>VLOOKUP(C266,away!$B$2:$E$405,3,FALSE)</f>
        <v>1.1000000000000001</v>
      </c>
      <c r="J266">
        <f>VLOOKUP(B266,home!$B$2:$E$405,4,FALSE)</f>
        <v>0.88</v>
      </c>
      <c r="K266" s="3">
        <f t="shared" si="338"/>
        <v>0.72261721877399987</v>
      </c>
      <c r="L266" s="3">
        <f t="shared" si="339"/>
        <v>0.88000880000000004</v>
      </c>
      <c r="M266" s="5">
        <f t="shared" si="340"/>
        <v>0.20136702947567023</v>
      </c>
      <c r="N266" s="5">
        <f t="shared" si="341"/>
        <v>0.14551128279249087</v>
      </c>
      <c r="O266" s="5">
        <f t="shared" si="342"/>
        <v>0.17720475796844917</v>
      </c>
      <c r="P266" s="5">
        <f t="shared" si="343"/>
        <v>0.12805120935668055</v>
      </c>
      <c r="Q266" s="5">
        <f t="shared" si="344"/>
        <v>5.2574479235873356E-2</v>
      </c>
      <c r="R266" s="5">
        <f t="shared" si="345"/>
        <v>7.7970873207052691E-2</v>
      </c>
      <c r="S266" s="5">
        <f t="shared" si="346"/>
        <v>2.0357245498933051E-2</v>
      </c>
      <c r="T266" s="5">
        <f t="shared" si="347"/>
        <v>4.626600438298583E-2</v>
      </c>
      <c r="U266" s="5">
        <f t="shared" si="348"/>
        <v>5.6343095542260607E-2</v>
      </c>
      <c r="V266" s="5">
        <f t="shared" si="349"/>
        <v>1.4383740046426449E-3</v>
      </c>
      <c r="W266" s="5">
        <f t="shared" si="350"/>
        <v>1.2663741321306073E-2</v>
      </c>
      <c r="X266" s="5">
        <f t="shared" si="351"/>
        <v>1.1144203803672972E-2</v>
      </c>
      <c r="Y266" s="5">
        <f t="shared" si="352"/>
        <v>4.9034987081128436E-3</v>
      </c>
      <c r="Z266" s="5">
        <f t="shared" si="353"/>
        <v>2.2871684855296871E-2</v>
      </c>
      <c r="AA266" s="5">
        <f t="shared" si="354"/>
        <v>1.652747329881004E-2</v>
      </c>
      <c r="AB266" s="5">
        <f t="shared" si="355"/>
        <v>5.9715183942738257E-3</v>
      </c>
      <c r="AC266" s="5">
        <f t="shared" si="356"/>
        <v>5.7167231920145384E-5</v>
      </c>
      <c r="AD266" s="5">
        <f t="shared" si="357"/>
        <v>2.2877593832188927E-3</v>
      </c>
      <c r="AE266" s="5">
        <f t="shared" si="358"/>
        <v>2.0132483895151979E-3</v>
      </c>
      <c r="AF266" s="5">
        <f t="shared" si="359"/>
        <v>8.8583814967960097E-4</v>
      </c>
      <c r="AG266" s="5">
        <f t="shared" si="360"/>
        <v>2.5984845569792207E-4</v>
      </c>
      <c r="AH266" s="5">
        <f t="shared" si="361"/>
        <v>5.0318209858719928E-3</v>
      </c>
      <c r="AI266" s="5">
        <f t="shared" si="362"/>
        <v>3.6360804861794655E-3</v>
      </c>
      <c r="AJ266" s="5">
        <f t="shared" si="363"/>
        <v>1.3137471840807089E-3</v>
      </c>
      <c r="AK266" s="5">
        <f t="shared" si="364"/>
        <v>3.1644544544419205E-4</v>
      </c>
      <c r="AL266" s="5">
        <f t="shared" si="365"/>
        <v>1.454127461086258E-6</v>
      </c>
      <c r="AM266" s="5">
        <f t="shared" si="366"/>
        <v>3.3063486454515167E-4</v>
      </c>
      <c r="AN266" s="5">
        <f t="shared" si="367"/>
        <v>2.9096159038654148E-4</v>
      </c>
      <c r="AO266" s="5">
        <f t="shared" si="368"/>
        <v>1.2802438000107595E-4</v>
      </c>
      <c r="AP266" s="5">
        <f t="shared" si="369"/>
        <v>3.7554193671830289E-5</v>
      </c>
      <c r="AQ266" s="5">
        <f t="shared" si="370"/>
        <v>8.2620052270287401E-6</v>
      </c>
      <c r="AR266" s="5">
        <f t="shared" si="371"/>
        <v>8.8560934951840596E-4</v>
      </c>
      <c r="AS266" s="5">
        <f t="shared" si="372"/>
        <v>6.3995656506924163E-4</v>
      </c>
      <c r="AT266" s="5">
        <f t="shared" si="373"/>
        <v>2.3122181659324879E-4</v>
      </c>
      <c r="AU266" s="5">
        <f t="shared" si="374"/>
        <v>5.569495534216179E-5</v>
      </c>
      <c r="AV266" s="5">
        <f t="shared" si="375"/>
        <v>1.0061533432273768E-5</v>
      </c>
      <c r="AW266" s="5">
        <f t="shared" si="376"/>
        <v>2.5685930097629153E-8</v>
      </c>
      <c r="AX266" s="5">
        <f t="shared" si="377"/>
        <v>3.9820407707889261E-5</v>
      </c>
      <c r="AY266" s="5">
        <f t="shared" si="378"/>
        <v>3.5042309202530375E-5</v>
      </c>
      <c r="AZ266" s="5">
        <f t="shared" si="379"/>
        <v>1.5418770235273857E-5</v>
      </c>
      <c r="BA266" s="5">
        <f t="shared" si="380"/>
        <v>4.5228844974063559E-6</v>
      </c>
      <c r="BB266" s="5">
        <f t="shared" si="381"/>
        <v>9.9504453977529232E-7</v>
      </c>
      <c r="BC266" s="5">
        <f t="shared" si="382"/>
        <v>1.751295902788415E-7</v>
      </c>
      <c r="BD266" s="5">
        <f t="shared" si="383"/>
        <v>1.2989067015641213E-4</v>
      </c>
      <c r="BE266" s="5">
        <f t="shared" si="384"/>
        <v>9.3861234813117519E-5</v>
      </c>
      <c r="BF266" s="5">
        <f t="shared" si="385"/>
        <v>3.391287222567415E-5</v>
      </c>
      <c r="BG266" s="5">
        <f t="shared" si="386"/>
        <v>8.1686751361182287E-6</v>
      </c>
      <c r="BH266" s="5">
        <f t="shared" si="387"/>
        <v>1.4757063269825195E-6</v>
      </c>
      <c r="BI266" s="5">
        <f t="shared" si="388"/>
        <v>2.1327416034626072E-7</v>
      </c>
      <c r="BJ266" s="8">
        <f t="shared" si="389"/>
        <v>0.27940131620215841</v>
      </c>
      <c r="BK266" s="8">
        <f t="shared" si="390"/>
        <v>0.35130752200451021</v>
      </c>
      <c r="BL266" s="8">
        <f t="shared" si="391"/>
        <v>0.34640587916519677</v>
      </c>
      <c r="BM266" s="8">
        <f t="shared" si="392"/>
        <v>0.21727175356767281</v>
      </c>
      <c r="BN266" s="8">
        <f t="shared" si="393"/>
        <v>0.78267963203621682</v>
      </c>
    </row>
    <row r="267" spans="1:66" x14ac:dyDescent="0.25">
      <c r="A267" t="s">
        <v>272</v>
      </c>
      <c r="B267" t="s">
        <v>347</v>
      </c>
      <c r="C267" t="s">
        <v>341</v>
      </c>
      <c r="D267" t="s">
        <v>498</v>
      </c>
      <c r="E267">
        <f>VLOOKUP(A267,home!$A$2:$E$405,3,FALSE)</f>
        <v>1.3837999999999999</v>
      </c>
      <c r="F267">
        <f>VLOOKUP(B267,home!$B$2:$E$405,3,FALSE)</f>
        <v>0.86719999999999997</v>
      </c>
      <c r="G267">
        <f>VLOOKUP(C267,away!$B$2:$E$405,4,FALSE)</f>
        <v>0.54200000000000004</v>
      </c>
      <c r="H267">
        <f>VLOOKUP(A267,away!$A$2:$E$405,3,FALSE)</f>
        <v>0.90910000000000002</v>
      </c>
      <c r="I267">
        <f>VLOOKUP(C267,away!$B$2:$E$405,3,FALSE)</f>
        <v>0.55000000000000004</v>
      </c>
      <c r="J267">
        <f>VLOOKUP(B267,home!$B$2:$E$405,4,FALSE)</f>
        <v>0.44</v>
      </c>
      <c r="K267" s="3">
        <f t="shared" si="338"/>
        <v>0.65041699712000001</v>
      </c>
      <c r="L267" s="3">
        <f t="shared" si="339"/>
        <v>0.22000220000000001</v>
      </c>
      <c r="M267" s="5">
        <f t="shared" si="340"/>
        <v>0.41877596277001894</v>
      </c>
      <c r="N267" s="5">
        <f t="shared" si="341"/>
        <v>0.2723790041709126</v>
      </c>
      <c r="O267" s="5">
        <f t="shared" si="342"/>
        <v>9.2131633116522241E-2</v>
      </c>
      <c r="P267" s="5">
        <f t="shared" si="343"/>
        <v>5.9923980151409942E-2</v>
      </c>
      <c r="Q267" s="5">
        <f t="shared" si="344"/>
        <v>8.857996698569047E-2</v>
      </c>
      <c r="R267" s="5">
        <f t="shared" si="345"/>
        <v>1.0134580987613873E-2</v>
      </c>
      <c r="S267" s="5">
        <f t="shared" si="346"/>
        <v>2.1436780739720932E-3</v>
      </c>
      <c r="T267" s="5">
        <f t="shared" si="347"/>
        <v>1.9487787612779268E-2</v>
      </c>
      <c r="U267" s="5">
        <f t="shared" si="348"/>
        <v>6.5917037330332599E-3</v>
      </c>
      <c r="V267" s="5">
        <f t="shared" si="349"/>
        <v>3.4082854630280414E-5</v>
      </c>
      <c r="W267" s="5">
        <f t="shared" si="350"/>
        <v>1.9204638710607184E-2</v>
      </c>
      <c r="X267" s="5">
        <f t="shared" si="351"/>
        <v>4.225062766538743E-3</v>
      </c>
      <c r="Y267" s="5">
        <f t="shared" si="352"/>
        <v>4.6476155188830486E-4</v>
      </c>
      <c r="Z267" s="5">
        <f t="shared" si="353"/>
        <v>7.4321003778440842E-4</v>
      </c>
      <c r="AA267" s="5">
        <f t="shared" si="354"/>
        <v>4.8339644100517669E-4</v>
      </c>
      <c r="AB267" s="5">
        <f t="shared" si="355"/>
        <v>1.5720463078854112E-4</v>
      </c>
      <c r="AC267" s="5">
        <f t="shared" si="356"/>
        <v>3.0481398258553109E-7</v>
      </c>
      <c r="AD267" s="5">
        <f t="shared" si="357"/>
        <v>3.122755860231907E-3</v>
      </c>
      <c r="AE267" s="5">
        <f t="shared" si="358"/>
        <v>6.8701315931391199E-4</v>
      </c>
      <c r="AF267" s="5">
        <f t="shared" si="359"/>
        <v>7.5572203239005555E-5</v>
      </c>
      <c r="AG267" s="5">
        <f t="shared" si="360"/>
        <v>5.5420169904761169E-6</v>
      </c>
      <c r="AH267" s="5">
        <f t="shared" si="361"/>
        <v>4.0876960843663232E-5</v>
      </c>
      <c r="AI267" s="5">
        <f t="shared" si="362"/>
        <v>2.6587070123327261E-5</v>
      </c>
      <c r="AJ267" s="5">
        <f t="shared" si="363"/>
        <v>8.646341155916693E-6</v>
      </c>
      <c r="AK267" s="5">
        <f t="shared" si="364"/>
        <v>1.8745757502354689E-6</v>
      </c>
      <c r="AL267" s="5">
        <f t="shared" si="365"/>
        <v>1.74467196459971E-9</v>
      </c>
      <c r="AM267" s="5">
        <f t="shared" si="366"/>
        <v>4.0621869787018408E-4</v>
      </c>
      <c r="AN267" s="5">
        <f t="shared" si="367"/>
        <v>8.936900721257581E-5</v>
      </c>
      <c r="AO267" s="5">
        <f t="shared" si="368"/>
        <v>9.830689099291271E-6</v>
      </c>
      <c r="AP267" s="5">
        <f t="shared" si="369"/>
        <v>7.2092440978669951E-7</v>
      </c>
      <c r="AQ267" s="5">
        <f t="shared" si="370"/>
        <v>3.9651239046693845E-8</v>
      </c>
      <c r="AR267" s="5">
        <f t="shared" si="371"/>
        <v>1.7986042629839539E-6</v>
      </c>
      <c r="AS267" s="5">
        <f t="shared" si="372"/>
        <v>1.1698427837372542E-6</v>
      </c>
      <c r="AT267" s="5">
        <f t="shared" si="373"/>
        <v>3.8044281525044316E-7</v>
      </c>
      <c r="AU267" s="5">
        <f t="shared" si="374"/>
        <v>8.2482157823690755E-8</v>
      </c>
      <c r="AV267" s="5">
        <f t="shared" si="375"/>
        <v>1.341194935191571E-8</v>
      </c>
      <c r="AW267" s="5">
        <f t="shared" si="376"/>
        <v>6.9347400699951922E-12</v>
      </c>
      <c r="AX267" s="5">
        <f t="shared" si="377"/>
        <v>4.4035257607120261E-5</v>
      </c>
      <c r="AY267" s="5">
        <f t="shared" si="378"/>
        <v>9.6878535511331923E-6</v>
      </c>
      <c r="AZ267" s="5">
        <f t="shared" si="379"/>
        <v>1.0656745472635574E-6</v>
      </c>
      <c r="BA267" s="5">
        <f t="shared" si="380"/>
        <v>7.8150248293995535E-8</v>
      </c>
      <c r="BB267" s="5">
        <f t="shared" si="381"/>
        <v>4.2983066388063148E-9</v>
      </c>
      <c r="BC267" s="5">
        <f t="shared" si="382"/>
        <v>1.8912738336239899E-10</v>
      </c>
      <c r="BD267" s="5">
        <f t="shared" si="383"/>
        <v>6.5949482464308037E-8</v>
      </c>
      <c r="BE267" s="5">
        <f t="shared" si="384"/>
        <v>4.2894664346053332E-8</v>
      </c>
      <c r="BF267" s="5">
        <f t="shared" si="385"/>
        <v>1.3949709388215167E-8</v>
      </c>
      <c r="BG267" s="5">
        <f t="shared" si="386"/>
        <v>3.024376030326528E-9</v>
      </c>
      <c r="BH267" s="5">
        <f t="shared" si="387"/>
        <v>4.9177639395167141E-10</v>
      </c>
      <c r="BI267" s="5">
        <f t="shared" si="388"/>
        <v>6.3971945081709694E-11</v>
      </c>
      <c r="BJ267" s="8">
        <f t="shared" si="389"/>
        <v>0.40879315543141054</v>
      </c>
      <c r="BK267" s="8">
        <f t="shared" si="390"/>
        <v>0.48088769826223698</v>
      </c>
      <c r="BL267" s="8">
        <f t="shared" si="391"/>
        <v>0.10958007501478595</v>
      </c>
      <c r="BM267" s="8">
        <f t="shared" si="392"/>
        <v>5.8069322717433425E-2</v>
      </c>
      <c r="BN267" s="8">
        <f t="shared" si="393"/>
        <v>0.94192512818216823</v>
      </c>
    </row>
    <row r="268" spans="1:66" x14ac:dyDescent="0.25">
      <c r="A268" t="s">
        <v>34</v>
      </c>
      <c r="B268" t="s">
        <v>200</v>
      </c>
      <c r="C268" t="s">
        <v>195</v>
      </c>
      <c r="D268" t="s">
        <v>498</v>
      </c>
      <c r="E268">
        <f>VLOOKUP(A268,home!$A$2:$E$405,3,FALSE)</f>
        <v>1.4202999999999999</v>
      </c>
      <c r="F268">
        <f>VLOOKUP(B268,home!$B$2:$E$405,3,FALSE)</f>
        <v>0.93879999999999997</v>
      </c>
      <c r="G268">
        <f>VLOOKUP(C268,away!$B$2:$E$405,4,FALSE)</f>
        <v>0.46939999999999998</v>
      </c>
      <c r="H268">
        <f>VLOOKUP(A268,away!$A$2:$E$405,3,FALSE)</f>
        <v>1.2029000000000001</v>
      </c>
      <c r="I268">
        <f>VLOOKUP(C268,away!$B$2:$E$405,3,FALSE)</f>
        <v>0.83130000000000004</v>
      </c>
      <c r="J268">
        <f>VLOOKUP(B268,home!$B$2:$E$405,4,FALSE)</f>
        <v>0.55420000000000003</v>
      </c>
      <c r="K268" s="3">
        <f t="shared" si="338"/>
        <v>0.62588746421599994</v>
      </c>
      <c r="L268" s="3">
        <f t="shared" si="339"/>
        <v>0.55418380073400009</v>
      </c>
      <c r="M268" s="5">
        <f t="shared" si="340"/>
        <v>0.30725684117745744</v>
      </c>
      <c r="N268" s="5">
        <f t="shared" si="341"/>
        <v>0.19230820518757707</v>
      </c>
      <c r="O268" s="5">
        <f t="shared" si="342"/>
        <v>0.17027676404524636</v>
      </c>
      <c r="P268" s="5">
        <f t="shared" si="343"/>
        <v>0.1065740920631854</v>
      </c>
      <c r="Q268" s="5">
        <f t="shared" si="344"/>
        <v>6.0181647446391401E-2</v>
      </c>
      <c r="R268" s="5">
        <f t="shared" si="345"/>
        <v>4.7182312137640577E-2</v>
      </c>
      <c r="S268" s="5">
        <f t="shared" si="346"/>
        <v>9.2414843031374816E-3</v>
      </c>
      <c r="T268" s="5">
        <f t="shared" si="347"/>
        <v>3.335169411627481E-2</v>
      </c>
      <c r="U268" s="5">
        <f t="shared" si="348"/>
        <v>2.9530817699675659E-2</v>
      </c>
      <c r="V268" s="5">
        <f t="shared" si="349"/>
        <v>3.5616341008199164E-4</v>
      </c>
      <c r="W268" s="5">
        <f t="shared" si="350"/>
        <v>1.2555646237521078E-2</v>
      </c>
      <c r="X268" s="5">
        <f t="shared" si="351"/>
        <v>6.9581357525809783E-3</v>
      </c>
      <c r="Y268" s="5">
        <f t="shared" si="352"/>
        <v>1.9280430586942291E-3</v>
      </c>
      <c r="Z268" s="5">
        <f t="shared" si="353"/>
        <v>8.7158910226185354E-3</v>
      </c>
      <c r="AA268" s="5">
        <f t="shared" si="354"/>
        <v>5.4551669305297132E-3</v>
      </c>
      <c r="AB268" s="5">
        <f t="shared" si="355"/>
        <v>1.707160298512111E-3</v>
      </c>
      <c r="AC268" s="5">
        <f t="shared" si="356"/>
        <v>7.7211039285073112E-6</v>
      </c>
      <c r="AD268" s="5">
        <f t="shared" si="357"/>
        <v>1.9646053962988062E-3</v>
      </c>
      <c r="AE268" s="5">
        <f t="shared" si="358"/>
        <v>1.0887524854633988E-3</v>
      </c>
      <c r="AF268" s="5">
        <f t="shared" si="359"/>
        <v>3.016844952263477E-4</v>
      </c>
      <c r="AG268" s="5">
        <f t="shared" si="360"/>
        <v>5.5729553395685242E-5</v>
      </c>
      <c r="AH268" s="5">
        <f t="shared" si="361"/>
        <v>1.2075514034245224E-3</v>
      </c>
      <c r="AI268" s="5">
        <f t="shared" si="362"/>
        <v>7.5579128579984626E-4</v>
      </c>
      <c r="AJ268" s="5">
        <f t="shared" si="363"/>
        <v>2.3652014567290792E-4</v>
      </c>
      <c r="AK268" s="5">
        <f t="shared" si="364"/>
        <v>4.9344998070405091E-5</v>
      </c>
      <c r="AL268" s="5">
        <f t="shared" si="365"/>
        <v>1.071246632299926E-7</v>
      </c>
      <c r="AM268" s="5">
        <f t="shared" si="366"/>
        <v>2.4592437793490604E-4</v>
      </c>
      <c r="AN268" s="5">
        <f t="shared" si="367"/>
        <v>1.362873064571109E-4</v>
      </c>
      <c r="AO268" s="5">
        <f t="shared" si="368"/>
        <v>3.7764108742100569E-5</v>
      </c>
      <c r="AP268" s="5">
        <f t="shared" si="369"/>
        <v>6.9760857713431256E-6</v>
      </c>
      <c r="AQ268" s="5">
        <f t="shared" si="370"/>
        <v>9.6650843175232785E-7</v>
      </c>
      <c r="AR268" s="5">
        <f t="shared" si="371"/>
        <v>1.3384108526629554E-4</v>
      </c>
      <c r="AS268" s="5">
        <f t="shared" si="372"/>
        <v>8.3769457465239156E-5</v>
      </c>
      <c r="AT268" s="5">
        <f t="shared" si="373"/>
        <v>2.6215126655834294E-5</v>
      </c>
      <c r="AU268" s="5">
        <f t="shared" si="374"/>
        <v>5.469239715573799E-6</v>
      </c>
      <c r="AV268" s="5">
        <f t="shared" si="375"/>
        <v>8.5578214419248014E-7</v>
      </c>
      <c r="AW268" s="5">
        <f t="shared" si="376"/>
        <v>1.0321362918650912E-9</v>
      </c>
      <c r="AX268" s="5">
        <f t="shared" si="377"/>
        <v>2.5653497549095914E-5</v>
      </c>
      <c r="AY268" s="5">
        <f t="shared" si="378"/>
        <v>1.4216752773878328E-5</v>
      </c>
      <c r="AZ268" s="5">
        <f t="shared" si="379"/>
        <v>3.9393470431617649E-6</v>
      </c>
      <c r="BA268" s="5">
        <f t="shared" si="380"/>
        <v>7.2770743892987745E-7</v>
      </c>
      <c r="BB268" s="5">
        <f t="shared" si="381"/>
        <v>1.0082091858214117E-7</v>
      </c>
      <c r="BC268" s="5">
        <f t="shared" si="382"/>
        <v>1.1174663970668833E-8</v>
      </c>
      <c r="BD268" s="5">
        <f t="shared" si="383"/>
        <v>1.236209355453984E-5</v>
      </c>
      <c r="BE268" s="5">
        <f t="shared" si="384"/>
        <v>7.7372793872518986E-6</v>
      </c>
      <c r="BF268" s="5">
        <f t="shared" si="385"/>
        <v>2.4213330878089079E-6</v>
      </c>
      <c r="BG268" s="5">
        <f t="shared" si="386"/>
        <v>5.0516067545033832E-7</v>
      </c>
      <c r="BH268" s="5">
        <f t="shared" si="387"/>
        <v>7.9043433544813469E-8</v>
      </c>
      <c r="BI268" s="5">
        <f t="shared" si="388"/>
        <v>9.8944588368578477E-9</v>
      </c>
      <c r="BJ268" s="8">
        <f t="shared" si="389"/>
        <v>0.31116671141714852</v>
      </c>
      <c r="BK268" s="8">
        <f t="shared" si="390"/>
        <v>0.42345062593522792</v>
      </c>
      <c r="BL268" s="8">
        <f t="shared" si="391"/>
        <v>0.25667469444041668</v>
      </c>
      <c r="BM268" s="8">
        <f t="shared" si="392"/>
        <v>0.11621384503727596</v>
      </c>
      <c r="BN268" s="8">
        <f t="shared" si="393"/>
        <v>0.88377986205749826</v>
      </c>
    </row>
    <row r="269" spans="1:66" x14ac:dyDescent="0.25">
      <c r="A269" t="s">
        <v>34</v>
      </c>
      <c r="B269" t="s">
        <v>452</v>
      </c>
      <c r="C269" t="s">
        <v>199</v>
      </c>
      <c r="D269" t="s">
        <v>498</v>
      </c>
      <c r="E269">
        <f>VLOOKUP(A269,home!$A$2:$E$405,3,FALSE)</f>
        <v>1.4202999999999999</v>
      </c>
      <c r="F269">
        <f>VLOOKUP(B269,home!$B$2:$E$405,3,FALSE)</f>
        <v>0.35199999999999998</v>
      </c>
      <c r="G269">
        <f>VLOOKUP(C269,away!$B$2:$E$405,4,FALSE)</f>
        <v>0.93879999999999997</v>
      </c>
      <c r="H269">
        <f>VLOOKUP(A269,away!$A$2:$E$405,3,FALSE)</f>
        <v>1.2029000000000001</v>
      </c>
      <c r="I269">
        <f>VLOOKUP(C269,away!$B$2:$E$405,3,FALSE)</f>
        <v>0.83130000000000004</v>
      </c>
      <c r="J269">
        <f>VLOOKUP(B269,home!$B$2:$E$405,4,FALSE)</f>
        <v>1.2470000000000001</v>
      </c>
      <c r="K269" s="3">
        <f t="shared" si="338"/>
        <v>0.46934892927999994</v>
      </c>
      <c r="L269" s="3">
        <f t="shared" si="339"/>
        <v>1.2469635501900003</v>
      </c>
      <c r="M269" s="5">
        <f t="shared" si="340"/>
        <v>0.17972767695950581</v>
      </c>
      <c r="N269" s="5">
        <f t="shared" si="341"/>
        <v>8.4354992742925752E-2</v>
      </c>
      <c r="O269" s="5">
        <f t="shared" si="342"/>
        <v>0.22411386212882689</v>
      </c>
      <c r="P269" s="5">
        <f t="shared" si="343"/>
        <v>0.10518760122697042</v>
      </c>
      <c r="Q269" s="5">
        <f t="shared" si="344"/>
        <v>1.9795962761657182E-2</v>
      </c>
      <c r="R269" s="5">
        <f t="shared" si="345"/>
        <v>0.13973090858347714</v>
      </c>
      <c r="S269" s="5">
        <f t="shared" si="346"/>
        <v>1.5390550357996701E-2</v>
      </c>
      <c r="T269" s="5">
        <f t="shared" si="347"/>
        <v>2.4684844004705084E-2</v>
      </c>
      <c r="U269" s="5">
        <f t="shared" si="348"/>
        <v>6.558255233097654E-2</v>
      </c>
      <c r="V269" s="5">
        <f t="shared" si="349"/>
        <v>1.0008321114278011E-3</v>
      </c>
      <c r="W269" s="5">
        <f t="shared" si="350"/>
        <v>3.0970713087501833E-3</v>
      </c>
      <c r="X269" s="5">
        <f t="shared" si="351"/>
        <v>3.8619350343507193E-3</v>
      </c>
      <c r="Y269" s="5">
        <f t="shared" si="352"/>
        <v>2.4078461105185574E-3</v>
      </c>
      <c r="Z269" s="5">
        <f t="shared" si="353"/>
        <v>5.8079783279509002E-2</v>
      </c>
      <c r="AA269" s="5">
        <f t="shared" si="354"/>
        <v>2.725968409505199E-2</v>
      </c>
      <c r="AB269" s="5">
        <f t="shared" si="355"/>
        <v>6.3971517712618471E-3</v>
      </c>
      <c r="AC269" s="5">
        <f t="shared" si="356"/>
        <v>3.6609250594071604E-5</v>
      </c>
      <c r="AD269" s="5">
        <f t="shared" si="357"/>
        <v>3.6340177566642656E-4</v>
      </c>
      <c r="AE269" s="5">
        <f t="shared" si="358"/>
        <v>4.5314876833035735E-4</v>
      </c>
      <c r="AF269" s="5">
        <f t="shared" si="359"/>
        <v>2.8252999846072426E-4</v>
      </c>
      <c r="AG269" s="5">
        <f t="shared" si="360"/>
        <v>1.1743486997191998E-4</v>
      </c>
      <c r="AH269" s="5">
        <f t="shared" si="361"/>
        <v>1.8105843188120592E-2</v>
      </c>
      <c r="AI269" s="5">
        <f t="shared" si="362"/>
        <v>8.4979581140559798E-3</v>
      </c>
      <c r="AJ269" s="5">
        <f t="shared" si="363"/>
        <v>1.9942537709492308E-3</v>
      </c>
      <c r="AK269" s="5">
        <f t="shared" si="364"/>
        <v>3.1200029070254119E-4</v>
      </c>
      <c r="AL269" s="5">
        <f t="shared" si="365"/>
        <v>8.5703867492263012E-7</v>
      </c>
      <c r="AM269" s="5">
        <f t="shared" si="366"/>
        <v>3.4112446861497629E-5</v>
      </c>
      <c r="AN269" s="5">
        <f t="shared" si="367"/>
        <v>4.2536977844080814E-5</v>
      </c>
      <c r="AO269" s="5">
        <f t="shared" si="368"/>
        <v>2.6521030453404205E-5</v>
      </c>
      <c r="AP269" s="5">
        <f t="shared" si="369"/>
        <v>1.1023586096291338E-5</v>
      </c>
      <c r="AQ269" s="5">
        <f t="shared" si="370"/>
        <v>3.4365025136141435E-6</v>
      </c>
      <c r="AR269" s="5">
        <f t="shared" si="371"/>
        <v>4.5154653002084559E-3</v>
      </c>
      <c r="AS269" s="5">
        <f t="shared" si="372"/>
        <v>2.1193288038538318E-3</v>
      </c>
      <c r="AT269" s="5">
        <f t="shared" si="373"/>
        <v>4.9735235244052951E-4</v>
      </c>
      <c r="AU269" s="5">
        <f t="shared" si="374"/>
        <v>7.7810598030950555E-5</v>
      </c>
      <c r="AV269" s="5">
        <f t="shared" si="375"/>
        <v>9.1300802181157776E-6</v>
      </c>
      <c r="AW269" s="5">
        <f t="shared" si="376"/>
        <v>1.3933092167695384E-8</v>
      </c>
      <c r="AX269" s="5">
        <f t="shared" si="377"/>
        <v>2.6684400682607991E-6</v>
      </c>
      <c r="AY269" s="5">
        <f t="shared" si="378"/>
        <v>3.3274475009877328E-6</v>
      </c>
      <c r="AZ269" s="5">
        <f t="shared" si="379"/>
        <v>2.0746028744512543E-6</v>
      </c>
      <c r="BA269" s="5">
        <f t="shared" si="380"/>
        <v>8.6231805518670495E-7</v>
      </c>
      <c r="BB269" s="5">
        <f t="shared" si="381"/>
        <v>2.6881979587213757E-7</v>
      </c>
      <c r="BC269" s="5">
        <f t="shared" si="382"/>
        <v>6.7041697404414344E-8</v>
      </c>
      <c r="BD269" s="5">
        <f t="shared" si="383"/>
        <v>9.3843677358461592E-4</v>
      </c>
      <c r="BE269" s="5">
        <f t="shared" si="384"/>
        <v>4.4045429487891714E-4</v>
      </c>
      <c r="BF269" s="5">
        <f t="shared" si="385"/>
        <v>1.0336337584909855E-4</v>
      </c>
      <c r="BG269" s="5">
        <f t="shared" si="386"/>
        <v>1.6171163260513539E-5</v>
      </c>
      <c r="BH269" s="5">
        <f t="shared" si="387"/>
        <v>1.897479540383525E-6</v>
      </c>
      <c r="BI269" s="5">
        <f t="shared" si="388"/>
        <v>1.7811599812194286E-7</v>
      </c>
      <c r="BJ269" s="8">
        <f t="shared" si="389"/>
        <v>0.13954606658909799</v>
      </c>
      <c r="BK269" s="8">
        <f t="shared" si="390"/>
        <v>0.30134745439267069</v>
      </c>
      <c r="BL269" s="8">
        <f t="shared" si="391"/>
        <v>0.5007138026112864</v>
      </c>
      <c r="BM269" s="8">
        <f t="shared" si="392"/>
        <v>0.24677278895479196</v>
      </c>
      <c r="BN269" s="8">
        <f t="shared" si="393"/>
        <v>0.75291100440336323</v>
      </c>
    </row>
    <row r="270" spans="1:66" s="10" customFormat="1" x14ac:dyDescent="0.25">
      <c r="A270" t="s">
        <v>10</v>
      </c>
      <c r="B270" t="s">
        <v>205</v>
      </c>
      <c r="C270" t="s">
        <v>204</v>
      </c>
      <c r="D270" t="s">
        <v>499</v>
      </c>
      <c r="E270">
        <f>VLOOKUP(A270,home!$A$2:$E$405,3,FALSE)</f>
        <v>1.4167000000000001</v>
      </c>
      <c r="F270">
        <f>VLOOKUP(B270,home!$B$2:$E$405,3,FALSE)</f>
        <v>0.17649999999999999</v>
      </c>
      <c r="G270">
        <f>VLOOKUP(C270,away!$B$2:$E$405,4,FALSE)</f>
        <v>0.70589999999999997</v>
      </c>
      <c r="H270">
        <f>VLOOKUP(A270,away!$A$2:$E$405,3,FALSE)</f>
        <v>1.2778</v>
      </c>
      <c r="I270">
        <f>VLOOKUP(C270,away!$B$2:$E$405,3,FALSE)</f>
        <v>0.78259999999999996</v>
      </c>
      <c r="J270">
        <f>VLOOKUP(B270,home!$B$2:$E$405,4,FALSE)</f>
        <v>0.58689999999999998</v>
      </c>
      <c r="K270" s="3">
        <f t="shared" si="338"/>
        <v>0.176508565545</v>
      </c>
      <c r="L270" s="3">
        <f t="shared" si="339"/>
        <v>0.58690368573200002</v>
      </c>
      <c r="M270" s="5">
        <f t="shared" si="340"/>
        <v>0.46607335118039384</v>
      </c>
      <c r="N270" s="5">
        <f t="shared" si="341"/>
        <v>8.2265938655602347E-2</v>
      </c>
      <c r="O270" s="5">
        <f t="shared" si="342"/>
        <v>0.27354016762923794</v>
      </c>
      <c r="P270" s="5">
        <f t="shared" si="343"/>
        <v>4.8282182607175629E-2</v>
      </c>
      <c r="Q270" s="5">
        <f t="shared" si="344"/>
        <v>7.2603214126566659E-3</v>
      </c>
      <c r="R270" s="5">
        <f t="shared" si="345"/>
        <v>8.0270866288674428E-2</v>
      </c>
      <c r="S270" s="5">
        <f t="shared" si="346"/>
        <v>1.2504304051114759E-3</v>
      </c>
      <c r="T270" s="5">
        <f t="shared" si="347"/>
        <v>4.2611093966871587E-3</v>
      </c>
      <c r="U270" s="5">
        <f t="shared" si="348"/>
        <v>1.4168495463668419E-2</v>
      </c>
      <c r="V270" s="5">
        <f t="shared" si="349"/>
        <v>1.4392944087318451E-5</v>
      </c>
      <c r="W270" s="5">
        <f t="shared" si="350"/>
        <v>4.271696393145589E-4</v>
      </c>
      <c r="X270" s="5">
        <f t="shared" si="351"/>
        <v>2.5070743574652369E-4</v>
      </c>
      <c r="Y270" s="5">
        <f t="shared" si="352"/>
        <v>7.3570559040026648E-5</v>
      </c>
      <c r="Z270" s="5">
        <f t="shared" si="353"/>
        <v>1.5703755760574523E-2</v>
      </c>
      <c r="AA270" s="5">
        <f t="shared" si="354"/>
        <v>2.7718474029680392E-3</v>
      </c>
      <c r="AB270" s="5">
        <f t="shared" si="355"/>
        <v>2.4462740450376103E-4</v>
      </c>
      <c r="AC270" s="5">
        <f t="shared" si="356"/>
        <v>9.3188490733109892E-8</v>
      </c>
      <c r="AD270" s="5">
        <f t="shared" si="357"/>
        <v>1.8849775069946943E-5</v>
      </c>
      <c r="AE270" s="5">
        <f t="shared" si="358"/>
        <v>1.1063002463771029E-5</v>
      </c>
      <c r="AF270" s="5">
        <f t="shared" si="359"/>
        <v>3.246458460624707E-6</v>
      </c>
      <c r="AG270" s="5">
        <f t="shared" si="360"/>
        <v>6.3511947870549183E-7</v>
      </c>
      <c r="AH270" s="5">
        <f t="shared" si="361"/>
        <v>2.3041480339290785E-3</v>
      </c>
      <c r="AI270" s="5">
        <f t="shared" si="362"/>
        <v>4.0670186427215355E-4</v>
      </c>
      <c r="AJ270" s="5">
        <f t="shared" si="363"/>
        <v>3.5893181333577552E-5</v>
      </c>
      <c r="AK270" s="5">
        <f t="shared" si="364"/>
        <v>2.1118179833454488E-6</v>
      </c>
      <c r="AL270" s="5">
        <f t="shared" si="365"/>
        <v>3.8614897977478567E-10</v>
      </c>
      <c r="AM270" s="5">
        <f t="shared" si="366"/>
        <v>6.6542935168844802E-7</v>
      </c>
      <c r="AN270" s="5">
        <f t="shared" si="367"/>
        <v>3.905429391002054E-7</v>
      </c>
      <c r="AO270" s="5">
        <f t="shared" si="368"/>
        <v>1.1460554519725927E-7</v>
      </c>
      <c r="AP270" s="5">
        <f t="shared" si="369"/>
        <v>2.2420805627198926E-8</v>
      </c>
      <c r="AQ270" s="5">
        <f t="shared" si="370"/>
        <v>3.2897133649209536E-9</v>
      </c>
      <c r="AR270" s="5">
        <f t="shared" si="371"/>
        <v>2.7046259471702358E-4</v>
      </c>
      <c r="AS270" s="5">
        <f t="shared" si="372"/>
        <v>4.7738964627080527E-5</v>
      </c>
      <c r="AT270" s="5">
        <f t="shared" si="373"/>
        <v>4.2131680834647391E-6</v>
      </c>
      <c r="AU270" s="5">
        <f t="shared" si="374"/>
        <v>2.4788675160411274E-7</v>
      </c>
      <c r="AV270" s="5">
        <f t="shared" si="375"/>
        <v>1.0938533735812908E-8</v>
      </c>
      <c r="AW270" s="5">
        <f t="shared" si="376"/>
        <v>1.111181528486998E-12</v>
      </c>
      <c r="AX270" s="5">
        <f t="shared" si="377"/>
        <v>1.9575663389677866E-8</v>
      </c>
      <c r="AY270" s="5">
        <f t="shared" si="378"/>
        <v>1.1489028994050916E-8</v>
      </c>
      <c r="AZ270" s="5">
        <f t="shared" si="379"/>
        <v>3.3714767310451474E-9</v>
      </c>
      <c r="BA270" s="5">
        <f t="shared" si="380"/>
        <v>6.5957737327002392E-10</v>
      </c>
      <c r="BB270" s="5">
        <f t="shared" si="381"/>
        <v>9.677709784940203E-11</v>
      </c>
      <c r="BC270" s="5">
        <f t="shared" si="382"/>
        <v>1.1359767084452096E-11</v>
      </c>
      <c r="BD270" s="5">
        <f t="shared" si="383"/>
        <v>2.6455915615343537E-5</v>
      </c>
      <c r="BE270" s="5">
        <f t="shared" si="384"/>
        <v>4.6696957154438531E-6</v>
      </c>
      <c r="BF270" s="5">
        <f t="shared" si="385"/>
        <v>4.121206461323134E-7</v>
      </c>
      <c r="BG270" s="5">
        <f t="shared" si="386"/>
        <v>2.4247608026764409E-8</v>
      </c>
      <c r="BH270" s="5">
        <f t="shared" si="387"/>
        <v>1.0699776276754027E-9</v>
      </c>
      <c r="BI270" s="5">
        <f t="shared" si="388"/>
        <v>3.7772043245245519E-11</v>
      </c>
      <c r="BJ270" s="8">
        <f t="shared" si="389"/>
        <v>9.4573842946758663E-2</v>
      </c>
      <c r="BK270" s="8">
        <f t="shared" si="390"/>
        <v>0.515620462200437</v>
      </c>
      <c r="BL270" s="8">
        <f t="shared" si="391"/>
        <v>0.37409909572661826</v>
      </c>
      <c r="BM270" s="8">
        <f t="shared" si="392"/>
        <v>4.2304317372729758E-2</v>
      </c>
      <c r="BN270" s="8">
        <f t="shared" si="393"/>
        <v>0.95769282777374087</v>
      </c>
    </row>
    <row r="271" spans="1:66" x14ac:dyDescent="0.25">
      <c r="A271" t="s">
        <v>10</v>
      </c>
      <c r="B271" t="s">
        <v>39</v>
      </c>
      <c r="C271" t="s">
        <v>407</v>
      </c>
      <c r="D271" t="s">
        <v>499</v>
      </c>
      <c r="E271">
        <f>VLOOKUP(A271,home!$A$2:$E$405,3,FALSE)</f>
        <v>1.4167000000000001</v>
      </c>
      <c r="F271">
        <f>VLOOKUP(B271,home!$B$2:$E$405,3,FALSE)</f>
        <v>0.84699999999999998</v>
      </c>
      <c r="G271">
        <f>VLOOKUP(C271,away!$B$2:$E$405,4,FALSE)</f>
        <v>1.0588</v>
      </c>
      <c r="H271">
        <f>VLOOKUP(A271,away!$A$2:$E$405,3,FALSE)</f>
        <v>1.2778</v>
      </c>
      <c r="I271">
        <f>VLOOKUP(C271,away!$B$2:$E$405,3,FALSE)</f>
        <v>1.1738999999999999</v>
      </c>
      <c r="J271">
        <f>VLOOKUP(B271,home!$B$2:$E$405,4,FALSE)</f>
        <v>0.46960000000000002</v>
      </c>
      <c r="K271" s="3">
        <f t="shared" si="338"/>
        <v>1.2705016601199999</v>
      </c>
      <c r="L271" s="3">
        <f t="shared" si="339"/>
        <v>0.70440442363200007</v>
      </c>
      <c r="M271" s="5">
        <f t="shared" si="340"/>
        <v>0.13877434479674339</v>
      </c>
      <c r="N271" s="5">
        <f t="shared" si="341"/>
        <v>0.17631303544632773</v>
      </c>
      <c r="O271" s="5">
        <f t="shared" si="342"/>
        <v>9.7753262361458468E-2</v>
      </c>
      <c r="P271" s="5">
        <f t="shared" si="343"/>
        <v>0.12419568211237887</v>
      </c>
      <c r="Q271" s="5">
        <f t="shared" si="344"/>
        <v>0.1120030021176779</v>
      </c>
      <c r="R271" s="5">
        <f t="shared" si="345"/>
        <v>3.4428915215935413E-2</v>
      </c>
      <c r="S271" s="5">
        <f t="shared" si="346"/>
        <v>2.7787137957579165E-2</v>
      </c>
      <c r="T271" s="5">
        <f t="shared" si="347"/>
        <v>7.8895410151756579E-2</v>
      </c>
      <c r="U271" s="5">
        <f t="shared" si="348"/>
        <v>4.3741993937976661E-2</v>
      </c>
      <c r="V271" s="5">
        <f t="shared" si="349"/>
        <v>2.7631128294778027E-3</v>
      </c>
      <c r="W271" s="5">
        <f t="shared" si="350"/>
        <v>4.7433333376311226E-2</v>
      </c>
      <c r="X271" s="5">
        <f t="shared" si="351"/>
        <v>3.3412249857885018E-2</v>
      </c>
      <c r="Y271" s="5">
        <f t="shared" si="352"/>
        <v>1.1767868301695933E-2</v>
      </c>
      <c r="Z271" s="5">
        <f t="shared" si="353"/>
        <v>8.0839600596519946E-3</v>
      </c>
      <c r="AA271" s="5">
        <f t="shared" si="354"/>
        <v>1.0270684676131632E-2</v>
      </c>
      <c r="AB271" s="5">
        <f t="shared" si="355"/>
        <v>6.5244609657971421E-3</v>
      </c>
      <c r="AC271" s="5">
        <f t="shared" si="356"/>
        <v>1.5455246929515408E-4</v>
      </c>
      <c r="AD271" s="5">
        <f t="shared" si="357"/>
        <v>1.5066032199907202E-2</v>
      </c>
      <c r="AE271" s="5">
        <f t="shared" si="358"/>
        <v>1.0612579728196786E-2</v>
      </c>
      <c r="AF271" s="5">
        <f t="shared" si="359"/>
        <v>3.7377740533445516E-3</v>
      </c>
      <c r="AG271" s="5">
        <f t="shared" si="360"/>
        <v>8.7763485923760464E-4</v>
      </c>
      <c r="AH271" s="5">
        <f t="shared" si="361"/>
        <v>1.423594306620818E-3</v>
      </c>
      <c r="AI271" s="5">
        <f t="shared" si="362"/>
        <v>1.8086789298991292E-3</v>
      </c>
      <c r="AJ271" s="5">
        <f t="shared" si="363"/>
        <v>1.1489647915304544E-3</v>
      </c>
      <c r="AK271" s="5">
        <f t="shared" si="364"/>
        <v>4.865872250196241E-4</v>
      </c>
      <c r="AL271" s="5">
        <f t="shared" si="365"/>
        <v>5.532650685363451E-6</v>
      </c>
      <c r="AM271" s="5">
        <f t="shared" si="366"/>
        <v>3.8282837842806929E-3</v>
      </c>
      <c r="AN271" s="5">
        <f t="shared" si="367"/>
        <v>2.6966600325659734E-3</v>
      </c>
      <c r="AO271" s="5">
        <f t="shared" si="368"/>
        <v>9.4976962798554241E-4</v>
      </c>
      <c r="AP271" s="5">
        <f t="shared" si="369"/>
        <v>2.2300730912811173E-4</v>
      </c>
      <c r="AQ271" s="5">
        <f t="shared" si="370"/>
        <v>3.9271833763027698E-5</v>
      </c>
      <c r="AR271" s="5">
        <f t="shared" si="371"/>
        <v>2.0055722540820685E-4</v>
      </c>
      <c r="AS271" s="5">
        <f t="shared" si="372"/>
        <v>2.5480828783018783E-4</v>
      </c>
      <c r="AT271" s="5">
        <f t="shared" si="373"/>
        <v>1.6186717635029423E-4</v>
      </c>
      <c r="AU271" s="5">
        <f t="shared" si="374"/>
        <v>6.8550838757328551E-5</v>
      </c>
      <c r="AV271" s="5">
        <f t="shared" si="375"/>
        <v>2.1773488610951087E-5</v>
      </c>
      <c r="AW271" s="5">
        <f t="shared" si="376"/>
        <v>1.3753969654130176E-7</v>
      </c>
      <c r="AX271" s="5">
        <f t="shared" si="377"/>
        <v>8.1064015055651642E-4</v>
      </c>
      <c r="AY271" s="5">
        <f t="shared" si="378"/>
        <v>5.7101850802572073E-4</v>
      </c>
      <c r="AZ271" s="5">
        <f t="shared" si="379"/>
        <v>2.0111398151453116E-4</v>
      </c>
      <c r="BA271" s="5">
        <f t="shared" si="380"/>
        <v>4.7221859411026685E-5</v>
      </c>
      <c r="BB271" s="5">
        <f t="shared" si="381"/>
        <v>8.3158216653138971E-6</v>
      </c>
      <c r="BC271" s="5">
        <f t="shared" si="382"/>
        <v>1.1715403134363873E-6</v>
      </c>
      <c r="BD271" s="5">
        <f t="shared" si="383"/>
        <v>2.3545566128150163E-5</v>
      </c>
      <c r="BE271" s="5">
        <f t="shared" si="384"/>
        <v>2.9914680854280018E-5</v>
      </c>
      <c r="BF271" s="5">
        <f t="shared" si="385"/>
        <v>1.9003325843661373E-5</v>
      </c>
      <c r="BG271" s="5">
        <f t="shared" si="386"/>
        <v>8.0479190107243586E-6</v>
      </c>
      <c r="BH271" s="5">
        <f t="shared" si="387"/>
        <v>2.5562236159091514E-6</v>
      </c>
      <c r="BI271" s="5">
        <f t="shared" si="388"/>
        <v>6.4953726953010485E-7</v>
      </c>
      <c r="BJ271" s="8">
        <f t="shared" si="389"/>
        <v>0.4994953945415504</v>
      </c>
      <c r="BK271" s="8">
        <f t="shared" si="390"/>
        <v>0.29425138132418538</v>
      </c>
      <c r="BL271" s="8">
        <f t="shared" si="391"/>
        <v>0.19837841668004863</v>
      </c>
      <c r="BM271" s="8">
        <f t="shared" si="392"/>
        <v>0.3161700295865853</v>
      </c>
      <c r="BN271" s="8">
        <f t="shared" si="393"/>
        <v>0.68346824205052181</v>
      </c>
    </row>
    <row r="272" spans="1:66" s="10" customFormat="1" x14ac:dyDescent="0.25">
      <c r="A272" t="s">
        <v>13</v>
      </c>
      <c r="B272" t="s">
        <v>46</v>
      </c>
      <c r="C272" t="s">
        <v>50</v>
      </c>
      <c r="D272" t="s">
        <v>499</v>
      </c>
      <c r="E272">
        <f>VLOOKUP(A272,home!$A$2:$E$405,3,FALSE)</f>
        <v>2.0369999999999999</v>
      </c>
      <c r="F272">
        <f>VLOOKUP(B272,home!$B$2:$E$405,3,FALSE)</f>
        <v>1.3090999999999999</v>
      </c>
      <c r="G272">
        <f>VLOOKUP(C272,away!$B$2:$E$405,4,FALSE)</f>
        <v>1.3090999999999999</v>
      </c>
      <c r="H272">
        <f>VLOOKUP(A272,away!$A$2:$E$405,3,FALSE)</f>
        <v>1.5185</v>
      </c>
      <c r="I272">
        <f>VLOOKUP(C272,away!$B$2:$E$405,3,FALSE)</f>
        <v>2.1951000000000001</v>
      </c>
      <c r="J272">
        <f>VLOOKUP(B272,home!$B$2:$E$405,4,FALSE)</f>
        <v>1.5366</v>
      </c>
      <c r="K272" s="3">
        <f t="shared" si="338"/>
        <v>3.4908941039699997</v>
      </c>
      <c r="L272" s="3">
        <f t="shared" si="339"/>
        <v>5.1218863172100004</v>
      </c>
      <c r="M272" s="5">
        <f t="shared" si="340"/>
        <v>1.8176781607551968E-4</v>
      </c>
      <c r="N272" s="5">
        <f t="shared" si="341"/>
        <v>6.34532197429535E-4</v>
      </c>
      <c r="O272" s="5">
        <f t="shared" si="342"/>
        <v>9.3099409006634814E-4</v>
      </c>
      <c r="P272" s="5">
        <f t="shared" si="343"/>
        <v>3.2500017798435298E-3</v>
      </c>
      <c r="Q272" s="5">
        <f t="shared" si="344"/>
        <v>1.1075423533929458E-3</v>
      </c>
      <c r="R272" s="5">
        <f t="shared" si="345"/>
        <v>2.3842229456571017E-3</v>
      </c>
      <c r="S272" s="5">
        <f t="shared" si="346"/>
        <v>1.4527477686970821E-2</v>
      </c>
      <c r="T272" s="5">
        <f t="shared" si="347"/>
        <v>5.6727060255738924E-3</v>
      </c>
      <c r="U272" s="5">
        <f t="shared" si="348"/>
        <v>8.3230698235443618E-3</v>
      </c>
      <c r="V272" s="5">
        <f t="shared" si="349"/>
        <v>2.886119553730021E-2</v>
      </c>
      <c r="W272" s="5">
        <f t="shared" si="350"/>
        <v>1.2887710237854976E-3</v>
      </c>
      <c r="X272" s="5">
        <f t="shared" si="351"/>
        <v>6.6009386727436635E-3</v>
      </c>
      <c r="Y272" s="5">
        <f t="shared" si="352"/>
        <v>1.6904628734334057E-2</v>
      </c>
      <c r="Z272" s="5">
        <f t="shared" si="353"/>
        <v>4.0705729608464117E-3</v>
      </c>
      <c r="AA272" s="5">
        <f t="shared" si="354"/>
        <v>1.4209939148798444E-2</v>
      </c>
      <c r="AB272" s="5">
        <f t="shared" si="355"/>
        <v>2.4802696396156482E-2</v>
      </c>
      <c r="AC272" s="5">
        <f t="shared" si="356"/>
        <v>3.2252318813162054E-2</v>
      </c>
      <c r="AD272" s="5">
        <f t="shared" si="357"/>
        <v>1.1247407920750433E-3</v>
      </c>
      <c r="AE272" s="5">
        <f t="shared" si="358"/>
        <v>5.7607944733371027E-3</v>
      </c>
      <c r="AF272" s="5">
        <f t="shared" si="359"/>
        <v>1.4753067194622148E-2</v>
      </c>
      <c r="AG272" s="5">
        <f t="shared" si="360"/>
        <v>2.518784433367164E-2</v>
      </c>
      <c r="AH272" s="5">
        <f t="shared" si="361"/>
        <v>5.2122529878410586E-3</v>
      </c>
      <c r="AI272" s="5">
        <f t="shared" si="362"/>
        <v>1.8195423223654368E-2</v>
      </c>
      <c r="AJ272" s="5">
        <f t="shared" si="363"/>
        <v>3.1759147825346917E-2</v>
      </c>
      <c r="AK272" s="5">
        <f t="shared" si="364"/>
        <v>3.6955940630205068E-2</v>
      </c>
      <c r="AL272" s="5">
        <f t="shared" si="365"/>
        <v>2.3066810353997474E-2</v>
      </c>
      <c r="AM272" s="5">
        <f t="shared" si="366"/>
        <v>7.8527019990986342E-4</v>
      </c>
      <c r="AN272" s="5">
        <f t="shared" si="367"/>
        <v>4.0220646922310907E-3</v>
      </c>
      <c r="AO272" s="5">
        <f t="shared" si="368"/>
        <v>1.0300279057035937E-2</v>
      </c>
      <c r="AP272" s="5">
        <f t="shared" si="369"/>
        <v>1.7585619455225701E-2</v>
      </c>
      <c r="AQ272" s="5">
        <f t="shared" si="370"/>
        <v>2.2517885916845629E-2</v>
      </c>
      <c r="AR272" s="5">
        <f t="shared" si="371"/>
        <v>5.3393134520520113E-3</v>
      </c>
      <c r="AS272" s="5">
        <f t="shared" si="372"/>
        <v>1.8638977849016074E-2</v>
      </c>
      <c r="AT272" s="5">
        <f t="shared" si="373"/>
        <v>3.2533348938578822E-2</v>
      </c>
      <c r="AU272" s="5">
        <f t="shared" si="374"/>
        <v>3.7856825330694489E-2</v>
      </c>
      <c r="AV272" s="5">
        <f t="shared" si="375"/>
        <v>3.3038542085485879E-2</v>
      </c>
      <c r="AW272" s="5">
        <f t="shared" si="376"/>
        <v>1.1456491938817724E-2</v>
      </c>
      <c r="AX272" s="5">
        <f t="shared" si="377"/>
        <v>4.5688251848144759E-4</v>
      </c>
      <c r="AY272" s="5">
        <f t="shared" si="378"/>
        <v>2.3401003199825716E-3</v>
      </c>
      <c r="AZ272" s="5">
        <f t="shared" si="379"/>
        <v>5.9928639049087384E-3</v>
      </c>
      <c r="BA272" s="5">
        <f t="shared" si="380"/>
        <v>1.0231589211817922E-2</v>
      </c>
      <c r="BB272" s="5">
        <f t="shared" si="381"/>
        <v>1.3101259196830917E-2</v>
      </c>
      <c r="BC272" s="5">
        <f t="shared" si="382"/>
        <v>1.3420632043693989E-2</v>
      </c>
      <c r="BD272" s="5">
        <f t="shared" si="383"/>
        <v>4.5578927522267488E-3</v>
      </c>
      <c r="BE272" s="5">
        <f t="shared" si="384"/>
        <v>1.5911120935275955E-2</v>
      </c>
      <c r="BF272" s="5">
        <f t="shared" si="385"/>
        <v>2.7772019130254229E-2</v>
      </c>
      <c r="BG272" s="5">
        <f t="shared" si="386"/>
        <v>3.2316392612382179E-2</v>
      </c>
      <c r="BH272" s="5">
        <f t="shared" si="387"/>
        <v>2.8203276108036149E-2</v>
      </c>
      <c r="BI272" s="5">
        <f t="shared" si="388"/>
        <v>1.9690930055636276E-2</v>
      </c>
      <c r="BJ272" s="8">
        <f t="shared" si="389"/>
        <v>0.17979001231792929</v>
      </c>
      <c r="BK272" s="8">
        <f t="shared" si="390"/>
        <v>0.10447967230733218</v>
      </c>
      <c r="BL272" s="8">
        <f t="shared" si="391"/>
        <v>0.39863232632090895</v>
      </c>
      <c r="BM272" s="8">
        <f t="shared" si="392"/>
        <v>0.68759991434338696</v>
      </c>
      <c r="BN272" s="8">
        <f t="shared" si="393"/>
        <v>8.4890611824649798E-3</v>
      </c>
    </row>
    <row r="273" spans="1:66" x14ac:dyDescent="0.25">
      <c r="A273" t="s">
        <v>13</v>
      </c>
      <c r="B273" t="s">
        <v>44</v>
      </c>
      <c r="C273" t="s">
        <v>210</v>
      </c>
      <c r="D273" t="s">
        <v>499</v>
      </c>
      <c r="E273">
        <f>VLOOKUP(A273,home!$A$2:$E$405,3,FALSE)</f>
        <v>2.0369999999999999</v>
      </c>
      <c r="F273">
        <f>VLOOKUP(B273,home!$B$2:$E$405,3,FALSE)</f>
        <v>0.81820000000000004</v>
      </c>
      <c r="G273">
        <f>VLOOKUP(C273,away!$B$2:$E$405,4,FALSE)</f>
        <v>0.98180000000000001</v>
      </c>
      <c r="H273">
        <f>VLOOKUP(A273,away!$A$2:$E$405,3,FALSE)</f>
        <v>1.5185</v>
      </c>
      <c r="I273">
        <f>VLOOKUP(C273,away!$B$2:$E$405,3,FALSE)</f>
        <v>0.439</v>
      </c>
      <c r="J273">
        <f>VLOOKUP(B273,home!$B$2:$E$405,4,FALSE)</f>
        <v>1.3170999999999999</v>
      </c>
      <c r="K273" s="3">
        <f t="shared" si="338"/>
        <v>1.6363399441200002</v>
      </c>
      <c r="L273" s="3">
        <f t="shared" si="339"/>
        <v>0.87800717764999991</v>
      </c>
      <c r="M273" s="5">
        <f t="shared" si="340"/>
        <v>8.0915723079356475E-2</v>
      </c>
      <c r="N273" s="5">
        <f t="shared" si="341"/>
        <v>0.13240562978210357</v>
      </c>
      <c r="O273" s="5">
        <f t="shared" si="342"/>
        <v>7.1044585648414732E-2</v>
      </c>
      <c r="P273" s="5">
        <f t="shared" si="343"/>
        <v>0.11625309330995552</v>
      </c>
      <c r="Q273" s="5">
        <f t="shared" si="344"/>
        <v>0.10833031041941044</v>
      </c>
      <c r="R273" s="5">
        <f t="shared" si="345"/>
        <v>3.1188828066239151E-2</v>
      </c>
      <c r="S273" s="5">
        <f t="shared" si="346"/>
        <v>4.1755734206561063E-2</v>
      </c>
      <c r="T273" s="5">
        <f t="shared" si="347"/>
        <v>9.5114790105294916E-2</v>
      </c>
      <c r="U273" s="5">
        <f t="shared" si="348"/>
        <v>5.1035525175078061E-2</v>
      </c>
      <c r="V273" s="5">
        <f t="shared" si="349"/>
        <v>6.6656915508392636E-3</v>
      </c>
      <c r="W273" s="5">
        <f t="shared" si="350"/>
        <v>5.9088404699400091E-2</v>
      </c>
      <c r="X273" s="5">
        <f t="shared" si="351"/>
        <v>5.188004344196126E-2</v>
      </c>
      <c r="Y273" s="5">
        <f t="shared" si="352"/>
        <v>2.2775525259417895E-2</v>
      </c>
      <c r="Z273" s="5">
        <f t="shared" si="353"/>
        <v>9.1280049682165819E-3</v>
      </c>
      <c r="AA273" s="5">
        <f t="shared" si="354"/>
        <v>1.4936519139618605E-2</v>
      </c>
      <c r="AB273" s="5">
        <f t="shared" si="355"/>
        <v>1.2220611447135415E-2</v>
      </c>
      <c r="AC273" s="5">
        <f t="shared" si="356"/>
        <v>5.9854502958831945E-4</v>
      </c>
      <c r="AD273" s="5">
        <f t="shared" si="357"/>
        <v>2.4172179210989075E-2</v>
      </c>
      <c r="AE273" s="5">
        <f t="shared" si="358"/>
        <v>2.1223346846690517E-2</v>
      </c>
      <c r="AF273" s="5">
        <f t="shared" si="359"/>
        <v>9.3171254325748829E-3</v>
      </c>
      <c r="AG273" s="5">
        <f t="shared" si="360"/>
        <v>2.7268343349553695E-3</v>
      </c>
      <c r="AH273" s="5">
        <f t="shared" si="361"/>
        <v>2.003613469929754E-3</v>
      </c>
      <c r="AI273" s="5">
        <f t="shared" si="362"/>
        <v>3.2785927534229329E-3</v>
      </c>
      <c r="AJ273" s="5">
        <f t="shared" si="363"/>
        <v>2.6824461414641605E-3</v>
      </c>
      <c r="AK273" s="5">
        <f t="shared" si="364"/>
        <v>1.4631312564094578E-3</v>
      </c>
      <c r="AL273" s="5">
        <f t="shared" si="365"/>
        <v>3.4397621884537399E-5</v>
      </c>
      <c r="AM273" s="5">
        <f t="shared" si="366"/>
        <v>7.9107804758736956E-3</v>
      </c>
      <c r="AN273" s="5">
        <f t="shared" si="367"/>
        <v>6.9457220386305862E-3</v>
      </c>
      <c r="AO273" s="5">
        <f t="shared" si="368"/>
        <v>3.0491969019397218E-3</v>
      </c>
      <c r="AP273" s="5">
        <f t="shared" si="369"/>
        <v>8.9240558865707304E-4</v>
      </c>
      <c r="AQ273" s="5">
        <f t="shared" si="370"/>
        <v>1.9588462805397082E-4</v>
      </c>
      <c r="AR273" s="5">
        <f t="shared" si="371"/>
        <v>3.5183740156690942E-4</v>
      </c>
      <c r="AS273" s="5">
        <f t="shared" si="372"/>
        <v>5.7572559401932258E-4</v>
      </c>
      <c r="AT273" s="5">
        <f t="shared" si="373"/>
        <v>4.7104139317301623E-4</v>
      </c>
      <c r="AU273" s="5">
        <f t="shared" si="374"/>
        <v>2.5692794899431342E-4</v>
      </c>
      <c r="AV273" s="5">
        <f t="shared" si="375"/>
        <v>1.0510536642505526E-4</v>
      </c>
      <c r="AW273" s="5">
        <f t="shared" si="376"/>
        <v>1.372769165250945E-6</v>
      </c>
      <c r="AX273" s="5">
        <f t="shared" si="377"/>
        <v>2.1574543469727921E-3</v>
      </c>
      <c r="AY273" s="5">
        <f t="shared" si="378"/>
        <v>1.8942604020943045E-3</v>
      </c>
      <c r="AZ273" s="5">
        <f t="shared" si="379"/>
        <v>8.3158711468848707E-4</v>
      </c>
      <c r="BA273" s="5">
        <f t="shared" si="380"/>
        <v>2.4337981851258183E-4</v>
      </c>
      <c r="BB273" s="5">
        <f t="shared" si="381"/>
        <v>5.3422306887300272E-5</v>
      </c>
      <c r="BC273" s="5">
        <f t="shared" si="382"/>
        <v>9.381033778734137E-6</v>
      </c>
      <c r="BD273" s="5">
        <f t="shared" si="383"/>
        <v>5.1485960656911942E-5</v>
      </c>
      <c r="BE273" s="5">
        <f t="shared" si="384"/>
        <v>8.424853398429581E-5</v>
      </c>
      <c r="BF273" s="5">
        <f t="shared" si="385"/>
        <v>6.8929620696027294E-5</v>
      </c>
      <c r="BG273" s="5">
        <f t="shared" si="386"/>
        <v>3.7597430559316688E-5</v>
      </c>
      <c r="BH273" s="5">
        <f t="shared" si="387"/>
        <v>1.5380544355121965E-5</v>
      </c>
      <c r="BI273" s="5">
        <f t="shared" si="388"/>
        <v>5.0335598181190896E-6</v>
      </c>
      <c r="BJ273" s="8">
        <f t="shared" si="389"/>
        <v>0.55121766418888718</v>
      </c>
      <c r="BK273" s="8">
        <f t="shared" si="390"/>
        <v>0.24811744520027948</v>
      </c>
      <c r="BL273" s="8">
        <f t="shared" si="391"/>
        <v>0.19187716645196065</v>
      </c>
      <c r="BM273" s="8">
        <f t="shared" si="392"/>
        <v>0.45830922287093512</v>
      </c>
      <c r="BN273" s="8">
        <f t="shared" si="393"/>
        <v>0.54013817030547995</v>
      </c>
    </row>
    <row r="274" spans="1:66" x14ac:dyDescent="0.25">
      <c r="A274" t="s">
        <v>13</v>
      </c>
      <c r="B274" t="s">
        <v>15</v>
      </c>
      <c r="C274" t="s">
        <v>48</v>
      </c>
      <c r="D274" t="s">
        <v>499</v>
      </c>
      <c r="E274">
        <f>VLOOKUP(A274,home!$A$2:$E$405,3,FALSE)</f>
        <v>2.0369999999999999</v>
      </c>
      <c r="F274">
        <f>VLOOKUP(B274,home!$B$2:$E$405,3,FALSE)</f>
        <v>1.9637</v>
      </c>
      <c r="G274">
        <f>VLOOKUP(C274,away!$B$2:$E$405,4,FALSE)</f>
        <v>0.4909</v>
      </c>
      <c r="H274">
        <f>VLOOKUP(A274,away!$A$2:$E$405,3,FALSE)</f>
        <v>1.5185</v>
      </c>
      <c r="I274">
        <f>VLOOKUP(C274,away!$B$2:$E$405,3,FALSE)</f>
        <v>1.3170999999999999</v>
      </c>
      <c r="J274">
        <f>VLOOKUP(B274,home!$B$2:$E$405,4,FALSE)</f>
        <v>0.87809999999999999</v>
      </c>
      <c r="K274" s="3">
        <f t="shared" si="338"/>
        <v>1.9636279322099999</v>
      </c>
      <c r="L274" s="3">
        <f t="shared" si="339"/>
        <v>1.7562143569349997</v>
      </c>
      <c r="M274" s="5">
        <f t="shared" si="340"/>
        <v>2.4237790106878234E-2</v>
      </c>
      <c r="N274" s="5">
        <f t="shared" si="341"/>
        <v>4.7594001668909293E-2</v>
      </c>
      <c r="O274" s="5">
        <f t="shared" si="342"/>
        <v>4.2566754966076654E-2</v>
      </c>
      <c r="P274" s="5">
        <f t="shared" si="343"/>
        <v>8.3585269034926829E-2</v>
      </c>
      <c r="Q274" s="5">
        <f t="shared" si="344"/>
        <v>4.6728455541359834E-2</v>
      </c>
      <c r="R274" s="5">
        <f t="shared" si="345"/>
        <v>3.7378173099779012E-2</v>
      </c>
      <c r="S274" s="5">
        <f t="shared" si="346"/>
        <v>7.2062027610950236E-2</v>
      </c>
      <c r="T274" s="5">
        <f t="shared" si="347"/>
        <v>8.2065184499134983E-2</v>
      </c>
      <c r="U274" s="5">
        <f t="shared" si="348"/>
        <v>7.3396824753706486E-2</v>
      </c>
      <c r="V274" s="5">
        <f t="shared" si="349"/>
        <v>2.7612179798127603E-2</v>
      </c>
      <c r="W274" s="5">
        <f t="shared" si="350"/>
        <v>3.0585766843349096E-2</v>
      </c>
      <c r="X274" s="5">
        <f t="shared" si="351"/>
        <v>5.3715162848156167E-2</v>
      </c>
      <c r="Y274" s="5">
        <f t="shared" si="352"/>
        <v>4.7167670089516688E-2</v>
      </c>
      <c r="Z274" s="5">
        <f t="shared" si="353"/>
        <v>2.1881361411277844E-2</v>
      </c>
      <c r="AA274" s="5">
        <f t="shared" si="354"/>
        <v>4.2966852461967187E-2</v>
      </c>
      <c r="AB274" s="5">
        <f t="shared" si="355"/>
        <v>4.2185455826732401E-2</v>
      </c>
      <c r="AC274" s="5">
        <f t="shared" si="356"/>
        <v>5.9513766181088171E-3</v>
      </c>
      <c r="AD274" s="5">
        <f t="shared" si="357"/>
        <v>1.5014766525415705E-2</v>
      </c>
      <c r="AE274" s="5">
        <f t="shared" si="358"/>
        <v>2.63691485379621E-2</v>
      </c>
      <c r="AF274" s="5">
        <f t="shared" si="359"/>
        <v>2.31549386212603E-2</v>
      </c>
      <c r="AG274" s="5">
        <f t="shared" si="360"/>
        <v>1.3555011880202021E-2</v>
      </c>
      <c r="AH274" s="5">
        <f t="shared" si="361"/>
        <v>9.607090264942407E-3</v>
      </c>
      <c r="AI274" s="5">
        <f t="shared" si="362"/>
        <v>1.8864750791503675E-2</v>
      </c>
      <c r="AJ274" s="5">
        <f t="shared" si="363"/>
        <v>1.8521675794188664E-2</v>
      </c>
      <c r="AK274" s="5">
        <f t="shared" si="364"/>
        <v>1.2123226646935562E-2</v>
      </c>
      <c r="AL274" s="5">
        <f t="shared" si="365"/>
        <v>8.2094516630314737E-4</v>
      </c>
      <c r="AM274" s="5">
        <f t="shared" si="366"/>
        <v>5.8966829889835906E-3</v>
      </c>
      <c r="AN274" s="5">
        <f t="shared" si="367"/>
        <v>1.0355839323547368E-2</v>
      </c>
      <c r="AO274" s="5">
        <f t="shared" si="368"/>
        <v>9.0935368490629633E-3</v>
      </c>
      <c r="AP274" s="5">
        <f t="shared" si="369"/>
        <v>5.3233999898806136E-3</v>
      </c>
      <c r="AQ274" s="5">
        <f t="shared" si="370"/>
        <v>2.337257872483991E-3</v>
      </c>
      <c r="AR274" s="5">
        <f t="shared" si="371"/>
        <v>3.374421970332464E-3</v>
      </c>
      <c r="AS274" s="5">
        <f t="shared" si="372"/>
        <v>6.6261092360079292E-3</v>
      </c>
      <c r="AT274" s="5">
        <f t="shared" si="373"/>
        <v>6.5056065888499182E-3</v>
      </c>
      <c r="AU274" s="5">
        <f t="shared" si="374"/>
        <v>4.2581969379450373E-3</v>
      </c>
      <c r="AV274" s="5">
        <f t="shared" si="375"/>
        <v>2.0903786120499935E-3</v>
      </c>
      <c r="AW274" s="5">
        <f t="shared" si="376"/>
        <v>7.8640881640005826E-5</v>
      </c>
      <c r="AX274" s="5">
        <f t="shared" si="377"/>
        <v>1.9298152374259553E-3</v>
      </c>
      <c r="AY274" s="5">
        <f t="shared" si="378"/>
        <v>3.3891692261993878E-3</v>
      </c>
      <c r="AZ274" s="5">
        <f t="shared" si="379"/>
        <v>2.9760538265668243E-3</v>
      </c>
      <c r="BA274" s="5">
        <f t="shared" si="380"/>
        <v>1.7421961524093342E-3</v>
      </c>
      <c r="BB274" s="5">
        <f t="shared" si="381"/>
        <v>7.6491747386454726E-4</v>
      </c>
      <c r="BC274" s="5">
        <f t="shared" si="382"/>
        <v>2.6867180989427399E-4</v>
      </c>
      <c r="BD274" s="5">
        <f t="shared" si="383"/>
        <v>9.8770138510912721E-4</v>
      </c>
      <c r="BE274" s="5">
        <f t="shared" si="384"/>
        <v>1.9394780284827881E-3</v>
      </c>
      <c r="BF274" s="5">
        <f t="shared" si="385"/>
        <v>1.904206615318193E-3</v>
      </c>
      <c r="BG274" s="5">
        <f t="shared" si="386"/>
        <v>1.2463844328459547E-3</v>
      </c>
      <c r="BH274" s="5">
        <f t="shared" si="387"/>
        <v>6.1185882165200951E-4</v>
      </c>
      <c r="BI274" s="5">
        <f t="shared" si="388"/>
        <v>2.4029261455299643E-4</v>
      </c>
      <c r="BJ274" s="8">
        <f t="shared" si="389"/>
        <v>0.43002764780558511</v>
      </c>
      <c r="BK274" s="8">
        <f t="shared" si="390"/>
        <v>0.21765875756149428</v>
      </c>
      <c r="BL274" s="8">
        <f t="shared" si="391"/>
        <v>0.32739543984897834</v>
      </c>
      <c r="BM274" s="8">
        <f t="shared" si="392"/>
        <v>0.71156223386484641</v>
      </c>
      <c r="BN274" s="8">
        <f t="shared" si="393"/>
        <v>0.28209044441792985</v>
      </c>
    </row>
    <row r="275" spans="1:66" x14ac:dyDescent="0.25">
      <c r="A275" t="s">
        <v>13</v>
      </c>
      <c r="B275" t="s">
        <v>49</v>
      </c>
      <c r="C275" t="s">
        <v>51</v>
      </c>
      <c r="D275" t="s">
        <v>499</v>
      </c>
      <c r="E275">
        <f>VLOOKUP(A275,home!$A$2:$E$405,3,FALSE)</f>
        <v>2.0369999999999999</v>
      </c>
      <c r="F275">
        <f>VLOOKUP(B275,home!$B$2:$E$405,3,FALSE)</f>
        <v>2.1273</v>
      </c>
      <c r="G275">
        <f>VLOOKUP(C275,away!$B$2:$E$405,4,FALSE)</f>
        <v>2.2909999999999999</v>
      </c>
      <c r="H275">
        <f>VLOOKUP(A275,away!$A$2:$E$405,3,FALSE)</f>
        <v>1.5185</v>
      </c>
      <c r="I275">
        <f>VLOOKUP(C275,away!$B$2:$E$405,3,FALSE)</f>
        <v>0.439</v>
      </c>
      <c r="J275">
        <f>VLOOKUP(B275,home!$B$2:$E$405,4,FALSE)</f>
        <v>0.2195</v>
      </c>
      <c r="K275" s="3">
        <f t="shared" si="338"/>
        <v>9.9276134390999982</v>
      </c>
      <c r="L275" s="3">
        <f t="shared" si="339"/>
        <v>0.14632341925</v>
      </c>
      <c r="M275" s="5">
        <f t="shared" si="340"/>
        <v>4.2164291911714776E-5</v>
      </c>
      <c r="N275" s="5">
        <f t="shared" si="341"/>
        <v>4.1859079103287488E-4</v>
      </c>
      <c r="O275" s="5">
        <f t="shared" si="342"/>
        <v>6.1696233627772247E-6</v>
      </c>
      <c r="P275" s="5">
        <f t="shared" si="343"/>
        <v>6.1249635810492494E-5</v>
      </c>
      <c r="Q275" s="5">
        <f t="shared" si="344"/>
        <v>2.0778037812707361E-3</v>
      </c>
      <c r="R275" s="5">
        <f t="shared" si="345"/>
        <v>4.5138019296312344E-7</v>
      </c>
      <c r="S275" s="5">
        <f t="shared" si="346"/>
        <v>2.22434536240585E-5</v>
      </c>
      <c r="T275" s="5">
        <f t="shared" si="347"/>
        <v>3.0403135380611322E-4</v>
      </c>
      <c r="U275" s="5">
        <f t="shared" si="348"/>
        <v>4.4811280698042538E-6</v>
      </c>
      <c r="V275" s="5">
        <f t="shared" si="349"/>
        <v>3.5901980664213217E-6</v>
      </c>
      <c r="W275" s="5">
        <f t="shared" si="350"/>
        <v>6.8758775809187184E-3</v>
      </c>
      <c r="X275" s="5">
        <f t="shared" si="351"/>
        <v>1.0061019179844453E-3</v>
      </c>
      <c r="Y275" s="5">
        <f t="shared" si="352"/>
        <v>7.3608136376733573E-5</v>
      </c>
      <c r="Z275" s="5">
        <f t="shared" si="353"/>
        <v>2.2015831072029676E-8</v>
      </c>
      <c r="AA275" s="5">
        <f t="shared" si="354"/>
        <v>2.1856466042363711E-7</v>
      </c>
      <c r="AB275" s="5">
        <f t="shared" si="355"/>
        <v>1.0849127300670149E-6</v>
      </c>
      <c r="AC275" s="5">
        <f t="shared" si="356"/>
        <v>3.2595460828008168E-7</v>
      </c>
      <c r="AD275" s="5">
        <f t="shared" si="357"/>
        <v>1.706526366948375E-2</v>
      </c>
      <c r="AE275" s="5">
        <f t="shared" si="358"/>
        <v>2.4970477305216641E-3</v>
      </c>
      <c r="AF275" s="5">
        <f t="shared" si="359"/>
        <v>1.8268828098019126E-4</v>
      </c>
      <c r="AG275" s="5">
        <f t="shared" si="360"/>
        <v>8.9105246433087784E-6</v>
      </c>
      <c r="AH275" s="5">
        <f t="shared" si="361"/>
        <v>8.0535792002244372E-10</v>
      </c>
      <c r="AI275" s="5">
        <f t="shared" si="362"/>
        <v>7.9952821101004315E-9</v>
      </c>
      <c r="AJ275" s="5">
        <f t="shared" si="363"/>
        <v>3.9687035062814466E-8</v>
      </c>
      <c r="AK275" s="5">
        <f t="shared" si="364"/>
        <v>1.3133251421587658E-7</v>
      </c>
      <c r="AL275" s="5">
        <f t="shared" si="365"/>
        <v>1.8939818640578077E-8</v>
      </c>
      <c r="AM275" s="5">
        <f t="shared" si="366"/>
        <v>3.3883468189390371E-2</v>
      </c>
      <c r="AN275" s="5">
        <f t="shared" si="367"/>
        <v>4.9579449215202053E-3</v>
      </c>
      <c r="AO275" s="5">
        <f t="shared" si="368"/>
        <v>3.6273172668500474E-4</v>
      </c>
      <c r="AP275" s="5">
        <f t="shared" si="369"/>
        <v>1.7692048839668793E-5</v>
      </c>
      <c r="AQ275" s="5">
        <f t="shared" si="370"/>
        <v>6.4719026993958314E-7</v>
      </c>
      <c r="AR275" s="5">
        <f t="shared" si="371"/>
        <v>2.3568544915550426E-11</v>
      </c>
      <c r="AS275" s="5">
        <f t="shared" si="372"/>
        <v>2.3397940324365029E-10</v>
      </c>
      <c r="AT275" s="5">
        <f t="shared" si="373"/>
        <v>1.1614285340571315E-9</v>
      </c>
      <c r="AU275" s="5">
        <f t="shared" si="374"/>
        <v>3.8434045077532631E-9</v>
      </c>
      <c r="AV275" s="5">
        <f t="shared" si="375"/>
        <v>9.5389585607671928E-9</v>
      </c>
      <c r="AW275" s="5">
        <f t="shared" si="376"/>
        <v>7.6424395926794867E-10</v>
      </c>
      <c r="AX275" s="5">
        <f t="shared" si="377"/>
        <v>5.606366236005153E-2</v>
      </c>
      <c r="AY275" s="5">
        <f t="shared" si="378"/>
        <v>8.2034267722002636E-3</v>
      </c>
      <c r="AZ275" s="5">
        <f t="shared" si="379"/>
        <v>6.0017672743766686E-4</v>
      </c>
      <c r="BA275" s="5">
        <f t="shared" si="380"/>
        <v>2.9273303637651574E-5</v>
      </c>
      <c r="BB275" s="5">
        <f t="shared" si="381"/>
        <v>1.0708424702511602E-6</v>
      </c>
      <c r="BC275" s="5">
        <f t="shared" si="382"/>
        <v>3.1337866345053267E-8</v>
      </c>
      <c r="BD275" s="5">
        <f t="shared" si="383"/>
        <v>5.7477167979842308E-13</v>
      </c>
      <c r="BE275" s="5">
        <f t="shared" si="384"/>
        <v>5.7061110527809057E-12</v>
      </c>
      <c r="BF275" s="5">
        <f t="shared" si="385"/>
        <v>2.8324032386292409E-11</v>
      </c>
      <c r="BG275" s="5">
        <f t="shared" si="386"/>
        <v>9.3730014855886705E-11</v>
      </c>
      <c r="BH275" s="5">
        <f t="shared" si="387"/>
        <v>2.3262883878258564E-10</v>
      </c>
      <c r="BI275" s="5">
        <f t="shared" si="388"/>
        <v>4.6188983724404493E-10</v>
      </c>
      <c r="BJ275" s="8">
        <f t="shared" si="389"/>
        <v>0.13463004918738744</v>
      </c>
      <c r="BK275" s="8">
        <f t="shared" si="390"/>
        <v>8.3330192460398713E-3</v>
      </c>
      <c r="BL275" s="8">
        <f t="shared" si="391"/>
        <v>1.2601053398500802E-5</v>
      </c>
      <c r="BM275" s="8">
        <f t="shared" si="392"/>
        <v>0.13216583599111903</v>
      </c>
      <c r="BN275" s="8">
        <f t="shared" si="393"/>
        <v>2.6064295035815588E-3</v>
      </c>
    </row>
    <row r="276" spans="1:66" x14ac:dyDescent="0.25">
      <c r="A276" t="s">
        <v>13</v>
      </c>
      <c r="B276" t="s">
        <v>47</v>
      </c>
      <c r="C276" t="s">
        <v>213</v>
      </c>
      <c r="D276" t="s">
        <v>499</v>
      </c>
      <c r="E276">
        <f>VLOOKUP(A276,home!$A$2:$E$405,3,FALSE)</f>
        <v>2.0369999999999999</v>
      </c>
      <c r="F276">
        <f>VLOOKUP(B276,home!$B$2:$E$405,3,FALSE)</f>
        <v>0.98180000000000001</v>
      </c>
      <c r="G276">
        <f>VLOOKUP(C276,away!$B$2:$E$405,4,FALSE)</f>
        <v>1.3090999999999999</v>
      </c>
      <c r="H276">
        <f>VLOOKUP(A276,away!$A$2:$E$405,3,FALSE)</f>
        <v>1.5185</v>
      </c>
      <c r="I276">
        <f>VLOOKUP(C276,away!$B$2:$E$405,3,FALSE)</f>
        <v>0.65849999999999997</v>
      </c>
      <c r="J276">
        <f>VLOOKUP(B276,home!$B$2:$E$405,4,FALSE)</f>
        <v>0.2195</v>
      </c>
      <c r="K276" s="3">
        <f t="shared" si="338"/>
        <v>2.61810391206</v>
      </c>
      <c r="L276" s="3">
        <f t="shared" si="339"/>
        <v>0.21948512887499999</v>
      </c>
      <c r="M276" s="5">
        <f t="shared" si="340"/>
        <v>5.8566697796158175E-2</v>
      </c>
      <c r="N276" s="5">
        <f t="shared" si="341"/>
        <v>0.15333370061655749</v>
      </c>
      <c r="O276" s="5">
        <f t="shared" si="342"/>
        <v>1.2854519213572954E-2</v>
      </c>
      <c r="P276" s="5">
        <f t="shared" si="343"/>
        <v>3.3654467040705786E-2</v>
      </c>
      <c r="Q276" s="5">
        <f t="shared" si="344"/>
        <v>0.20072178071742303</v>
      </c>
      <c r="R276" s="5">
        <f t="shared" si="345"/>
        <v>1.4106879031086116E-3</v>
      </c>
      <c r="S276" s="5">
        <f t="shared" si="346"/>
        <v>4.8347576114674221E-3</v>
      </c>
      <c r="T276" s="5">
        <f t="shared" si="347"/>
        <v>4.4055445908783082E-2</v>
      </c>
      <c r="U276" s="5">
        <f t="shared" si="348"/>
        <v>3.6933275178243738E-3</v>
      </c>
      <c r="V276" s="5">
        <f t="shared" si="349"/>
        <v>3.0869114816988331E-4</v>
      </c>
      <c r="W276" s="5">
        <f t="shared" si="350"/>
        <v>0.1751701597773116</v>
      </c>
      <c r="X276" s="5">
        <f t="shared" si="351"/>
        <v>3.8447245093777574E-2</v>
      </c>
      <c r="Y276" s="5">
        <f t="shared" si="352"/>
        <v>4.2192992721482398E-3</v>
      </c>
      <c r="Z276" s="5">
        <f t="shared" si="353"/>
        <v>1.0320833873873234E-4</v>
      </c>
      <c r="AA276" s="5">
        <f t="shared" si="354"/>
        <v>2.7021015540908876E-4</v>
      </c>
      <c r="AB276" s="5">
        <f t="shared" si="355"/>
        <v>3.5371913247743799E-4</v>
      </c>
      <c r="AC276" s="5">
        <f t="shared" si="356"/>
        <v>1.1086543700141018E-5</v>
      </c>
      <c r="AD276" s="5">
        <f t="shared" si="357"/>
        <v>0.11465342014728867</v>
      </c>
      <c r="AE276" s="5">
        <f t="shared" si="358"/>
        <v>2.5164720696987171E-2</v>
      </c>
      <c r="AF276" s="5">
        <f t="shared" si="359"/>
        <v>2.7616409826408043E-3</v>
      </c>
      <c r="AG276" s="5">
        <f t="shared" si="360"/>
        <v>2.0204637566046611E-4</v>
      </c>
      <c r="AH276" s="5">
        <f t="shared" si="361"/>
        <v>5.663173882261331E-6</v>
      </c>
      <c r="AI276" s="5">
        <f t="shared" si="362"/>
        <v>1.4826777695824405E-5</v>
      </c>
      <c r="AJ276" s="5">
        <f t="shared" si="363"/>
        <v>1.9409022344340919E-5</v>
      </c>
      <c r="AK276" s="5">
        <f t="shared" si="364"/>
        <v>1.6938279109659639E-5</v>
      </c>
      <c r="AL276" s="5">
        <f t="shared" si="365"/>
        <v>2.5482858593145107E-7</v>
      </c>
      <c r="AM276" s="5">
        <f t="shared" si="366"/>
        <v>6.0034913563735054E-2</v>
      </c>
      <c r="AN276" s="5">
        <f t="shared" si="367"/>
        <v>1.3176770740535873E-2</v>
      </c>
      <c r="AO276" s="5">
        <f t="shared" si="368"/>
        <v>1.4460526120714224E-3</v>
      </c>
      <c r="AP276" s="5">
        <f t="shared" si="369"/>
        <v>1.0579568130684215E-4</v>
      </c>
      <c r="AQ276" s="5">
        <f t="shared" si="370"/>
        <v>5.8051446865126695E-6</v>
      </c>
      <c r="AR276" s="5">
        <f t="shared" si="371"/>
        <v>2.4859648987793256E-7</v>
      </c>
      <c r="AS276" s="5">
        <f t="shared" si="372"/>
        <v>6.5085144267379938E-7</v>
      </c>
      <c r="AT276" s="5">
        <f t="shared" si="373"/>
        <v>8.5199835411708464E-7</v>
      </c>
      <c r="AU276" s="5">
        <f t="shared" si="374"/>
        <v>7.4354007466087358E-7</v>
      </c>
      <c r="AV276" s="5">
        <f t="shared" si="375"/>
        <v>4.866662945607544E-7</v>
      </c>
      <c r="AW276" s="5">
        <f t="shared" si="376"/>
        <v>4.0675942363226274E-9</v>
      </c>
      <c r="AX276" s="5">
        <f t="shared" si="377"/>
        <v>2.6196273676899796E-2</v>
      </c>
      <c r="AY276" s="5">
        <f t="shared" si="378"/>
        <v>5.7496925040191214E-3</v>
      </c>
      <c r="AZ276" s="5">
        <f t="shared" si="379"/>
        <v>6.3098600011812908E-4</v>
      </c>
      <c r="BA276" s="5">
        <f t="shared" si="380"/>
        <v>4.6164014518082754E-5</v>
      </c>
      <c r="BB276" s="5">
        <f t="shared" si="381"/>
        <v>2.5330786689721914E-6</v>
      </c>
      <c r="BC276" s="5">
        <f t="shared" si="382"/>
        <v>1.1119461962197503E-7</v>
      </c>
      <c r="BD276" s="5">
        <f t="shared" si="383"/>
        <v>9.0938721031217656E-9</v>
      </c>
      <c r="BE276" s="5">
        <f t="shared" si="384"/>
        <v>2.3808702128956395E-8</v>
      </c>
      <c r="BF276" s="5">
        <f t="shared" si="385"/>
        <v>3.1166828092445998E-8</v>
      </c>
      <c r="BG276" s="5">
        <f t="shared" si="386"/>
        <v>2.7199331518444793E-8</v>
      </c>
      <c r="BH276" s="5">
        <f t="shared" si="387"/>
        <v>1.7802669063464292E-8</v>
      </c>
      <c r="BI276" s="5">
        <f t="shared" si="388"/>
        <v>9.3218475040330796E-9</v>
      </c>
      <c r="BJ276" s="8">
        <f t="shared" si="389"/>
        <v>0.8661245577997575</v>
      </c>
      <c r="BK276" s="8">
        <f t="shared" si="390"/>
        <v>0.10312564747280646</v>
      </c>
      <c r="BL276" s="8">
        <f t="shared" si="391"/>
        <v>1.8642401221330859E-2</v>
      </c>
      <c r="BM276" s="8">
        <f t="shared" si="392"/>
        <v>0.52170427310868273</v>
      </c>
      <c r="BN276" s="8">
        <f t="shared" si="393"/>
        <v>0.460541853287526</v>
      </c>
    </row>
    <row r="277" spans="1:66" x14ac:dyDescent="0.25">
      <c r="A277" t="s">
        <v>13</v>
      </c>
      <c r="B277" t="s">
        <v>40</v>
      </c>
      <c r="C277" t="s">
        <v>42</v>
      </c>
      <c r="D277" t="s">
        <v>499</v>
      </c>
      <c r="E277">
        <f>VLOOKUP(A277,home!$A$2:$E$405,3,FALSE)</f>
        <v>2.0369999999999999</v>
      </c>
      <c r="F277">
        <f>VLOOKUP(B277,home!$B$2:$E$405,3,FALSE)</f>
        <v>0.65459999999999996</v>
      </c>
      <c r="G277">
        <f>VLOOKUP(C277,away!$B$2:$E$405,4,FALSE)</f>
        <v>0.65459999999999996</v>
      </c>
      <c r="H277">
        <f>VLOOKUP(A277,away!$A$2:$E$405,3,FALSE)</f>
        <v>1.5185</v>
      </c>
      <c r="I277">
        <f>VLOOKUP(C277,away!$B$2:$E$405,3,FALSE)</f>
        <v>0.439</v>
      </c>
      <c r="J277">
        <f>VLOOKUP(B277,home!$B$2:$E$405,4,FALSE)</f>
        <v>0.439</v>
      </c>
      <c r="K277" s="3">
        <f t="shared" si="338"/>
        <v>0.87285686291999987</v>
      </c>
      <c r="L277" s="3">
        <f t="shared" si="339"/>
        <v>0.29264683850000001</v>
      </c>
      <c r="M277" s="5">
        <f t="shared" si="340"/>
        <v>0.31176558570795571</v>
      </c>
      <c r="N277" s="5">
        <f t="shared" si="341"/>
        <v>0.27212673110746255</v>
      </c>
      <c r="O277" s="5">
        <f t="shared" si="342"/>
        <v>9.1237213010534016E-2</v>
      </c>
      <c r="P277" s="5">
        <f t="shared" si="343"/>
        <v>7.9637027529938509E-2</v>
      </c>
      <c r="Q277" s="5">
        <f t="shared" si="344"/>
        <v>0.11876384241556703</v>
      </c>
      <c r="R277" s="5">
        <f t="shared" si="345"/>
        <v>1.3350140970541921E-2</v>
      </c>
      <c r="S277" s="5">
        <f t="shared" si="346"/>
        <v>5.0855967147582018E-3</v>
      </c>
      <c r="T277" s="5">
        <f t="shared" si="347"/>
        <v>3.4755863011027892E-2</v>
      </c>
      <c r="U277" s="5">
        <f t="shared" si="348"/>
        <v>1.1652762167086984E-2</v>
      </c>
      <c r="V277" s="5">
        <f t="shared" si="349"/>
        <v>1.443398588004609E-4</v>
      </c>
      <c r="W277" s="5">
        <f t="shared" si="350"/>
        <v>3.4554611639725688E-2</v>
      </c>
      <c r="X277" s="5">
        <f t="shared" si="351"/>
        <v>1.0112297851961022E-2</v>
      </c>
      <c r="Y277" s="5">
        <f t="shared" si="352"/>
        <v>1.4796659981733671E-3</v>
      </c>
      <c r="Z277" s="5">
        <f t="shared" si="353"/>
        <v>1.3022921828528052E-3</v>
      </c>
      <c r="AA277" s="5">
        <f t="shared" si="354"/>
        <v>1.1367146693301384E-3</v>
      </c>
      <c r="AB277" s="5">
        <f t="shared" si="355"/>
        <v>4.960946001533247E-4</v>
      </c>
      <c r="AC277" s="5">
        <f t="shared" si="356"/>
        <v>2.3043750328587046E-6</v>
      </c>
      <c r="AD277" s="5">
        <f t="shared" si="357"/>
        <v>7.5403074788174687E-3</v>
      </c>
      <c r="AE277" s="5">
        <f t="shared" si="358"/>
        <v>2.2066471449938376E-3</v>
      </c>
      <c r="AF277" s="5">
        <f t="shared" si="359"/>
        <v>3.2288415533374885E-4</v>
      </c>
      <c r="AG277" s="5">
        <f t="shared" si="360"/>
        <v>3.1497009086721508E-5</v>
      </c>
      <c r="AH277" s="5">
        <f t="shared" si="361"/>
        <v>9.527792252878431E-5</v>
      </c>
      <c r="AI277" s="5">
        <f t="shared" si="362"/>
        <v>8.316398856400945E-5</v>
      </c>
      <c r="AJ277" s="5">
        <f t="shared" si="363"/>
        <v>3.6295129082948009E-5</v>
      </c>
      <c r="AK277" s="5">
        <f t="shared" si="364"/>
        <v>1.0560150836872817E-5</v>
      </c>
      <c r="AL277" s="5">
        <f t="shared" si="365"/>
        <v>2.3545071854463997E-8</v>
      </c>
      <c r="AM277" s="5">
        <f t="shared" si="366"/>
        <v>1.3163218262825661E-3</v>
      </c>
      <c r="AN277" s="5">
        <f t="shared" si="367"/>
        <v>3.8521742091013914E-4</v>
      </c>
      <c r="AO277" s="5">
        <f t="shared" si="368"/>
        <v>5.6366330182238005E-5</v>
      </c>
      <c r="AP277" s="5">
        <f t="shared" si="369"/>
        <v>5.4984761085596941E-6</v>
      </c>
      <c r="AQ277" s="5">
        <f t="shared" si="370"/>
        <v>4.0227791243444417E-7</v>
      </c>
      <c r="AR277" s="5">
        <f t="shared" si="371"/>
        <v>5.5765565613793322E-6</v>
      </c>
      <c r="AS277" s="5">
        <f t="shared" si="372"/>
        <v>4.8675356660615064E-6</v>
      </c>
      <c r="AT277" s="5">
        <f t="shared" si="373"/>
        <v>2.1243309558148291E-6</v>
      </c>
      <c r="AU277" s="5">
        <f t="shared" si="374"/>
        <v>6.1807895129879208E-7</v>
      </c>
      <c r="AV277" s="5">
        <f t="shared" si="375"/>
        <v>1.3487361361688676E-7</v>
      </c>
      <c r="AW277" s="5">
        <f t="shared" si="376"/>
        <v>1.6706458148056378E-10</v>
      </c>
      <c r="AX277" s="5">
        <f t="shared" si="377"/>
        <v>1.9149342331368753E-4</v>
      </c>
      <c r="AY277" s="5">
        <f t="shared" si="378"/>
        <v>5.6039944926292848E-5</v>
      </c>
      <c r="AZ277" s="5">
        <f t="shared" si="379"/>
        <v>8.1999563561968588E-6</v>
      </c>
      <c r="BA277" s="5">
        <f t="shared" si="380"/>
        <v>7.9989710115966362E-7</v>
      </c>
      <c r="BB277" s="5">
        <f t="shared" si="381"/>
        <v>5.8521839444922543E-8</v>
      </c>
      <c r="BC277" s="5">
        <f t="shared" si="382"/>
        <v>3.4252462593522367E-9</v>
      </c>
      <c r="BD277" s="5">
        <f t="shared" si="383"/>
        <v>2.71993607900682E-7</v>
      </c>
      <c r="BE277" s="5">
        <f t="shared" si="384"/>
        <v>2.3741148732648181E-7</v>
      </c>
      <c r="BF277" s="5">
        <f t="shared" si="385"/>
        <v>1.036131230244821E-7</v>
      </c>
      <c r="BG277" s="5">
        <f t="shared" si="386"/>
        <v>3.0146475173497818E-8</v>
      </c>
      <c r="BH277" s="5">
        <f t="shared" si="387"/>
        <v>6.57838943700874E-9</v>
      </c>
      <c r="BI277" s="5">
        <f t="shared" si="388"/>
        <v>1.148398473410703E-9</v>
      </c>
      <c r="BJ277" s="8">
        <f t="shared" si="389"/>
        <v>0.48391474931232825</v>
      </c>
      <c r="BK277" s="8">
        <f t="shared" si="390"/>
        <v>0.3966909176764839</v>
      </c>
      <c r="BL277" s="8">
        <f t="shared" si="391"/>
        <v>0.11811219487588848</v>
      </c>
      <c r="BM277" s="8">
        <f t="shared" si="392"/>
        <v>0.11308357352769205</v>
      </c>
      <c r="BN277" s="8">
        <f t="shared" si="393"/>
        <v>0.88688054074199962</v>
      </c>
    </row>
    <row r="278" spans="1:66" x14ac:dyDescent="0.25">
      <c r="A278" t="s">
        <v>16</v>
      </c>
      <c r="B278" t="s">
        <v>53</v>
      </c>
      <c r="C278" t="s">
        <v>18</v>
      </c>
      <c r="D278" t="s">
        <v>499</v>
      </c>
      <c r="E278">
        <f>VLOOKUP(A278,home!$A$2:$E$405,3,FALSE)</f>
        <v>1.8472</v>
      </c>
      <c r="F278">
        <f>VLOOKUP(B278,home!$B$2:$E$405,3,FALSE)</f>
        <v>0.81200000000000006</v>
      </c>
      <c r="G278">
        <f>VLOOKUP(C278,away!$B$2:$E$405,4,FALSE)</f>
        <v>1.2181</v>
      </c>
      <c r="H278">
        <f>VLOOKUP(A278,away!$A$2:$E$405,3,FALSE)</f>
        <v>1.3056000000000001</v>
      </c>
      <c r="I278">
        <f>VLOOKUP(C278,away!$B$2:$E$405,3,FALSE)</f>
        <v>0.76590000000000003</v>
      </c>
      <c r="J278">
        <f>VLOOKUP(B278,home!$B$2:$E$405,4,FALSE)</f>
        <v>0.76590000000000003</v>
      </c>
      <c r="K278" s="3">
        <f t="shared" si="338"/>
        <v>1.82706034784</v>
      </c>
      <c r="L278" s="3">
        <f t="shared" si="339"/>
        <v>0.76586862873600015</v>
      </c>
      <c r="M278" s="5">
        <f t="shared" si="340"/>
        <v>7.4800629626092671E-2</v>
      </c>
      <c r="N278" s="5">
        <f t="shared" si="341"/>
        <v>0.1366652643832999</v>
      </c>
      <c r="O278" s="5">
        <f t="shared" si="342"/>
        <v>5.7287455640325016E-2</v>
      </c>
      <c r="P278" s="5">
        <f t="shared" si="343"/>
        <v>0.10466763862908081</v>
      </c>
      <c r="Q278" s="5">
        <f t="shared" si="344"/>
        <v>0.12484784274089875</v>
      </c>
      <c r="R278" s="5">
        <f t="shared" si="345"/>
        <v>2.1937332547515082E-2</v>
      </c>
      <c r="S278" s="5">
        <f t="shared" si="346"/>
        <v>3.661504799809303E-2</v>
      </c>
      <c r="T278" s="5">
        <f t="shared" si="347"/>
        <v>9.56170461206199E-2</v>
      </c>
      <c r="U278" s="5">
        <f t="shared" si="348"/>
        <v>4.0080830434944661E-2</v>
      </c>
      <c r="V278" s="5">
        <f t="shared" si="349"/>
        <v>5.6927783026663971E-3</v>
      </c>
      <c r="W278" s="5">
        <f t="shared" si="350"/>
        <v>7.6034847661753391E-2</v>
      </c>
      <c r="X278" s="5">
        <f t="shared" si="351"/>
        <v>5.8232704514857729E-2</v>
      </c>
      <c r="Y278" s="5">
        <f t="shared" si="352"/>
        <v>2.2299300777191389E-2</v>
      </c>
      <c r="Z278" s="5">
        <f t="shared" si="353"/>
        <v>5.6003715987636669E-3</v>
      </c>
      <c r="AA278" s="5">
        <f t="shared" si="354"/>
        <v>1.0232216881270403E-2</v>
      </c>
      <c r="AB278" s="5">
        <f t="shared" si="355"/>
        <v>9.3474388671341106E-3</v>
      </c>
      <c r="AC278" s="5">
        <f t="shared" si="356"/>
        <v>4.978648451535796E-4</v>
      </c>
      <c r="AD278" s="5">
        <f t="shared" si="357"/>
        <v>3.4730063804211134E-2</v>
      </c>
      <c r="AE278" s="5">
        <f t="shared" si="358"/>
        <v>2.6598666341644969E-2</v>
      </c>
      <c r="AF278" s="5">
        <f t="shared" si="359"/>
        <v>1.0185542058641018E-2</v>
      </c>
      <c r="AG278" s="5">
        <f t="shared" si="360"/>
        <v>2.6002623764614175E-3</v>
      </c>
      <c r="AH278" s="5">
        <f t="shared" si="361"/>
        <v>1.0722872291892924E-3</v>
      </c>
      <c r="AI278" s="5">
        <f t="shared" si="362"/>
        <v>1.9591334779469785E-3</v>
      </c>
      <c r="AJ278" s="5">
        <f t="shared" si="363"/>
        <v>1.789727546841398E-3</v>
      </c>
      <c r="AK278" s="5">
        <f t="shared" si="364"/>
        <v>1.0899800780902918E-3</v>
      </c>
      <c r="AL278" s="5">
        <f t="shared" si="365"/>
        <v>2.7866256184817233E-5</v>
      </c>
      <c r="AM278" s="5">
        <f t="shared" si="366"/>
        <v>1.2690784490925488E-2</v>
      </c>
      <c r="AN278" s="5">
        <f t="shared" si="367"/>
        <v>9.7194737156491989E-3</v>
      </c>
      <c r="AO278" s="5">
        <f t="shared" si="368"/>
        <v>3.7219200033199243E-3</v>
      </c>
      <c r="AP278" s="5">
        <f t="shared" si="369"/>
        <v>9.5016725640257324E-4</v>
      </c>
      <c r="AQ278" s="5">
        <f t="shared" si="370"/>
        <v>1.8192582343272152E-4</v>
      </c>
      <c r="AR278" s="5">
        <f t="shared" si="371"/>
        <v>1.6424622996606575E-4</v>
      </c>
      <c r="AS278" s="5">
        <f t="shared" si="372"/>
        <v>3.0008777405320873E-4</v>
      </c>
      <c r="AT278" s="5">
        <f t="shared" si="373"/>
        <v>2.7413923642209345E-4</v>
      </c>
      <c r="AU278" s="5">
        <f t="shared" si="374"/>
        <v>1.6695630955131408E-4</v>
      </c>
      <c r="AV278" s="5">
        <f t="shared" si="375"/>
        <v>7.6259813250726638E-5</v>
      </c>
      <c r="AW278" s="5">
        <f t="shared" si="376"/>
        <v>1.0831367652019247E-6</v>
      </c>
      <c r="AX278" s="5">
        <f t="shared" si="377"/>
        <v>3.8644715210588002E-3</v>
      </c>
      <c r="AY278" s="5">
        <f t="shared" si="378"/>
        <v>2.9596775046226275E-3</v>
      </c>
      <c r="AZ278" s="5">
        <f t="shared" si="379"/>
        <v>1.1333620759830594E-3</v>
      </c>
      <c r="BA278" s="5">
        <f t="shared" si="380"/>
        <v>2.893354863315107E-4</v>
      </c>
      <c r="BB278" s="5">
        <f t="shared" si="381"/>
        <v>5.5398243040344449E-5</v>
      </c>
      <c r="BC278" s="5">
        <f t="shared" si="382"/>
        <v>8.4855552863384552E-6</v>
      </c>
      <c r="BD278" s="5">
        <f t="shared" si="383"/>
        <v>2.0965172486528078E-5</v>
      </c>
      <c r="BE278" s="5">
        <f t="shared" si="384"/>
        <v>3.8304635335761592E-5</v>
      </c>
      <c r="BF278" s="5">
        <f t="shared" si="385"/>
        <v>3.4992440180220466E-5</v>
      </c>
      <c r="BG278" s="5">
        <f t="shared" si="386"/>
        <v>2.1311099975814675E-5</v>
      </c>
      <c r="BH278" s="5">
        <f t="shared" si="387"/>
        <v>9.7341664336662401E-6</v>
      </c>
      <c r="BI278" s="5">
        <f t="shared" si="388"/>
        <v>3.5569819020453415E-6</v>
      </c>
      <c r="BJ278" s="8">
        <f t="shared" si="389"/>
        <v>0.62338654245563219</v>
      </c>
      <c r="BK278" s="8">
        <f t="shared" si="390"/>
        <v>0.22526150316189392</v>
      </c>
      <c r="BL278" s="8">
        <f t="shared" si="391"/>
        <v>0.14590695656281466</v>
      </c>
      <c r="BM278" s="8">
        <f t="shared" si="392"/>
        <v>0.47699061584403496</v>
      </c>
      <c r="BN278" s="8">
        <f t="shared" si="393"/>
        <v>0.52020616356721217</v>
      </c>
    </row>
    <row r="279" spans="1:66" x14ac:dyDescent="0.25">
      <c r="A279" t="s">
        <v>16</v>
      </c>
      <c r="B279" t="s">
        <v>17</v>
      </c>
      <c r="C279" t="s">
        <v>55</v>
      </c>
      <c r="D279" t="s">
        <v>499</v>
      </c>
      <c r="E279">
        <f>VLOOKUP(A279,home!$A$2:$E$405,3,FALSE)</f>
        <v>1.8472</v>
      </c>
      <c r="F279">
        <f>VLOOKUP(B279,home!$B$2:$E$405,3,FALSE)</f>
        <v>1.3533999999999999</v>
      </c>
      <c r="G279">
        <f>VLOOKUP(C279,away!$B$2:$E$405,4,FALSE)</f>
        <v>0.40600000000000003</v>
      </c>
      <c r="H279">
        <f>VLOOKUP(A279,away!$A$2:$E$405,3,FALSE)</f>
        <v>1.3056000000000001</v>
      </c>
      <c r="I279">
        <f>VLOOKUP(C279,away!$B$2:$E$405,3,FALSE)</f>
        <v>0.95740000000000003</v>
      </c>
      <c r="J279">
        <f>VLOOKUP(B279,home!$B$2:$E$405,4,FALSE)</f>
        <v>1.1489</v>
      </c>
      <c r="K279" s="3">
        <f t="shared" si="338"/>
        <v>1.01500019488</v>
      </c>
      <c r="L279" s="3">
        <f t="shared" si="339"/>
        <v>1.4361036764160002</v>
      </c>
      <c r="M279" s="5">
        <f t="shared" si="340"/>
        <v>8.619838204260595E-2</v>
      </c>
      <c r="N279" s="5">
        <f t="shared" si="341"/>
        <v>8.7491374571585748E-2</v>
      </c>
      <c r="O279" s="5">
        <f t="shared" si="342"/>
        <v>0.12378981335249734</v>
      </c>
      <c r="P279" s="5">
        <f t="shared" si="343"/>
        <v>0.12564668467694365</v>
      </c>
      <c r="Q279" s="5">
        <f t="shared" si="344"/>
        <v>4.4401881120239295E-2</v>
      </c>
      <c r="R279" s="5">
        <f t="shared" si="345"/>
        <v>8.8887503029185966E-2</v>
      </c>
      <c r="S279" s="5">
        <f t="shared" si="346"/>
        <v>4.5787081486355782E-2</v>
      </c>
      <c r="T279" s="5">
        <f t="shared" si="347"/>
        <v>6.376570471656183E-2</v>
      </c>
      <c r="U279" s="5">
        <f t="shared" si="348"/>
        <v>9.0220832897020362E-2</v>
      </c>
      <c r="V279" s="5">
        <f t="shared" si="349"/>
        <v>7.4157037566746518E-3</v>
      </c>
      <c r="W279" s="5">
        <f t="shared" si="350"/>
        <v>1.5022639330027161E-2</v>
      </c>
      <c r="X279" s="5">
        <f t="shared" si="351"/>
        <v>2.1574067571323605E-2</v>
      </c>
      <c r="Y279" s="5">
        <f t="shared" si="352"/>
        <v>1.5491298877212522E-2</v>
      </c>
      <c r="Z279" s="5">
        <f t="shared" si="353"/>
        <v>4.2550556629217431E-2</v>
      </c>
      <c r="AA279" s="5">
        <f t="shared" si="354"/>
        <v>4.3188823270908179E-2</v>
      </c>
      <c r="AB279" s="5">
        <f t="shared" si="355"/>
        <v>2.1918332018304836E-2</v>
      </c>
      <c r="AC279" s="5">
        <f t="shared" si="356"/>
        <v>6.7559170593826977E-4</v>
      </c>
      <c r="AD279" s="5">
        <f t="shared" si="357"/>
        <v>3.81199546189738E-3</v>
      </c>
      <c r="AE279" s="5">
        <f t="shared" si="358"/>
        <v>5.4744206973119363E-3</v>
      </c>
      <c r="AF279" s="5">
        <f t="shared" si="359"/>
        <v>3.9309178448287581E-3</v>
      </c>
      <c r="AG279" s="5">
        <f t="shared" si="360"/>
        <v>1.8817351895492797E-3</v>
      </c>
      <c r="AH279" s="5">
        <f t="shared" si="361"/>
        <v>1.5276752702191589E-2</v>
      </c>
      <c r="AI279" s="5">
        <f t="shared" si="362"/>
        <v>1.5505906969858031E-2</v>
      </c>
      <c r="AJ279" s="5">
        <f t="shared" si="363"/>
        <v>7.8692492980985233E-3</v>
      </c>
      <c r="AK279" s="5">
        <f t="shared" si="364"/>
        <v>2.6624298570431023E-3</v>
      </c>
      <c r="AL279" s="5">
        <f t="shared" si="365"/>
        <v>3.9390928708813602E-5</v>
      </c>
      <c r="AM279" s="5">
        <f t="shared" si="366"/>
        <v>7.7383522734150354E-4</v>
      </c>
      <c r="AN279" s="5">
        <f t="shared" si="367"/>
        <v>1.1113076149253445E-3</v>
      </c>
      <c r="AO279" s="5">
        <f t="shared" si="368"/>
        <v>7.979764757116922E-4</v>
      </c>
      <c r="AP279" s="5">
        <f t="shared" si="369"/>
        <v>3.8199231682101468E-4</v>
      </c>
      <c r="AQ279" s="5">
        <f t="shared" si="370"/>
        <v>1.3714514263733115E-4</v>
      </c>
      <c r="AR279" s="5">
        <f t="shared" si="371"/>
        <v>4.387800143863081E-3</v>
      </c>
      <c r="AS279" s="5">
        <f t="shared" si="372"/>
        <v>4.4536180011155195E-3</v>
      </c>
      <c r="AT279" s="5">
        <f t="shared" si="373"/>
        <v>2.2602115695266639E-3</v>
      </c>
      <c r="AU279" s="5">
        <f t="shared" si="374"/>
        <v>7.6470506117986496E-4</v>
      </c>
      <c r="AV279" s="5">
        <f t="shared" si="375"/>
        <v>1.940439465308213E-4</v>
      </c>
      <c r="AW279" s="5">
        <f t="shared" si="376"/>
        <v>1.59494473398517E-6</v>
      </c>
      <c r="AX279" s="5">
        <f t="shared" si="377"/>
        <v>1.3090715109277247E-4</v>
      </c>
      <c r="AY279" s="5">
        <f t="shared" si="378"/>
        <v>1.8799624095347533E-4</v>
      </c>
      <c r="AZ279" s="5">
        <f t="shared" si="379"/>
        <v>1.349910463928371E-4</v>
      </c>
      <c r="BA279" s="5">
        <f t="shared" si="380"/>
        <v>6.462037933599873E-5</v>
      </c>
      <c r="BB279" s="5">
        <f t="shared" si="381"/>
        <v>2.320039108395607E-5</v>
      </c>
      <c r="BC279" s="5">
        <f t="shared" si="382"/>
        <v>6.6636333859916616E-6</v>
      </c>
      <c r="BD279" s="5">
        <f t="shared" si="383"/>
        <v>1.0502226529967369E-3</v>
      </c>
      <c r="BE279" s="5">
        <f t="shared" si="384"/>
        <v>1.0659761974590788E-3</v>
      </c>
      <c r="BF279" s="5">
        <f t="shared" si="385"/>
        <v>5.4098302407920302E-4</v>
      </c>
      <c r="BG279" s="5">
        <f t="shared" si="386"/>
        <v>1.8303262495572098E-4</v>
      </c>
      <c r="BH279" s="5">
        <f t="shared" si="387"/>
        <v>4.644453749986368E-5</v>
      </c>
      <c r="BI279" s="5">
        <f t="shared" si="388"/>
        <v>9.4282429226946249E-6</v>
      </c>
      <c r="BJ279" s="8">
        <f t="shared" si="389"/>
        <v>0.26659667100021933</v>
      </c>
      <c r="BK279" s="8">
        <f t="shared" si="390"/>
        <v>0.26595083083818066</v>
      </c>
      <c r="BL279" s="8">
        <f t="shared" si="391"/>
        <v>0.42427610939723726</v>
      </c>
      <c r="BM279" s="8">
        <f t="shared" si="392"/>
        <v>0.44277212777557717</v>
      </c>
      <c r="BN279" s="8">
        <f t="shared" si="393"/>
        <v>0.55641563879305789</v>
      </c>
    </row>
    <row r="280" spans="1:66" x14ac:dyDescent="0.25">
      <c r="A280" t="s">
        <v>16</v>
      </c>
      <c r="B280" t="s">
        <v>404</v>
      </c>
      <c r="C280" t="s">
        <v>54</v>
      </c>
      <c r="D280" t="s">
        <v>499</v>
      </c>
      <c r="E280">
        <f>VLOOKUP(A280,home!$A$2:$E$405,3,FALSE)</f>
        <v>1.8472</v>
      </c>
      <c r="F280">
        <f>VLOOKUP(B280,home!$B$2:$E$405,3,FALSE)</f>
        <v>0.75790000000000002</v>
      </c>
      <c r="G280">
        <f>VLOOKUP(C280,away!$B$2:$E$405,4,FALSE)</f>
        <v>0.67669999999999997</v>
      </c>
      <c r="H280">
        <f>VLOOKUP(A280,away!$A$2:$E$405,3,FALSE)</f>
        <v>1.3056000000000001</v>
      </c>
      <c r="I280">
        <f>VLOOKUP(C280,away!$B$2:$E$405,3,FALSE)</f>
        <v>1.5319</v>
      </c>
      <c r="J280">
        <f>VLOOKUP(B280,home!$B$2:$E$405,4,FALSE)</f>
        <v>0.91910000000000003</v>
      </c>
      <c r="K280" s="3">
        <f t="shared" si="338"/>
        <v>0.94737518189600001</v>
      </c>
      <c r="L280" s="3">
        <f t="shared" si="339"/>
        <v>1.8382447050240003</v>
      </c>
      <c r="M280" s="5">
        <f t="shared" si="340"/>
        <v>6.1690835833638248E-2</v>
      </c>
      <c r="N280" s="5">
        <f t="shared" si="341"/>
        <v>5.8444366819209309E-2</v>
      </c>
      <c r="O280" s="5">
        <f t="shared" si="342"/>
        <v>0.11340285231969037</v>
      </c>
      <c r="P280" s="5">
        <f t="shared" si="343"/>
        <v>0.10743504784389189</v>
      </c>
      <c r="Q280" s="5">
        <f t="shared" si="344"/>
        <v>2.7684371323072481E-2</v>
      </c>
      <c r="R280" s="5">
        <f t="shared" si="345"/>
        <v>0.10423109640564476</v>
      </c>
      <c r="S280" s="5">
        <f t="shared" si="346"/>
        <v>4.677473302657726E-2</v>
      </c>
      <c r="T280" s="5">
        <f t="shared" si="347"/>
        <v>5.0890648996556265E-2</v>
      </c>
      <c r="U280" s="5">
        <f t="shared" si="348"/>
        <v>9.8745953916517221E-2</v>
      </c>
      <c r="V280" s="5">
        <f t="shared" si="349"/>
        <v>9.0509493611501818E-3</v>
      </c>
      <c r="W280" s="5">
        <f t="shared" si="350"/>
        <v>8.7424954392907334E-3</v>
      </c>
      <c r="X280" s="5">
        <f t="shared" si="351"/>
        <v>1.6070845949972663E-2</v>
      </c>
      <c r="Y280" s="5">
        <f t="shared" si="352"/>
        <v>1.4771073736396826E-2</v>
      </c>
      <c r="Z280" s="5">
        <f t="shared" si="353"/>
        <v>6.3867420355507548E-2</v>
      </c>
      <c r="AA280" s="5">
        <f t="shared" si="354"/>
        <v>6.0506408976527253E-2</v>
      </c>
      <c r="AB280" s="5">
        <f t="shared" si="355"/>
        <v>2.8661135105005633E-2</v>
      </c>
      <c r="AC280" s="5">
        <f t="shared" si="356"/>
        <v>9.8514346226202007E-4</v>
      </c>
      <c r="AD280" s="5">
        <f t="shared" si="357"/>
        <v>2.0706058017557522E-3</v>
      </c>
      <c r="AE280" s="5">
        <f t="shared" si="358"/>
        <v>3.8062801512694861E-3</v>
      </c>
      <c r="AF280" s="5">
        <f t="shared" si="359"/>
        <v>3.4984371669545423E-3</v>
      </c>
      <c r="AG280" s="5">
        <f t="shared" si="360"/>
        <v>2.1436611993377844E-3</v>
      </c>
      <c r="AH280" s="5">
        <f t="shared" si="361"/>
        <v>2.9350986823013448E-2</v>
      </c>
      <c r="AI280" s="5">
        <f t="shared" si="362"/>
        <v>2.7806396480279466E-2</v>
      </c>
      <c r="AJ280" s="5">
        <f t="shared" si="363"/>
        <v>1.3171544961688524E-2</v>
      </c>
      <c r="AK280" s="5">
        <f t="shared" si="364"/>
        <v>4.1594649346436705E-3</v>
      </c>
      <c r="AL280" s="5">
        <f t="shared" si="365"/>
        <v>6.8625385648288709E-5</v>
      </c>
      <c r="AM280" s="5">
        <f t="shared" si="366"/>
        <v>3.9232810961465384E-4</v>
      </c>
      <c r="AN280" s="5">
        <f t="shared" si="367"/>
        <v>7.2119507013121301E-4</v>
      </c>
      <c r="AO280" s="5">
        <f t="shared" si="368"/>
        <v>6.6286650947905759E-4</v>
      </c>
      <c r="AP280" s="5">
        <f t="shared" si="369"/>
        <v>4.0617028372920638E-4</v>
      </c>
      <c r="AQ280" s="5">
        <f t="shared" si="370"/>
        <v>1.8666009335082737E-4</v>
      </c>
      <c r="AR280" s="5">
        <f t="shared" si="371"/>
        <v>1.079085922292672E-2</v>
      </c>
      <c r="AS280" s="5">
        <f t="shared" si="372"/>
        <v>1.0222992219134331E-2</v>
      </c>
      <c r="AT280" s="5">
        <f t="shared" si="373"/>
        <v>4.8425045565618895E-3</v>
      </c>
      <c r="AU280" s="5">
        <f t="shared" si="374"/>
        <v>1.5292228783683431E-3</v>
      </c>
      <c r="AV280" s="5">
        <f t="shared" si="375"/>
        <v>3.6218695063843339E-4</v>
      </c>
      <c r="AW280" s="5">
        <f t="shared" si="376"/>
        <v>3.3197671595428574E-6</v>
      </c>
      <c r="AX280" s="5">
        <f t="shared" si="377"/>
        <v>6.1946985701516062E-5</v>
      </c>
      <c r="AY280" s="5">
        <f t="shared" si="378"/>
        <v>1.1387371845800935E-4</v>
      </c>
      <c r="AZ280" s="5">
        <f t="shared" si="379"/>
        <v>1.0466387999841474E-4</v>
      </c>
      <c r="BA280" s="5">
        <f t="shared" si="380"/>
        <v>6.4132607738117767E-5</v>
      </c>
      <c r="BB280" s="5">
        <f t="shared" si="381"/>
        <v>2.9472856648494055E-5</v>
      </c>
      <c r="BC280" s="5">
        <f t="shared" si="382"/>
        <v>1.0835664535205105E-5</v>
      </c>
      <c r="BD280" s="5">
        <f t="shared" si="383"/>
        <v>3.3060399715340765E-3</v>
      </c>
      <c r="BE280" s="5">
        <f t="shared" si="384"/>
        <v>3.1320602193875423E-3</v>
      </c>
      <c r="BF280" s="5">
        <f t="shared" si="385"/>
        <v>1.483618060025749E-3</v>
      </c>
      <c r="BG280" s="5">
        <f t="shared" si="386"/>
        <v>4.6851430982702835E-4</v>
      </c>
      <c r="BH280" s="5">
        <f t="shared" si="387"/>
        <v>1.1096470737331496E-4</v>
      </c>
      <c r="BI280" s="5">
        <f t="shared" si="388"/>
        <v>2.1025041966366142E-5</v>
      </c>
      <c r="BJ280" s="8">
        <f t="shared" si="389"/>
        <v>0.19087693236320055</v>
      </c>
      <c r="BK280" s="8">
        <f t="shared" si="390"/>
        <v>0.22611920863162588</v>
      </c>
      <c r="BL280" s="8">
        <f t="shared" si="391"/>
        <v>0.51630582806075409</v>
      </c>
      <c r="BM280" s="8">
        <f t="shared" si="392"/>
        <v>0.52417026491464236</v>
      </c>
      <c r="BN280" s="8">
        <f t="shared" si="393"/>
        <v>0.4728885705451471</v>
      </c>
    </row>
    <row r="281" spans="1:66" x14ac:dyDescent="0.25">
      <c r="A281" t="s">
        <v>16</v>
      </c>
      <c r="B281" t="s">
        <v>258</v>
      </c>
      <c r="C281" t="s">
        <v>43</v>
      </c>
      <c r="D281" t="s">
        <v>499</v>
      </c>
      <c r="E281">
        <f>VLOOKUP(A281,home!$A$2:$E$405,3,FALSE)</f>
        <v>1.8472</v>
      </c>
      <c r="F281">
        <f>VLOOKUP(B281,home!$B$2:$E$405,3,FALSE)</f>
        <v>1.4886999999999999</v>
      </c>
      <c r="G281">
        <f>VLOOKUP(C281,away!$B$2:$E$405,4,FALSE)</f>
        <v>1.6241000000000001</v>
      </c>
      <c r="H281">
        <f>VLOOKUP(A281,away!$A$2:$E$405,3,FALSE)</f>
        <v>1.3056000000000001</v>
      </c>
      <c r="I281">
        <f>VLOOKUP(C281,away!$B$2:$E$405,3,FALSE)</f>
        <v>1.3404</v>
      </c>
      <c r="J281">
        <f>VLOOKUP(B281,home!$B$2:$E$405,4,FALSE)</f>
        <v>0.57440000000000002</v>
      </c>
      <c r="K281" s="3">
        <f t="shared" si="338"/>
        <v>4.4661558560240007</v>
      </c>
      <c r="L281" s="3">
        <f t="shared" si="339"/>
        <v>1.005215072256</v>
      </c>
      <c r="M281" s="5">
        <f t="shared" si="340"/>
        <v>4.2054628163184157E-3</v>
      </c>
      <c r="N281" s="5">
        <f t="shared" si="341"/>
        <v>1.8782252384391677E-2</v>
      </c>
      <c r="O281" s="5">
        <f t="shared" si="342"/>
        <v>4.2273946087754378E-3</v>
      </c>
      <c r="P281" s="5">
        <f t="shared" si="343"/>
        <v>1.8880203187706709E-2</v>
      </c>
      <c r="Q281" s="5">
        <f t="shared" si="344"/>
        <v>4.194223323793584E-2</v>
      </c>
      <c r="R281" s="5">
        <f t="shared" si="345"/>
        <v>2.1247203885574133E-3</v>
      </c>
      <c r="S281" s="5">
        <f t="shared" si="346"/>
        <v>2.1190418746892405E-2</v>
      </c>
      <c r="T281" s="5">
        <f t="shared" si="347"/>
        <v>4.2160965014849679E-2</v>
      </c>
      <c r="U281" s="5">
        <f t="shared" si="348"/>
        <v>9.4893324057692807E-3</v>
      </c>
      <c r="V281" s="5">
        <f t="shared" si="349"/>
        <v>1.0570362857606531E-2</v>
      </c>
      <c r="W281" s="5">
        <f t="shared" si="350"/>
        <v>6.2440183530110521E-2</v>
      </c>
      <c r="X281" s="5">
        <f t="shared" si="351"/>
        <v>6.2765813598897949E-2</v>
      </c>
      <c r="Y281" s="5">
        <f t="shared" si="352"/>
        <v>3.1546570926011416E-2</v>
      </c>
      <c r="Z281" s="5">
        <f t="shared" si="353"/>
        <v>7.1193365296917893E-4</v>
      </c>
      <c r="AA281" s="5">
        <f t="shared" si="354"/>
        <v>3.1796066533088564E-3</v>
      </c>
      <c r="AB281" s="5">
        <f t="shared" si="355"/>
        <v>7.1003094372641155E-3</v>
      </c>
      <c r="AC281" s="5">
        <f t="shared" si="356"/>
        <v>2.9659428586701511E-3</v>
      </c>
      <c r="AD281" s="5">
        <f t="shared" si="357"/>
        <v>6.9716897831054128E-2</v>
      </c>
      <c r="AE281" s="5">
        <f t="shared" si="358"/>
        <v>7.0080476490707241E-2</v>
      </c>
      <c r="AF281" s="5">
        <f t="shared" si="359"/>
        <v>3.5222975619670596E-2</v>
      </c>
      <c r="AG281" s="5">
        <f t="shared" si="360"/>
        <v>1.1802221994199502E-2</v>
      </c>
      <c r="AH281" s="5">
        <f t="shared" si="361"/>
        <v>1.7891160960272279E-4</v>
      </c>
      <c r="AI281" s="5">
        <f t="shared" si="362"/>
        <v>7.9904713293788021E-4</v>
      </c>
      <c r="AJ281" s="5">
        <f t="shared" si="363"/>
        <v>1.7843345160048515E-3</v>
      </c>
      <c r="AK281" s="5">
        <f t="shared" si="364"/>
        <v>2.6563720159202722E-3</v>
      </c>
      <c r="AL281" s="5">
        <f t="shared" si="365"/>
        <v>5.3261775229621066E-4</v>
      </c>
      <c r="AM281" s="5">
        <f t="shared" si="366"/>
        <v>6.2273306302397864E-2</v>
      </c>
      <c r="AN281" s="5">
        <f t="shared" si="367"/>
        <v>6.2598066094384883E-2</v>
      </c>
      <c r="AO281" s="5">
        <f t="shared" si="368"/>
        <v>3.1462259766076486E-2</v>
      </c>
      <c r="AP281" s="5">
        <f t="shared" si="369"/>
        <v>1.0542112574697872E-2</v>
      </c>
      <c r="AQ281" s="5">
        <f t="shared" si="370"/>
        <v>2.6492726133764519E-3</v>
      </c>
      <c r="AR281" s="5">
        <f t="shared" si="371"/>
        <v>3.5968929314847669E-5</v>
      </c>
      <c r="AS281" s="5">
        <f t="shared" si="372"/>
        <v>1.6064284429442025E-4</v>
      </c>
      <c r="AT281" s="5">
        <f t="shared" si="373"/>
        <v>3.5872798988693851E-4</v>
      </c>
      <c r="AU281" s="5">
        <f t="shared" si="374"/>
        <v>5.340450375844228E-4</v>
      </c>
      <c r="AV281" s="5">
        <f t="shared" si="375"/>
        <v>5.9628209299705695E-4</v>
      </c>
      <c r="AW281" s="5">
        <f t="shared" si="376"/>
        <v>6.6421090746488672E-5</v>
      </c>
      <c r="AX281" s="5">
        <f t="shared" si="377"/>
        <v>4.6353715269405085E-2</v>
      </c>
      <c r="AY281" s="5">
        <f t="shared" si="378"/>
        <v>4.659545324386908E-2</v>
      </c>
      <c r="AZ281" s="5">
        <f t="shared" si="379"/>
        <v>2.3419225949668464E-2</v>
      </c>
      <c r="BA281" s="5">
        <f t="shared" si="380"/>
        <v>7.8471196350585262E-3</v>
      </c>
      <c r="BB281" s="5">
        <f t="shared" si="381"/>
        <v>1.972010732739208E-3</v>
      </c>
      <c r="BC281" s="5">
        <f t="shared" si="382"/>
        <v>3.9645898224001028E-4</v>
      </c>
      <c r="BD281" s="5">
        <f t="shared" si="383"/>
        <v>6.0260849800325904E-6</v>
      </c>
      <c r="BE281" s="5">
        <f t="shared" si="384"/>
        <v>2.6913434722470822E-5</v>
      </c>
      <c r="BF281" s="5">
        <f t="shared" si="385"/>
        <v>6.0099797045741394E-5</v>
      </c>
      <c r="BG281" s="5">
        <f t="shared" si="386"/>
        <v>8.9471686840563927E-5</v>
      </c>
      <c r="BH281" s="5">
        <f t="shared" si="387"/>
        <v>9.9898624532832538E-5</v>
      </c>
      <c r="BI281" s="5">
        <f t="shared" si="388"/>
        <v>8.9232565393210578E-5</v>
      </c>
      <c r="BJ281" s="8">
        <f t="shared" si="389"/>
        <v>0.74256959179174264</v>
      </c>
      <c r="BK281" s="8">
        <f t="shared" si="390"/>
        <v>0.1049404614633595</v>
      </c>
      <c r="BL281" s="8">
        <f t="shared" si="391"/>
        <v>3.3597337855733364E-2</v>
      </c>
      <c r="BM281" s="8">
        <f t="shared" si="392"/>
        <v>0.74512802598699657</v>
      </c>
      <c r="BN281" s="8">
        <f t="shared" si="393"/>
        <v>9.0162266623685497E-2</v>
      </c>
    </row>
    <row r="282" spans="1:66" x14ac:dyDescent="0.25">
      <c r="A282" t="s">
        <v>56</v>
      </c>
      <c r="B282" t="s">
        <v>63</v>
      </c>
      <c r="C282" t="s">
        <v>285</v>
      </c>
      <c r="D282" t="s">
        <v>499</v>
      </c>
      <c r="E282">
        <f>VLOOKUP(A282,home!$A$2:$E$405,3,FALSE)</f>
        <v>1.5570999999999999</v>
      </c>
      <c r="F282">
        <f>VLOOKUP(B282,home!$B$2:$E$405,3,FALSE)</f>
        <v>0.21410000000000001</v>
      </c>
      <c r="G282">
        <f>VLOOKUP(C282,away!$B$2:$E$405,4,FALSE)</f>
        <v>0.42809999999999998</v>
      </c>
      <c r="H282">
        <f>VLOOKUP(A282,away!$A$2:$E$405,3,FALSE)</f>
        <v>1.4857</v>
      </c>
      <c r="I282">
        <f>VLOOKUP(C282,away!$B$2:$E$405,3,FALSE)</f>
        <v>0.89739999999999998</v>
      </c>
      <c r="J282">
        <f>VLOOKUP(B282,home!$B$2:$E$405,4,FALSE)</f>
        <v>1.1217999999999999</v>
      </c>
      <c r="K282" s="3">
        <f t="shared" si="338"/>
        <v>0.14271788459100002</v>
      </c>
      <c r="L282" s="3">
        <f t="shared" si="339"/>
        <v>1.4956591225239999</v>
      </c>
      <c r="M282" s="5">
        <f t="shared" si="340"/>
        <v>0.19429512613962069</v>
      </c>
      <c r="N282" s="5">
        <f t="shared" si="341"/>
        <v>2.7729389388988179E-2</v>
      </c>
      <c r="O282" s="5">
        <f t="shared" si="342"/>
        <v>0.29059927787267492</v>
      </c>
      <c r="P282" s="5">
        <f t="shared" si="343"/>
        <v>4.1473714201660371E-2</v>
      </c>
      <c r="Q282" s="5">
        <f t="shared" si="344"/>
        <v>1.9787398972982572E-3</v>
      </c>
      <c r="R282" s="5">
        <f t="shared" si="345"/>
        <v>0.21731873047457656</v>
      </c>
      <c r="S282" s="5">
        <f t="shared" si="346"/>
        <v>2.2132168261968675E-3</v>
      </c>
      <c r="T282" s="5">
        <f t="shared" si="347"/>
        <v>2.9595203784963412E-3</v>
      </c>
      <c r="U282" s="5">
        <f t="shared" si="348"/>
        <v>3.1015269495333259E-2</v>
      </c>
      <c r="V282" s="5">
        <f t="shared" si="349"/>
        <v>5.2491922377023538E-5</v>
      </c>
      <c r="W282" s="5">
        <f t="shared" si="350"/>
        <v>9.4133857432739964E-5</v>
      </c>
      <c r="X282" s="5">
        <f t="shared" si="351"/>
        <v>1.4079216260765116E-4</v>
      </c>
      <c r="Y282" s="5">
        <f t="shared" si="352"/>
        <v>1.0528854119200794E-4</v>
      </c>
      <c r="Z282" s="5">
        <f t="shared" si="353"/>
        <v>0.10834491390987826</v>
      </c>
      <c r="AA282" s="5">
        <f t="shared" si="354"/>
        <v>1.5462756919411839E-2</v>
      </c>
      <c r="AB282" s="5">
        <f t="shared" si="355"/>
        <v>1.1034059787416528E-3</v>
      </c>
      <c r="AC282" s="5">
        <f t="shared" si="356"/>
        <v>7.0029902120267173E-7</v>
      </c>
      <c r="AD282" s="5">
        <f t="shared" si="357"/>
        <v>3.3586462502978589E-6</v>
      </c>
      <c r="AE282" s="5">
        <f t="shared" si="358"/>
        <v>5.0233899035890178E-6</v>
      </c>
      <c r="AF282" s="5">
        <f t="shared" si="359"/>
        <v>3.7566394676489364E-6</v>
      </c>
      <c r="AG282" s="5">
        <f t="shared" si="360"/>
        <v>1.8728840299409446E-6</v>
      </c>
      <c r="AH282" s="5">
        <f t="shared" si="361"/>
        <v>4.0511764717096721E-2</v>
      </c>
      <c r="AI282" s="5">
        <f t="shared" si="362"/>
        <v>5.781753361472357E-3</v>
      </c>
      <c r="AJ282" s="5">
        <f t="shared" si="363"/>
        <v>4.1257980448811907E-4</v>
      </c>
      <c r="AK282" s="5">
        <f t="shared" si="364"/>
        <v>1.9627505640504239E-5</v>
      </c>
      <c r="AL282" s="5">
        <f t="shared" si="365"/>
        <v>5.9793576994187799E-9</v>
      </c>
      <c r="AM282" s="5">
        <f t="shared" si="366"/>
        <v>9.5867777586401009E-8</v>
      </c>
      <c r="AN282" s="5">
        <f t="shared" si="367"/>
        <v>1.433855161032025E-7</v>
      </c>
      <c r="AO282" s="5">
        <f t="shared" si="368"/>
        <v>1.0722792759878338E-7</v>
      </c>
      <c r="AP282" s="5">
        <f t="shared" si="369"/>
        <v>5.3458809367487776E-8</v>
      </c>
      <c r="AQ282" s="5">
        <f t="shared" si="370"/>
        <v>1.9989038977438646E-8</v>
      </c>
      <c r="AR282" s="5">
        <f t="shared" si="371"/>
        <v>1.2118358093734316E-2</v>
      </c>
      <c r="AS282" s="5">
        <f t="shared" si="372"/>
        <v>1.7295064318539853E-3</v>
      </c>
      <c r="AT282" s="5">
        <f t="shared" si="373"/>
        <v>1.2341574967036464E-4</v>
      </c>
      <c r="AU282" s="5">
        <f t="shared" si="374"/>
        <v>5.8712115727222826E-6</v>
      </c>
      <c r="AV282" s="5">
        <f t="shared" si="375"/>
        <v>2.0948172391128066E-7</v>
      </c>
      <c r="AW282" s="5">
        <f t="shared" si="376"/>
        <v>3.5453821842852454E-11</v>
      </c>
      <c r="AX282" s="5">
        <f t="shared" si="377"/>
        <v>2.2803410695952705E-9</v>
      </c>
      <c r="AY282" s="5">
        <f t="shared" si="378"/>
        <v>3.4106129232063016E-9</v>
      </c>
      <c r="AZ282" s="5">
        <f t="shared" si="379"/>
        <v>2.5505571659958763E-9</v>
      </c>
      <c r="BA282" s="5">
        <f t="shared" si="380"/>
        <v>1.2715880309468973E-9</v>
      </c>
      <c r="BB282" s="5">
        <f t="shared" si="381"/>
        <v>4.7546555964451446E-10</v>
      </c>
      <c r="BC282" s="5">
        <f t="shared" si="382"/>
        <v>1.4222688034565933E-10</v>
      </c>
      <c r="BD282" s="5">
        <f t="shared" si="383"/>
        <v>3.0208221388177128E-3</v>
      </c>
      <c r="BE282" s="5">
        <f t="shared" si="384"/>
        <v>4.3112534537772423E-4</v>
      </c>
      <c r="BF282" s="5">
        <f t="shared" si="385"/>
        <v>3.0764648642936528E-5</v>
      </c>
      <c r="BG282" s="5">
        <f t="shared" si="386"/>
        <v>1.4635551915017601E-6</v>
      </c>
      <c r="BH282" s="5">
        <f t="shared" si="387"/>
        <v>5.2218875228326799E-8</v>
      </c>
      <c r="BI282" s="5">
        <f t="shared" si="388"/>
        <v>1.4905134816616355E-9</v>
      </c>
      <c r="BJ282" s="8">
        <f t="shared" si="389"/>
        <v>3.302230584552792E-2</v>
      </c>
      <c r="BK282" s="8">
        <f t="shared" si="390"/>
        <v>0.23803525877884679</v>
      </c>
      <c r="BL282" s="8">
        <f t="shared" si="391"/>
        <v>0.61968675649540972</v>
      </c>
      <c r="BM282" s="8">
        <f t="shared" si="392"/>
        <v>0.22569425367968468</v>
      </c>
      <c r="BN282" s="8">
        <f t="shared" si="393"/>
        <v>0.77339497797481904</v>
      </c>
    </row>
    <row r="283" spans="1:66" x14ac:dyDescent="0.25">
      <c r="A283" t="s">
        <v>56</v>
      </c>
      <c r="B283" t="s">
        <v>219</v>
      </c>
      <c r="C283" t="s">
        <v>72</v>
      </c>
      <c r="D283" t="s">
        <v>499</v>
      </c>
      <c r="E283">
        <f>VLOOKUP(A283,home!$A$2:$E$405,3,FALSE)</f>
        <v>1.5570999999999999</v>
      </c>
      <c r="F283">
        <f>VLOOKUP(B283,home!$B$2:$E$405,3,FALSE)</f>
        <v>1.9267000000000001</v>
      </c>
      <c r="G283">
        <f>VLOOKUP(C283,away!$B$2:$E$405,4,FALSE)</f>
        <v>1.7125999999999999</v>
      </c>
      <c r="H283">
        <f>VLOOKUP(A283,away!$A$2:$E$405,3,FALSE)</f>
        <v>1.4857</v>
      </c>
      <c r="I283">
        <f>VLOOKUP(C283,away!$B$2:$E$405,3,FALSE)</f>
        <v>0.89739999999999998</v>
      </c>
      <c r="J283">
        <f>VLOOKUP(B283,home!$B$2:$E$405,4,FALSE)</f>
        <v>0.44869999999999999</v>
      </c>
      <c r="K283" s="3">
        <f t="shared" si="338"/>
        <v>5.1379105825820002</v>
      </c>
      <c r="L283" s="3">
        <f t="shared" si="339"/>
        <v>0.59823698366599998</v>
      </c>
      <c r="M283" s="5">
        <f t="shared" si="340"/>
        <v>3.2271768433621696E-3</v>
      </c>
      <c r="N283" s="5">
        <f t="shared" si="341"/>
        <v>1.6580946055374066E-2</v>
      </c>
      <c r="O283" s="5">
        <f t="shared" si="342"/>
        <v>1.9306165405297475E-3</v>
      </c>
      <c r="P283" s="5">
        <f t="shared" si="343"/>
        <v>9.9193351544956416E-3</v>
      </c>
      <c r="Q283" s="5">
        <f t="shared" si="344"/>
        <v>4.2595709103563847E-2</v>
      </c>
      <c r="R283" s="5">
        <f t="shared" si="345"/>
        <v>5.7748310791110198E-4</v>
      </c>
      <c r="S283" s="5">
        <f t="shared" si="346"/>
        <v>7.6222356786546661E-3</v>
      </c>
      <c r="T283" s="5">
        <f t="shared" si="347"/>
        <v>2.5482328531230409E-2</v>
      </c>
      <c r="U283" s="5">
        <f t="shared" si="348"/>
        <v>2.9670565713987942E-3</v>
      </c>
      <c r="V283" s="5">
        <f t="shared" si="349"/>
        <v>2.6031528137750145E-3</v>
      </c>
      <c r="W283" s="5">
        <f t="shared" si="350"/>
        <v>7.2950981525261735E-2</v>
      </c>
      <c r="X283" s="5">
        <f t="shared" si="351"/>
        <v>4.3641975143146668E-2</v>
      </c>
      <c r="Y283" s="5">
        <f t="shared" si="352"/>
        <v>1.3054121785431307E-2</v>
      </c>
      <c r="Z283" s="5">
        <f t="shared" si="353"/>
        <v>1.1515725086493495E-4</v>
      </c>
      <c r="AA283" s="5">
        <f t="shared" si="354"/>
        <v>5.9166765787999954E-4</v>
      </c>
      <c r="AB283" s="5">
        <f t="shared" si="355"/>
        <v>1.5199677603965781E-3</v>
      </c>
      <c r="AC283" s="5">
        <f t="shared" si="356"/>
        <v>5.0007999389841838E-4</v>
      </c>
      <c r="AD283" s="5">
        <f t="shared" si="357"/>
        <v>9.3703904997096535E-2</v>
      </c>
      <c r="AE283" s="5">
        <f t="shared" si="358"/>
        <v>5.6057141483188452E-2</v>
      </c>
      <c r="AF283" s="5">
        <f t="shared" si="359"/>
        <v>1.6767727616920431E-2</v>
      </c>
      <c r="AG283" s="5">
        <f t="shared" si="360"/>
        <v>3.3436915974931884E-3</v>
      </c>
      <c r="AH283" s="5">
        <f t="shared" si="361"/>
        <v>1.7222831601176883E-5</v>
      </c>
      <c r="AI283" s="5">
        <f t="shared" si="362"/>
        <v>8.8489368745714409E-5</v>
      </c>
      <c r="AJ283" s="5">
        <f t="shared" si="363"/>
        <v>2.2732523206230352E-4</v>
      </c>
      <c r="AK283" s="5">
        <f t="shared" si="364"/>
        <v>3.8932557183360623E-4</v>
      </c>
      <c r="AL283" s="5">
        <f t="shared" si="365"/>
        <v>6.1483597637228843E-5</v>
      </c>
      <c r="AM283" s="5">
        <f t="shared" si="366"/>
        <v>9.6288457022768115E-2</v>
      </c>
      <c r="AN283" s="5">
        <f t="shared" si="367"/>
        <v>5.7603316091154065E-2</v>
      </c>
      <c r="AO283" s="5">
        <f t="shared" si="368"/>
        <v>1.7230217033765583E-2</v>
      </c>
      <c r="AP283" s="5">
        <f t="shared" si="369"/>
        <v>3.4359176887301525E-3</v>
      </c>
      <c r="AQ283" s="5">
        <f t="shared" si="370"/>
        <v>5.1387325855764511E-4</v>
      </c>
      <c r="AR283" s="5">
        <f t="shared" si="371"/>
        <v>2.0606669654551052E-6</v>
      </c>
      <c r="AS283" s="5">
        <f t="shared" si="372"/>
        <v>1.0587522608988923E-5</v>
      </c>
      <c r="AT283" s="5">
        <f t="shared" si="373"/>
        <v>2.7198872228025191E-5</v>
      </c>
      <c r="AU283" s="5">
        <f t="shared" si="374"/>
        <v>4.6581791151555455E-5</v>
      </c>
      <c r="AV283" s="5">
        <f t="shared" si="375"/>
        <v>5.9833269428300316E-5</v>
      </c>
      <c r="AW283" s="5">
        <f t="shared" si="376"/>
        <v>5.2494834500647499E-6</v>
      </c>
      <c r="AX283" s="5">
        <f t="shared" si="377"/>
        <v>8.2453580386295397E-2</v>
      </c>
      <c r="AY283" s="5">
        <f t="shared" si="378"/>
        <v>4.9326781222759415E-2</v>
      </c>
      <c r="AZ283" s="5">
        <f t="shared" si="379"/>
        <v>1.4754552406328138E-2</v>
      </c>
      <c r="BA283" s="5">
        <f t="shared" si="380"/>
        <v>2.9422396423012228E-3</v>
      </c>
      <c r="BB283" s="5">
        <f t="shared" si="381"/>
        <v>4.4003914220820347E-4</v>
      </c>
      <c r="BC283" s="5">
        <f t="shared" si="382"/>
        <v>5.2649537825921951E-5</v>
      </c>
      <c r="BD283" s="5">
        <f t="shared" si="383"/>
        <v>2.0546119829233849E-7</v>
      </c>
      <c r="BE283" s="5">
        <f t="shared" si="384"/>
        <v>1.0556412650161849E-6</v>
      </c>
      <c r="BF283" s="5">
        <f t="shared" si="385"/>
        <v>2.711895213468453E-6</v>
      </c>
      <c r="BG283" s="5">
        <f t="shared" si="386"/>
        <v>4.644491705377681E-6</v>
      </c>
      <c r="BH283" s="5">
        <f t="shared" si="387"/>
        <v>5.9657457709435753E-6</v>
      </c>
      <c r="BI283" s="5">
        <f t="shared" si="388"/>
        <v>6.1302936659049605E-6</v>
      </c>
      <c r="BJ283" s="8">
        <f t="shared" si="389"/>
        <v>0.7092201512714007</v>
      </c>
      <c r="BK283" s="8">
        <f t="shared" si="390"/>
        <v>7.3260245304582555E-2</v>
      </c>
      <c r="BL283" s="8">
        <f t="shared" si="391"/>
        <v>8.476130293560348E-3</v>
      </c>
      <c r="BM283" s="8">
        <f t="shared" si="392"/>
        <v>0.66691888557586265</v>
      </c>
      <c r="BN283" s="8">
        <f t="shared" si="393"/>
        <v>7.4831266805236565E-2</v>
      </c>
    </row>
    <row r="284" spans="1:66" x14ac:dyDescent="0.25">
      <c r="A284" t="s">
        <v>56</v>
      </c>
      <c r="B284" t="s">
        <v>57</v>
      </c>
      <c r="C284" t="s">
        <v>60</v>
      </c>
      <c r="D284" t="s">
        <v>499</v>
      </c>
      <c r="E284">
        <f>VLOOKUP(A284,home!$A$2:$E$405,3,FALSE)</f>
        <v>1.5570999999999999</v>
      </c>
      <c r="F284">
        <f>VLOOKUP(B284,home!$B$2:$E$405,3,FALSE)</f>
        <v>0.85629999999999995</v>
      </c>
      <c r="G284">
        <f>VLOOKUP(C284,away!$B$2:$E$405,4,FALSE)</f>
        <v>1.7125999999999999</v>
      </c>
      <c r="H284">
        <f>VLOOKUP(A284,away!$A$2:$E$405,3,FALSE)</f>
        <v>1.4857</v>
      </c>
      <c r="I284">
        <f>VLOOKUP(C284,away!$B$2:$E$405,3,FALSE)</f>
        <v>1.7948999999999999</v>
      </c>
      <c r="J284">
        <f>VLOOKUP(B284,home!$B$2:$E$405,4,FALSE)</f>
        <v>1.7948999999999999</v>
      </c>
      <c r="K284" s="3">
        <f t="shared" si="338"/>
        <v>2.2834861845979995</v>
      </c>
      <c r="L284" s="3">
        <f t="shared" si="339"/>
        <v>4.7864291910569996</v>
      </c>
      <c r="M284" s="5">
        <f t="shared" si="340"/>
        <v>8.5030506263114537E-4</v>
      </c>
      <c r="N284" s="5">
        <f t="shared" si="341"/>
        <v>1.9416598632119573E-3</v>
      </c>
      <c r="O284" s="5">
        <f t="shared" si="342"/>
        <v>4.0699249730812657E-3</v>
      </c>
      <c r="P284" s="5">
        <f t="shared" si="343"/>
        <v>9.2936174483814558E-3</v>
      </c>
      <c r="Q284" s="5">
        <f t="shared" si="344"/>
        <v>2.2168767364164738E-3</v>
      </c>
      <c r="R284" s="5">
        <f t="shared" si="345"/>
        <v>9.740203848284024E-3</v>
      </c>
      <c r="S284" s="5">
        <f t="shared" si="346"/>
        <v>2.5394217050053996E-2</v>
      </c>
      <c r="T284" s="5">
        <f t="shared" si="347"/>
        <v>1.0610923524158985E-2</v>
      </c>
      <c r="U284" s="5">
        <f t="shared" si="348"/>
        <v>2.2241620922724838E-2</v>
      </c>
      <c r="V284" s="5">
        <f t="shared" si="349"/>
        <v>3.083914612089492E-2</v>
      </c>
      <c r="W284" s="5">
        <f t="shared" si="350"/>
        <v>1.6874024668545721E-3</v>
      </c>
      <c r="X284" s="5">
        <f t="shared" si="351"/>
        <v>8.0766324244143164E-3</v>
      </c>
      <c r="Y284" s="5">
        <f t="shared" si="352"/>
        <v>1.932911460082708E-2</v>
      </c>
      <c r="Z284" s="5">
        <f t="shared" si="353"/>
        <v>1.5540265342090784E-2</v>
      </c>
      <c r="AA284" s="5">
        <f t="shared" si="354"/>
        <v>3.5485981213651409E-2</v>
      </c>
      <c r="AB284" s="5">
        <f t="shared" si="355"/>
        <v>4.0515873924138586E-2</v>
      </c>
      <c r="AC284" s="5">
        <f t="shared" si="356"/>
        <v>2.1066500062597384E-2</v>
      </c>
      <c r="AD284" s="5">
        <f t="shared" si="357"/>
        <v>9.6329005522975003E-4</v>
      </c>
      <c r="AE284" s="5">
        <f t="shared" si="358"/>
        <v>4.6107196398065863E-3</v>
      </c>
      <c r="AF284" s="5">
        <f t="shared" si="359"/>
        <v>1.1034441537875032E-2</v>
      </c>
      <c r="AG284" s="5">
        <f t="shared" si="360"/>
        <v>1.7605191027965639E-2</v>
      </c>
      <c r="AH284" s="5">
        <f t="shared" si="361"/>
        <v>1.8595594917538684E-2</v>
      </c>
      <c r="AI284" s="5">
        <f t="shared" si="362"/>
        <v>4.2462784088580362E-2</v>
      </c>
      <c r="AJ284" s="5">
        <f t="shared" si="363"/>
        <v>4.8481590412920515E-2</v>
      </c>
      <c r="AK284" s="5">
        <f t="shared" si="364"/>
        <v>3.6902347305080928E-2</v>
      </c>
      <c r="AL284" s="5">
        <f t="shared" si="365"/>
        <v>9.2100588912058887E-3</v>
      </c>
      <c r="AM284" s="5">
        <f t="shared" si="366"/>
        <v>4.3993190657555569E-4</v>
      </c>
      <c r="AN284" s="5">
        <f t="shared" si="367"/>
        <v>2.1057029197106007E-3</v>
      </c>
      <c r="AO284" s="5">
        <f t="shared" si="368"/>
        <v>5.0393989612983877E-3</v>
      </c>
      <c r="AP284" s="5">
        <f t="shared" si="369"/>
        <v>8.0402420979136385E-3</v>
      </c>
      <c r="AQ284" s="5">
        <f t="shared" si="370"/>
        <v>9.6210123701548043E-3</v>
      </c>
      <c r="AR284" s="5">
        <f t="shared" si="371"/>
        <v>1.7801299667675664E-2</v>
      </c>
      <c r="AS284" s="5">
        <f t="shared" si="372"/>
        <v>4.0649021859026344E-2</v>
      </c>
      <c r="AT284" s="5">
        <f t="shared" si="373"/>
        <v>4.6410739916254384E-2</v>
      </c>
      <c r="AU284" s="5">
        <f t="shared" si="374"/>
        <v>3.5326094471912588E-2</v>
      </c>
      <c r="AV284" s="5">
        <f t="shared" si="375"/>
        <v>2.0166662170604043E-2</v>
      </c>
      <c r="AW284" s="5">
        <f t="shared" si="376"/>
        <v>2.7962109578737924E-3</v>
      </c>
      <c r="AX284" s="5">
        <f t="shared" si="377"/>
        <v>1.6742973847152311E-4</v>
      </c>
      <c r="AY284" s="5">
        <f t="shared" si="378"/>
        <v>8.0139058767113758E-4</v>
      </c>
      <c r="AZ284" s="5">
        <f t="shared" si="379"/>
        <v>1.9178996511337286E-3</v>
      </c>
      <c r="BA284" s="5">
        <f t="shared" si="380"/>
        <v>3.0599636252348367E-3</v>
      </c>
      <c r="BB284" s="5">
        <f t="shared" si="381"/>
        <v>3.6615748048491568E-3</v>
      </c>
      <c r="BC284" s="5">
        <f t="shared" si="382"/>
        <v>3.5051737062337675E-3</v>
      </c>
      <c r="BD284" s="5">
        <f t="shared" si="383"/>
        <v>1.4200776728019341E-2</v>
      </c>
      <c r="BE284" s="5">
        <f t="shared" si="384"/>
        <v>3.2427277468992946E-2</v>
      </c>
      <c r="BF284" s="5">
        <f t="shared" si="385"/>
        <v>3.7023620052285704E-2</v>
      </c>
      <c r="BG284" s="5">
        <f t="shared" si="386"/>
        <v>2.8180974964399943E-2</v>
      </c>
      <c r="BH284" s="5">
        <f t="shared" si="387"/>
        <v>1.6087716749927348E-2</v>
      </c>
      <c r="BI284" s="5">
        <f t="shared" si="388"/>
        <v>7.3472157880369862E-3</v>
      </c>
      <c r="BJ284" s="8">
        <f t="shared" si="389"/>
        <v>0.11643597224600752</v>
      </c>
      <c r="BK284" s="8">
        <f t="shared" si="390"/>
        <v>9.7455235223435938E-2</v>
      </c>
      <c r="BL284" s="8">
        <f t="shared" si="391"/>
        <v>0.55411732144313597</v>
      </c>
      <c r="BM284" s="8">
        <f t="shared" si="392"/>
        <v>0.75743102669286655</v>
      </c>
      <c r="BN284" s="8">
        <f t="shared" si="393"/>
        <v>2.8112587932006321E-2</v>
      </c>
    </row>
    <row r="285" spans="1:66" x14ac:dyDescent="0.25">
      <c r="A285" t="s">
        <v>56</v>
      </c>
      <c r="B285" t="s">
        <v>218</v>
      </c>
      <c r="C285" t="s">
        <v>220</v>
      </c>
      <c r="D285" t="s">
        <v>499</v>
      </c>
      <c r="E285">
        <f>VLOOKUP(A285,home!$A$2:$E$405,3,FALSE)</f>
        <v>1.5570999999999999</v>
      </c>
      <c r="F285">
        <f>VLOOKUP(B285,home!$B$2:$E$405,3,FALSE)</f>
        <v>1.2844</v>
      </c>
      <c r="G285">
        <f>VLOOKUP(C285,away!$B$2:$E$405,4,FALSE)</f>
        <v>1.0704</v>
      </c>
      <c r="H285">
        <f>VLOOKUP(A285,away!$A$2:$E$405,3,FALSE)</f>
        <v>1.4857</v>
      </c>
      <c r="I285">
        <f>VLOOKUP(C285,away!$B$2:$E$405,3,FALSE)</f>
        <v>0.44869999999999999</v>
      </c>
      <c r="J285">
        <f>VLOOKUP(B285,home!$B$2:$E$405,4,FALSE)</f>
        <v>0.44869999999999999</v>
      </c>
      <c r="K285" s="3">
        <f t="shared" si="338"/>
        <v>2.1407349624959999</v>
      </c>
      <c r="L285" s="3">
        <f t="shared" si="339"/>
        <v>0.29911849183299999</v>
      </c>
      <c r="M285" s="5">
        <f t="shared" si="340"/>
        <v>8.7173625443406705E-2</v>
      </c>
      <c r="N285" s="5">
        <f t="shared" si="341"/>
        <v>0.1866156277942316</v>
      </c>
      <c r="O285" s="5">
        <f t="shared" si="342"/>
        <v>2.6075243370246644E-2</v>
      </c>
      <c r="P285" s="5">
        <f t="shared" si="343"/>
        <v>5.5820185138279022E-2</v>
      </c>
      <c r="Q285" s="5">
        <f t="shared" si="344"/>
        <v>0.19974729948362596</v>
      </c>
      <c r="R285" s="5">
        <f t="shared" si="345"/>
        <v>3.8997937355433033E-3</v>
      </c>
      <c r="S285" s="5">
        <f t="shared" si="346"/>
        <v>8.9358824214974021E-3</v>
      </c>
      <c r="T285" s="5">
        <f t="shared" si="347"/>
        <v>5.9748110969256765E-2</v>
      </c>
      <c r="U285" s="5">
        <f t="shared" si="348"/>
        <v>8.3484247962004286E-3</v>
      </c>
      <c r="V285" s="5">
        <f t="shared" si="349"/>
        <v>6.3577156585139345E-4</v>
      </c>
      <c r="W285" s="5">
        <f t="shared" si="350"/>
        <v>0.14253534255625241</v>
      </c>
      <c r="X285" s="5">
        <f t="shared" si="351"/>
        <v>4.2634956698326232E-2</v>
      </c>
      <c r="Y285" s="5">
        <f t="shared" si="352"/>
        <v>6.376451973484301E-3</v>
      </c>
      <c r="Z285" s="5">
        <f t="shared" si="353"/>
        <v>3.8883347354516466E-4</v>
      </c>
      <c r="AA285" s="5">
        <f t="shared" si="354"/>
        <v>8.3238941140689748E-4</v>
      </c>
      <c r="AB285" s="5">
        <f t="shared" si="355"/>
        <v>8.9096255770510619E-4</v>
      </c>
      <c r="AC285" s="5">
        <f t="shared" si="356"/>
        <v>2.5444111056358021E-5</v>
      </c>
      <c r="AD285" s="5">
        <f t="shared" si="357"/>
        <v>7.6282597800378424E-2</v>
      </c>
      <c r="AE285" s="5">
        <f t="shared" si="358"/>
        <v>2.2817535607152512E-2</v>
      </c>
      <c r="AF285" s="5">
        <f t="shared" si="359"/>
        <v>3.4125734190786172E-3</v>
      </c>
      <c r="AG285" s="5">
        <f t="shared" si="360"/>
        <v>3.4025460479472674E-4</v>
      </c>
      <c r="AH285" s="5">
        <f t="shared" si="361"/>
        <v>2.9076820545254082E-5</v>
      </c>
      <c r="AI285" s="5">
        <f t="shared" si="362"/>
        <v>6.2245766339447424E-5</v>
      </c>
      <c r="AJ285" s="5">
        <f t="shared" si="363"/>
        <v>6.6625844135105884E-5</v>
      </c>
      <c r="AK285" s="5">
        <f t="shared" si="364"/>
        <v>4.7542757981943399E-5</v>
      </c>
      <c r="AL285" s="5">
        <f t="shared" si="365"/>
        <v>6.5170857934176174E-7</v>
      </c>
      <c r="AM285" s="5">
        <f t="shared" si="366"/>
        <v>3.2660164828258093E-2</v>
      </c>
      <c r="AN285" s="5">
        <f t="shared" si="367"/>
        <v>9.7692592464457498E-3</v>
      </c>
      <c r="AO285" s="5">
        <f t="shared" si="368"/>
        <v>1.4610830460612212E-3</v>
      </c>
      <c r="AP285" s="5">
        <f t="shared" si="369"/>
        <v>1.4567898572686604E-4</v>
      </c>
      <c r="AQ285" s="5">
        <f t="shared" si="370"/>
        <v>1.0893819625595322E-5</v>
      </c>
      <c r="AR285" s="5">
        <f t="shared" si="371"/>
        <v>1.7394829417590375E-6</v>
      </c>
      <c r="AS285" s="5">
        <f t="shared" si="372"/>
        <v>3.7237719500889651E-6</v>
      </c>
      <c r="AT285" s="5">
        <f t="shared" si="373"/>
        <v>3.9858044029586792E-6</v>
      </c>
      <c r="AU285" s="5">
        <f t="shared" si="374"/>
        <v>2.8441836130280461E-6</v>
      </c>
      <c r="AV285" s="5">
        <f t="shared" si="375"/>
        <v>1.522160825041834E-6</v>
      </c>
      <c r="AW285" s="5">
        <f t="shared" si="376"/>
        <v>1.1591966087482037E-8</v>
      </c>
      <c r="AX285" s="5">
        <f t="shared" si="377"/>
        <v>1.1652792788122377E-2</v>
      </c>
      <c r="AY285" s="5">
        <f t="shared" si="378"/>
        <v>3.4855658044256237E-3</v>
      </c>
      <c r="AZ285" s="5">
        <f t="shared" si="379"/>
        <v>5.2129859330223493E-4</v>
      </c>
      <c r="BA285" s="5">
        <f t="shared" si="380"/>
        <v>5.1976683007742972E-5</v>
      </c>
      <c r="BB285" s="5">
        <f t="shared" si="381"/>
        <v>3.8867967579394982E-6</v>
      </c>
      <c r="BC285" s="5">
        <f t="shared" si="382"/>
        <v>2.3252255685925127E-7</v>
      </c>
      <c r="BD285" s="5">
        <f t="shared" si="383"/>
        <v>8.6718585684698911E-8</v>
      </c>
      <c r="BE285" s="5">
        <f t="shared" si="384"/>
        <v>1.8564150827344008E-7</v>
      </c>
      <c r="BF285" s="5">
        <f t="shared" si="385"/>
        <v>1.9870463362572184E-7</v>
      </c>
      <c r="BG285" s="5">
        <f t="shared" si="386"/>
        <v>1.4179131880418032E-7</v>
      </c>
      <c r="BH285" s="5">
        <f t="shared" si="387"/>
        <v>7.5884408385631381E-8</v>
      </c>
      <c r="BI285" s="5">
        <f t="shared" si="388"/>
        <v>3.2489681227889128E-8</v>
      </c>
      <c r="BJ285" s="8">
        <f t="shared" si="389"/>
        <v>0.80027358402087168</v>
      </c>
      <c r="BK285" s="8">
        <f t="shared" si="390"/>
        <v>0.15607712619309588</v>
      </c>
      <c r="BL285" s="8">
        <f t="shared" si="391"/>
        <v>4.0266841693973023E-2</v>
      </c>
      <c r="BM285" s="8">
        <f t="shared" si="392"/>
        <v>0.43418905620369314</v>
      </c>
      <c r="BN285" s="8">
        <f t="shared" si="393"/>
        <v>0.55933177496533315</v>
      </c>
    </row>
    <row r="286" spans="1:66" x14ac:dyDescent="0.25">
      <c r="A286" t="s">
        <v>56</v>
      </c>
      <c r="B286" t="s">
        <v>221</v>
      </c>
      <c r="C286" t="s">
        <v>260</v>
      </c>
      <c r="D286" t="s">
        <v>499</v>
      </c>
      <c r="E286">
        <f>VLOOKUP(A286,home!$A$2:$E$405,3,FALSE)</f>
        <v>1.5570999999999999</v>
      </c>
      <c r="F286">
        <f>VLOOKUP(B286,home!$B$2:$E$405,3,FALSE)</f>
        <v>1.7125999999999999</v>
      </c>
      <c r="G286">
        <f>VLOOKUP(C286,away!$B$2:$E$405,4,FALSE)</f>
        <v>0.85629999999999995</v>
      </c>
      <c r="H286">
        <f>VLOOKUP(A286,away!$A$2:$E$405,3,FALSE)</f>
        <v>1.4857</v>
      </c>
      <c r="I286">
        <f>VLOOKUP(C286,away!$B$2:$E$405,3,FALSE)</f>
        <v>2.0192999999999999</v>
      </c>
      <c r="J286">
        <f>VLOOKUP(B286,home!$B$2:$E$405,4,FALSE)</f>
        <v>0.22439999999999999</v>
      </c>
      <c r="K286" s="3">
        <f t="shared" si="338"/>
        <v>2.2834861845979995</v>
      </c>
      <c r="L286" s="3">
        <f t="shared" si="339"/>
        <v>0.67321660784399995</v>
      </c>
      <c r="M286" s="5">
        <f t="shared" si="340"/>
        <v>5.1990056884604362E-2</v>
      </c>
      <c r="N286" s="5">
        <f t="shared" si="341"/>
        <v>0.11871857663245818</v>
      </c>
      <c r="O286" s="5">
        <f t="shared" si="342"/>
        <v>3.5000569737469948E-2</v>
      </c>
      <c r="P286" s="5">
        <f t="shared" si="343"/>
        <v>7.9923317448571451E-2</v>
      </c>
      <c r="Q286" s="5">
        <f t="shared" si="344"/>
        <v>0.13554611479767861</v>
      </c>
      <c r="R286" s="5">
        <f t="shared" si="345"/>
        <v>1.1781482415633435E-2</v>
      </c>
      <c r="S286" s="5">
        <f t="shared" si="346"/>
        <v>3.0716145811126746E-2</v>
      </c>
      <c r="T286" s="5">
        <f t="shared" si="347"/>
        <v>9.1251895610526601E-2</v>
      </c>
      <c r="U286" s="5">
        <f t="shared" si="348"/>
        <v>2.6902852330183216E-2</v>
      </c>
      <c r="V286" s="5">
        <f t="shared" si="349"/>
        <v>5.2465935466344104E-3</v>
      </c>
      <c r="W286" s="5">
        <f t="shared" si="350"/>
        <v>0.10317256017214449</v>
      </c>
      <c r="X286" s="5">
        <f t="shared" si="351"/>
        <v>6.9457480981672079E-2</v>
      </c>
      <c r="Y286" s="5">
        <f t="shared" si="352"/>
        <v>2.3379964867935202E-2</v>
      </c>
      <c r="Z286" s="5">
        <f t="shared" si="353"/>
        <v>2.6438298757421588E-3</v>
      </c>
      <c r="AA286" s="5">
        <f t="shared" si="354"/>
        <v>6.0371489956846649E-3</v>
      </c>
      <c r="AB286" s="5">
        <f t="shared" si="355"/>
        <v>6.8928731630028125E-3</v>
      </c>
      <c r="AC286" s="5">
        <f t="shared" si="356"/>
        <v>5.0409297791548203E-4</v>
      </c>
      <c r="AD286" s="5">
        <f t="shared" si="357"/>
        <v>5.8898278945674447E-2</v>
      </c>
      <c r="AE286" s="5">
        <f t="shared" si="358"/>
        <v>3.9651299559656634E-2</v>
      </c>
      <c r="AF286" s="5">
        <f t="shared" si="359"/>
        <v>1.334695669307916E-2</v>
      </c>
      <c r="AG286" s="5">
        <f t="shared" si="360"/>
        <v>2.9951309699851746E-3</v>
      </c>
      <c r="AH286" s="5">
        <f t="shared" si="361"/>
        <v>4.4496754516593989E-4</v>
      </c>
      <c r="AI286" s="5">
        <f t="shared" si="362"/>
        <v>1.0160772419809101E-3</v>
      </c>
      <c r="AJ286" s="5">
        <f t="shared" si="363"/>
        <v>1.1600991722739238E-3</v>
      </c>
      <c r="AK286" s="5">
        <f t="shared" si="364"/>
        <v>8.8302347755035942E-4</v>
      </c>
      <c r="AL286" s="5">
        <f t="shared" si="365"/>
        <v>3.0997298723452931E-5</v>
      </c>
      <c r="AM286" s="5">
        <f t="shared" si="366"/>
        <v>2.689868125380937E-2</v>
      </c>
      <c r="AN286" s="5">
        <f t="shared" si="367"/>
        <v>1.8108638949166533E-2</v>
      </c>
      <c r="AO286" s="5">
        <f t="shared" si="368"/>
        <v>6.0955182430148134E-3</v>
      </c>
      <c r="AP286" s="5">
        <f t="shared" si="369"/>
        <v>1.3678680382045506E-3</v>
      </c>
      <c r="AQ286" s="5">
        <f t="shared" si="370"/>
        <v>2.3021787016457354E-4</v>
      </c>
      <c r="AR286" s="5">
        <f t="shared" si="371"/>
        <v>5.9911908271457193E-5</v>
      </c>
      <c r="AS286" s="5">
        <f t="shared" si="372"/>
        <v>1.3680801483077513E-4</v>
      </c>
      <c r="AT286" s="5">
        <f t="shared" si="373"/>
        <v>1.5619960590417664E-4</v>
      </c>
      <c r="AU286" s="5">
        <f t="shared" si="374"/>
        <v>1.1889321404061312E-4</v>
      </c>
      <c r="AV286" s="5">
        <f t="shared" si="375"/>
        <v>6.7872752926048254E-5</v>
      </c>
      <c r="AW286" s="5">
        <f t="shared" si="376"/>
        <v>1.3236542472286289E-6</v>
      </c>
      <c r="AX286" s="5">
        <f t="shared" si="377"/>
        <v>1.0237127837829809E-2</v>
      </c>
      <c r="AY286" s="5">
        <f t="shared" si="378"/>
        <v>6.8918044770491663E-3</v>
      </c>
      <c r="AZ286" s="5">
        <f t="shared" si="379"/>
        <v>2.3198386159815655E-3</v>
      </c>
      <c r="BA286" s="5">
        <f t="shared" si="380"/>
        <v>5.2058462793220974E-4</v>
      </c>
      <c r="BB286" s="5">
        <f t="shared" si="381"/>
        <v>8.7616554328063238E-5</v>
      </c>
      <c r="BC286" s="5">
        <f t="shared" si="382"/>
        <v>1.1796983899143657E-5</v>
      </c>
      <c r="BD286" s="5">
        <f t="shared" si="383"/>
        <v>6.7222819426618808E-6</v>
      </c>
      <c r="BE286" s="5">
        <f t="shared" si="384"/>
        <v>1.5350237945041004E-5</v>
      </c>
      <c r="BF286" s="5">
        <f t="shared" si="385"/>
        <v>1.7526028138896566E-5</v>
      </c>
      <c r="BG286" s="5">
        <f t="shared" si="386"/>
        <v>1.3340147708682028E-5</v>
      </c>
      <c r="BH286" s="5">
        <f t="shared" si="387"/>
        <v>7.6155107483180192E-6</v>
      </c>
      <c r="BI286" s="5">
        <f t="shared" si="388"/>
        <v>3.4779827164883543E-6</v>
      </c>
      <c r="BJ286" s="8">
        <f t="shared" si="389"/>
        <v>0.7291879526821905</v>
      </c>
      <c r="BK286" s="8">
        <f t="shared" si="390"/>
        <v>0.17530300844462507</v>
      </c>
      <c r="BL286" s="8">
        <f t="shared" si="391"/>
        <v>9.072281176411838E-2</v>
      </c>
      <c r="BM286" s="8">
        <f t="shared" si="392"/>
        <v>0.55800700402745818</v>
      </c>
      <c r="BN286" s="8">
        <f t="shared" si="393"/>
        <v>0.43296011791641603</v>
      </c>
    </row>
    <row r="287" spans="1:66" x14ac:dyDescent="0.25">
      <c r="A287" t="s">
        <v>67</v>
      </c>
      <c r="B287" t="s">
        <v>103</v>
      </c>
      <c r="C287" t="s">
        <v>66</v>
      </c>
      <c r="D287" t="s">
        <v>499</v>
      </c>
      <c r="E287">
        <f>VLOOKUP(A287,home!$A$2:$E$405,3,FALSE)</f>
        <v>1.5417000000000001</v>
      </c>
      <c r="F287">
        <f>VLOOKUP(B287,home!$B$2:$E$405,3,FALSE)</f>
        <v>1.6865000000000001</v>
      </c>
      <c r="G287">
        <f>VLOOKUP(C287,away!$B$2:$E$405,4,FALSE)</f>
        <v>1.1675</v>
      </c>
      <c r="H287">
        <f>VLOOKUP(A287,away!$A$2:$E$405,3,FALSE)</f>
        <v>1.2666999999999999</v>
      </c>
      <c r="I287">
        <f>VLOOKUP(C287,away!$B$2:$E$405,3,FALSE)</f>
        <v>0.94730000000000003</v>
      </c>
      <c r="J287">
        <f>VLOOKUP(B287,home!$B$2:$E$405,4,FALSE)</f>
        <v>1.1052</v>
      </c>
      <c r="K287" s="3">
        <f t="shared" si="338"/>
        <v>3.0355899558750004</v>
      </c>
      <c r="L287" s="3">
        <f t="shared" si="339"/>
        <v>1.3261791145319999</v>
      </c>
      <c r="M287" s="5">
        <f t="shared" si="340"/>
        <v>1.2755801765995304E-2</v>
      </c>
      <c r="N287" s="5">
        <f t="shared" si="341"/>
        <v>3.8721383719987935E-2</v>
      </c>
      <c r="O287" s="5">
        <f t="shared" si="342"/>
        <v>1.691647789117337E-2</v>
      </c>
      <c r="P287" s="5">
        <f t="shared" si="343"/>
        <v>5.135149037522739E-2</v>
      </c>
      <c r="Q287" s="5">
        <f t="shared" si="344"/>
        <v>5.8771121748988589E-2</v>
      </c>
      <c r="R287" s="5">
        <f t="shared" si="345"/>
        <v>1.1217139835358228E-2</v>
      </c>
      <c r="S287" s="5">
        <f t="shared" si="346"/>
        <v>5.1681885861278837E-2</v>
      </c>
      <c r="T287" s="5">
        <f t="shared" si="347"/>
        <v>7.7941034201126039E-2</v>
      </c>
      <c r="U287" s="5">
        <f t="shared" si="348"/>
        <v>3.4050637017858792E-2</v>
      </c>
      <c r="V287" s="5">
        <f t="shared" si="349"/>
        <v>2.3117514271941357E-2</v>
      </c>
      <c r="W287" s="5">
        <f t="shared" si="350"/>
        <v>5.9468342292245506E-2</v>
      </c>
      <c r="X287" s="5">
        <f t="shared" si="351"/>
        <v>7.8865673523816016E-2</v>
      </c>
      <c r="Y287" s="5">
        <f t="shared" si="352"/>
        <v>5.2295004540392064E-2</v>
      </c>
      <c r="Z287" s="5">
        <f t="shared" si="353"/>
        <v>4.9586455248123336E-3</v>
      </c>
      <c r="AA287" s="5">
        <f t="shared" si="354"/>
        <v>1.5052414549864839E-2</v>
      </c>
      <c r="AB287" s="5">
        <f t="shared" si="355"/>
        <v>2.2846479209618218E-2</v>
      </c>
      <c r="AC287" s="5">
        <f t="shared" si="356"/>
        <v>5.8165630893515551E-3</v>
      </c>
      <c r="AD287" s="5">
        <f t="shared" si="357"/>
        <v>4.5130375638719245E-2</v>
      </c>
      <c r="AE287" s="5">
        <f t="shared" si="358"/>
        <v>5.985096160305322E-2</v>
      </c>
      <c r="AF287" s="5">
        <f t="shared" si="359"/>
        <v>3.9686547631312928E-2</v>
      </c>
      <c r="AG287" s="5">
        <f t="shared" si="360"/>
        <v>1.754382353217554E-2</v>
      </c>
      <c r="AH287" s="5">
        <f t="shared" si="361"/>
        <v>1.6440130328434211E-3</v>
      </c>
      <c r="AI287" s="5">
        <f t="shared" si="362"/>
        <v>4.9905494498270857E-3</v>
      </c>
      <c r="AJ287" s="5">
        <f t="shared" si="363"/>
        <v>7.5746308920963089E-3</v>
      </c>
      <c r="AK287" s="5">
        <f t="shared" si="364"/>
        <v>7.664491151836015E-3</v>
      </c>
      <c r="AL287" s="5">
        <f t="shared" si="365"/>
        <v>9.3663789694816769E-4</v>
      </c>
      <c r="AM287" s="5">
        <f t="shared" si="366"/>
        <v>2.7399462998752379E-2</v>
      </c>
      <c r="AN287" s="5">
        <f t="shared" si="367"/>
        <v>3.6336595578337717E-2</v>
      </c>
      <c r="AO287" s="5">
        <f t="shared" si="368"/>
        <v>2.4094417074593654E-2</v>
      </c>
      <c r="AP287" s="5">
        <f t="shared" si="369"/>
        <v>1.0651170900383105E-2</v>
      </c>
      <c r="AQ287" s="5">
        <f t="shared" si="370"/>
        <v>3.5313400983497676E-3</v>
      </c>
      <c r="AR287" s="5">
        <f t="shared" si="371"/>
        <v>4.3605114963507101E-4</v>
      </c>
      <c r="AS287" s="5">
        <f t="shared" si="372"/>
        <v>1.3236724900799683E-3</v>
      </c>
      <c r="AT287" s="5">
        <f t="shared" si="373"/>
        <v>2.0090634578774024E-3</v>
      </c>
      <c r="AU287" s="5">
        <f t="shared" si="374"/>
        <v>2.0328976178160458E-3</v>
      </c>
      <c r="AV287" s="5">
        <f t="shared" si="375"/>
        <v>1.5427608974911513E-3</v>
      </c>
      <c r="AW287" s="5">
        <f t="shared" si="376"/>
        <v>1.0474046945799965E-4</v>
      </c>
      <c r="AX287" s="5">
        <f t="shared" si="377"/>
        <v>1.3862255779230231E-2</v>
      </c>
      <c r="AY287" s="5">
        <f t="shared" si="378"/>
        <v>1.8383834094715643E-2</v>
      </c>
      <c r="AZ287" s="5">
        <f t="shared" si="379"/>
        <v>1.2190128410716592E-2</v>
      </c>
      <c r="BA287" s="5">
        <f t="shared" si="380"/>
        <v>5.3887645672518357E-3</v>
      </c>
      <c r="BB287" s="5">
        <f t="shared" si="381"/>
        <v>1.7866167555548639E-3</v>
      </c>
      <c r="BC287" s="5">
        <f t="shared" si="382"/>
        <v>4.7387476537795659E-4</v>
      </c>
      <c r="BD287" s="5">
        <f t="shared" si="383"/>
        <v>9.6380321252283207E-5</v>
      </c>
      <c r="BE287" s="5">
        <f t="shared" si="384"/>
        <v>2.9257113513743676E-4</v>
      </c>
      <c r="BF287" s="5">
        <f t="shared" si="385"/>
        <v>4.4406299960107537E-4</v>
      </c>
      <c r="BG287" s="5">
        <f t="shared" si="386"/>
        <v>4.4933106045491616E-4</v>
      </c>
      <c r="BH287" s="5">
        <f t="shared" si="387"/>
        <v>3.4099621349490154E-4</v>
      </c>
      <c r="BI287" s="5">
        <f t="shared" si="388"/>
        <v>2.0702493613530601E-4</v>
      </c>
      <c r="BJ287" s="8">
        <f t="shared" si="389"/>
        <v>0.68237272945508087</v>
      </c>
      <c r="BK287" s="8">
        <f t="shared" si="390"/>
        <v>0.16404372735545825</v>
      </c>
      <c r="BL287" s="8">
        <f t="shared" si="391"/>
        <v>0.13113164530945184</v>
      </c>
      <c r="BM287" s="8">
        <f t="shared" si="392"/>
        <v>0.77449423868281519</v>
      </c>
      <c r="BN287" s="8">
        <f t="shared" si="393"/>
        <v>0.18973341533673083</v>
      </c>
    </row>
    <row r="288" spans="1:66" x14ac:dyDescent="0.25">
      <c r="A288" t="s">
        <v>67</v>
      </c>
      <c r="B288" t="s">
        <v>70</v>
      </c>
      <c r="C288" t="s">
        <v>97</v>
      </c>
      <c r="D288" t="s">
        <v>499</v>
      </c>
      <c r="E288">
        <f>VLOOKUP(A288,home!$A$2:$E$405,3,FALSE)</f>
        <v>1.5417000000000001</v>
      </c>
      <c r="F288">
        <f>VLOOKUP(B288,home!$B$2:$E$405,3,FALSE)</f>
        <v>0.90810000000000002</v>
      </c>
      <c r="G288">
        <f>VLOOKUP(C288,away!$B$2:$E$405,4,FALSE)</f>
        <v>0.90810000000000002</v>
      </c>
      <c r="H288">
        <f>VLOOKUP(A288,away!$A$2:$E$405,3,FALSE)</f>
        <v>1.2666999999999999</v>
      </c>
      <c r="I288">
        <f>VLOOKUP(C288,away!$B$2:$E$405,3,FALSE)</f>
        <v>1.1052</v>
      </c>
      <c r="J288">
        <f>VLOOKUP(B288,home!$B$2:$E$405,4,FALSE)</f>
        <v>1.7367999999999999</v>
      </c>
      <c r="K288" s="3">
        <f t="shared" si="338"/>
        <v>1.2713561369370001</v>
      </c>
      <c r="L288" s="3">
        <f t="shared" si="339"/>
        <v>2.431445039712</v>
      </c>
      <c r="M288" s="5">
        <f t="shared" si="340"/>
        <v>2.4654368412499336E-2</v>
      </c>
      <c r="N288" s="5">
        <f t="shared" si="341"/>
        <v>3.1344482583536754E-2</v>
      </c>
      <c r="O288" s="5">
        <f t="shared" si="342"/>
        <v>5.994574178380372E-2</v>
      </c>
      <c r="P288" s="5">
        <f t="shared" si="343"/>
        <v>7.6212386700079612E-2</v>
      </c>
      <c r="Q288" s="5">
        <f t="shared" si="344"/>
        <v>1.992500014584719E-2</v>
      </c>
      <c r="R288" s="5">
        <f t="shared" si="345"/>
        <v>7.2877388256042994E-2</v>
      </c>
      <c r="S288" s="5">
        <f t="shared" si="346"/>
        <v>5.889755305572697E-2</v>
      </c>
      <c r="T288" s="5">
        <f t="shared" si="347"/>
        <v>4.8446542770881021E-2</v>
      </c>
      <c r="U288" s="5">
        <f t="shared" si="348"/>
        <v>9.2653114803260717E-2</v>
      </c>
      <c r="V288" s="5">
        <f t="shared" si="349"/>
        <v>2.0229559385309206E-2</v>
      </c>
      <c r="W288" s="5">
        <f t="shared" si="350"/>
        <v>8.4439237379644837E-3</v>
      </c>
      <c r="X288" s="5">
        <f t="shared" si="351"/>
        <v>2.0530936488380152E-2</v>
      </c>
      <c r="Y288" s="5">
        <f t="shared" si="352"/>
        <v>2.495992184265702E-2</v>
      </c>
      <c r="Z288" s="5">
        <f t="shared" si="353"/>
        <v>5.9065788060773769E-2</v>
      </c>
      <c r="AA288" s="5">
        <f t="shared" si="354"/>
        <v>7.5093652134084921E-2</v>
      </c>
      <c r="AB288" s="5">
        <f t="shared" si="355"/>
        <v>4.7735387742840571E-2</v>
      </c>
      <c r="AC288" s="5">
        <f t="shared" si="356"/>
        <v>3.9083920566582364E-3</v>
      </c>
      <c r="AD288" s="5">
        <f t="shared" si="357"/>
        <v>2.68380856602229E-3</v>
      </c>
      <c r="AE288" s="5">
        <f t="shared" si="358"/>
        <v>6.5255330253914719E-3</v>
      </c>
      <c r="AF288" s="5">
        <f t="shared" si="359"/>
        <v>7.9332374530324684E-3</v>
      </c>
      <c r="AG288" s="5">
        <f t="shared" si="360"/>
        <v>6.4297436180110867E-3</v>
      </c>
      <c r="AH288" s="5">
        <f t="shared" si="361"/>
        <v>3.5903804349262165E-2</v>
      </c>
      <c r="AI288" s="5">
        <f t="shared" si="362"/>
        <v>4.5646521998819814E-2</v>
      </c>
      <c r="AJ288" s="5">
        <f t="shared" si="363"/>
        <v>2.901649293651468E-2</v>
      </c>
      <c r="AK288" s="5">
        <f t="shared" si="364"/>
        <v>1.2296765455742353E-2</v>
      </c>
      <c r="AL288" s="5">
        <f t="shared" si="365"/>
        <v>4.8326995332241866E-4</v>
      </c>
      <c r="AM288" s="5">
        <f t="shared" si="366"/>
        <v>6.8241529815530472E-4</v>
      </c>
      <c r="AN288" s="5">
        <f t="shared" si="367"/>
        <v>1.659255291723301E-3</v>
      </c>
      <c r="AO288" s="5">
        <f t="shared" si="368"/>
        <v>2.0171940243382544E-3</v>
      </c>
      <c r="AP288" s="5">
        <f t="shared" si="369"/>
        <v>1.6348988015379789E-3</v>
      </c>
      <c r="AQ288" s="5">
        <f t="shared" si="370"/>
        <v>9.9379164535765311E-4</v>
      </c>
      <c r="AR288" s="5">
        <f t="shared" si="371"/>
        <v>1.7459625398360729E-2</v>
      </c>
      <c r="AS288" s="5">
        <f t="shared" si="372"/>
        <v>2.2197401898827029E-2</v>
      </c>
      <c r="AT288" s="5">
        <f t="shared" si="373"/>
        <v>1.4110401564065383E-2</v>
      </c>
      <c r="AU288" s="5">
        <f t="shared" si="374"/>
        <v>5.9797818743733246E-3</v>
      </c>
      <c r="AV288" s="5">
        <f t="shared" si="375"/>
        <v>1.9006080958822906E-3</v>
      </c>
      <c r="AW288" s="5">
        <f t="shared" si="376"/>
        <v>4.1497217255449551E-5</v>
      </c>
      <c r="AX288" s="5">
        <f t="shared" si="377"/>
        <v>1.4459881287490661E-4</v>
      </c>
      <c r="AY288" s="5">
        <f t="shared" si="378"/>
        <v>3.5158406631293534E-4</v>
      </c>
      <c r="AZ288" s="5">
        <f t="shared" si="379"/>
        <v>4.2742866703918088E-4</v>
      </c>
      <c r="BA288" s="5">
        <f t="shared" si="380"/>
        <v>3.4642310410104284E-4</v>
      </c>
      <c r="BB288" s="5">
        <f t="shared" si="381"/>
        <v>2.1057718452702863E-4</v>
      </c>
      <c r="BC288" s="5">
        <f t="shared" si="382"/>
        <v>1.0240137015895246E-4</v>
      </c>
      <c r="BD288" s="5">
        <f t="shared" si="383"/>
        <v>7.0753532616789723E-3</v>
      </c>
      <c r="BE288" s="5">
        <f t="shared" si="384"/>
        <v>8.9952937902327817E-3</v>
      </c>
      <c r="BF288" s="5">
        <f t="shared" si="385"/>
        <v>5.7181109818818686E-3</v>
      </c>
      <c r="BG288" s="5">
        <f t="shared" si="386"/>
        <v>2.4232518295007901E-3</v>
      </c>
      <c r="BH288" s="5">
        <f t="shared" si="387"/>
        <v>7.7020402119491055E-4</v>
      </c>
      <c r="BI288" s="5">
        <f t="shared" si="388"/>
        <v>1.9584072180794072E-4</v>
      </c>
      <c r="BJ288" s="8">
        <f t="shared" si="389"/>
        <v>0.18579369849785046</v>
      </c>
      <c r="BK288" s="8">
        <f t="shared" si="390"/>
        <v>0.18473711362990874</v>
      </c>
      <c r="BL288" s="8">
        <f t="shared" si="391"/>
        <v>0.55799474289817796</v>
      </c>
      <c r="BM288" s="8">
        <f t="shared" si="392"/>
        <v>0.70232188835584364</v>
      </c>
      <c r="BN288" s="8">
        <f t="shared" si="393"/>
        <v>0.28495936788180964</v>
      </c>
    </row>
    <row r="289" spans="1:66" x14ac:dyDescent="0.25">
      <c r="A289" t="s">
        <v>67</v>
      </c>
      <c r="B289" t="s">
        <v>74</v>
      </c>
      <c r="C289" t="s">
        <v>69</v>
      </c>
      <c r="D289" t="s">
        <v>499</v>
      </c>
      <c r="E289">
        <f>VLOOKUP(A289,home!$A$2:$E$405,3,FALSE)</f>
        <v>1.5417000000000001</v>
      </c>
      <c r="F289">
        <f>VLOOKUP(B289,home!$B$2:$E$405,3,FALSE)</f>
        <v>0.90810000000000002</v>
      </c>
      <c r="G289">
        <f>VLOOKUP(C289,away!$B$2:$E$405,4,FALSE)</f>
        <v>0.90810000000000002</v>
      </c>
      <c r="H289">
        <f>VLOOKUP(A289,away!$A$2:$E$405,3,FALSE)</f>
        <v>1.2666999999999999</v>
      </c>
      <c r="I289">
        <f>VLOOKUP(C289,away!$B$2:$E$405,3,FALSE)</f>
        <v>0.63160000000000005</v>
      </c>
      <c r="J289">
        <f>VLOOKUP(B289,home!$B$2:$E$405,4,FALSE)</f>
        <v>1.1052</v>
      </c>
      <c r="K289" s="3">
        <f t="shared" si="338"/>
        <v>1.2713561369370001</v>
      </c>
      <c r="L289" s="3">
        <f t="shared" si="339"/>
        <v>0.88421274014399998</v>
      </c>
      <c r="M289" s="5">
        <f t="shared" si="340"/>
        <v>0.11583727469492945</v>
      </c>
      <c r="N289" s="5">
        <f t="shared" si="341"/>
        <v>0.14727043006945562</v>
      </c>
      <c r="O289" s="5">
        <f t="shared" si="342"/>
        <v>0.10242479406881681</v>
      </c>
      <c r="P289" s="5">
        <f t="shared" si="343"/>
        <v>0.13021839051389869</v>
      </c>
      <c r="Q289" s="5">
        <f t="shared" si="344"/>
        <v>9.3616582529076883E-2</v>
      </c>
      <c r="R289" s="5">
        <f t="shared" si="345"/>
        <v>4.5282653911136707E-2</v>
      </c>
      <c r="S289" s="5">
        <f t="shared" si="346"/>
        <v>3.6596227925527317E-2</v>
      </c>
      <c r="T289" s="5">
        <f t="shared" si="347"/>
        <v>8.2776974960951988E-2</v>
      </c>
      <c r="U289" s="5">
        <f t="shared" si="348"/>
        <v>5.7570379946717903E-2</v>
      </c>
      <c r="V289" s="5">
        <f t="shared" si="349"/>
        <v>4.5710693076343031E-3</v>
      </c>
      <c r="W289" s="5">
        <f t="shared" si="350"/>
        <v>3.9673338905803691E-2</v>
      </c>
      <c r="X289" s="5">
        <f t="shared" si="351"/>
        <v>3.5079671704562242E-2</v>
      </c>
      <c r="Y289" s="5">
        <f t="shared" si="352"/>
        <v>1.5508946320621459E-2</v>
      </c>
      <c r="Z289" s="5">
        <f t="shared" si="353"/>
        <v>1.3346499831919536E-2</v>
      </c>
      <c r="AA289" s="5">
        <f t="shared" si="354"/>
        <v>1.6968154467939544E-2</v>
      </c>
      <c r="AB289" s="5">
        <f t="shared" si="355"/>
        <v>1.0786283657654961E-2</v>
      </c>
      <c r="AC289" s="5">
        <f t="shared" si="356"/>
        <v>3.2116027080620463E-4</v>
      </c>
      <c r="AD289" s="5">
        <f t="shared" si="357"/>
        <v>1.2609735722668741E-2</v>
      </c>
      <c r="AE289" s="5">
        <f t="shared" si="358"/>
        <v>1.1149688975832611E-2</v>
      </c>
      <c r="AF289" s="5">
        <f t="shared" si="359"/>
        <v>4.9293485205371499E-3</v>
      </c>
      <c r="AG289" s="5">
        <f t="shared" si="360"/>
        <v>1.4528642541563087E-3</v>
      </c>
      <c r="AH289" s="5">
        <f t="shared" si="361"/>
        <v>2.9502862969282518E-3</v>
      </c>
      <c r="AI289" s="5">
        <f t="shared" si="362"/>
        <v>3.7508645893208699E-3</v>
      </c>
      <c r="AJ289" s="5">
        <f t="shared" si="363"/>
        <v>2.3843423572263846E-3</v>
      </c>
      <c r="AK289" s="5">
        <f t="shared" si="364"/>
        <v>1.010449429472866E-3</v>
      </c>
      <c r="AL289" s="5">
        <f t="shared" si="365"/>
        <v>1.4441283661595811E-5</v>
      </c>
      <c r="AM289" s="5">
        <f t="shared" si="366"/>
        <v>3.2062929792337201E-3</v>
      </c>
      <c r="AN289" s="5">
        <f t="shared" si="367"/>
        <v>2.8350451008727169E-3</v>
      </c>
      <c r="AO289" s="5">
        <f t="shared" si="368"/>
        <v>1.2533914985372438E-3</v>
      </c>
      <c r="AP289" s="5">
        <f t="shared" si="369"/>
        <v>3.6942157713160361E-4</v>
      </c>
      <c r="AQ289" s="5">
        <f t="shared" si="370"/>
        <v>8.1661816245963306E-5</v>
      </c>
      <c r="AR289" s="5">
        <f t="shared" si="371"/>
        <v>5.217361461632451E-4</v>
      </c>
      <c r="AS289" s="5">
        <f t="shared" si="372"/>
        <v>6.6331245128650133E-4</v>
      </c>
      <c r="AT289" s="5">
        <f t="shared" si="373"/>
        <v>4.2165317782490928E-4</v>
      </c>
      <c r="AU289" s="5">
        <f t="shared" si="374"/>
        <v>1.786904517622289E-4</v>
      </c>
      <c r="AV289" s="5">
        <f t="shared" si="375"/>
        <v>5.6794800614988672E-5</v>
      </c>
      <c r="AW289" s="5">
        <f t="shared" si="376"/>
        <v>4.5094885627758406E-7</v>
      </c>
      <c r="AX289" s="5">
        <f t="shared" si="377"/>
        <v>6.7939004266113481E-4</v>
      </c>
      <c r="AY289" s="5">
        <f t="shared" si="378"/>
        <v>6.0072533124795114E-4</v>
      </c>
      <c r="AZ289" s="5">
        <f t="shared" si="379"/>
        <v>2.6558449560833142E-4</v>
      </c>
      <c r="BA289" s="5">
        <f t="shared" si="380"/>
        <v>7.8277731533868294E-5</v>
      </c>
      <c r="BB289" s="5">
        <f t="shared" si="381"/>
        <v>1.730354187295452E-5</v>
      </c>
      <c r="BC289" s="5">
        <f t="shared" si="382"/>
        <v>3.0600024347363123E-6</v>
      </c>
      <c r="BD289" s="5">
        <f t="shared" si="383"/>
        <v>7.688762457186219E-5</v>
      </c>
      <c r="BE289" s="5">
        <f t="shared" si="384"/>
        <v>9.7751553353945069E-5</v>
      </c>
      <c r="BF289" s="5">
        <f t="shared" si="385"/>
        <v>6.2138518625831347E-5</v>
      </c>
      <c r="BG289" s="5">
        <f t="shared" si="386"/>
        <v>2.6333395665041594E-5</v>
      </c>
      <c r="BH289" s="5">
        <f t="shared" si="387"/>
        <v>8.3697810462852061E-6</v>
      </c>
      <c r="BI289" s="5">
        <f t="shared" si="388"/>
        <v>2.1281944996027337E-6</v>
      </c>
      <c r="BJ289" s="8">
        <f t="shared" si="389"/>
        <v>0.45345773608104689</v>
      </c>
      <c r="BK289" s="8">
        <f t="shared" si="390"/>
        <v>0.28815928932770546</v>
      </c>
      <c r="BL289" s="8">
        <f t="shared" si="391"/>
        <v>0.24524400482062875</v>
      </c>
      <c r="BM289" s="8">
        <f t="shared" si="392"/>
        <v>0.36495712989159484</v>
      </c>
      <c r="BN289" s="8">
        <f t="shared" si="393"/>
        <v>0.63465012578731417</v>
      </c>
    </row>
    <row r="290" spans="1:66" x14ac:dyDescent="0.25">
      <c r="A290" t="s">
        <v>67</v>
      </c>
      <c r="B290" t="s">
        <v>65</v>
      </c>
      <c r="C290" t="s">
        <v>76</v>
      </c>
      <c r="D290" t="s">
        <v>499</v>
      </c>
      <c r="E290">
        <f>VLOOKUP(A290,home!$A$2:$E$405,3,FALSE)</f>
        <v>1.5417000000000001</v>
      </c>
      <c r="F290">
        <f>VLOOKUP(B290,home!$B$2:$E$405,3,FALSE)</f>
        <v>1.0378000000000001</v>
      </c>
      <c r="G290">
        <f>VLOOKUP(C290,away!$B$2:$E$405,4,FALSE)</f>
        <v>1.1675</v>
      </c>
      <c r="H290">
        <f>VLOOKUP(A290,away!$A$2:$E$405,3,FALSE)</f>
        <v>1.2666999999999999</v>
      </c>
      <c r="I290">
        <f>VLOOKUP(C290,away!$B$2:$E$405,3,FALSE)</f>
        <v>0.94730000000000003</v>
      </c>
      <c r="J290">
        <f>VLOOKUP(B290,home!$B$2:$E$405,4,FALSE)</f>
        <v>0.47370000000000001</v>
      </c>
      <c r="K290" s="3">
        <f t="shared" si="338"/>
        <v>1.8679722835500003</v>
      </c>
      <c r="L290" s="3">
        <f t="shared" si="339"/>
        <v>0.56841390386699997</v>
      </c>
      <c r="M290" s="5">
        <f t="shared" si="340"/>
        <v>8.7476404274685005E-2</v>
      </c>
      <c r="N290" s="5">
        <f t="shared" si="341"/>
        <v>0.16340349864972636</v>
      </c>
      <c r="O290" s="5">
        <f t="shared" si="342"/>
        <v>4.9722804450021627E-2</v>
      </c>
      <c r="P290" s="5">
        <f t="shared" si="343"/>
        <v>9.2880820573017012E-2</v>
      </c>
      <c r="Q290" s="5">
        <f t="shared" si="344"/>
        <v>0.15261660325639442</v>
      </c>
      <c r="R290" s="5">
        <f t="shared" si="345"/>
        <v>1.4131566694326114E-2</v>
      </c>
      <c r="S290" s="5">
        <f t="shared" si="346"/>
        <v>2.46547823434414E-2</v>
      </c>
      <c r="T290" s="5">
        <f t="shared" si="347"/>
        <v>8.6749399251888251E-2</v>
      </c>
      <c r="U290" s="5">
        <f t="shared" si="348"/>
        <v>2.6397374908139478E-2</v>
      </c>
      <c r="V290" s="5">
        <f t="shared" si="349"/>
        <v>2.9086655285886736E-3</v>
      </c>
      <c r="W290" s="5">
        <f t="shared" si="350"/>
        <v>9.5027861630830476E-2</v>
      </c>
      <c r="X290" s="5">
        <f t="shared" si="351"/>
        <v>5.4015157805713448E-2</v>
      </c>
      <c r="Y290" s="5">
        <f t="shared" si="352"/>
        <v>1.5351483358168817E-2</v>
      </c>
      <c r="Z290" s="5">
        <f t="shared" si="353"/>
        <v>2.6775263308262609E-3</v>
      </c>
      <c r="AA290" s="5">
        <f t="shared" si="354"/>
        <v>5.0015449744587846E-3</v>
      </c>
      <c r="AB290" s="5">
        <f t="shared" si="355"/>
        <v>4.6713736936089033E-3</v>
      </c>
      <c r="AC290" s="5">
        <f t="shared" si="356"/>
        <v>1.930229380909938E-4</v>
      </c>
      <c r="AD290" s="5">
        <f t="shared" si="357"/>
        <v>4.4377352922853976E-2</v>
      </c>
      <c r="AE290" s="5">
        <f t="shared" si="358"/>
        <v>2.5224704418163046E-2</v>
      </c>
      <c r="AF290" s="5">
        <f t="shared" si="359"/>
        <v>7.169036356109609E-3</v>
      </c>
      <c r="AG290" s="5">
        <f t="shared" si="360"/>
        <v>1.3583266473802386E-3</v>
      </c>
      <c r="AH290" s="5">
        <f t="shared" si="361"/>
        <v>3.8048579860290984E-4</v>
      </c>
      <c r="AI290" s="5">
        <f t="shared" si="362"/>
        <v>7.1073692607462303E-4</v>
      </c>
      <c r="AJ290" s="5">
        <f t="shared" si="363"/>
        <v>6.6381843940146079E-4</v>
      </c>
      <c r="AK290" s="5">
        <f t="shared" si="364"/>
        <v>4.1333148203711467E-4</v>
      </c>
      <c r="AL290" s="5">
        <f t="shared" si="365"/>
        <v>8.197926756573116E-6</v>
      </c>
      <c r="AM290" s="5">
        <f t="shared" si="366"/>
        <v>1.6579133055441571E-2</v>
      </c>
      <c r="AN290" s="5">
        <f t="shared" si="367"/>
        <v>9.4238097427739656E-3</v>
      </c>
      <c r="AO290" s="5">
        <f t="shared" si="368"/>
        <v>2.6783122425950092E-3</v>
      </c>
      <c r="AP290" s="5">
        <f t="shared" si="369"/>
        <v>5.0746330586273628E-4</v>
      </c>
      <c r="AQ290" s="5">
        <f t="shared" si="370"/>
        <v>7.2112299688672834E-5</v>
      </c>
      <c r="AR290" s="5">
        <f t="shared" si="371"/>
        <v>4.3254683629966631E-5</v>
      </c>
      <c r="AS290" s="5">
        <f t="shared" si="372"/>
        <v>8.079855015450158E-5</v>
      </c>
      <c r="AT290" s="5">
        <f t="shared" si="373"/>
        <v>7.5464726119816802E-5</v>
      </c>
      <c r="AU290" s="5">
        <f t="shared" si="374"/>
        <v>4.6988672259169838E-5</v>
      </c>
      <c r="AV290" s="5">
        <f t="shared" si="375"/>
        <v>2.1943384355236013E-5</v>
      </c>
      <c r="AW290" s="5">
        <f t="shared" si="376"/>
        <v>2.4178906378666664E-7</v>
      </c>
      <c r="AX290" s="5">
        <f t="shared" si="377"/>
        <v>5.1615601721420757E-3</v>
      </c>
      <c r="AY290" s="5">
        <f t="shared" si="378"/>
        <v>2.9339025674917012E-3</v>
      </c>
      <c r="AZ290" s="5">
        <f t="shared" si="379"/>
        <v>8.3383550597668601E-4</v>
      </c>
      <c r="BA290" s="5">
        <f t="shared" si="380"/>
        <v>1.5798789837837444E-4</v>
      </c>
      <c r="BB290" s="5">
        <f t="shared" si="381"/>
        <v>2.245062952024867E-5</v>
      </c>
      <c r="BC290" s="5">
        <f t="shared" si="382"/>
        <v>2.5522499939752524E-6</v>
      </c>
      <c r="BD290" s="5">
        <f t="shared" si="383"/>
        <v>4.0977605971068897E-6</v>
      </c>
      <c r="BE290" s="5">
        <f t="shared" si="384"/>
        <v>7.6545032200189705E-6</v>
      </c>
      <c r="BF290" s="5">
        <f t="shared" si="385"/>
        <v>7.1491999296698355E-6</v>
      </c>
      <c r="BG290" s="5">
        <f t="shared" si="386"/>
        <v>4.4515024393936202E-6</v>
      </c>
      <c r="BH290" s="5">
        <f t="shared" si="387"/>
        <v>2.0788207942356248E-6</v>
      </c>
      <c r="BI290" s="5">
        <f t="shared" si="388"/>
        <v>7.7663592521990943E-7</v>
      </c>
      <c r="BJ290" s="8">
        <f t="shared" si="389"/>
        <v>0.6836665439670937</v>
      </c>
      <c r="BK290" s="8">
        <f t="shared" si="390"/>
        <v>0.21105579615207135</v>
      </c>
      <c r="BL290" s="8">
        <f t="shared" si="391"/>
        <v>0.10238769580609536</v>
      </c>
      <c r="BM290" s="8">
        <f t="shared" si="392"/>
        <v>0.43662220357948806</v>
      </c>
      <c r="BN290" s="8">
        <f t="shared" si="393"/>
        <v>0.56023169789817062</v>
      </c>
    </row>
    <row r="291" spans="1:66" x14ac:dyDescent="0.25">
      <c r="A291" t="s">
        <v>67</v>
      </c>
      <c r="B291" t="s">
        <v>68</v>
      </c>
      <c r="C291" t="s">
        <v>83</v>
      </c>
      <c r="D291" t="s">
        <v>499</v>
      </c>
      <c r="E291">
        <f>VLOOKUP(A291,home!$A$2:$E$405,3,FALSE)</f>
        <v>1.5417000000000001</v>
      </c>
      <c r="F291">
        <f>VLOOKUP(B291,home!$B$2:$E$405,3,FALSE)</f>
        <v>0.64859999999999995</v>
      </c>
      <c r="G291">
        <f>VLOOKUP(C291,away!$B$2:$E$405,4,FALSE)</f>
        <v>1.2972999999999999</v>
      </c>
      <c r="H291">
        <f>VLOOKUP(A291,away!$A$2:$E$405,3,FALSE)</f>
        <v>1.2666999999999999</v>
      </c>
      <c r="I291">
        <f>VLOOKUP(C291,away!$B$2:$E$405,3,FALSE)</f>
        <v>0.94730000000000003</v>
      </c>
      <c r="J291">
        <f>VLOOKUP(B291,home!$B$2:$E$405,4,FALSE)</f>
        <v>0.78949999999999998</v>
      </c>
      <c r="K291" s="3">
        <f t="shared" si="338"/>
        <v>1.2972307501259999</v>
      </c>
      <c r="L291" s="3">
        <f t="shared" si="339"/>
        <v>0.94735650644499991</v>
      </c>
      <c r="M291" s="5">
        <f t="shared" si="340"/>
        <v>0.10597127029378252</v>
      </c>
      <c r="N291" s="5">
        <f t="shared" si="341"/>
        <v>0.13746919045500861</v>
      </c>
      <c r="O291" s="5">
        <f t="shared" si="342"/>
        <v>0.10039257240905661</v>
      </c>
      <c r="P291" s="5">
        <f t="shared" si="343"/>
        <v>0.13023233201327927</v>
      </c>
      <c r="Q291" s="5">
        <f t="shared" si="344"/>
        <v>8.916463052658237E-2</v>
      </c>
      <c r="R291" s="5">
        <f t="shared" si="345"/>
        <v>4.7553778335235275E-2</v>
      </c>
      <c r="S291" s="5">
        <f t="shared" si="346"/>
        <v>4.0011930249108506E-2</v>
      </c>
      <c r="T291" s="5">
        <f t="shared" si="347"/>
        <v>8.4470692874122261E-2</v>
      </c>
      <c r="U291" s="5">
        <f t="shared" si="348"/>
        <v>6.1688223541142784E-2</v>
      </c>
      <c r="V291" s="5">
        <f t="shared" si="349"/>
        <v>5.4635845799926291E-3</v>
      </c>
      <c r="W291" s="5">
        <f t="shared" si="350"/>
        <v>3.8555700180902021E-2</v>
      </c>
      <c r="X291" s="5">
        <f t="shared" si="351"/>
        <v>3.6525993426920186E-2</v>
      </c>
      <c r="Y291" s="5">
        <f t="shared" si="352"/>
        <v>1.730156876368007E-2</v>
      </c>
      <c r="Z291" s="5">
        <f t="shared" si="353"/>
        <v>1.5016793770642805E-2</v>
      </c>
      <c r="AA291" s="5">
        <f t="shared" si="354"/>
        <v>1.9480246647578411E-2</v>
      </c>
      <c r="AB291" s="5">
        <f t="shared" si="355"/>
        <v>1.2635187485638816E-2</v>
      </c>
      <c r="AC291" s="5">
        <f t="shared" si="356"/>
        <v>4.1965109920338211E-4</v>
      </c>
      <c r="AD291" s="5">
        <f t="shared" si="357"/>
        <v>1.2503909966826168E-2</v>
      </c>
      <c r="AE291" s="5">
        <f t="shared" si="358"/>
        <v>1.1845660463075254E-2</v>
      </c>
      <c r="AF291" s="5">
        <f t="shared" si="359"/>
        <v>5.6110317564163157E-3</v>
      </c>
      <c r="AG291" s="5">
        <f t="shared" si="360"/>
        <v>1.7718824807701709E-3</v>
      </c>
      <c r="AH291" s="5">
        <f t="shared" si="361"/>
        <v>3.5565643211403005E-3</v>
      </c>
      <c r="AI291" s="5">
        <f t="shared" si="362"/>
        <v>4.6136846021841999E-3</v>
      </c>
      <c r="AJ291" s="5">
        <f t="shared" si="363"/>
        <v>2.9925067686680925E-3</v>
      </c>
      <c r="AK291" s="5">
        <f t="shared" si="364"/>
        <v>1.2939906000921471E-3</v>
      </c>
      <c r="AL291" s="5">
        <f t="shared" si="365"/>
        <v>2.0629040731391138E-5</v>
      </c>
      <c r="AM291" s="5">
        <f t="shared" si="366"/>
        <v>3.2440913011547762E-3</v>
      </c>
      <c r="AN291" s="5">
        <f t="shared" si="367"/>
        <v>3.0733110016506028E-3</v>
      </c>
      <c r="AO291" s="5">
        <f t="shared" si="368"/>
        <v>1.455760586871349E-3</v>
      </c>
      <c r="AP291" s="5">
        <f t="shared" si="369"/>
        <v>4.5970808793292139E-4</v>
      </c>
      <c r="AQ291" s="5">
        <f t="shared" si="370"/>
        <v>1.0887686204216078E-4</v>
      </c>
      <c r="AR291" s="5">
        <f t="shared" si="371"/>
        <v>6.7386687004448184E-4</v>
      </c>
      <c r="AS291" s="5">
        <f t="shared" si="372"/>
        <v>8.7416082531286299E-4</v>
      </c>
      <c r="AT291" s="5">
        <f t="shared" si="373"/>
        <v>5.6699415157568411E-4</v>
      </c>
      <c r="AU291" s="5">
        <f t="shared" si="374"/>
        <v>2.4517408285519316E-4</v>
      </c>
      <c r="AV291" s="5">
        <f t="shared" si="375"/>
        <v>7.9511839853424062E-5</v>
      </c>
      <c r="AW291" s="5">
        <f t="shared" si="376"/>
        <v>7.0421814280366774E-7</v>
      </c>
      <c r="AX291" s="5">
        <f t="shared" si="377"/>
        <v>7.0138916534570616E-4</v>
      </c>
      <c r="AY291" s="5">
        <f t="shared" si="378"/>
        <v>6.6446558934028256E-4</v>
      </c>
      <c r="AZ291" s="5">
        <f t="shared" si="379"/>
        <v>3.14742899685164E-4</v>
      </c>
      <c r="BA291" s="5">
        <f t="shared" si="380"/>
        <v>9.9391244624702016E-5</v>
      </c>
      <c r="BB291" s="5">
        <f t="shared" si="381"/>
        <v>2.3539735569719514E-5</v>
      </c>
      <c r="BC291" s="5">
        <f t="shared" si="382"/>
        <v>4.4601043303937171E-6</v>
      </c>
      <c r="BD291" s="5">
        <f t="shared" si="383"/>
        <v>1.0639869396906114E-4</v>
      </c>
      <c r="BE291" s="5">
        <f t="shared" si="384"/>
        <v>1.3802365758991189E-4</v>
      </c>
      <c r="BF291" s="5">
        <f t="shared" si="385"/>
        <v>8.9524266435247771E-5</v>
      </c>
      <c r="BG291" s="5">
        <f t="shared" si="386"/>
        <v>3.8711210434092111E-5</v>
      </c>
      <c r="BH291" s="5">
        <f t="shared" si="387"/>
        <v>1.2554343137425685E-5</v>
      </c>
      <c r="BI291" s="5">
        <f t="shared" si="388"/>
        <v>3.2571759931003848E-6</v>
      </c>
      <c r="BJ291" s="8">
        <f t="shared" si="389"/>
        <v>0.44536999747285128</v>
      </c>
      <c r="BK291" s="8">
        <f t="shared" si="390"/>
        <v>0.282783862865438</v>
      </c>
      <c r="BL291" s="8">
        <f t="shared" si="391"/>
        <v>0.25703493182793719</v>
      </c>
      <c r="BM291" s="8">
        <f t="shared" si="392"/>
        <v>0.38875805053272705</v>
      </c>
      <c r="BN291" s="8">
        <f t="shared" si="393"/>
        <v>0.6107837740329447</v>
      </c>
    </row>
    <row r="292" spans="1:66" x14ac:dyDescent="0.25">
      <c r="A292" t="s">
        <v>67</v>
      </c>
      <c r="B292" t="s">
        <v>324</v>
      </c>
      <c r="C292" t="s">
        <v>94</v>
      </c>
      <c r="D292" t="s">
        <v>499</v>
      </c>
      <c r="E292">
        <f>VLOOKUP(A292,home!$A$2:$E$405,3,FALSE)</f>
        <v>1.5417000000000001</v>
      </c>
      <c r="F292">
        <f>VLOOKUP(B292,home!$B$2:$E$405,3,FALSE)</f>
        <v>0.48649999999999999</v>
      </c>
      <c r="G292">
        <f>VLOOKUP(C292,away!$B$2:$E$405,4,FALSE)</f>
        <v>0.25950000000000001</v>
      </c>
      <c r="H292">
        <f>VLOOKUP(A292,away!$A$2:$E$405,3,FALSE)</f>
        <v>1.2666999999999999</v>
      </c>
      <c r="I292">
        <f>VLOOKUP(C292,away!$B$2:$E$405,3,FALSE)</f>
        <v>0.94730000000000003</v>
      </c>
      <c r="J292">
        <f>VLOOKUP(B292,home!$B$2:$E$405,4,FALSE)</f>
        <v>1.5789</v>
      </c>
      <c r="K292" s="3">
        <f t="shared" si="338"/>
        <v>0.194634614475</v>
      </c>
      <c r="L292" s="3">
        <f t="shared" si="339"/>
        <v>1.8945930183989999</v>
      </c>
      <c r="M292" s="5">
        <f t="shared" si="340"/>
        <v>0.12378270459741032</v>
      </c>
      <c r="N292" s="5">
        <f t="shared" si="341"/>
        <v>2.4092398987989767E-2</v>
      </c>
      <c r="O292" s="5">
        <f t="shared" si="342"/>
        <v>0.23451784792879937</v>
      </c>
      <c r="P292" s="5">
        <f t="shared" si="343"/>
        <v>4.5645290919128542E-2</v>
      </c>
      <c r="Q292" s="5">
        <f t="shared" si="344"/>
        <v>2.3446073944026345E-3</v>
      </c>
      <c r="R292" s="5">
        <f t="shared" si="345"/>
        <v>0.22215793868793088</v>
      </c>
      <c r="S292" s="5">
        <f t="shared" si="346"/>
        <v>4.2079638465410225E-3</v>
      </c>
      <c r="T292" s="5">
        <f t="shared" si="347"/>
        <v>4.4420768003219013E-3</v>
      </c>
      <c r="U292" s="5">
        <f t="shared" si="348"/>
        <v>4.3239624749086117E-2</v>
      </c>
      <c r="V292" s="5">
        <f t="shared" si="349"/>
        <v>1.7241121095340142E-4</v>
      </c>
      <c r="W292" s="5">
        <f t="shared" si="350"/>
        <v>1.5211391876826367E-4</v>
      </c>
      <c r="X292" s="5">
        <f t="shared" si="351"/>
        <v>2.8819396849966492E-4</v>
      </c>
      <c r="Y292" s="5">
        <f t="shared" si="352"/>
        <v>2.7300514033208335E-4</v>
      </c>
      <c r="Z292" s="5">
        <f t="shared" si="353"/>
        <v>0.14029962654002229</v>
      </c>
      <c r="AA292" s="5">
        <f t="shared" si="354"/>
        <v>2.7307163722603719E-2</v>
      </c>
      <c r="AB292" s="5">
        <f t="shared" si="355"/>
        <v>2.6574596417773405E-3</v>
      </c>
      <c r="AC292" s="5">
        <f t="shared" si="356"/>
        <v>3.9735760678777684E-6</v>
      </c>
      <c r="AD292" s="5">
        <f t="shared" si="357"/>
        <v>7.4016584839356174E-6</v>
      </c>
      <c r="AE292" s="5">
        <f t="shared" si="358"/>
        <v>1.4023130488238146E-5</v>
      </c>
      <c r="AF292" s="5">
        <f t="shared" si="359"/>
        <v>1.328406255955708E-5</v>
      </c>
      <c r="AG292" s="5">
        <f t="shared" si="360"/>
        <v>8.3892973937707954E-6</v>
      </c>
      <c r="AH292" s="5">
        <f t="shared" si="361"/>
        <v>6.6452673231678305E-2</v>
      </c>
      <c r="AI292" s="5">
        <f t="shared" si="362"/>
        <v>1.2933990435280861E-2</v>
      </c>
      <c r="AJ292" s="5">
        <f t="shared" si="363"/>
        <v>1.2587011209971139E-3</v>
      </c>
      <c r="AK292" s="5">
        <f t="shared" si="364"/>
        <v>8.1662269141507859E-5</v>
      </c>
      <c r="AL292" s="5">
        <f t="shared" si="365"/>
        <v>5.8610784502558814E-8</v>
      </c>
      <c r="AM292" s="5">
        <f t="shared" si="366"/>
        <v>2.8812378909928454E-7</v>
      </c>
      <c r="AN292" s="5">
        <f t="shared" si="367"/>
        <v>5.4587731926217028E-7</v>
      </c>
      <c r="AO292" s="5">
        <f t="shared" si="368"/>
        <v>5.1710767898823503E-7</v>
      </c>
      <c r="AP292" s="5">
        <f t="shared" si="369"/>
        <v>3.2656953279054044E-7</v>
      </c>
      <c r="AQ292" s="5">
        <f t="shared" si="370"/>
        <v>1.5467908921169528E-7</v>
      </c>
      <c r="AR292" s="5">
        <f t="shared" si="371"/>
        <v>2.5180154151737577E-2</v>
      </c>
      <c r="AS292" s="5">
        <f t="shared" si="372"/>
        <v>4.9009295957445145E-3</v>
      </c>
      <c r="AT292" s="5">
        <f t="shared" si="373"/>
        <v>4.7694527121842559E-4</v>
      </c>
      <c r="AU292" s="5">
        <f t="shared" si="374"/>
        <v>3.094335299642419E-5</v>
      </c>
      <c r="AV292" s="5">
        <f t="shared" si="375"/>
        <v>1.5056618952557148E-6</v>
      </c>
      <c r="AW292" s="5">
        <f t="shared" si="376"/>
        <v>6.0035902752120348E-10</v>
      </c>
      <c r="AX292" s="5">
        <f t="shared" si="377"/>
        <v>9.346477102069235E-9</v>
      </c>
      <c r="AY292" s="5">
        <f t="shared" si="378"/>
        <v>1.7707770264206485E-8</v>
      </c>
      <c r="AZ292" s="5">
        <f t="shared" si="379"/>
        <v>1.6774508956989518E-8</v>
      </c>
      <c r="BA292" s="5">
        <f t="shared" si="380"/>
        <v>1.0593622518994609E-8</v>
      </c>
      <c r="BB292" s="5">
        <f t="shared" si="381"/>
        <v>5.0176508160104027E-9</v>
      </c>
      <c r="BC292" s="5">
        <f t="shared" si="382"/>
        <v>1.9012812409554714E-9</v>
      </c>
      <c r="BD292" s="5">
        <f t="shared" si="383"/>
        <v>7.951024043015429E-3</v>
      </c>
      <c r="BE292" s="5">
        <f t="shared" si="384"/>
        <v>1.5475444992937642E-3</v>
      </c>
      <c r="BF292" s="5">
        <f t="shared" si="385"/>
        <v>1.5060286350147435E-4</v>
      </c>
      <c r="BG292" s="5">
        <f t="shared" si="386"/>
        <v>9.7708434254801694E-6</v>
      </c>
      <c r="BH292" s="5">
        <f t="shared" si="387"/>
        <v>4.7543608580348033E-7</v>
      </c>
      <c r="BI292" s="5">
        <f t="shared" si="388"/>
        <v>1.8507263853572693E-8</v>
      </c>
      <c r="BJ292" s="8">
        <f t="shared" si="389"/>
        <v>3.1637388057960077E-2</v>
      </c>
      <c r="BK292" s="8">
        <f t="shared" si="390"/>
        <v>0.17381242046865594</v>
      </c>
      <c r="BL292" s="8">
        <f t="shared" si="391"/>
        <v>0.65085697601347314</v>
      </c>
      <c r="BM292" s="8">
        <f t="shared" si="392"/>
        <v>0.34406560545703879</v>
      </c>
      <c r="BN292" s="8">
        <f t="shared" si="393"/>
        <v>0.65254078851566155</v>
      </c>
    </row>
    <row r="293" spans="1:66" x14ac:dyDescent="0.25">
      <c r="A293" t="s">
        <v>67</v>
      </c>
      <c r="B293" t="s">
        <v>329</v>
      </c>
      <c r="C293" t="s">
        <v>75</v>
      </c>
      <c r="D293" t="s">
        <v>499</v>
      </c>
      <c r="E293">
        <f>VLOOKUP(A293,home!$A$2:$E$405,3,FALSE)</f>
        <v>1.5417000000000001</v>
      </c>
      <c r="F293">
        <f>VLOOKUP(B293,home!$B$2:$E$405,3,FALSE)</f>
        <v>0.25950000000000001</v>
      </c>
      <c r="G293">
        <f>VLOOKUP(C293,away!$B$2:$E$405,4,FALSE)</f>
        <v>0.64859999999999995</v>
      </c>
      <c r="H293">
        <f>VLOOKUP(A293,away!$A$2:$E$405,3,FALSE)</f>
        <v>1.2666999999999999</v>
      </c>
      <c r="I293">
        <f>VLOOKUP(C293,away!$B$2:$E$405,3,FALSE)</f>
        <v>0.78949999999999998</v>
      </c>
      <c r="J293">
        <f>VLOOKUP(B293,home!$B$2:$E$405,4,FALSE)</f>
        <v>1.2630999999999999</v>
      </c>
      <c r="K293" s="3">
        <f t="shared" si="338"/>
        <v>0.25948614789000002</v>
      </c>
      <c r="L293" s="3">
        <f t="shared" si="339"/>
        <v>1.2631753439149997</v>
      </c>
      <c r="M293" s="5">
        <f t="shared" si="340"/>
        <v>0.21813056099772107</v>
      </c>
      <c r="N293" s="5">
        <f t="shared" si="341"/>
        <v>5.660185901038331E-2</v>
      </c>
      <c r="O293" s="5">
        <f t="shared" si="342"/>
        <v>0.2755371464066681</v>
      </c>
      <c r="P293" s="5">
        <f t="shared" si="343"/>
        <v>7.1498072721669262E-2</v>
      </c>
      <c r="Q293" s="5">
        <f t="shared" si="344"/>
        <v>7.343699179008626E-3</v>
      </c>
      <c r="R293" s="5">
        <f t="shared" si="345"/>
        <v>0.17402586483680038</v>
      </c>
      <c r="S293" s="5">
        <f t="shared" si="346"/>
        <v>5.8588470816871409E-3</v>
      </c>
      <c r="T293" s="5">
        <f t="shared" si="347"/>
        <v>9.2763797360525223E-3</v>
      </c>
      <c r="U293" s="5">
        <f t="shared" si="348"/>
        <v>4.5157301299727129E-2</v>
      </c>
      <c r="V293" s="5">
        <f t="shared" si="349"/>
        <v>2.1337693494493038E-4</v>
      </c>
      <c r="W293" s="5">
        <f t="shared" si="350"/>
        <v>6.3519607040796796E-4</v>
      </c>
      <c r="X293" s="5">
        <f t="shared" si="351"/>
        <v>8.0236401469104121E-4</v>
      </c>
      <c r="Y293" s="5">
        <f t="shared" si="352"/>
        <v>5.0676322010118806E-4</v>
      </c>
      <c r="Z293" s="5">
        <f t="shared" si="353"/>
        <v>7.3275060555110211E-2</v>
      </c>
      <c r="AA293" s="5">
        <f t="shared" si="354"/>
        <v>1.9013863199852033E-2</v>
      </c>
      <c r="AB293" s="5">
        <f t="shared" si="355"/>
        <v>2.4669170591185164E-3</v>
      </c>
      <c r="AC293" s="5">
        <f t="shared" si="356"/>
        <v>4.3712466120172954E-6</v>
      </c>
      <c r="AD293" s="5">
        <f t="shared" si="357"/>
        <v>4.1206145366257224E-5</v>
      </c>
      <c r="AE293" s="5">
        <f t="shared" si="358"/>
        <v>5.2050586844433438E-5</v>
      </c>
      <c r="AF293" s="5">
        <f t="shared" si="359"/>
        <v>3.2874508969097395E-5</v>
      </c>
      <c r="AG293" s="5">
        <f t="shared" si="360"/>
        <v>1.3842089724358784E-5</v>
      </c>
      <c r="AH293" s="5">
        <f t="shared" si="361"/>
        <v>2.3139812454273431E-2</v>
      </c>
      <c r="AI293" s="5">
        <f t="shared" si="362"/>
        <v>6.0044607966564583E-3</v>
      </c>
      <c r="AJ293" s="5">
        <f t="shared" si="363"/>
        <v>7.7903720114045249E-4</v>
      </c>
      <c r="AK293" s="5">
        <f t="shared" si="364"/>
        <v>6.7383120795647697E-5</v>
      </c>
      <c r="AL293" s="5">
        <f t="shared" si="365"/>
        <v>5.7311677322212283E-8</v>
      </c>
      <c r="AM293" s="5">
        <f t="shared" si="366"/>
        <v>2.1384847860970937E-6</v>
      </c>
      <c r="AN293" s="5">
        <f t="shared" si="367"/>
        <v>2.7012812551351909E-6</v>
      </c>
      <c r="AO293" s="5">
        <f t="shared" si="368"/>
        <v>1.7060959392332689E-6</v>
      </c>
      <c r="AP293" s="5">
        <f t="shared" si="369"/>
        <v>7.1836610826432315E-7</v>
      </c>
      <c r="AQ293" s="5">
        <f t="shared" si="370"/>
        <v>2.2685558896591647E-7</v>
      </c>
      <c r="AR293" s="5">
        <f t="shared" si="371"/>
        <v>5.8459281110110877E-3</v>
      </c>
      <c r="AS293" s="5">
        <f t="shared" si="372"/>
        <v>1.5169373663681315E-3</v>
      </c>
      <c r="AT293" s="5">
        <f t="shared" si="373"/>
        <v>1.9681211689463401E-4</v>
      </c>
      <c r="AU293" s="5">
        <f t="shared" si="374"/>
        <v>1.7023339357021653E-5</v>
      </c>
      <c r="AV293" s="5">
        <f t="shared" si="375"/>
        <v>1.1043301884944453E-6</v>
      </c>
      <c r="AW293" s="5">
        <f t="shared" si="376"/>
        <v>5.2181725658066598E-10</v>
      </c>
      <c r="AX293" s="5">
        <f t="shared" si="377"/>
        <v>9.2484529910950751E-8</v>
      </c>
      <c r="AY293" s="5">
        <f t="shared" si="378"/>
        <v>1.168241778770823E-7</v>
      </c>
      <c r="AZ293" s="5">
        <f t="shared" si="379"/>
        <v>7.3784710533735288E-8</v>
      </c>
      <c r="BA293" s="5">
        <f t="shared" si="380"/>
        <v>3.1067675701373267E-8</v>
      </c>
      <c r="BB293" s="5">
        <f t="shared" si="381"/>
        <v>9.8109804846804593E-9</v>
      </c>
      <c r="BC293" s="5">
        <f t="shared" si="382"/>
        <v>2.4785977295759183E-9</v>
      </c>
      <c r="BD293" s="5">
        <f t="shared" si="383"/>
        <v>1.2307387086881317E-3</v>
      </c>
      <c r="BE293" s="5">
        <f t="shared" si="384"/>
        <v>3.1935964657659615E-4</v>
      </c>
      <c r="BF293" s="5">
        <f t="shared" si="385"/>
        <v>4.143470224083638E-5</v>
      </c>
      <c r="BG293" s="5">
        <f t="shared" si="386"/>
        <v>3.5839104244812606E-6</v>
      </c>
      <c r="BH293" s="5">
        <f t="shared" si="387"/>
        <v>2.3249377760786438E-7</v>
      </c>
      <c r="BI293" s="5">
        <f t="shared" si="388"/>
        <v>1.2065782951971823E-8</v>
      </c>
      <c r="BJ293" s="8">
        <f t="shared" si="389"/>
        <v>7.5314052095898726E-2</v>
      </c>
      <c r="BK293" s="8">
        <f t="shared" si="390"/>
        <v>0.2957054031184897</v>
      </c>
      <c r="BL293" s="8">
        <f t="shared" si="391"/>
        <v>0.55536495316634205</v>
      </c>
      <c r="BM293" s="8">
        <f t="shared" si="392"/>
        <v>0.19652214948122931</v>
      </c>
      <c r="BN293" s="8">
        <f t="shared" si="393"/>
        <v>0.8031372031522509</v>
      </c>
    </row>
    <row r="294" spans="1:66" x14ac:dyDescent="0.25">
      <c r="A294" t="s">
        <v>67</v>
      </c>
      <c r="B294" t="s">
        <v>71</v>
      </c>
      <c r="C294" t="s">
        <v>82</v>
      </c>
      <c r="D294" t="s">
        <v>499</v>
      </c>
      <c r="E294">
        <f>VLOOKUP(A294,home!$A$2:$E$405,3,FALSE)</f>
        <v>1.5417000000000001</v>
      </c>
      <c r="F294">
        <f>VLOOKUP(B294,home!$B$2:$E$405,3,FALSE)</f>
        <v>0.77839999999999998</v>
      </c>
      <c r="G294">
        <f>VLOOKUP(C294,away!$B$2:$E$405,4,FALSE)</f>
        <v>1.4594</v>
      </c>
      <c r="H294">
        <f>VLOOKUP(A294,away!$A$2:$E$405,3,FALSE)</f>
        <v>1.2666999999999999</v>
      </c>
      <c r="I294">
        <f>VLOOKUP(C294,away!$B$2:$E$405,3,FALSE)</f>
        <v>0.59209999999999996</v>
      </c>
      <c r="J294">
        <f>VLOOKUP(B294,home!$B$2:$E$405,4,FALSE)</f>
        <v>1.1052</v>
      </c>
      <c r="K294" s="3">
        <f t="shared" si="338"/>
        <v>1.7513665132320002</v>
      </c>
      <c r="L294" s="3">
        <f t="shared" si="339"/>
        <v>0.82891444496399991</v>
      </c>
      <c r="M294" s="5">
        <f t="shared" si="340"/>
        <v>7.5752717685796972E-2</v>
      </c>
      <c r="N294" s="5">
        <f t="shared" si="341"/>
        <v>0.1326707730412223</v>
      </c>
      <c r="O294" s="5">
        <f t="shared" si="342"/>
        <v>6.2792521935036968E-2</v>
      </c>
      <c r="P294" s="5">
        <f t="shared" si="343"/>
        <v>0.10997272019840956</v>
      </c>
      <c r="Q294" s="5">
        <f t="shared" si="344"/>
        <v>0.11617757459449982</v>
      </c>
      <c r="R294" s="5">
        <f t="shared" si="345"/>
        <v>2.6024814233835483E-2</v>
      </c>
      <c r="S294" s="5">
        <f t="shared" si="346"/>
        <v>3.9912756787157541E-2</v>
      </c>
      <c r="T294" s="5">
        <f t="shared" si="347"/>
        <v>9.6301269762263511E-2</v>
      </c>
      <c r="U294" s="5">
        <f t="shared" si="348"/>
        <v>4.5578988162222965E-2</v>
      </c>
      <c r="V294" s="5">
        <f t="shared" si="349"/>
        <v>6.4380740220612888E-3</v>
      </c>
      <c r="W294" s="5">
        <f t="shared" si="350"/>
        <v>6.7823171244439914E-2</v>
      </c>
      <c r="X294" s="5">
        <f t="shared" si="351"/>
        <v>5.6219606347783224E-2</v>
      </c>
      <c r="Y294" s="5">
        <f t="shared" si="352"/>
        <v>2.3300621895933651E-2</v>
      </c>
      <c r="Z294" s="5">
        <f t="shared" si="353"/>
        <v>7.1907814819769812E-3</v>
      </c>
      <c r="AA294" s="5">
        <f t="shared" si="354"/>
        <v>1.2593693891503258E-2</v>
      </c>
      <c r="AB294" s="5">
        <f t="shared" si="355"/>
        <v>1.1028086879736606E-2</v>
      </c>
      <c r="AC294" s="5">
        <f t="shared" si="356"/>
        <v>5.8414778264247527E-4</v>
      </c>
      <c r="AD294" s="5">
        <f t="shared" si="357"/>
        <v>2.9695807734677896E-2</v>
      </c>
      <c r="AE294" s="5">
        <f t="shared" si="358"/>
        <v>2.4615283986148182E-2</v>
      </c>
      <c r="AF294" s="5">
        <f t="shared" si="359"/>
        <v>1.020198223150463E-2</v>
      </c>
      <c r="AG294" s="5">
        <f t="shared" si="360"/>
        <v>2.8188568129867498E-3</v>
      </c>
      <c r="AH294" s="5">
        <f t="shared" si="361"/>
        <v>1.4901356602475893E-3</v>
      </c>
      <c r="AI294" s="5">
        <f t="shared" si="362"/>
        <v>2.6097736955304845E-3</v>
      </c>
      <c r="AJ294" s="5">
        <f t="shared" si="363"/>
        <v>2.2853351287329092E-3</v>
      </c>
      <c r="AK294" s="5">
        <f t="shared" si="364"/>
        <v>1.3341531386585196E-3</v>
      </c>
      <c r="AL294" s="5">
        <f t="shared" si="365"/>
        <v>3.3921064546629132E-5</v>
      </c>
      <c r="AM294" s="5">
        <f t="shared" si="366"/>
        <v>1.0401648649978137E-2</v>
      </c>
      <c r="AN294" s="5">
        <f t="shared" si="367"/>
        <v>8.6220768174071656E-3</v>
      </c>
      <c r="AO294" s="5">
        <f t="shared" si="368"/>
        <v>3.5734820097690161E-3</v>
      </c>
      <c r="AP294" s="5">
        <f t="shared" si="369"/>
        <v>9.873702855721742E-4</v>
      </c>
      <c r="AQ294" s="5">
        <f t="shared" si="370"/>
        <v>2.0461137305975119E-4</v>
      </c>
      <c r="AR294" s="5">
        <f t="shared" si="371"/>
        <v>2.4703899474703891E-4</v>
      </c>
      <c r="AS294" s="5">
        <f t="shared" si="372"/>
        <v>4.3265582286245986E-4</v>
      </c>
      <c r="AT294" s="5">
        <f t="shared" si="373"/>
        <v>3.7886945995807428E-4</v>
      </c>
      <c r="AU294" s="5">
        <f t="shared" si="374"/>
        <v>2.2117976168562113E-4</v>
      </c>
      <c r="AV294" s="5">
        <f t="shared" si="375"/>
        <v>9.6841707005207759E-5</v>
      </c>
      <c r="AW294" s="5">
        <f t="shared" si="376"/>
        <v>1.3678980233243749E-6</v>
      </c>
      <c r="AX294" s="5">
        <f t="shared" si="377"/>
        <v>3.0361831879960953E-3</v>
      </c>
      <c r="AY294" s="5">
        <f t="shared" si="378"/>
        <v>2.5167361020868111E-3</v>
      </c>
      <c r="AZ294" s="5">
        <f t="shared" si="379"/>
        <v>1.0430794545910748E-3</v>
      </c>
      <c r="BA294" s="5">
        <f t="shared" si="380"/>
        <v>2.8820787571857086E-4</v>
      </c>
      <c r="BB294" s="5">
        <f t="shared" si="381"/>
        <v>5.9724917833878147E-5</v>
      </c>
      <c r="BC294" s="5">
        <f t="shared" si="382"/>
        <v>9.9013694233579243E-6</v>
      </c>
      <c r="BD294" s="5">
        <f t="shared" si="383"/>
        <v>3.4129031869201015E-5</v>
      </c>
      <c r="BE294" s="5">
        <f t="shared" si="384"/>
        <v>5.9772443544746385E-5</v>
      </c>
      <c r="BF294" s="5">
        <f t="shared" si="385"/>
        <v>5.2341728019159557E-5</v>
      </c>
      <c r="BG294" s="5">
        <f t="shared" si="386"/>
        <v>3.0556516565817719E-5</v>
      </c>
      <c r="BH294" s="5">
        <f t="shared" si="387"/>
        <v>1.3378914968598006E-5</v>
      </c>
      <c r="BI294" s="5">
        <f t="shared" si="388"/>
        <v>4.6862767318761809E-6</v>
      </c>
      <c r="BJ294" s="8">
        <f t="shared" si="389"/>
        <v>0.59056796969489589</v>
      </c>
      <c r="BK294" s="8">
        <f t="shared" si="390"/>
        <v>0.2352110736427013</v>
      </c>
      <c r="BL294" s="8">
        <f t="shared" si="391"/>
        <v>0.16730895338346252</v>
      </c>
      <c r="BM294" s="8">
        <f t="shared" si="392"/>
        <v>0.47437228831017236</v>
      </c>
      <c r="BN294" s="8">
        <f t="shared" si="393"/>
        <v>0.5233911216888012</v>
      </c>
    </row>
    <row r="295" spans="1:66" s="14" customFormat="1" x14ac:dyDescent="0.25">
      <c r="A295" t="s">
        <v>67</v>
      </c>
      <c r="B295" t="s">
        <v>88</v>
      </c>
      <c r="C295" t="s">
        <v>79</v>
      </c>
      <c r="D295" t="s">
        <v>499</v>
      </c>
      <c r="E295">
        <f>VLOOKUP(A295,home!$A$2:$E$405,3,FALSE)</f>
        <v>1.5417000000000001</v>
      </c>
      <c r="F295">
        <f>VLOOKUP(B295,home!$B$2:$E$405,3,FALSE)</f>
        <v>1.2972999999999999</v>
      </c>
      <c r="G295">
        <f>VLOOKUP(C295,away!$B$2:$E$405,4,FALSE)</f>
        <v>1.6865000000000001</v>
      </c>
      <c r="H295">
        <f>VLOOKUP(A295,away!$A$2:$E$405,3,FALSE)</f>
        <v>1.2666999999999999</v>
      </c>
      <c r="I295">
        <f>VLOOKUP(C295,away!$B$2:$E$405,3,FALSE)</f>
        <v>0.31580000000000003</v>
      </c>
      <c r="J295">
        <f>VLOOKUP(B295,home!$B$2:$E$405,4,FALSE)</f>
        <v>0.63160000000000005</v>
      </c>
      <c r="K295" s="3">
        <f t="shared" si="338"/>
        <v>3.3730799569650003</v>
      </c>
      <c r="L295" s="3">
        <f t="shared" si="339"/>
        <v>0.25265506997600001</v>
      </c>
      <c r="M295" s="5">
        <f t="shared" si="340"/>
        <v>2.6629516728878491E-2</v>
      </c>
      <c r="N295" s="5">
        <f t="shared" si="341"/>
        <v>8.9823489141844209E-2</v>
      </c>
      <c r="O295" s="5">
        <f t="shared" si="342"/>
        <v>6.7280824125618586E-3</v>
      </c>
      <c r="P295" s="5">
        <f t="shared" si="343"/>
        <v>2.2694359934621128E-2</v>
      </c>
      <c r="Q295" s="5">
        <f t="shared" si="344"/>
        <v>0.15149090544450911</v>
      </c>
      <c r="R295" s="5">
        <f t="shared" si="345"/>
        <v>8.4994206637505564E-4</v>
      </c>
      <c r="S295" s="5">
        <f t="shared" si="346"/>
        <v>4.8351794935467809E-3</v>
      </c>
      <c r="T295" s="5">
        <f t="shared" si="347"/>
        <v>3.8274945315810049E-2</v>
      </c>
      <c r="U295" s="5">
        <f t="shared" si="348"/>
        <v>2.866922548671116E-3</v>
      </c>
      <c r="V295" s="5">
        <f t="shared" si="349"/>
        <v>4.5785160918427687E-4</v>
      </c>
      <c r="W295" s="5">
        <f t="shared" si="350"/>
        <v>0.17033031227245118</v>
      </c>
      <c r="X295" s="5">
        <f t="shared" si="351"/>
        <v>4.3034816966230093E-2</v>
      </c>
      <c r="Y295" s="5">
        <f t="shared" si="352"/>
        <v>5.436482346003608E-3</v>
      </c>
      <c r="Z295" s="5">
        <f t="shared" si="353"/>
        <v>7.1580724085178592E-5</v>
      </c>
      <c r="AA295" s="5">
        <f t="shared" si="354"/>
        <v>2.4144750571675777E-4</v>
      </c>
      <c r="AB295" s="5">
        <f t="shared" si="355"/>
        <v>4.0721087109619417E-4</v>
      </c>
      <c r="AC295" s="5">
        <f t="shared" si="356"/>
        <v>2.4387058262414125E-5</v>
      </c>
      <c r="AD295" s="5">
        <f t="shared" si="357"/>
        <v>0.14363444059744868</v>
      </c>
      <c r="AE295" s="5">
        <f t="shared" si="358"/>
        <v>3.6289969640112017E-2</v>
      </c>
      <c r="AF295" s="5">
        <f t="shared" si="359"/>
        <v>4.5844224094247089E-3</v>
      </c>
      <c r="AG295" s="5">
        <f t="shared" si="360"/>
        <v>3.8609252155091421E-4</v>
      </c>
      <c r="AH295" s="5">
        <f t="shared" si="361"/>
        <v>4.5213082131683862E-6</v>
      </c>
      <c r="AI295" s="5">
        <f t="shared" si="362"/>
        <v>1.5250734113099521E-5</v>
      </c>
      <c r="AJ295" s="5">
        <f t="shared" si="363"/>
        <v>2.5720972782949209E-5</v>
      </c>
      <c r="AK295" s="5">
        <f t="shared" si="364"/>
        <v>2.8919632589269415E-5</v>
      </c>
      <c r="AL295" s="5">
        <f t="shared" si="365"/>
        <v>8.3133116321801331E-7</v>
      </c>
      <c r="AM295" s="5">
        <f t="shared" si="366"/>
        <v>9.6898090541826826E-2</v>
      </c>
      <c r="AN295" s="5">
        <f t="shared" si="367"/>
        <v>2.4481793846386043E-2</v>
      </c>
      <c r="AO295" s="5">
        <f t="shared" si="368"/>
        <v>3.0927246686983361E-3</v>
      </c>
      <c r="AP295" s="5">
        <f t="shared" si="369"/>
        <v>2.6046418919549322E-4</v>
      </c>
      <c r="AQ295" s="5">
        <f t="shared" si="370"/>
        <v>1.6451899486857358E-5</v>
      </c>
      <c r="AR295" s="5">
        <f t="shared" si="371"/>
        <v>2.2846628859622452E-7</v>
      </c>
      <c r="AS295" s="5">
        <f t="shared" si="372"/>
        <v>7.7063505890610629E-7</v>
      </c>
      <c r="AT295" s="5">
        <f t="shared" si="373"/>
        <v>1.2997068356653653E-6</v>
      </c>
      <c r="AU295" s="5">
        <f t="shared" si="374"/>
        <v>1.4613383591044155E-6</v>
      </c>
      <c r="AV295" s="5">
        <f t="shared" si="375"/>
        <v>1.2323027823598064E-6</v>
      </c>
      <c r="AW295" s="5">
        <f t="shared" si="376"/>
        <v>1.9680050727816982E-8</v>
      </c>
      <c r="AX295" s="5">
        <f t="shared" si="377"/>
        <v>5.4474167845802696E-2</v>
      </c>
      <c r="AY295" s="5">
        <f t="shared" si="378"/>
        <v>1.3763174688965651E-2</v>
      </c>
      <c r="AZ295" s="5">
        <f t="shared" si="379"/>
        <v>1.7386679320662644E-3</v>
      </c>
      <c r="BA295" s="5">
        <f t="shared" si="380"/>
        <v>1.4642775601374312E-4</v>
      </c>
      <c r="BB295" s="5">
        <f t="shared" si="381"/>
        <v>9.2489287355202284E-6</v>
      </c>
      <c r="BC295" s="5">
        <f t="shared" si="382"/>
        <v>4.6735774737518033E-7</v>
      </c>
      <c r="BD295" s="5">
        <f t="shared" si="383"/>
        <v>9.620527688739351E-9</v>
      </c>
      <c r="BE295" s="5">
        <f t="shared" si="384"/>
        <v>3.2450809122313522E-8</v>
      </c>
      <c r="BF295" s="5">
        <f t="shared" si="385"/>
        <v>5.472958691888639E-8</v>
      </c>
      <c r="BG295" s="5">
        <f t="shared" si="386"/>
        <v>6.1535757563023165E-8</v>
      </c>
      <c r="BH295" s="5">
        <f t="shared" si="387"/>
        <v>5.1891257618122727E-8</v>
      </c>
      <c r="BI295" s="5">
        <f t="shared" si="388"/>
        <v>3.5006672202679432E-8</v>
      </c>
      <c r="BJ295" s="8">
        <f t="shared" si="389"/>
        <v>0.87816755631030941</v>
      </c>
      <c r="BK295" s="8">
        <f t="shared" si="390"/>
        <v>6.8405300844621958E-2</v>
      </c>
      <c r="BL295" s="8">
        <f t="shared" si="391"/>
        <v>1.1173255736055219E-2</v>
      </c>
      <c r="BM295" s="8">
        <f t="shared" si="392"/>
        <v>0.64583824287736713</v>
      </c>
      <c r="BN295" s="8">
        <f t="shared" si="393"/>
        <v>0.29821629572878988</v>
      </c>
    </row>
    <row r="296" spans="1:66" s="10" customFormat="1" x14ac:dyDescent="0.25">
      <c r="A296" t="s">
        <v>67</v>
      </c>
      <c r="B296" t="s">
        <v>85</v>
      </c>
      <c r="C296" t="s">
        <v>293</v>
      </c>
      <c r="D296" t="s">
        <v>499</v>
      </c>
      <c r="E296">
        <f>VLOOKUP(A296,home!$A$2:$E$405,3,FALSE)</f>
        <v>1.5417000000000001</v>
      </c>
      <c r="F296">
        <f>VLOOKUP(B296,home!$B$2:$E$405,3,FALSE)</f>
        <v>1.0378000000000001</v>
      </c>
      <c r="G296">
        <f>VLOOKUP(C296,away!$B$2:$E$405,4,FALSE)</f>
        <v>1.0378000000000001</v>
      </c>
      <c r="H296">
        <f>VLOOKUP(A296,away!$A$2:$E$405,3,FALSE)</f>
        <v>1.2666999999999999</v>
      </c>
      <c r="I296">
        <f>VLOOKUP(C296,away!$B$2:$E$405,3,FALSE)</f>
        <v>1.2630999999999999</v>
      </c>
      <c r="J296">
        <f>VLOOKUP(B296,home!$B$2:$E$405,4,FALSE)</f>
        <v>0.78949999999999998</v>
      </c>
      <c r="K296" s="3">
        <f t="shared" si="338"/>
        <v>1.6604553626280003</v>
      </c>
      <c r="L296" s="3">
        <f t="shared" si="339"/>
        <v>1.2631753439149997</v>
      </c>
      <c r="M296" s="5">
        <f t="shared" si="340"/>
        <v>5.3738224956906958E-2</v>
      </c>
      <c r="N296" s="5">
        <f t="shared" si="341"/>
        <v>8.9229923807805991E-2</v>
      </c>
      <c r="O296" s="5">
        <f t="shared" si="342"/>
        <v>6.7880800791322554E-2</v>
      </c>
      <c r="P296" s="5">
        <f t="shared" si="343"/>
        <v>0.11271303969343455</v>
      </c>
      <c r="Q296" s="5">
        <f t="shared" si="344"/>
        <v>7.4081152746779677E-2</v>
      </c>
      <c r="R296" s="5">
        <f t="shared" si="345"/>
        <v>4.2872676942402245E-2</v>
      </c>
      <c r="S296" s="5">
        <f t="shared" si="346"/>
        <v>5.9102386276813974E-2</v>
      </c>
      <c r="T296" s="5">
        <f t="shared" si="347"/>
        <v>9.3577485598533044E-2</v>
      </c>
      <c r="U296" s="5">
        <f t="shared" si="348"/>
        <v>7.1188166339229614E-2</v>
      </c>
      <c r="V296" s="5">
        <f t="shared" si="349"/>
        <v>1.3773786651736735E-2</v>
      </c>
      <c r="W296" s="5">
        <f t="shared" si="350"/>
        <v>4.100281578268479E-2</v>
      </c>
      <c r="X296" s="5">
        <f t="shared" si="351"/>
        <v>5.1793745927776233E-2</v>
      </c>
      <c r="Y296" s="5">
        <f t="shared" si="352"/>
        <v>3.2712291412482435E-2</v>
      </c>
      <c r="Z296" s="5">
        <f t="shared" si="353"/>
        <v>1.8051902813758548E-2</v>
      </c>
      <c r="AA296" s="5">
        <f t="shared" si="354"/>
        <v>2.9974378832744869E-2</v>
      </c>
      <c r="AB296" s="5">
        <f t="shared" si="355"/>
        <v>2.4885559037137225E-2</v>
      </c>
      <c r="AC296" s="5">
        <f t="shared" si="356"/>
        <v>1.8056110930011284E-3</v>
      </c>
      <c r="AD296" s="5">
        <f t="shared" si="357"/>
        <v>1.7020836337301736E-2</v>
      </c>
      <c r="AE296" s="5">
        <f t="shared" si="358"/>
        <v>2.1500300794092042E-2</v>
      </c>
      <c r="AF296" s="5">
        <f t="shared" si="359"/>
        <v>1.3579324924926582E-2</v>
      </c>
      <c r="AG296" s="5">
        <f t="shared" si="360"/>
        <v>5.7176894773925567E-3</v>
      </c>
      <c r="AH296" s="5">
        <f t="shared" si="361"/>
        <v>5.7006796362723986E-3</v>
      </c>
      <c r="AI296" s="5">
        <f t="shared" si="362"/>
        <v>9.4657240726727428E-3</v>
      </c>
      <c r="AJ296" s="5">
        <f t="shared" si="363"/>
        <v>7.8587061488132066E-3</v>
      </c>
      <c r="AK296" s="5">
        <f t="shared" si="364"/>
        <v>4.3496769227048442E-3</v>
      </c>
      <c r="AL296" s="5">
        <f t="shared" si="365"/>
        <v>1.5148689035377909E-4</v>
      </c>
      <c r="AM296" s="5">
        <f t="shared" si="366"/>
        <v>5.6524677945372385E-3</v>
      </c>
      <c r="AN296" s="5">
        <f t="shared" si="367"/>
        <v>7.1400579503330362E-3</v>
      </c>
      <c r="AO296" s="5">
        <f t="shared" si="368"/>
        <v>4.5095725784924812E-3</v>
      </c>
      <c r="AP296" s="5">
        <f t="shared" si="369"/>
        <v>1.8987936309156316E-3</v>
      </c>
      <c r="AQ296" s="5">
        <f t="shared" si="370"/>
        <v>5.9962732443886568E-4</v>
      </c>
      <c r="AR296" s="5">
        <f t="shared" si="371"/>
        <v>1.4401915920195249E-3</v>
      </c>
      <c r="AS296" s="5">
        <f t="shared" si="372"/>
        <v>2.391373852180577E-3</v>
      </c>
      <c r="AT296" s="5">
        <f t="shared" si="373"/>
        <v>1.9853847684508097E-3</v>
      </c>
      <c r="AU296" s="5">
        <f t="shared" si="374"/>
        <v>1.098880928551366E-3</v>
      </c>
      <c r="AV296" s="5">
        <f t="shared" si="375"/>
        <v>4.5616068267568789E-4</v>
      </c>
      <c r="AW296" s="5">
        <f t="shared" si="376"/>
        <v>8.8259892692629951E-6</v>
      </c>
      <c r="AX296" s="5">
        <f t="shared" si="377"/>
        <v>1.564278410253571E-3</v>
      </c>
      <c r="AY296" s="5">
        <f t="shared" si="378"/>
        <v>1.9759579188508634E-3</v>
      </c>
      <c r="AZ296" s="5">
        <f t="shared" si="379"/>
        <v>1.2479906618530036E-3</v>
      </c>
      <c r="BA296" s="5">
        <f t="shared" si="380"/>
        <v>5.2547701116295879E-4</v>
      </c>
      <c r="BB296" s="5">
        <f t="shared" si="381"/>
        <v>1.6594240107379907E-4</v>
      </c>
      <c r="BC296" s="5">
        <f t="shared" si="382"/>
        <v>4.1922869909295405E-5</v>
      </c>
      <c r="BD296" s="5">
        <f t="shared" si="383"/>
        <v>3.0320241825879216E-4</v>
      </c>
      <c r="BE296" s="5">
        <f t="shared" si="384"/>
        <v>5.0345408135958928E-4</v>
      </c>
      <c r="BF296" s="5">
        <f t="shared" si="385"/>
        <v>4.1798151461524191E-4</v>
      </c>
      <c r="BG296" s="5">
        <f t="shared" si="386"/>
        <v>2.3134654914075081E-4</v>
      </c>
      <c r="BH296" s="5">
        <f t="shared" si="387"/>
        <v>9.603515453656044E-5</v>
      </c>
      <c r="BI296" s="5">
        <f t="shared" si="388"/>
        <v>3.1892417470208101E-5</v>
      </c>
      <c r="BJ296" s="8">
        <f t="shared" si="389"/>
        <v>0.4655376553615958</v>
      </c>
      <c r="BK296" s="8">
        <f t="shared" si="390"/>
        <v>0.24326049348109793</v>
      </c>
      <c r="BL296" s="8">
        <f t="shared" si="391"/>
        <v>0.27313227268255891</v>
      </c>
      <c r="BM296" s="8">
        <f t="shared" si="392"/>
        <v>0.55749937347077771</v>
      </c>
      <c r="BN296" s="8">
        <f t="shared" si="393"/>
        <v>0.44051581893865199</v>
      </c>
    </row>
    <row r="297" spans="1:66" x14ac:dyDescent="0.25">
      <c r="A297" t="s">
        <v>86</v>
      </c>
      <c r="B297" t="s">
        <v>111</v>
      </c>
      <c r="C297" t="s">
        <v>106</v>
      </c>
      <c r="D297" t="s">
        <v>499</v>
      </c>
      <c r="E297">
        <f>VLOOKUP(A297,home!$A$2:$E$405,3,FALSE)</f>
        <v>1.2903</v>
      </c>
      <c r="F297">
        <f>VLOOKUP(B297,home!$B$2:$E$405,3,FALSE)</f>
        <v>1.55</v>
      </c>
      <c r="G297">
        <f>VLOOKUP(C297,away!$B$2:$E$405,4,FALSE)</f>
        <v>1.2917000000000001</v>
      </c>
      <c r="H297">
        <f>VLOOKUP(A297,away!$A$2:$E$405,3,FALSE)</f>
        <v>1.121</v>
      </c>
      <c r="I297">
        <f>VLOOKUP(C297,away!$B$2:$E$405,3,FALSE)</f>
        <v>1.4867999999999999</v>
      </c>
      <c r="J297">
        <f>VLOOKUP(B297,home!$B$2:$E$405,4,FALSE)</f>
        <v>1.3381000000000001</v>
      </c>
      <c r="K297" s="3">
        <f t="shared" si="338"/>
        <v>2.5833547905000001</v>
      </c>
      <c r="L297" s="3">
        <f t="shared" si="339"/>
        <v>2.2302150166799999</v>
      </c>
      <c r="M297" s="5">
        <f t="shared" si="340"/>
        <v>8.1188252641276656E-3</v>
      </c>
      <c r="N297" s="5">
        <f t="shared" si="341"/>
        <v>2.0973806139316632E-2</v>
      </c>
      <c r="O297" s="5">
        <f t="shared" si="342"/>
        <v>1.8106726021858487E-2</v>
      </c>
      <c r="P297" s="5">
        <f t="shared" si="343"/>
        <v>4.6776097408839125E-2</v>
      </c>
      <c r="Q297" s="5">
        <f t="shared" si="344"/>
        <v>2.7091391282510976E-2</v>
      </c>
      <c r="R297" s="5">
        <f t="shared" si="345"/>
        <v>2.0190946138429661E-2</v>
      </c>
      <c r="S297" s="5">
        <f t="shared" si="346"/>
        <v>6.7374380455898983E-2</v>
      </c>
      <c r="T297" s="5">
        <f t="shared" si="347"/>
        <v>6.0419627661009619E-2</v>
      </c>
      <c r="U297" s="5">
        <f t="shared" si="348"/>
        <v>5.2160377431439732E-2</v>
      </c>
      <c r="V297" s="5">
        <f t="shared" si="349"/>
        <v>4.3130358293335815E-2</v>
      </c>
      <c r="W297" s="5">
        <f t="shared" si="350"/>
        <v>2.3328891816994886E-2</v>
      </c>
      <c r="X297" s="5">
        <f t="shared" si="351"/>
        <v>5.2028444852765157E-2</v>
      </c>
      <c r="Y297" s="5">
        <f t="shared" si="352"/>
        <v>5.8017309502572063E-2</v>
      </c>
      <c r="Z297" s="5">
        <f t="shared" si="353"/>
        <v>1.5010050426300959E-2</v>
      </c>
      <c r="AA297" s="5">
        <f t="shared" si="354"/>
        <v>3.8776285674431143E-2</v>
      </c>
      <c r="AB297" s="5">
        <f t="shared" si="355"/>
        <v>5.0086451677419132E-2</v>
      </c>
      <c r="AC297" s="5">
        <f t="shared" si="356"/>
        <v>1.5530801679841137E-2</v>
      </c>
      <c r="AD297" s="5">
        <f t="shared" si="357"/>
        <v>1.5066701108122499E-2</v>
      </c>
      <c r="AE297" s="5">
        <f t="shared" si="358"/>
        <v>3.360198306316399E-2</v>
      </c>
      <c r="AF297" s="5">
        <f t="shared" si="359"/>
        <v>3.746982360884768E-2</v>
      </c>
      <c r="AG297" s="5">
        <f t="shared" si="360"/>
        <v>2.7855254428267622E-2</v>
      </c>
      <c r="AH297" s="5">
        <f t="shared" si="361"/>
        <v>8.3689099654651114E-3</v>
      </c>
      <c r="AI297" s="5">
        <f t="shared" si="362"/>
        <v>2.1619863650547484E-2</v>
      </c>
      <c r="AJ297" s="5">
        <f t="shared" si="363"/>
        <v>2.7925889165799342E-2</v>
      </c>
      <c r="AK297" s="5">
        <f t="shared" si="364"/>
        <v>2.4047493185146585E-2</v>
      </c>
      <c r="AL297" s="5">
        <f t="shared" si="365"/>
        <v>3.5791891983361548E-3</v>
      </c>
      <c r="AM297" s="5">
        <f t="shared" si="366"/>
        <v>7.784526896939984E-3</v>
      </c>
      <c r="AN297" s="5">
        <f t="shared" si="367"/>
        <v>1.7361168783304914E-2</v>
      </c>
      <c r="AO297" s="5">
        <f t="shared" si="368"/>
        <v>1.9359569663821335E-2</v>
      </c>
      <c r="AP297" s="5">
        <f t="shared" si="369"/>
        <v>1.4392000993572303E-2</v>
      </c>
      <c r="AQ297" s="5">
        <f t="shared" si="370"/>
        <v>8.0243141839846099E-3</v>
      </c>
      <c r="AR297" s="5">
        <f t="shared" si="371"/>
        <v>3.7328937356446335E-3</v>
      </c>
      <c r="AS297" s="5">
        <f t="shared" si="372"/>
        <v>9.6433889144050041E-3</v>
      </c>
      <c r="AT297" s="5">
        <f t="shared" si="373"/>
        <v>1.2456147474341385E-2</v>
      </c>
      <c r="AU297" s="5">
        <f t="shared" si="374"/>
        <v>1.0726216083004761E-2</v>
      </c>
      <c r="AV297" s="5">
        <f t="shared" si="375"/>
        <v>6.9274054254921252E-3</v>
      </c>
      <c r="AW297" s="5">
        <f t="shared" si="376"/>
        <v>5.7281310595843759E-4</v>
      </c>
      <c r="AX297" s="5">
        <f t="shared" si="377"/>
        <v>3.3516991418309997E-3</v>
      </c>
      <c r="AY297" s="5">
        <f t="shared" si="378"/>
        <v>7.4750097575049636E-3</v>
      </c>
      <c r="AZ297" s="5">
        <f t="shared" si="379"/>
        <v>8.3354395055085483E-3</v>
      </c>
      <c r="BA297" s="5">
        <f t="shared" si="380"/>
        <v>6.1966074519376252E-3</v>
      </c>
      <c r="BB297" s="5">
        <f t="shared" si="381"/>
        <v>3.4549417479456221E-3</v>
      </c>
      <c r="BC297" s="5">
        <f t="shared" si="382"/>
        <v>1.5410525936045926E-3</v>
      </c>
      <c r="BD297" s="5">
        <f t="shared" si="383"/>
        <v>1.3875259441508947E-3</v>
      </c>
      <c r="BE297" s="5">
        <f t="shared" si="384"/>
        <v>3.5844717947652489E-3</v>
      </c>
      <c r="BF297" s="5">
        <f t="shared" si="385"/>
        <v>4.629981191209471E-3</v>
      </c>
      <c r="BG297" s="5">
        <f t="shared" si="386"/>
        <v>3.9869613634119601E-3</v>
      </c>
      <c r="BH297" s="5">
        <f t="shared" si="387"/>
        <v>2.5749339344271751E-3</v>
      </c>
      <c r="BI297" s="5">
        <f t="shared" si="388"/>
        <v>1.3303935829446915E-3</v>
      </c>
      <c r="BJ297" s="8">
        <f t="shared" si="389"/>
        <v>0.45312956418352657</v>
      </c>
      <c r="BK297" s="8">
        <f t="shared" si="390"/>
        <v>0.19198466205788384</v>
      </c>
      <c r="BL297" s="8">
        <f t="shared" si="391"/>
        <v>0.322263262354334</v>
      </c>
      <c r="BM297" s="8">
        <f t="shared" si="392"/>
        <v>0.83422755011541627</v>
      </c>
      <c r="BN297" s="8">
        <f t="shared" si="393"/>
        <v>0.14125779225508256</v>
      </c>
    </row>
    <row r="298" spans="1:66" x14ac:dyDescent="0.25">
      <c r="A298" t="s">
        <v>86</v>
      </c>
      <c r="B298" t="s">
        <v>84</v>
      </c>
      <c r="C298" t="s">
        <v>100</v>
      </c>
      <c r="D298" t="s">
        <v>499</v>
      </c>
      <c r="E298">
        <f>VLOOKUP(A298,home!$A$2:$E$405,3,FALSE)</f>
        <v>1.2903</v>
      </c>
      <c r="F298">
        <f>VLOOKUP(B298,home!$B$2:$E$405,3,FALSE)</f>
        <v>1.6792</v>
      </c>
      <c r="G298">
        <f>VLOOKUP(C298,away!$B$2:$E$405,4,FALSE)</f>
        <v>0.77500000000000002</v>
      </c>
      <c r="H298">
        <f>VLOOKUP(A298,away!$A$2:$E$405,3,FALSE)</f>
        <v>1.121</v>
      </c>
      <c r="I298">
        <f>VLOOKUP(C298,away!$B$2:$E$405,3,FALSE)</f>
        <v>1.9624999999999999</v>
      </c>
      <c r="J298">
        <f>VLOOKUP(B298,home!$B$2:$E$405,4,FALSE)</f>
        <v>1.4867999999999999</v>
      </c>
      <c r="K298" s="3">
        <f t="shared" si="338"/>
        <v>1.679170614</v>
      </c>
      <c r="L298" s="3">
        <f t="shared" si="339"/>
        <v>3.2709042449999997</v>
      </c>
      <c r="M298" s="5">
        <f t="shared" si="340"/>
        <v>7.0828786919898577E-3</v>
      </c>
      <c r="N298" s="5">
        <f t="shared" si="341"/>
        <v>1.1893361762116127E-2</v>
      </c>
      <c r="O298" s="5">
        <f t="shared" si="342"/>
        <v>2.3167417980449669E-2</v>
      </c>
      <c r="P298" s="5">
        <f t="shared" si="343"/>
        <v>3.8902047475026312E-2</v>
      </c>
      <c r="Q298" s="5">
        <f t="shared" si="344"/>
        <v>9.9854917863083318E-3</v>
      </c>
      <c r="R298" s="5">
        <f t="shared" si="345"/>
        <v>3.7889202908971076E-2</v>
      </c>
      <c r="S298" s="5">
        <f t="shared" si="346"/>
        <v>5.3416462555708304E-2</v>
      </c>
      <c r="T298" s="5">
        <f t="shared" si="347"/>
        <v>3.2661587472248545E-2</v>
      </c>
      <c r="U298" s="5">
        <f t="shared" si="348"/>
        <v>6.3622436112627551E-2</v>
      </c>
      <c r="V298" s="5">
        <f t="shared" si="349"/>
        <v>3.2598323877678345E-2</v>
      </c>
      <c r="W298" s="5">
        <f t="shared" si="350"/>
        <v>5.5891147913024377E-3</v>
      </c>
      <c r="X298" s="5">
        <f t="shared" si="351"/>
        <v>1.828145929666343E-2</v>
      </c>
      <c r="Y298" s="5">
        <f t="shared" si="352"/>
        <v>2.9898451409125566E-2</v>
      </c>
      <c r="Z298" s="5">
        <f t="shared" si="353"/>
        <v>4.1310651544873275E-2</v>
      </c>
      <c r="AA298" s="5">
        <f t="shared" si="354"/>
        <v>6.9367632119344907E-2</v>
      </c>
      <c r="AB298" s="5">
        <f t="shared" si="355"/>
        <v>5.8240044708783273E-2</v>
      </c>
      <c r="AC298" s="5">
        <f t="shared" si="356"/>
        <v>1.1190202443127829E-2</v>
      </c>
      <c r="AD298" s="5">
        <f t="shared" si="357"/>
        <v>2.3462693289569496E-3</v>
      </c>
      <c r="AE298" s="5">
        <f t="shared" si="358"/>
        <v>7.674422307998586E-3</v>
      </c>
      <c r="AF298" s="5">
        <f t="shared" si="359"/>
        <v>1.2551150252577638E-2</v>
      </c>
      <c r="AG298" s="5">
        <f t="shared" si="360"/>
        <v>1.3684536880263005E-2</v>
      </c>
      <c r="AH298" s="5">
        <f t="shared" si="361"/>
        <v>3.3780796375460449E-2</v>
      </c>
      <c r="AI298" s="5">
        <f t="shared" si="362"/>
        <v>5.6723720591190907E-2</v>
      </c>
      <c r="AJ298" s="5">
        <f t="shared" si="363"/>
        <v>4.7624402366737248E-2</v>
      </c>
      <c r="AK298" s="5">
        <f t="shared" si="364"/>
        <v>2.665649898784574E-2</v>
      </c>
      <c r="AL298" s="5">
        <f t="shared" si="365"/>
        <v>2.4584455311370845E-3</v>
      </c>
      <c r="AM298" s="5">
        <f t="shared" si="366"/>
        <v>7.8795730194280099E-4</v>
      </c>
      <c r="AN298" s="5">
        <f t="shared" si="367"/>
        <v>2.5773328838034539E-3</v>
      </c>
      <c r="AO298" s="5">
        <f t="shared" si="368"/>
        <v>4.2151045352054051E-3</v>
      </c>
      <c r="AP298" s="5">
        <f t="shared" si="369"/>
        <v>4.59573443910737E-3</v>
      </c>
      <c r="AQ298" s="5">
        <f t="shared" si="370"/>
        <v>3.7580518214422477E-3</v>
      </c>
      <c r="AR298" s="5">
        <f t="shared" si="371"/>
        <v>2.2098750052794828E-2</v>
      </c>
      <c r="AS298" s="5">
        <f t="shared" si="372"/>
        <v>3.7107571694784028E-2</v>
      </c>
      <c r="AT298" s="5">
        <f t="shared" si="373"/>
        <v>3.1154971973389765E-2</v>
      </c>
      <c r="AU298" s="5">
        <f t="shared" si="374"/>
        <v>1.7438171139236555E-2</v>
      </c>
      <c r="AV298" s="5">
        <f t="shared" si="375"/>
        <v>7.3204161347272343E-3</v>
      </c>
      <c r="AW298" s="5">
        <f t="shared" si="376"/>
        <v>3.7507726937205014E-4</v>
      </c>
      <c r="AX298" s="5">
        <f t="shared" si="377"/>
        <v>2.2051912441817942E-4</v>
      </c>
      <c r="AY298" s="5">
        <f t="shared" si="378"/>
        <v>7.2129694016310607E-4</v>
      </c>
      <c r="AZ298" s="5">
        <f t="shared" si="379"/>
        <v>1.1796466117425075E-3</v>
      </c>
      <c r="BA298" s="5">
        <f t="shared" si="380"/>
        <v>1.2861703699828114E-3</v>
      </c>
      <c r="BB298" s="5">
        <f t="shared" si="381"/>
        <v>1.0517350307424995E-3</v>
      </c>
      <c r="BC298" s="5">
        <f t="shared" si="382"/>
        <v>6.8802491533416911E-4</v>
      </c>
      <c r="BD298" s="5">
        <f t="shared" si="383"/>
        <v>1.2047149226146772E-2</v>
      </c>
      <c r="BE298" s="5">
        <f t="shared" si="384"/>
        <v>2.0229218963018502E-2</v>
      </c>
      <c r="BF298" s="5">
        <f t="shared" si="385"/>
        <v>1.6984155013436114E-2</v>
      </c>
      <c r="BG298" s="5">
        <f t="shared" si="386"/>
        <v>9.5064313340608962E-3</v>
      </c>
      <c r="BH298" s="5">
        <f t="shared" si="387"/>
        <v>3.9907300350409698E-3</v>
      </c>
      <c r="BI298" s="5">
        <f t="shared" si="388"/>
        <v>1.3402233206495958E-3</v>
      </c>
      <c r="BJ298" s="8">
        <f t="shared" si="389"/>
        <v>0.16564741926144516</v>
      </c>
      <c r="BK298" s="8">
        <f t="shared" si="390"/>
        <v>0.14636965751483083</v>
      </c>
      <c r="BL298" s="8">
        <f t="shared" si="391"/>
        <v>0.59628994103869615</v>
      </c>
      <c r="BM298" s="8">
        <f t="shared" si="392"/>
        <v>0.82035104908419321</v>
      </c>
      <c r="BN298" s="8">
        <f t="shared" si="393"/>
        <v>0.12892040060486137</v>
      </c>
    </row>
    <row r="299" spans="1:66" x14ac:dyDescent="0.25">
      <c r="A299" t="s">
        <v>86</v>
      </c>
      <c r="B299" t="s">
        <v>98</v>
      </c>
      <c r="C299" t="s">
        <v>122</v>
      </c>
      <c r="D299" t="s">
        <v>499</v>
      </c>
      <c r="E299">
        <f>VLOOKUP(A299,home!$A$2:$E$405,3,FALSE)</f>
        <v>1.2903</v>
      </c>
      <c r="F299">
        <f>VLOOKUP(B299,home!$B$2:$E$405,3,FALSE)</f>
        <v>1.1625000000000001</v>
      </c>
      <c r="G299">
        <f>VLOOKUP(C299,away!$B$2:$E$405,4,FALSE)</f>
        <v>0.9042</v>
      </c>
      <c r="H299">
        <f>VLOOKUP(A299,away!$A$2:$E$405,3,FALSE)</f>
        <v>1.121</v>
      </c>
      <c r="I299">
        <f>VLOOKUP(C299,away!$B$2:$E$405,3,FALSE)</f>
        <v>0.74339999999999995</v>
      </c>
      <c r="J299">
        <f>VLOOKUP(B299,home!$B$2:$E$405,4,FALSE)</f>
        <v>0.74339999999999995</v>
      </c>
      <c r="K299" s="3">
        <f t="shared" si="338"/>
        <v>1.3562762647500002</v>
      </c>
      <c r="L299" s="3">
        <f t="shared" si="339"/>
        <v>0.61951343075999998</v>
      </c>
      <c r="M299" s="5">
        <f t="shared" si="340"/>
        <v>0.13865177631342351</v>
      </c>
      <c r="N299" s="5">
        <f t="shared" si="341"/>
        <v>0.18805011327932264</v>
      </c>
      <c r="O299" s="5">
        <f t="shared" si="342"/>
        <v>8.5896637624897118E-2</v>
      </c>
      <c r="P299" s="5">
        <f t="shared" si="343"/>
        <v>0.1164995708324798</v>
      </c>
      <c r="Q299" s="5">
        <f t="shared" si="344"/>
        <v>0.12752395261214708</v>
      </c>
      <c r="R299" s="5">
        <f t="shared" si="345"/>
        <v>2.6607060332874247E-2</v>
      </c>
      <c r="S299" s="5">
        <f t="shared" si="346"/>
        <v>2.4471648263402E-2</v>
      </c>
      <c r="T299" s="5">
        <f t="shared" si="347"/>
        <v>7.9002801386826901E-2</v>
      </c>
      <c r="U299" s="5">
        <f t="shared" si="348"/>
        <v>3.6086524404248588E-2</v>
      </c>
      <c r="V299" s="5">
        <f t="shared" si="349"/>
        <v>2.2846495940746525E-3</v>
      </c>
      <c r="W299" s="5">
        <f t="shared" si="350"/>
        <v>5.7652570038319625E-2</v>
      </c>
      <c r="X299" s="5">
        <f t="shared" si="351"/>
        <v>3.5716541456570577E-2</v>
      </c>
      <c r="Y299" s="5">
        <f t="shared" si="352"/>
        <v>1.1063438566320898E-2</v>
      </c>
      <c r="Z299" s="5">
        <f t="shared" si="353"/>
        <v>5.4944770764190779E-3</v>
      </c>
      <c r="AA299" s="5">
        <f t="shared" si="354"/>
        <v>7.4520288459601703E-3</v>
      </c>
      <c r="AB299" s="5">
        <f t="shared" si="355"/>
        <v>5.0535049240040576E-3</v>
      </c>
      <c r="AC299" s="5">
        <f t="shared" si="356"/>
        <v>1.1997713998387475E-4</v>
      </c>
      <c r="AD299" s="5">
        <f t="shared" si="357"/>
        <v>1.9548203086202476E-2</v>
      </c>
      <c r="AE299" s="5">
        <f t="shared" si="358"/>
        <v>1.2110374359126515E-2</v>
      </c>
      <c r="AF299" s="5">
        <f t="shared" si="359"/>
        <v>3.751269783505201E-3</v>
      </c>
      <c r="AG299" s="5">
        <f t="shared" si="360"/>
        <v>7.7465400442854331E-4</v>
      </c>
      <c r="AH299" s="5">
        <f t="shared" si="361"/>
        <v>8.5097558596113922E-4</v>
      </c>
      <c r="AI299" s="5">
        <f t="shared" si="362"/>
        <v>1.1541579891208168E-3</v>
      </c>
      <c r="AJ299" s="5">
        <f t="shared" si="363"/>
        <v>7.8267854320807648E-4</v>
      </c>
      <c r="AK299" s="5">
        <f t="shared" si="364"/>
        <v>3.538427770274072E-4</v>
      </c>
      <c r="AL299" s="5">
        <f t="shared" si="365"/>
        <v>4.0323422287022087E-6</v>
      </c>
      <c r="AM299" s="5">
        <f t="shared" si="366"/>
        <v>5.302552772865822E-3</v>
      </c>
      <c r="AN299" s="5">
        <f t="shared" si="367"/>
        <v>3.2850026601040565E-3</v>
      </c>
      <c r="AO299" s="5">
        <f t="shared" si="368"/>
        <v>1.0175516340083948E-3</v>
      </c>
      <c r="AP299" s="5">
        <f t="shared" si="369"/>
        <v>2.1012896791999488E-4</v>
      </c>
      <c r="AQ299" s="5">
        <f t="shared" si="370"/>
        <v>3.2544429454543493E-5</v>
      </c>
      <c r="AR299" s="5">
        <f t="shared" si="371"/>
        <v>1.0543816095035736E-4</v>
      </c>
      <c r="AS299" s="5">
        <f t="shared" si="372"/>
        <v>1.4300327509586005E-4</v>
      </c>
      <c r="AT299" s="5">
        <f t="shared" si="373"/>
        <v>9.6975973897014898E-5</v>
      </c>
      <c r="AU299" s="5">
        <f t="shared" si="374"/>
        <v>4.3842070549178964E-5</v>
      </c>
      <c r="AV299" s="5">
        <f t="shared" si="375"/>
        <v>1.4865489920836607E-5</v>
      </c>
      <c r="AW299" s="5">
        <f t="shared" si="376"/>
        <v>9.4113900061158663E-8</v>
      </c>
      <c r="AX299" s="5">
        <f t="shared" si="377"/>
        <v>1.1986210780703687E-3</v>
      </c>
      <c r="AY299" s="5">
        <f t="shared" si="378"/>
        <v>7.4256185625662396E-4</v>
      </c>
      <c r="AZ299" s="5">
        <f t="shared" si="379"/>
        <v>2.3001352156052745E-4</v>
      </c>
      <c r="BA299" s="5">
        <f t="shared" si="380"/>
        <v>4.7498821954383874E-5</v>
      </c>
      <c r="BB299" s="5">
        <f t="shared" si="381"/>
        <v>7.3565395365046885E-6</v>
      </c>
      <c r="BC299" s="5">
        <f t="shared" si="382"/>
        <v>9.1149500935632016E-7</v>
      </c>
      <c r="BD299" s="5">
        <f t="shared" si="383"/>
        <v>1.0886726137230154E-5</v>
      </c>
      <c r="BE299" s="5">
        <f t="shared" si="384"/>
        <v>1.4765408260758713E-5</v>
      </c>
      <c r="BF299" s="5">
        <f t="shared" si="385"/>
        <v>1.0012986381705313E-5</v>
      </c>
      <c r="BG299" s="5">
        <f t="shared" si="386"/>
        <v>4.5267919229239678E-6</v>
      </c>
      <c r="BH299" s="5">
        <f t="shared" si="387"/>
        <v>1.5348951101309472E-6</v>
      </c>
      <c r="BI299" s="5">
        <f t="shared" si="388"/>
        <v>4.1634836135028807E-7</v>
      </c>
      <c r="BJ299" s="8">
        <f t="shared" si="389"/>
        <v>0.5472686623495111</v>
      </c>
      <c r="BK299" s="8">
        <f t="shared" si="390"/>
        <v>0.28277421634184913</v>
      </c>
      <c r="BL299" s="8">
        <f t="shared" si="391"/>
        <v>0.16468367915388893</v>
      </c>
      <c r="BM299" s="8">
        <f t="shared" si="392"/>
        <v>0.3162494561841675</v>
      </c>
      <c r="BN299" s="8">
        <f t="shared" si="393"/>
        <v>0.6832291109951445</v>
      </c>
    </row>
    <row r="300" spans="1:66" x14ac:dyDescent="0.25">
      <c r="A300" t="s">
        <v>86</v>
      </c>
      <c r="B300" t="s">
        <v>116</v>
      </c>
      <c r="C300" t="s">
        <v>91</v>
      </c>
      <c r="D300" t="s">
        <v>499</v>
      </c>
      <c r="E300">
        <f>VLOOKUP(A300,home!$A$2:$E$405,3,FALSE)</f>
        <v>1.2903</v>
      </c>
      <c r="F300">
        <f>VLOOKUP(B300,home!$B$2:$E$405,3,FALSE)</f>
        <v>0.9042</v>
      </c>
      <c r="G300">
        <f>VLOOKUP(C300,away!$B$2:$E$405,4,FALSE)</f>
        <v>0.93</v>
      </c>
      <c r="H300">
        <f>VLOOKUP(A300,away!$A$2:$E$405,3,FALSE)</f>
        <v>1.121</v>
      </c>
      <c r="I300">
        <f>VLOOKUP(C300,away!$B$2:$E$405,3,FALSE)</f>
        <v>0.8921</v>
      </c>
      <c r="J300">
        <f>VLOOKUP(B300,home!$B$2:$E$405,4,FALSE)</f>
        <v>1.0407</v>
      </c>
      <c r="K300" s="3">
        <f t="shared" si="338"/>
        <v>1.0850210118000001</v>
      </c>
      <c r="L300" s="3">
        <f t="shared" si="339"/>
        <v>1.0407458948699999</v>
      </c>
      <c r="M300" s="5">
        <f t="shared" si="340"/>
        <v>0.11934140943976301</v>
      </c>
      <c r="N300" s="5">
        <f t="shared" si="341"/>
        <v>0.12948793681996976</v>
      </c>
      <c r="O300" s="5">
        <f t="shared" si="342"/>
        <v>0.12420408196243321</v>
      </c>
      <c r="P300" s="5">
        <f t="shared" si="343"/>
        <v>0.13476403868056941</v>
      </c>
      <c r="Q300" s="5">
        <f t="shared" si="344"/>
        <v>7.0248566112149025E-2</v>
      </c>
      <c r="R300" s="5">
        <f t="shared" si="345"/>
        <v>6.4632444214249671E-2</v>
      </c>
      <c r="S300" s="5">
        <f t="shared" si="346"/>
        <v>3.8044938062058116E-2</v>
      </c>
      <c r="T300" s="5">
        <f t="shared" si="347"/>
        <v>7.3110906801722886E-2</v>
      </c>
      <c r="U300" s="5">
        <f t="shared" si="348"/>
        <v>7.0127560016452234E-2</v>
      </c>
      <c r="V300" s="5">
        <f t="shared" si="349"/>
        <v>4.7735032986116676E-3</v>
      </c>
      <c r="W300" s="5">
        <f t="shared" si="350"/>
        <v>2.5407056760167714E-2</v>
      </c>
      <c r="X300" s="5">
        <f t="shared" si="351"/>
        <v>2.6442290023873626E-2</v>
      </c>
      <c r="Y300" s="5">
        <f t="shared" si="352"/>
        <v>1.3759852396654211E-2</v>
      </c>
      <c r="Z300" s="5">
        <f t="shared" si="353"/>
        <v>2.242198366379821E-2</v>
      </c>
      <c r="AA300" s="5">
        <f t="shared" si="354"/>
        <v>2.4328323401457408E-2</v>
      </c>
      <c r="AB300" s="5">
        <f t="shared" si="355"/>
        <v>1.3198371036223467E-2</v>
      </c>
      <c r="AC300" s="5">
        <f t="shared" si="356"/>
        <v>3.3689929285433251E-4</v>
      </c>
      <c r="AD300" s="5">
        <f t="shared" si="357"/>
        <v>6.8917976081943003E-3</v>
      </c>
      <c r="AE300" s="5">
        <f t="shared" si="358"/>
        <v>7.1726100690031021E-3</v>
      </c>
      <c r="AF300" s="5">
        <f t="shared" si="359"/>
        <v>3.7324322424091018E-3</v>
      </c>
      <c r="AG300" s="5">
        <f t="shared" si="360"/>
        <v>1.2948378447225674E-3</v>
      </c>
      <c r="AH300" s="5">
        <f t="shared" si="361"/>
        <v>5.8338968632350458E-3</v>
      </c>
      <c r="AI300" s="5">
        <f t="shared" si="362"/>
        <v>6.3299006772841362E-3</v>
      </c>
      <c r="AJ300" s="5">
        <f t="shared" si="363"/>
        <v>3.4340376187301696E-3</v>
      </c>
      <c r="AK300" s="5">
        <f t="shared" si="364"/>
        <v>1.242000990544624E-3</v>
      </c>
      <c r="AL300" s="5">
        <f t="shared" si="365"/>
        <v>1.5217487223190265E-5</v>
      </c>
      <c r="AM300" s="5">
        <f t="shared" si="366"/>
        <v>1.495549042792761E-3</v>
      </c>
      <c r="AN300" s="5">
        <f t="shared" si="367"/>
        <v>1.5564865268633237E-3</v>
      </c>
      <c r="AO300" s="5">
        <f t="shared" si="368"/>
        <v>8.099534816267338E-4</v>
      </c>
      <c r="AP300" s="5">
        <f t="shared" si="369"/>
        <v>2.8098525367956242E-4</v>
      </c>
      <c r="AQ300" s="5">
        <f t="shared" si="370"/>
        <v>7.3108562321502518E-5</v>
      </c>
      <c r="AR300" s="5">
        <f t="shared" si="371"/>
        <v>1.2143208423013691E-3</v>
      </c>
      <c r="AS300" s="5">
        <f t="shared" si="372"/>
        <v>1.3175636289636599E-3</v>
      </c>
      <c r="AT300" s="5">
        <f t="shared" si="373"/>
        <v>7.1479211090451497E-4</v>
      </c>
      <c r="AU300" s="5">
        <f t="shared" si="374"/>
        <v>2.5852148646675826E-4</v>
      </c>
      <c r="AV300" s="5">
        <f t="shared" si="375"/>
        <v>7.0125311204550516E-5</v>
      </c>
      <c r="AW300" s="5">
        <f t="shared" si="376"/>
        <v>4.7733502245416663E-7</v>
      </c>
      <c r="AX300" s="5">
        <f t="shared" si="377"/>
        <v>2.7045035593458708E-4</v>
      </c>
      <c r="AY300" s="5">
        <f t="shared" si="378"/>
        <v>2.8147009770505181E-4</v>
      </c>
      <c r="AZ300" s="5">
        <f t="shared" si="379"/>
        <v>1.4646942435759519E-4</v>
      </c>
      <c r="BA300" s="5">
        <f t="shared" si="380"/>
        <v>5.0812484041379733E-5</v>
      </c>
      <c r="BB300" s="5">
        <f t="shared" si="381"/>
        <v>1.3220721043553332E-5</v>
      </c>
      <c r="BC300" s="5">
        <f t="shared" si="382"/>
        <v>2.7518822306599115E-6</v>
      </c>
      <c r="BD300" s="5">
        <f t="shared" si="383"/>
        <v>2.1063323861337166E-4</v>
      </c>
      <c r="BE300" s="5">
        <f t="shared" si="384"/>
        <v>2.2854148967899139E-4</v>
      </c>
      <c r="BF300" s="5">
        <f t="shared" si="385"/>
        <v>1.2398615918488923E-4</v>
      </c>
      <c r="BG300" s="5">
        <f t="shared" si="386"/>
        <v>4.4842529295994805E-5</v>
      </c>
      <c r="BH300" s="5">
        <f t="shared" si="387"/>
        <v>1.2163771627102856E-5</v>
      </c>
      <c r="BI300" s="5">
        <f t="shared" si="388"/>
        <v>2.639589559628656E-6</v>
      </c>
      <c r="BJ300" s="8">
        <f t="shared" si="389"/>
        <v>0.36252954451146296</v>
      </c>
      <c r="BK300" s="8">
        <f t="shared" si="390"/>
        <v>0.29755747635878482</v>
      </c>
      <c r="BL300" s="8">
        <f t="shared" si="391"/>
        <v>0.31752874693841088</v>
      </c>
      <c r="BM300" s="8">
        <f t="shared" si="392"/>
        <v>0.35707828148064014</v>
      </c>
      <c r="BN300" s="8">
        <f t="shared" si="393"/>
        <v>0.64267847722913407</v>
      </c>
    </row>
    <row r="301" spans="1:66" x14ac:dyDescent="0.25">
      <c r="A301" t="s">
        <v>86</v>
      </c>
      <c r="B301" t="s">
        <v>287</v>
      </c>
      <c r="C301" t="s">
        <v>121</v>
      </c>
      <c r="D301" t="s">
        <v>499</v>
      </c>
      <c r="E301">
        <f>VLOOKUP(A301,home!$A$2:$E$405,3,FALSE)</f>
        <v>1.2903</v>
      </c>
      <c r="F301">
        <f>VLOOKUP(B301,home!$B$2:$E$405,3,FALSE)</f>
        <v>0.64580000000000004</v>
      </c>
      <c r="G301">
        <f>VLOOKUP(C301,away!$B$2:$E$405,4,FALSE)</f>
        <v>1.0334000000000001</v>
      </c>
      <c r="H301">
        <f>VLOOKUP(A301,away!$A$2:$E$405,3,FALSE)</f>
        <v>1.121</v>
      </c>
      <c r="I301">
        <f>VLOOKUP(C301,away!$B$2:$E$405,3,FALSE)</f>
        <v>1.0407</v>
      </c>
      <c r="J301">
        <f>VLOOKUP(B301,home!$B$2:$E$405,4,FALSE)</f>
        <v>1.0407</v>
      </c>
      <c r="K301" s="3">
        <f t="shared" si="338"/>
        <v>0.86110714971600011</v>
      </c>
      <c r="L301" s="3">
        <f t="shared" si="339"/>
        <v>1.2141063252899997</v>
      </c>
      <c r="M301" s="5">
        <f t="shared" si="340"/>
        <v>0.1255296271947835</v>
      </c>
      <c r="N301" s="5">
        <f t="shared" si="341"/>
        <v>0.10809445947861211</v>
      </c>
      <c r="O301" s="5">
        <f t="shared" si="342"/>
        <v>0.15240631438848223</v>
      </c>
      <c r="P301" s="5">
        <f t="shared" si="343"/>
        <v>0.13123816698178653</v>
      </c>
      <c r="Q301" s="5">
        <f t="shared" si="344"/>
        <v>4.654045595085967E-2</v>
      </c>
      <c r="R301" s="5">
        <f t="shared" si="345"/>
        <v>9.2518735156596296E-2</v>
      </c>
      <c r="S301" s="5">
        <f t="shared" si="346"/>
        <v>3.4301576563303585E-2</v>
      </c>
      <c r="T301" s="5">
        <f t="shared" si="347"/>
        <v>5.6505061951819341E-2</v>
      </c>
      <c r="U301" s="5">
        <f t="shared" si="348"/>
        <v>7.9668544326026131E-2</v>
      </c>
      <c r="V301" s="5">
        <f t="shared" si="349"/>
        <v>3.9846069572512148E-3</v>
      </c>
      <c r="W301" s="5">
        <f t="shared" si="350"/>
        <v>1.3358773123442609E-2</v>
      </c>
      <c r="X301" s="5">
        <f t="shared" si="351"/>
        <v>1.6218970947285718E-2</v>
      </c>
      <c r="Y301" s="5">
        <f t="shared" si="352"/>
        <v>9.845777608397166E-3</v>
      </c>
      <c r="Z301" s="5">
        <f t="shared" si="353"/>
        <v>3.744252718715127E-2</v>
      </c>
      <c r="AA301" s="5">
        <f t="shared" si="354"/>
        <v>3.2242027864291672E-2</v>
      </c>
      <c r="AB301" s="5">
        <f t="shared" si="355"/>
        <v>1.3881920357642028E-2</v>
      </c>
      <c r="AC301" s="5">
        <f t="shared" si="356"/>
        <v>2.6036309360712336E-4</v>
      </c>
      <c r="AD301" s="5">
        <f t="shared" si="357"/>
        <v>2.8758337620075928E-3</v>
      </c>
      <c r="AE301" s="5">
        <f t="shared" si="358"/>
        <v>3.4915679609359542E-3</v>
      </c>
      <c r="AF301" s="5">
        <f t="shared" si="359"/>
        <v>2.1195673732761246E-3</v>
      </c>
      <c r="AG301" s="5">
        <f t="shared" si="360"/>
        <v>8.577933849242841E-4</v>
      </c>
      <c r="AH301" s="5">
        <f t="shared" si="361"/>
        <v>1.136480227319079E-2</v>
      </c>
      <c r="AI301" s="5">
        <f t="shared" si="362"/>
        <v>9.7863124925532397E-3</v>
      </c>
      <c r="AJ301" s="5">
        <f t="shared" si="363"/>
        <v>4.2135318283463025E-3</v>
      </c>
      <c r="AK301" s="5">
        <f t="shared" si="364"/>
        <v>1.2094341276483104E-3</v>
      </c>
      <c r="AL301" s="5">
        <f t="shared" si="365"/>
        <v>1.0888130847926589E-5</v>
      </c>
      <c r="AM301" s="5">
        <f t="shared" si="366"/>
        <v>4.9528020277188019E-4</v>
      </c>
      <c r="AN301" s="5">
        <f t="shared" si="367"/>
        <v>6.0132282697625348E-4</v>
      </c>
      <c r="AO301" s="5">
        <f t="shared" si="368"/>
        <v>3.6503492388656678E-4</v>
      </c>
      <c r="AP301" s="5">
        <f t="shared" si="369"/>
        <v>1.4773040334747808E-4</v>
      </c>
      <c r="AQ301" s="5">
        <f t="shared" si="370"/>
        <v>4.4840104285454042E-5</v>
      </c>
      <c r="AR301" s="5">
        <f t="shared" si="371"/>
        <v>2.7596156651102199E-3</v>
      </c>
      <c r="AS301" s="5">
        <f t="shared" si="372"/>
        <v>2.3763247796946851E-3</v>
      </c>
      <c r="AT301" s="5">
        <f t="shared" si="373"/>
        <v>1.0231351289211961E-3</v>
      </c>
      <c r="AU301" s="5">
        <f t="shared" si="374"/>
        <v>2.9367632487988117E-4</v>
      </c>
      <c r="AV301" s="5">
        <f t="shared" si="375"/>
        <v>6.3221695764096114E-5</v>
      </c>
      <c r="AW301" s="5">
        <f t="shared" si="376"/>
        <v>3.1620209823331986E-7</v>
      </c>
      <c r="AX301" s="5">
        <f t="shared" si="377"/>
        <v>7.1081553953276024E-5</v>
      </c>
      <c r="AY301" s="5">
        <f t="shared" si="378"/>
        <v>8.6300564266114814E-5</v>
      </c>
      <c r="AZ301" s="5">
        <f t="shared" si="379"/>
        <v>5.2389030475793068E-5</v>
      </c>
      <c r="BA301" s="5">
        <f t="shared" si="380"/>
        <v>2.1201951092156972E-5</v>
      </c>
      <c r="BB301" s="5">
        <f t="shared" si="381"/>
        <v>6.4353557323692523E-6</v>
      </c>
      <c r="BC301" s="5">
        <f t="shared" si="382"/>
        <v>1.5626412200321528E-6</v>
      </c>
      <c r="BD301" s="5">
        <f t="shared" si="383"/>
        <v>5.5841113906328127E-4</v>
      </c>
      <c r="BE301" s="5">
        <f t="shared" si="384"/>
        <v>4.8085182432844716E-4</v>
      </c>
      <c r="BF301" s="5">
        <f t="shared" si="385"/>
        <v>2.0703247194160394E-4</v>
      </c>
      <c r="BG301" s="5">
        <f t="shared" si="386"/>
        <v>5.9425713937430782E-5</v>
      </c>
      <c r="BH301" s="5">
        <f t="shared" si="387"/>
        <v>1.2792976787124847E-5</v>
      </c>
      <c r="BI301" s="5">
        <f t="shared" si="388"/>
        <v>2.2032247555088068E-6</v>
      </c>
      <c r="BJ301" s="8">
        <f t="shared" si="389"/>
        <v>0.2618014410995681</v>
      </c>
      <c r="BK301" s="8">
        <f t="shared" si="390"/>
        <v>0.29541152948584598</v>
      </c>
      <c r="BL301" s="8">
        <f t="shared" si="391"/>
        <v>0.4051283137599605</v>
      </c>
      <c r="BM301" s="8">
        <f t="shared" si="392"/>
        <v>0.34337006801923764</v>
      </c>
      <c r="BN301" s="8">
        <f t="shared" si="393"/>
        <v>0.65632775915112029</v>
      </c>
    </row>
    <row r="302" spans="1:66" x14ac:dyDescent="0.25">
      <c r="A302" t="s">
        <v>86</v>
      </c>
      <c r="B302" t="s">
        <v>92</v>
      </c>
      <c r="C302" t="s">
        <v>118</v>
      </c>
      <c r="D302" t="s">
        <v>499</v>
      </c>
      <c r="E302">
        <f>VLOOKUP(A302,home!$A$2:$E$405,3,FALSE)</f>
        <v>1.2903</v>
      </c>
      <c r="F302">
        <f>VLOOKUP(B302,home!$B$2:$E$405,3,FALSE)</f>
        <v>1.6792</v>
      </c>
      <c r="G302">
        <f>VLOOKUP(C302,away!$B$2:$E$405,4,FALSE)</f>
        <v>1.8084</v>
      </c>
      <c r="H302">
        <f>VLOOKUP(A302,away!$A$2:$E$405,3,FALSE)</f>
        <v>1.121</v>
      </c>
      <c r="I302">
        <f>VLOOKUP(C302,away!$B$2:$E$405,3,FALSE)</f>
        <v>0.8921</v>
      </c>
      <c r="J302">
        <f>VLOOKUP(B302,home!$B$2:$E$405,4,FALSE)</f>
        <v>1.1894</v>
      </c>
      <c r="K302" s="3">
        <f t="shared" si="338"/>
        <v>3.9182092107839996</v>
      </c>
      <c r="L302" s="3">
        <f t="shared" si="339"/>
        <v>1.1894524525400001</v>
      </c>
      <c r="M302" s="5">
        <f t="shared" si="340"/>
        <v>6.0502138326518802E-3</v>
      </c>
      <c r="N302" s="5">
        <f t="shared" si="341"/>
        <v>2.370600356630936E-2</v>
      </c>
      <c r="O302" s="5">
        <f t="shared" si="342"/>
        <v>7.1964416816392126E-3</v>
      </c>
      <c r="P302" s="5">
        <f t="shared" si="343"/>
        <v>2.8197164081868658E-2</v>
      </c>
      <c r="Q302" s="5">
        <f t="shared" si="344"/>
        <v>4.6442540762195852E-2</v>
      </c>
      <c r="R302" s="5">
        <f t="shared" si="345"/>
        <v>4.2799126038934234E-3</v>
      </c>
      <c r="S302" s="5">
        <f t="shared" si="346"/>
        <v>3.2853386849276509E-2</v>
      </c>
      <c r="T302" s="5">
        <f t="shared" si="347"/>
        <v>5.5241194011782783E-2</v>
      </c>
      <c r="U302" s="5">
        <f t="shared" si="348"/>
        <v>1.676959298592574E-2</v>
      </c>
      <c r="V302" s="5">
        <f t="shared" si="349"/>
        <v>1.7012664809275851E-2</v>
      </c>
      <c r="W302" s="5">
        <f t="shared" si="350"/>
        <v>6.0657196995549043E-2</v>
      </c>
      <c r="X302" s="5">
        <f t="shared" si="351"/>
        <v>7.2148851730557725E-2</v>
      </c>
      <c r="Y302" s="5">
        <f t="shared" si="352"/>
        <v>4.2908814319428376E-2</v>
      </c>
      <c r="Z302" s="5">
        <f t="shared" si="353"/>
        <v>1.6969175144526301E-3</v>
      </c>
      <c r="AA302" s="5">
        <f t="shared" si="354"/>
        <v>6.6488778350689863E-3</v>
      </c>
      <c r="AB302" s="5">
        <f t="shared" si="355"/>
        <v>1.3025847187372444E-2</v>
      </c>
      <c r="AC302" s="5">
        <f t="shared" si="356"/>
        <v>4.9554953176622054E-3</v>
      </c>
      <c r="AD302" s="5">
        <f t="shared" si="357"/>
        <v>5.9416896992074954E-2</v>
      </c>
      <c r="AE302" s="5">
        <f t="shared" si="358"/>
        <v>7.0673573849540108E-2</v>
      </c>
      <c r="AF302" s="5">
        <f t="shared" si="359"/>
        <v>4.2031427872551159E-2</v>
      </c>
      <c r="AG302" s="5">
        <f t="shared" si="360"/>
        <v>1.6664794988921365E-2</v>
      </c>
      <c r="AH302" s="5">
        <f t="shared" si="361"/>
        <v>5.0460067483094049E-4</v>
      </c>
      <c r="AI302" s="5">
        <f t="shared" si="362"/>
        <v>1.9771310118904127E-3</v>
      </c>
      <c r="AJ302" s="5">
        <f t="shared" si="363"/>
        <v>3.8734064708578534E-3</v>
      </c>
      <c r="AK302" s="5">
        <f t="shared" si="364"/>
        <v>5.0589389704085285E-3</v>
      </c>
      <c r="AL302" s="5">
        <f t="shared" si="365"/>
        <v>9.2380810625205514E-4</v>
      </c>
      <c r="AM302" s="5">
        <f t="shared" si="366"/>
        <v>4.6561566614110442E-2</v>
      </c>
      <c r="AN302" s="5">
        <f t="shared" si="367"/>
        <v>5.5382769603258254E-2</v>
      </c>
      <c r="AO302" s="5">
        <f t="shared" si="368"/>
        <v>3.2937585566526657E-2</v>
      </c>
      <c r="AP302" s="5">
        <f t="shared" si="369"/>
        <v>1.3059230644283748E-2</v>
      </c>
      <c r="AQ302" s="5">
        <f t="shared" si="370"/>
        <v>3.883333479532207E-3</v>
      </c>
      <c r="AR302" s="5">
        <f t="shared" si="371"/>
        <v>1.2003970204620023E-4</v>
      </c>
      <c r="AS302" s="5">
        <f t="shared" si="372"/>
        <v>4.7034066621718865E-4</v>
      </c>
      <c r="AT302" s="5">
        <f t="shared" si="373"/>
        <v>9.2144656528923602E-4</v>
      </c>
      <c r="AU302" s="5">
        <f t="shared" si="374"/>
        <v>1.2034734731205213E-3</v>
      </c>
      <c r="AV302" s="5">
        <f t="shared" si="375"/>
        <v>1.1788652118287593E-3</v>
      </c>
      <c r="AW302" s="5">
        <f t="shared" si="376"/>
        <v>1.1959526221650569E-4</v>
      </c>
      <c r="AX302" s="5">
        <f t="shared" si="377"/>
        <v>3.0406326529323364E-2</v>
      </c>
      <c r="AY302" s="5">
        <f t="shared" si="378"/>
        <v>3.6166879663035743E-2</v>
      </c>
      <c r="AZ302" s="5">
        <f t="shared" si="379"/>
        <v>2.1509391857958467E-2</v>
      </c>
      <c r="BA302" s="5">
        <f t="shared" si="380"/>
        <v>8.5281329660308689E-3</v>
      </c>
      <c r="BB302" s="5">
        <f t="shared" si="381"/>
        <v>2.5359521680081605E-3</v>
      </c>
      <c r="BC302" s="5">
        <f t="shared" si="382"/>
        <v>6.0327890515228728E-4</v>
      </c>
      <c r="BD302" s="5">
        <f t="shared" si="383"/>
        <v>2.3796919666837287E-5</v>
      </c>
      <c r="BE302" s="5">
        <f t="shared" si="384"/>
        <v>9.3241309826888751E-5</v>
      </c>
      <c r="BF302" s="5">
        <f t="shared" si="385"/>
        <v>1.8266947949464014E-4</v>
      </c>
      <c r="BG302" s="5">
        <f t="shared" si="386"/>
        <v>2.3857907902833929E-4</v>
      </c>
      <c r="BH302" s="5">
        <f t="shared" si="387"/>
        <v>2.3370068623730072E-4</v>
      </c>
      <c r="BI302" s="5">
        <f t="shared" si="388"/>
        <v>1.8313763627630665E-4</v>
      </c>
      <c r="BJ302" s="8">
        <f t="shared" si="389"/>
        <v>0.741465743086131</v>
      </c>
      <c r="BK302" s="8">
        <f t="shared" si="390"/>
        <v>0.1261596126600229</v>
      </c>
      <c r="BL302" s="8">
        <f t="shared" si="391"/>
        <v>6.4184040150919774E-2</v>
      </c>
      <c r="BM302" s="8">
        <f t="shared" si="392"/>
        <v>0.78158675248214882</v>
      </c>
      <c r="BN302" s="8">
        <f t="shared" si="393"/>
        <v>0.11587227652855839</v>
      </c>
    </row>
    <row r="303" spans="1:66" x14ac:dyDescent="0.25">
      <c r="A303" t="s">
        <v>86</v>
      </c>
      <c r="B303" t="s">
        <v>78</v>
      </c>
      <c r="C303" t="s">
        <v>95</v>
      </c>
      <c r="D303" t="s">
        <v>499</v>
      </c>
      <c r="E303">
        <f>VLOOKUP(A303,home!$A$2:$E$405,3,FALSE)</f>
        <v>1.2903</v>
      </c>
      <c r="F303">
        <f>VLOOKUP(B303,home!$B$2:$E$405,3,FALSE)</f>
        <v>0.62</v>
      </c>
      <c r="G303">
        <f>VLOOKUP(C303,away!$B$2:$E$405,4,FALSE)</f>
        <v>1.0334000000000001</v>
      </c>
      <c r="H303">
        <f>VLOOKUP(A303,away!$A$2:$E$405,3,FALSE)</f>
        <v>1.121</v>
      </c>
      <c r="I303">
        <f>VLOOKUP(C303,away!$B$2:$E$405,3,FALSE)</f>
        <v>0.8921</v>
      </c>
      <c r="J303">
        <f>VLOOKUP(B303,home!$B$2:$E$405,4,FALSE)</f>
        <v>0.8921</v>
      </c>
      <c r="K303" s="3">
        <f t="shared" si="338"/>
        <v>0.8267055324</v>
      </c>
      <c r="L303" s="3">
        <f t="shared" si="339"/>
        <v>0.89213934160999997</v>
      </c>
      <c r="M303" s="5">
        <f t="shared" si="340"/>
        <v>0.17927311138430529</v>
      </c>
      <c r="N303" s="5">
        <f t="shared" si="341"/>
        <v>0.14820607299196661</v>
      </c>
      <c r="O303" s="5">
        <f t="shared" si="342"/>
        <v>0.15993659555877032</v>
      </c>
      <c r="P303" s="5">
        <f t="shared" si="343"/>
        <v>0.13222046838165669</v>
      </c>
      <c r="Q303" s="5">
        <f t="shared" si="344"/>
        <v>6.12613902388685E-2</v>
      </c>
      <c r="R303" s="5">
        <f t="shared" si="345"/>
        <v>7.1342864530573105E-2</v>
      </c>
      <c r="S303" s="5">
        <f t="shared" si="346"/>
        <v>2.4379356340823766E-2</v>
      </c>
      <c r="T303" s="5">
        <f t="shared" si="347"/>
        <v>5.4653696353817421E-2</v>
      </c>
      <c r="U303" s="5">
        <f t="shared" si="348"/>
        <v>5.8979540804688514E-2</v>
      </c>
      <c r="V303" s="5">
        <f t="shared" si="349"/>
        <v>1.9978517626828944E-3</v>
      </c>
      <c r="W303" s="5">
        <f t="shared" si="350"/>
        <v>1.6881710077662652E-2</v>
      </c>
      <c r="X303" s="5">
        <f t="shared" si="351"/>
        <v>1.506083771393686E-2</v>
      </c>
      <c r="Y303" s="5">
        <f t="shared" si="352"/>
        <v>6.7181829211033434E-3</v>
      </c>
      <c r="Z303" s="5">
        <f t="shared" si="353"/>
        <v>2.1215925396958969E-2</v>
      </c>
      <c r="AA303" s="5">
        <f t="shared" si="354"/>
        <v>1.7539322900651647E-2</v>
      </c>
      <c r="AB303" s="5">
        <f t="shared" si="355"/>
        <v>7.2499276382593644E-3</v>
      </c>
      <c r="AC303" s="5">
        <f t="shared" si="356"/>
        <v>9.2093040954138519E-5</v>
      </c>
      <c r="AD303" s="5">
        <f t="shared" si="357"/>
        <v>3.4890507793941357E-3</v>
      </c>
      <c r="AE303" s="5">
        <f t="shared" si="358"/>
        <v>3.1127194651725414E-3</v>
      </c>
      <c r="AF303" s="5">
        <f t="shared" si="359"/>
        <v>1.3884897471378313E-3</v>
      </c>
      <c r="AG303" s="5">
        <f t="shared" si="360"/>
        <v>4.1290877628126006E-4</v>
      </c>
      <c r="AH303" s="5">
        <f t="shared" si="361"/>
        <v>4.7318904288224627E-3</v>
      </c>
      <c r="AI303" s="5">
        <f t="shared" si="362"/>
        <v>3.9118799962181384E-3</v>
      </c>
      <c r="AJ303" s="5">
        <f t="shared" si="363"/>
        <v>1.6169864174792128E-3</v>
      </c>
      <c r="AK303" s="5">
        <f t="shared" si="364"/>
        <v>4.4559053904857384E-4</v>
      </c>
      <c r="AL303" s="5">
        <f t="shared" si="365"/>
        <v>2.7168792722171297E-6</v>
      </c>
      <c r="AM303" s="5">
        <f t="shared" si="366"/>
        <v>5.7688351642993304E-4</v>
      </c>
      <c r="AN303" s="5">
        <f t="shared" si="367"/>
        <v>5.1466048053346199E-4</v>
      </c>
      <c r="AO303" s="5">
        <f t="shared" si="368"/>
        <v>2.2957443112790453E-4</v>
      </c>
      <c r="AP303" s="5">
        <f t="shared" si="369"/>
        <v>6.827079394564635E-5</v>
      </c>
      <c r="AQ303" s="5">
        <f t="shared" si="370"/>
        <v>1.5226765290465225E-5</v>
      </c>
      <c r="AR303" s="5">
        <f t="shared" si="371"/>
        <v>8.4430112234806657E-4</v>
      </c>
      <c r="AS303" s="5">
        <f t="shared" si="372"/>
        <v>6.9798840885667592E-4</v>
      </c>
      <c r="AT303" s="5">
        <f t="shared" si="373"/>
        <v>2.8851543957644353E-4</v>
      </c>
      <c r="AU303" s="5">
        <f t="shared" si="374"/>
        <v>7.9505770026887934E-5</v>
      </c>
      <c r="AV303" s="5">
        <f t="shared" si="375"/>
        <v>1.6431964984737583E-5</v>
      </c>
      <c r="AW303" s="5">
        <f t="shared" si="376"/>
        <v>5.5661047477148029E-8</v>
      </c>
      <c r="AX303" s="5">
        <f t="shared" si="377"/>
        <v>7.9485465763831951E-5</v>
      </c>
      <c r="AY303" s="5">
        <f t="shared" si="378"/>
        <v>7.0912111094109228E-5</v>
      </c>
      <c r="AZ303" s="5">
        <f t="shared" si="379"/>
        <v>3.1631742051836891E-5</v>
      </c>
      <c r="BA303" s="5">
        <f t="shared" si="380"/>
        <v>9.4066405093677065E-6</v>
      </c>
      <c r="BB303" s="5">
        <f t="shared" si="381"/>
        <v>2.0980085176973147E-6</v>
      </c>
      <c r="BC303" s="5">
        <f t="shared" si="382"/>
        <v>3.7434318753413095E-7</v>
      </c>
      <c r="BD303" s="5">
        <f t="shared" si="383"/>
        <v>1.2553904123536463E-4</v>
      </c>
      <c r="BE303" s="5">
        <f t="shared" si="384"/>
        <v>1.0378381992146768E-4</v>
      </c>
      <c r="BF303" s="5">
        <f t="shared" si="385"/>
        <v>4.289932905134132E-5</v>
      </c>
      <c r="BG303" s="5">
        <f t="shared" si="386"/>
        <v>1.1821704220997306E-5</v>
      </c>
      <c r="BH303" s="5">
        <f t="shared" si="387"/>
        <v>2.4432670704737258E-6</v>
      </c>
      <c r="BI303" s="5">
        <f t="shared" si="388"/>
        <v>4.0397248085827411E-7</v>
      </c>
      <c r="BJ303" s="8">
        <f t="shared" si="389"/>
        <v>0.31278358336379297</v>
      </c>
      <c r="BK303" s="8">
        <f t="shared" si="390"/>
        <v>0.33803650990078915</v>
      </c>
      <c r="BL303" s="8">
        <f t="shared" si="391"/>
        <v>0.3279682326542846</v>
      </c>
      <c r="BM303" s="8">
        <f t="shared" si="392"/>
        <v>0.24769289177963852</v>
      </c>
      <c r="BN303" s="8">
        <f t="shared" si="393"/>
        <v>0.75224050308614043</v>
      </c>
    </row>
    <row r="304" spans="1:66" x14ac:dyDescent="0.25">
      <c r="A304" t="s">
        <v>86</v>
      </c>
      <c r="B304" t="s">
        <v>99</v>
      </c>
      <c r="C304" t="s">
        <v>101</v>
      </c>
      <c r="D304" t="s">
        <v>499</v>
      </c>
      <c r="E304">
        <f>VLOOKUP(A304,home!$A$2:$E$405,3,FALSE)</f>
        <v>1.2903</v>
      </c>
      <c r="F304">
        <f>VLOOKUP(B304,home!$B$2:$E$405,3,FALSE)</f>
        <v>0.9042</v>
      </c>
      <c r="G304">
        <f>VLOOKUP(C304,away!$B$2:$E$405,4,FALSE)</f>
        <v>0.9042</v>
      </c>
      <c r="H304">
        <f>VLOOKUP(A304,away!$A$2:$E$405,3,FALSE)</f>
        <v>1.121</v>
      </c>
      <c r="I304">
        <f>VLOOKUP(C304,away!$B$2:$E$405,3,FALSE)</f>
        <v>1.0407</v>
      </c>
      <c r="J304">
        <f>VLOOKUP(B304,home!$B$2:$E$405,4,FALSE)</f>
        <v>1.0407</v>
      </c>
      <c r="K304" s="3">
        <f t="shared" si="338"/>
        <v>1.054920428892</v>
      </c>
      <c r="L304" s="3">
        <f t="shared" si="339"/>
        <v>1.2141063252899997</v>
      </c>
      <c r="M304" s="5">
        <f t="shared" si="340"/>
        <v>0.10341277717522365</v>
      </c>
      <c r="N304" s="5">
        <f t="shared" si="341"/>
        <v>0.10909225125059976</v>
      </c>
      <c r="O304" s="5">
        <f t="shared" si="342"/>
        <v>0.12555410688424434</v>
      </c>
      <c r="P304" s="5">
        <f t="shared" si="343"/>
        <v>0.13244959228347905</v>
      </c>
      <c r="Q304" s="5">
        <f t="shared" si="344"/>
        <v>5.7541822239038254E-2</v>
      </c>
      <c r="R304" s="5">
        <f t="shared" si="345"/>
        <v>7.6218017667148891E-2</v>
      </c>
      <c r="S304" s="5">
        <f t="shared" si="346"/>
        <v>4.2409881484797032E-2</v>
      </c>
      <c r="T304" s="5">
        <f t="shared" si="347"/>
        <v>6.9861890349129124E-2</v>
      </c>
      <c r="U304" s="5">
        <f t="shared" si="348"/>
        <v>8.0403943886726739E-2</v>
      </c>
      <c r="V304" s="5">
        <f t="shared" si="349"/>
        <v>6.0353293373175973E-3</v>
      </c>
      <c r="W304" s="5">
        <f t="shared" si="350"/>
        <v>2.023401459854449E-2</v>
      </c>
      <c r="X304" s="5">
        <f t="shared" si="351"/>
        <v>2.4566245110103063E-2</v>
      </c>
      <c r="Y304" s="5">
        <f t="shared" si="352"/>
        <v>1.4913016788400329E-2</v>
      </c>
      <c r="Z304" s="5">
        <f t="shared" si="353"/>
        <v>3.0845592450250134E-2</v>
      </c>
      <c r="AA304" s="5">
        <f t="shared" si="354"/>
        <v>3.2539645617045705E-2</v>
      </c>
      <c r="AB304" s="5">
        <f t="shared" si="355"/>
        <v>1.716336845516377E-2</v>
      </c>
      <c r="AC304" s="5">
        <f t="shared" si="356"/>
        <v>4.8312266860274159E-4</v>
      </c>
      <c r="AD304" s="5">
        <f t="shared" si="357"/>
        <v>5.3363188396258841E-3</v>
      </c>
      <c r="AE304" s="5">
        <f t="shared" si="358"/>
        <v>6.4788584569539778E-3</v>
      </c>
      <c r="AF304" s="5">
        <f t="shared" si="359"/>
        <v>3.9330115166232166E-3</v>
      </c>
      <c r="AG304" s="5">
        <f t="shared" si="360"/>
        <v>1.5916980532568871E-3</v>
      </c>
      <c r="AH304" s="5">
        <f t="shared" si="361"/>
        <v>9.3624572252915417E-3</v>
      </c>
      <c r="AI304" s="5">
        <f t="shared" si="362"/>
        <v>9.8766473915875581E-3</v>
      </c>
      <c r="AJ304" s="5">
        <f t="shared" si="363"/>
        <v>5.2095385511742986E-3</v>
      </c>
      <c r="AK304" s="5">
        <f t="shared" si="364"/>
        <v>1.8318828809114004E-3</v>
      </c>
      <c r="AL304" s="5">
        <f t="shared" si="365"/>
        <v>2.4751061610468189E-5</v>
      </c>
      <c r="AM304" s="5">
        <f t="shared" si="366"/>
        <v>1.1258783518005198E-3</v>
      </c>
      <c r="AN304" s="5">
        <f t="shared" si="367"/>
        <v>1.3669360284280908E-3</v>
      </c>
      <c r="AO304" s="5">
        <f t="shared" si="368"/>
        <v>8.2980283919066805E-4</v>
      </c>
      <c r="AP304" s="5">
        <f t="shared" si="369"/>
        <v>3.3582295860166343E-4</v>
      </c>
      <c r="AQ304" s="5">
        <f t="shared" si="370"/>
        <v>1.0193119455397038E-4</v>
      </c>
      <c r="AR304" s="5">
        <f t="shared" si="371"/>
        <v>2.2734037074967029E-3</v>
      </c>
      <c r="AS304" s="5">
        <f t="shared" si="372"/>
        <v>2.3982600141570849E-3</v>
      </c>
      <c r="AT304" s="5">
        <f t="shared" si="373"/>
        <v>1.2649867413645627E-3</v>
      </c>
      <c r="AU304" s="5">
        <f t="shared" si="374"/>
        <v>4.4482011858099947E-4</v>
      </c>
      <c r="AV304" s="5">
        <f t="shared" si="375"/>
        <v>1.1731245756831453E-4</v>
      </c>
      <c r="AW304" s="5">
        <f t="shared" si="376"/>
        <v>8.8057784552500773E-7</v>
      </c>
      <c r="AX304" s="5">
        <f t="shared" si="377"/>
        <v>1.9795201229360365E-4</v>
      </c>
      <c r="AY304" s="5">
        <f t="shared" si="378"/>
        <v>2.4033479022954801E-4</v>
      </c>
      <c r="AZ304" s="5">
        <f t="shared" si="379"/>
        <v>1.4589599450246974E-4</v>
      </c>
      <c r="BA304" s="5">
        <f t="shared" si="380"/>
        <v>5.9044416586641172E-5</v>
      </c>
      <c r="BB304" s="5">
        <f t="shared" si="381"/>
        <v>1.7921549912724715E-5</v>
      </c>
      <c r="BC304" s="5">
        <f t="shared" si="382"/>
        <v>4.3517334216079013E-6</v>
      </c>
      <c r="BD304" s="5">
        <f t="shared" si="383"/>
        <v>4.6002563686824735E-4</v>
      </c>
      <c r="BE304" s="5">
        <f t="shared" si="384"/>
        <v>4.8529044214636687E-4</v>
      </c>
      <c r="BF304" s="5">
        <f t="shared" si="385"/>
        <v>2.5597140068311681E-4</v>
      </c>
      <c r="BG304" s="5">
        <f t="shared" si="386"/>
        <v>9.0009819930906535E-5</v>
      </c>
      <c r="BH304" s="5">
        <f t="shared" si="387"/>
        <v>2.3738299461500897E-5</v>
      </c>
      <c r="BI304" s="5">
        <f t="shared" si="388"/>
        <v>5.0084034098186533E-6</v>
      </c>
      <c r="BJ304" s="8">
        <f t="shared" si="389"/>
        <v>0.31797499907179655</v>
      </c>
      <c r="BK304" s="8">
        <f t="shared" si="390"/>
        <v>0.28505578880126009</v>
      </c>
      <c r="BL304" s="8">
        <f t="shared" si="391"/>
        <v>0.36597843560096183</v>
      </c>
      <c r="BM304" s="8">
        <f t="shared" si="392"/>
        <v>0.39534679421215058</v>
      </c>
      <c r="BN304" s="8">
        <f t="shared" si="393"/>
        <v>0.6042685674997339</v>
      </c>
    </row>
    <row r="305" spans="1:66" x14ac:dyDescent="0.25">
      <c r="A305" t="s">
        <v>86</v>
      </c>
      <c r="B305" t="s">
        <v>96</v>
      </c>
      <c r="C305" t="s">
        <v>112</v>
      </c>
      <c r="D305" t="s">
        <v>499</v>
      </c>
      <c r="E305">
        <f>VLOOKUP(A305,home!$A$2:$E$405,3,FALSE)</f>
        <v>1.2903</v>
      </c>
      <c r="F305">
        <f>VLOOKUP(B305,home!$B$2:$E$405,3,FALSE)</f>
        <v>1.1625000000000001</v>
      </c>
      <c r="G305">
        <f>VLOOKUP(C305,away!$B$2:$E$405,4,FALSE)</f>
        <v>1.0334000000000001</v>
      </c>
      <c r="H305">
        <f>VLOOKUP(A305,away!$A$2:$E$405,3,FALSE)</f>
        <v>1.121</v>
      </c>
      <c r="I305">
        <f>VLOOKUP(C305,away!$B$2:$E$405,3,FALSE)</f>
        <v>0</v>
      </c>
      <c r="J305">
        <f>VLOOKUP(B305,home!$B$2:$E$405,4,FALSE)</f>
        <v>0.59470000000000001</v>
      </c>
      <c r="K305" s="3">
        <f t="shared" si="338"/>
        <v>1.5500728732500002</v>
      </c>
      <c r="L305" s="3">
        <f t="shared" si="339"/>
        <v>0</v>
      </c>
      <c r="M305" s="5">
        <f t="shared" si="340"/>
        <v>0.21223250719064321</v>
      </c>
      <c r="N305" s="5">
        <f t="shared" si="341"/>
        <v>0.32897585221805165</v>
      </c>
      <c r="O305" s="5">
        <f t="shared" si="342"/>
        <v>0</v>
      </c>
      <c r="P305" s="5">
        <f t="shared" si="343"/>
        <v>0</v>
      </c>
      <c r="Q305" s="5">
        <f t="shared" si="344"/>
        <v>0.2549682722387514</v>
      </c>
      <c r="R305" s="5">
        <f t="shared" si="345"/>
        <v>0</v>
      </c>
      <c r="S305" s="5">
        <f t="shared" si="346"/>
        <v>0</v>
      </c>
      <c r="T305" s="5">
        <f t="shared" si="347"/>
        <v>0</v>
      </c>
      <c r="U305" s="5">
        <f t="shared" si="348"/>
        <v>0</v>
      </c>
      <c r="V305" s="5">
        <f t="shared" si="349"/>
        <v>0</v>
      </c>
      <c r="W305" s="5">
        <f t="shared" si="350"/>
        <v>0.13173980077890324</v>
      </c>
      <c r="X305" s="5">
        <f t="shared" si="351"/>
        <v>0</v>
      </c>
      <c r="Y305" s="5">
        <f t="shared" si="352"/>
        <v>0</v>
      </c>
      <c r="Z305" s="5">
        <f t="shared" si="353"/>
        <v>0</v>
      </c>
      <c r="AA305" s="5">
        <f t="shared" si="354"/>
        <v>0</v>
      </c>
      <c r="AB305" s="5">
        <f t="shared" si="355"/>
        <v>0</v>
      </c>
      <c r="AC305" s="5">
        <f t="shared" si="356"/>
        <v>0</v>
      </c>
      <c r="AD305" s="5">
        <f t="shared" si="357"/>
        <v>5.1051572878684275E-2</v>
      </c>
      <c r="AE305" s="5">
        <f t="shared" si="358"/>
        <v>0</v>
      </c>
      <c r="AF305" s="5">
        <f t="shared" si="359"/>
        <v>0</v>
      </c>
      <c r="AG305" s="5">
        <f t="shared" si="360"/>
        <v>0</v>
      </c>
      <c r="AH305" s="5">
        <f t="shared" si="361"/>
        <v>0</v>
      </c>
      <c r="AI305" s="5">
        <f t="shared" si="362"/>
        <v>0</v>
      </c>
      <c r="AJ305" s="5">
        <f t="shared" si="363"/>
        <v>0</v>
      </c>
      <c r="AK305" s="5">
        <f t="shared" si="364"/>
        <v>0</v>
      </c>
      <c r="AL305" s="5">
        <f t="shared" si="365"/>
        <v>0</v>
      </c>
      <c r="AM305" s="5">
        <f t="shared" si="366"/>
        <v>1.5826731651198772E-2</v>
      </c>
      <c r="AN305" s="5">
        <f t="shared" si="367"/>
        <v>0</v>
      </c>
      <c r="AO305" s="5">
        <f t="shared" si="368"/>
        <v>0</v>
      </c>
      <c r="AP305" s="5">
        <f t="shared" si="369"/>
        <v>0</v>
      </c>
      <c r="AQ305" s="5">
        <f t="shared" si="370"/>
        <v>0</v>
      </c>
      <c r="AR305" s="5">
        <f t="shared" si="371"/>
        <v>0</v>
      </c>
      <c r="AS305" s="5">
        <f t="shared" si="372"/>
        <v>0</v>
      </c>
      <c r="AT305" s="5">
        <f t="shared" si="373"/>
        <v>0</v>
      </c>
      <c r="AU305" s="5">
        <f t="shared" si="374"/>
        <v>0</v>
      </c>
      <c r="AV305" s="5">
        <f t="shared" si="375"/>
        <v>0</v>
      </c>
      <c r="AW305" s="5">
        <f t="shared" si="376"/>
        <v>0</v>
      </c>
      <c r="AX305" s="5">
        <f t="shared" si="377"/>
        <v>4.0887645674550673E-3</v>
      </c>
      <c r="AY305" s="5">
        <f t="shared" si="378"/>
        <v>0</v>
      </c>
      <c r="AZ305" s="5">
        <f t="shared" si="379"/>
        <v>0</v>
      </c>
      <c r="BA305" s="5">
        <f t="shared" si="380"/>
        <v>0</v>
      </c>
      <c r="BB305" s="5">
        <f t="shared" si="381"/>
        <v>0</v>
      </c>
      <c r="BC305" s="5">
        <f t="shared" si="382"/>
        <v>0</v>
      </c>
      <c r="BD305" s="5">
        <f t="shared" si="383"/>
        <v>0</v>
      </c>
      <c r="BE305" s="5">
        <f t="shared" si="384"/>
        <v>0</v>
      </c>
      <c r="BF305" s="5">
        <f t="shared" si="385"/>
        <v>0</v>
      </c>
      <c r="BG305" s="5">
        <f t="shared" si="386"/>
        <v>0</v>
      </c>
      <c r="BH305" s="5">
        <f t="shared" si="387"/>
        <v>0</v>
      </c>
      <c r="BI305" s="5">
        <f t="shared" si="388"/>
        <v>0</v>
      </c>
      <c r="BJ305" s="8">
        <f t="shared" si="389"/>
        <v>0.78665099433304442</v>
      </c>
      <c r="BK305" s="8">
        <f t="shared" si="390"/>
        <v>0.21223250719064321</v>
      </c>
      <c r="BL305" s="8">
        <f t="shared" si="391"/>
        <v>0</v>
      </c>
      <c r="BM305" s="8">
        <f t="shared" si="392"/>
        <v>0.20270686987624137</v>
      </c>
      <c r="BN305" s="8">
        <f t="shared" si="393"/>
        <v>0.79617663164744623</v>
      </c>
    </row>
    <row r="306" spans="1:66" x14ac:dyDescent="0.25">
      <c r="A306" t="s">
        <v>86</v>
      </c>
      <c r="B306" t="s">
        <v>326</v>
      </c>
      <c r="C306" t="s">
        <v>126</v>
      </c>
      <c r="D306" t="s">
        <v>499</v>
      </c>
      <c r="E306">
        <f>VLOOKUP(A306,home!$A$2:$E$405,3,FALSE)</f>
        <v>1.2903</v>
      </c>
      <c r="F306">
        <f>VLOOKUP(B306,home!$B$2:$E$405,3,FALSE)</f>
        <v>0.77500000000000002</v>
      </c>
      <c r="G306">
        <f>VLOOKUP(C306,away!$B$2:$E$405,4,FALSE)</f>
        <v>0.77500000000000002</v>
      </c>
      <c r="H306">
        <f>VLOOKUP(A306,away!$A$2:$E$405,3,FALSE)</f>
        <v>1.121</v>
      </c>
      <c r="I306">
        <f>VLOOKUP(C306,away!$B$2:$E$405,3,FALSE)</f>
        <v>1.6354</v>
      </c>
      <c r="J306">
        <f>VLOOKUP(B306,home!$B$2:$E$405,4,FALSE)</f>
        <v>0.35680000000000001</v>
      </c>
      <c r="K306" s="3">
        <f t="shared" si="338"/>
        <v>0.77498643750000007</v>
      </c>
      <c r="L306" s="3">
        <f t="shared" si="339"/>
        <v>0.65411551712000005</v>
      </c>
      <c r="M306" s="5">
        <f t="shared" si="340"/>
        <v>0.23952392904425021</v>
      </c>
      <c r="N306" s="5">
        <f t="shared" si="341"/>
        <v>0.18562779646600627</v>
      </c>
      <c r="O306" s="5">
        <f t="shared" si="342"/>
        <v>0.15667631870939391</v>
      </c>
      <c r="P306" s="5">
        <f t="shared" si="343"/>
        <v>0.1214220220772078</v>
      </c>
      <c r="Q306" s="5">
        <f t="shared" si="344"/>
        <v>7.1929512342082655E-2</v>
      </c>
      <c r="R306" s="5">
        <f t="shared" si="345"/>
        <v>5.1242205616526572E-2</v>
      </c>
      <c r="S306" s="5">
        <f t="shared" si="346"/>
        <v>1.5388136275305322E-2</v>
      </c>
      <c r="T306" s="5">
        <f t="shared" si="347"/>
        <v>4.7050210161830815E-2</v>
      </c>
      <c r="U306" s="5">
        <f t="shared" si="348"/>
        <v>3.9712014380394421E-2</v>
      </c>
      <c r="V306" s="5">
        <f t="shared" si="349"/>
        <v>8.6674644343364316E-4</v>
      </c>
      <c r="W306" s="5">
        <f t="shared" si="350"/>
        <v>1.8581465507034309E-2</v>
      </c>
      <c r="X306" s="5">
        <f t="shared" si="351"/>
        <v>1.2154424918981188E-2</v>
      </c>
      <c r="Y306" s="5">
        <f t="shared" si="352"/>
        <v>3.9751989705877977E-3</v>
      </c>
      <c r="Z306" s="5">
        <f t="shared" si="353"/>
        <v>1.1172773941741218E-2</v>
      </c>
      <c r="AA306" s="5">
        <f t="shared" si="354"/>
        <v>8.6587482741028593E-3</v>
      </c>
      <c r="AB306" s="5">
        <f t="shared" si="355"/>
        <v>3.3552062390781248E-3</v>
      </c>
      <c r="AC306" s="5">
        <f t="shared" si="356"/>
        <v>2.7461271356550565E-5</v>
      </c>
      <c r="AD306" s="5">
        <f t="shared" si="357"/>
        <v>3.6000959392064112E-3</v>
      </c>
      <c r="AE306" s="5">
        <f t="shared" si="358"/>
        <v>2.3548786169556137E-3</v>
      </c>
      <c r="AF306" s="5">
        <f t="shared" si="359"/>
        <v>7.7018132214237592E-4</v>
      </c>
      <c r="AG306" s="5">
        <f t="shared" si="360"/>
        <v>1.6792918460310855E-4</v>
      </c>
      <c r="AH306" s="5">
        <f t="shared" si="361"/>
        <v>1.8270712011417291E-3</v>
      </c>
      <c r="AI306" s="5">
        <f t="shared" si="362"/>
        <v>1.4159554012316746E-3</v>
      </c>
      <c r="AJ306" s="5">
        <f t="shared" si="363"/>
        <v>5.4867311602970934E-4</v>
      </c>
      <c r="AK306" s="5">
        <f t="shared" si="364"/>
        <v>1.4173807451462955E-4</v>
      </c>
      <c r="AL306" s="5">
        <f t="shared" si="365"/>
        <v>5.5683841029632961E-7</v>
      </c>
      <c r="AM306" s="5">
        <f t="shared" si="366"/>
        <v>5.5800510531675888E-4</v>
      </c>
      <c r="AN306" s="5">
        <f t="shared" si="367"/>
        <v>3.6499979801987183E-4</v>
      </c>
      <c r="AO306" s="5">
        <f t="shared" si="368"/>
        <v>1.1937601581523201E-4</v>
      </c>
      <c r="AP306" s="5">
        <f t="shared" si="369"/>
        <v>2.6028568105568602E-5</v>
      </c>
      <c r="AQ306" s="5">
        <f t="shared" si="370"/>
        <v>4.2564225715667856E-6</v>
      </c>
      <c r="AR306" s="5">
        <f t="shared" si="371"/>
        <v>2.3902312470997636E-4</v>
      </c>
      <c r="AS306" s="5">
        <f t="shared" si="372"/>
        <v>1.852396798991028E-4</v>
      </c>
      <c r="AT306" s="5">
        <f t="shared" si="373"/>
        <v>7.1779119804323029E-5</v>
      </c>
      <c r="AU306" s="5">
        <f t="shared" si="374"/>
        <v>1.8542614781346002E-5</v>
      </c>
      <c r="AV306" s="5">
        <f t="shared" si="375"/>
        <v>3.5925687428325436E-6</v>
      </c>
      <c r="AW306" s="5">
        <f t="shared" si="376"/>
        <v>7.8410683245981817E-9</v>
      </c>
      <c r="AX306" s="5">
        <f t="shared" si="377"/>
        <v>7.2074398112707868E-5</v>
      </c>
      <c r="AY306" s="5">
        <f t="shared" si="378"/>
        <v>4.714498219260666E-5</v>
      </c>
      <c r="AZ306" s="5">
        <f t="shared" si="379"/>
        <v>1.5419132203265048E-5</v>
      </c>
      <c r="BA306" s="5">
        <f t="shared" si="380"/>
        <v>3.3619645448934549E-6</v>
      </c>
      <c r="BB306" s="5">
        <f t="shared" si="381"/>
        <v>5.4977829420552179E-7</v>
      </c>
      <c r="BC306" s="5">
        <f t="shared" si="382"/>
        <v>7.1923702643119288E-8</v>
      </c>
      <c r="BD306" s="5">
        <f t="shared" si="383"/>
        <v>2.605812247055074E-5</v>
      </c>
      <c r="BE306" s="5">
        <f t="shared" si="384"/>
        <v>2.019469150139082E-5</v>
      </c>
      <c r="BF306" s="5">
        <f t="shared" si="385"/>
        <v>7.8253060115371995E-6</v>
      </c>
      <c r="BG306" s="5">
        <f t="shared" si="386"/>
        <v>2.0215020094095163E-6</v>
      </c>
      <c r="BH306" s="5">
        <f t="shared" si="387"/>
        <v>3.9165916016784299E-7</v>
      </c>
      <c r="BI306" s="5">
        <f t="shared" si="388"/>
        <v>6.0706107450543739E-8</v>
      </c>
      <c r="BJ306" s="8">
        <f t="shared" si="389"/>
        <v>0.3474229815183098</v>
      </c>
      <c r="BK306" s="8">
        <f t="shared" si="390"/>
        <v>0.37727599693215641</v>
      </c>
      <c r="BL306" s="8">
        <f t="shared" si="391"/>
        <v>0.26415266010761163</v>
      </c>
      <c r="BM306" s="8">
        <f t="shared" si="392"/>
        <v>0.17355549110322752</v>
      </c>
      <c r="BN306" s="8">
        <f t="shared" si="393"/>
        <v>0.82642178425546742</v>
      </c>
    </row>
    <row r="307" spans="1:66" x14ac:dyDescent="0.25">
      <c r="A307" t="s">
        <v>86</v>
      </c>
      <c r="B307" t="s">
        <v>330</v>
      </c>
      <c r="C307" t="s">
        <v>313</v>
      </c>
      <c r="D307" t="s">
        <v>499</v>
      </c>
      <c r="E307">
        <f>VLOOKUP(A307,home!$A$2:$E$405,3,FALSE)</f>
        <v>1.2903</v>
      </c>
      <c r="F307">
        <f>VLOOKUP(B307,home!$B$2:$E$405,3,FALSE)</f>
        <v>0.46500000000000002</v>
      </c>
      <c r="G307">
        <f>VLOOKUP(C307,away!$B$2:$E$405,4,FALSE)</f>
        <v>1.24</v>
      </c>
      <c r="H307">
        <f>VLOOKUP(A307,away!$A$2:$E$405,3,FALSE)</f>
        <v>1.121</v>
      </c>
      <c r="I307">
        <f>VLOOKUP(C307,away!$B$2:$E$405,3,FALSE)</f>
        <v>0.8921</v>
      </c>
      <c r="J307">
        <f>VLOOKUP(B307,home!$B$2:$E$405,4,FALSE)</f>
        <v>0.71360000000000001</v>
      </c>
      <c r="K307" s="3">
        <f t="shared" si="338"/>
        <v>0.74398698000000008</v>
      </c>
      <c r="L307" s="3">
        <f t="shared" si="339"/>
        <v>0.71363146976000003</v>
      </c>
      <c r="M307" s="5">
        <f t="shared" si="340"/>
        <v>0.23279001620542528</v>
      </c>
      <c r="N307" s="5">
        <f t="shared" si="341"/>
        <v>0.17319274113082544</v>
      </c>
      <c r="O307" s="5">
        <f t="shared" si="342"/>
        <v>0.16612628141013186</v>
      </c>
      <c r="P307" s="5">
        <f t="shared" si="343"/>
        <v>0.12359579040495415</v>
      </c>
      <c r="Q307" s="5">
        <f t="shared" si="344"/>
        <v>6.4426572215922295E-2</v>
      </c>
      <c r="R307" s="5">
        <f t="shared" si="345"/>
        <v>5.9276471184237879E-2</v>
      </c>
      <c r="S307" s="5">
        <f t="shared" si="346"/>
        <v>1.6405256177680249E-2</v>
      </c>
      <c r="T307" s="5">
        <f t="shared" si="347"/>
        <v>4.5976829422047401E-2</v>
      </c>
      <c r="U307" s="5">
        <f t="shared" si="348"/>
        <v>4.4100922781418167E-2</v>
      </c>
      <c r="V307" s="5">
        <f t="shared" si="349"/>
        <v>9.6778711519945599E-4</v>
      </c>
      <c r="W307" s="5">
        <f t="shared" si="350"/>
        <v>1.5977510298225316E-2</v>
      </c>
      <c r="X307" s="5">
        <f t="shared" si="351"/>
        <v>1.1402054157228069E-2</v>
      </c>
      <c r="Y307" s="5">
        <f t="shared" si="352"/>
        <v>4.0684323332528926E-3</v>
      </c>
      <c r="Z307" s="5">
        <f t="shared" si="353"/>
        <v>1.410051841779799E-2</v>
      </c>
      <c r="AA307" s="5">
        <f t="shared" si="354"/>
        <v>1.0490602114091906E-2</v>
      </c>
      <c r="AB307" s="5">
        <f t="shared" si="355"/>
        <v>3.9024356926224261E-3</v>
      </c>
      <c r="AC307" s="5">
        <f t="shared" si="356"/>
        <v>3.2114353365688792E-5</v>
      </c>
      <c r="AD307" s="5">
        <f t="shared" si="357"/>
        <v>2.9717649086738883E-3</v>
      </c>
      <c r="AE307" s="5">
        <f t="shared" si="358"/>
        <v>2.120744959558139E-3</v>
      </c>
      <c r="AF307" s="5">
        <f t="shared" si="359"/>
        <v>7.5671517123779329E-4</v>
      </c>
      <c r="AG307" s="5">
        <f t="shared" si="360"/>
        <v>1.8000525328003885E-4</v>
      </c>
      <c r="AH307" s="5">
        <f t="shared" si="361"/>
        <v>2.5156434207177819E-3</v>
      </c>
      <c r="AI307" s="5">
        <f t="shared" si="362"/>
        <v>1.8716059513366923E-3</v>
      </c>
      <c r="AJ307" s="5">
        <f t="shared" si="363"/>
        <v>6.9622522974250624E-4</v>
      </c>
      <c r="AK307" s="5">
        <f t="shared" si="364"/>
        <v>1.7266083535864453E-4</v>
      </c>
      <c r="AL307" s="5">
        <f t="shared" si="365"/>
        <v>6.8202218501908492E-7</v>
      </c>
      <c r="AM307" s="5">
        <f t="shared" si="366"/>
        <v>4.4219087993485254E-4</v>
      </c>
      <c r="AN307" s="5">
        <f t="shared" si="367"/>
        <v>3.1556132756237648E-4</v>
      </c>
      <c r="AO307" s="5">
        <f t="shared" si="368"/>
        <v>1.1259724699387778E-4</v>
      </c>
      <c r="AP307" s="5">
        <f t="shared" si="369"/>
        <v>2.6784312954390246E-5</v>
      </c>
      <c r="AQ307" s="5">
        <f t="shared" si="370"/>
        <v>4.7785321550383299E-6</v>
      </c>
      <c r="AR307" s="5">
        <f t="shared" si="371"/>
        <v>3.5904846234378115E-4</v>
      </c>
      <c r="AS307" s="5">
        <f t="shared" si="372"/>
        <v>2.671273811727935E-4</v>
      </c>
      <c r="AT307" s="5">
        <f t="shared" si="373"/>
        <v>9.9369646797027724E-5</v>
      </c>
      <c r="AU307" s="5">
        <f t="shared" si="374"/>
        <v>2.4643241141395786E-5</v>
      </c>
      <c r="AV307" s="5">
        <f t="shared" si="375"/>
        <v>4.5835626385497013E-6</v>
      </c>
      <c r="AW307" s="5">
        <f t="shared" si="376"/>
        <v>1.0058548854599207E-8</v>
      </c>
      <c r="AX307" s="5">
        <f t="shared" si="377"/>
        <v>5.4830709557712237E-5</v>
      </c>
      <c r="AY307" s="5">
        <f t="shared" si="378"/>
        <v>3.912891984965386E-5</v>
      </c>
      <c r="AZ307" s="5">
        <f t="shared" si="379"/>
        <v>1.3961814291214863E-5</v>
      </c>
      <c r="BA307" s="5">
        <f t="shared" si="380"/>
        <v>3.3211966843852788E-6</v>
      </c>
      <c r="BB307" s="5">
        <f t="shared" si="381"/>
        <v>5.9252761780997627E-7</v>
      </c>
      <c r="BC307" s="5">
        <f t="shared" si="382"/>
        <v>8.4569270954225014E-8</v>
      </c>
      <c r="BD307" s="5">
        <f t="shared" si="383"/>
        <v>4.2704713649576733E-5</v>
      </c>
      <c r="BE307" s="5">
        <f t="shared" si="384"/>
        <v>3.1771750939913379E-5</v>
      </c>
      <c r="BF307" s="5">
        <f t="shared" si="385"/>
        <v>1.1818884515549155E-5</v>
      </c>
      <c r="BG307" s="5">
        <f t="shared" si="386"/>
        <v>2.9310320658973943E-6</v>
      </c>
      <c r="BH307" s="5">
        <f t="shared" si="387"/>
        <v>5.4516242374754082E-7</v>
      </c>
      <c r="BI307" s="5">
        <f t="shared" si="388"/>
        <v>8.1118749050682669E-8</v>
      </c>
      <c r="BJ307" s="8">
        <f t="shared" si="389"/>
        <v>0.32208720188712353</v>
      </c>
      <c r="BK307" s="8">
        <f t="shared" si="390"/>
        <v>0.37383077519865948</v>
      </c>
      <c r="BL307" s="8">
        <f t="shared" si="391"/>
        <v>0.28999747357609523</v>
      </c>
      <c r="BM307" s="8">
        <f t="shared" si="392"/>
        <v>0.18056897766687846</v>
      </c>
      <c r="BN307" s="8">
        <f t="shared" si="393"/>
        <v>0.81940787255149683</v>
      </c>
    </row>
    <row r="308" spans="1:66" x14ac:dyDescent="0.25">
      <c r="A308" t="s">
        <v>86</v>
      </c>
      <c r="B308" t="s">
        <v>346</v>
      </c>
      <c r="C308" t="s">
        <v>93</v>
      </c>
      <c r="D308" t="s">
        <v>499</v>
      </c>
      <c r="E308">
        <f>VLOOKUP(A308,home!$A$2:$E$405,3,FALSE)</f>
        <v>1.2903</v>
      </c>
      <c r="F308">
        <f>VLOOKUP(B308,home!$B$2:$E$405,3,FALSE)</f>
        <v>1.085</v>
      </c>
      <c r="G308">
        <f>VLOOKUP(C308,away!$B$2:$E$405,4,FALSE)</f>
        <v>1.0334000000000001</v>
      </c>
      <c r="H308">
        <f>VLOOKUP(A308,away!$A$2:$E$405,3,FALSE)</f>
        <v>1.121</v>
      </c>
      <c r="I308">
        <f>VLOOKUP(C308,away!$B$2:$E$405,3,FALSE)</f>
        <v>0.59470000000000001</v>
      </c>
      <c r="J308">
        <f>VLOOKUP(B308,home!$B$2:$E$405,4,FALSE)</f>
        <v>0.8921</v>
      </c>
      <c r="K308" s="3">
        <f t="shared" si="338"/>
        <v>1.4467346817000002</v>
      </c>
      <c r="L308" s="3">
        <f t="shared" si="339"/>
        <v>0.59472622627000005</v>
      </c>
      <c r="M308" s="5">
        <f t="shared" si="340"/>
        <v>0.12983888958785347</v>
      </c>
      <c r="N308" s="5">
        <f t="shared" si="341"/>
        <v>0.18784242460016462</v>
      </c>
      <c r="O308" s="5">
        <f t="shared" si="342"/>
        <v>7.7218592827671281E-2</v>
      </c>
      <c r="P308" s="5">
        <f t="shared" si="343"/>
        <v>0.11171481631586291</v>
      </c>
      <c r="Q308" s="5">
        <f t="shared" si="344"/>
        <v>0.13587907518183778</v>
      </c>
      <c r="R308" s="5">
        <f t="shared" si="345"/>
        <v>2.2961961155140313E-2</v>
      </c>
      <c r="S308" s="5">
        <f t="shared" si="346"/>
        <v>2.4030165815694348E-2</v>
      </c>
      <c r="T308" s="5">
        <f t="shared" si="347"/>
        <v>8.0810849611951993E-2</v>
      </c>
      <c r="U308" s="5">
        <f t="shared" si="348"/>
        <v>3.3219865562989684E-2</v>
      </c>
      <c r="V308" s="5">
        <f t="shared" si="349"/>
        <v>2.2973133761399651E-3</v>
      </c>
      <c r="W308" s="5">
        <f t="shared" si="350"/>
        <v>6.5526990194295462E-2</v>
      </c>
      <c r="X308" s="5">
        <f t="shared" si="351"/>
        <v>3.8970619597084637E-2</v>
      </c>
      <c r="Y308" s="5">
        <f t="shared" si="352"/>
        <v>1.1588424764188926E-2</v>
      </c>
      <c r="Z308" s="5">
        <f t="shared" si="353"/>
        <v>4.5520268351849765E-3</v>
      </c>
      <c r="AA308" s="5">
        <f t="shared" si="354"/>
        <v>6.5855750944911959E-3</v>
      </c>
      <c r="AB308" s="5">
        <f t="shared" si="355"/>
        <v>4.763789944070086E-3</v>
      </c>
      <c r="AC308" s="5">
        <f t="shared" si="356"/>
        <v>1.2353961448401265E-4</v>
      </c>
      <c r="AD308" s="5">
        <f t="shared" si="357"/>
        <v>2.3700042325375779E-2</v>
      </c>
      <c r="AE308" s="5">
        <f t="shared" si="358"/>
        <v>1.4095036734610012E-2</v>
      </c>
      <c r="AF308" s="5">
        <f t="shared" si="359"/>
        <v>4.1913440031558181E-3</v>
      </c>
      <c r="AG308" s="5">
        <f t="shared" si="360"/>
        <v>8.3090073399875151E-4</v>
      </c>
      <c r="AH308" s="5">
        <f t="shared" si="361"/>
        <v>6.7680243539233319E-4</v>
      </c>
      <c r="AI308" s="5">
        <f t="shared" si="362"/>
        <v>9.7915355594111191E-4</v>
      </c>
      <c r="AJ308" s="5">
        <f t="shared" si="363"/>
        <v>7.0828770404494424E-4</v>
      </c>
      <c r="AK308" s="5">
        <f t="shared" si="364"/>
        <v>3.4156812868782862E-4</v>
      </c>
      <c r="AL308" s="5">
        <f t="shared" si="365"/>
        <v>4.2517940144506954E-6</v>
      </c>
      <c r="AM308" s="5">
        <f t="shared" si="366"/>
        <v>6.8575346379758113E-3</v>
      </c>
      <c r="AN308" s="5">
        <f t="shared" si="367"/>
        <v>4.0783556967591648E-3</v>
      </c>
      <c r="AO308" s="5">
        <f t="shared" si="368"/>
        <v>1.2127525464601674E-3</v>
      </c>
      <c r="AP308" s="5">
        <f t="shared" si="369"/>
        <v>2.4041858178519606E-4</v>
      </c>
      <c r="AQ308" s="5">
        <f t="shared" si="370"/>
        <v>3.574580896757376E-5</v>
      </c>
      <c r="AR308" s="5">
        <f t="shared" si="371"/>
        <v>8.0502431666245605E-5</v>
      </c>
      <c r="AS308" s="5">
        <f t="shared" si="372"/>
        <v>1.1646565985274183E-4</v>
      </c>
      <c r="AT308" s="5">
        <f t="shared" si="373"/>
        <v>8.4247454668018494E-5</v>
      </c>
      <c r="AU308" s="5">
        <f t="shared" si="374"/>
        <v>4.062790483772363E-5</v>
      </c>
      <c r="AV308" s="5">
        <f t="shared" si="375"/>
        <v>1.4694449743385503E-5</v>
      </c>
      <c r="AW308" s="5">
        <f t="shared" si="376"/>
        <v>1.0161918291477231E-7</v>
      </c>
      <c r="AX308" s="5">
        <f t="shared" si="377"/>
        <v>1.6535055319531092E-3</v>
      </c>
      <c r="AY308" s="5">
        <f t="shared" si="378"/>
        <v>9.8338310513504151E-4</v>
      </c>
      <c r="AZ308" s="5">
        <f t="shared" si="379"/>
        <v>2.9242186154731896E-4</v>
      </c>
      <c r="BA308" s="5">
        <f t="shared" si="380"/>
        <v>5.7970316732295145E-5</v>
      </c>
      <c r="BB308" s="5">
        <f t="shared" si="381"/>
        <v>8.6191169264686328E-6</v>
      </c>
      <c r="BC308" s="5">
        <f t="shared" si="382"/>
        <v>1.0252029766917148E-6</v>
      </c>
      <c r="BD308" s="5">
        <f t="shared" si="383"/>
        <v>7.9794845650707936E-6</v>
      </c>
      <c r="BE308" s="5">
        <f t="shared" si="384"/>
        <v>1.1544197062377758E-5</v>
      </c>
      <c r="BF308" s="5">
        <f t="shared" si="385"/>
        <v>8.3506951312605835E-6</v>
      </c>
      <c r="BG308" s="5">
        <f t="shared" si="386"/>
        <v>4.0270800875660063E-6</v>
      </c>
      <c r="BH308" s="5">
        <f t="shared" si="387"/>
        <v>1.4565291071663041E-6</v>
      </c>
      <c r="BI308" s="5">
        <f t="shared" si="388"/>
        <v>4.2144223484860567E-7</v>
      </c>
      <c r="BJ308" s="8">
        <f t="shared" si="389"/>
        <v>0.57885744015388263</v>
      </c>
      <c r="BK308" s="8">
        <f t="shared" si="390"/>
        <v>0.26899235960918422</v>
      </c>
      <c r="BL308" s="8">
        <f t="shared" si="391"/>
        <v>0.14782591373738516</v>
      </c>
      <c r="BM308" s="8">
        <f t="shared" si="392"/>
        <v>0.33378869918115445</v>
      </c>
      <c r="BN308" s="8">
        <f t="shared" si="393"/>
        <v>0.66545575966853032</v>
      </c>
    </row>
    <row r="309" spans="1:66" x14ac:dyDescent="0.25">
      <c r="A309" t="s">
        <v>109</v>
      </c>
      <c r="B309" t="s">
        <v>89</v>
      </c>
      <c r="C309" t="s">
        <v>120</v>
      </c>
      <c r="D309" t="s">
        <v>499</v>
      </c>
      <c r="E309">
        <f>VLOOKUP(A309,home!$A$2:$E$405,3,FALSE)</f>
        <v>1.7307999999999999</v>
      </c>
      <c r="F309">
        <f>VLOOKUP(B309,home!$B$2:$E$405,3,FALSE)</f>
        <v>1.0591999999999999</v>
      </c>
      <c r="G309">
        <f>VLOOKUP(C309,away!$B$2:$E$405,4,FALSE)</f>
        <v>0.67410000000000003</v>
      </c>
      <c r="H309">
        <f>VLOOKUP(A309,away!$A$2:$E$405,3,FALSE)</f>
        <v>1.3153999999999999</v>
      </c>
      <c r="I309">
        <f>VLOOKUP(C309,away!$B$2:$E$405,3,FALSE)</f>
        <v>0.50680000000000003</v>
      </c>
      <c r="J309">
        <f>VLOOKUP(B309,home!$B$2:$E$405,4,FALSE)</f>
        <v>1.1403000000000001</v>
      </c>
      <c r="K309" s="3">
        <f t="shared" si="338"/>
        <v>1.2358028309759999</v>
      </c>
      <c r="L309" s="3">
        <f t="shared" si="339"/>
        <v>0.760174974216</v>
      </c>
      <c r="M309" s="5">
        <f t="shared" si="340"/>
        <v>0.13588072430996526</v>
      </c>
      <c r="N309" s="5">
        <f t="shared" si="341"/>
        <v>0.16792178377732447</v>
      </c>
      <c r="O309" s="5">
        <f t="shared" si="342"/>
        <v>0.10329312609877925</v>
      </c>
      <c r="P309" s="5">
        <f t="shared" si="343"/>
        <v>0.12764993765323235</v>
      </c>
      <c r="Q309" s="5">
        <f t="shared" si="344"/>
        <v>0.10375910788727866</v>
      </c>
      <c r="R309" s="5">
        <f t="shared" si="345"/>
        <v>3.9260424734414774E-2</v>
      </c>
      <c r="S309" s="5">
        <f t="shared" si="346"/>
        <v>2.9979429874291398E-2</v>
      </c>
      <c r="T309" s="5">
        <f t="shared" si="347"/>
        <v>7.8875077162887219E-2</v>
      </c>
      <c r="U309" s="5">
        <f t="shared" si="348"/>
        <v>4.8518144032109953E-2</v>
      </c>
      <c r="V309" s="5">
        <f t="shared" si="349"/>
        <v>3.1292741595955807E-3</v>
      </c>
      <c r="W309" s="5">
        <f t="shared" si="350"/>
        <v>4.2741933088881051E-2</v>
      </c>
      <c r="X309" s="5">
        <f t="shared" si="351"/>
        <v>3.2491347883782148E-2</v>
      </c>
      <c r="Y309" s="5">
        <f t="shared" si="352"/>
        <v>1.234955476989859E-2</v>
      </c>
      <c r="Z309" s="5">
        <f t="shared" si="353"/>
        <v>9.9482641200643214E-3</v>
      </c>
      <c r="AA309" s="5">
        <f t="shared" si="354"/>
        <v>1.2294092962872455E-2</v>
      </c>
      <c r="AB309" s="5">
        <f t="shared" si="355"/>
        <v>7.5965374438999493E-3</v>
      </c>
      <c r="AC309" s="5">
        <f t="shared" si="356"/>
        <v>1.8373266949780678E-4</v>
      </c>
      <c r="AD309" s="5">
        <f t="shared" si="357"/>
        <v>1.3205150478156501E-2</v>
      </c>
      <c r="AE309" s="5">
        <f t="shared" si="358"/>
        <v>1.003822492425102E-2</v>
      </c>
      <c r="AF309" s="5">
        <f t="shared" si="359"/>
        <v>3.8154036864834632E-3</v>
      </c>
      <c r="AG309" s="5">
        <f t="shared" si="360"/>
        <v>9.6679146633206611E-4</v>
      </c>
      <c r="AH309" s="5">
        <f t="shared" si="361"/>
        <v>1.890605355240963E-3</v>
      </c>
      <c r="AI309" s="5">
        <f t="shared" si="362"/>
        <v>2.3364154502651686E-3</v>
      </c>
      <c r="AJ309" s="5">
        <f t="shared" si="363"/>
        <v>1.4436744138868803E-3</v>
      </c>
      <c r="AK309" s="5">
        <f t="shared" si="364"/>
        <v>5.9469897589634133E-4</v>
      </c>
      <c r="AL309" s="5">
        <f t="shared" si="365"/>
        <v>6.9041327017821685E-6</v>
      </c>
      <c r="AM309" s="5">
        <f t="shared" si="366"/>
        <v>3.2637924688739741E-3</v>
      </c>
      <c r="AN309" s="5">
        <f t="shared" si="367"/>
        <v>2.4810533558726482E-3</v>
      </c>
      <c r="AO309" s="5">
        <f t="shared" si="368"/>
        <v>9.4301733541450529E-4</v>
      </c>
      <c r="AP309" s="5">
        <f t="shared" si="369"/>
        <v>2.3895272621132088E-4</v>
      </c>
      <c r="AQ309" s="5">
        <f t="shared" si="370"/>
        <v>4.541147062163343E-5</v>
      </c>
      <c r="AR309" s="5">
        <f t="shared" si="371"/>
        <v>2.8743817543458618E-4</v>
      </c>
      <c r="AS309" s="5">
        <f t="shared" si="372"/>
        <v>3.5521691093263775E-4</v>
      </c>
      <c r="AT309" s="5">
        <f t="shared" si="373"/>
        <v>2.1948903207055168E-4</v>
      </c>
      <c r="AU309" s="5">
        <f t="shared" si="374"/>
        <v>9.0415055733656589E-5</v>
      </c>
      <c r="AV309" s="5">
        <f t="shared" si="375"/>
        <v>2.793379545962643E-5</v>
      </c>
      <c r="AW309" s="5">
        <f t="shared" si="376"/>
        <v>1.8016456741087706E-7</v>
      </c>
      <c r="AX309" s="5">
        <f t="shared" si="377"/>
        <v>6.7223399545876701E-4</v>
      </c>
      <c r="AY309" s="5">
        <f t="shared" si="378"/>
        <v>5.1101546016498682E-4</v>
      </c>
      <c r="AZ309" s="5">
        <f t="shared" si="379"/>
        <v>1.9423058212744812E-4</v>
      </c>
      <c r="BA309" s="5">
        <f t="shared" si="380"/>
        <v>4.9216409253563856E-5</v>
      </c>
      <c r="BB309" s="5">
        <f t="shared" si="381"/>
        <v>9.353270658833001E-6</v>
      </c>
      <c r="BC309" s="5">
        <f t="shared" si="382"/>
        <v>1.4220244563827294E-6</v>
      </c>
      <c r="BD309" s="5">
        <f t="shared" si="383"/>
        <v>3.6417217933280099E-5</v>
      </c>
      <c r="BE309" s="5">
        <f t="shared" si="384"/>
        <v>4.5004501018217499E-5</v>
      </c>
      <c r="BF309" s="5">
        <f t="shared" si="385"/>
        <v>2.780834488248773E-5</v>
      </c>
      <c r="BG309" s="5">
        <f t="shared" si="386"/>
        <v>1.1455210443511763E-5</v>
      </c>
      <c r="BH309" s="5">
        <f t="shared" si="387"/>
        <v>3.539095373879422E-6</v>
      </c>
      <c r="BI309" s="5">
        <f t="shared" si="388"/>
        <v>8.7472481642685017E-7</v>
      </c>
      <c r="BJ309" s="8">
        <f t="shared" si="389"/>
        <v>0.4745740742243893</v>
      </c>
      <c r="BK309" s="8">
        <f t="shared" si="390"/>
        <v>0.29734101825944914</v>
      </c>
      <c r="BL309" s="8">
        <f t="shared" si="391"/>
        <v>0.21833331153146454</v>
      </c>
      <c r="BM309" s="8">
        <f t="shared" si="392"/>
        <v>0.321920728378775</v>
      </c>
      <c r="BN309" s="8">
        <f t="shared" si="393"/>
        <v>0.67776510446099469</v>
      </c>
    </row>
    <row r="310" spans="1:66" x14ac:dyDescent="0.25">
      <c r="A310" t="s">
        <v>109</v>
      </c>
      <c r="B310" t="s">
        <v>115</v>
      </c>
      <c r="C310" t="s">
        <v>102</v>
      </c>
      <c r="D310" t="s">
        <v>499</v>
      </c>
      <c r="E310">
        <f>VLOOKUP(A310,home!$A$2:$E$405,3,FALSE)</f>
        <v>1.7307999999999999</v>
      </c>
      <c r="F310">
        <f>VLOOKUP(B310,home!$B$2:$E$405,3,FALSE)</f>
        <v>1.1555</v>
      </c>
      <c r="G310">
        <f>VLOOKUP(C310,away!$B$2:$E$405,4,FALSE)</f>
        <v>1.0591999999999999</v>
      </c>
      <c r="H310">
        <f>VLOOKUP(A310,away!$A$2:$E$405,3,FALSE)</f>
        <v>1.3153999999999999</v>
      </c>
      <c r="I310">
        <f>VLOOKUP(C310,away!$B$2:$E$405,3,FALSE)</f>
        <v>1.3936999999999999</v>
      </c>
      <c r="J310">
        <f>VLOOKUP(B310,home!$B$2:$E$405,4,FALSE)</f>
        <v>1.5205</v>
      </c>
      <c r="K310" s="3">
        <f t="shared" si="338"/>
        <v>2.1183358124799998</v>
      </c>
      <c r="L310" s="3">
        <f t="shared" si="339"/>
        <v>2.7874915660899995</v>
      </c>
      <c r="M310" s="5">
        <f t="shared" si="340"/>
        <v>7.4033152038797219E-3</v>
      </c>
      <c r="N310" s="5">
        <f t="shared" si="341"/>
        <v>1.5682707727456086E-2</v>
      </c>
      <c r="O310" s="5">
        <f t="shared" si="342"/>
        <v>2.0636678691920585E-2</v>
      </c>
      <c r="P310" s="5">
        <f t="shared" si="343"/>
        <v>4.3715415523738296E-2</v>
      </c>
      <c r="Q310" s="5">
        <f t="shared" si="344"/>
        <v>1.6610620707863531E-2</v>
      </c>
      <c r="R310" s="5">
        <f t="shared" si="345"/>
        <v>2.8762283902918927E-2</v>
      </c>
      <c r="S310" s="5">
        <f t="shared" si="346"/>
        <v>6.4533168647595118E-2</v>
      </c>
      <c r="T310" s="5">
        <f t="shared" si="347"/>
        <v>4.6301965130689487E-2</v>
      </c>
      <c r="U310" s="5">
        <f t="shared" si="348"/>
        <v>6.0928176040270191E-2</v>
      </c>
      <c r="V310" s="5">
        <f t="shared" si="349"/>
        <v>4.2339804755678181E-2</v>
      </c>
      <c r="W310" s="5">
        <f t="shared" si="350"/>
        <v>1.1728957570996401E-2</v>
      </c>
      <c r="X310" s="5">
        <f t="shared" si="351"/>
        <v>3.2694370308179913E-2</v>
      </c>
      <c r="Y310" s="5">
        <f t="shared" si="352"/>
        <v>4.5567640746337415E-2</v>
      </c>
      <c r="Z310" s="5">
        <f t="shared" si="353"/>
        <v>2.6724874600290889E-2</v>
      </c>
      <c r="AA310" s="5">
        <f t="shared" si="354"/>
        <v>5.6612258949833308E-2</v>
      </c>
      <c r="AB310" s="5">
        <f t="shared" si="355"/>
        <v>5.9961887779411652E-2</v>
      </c>
      <c r="AC310" s="5">
        <f t="shared" si="356"/>
        <v>1.5625619292814027E-2</v>
      </c>
      <c r="AD310" s="5">
        <f t="shared" si="357"/>
        <v>6.2114677164250261E-3</v>
      </c>
      <c r="AE310" s="5">
        <f t="shared" si="358"/>
        <v>1.7314413872575065E-2</v>
      </c>
      <c r="AF310" s="5">
        <f t="shared" si="359"/>
        <v>2.413189132079735E-2</v>
      </c>
      <c r="AG310" s="5">
        <f t="shared" si="360"/>
        <v>2.2422481176841022E-2</v>
      </c>
      <c r="AH310" s="5">
        <f t="shared" si="361"/>
        <v>1.862384063828092E-2</v>
      </c>
      <c r="AI310" s="5">
        <f t="shared" si="362"/>
        <v>3.9451548589990851E-2</v>
      </c>
      <c r="AJ310" s="5">
        <f t="shared" si="363"/>
        <v>4.1785814117986236E-2</v>
      </c>
      <c r="AK310" s="5">
        <f t="shared" si="364"/>
        <v>2.9505462166587542E-2</v>
      </c>
      <c r="AL310" s="5">
        <f t="shared" si="365"/>
        <v>3.690673280225256E-3</v>
      </c>
      <c r="AM310" s="5">
        <f t="shared" si="366"/>
        <v>2.6315949023532998E-3</v>
      </c>
      <c r="AN310" s="5">
        <f t="shared" si="367"/>
        <v>7.3355485956752581E-3</v>
      </c>
      <c r="AO310" s="5">
        <f t="shared" si="368"/>
        <v>1.0223889921544065E-2</v>
      </c>
      <c r="AP310" s="5">
        <f t="shared" si="369"/>
        <v>9.4996689763122092E-3</v>
      </c>
      <c r="AQ310" s="5">
        <f t="shared" si="370"/>
        <v>6.6200617880292738E-3</v>
      </c>
      <c r="AR310" s="5">
        <f t="shared" si="371"/>
        <v>1.038275974148245E-2</v>
      </c>
      <c r="AS310" s="5">
        <f t="shared" si="372"/>
        <v>2.1994171792757859E-2</v>
      </c>
      <c r="AT310" s="5">
        <f t="shared" si="373"/>
        <v>2.3295520887218209E-2</v>
      </c>
      <c r="AU310" s="5">
        <f t="shared" si="374"/>
        <v>1.6449245388590064E-2</v>
      </c>
      <c r="AV310" s="5">
        <f t="shared" si="375"/>
        <v>8.7112563987304555E-3</v>
      </c>
      <c r="AW310" s="5">
        <f t="shared" si="376"/>
        <v>6.0535686289890211E-4</v>
      </c>
      <c r="AX310" s="5">
        <f t="shared" si="377"/>
        <v>9.2910028759913416E-4</v>
      </c>
      <c r="AY310" s="5">
        <f t="shared" si="378"/>
        <v>2.5898592157343791E-3</v>
      </c>
      <c r="AZ310" s="5">
        <f t="shared" si="379"/>
        <v>3.609605360610022E-3</v>
      </c>
      <c r="BA310" s="5">
        <f t="shared" si="380"/>
        <v>3.3539148332045626E-3</v>
      </c>
      <c r="BB310" s="5">
        <f t="shared" si="381"/>
        <v>2.3372523277354661E-3</v>
      </c>
      <c r="BC310" s="5">
        <f t="shared" si="382"/>
        <v>1.3030142302773659E-3</v>
      </c>
      <c r="BD310" s="5">
        <f t="shared" si="383"/>
        <v>4.8236425353535223E-3</v>
      </c>
      <c r="BE310" s="5">
        <f t="shared" si="384"/>
        <v>1.021809472924119E-2</v>
      </c>
      <c r="BF310" s="5">
        <f t="shared" si="385"/>
        <v>1.0822678000132372E-2</v>
      </c>
      <c r="BG310" s="5">
        <f t="shared" si="386"/>
        <v>7.6420221315399431E-3</v>
      </c>
      <c r="BH310" s="5">
        <f t="shared" si="387"/>
        <v>4.0470922902514509E-3</v>
      </c>
      <c r="BI310" s="5">
        <f t="shared" si="388"/>
        <v>1.7146201069702703E-3</v>
      </c>
      <c r="BJ310" s="8">
        <f t="shared" si="389"/>
        <v>0.28910002671723634</v>
      </c>
      <c r="BK310" s="8">
        <f t="shared" si="390"/>
        <v>0.17989785591966498</v>
      </c>
      <c r="BL310" s="8">
        <f t="shared" si="391"/>
        <v>0.4763690548794679</v>
      </c>
      <c r="BM310" s="8">
        <f t="shared" si="392"/>
        <v>0.83729628800604772</v>
      </c>
      <c r="BN310" s="8">
        <f t="shared" si="393"/>
        <v>0.13281102175777715</v>
      </c>
    </row>
    <row r="311" spans="1:66" x14ac:dyDescent="0.25">
      <c r="A311" t="s">
        <v>109</v>
      </c>
      <c r="B311" t="s">
        <v>114</v>
      </c>
      <c r="C311" t="s">
        <v>90</v>
      </c>
      <c r="D311" t="s">
        <v>499</v>
      </c>
      <c r="E311">
        <f>VLOOKUP(A311,home!$A$2:$E$405,3,FALSE)</f>
        <v>1.7307999999999999</v>
      </c>
      <c r="F311">
        <f>VLOOKUP(B311,home!$B$2:$E$405,3,FALSE)</f>
        <v>1.2518</v>
      </c>
      <c r="G311">
        <f>VLOOKUP(C311,away!$B$2:$E$405,4,FALSE)</f>
        <v>0.57779999999999998</v>
      </c>
      <c r="H311">
        <f>VLOOKUP(A311,away!$A$2:$E$405,3,FALSE)</f>
        <v>1.3153999999999999</v>
      </c>
      <c r="I311">
        <f>VLOOKUP(C311,away!$B$2:$E$405,3,FALSE)</f>
        <v>0.50680000000000003</v>
      </c>
      <c r="J311">
        <f>VLOOKUP(B311,home!$B$2:$E$405,4,FALSE)</f>
        <v>0.63349999999999995</v>
      </c>
      <c r="K311" s="3">
        <f t="shared" si="338"/>
        <v>1.2518704012319999</v>
      </c>
      <c r="L311" s="3">
        <f t="shared" si="339"/>
        <v>0.42231943011999995</v>
      </c>
      <c r="M311" s="5">
        <f t="shared" si="340"/>
        <v>0.18745999218512971</v>
      </c>
      <c r="N311" s="5">
        <f t="shared" si="341"/>
        <v>0.23467561563174588</v>
      </c>
      <c r="O311" s="5">
        <f t="shared" si="342"/>
        <v>7.9167997069923626E-2</v>
      </c>
      <c r="P311" s="5">
        <f t="shared" si="343"/>
        <v>9.9108072256659088E-2</v>
      </c>
      <c r="Q311" s="5">
        <f t="shared" si="344"/>
        <v>0.14689172855014018</v>
      </c>
      <c r="R311" s="5">
        <f t="shared" si="345"/>
        <v>1.6717091703155981E-2</v>
      </c>
      <c r="S311" s="5">
        <f t="shared" si="346"/>
        <v>1.3099341720780144E-2</v>
      </c>
      <c r="T311" s="5">
        <f t="shared" si="347"/>
        <v>6.2035231090636939E-2</v>
      </c>
      <c r="U311" s="5">
        <f t="shared" si="348"/>
        <v>2.0927632297862018E-2</v>
      </c>
      <c r="V311" s="5">
        <f t="shared" si="349"/>
        <v>7.6949782466154495E-4</v>
      </c>
      <c r="W311" s="5">
        <f t="shared" si="350"/>
        <v>6.1296469052575346E-2</v>
      </c>
      <c r="X311" s="5">
        <f t="shared" si="351"/>
        <v>2.5886689878651836E-2</v>
      </c>
      <c r="Y311" s="5">
        <f t="shared" si="352"/>
        <v>5.4662260586227059E-3</v>
      </c>
      <c r="Z311" s="5">
        <f t="shared" si="353"/>
        <v>2.3533175471135382E-3</v>
      </c>
      <c r="AA311" s="5">
        <f t="shared" si="354"/>
        <v>2.946048581931331E-3</v>
      </c>
      <c r="AB311" s="5">
        <f t="shared" si="355"/>
        <v>1.84403551015567E-3</v>
      </c>
      <c r="AC311" s="5">
        <f t="shared" si="356"/>
        <v>2.5426574064861975E-5</v>
      </c>
      <c r="AD311" s="5">
        <f t="shared" si="357"/>
        <v>1.9183808826738095E-2</v>
      </c>
      <c r="AE311" s="5">
        <f t="shared" si="358"/>
        <v>8.1016952112390565E-3</v>
      </c>
      <c r="AF311" s="5">
        <f t="shared" si="359"/>
        <v>1.7107516523082052E-3</v>
      </c>
      <c r="AG311" s="5">
        <f t="shared" si="360"/>
        <v>2.4082788762654986E-4</v>
      </c>
      <c r="AH311" s="5">
        <f t="shared" si="361"/>
        <v>2.4846293134709636E-4</v>
      </c>
      <c r="AI311" s="5">
        <f t="shared" si="362"/>
        <v>3.1104338955676835E-4</v>
      </c>
      <c r="AJ311" s="5">
        <f t="shared" si="363"/>
        <v>1.9469300644249645E-4</v>
      </c>
      <c r="AK311" s="5">
        <f t="shared" si="364"/>
        <v>8.1243470697410812E-5</v>
      </c>
      <c r="AL311" s="5">
        <f t="shared" si="365"/>
        <v>5.3771019838109875E-7</v>
      </c>
      <c r="AM311" s="5">
        <f t="shared" si="366"/>
        <v>4.8031284906173153E-3</v>
      </c>
      <c r="AN311" s="5">
        <f t="shared" si="367"/>
        <v>2.0284544869506402E-3</v>
      </c>
      <c r="AO311" s="5">
        <f t="shared" si="368"/>
        <v>4.2832787147667559E-4</v>
      </c>
      <c r="AP311" s="5">
        <f t="shared" si="369"/>
        <v>6.0297060862180735E-5</v>
      </c>
      <c r="AQ311" s="5">
        <f t="shared" si="370"/>
        <v>6.3661550953067796E-6</v>
      </c>
      <c r="AR311" s="5">
        <f t="shared" si="371"/>
        <v>2.0986144714490085E-5</v>
      </c>
      <c r="AS311" s="5">
        <f t="shared" si="372"/>
        <v>2.6271933404041514E-5</v>
      </c>
      <c r="AT311" s="5">
        <f t="shared" si="373"/>
        <v>1.6444527905828921E-5</v>
      </c>
      <c r="AU311" s="5">
        <f t="shared" si="374"/>
        <v>6.8621392491802913E-6</v>
      </c>
      <c r="AV311" s="5">
        <f t="shared" si="375"/>
        <v>2.1476272537952967E-6</v>
      </c>
      <c r="AW311" s="5">
        <f t="shared" si="376"/>
        <v>7.8967103227829411E-9</v>
      </c>
      <c r="AX311" s="5">
        <f t="shared" si="377"/>
        <v>1.0021490651196589E-3</v>
      </c>
      <c r="AY311" s="5">
        <f t="shared" si="378"/>
        <v>4.2322702207662512E-4</v>
      </c>
      <c r="AZ311" s="5">
        <f t="shared" si="379"/>
        <v>8.9368497387392465E-5</v>
      </c>
      <c r="BA311" s="5">
        <f t="shared" si="380"/>
        <v>1.2580684295774763E-5</v>
      </c>
      <c r="BB311" s="5">
        <f t="shared" si="381"/>
        <v>1.3282668555778075E-6</v>
      </c>
      <c r="BC311" s="5">
        <f t="shared" si="382"/>
        <v>1.1219058029898081E-7</v>
      </c>
      <c r="BD311" s="5">
        <f t="shared" si="383"/>
        <v>1.4771427793732163E-6</v>
      </c>
      <c r="BE311" s="5">
        <f t="shared" si="384"/>
        <v>1.8491913238908999E-6</v>
      </c>
      <c r="BF311" s="5">
        <f t="shared" si="385"/>
        <v>1.1574739422970172E-6</v>
      </c>
      <c r="BG311" s="5">
        <f t="shared" si="386"/>
        <v>4.8300245618631727E-7</v>
      </c>
      <c r="BH311" s="5">
        <f t="shared" si="387"/>
        <v>1.5116411965550164E-7</v>
      </c>
      <c r="BI311" s="5">
        <f t="shared" si="388"/>
        <v>3.784757742500294E-8</v>
      </c>
      <c r="BJ311" s="8">
        <f t="shared" si="389"/>
        <v>0.57434438363160234</v>
      </c>
      <c r="BK311" s="8">
        <f t="shared" si="390"/>
        <v>0.30088609529357035</v>
      </c>
      <c r="BL311" s="8">
        <f t="shared" si="391"/>
        <v>0.12251611615579856</v>
      </c>
      <c r="BM311" s="8">
        <f t="shared" si="392"/>
        <v>0.23565619610596397</v>
      </c>
      <c r="BN311" s="8">
        <f t="shared" si="393"/>
        <v>0.76402049739675448</v>
      </c>
    </row>
    <row r="312" spans="1:66" x14ac:dyDescent="0.25">
      <c r="A312" t="s">
        <v>109</v>
      </c>
      <c r="B312" t="s">
        <v>104</v>
      </c>
      <c r="C312" t="s">
        <v>128</v>
      </c>
      <c r="D312" t="s">
        <v>499</v>
      </c>
      <c r="E312">
        <f>VLOOKUP(A312,home!$A$2:$E$405,3,FALSE)</f>
        <v>1.7307999999999999</v>
      </c>
      <c r="F312">
        <f>VLOOKUP(B312,home!$B$2:$E$405,3,FALSE)</f>
        <v>1.4443999999999999</v>
      </c>
      <c r="G312">
        <f>VLOOKUP(C312,away!$B$2:$E$405,4,FALSE)</f>
        <v>1.1555</v>
      </c>
      <c r="H312">
        <f>VLOOKUP(A312,away!$A$2:$E$405,3,FALSE)</f>
        <v>1.3153999999999999</v>
      </c>
      <c r="I312">
        <f>VLOOKUP(C312,away!$B$2:$E$405,3,FALSE)</f>
        <v>1.2669999999999999</v>
      </c>
      <c r="J312">
        <f>VLOOKUP(B312,home!$B$2:$E$405,4,FALSE)</f>
        <v>1.0136000000000001</v>
      </c>
      <c r="K312" s="3">
        <f t="shared" si="338"/>
        <v>2.8887124693599997</v>
      </c>
      <c r="L312" s="3">
        <f t="shared" si="339"/>
        <v>1.6892777204799998</v>
      </c>
      <c r="M312" s="5">
        <f t="shared" si="340"/>
        <v>1.0275527416543051E-2</v>
      </c>
      <c r="N312" s="5">
        <f t="shared" si="341"/>
        <v>2.9683044177418454E-2</v>
      </c>
      <c r="O312" s="5">
        <f t="shared" si="342"/>
        <v>1.7358219530947586E-2</v>
      </c>
      <c r="P312" s="5">
        <f t="shared" si="343"/>
        <v>5.0142905204936569E-2</v>
      </c>
      <c r="Q312" s="5">
        <f t="shared" si="344"/>
        <v>4.2872889921936219E-2</v>
      </c>
      <c r="R312" s="5">
        <f t="shared" si="345"/>
        <v>1.4661426760415278E-2</v>
      </c>
      <c r="S312" s="5">
        <f t="shared" si="346"/>
        <v>6.1172308740652812E-2</v>
      </c>
      <c r="T312" s="5">
        <f t="shared" si="347"/>
        <v>7.2424217757718359E-2</v>
      </c>
      <c r="U312" s="5">
        <f t="shared" si="348"/>
        <v>4.2352646301419994E-2</v>
      </c>
      <c r="V312" s="5">
        <f t="shared" si="349"/>
        <v>3.3167881467912531E-2</v>
      </c>
      <c r="W312" s="5">
        <f t="shared" si="350"/>
        <v>4.1282483904998613E-2</v>
      </c>
      <c r="X312" s="5">
        <f t="shared" si="351"/>
        <v>6.9737580306788324E-2</v>
      </c>
      <c r="Y312" s="5">
        <f t="shared" si="352"/>
        <v>5.8903070346221172E-2</v>
      </c>
      <c r="Z312" s="5">
        <f t="shared" si="353"/>
        <v>8.2557405256062644E-3</v>
      </c>
      <c r="AA312" s="5">
        <f t="shared" si="354"/>
        <v>2.3848460600119491E-2</v>
      </c>
      <c r="AB312" s="5">
        <f t="shared" si="355"/>
        <v>3.4445672755302921E-2</v>
      </c>
      <c r="AC312" s="5">
        <f t="shared" si="356"/>
        <v>1.0115867225563005E-2</v>
      </c>
      <c r="AD312" s="5">
        <f t="shared" si="357"/>
        <v>2.9813306505630747E-2</v>
      </c>
      <c r="AE312" s="5">
        <f t="shared" si="358"/>
        <v>5.0362954453803448E-2</v>
      </c>
      <c r="AF312" s="5">
        <f t="shared" si="359"/>
        <v>4.2538508448179579E-2</v>
      </c>
      <c r="AG312" s="5">
        <f t="shared" si="360"/>
        <v>2.3953118194653344E-2</v>
      </c>
      <c r="AH312" s="5">
        <f t="shared" si="361"/>
        <v>3.4865596339926272E-3</v>
      </c>
      <c r="AI312" s="5">
        <f t="shared" si="362"/>
        <v>1.0071668289881737E-2</v>
      </c>
      <c r="AJ312" s="5">
        <f t="shared" si="363"/>
        <v>1.4547076888119542E-2</v>
      </c>
      <c r="AK312" s="5">
        <f t="shared" si="364"/>
        <v>1.400744079981653E-2</v>
      </c>
      <c r="AL312" s="5">
        <f t="shared" si="365"/>
        <v>1.9745515759726447E-3</v>
      </c>
      <c r="AM312" s="5">
        <f t="shared" si="366"/>
        <v>1.7224414051133421E-2</v>
      </c>
      <c r="AN312" s="5">
        <f t="shared" si="367"/>
        <v>2.9096818904902341E-2</v>
      </c>
      <c r="AO312" s="5">
        <f t="shared" si="368"/>
        <v>2.4576303956446399E-2</v>
      </c>
      <c r="AP312" s="5">
        <f t="shared" si="369"/>
        <v>1.3838734241789795E-2</v>
      </c>
      <c r="AQ312" s="5">
        <f t="shared" si="370"/>
        <v>5.8443663585747967E-3</v>
      </c>
      <c r="AR312" s="5">
        <f t="shared" si="371"/>
        <v>1.177953502165729E-3</v>
      </c>
      <c r="AS312" s="5">
        <f t="shared" si="372"/>
        <v>3.402768970032422E-3</v>
      </c>
      <c r="AT312" s="5">
        <f t="shared" si="373"/>
        <v>4.914810577041971E-3</v>
      </c>
      <c r="AU312" s="5">
        <f t="shared" si="374"/>
        <v>4.7324915328145201E-3</v>
      </c>
      <c r="AV312" s="5">
        <f t="shared" si="375"/>
        <v>3.4177018254954806E-3</v>
      </c>
      <c r="AW312" s="5">
        <f t="shared" si="376"/>
        <v>2.6765252927513458E-4</v>
      </c>
      <c r="AX312" s="5">
        <f t="shared" si="377"/>
        <v>8.2927299411547865E-3</v>
      </c>
      <c r="AY312" s="5">
        <f t="shared" si="378"/>
        <v>1.4008723931550201E-2</v>
      </c>
      <c r="AZ312" s="5">
        <f t="shared" si="379"/>
        <v>1.1832312614961373E-2</v>
      </c>
      <c r="BA312" s="5">
        <f t="shared" si="380"/>
        <v>6.662687360736233E-3</v>
      </c>
      <c r="BB312" s="5">
        <f t="shared" si="381"/>
        <v>2.8137823292538528E-3</v>
      </c>
      <c r="BC312" s="5">
        <f t="shared" si="382"/>
        <v>9.5065195981777013E-4</v>
      </c>
      <c r="BD312" s="5">
        <f t="shared" si="383"/>
        <v>3.3164843449499259E-4</v>
      </c>
      <c r="BE312" s="5">
        <f t="shared" si="384"/>
        <v>9.5803696816940803E-4</v>
      </c>
      <c r="BF312" s="5">
        <f t="shared" si="385"/>
        <v>1.3837466680294093E-3</v>
      </c>
      <c r="BG312" s="5">
        <f t="shared" si="386"/>
        <v>1.332415418123969E-3</v>
      </c>
      <c r="BH312" s="5">
        <f t="shared" si="387"/>
        <v>9.6224125817555685E-4</v>
      </c>
      <c r="BI312" s="5">
        <f t="shared" si="388"/>
        <v>5.5592766420487698E-4</v>
      </c>
      <c r="BJ312" s="8">
        <f t="shared" si="389"/>
        <v>0.59671269966766938</v>
      </c>
      <c r="BK312" s="8">
        <f t="shared" si="390"/>
        <v>0.18085776556313082</v>
      </c>
      <c r="BL312" s="8">
        <f t="shared" si="391"/>
        <v>0.197948914378764</v>
      </c>
      <c r="BM312" s="8">
        <f t="shared" si="392"/>
        <v>0.80504003572069827</v>
      </c>
      <c r="BN312" s="8">
        <f t="shared" si="393"/>
        <v>0.16499401301219713</v>
      </c>
    </row>
    <row r="313" spans="1:66" s="10" customFormat="1" x14ac:dyDescent="0.25">
      <c r="A313" t="s">
        <v>109</v>
      </c>
      <c r="B313" t="s">
        <v>108</v>
      </c>
      <c r="C313" t="s">
        <v>319</v>
      </c>
      <c r="D313" t="s">
        <v>499</v>
      </c>
      <c r="E313">
        <f>VLOOKUP(A313,home!$A$2:$E$405,3,FALSE)</f>
        <v>1.7307999999999999</v>
      </c>
      <c r="F313">
        <f>VLOOKUP(B313,home!$B$2:$E$405,3,FALSE)</f>
        <v>0.67410000000000003</v>
      </c>
      <c r="G313">
        <f>VLOOKUP(C313,away!$B$2:$E$405,4,FALSE)</f>
        <v>1.1555</v>
      </c>
      <c r="H313">
        <f>VLOOKUP(A313,away!$A$2:$E$405,3,FALSE)</f>
        <v>1.3153999999999999</v>
      </c>
      <c r="I313">
        <f>VLOOKUP(C313,away!$B$2:$E$405,3,FALSE)</f>
        <v>1.3936999999999999</v>
      </c>
      <c r="J313">
        <f>VLOOKUP(B313,home!$B$2:$E$405,4,FALSE)</f>
        <v>0.88690000000000002</v>
      </c>
      <c r="K313" s="3">
        <f t="shared" si="338"/>
        <v>1.3481591495399998</v>
      </c>
      <c r="L313" s="3">
        <f t="shared" si="339"/>
        <v>1.625929805962</v>
      </c>
      <c r="M313" s="5">
        <f t="shared" si="340"/>
        <v>5.1093961679213921E-2</v>
      </c>
      <c r="N313" s="5">
        <f t="shared" si="341"/>
        <v>6.8882791924078382E-2</v>
      </c>
      <c r="O313" s="5">
        <f t="shared" si="342"/>
        <v>8.3075195198914153E-2</v>
      </c>
      <c r="P313" s="5">
        <f t="shared" si="343"/>
        <v>0.11199858450723758</v>
      </c>
      <c r="Q313" s="5">
        <f t="shared" si="344"/>
        <v>4.6432483089153154E-2</v>
      </c>
      <c r="R313" s="5">
        <f t="shared" si="345"/>
        <v>6.7537218005012889E-2</v>
      </c>
      <c r="S313" s="5">
        <f t="shared" si="346"/>
        <v>6.137556434935771E-2</v>
      </c>
      <c r="T313" s="5">
        <f t="shared" si="347"/>
        <v>7.549595821948063E-2</v>
      </c>
      <c r="U313" s="5">
        <f t="shared" si="348"/>
        <v>9.1050918387935748E-2</v>
      </c>
      <c r="V313" s="5">
        <f t="shared" si="349"/>
        <v>1.4948442491585312E-2</v>
      </c>
      <c r="W313" s="5">
        <f t="shared" si="350"/>
        <v>2.0866125637501044E-2</v>
      </c>
      <c r="X313" s="5">
        <f t="shared" si="351"/>
        <v>3.392685560896079E-2</v>
      </c>
      <c r="Y313" s="5">
        <f t="shared" si="352"/>
        <v>2.7581342878589207E-2</v>
      </c>
      <c r="Z313" s="5">
        <f t="shared" si="353"/>
        <v>3.6603591922034634E-2</v>
      </c>
      <c r="AA313" s="5">
        <f t="shared" si="354"/>
        <v>4.9347467355719418E-2</v>
      </c>
      <c r="AB313" s="5">
        <f t="shared" si="355"/>
        <v>3.3264119811119805E-2</v>
      </c>
      <c r="AC313" s="5">
        <f t="shared" si="356"/>
        <v>2.0479479676050695E-3</v>
      </c>
      <c r="AD313" s="5">
        <f t="shared" si="357"/>
        <v>7.0327145484120482E-3</v>
      </c>
      <c r="AE313" s="5">
        <f t="shared" si="358"/>
        <v>1.1434700201085736E-2</v>
      </c>
      <c r="AF313" s="5">
        <f t="shared" si="359"/>
        <v>9.2960099395924881E-3</v>
      </c>
      <c r="AG313" s="5">
        <f t="shared" si="360"/>
        <v>5.0382198791008121E-3</v>
      </c>
      <c r="AH313" s="5">
        <f t="shared" si="361"/>
        <v>1.4878717777826506E-2</v>
      </c>
      <c r="AI313" s="5">
        <f t="shared" si="362"/>
        <v>2.0058879505600258E-2</v>
      </c>
      <c r="AJ313" s="5">
        <f t="shared" si="363"/>
        <v>1.3521280967497691E-2</v>
      </c>
      <c r="AK313" s="5">
        <f t="shared" si="364"/>
        <v>6.0762795499443578E-3</v>
      </c>
      <c r="AL313" s="5">
        <f t="shared" si="365"/>
        <v>1.7956507264501497E-4</v>
      </c>
      <c r="AM313" s="5">
        <f t="shared" si="366"/>
        <v>1.8962436929089539E-3</v>
      </c>
      <c r="AN313" s="5">
        <f t="shared" si="367"/>
        <v>3.0831591396681215E-3</v>
      </c>
      <c r="AO313" s="5">
        <f t="shared" si="368"/>
        <v>2.5065001708552783E-3</v>
      </c>
      <c r="AP313" s="5">
        <f t="shared" si="369"/>
        <v>1.3584644454808141E-3</v>
      </c>
      <c r="AQ313" s="5">
        <f t="shared" si="370"/>
        <v>5.5219195806172419E-4</v>
      </c>
      <c r="AR313" s="5">
        <f t="shared" si="371"/>
        <v>4.8383501418929557E-3</v>
      </c>
      <c r="AS313" s="5">
        <f t="shared" si="372"/>
        <v>6.5228660124711443E-3</v>
      </c>
      <c r="AT313" s="5">
        <f t="shared" si="373"/>
        <v>4.3969307479682354E-3</v>
      </c>
      <c r="AU313" s="5">
        <f t="shared" si="374"/>
        <v>1.9759208059223769E-3</v>
      </c>
      <c r="AV313" s="5">
        <f t="shared" si="375"/>
        <v>6.6596392831767565E-4</v>
      </c>
      <c r="AW313" s="5">
        <f t="shared" si="376"/>
        <v>1.093357833197437E-5</v>
      </c>
      <c r="AX313" s="5">
        <f t="shared" si="377"/>
        <v>4.2607304739212062E-4</v>
      </c>
      <c r="AY313" s="5">
        <f t="shared" si="378"/>
        <v>6.927648672719087E-4</v>
      </c>
      <c r="AZ313" s="5">
        <f t="shared" si="379"/>
        <v>5.631935231103527E-4</v>
      </c>
      <c r="BA313" s="5">
        <f t="shared" si="380"/>
        <v>3.0523771191662361E-4</v>
      </c>
      <c r="BB313" s="5">
        <f t="shared" si="381"/>
        <v>1.2407377342722023E-4</v>
      </c>
      <c r="BC313" s="5">
        <f t="shared" si="382"/>
        <v>4.0347049270698617E-5</v>
      </c>
      <c r="BD313" s="5">
        <f t="shared" si="383"/>
        <v>1.3111362845640376E-3</v>
      </c>
      <c r="BE313" s="5">
        <f t="shared" si="384"/>
        <v>1.7676203783288881E-3</v>
      </c>
      <c r="BF313" s="5">
        <f t="shared" si="385"/>
        <v>1.1915167929787236E-3</v>
      </c>
      <c r="BG313" s="5">
        <f t="shared" si="386"/>
        <v>5.354514220949413E-4</v>
      </c>
      <c r="BH313" s="5">
        <f t="shared" si="387"/>
        <v>1.8046843345787488E-4</v>
      </c>
      <c r="BI313" s="5">
        <f t="shared" si="388"/>
        <v>4.8660033953876919E-5</v>
      </c>
      <c r="BJ313" s="8">
        <f t="shared" si="389"/>
        <v>0.31753545130531813</v>
      </c>
      <c r="BK313" s="8">
        <f t="shared" si="390"/>
        <v>0.24233683093491651</v>
      </c>
      <c r="BL313" s="8">
        <f t="shared" si="391"/>
        <v>0.40224496154152162</v>
      </c>
      <c r="BM313" s="8">
        <f t="shared" si="392"/>
        <v>0.56901877001124102</v>
      </c>
      <c r="BN313" s="8">
        <f t="shared" si="393"/>
        <v>0.42902023440361009</v>
      </c>
    </row>
    <row r="314" spans="1:66" x14ac:dyDescent="0.25">
      <c r="A314" t="s">
        <v>109</v>
      </c>
      <c r="B314" t="s">
        <v>117</v>
      </c>
      <c r="C314" t="s">
        <v>124</v>
      </c>
      <c r="D314" t="s">
        <v>499</v>
      </c>
      <c r="E314">
        <f>VLOOKUP(A314,home!$A$2:$E$405,3,FALSE)</f>
        <v>1.7307999999999999</v>
      </c>
      <c r="F314">
        <f>VLOOKUP(B314,home!$B$2:$E$405,3,FALSE)</f>
        <v>0.38519999999999999</v>
      </c>
      <c r="G314">
        <f>VLOOKUP(C314,away!$B$2:$E$405,4,FALSE)</f>
        <v>1.5022</v>
      </c>
      <c r="H314">
        <f>VLOOKUP(A314,away!$A$2:$E$405,3,FALSE)</f>
        <v>1.3153999999999999</v>
      </c>
      <c r="I314">
        <f>VLOOKUP(C314,away!$B$2:$E$405,3,FALSE)</f>
        <v>1.0643</v>
      </c>
      <c r="J314">
        <f>VLOOKUP(B314,home!$B$2:$E$405,4,FALSE)</f>
        <v>1.9006000000000001</v>
      </c>
      <c r="K314" s="3">
        <f t="shared" si="338"/>
        <v>1.0015229891519999</v>
      </c>
      <c r="L314" s="3">
        <f t="shared" si="339"/>
        <v>2.6608024061319999</v>
      </c>
      <c r="M314" s="5">
        <f t="shared" si="340"/>
        <v>2.5672743982531221E-2</v>
      </c>
      <c r="N314" s="5">
        <f t="shared" si="341"/>
        <v>2.5711843293118687E-2</v>
      </c>
      <c r="O314" s="5">
        <f t="shared" si="342"/>
        <v>6.8310098960729898E-2</v>
      </c>
      <c r="P314" s="5">
        <f t="shared" si="343"/>
        <v>6.8414134500419124E-2</v>
      </c>
      <c r="Q314" s="5">
        <f t="shared" si="344"/>
        <v>1.2875501075766011E-2</v>
      </c>
      <c r="R314" s="5">
        <f t="shared" si="345"/>
        <v>9.0879837838912583E-2</v>
      </c>
      <c r="S314" s="5">
        <f t="shared" si="346"/>
        <v>4.5578433324328683E-2</v>
      </c>
      <c r="T314" s="5">
        <f t="shared" si="347"/>
        <v>3.4259164242553354E-2</v>
      </c>
      <c r="U314" s="5">
        <f t="shared" si="348"/>
        <v>9.1018246846076761E-2</v>
      </c>
      <c r="V314" s="5">
        <f t="shared" si="349"/>
        <v>1.3495545097645473E-2</v>
      </c>
      <c r="W314" s="5">
        <f t="shared" si="350"/>
        <v>4.2983701080769902E-3</v>
      </c>
      <c r="X314" s="5">
        <f t="shared" si="351"/>
        <v>1.1437113526017119E-2</v>
      </c>
      <c r="Y314" s="5">
        <f t="shared" si="352"/>
        <v>1.5215949594615601E-2</v>
      </c>
      <c r="Z314" s="5">
        <f t="shared" si="353"/>
        <v>8.0604430396888194E-2</v>
      </c>
      <c r="AA314" s="5">
        <f t="shared" si="354"/>
        <v>8.0727190069985785E-2</v>
      </c>
      <c r="AB314" s="5">
        <f t="shared" si="355"/>
        <v>4.0425068352366894E-2</v>
      </c>
      <c r="AC314" s="5">
        <f t="shared" si="356"/>
        <v>2.2477292408220727E-3</v>
      </c>
      <c r="AD314" s="5">
        <f t="shared" si="357"/>
        <v>1.0762291197807176E-3</v>
      </c>
      <c r="AE314" s="5">
        <f t="shared" si="358"/>
        <v>2.8636330314618578E-3</v>
      </c>
      <c r="AF314" s="5">
        <f t="shared" si="359"/>
        <v>3.809780830196393E-3</v>
      </c>
      <c r="AG314" s="5">
        <f t="shared" si="360"/>
        <v>3.3790246666073769E-3</v>
      </c>
      <c r="AH314" s="5">
        <f t="shared" si="361"/>
        <v>5.3618115586234874E-2</v>
      </c>
      <c r="AI314" s="5">
        <f t="shared" si="362"/>
        <v>5.3699775394623388E-2</v>
      </c>
      <c r="AJ314" s="5">
        <f t="shared" si="363"/>
        <v>2.6890779785007111E-2</v>
      </c>
      <c r="AK314" s="5">
        <f t="shared" si="364"/>
        <v>8.9772447169694999E-3</v>
      </c>
      <c r="AL314" s="5">
        <f t="shared" si="365"/>
        <v>2.3959488040197331E-4</v>
      </c>
      <c r="AM314" s="5">
        <f t="shared" si="366"/>
        <v>2.1557364101104206E-4</v>
      </c>
      <c r="AN314" s="5">
        <f t="shared" si="367"/>
        <v>5.7359886270081663E-4</v>
      </c>
      <c r="AO314" s="5">
        <f t="shared" si="368"/>
        <v>7.6311661701445601E-4</v>
      </c>
      <c r="AP314" s="5">
        <f t="shared" si="369"/>
        <v>6.7683417690379214E-4</v>
      </c>
      <c r="AQ314" s="5">
        <f t="shared" si="370"/>
        <v>4.5023050161449563E-4</v>
      </c>
      <c r="AR314" s="5">
        <f t="shared" si="371"/>
        <v>2.8533442192823472E-2</v>
      </c>
      <c r="AS314" s="5">
        <f t="shared" si="372"/>
        <v>2.8576898315752355E-2</v>
      </c>
      <c r="AT314" s="5">
        <f t="shared" si="373"/>
        <v>1.4310210310942524E-2</v>
      </c>
      <c r="AU314" s="5">
        <f t="shared" si="374"/>
        <v>4.7773348686696434E-3</v>
      </c>
      <c r="AV314" s="5">
        <f t="shared" si="375"/>
        <v>1.196152674462524E-3</v>
      </c>
      <c r="AW314" s="5">
        <f t="shared" si="376"/>
        <v>1.7735710059519831E-5</v>
      </c>
      <c r="AX314" s="5">
        <f t="shared" si="377"/>
        <v>3.5983659554626495E-5</v>
      </c>
      <c r="AY314" s="5">
        <f t="shared" si="378"/>
        <v>9.5745407924384903E-5</v>
      </c>
      <c r="AZ314" s="5">
        <f t="shared" si="379"/>
        <v>1.2737980589064664E-4</v>
      </c>
      <c r="BA314" s="5">
        <f t="shared" si="380"/>
        <v>1.1297749800215321E-4</v>
      </c>
      <c r="BB314" s="5">
        <f t="shared" si="381"/>
        <v>7.5152699630725656E-5</v>
      </c>
      <c r="BC314" s="5">
        <f t="shared" si="382"/>
        <v>3.9993296800950029E-5</v>
      </c>
      <c r="BD314" s="5">
        <f t="shared" si="383"/>
        <v>1.2653641940315496E-2</v>
      </c>
      <c r="BE314" s="5">
        <f t="shared" si="384"/>
        <v>1.2672913299723887E-2</v>
      </c>
      <c r="BF314" s="5">
        <f t="shared" si="385"/>
        <v>6.3461070046018E-3</v>
      </c>
      <c r="BG314" s="5">
        <f t="shared" si="386"/>
        <v>2.1185906855757468E-3</v>
      </c>
      <c r="BH314" s="5">
        <f t="shared" si="387"/>
        <v>5.3045431905185153E-4</v>
      </c>
      <c r="BI314" s="5">
        <f t="shared" si="388"/>
        <v>1.0625243904507982E-4</v>
      </c>
      <c r="BJ314" s="8">
        <f t="shared" si="389"/>
        <v>0.11809319565524218</v>
      </c>
      <c r="BK314" s="8">
        <f t="shared" si="390"/>
        <v>0.15574392643407295</v>
      </c>
      <c r="BL314" s="8">
        <f t="shared" si="391"/>
        <v>0.6263683556018711</v>
      </c>
      <c r="BM314" s="8">
        <f t="shared" si="392"/>
        <v>0.68886773873873175</v>
      </c>
      <c r="BN314" s="8">
        <f t="shared" si="393"/>
        <v>0.29186415965147749</v>
      </c>
    </row>
    <row r="315" spans="1:66" x14ac:dyDescent="0.25">
      <c r="A315" t="s">
        <v>109</v>
      </c>
      <c r="B315" t="s">
        <v>420</v>
      </c>
      <c r="C315" t="s">
        <v>316</v>
      </c>
      <c r="D315" t="s">
        <v>499</v>
      </c>
      <c r="E315">
        <f>VLOOKUP(A315,home!$A$2:$E$405,3,FALSE)</f>
        <v>1.7307999999999999</v>
      </c>
      <c r="F315">
        <f>VLOOKUP(B315,home!$B$2:$E$405,3,FALSE)</f>
        <v>0.86670000000000003</v>
      </c>
      <c r="G315">
        <f>VLOOKUP(C315,away!$B$2:$E$405,4,FALSE)</f>
        <v>0.67410000000000003</v>
      </c>
      <c r="H315">
        <f>VLOOKUP(A315,away!$A$2:$E$405,3,FALSE)</f>
        <v>1.3153999999999999</v>
      </c>
      <c r="I315">
        <f>VLOOKUP(C315,away!$B$2:$E$405,3,FALSE)</f>
        <v>1.2669999999999999</v>
      </c>
      <c r="J315">
        <f>VLOOKUP(B315,home!$B$2:$E$405,4,FALSE)</f>
        <v>0.63349999999999995</v>
      </c>
      <c r="K315" s="3">
        <f t="shared" si="338"/>
        <v>1.0112068670760002</v>
      </c>
      <c r="L315" s="3">
        <f t="shared" si="339"/>
        <v>1.0557985752999997</v>
      </c>
      <c r="M315" s="5">
        <f t="shared" si="340"/>
        <v>0.12656421864249334</v>
      </c>
      <c r="N315" s="5">
        <f t="shared" si="341"/>
        <v>0.12798260701739758</v>
      </c>
      <c r="O315" s="5">
        <f t="shared" si="342"/>
        <v>0.13362632172670211</v>
      </c>
      <c r="P315" s="5">
        <f t="shared" si="343"/>
        <v>0.13512385415214809</v>
      </c>
      <c r="Q315" s="5">
        <f t="shared" si="344"/>
        <v>6.4708445541140747E-2</v>
      </c>
      <c r="R315" s="5">
        <f t="shared" si="345"/>
        <v>7.0541240050815732E-2</v>
      </c>
      <c r="S315" s="5">
        <f t="shared" si="346"/>
        <v>3.6065596099687847E-2</v>
      </c>
      <c r="T315" s="5">
        <f t="shared" si="347"/>
        <v>6.8319084612214018E-2</v>
      </c>
      <c r="U315" s="5">
        <f t="shared" si="348"/>
        <v>7.1331786351441454E-2</v>
      </c>
      <c r="V315" s="5">
        <f t="shared" si="349"/>
        <v>4.2783044577465578E-3</v>
      </c>
      <c r="W315" s="5">
        <f t="shared" si="350"/>
        <v>2.1811208163004976E-2</v>
      </c>
      <c r="X315" s="5">
        <f t="shared" si="351"/>
        <v>2.3028242504072375E-2</v>
      </c>
      <c r="Y315" s="5">
        <f t="shared" si="352"/>
        <v>1.2156592813731255E-2</v>
      </c>
      <c r="Z315" s="5">
        <f t="shared" si="353"/>
        <v>2.4825780248515512E-2</v>
      </c>
      <c r="AA315" s="5">
        <f t="shared" si="354"/>
        <v>2.5103999467818616E-2</v>
      </c>
      <c r="AB315" s="5">
        <f t="shared" si="355"/>
        <v>1.2692668326465218E-2</v>
      </c>
      <c r="AC315" s="5">
        <f t="shared" si="356"/>
        <v>2.8547809254841401E-4</v>
      </c>
      <c r="AD315" s="5">
        <f t="shared" si="357"/>
        <v>5.5139108684136842E-3</v>
      </c>
      <c r="AE315" s="5">
        <f t="shared" si="358"/>
        <v>5.8215792392023518E-3</v>
      </c>
      <c r="AF315" s="5">
        <f t="shared" si="359"/>
        <v>3.0732075333729492E-3</v>
      </c>
      <c r="AG315" s="5">
        <f t="shared" si="360"/>
        <v>1.0815627117787955E-3</v>
      </c>
      <c r="AH315" s="5">
        <f t="shared" si="361"/>
        <v>6.5527558542733859E-3</v>
      </c>
      <c r="AI315" s="5">
        <f t="shared" si="362"/>
        <v>6.6261917181137091E-3</v>
      </c>
      <c r="AJ315" s="5">
        <f t="shared" si="363"/>
        <v>3.3502252839593513E-3</v>
      </c>
      <c r="AK315" s="5">
        <f t="shared" si="364"/>
        <v>1.1292569377971131E-3</v>
      </c>
      <c r="AL315" s="5">
        <f t="shared" si="365"/>
        <v>1.2191407825969546E-5</v>
      </c>
      <c r="AM315" s="5">
        <f t="shared" si="366"/>
        <v>1.1151409069169818E-3</v>
      </c>
      <c r="AN315" s="5">
        <f t="shared" si="367"/>
        <v>1.177364180781699E-3</v>
      </c>
      <c r="AO315" s="5">
        <f t="shared" si="368"/>
        <v>6.2152971233928446E-4</v>
      </c>
      <c r="AP315" s="5">
        <f t="shared" si="369"/>
        <v>2.1873672826481174E-4</v>
      </c>
      <c r="AQ315" s="5">
        <f t="shared" si="370"/>
        <v>5.7735481516942837E-5</v>
      </c>
      <c r="AR315" s="5">
        <f t="shared" si="371"/>
        <v>1.3836780590461152E-3</v>
      </c>
      <c r="AS315" s="5">
        <f t="shared" si="372"/>
        <v>1.3991847551298228E-3</v>
      </c>
      <c r="AT315" s="5">
        <f t="shared" si="373"/>
        <v>7.0743261634766423E-4</v>
      </c>
      <c r="AU315" s="5">
        <f t="shared" si="374"/>
        <v>2.3845357321476655E-4</v>
      </c>
      <c r="AV315" s="5">
        <f t="shared" si="375"/>
        <v>6.0281472678395415E-5</v>
      </c>
      <c r="AW315" s="5">
        <f t="shared" si="376"/>
        <v>3.6155339221263542E-7</v>
      </c>
      <c r="AX315" s="5">
        <f t="shared" si="377"/>
        <v>1.879396904719684E-4</v>
      </c>
      <c r="AY315" s="5">
        <f t="shared" si="378"/>
        <v>1.9842645744262718E-4</v>
      </c>
      <c r="AZ315" s="5">
        <f t="shared" si="379"/>
        <v>1.0474918553487588E-4</v>
      </c>
      <c r="BA315" s="5">
        <f t="shared" si="380"/>
        <v>3.6864680283852435E-5</v>
      </c>
      <c r="BB315" s="5">
        <f t="shared" si="381"/>
        <v>9.7304192306453448E-6</v>
      </c>
      <c r="BC315" s="5">
        <f t="shared" si="382"/>
        <v>2.0546725521574155E-6</v>
      </c>
      <c r="BD315" s="5">
        <f t="shared" si="383"/>
        <v>2.4348088723579278E-4</v>
      </c>
      <c r="BE315" s="5">
        <f t="shared" si="384"/>
        <v>2.4620954517459086E-4</v>
      </c>
      <c r="BF315" s="5">
        <f t="shared" si="385"/>
        <v>1.2448439141010247E-4</v>
      </c>
      <c r="BG315" s="5">
        <f t="shared" si="386"/>
        <v>4.1959823812557433E-5</v>
      </c>
      <c r="BH315" s="5">
        <f t="shared" si="387"/>
        <v>1.0607515495139285E-5</v>
      </c>
      <c r="BI315" s="5">
        <f t="shared" si="388"/>
        <v>2.1452785022599847E-6</v>
      </c>
      <c r="BJ315" s="8">
        <f t="shared" si="389"/>
        <v>0.33722671311966457</v>
      </c>
      <c r="BK315" s="8">
        <f t="shared" si="390"/>
        <v>0.3025280693098929</v>
      </c>
      <c r="BL315" s="8">
        <f t="shared" si="391"/>
        <v>0.33541236363543386</v>
      </c>
      <c r="BM315" s="8">
        <f t="shared" si="392"/>
        <v>0.34124817427875881</v>
      </c>
      <c r="BN315" s="8">
        <f t="shared" si="393"/>
        <v>0.65854668713069764</v>
      </c>
    </row>
    <row r="316" spans="1:66" x14ac:dyDescent="0.25">
      <c r="A316" t="s">
        <v>109</v>
      </c>
      <c r="B316" t="s">
        <v>123</v>
      </c>
      <c r="C316" t="s">
        <v>113</v>
      </c>
      <c r="D316" t="s">
        <v>499</v>
      </c>
      <c r="E316">
        <f>VLOOKUP(A316,home!$A$2:$E$405,3,FALSE)</f>
        <v>1.7307999999999999</v>
      </c>
      <c r="F316">
        <f>VLOOKUP(B316,home!$B$2:$E$405,3,FALSE)</f>
        <v>0.86670000000000003</v>
      </c>
      <c r="G316">
        <f>VLOOKUP(C316,away!$B$2:$E$405,4,FALSE)</f>
        <v>0.77039999999999997</v>
      </c>
      <c r="H316">
        <f>VLOOKUP(A316,away!$A$2:$E$405,3,FALSE)</f>
        <v>1.3153999999999999</v>
      </c>
      <c r="I316">
        <f>VLOOKUP(C316,away!$B$2:$E$405,3,FALSE)</f>
        <v>0.76019999999999999</v>
      </c>
      <c r="J316">
        <f>VLOOKUP(B316,home!$B$2:$E$405,4,FALSE)</f>
        <v>0.50680000000000003</v>
      </c>
      <c r="K316" s="3">
        <f t="shared" si="338"/>
        <v>1.155664990944</v>
      </c>
      <c r="L316" s="3">
        <f t="shared" si="339"/>
        <v>0.50678331614399996</v>
      </c>
      <c r="M316" s="5">
        <f t="shared" si="340"/>
        <v>0.18967403089030774</v>
      </c>
      <c r="N316" s="5">
        <f t="shared" si="341"/>
        <v>0.21919963719115945</v>
      </c>
      <c r="O316" s="5">
        <f t="shared" si="342"/>
        <v>9.612363436098964E-2</v>
      </c>
      <c r="P316" s="5">
        <f t="shared" si="343"/>
        <v>0.11108671903329745</v>
      </c>
      <c r="Q316" s="5">
        <f t="shared" si="344"/>
        <v>0.1266606733647247</v>
      </c>
      <c r="R316" s="5">
        <f t="shared" si="345"/>
        <v>2.4356927090637831E-2</v>
      </c>
      <c r="S316" s="5">
        <f t="shared" si="346"/>
        <v>1.6265087908527903E-2</v>
      </c>
      <c r="T316" s="5">
        <f t="shared" si="347"/>
        <v>6.4189516072807193E-2</v>
      </c>
      <c r="U316" s="5">
        <f t="shared" si="348"/>
        <v>2.8148447925625635E-2</v>
      </c>
      <c r="V316" s="5">
        <f t="shared" si="349"/>
        <v>1.0584446976774071E-3</v>
      </c>
      <c r="W316" s="5">
        <f t="shared" si="350"/>
        <v>4.879243531233516E-2</v>
      </c>
      <c r="X316" s="5">
        <f t="shared" si="351"/>
        <v>2.4727192170326817E-2</v>
      </c>
      <c r="Y316" s="5">
        <f t="shared" si="352"/>
        <v>6.2656642235040874E-3</v>
      </c>
      <c r="Z316" s="5">
        <f t="shared" si="353"/>
        <v>4.1145614273570231E-3</v>
      </c>
      <c r="AA316" s="5">
        <f t="shared" si="354"/>
        <v>4.7550545946850849E-3</v>
      </c>
      <c r="AB316" s="5">
        <f t="shared" si="355"/>
        <v>2.7476250625524824E-3</v>
      </c>
      <c r="AC316" s="5">
        <f t="shared" si="356"/>
        <v>3.8743821502366063E-5</v>
      </c>
      <c r="AD316" s="5">
        <f t="shared" si="357"/>
        <v>1.4096927328341379E-2</v>
      </c>
      <c r="AE316" s="5">
        <f t="shared" si="358"/>
        <v>7.1440875788978207E-3</v>
      </c>
      <c r="AF316" s="5">
        <f t="shared" si="359"/>
        <v>1.8102521970284986E-3</v>
      </c>
      <c r="AG316" s="5">
        <f t="shared" si="360"/>
        <v>3.0580187048902138E-4</v>
      </c>
      <c r="AH316" s="5">
        <f t="shared" si="361"/>
        <v>5.2129777115854543E-4</v>
      </c>
      <c r="AI316" s="5">
        <f t="shared" si="362"/>
        <v>6.0244558398506783E-4</v>
      </c>
      <c r="AJ316" s="5">
        <f t="shared" si="363"/>
        <v>3.4811263518017813E-4</v>
      </c>
      <c r="AK316" s="5">
        <f t="shared" si="364"/>
        <v>1.3410052846099749E-4</v>
      </c>
      <c r="AL316" s="5">
        <f t="shared" si="365"/>
        <v>9.0764644865877546E-7</v>
      </c>
      <c r="AM316" s="5">
        <f t="shared" si="366"/>
        <v>3.2582650786491716E-3</v>
      </c>
      <c r="AN316" s="5">
        <f t="shared" si="367"/>
        <v>1.6512343814340177E-3</v>
      </c>
      <c r="AO316" s="5">
        <f t="shared" si="368"/>
        <v>4.1840901777705897E-4</v>
      </c>
      <c r="AP316" s="5">
        <f t="shared" si="369"/>
        <v>7.0680903177870594E-5</v>
      </c>
      <c r="AQ316" s="5">
        <f t="shared" si="370"/>
        <v>8.9549756251335608E-6</v>
      </c>
      <c r="AR316" s="5">
        <f t="shared" si="371"/>
        <v>5.2837002633240762E-5</v>
      </c>
      <c r="AS316" s="5">
        <f t="shared" si="372"/>
        <v>6.1061874169652278E-5</v>
      </c>
      <c r="AT316" s="5">
        <f t="shared" si="373"/>
        <v>3.5283535129647436E-5</v>
      </c>
      <c r="AU316" s="5">
        <f t="shared" si="374"/>
        <v>1.3591982102025436E-5</v>
      </c>
      <c r="AV316" s="5">
        <f t="shared" si="375"/>
        <v>3.9269444682120585E-6</v>
      </c>
      <c r="AW316" s="5">
        <f t="shared" si="376"/>
        <v>1.4766190879990735E-8</v>
      </c>
      <c r="AX316" s="5">
        <f t="shared" si="377"/>
        <v>6.2757714710170781E-4</v>
      </c>
      <c r="AY316" s="5">
        <f t="shared" si="378"/>
        <v>3.1804562774439432E-4</v>
      </c>
      <c r="AZ316" s="5">
        <f t="shared" si="379"/>
        <v>8.0590108956702153E-5</v>
      </c>
      <c r="BA316" s="5">
        <f t="shared" si="380"/>
        <v>1.3613907555161261E-5</v>
      </c>
      <c r="BB316" s="5">
        <f t="shared" si="381"/>
        <v>1.7248253041206199E-6</v>
      </c>
      <c r="BC316" s="5">
        <f t="shared" si="382"/>
        <v>1.7482253747826627E-7</v>
      </c>
      <c r="BD316" s="5">
        <f t="shared" si="383"/>
        <v>4.4628185682638307E-6</v>
      </c>
      <c r="BE316" s="5">
        <f t="shared" si="384"/>
        <v>5.1575231802773347E-6</v>
      </c>
      <c r="BF316" s="5">
        <f t="shared" si="385"/>
        <v>2.9801844897143383E-6</v>
      </c>
      <c r="BG316" s="5">
        <f t="shared" si="386"/>
        <v>1.1480316271057232E-6</v>
      </c>
      <c r="BH316" s="5">
        <f t="shared" si="387"/>
        <v>3.3168498998564026E-7</v>
      </c>
      <c r="BI316" s="5">
        <f t="shared" si="388"/>
        <v>7.6663346189603098E-8</v>
      </c>
      <c r="BJ316" s="8">
        <f t="shared" si="389"/>
        <v>0.51964145810547679</v>
      </c>
      <c r="BK316" s="8">
        <f t="shared" si="390"/>
        <v>0.31844197962550597</v>
      </c>
      <c r="BL316" s="8">
        <f t="shared" si="391"/>
        <v>0.15791850379797975</v>
      </c>
      <c r="BM316" s="8">
        <f t="shared" si="392"/>
        <v>0.23269685016364935</v>
      </c>
      <c r="BN316" s="8">
        <f t="shared" si="393"/>
        <v>0.76710162193111686</v>
      </c>
    </row>
    <row r="317" spans="1:66" x14ac:dyDescent="0.25">
      <c r="A317" t="s">
        <v>109</v>
      </c>
      <c r="B317" t="s">
        <v>336</v>
      </c>
      <c r="C317" t="s">
        <v>110</v>
      </c>
      <c r="D317" t="s">
        <v>499</v>
      </c>
      <c r="E317">
        <f>VLOOKUP(A317,home!$A$2:$E$405,3,FALSE)</f>
        <v>1.7307999999999999</v>
      </c>
      <c r="F317">
        <f>VLOOKUP(B317,home!$B$2:$E$405,3,FALSE)</f>
        <v>1.1555</v>
      </c>
      <c r="G317">
        <f>VLOOKUP(C317,away!$B$2:$E$405,4,FALSE)</f>
        <v>0.57779999999999998</v>
      </c>
      <c r="H317">
        <f>VLOOKUP(A317,away!$A$2:$E$405,3,FALSE)</f>
        <v>1.3153999999999999</v>
      </c>
      <c r="I317">
        <f>VLOOKUP(C317,away!$B$2:$E$405,3,FALSE)</f>
        <v>0.65159999999999996</v>
      </c>
      <c r="J317">
        <f>VLOOKUP(B317,home!$B$2:$E$405,4,FALSE)</f>
        <v>0.63349999999999995</v>
      </c>
      <c r="K317" s="3">
        <f t="shared" ref="K317:K380" si="394">E317*F317*G317</f>
        <v>1.1555649853199998</v>
      </c>
      <c r="L317" s="3">
        <f t="shared" ref="L317:L380" si="395">H317*I317*J317</f>
        <v>0.54298212443999994</v>
      </c>
      <c r="M317" s="5">
        <f t="shared" ref="M317:M380" si="396">_xlfn.POISSON.DIST(0,K317,FALSE) * _xlfn.POISSON.DIST(0,L317,FALSE)</f>
        <v>0.18294913606766863</v>
      </c>
      <c r="N317" s="5">
        <f t="shared" ref="N317:N380" si="397">_xlfn.POISSON.DIST(1,K317,FALSE) * _xlfn.POISSON.DIST(0,L317,FALSE)</f>
        <v>0.21140961573434214</v>
      </c>
      <c r="O317" s="5">
        <f t="shared" ref="O317:O380" si="398">_xlfn.POISSON.DIST(0,K317,FALSE) * _xlfn.POISSON.DIST(1,L317,FALSE)</f>
        <v>9.9338110566485338E-2</v>
      </c>
      <c r="P317" s="5">
        <f t="shared" ref="P317:P380" si="399">_xlfn.POISSON.DIST(1,K317,FALSE) * _xlfn.POISSON.DIST(1,L317,FALSE)</f>
        <v>0.11479164227847714</v>
      </c>
      <c r="Q317" s="5">
        <f t="shared" ref="Q317:Q380" si="400">_xlfn.POISSON.DIST(2,K317,FALSE) * _xlfn.POISSON.DIST(0,L317,FALSE)</f>
        <v>0.12214877475128098</v>
      </c>
      <c r="R317" s="5">
        <f t="shared" ref="R317:R380" si="401">_xlfn.POISSON.DIST(0,K317,FALSE) * _xlfn.POISSON.DIST(2,L317,FALSE)</f>
        <v>2.6969409156622905E-2</v>
      </c>
      <c r="S317" s="5">
        <f t="shared" ref="S317:S380" si="402">_xlfn.POISSON.DIST(2,K317,FALSE) * _xlfn.POISSON.DIST(2,L317,FALSE)</f>
        <v>1.8006536434416333E-2</v>
      </c>
      <c r="T317" s="5">
        <f t="shared" ref="T317:T380" si="403">_xlfn.POISSON.DIST(2,K317,FALSE) * _xlfn.POISSON.DIST(1,L317,FALSE)</f>
        <v>6.6324601212193579E-2</v>
      </c>
      <c r="U317" s="5">
        <f t="shared" ref="U317:U380" si="404">_xlfn.POISSON.DIST(1,K317,FALSE) * _xlfn.POISSON.DIST(2,L317,FALSE)</f>
        <v>3.1164904896162013E-2</v>
      </c>
      <c r="V317" s="5">
        <f t="shared" ref="V317:V380" si="405">_xlfn.POISSON.DIST(3,K317,FALSE) * _xlfn.POISSON.DIST(3,L317,FALSE)</f>
        <v>1.2553579605556163E-3</v>
      </c>
      <c r="W317" s="5">
        <f t="shared" ref="W317:W380" si="406">_xlfn.POISSON.DIST(3,K317,FALSE) * _xlfn.POISSON.DIST(0,L317,FALSE)</f>
        <v>4.7050282367439973E-2</v>
      </c>
      <c r="X317" s="5">
        <f t="shared" ref="X317:X380" si="407">_xlfn.POISSON.DIST(3,K317,FALSE) * _xlfn.POISSON.DIST(1,L317,FALSE)</f>
        <v>2.5547462275374428E-2</v>
      </c>
      <c r="Y317" s="5">
        <f t="shared" ref="Y317:Y380" si="408">_xlfn.POISSON.DIST(3,K317,FALSE) * _xlfn.POISSON.DIST(2,L317,FALSE)</f>
        <v>6.9359076701667804E-3</v>
      </c>
      <c r="Z317" s="5">
        <f t="shared" ref="Z317:Z380" si="409">_xlfn.POISSON.DIST(0,K317,FALSE) * _xlfn.POISSON.DIST(3,L317,FALSE)</f>
        <v>4.881302359584898E-3</v>
      </c>
      <c r="AA317" s="5">
        <f t="shared" ref="AA317:AA380" si="410">_xlfn.POISSON.DIST(1,K317,FALSE) * _xlfn.POISSON.DIST(3,L317,FALSE)</f>
        <v>5.6406620894962024E-3</v>
      </c>
      <c r="AB317" s="5">
        <f t="shared" ref="AB317:AB380" si="411">_xlfn.POISSON.DIST(2,K317,FALSE) * _xlfn.POISSON.DIST(3,L317,FALSE)</f>
        <v>3.2590758023218805E-3</v>
      </c>
      <c r="AC317" s="5">
        <f t="shared" ref="AC317:AC380" si="412">_xlfn.POISSON.DIST(4,K317,FALSE) * _xlfn.POISSON.DIST(4,L317,FALSE)</f>
        <v>4.9229735733159603E-5</v>
      </c>
      <c r="AD317" s="5">
        <f t="shared" ref="AD317:AD380" si="413">_xlfn.POISSON.DIST(4,K317,FALSE) * _xlfn.POISSON.DIST(0,L317,FALSE)</f>
        <v>1.3592414713308161E-2</v>
      </c>
      <c r="AE317" s="5">
        <f t="shared" ref="AE317:AE380" si="414">_xlfn.POISSON.DIST(4,K317,FALSE) * _xlfn.POISSON.DIST(1,L317,FALSE)</f>
        <v>7.3804382173015782E-3</v>
      </c>
      <c r="AF317" s="5">
        <f t="shared" ref="AF317:AF380" si="415">_xlfn.POISSON.DIST(4,K317,FALSE) * _xlfn.POISSON.DIST(2,L317,FALSE)</f>
        <v>2.0037230112642883E-3</v>
      </c>
      <c r="AG317" s="5">
        <f t="shared" ref="AG317:AG380" si="416">_xlfn.POISSON.DIST(4,K317,FALSE) * _xlfn.POISSON.DIST(3,L317,FALSE)</f>
        <v>3.6266192581519904E-4</v>
      </c>
      <c r="AH317" s="5">
        <f t="shared" ref="AH317:AH380" si="417">_xlfn.POISSON.DIST(0,K317,FALSE) * _xlfn.POISSON.DIST(4,L317,FALSE)</f>
        <v>6.6261498131034793E-4</v>
      </c>
      <c r="AI317" s="5">
        <f t="shared" ref="AI317:AI380" si="418">_xlfn.POISSON.DIST(1,K317,FALSE) * _xlfn.POISSON.DIST(4,L317,FALSE)</f>
        <v>7.6569467115070416E-4</v>
      </c>
      <c r="AJ317" s="5">
        <f t="shared" ref="AJ317:AJ380" si="419">_xlfn.POISSON.DIST(2,K317,FALSE) * _xlfn.POISSON.DIST(4,L317,FALSE)</f>
        <v>4.4240497571393291E-4</v>
      </c>
      <c r="AK317" s="5">
        <f t="shared" ref="AK317:AK380" si="420">_xlfn.POISSON.DIST(3,K317,FALSE) * _xlfn.POISSON.DIST(4,L317,FALSE)</f>
        <v>1.7040923308878853E-4</v>
      </c>
      <c r="AL317" s="5">
        <f t="shared" ref="AL317:AL380" si="421">_xlfn.POISSON.DIST(5,K317,FALSE) * _xlfn.POISSON.DIST(5,L317,FALSE)</f>
        <v>1.2355701339096959E-6</v>
      </c>
      <c r="AM317" s="5">
        <f t="shared" ref="AM317:AM380" si="422">_xlfn.POISSON.DIST(5,K317,FALSE) * _xlfn.POISSON.DIST(0,L317,FALSE)</f>
        <v>3.1413837017294538E-3</v>
      </c>
      <c r="AN317" s="5">
        <f t="shared" ref="AN317:AN380" si="423">_xlfn.POISSON.DIST(5,K317,FALSE) * _xlfn.POISSON.DIST(1,L317,FALSE)</f>
        <v>1.70571519604625E-3</v>
      </c>
      <c r="AO317" s="5">
        <f t="shared" ref="AO317:AO380" si="424">_xlfn.POISSON.DIST(5,K317,FALSE) * _xlfn.POISSON.DIST(2,L317,FALSE)</f>
        <v>4.6308643041939189E-4</v>
      </c>
      <c r="AP317" s="5">
        <f t="shared" ref="AP317:AP380" si="425">_xlfn.POISSON.DIST(5,K317,FALSE) * _xlfn.POISSON.DIST(3,L317,FALSE)</f>
        <v>8.3815884596152537E-5</v>
      </c>
      <c r="AQ317" s="5">
        <f t="shared" ref="AQ317:AQ380" si="426">_xlfn.POISSON.DIST(5,K317,FALSE) * _xlfn.POISSON.DIST(4,L317,FALSE)</f>
        <v>1.1377631769959191E-5</v>
      </c>
      <c r="AR317" s="5">
        <f t="shared" ref="AR317:AR380" si="427">_xlfn.POISSON.DIST(0,K317,FALSE) * _xlfn.POISSON.DIST(5,L317,FALSE)</f>
        <v>7.1957618047532737E-5</v>
      </c>
      <c r="AS317" s="5">
        <f t="shared" ref="AS317:AS380" si="428">_xlfn.POISSON.DIST(1,K317,FALSE) * _xlfn.POISSON.DIST(5,L317,FALSE)</f>
        <v>8.3151703842759307E-5</v>
      </c>
      <c r="AT317" s="5">
        <f t="shared" ref="AT317:AT380" si="429">_xlfn.POISSON.DIST(2,K317,FALSE) * _xlfn.POISSON.DIST(5,L317,FALSE)</f>
        <v>4.8043598715195586E-5</v>
      </c>
      <c r="AU317" s="5">
        <f t="shared" ref="AU317:AU380" si="430">_xlfn.POISSON.DIST(3,K317,FALSE) * _xlfn.POISSON.DIST(5,L317,FALSE)</f>
        <v>1.8505833481348311E-5</v>
      </c>
      <c r="AV317" s="5">
        <f t="shared" ref="AV317:AV380" si="431">_xlfn.POISSON.DIST(4,K317,FALSE) * _xlfn.POISSON.DIST(5,L317,FALSE)</f>
        <v>5.3461732988021572E-6</v>
      </c>
      <c r="AW317" s="5">
        <f t="shared" ref="AW317:AW380" si="432">_xlfn.POISSON.DIST(6,K317,FALSE) * _xlfn.POISSON.DIST(6,L317,FALSE)</f>
        <v>2.1534996598008781E-8</v>
      </c>
      <c r="AX317" s="5">
        <f t="shared" ref="AX317:AX380" si="433">_xlfn.POISSON.DIST(6,K317,FALSE) * _xlfn.POISSON.DIST(0,L317,FALSE)</f>
        <v>6.050121685289145E-4</v>
      </c>
      <c r="AY317" s="5">
        <f t="shared" ref="AY317:AY380" si="434">_xlfn.POISSON.DIST(6,K317,FALSE) * _xlfn.POISSON.DIST(1,L317,FALSE)</f>
        <v>3.2851079257988129E-4</v>
      </c>
      <c r="AZ317" s="5">
        <f t="shared" ref="AZ317:AZ380" si="435">_xlfn.POISSON.DIST(6,K317,FALSE) * _xlfn.POISSON.DIST(2,L317,FALSE)</f>
        <v>8.9187744028246049E-5</v>
      </c>
      <c r="BA317" s="5">
        <f t="shared" ref="BA317:BA380" si="436">_xlfn.POISSON.DIST(6,K317,FALSE) * _xlfn.POISSON.DIST(3,L317,FALSE)</f>
        <v>1.6142450242155986E-5</v>
      </c>
      <c r="BB317" s="5">
        <f t="shared" ref="BB317:BB380" si="437">_xlfn.POISSON.DIST(6,K317,FALSE) * _xlfn.POISSON.DIST(4,L317,FALSE)</f>
        <v>2.1912654815382121E-6</v>
      </c>
      <c r="BC317" s="5">
        <f t="shared" ref="BC317:BC380" si="438">_xlfn.POISSON.DIST(6,K317,FALSE) * _xlfn.POISSON.DIST(5,L317,FALSE)</f>
        <v>2.3796359727553161E-7</v>
      </c>
      <c r="BD317" s="5">
        <f t="shared" ref="BD317:BD380" si="439">_xlfn.POISSON.DIST(0,K317,FALSE) * _xlfn.POISSON.DIST(6,L317,FALSE)</f>
        <v>6.5119500528485654E-6</v>
      </c>
      <c r="BE317" s="5">
        <f t="shared" ref="BE317:BE380" si="440">_xlfn.POISSON.DIST(1,K317,FALSE) * _xlfn.POISSON.DIST(6,L317,FALSE)</f>
        <v>7.5249814672245236E-6</v>
      </c>
      <c r="BF317" s="5">
        <f t="shared" ref="BF317:BF380" si="441">_xlfn.POISSON.DIST(2,K317,FALSE) * _xlfn.POISSON.DIST(6,L317,FALSE)</f>
        <v>4.3478025493532906E-6</v>
      </c>
      <c r="BG317" s="5">
        <f t="shared" ref="BG317:BG380" si="442">_xlfn.POISSON.DIST(3,K317,FALSE) * _xlfn.POISSON.DIST(6,L317,FALSE)</f>
        <v>1.6747227963725638E-6</v>
      </c>
      <c r="BH317" s="5">
        <f t="shared" ref="BH317:BH380" si="443">_xlfn.POISSON.DIST(4,K317,FALSE) * _xlfn.POISSON.DIST(6,L317,FALSE)</f>
        <v>4.8381275590133287E-7</v>
      </c>
      <c r="BI317" s="5">
        <f t="shared" ref="BI317:BI380" si="444">_xlfn.POISSON.DIST(5,K317,FALSE) * _xlfn.POISSON.DIST(6,L317,FALSE)</f>
        <v>1.1181541603415028E-7</v>
      </c>
      <c r="BJ317" s="8">
        <f t="shared" ref="BJ317:BJ380" si="445">SUM(N317,Q317,T317,W317,X317,Y317,AD317,AE317,AF317,AG317,AM317,AN317,AO317,AP317,AQ317,AX317,AY317,AZ317,BA317,BB317,BC317)</f>
        <v>0.50920254310750634</v>
      </c>
      <c r="BK317" s="8">
        <f t="shared" ref="BK317:BK380" si="446">SUM(M317,P317,S317,V317,AC317,AL317,AY317)</f>
        <v>0.31738164883956471</v>
      </c>
      <c r="BL317" s="8">
        <f t="shared" ref="BL317:BL380" si="447">SUM(O317,R317,U317,AA317,AB317,AH317,AI317,AJ317,AK317,AR317,AS317,AT317,AU317,AV317,BD317,BE317,BF317,BG317,BH317,BI317)</f>
        <v>0.1686609463847755</v>
      </c>
      <c r="BM317" s="8">
        <f t="shared" ref="BM317:BM380" si="448">SUM(S317:BI317)</f>
        <v>0.24219126287897094</v>
      </c>
      <c r="BN317" s="8">
        <f t="shared" ref="BN317:BN380" si="449">SUM(M317:R317)</f>
        <v>0.75760668855487712</v>
      </c>
    </row>
    <row r="318" spans="1:66" x14ac:dyDescent="0.25">
      <c r="A318" t="s">
        <v>109</v>
      </c>
      <c r="B318" t="s">
        <v>338</v>
      </c>
      <c r="C318" t="s">
        <v>87</v>
      </c>
      <c r="D318" t="s">
        <v>499</v>
      </c>
      <c r="E318">
        <f>VLOOKUP(A318,home!$A$2:$E$405,3,FALSE)</f>
        <v>1.7307999999999999</v>
      </c>
      <c r="F318">
        <f>VLOOKUP(B318,home!$B$2:$E$405,3,FALSE)</f>
        <v>0.57779999999999998</v>
      </c>
      <c r="G318">
        <f>VLOOKUP(C318,away!$B$2:$E$405,4,FALSE)</f>
        <v>0.28889999999999999</v>
      </c>
      <c r="H318">
        <f>VLOOKUP(A318,away!$A$2:$E$405,3,FALSE)</f>
        <v>1.3153999999999999</v>
      </c>
      <c r="I318">
        <f>VLOOKUP(C318,away!$B$2:$E$405,3,FALSE)</f>
        <v>1.3936999999999999</v>
      </c>
      <c r="J318">
        <f>VLOOKUP(B318,home!$B$2:$E$405,4,FALSE)</f>
        <v>1.1403000000000001</v>
      </c>
      <c r="K318" s="3">
        <f t="shared" si="394"/>
        <v>0.28891624773599994</v>
      </c>
      <c r="L318" s="3">
        <f t="shared" si="395"/>
        <v>2.0904811790940001</v>
      </c>
      <c r="M318" s="5">
        <f t="shared" si="396"/>
        <v>9.2606362810893753E-2</v>
      </c>
      <c r="N318" s="5">
        <f t="shared" si="397"/>
        <v>2.6755482859802077E-2</v>
      </c>
      <c r="O318" s="5">
        <f t="shared" si="398"/>
        <v>0.19359185852052394</v>
      </c>
      <c r="P318" s="5">
        <f t="shared" si="399"/>
        <v>5.5931833355988357E-2</v>
      </c>
      <c r="Q318" s="5">
        <f t="shared" si="400"/>
        <v>3.8650468571094381E-3</v>
      </c>
      <c r="R318" s="5">
        <f t="shared" si="401"/>
        <v>0.20235006833149191</v>
      </c>
      <c r="S318" s="5">
        <f t="shared" si="402"/>
        <v>8.445342975380429E-3</v>
      </c>
      <c r="T318" s="5">
        <f t="shared" si="403"/>
        <v>8.0798077111036981E-3</v>
      </c>
      <c r="U318" s="5">
        <f t="shared" si="404"/>
        <v>5.8462222471457846E-2</v>
      </c>
      <c r="V318" s="5">
        <f t="shared" si="405"/>
        <v>5.6675193270314616E-4</v>
      </c>
      <c r="W318" s="5">
        <f t="shared" si="406"/>
        <v>3.7222494509329306E-4</v>
      </c>
      <c r="X318" s="5">
        <f t="shared" si="407"/>
        <v>7.7812924210682668E-4</v>
      </c>
      <c r="Y318" s="5">
        <f t="shared" si="408"/>
        <v>8.1333226776350012E-4</v>
      </c>
      <c r="Z318" s="5">
        <f t="shared" si="409"/>
        <v>0.1410030031451229</v>
      </c>
      <c r="AA318" s="5">
        <f t="shared" si="410"/>
        <v>4.0738058588196312E-2</v>
      </c>
      <c r="AB318" s="5">
        <f t="shared" si="411"/>
        <v>5.8849435136755024E-3</v>
      </c>
      <c r="AC318" s="5">
        <f t="shared" si="412"/>
        <v>2.1393963716394677E-5</v>
      </c>
      <c r="AD318" s="5">
        <f t="shared" si="413"/>
        <v>2.6885458612523196E-5</v>
      </c>
      <c r="AE318" s="5">
        <f t="shared" si="414"/>
        <v>5.6203545220790428E-5</v>
      </c>
      <c r="AF318" s="5">
        <f t="shared" si="415"/>
        <v>5.874622674121048E-5</v>
      </c>
      <c r="AG318" s="5">
        <f t="shared" si="416"/>
        <v>4.0935960448429718E-5</v>
      </c>
      <c r="AH318" s="5">
        <f t="shared" si="417"/>
        <v>7.3691031067652873E-2</v>
      </c>
      <c r="AI318" s="5">
        <f t="shared" si="418"/>
        <v>2.1290536187863269E-2</v>
      </c>
      <c r="AJ318" s="5">
        <f t="shared" si="419"/>
        <v>3.0755909138424878E-3</v>
      </c>
      <c r="AK318" s="5">
        <f t="shared" si="420"/>
        <v>2.9619606213276907E-4</v>
      </c>
      <c r="AL318" s="5">
        <f t="shared" si="421"/>
        <v>5.1685589503302928E-7</v>
      </c>
      <c r="AM318" s="5">
        <f t="shared" si="422"/>
        <v>1.5535291641983456E-6</v>
      </c>
      <c r="AN318" s="5">
        <f t="shared" si="423"/>
        <v>3.2476234789302737E-6</v>
      </c>
      <c r="AO318" s="5">
        <f t="shared" si="424"/>
        <v>3.3945478797437597E-6</v>
      </c>
      <c r="AP318" s="5">
        <f t="shared" si="425"/>
        <v>2.3654128180459244E-6</v>
      </c>
      <c r="AQ318" s="5">
        <f t="shared" si="426"/>
        <v>1.2362127442281763E-6</v>
      </c>
      <c r="AR318" s="5">
        <f t="shared" si="427"/>
        <v>3.0809942702991908E-2</v>
      </c>
      <c r="AS318" s="5">
        <f t="shared" si="428"/>
        <v>8.9014930387095754E-3</v>
      </c>
      <c r="AT318" s="5">
        <f t="shared" si="429"/>
        <v>1.285892983996047E-3</v>
      </c>
      <c r="AU318" s="5">
        <f t="shared" si="430"/>
        <v>1.2383845864206213E-4</v>
      </c>
      <c r="AV318" s="5">
        <f t="shared" si="431"/>
        <v>8.9447356990685971E-6</v>
      </c>
      <c r="AW318" s="5">
        <f t="shared" si="432"/>
        <v>8.6713197525820068E-9</v>
      </c>
      <c r="AX318" s="5">
        <f t="shared" si="433"/>
        <v>7.4806636144771701E-8</v>
      </c>
      <c r="AY318" s="5">
        <f t="shared" si="434"/>
        <v>1.5638186493197819E-7</v>
      </c>
      <c r="AZ318" s="5">
        <f t="shared" si="435"/>
        <v>1.6345667269596023E-7</v>
      </c>
      <c r="BA318" s="5">
        <f t="shared" si="436"/>
        <v>1.1390103262274435E-7</v>
      </c>
      <c r="BB318" s="5">
        <f t="shared" si="437"/>
        <v>5.9526991244304685E-8</v>
      </c>
      <c r="BC318" s="5">
        <f t="shared" si="438"/>
        <v>2.4888010968862448E-8</v>
      </c>
      <c r="BD318" s="5">
        <f t="shared" si="439"/>
        <v>1.0734600891594863E-2</v>
      </c>
      <c r="BE318" s="5">
        <f t="shared" si="440"/>
        <v>3.1014006105431076E-3</v>
      </c>
      <c r="BF318" s="5">
        <f t="shared" si="441"/>
        <v>4.4802251356212698E-4</v>
      </c>
      <c r="BG318" s="5">
        <f t="shared" si="442"/>
        <v>4.3146994506540321E-5</v>
      </c>
      <c r="BH318" s="5">
        <f t="shared" si="443"/>
        <v>3.1164669384788564E-6</v>
      </c>
      <c r="BI318" s="5">
        <f t="shared" si="444"/>
        <v>1.8007958681172217E-7</v>
      </c>
      <c r="BJ318" s="8">
        <f t="shared" si="445"/>
        <v>4.0859185361295541E-2</v>
      </c>
      <c r="BK318" s="8">
        <f t="shared" si="446"/>
        <v>0.15757235827644203</v>
      </c>
      <c r="BL318" s="8">
        <f t="shared" si="447"/>
        <v>0.65484108513360739</v>
      </c>
      <c r="BM318" s="8">
        <f t="shared" si="448"/>
        <v>0.41917483147011331</v>
      </c>
      <c r="BN318" s="8">
        <f t="shared" si="449"/>
        <v>0.57510065273580946</v>
      </c>
    </row>
    <row r="319" spans="1:66" x14ac:dyDescent="0.25">
      <c r="A319" t="s">
        <v>109</v>
      </c>
      <c r="B319" t="s">
        <v>127</v>
      </c>
      <c r="C319" t="s">
        <v>125</v>
      </c>
      <c r="D319" t="s">
        <v>499</v>
      </c>
      <c r="E319">
        <f>VLOOKUP(A319,home!$A$2:$E$405,3,FALSE)</f>
        <v>1.7307999999999999</v>
      </c>
      <c r="F319">
        <f>VLOOKUP(B319,home!$B$2:$E$405,3,FALSE)</f>
        <v>1.0591999999999999</v>
      </c>
      <c r="G319">
        <f>VLOOKUP(C319,away!$B$2:$E$405,4,FALSE)</f>
        <v>0.86670000000000003</v>
      </c>
      <c r="H319">
        <f>VLOOKUP(A319,away!$A$2:$E$405,3,FALSE)</f>
        <v>1.3153999999999999</v>
      </c>
      <c r="I319">
        <f>VLOOKUP(C319,away!$B$2:$E$405,3,FALSE)</f>
        <v>1.2669999999999999</v>
      </c>
      <c r="J319">
        <f>VLOOKUP(B319,home!$B$2:$E$405,4,FALSE)</f>
        <v>1.0136000000000001</v>
      </c>
      <c r="K319" s="3">
        <f t="shared" si="394"/>
        <v>1.5888893541119997</v>
      </c>
      <c r="L319" s="3">
        <f t="shared" si="395"/>
        <v>1.6892777204799998</v>
      </c>
      <c r="M319" s="5">
        <f t="shared" si="396"/>
        <v>3.7697289842011587E-2</v>
      </c>
      <c r="N319" s="5">
        <f t="shared" si="397"/>
        <v>5.9896822508846634E-2</v>
      </c>
      <c r="O319" s="5">
        <f t="shared" si="398"/>
        <v>6.368119185258718E-2</v>
      </c>
      <c r="P319" s="5">
        <f t="shared" si="399"/>
        <v>0.10118236779173957</v>
      </c>
      <c r="Q319" s="5">
        <f t="shared" si="400"/>
        <v>4.7584711814721216E-2</v>
      </c>
      <c r="R319" s="5">
        <f t="shared" si="401"/>
        <v>5.3787609305094013E-2</v>
      </c>
      <c r="S319" s="5">
        <f t="shared" si="402"/>
        <v>6.7895275727045165E-2</v>
      </c>
      <c r="T319" s="5">
        <f t="shared" si="403"/>
        <v>8.0383793504069961E-2</v>
      </c>
      <c r="U319" s="5">
        <f t="shared" si="404"/>
        <v>8.5462559807999397E-2</v>
      </c>
      <c r="V319" s="5">
        <f t="shared" si="405"/>
        <v>2.0248448713205872E-2</v>
      </c>
      <c r="W319" s="5">
        <f t="shared" si="406"/>
        <v>2.5202280673632671E-2</v>
      </c>
      <c r="X319" s="5">
        <f t="shared" si="407"/>
        <v>4.2573651247251348E-2</v>
      </c>
      <c r="Y319" s="5">
        <f t="shared" si="408"/>
        <v>3.5959360265733639E-2</v>
      </c>
      <c r="Z319" s="5">
        <f t="shared" si="409"/>
        <v>3.0287403345659353E-2</v>
      </c>
      <c r="AA319" s="5">
        <f t="shared" si="410"/>
        <v>4.8123332739614305E-2</v>
      </c>
      <c r="AB319" s="5">
        <f t="shared" si="411"/>
        <v>3.8231325537181317E-2</v>
      </c>
      <c r="AC319" s="5">
        <f t="shared" si="412"/>
        <v>3.3967726750022782E-3</v>
      </c>
      <c r="AD319" s="5">
        <f t="shared" si="413"/>
        <v>1.0010908865419395E-2</v>
      </c>
      <c r="AE319" s="5">
        <f t="shared" si="414"/>
        <v>1.6911205308108693E-2</v>
      </c>
      <c r="AF319" s="5">
        <f t="shared" si="415"/>
        <v>1.4283861176725567E-2</v>
      </c>
      <c r="AG319" s="5">
        <f t="shared" si="416"/>
        <v>8.0431361494239136E-3</v>
      </c>
      <c r="AH319" s="5">
        <f t="shared" si="417"/>
        <v>1.279095892075344E-2</v>
      </c>
      <c r="AI319" s="5">
        <f t="shared" si="418"/>
        <v>2.0323418458069051E-2</v>
      </c>
      <c r="AJ319" s="5">
        <f t="shared" si="419"/>
        <v>1.6145831613594619E-2</v>
      </c>
      <c r="AK319" s="5">
        <f t="shared" si="420"/>
        <v>8.5513133213751518E-3</v>
      </c>
      <c r="AL319" s="5">
        <f t="shared" si="421"/>
        <v>3.6468775718087127E-4</v>
      </c>
      <c r="AM319" s="5">
        <f t="shared" si="422"/>
        <v>3.1812453042500601E-3</v>
      </c>
      <c r="AN319" s="5">
        <f t="shared" si="423"/>
        <v>5.3740068158512439E-3</v>
      </c>
      <c r="AO319" s="5">
        <f t="shared" si="424"/>
        <v>4.5390949918625873E-3</v>
      </c>
      <c r="AP319" s="5">
        <f t="shared" si="425"/>
        <v>2.5559306802986053E-3</v>
      </c>
      <c r="AQ319" s="5">
        <f t="shared" si="426"/>
        <v>1.0794191883299309E-3</v>
      </c>
      <c r="AR319" s="5">
        <f t="shared" si="427"/>
        <v>4.3214963856807358E-3</v>
      </c>
      <c r="AS319" s="5">
        <f t="shared" si="428"/>
        <v>6.8663796010416042E-3</v>
      </c>
      <c r="AT319" s="5">
        <f t="shared" si="429"/>
        <v>5.4549587246934036E-3</v>
      </c>
      <c r="AU319" s="5">
        <f t="shared" si="430"/>
        <v>2.8891086149285725E-3</v>
      </c>
      <c r="AV319" s="5">
        <f t="shared" si="431"/>
        <v>1.1476184802833194E-3</v>
      </c>
      <c r="AW319" s="5">
        <f t="shared" si="432"/>
        <v>2.7190262019473202E-5</v>
      </c>
      <c r="AX319" s="5">
        <f t="shared" si="433"/>
        <v>8.4244113279028482E-4</v>
      </c>
      <c r="AY319" s="5">
        <f t="shared" si="434"/>
        <v>1.4231170364385609E-3</v>
      </c>
      <c r="AZ319" s="5">
        <f t="shared" si="435"/>
        <v>1.2020199516455928E-3</v>
      </c>
      <c r="BA319" s="5">
        <f t="shared" si="436"/>
        <v>6.7684850796244898E-4</v>
      </c>
      <c r="BB319" s="5">
        <f t="shared" si="437"/>
        <v>2.8584627616027377E-4</v>
      </c>
      <c r="BC319" s="5">
        <f t="shared" si="438"/>
        <v>9.6574749159944692E-5</v>
      </c>
      <c r="BD319" s="5">
        <f t="shared" si="439"/>
        <v>1.2167012605775521E-3</v>
      </c>
      <c r="BE319" s="5">
        <f t="shared" si="440"/>
        <v>1.9332036800663226E-3</v>
      </c>
      <c r="BF319" s="5">
        <f t="shared" si="441"/>
        <v>1.5358233732937604E-3</v>
      </c>
      <c r="BG319" s="5">
        <f t="shared" si="442"/>
        <v>8.1341780254094503E-4</v>
      </c>
      <c r="BH319" s="5">
        <f t="shared" si="443"/>
        <v>3.2310772172562132E-4</v>
      </c>
      <c r="BI319" s="5">
        <f t="shared" si="444"/>
        <v>1.0267648385624434E-4</v>
      </c>
      <c r="BJ319" s="8">
        <f t="shared" si="445"/>
        <v>0.36210627614868268</v>
      </c>
      <c r="BK319" s="8">
        <f t="shared" si="446"/>
        <v>0.23220795954262388</v>
      </c>
      <c r="BL319" s="8">
        <f t="shared" si="447"/>
        <v>0.37370203368495664</v>
      </c>
      <c r="BM319" s="8">
        <f t="shared" si="448"/>
        <v>0.63307775283250278</v>
      </c>
      <c r="BN319" s="8">
        <f t="shared" si="449"/>
        <v>0.36382999311500019</v>
      </c>
    </row>
    <row r="320" spans="1:66" x14ac:dyDescent="0.25">
      <c r="A320" t="s">
        <v>109</v>
      </c>
      <c r="B320" t="s">
        <v>132</v>
      </c>
      <c r="C320" t="s">
        <v>107</v>
      </c>
      <c r="D320" t="s">
        <v>499</v>
      </c>
      <c r="E320">
        <f>VLOOKUP(A320,home!$A$2:$E$405,3,FALSE)</f>
        <v>1.7307999999999999</v>
      </c>
      <c r="F320">
        <f>VLOOKUP(B320,home!$B$2:$E$405,3,FALSE)</f>
        <v>1.9258999999999999</v>
      </c>
      <c r="G320">
        <f>VLOOKUP(C320,away!$B$2:$E$405,4,FALSE)</f>
        <v>1.2710999999999999</v>
      </c>
      <c r="H320">
        <f>VLOOKUP(A320,away!$A$2:$E$405,3,FALSE)</f>
        <v>1.3153999999999999</v>
      </c>
      <c r="I320">
        <f>VLOOKUP(C320,away!$B$2:$E$405,3,FALSE)</f>
        <v>1.5205</v>
      </c>
      <c r="J320">
        <f>VLOOKUP(B320,home!$B$2:$E$405,4,FALSE)</f>
        <v>2.0272999999999999</v>
      </c>
      <c r="K320" s="3">
        <f t="shared" si="394"/>
        <v>4.2370182868919999</v>
      </c>
      <c r="L320" s="3">
        <f t="shared" si="395"/>
        <v>4.0547331936099997</v>
      </c>
      <c r="M320" s="5">
        <f t="shared" si="396"/>
        <v>2.505752005982335E-4</v>
      </c>
      <c r="N320" s="5">
        <f t="shared" si="397"/>
        <v>1.0616917071763464E-3</v>
      </c>
      <c r="O320" s="5">
        <f t="shared" si="398"/>
        <v>1.0160155833611414E-3</v>
      </c>
      <c r="P320" s="5">
        <f t="shared" si="399"/>
        <v>4.304876606468399E-3</v>
      </c>
      <c r="Q320" s="5">
        <f t="shared" si="400"/>
        <v>2.2492035891738833E-3</v>
      </c>
      <c r="R320" s="5">
        <f t="shared" si="401"/>
        <v>2.0598360555397245E-3</v>
      </c>
      <c r="S320" s="5">
        <f t="shared" si="402"/>
        <v>1.8489422090329496E-2</v>
      </c>
      <c r="T320" s="5">
        <f t="shared" si="403"/>
        <v>9.1199204522100924E-3</v>
      </c>
      <c r="U320" s="5">
        <f t="shared" si="404"/>
        <v>8.7275630353212969E-3</v>
      </c>
      <c r="V320" s="5">
        <f t="shared" si="405"/>
        <v>3.5294208610939917E-2</v>
      </c>
      <c r="W320" s="5">
        <f t="shared" si="406"/>
        <v>3.1766389127576219E-3</v>
      </c>
      <c r="X320" s="5">
        <f t="shared" si="407"/>
        <v>1.2880423243671509E-2</v>
      </c>
      <c r="Y320" s="5">
        <f t="shared" si="408"/>
        <v>2.611333983693033E-2</v>
      </c>
      <c r="Z320" s="5">
        <f t="shared" si="409"/>
        <v>2.7840285425972042E-3</v>
      </c>
      <c r="AA320" s="5">
        <f t="shared" si="410"/>
        <v>1.1795979846213637E-2</v>
      </c>
      <c r="AB320" s="5">
        <f t="shared" si="411"/>
        <v>2.4989891160108333E-2</v>
      </c>
      <c r="AC320" s="5">
        <f t="shared" si="412"/>
        <v>3.7897109488067272E-2</v>
      </c>
      <c r="AD320" s="5">
        <f t="shared" si="413"/>
        <v>3.3648692910516914E-3</v>
      </c>
      <c r="AE320" s="5">
        <f t="shared" si="414"/>
        <v>1.3643647206586238E-2</v>
      </c>
      <c r="AF320" s="5">
        <f t="shared" si="415"/>
        <v>2.766067460522479E-2</v>
      </c>
      <c r="AG320" s="5">
        <f t="shared" si="416"/>
        <v>3.7385551826483378E-2</v>
      </c>
      <c r="AH320" s="5">
        <f t="shared" si="417"/>
        <v>2.8221232359066381E-3</v>
      </c>
      <c r="AI320" s="5">
        <f t="shared" si="418"/>
        <v>1.1957387758399251E-2</v>
      </c>
      <c r="AJ320" s="5">
        <f t="shared" si="419"/>
        <v>2.5331835297898089E-2</v>
      </c>
      <c r="AK320" s="5">
        <f t="shared" si="420"/>
        <v>3.5777149799243485E-2</v>
      </c>
      <c r="AL320" s="5">
        <f t="shared" si="421"/>
        <v>2.604286133639077E-2</v>
      </c>
      <c r="AM320" s="5">
        <f t="shared" si="422"/>
        <v>2.8514025438374667E-3</v>
      </c>
      <c r="AN320" s="5">
        <f t="shared" si="423"/>
        <v>1.1561676542841766E-2</v>
      </c>
      <c r="AO320" s="5">
        <f t="shared" si="424"/>
        <v>2.3439756826021313E-2</v>
      </c>
      <c r="AP320" s="5">
        <f t="shared" si="425"/>
        <v>3.1680653350871731E-2</v>
      </c>
      <c r="AQ320" s="5">
        <f t="shared" si="426"/>
        <v>3.2114149184257867E-2</v>
      </c>
      <c r="AR320" s="5">
        <f t="shared" si="427"/>
        <v>2.2885913522177419E-3</v>
      </c>
      <c r="AS320" s="5">
        <f t="shared" si="428"/>
        <v>9.6968034105694607E-3</v>
      </c>
      <c r="AT320" s="5">
        <f t="shared" si="429"/>
        <v>2.0542766687489764E-2</v>
      </c>
      <c r="AU320" s="5">
        <f t="shared" si="430"/>
        <v>2.9013359372749976E-2</v>
      </c>
      <c r="AV320" s="5">
        <f t="shared" si="431"/>
        <v>3.0732533556627764E-2</v>
      </c>
      <c r="AW320" s="5">
        <f t="shared" si="432"/>
        <v>1.2428216743901176E-2</v>
      </c>
      <c r="AX320" s="5">
        <f t="shared" si="433"/>
        <v>2.013574120254952E-3</v>
      </c>
      <c r="AY320" s="5">
        <f t="shared" si="434"/>
        <v>8.1645058231918071E-3</v>
      </c>
      <c r="AZ320" s="5">
        <f t="shared" si="435"/>
        <v>1.6552446385358983E-2</v>
      </c>
      <c r="BA320" s="5">
        <f t="shared" si="436"/>
        <v>2.2371917931388308E-2</v>
      </c>
      <c r="BB320" s="5">
        <f t="shared" si="437"/>
        <v>2.2678039560279729E-2</v>
      </c>
      <c r="BC320" s="5">
        <f t="shared" si="438"/>
        <v>1.8390679954213385E-2</v>
      </c>
      <c r="BD320" s="5">
        <f t="shared" si="439"/>
        <v>1.5466045537410121E-3</v>
      </c>
      <c r="BE320" s="5">
        <f t="shared" si="440"/>
        <v>6.5529917767911091E-3</v>
      </c>
      <c r="BF320" s="5">
        <f t="shared" si="441"/>
        <v>1.3882572996058416E-2</v>
      </c>
      <c r="BG320" s="5">
        <f t="shared" si="442"/>
        <v>1.9606905217804192E-2</v>
      </c>
      <c r="BH320" s="5">
        <f t="shared" si="443"/>
        <v>2.0768703989298632E-2</v>
      </c>
      <c r="BI320" s="5">
        <f t="shared" si="444"/>
        <v>1.7599475719541024E-2</v>
      </c>
      <c r="BJ320" s="8">
        <f t="shared" si="445"/>
        <v>0.32847476289378325</v>
      </c>
      <c r="BK320" s="8">
        <f t="shared" si="446"/>
        <v>0.13044355915598591</v>
      </c>
      <c r="BL320" s="8">
        <f t="shared" si="447"/>
        <v>0.29670909040488069</v>
      </c>
      <c r="BM320" s="8">
        <f t="shared" si="448"/>
        <v>0.7517329531756386</v>
      </c>
      <c r="BN320" s="8">
        <f t="shared" si="449"/>
        <v>1.0942198742317728E-2</v>
      </c>
    </row>
    <row r="321" spans="1:66" x14ac:dyDescent="0.25">
      <c r="A321" t="s">
        <v>130</v>
      </c>
      <c r="B321" t="s">
        <v>290</v>
      </c>
      <c r="C321" t="s">
        <v>129</v>
      </c>
      <c r="D321" t="s">
        <v>499</v>
      </c>
      <c r="E321">
        <f>VLOOKUP(A321,home!$A$2:$E$405,3,FALSE)</f>
        <v>1.631</v>
      </c>
      <c r="F321">
        <f>VLOOKUP(B321,home!$B$2:$E$405,3,FALSE)</f>
        <v>1.6641999999999999</v>
      </c>
      <c r="G321">
        <f>VLOOKUP(C321,away!$B$2:$E$405,4,FALSE)</f>
        <v>1.0510999999999999</v>
      </c>
      <c r="H321">
        <f>VLOOKUP(A321,away!$A$2:$E$405,3,FALSE)</f>
        <v>1.2738</v>
      </c>
      <c r="I321">
        <f>VLOOKUP(C321,away!$B$2:$E$405,3,FALSE)</f>
        <v>0.67290000000000005</v>
      </c>
      <c r="J321">
        <f>VLOOKUP(B321,home!$B$2:$E$405,4,FALSE)</f>
        <v>1.2337</v>
      </c>
      <c r="K321" s="3">
        <f t="shared" si="394"/>
        <v>2.8530114512199996</v>
      </c>
      <c r="L321" s="3">
        <f t="shared" si="395"/>
        <v>1.0574536426740002</v>
      </c>
      <c r="M321" s="5">
        <f t="shared" si="396"/>
        <v>2.003118251417528E-2</v>
      </c>
      <c r="N321" s="5">
        <f t="shared" si="397"/>
        <v>5.7149193094419896E-2</v>
      </c>
      <c r="O321" s="5">
        <f t="shared" si="398"/>
        <v>2.1182046916682389E-2</v>
      </c>
      <c r="P321" s="5">
        <f t="shared" si="399"/>
        <v>6.0432622413574139E-2</v>
      </c>
      <c r="Q321" s="5">
        <f t="shared" si="400"/>
        <v>8.1523651163181471E-2</v>
      </c>
      <c r="R321" s="5">
        <f t="shared" si="401"/>
        <v>1.1199516335668683E-2</v>
      </c>
      <c r="S321" s="5">
        <f t="shared" si="402"/>
        <v>4.5580207873364129E-2</v>
      </c>
      <c r="T321" s="5">
        <f t="shared" si="403"/>
        <v>8.6207481886590734E-2</v>
      </c>
      <c r="U321" s="5">
        <f t="shared" si="404"/>
        <v>3.1952348353788199E-2</v>
      </c>
      <c r="V321" s="5">
        <f t="shared" si="405"/>
        <v>1.5279130647617696E-2</v>
      </c>
      <c r="W321" s="5">
        <f t="shared" si="406"/>
        <v>7.7529303437940442E-2</v>
      </c>
      <c r="X321" s="5">
        <f t="shared" si="407"/>
        <v>8.1983644334428007E-2</v>
      </c>
      <c r="Y321" s="5">
        <f t="shared" si="408"/>
        <v>4.3346951670565272E-2</v>
      </c>
      <c r="Z321" s="5">
        <f t="shared" si="409"/>
        <v>3.9476564484466061E-3</v>
      </c>
      <c r="AA321" s="5">
        <f t="shared" si="410"/>
        <v>1.1262709052900641E-2</v>
      </c>
      <c r="AB321" s="5">
        <f t="shared" si="411"/>
        <v>1.6066318949842347E-2</v>
      </c>
      <c r="AC321" s="5">
        <f t="shared" si="412"/>
        <v>2.8810016975462024E-3</v>
      </c>
      <c r="AD321" s="5">
        <f t="shared" si="413"/>
        <v>5.5297997628388551E-2</v>
      </c>
      <c r="AE321" s="5">
        <f t="shared" si="414"/>
        <v>5.8475069024717698E-2</v>
      </c>
      <c r="AF321" s="5">
        <f t="shared" si="415"/>
        <v>3.0917337372900661E-2</v>
      </c>
      <c r="AG321" s="5">
        <f t="shared" si="416"/>
        <v>1.0897883675584936E-2</v>
      </c>
      <c r="AH321" s="5">
        <f t="shared" si="417"/>
        <v>1.0436159228588424E-3</v>
      </c>
      <c r="AI321" s="5">
        <f t="shared" si="418"/>
        <v>2.9774481785918047E-3</v>
      </c>
      <c r="AJ321" s="5">
        <f t="shared" si="419"/>
        <v>4.2473468744682764E-3</v>
      </c>
      <c r="AK321" s="5">
        <f t="shared" si="420"/>
        <v>4.0392430900538208E-3</v>
      </c>
      <c r="AL321" s="5">
        <f t="shared" si="421"/>
        <v>3.4767091286291748E-4</v>
      </c>
      <c r="AM321" s="5">
        <f t="shared" si="422"/>
        <v>3.1553164092665759E-2</v>
      </c>
      <c r="AN321" s="5">
        <f t="shared" si="423"/>
        <v>3.3366008307679877E-2</v>
      </c>
      <c r="AO321" s="5">
        <f t="shared" si="424"/>
        <v>1.7641503513223519E-2</v>
      </c>
      <c r="AP321" s="5">
        <f t="shared" si="425"/>
        <v>6.2183573841014597E-3</v>
      </c>
      <c r="AQ321" s="5">
        <f t="shared" si="426"/>
        <v>1.6439061668167135E-3</v>
      </c>
      <c r="AR321" s="5">
        <f t="shared" si="427"/>
        <v>2.2071509183593438E-4</v>
      </c>
      <c r="AS321" s="5">
        <f t="shared" si="428"/>
        <v>6.2970268446499455E-4</v>
      </c>
      <c r="AT321" s="5">
        <f t="shared" si="429"/>
        <v>8.9827448482130215E-4</v>
      </c>
      <c r="AU321" s="5">
        <f t="shared" si="430"/>
        <v>8.5426246384464005E-4</v>
      </c>
      <c r="AV321" s="5">
        <f t="shared" si="431"/>
        <v>6.0930514792404235E-4</v>
      </c>
      <c r="AW321" s="5">
        <f t="shared" si="432"/>
        <v>2.913605240002252E-5</v>
      </c>
      <c r="AX321" s="5">
        <f t="shared" si="433"/>
        <v>1.5003589746433198E-2</v>
      </c>
      <c r="AY321" s="5">
        <f t="shared" si="434"/>
        <v>1.5865600630552062E-2</v>
      </c>
      <c r="AZ321" s="5">
        <f t="shared" si="435"/>
        <v>8.388568589994096E-3</v>
      </c>
      <c r="BA321" s="5">
        <f t="shared" si="436"/>
        <v>2.9568408041033196E-3</v>
      </c>
      <c r="BB321" s="5">
        <f t="shared" si="437"/>
        <v>7.8168051977654362E-4</v>
      </c>
      <c r="BC321" s="5">
        <f t="shared" si="438"/>
        <v>1.6531818260900248E-4</v>
      </c>
      <c r="BD321" s="5">
        <f t="shared" si="439"/>
        <v>3.8899329642505859E-5</v>
      </c>
      <c r="BE321" s="5">
        <f t="shared" si="440"/>
        <v>1.1098023291485079E-4</v>
      </c>
      <c r="BF321" s="5">
        <f t="shared" si="441"/>
        <v>1.5831393768256605E-4</v>
      </c>
      <c r="BG321" s="5">
        <f t="shared" si="442"/>
        <v>1.5055715903203009E-4</v>
      </c>
      <c r="BH321" s="5">
        <f t="shared" si="443"/>
        <v>1.0738532469538313E-4</v>
      </c>
      <c r="BI321" s="5">
        <f t="shared" si="444"/>
        <v>6.1274312209781137E-5</v>
      </c>
      <c r="BJ321" s="8">
        <f t="shared" si="445"/>
        <v>0.71691305122667348</v>
      </c>
      <c r="BK321" s="8">
        <f t="shared" si="446"/>
        <v>0.16041741668969242</v>
      </c>
      <c r="BL321" s="8">
        <f t="shared" si="447"/>
        <v>0.10781026384392302</v>
      </c>
      <c r="BM321" s="8">
        <f t="shared" si="448"/>
        <v>0.72173371119288166</v>
      </c>
      <c r="BN321" s="8">
        <f t="shared" si="449"/>
        <v>0.25151821243770189</v>
      </c>
    </row>
    <row r="322" spans="1:66" x14ac:dyDescent="0.25">
      <c r="A322" t="s">
        <v>130</v>
      </c>
      <c r="B322" t="s">
        <v>274</v>
      </c>
      <c r="C322" t="s">
        <v>443</v>
      </c>
      <c r="D322" t="s">
        <v>499</v>
      </c>
      <c r="E322">
        <f>VLOOKUP(A322,home!$A$2:$E$405,3,FALSE)</f>
        <v>1.631</v>
      </c>
      <c r="F322">
        <f>VLOOKUP(B322,home!$B$2:$E$405,3,FALSE)</f>
        <v>1.4890000000000001</v>
      </c>
      <c r="G322">
        <f>VLOOKUP(C322,away!$B$2:$E$405,4,FALSE)</f>
        <v>1.1387</v>
      </c>
      <c r="H322">
        <f>VLOOKUP(A322,away!$A$2:$E$405,3,FALSE)</f>
        <v>1.2738</v>
      </c>
      <c r="I322">
        <f>VLOOKUP(C322,away!$B$2:$E$405,3,FALSE)</f>
        <v>1.0094000000000001</v>
      </c>
      <c r="J322">
        <f>VLOOKUP(B322,home!$B$2:$E$405,4,FALSE)</f>
        <v>1.3458000000000001</v>
      </c>
      <c r="K322" s="3">
        <f t="shared" si="394"/>
        <v>2.7654001333000005</v>
      </c>
      <c r="L322" s="3">
        <f t="shared" si="395"/>
        <v>1.7303942723760004</v>
      </c>
      <c r="M322" s="5">
        <f t="shared" si="396"/>
        <v>1.1155814851438619E-2</v>
      </c>
      <c r="N322" s="5">
        <f t="shared" si="397"/>
        <v>3.0850291877238482E-2</v>
      </c>
      <c r="O322" s="5">
        <f t="shared" si="398"/>
        <v>1.9303958122616503E-2</v>
      </c>
      <c r="P322" s="5">
        <f t="shared" si="399"/>
        <v>5.3383168365501305E-2</v>
      </c>
      <c r="Q322" s="5">
        <f t="shared" si="400"/>
        <v>4.2656700634829618E-2</v>
      </c>
      <c r="R322" s="5">
        <f t="shared" si="401"/>
        <v>1.6701729284780888E-2</v>
      </c>
      <c r="S322" s="5">
        <f t="shared" si="402"/>
        <v>6.3862718741069024E-2</v>
      </c>
      <c r="T322" s="5">
        <f t="shared" si="403"/>
        <v>7.3812910456966849E-2</v>
      </c>
      <c r="U322" s="5">
        <f t="shared" si="404"/>
        <v>4.6186964390473588E-2</v>
      </c>
      <c r="V322" s="5">
        <f t="shared" si="405"/>
        <v>3.3955328949602612E-2</v>
      </c>
      <c r="W322" s="5">
        <f t="shared" si="406"/>
        <v>3.9320948540565351E-2</v>
      </c>
      <c r="X322" s="5">
        <f t="shared" si="407"/>
        <v>6.8040744138985712E-2</v>
      </c>
      <c r="Y322" s="5">
        <f t="shared" si="408"/>
        <v>5.8868656973150912E-2</v>
      </c>
      <c r="Z322" s="5">
        <f t="shared" si="409"/>
        <v>9.6335255643864529E-3</v>
      </c>
      <c r="AA322" s="5">
        <f t="shared" si="410"/>
        <v>2.6640552879903263E-2</v>
      </c>
      <c r="AB322" s="5">
        <f t="shared" si="411"/>
        <v>3.68358942426351E-2</v>
      </c>
      <c r="AC322" s="5">
        <f t="shared" si="412"/>
        <v>1.015525908663714E-2</v>
      </c>
      <c r="AD322" s="5">
        <f t="shared" si="413"/>
        <v>2.7184539083890468E-2</v>
      </c>
      <c r="AE322" s="5">
        <f t="shared" si="414"/>
        <v>4.7039970727945579E-2</v>
      </c>
      <c r="AF322" s="5">
        <f t="shared" si="415"/>
        <v>4.0698847960185885E-2</v>
      </c>
      <c r="AG322" s="5">
        <f t="shared" si="416"/>
        <v>2.3475017800869108E-2</v>
      </c>
      <c r="AH322" s="5">
        <f t="shared" si="417"/>
        <v>4.1674493648505249E-3</v>
      </c>
      <c r="AI322" s="5">
        <f t="shared" si="418"/>
        <v>1.1524665029078644E-2</v>
      </c>
      <c r="AJ322" s="5">
        <f t="shared" si="419"/>
        <v>1.5935155103825968E-2</v>
      </c>
      <c r="AK322" s="5">
        <f t="shared" si="420"/>
        <v>1.468902668275884E-2</v>
      </c>
      <c r="AL322" s="5">
        <f t="shared" si="421"/>
        <v>1.9438110540076852E-3</v>
      </c>
      <c r="AM322" s="5">
        <f t="shared" si="422"/>
        <v>1.5035225601257952E-2</v>
      </c>
      <c r="AN322" s="5">
        <f t="shared" si="423"/>
        <v>2.6016868264297763E-2</v>
      </c>
      <c r="AO322" s="5">
        <f t="shared" si="424"/>
        <v>2.2509719914850897E-2</v>
      </c>
      <c r="AP322" s="5">
        <f t="shared" si="425"/>
        <v>1.2983563471148662E-2</v>
      </c>
      <c r="AQ322" s="5">
        <f t="shared" si="426"/>
        <v>5.6166709663764769E-3</v>
      </c>
      <c r="AR322" s="5">
        <f t="shared" si="427"/>
        <v>1.4422661022708691E-3</v>
      </c>
      <c r="AS322" s="5">
        <f t="shared" si="428"/>
        <v>3.988442871473933E-3</v>
      </c>
      <c r="AT322" s="5">
        <f t="shared" si="429"/>
        <v>5.5148202242167269E-3</v>
      </c>
      <c r="AU322" s="5">
        <f t="shared" si="430"/>
        <v>5.0835615277248251E-3</v>
      </c>
      <c r="AV322" s="5">
        <f t="shared" si="431"/>
        <v>3.5145204316022463E-3</v>
      </c>
      <c r="AW322" s="5">
        <f t="shared" si="432"/>
        <v>2.5837744248844336E-4</v>
      </c>
      <c r="AX322" s="5">
        <f t="shared" si="433"/>
        <v>6.929735813652387E-3</v>
      </c>
      <c r="AY322" s="5">
        <f t="shared" si="434"/>
        <v>1.1991175161022931E-2</v>
      </c>
      <c r="AZ322" s="5">
        <f t="shared" si="435"/>
        <v>1.0374730408845725E-2</v>
      </c>
      <c r="BA322" s="5">
        <f t="shared" si="436"/>
        <v>5.9841246923039203E-3</v>
      </c>
      <c r="BB322" s="5">
        <f t="shared" si="437"/>
        <v>2.5887237731866252E-3</v>
      </c>
      <c r="BC322" s="5">
        <f t="shared" si="438"/>
        <v>8.9590255797714448E-4</v>
      </c>
      <c r="BD322" s="5">
        <f t="shared" si="439"/>
        <v>4.1594816710192889E-4</v>
      </c>
      <c r="BE322" s="5">
        <f t="shared" si="440"/>
        <v>1.150263116749565E-3</v>
      </c>
      <c r="BF322" s="5">
        <f t="shared" si="441"/>
        <v>1.5904688881946609E-3</v>
      </c>
      <c r="BG322" s="5">
        <f t="shared" si="442"/>
        <v>1.4660942918076729E-3</v>
      </c>
      <c r="BH322" s="5">
        <f t="shared" si="443"/>
        <v>1.0135843374988272E-3</v>
      </c>
      <c r="BI322" s="5">
        <f t="shared" si="444"/>
        <v>5.6059325240600979E-4</v>
      </c>
      <c r="BJ322" s="8">
        <f t="shared" si="445"/>
        <v>0.57287506881954853</v>
      </c>
      <c r="BK322" s="8">
        <f t="shared" si="446"/>
        <v>0.18644727620927931</v>
      </c>
      <c r="BL322" s="8">
        <f t="shared" si="447"/>
        <v>0.21772595831197059</v>
      </c>
      <c r="BM322" s="8">
        <f t="shared" si="448"/>
        <v>0.8008973680502447</v>
      </c>
      <c r="BN322" s="8">
        <f t="shared" si="449"/>
        <v>0.17405166313640541</v>
      </c>
    </row>
    <row r="323" spans="1:66" s="14" customFormat="1" x14ac:dyDescent="0.25">
      <c r="A323" t="s">
        <v>130</v>
      </c>
      <c r="B323" t="s">
        <v>276</v>
      </c>
      <c r="C323" t="s">
        <v>284</v>
      </c>
      <c r="D323" t="s">
        <v>499</v>
      </c>
      <c r="E323">
        <f>VLOOKUP(A323,home!$A$2:$E$405,3,FALSE)</f>
        <v>1.631</v>
      </c>
      <c r="F323">
        <f>VLOOKUP(B323,home!$B$2:$E$405,3,FALSE)</f>
        <v>1.3138000000000001</v>
      </c>
      <c r="G323">
        <f>VLOOKUP(C323,away!$B$2:$E$405,4,FALSE)</f>
        <v>1.2262</v>
      </c>
      <c r="H323">
        <f>VLOOKUP(A323,away!$A$2:$E$405,3,FALSE)</f>
        <v>1.2738</v>
      </c>
      <c r="I323">
        <f>VLOOKUP(C323,away!$B$2:$E$405,3,FALSE)</f>
        <v>1.0094000000000001</v>
      </c>
      <c r="J323">
        <f>VLOOKUP(B323,home!$B$2:$E$405,4,FALSE)</f>
        <v>1.0094000000000001</v>
      </c>
      <c r="K323" s="3">
        <f t="shared" si="394"/>
        <v>2.6275109243599997</v>
      </c>
      <c r="L323" s="3">
        <f t="shared" si="395"/>
        <v>1.2978599929680001</v>
      </c>
      <c r="M323" s="5">
        <f t="shared" si="396"/>
        <v>1.9734815528725785E-2</v>
      </c>
      <c r="N323" s="5">
        <f t="shared" si="397"/>
        <v>5.1853443391956355E-2</v>
      </c>
      <c r="O323" s="5">
        <f t="shared" si="398"/>
        <v>2.5613027543336827E-2</v>
      </c>
      <c r="P323" s="5">
        <f t="shared" si="399"/>
        <v>6.7298509676051069E-2</v>
      </c>
      <c r="Q323" s="5">
        <f t="shared" si="400"/>
        <v>6.8122744489024112E-2</v>
      </c>
      <c r="R323" s="5">
        <f t="shared" si="401"/>
        <v>1.6621061873642168E-2</v>
      </c>
      <c r="S323" s="5">
        <f t="shared" si="402"/>
        <v>5.7374356983791522E-2</v>
      </c>
      <c r="T323" s="5">
        <f t="shared" si="403"/>
        <v>8.8413784683485694E-2</v>
      </c>
      <c r="U323" s="5">
        <f t="shared" si="404"/>
        <v>4.3672021647458266E-2</v>
      </c>
      <c r="V323" s="5">
        <f t="shared" si="405"/>
        <v>2.1739407208266399E-2</v>
      </c>
      <c r="W323" s="5">
        <f t="shared" si="406"/>
        <v>5.9664418447431922E-2</v>
      </c>
      <c r="X323" s="5">
        <f t="shared" si="407"/>
        <v>7.7436061706623815E-2</v>
      </c>
      <c r="Y323" s="5">
        <f t="shared" si="408"/>
        <v>5.0250583251014211E-2</v>
      </c>
      <c r="Z323" s="5">
        <f t="shared" si="409"/>
        <v>7.1906037488153052E-3</v>
      </c>
      <c r="AA323" s="5">
        <f t="shared" si="410"/>
        <v>1.8893389902756179E-2</v>
      </c>
      <c r="AB323" s="5">
        <f t="shared" si="411"/>
        <v>2.4821294183842393E-2</v>
      </c>
      <c r="AC323" s="5">
        <f t="shared" si="412"/>
        <v>4.6334031607350255E-3</v>
      </c>
      <c r="AD323" s="5">
        <f t="shared" si="413"/>
        <v>3.9192227816553425E-2</v>
      </c>
      <c r="AE323" s="5">
        <f t="shared" si="414"/>
        <v>5.0866024518392283E-2</v>
      </c>
      <c r="AF323" s="5">
        <f t="shared" si="415"/>
        <v>3.3008489111875372E-2</v>
      </c>
      <c r="AG323" s="5">
        <f t="shared" si="416"/>
        <v>1.4280132482207625E-2</v>
      </c>
      <c r="AH323" s="5">
        <f t="shared" si="417"/>
        <v>2.3330992327182773E-3</v>
      </c>
      <c r="AI323" s="5">
        <f t="shared" si="418"/>
        <v>6.1302437215832051E-3</v>
      </c>
      <c r="AJ323" s="5">
        <f t="shared" si="419"/>
        <v>8.0536411737245888E-3</v>
      </c>
      <c r="AK323" s="5">
        <f t="shared" si="420"/>
        <v>7.0536767216122813E-3</v>
      </c>
      <c r="AL323" s="5">
        <f t="shared" si="421"/>
        <v>6.3202238093766443E-4</v>
      </c>
      <c r="AM323" s="5">
        <f t="shared" si="422"/>
        <v>2.0595601347599982E-2</v>
      </c>
      <c r="AN323" s="5">
        <f t="shared" si="423"/>
        <v>2.6730207020167845E-2</v>
      </c>
      <c r="AO323" s="5">
        <f t="shared" si="424"/>
        <v>1.7346033147614116E-2</v>
      </c>
      <c r="AP323" s="5">
        <f t="shared" si="425"/>
        <v>7.5042408196617175E-3</v>
      </c>
      <c r="AQ323" s="5">
        <f t="shared" si="426"/>
        <v>2.4348634843590843E-3</v>
      </c>
      <c r="AR323" s="5">
        <f t="shared" si="427"/>
        <v>6.0560723075387801E-4</v>
      </c>
      <c r="AS323" s="5">
        <f t="shared" si="428"/>
        <v>1.5912396146772214E-3</v>
      </c>
      <c r="AT323" s="5">
        <f t="shared" si="429"/>
        <v>2.0904997354193986E-3</v>
      </c>
      <c r="AU323" s="5">
        <f t="shared" si="430"/>
        <v>1.8309369640620526E-3</v>
      </c>
      <c r="AV323" s="5">
        <f t="shared" si="431"/>
        <v>1.2027017187218941E-3</v>
      </c>
      <c r="AW323" s="5">
        <f t="shared" si="432"/>
        <v>5.9869045276723091E-5</v>
      </c>
      <c r="AX323" s="5">
        <f t="shared" si="433"/>
        <v>9.0191945890970883E-3</v>
      </c>
      <c r="AY323" s="5">
        <f t="shared" si="434"/>
        <v>1.1705651825982571E-2</v>
      </c>
      <c r="AZ323" s="5">
        <f t="shared" si="435"/>
        <v>7.5961485982778002E-3</v>
      </c>
      <c r="BA323" s="5">
        <f t="shared" si="436"/>
        <v>3.2862457887815697E-3</v>
      </c>
      <c r="BB323" s="5">
        <f t="shared" si="437"/>
        <v>1.0662717340797921E-3</v>
      </c>
      <c r="BC323" s="5">
        <f t="shared" si="438"/>
        <v>2.7677428505895531E-4</v>
      </c>
      <c r="BD323" s="5">
        <f t="shared" si="439"/>
        <v>1.3099889937459954E-4</v>
      </c>
      <c r="BE323" s="5">
        <f t="shared" si="440"/>
        <v>3.4420103918589653E-4</v>
      </c>
      <c r="BF323" s="5">
        <f t="shared" si="441"/>
        <v>4.521959953185039E-4</v>
      </c>
      <c r="BG323" s="5">
        <f t="shared" si="442"/>
        <v>3.9604997255040402E-4</v>
      </c>
      <c r="BH323" s="5">
        <f t="shared" si="443"/>
        <v>2.601564073671662E-4</v>
      </c>
      <c r="BI323" s="5">
        <f t="shared" si="444"/>
        <v>1.3671276047989581E-4</v>
      </c>
      <c r="BJ323" s="8">
        <f t="shared" si="445"/>
        <v>0.64064914253924521</v>
      </c>
      <c r="BK323" s="8">
        <f t="shared" si="446"/>
        <v>0.18311816676449</v>
      </c>
      <c r="BL323" s="8">
        <f t="shared" si="447"/>
        <v>0.16223275633858511</v>
      </c>
      <c r="BM323" s="8">
        <f t="shared" si="448"/>
        <v>0.73230128410769346</v>
      </c>
      <c r="BN323" s="8">
        <f t="shared" si="449"/>
        <v>0.24924360250273633</v>
      </c>
    </row>
    <row r="324" spans="1:66" x14ac:dyDescent="0.25">
      <c r="A324" t="s">
        <v>130</v>
      </c>
      <c r="B324" t="s">
        <v>282</v>
      </c>
      <c r="C324" t="s">
        <v>345</v>
      </c>
      <c r="D324" t="s">
        <v>499</v>
      </c>
      <c r="E324">
        <f>VLOOKUP(A324,home!$A$2:$E$405,3,FALSE)</f>
        <v>1.631</v>
      </c>
      <c r="F324">
        <f>VLOOKUP(B324,home!$B$2:$E$405,3,FALSE)</f>
        <v>1.3138000000000001</v>
      </c>
      <c r="G324">
        <f>VLOOKUP(C324,away!$B$2:$E$405,4,FALSE)</f>
        <v>0.35039999999999999</v>
      </c>
      <c r="H324">
        <f>VLOOKUP(A324,away!$A$2:$E$405,3,FALSE)</f>
        <v>1.2738</v>
      </c>
      <c r="I324">
        <f>VLOOKUP(C324,away!$B$2:$E$405,3,FALSE)</f>
        <v>0.78510000000000002</v>
      </c>
      <c r="J324">
        <f>VLOOKUP(B324,home!$B$2:$E$405,4,FALSE)</f>
        <v>0.67290000000000005</v>
      </c>
      <c r="K324" s="3">
        <f t="shared" si="394"/>
        <v>0.7508398531199999</v>
      </c>
      <c r="L324" s="3">
        <f t="shared" si="395"/>
        <v>0.67294062970200008</v>
      </c>
      <c r="M324" s="5">
        <f t="shared" si="396"/>
        <v>0.24080194632815924</v>
      </c>
      <c r="N324" s="5">
        <f t="shared" si="397"/>
        <v>0.18080369801204516</v>
      </c>
      <c r="O324" s="5">
        <f t="shared" si="398"/>
        <v>0.16204541339553868</v>
      </c>
      <c r="P324" s="5">
        <f t="shared" si="399"/>
        <v>0.12167015439267592</v>
      </c>
      <c r="Q324" s="5">
        <f t="shared" si="400"/>
        <v>6.787731102945839E-2</v>
      </c>
      <c r="R324" s="5">
        <f t="shared" si="401"/>
        <v>5.4523471265357358E-2</v>
      </c>
      <c r="S324" s="5">
        <f t="shared" si="402"/>
        <v>1.536908930312752E-2</v>
      </c>
      <c r="T324" s="5">
        <f t="shared" si="403"/>
        <v>4.5677400426642249E-2</v>
      </c>
      <c r="U324" s="5">
        <f t="shared" si="404"/>
        <v>4.0938395156473448E-2</v>
      </c>
      <c r="V324" s="5">
        <f t="shared" si="405"/>
        <v>8.6283884924252851E-4</v>
      </c>
      <c r="W324" s="5">
        <f t="shared" si="406"/>
        <v>1.6988330081179701E-2</v>
      </c>
      <c r="X324" s="5">
        <f t="shared" si="407"/>
        <v>1.1432137542414497E-2</v>
      </c>
      <c r="Y324" s="5">
        <f t="shared" si="408"/>
        <v>3.8465749183161434E-3</v>
      </c>
      <c r="Z324" s="5">
        <f t="shared" si="409"/>
        <v>1.2230353028949498E-2</v>
      </c>
      <c r="AA324" s="5">
        <f t="shared" si="410"/>
        <v>9.1830364718621851E-3</v>
      </c>
      <c r="AB324" s="5">
        <f t="shared" si="411"/>
        <v>3.4474948778643027E-3</v>
      </c>
      <c r="AC324" s="5">
        <f t="shared" si="412"/>
        <v>2.7247946290545809E-5</v>
      </c>
      <c r="AD324" s="5">
        <f t="shared" si="413"/>
        <v>3.18887881572676E-3</v>
      </c>
      <c r="AE324" s="5">
        <f t="shared" si="414"/>
        <v>2.145926118298534E-3</v>
      </c>
      <c r="AF324" s="5">
        <f t="shared" si="415"/>
        <v>7.2204043667089201E-4</v>
      </c>
      <c r="AG324" s="5">
        <f t="shared" si="416"/>
        <v>1.6196344870787242E-4</v>
      </c>
      <c r="AH324" s="5">
        <f t="shared" si="417"/>
        <v>2.0575753671947593E-3</v>
      </c>
      <c r="AI324" s="5">
        <f t="shared" si="418"/>
        <v>1.5449095864878428E-3</v>
      </c>
      <c r="AJ324" s="5">
        <f t="shared" si="419"/>
        <v>5.7998984350110582E-4</v>
      </c>
      <c r="AK324" s="5">
        <f t="shared" si="420"/>
        <v>1.4515982963515404E-4</v>
      </c>
      <c r="AL324" s="5">
        <f t="shared" si="421"/>
        <v>5.5070349432077947E-7</v>
      </c>
      <c r="AM324" s="5">
        <f t="shared" si="422"/>
        <v>4.7886746032355207E-4</v>
      </c>
      <c r="AN324" s="5">
        <f t="shared" si="423"/>
        <v>3.222493702939287E-4</v>
      </c>
      <c r="AO324" s="5">
        <f t="shared" si="424"/>
        <v>1.0842734708333467E-4</v>
      </c>
      <c r="AP324" s="5">
        <f t="shared" si="425"/>
        <v>2.4321722407725521E-5</v>
      </c>
      <c r="AQ324" s="5">
        <f t="shared" si="426"/>
        <v>4.0917687981230138E-6</v>
      </c>
      <c r="AR324" s="5">
        <f t="shared" si="427"/>
        <v>2.7692521265187313E-4</v>
      </c>
      <c r="AS324" s="5">
        <f t="shared" si="428"/>
        <v>2.0792648599275715E-4</v>
      </c>
      <c r="AT324" s="5">
        <f t="shared" si="429"/>
        <v>7.805974610127975E-5</v>
      </c>
      <c r="AU324" s="5">
        <f t="shared" si="430"/>
        <v>1.9536789432423126E-5</v>
      </c>
      <c r="AV324" s="5">
        <f t="shared" si="431"/>
        <v>3.6672500269692359E-6</v>
      </c>
      <c r="AW324" s="5">
        <f t="shared" si="432"/>
        <v>7.7292863607879195E-9</v>
      </c>
      <c r="AX324" s="5">
        <f t="shared" si="433"/>
        <v>5.9925462262213852E-5</v>
      </c>
      <c r="AY324" s="5">
        <f t="shared" si="434"/>
        <v>4.0326278309917633E-5</v>
      </c>
      <c r="AZ324" s="5">
        <f t="shared" si="435"/>
        <v>1.3568595559707038E-5</v>
      </c>
      <c r="BA324" s="5">
        <f t="shared" si="436"/>
        <v>3.0436197467070059E-6</v>
      </c>
      <c r="BB324" s="5">
        <f t="shared" si="437"/>
        <v>5.1204384723061356E-7</v>
      </c>
      <c r="BC324" s="5">
        <f t="shared" si="438"/>
        <v>6.8915021798080771E-8</v>
      </c>
      <c r="BD324" s="5">
        <f t="shared" si="439"/>
        <v>3.1059037830385284E-5</v>
      </c>
      <c r="BE324" s="5">
        <f t="shared" si="440"/>
        <v>2.3320363402615004E-5</v>
      </c>
      <c r="BF324" s="5">
        <f t="shared" si="441"/>
        <v>8.754929115962235E-6</v>
      </c>
      <c r="BG324" s="5">
        <f t="shared" si="442"/>
        <v>2.1911832305016987E-6</v>
      </c>
      <c r="BH324" s="5">
        <f t="shared" si="443"/>
        <v>4.1130692373722556E-7</v>
      </c>
      <c r="BI324" s="5">
        <f t="shared" si="444"/>
        <v>6.17651260412195E-8</v>
      </c>
      <c r="BJ324" s="8">
        <f t="shared" si="445"/>
        <v>0.3338996634131145</v>
      </c>
      <c r="BK324" s="8">
        <f t="shared" si="446"/>
        <v>0.37877215380129997</v>
      </c>
      <c r="BL324" s="8">
        <f t="shared" si="447"/>
        <v>0.27511735986374941</v>
      </c>
      <c r="BM324" s="8">
        <f t="shared" si="448"/>
        <v>0.17225721713485501</v>
      </c>
      <c r="BN324" s="8">
        <f t="shared" si="449"/>
        <v>0.8277219944232348</v>
      </c>
    </row>
    <row r="325" spans="1:66" x14ac:dyDescent="0.25">
      <c r="A325" t="s">
        <v>130</v>
      </c>
      <c r="B325" t="s">
        <v>441</v>
      </c>
      <c r="C325" t="s">
        <v>467</v>
      </c>
      <c r="D325" t="s">
        <v>499</v>
      </c>
      <c r="E325">
        <f>VLOOKUP(A325,home!$A$2:$E$405,3,FALSE)</f>
        <v>1.631</v>
      </c>
      <c r="F325">
        <f>VLOOKUP(B325,home!$B$2:$E$405,3,FALSE)</f>
        <v>1.4890000000000001</v>
      </c>
      <c r="G325">
        <f>VLOOKUP(C325,away!$B$2:$E$405,4,FALSE)</f>
        <v>1.8393999999999999</v>
      </c>
      <c r="H325">
        <f>VLOOKUP(A325,away!$A$2:$E$405,3,FALSE)</f>
        <v>1.2738</v>
      </c>
      <c r="I325">
        <f>VLOOKUP(C325,away!$B$2:$E$405,3,FALSE)</f>
        <v>1.0094000000000001</v>
      </c>
      <c r="J325">
        <f>VLOOKUP(B325,home!$B$2:$E$405,4,FALSE)</f>
        <v>1.0094000000000001</v>
      </c>
      <c r="K325" s="3">
        <f t="shared" si="394"/>
        <v>4.4670914246000004</v>
      </c>
      <c r="L325" s="3">
        <f t="shared" si="395"/>
        <v>1.2978599929680001</v>
      </c>
      <c r="M325" s="5">
        <f t="shared" si="396"/>
        <v>3.1355476926132934E-3</v>
      </c>
      <c r="N325" s="5">
        <f t="shared" si="397"/>
        <v>1.4006778209097161E-2</v>
      </c>
      <c r="O325" s="5">
        <f t="shared" si="398"/>
        <v>4.0695019062859184E-3</v>
      </c>
      <c r="P325" s="5">
        <f t="shared" si="399"/>
        <v>1.8178837067963177E-2</v>
      </c>
      <c r="Q325" s="5">
        <f t="shared" si="400"/>
        <v>3.1284779412066054E-2</v>
      </c>
      <c r="R325" s="5">
        <f t="shared" si="401"/>
        <v>2.6408218577377526E-3</v>
      </c>
      <c r="S325" s="5">
        <f t="shared" si="402"/>
        <v>2.63486756972372E-2</v>
      </c>
      <c r="T325" s="5">
        <f t="shared" si="403"/>
        <v>4.0603263587749482E-2</v>
      </c>
      <c r="U325" s="5">
        <f t="shared" si="404"/>
        <v>1.1796792674596558E-2</v>
      </c>
      <c r="V325" s="5">
        <f t="shared" si="405"/>
        <v>1.6973404805272641E-2</v>
      </c>
      <c r="W325" s="5">
        <f t="shared" si="406"/>
        <v>4.6583989944047638E-2</v>
      </c>
      <c r="X325" s="5">
        <f t="shared" si="407"/>
        <v>6.0459496861203055E-2</v>
      </c>
      <c r="Y325" s="5">
        <f t="shared" si="408"/>
        <v>3.9233981085564917E-2</v>
      </c>
      <c r="Z325" s="5">
        <f t="shared" si="409"/>
        <v>1.1424723459044202E-3</v>
      </c>
      <c r="AA325" s="5">
        <f t="shared" si="410"/>
        <v>5.1035284192322804E-3</v>
      </c>
      <c r="AB325" s="5">
        <f t="shared" si="411"/>
        <v>1.1398964018377462E-2</v>
      </c>
      <c r="AC325" s="5">
        <f t="shared" si="412"/>
        <v>6.1503760804398509E-3</v>
      </c>
      <c r="AD325" s="5">
        <f t="shared" si="413"/>
        <v>5.202373550067696E-2</v>
      </c>
      <c r="AE325" s="5">
        <f t="shared" si="414"/>
        <v>6.751952499107769E-2</v>
      </c>
      <c r="AF325" s="5">
        <f t="shared" si="415"/>
        <v>4.3815445115061406E-2</v>
      </c>
      <c r="AG325" s="5">
        <f t="shared" si="416"/>
        <v>1.8955437762974463E-2</v>
      </c>
      <c r="AH325" s="5">
        <f t="shared" si="417"/>
        <v>3.7069228770541141E-4</v>
      </c>
      <c r="AI325" s="5">
        <f t="shared" si="418"/>
        <v>1.6559163395741994E-3</v>
      </c>
      <c r="AJ325" s="5">
        <f t="shared" si="419"/>
        <v>3.6985648401834654E-3</v>
      </c>
      <c r="AK325" s="5">
        <f t="shared" si="420"/>
        <v>5.5072757603035439E-3</v>
      </c>
      <c r="AL325" s="5">
        <f t="shared" si="421"/>
        <v>1.4263113896995749E-3</v>
      </c>
      <c r="AM325" s="5">
        <f t="shared" si="422"/>
        <v>4.6478956546146519E-2</v>
      </c>
      <c r="AN325" s="5">
        <f t="shared" si="423"/>
        <v>6.0323178216141707E-2</v>
      </c>
      <c r="AO325" s="5">
        <f t="shared" si="424"/>
        <v>3.9145519827704554E-2</v>
      </c>
      <c r="AP325" s="5">
        <f t="shared" si="425"/>
        <v>1.6935134696104446E-2</v>
      </c>
      <c r="AQ325" s="5">
        <f t="shared" si="426"/>
        <v>5.4948584493995636E-3</v>
      </c>
      <c r="AR325" s="5">
        <f t="shared" si="427"/>
        <v>9.6221337982927438E-5</v>
      </c>
      <c r="AS325" s="5">
        <f t="shared" si="428"/>
        <v>4.2982951376707343E-4</v>
      </c>
      <c r="AT325" s="5">
        <f t="shared" si="429"/>
        <v>9.6004386749444113E-4</v>
      </c>
      <c r="AU325" s="5">
        <f t="shared" si="430"/>
        <v>1.4295345759080791E-3</v>
      </c>
      <c r="AV325" s="5">
        <f t="shared" si="431"/>
        <v>1.5964654113020445E-3</v>
      </c>
      <c r="AW325" s="5">
        <f t="shared" si="432"/>
        <v>2.2970187262846302E-4</v>
      </c>
      <c r="AX325" s="5">
        <f t="shared" si="433"/>
        <v>3.4604291368607862E-2</v>
      </c>
      <c r="AY325" s="5">
        <f t="shared" si="434"/>
        <v>4.4911525352324025E-2</v>
      </c>
      <c r="AZ325" s="5">
        <f t="shared" si="435"/>
        <v>2.9144435988974714E-2</v>
      </c>
      <c r="BA325" s="5">
        <f t="shared" si="436"/>
        <v>1.2608465829235683E-2</v>
      </c>
      <c r="BB325" s="5">
        <f t="shared" si="437"/>
        <v>4.0910058431172739E-3</v>
      </c>
      <c r="BC325" s="5">
        <f t="shared" si="438"/>
        <v>1.0619105629560467E-3</v>
      </c>
      <c r="BD325" s="5">
        <f t="shared" si="439"/>
        <v>2.0813637506315602E-5</v>
      </c>
      <c r="BE325" s="5">
        <f t="shared" si="440"/>
        <v>9.2976421619195352E-5</v>
      </c>
      <c r="BF325" s="5">
        <f t="shared" si="441"/>
        <v>2.0766708785255092E-4</v>
      </c>
      <c r="BG325" s="5">
        <f t="shared" si="442"/>
        <v>3.092226224392617E-4</v>
      </c>
      <c r="BH325" s="5">
        <f t="shared" si="443"/>
        <v>3.453314312476874E-4</v>
      </c>
      <c r="BI325" s="5">
        <f t="shared" si="444"/>
        <v>3.0852541503427776E-4</v>
      </c>
      <c r="BJ325" s="8">
        <f t="shared" si="445"/>
        <v>0.70928571515023131</v>
      </c>
      <c r="BK325" s="8">
        <f t="shared" si="446"/>
        <v>0.11712467808554976</v>
      </c>
      <c r="BL325" s="8">
        <f t="shared" si="447"/>
        <v>5.203868942615044E-2</v>
      </c>
      <c r="BM325" s="8">
        <f t="shared" si="448"/>
        <v>0.76159346538237693</v>
      </c>
      <c r="BN325" s="8">
        <f t="shared" si="449"/>
        <v>7.3316266145763365E-2</v>
      </c>
    </row>
    <row r="326" spans="1:66" x14ac:dyDescent="0.25">
      <c r="A326" t="s">
        <v>130</v>
      </c>
      <c r="B326" t="s">
        <v>307</v>
      </c>
      <c r="C326" t="s">
        <v>464</v>
      </c>
      <c r="D326" t="s">
        <v>499</v>
      </c>
      <c r="E326">
        <f>VLOOKUP(A326,home!$A$2:$E$405,3,FALSE)</f>
        <v>1.631</v>
      </c>
      <c r="F326">
        <f>VLOOKUP(B326,home!$B$2:$E$405,3,FALSE)</f>
        <v>0.52549999999999997</v>
      </c>
      <c r="G326">
        <f>VLOOKUP(C326,away!$B$2:$E$405,4,FALSE)</f>
        <v>1.4890000000000001</v>
      </c>
      <c r="H326">
        <f>VLOOKUP(A326,away!$A$2:$E$405,3,FALSE)</f>
        <v>1.2738</v>
      </c>
      <c r="I326">
        <f>VLOOKUP(C326,away!$B$2:$E$405,3,FALSE)</f>
        <v>0.8972</v>
      </c>
      <c r="J326">
        <f>VLOOKUP(B326,home!$B$2:$E$405,4,FALSE)</f>
        <v>0.67290000000000005</v>
      </c>
      <c r="K326" s="3">
        <f t="shared" si="394"/>
        <v>1.2762077545000001</v>
      </c>
      <c r="L326" s="3">
        <f t="shared" si="395"/>
        <v>0.76902602594400005</v>
      </c>
      <c r="M326" s="5">
        <f t="shared" si="396"/>
        <v>0.12934994695436475</v>
      </c>
      <c r="N326" s="5">
        <f t="shared" si="397"/>
        <v>0.16507740534732396</v>
      </c>
      <c r="O326" s="5">
        <f t="shared" si="398"/>
        <v>9.9473475662382349E-2</v>
      </c>
      <c r="P326" s="5">
        <f t="shared" si="399"/>
        <v>0.12694882100739938</v>
      </c>
      <c r="Q326" s="5">
        <f t="shared" si="400"/>
        <v>0.10533653239849732</v>
      </c>
      <c r="R326" s="5">
        <f t="shared" si="401"/>
        <v>3.8248845837739541E-2</v>
      </c>
      <c r="S326" s="5">
        <f t="shared" si="402"/>
        <v>3.1148066803719916E-2</v>
      </c>
      <c r="T326" s="5">
        <f t="shared" si="403"/>
        <v>8.1006534897137814E-2</v>
      </c>
      <c r="U326" s="5">
        <f t="shared" si="404"/>
        <v>4.8813473658798248E-2</v>
      </c>
      <c r="V326" s="5">
        <f t="shared" si="405"/>
        <v>3.3966516161919357E-3</v>
      </c>
      <c r="W326" s="5">
        <f t="shared" si="406"/>
        <v>4.4810433159700923E-2</v>
      </c>
      <c r="X326" s="5">
        <f t="shared" si="407"/>
        <v>3.4460389333634045E-2</v>
      </c>
      <c r="Y326" s="5">
        <f t="shared" si="408"/>
        <v>1.3250468130863793E-2</v>
      </c>
      <c r="Z326" s="5">
        <f t="shared" si="409"/>
        <v>9.8047859705138497E-3</v>
      </c>
      <c r="AA326" s="5">
        <f t="shared" si="410"/>
        <v>1.2512943886782583E-2</v>
      </c>
      <c r="AB326" s="5">
        <f t="shared" si="411"/>
        <v>7.9845580099676527E-3</v>
      </c>
      <c r="AC326" s="5">
        <f t="shared" si="412"/>
        <v>2.0834996853563337E-4</v>
      </c>
      <c r="AD326" s="5">
        <f t="shared" si="413"/>
        <v>1.429685557022857E-2</v>
      </c>
      <c r="AE326" s="5">
        <f t="shared" si="414"/>
        <v>1.0994654022668218E-2</v>
      </c>
      <c r="AF326" s="5">
        <f t="shared" si="415"/>
        <v>4.2275875448408752E-3</v>
      </c>
      <c r="AG326" s="5">
        <f t="shared" si="416"/>
        <v>1.083708282979777E-3</v>
      </c>
      <c r="AH326" s="5">
        <f t="shared" si="417"/>
        <v>1.8850338975339375E-3</v>
      </c>
      <c r="AI326" s="5">
        <f t="shared" si="418"/>
        <v>2.4056948775281694E-3</v>
      </c>
      <c r="AJ326" s="5">
        <f t="shared" si="419"/>
        <v>1.535083228831189E-3</v>
      </c>
      <c r="AK326" s="5">
        <f t="shared" si="420"/>
        <v>6.5302837347908712E-4</v>
      </c>
      <c r="AL326" s="5">
        <f t="shared" si="421"/>
        <v>8.1792945371238614E-6</v>
      </c>
      <c r="AM326" s="5">
        <f t="shared" si="422"/>
        <v>3.6491515887384436E-3</v>
      </c>
      <c r="AN326" s="5">
        <f t="shared" si="423"/>
        <v>2.8062925443547593E-3</v>
      </c>
      <c r="AO326" s="5">
        <f t="shared" si="424"/>
        <v>1.0790560015107083E-3</v>
      </c>
      <c r="AP326" s="5">
        <f t="shared" si="425"/>
        <v>2.7660738287093434E-4</v>
      </c>
      <c r="AQ326" s="5">
        <f t="shared" si="426"/>
        <v>5.3179569099001262E-5</v>
      </c>
      <c r="AR326" s="5">
        <f t="shared" si="427"/>
        <v>2.899280253980508E-4</v>
      </c>
      <c r="AS326" s="5">
        <f t="shared" si="428"/>
        <v>3.7000839425986538E-4</v>
      </c>
      <c r="AT326" s="5">
        <f t="shared" si="429"/>
        <v>2.3610379099226679E-4</v>
      </c>
      <c r="AU326" s="5">
        <f t="shared" si="430"/>
        <v>1.0043916297705937E-4</v>
      </c>
      <c r="AV326" s="5">
        <f t="shared" si="431"/>
        <v>3.2045309661703135E-5</v>
      </c>
      <c r="AW326" s="5">
        <f t="shared" si="432"/>
        <v>2.2298505862259252E-7</v>
      </c>
      <c r="AX326" s="5">
        <f t="shared" si="433"/>
        <v>7.7617925914900022E-4</v>
      </c>
      <c r="AY326" s="5">
        <f t="shared" si="434"/>
        <v>5.969020510835139E-4</v>
      </c>
      <c r="AZ326" s="5">
        <f t="shared" si="435"/>
        <v>2.2951660611128852E-4</v>
      </c>
      <c r="BA326" s="5">
        <f t="shared" si="436"/>
        <v>5.8834747828639542E-5</v>
      </c>
      <c r="BB326" s="5">
        <f t="shared" si="437"/>
        <v>1.1311363077519011E-5</v>
      </c>
      <c r="BC326" s="5">
        <f t="shared" si="438"/>
        <v>1.7397465191028284E-6</v>
      </c>
      <c r="BD326" s="5">
        <f t="shared" si="439"/>
        <v>3.7160366196942334E-5</v>
      </c>
      <c r="BE326" s="5">
        <f t="shared" si="440"/>
        <v>4.7424347500597483E-5</v>
      </c>
      <c r="BF326" s="5">
        <f t="shared" si="441"/>
        <v>3.0261660016182608E-5</v>
      </c>
      <c r="BG326" s="5">
        <f t="shared" si="442"/>
        <v>1.2873388392231613E-5</v>
      </c>
      <c r="BH326" s="5">
        <f t="shared" si="443"/>
        <v>4.1072795232140698E-6</v>
      </c>
      <c r="BI326" s="5">
        <f t="shared" si="444"/>
        <v>1.0483483954849716E-6</v>
      </c>
      <c r="BJ326" s="8">
        <f t="shared" si="445"/>
        <v>0.48408333954821831</v>
      </c>
      <c r="BK326" s="8">
        <f t="shared" si="446"/>
        <v>0.29165691769583224</v>
      </c>
      <c r="BL326" s="8">
        <f t="shared" si="447"/>
        <v>0.21467353750635634</v>
      </c>
      <c r="BM326" s="8">
        <f t="shared" si="448"/>
        <v>0.33518687444718864</v>
      </c>
      <c r="BN326" s="8">
        <f t="shared" si="449"/>
        <v>0.66443502720770731</v>
      </c>
    </row>
    <row r="327" spans="1:66" x14ac:dyDescent="0.25">
      <c r="A327" t="s">
        <v>130</v>
      </c>
      <c r="B327" t="s">
        <v>465</v>
      </c>
      <c r="C327" t="s">
        <v>418</v>
      </c>
      <c r="D327" t="s">
        <v>499</v>
      </c>
      <c r="E327">
        <f>VLOOKUP(A327,home!$A$2:$E$405,3,FALSE)</f>
        <v>1.631</v>
      </c>
      <c r="F327">
        <f>VLOOKUP(B327,home!$B$2:$E$405,3,FALSE)</f>
        <v>0.26279999999999998</v>
      </c>
      <c r="G327">
        <f>VLOOKUP(C327,away!$B$2:$E$405,4,FALSE)</f>
        <v>0.70069999999999999</v>
      </c>
      <c r="H327">
        <f>VLOOKUP(A327,away!$A$2:$E$405,3,FALSE)</f>
        <v>1.2738</v>
      </c>
      <c r="I327">
        <f>VLOOKUP(C327,away!$B$2:$E$405,3,FALSE)</f>
        <v>0.67290000000000005</v>
      </c>
      <c r="J327">
        <f>VLOOKUP(B327,home!$B$2:$E$405,4,FALSE)</f>
        <v>0.67290000000000005</v>
      </c>
      <c r="K327" s="3">
        <f t="shared" si="394"/>
        <v>0.30033879875999997</v>
      </c>
      <c r="L327" s="3">
        <f t="shared" si="395"/>
        <v>0.57676951945800015</v>
      </c>
      <c r="M327" s="5">
        <f t="shared" si="396"/>
        <v>0.41598406771429663</v>
      </c>
      <c r="N327" s="5">
        <f t="shared" si="397"/>
        <v>0.12493615520061035</v>
      </c>
      <c r="O327" s="5">
        <f t="shared" si="398"/>
        <v>0.23992693083775909</v>
      </c>
      <c r="P327" s="5">
        <f t="shared" si="399"/>
        <v>7.2059366197986169E-2</v>
      </c>
      <c r="Q327" s="5">
        <f t="shared" si="400"/>
        <v>1.8761587387322115E-2</v>
      </c>
      <c r="R327" s="5">
        <f t="shared" si="401"/>
        <v>6.9191270302163557E-2</v>
      </c>
      <c r="S327" s="5">
        <f t="shared" si="402"/>
        <v>3.1206437096178538E-3</v>
      </c>
      <c r="T327" s="5">
        <f t="shared" si="403"/>
        <v>1.0821111741655055E-2</v>
      </c>
      <c r="U327" s="5">
        <f t="shared" si="404"/>
        <v>2.0780823007230265E-2</v>
      </c>
      <c r="V327" s="5">
        <f t="shared" si="405"/>
        <v>6.0064161452783718E-5</v>
      </c>
      <c r="W327" s="5">
        <f t="shared" si="406"/>
        <v>1.8782775395796978E-3</v>
      </c>
      <c r="X327" s="5">
        <f t="shared" si="407"/>
        <v>1.0833332339121374E-3</v>
      </c>
      <c r="Y327" s="5">
        <f t="shared" si="408"/>
        <v>3.124167943681923E-4</v>
      </c>
      <c r="Z327" s="5">
        <f t="shared" si="409"/>
        <v>1.3302471907622494E-2</v>
      </c>
      <c r="AA327" s="5">
        <f t="shared" si="410"/>
        <v>3.9952484332739851E-3</v>
      </c>
      <c r="AB327" s="5">
        <f t="shared" si="411"/>
        <v>5.999640575986403E-4</v>
      </c>
      <c r="AC327" s="5">
        <f t="shared" si="412"/>
        <v>6.5029314543269943E-7</v>
      </c>
      <c r="AD327" s="5">
        <f t="shared" si="413"/>
        <v>1.4102990499381365E-4</v>
      </c>
      <c r="AE327" s="5">
        <f t="shared" si="414"/>
        <v>8.1341750532489313E-5</v>
      </c>
      <c r="AF327" s="5">
        <f t="shared" si="415"/>
        <v>2.3457721183248194E-5</v>
      </c>
      <c r="AG327" s="5">
        <f t="shared" si="416"/>
        <v>4.5098995248139379E-6</v>
      </c>
      <c r="AH327" s="5">
        <f t="shared" si="417"/>
        <v>1.9181150824407428E-3</v>
      </c>
      <c r="AI327" s="5">
        <f t="shared" si="418"/>
        <v>5.7608437974369106E-4</v>
      </c>
      <c r="AJ327" s="5">
        <f t="shared" si="419"/>
        <v>8.6510245298309914E-5</v>
      </c>
      <c r="AK327" s="5">
        <f t="shared" si="420"/>
        <v>8.6607943844424495E-6</v>
      </c>
      <c r="AL327" s="5">
        <f t="shared" si="421"/>
        <v>4.5059141000524125E-9</v>
      </c>
      <c r="AM327" s="5">
        <f t="shared" si="422"/>
        <v>8.4713504510157826E-6</v>
      </c>
      <c r="AN327" s="5">
        <f t="shared" si="423"/>
        <v>4.8860167287926865E-6</v>
      </c>
      <c r="AO327" s="5">
        <f t="shared" si="424"/>
        <v>1.4090527603647535E-6</v>
      </c>
      <c r="AP327" s="5">
        <f t="shared" si="425"/>
        <v>2.7089956116218258E-7</v>
      </c>
      <c r="AQ327" s="5">
        <f t="shared" si="426"/>
        <v>3.9061652428223784E-8</v>
      </c>
      <c r="AR327" s="5">
        <f t="shared" si="427"/>
        <v>2.2126206287289798E-4</v>
      </c>
      <c r="AS327" s="5">
        <f t="shared" si="428"/>
        <v>6.6453582174405779E-5</v>
      </c>
      <c r="AT327" s="5">
        <f t="shared" si="429"/>
        <v>9.979294521779988E-6</v>
      </c>
      <c r="AU327" s="5">
        <f t="shared" si="430"/>
        <v>9.9905644304788379E-7</v>
      </c>
      <c r="AV327" s="5">
        <f t="shared" si="431"/>
        <v>7.501385299960991E-8</v>
      </c>
      <c r="AW327" s="5">
        <f t="shared" si="432"/>
        <v>2.1681740786668097E-11</v>
      </c>
      <c r="AX327" s="5">
        <f t="shared" si="433"/>
        <v>4.2404586972217747E-7</v>
      </c>
      <c r="AY327" s="5">
        <f t="shared" si="434"/>
        <v>2.4457673250781006E-7</v>
      </c>
      <c r="AZ327" s="5">
        <f t="shared" si="435"/>
        <v>7.0532202239568715E-8</v>
      </c>
      <c r="BA327" s="5">
        <f t="shared" si="436"/>
        <v>1.3560274797343511E-8</v>
      </c>
      <c r="BB327" s="5">
        <f t="shared" si="437"/>
        <v>1.9552882946455619E-9</v>
      </c>
      <c r="BC327" s="5">
        <f t="shared" si="438"/>
        <v>2.2555013802091472E-10</v>
      </c>
      <c r="BD327" s="5">
        <f t="shared" si="439"/>
        <v>2.1269535612914527E-5</v>
      </c>
      <c r="BE327" s="5">
        <f t="shared" si="440"/>
        <v>6.3880667761657902E-6</v>
      </c>
      <c r="BF327" s="5">
        <f t="shared" si="441"/>
        <v>9.5929215097614933E-7</v>
      </c>
      <c r="BG327" s="5">
        <f t="shared" si="442"/>
        <v>9.60375507613578E-8</v>
      </c>
      <c r="BH327" s="5">
        <f t="shared" si="443"/>
        <v>7.2109506578796779E-9</v>
      </c>
      <c r="BI327" s="5">
        <f t="shared" si="444"/>
        <v>4.3314565170104286E-10</v>
      </c>
      <c r="BJ327" s="8">
        <f t="shared" si="445"/>
        <v>0.15805905245075338</v>
      </c>
      <c r="BK327" s="8">
        <f t="shared" si="446"/>
        <v>0.49122504115914545</v>
      </c>
      <c r="BL327" s="8">
        <f t="shared" si="447"/>
        <v>0.33741109672594505</v>
      </c>
      <c r="BM327" s="8">
        <f t="shared" si="448"/>
        <v>5.9138040048277649E-2</v>
      </c>
      <c r="BN327" s="8">
        <f t="shared" si="449"/>
        <v>0.94085937764013794</v>
      </c>
    </row>
    <row r="328" spans="1:66" x14ac:dyDescent="0.25">
      <c r="A328" t="s">
        <v>130</v>
      </c>
      <c r="B328" t="s">
        <v>131</v>
      </c>
      <c r="C328" t="s">
        <v>294</v>
      </c>
      <c r="D328" t="s">
        <v>499</v>
      </c>
      <c r="E328">
        <f>VLOOKUP(A328,home!$A$2:$E$405,3,FALSE)</f>
        <v>1.631</v>
      </c>
      <c r="F328">
        <f>VLOOKUP(B328,home!$B$2:$E$405,3,FALSE)</f>
        <v>0.35039999999999999</v>
      </c>
      <c r="G328">
        <f>VLOOKUP(C328,away!$B$2:$E$405,4,FALSE)</f>
        <v>0.70069999999999999</v>
      </c>
      <c r="H328">
        <f>VLOOKUP(A328,away!$A$2:$E$405,3,FALSE)</f>
        <v>1.2738</v>
      </c>
      <c r="I328">
        <f>VLOOKUP(C328,away!$B$2:$E$405,3,FALSE)</f>
        <v>0.67290000000000005</v>
      </c>
      <c r="J328">
        <f>VLOOKUP(B328,home!$B$2:$E$405,4,FALSE)</f>
        <v>0.56079999999999997</v>
      </c>
      <c r="K328" s="3">
        <f t="shared" si="394"/>
        <v>0.40045173167999998</v>
      </c>
      <c r="L328" s="3">
        <f t="shared" si="395"/>
        <v>0.48068412321600001</v>
      </c>
      <c r="M328" s="5">
        <f t="shared" si="396"/>
        <v>0.41431204594876925</v>
      </c>
      <c r="N328" s="5">
        <f t="shared" si="397"/>
        <v>0.16591197625606838</v>
      </c>
      <c r="O328" s="5">
        <f t="shared" si="398"/>
        <v>0.19915322254471129</v>
      </c>
      <c r="P328" s="5">
        <f t="shared" si="399"/>
        <v>7.9751252837682043E-2</v>
      </c>
      <c r="Q328" s="5">
        <f t="shared" si="400"/>
        <v>3.3219869099096806E-2</v>
      </c>
      <c r="R328" s="5">
        <f t="shared" si="401"/>
        <v>4.7864896082272727E-2</v>
      </c>
      <c r="S328" s="5">
        <f t="shared" si="402"/>
        <v>3.8378454062414275E-3</v>
      </c>
      <c r="T328" s="5">
        <f t="shared" si="403"/>
        <v>1.5968263651249641E-2</v>
      </c>
      <c r="U328" s="5">
        <f t="shared" si="404"/>
        <v>1.916758052282936E-2</v>
      </c>
      <c r="V328" s="5">
        <f t="shared" si="405"/>
        <v>8.2083321372526633E-5</v>
      </c>
      <c r="W328" s="5">
        <f t="shared" si="406"/>
        <v>4.4343180356387459E-3</v>
      </c>
      <c r="X328" s="5">
        <f t="shared" si="407"/>
        <v>2.1315062770219063E-3</v>
      </c>
      <c r="Y328" s="5">
        <f t="shared" si="408"/>
        <v>5.1229061294983758E-4</v>
      </c>
      <c r="Z328" s="5">
        <f t="shared" si="409"/>
        <v>7.6692985353774071E-3</v>
      </c>
      <c r="AA328" s="5">
        <f t="shared" si="410"/>
        <v>3.0711838792627701E-3</v>
      </c>
      <c r="AB328" s="5">
        <f t="shared" si="411"/>
        <v>6.1493045137923799E-4</v>
      </c>
      <c r="AC328" s="5">
        <f t="shared" si="412"/>
        <v>9.8751770865517823E-7</v>
      </c>
      <c r="AD328" s="5">
        <f t="shared" si="413"/>
        <v>4.4393258404784781E-4</v>
      </c>
      <c r="AE328" s="5">
        <f t="shared" si="414"/>
        <v>2.1339134493005298E-4</v>
      </c>
      <c r="AF328" s="5">
        <f t="shared" si="415"/>
        <v>5.1286915769792765E-5</v>
      </c>
      <c r="AG328" s="5">
        <f t="shared" si="416"/>
        <v>8.2176020464185604E-6</v>
      </c>
      <c r="AH328" s="5">
        <f t="shared" si="417"/>
        <v>9.2162751053991032E-4</v>
      </c>
      <c r="AI328" s="5">
        <f t="shared" si="418"/>
        <v>3.6906733255963456E-4</v>
      </c>
      <c r="AJ328" s="5">
        <f t="shared" si="419"/>
        <v>7.3896826215012027E-5</v>
      </c>
      <c r="AK328" s="5">
        <f t="shared" si="420"/>
        <v>9.86403734115253E-6</v>
      </c>
      <c r="AL328" s="5">
        <f t="shared" si="421"/>
        <v>7.6035225366713995E-9</v>
      </c>
      <c r="AM328" s="5">
        <f t="shared" si="422"/>
        <v>3.5554714406227574E-5</v>
      </c>
      <c r="AN328" s="5">
        <f t="shared" si="423"/>
        <v>1.7090586720552785E-5</v>
      </c>
      <c r="AO328" s="5">
        <f t="shared" si="424"/>
        <v>4.1075868465079642E-6</v>
      </c>
      <c r="AP328" s="5">
        <f t="shared" si="425"/>
        <v>6.5815059394908499E-7</v>
      </c>
      <c r="AQ328" s="5">
        <f t="shared" si="426"/>
        <v>7.9090635299126393E-8</v>
      </c>
      <c r="AR328" s="5">
        <f t="shared" si="427"/>
        <v>8.8602342367124346E-5</v>
      </c>
      <c r="AS328" s="5">
        <f t="shared" si="428"/>
        <v>3.5480961431819173E-5</v>
      </c>
      <c r="AT328" s="5">
        <f t="shared" si="429"/>
        <v>7.1042062235216375E-6</v>
      </c>
      <c r="AU328" s="5">
        <f t="shared" si="430"/>
        <v>9.4829722814035769E-7</v>
      </c>
      <c r="AV328" s="5">
        <f t="shared" si="431"/>
        <v>9.4936816789037547E-8</v>
      </c>
      <c r="AW328" s="5">
        <f t="shared" si="432"/>
        <v>4.0655779342091669E-11</v>
      </c>
      <c r="AX328" s="5">
        <f t="shared" si="433"/>
        <v>2.3729911588936103E-6</v>
      </c>
      <c r="AY328" s="5">
        <f t="shared" si="434"/>
        <v>1.1406591746120951E-6</v>
      </c>
      <c r="AZ328" s="5">
        <f t="shared" si="435"/>
        <v>2.7414837761835051E-7</v>
      </c>
      <c r="BA328" s="5">
        <f t="shared" si="436"/>
        <v>4.3926257508855233E-8</v>
      </c>
      <c r="BB328" s="5">
        <f t="shared" si="437"/>
        <v>5.2786636442010784E-9</v>
      </c>
      <c r="BC328" s="5">
        <f t="shared" si="438"/>
        <v>5.0747396111299423E-10</v>
      </c>
      <c r="BD328" s="5">
        <f t="shared" si="439"/>
        <v>7.0982898759374995E-6</v>
      </c>
      <c r="BE328" s="5">
        <f t="shared" si="440"/>
        <v>2.8425224727857837E-6</v>
      </c>
      <c r="BF328" s="5">
        <f t="shared" si="441"/>
        <v>5.6914652328319125E-7</v>
      </c>
      <c r="BG328" s="5">
        <f t="shared" si="442"/>
        <v>7.5971903609468468E-8</v>
      </c>
      <c r="BH328" s="5">
        <f t="shared" si="443"/>
        <v>7.6057700898594207E-9</v>
      </c>
      <c r="BI328" s="5">
        <f t="shared" si="444"/>
        <v>6.0914876064883103E-10</v>
      </c>
      <c r="BJ328" s="8">
        <f t="shared" si="445"/>
        <v>0.22295638001912821</v>
      </c>
      <c r="BK328" s="8">
        <f t="shared" si="446"/>
        <v>0.49798536329447107</v>
      </c>
      <c r="BL328" s="8">
        <f t="shared" si="447"/>
        <v>0.27138909407687295</v>
      </c>
      <c r="BM328" s="8">
        <f t="shared" si="448"/>
        <v>5.9785732538730256E-2</v>
      </c>
      <c r="BN328" s="8">
        <f t="shared" si="449"/>
        <v>0.9402132627686004</v>
      </c>
    </row>
    <row r="329" spans="1:66" x14ac:dyDescent="0.25">
      <c r="A329" t="s">
        <v>130</v>
      </c>
      <c r="B329" t="s">
        <v>105</v>
      </c>
      <c r="C329" t="s">
        <v>419</v>
      </c>
      <c r="D329" t="s">
        <v>499</v>
      </c>
      <c r="E329">
        <f>VLOOKUP(A329,home!$A$2:$E$405,3,FALSE)</f>
        <v>1.631</v>
      </c>
      <c r="F329">
        <f>VLOOKUP(B329,home!$B$2:$E$405,3,FALSE)</f>
        <v>0.96350000000000002</v>
      </c>
      <c r="G329">
        <f>VLOOKUP(C329,away!$B$2:$E$405,4,FALSE)</f>
        <v>0.7883</v>
      </c>
      <c r="H329">
        <f>VLOOKUP(A329,away!$A$2:$E$405,3,FALSE)</f>
        <v>1.2738</v>
      </c>
      <c r="I329">
        <f>VLOOKUP(C329,away!$B$2:$E$405,3,FALSE)</f>
        <v>0.67290000000000005</v>
      </c>
      <c r="J329">
        <f>VLOOKUP(B329,home!$B$2:$E$405,4,FALSE)</f>
        <v>1.1214999999999999</v>
      </c>
      <c r="K329" s="3">
        <f t="shared" si="394"/>
        <v>1.2387886185499999</v>
      </c>
      <c r="L329" s="3">
        <f t="shared" si="395"/>
        <v>0.96128253243000006</v>
      </c>
      <c r="M329" s="5">
        <f t="shared" si="396"/>
        <v>0.11079527488949105</v>
      </c>
      <c r="N329" s="5">
        <f t="shared" si="397"/>
        <v>0.1372519255222201</v>
      </c>
      <c r="O329" s="5">
        <f t="shared" si="398"/>
        <v>0.10650556242704795</v>
      </c>
      <c r="P329" s="5">
        <f t="shared" si="399"/>
        <v>0.13193787854689348</v>
      </c>
      <c r="Q329" s="5">
        <f t="shared" si="400"/>
        <v>8.5013061605499277E-2</v>
      </c>
      <c r="R329" s="5">
        <f t="shared" si="401"/>
        <v>5.1190968383877052E-2</v>
      </c>
      <c r="S329" s="5">
        <f t="shared" si="402"/>
        <v>3.9278759434500793E-2</v>
      </c>
      <c r="T329" s="5">
        <f t="shared" si="403"/>
        <v>8.1721571149761946E-2</v>
      </c>
      <c r="U329" s="5">
        <f t="shared" si="404"/>
        <v>6.3414789006499758E-2</v>
      </c>
      <c r="V329" s="5">
        <f t="shared" si="405"/>
        <v>5.1971291664947685E-3</v>
      </c>
      <c r="W329" s="5">
        <f t="shared" si="406"/>
        <v>3.5104404381660834E-2</v>
      </c>
      <c r="X329" s="5">
        <f t="shared" si="407"/>
        <v>3.3745250743449716E-2</v>
      </c>
      <c r="Y329" s="5">
        <f t="shared" si="408"/>
        <v>1.6219360046074337E-2</v>
      </c>
      <c r="Z329" s="5">
        <f t="shared" si="409"/>
        <v>1.6402994575199135E-2</v>
      </c>
      <c r="AA329" s="5">
        <f t="shared" si="410"/>
        <v>2.0319842989894078E-2</v>
      </c>
      <c r="AB329" s="5">
        <f t="shared" si="411"/>
        <v>1.2585995113301897E-2</v>
      </c>
      <c r="AC329" s="5">
        <f t="shared" si="412"/>
        <v>3.8680473820151086E-4</v>
      </c>
      <c r="AD329" s="5">
        <f t="shared" si="413"/>
        <v>1.0871734152244543E-2</v>
      </c>
      <c r="AE329" s="5">
        <f t="shared" si="414"/>
        <v>1.0450808137775354E-2</v>
      </c>
      <c r="AF329" s="5">
        <f t="shared" si="415"/>
        <v>5.0230896563103712E-3</v>
      </c>
      <c r="AG329" s="5">
        <f t="shared" si="416"/>
        <v>1.6095361151469913E-3</v>
      </c>
      <c r="AH329" s="5">
        <f t="shared" si="417"/>
        <v>3.9419780411707435E-3</v>
      </c>
      <c r="AI329" s="5">
        <f t="shared" si="418"/>
        <v>4.8832775319763398E-3</v>
      </c>
      <c r="AJ329" s="5">
        <f t="shared" si="419"/>
        <v>3.0246743139166121E-3</v>
      </c>
      <c r="AK329" s="5">
        <f t="shared" si="420"/>
        <v>1.2489773716334762E-3</v>
      </c>
      <c r="AL329" s="5">
        <f t="shared" si="421"/>
        <v>1.8424683406795535E-5</v>
      </c>
      <c r="AM329" s="5">
        <f t="shared" si="422"/>
        <v>2.6935561063403742E-3</v>
      </c>
      <c r="AN329" s="5">
        <f t="shared" si="423"/>
        <v>2.5892684351451656E-3</v>
      </c>
      <c r="AO329" s="5">
        <f t="shared" si="424"/>
        <v>1.2445092592387038E-3</v>
      </c>
      <c r="AP329" s="5">
        <f t="shared" si="425"/>
        <v>3.9877500411785496E-4</v>
      </c>
      <c r="AQ329" s="5">
        <f t="shared" si="426"/>
        <v>9.5833861457048805E-5</v>
      </c>
      <c r="AR329" s="5">
        <f t="shared" si="427"/>
        <v>7.5787092684001284E-4</v>
      </c>
      <c r="AS329" s="5">
        <f t="shared" si="428"/>
        <v>9.3884187849934742E-4</v>
      </c>
      <c r="AT329" s="5">
        <f t="shared" si="429"/>
        <v>5.8151331685154693E-4</v>
      </c>
      <c r="AU329" s="5">
        <f t="shared" si="430"/>
        <v>2.4012402615031873E-4</v>
      </c>
      <c r="AV329" s="5">
        <f t="shared" si="431"/>
        <v>7.4365727658854325E-5</v>
      </c>
      <c r="AW329" s="5">
        <f t="shared" si="432"/>
        <v>6.0946081861728554E-7</v>
      </c>
      <c r="AX329" s="5">
        <f t="shared" si="433"/>
        <v>5.5612444132671765E-4</v>
      </c>
      <c r="AY329" s="5">
        <f t="shared" si="434"/>
        <v>5.3459271130476603E-4</v>
      </c>
      <c r="AZ329" s="5">
        <f t="shared" si="435"/>
        <v>2.5694731767083266E-4</v>
      </c>
      <c r="BA329" s="5">
        <f t="shared" si="436"/>
        <v>8.2332989410571265E-5</v>
      </c>
      <c r="BB329" s="5">
        <f t="shared" si="437"/>
        <v>1.9786316140781576E-5</v>
      </c>
      <c r="BC329" s="5">
        <f t="shared" si="438"/>
        <v>3.8040480174542205E-6</v>
      </c>
      <c r="BD329" s="5">
        <f t="shared" si="439"/>
        <v>1.2142134730130645E-4</v>
      </c>
      <c r="BE329" s="5">
        <f t="shared" si="440"/>
        <v>1.5041538308586516E-4</v>
      </c>
      <c r="BF329" s="5">
        <f t="shared" si="441"/>
        <v>9.3166432310803985E-5</v>
      </c>
      <c r="BG329" s="5">
        <f t="shared" si="442"/>
        <v>3.8471171992510984E-5</v>
      </c>
      <c r="BH329" s="5">
        <f t="shared" si="443"/>
        <v>1.1914412501650528E-5</v>
      </c>
      <c r="BI329" s="5">
        <f t="shared" si="444"/>
        <v>2.9518877207509015E-6</v>
      </c>
      <c r="BJ329" s="8">
        <f t="shared" si="445"/>
        <v>0.4254862720003138</v>
      </c>
      <c r="BK329" s="8">
        <f t="shared" si="446"/>
        <v>0.28814886417029323</v>
      </c>
      <c r="BL329" s="8">
        <f t="shared" si="447"/>
        <v>0.27012712169023084</v>
      </c>
      <c r="BM329" s="8">
        <f t="shared" si="448"/>
        <v>0.3769365978105218</v>
      </c>
      <c r="BN329" s="8">
        <f t="shared" si="449"/>
        <v>0.62269467137502887</v>
      </c>
    </row>
    <row r="330" spans="1:66" x14ac:dyDescent="0.25">
      <c r="A330" t="s">
        <v>130</v>
      </c>
      <c r="B330" t="s">
        <v>332</v>
      </c>
      <c r="C330" t="s">
        <v>442</v>
      </c>
      <c r="D330" t="s">
        <v>499</v>
      </c>
      <c r="E330">
        <f>VLOOKUP(A330,home!$A$2:$E$405,3,FALSE)</f>
        <v>1.631</v>
      </c>
      <c r="F330">
        <f>VLOOKUP(B330,home!$B$2:$E$405,3,FALSE)</f>
        <v>1.1387</v>
      </c>
      <c r="G330">
        <f>VLOOKUP(C330,away!$B$2:$E$405,4,FALSE)</f>
        <v>0.7883</v>
      </c>
      <c r="H330">
        <f>VLOOKUP(A330,away!$A$2:$E$405,3,FALSE)</f>
        <v>1.2738</v>
      </c>
      <c r="I330">
        <f>VLOOKUP(C330,away!$B$2:$E$405,3,FALSE)</f>
        <v>0.78510000000000002</v>
      </c>
      <c r="J330">
        <f>VLOOKUP(B330,home!$B$2:$E$405,4,FALSE)</f>
        <v>0.78510000000000002</v>
      </c>
      <c r="K330" s="3">
        <f t="shared" si="394"/>
        <v>1.4640462895100002</v>
      </c>
      <c r="L330" s="3">
        <f t="shared" si="395"/>
        <v>0.78514740433800012</v>
      </c>
      <c r="M330" s="5">
        <f t="shared" si="396"/>
        <v>0.10548424287583329</v>
      </c>
      <c r="N330" s="5">
        <f t="shared" si="397"/>
        <v>0.15443381438413539</v>
      </c>
      <c r="O330" s="5">
        <f t="shared" si="398"/>
        <v>8.28206794925197E-2</v>
      </c>
      <c r="P330" s="5">
        <f t="shared" si="399"/>
        <v>0.12125330850572041</v>
      </c>
      <c r="Q330" s="5">
        <f t="shared" si="400"/>
        <v>0.11304912646198476</v>
      </c>
      <c r="R330" s="5">
        <f t="shared" si="401"/>
        <v>3.2513220764530629E-2</v>
      </c>
      <c r="S330" s="5">
        <f t="shared" si="402"/>
        <v>3.4844931391529561E-2</v>
      </c>
      <c r="T330" s="5">
        <f t="shared" si="403"/>
        <v>8.8760228204305666E-2</v>
      </c>
      <c r="U330" s="5">
        <f t="shared" si="404"/>
        <v>4.7600860220330554E-2</v>
      </c>
      <c r="V330" s="5">
        <f t="shared" si="405"/>
        <v>4.4504416549063421E-3</v>
      </c>
      <c r="W330" s="5">
        <f t="shared" si="406"/>
        <v>5.5169718043005168E-2</v>
      </c>
      <c r="X330" s="5">
        <f t="shared" si="407"/>
        <v>4.3316360919524843E-2</v>
      </c>
      <c r="Y330" s="5">
        <f t="shared" si="408"/>
        <v>1.7004864170666455E-2</v>
      </c>
      <c r="Z330" s="5">
        <f t="shared" si="409"/>
        <v>8.5092236299798649E-3</v>
      </c>
      <c r="AA330" s="5">
        <f t="shared" si="410"/>
        <v>1.2457897282082834E-2</v>
      </c>
      <c r="AB330" s="5">
        <f t="shared" si="411"/>
        <v>9.1194691454650444E-3</v>
      </c>
      <c r="AC330" s="5">
        <f t="shared" si="412"/>
        <v>3.1973423248880009E-4</v>
      </c>
      <c r="AD330" s="5">
        <f t="shared" si="413"/>
        <v>2.0192755248543665E-2</v>
      </c>
      <c r="AE330" s="5">
        <f t="shared" si="414"/>
        <v>1.5854289369826587E-2</v>
      </c>
      <c r="AF330" s="5">
        <f t="shared" si="415"/>
        <v>6.2239770731714449E-3</v>
      </c>
      <c r="AG330" s="5">
        <f t="shared" si="416"/>
        <v>1.6289131478865943E-3</v>
      </c>
      <c r="AH330" s="5">
        <f t="shared" si="417"/>
        <v>1.6702487115025663E-3</v>
      </c>
      <c r="AI330" s="5">
        <f t="shared" si="418"/>
        <v>2.4453214286341905E-3</v>
      </c>
      <c r="AJ330" s="5">
        <f t="shared" si="419"/>
        <v>1.7900318821255899E-3</v>
      </c>
      <c r="AK330" s="5">
        <f t="shared" si="420"/>
        <v>8.7356317837685707E-4</v>
      </c>
      <c r="AL330" s="5">
        <f t="shared" si="421"/>
        <v>1.4701279537054446E-5</v>
      </c>
      <c r="AM330" s="5">
        <f t="shared" si="422"/>
        <v>5.9126256793227867E-3</v>
      </c>
      <c r="AN330" s="5">
        <f t="shared" si="423"/>
        <v>4.6422827049424908E-3</v>
      </c>
      <c r="AO330" s="5">
        <f t="shared" si="424"/>
        <v>1.822438107994393E-3</v>
      </c>
      <c r="AP330" s="5">
        <f t="shared" si="425"/>
        <v>4.7696085001948456E-4</v>
      </c>
      <c r="AQ330" s="5">
        <f t="shared" si="426"/>
        <v>9.3621143340911112E-5</v>
      </c>
      <c r="AR330" s="5">
        <f t="shared" si="427"/>
        <v>2.6227828808702587E-4</v>
      </c>
      <c r="AS330" s="5">
        <f t="shared" si="428"/>
        <v>3.8398755449284511E-4</v>
      </c>
      <c r="AT330" s="5">
        <f t="shared" si="429"/>
        <v>2.8108777718663445E-4</v>
      </c>
      <c r="AU330" s="5">
        <f t="shared" si="430"/>
        <v>1.3717517240556857E-4</v>
      </c>
      <c r="AV330" s="5">
        <f t="shared" si="431"/>
        <v>5.0207700543316826E-5</v>
      </c>
      <c r="AW330" s="5">
        <f t="shared" si="432"/>
        <v>4.6941681486589173E-7</v>
      </c>
      <c r="AX330" s="5">
        <f t="shared" si="433"/>
        <v>1.4427262811790118E-3</v>
      </c>
      <c r="AY330" s="5">
        <f t="shared" si="434"/>
        <v>1.1327527948379169E-3</v>
      </c>
      <c r="AZ330" s="5">
        <f t="shared" si="435"/>
        <v>4.4468895831180268E-4</v>
      </c>
      <c r="BA330" s="5">
        <f t="shared" si="436"/>
        <v>1.1638212711876035E-4</v>
      </c>
      <c r="BB330" s="5">
        <f t="shared" si="437"/>
        <v>2.2844281254657463E-5</v>
      </c>
      <c r="BC330" s="5">
        <f t="shared" si="438"/>
        <v>3.587225626212309E-6</v>
      </c>
      <c r="BD330" s="5">
        <f t="shared" si="439"/>
        <v>3.4321186184290416E-5</v>
      </c>
      <c r="BE330" s="5">
        <f t="shared" si="440"/>
        <v>5.0247805284692263E-5</v>
      </c>
      <c r="BF330" s="5">
        <f t="shared" si="441"/>
        <v>3.6782556441537346E-5</v>
      </c>
      <c r="BG330" s="5">
        <f t="shared" si="442"/>
        <v>1.7950455092308296E-5</v>
      </c>
      <c r="BH330" s="5">
        <f t="shared" si="443"/>
        <v>6.5700742932274646E-6</v>
      </c>
      <c r="BI330" s="5">
        <f t="shared" si="444"/>
        <v>1.9237785781609415E-6</v>
      </c>
      <c r="BJ330" s="8">
        <f t="shared" si="445"/>
        <v>0.5317449571769991</v>
      </c>
      <c r="BK330" s="8">
        <f t="shared" si="446"/>
        <v>0.26750011273485341</v>
      </c>
      <c r="BL330" s="8">
        <f t="shared" si="447"/>
        <v>0.19255382445415758</v>
      </c>
      <c r="BM330" s="8">
        <f t="shared" si="448"/>
        <v>0.38962144213324257</v>
      </c>
      <c r="BN330" s="8">
        <f t="shared" si="449"/>
        <v>0.60955439248472421</v>
      </c>
    </row>
    <row r="331" spans="1:66" x14ac:dyDescent="0.25">
      <c r="A331" t="s">
        <v>130</v>
      </c>
      <c r="B331" t="s">
        <v>119</v>
      </c>
      <c r="C331" t="s">
        <v>308</v>
      </c>
      <c r="D331" t="s">
        <v>499</v>
      </c>
      <c r="E331">
        <f>VLOOKUP(A331,home!$A$2:$E$405,3,FALSE)</f>
        <v>1.631</v>
      </c>
      <c r="F331">
        <f>VLOOKUP(B331,home!$B$2:$E$405,3,FALSE)</f>
        <v>1.3138000000000001</v>
      </c>
      <c r="G331">
        <f>VLOOKUP(C331,away!$B$2:$E$405,4,FALSE)</f>
        <v>1.4014</v>
      </c>
      <c r="H331">
        <f>VLOOKUP(A331,away!$A$2:$E$405,3,FALSE)</f>
        <v>1.2738</v>
      </c>
      <c r="I331">
        <f>VLOOKUP(C331,away!$B$2:$E$405,3,FALSE)</f>
        <v>1.3458000000000001</v>
      </c>
      <c r="J331">
        <f>VLOOKUP(B331,home!$B$2:$E$405,4,FALSE)</f>
        <v>0.67290000000000005</v>
      </c>
      <c r="K331" s="3">
        <f t="shared" si="394"/>
        <v>3.0029308509199999</v>
      </c>
      <c r="L331" s="3">
        <f t="shared" si="395"/>
        <v>1.1535390389160003</v>
      </c>
      <c r="M331" s="5">
        <f t="shared" si="396"/>
        <v>1.5662751681543491E-2</v>
      </c>
      <c r="N331" s="5">
        <f t="shared" si="397"/>
        <v>4.7034160234806055E-2</v>
      </c>
      <c r="O331" s="5">
        <f t="shared" si="398"/>
        <v>1.8067595521507645E-2</v>
      </c>
      <c r="P331" s="5">
        <f t="shared" si="399"/>
        <v>5.4255739993479331E-2</v>
      </c>
      <c r="Q331" s="5">
        <f t="shared" si="400"/>
        <v>7.0620165408106894E-2</v>
      </c>
      <c r="R331" s="5">
        <f t="shared" si="401"/>
        <v>1.042083838670148E-2</v>
      </c>
      <c r="S331" s="5">
        <f t="shared" si="402"/>
        <v>4.6985443268387869E-2</v>
      </c>
      <c r="T331" s="5">
        <f t="shared" si="403"/>
        <v>8.14631177329566E-2</v>
      </c>
      <c r="U331" s="5">
        <f t="shared" si="404"/>
        <v>3.1293057083877272E-2</v>
      </c>
      <c r="V331" s="5">
        <f t="shared" si="405"/>
        <v>1.8084164443694213E-2</v>
      </c>
      <c r="W331" s="5">
        <f t="shared" si="406"/>
        <v>7.0689157800359198E-2</v>
      </c>
      <c r="X331" s="5">
        <f t="shared" si="407"/>
        <v>8.1542703150807833E-2</v>
      </c>
      <c r="Y331" s="5">
        <f t="shared" si="408"/>
        <v>4.703134571159779E-2</v>
      </c>
      <c r="Z331" s="5">
        <f t="shared" si="409"/>
        <v>4.0069479657648607E-3</v>
      </c>
      <c r="AA331" s="5">
        <f t="shared" si="410"/>
        <v>1.2032587664426437E-2</v>
      </c>
      <c r="AB331" s="5">
        <f t="shared" si="411"/>
        <v>1.8066514356952789E-2</v>
      </c>
      <c r="AC331" s="5">
        <f t="shared" si="412"/>
        <v>3.9152193050334873E-3</v>
      </c>
      <c r="AD331" s="5">
        <f t="shared" si="413"/>
        <v>5.3068663196062696E-2</v>
      </c>
      <c r="AE331" s="5">
        <f t="shared" si="414"/>
        <v>6.1216774739743074E-2</v>
      </c>
      <c r="AF331" s="5">
        <f t="shared" si="415"/>
        <v>3.5307969749410258E-2</v>
      </c>
      <c r="AG331" s="5">
        <f t="shared" si="416"/>
        <v>1.3576373830269967E-2</v>
      </c>
      <c r="AH331" s="5">
        <f t="shared" si="417"/>
        <v>1.1555427263537047E-3</v>
      </c>
      <c r="AI331" s="5">
        <f t="shared" si="418"/>
        <v>3.4700149025237467E-3</v>
      </c>
      <c r="AJ331" s="5">
        <f t="shared" si="419"/>
        <v>5.2101074019703592E-3</v>
      </c>
      <c r="AK331" s="5">
        <f t="shared" si="420"/>
        <v>5.2151974179944797E-3</v>
      </c>
      <c r="AL331" s="5">
        <f t="shared" si="421"/>
        <v>5.4249246862966122E-4</v>
      </c>
      <c r="AM331" s="5">
        <f t="shared" si="422"/>
        <v>3.187230518570789E-2</v>
      </c>
      <c r="AN331" s="5">
        <f t="shared" si="423"/>
        <v>3.6765948291958936E-2</v>
      </c>
      <c r="AO331" s="5">
        <f t="shared" si="424"/>
        <v>2.1205478328770837E-2</v>
      </c>
      <c r="AP331" s="5">
        <f t="shared" si="425"/>
        <v>8.1537823637081227E-3</v>
      </c>
      <c r="AQ331" s="5">
        <f t="shared" si="426"/>
        <v>2.3514265678405248E-3</v>
      </c>
      <c r="AR331" s="5">
        <f t="shared" si="427"/>
        <v>2.6659272919688529E-4</v>
      </c>
      <c r="AS331" s="5">
        <f t="shared" si="428"/>
        <v>8.0055953113628779E-4</v>
      </c>
      <c r="AT331" s="5">
        <f t="shared" si="429"/>
        <v>1.2020124570236046E-3</v>
      </c>
      <c r="AU331" s="5">
        <f t="shared" si="430"/>
        <v>1.203186763462111E-3</v>
      </c>
      <c r="AV331" s="5">
        <f t="shared" si="431"/>
        <v>9.0327166285473928E-4</v>
      </c>
      <c r="AW331" s="5">
        <f t="shared" si="432"/>
        <v>5.2199800245180539E-5</v>
      </c>
      <c r="AX331" s="5">
        <f t="shared" si="433"/>
        <v>1.5951721422016629E-2</v>
      </c>
      <c r="AY331" s="5">
        <f t="shared" si="434"/>
        <v>1.8400933398208832E-2</v>
      </c>
      <c r="AZ331" s="5">
        <f t="shared" si="435"/>
        <v>1.0613097513663575E-2</v>
      </c>
      <c r="BA331" s="5">
        <f t="shared" si="436"/>
        <v>4.0808741019444225E-3</v>
      </c>
      <c r="BB331" s="5">
        <f t="shared" si="437"/>
        <v>1.1768618973735407E-3</v>
      </c>
      <c r="BC331" s="5">
        <f t="shared" si="438"/>
        <v>2.7151122840662678E-4</v>
      </c>
      <c r="BD331" s="5">
        <f t="shared" si="439"/>
        <v>5.1254186769961483E-5</v>
      </c>
      <c r="BE331" s="5">
        <f t="shared" si="440"/>
        <v>1.5391277869033303E-4</v>
      </c>
      <c r="BF331" s="5">
        <f t="shared" si="441"/>
        <v>2.3109471574001177E-4</v>
      </c>
      <c r="BG331" s="5">
        <f t="shared" si="442"/>
        <v>2.3132048379342299E-4</v>
      </c>
      <c r="BH331" s="5">
        <f t="shared" si="443"/>
        <v>1.7365985430825242E-4</v>
      </c>
      <c r="BI331" s="5">
        <f t="shared" si="444"/>
        <v>1.0429770681370477E-4</v>
      </c>
      <c r="BJ331" s="8">
        <f t="shared" si="445"/>
        <v>0.71239437185372034</v>
      </c>
      <c r="BK331" s="8">
        <f t="shared" si="446"/>
        <v>0.1578467445589769</v>
      </c>
      <c r="BL331" s="8">
        <f t="shared" si="447"/>
        <v>0.11025261833209724</v>
      </c>
      <c r="BM331" s="8">
        <f t="shared" si="448"/>
        <v>0.75009069788645077</v>
      </c>
      <c r="BN331" s="8">
        <f t="shared" si="449"/>
        <v>0.21606125122614492</v>
      </c>
    </row>
    <row r="332" spans="1:66" x14ac:dyDescent="0.25">
      <c r="A332" t="s">
        <v>130</v>
      </c>
      <c r="B332" t="s">
        <v>344</v>
      </c>
      <c r="C332" t="s">
        <v>466</v>
      </c>
      <c r="D332" t="s">
        <v>499</v>
      </c>
      <c r="E332">
        <f>VLOOKUP(A332,home!$A$2:$E$405,3,FALSE)</f>
        <v>1.631</v>
      </c>
      <c r="F332">
        <f>VLOOKUP(B332,home!$B$2:$E$405,3,FALSE)</f>
        <v>0.7883</v>
      </c>
      <c r="G332">
        <f>VLOOKUP(C332,away!$B$2:$E$405,4,FALSE)</f>
        <v>1.4014</v>
      </c>
      <c r="H332">
        <f>VLOOKUP(A332,away!$A$2:$E$405,3,FALSE)</f>
        <v>1.2738</v>
      </c>
      <c r="I332">
        <f>VLOOKUP(C332,away!$B$2:$E$405,3,FALSE)</f>
        <v>1.1214999999999999</v>
      </c>
      <c r="J332">
        <f>VLOOKUP(B332,home!$B$2:$E$405,4,FALSE)</f>
        <v>0.78510000000000002</v>
      </c>
      <c r="K332" s="3">
        <f t="shared" si="394"/>
        <v>1.8018042242199999</v>
      </c>
      <c r="L332" s="3">
        <f t="shared" si="395"/>
        <v>1.12156771617</v>
      </c>
      <c r="M332" s="5">
        <f t="shared" si="396"/>
        <v>5.3752132389956991E-2</v>
      </c>
      <c r="N332" s="5">
        <f t="shared" si="397"/>
        <v>9.6850819201057162E-2</v>
      </c>
      <c r="O332" s="5">
        <f t="shared" si="398"/>
        <v>6.0286656363871545E-2</v>
      </c>
      <c r="P332" s="5">
        <f t="shared" si="399"/>
        <v>0.10862475210052326</v>
      </c>
      <c r="Q332" s="5">
        <f t="shared" si="400"/>
        <v>8.7253107577816152E-2</v>
      </c>
      <c r="R332" s="5">
        <f t="shared" si="401"/>
        <v>3.3807783746776503E-2</v>
      </c>
      <c r="S332" s="5">
        <f t="shared" si="402"/>
        <v>5.4878458975818785E-2</v>
      </c>
      <c r="T332" s="5">
        <f t="shared" si="403"/>
        <v>9.7860268594786581E-2</v>
      </c>
      <c r="U332" s="5">
        <f t="shared" si="404"/>
        <v>6.0915007566458151E-2</v>
      </c>
      <c r="V332" s="5">
        <f t="shared" si="405"/>
        <v>1.2322320450595704E-2</v>
      </c>
      <c r="W332" s="5">
        <f t="shared" si="406"/>
        <v>5.2404339270010411E-2</v>
      </c>
      <c r="X332" s="5">
        <f t="shared" si="407"/>
        <v>5.877501511246342E-2</v>
      </c>
      <c r="Y332" s="5">
        <f t="shared" si="408"/>
        <v>3.2960079733771422E-2</v>
      </c>
      <c r="Z332" s="5">
        <f t="shared" si="409"/>
        <v>1.2639239601880455E-2</v>
      </c>
      <c r="AA332" s="5">
        <f t="shared" si="410"/>
        <v>2.277343530559691E-2</v>
      </c>
      <c r="AB332" s="5">
        <f t="shared" si="411"/>
        <v>2.0516635966812705E-2</v>
      </c>
      <c r="AC332" s="5">
        <f t="shared" si="412"/>
        <v>1.5563440750343759E-3</v>
      </c>
      <c r="AD332" s="5">
        <f t="shared" si="413"/>
        <v>2.3605589966040695E-2</v>
      </c>
      <c r="AE332" s="5">
        <f t="shared" si="414"/>
        <v>2.6475267627057729E-2</v>
      </c>
      <c r="AF332" s="5">
        <f t="shared" si="415"/>
        <v>1.4846902723734337E-2</v>
      </c>
      <c r="AG332" s="5">
        <f t="shared" si="416"/>
        <v>5.5506022600189569E-3</v>
      </c>
      <c r="AH332" s="5">
        <f t="shared" si="417"/>
        <v>3.5439407736016213E-3</v>
      </c>
      <c r="AI332" s="5">
        <f t="shared" si="418"/>
        <v>6.3854874562608941E-3</v>
      </c>
      <c r="AJ332" s="5">
        <f t="shared" si="419"/>
        <v>5.752699136197352E-3</v>
      </c>
      <c r="AK332" s="5">
        <f t="shared" si="420"/>
        <v>3.4550792014223777E-3</v>
      </c>
      <c r="AL332" s="5">
        <f t="shared" si="421"/>
        <v>1.258052336285093E-4</v>
      </c>
      <c r="AM332" s="5">
        <f t="shared" si="422"/>
        <v>8.506530343203483E-3</v>
      </c>
      <c r="AN332" s="5">
        <f t="shared" si="423"/>
        <v>9.5406498095575373E-3</v>
      </c>
      <c r="AO332" s="5">
        <f t="shared" si="424"/>
        <v>5.3502424088415967E-3</v>
      </c>
      <c r="AP332" s="5">
        <f t="shared" si="425"/>
        <v>2.0002197198134494E-3</v>
      </c>
      <c r="AQ332" s="5">
        <f t="shared" si="426"/>
        <v>5.6084546574734209E-4</v>
      </c>
      <c r="AR332" s="5">
        <f t="shared" si="427"/>
        <v>7.9495391193802286E-4</v>
      </c>
      <c r="AS332" s="5">
        <f t="shared" si="428"/>
        <v>1.4323513165901431E-3</v>
      </c>
      <c r="AT332" s="5">
        <f t="shared" si="429"/>
        <v>1.2904083263995995E-3</v>
      </c>
      <c r="AU332" s="5">
        <f t="shared" si="430"/>
        <v>7.7502105782515285E-4</v>
      </c>
      <c r="AV332" s="5">
        <f t="shared" si="431"/>
        <v>3.4910905396220331E-4</v>
      </c>
      <c r="AW332" s="5">
        <f t="shared" si="432"/>
        <v>7.0620259390648231E-6</v>
      </c>
      <c r="AX332" s="5">
        <f t="shared" si="433"/>
        <v>2.5545170509732739E-3</v>
      </c>
      <c r="AY332" s="5">
        <f t="shared" si="434"/>
        <v>2.8650638547774183E-3</v>
      </c>
      <c r="AZ332" s="5">
        <f t="shared" si="435"/>
        <v>1.6066815621419627E-3</v>
      </c>
      <c r="BA332" s="5">
        <f t="shared" si="436"/>
        <v>6.0066739008800306E-4</v>
      </c>
      <c r="BB332" s="5">
        <f t="shared" si="437"/>
        <v>1.6842228821969905E-4</v>
      </c>
      <c r="BC332" s="5">
        <f t="shared" si="438"/>
        <v>3.7779400230138682E-5</v>
      </c>
      <c r="BD332" s="5">
        <f t="shared" si="439"/>
        <v>1.4859910724545567E-4</v>
      </c>
      <c r="BE332" s="5">
        <f t="shared" si="440"/>
        <v>2.677464991501828E-4</v>
      </c>
      <c r="BF332" s="5">
        <f t="shared" si="441"/>
        <v>2.4121338659445802E-4</v>
      </c>
      <c r="BG332" s="5">
        <f t="shared" si="442"/>
        <v>1.4487309963476879E-4</v>
      </c>
      <c r="BH332" s="5">
        <f t="shared" si="443"/>
        <v>6.5258240724442825E-5</v>
      </c>
      <c r="BI332" s="5">
        <f t="shared" si="444"/>
        <v>2.3516514760493369E-5</v>
      </c>
      <c r="BJ332" s="8">
        <f t="shared" si="445"/>
        <v>0.53037361136035077</v>
      </c>
      <c r="BK332" s="8">
        <f t="shared" si="446"/>
        <v>0.23412487708033505</v>
      </c>
      <c r="BL332" s="8">
        <f t="shared" si="447"/>
        <v>0.22296977603182297</v>
      </c>
      <c r="BM332" s="8">
        <f t="shared" si="448"/>
        <v>0.55667425086554911</v>
      </c>
      <c r="BN332" s="8">
        <f t="shared" si="449"/>
        <v>0.44057525138000164</v>
      </c>
    </row>
    <row r="333" spans="1:66" x14ac:dyDescent="0.25">
      <c r="A333" t="s">
        <v>19</v>
      </c>
      <c r="B333" t="s">
        <v>233</v>
      </c>
      <c r="C333" t="s">
        <v>20</v>
      </c>
      <c r="D333" t="s">
        <v>499</v>
      </c>
      <c r="E333">
        <f>VLOOKUP(A333,home!$A$2:$E$405,3,FALSE)</f>
        <v>1.5713999999999999</v>
      </c>
      <c r="F333">
        <f>VLOOKUP(B333,home!$B$2:$E$405,3,FALSE)</f>
        <v>0.42430000000000001</v>
      </c>
      <c r="G333">
        <f>VLOOKUP(C333,away!$B$2:$E$405,4,FALSE)</f>
        <v>0.63639999999999997</v>
      </c>
      <c r="H333">
        <f>VLOOKUP(A333,away!$A$2:$E$405,3,FALSE)</f>
        <v>1.2062999999999999</v>
      </c>
      <c r="I333">
        <f>VLOOKUP(C333,away!$B$2:$E$405,3,FALSE)</f>
        <v>1.8652</v>
      </c>
      <c r="J333">
        <f>VLOOKUP(B333,home!$B$2:$E$405,4,FALSE)</f>
        <v>2.2105999999999999</v>
      </c>
      <c r="K333" s="3">
        <f t="shared" si="394"/>
        <v>0.42431653072799996</v>
      </c>
      <c r="L333" s="3">
        <f t="shared" si="395"/>
        <v>4.9738295740559995</v>
      </c>
      <c r="M333" s="5">
        <f t="shared" si="396"/>
        <v>4.5249619767940268E-3</v>
      </c>
      <c r="N333" s="5">
        <f t="shared" si="397"/>
        <v>1.9200161676693542E-3</v>
      </c>
      <c r="O333" s="5">
        <f t="shared" si="398"/>
        <v>2.2506389701657029E-2</v>
      </c>
      <c r="P333" s="5">
        <f t="shared" si="399"/>
        <v>9.549833197419498E-3</v>
      </c>
      <c r="Q333" s="5">
        <f t="shared" si="400"/>
        <v>4.0734729960356512E-4</v>
      </c>
      <c r="R333" s="5">
        <f t="shared" si="401"/>
        <v>5.5971473351665552E-2</v>
      </c>
      <c r="S333" s="5">
        <f t="shared" si="402"/>
        <v>5.0386784776449631E-3</v>
      </c>
      <c r="T333" s="5">
        <f t="shared" si="403"/>
        <v>2.0260760456800621E-3</v>
      </c>
      <c r="U333" s="5">
        <f t="shared" si="404"/>
        <v>2.374962139231343E-2</v>
      </c>
      <c r="V333" s="5">
        <f t="shared" si="405"/>
        <v>1.181557847427713E-3</v>
      </c>
      <c r="W333" s="5">
        <f t="shared" si="406"/>
        <v>5.7614730989734659E-5</v>
      </c>
      <c r="X333" s="5">
        <f t="shared" si="407"/>
        <v>2.8656585289802295E-4</v>
      </c>
      <c r="Y333" s="5">
        <f t="shared" si="408"/>
        <v>7.1266485702938377E-4</v>
      </c>
      <c r="Z333" s="5">
        <f t="shared" si="409"/>
        <v>9.2797523153333783E-2</v>
      </c>
      <c r="AA333" s="5">
        <f t="shared" si="410"/>
        <v>3.937552308457385E-2</v>
      </c>
      <c r="AB333" s="5">
        <f t="shared" si="411"/>
        <v>8.3538426754233251E-3</v>
      </c>
      <c r="AC333" s="5">
        <f t="shared" si="412"/>
        <v>1.558532482414261E-4</v>
      </c>
      <c r="AD333" s="5">
        <f t="shared" si="413"/>
        <v>6.1117206930977991E-6</v>
      </c>
      <c r="AE333" s="5">
        <f t="shared" si="414"/>
        <v>3.0398657131699864E-5</v>
      </c>
      <c r="AF333" s="5">
        <f t="shared" si="415"/>
        <v>7.5598869926618551E-5</v>
      </c>
      <c r="AG333" s="5">
        <f t="shared" si="416"/>
        <v>1.2533863166874266E-4</v>
      </c>
      <c r="AH333" s="5">
        <f t="shared" si="417"/>
        <v>0.11538976626479953</v>
      </c>
      <c r="AI333" s="5">
        <f t="shared" si="418"/>
        <v>4.8961785302994547E-2</v>
      </c>
      <c r="AJ333" s="5">
        <f t="shared" si="419"/>
        <v>1.0387647439007911E-2</v>
      </c>
      <c r="AK333" s="5">
        <f t="shared" si="420"/>
        <v>1.4692168412484771E-3</v>
      </c>
      <c r="AL333" s="5">
        <f t="shared" si="421"/>
        <v>1.3156994747046749E-5</v>
      </c>
      <c r="AM333" s="5">
        <f t="shared" si="422"/>
        <v>5.18660824254757E-7</v>
      </c>
      <c r="AN333" s="5">
        <f t="shared" si="423"/>
        <v>2.579730546582572E-6</v>
      </c>
      <c r="AO333" s="5">
        <f t="shared" si="424"/>
        <v>6.4155700428440213E-6</v>
      </c>
      <c r="AP333" s="5">
        <f t="shared" si="425"/>
        <v>1.0636650671175102E-5</v>
      </c>
      <c r="AQ333" s="5">
        <f t="shared" si="426"/>
        <v>1.3226221919298335E-5</v>
      </c>
      <c r="AR333" s="5">
        <f t="shared" si="427"/>
        <v>0.11478580639825381</v>
      </c>
      <c r="AS333" s="5">
        <f t="shared" si="428"/>
        <v>4.8705515147722922E-2</v>
      </c>
      <c r="AT333" s="5">
        <f t="shared" si="429"/>
        <v>1.0333277607400921E-2</v>
      </c>
      <c r="AU333" s="5">
        <f t="shared" si="430"/>
        <v>1.4615268351405625E-3</v>
      </c>
      <c r="AV333" s="5">
        <f t="shared" si="431"/>
        <v>1.5503749906317922E-4</v>
      </c>
      <c r="AW333" s="5">
        <f t="shared" si="432"/>
        <v>7.7132081660448808E-7</v>
      </c>
      <c r="AX333" s="5">
        <f t="shared" si="433"/>
        <v>3.6679393595383902E-8</v>
      </c>
      <c r="AY333" s="5">
        <f t="shared" si="434"/>
        <v>1.8243705262316069E-7</v>
      </c>
      <c r="AZ333" s="5">
        <f t="shared" si="435"/>
        <v>4.5370540387034362E-7</v>
      </c>
      <c r="BA333" s="5">
        <f t="shared" si="436"/>
        <v>7.5221778522644537E-7</v>
      </c>
      <c r="BB333" s="5">
        <f t="shared" si="437"/>
        <v>9.353507665725499E-7</v>
      </c>
      <c r="BC333" s="5">
        <f t="shared" si="438"/>
        <v>9.3045506097889952E-7</v>
      </c>
      <c r="BD333" s="5">
        <f t="shared" si="439"/>
        <v>9.5154173090916852E-2</v>
      </c>
      <c r="BE333" s="5">
        <f t="shared" si="440"/>
        <v>4.0375488610229451E-2</v>
      </c>
      <c r="BF333" s="5">
        <f t="shared" si="441"/>
        <v>8.56599362677022E-3</v>
      </c>
      <c r="BG333" s="5">
        <f t="shared" si="442"/>
        <v>1.211564232649766E-3</v>
      </c>
      <c r="BH333" s="5">
        <f t="shared" si="443"/>
        <v>1.2852168298802002E-4</v>
      </c>
      <c r="BI333" s="5">
        <f t="shared" si="444"/>
        <v>1.0906774929760091E-5</v>
      </c>
      <c r="BJ333" s="8">
        <f t="shared" si="445"/>
        <v>5.6844005127573011E-3</v>
      </c>
      <c r="BK333" s="8">
        <f t="shared" si="446"/>
        <v>2.0464224179327299E-2</v>
      </c>
      <c r="BL333" s="8">
        <f t="shared" si="447"/>
        <v>0.64705307755974928</v>
      </c>
      <c r="BM333" s="8">
        <f t="shared" si="448"/>
        <v>0.67111979259412247</v>
      </c>
      <c r="BN333" s="8">
        <f t="shared" si="449"/>
        <v>9.4880021694809025E-2</v>
      </c>
    </row>
    <row r="334" spans="1:66" x14ac:dyDescent="0.25">
      <c r="A334" t="s">
        <v>19</v>
      </c>
      <c r="B334" t="s">
        <v>137</v>
      </c>
      <c r="C334" t="s">
        <v>135</v>
      </c>
      <c r="D334" t="s">
        <v>499</v>
      </c>
      <c r="E334">
        <f>VLOOKUP(A334,home!$A$2:$E$405,3,FALSE)</f>
        <v>1.5713999999999999</v>
      </c>
      <c r="F334">
        <f>VLOOKUP(B334,home!$B$2:$E$405,3,FALSE)</f>
        <v>1.2727999999999999</v>
      </c>
      <c r="G334">
        <f>VLOOKUP(C334,away!$B$2:$E$405,4,FALSE)</f>
        <v>0.42430000000000001</v>
      </c>
      <c r="H334">
        <f>VLOOKUP(A334,away!$A$2:$E$405,3,FALSE)</f>
        <v>1.2062999999999999</v>
      </c>
      <c r="I334">
        <f>VLOOKUP(C334,away!$B$2:$E$405,3,FALSE)</f>
        <v>1.3815999999999999</v>
      </c>
      <c r="J334">
        <f>VLOOKUP(B334,home!$B$2:$E$405,4,FALSE)</f>
        <v>0.82899999999999996</v>
      </c>
      <c r="K334" s="3">
        <f t="shared" si="394"/>
        <v>0.84863306145599993</v>
      </c>
      <c r="L334" s="3">
        <f t="shared" si="395"/>
        <v>1.3816313623199998</v>
      </c>
      <c r="M334" s="5">
        <f t="shared" si="396"/>
        <v>0.10750000082113013</v>
      </c>
      <c r="N334" s="5">
        <f t="shared" si="397"/>
        <v>9.1228054803358188E-2</v>
      </c>
      <c r="O334" s="5">
        <f t="shared" si="398"/>
        <v>0.14852537258389911</v>
      </c>
      <c r="P334" s="5">
        <f t="shared" si="399"/>
        <v>0.12604354163976736</v>
      </c>
      <c r="Q334" s="5">
        <f t="shared" si="400"/>
        <v>3.8709571719224789E-2</v>
      </c>
      <c r="R334" s="5">
        <f t="shared" si="401"/>
        <v>0.10260365643108905</v>
      </c>
      <c r="S334" s="5">
        <f t="shared" si="402"/>
        <v>3.6946451785452063E-2</v>
      </c>
      <c r="T334" s="5">
        <f t="shared" si="403"/>
        <v>5.3482358309256274E-2</v>
      </c>
      <c r="U334" s="5">
        <f t="shared" si="404"/>
        <v>8.7072855073694708E-2</v>
      </c>
      <c r="V334" s="5">
        <f t="shared" si="405"/>
        <v>4.8132936418503565E-3</v>
      </c>
      <c r="W334" s="5">
        <f t="shared" si="406"/>
        <v>1.0950074118578776E-2</v>
      </c>
      <c r="X334" s="5">
        <f t="shared" si="407"/>
        <v>1.5128965821956964E-2</v>
      </c>
      <c r="Y334" s="5">
        <f t="shared" si="408"/>
        <v>1.0451326829541561E-2</v>
      </c>
      <c r="Z334" s="5">
        <f t="shared" si="409"/>
        <v>4.7253476537966257E-2</v>
      </c>
      <c r="AA334" s="5">
        <f t="shared" si="410"/>
        <v>4.0100862458853574E-2</v>
      </c>
      <c r="AB334" s="5">
        <f t="shared" si="411"/>
        <v>1.7015458837741439E-2</v>
      </c>
      <c r="AC334" s="5">
        <f t="shared" si="412"/>
        <v>3.5272358891679163E-4</v>
      </c>
      <c r="AD334" s="5">
        <f t="shared" si="413"/>
        <v>2.3231487306049044E-3</v>
      </c>
      <c r="AE334" s="5">
        <f t="shared" si="414"/>
        <v>3.2097351455376314E-3</v>
      </c>
      <c r="AF334" s="5">
        <f t="shared" si="415"/>
        <v>2.217335370907771E-3</v>
      </c>
      <c r="AG334" s="5">
        <f t="shared" si="416"/>
        <v>1.0211800297425418E-3</v>
      </c>
      <c r="AH334" s="5">
        <f t="shared" si="417"/>
        <v>1.6321721290876622E-2</v>
      </c>
      <c r="AI334" s="5">
        <f t="shared" si="418"/>
        <v>1.3851152307308205E-2</v>
      </c>
      <c r="AJ334" s="5">
        <f t="shared" si="419"/>
        <v>5.8772728936221487E-3</v>
      </c>
      <c r="AK334" s="5">
        <f t="shared" si="420"/>
        <v>1.6625493629089758E-3</v>
      </c>
      <c r="AL334" s="5">
        <f t="shared" si="421"/>
        <v>1.654270884739307E-5</v>
      </c>
      <c r="AM334" s="5">
        <f t="shared" si="422"/>
        <v>3.9430016389417209E-4</v>
      </c>
      <c r="AN334" s="5">
        <f t="shared" si="423"/>
        <v>5.4477747260410405E-4</v>
      </c>
      <c r="AO334" s="5">
        <f t="shared" si="424"/>
        <v>3.7634082081762743E-4</v>
      </c>
      <c r="AP334" s="5">
        <f t="shared" si="425"/>
        <v>1.7332142698762849E-4</v>
      </c>
      <c r="AQ334" s="5">
        <f t="shared" si="426"/>
        <v>5.9866579822040904E-5</v>
      </c>
      <c r="AR334" s="5">
        <f t="shared" si="427"/>
        <v>4.5101204045042411E-3</v>
      </c>
      <c r="AS334" s="5">
        <f t="shared" si="428"/>
        <v>3.8274372864096073E-3</v>
      </c>
      <c r="AT334" s="5">
        <f t="shared" si="429"/>
        <v>1.6240449109483147E-3</v>
      </c>
      <c r="AU334" s="5">
        <f t="shared" si="430"/>
        <v>4.5940606824003503E-4</v>
      </c>
      <c r="AV334" s="5">
        <f t="shared" si="431"/>
        <v>9.746679453550124E-5</v>
      </c>
      <c r="AW334" s="5">
        <f t="shared" si="432"/>
        <v>5.3878594199329475E-7</v>
      </c>
      <c r="AX334" s="5">
        <f t="shared" si="433"/>
        <v>5.5769359203018933E-5</v>
      </c>
      <c r="AY334" s="5">
        <f t="shared" si="434"/>
        <v>7.7052695731380459E-5</v>
      </c>
      <c r="AZ334" s="5">
        <f t="shared" si="435"/>
        <v>5.3229210486887822E-5</v>
      </c>
      <c r="BA334" s="5">
        <f t="shared" si="436"/>
        <v>2.451438220007228E-5</v>
      </c>
      <c r="BB334" s="5">
        <f t="shared" si="437"/>
        <v>8.4674598188797568E-6</v>
      </c>
      <c r="BC334" s="5">
        <f t="shared" si="438"/>
        <v>2.3397816089897387E-6</v>
      </c>
      <c r="BD334" s="5">
        <f t="shared" si="439"/>
        <v>1.0385539664504021E-3</v>
      </c>
      <c r="BE334" s="5">
        <f t="shared" si="440"/>
        <v>8.8135123203607682E-4</v>
      </c>
      <c r="BF334" s="5">
        <f t="shared" si="441"/>
        <v>3.7397189713039652E-4</v>
      </c>
      <c r="BG334" s="5">
        <f t="shared" si="442"/>
        <v>1.0578830532009223E-4</v>
      </c>
      <c r="BH334" s="5">
        <f t="shared" si="443"/>
        <v>2.244386335250798E-5</v>
      </c>
      <c r="BI334" s="5">
        <f t="shared" si="444"/>
        <v>3.8093208935477944E-6</v>
      </c>
      <c r="BJ334" s="8">
        <f t="shared" si="445"/>
        <v>0.23049173023188421</v>
      </c>
      <c r="BK334" s="8">
        <f t="shared" si="446"/>
        <v>0.27574960688169547</v>
      </c>
      <c r="BL334" s="8">
        <f t="shared" si="447"/>
        <v>0.44597529528981456</v>
      </c>
      <c r="BM334" s="8">
        <f t="shared" si="448"/>
        <v>0.38478339703310244</v>
      </c>
      <c r="BN334" s="8">
        <f t="shared" si="449"/>
        <v>0.61461019799846861</v>
      </c>
    </row>
    <row r="335" spans="1:66" x14ac:dyDescent="0.25">
      <c r="A335" t="s">
        <v>136</v>
      </c>
      <c r="B335" t="s">
        <v>134</v>
      </c>
      <c r="C335" t="s">
        <v>145</v>
      </c>
      <c r="D335" t="s">
        <v>499</v>
      </c>
      <c r="E335">
        <f>VLOOKUP(A335,home!$A$2:$E$405,3,FALSE)</f>
        <v>1.3110999999999999</v>
      </c>
      <c r="F335">
        <f>VLOOKUP(B335,home!$B$2:$E$405,3,FALSE)</f>
        <v>1.2202999999999999</v>
      </c>
      <c r="G335">
        <f>VLOOKUP(C335,away!$B$2:$E$405,4,FALSE)</f>
        <v>1.1440999999999999</v>
      </c>
      <c r="H335">
        <f>VLOOKUP(A335,away!$A$2:$E$405,3,FALSE)</f>
        <v>0.93330000000000002</v>
      </c>
      <c r="I335">
        <f>VLOOKUP(C335,away!$B$2:$E$405,3,FALSE)</f>
        <v>3.2143999999999999</v>
      </c>
      <c r="J335">
        <f>VLOOKUP(B335,home!$B$2:$E$405,4,FALSE)</f>
        <v>0.42859999999999998</v>
      </c>
      <c r="K335" s="3">
        <f t="shared" si="394"/>
        <v>1.8304860110529997</v>
      </c>
      <c r="L335" s="3">
        <f t="shared" si="395"/>
        <v>1.2857997942719999</v>
      </c>
      <c r="M335" s="5">
        <f t="shared" si="396"/>
        <v>4.4321481696353922E-2</v>
      </c>
      <c r="N335" s="5">
        <f t="shared" si="397"/>
        <v>8.1129852234317415E-2</v>
      </c>
      <c r="O335" s="5">
        <f t="shared" si="398"/>
        <v>5.6988552047002074E-2</v>
      </c>
      <c r="P335" s="5">
        <f t="shared" si="399"/>
        <v>0.10431674731220308</v>
      </c>
      <c r="Q335" s="5">
        <f t="shared" si="400"/>
        <v>7.4253529796857509E-2</v>
      </c>
      <c r="R335" s="5">
        <f t="shared" si="401"/>
        <v>3.6637934248947214E-2</v>
      </c>
      <c r="S335" s="5">
        <f t="shared" si="402"/>
        <v>6.1380979117250677E-2</v>
      </c>
      <c r="T335" s="5">
        <f t="shared" si="403"/>
        <v>9.5475173336769192E-2</v>
      </c>
      <c r="U335" s="5">
        <f t="shared" si="404"/>
        <v>6.7065226116577462E-2</v>
      </c>
      <c r="V335" s="5">
        <f t="shared" si="405"/>
        <v>1.6052070872683233E-2</v>
      </c>
      <c r="W335" s="5">
        <f t="shared" si="406"/>
        <v>4.5306682521484912E-2</v>
      </c>
      <c r="X335" s="5">
        <f t="shared" si="407"/>
        <v>5.8255323065272112E-2</v>
      </c>
      <c r="Y335" s="5">
        <f t="shared" si="408"/>
        <v>3.745234120628789E-2</v>
      </c>
      <c r="Z335" s="5">
        <f t="shared" si="409"/>
        <v>1.5703016106615793E-2</v>
      </c>
      <c r="AA335" s="5">
        <f t="shared" si="410"/>
        <v>2.8744151314500147E-2</v>
      </c>
      <c r="AB335" s="5">
        <f t="shared" si="411"/>
        <v>2.6307883440391609E-2</v>
      </c>
      <c r="AC335" s="5">
        <f t="shared" si="412"/>
        <v>2.3612982872155204E-3</v>
      </c>
      <c r="AD335" s="5">
        <f t="shared" si="413"/>
        <v>2.0733312140699397E-2</v>
      </c>
      <c r="AE335" s="5">
        <f t="shared" si="414"/>
        <v>2.665888848508844E-2</v>
      </c>
      <c r="AF335" s="5">
        <f t="shared" si="415"/>
        <v>1.7138996664823453E-2</v>
      </c>
      <c r="AG335" s="5">
        <f t="shared" si="416"/>
        <v>7.345772795219494E-3</v>
      </c>
      <c r="AH335" s="5">
        <f t="shared" si="417"/>
        <v>5.0477337198341233E-3</v>
      </c>
      <c r="AI335" s="5">
        <f t="shared" si="418"/>
        <v>9.2398059616768842E-3</v>
      </c>
      <c r="AJ335" s="5">
        <f t="shared" si="419"/>
        <v>8.4566677788468231E-3</v>
      </c>
      <c r="AK335" s="5">
        <f t="shared" si="420"/>
        <v>5.159937356433917E-3</v>
      </c>
      <c r="AL335" s="5">
        <f t="shared" si="421"/>
        <v>2.2230570579183758E-4</v>
      </c>
      <c r="AM335" s="5">
        <f t="shared" si="422"/>
        <v>7.5904075672691158E-3</v>
      </c>
      <c r="AN335" s="5">
        <f t="shared" si="423"/>
        <v>9.75974448843526E-3</v>
      </c>
      <c r="AO335" s="5">
        <f t="shared" si="424"/>
        <v>6.2745387276886711E-3</v>
      </c>
      <c r="AP335" s="5">
        <f t="shared" si="425"/>
        <v>2.6892668684045957E-3</v>
      </c>
      <c r="AQ335" s="5">
        <f t="shared" si="426"/>
        <v>8.6446469653428393E-4</v>
      </c>
      <c r="AR335" s="5">
        <f t="shared" si="427"/>
        <v>1.298074995700509E-3</v>
      </c>
      <c r="AS335" s="5">
        <f t="shared" si="428"/>
        <v>2.3761081209274647E-3</v>
      </c>
      <c r="AT335" s="5">
        <f t="shared" si="429"/>
        <v>2.174716338053577E-3</v>
      </c>
      <c r="AU335" s="5">
        <f t="shared" si="430"/>
        <v>1.3269292782718263E-3</v>
      </c>
      <c r="AV335" s="5">
        <f t="shared" si="431"/>
        <v>6.0723137038330775E-4</v>
      </c>
      <c r="AW335" s="5">
        <f t="shared" si="432"/>
        <v>1.4534091000552134E-5</v>
      </c>
      <c r="AX335" s="5">
        <f t="shared" si="433"/>
        <v>2.315689145012823E-3</v>
      </c>
      <c r="AY335" s="5">
        <f t="shared" si="434"/>
        <v>2.9775126262553912E-3</v>
      </c>
      <c r="AZ335" s="5">
        <f t="shared" si="435"/>
        <v>1.914242561140732E-3</v>
      </c>
      <c r="BA335" s="5">
        <f t="shared" si="436"/>
        <v>8.2044423043381963E-4</v>
      </c>
      <c r="BB335" s="5">
        <f t="shared" si="437"/>
        <v>2.6373175567586369E-4</v>
      </c>
      <c r="BC335" s="5">
        <f t="shared" si="438"/>
        <v>6.7821247438203716E-5</v>
      </c>
      <c r="BD335" s="5">
        <f t="shared" si="439"/>
        <v>2.7817742707022386E-4</v>
      </c>
      <c r="BE335" s="5">
        <f t="shared" si="440"/>
        <v>5.0919988884276079E-4</v>
      </c>
      <c r="BF335" s="5">
        <f t="shared" si="441"/>
        <v>4.6604163667820809E-4</v>
      </c>
      <c r="BG335" s="5">
        <f t="shared" si="442"/>
        <v>2.8436089883590148E-4</v>
      </c>
      <c r="BH335" s="5">
        <f t="shared" si="443"/>
        <v>1.3012966185239373E-4</v>
      </c>
      <c r="BI335" s="5">
        <f t="shared" si="444"/>
        <v>4.7640105128772791E-5</v>
      </c>
      <c r="BJ335" s="8">
        <f t="shared" si="445"/>
        <v>0.49928773616110855</v>
      </c>
      <c r="BK335" s="8">
        <f t="shared" si="446"/>
        <v>0.23163239561775367</v>
      </c>
      <c r="BL335" s="8">
        <f t="shared" si="447"/>
        <v>0.2531465017059551</v>
      </c>
      <c r="BM335" s="8">
        <f t="shared" si="448"/>
        <v>0.5991585737204973</v>
      </c>
      <c r="BN335" s="8">
        <f t="shared" si="449"/>
        <v>0.39764809733568124</v>
      </c>
    </row>
    <row r="336" spans="1:66" x14ac:dyDescent="0.25">
      <c r="A336" t="s">
        <v>136</v>
      </c>
      <c r="B336" t="s">
        <v>143</v>
      </c>
      <c r="C336" t="s">
        <v>405</v>
      </c>
      <c r="D336" t="s">
        <v>499</v>
      </c>
      <c r="E336">
        <f>VLOOKUP(A336,home!$A$2:$E$405,3,FALSE)</f>
        <v>1.3110999999999999</v>
      </c>
      <c r="F336">
        <f>VLOOKUP(B336,home!$B$2:$E$405,3,FALSE)</f>
        <v>1.0678000000000001</v>
      </c>
      <c r="G336">
        <f>VLOOKUP(C336,away!$B$2:$E$405,4,FALSE)</f>
        <v>0.9153</v>
      </c>
      <c r="H336">
        <f>VLOOKUP(A336,away!$A$2:$E$405,3,FALSE)</f>
        <v>0.93330000000000002</v>
      </c>
      <c r="I336">
        <f>VLOOKUP(C336,away!$B$2:$E$405,3,FALSE)</f>
        <v>0.21429999999999999</v>
      </c>
      <c r="J336">
        <f>VLOOKUP(B336,home!$B$2:$E$405,4,FALSE)</f>
        <v>0.42859999999999998</v>
      </c>
      <c r="K336" s="3">
        <f t="shared" si="394"/>
        <v>1.281413208474</v>
      </c>
      <c r="L336" s="3">
        <f t="shared" si="395"/>
        <v>8.5722653033999993E-2</v>
      </c>
      <c r="M336" s="5">
        <f t="shared" si="396"/>
        <v>0.25483580032896042</v>
      </c>
      <c r="N336" s="5">
        <f t="shared" si="397"/>
        <v>0.32654996053357277</v>
      </c>
      <c r="O336" s="5">
        <f t="shared" si="398"/>
        <v>2.1845200892241179E-2</v>
      </c>
      <c r="P336" s="5">
        <f t="shared" si="399"/>
        <v>2.7992728965085853E-2</v>
      </c>
      <c r="Q336" s="5">
        <f t="shared" si="400"/>
        <v>0.20922271632719183</v>
      </c>
      <c r="R336" s="5">
        <f t="shared" si="401"/>
        <v>9.363142882718086E-4</v>
      </c>
      <c r="S336" s="5">
        <f t="shared" si="402"/>
        <v>7.6872330526287739E-4</v>
      </c>
      <c r="T336" s="5">
        <f t="shared" si="403"/>
        <v>1.7935126318546872E-2</v>
      </c>
      <c r="U336" s="5">
        <f t="shared" si="404"/>
        <v>1.1998054962744278E-3</v>
      </c>
      <c r="V336" s="5">
        <f t="shared" si="405"/>
        <v>9.3823653006676069E-6</v>
      </c>
      <c r="W336" s="5">
        <f t="shared" si="406"/>
        <v>8.9366917404824137E-2</v>
      </c>
      <c r="X336" s="5">
        <f t="shared" si="407"/>
        <v>7.6607692534118753E-3</v>
      </c>
      <c r="Y336" s="5">
        <f t="shared" si="408"/>
        <v>3.2835073234188059E-4</v>
      </c>
      <c r="Z336" s="5">
        <f t="shared" si="409"/>
        <v>2.675444828810029E-5</v>
      </c>
      <c r="AA336" s="5">
        <f t="shared" si="410"/>
        <v>3.4283503421806307E-5</v>
      </c>
      <c r="AB336" s="5">
        <f t="shared" si="411"/>
        <v>2.1965667058733094E-5</v>
      </c>
      <c r="AC336" s="5">
        <f t="shared" si="412"/>
        <v>6.4413538191548853E-8</v>
      </c>
      <c r="AD336" s="5">
        <f t="shared" si="413"/>
        <v>2.8628987090786654E-2</v>
      </c>
      <c r="AE336" s="5">
        <f t="shared" si="414"/>
        <v>2.4541527270983696E-3</v>
      </c>
      <c r="AF336" s="5">
        <f t="shared" si="415"/>
        <v>1.0518824135874917E-4</v>
      </c>
      <c r="AG336" s="5">
        <f t="shared" si="416"/>
        <v>3.0056717057509003E-6</v>
      </c>
      <c r="AH336" s="5">
        <f t="shared" si="417"/>
        <v>5.7336557192922916E-7</v>
      </c>
      <c r="AI336" s="5">
        <f t="shared" si="418"/>
        <v>7.3471821715436344E-7</v>
      </c>
      <c r="AJ336" s="5">
        <f t="shared" si="419"/>
        <v>4.707388139840351E-7</v>
      </c>
      <c r="AK336" s="5">
        <f t="shared" si="420"/>
        <v>2.0107031132684259E-7</v>
      </c>
      <c r="AL336" s="5">
        <f t="shared" si="421"/>
        <v>2.8302314101090177E-10</v>
      </c>
      <c r="AM336" s="5">
        <f t="shared" si="422"/>
        <v>7.3371124406731297E-3</v>
      </c>
      <c r="AN336" s="5">
        <f t="shared" si="423"/>
        <v>6.2895674402326765E-4</v>
      </c>
      <c r="AO336" s="5">
        <f t="shared" si="424"/>
        <v>2.6957920370650453E-5</v>
      </c>
      <c r="AP336" s="5">
        <f t="shared" si="425"/>
        <v>7.7030148481715623E-7</v>
      </c>
      <c r="AQ336" s="5">
        <f t="shared" si="426"/>
        <v>1.6508071728639027E-8</v>
      </c>
      <c r="AR336" s="5">
        <f t="shared" si="427"/>
        <v>9.8300835968260645E-9</v>
      </c>
      <c r="AS336" s="5">
        <f t="shared" si="428"/>
        <v>1.2596398961376522E-8</v>
      </c>
      <c r="AT336" s="5">
        <f t="shared" si="429"/>
        <v>8.0705960041580287E-9</v>
      </c>
      <c r="AU336" s="5">
        <f t="shared" si="430"/>
        <v>3.4472561066618603E-9</v>
      </c>
      <c r="AV336" s="5">
        <f t="shared" si="431"/>
        <v>1.1043398770172907E-9</v>
      </c>
      <c r="AW336" s="5">
        <f t="shared" si="432"/>
        <v>8.635833203335007E-13</v>
      </c>
      <c r="AX336" s="5">
        <f t="shared" si="433"/>
        <v>1.5669787989229089E-3</v>
      </c>
      <c r="AY336" s="5">
        <f t="shared" si="434"/>
        <v>1.3432557989170258E-4</v>
      </c>
      <c r="AZ336" s="5">
        <f t="shared" si="435"/>
        <v>5.7573725393236324E-6</v>
      </c>
      <c r="BA336" s="5">
        <f t="shared" si="436"/>
        <v>1.6451241619197301E-7</v>
      </c>
      <c r="BB336" s="5">
        <f t="shared" si="437"/>
        <v>3.525610193252377E-9</v>
      </c>
      <c r="BC336" s="5">
        <f t="shared" si="438"/>
        <v>6.0444931865861488E-11</v>
      </c>
      <c r="BD336" s="5">
        <f t="shared" si="439"/>
        <v>1.4044347424432228E-10</v>
      </c>
      <c r="BE336" s="5">
        <f t="shared" si="440"/>
        <v>1.7996612294065257E-10</v>
      </c>
      <c r="BF336" s="5">
        <f t="shared" si="441"/>
        <v>1.1530548350700402E-10</v>
      </c>
      <c r="BG336" s="5">
        <f t="shared" si="442"/>
        <v>4.9251323191785294E-11</v>
      </c>
      <c r="BH336" s="5">
        <f t="shared" si="443"/>
        <v>1.5777824018193877E-11</v>
      </c>
      <c r="BI336" s="5">
        <f t="shared" si="444"/>
        <v>4.0435824195783907E-12</v>
      </c>
      <c r="BJ336" s="8">
        <f t="shared" si="445"/>
        <v>0.69195621806528773</v>
      </c>
      <c r="BK336" s="8">
        <f t="shared" si="446"/>
        <v>0.28374102524106287</v>
      </c>
      <c r="BL336" s="8">
        <f t="shared" si="447"/>
        <v>2.4039585293644708E-2</v>
      </c>
      <c r="BM336" s="8">
        <f t="shared" si="448"/>
        <v>0.15824653613393136</v>
      </c>
      <c r="BN336" s="8">
        <f t="shared" si="449"/>
        <v>0.84138272133532388</v>
      </c>
    </row>
    <row r="337" spans="1:66" x14ac:dyDescent="0.25">
      <c r="A337" t="s">
        <v>136</v>
      </c>
      <c r="B337" t="s">
        <v>438</v>
      </c>
      <c r="C337" t="s">
        <v>469</v>
      </c>
      <c r="D337" t="s">
        <v>499</v>
      </c>
      <c r="E337">
        <f>VLOOKUP(A337,home!$A$2:$E$405,3,FALSE)</f>
        <v>1.3110999999999999</v>
      </c>
      <c r="F337">
        <f>VLOOKUP(B337,home!$B$2:$E$405,3,FALSE)</f>
        <v>1.0678000000000001</v>
      </c>
      <c r="G337">
        <f>VLOOKUP(C337,away!$B$2:$E$405,4,FALSE)</f>
        <v>1.3348</v>
      </c>
      <c r="H337">
        <f>VLOOKUP(A337,away!$A$2:$E$405,3,FALSE)</f>
        <v>0.93330000000000002</v>
      </c>
      <c r="I337">
        <f>VLOOKUP(C337,away!$B$2:$E$405,3,FALSE)</f>
        <v>0.80359999999999998</v>
      </c>
      <c r="J337">
        <f>VLOOKUP(B337,home!$B$2:$E$405,4,FALSE)</f>
        <v>1.5001</v>
      </c>
      <c r="K337" s="3">
        <f t="shared" si="394"/>
        <v>1.8687100957839999</v>
      </c>
      <c r="L337" s="3">
        <f t="shared" si="395"/>
        <v>1.1250748199879999</v>
      </c>
      <c r="M337" s="5">
        <f t="shared" si="396"/>
        <v>5.0097462755727594E-2</v>
      </c>
      <c r="N337" s="5">
        <f t="shared" si="397"/>
        <v>9.3617634424791082E-2</v>
      </c>
      <c r="O337" s="5">
        <f t="shared" si="398"/>
        <v>5.636339389175575E-2</v>
      </c>
      <c r="P337" s="5">
        <f t="shared" si="399"/>
        <v>0.1053268431981742</v>
      </c>
      <c r="Q337" s="5">
        <f t="shared" si="400"/>
        <v>8.7472109296511447E-2</v>
      </c>
      <c r="R337" s="5">
        <f t="shared" si="401"/>
        <v>3.1706517618339924E-2</v>
      </c>
      <c r="S337" s="5">
        <f t="shared" si="402"/>
        <v>5.5360807153973304E-2</v>
      </c>
      <c r="T337" s="5">
        <f t="shared" si="403"/>
        <v>9.8412667620743258E-2</v>
      </c>
      <c r="U337" s="5">
        <f t="shared" si="404"/>
        <v>5.9250289575545075E-2</v>
      </c>
      <c r="V337" s="5">
        <f t="shared" si="405"/>
        <v>1.2932522446545691E-2</v>
      </c>
      <c r="W337" s="5">
        <f t="shared" si="406"/>
        <v>5.4486671247304129E-2</v>
      </c>
      <c r="X337" s="5">
        <f t="shared" si="407"/>
        <v>6.130158184530602E-2</v>
      </c>
      <c r="Y337" s="5">
        <f t="shared" si="408"/>
        <v>3.4484433079793667E-2</v>
      </c>
      <c r="Z337" s="5">
        <f t="shared" si="409"/>
        <v>1.1890734867300041E-2</v>
      </c>
      <c r="AA337" s="5">
        <f t="shared" si="410"/>
        <v>2.2220336292814408E-2</v>
      </c>
      <c r="AB337" s="5">
        <f t="shared" si="411"/>
        <v>2.0761683381048959E-2</v>
      </c>
      <c r="AC337" s="5">
        <f t="shared" si="412"/>
        <v>1.6993647095037434E-3</v>
      </c>
      <c r="AD337" s="5">
        <f t="shared" si="413"/>
        <v>2.5454948161375248E-2</v>
      </c>
      <c r="AE337" s="5">
        <f t="shared" si="414"/>
        <v>2.8638721220463126E-2</v>
      </c>
      <c r="AF337" s="5">
        <f t="shared" si="415"/>
        <v>1.6110352060899533E-2</v>
      </c>
      <c r="AG337" s="5">
        <f t="shared" si="416"/>
        <v>6.0417838149532804E-3</v>
      </c>
      <c r="AH337" s="5">
        <f t="shared" si="417"/>
        <v>3.3444915975881571E-3</v>
      </c>
      <c r="AI337" s="5">
        <f t="shared" si="418"/>
        <v>6.2498852136777484E-3</v>
      </c>
      <c r="AJ337" s="5">
        <f t="shared" si="419"/>
        <v>5.8396117981453768E-3</v>
      </c>
      <c r="AK337" s="5">
        <f t="shared" si="420"/>
        <v>3.6375138408845406E-3</v>
      </c>
      <c r="AL337" s="5">
        <f t="shared" si="421"/>
        <v>1.4291240350207E-4</v>
      </c>
      <c r="AM337" s="5">
        <f t="shared" si="422"/>
        <v>9.5135837233640604E-3</v>
      </c>
      <c r="AN337" s="5">
        <f t="shared" si="423"/>
        <v>1.0703493495004586E-2</v>
      </c>
      <c r="AO337" s="5">
        <f t="shared" si="424"/>
        <v>6.0211155085675072E-3</v>
      </c>
      <c r="AP337" s="5">
        <f t="shared" si="425"/>
        <v>2.2580684823095133E-3</v>
      </c>
      <c r="AQ337" s="5">
        <f t="shared" si="426"/>
        <v>6.3512399781373802E-4</v>
      </c>
      <c r="AR337" s="5">
        <f t="shared" si="427"/>
        <v>7.5256065642157464E-4</v>
      </c>
      <c r="AS337" s="5">
        <f t="shared" si="428"/>
        <v>1.4063176963448308E-3</v>
      </c>
      <c r="AT337" s="5">
        <f t="shared" si="429"/>
        <v>1.3140000385196418E-3</v>
      </c>
      <c r="AU337" s="5">
        <f t="shared" si="430"/>
        <v>8.1849504594740639E-4</v>
      </c>
      <c r="AV337" s="5">
        <f t="shared" si="431"/>
        <v>3.823824889277767E-4</v>
      </c>
      <c r="AW337" s="5">
        <f t="shared" si="432"/>
        <v>8.346237894617057E-6</v>
      </c>
      <c r="AX337" s="5">
        <f t="shared" si="433"/>
        <v>2.9630216584894602E-3</v>
      </c>
      <c r="AY337" s="5">
        <f t="shared" si="434"/>
        <v>3.3336210590455737E-3</v>
      </c>
      <c r="AZ337" s="5">
        <f t="shared" si="435"/>
        <v>1.8752865564569527E-3</v>
      </c>
      <c r="BA337" s="5">
        <f t="shared" si="436"/>
        <v>7.032792283105738E-4</v>
      </c>
      <c r="BB337" s="5">
        <f t="shared" si="437"/>
        <v>1.978104377982046E-4</v>
      </c>
      <c r="BC337" s="5">
        <f t="shared" si="438"/>
        <v>4.4510308539512487E-5</v>
      </c>
      <c r="BD337" s="5">
        <f t="shared" si="439"/>
        <v>1.4111450750892569E-4</v>
      </c>
      <c r="BE337" s="5">
        <f t="shared" si="440"/>
        <v>2.6370210484351651E-4</v>
      </c>
      <c r="BF337" s="5">
        <f t="shared" si="441"/>
        <v>2.4639139280028513E-4</v>
      </c>
      <c r="BG337" s="5">
        <f t="shared" si="442"/>
        <v>1.5347802774672465E-4</v>
      </c>
      <c r="BH337" s="5">
        <f t="shared" si="443"/>
        <v>7.1701484982830287E-5</v>
      </c>
      <c r="BI337" s="5">
        <f t="shared" si="444"/>
        <v>2.6797857774023964E-5</v>
      </c>
      <c r="BJ337" s="8">
        <f t="shared" si="445"/>
        <v>0.5442698172278404</v>
      </c>
      <c r="BK337" s="8">
        <f t="shared" si="446"/>
        <v>0.2288935337264722</v>
      </c>
      <c r="BL337" s="8">
        <f t="shared" si="447"/>
        <v>0.21495066451161751</v>
      </c>
      <c r="BM337" s="8">
        <f t="shared" si="448"/>
        <v>0.57209551432677908</v>
      </c>
      <c r="BN337" s="8">
        <f t="shared" si="449"/>
        <v>0.42458396118530001</v>
      </c>
    </row>
    <row r="338" spans="1:66" s="10" customFormat="1" x14ac:dyDescent="0.25">
      <c r="A338" t="s">
        <v>136</v>
      </c>
      <c r="B338" t="s">
        <v>468</v>
      </c>
      <c r="C338" t="s">
        <v>142</v>
      </c>
      <c r="D338" t="s">
        <v>499</v>
      </c>
      <c r="E338">
        <f>VLOOKUP(A338,home!$A$2:$E$405,3,FALSE)</f>
        <v>1.3110999999999999</v>
      </c>
      <c r="F338">
        <f>VLOOKUP(B338,home!$B$2:$E$405,3,FALSE)</f>
        <v>0.19070000000000001</v>
      </c>
      <c r="G338">
        <f>VLOOKUP(C338,away!$B$2:$E$405,4,FALSE)</f>
        <v>0.57199999999999995</v>
      </c>
      <c r="H338">
        <f>VLOOKUP(A338,away!$A$2:$E$405,3,FALSE)</f>
        <v>0.93330000000000002</v>
      </c>
      <c r="I338">
        <f>VLOOKUP(C338,away!$B$2:$E$405,3,FALSE)</f>
        <v>1.6072</v>
      </c>
      <c r="J338">
        <f>VLOOKUP(B338,home!$B$2:$E$405,4,FALSE)</f>
        <v>1.0714999999999999</v>
      </c>
      <c r="K338" s="3">
        <f t="shared" si="394"/>
        <v>0.14301531243999999</v>
      </c>
      <c r="L338" s="3">
        <f t="shared" si="395"/>
        <v>1.6072497428399997</v>
      </c>
      <c r="M338" s="5">
        <f t="shared" si="396"/>
        <v>0.17372788985285145</v>
      </c>
      <c r="N338" s="5">
        <f t="shared" si="397"/>
        <v>2.4845748446847449E-2</v>
      </c>
      <c r="O338" s="5">
        <f t="shared" si="398"/>
        <v>0.27922410629013128</v>
      </c>
      <c r="P338" s="5">
        <f t="shared" si="399"/>
        <v>3.9933322801862882E-2</v>
      </c>
      <c r="Q338" s="5">
        <f t="shared" si="400"/>
        <v>1.7766612384657659E-3</v>
      </c>
      <c r="R338" s="5">
        <f t="shared" si="401"/>
        <v>0.22439143651477114</v>
      </c>
      <c r="S338" s="5">
        <f t="shared" si="402"/>
        <v>2.2947816141502633E-3</v>
      </c>
      <c r="T338" s="5">
        <f t="shared" si="403"/>
        <v>2.8555383186378977E-3</v>
      </c>
      <c r="U338" s="5">
        <f t="shared" si="404"/>
        <v>3.209141140202041E-2</v>
      </c>
      <c r="V338" s="5">
        <f t="shared" si="405"/>
        <v>5.8609060049317211E-5</v>
      </c>
      <c r="W338" s="5">
        <f t="shared" si="406"/>
        <v>8.469658737307294E-5</v>
      </c>
      <c r="X338" s="5">
        <f t="shared" si="407"/>
        <v>1.3612856827479705E-4</v>
      </c>
      <c r="Y338" s="5">
        <f t="shared" si="408"/>
        <v>1.0939630317642245E-4</v>
      </c>
      <c r="Z338" s="5">
        <f t="shared" si="409"/>
        <v>0.12021769287795467</v>
      </c>
      <c r="AA338" s="5">
        <f t="shared" si="410"/>
        <v>1.7192970907756646E-2</v>
      </c>
      <c r="AB338" s="5">
        <f t="shared" si="411"/>
        <v>1.2294290530723232E-3</v>
      </c>
      <c r="AC338" s="5">
        <f t="shared" si="412"/>
        <v>8.4199725935107796E-7</v>
      </c>
      <c r="AD338" s="5">
        <f t="shared" si="413"/>
        <v>3.0282272264404452E-6</v>
      </c>
      <c r="AE338" s="5">
        <f t="shared" si="414"/>
        <v>4.8671174309574914E-6</v>
      </c>
      <c r="AF338" s="5">
        <f t="shared" si="415"/>
        <v>3.9113366196392542E-6</v>
      </c>
      <c r="AG338" s="5">
        <f t="shared" si="416"/>
        <v>2.0954982586919551E-6</v>
      </c>
      <c r="AH338" s="5">
        <f t="shared" si="417"/>
        <v>4.830496399072768E-2</v>
      </c>
      <c r="AI338" s="5">
        <f t="shared" si="418"/>
        <v>6.9083495175368669E-3</v>
      </c>
      <c r="AJ338" s="5">
        <f t="shared" si="419"/>
        <v>4.9399988234762895E-4</v>
      </c>
      <c r="AK338" s="5">
        <f t="shared" si="420"/>
        <v>2.3549849173089797E-5</v>
      </c>
      <c r="AL338" s="5">
        <f t="shared" si="421"/>
        <v>7.7417041983138113E-9</v>
      </c>
      <c r="AM338" s="5">
        <f t="shared" si="422"/>
        <v>8.6616572585739003E-8</v>
      </c>
      <c r="AN338" s="5">
        <f t="shared" si="423"/>
        <v>1.3921446401411118E-7</v>
      </c>
      <c r="AO338" s="5">
        <f t="shared" si="424"/>
        <v>1.1187620574314429E-7</v>
      </c>
      <c r="AP338" s="5">
        <f t="shared" si="425"/>
        <v>5.993766763686119E-8</v>
      </c>
      <c r="AQ338" s="5">
        <f t="shared" si="426"/>
        <v>2.4083700223943629E-8</v>
      </c>
      <c r="AR338" s="5">
        <f t="shared" si="427"/>
        <v>1.5527628190398509E-2</v>
      </c>
      <c r="AS338" s="5">
        <f t="shared" si="428"/>
        <v>2.2206885971019939E-3</v>
      </c>
      <c r="AT338" s="5">
        <f t="shared" si="429"/>
        <v>1.5879623677324343E-4</v>
      </c>
      <c r="AU338" s="5">
        <f t="shared" si="430"/>
        <v>7.5700978054738744E-6</v>
      </c>
      <c r="AV338" s="5">
        <f t="shared" si="431"/>
        <v>2.7065997571280102E-7</v>
      </c>
      <c r="AW338" s="5">
        <f t="shared" si="432"/>
        <v>4.9431066059311944E-11</v>
      </c>
      <c r="AX338" s="5">
        <f t="shared" si="433"/>
        <v>2.0645826984718992E-9</v>
      </c>
      <c r="AY338" s="5">
        <f t="shared" si="434"/>
        <v>3.3183000111908723E-9</v>
      </c>
      <c r="AZ338" s="5">
        <f t="shared" si="435"/>
        <v>2.6666684198262489E-9</v>
      </c>
      <c r="BA338" s="5">
        <f t="shared" si="436"/>
        <v>1.4286673773350957E-9</v>
      </c>
      <c r="BB338" s="5">
        <f t="shared" si="437"/>
        <v>5.7405631870643234E-10</v>
      </c>
      <c r="BC338" s="5">
        <f t="shared" si="438"/>
        <v>1.8453037412331816E-10</v>
      </c>
      <c r="BD338" s="5">
        <f t="shared" si="439"/>
        <v>4.1594627359888506E-3</v>
      </c>
      <c r="BE338" s="5">
        <f t="shared" si="440"/>
        <v>5.9486686276998262E-4</v>
      </c>
      <c r="BF338" s="5">
        <f t="shared" si="441"/>
        <v>4.2537535119625819E-5</v>
      </c>
      <c r="BG338" s="5">
        <f t="shared" si="442"/>
        <v>2.0278396251869194E-6</v>
      </c>
      <c r="BH338" s="5">
        <f t="shared" si="443"/>
        <v>7.2503029393579917E-8</v>
      </c>
      <c r="BI338" s="5">
        <f t="shared" si="444"/>
        <v>2.0738086803138677E-9</v>
      </c>
      <c r="BJ338" s="8">
        <f t="shared" si="445"/>
        <v>2.9822503607726546E-2</v>
      </c>
      <c r="BK338" s="8">
        <f t="shared" si="446"/>
        <v>0.21601545638617747</v>
      </c>
      <c r="BL338" s="8">
        <f t="shared" si="447"/>
        <v>0.6325741407399339</v>
      </c>
      <c r="BM338" s="8">
        <f t="shared" si="448"/>
        <v>0.2547306251979935</v>
      </c>
      <c r="BN338" s="8">
        <f t="shared" si="449"/>
        <v>0.74389916514492993</v>
      </c>
    </row>
    <row r="339" spans="1:66" x14ac:dyDescent="0.25">
      <c r="A339" t="s">
        <v>136</v>
      </c>
      <c r="B339" t="s">
        <v>138</v>
      </c>
      <c r="C339" t="s">
        <v>139</v>
      </c>
      <c r="D339" t="s">
        <v>499</v>
      </c>
      <c r="E339">
        <f>VLOOKUP(A339,home!$A$2:$E$405,3,FALSE)</f>
        <v>1.3110999999999999</v>
      </c>
      <c r="F339">
        <f>VLOOKUP(B339,home!$B$2:$E$405,3,FALSE)</f>
        <v>0.9153</v>
      </c>
      <c r="G339">
        <f>VLOOKUP(C339,away!$B$2:$E$405,4,FALSE)</f>
        <v>1.0678000000000001</v>
      </c>
      <c r="H339">
        <f>VLOOKUP(A339,away!$A$2:$E$405,3,FALSE)</f>
        <v>0.93330000000000002</v>
      </c>
      <c r="I339">
        <f>VLOOKUP(C339,away!$B$2:$E$405,3,FALSE)</f>
        <v>1.0714999999999999</v>
      </c>
      <c r="J339">
        <f>VLOOKUP(B339,home!$B$2:$E$405,4,FALSE)</f>
        <v>0.21429999999999999</v>
      </c>
      <c r="K339" s="3">
        <f t="shared" si="394"/>
        <v>1.281413208474</v>
      </c>
      <c r="L339" s="3">
        <f t="shared" si="395"/>
        <v>0.21430663258499999</v>
      </c>
      <c r="M339" s="5">
        <f t="shared" si="396"/>
        <v>0.22408723946306724</v>
      </c>
      <c r="N339" s="5">
        <f t="shared" si="397"/>
        <v>0.2871483484984505</v>
      </c>
      <c r="O339" s="5">
        <f t="shared" si="398"/>
        <v>4.8023381694598459E-2</v>
      </c>
      <c r="P339" s="5">
        <f t="shared" si="399"/>
        <v>6.1537795619046966E-2</v>
      </c>
      <c r="Q339" s="5">
        <f t="shared" si="400"/>
        <v>0.18397784327870495</v>
      </c>
      <c r="R339" s="5">
        <f t="shared" si="401"/>
        <v>5.1458646081567628E-3</v>
      </c>
      <c r="S339" s="5">
        <f t="shared" si="402"/>
        <v>4.2248058152768355E-3</v>
      </c>
      <c r="T339" s="5">
        <f t="shared" si="403"/>
        <v>3.9427672063310125E-2</v>
      </c>
      <c r="U339" s="5">
        <f t="shared" si="404"/>
        <v>6.5939788779109587E-3</v>
      </c>
      <c r="V339" s="5">
        <f t="shared" si="405"/>
        <v>1.2891072513326836E-4</v>
      </c>
      <c r="W339" s="5">
        <f t="shared" si="406"/>
        <v>7.8583879481297331E-2</v>
      </c>
      <c r="X339" s="5">
        <f t="shared" si="407"/>
        <v>1.6841046587102306E-2</v>
      </c>
      <c r="Y339" s="5">
        <f t="shared" si="408"/>
        <v>1.8045739916445007E-3</v>
      </c>
      <c r="Z339" s="5">
        <f t="shared" si="409"/>
        <v>3.6759763863746891E-4</v>
      </c>
      <c r="AA339" s="5">
        <f t="shared" si="410"/>
        <v>4.7104446955390503E-4</v>
      </c>
      <c r="AB339" s="5">
        <f t="shared" si="411"/>
        <v>3.0180130253250153E-4</v>
      </c>
      <c r="AC339" s="5">
        <f t="shared" si="412"/>
        <v>2.2125539910712027E-6</v>
      </c>
      <c r="AD339" s="5">
        <f t="shared" si="413"/>
        <v>2.5174605285115833E-2</v>
      </c>
      <c r="AE339" s="5">
        <f t="shared" si="414"/>
        <v>5.3950848853097175E-3</v>
      </c>
      <c r="AF339" s="5">
        <f t="shared" si="415"/>
        <v>5.7810123714047807E-4</v>
      </c>
      <c r="AG339" s="5">
        <f t="shared" si="416"/>
        <v>4.1296976474932819E-5</v>
      </c>
      <c r="AH339" s="5">
        <f t="shared" si="417"/>
        <v>1.9694653020648404E-5</v>
      </c>
      <c r="AI339" s="5">
        <f t="shared" si="418"/>
        <v>2.5236988516971224E-5</v>
      </c>
      <c r="AJ339" s="5">
        <f t="shared" si="419"/>
        <v>1.61695052138768E-5</v>
      </c>
      <c r="AK339" s="5">
        <f t="shared" si="420"/>
        <v>6.9066058518503129E-6</v>
      </c>
      <c r="AL339" s="5">
        <f t="shared" si="421"/>
        <v>2.4304051515809174E-8</v>
      </c>
      <c r="AM339" s="5">
        <f t="shared" si="422"/>
        <v>6.4518143460933581E-3</v>
      </c>
      <c r="AN339" s="5">
        <f t="shared" si="423"/>
        <v>1.3826666065748611E-3</v>
      </c>
      <c r="AO339" s="5">
        <f t="shared" si="424"/>
        <v>1.4815731222139373E-4</v>
      </c>
      <c r="AP339" s="5">
        <f t="shared" si="425"/>
        <v>1.058369822500379E-5</v>
      </c>
      <c r="AQ339" s="5">
        <f t="shared" si="426"/>
        <v>5.6703918172410069E-7</v>
      </c>
      <c r="AR339" s="5">
        <f t="shared" si="427"/>
        <v>8.4413895375703141E-7</v>
      </c>
      <c r="AS339" s="5">
        <f t="shared" si="428"/>
        <v>1.0816908051316829E-6</v>
      </c>
      <c r="AT339" s="5">
        <f t="shared" si="429"/>
        <v>6.9304644259030731E-7</v>
      </c>
      <c r="AU339" s="5">
        <f t="shared" si="430"/>
        <v>2.9602628854037914E-7</v>
      </c>
      <c r="AV339" s="5">
        <f t="shared" si="431"/>
        <v>9.4832999047794306E-8</v>
      </c>
      <c r="AW339" s="5">
        <f t="shared" si="432"/>
        <v>1.8539626680889088E-10</v>
      </c>
      <c r="AX339" s="5">
        <f t="shared" si="433"/>
        <v>1.3779066869510118E-3</v>
      </c>
      <c r="AY339" s="5">
        <f t="shared" si="434"/>
        <v>2.9529454209682504E-4</v>
      </c>
      <c r="AZ339" s="5">
        <f t="shared" si="435"/>
        <v>3.1641789468750048E-5</v>
      </c>
      <c r="BA339" s="5">
        <f t="shared" si="436"/>
        <v>2.2603484500037807E-6</v>
      </c>
      <c r="BB339" s="5">
        <f t="shared" si="437"/>
        <v>1.2110191619725855E-7</v>
      </c>
      <c r="BC339" s="5">
        <f t="shared" si="438"/>
        <v>5.1905887719650685E-9</v>
      </c>
      <c r="BD339" s="5">
        <f t="shared" si="439"/>
        <v>3.0150762768915764E-8</v>
      </c>
      <c r="BE339" s="5">
        <f t="shared" si="440"/>
        <v>3.863558565765477E-8</v>
      </c>
      <c r="BF339" s="5">
        <f t="shared" si="441"/>
        <v>2.4754074889423735E-8</v>
      </c>
      <c r="BG339" s="5">
        <f t="shared" si="442"/>
        <v>1.0573399508954048E-8</v>
      </c>
      <c r="BH339" s="5">
        <f t="shared" si="443"/>
        <v>3.3872234473115547E-9</v>
      </c>
      <c r="BI339" s="5">
        <f t="shared" si="444"/>
        <v>8.6808657308757237E-10</v>
      </c>
      <c r="BJ339" s="8">
        <f t="shared" si="445"/>
        <v>0.64867347094631844</v>
      </c>
      <c r="BK339" s="8">
        <f t="shared" si="446"/>
        <v>0.29027628302266373</v>
      </c>
      <c r="BL339" s="8">
        <f t="shared" si="447"/>
        <v>6.0607196809977837E-2</v>
      </c>
      <c r="BM339" s="8">
        <f t="shared" si="448"/>
        <v>0.18970878089887208</v>
      </c>
      <c r="BN339" s="8">
        <f t="shared" si="449"/>
        <v>0.80992047316202487</v>
      </c>
    </row>
    <row r="340" spans="1:66" x14ac:dyDescent="0.25">
      <c r="A340" t="s">
        <v>136</v>
      </c>
      <c r="B340" t="s">
        <v>439</v>
      </c>
      <c r="C340" t="s">
        <v>148</v>
      </c>
      <c r="D340" t="s">
        <v>499</v>
      </c>
      <c r="E340">
        <f>VLOOKUP(A340,home!$A$2:$E$405,3,FALSE)</f>
        <v>1.3110999999999999</v>
      </c>
      <c r="F340">
        <f>VLOOKUP(B340,home!$B$2:$E$405,3,FALSE)</f>
        <v>1.0678000000000001</v>
      </c>
      <c r="G340">
        <f>VLOOKUP(C340,away!$B$2:$E$405,4,FALSE)</f>
        <v>1.2202999999999999</v>
      </c>
      <c r="H340">
        <f>VLOOKUP(A340,away!$A$2:$E$405,3,FALSE)</f>
        <v>0.93330000000000002</v>
      </c>
      <c r="I340">
        <f>VLOOKUP(C340,away!$B$2:$E$405,3,FALSE)</f>
        <v>1.2858000000000001</v>
      </c>
      <c r="J340">
        <f>VLOOKUP(B340,home!$B$2:$E$405,4,FALSE)</f>
        <v>0.42859999999999998</v>
      </c>
      <c r="K340" s="3">
        <f t="shared" si="394"/>
        <v>1.7084109453739997</v>
      </c>
      <c r="L340" s="3">
        <f t="shared" si="395"/>
        <v>0.51433591820400004</v>
      </c>
      <c r="M340" s="5">
        <f t="shared" si="396"/>
        <v>0.10831118378673271</v>
      </c>
      <c r="N340" s="5">
        <f t="shared" si="397"/>
        <v>0.18504001188766908</v>
      </c>
      <c r="O340" s="5">
        <f t="shared" si="398"/>
        <v>5.5708332164711369E-2</v>
      </c>
      <c r="P340" s="5">
        <f t="shared" si="399"/>
        <v>9.5172724418723348E-2</v>
      </c>
      <c r="Q340" s="5">
        <f t="shared" si="400"/>
        <v>0.15806219082051445</v>
      </c>
      <c r="R340" s="5">
        <f t="shared" si="401"/>
        <v>1.4326398087775125E-2</v>
      </c>
      <c r="S340" s="5">
        <f t="shared" si="402"/>
        <v>2.0906999528131315E-2</v>
      </c>
      <c r="T340" s="5">
        <f t="shared" si="403"/>
        <v>8.1297062049005164E-2</v>
      </c>
      <c r="U340" s="5">
        <f t="shared" si="404"/>
        <v>2.4475375300940166E-2</v>
      </c>
      <c r="V340" s="5">
        <f t="shared" si="405"/>
        <v>2.0412133457069995E-3</v>
      </c>
      <c r="W340" s="5">
        <f t="shared" si="406"/>
        <v>9.0011725615853563E-2</v>
      </c>
      <c r="X340" s="5">
        <f t="shared" si="407"/>
        <v>4.6296263543756551E-2</v>
      </c>
      <c r="Y340" s="5">
        <f t="shared" si="408"/>
        <v>1.1905915609596199E-2</v>
      </c>
      <c r="Z340" s="5">
        <f t="shared" si="409"/>
        <v>2.4561937050106165E-3</v>
      </c>
      <c r="AA340" s="5">
        <f t="shared" si="410"/>
        <v>4.1961882095988548E-3</v>
      </c>
      <c r="AB340" s="5">
        <f t="shared" si="411"/>
        <v>3.5844069330640055E-3</v>
      </c>
      <c r="AC340" s="5">
        <f t="shared" si="412"/>
        <v>1.1210051702354118E-4</v>
      </c>
      <c r="AD340" s="5">
        <f t="shared" si="413"/>
        <v>3.8444254313531358E-2</v>
      </c>
      <c r="AE340" s="5">
        <f t="shared" si="414"/>
        <v>1.9773260842018237E-2</v>
      </c>
      <c r="AF340" s="5">
        <f t="shared" si="415"/>
        <v>5.0850491355333245E-3</v>
      </c>
      <c r="AG340" s="5">
        <f t="shared" si="416"/>
        <v>8.7180780541232965E-4</v>
      </c>
      <c r="AH340" s="5">
        <f t="shared" si="417"/>
        <v>3.1582716113838001E-4</v>
      </c>
      <c r="AI340" s="5">
        <f t="shared" si="418"/>
        <v>5.3956257893520636E-4</v>
      </c>
      <c r="AJ340" s="5">
        <f t="shared" si="419"/>
        <v>4.6089730778356468E-4</v>
      </c>
      <c r="AK340" s="5">
        <f t="shared" si="420"/>
        <v>2.6246733510361712E-4</v>
      </c>
      <c r="AL340" s="5">
        <f t="shared" si="421"/>
        <v>3.9400960236517184E-6</v>
      </c>
      <c r="AM340" s="5">
        <f t="shared" si="422"/>
        <v>1.3135716971195725E-2</v>
      </c>
      <c r="AN340" s="5">
        <f t="shared" si="423"/>
        <v>6.7561710496478189E-3</v>
      </c>
      <c r="AO340" s="5">
        <f t="shared" si="424"/>
        <v>1.7374707201819467E-3</v>
      </c>
      <c r="AP340" s="5">
        <f t="shared" si="425"/>
        <v>2.9788119940578225E-4</v>
      </c>
      <c r="AQ340" s="5">
        <f t="shared" si="426"/>
        <v>3.8302750053020459E-5</v>
      </c>
      <c r="AR340" s="5">
        <f t="shared" si="427"/>
        <v>3.2488250583574274E-5</v>
      </c>
      <c r="AS340" s="5">
        <f t="shared" si="428"/>
        <v>5.5503282893031531E-5</v>
      </c>
      <c r="AT340" s="5">
        <f t="shared" si="429"/>
        <v>4.7411207999322278E-5</v>
      </c>
      <c r="AU340" s="5">
        <f t="shared" si="430"/>
        <v>2.6999275559815177E-5</v>
      </c>
      <c r="AV340" s="5">
        <f t="shared" si="431"/>
        <v>1.1531464470889239E-5</v>
      </c>
      <c r="AW340" s="5">
        <f t="shared" si="432"/>
        <v>9.6170861055687407E-8</v>
      </c>
      <c r="AX340" s="5">
        <f t="shared" si="433"/>
        <v>3.7402004414876251E-3</v>
      </c>
      <c r="AY340" s="5">
        <f t="shared" si="434"/>
        <v>1.9237194283395437E-3</v>
      </c>
      <c r="AZ340" s="5">
        <f t="shared" si="435"/>
        <v>4.9471899927094659E-4</v>
      </c>
      <c r="BA340" s="5">
        <f t="shared" si="436"/>
        <v>8.4817250247662122E-5</v>
      </c>
      <c r="BB340" s="5">
        <f t="shared" si="437"/>
        <v>1.0906139571417436E-5</v>
      </c>
      <c r="BC340" s="5">
        <f t="shared" si="438"/>
        <v>1.1218838621051934E-6</v>
      </c>
      <c r="BD340" s="5">
        <f t="shared" si="439"/>
        <v>2.7849790324573861E-6</v>
      </c>
      <c r="BE340" s="5">
        <f t="shared" si="440"/>
        <v>4.7578886616872911E-6</v>
      </c>
      <c r="BF340" s="5">
        <f t="shared" si="441"/>
        <v>4.0642145332487093E-6</v>
      </c>
      <c r="BG340" s="5">
        <f t="shared" si="442"/>
        <v>2.3144495309833927E-6</v>
      </c>
      <c r="BH340" s="5">
        <f t="shared" si="443"/>
        <v>9.8850772781193689E-7</v>
      </c>
      <c r="BI340" s="5">
        <f t="shared" si="444"/>
        <v>3.3775548435613935E-7</v>
      </c>
      <c r="BJ340" s="8">
        <f t="shared" si="445"/>
        <v>0.66500856845615397</v>
      </c>
      <c r="BK340" s="8">
        <f t="shared" si="446"/>
        <v>0.22847188112068112</v>
      </c>
      <c r="BL340" s="8">
        <f t="shared" si="447"/>
        <v>0.10405863635552748</v>
      </c>
      <c r="BM340" s="8">
        <f t="shared" si="448"/>
        <v>0.3814508152137685</v>
      </c>
      <c r="BN340" s="8">
        <f t="shared" si="449"/>
        <v>0.61662084116612614</v>
      </c>
    </row>
    <row r="341" spans="1:66" x14ac:dyDescent="0.25">
      <c r="A341" t="s">
        <v>136</v>
      </c>
      <c r="B341" t="s">
        <v>149</v>
      </c>
      <c r="C341" t="s">
        <v>151</v>
      </c>
      <c r="D341" t="s">
        <v>499</v>
      </c>
      <c r="E341">
        <f>VLOOKUP(A341,home!$A$2:$E$405,3,FALSE)</f>
        <v>1.3110999999999999</v>
      </c>
      <c r="F341">
        <f>VLOOKUP(B341,home!$B$2:$E$405,3,FALSE)</f>
        <v>1.2202999999999999</v>
      </c>
      <c r="G341">
        <f>VLOOKUP(C341,away!$B$2:$E$405,4,FALSE)</f>
        <v>1.5254000000000001</v>
      </c>
      <c r="H341">
        <f>VLOOKUP(A341,away!$A$2:$E$405,3,FALSE)</f>
        <v>0.93330000000000002</v>
      </c>
      <c r="I341">
        <f>VLOOKUP(C341,away!$B$2:$E$405,3,FALSE)</f>
        <v>0.64290000000000003</v>
      </c>
      <c r="J341">
        <f>VLOOKUP(B341,home!$B$2:$E$405,4,FALSE)</f>
        <v>1.0714999999999999</v>
      </c>
      <c r="K341" s="3">
        <f t="shared" si="394"/>
        <v>2.4405413523820001</v>
      </c>
      <c r="L341" s="3">
        <f t="shared" si="395"/>
        <v>0.64291989775499991</v>
      </c>
      <c r="M341" s="5">
        <f t="shared" si="396"/>
        <v>4.580045515006647E-2</v>
      </c>
      <c r="N341" s="5">
        <f t="shared" si="397"/>
        <v>0.11177790475165438</v>
      </c>
      <c r="O341" s="5">
        <f t="shared" si="398"/>
        <v>2.9446023942213191E-2</v>
      </c>
      <c r="P341" s="5">
        <f t="shared" si="399"/>
        <v>7.186423909420174E-2</v>
      </c>
      <c r="Q341" s="5">
        <f t="shared" si="400"/>
        <v>0.13639929941451451</v>
      </c>
      <c r="R341" s="5">
        <f t="shared" si="401"/>
        <v>9.4657173511094924E-3</v>
      </c>
      <c r="S341" s="5">
        <f t="shared" si="402"/>
        <v>2.8190052062075959E-2</v>
      </c>
      <c r="T341" s="5">
        <f t="shared" si="403"/>
        <v>8.7693823633433282E-2</v>
      </c>
      <c r="U341" s="5">
        <f t="shared" si="404"/>
        <v>2.3101474625342525E-2</v>
      </c>
      <c r="V341" s="5">
        <f t="shared" si="405"/>
        <v>4.9146931323650386E-3</v>
      </c>
      <c r="W341" s="5">
        <f t="shared" si="406"/>
        <v>0.11096271021901885</v>
      </c>
      <c r="X341" s="5">
        <f t="shared" si="407"/>
        <v>7.1340134308629274E-2</v>
      </c>
      <c r="Y341" s="5">
        <f t="shared" si="408"/>
        <v>2.2932995927765949E-2</v>
      </c>
      <c r="Z341" s="5">
        <f t="shared" si="409"/>
        <v>2.0285660105176812E-3</v>
      </c>
      <c r="AA341" s="5">
        <f t="shared" si="410"/>
        <v>4.9507992347049817E-3</v>
      </c>
      <c r="AB341" s="5">
        <f t="shared" si="411"/>
        <v>6.0413151298193343E-3</v>
      </c>
      <c r="AC341" s="5">
        <f t="shared" si="412"/>
        <v>4.8196939471135345E-4</v>
      </c>
      <c r="AD341" s="5">
        <f t="shared" si="413"/>
        <v>6.7702270715474092E-2</v>
      </c>
      <c r="AE341" s="5">
        <f t="shared" si="414"/>
        <v>4.352713696617392E-2</v>
      </c>
      <c r="AF341" s="5">
        <f t="shared" si="415"/>
        <v>1.3992231223930207E-2</v>
      </c>
      <c r="AG341" s="5">
        <f t="shared" si="416"/>
        <v>2.9986279559511757E-3</v>
      </c>
      <c r="AH341" s="5">
        <f t="shared" si="417"/>
        <v>3.2605136301782386E-4</v>
      </c>
      <c r="AI341" s="5">
        <f t="shared" si="418"/>
        <v>7.9574183444551441E-4</v>
      </c>
      <c r="AJ341" s="5">
        <f t="shared" si="419"/>
        <v>9.7102042639229491E-4</v>
      </c>
      <c r="AK341" s="5">
        <f t="shared" si="420"/>
        <v>7.8993850153933243E-4</v>
      </c>
      <c r="AL341" s="5">
        <f t="shared" si="421"/>
        <v>3.0249798788363462E-5</v>
      </c>
      <c r="AM341" s="5">
        <f t="shared" si="422"/>
        <v>3.3046038266255066E-2</v>
      </c>
      <c r="AN341" s="5">
        <f t="shared" si="423"/>
        <v>2.1245955543348519E-2</v>
      </c>
      <c r="AO341" s="5">
        <f t="shared" si="424"/>
        <v>6.8297237828184518E-3</v>
      </c>
      <c r="AP341" s="5">
        <f t="shared" si="425"/>
        <v>1.4636551053815103E-3</v>
      </c>
      <c r="AQ341" s="5">
        <f t="shared" si="426"/>
        <v>2.3525324767511598E-4</v>
      </c>
      <c r="AR341" s="5">
        <f t="shared" si="427"/>
        <v>4.1924981794859557E-5</v>
      </c>
      <c r="AS341" s="5">
        <f t="shared" si="428"/>
        <v>1.0231965176821729E-4</v>
      </c>
      <c r="AT341" s="5">
        <f t="shared" si="429"/>
        <v>1.248576706508302E-4</v>
      </c>
      <c r="AU341" s="5">
        <f t="shared" si="430"/>
        <v>1.0157343612848115E-4</v>
      </c>
      <c r="AV341" s="5">
        <f t="shared" si="431"/>
        <v>6.1973542793772546E-5</v>
      </c>
      <c r="AW341" s="5">
        <f t="shared" si="432"/>
        <v>1.3184480648813492E-6</v>
      </c>
      <c r="AX341" s="5">
        <f t="shared" si="433"/>
        <v>1.3441703820198915E-2</v>
      </c>
      <c r="AY341" s="5">
        <f t="shared" si="434"/>
        <v>8.641938845735277E-3</v>
      </c>
      <c r="AZ341" s="5">
        <f t="shared" si="435"/>
        <v>2.7780372195525429E-3</v>
      </c>
      <c r="BA341" s="5">
        <f t="shared" si="436"/>
        <v>5.9535180171810178E-4</v>
      </c>
      <c r="BB341" s="5">
        <f t="shared" si="437"/>
        <v>9.5690879872214232E-5</v>
      </c>
      <c r="BC341" s="5">
        <f t="shared" si="438"/>
        <v>1.2304314140705996E-5</v>
      </c>
      <c r="BD341" s="5">
        <f t="shared" si="439"/>
        <v>4.4924008348218886E-6</v>
      </c>
      <c r="BE341" s="5">
        <f t="shared" si="440"/>
        <v>1.096389000885824E-5</v>
      </c>
      <c r="BF341" s="5">
        <f t="shared" si="441"/>
        <v>1.3378913474793194E-5</v>
      </c>
      <c r="BG341" s="5">
        <f t="shared" si="442"/>
        <v>1.0883930528391182E-5</v>
      </c>
      <c r="BH341" s="5">
        <f t="shared" si="443"/>
        <v>6.6406706327478903E-6</v>
      </c>
      <c r="BI341" s="5">
        <f t="shared" si="444"/>
        <v>3.2413662573539919E-6</v>
      </c>
      <c r="BJ341" s="8">
        <f t="shared" si="445"/>
        <v>0.75771278794324215</v>
      </c>
      <c r="BK341" s="8">
        <f t="shared" si="446"/>
        <v>0.15992359747794416</v>
      </c>
      <c r="BL341" s="8">
        <f t="shared" si="447"/>
        <v>7.6370332863457624E-2</v>
      </c>
      <c r="BM341" s="8">
        <f t="shared" si="448"/>
        <v>0.58264102419373143</v>
      </c>
      <c r="BN341" s="8">
        <f t="shared" si="449"/>
        <v>0.40475363970375977</v>
      </c>
    </row>
    <row r="342" spans="1:66" x14ac:dyDescent="0.25">
      <c r="A342" t="s">
        <v>136</v>
      </c>
      <c r="B342" t="s">
        <v>230</v>
      </c>
      <c r="C342" t="s">
        <v>406</v>
      </c>
      <c r="D342" t="s">
        <v>499</v>
      </c>
      <c r="E342">
        <f>VLOOKUP(A342,home!$A$2:$E$405,3,FALSE)</f>
        <v>1.3110999999999999</v>
      </c>
      <c r="F342">
        <f>VLOOKUP(B342,home!$B$2:$E$405,3,FALSE)</f>
        <v>0.76270000000000004</v>
      </c>
      <c r="G342">
        <f>VLOOKUP(C342,away!$B$2:$E$405,4,FALSE)</f>
        <v>1.0678000000000001</v>
      </c>
      <c r="H342">
        <f>VLOOKUP(A342,away!$A$2:$E$405,3,FALSE)</f>
        <v>0.93330000000000002</v>
      </c>
      <c r="I342">
        <f>VLOOKUP(C342,away!$B$2:$E$405,3,FALSE)</f>
        <v>1.0714999999999999</v>
      </c>
      <c r="J342">
        <f>VLOOKUP(B342,home!$B$2:$E$405,4,FALSE)</f>
        <v>0.53569999999999995</v>
      </c>
      <c r="K342" s="3">
        <f t="shared" si="394"/>
        <v>1.0677743407660001</v>
      </c>
      <c r="L342" s="3">
        <f t="shared" si="395"/>
        <v>0.53571657991499999</v>
      </c>
      <c r="M342" s="5">
        <f t="shared" si="396"/>
        <v>0.20119294204299826</v>
      </c>
      <c r="N342" s="5">
        <f t="shared" si="397"/>
        <v>0.21482866105673448</v>
      </c>
      <c r="O342" s="5">
        <f t="shared" si="398"/>
        <v>0.10778239481431182</v>
      </c>
      <c r="P342" s="5">
        <f t="shared" si="399"/>
        <v>0.11508727556903255</v>
      </c>
      <c r="Q342" s="5">
        <f t="shared" si="400"/>
        <v>0.11469426596874858</v>
      </c>
      <c r="R342" s="5">
        <f t="shared" si="401"/>
        <v>2.8870407962485682E-2</v>
      </c>
      <c r="S342" s="5">
        <f t="shared" si="402"/>
        <v>1.6458182955383874E-2</v>
      </c>
      <c r="T342" s="5">
        <f t="shared" si="403"/>
        <v>6.144361990063936E-2</v>
      </c>
      <c r="U342" s="5">
        <f t="shared" si="404"/>
        <v>3.0827080829788623E-2</v>
      </c>
      <c r="V342" s="5">
        <f t="shared" si="405"/>
        <v>1.0460536139632643E-3</v>
      </c>
      <c r="W342" s="5">
        <f t="shared" si="406"/>
        <v>4.08225314114736E-2</v>
      </c>
      <c r="X342" s="5">
        <f t="shared" si="407"/>
        <v>2.186930691122729E-2</v>
      </c>
      <c r="Y342" s="5">
        <f t="shared" si="408"/>
        <v>5.8578751517970786E-3</v>
      </c>
      <c r="Z342" s="5">
        <f t="shared" si="409"/>
        <v>5.1554520714712044E-3</v>
      </c>
      <c r="AA342" s="5">
        <f t="shared" si="410"/>
        <v>5.5048594369658749E-3</v>
      </c>
      <c r="AB342" s="5">
        <f t="shared" si="411"/>
        <v>2.9389738281578657E-3</v>
      </c>
      <c r="AC342" s="5">
        <f t="shared" si="412"/>
        <v>3.7398013104891809E-5</v>
      </c>
      <c r="AD342" s="5">
        <f t="shared" si="413"/>
        <v>1.0897312891571387E-2</v>
      </c>
      <c r="AE342" s="5">
        <f t="shared" si="414"/>
        <v>5.8378711925362618E-3</v>
      </c>
      <c r="AF342" s="5">
        <f t="shared" si="415"/>
        <v>1.5637221946249145E-3</v>
      </c>
      <c r="AG342" s="5">
        <f t="shared" si="416"/>
        <v>2.7923730201387907E-4</v>
      </c>
      <c r="AH342" s="5">
        <f t="shared" si="417"/>
        <v>6.9046528791106394E-4</v>
      </c>
      <c r="AI342" s="5">
        <f t="shared" si="418"/>
        <v>7.3726111762104269E-4</v>
      </c>
      <c r="AJ342" s="5">
        <f t="shared" si="419"/>
        <v>3.9361425192010666E-4</v>
      </c>
      <c r="AK342" s="5">
        <f t="shared" si="420"/>
        <v>1.4009706612003138E-4</v>
      </c>
      <c r="AL342" s="5">
        <f t="shared" si="421"/>
        <v>8.5570306716169703E-7</v>
      </c>
      <c r="AM342" s="5">
        <f t="shared" si="422"/>
        <v>2.3271742177836952E-3</v>
      </c>
      <c r="AN342" s="5">
        <f t="shared" si="423"/>
        <v>1.2467058128174465E-3</v>
      </c>
      <c r="AO342" s="5">
        <f t="shared" si="424"/>
        <v>3.3394048710135628E-4</v>
      </c>
      <c r="AP342" s="5">
        <f t="shared" si="425"/>
        <v>5.9632485215029255E-5</v>
      </c>
      <c r="AQ342" s="5">
        <f t="shared" si="426"/>
        <v>7.9865277578068178E-6</v>
      </c>
      <c r="AR342" s="5">
        <f t="shared" si="427"/>
        <v>7.3978740517948246E-5</v>
      </c>
      <c r="AS342" s="5">
        <f t="shared" si="428"/>
        <v>7.8992600887251149E-5</v>
      </c>
      <c r="AT342" s="5">
        <f t="shared" si="429"/>
        <v>4.2173136168888181E-5</v>
      </c>
      <c r="AU342" s="5">
        <f t="shared" si="430"/>
        <v>1.5010464223589777E-5</v>
      </c>
      <c r="AV342" s="5">
        <f t="shared" si="431"/>
        <v>4.0069471352338007E-6</v>
      </c>
      <c r="AW342" s="5">
        <f t="shared" si="432"/>
        <v>1.3596751359346281E-8</v>
      </c>
      <c r="AX342" s="5">
        <f t="shared" si="433"/>
        <v>4.1414948604026933E-4</v>
      </c>
      <c r="AY342" s="5">
        <f t="shared" si="434"/>
        <v>2.218667462350481E-4</v>
      </c>
      <c r="AZ342" s="5">
        <f t="shared" si="435"/>
        <v>5.9428847244954581E-5</v>
      </c>
      <c r="BA342" s="5">
        <f t="shared" si="436"/>
        <v>1.0612339598119348E-5</v>
      </c>
      <c r="BB342" s="5">
        <f t="shared" si="437"/>
        <v>1.4213015686002554E-6</v>
      </c>
      <c r="BC342" s="5">
        <f t="shared" si="438"/>
        <v>1.5228296307167083E-7</v>
      </c>
      <c r="BD342" s="5">
        <f t="shared" si="439"/>
        <v>6.6052729761157406E-6</v>
      </c>
      <c r="BE342" s="5">
        <f t="shared" si="440"/>
        <v>7.0529409976514592E-6</v>
      </c>
      <c r="BF342" s="5">
        <f t="shared" si="441"/>
        <v>3.7654747121143909E-6</v>
      </c>
      <c r="BG342" s="5">
        <f t="shared" si="442"/>
        <v>1.3402257594663294E-6</v>
      </c>
      <c r="BH342" s="5">
        <f t="shared" si="443"/>
        <v>3.5776466919794286E-7</v>
      </c>
      <c r="BI342" s="5">
        <f t="shared" si="444"/>
        <v>7.6402386760439931E-8</v>
      </c>
      <c r="BJ342" s="8">
        <f t="shared" si="445"/>
        <v>0.4827774745156922</v>
      </c>
      <c r="BK342" s="8">
        <f t="shared" si="446"/>
        <v>0.33404457464378501</v>
      </c>
      <c r="BL342" s="8">
        <f t="shared" si="447"/>
        <v>0.17811851456571631</v>
      </c>
      <c r="BM342" s="8">
        <f t="shared" si="448"/>
        <v>0.21741821523286972</v>
      </c>
      <c r="BN342" s="8">
        <f t="shared" si="449"/>
        <v>0.78245594741431124</v>
      </c>
    </row>
    <row r="343" spans="1:66" x14ac:dyDescent="0.25">
      <c r="A343" t="s">
        <v>136</v>
      </c>
      <c r="B343" t="s">
        <v>150</v>
      </c>
      <c r="C343" t="s">
        <v>147</v>
      </c>
      <c r="D343" t="s">
        <v>499</v>
      </c>
      <c r="E343">
        <f>VLOOKUP(A343,home!$A$2:$E$405,3,FALSE)</f>
        <v>1.3110999999999999</v>
      </c>
      <c r="F343">
        <f>VLOOKUP(B343,home!$B$2:$E$405,3,FALSE)</f>
        <v>0.38140000000000002</v>
      </c>
      <c r="G343">
        <f>VLOOKUP(C343,away!$B$2:$E$405,4,FALSE)</f>
        <v>1.0678000000000001</v>
      </c>
      <c r="H343">
        <f>VLOOKUP(A343,away!$A$2:$E$405,3,FALSE)</f>
        <v>0.93330000000000002</v>
      </c>
      <c r="I343">
        <f>VLOOKUP(C343,away!$B$2:$E$405,3,FALSE)</f>
        <v>1.5001</v>
      </c>
      <c r="J343">
        <f>VLOOKUP(B343,home!$B$2:$E$405,4,FALSE)</f>
        <v>1.8751</v>
      </c>
      <c r="K343" s="3">
        <f t="shared" si="394"/>
        <v>0.53395717001200005</v>
      </c>
      <c r="L343" s="3">
        <f t="shared" si="395"/>
        <v>2.6252212480829997</v>
      </c>
      <c r="M343" s="5">
        <f t="shared" si="396"/>
        <v>4.2460611624231773E-2</v>
      </c>
      <c r="N343" s="5">
        <f t="shared" si="397"/>
        <v>2.2672148019853428E-2</v>
      </c>
      <c r="O343" s="5">
        <f t="shared" si="398"/>
        <v>0.11146849984253325</v>
      </c>
      <c r="P343" s="5">
        <f t="shared" si="399"/>
        <v>5.9519404721402124E-2</v>
      </c>
      <c r="Q343" s="5">
        <f t="shared" si="400"/>
        <v>6.0529779973870542E-3</v>
      </c>
      <c r="R343" s="5">
        <f t="shared" si="401"/>
        <v>0.14631473713927742</v>
      </c>
      <c r="S343" s="5">
        <f t="shared" si="402"/>
        <v>2.0857916330439586E-2</v>
      </c>
      <c r="T343" s="5">
        <f t="shared" si="403"/>
        <v>1.5890406452919378E-2</v>
      </c>
      <c r="U343" s="5">
        <f t="shared" si="404"/>
        <v>7.8125802973938258E-2</v>
      </c>
      <c r="V343" s="5">
        <f t="shared" si="405"/>
        <v>3.2486336976730247E-3</v>
      </c>
      <c r="W343" s="5">
        <f t="shared" si="406"/>
        <v>1.0773436672098984E-3</v>
      </c>
      <c r="X343" s="5">
        <f t="shared" si="407"/>
        <v>2.828265486647085E-3</v>
      </c>
      <c r="Y343" s="5">
        <f t="shared" si="408"/>
        <v>3.7124113253828674E-3</v>
      </c>
      <c r="Z343" s="5">
        <f t="shared" si="409"/>
        <v>0.12803618561523664</v>
      </c>
      <c r="AA343" s="5">
        <f t="shared" si="410"/>
        <v>6.83658393302429E-2</v>
      </c>
      <c r="AB343" s="5">
        <f t="shared" si="411"/>
        <v>1.8252215047135797E-2</v>
      </c>
      <c r="AC343" s="5">
        <f t="shared" si="412"/>
        <v>2.8461192686435452E-4</v>
      </c>
      <c r="AD343" s="5">
        <f t="shared" si="413"/>
        <v>1.438138439184368E-4</v>
      </c>
      <c r="AE343" s="5">
        <f t="shared" si="414"/>
        <v>3.7754315882317232E-4</v>
      </c>
      <c r="AF343" s="5">
        <f t="shared" si="415"/>
        <v>4.9556716130548344E-4</v>
      </c>
      <c r="AG343" s="5">
        <f t="shared" si="416"/>
        <v>4.3365781390377684E-4</v>
      </c>
      <c r="AH343" s="5">
        <f t="shared" si="417"/>
        <v>8.4030828750154524E-2</v>
      </c>
      <c r="AI343" s="5">
        <f t="shared" si="418"/>
        <v>4.4868863513195523E-2</v>
      </c>
      <c r="AJ343" s="5">
        <f t="shared" si="419"/>
        <v>1.1979025691580285E-2</v>
      </c>
      <c r="AK343" s="5">
        <f t="shared" si="420"/>
        <v>2.1320955525924168E-3</v>
      </c>
      <c r="AL343" s="5">
        <f t="shared" si="421"/>
        <v>1.5958255725087301E-5</v>
      </c>
      <c r="AM343" s="5">
        <f t="shared" si="422"/>
        <v>1.5358086621447205E-5</v>
      </c>
      <c r="AN343" s="5">
        <f t="shared" si="423"/>
        <v>4.0318375328522449E-5</v>
      </c>
      <c r="AO343" s="5">
        <f t="shared" si="424"/>
        <v>5.2922327800311281E-5</v>
      </c>
      <c r="AP343" s="5">
        <f t="shared" si="425"/>
        <v>4.6310939813130268E-5</v>
      </c>
      <c r="AQ343" s="5">
        <f t="shared" si="426"/>
        <v>3.0394115804030628E-5</v>
      </c>
      <c r="AR343" s="5">
        <f t="shared" si="427"/>
        <v>4.4119903425785895E-2</v>
      </c>
      <c r="AS343" s="5">
        <f t="shared" si="428"/>
        <v>2.3558138774435383E-2</v>
      </c>
      <c r="AT343" s="5">
        <f t="shared" si="429"/>
        <v>6.2895185553737427E-3</v>
      </c>
      <c r="AU343" s="5">
        <f t="shared" si="430"/>
        <v>1.1194445095217755E-3</v>
      </c>
      <c r="AV343" s="5">
        <f t="shared" si="431"/>
        <v>1.4943385557242964E-4</v>
      </c>
      <c r="AW343" s="5">
        <f t="shared" si="432"/>
        <v>6.2137711269059271E-7</v>
      </c>
      <c r="AX343" s="5">
        <f t="shared" si="433"/>
        <v>1.3667600781978506E-6</v>
      </c>
      <c r="AY343" s="5">
        <f t="shared" si="434"/>
        <v>3.5880475983165797E-6</v>
      </c>
      <c r="AZ343" s="5">
        <f t="shared" si="435"/>
        <v>4.7097093971169313E-6</v>
      </c>
      <c r="BA343" s="5">
        <f t="shared" si="436"/>
        <v>4.1213430605358472E-6</v>
      </c>
      <c r="BB343" s="5">
        <f t="shared" si="437"/>
        <v>2.7048593432895317E-6</v>
      </c>
      <c r="BC343" s="5">
        <f t="shared" si="438"/>
        <v>1.4201708442159014E-6</v>
      </c>
      <c r="BD343" s="5">
        <f t="shared" si="439"/>
        <v>1.9304084656123845E-2</v>
      </c>
      <c r="BE343" s="5">
        <f t="shared" si="440"/>
        <v>1.0307554412655962E-2</v>
      </c>
      <c r="BF343" s="5">
        <f t="shared" si="441"/>
        <v>2.7518962919632407E-3</v>
      </c>
      <c r="BG343" s="5">
        <f t="shared" si="442"/>
        <v>4.8979825207440286E-4</v>
      </c>
      <c r="BH343" s="5">
        <f t="shared" si="443"/>
        <v>6.5382822138618081E-5</v>
      </c>
      <c r="BI343" s="5">
        <f t="shared" si="444"/>
        <v>6.9823253353068937E-6</v>
      </c>
      <c r="BJ343" s="8">
        <f t="shared" si="445"/>
        <v>5.3887349663039694E-2</v>
      </c>
      <c r="BK343" s="8">
        <f t="shared" si="446"/>
        <v>0.12639072460393425</v>
      </c>
      <c r="BL343" s="8">
        <f t="shared" si="447"/>
        <v>0.673700045721631</v>
      </c>
      <c r="BM343" s="8">
        <f t="shared" si="448"/>
        <v>0.59352295958867085</v>
      </c>
      <c r="BN343" s="8">
        <f t="shared" si="449"/>
        <v>0.38848837934468505</v>
      </c>
    </row>
    <row r="344" spans="1:66" x14ac:dyDescent="0.25">
      <c r="A344" t="s">
        <v>421</v>
      </c>
      <c r="B344" t="s">
        <v>428</v>
      </c>
      <c r="C344" t="s">
        <v>493</v>
      </c>
      <c r="D344" t="s">
        <v>499</v>
      </c>
      <c r="E344">
        <f>VLOOKUP(A344,home!$A$2:$E$405,3,FALSE)</f>
        <v>1.8261000000000001</v>
      </c>
      <c r="F344">
        <f>VLOOKUP(B344,home!$B$2:$E$405,3,FALSE)</f>
        <v>0.54759999999999998</v>
      </c>
      <c r="G344">
        <f>VLOOKUP(C344,away!$B$2:$E$405,4,FALSE)</f>
        <v>1.369</v>
      </c>
      <c r="H344">
        <f>VLOOKUP(A344,away!$A$2:$E$405,3,FALSE)</f>
        <v>1.1521999999999999</v>
      </c>
      <c r="I344">
        <f>VLOOKUP(C344,away!$B$2:$E$405,3,FALSE)</f>
        <v>0.434</v>
      </c>
      <c r="J344">
        <f>VLOOKUP(B344,home!$B$2:$E$405,4,FALSE)</f>
        <v>1.5187999999999999</v>
      </c>
      <c r="K344" s="3">
        <f t="shared" si="394"/>
        <v>1.36896216084</v>
      </c>
      <c r="L344" s="3">
        <f t="shared" si="395"/>
        <v>0.75948323023999986</v>
      </c>
      <c r="M344" s="5">
        <f t="shared" si="396"/>
        <v>0.11902218304742034</v>
      </c>
      <c r="N344" s="5">
        <f t="shared" si="397"/>
        <v>0.16293686489249057</v>
      </c>
      <c r="O344" s="5">
        <f t="shared" si="398"/>
        <v>9.0395352051071354E-2</v>
      </c>
      <c r="P344" s="5">
        <f t="shared" si="399"/>
        <v>0.12374781647372717</v>
      </c>
      <c r="Q344" s="5">
        <f t="shared" si="400"/>
        <v>0.11152720132185953</v>
      </c>
      <c r="R344" s="5">
        <f t="shared" si="401"/>
        <v>3.4326876987214823E-2</v>
      </c>
      <c r="S344" s="5">
        <f t="shared" si="402"/>
        <v>3.216526888083146E-2</v>
      </c>
      <c r="T344" s="5">
        <f t="shared" si="403"/>
        <v>8.4703039119552667E-2</v>
      </c>
      <c r="U344" s="5">
        <f t="shared" si="404"/>
        <v>4.699219569530648E-2</v>
      </c>
      <c r="V344" s="5">
        <f t="shared" si="405"/>
        <v>3.7158169346440915E-3</v>
      </c>
      <c r="W344" s="5">
        <f t="shared" si="406"/>
        <v>5.089217283800352E-2</v>
      </c>
      <c r="X344" s="5">
        <f t="shared" si="407"/>
        <v>3.8651751820939294E-2</v>
      </c>
      <c r="Y344" s="5">
        <f t="shared" si="408"/>
        <v>1.4677678663700884E-2</v>
      </c>
      <c r="Z344" s="5">
        <f t="shared" si="409"/>
        <v>8.6902291394336788E-3</v>
      </c>
      <c r="AA344" s="5">
        <f t="shared" si="410"/>
        <v>1.1896594860913863E-2</v>
      </c>
      <c r="AB344" s="5">
        <f t="shared" si="411"/>
        <v>8.1429941037173426E-3</v>
      </c>
      <c r="AC344" s="5">
        <f t="shared" si="412"/>
        <v>2.4145931261774923E-4</v>
      </c>
      <c r="AD344" s="5">
        <f t="shared" si="413"/>
        <v>1.741736472453902E-2</v>
      </c>
      <c r="AE344" s="5">
        <f t="shared" si="414"/>
        <v>1.3228196423261122E-2</v>
      </c>
      <c r="AF344" s="5">
        <f t="shared" si="415"/>
        <v>5.0232966748937832E-3</v>
      </c>
      <c r="AG344" s="5">
        <f t="shared" si="416"/>
        <v>1.2717031950340608E-3</v>
      </c>
      <c r="AH344" s="5">
        <f t="shared" si="417"/>
        <v>1.650020824585716E-3</v>
      </c>
      <c r="AI344" s="5">
        <f t="shared" si="418"/>
        <v>2.2588160734558606E-3</v>
      </c>
      <c r="AJ344" s="5">
        <f t="shared" si="419"/>
        <v>1.5461168664291298E-3</v>
      </c>
      <c r="AK344" s="5">
        <f t="shared" si="420"/>
        <v>7.0552516212599723E-4</v>
      </c>
      <c r="AL344" s="5">
        <f t="shared" si="421"/>
        <v>1.0041846633509926E-5</v>
      </c>
      <c r="AM344" s="5">
        <f t="shared" si="422"/>
        <v>4.7687426498886579E-3</v>
      </c>
      <c r="AN344" s="5">
        <f t="shared" si="423"/>
        <v>3.6217800719206949E-3</v>
      </c>
      <c r="AO344" s="5">
        <f t="shared" si="424"/>
        <v>1.3753406141205939E-3</v>
      </c>
      <c r="AP344" s="5">
        <f t="shared" si="425"/>
        <v>3.4818271076419137E-4</v>
      </c>
      <c r="AQ344" s="5">
        <f t="shared" si="426"/>
        <v>6.6109732471226901E-5</v>
      </c>
      <c r="AR344" s="5">
        <f t="shared" si="427"/>
        <v>2.5063262916392564E-4</v>
      </c>
      <c r="AS344" s="5">
        <f t="shared" si="428"/>
        <v>3.4310658559725805E-4</v>
      </c>
      <c r="AT344" s="5">
        <f t="shared" si="429"/>
        <v>2.3484996640882845E-4</v>
      </c>
      <c r="AU344" s="5">
        <f t="shared" si="430"/>
        <v>1.0716690582941043E-4</v>
      </c>
      <c r="AV344" s="5">
        <f t="shared" si="431"/>
        <v>3.6676859743691637E-5</v>
      </c>
      <c r="AW344" s="5">
        <f t="shared" si="432"/>
        <v>2.900151706654285E-7</v>
      </c>
      <c r="AX344" s="5">
        <f t="shared" si="433"/>
        <v>1.0880380404135748E-3</v>
      </c>
      <c r="AY344" s="5">
        <f t="shared" si="434"/>
        <v>8.2634664555730124E-4</v>
      </c>
      <c r="AZ344" s="5">
        <f t="shared" si="435"/>
        <v>3.1379820983292361E-4</v>
      </c>
      <c r="BA344" s="5">
        <f t="shared" si="436"/>
        <v>7.9441492682479396E-5</v>
      </c>
      <c r="BB344" s="5">
        <f t="shared" si="437"/>
        <v>1.5083620369394189E-5</v>
      </c>
      <c r="BC344" s="5">
        <f t="shared" si="438"/>
        <v>2.2911513443722725E-6</v>
      </c>
      <c r="BD344" s="5">
        <f t="shared" si="439"/>
        <v>3.1725213133493688E-5</v>
      </c>
      <c r="BE344" s="5">
        <f t="shared" si="440"/>
        <v>4.3430616324337068E-5</v>
      </c>
      <c r="BF344" s="5">
        <f t="shared" si="441"/>
        <v>2.9727435184988735E-5</v>
      </c>
      <c r="BG344" s="5">
        <f t="shared" si="442"/>
        <v>1.3565244635691077E-5</v>
      </c>
      <c r="BH344" s="5">
        <f t="shared" si="443"/>
        <v>4.6425766521997209E-6</v>
      </c>
      <c r="BI344" s="5">
        <f t="shared" si="444"/>
        <v>1.2711023531321305E-6</v>
      </c>
      <c r="BJ344" s="8">
        <f t="shared" si="445"/>
        <v>0.51283442461363993</v>
      </c>
      <c r="BK344" s="8">
        <f t="shared" si="446"/>
        <v>0.2797289331414316</v>
      </c>
      <c r="BL344" s="8">
        <f t="shared" si="447"/>
        <v>0.19901128775984744</v>
      </c>
      <c r="BM344" s="8">
        <f t="shared" si="448"/>
        <v>0.35748252325018226</v>
      </c>
      <c r="BN344" s="8">
        <f t="shared" si="449"/>
        <v>0.6419562947737838</v>
      </c>
    </row>
    <row r="345" spans="1:66" x14ac:dyDescent="0.25">
      <c r="A345" t="s">
        <v>22</v>
      </c>
      <c r="B345" t="s">
        <v>244</v>
      </c>
      <c r="C345" t="s">
        <v>153</v>
      </c>
      <c r="D345" t="s">
        <v>499</v>
      </c>
      <c r="E345">
        <f>VLOOKUP(A345,home!$A$2:$E$405,3,FALSE)</f>
        <v>1.4857</v>
      </c>
      <c r="F345">
        <f>VLOOKUP(B345,home!$B$2:$E$405,3,FALSE)</f>
        <v>0.16830000000000001</v>
      </c>
      <c r="G345">
        <f>VLOOKUP(C345,away!$B$2:$E$405,4,FALSE)</f>
        <v>0.67310000000000003</v>
      </c>
      <c r="H345">
        <f>VLOOKUP(A345,away!$A$2:$E$405,3,FALSE)</f>
        <v>1.0857000000000001</v>
      </c>
      <c r="I345">
        <f>VLOOKUP(C345,away!$B$2:$E$405,3,FALSE)</f>
        <v>0.46050000000000002</v>
      </c>
      <c r="J345">
        <f>VLOOKUP(B345,home!$B$2:$E$405,4,FALSE)</f>
        <v>0.92110000000000003</v>
      </c>
      <c r="K345" s="3">
        <f t="shared" si="394"/>
        <v>0.16830415196100001</v>
      </c>
      <c r="L345" s="3">
        <f t="shared" si="395"/>
        <v>0.46051762333500007</v>
      </c>
      <c r="M345" s="5">
        <f t="shared" si="396"/>
        <v>0.53321968364477268</v>
      </c>
      <c r="N345" s="5">
        <f t="shared" si="397"/>
        <v>8.9743086664746174E-2</v>
      </c>
      <c r="O345" s="5">
        <f t="shared" si="398"/>
        <v>0.24555706142753134</v>
      </c>
      <c r="P345" s="5">
        <f t="shared" si="399"/>
        <v>4.1328272981595846E-2</v>
      </c>
      <c r="Q345" s="5">
        <f t="shared" si="400"/>
        <v>7.5520670477363157E-3</v>
      </c>
      <c r="R345" s="5">
        <f t="shared" si="401"/>
        <v>5.6541677160866659E-2</v>
      </c>
      <c r="S345" s="5">
        <f t="shared" si="402"/>
        <v>8.0080790339839554E-4</v>
      </c>
      <c r="T345" s="5">
        <f t="shared" si="403"/>
        <v>3.4778599680900988E-3</v>
      </c>
      <c r="U345" s="5">
        <f t="shared" si="404"/>
        <v>9.516199025012306E-3</v>
      </c>
      <c r="V345" s="5">
        <f t="shared" si="405"/>
        <v>6.8964711820179942E-6</v>
      </c>
      <c r="W345" s="5">
        <f t="shared" si="406"/>
        <v>4.2368141334062472E-4</v>
      </c>
      <c r="X345" s="5">
        <f t="shared" si="407"/>
        <v>1.9511275752283829E-4</v>
      </c>
      <c r="Y345" s="5">
        <f t="shared" si="408"/>
        <v>4.492643168837781E-5</v>
      </c>
      <c r="Z345" s="5">
        <f t="shared" si="409"/>
        <v>8.6794795951657226E-3</v>
      </c>
      <c r="AA345" s="5">
        <f t="shared" si="410"/>
        <v>1.4607924527271707E-3</v>
      </c>
      <c r="AB345" s="5">
        <f t="shared" si="411"/>
        <v>1.2292871747363781E-4</v>
      </c>
      <c r="AC345" s="5">
        <f t="shared" si="412"/>
        <v>3.3407811588078306E-8</v>
      </c>
      <c r="AD345" s="5">
        <f t="shared" si="413"/>
        <v>1.7826835243482937E-5</v>
      </c>
      <c r="AE345" s="5">
        <f t="shared" si="414"/>
        <v>8.2095717979133787E-6</v>
      </c>
      <c r="AF345" s="5">
        <f t="shared" si="415"/>
        <v>1.8903262464865559E-6</v>
      </c>
      <c r="AG345" s="5">
        <f t="shared" si="416"/>
        <v>2.9017618345325341E-7</v>
      </c>
      <c r="AH345" s="5">
        <f t="shared" si="417"/>
        <v>9.9926332873758687E-4</v>
      </c>
      <c r="AI345" s="5">
        <f t="shared" si="418"/>
        <v>1.6818016712890553E-4</v>
      </c>
      <c r="AJ345" s="5">
        <f t="shared" si="419"/>
        <v>1.4152710202644845E-5</v>
      </c>
      <c r="AK345" s="5">
        <f t="shared" si="420"/>
        <v>7.939866295353113E-7</v>
      </c>
      <c r="AL345" s="5">
        <f t="shared" si="421"/>
        <v>1.0357360760520068E-10</v>
      </c>
      <c r="AM345" s="5">
        <f t="shared" si="422"/>
        <v>6.0006607756057314E-7</v>
      </c>
      <c r="AN345" s="5">
        <f t="shared" si="423"/>
        <v>2.7634100388215097E-7</v>
      </c>
      <c r="AO345" s="5">
        <f t="shared" si="424"/>
        <v>6.3629951168908073E-8</v>
      </c>
      <c r="AP345" s="5">
        <f t="shared" si="425"/>
        <v>9.7675712950758856E-9</v>
      </c>
      <c r="AQ345" s="5">
        <f t="shared" si="426"/>
        <v>1.1245346796408789E-9</v>
      </c>
      <c r="AR345" s="5">
        <f t="shared" si="427"/>
        <v>9.2035674647210895E-5</v>
      </c>
      <c r="AS345" s="5">
        <f t="shared" si="428"/>
        <v>1.548998617165734E-5</v>
      </c>
      <c r="AT345" s="5">
        <f t="shared" si="429"/>
        <v>1.3035144932542027E-6</v>
      </c>
      <c r="AU345" s="5">
        <f t="shared" si="430"/>
        <v>7.3128967118673768E-8</v>
      </c>
      <c r="AV345" s="5">
        <f t="shared" si="431"/>
        <v>3.0769771986730602E-9</v>
      </c>
      <c r="AW345" s="5">
        <f t="shared" si="432"/>
        <v>2.2299118085487673E-13</v>
      </c>
      <c r="AX345" s="5">
        <f t="shared" si="433"/>
        <v>1.683226871739931E-8</v>
      </c>
      <c r="AY345" s="5">
        <f t="shared" si="434"/>
        <v>7.751556385072801E-9</v>
      </c>
      <c r="AZ345" s="5">
        <f t="shared" si="435"/>
        <v>1.7848641618004849E-9</v>
      </c>
      <c r="BA345" s="5">
        <f t="shared" si="436"/>
        <v>2.7398713392272542E-10</v>
      </c>
      <c r="BB345" s="5">
        <f t="shared" si="437"/>
        <v>3.1543975934615472E-11</v>
      </c>
      <c r="BC345" s="5">
        <f t="shared" si="438"/>
        <v>2.9053113655891119E-12</v>
      </c>
      <c r="BD345" s="5">
        <f t="shared" si="439"/>
        <v>7.0640083584278089E-6</v>
      </c>
      <c r="BE345" s="5">
        <f t="shared" si="440"/>
        <v>1.1889019362106082E-6</v>
      </c>
      <c r="BF345" s="5">
        <f t="shared" si="441"/>
        <v>1.0004856606935866E-7</v>
      </c>
      <c r="BG345" s="5">
        <f t="shared" si="442"/>
        <v>5.6128630224058319E-9</v>
      </c>
      <c r="BH345" s="5">
        <f t="shared" si="443"/>
        <v>2.3616703776481718E-10</v>
      </c>
      <c r="BI345" s="5">
        <f t="shared" si="444"/>
        <v>7.9495786024298105E-12</v>
      </c>
      <c r="BJ345" s="8">
        <f t="shared" si="445"/>
        <v>0.10146592879886003</v>
      </c>
      <c r="BK345" s="8">
        <f t="shared" si="446"/>
        <v>0.57535570226389054</v>
      </c>
      <c r="BL345" s="8">
        <f t="shared" si="447"/>
        <v>0.31449831317340654</v>
      </c>
      <c r="BM345" s="8">
        <f t="shared" si="448"/>
        <v>2.6057567152740439E-2</v>
      </c>
      <c r="BN345" s="8">
        <f t="shared" si="449"/>
        <v>0.973941848927249</v>
      </c>
    </row>
    <row r="346" spans="1:66" x14ac:dyDescent="0.25">
      <c r="A346" t="s">
        <v>22</v>
      </c>
      <c r="B346" t="s">
        <v>26</v>
      </c>
      <c r="C346" t="s">
        <v>235</v>
      </c>
      <c r="D346" t="s">
        <v>499</v>
      </c>
      <c r="E346">
        <f>VLOOKUP(A346,home!$A$2:$E$405,3,FALSE)</f>
        <v>1.4857</v>
      </c>
      <c r="F346">
        <f>VLOOKUP(B346,home!$B$2:$E$405,3,FALSE)</f>
        <v>1.3462000000000001</v>
      </c>
      <c r="G346">
        <f>VLOOKUP(C346,away!$B$2:$E$405,4,FALSE)</f>
        <v>0.50480000000000003</v>
      </c>
      <c r="H346">
        <f>VLOOKUP(A346,away!$A$2:$E$405,3,FALSE)</f>
        <v>1.0857000000000001</v>
      </c>
      <c r="I346">
        <f>VLOOKUP(C346,away!$B$2:$E$405,3,FALSE)</f>
        <v>2.0724</v>
      </c>
      <c r="J346">
        <f>VLOOKUP(B346,home!$B$2:$E$405,4,FALSE)</f>
        <v>1.6119000000000001</v>
      </c>
      <c r="K346" s="3">
        <f t="shared" si="394"/>
        <v>1.0096249068320002</v>
      </c>
      <c r="L346" s="3">
        <f t="shared" si="395"/>
        <v>3.6267825436920011</v>
      </c>
      <c r="M346" s="5">
        <f t="shared" si="396"/>
        <v>9.6924557818999779E-3</v>
      </c>
      <c r="N346" s="5">
        <f t="shared" si="397"/>
        <v>9.7857447657740456E-3</v>
      </c>
      <c r="O346" s="5">
        <f t="shared" si="398"/>
        <v>3.5152429435301447E-2</v>
      </c>
      <c r="P346" s="5">
        <f t="shared" si="399"/>
        <v>3.5490768293534682E-2</v>
      </c>
      <c r="Q346" s="5">
        <f t="shared" si="400"/>
        <v>4.9399658237131777E-3</v>
      </c>
      <c r="R346" s="5">
        <f t="shared" si="401"/>
        <v>6.3745108722158092E-2</v>
      </c>
      <c r="S346" s="5">
        <f t="shared" si="402"/>
        <v>3.2489047729719257E-2</v>
      </c>
      <c r="T346" s="5">
        <f t="shared" si="403"/>
        <v>1.7916181815878032E-2</v>
      </c>
      <c r="U346" s="5">
        <f t="shared" si="404"/>
        <v>6.435864945460458E-2</v>
      </c>
      <c r="V346" s="5">
        <f t="shared" si="405"/>
        <v>1.3218313420472874E-2</v>
      </c>
      <c r="W346" s="5">
        <f t="shared" si="406"/>
        <v>1.6625041781732279E-3</v>
      </c>
      <c r="X346" s="5">
        <f t="shared" si="407"/>
        <v>6.0295411322136795E-3</v>
      </c>
      <c r="Y346" s="5">
        <f t="shared" si="408"/>
        <v>1.0933917262392741E-2</v>
      </c>
      <c r="Z346" s="5">
        <f t="shared" si="409"/>
        <v>7.7063215853090561E-2</v>
      </c>
      <c r="AA346" s="5">
        <f t="shared" si="410"/>
        <v>7.7804942125850873E-2</v>
      </c>
      <c r="AB346" s="5">
        <f t="shared" si="411"/>
        <v>3.9276903722440679E-2</v>
      </c>
      <c r="AC346" s="5">
        <f t="shared" si="412"/>
        <v>3.0250853691885576E-3</v>
      </c>
      <c r="AD346" s="5">
        <f t="shared" si="413"/>
        <v>4.1962640649898897E-4</v>
      </c>
      <c r="AE346" s="5">
        <f t="shared" si="414"/>
        <v>1.5218937259627368E-3</v>
      </c>
      <c r="AF346" s="5">
        <f t="shared" si="415"/>
        <v>2.7597887993380168E-3</v>
      </c>
      <c r="AG346" s="5">
        <f t="shared" si="416"/>
        <v>3.3363846139052751E-3</v>
      </c>
      <c r="AH346" s="5">
        <f t="shared" si="417"/>
        <v>6.9872881504189396E-2</v>
      </c>
      <c r="AI346" s="5">
        <f t="shared" si="418"/>
        <v>7.0545401478750602E-2</v>
      </c>
      <c r="AJ346" s="5">
        <f t="shared" si="419"/>
        <v>3.5612197197704809E-2</v>
      </c>
      <c r="AK346" s="5">
        <f t="shared" si="420"/>
        <v>1.1984987092605183E-2</v>
      </c>
      <c r="AL346" s="5">
        <f t="shared" si="421"/>
        <v>4.430769923408907E-4</v>
      </c>
      <c r="AM346" s="5">
        <f t="shared" si="422"/>
        <v>8.4733054313157789E-5</v>
      </c>
      <c r="AN346" s="5">
        <f t="shared" si="423"/>
        <v>3.0730836225666689E-4</v>
      </c>
      <c r="AO346" s="5">
        <f t="shared" si="424"/>
        <v>5.5727030188152879E-4</v>
      </c>
      <c r="AP346" s="5">
        <f t="shared" si="425"/>
        <v>6.736994009939667E-4</v>
      </c>
      <c r="AQ346" s="5">
        <f t="shared" si="426"/>
        <v>6.1084030680516913E-4</v>
      </c>
      <c r="AR346" s="5">
        <f t="shared" si="427"/>
        <v>5.0682749383370751E-2</v>
      </c>
      <c r="AS346" s="5">
        <f t="shared" si="428"/>
        <v>5.117056612417531E-2</v>
      </c>
      <c r="AT346" s="5">
        <f t="shared" si="429"/>
        <v>2.58315390278306E-2</v>
      </c>
      <c r="AU346" s="5">
        <f t="shared" si="430"/>
        <v>8.6933883947668857E-3</v>
      </c>
      <c r="AV346" s="5">
        <f t="shared" si="431"/>
        <v>2.1942653620302265E-3</v>
      </c>
      <c r="AW346" s="5">
        <f t="shared" si="432"/>
        <v>4.5066960740780068E-5</v>
      </c>
      <c r="AX346" s="5">
        <f t="shared" si="433"/>
        <v>1.4258100344418785E-5</v>
      </c>
      <c r="AY346" s="5">
        <f t="shared" si="434"/>
        <v>5.1711029435346962E-5</v>
      </c>
      <c r="AZ346" s="5">
        <f t="shared" si="435"/>
        <v>9.3772329436229824E-5</v>
      </c>
      <c r="BA346" s="5">
        <f t="shared" si="436"/>
        <v>1.1336394916021796E-4</v>
      </c>
      <c r="BB346" s="5">
        <f t="shared" si="437"/>
        <v>1.0278659797456651E-4</v>
      </c>
      <c r="BC346" s="5">
        <f t="shared" si="438"/>
        <v>7.4556927851929087E-5</v>
      </c>
      <c r="BD346" s="5">
        <f t="shared" si="439"/>
        <v>3.0635885121654268E-2</v>
      </c>
      <c r="BE346" s="5">
        <f t="shared" si="440"/>
        <v>3.0930752661666051E-2</v>
      </c>
      <c r="BF346" s="5">
        <f t="shared" si="441"/>
        <v>1.5614229137139115E-2</v>
      </c>
      <c r="BG346" s="5">
        <f t="shared" si="442"/>
        <v>5.2548382126125287E-3</v>
      </c>
      <c r="BH346" s="5">
        <f t="shared" si="443"/>
        <v>1.3263538852065393E-3</v>
      </c>
      <c r="BI346" s="5">
        <f t="shared" si="444"/>
        <v>2.6782398355558283E-4</v>
      </c>
      <c r="BJ346" s="8">
        <f t="shared" si="445"/>
        <v>6.198984888430311E-2</v>
      </c>
      <c r="BK346" s="8">
        <f t="shared" si="446"/>
        <v>9.4410458616591586E-2</v>
      </c>
      <c r="BL346" s="8">
        <f t="shared" si="447"/>
        <v>0.69095589202761365</v>
      </c>
      <c r="BM346" s="8">
        <f t="shared" si="448"/>
        <v>0.76560629849052275</v>
      </c>
      <c r="BN346" s="8">
        <f t="shared" si="449"/>
        <v>0.15880647282238142</v>
      </c>
    </row>
    <row r="347" spans="1:66" x14ac:dyDescent="0.25">
      <c r="A347" t="s">
        <v>22</v>
      </c>
      <c r="B347" t="s">
        <v>240</v>
      </c>
      <c r="C347" t="s">
        <v>236</v>
      </c>
      <c r="D347" t="s">
        <v>499</v>
      </c>
      <c r="E347">
        <f>VLOOKUP(A347,home!$A$2:$E$405,3,FALSE)</f>
        <v>1.4857</v>
      </c>
      <c r="F347">
        <f>VLOOKUP(B347,home!$B$2:$E$405,3,FALSE)</f>
        <v>1.5705</v>
      </c>
      <c r="G347">
        <f>VLOOKUP(C347,away!$B$2:$E$405,4,FALSE)</f>
        <v>1.0096000000000001</v>
      </c>
      <c r="H347">
        <f>VLOOKUP(A347,away!$A$2:$E$405,3,FALSE)</f>
        <v>1.0857000000000001</v>
      </c>
      <c r="I347">
        <f>VLOOKUP(C347,away!$B$2:$E$405,3,FALSE)</f>
        <v>1.6119000000000001</v>
      </c>
      <c r="J347">
        <f>VLOOKUP(B347,home!$B$2:$E$405,4,FALSE)</f>
        <v>2.1492</v>
      </c>
      <c r="K347" s="3">
        <f t="shared" si="394"/>
        <v>2.3556914517600003</v>
      </c>
      <c r="L347" s="3">
        <f t="shared" si="395"/>
        <v>3.7611856026360009</v>
      </c>
      <c r="M347" s="5">
        <f t="shared" si="396"/>
        <v>2.2053323531353417E-3</v>
      </c>
      <c r="N347" s="5">
        <f t="shared" si="397"/>
        <v>5.1950825725706898E-3</v>
      </c>
      <c r="O347" s="5">
        <f t="shared" si="398"/>
        <v>8.2946642956400179E-3</v>
      </c>
      <c r="P347" s="5">
        <f t="shared" si="399"/>
        <v>1.9539669776458071E-2</v>
      </c>
      <c r="Q347" s="5">
        <f t="shared" si="400"/>
        <v>6.1190058036960648E-3</v>
      </c>
      <c r="R347" s="5">
        <f t="shared" si="401"/>
        <v>1.5598885963730066E-2</v>
      </c>
      <c r="S347" s="5">
        <f t="shared" si="402"/>
        <v>4.3281310233151779E-2</v>
      </c>
      <c r="T347" s="5">
        <f t="shared" si="403"/>
        <v>2.3014716531307766E-2</v>
      </c>
      <c r="U347" s="5">
        <f t="shared" si="404"/>
        <v>3.6746162321737968E-2</v>
      </c>
      <c r="V347" s="5">
        <f t="shared" si="405"/>
        <v>4.2608972457440789E-2</v>
      </c>
      <c r="W347" s="5">
        <f t="shared" si="406"/>
        <v>4.8048298883455508E-3</v>
      </c>
      <c r="X347" s="5">
        <f t="shared" si="407"/>
        <v>1.8071856999160425E-2</v>
      </c>
      <c r="Y347" s="5">
        <f t="shared" si="408"/>
        <v>3.3985804179069427E-2</v>
      </c>
      <c r="Z347" s="5">
        <f t="shared" si="409"/>
        <v>1.9556768434647442E-2</v>
      </c>
      <c r="AA347" s="5">
        <f t="shared" si="410"/>
        <v>4.6069712225548773E-2</v>
      </c>
      <c r="AB347" s="5">
        <f t="shared" si="411"/>
        <v>5.4263013637384228E-2</v>
      </c>
      <c r="AC347" s="5">
        <f t="shared" si="412"/>
        <v>2.3595231863491137E-2</v>
      </c>
      <c r="AD347" s="5">
        <f t="shared" si="413"/>
        <v>2.8296741737841424E-3</v>
      </c>
      <c r="AE347" s="5">
        <f t="shared" si="414"/>
        <v>1.0642929762587836E-2</v>
      </c>
      <c r="AF347" s="5">
        <f t="shared" si="415"/>
        <v>2.0015017096455787E-2</v>
      </c>
      <c r="AG347" s="5">
        <f t="shared" si="416"/>
        <v>2.5093398046567638E-2</v>
      </c>
      <c r="AH347" s="5">
        <f t="shared" si="417"/>
        <v>1.8389158967620538E-2</v>
      </c>
      <c r="AI347" s="5">
        <f t="shared" si="418"/>
        <v>4.3319184585079447E-2</v>
      </c>
      <c r="AJ347" s="5">
        <f t="shared" si="419"/>
        <v>5.1023316412142632E-2</v>
      </c>
      <c r="AK347" s="5">
        <f t="shared" si="420"/>
        <v>4.0065063437510047E-2</v>
      </c>
      <c r="AL347" s="5">
        <f t="shared" si="421"/>
        <v>8.3623321130007321E-3</v>
      </c>
      <c r="AM347" s="5">
        <f t="shared" si="422"/>
        <v>1.3331678524898696E-3</v>
      </c>
      <c r="AN347" s="5">
        <f t="shared" si="423"/>
        <v>5.0142917326820519E-3</v>
      </c>
      <c r="AO347" s="5">
        <f t="shared" si="424"/>
        <v>9.4298409361902331E-3</v>
      </c>
      <c r="AP347" s="5">
        <f t="shared" si="425"/>
        <v>1.1822460654782098E-2</v>
      </c>
      <c r="AQ347" s="5">
        <f t="shared" si="426"/>
        <v>1.1116617200624254E-2</v>
      </c>
      <c r="AR347" s="5">
        <f t="shared" si="427"/>
        <v>1.3833007990719813E-2</v>
      </c>
      <c r="AS347" s="5">
        <f t="shared" si="428"/>
        <v>3.2586298675866439E-2</v>
      </c>
      <c r="AT347" s="5">
        <f t="shared" si="429"/>
        <v>3.83816326176184E-2</v>
      </c>
      <c r="AU347" s="5">
        <f t="shared" si="430"/>
        <v>3.0138427953972164E-2</v>
      </c>
      <c r="AV347" s="5">
        <f t="shared" si="431"/>
        <v>1.7749209275164213E-2</v>
      </c>
      <c r="AW347" s="5">
        <f t="shared" si="432"/>
        <v>2.0581076263831606E-3</v>
      </c>
      <c r="AX347" s="5">
        <f t="shared" si="433"/>
        <v>5.2342201897860369E-4</v>
      </c>
      <c r="AY347" s="5">
        <f t="shared" si="434"/>
        <v>1.9686873618849918E-3</v>
      </c>
      <c r="AZ347" s="5">
        <f t="shared" si="435"/>
        <v>3.7022992808066419E-3</v>
      </c>
      <c r="BA347" s="5">
        <f t="shared" si="436"/>
        <v>4.6416782505398534E-3</v>
      </c>
      <c r="BB347" s="5">
        <f t="shared" si="437"/>
        <v>4.3645533519997897E-3</v>
      </c>
      <c r="BC347" s="5">
        <f t="shared" si="438"/>
        <v>3.2831790458956608E-3</v>
      </c>
      <c r="BD347" s="5">
        <f t="shared" si="439"/>
        <v>8.671418415974021E-3</v>
      </c>
      <c r="BE347" s="5">
        <f t="shared" si="440"/>
        <v>2.0427186237144238E-2</v>
      </c>
      <c r="BF347" s="5">
        <f t="shared" si="441"/>
        <v>2.4060074001175113E-2</v>
      </c>
      <c r="BG347" s="5">
        <f t="shared" si="442"/>
        <v>1.8892703551093751E-2</v>
      </c>
      <c r="BH347" s="5">
        <f t="shared" si="443"/>
        <v>1.1126345063986838E-2</v>
      </c>
      <c r="BI347" s="5">
        <f t="shared" si="444"/>
        <v>5.2420471913131742E-3</v>
      </c>
      <c r="BJ347" s="8">
        <f t="shared" si="445"/>
        <v>0.20697251274041939</v>
      </c>
      <c r="BK347" s="8">
        <f t="shared" si="446"/>
        <v>0.14156153615856285</v>
      </c>
      <c r="BL347" s="8">
        <f t="shared" si="447"/>
        <v>0.53487751282042173</v>
      </c>
      <c r="BM347" s="8">
        <f t="shared" si="448"/>
        <v>0.84610510965331975</v>
      </c>
      <c r="BN347" s="8">
        <f t="shared" si="449"/>
        <v>5.6952640765230253E-2</v>
      </c>
    </row>
    <row r="348" spans="1:66" x14ac:dyDescent="0.25">
      <c r="A348" t="s">
        <v>22</v>
      </c>
      <c r="B348" t="s">
        <v>241</v>
      </c>
      <c r="C348" t="s">
        <v>160</v>
      </c>
      <c r="D348" t="s">
        <v>499</v>
      </c>
      <c r="E348">
        <f>VLOOKUP(A348,home!$A$2:$E$405,3,FALSE)</f>
        <v>1.4857</v>
      </c>
      <c r="F348">
        <f>VLOOKUP(B348,home!$B$2:$E$405,3,FALSE)</f>
        <v>2.0192999999999999</v>
      </c>
      <c r="G348">
        <f>VLOOKUP(C348,away!$B$2:$E$405,4,FALSE)</f>
        <v>1.0096000000000001</v>
      </c>
      <c r="H348">
        <f>VLOOKUP(A348,away!$A$2:$E$405,3,FALSE)</f>
        <v>1.0857000000000001</v>
      </c>
      <c r="I348">
        <f>VLOOKUP(C348,away!$B$2:$E$405,3,FALSE)</f>
        <v>0.46050000000000002</v>
      </c>
      <c r="J348">
        <f>VLOOKUP(B348,home!$B$2:$E$405,4,FALSE)</f>
        <v>0.69079999999999997</v>
      </c>
      <c r="K348" s="3">
        <f t="shared" si="394"/>
        <v>3.0288747204960003</v>
      </c>
      <c r="L348" s="3">
        <f t="shared" si="395"/>
        <v>0.34537571838000003</v>
      </c>
      <c r="M348" s="5">
        <f t="shared" si="396"/>
        <v>3.4243776497877007E-2</v>
      </c>
      <c r="N348" s="5">
        <f t="shared" si="397"/>
        <v>0.10372010896873474</v>
      </c>
      <c r="O348" s="5">
        <f t="shared" si="398"/>
        <v>1.1826968907998434E-2</v>
      </c>
      <c r="P348" s="5">
        <f t="shared" si="399"/>
        <v>3.5822407145528645E-2</v>
      </c>
      <c r="Q348" s="5">
        <f t="shared" si="400"/>
        <v>0.15707760803124557</v>
      </c>
      <c r="R348" s="5">
        <f t="shared" si="401"/>
        <v>2.0423739414289414E-3</v>
      </c>
      <c r="S348" s="5">
        <f t="shared" si="402"/>
        <v>9.3684530806610791E-3</v>
      </c>
      <c r="T348" s="5">
        <f t="shared" si="403"/>
        <v>5.4250791715203493E-2</v>
      </c>
      <c r="U348" s="5">
        <f t="shared" si="404"/>
        <v>6.1860948009939002E-3</v>
      </c>
      <c r="V348" s="5">
        <f t="shared" si="405"/>
        <v>1.088926303311167E-3</v>
      </c>
      <c r="W348" s="5">
        <f t="shared" si="406"/>
        <v>0.15858946537393973</v>
      </c>
      <c r="X348" s="5">
        <f t="shared" si="407"/>
        <v>5.4772950531024572E-2</v>
      </c>
      <c r="Y348" s="5">
        <f t="shared" si="408"/>
        <v>9.458623568722407E-3</v>
      </c>
      <c r="Z348" s="5">
        <f t="shared" si="409"/>
        <v>2.3512878907387094E-4</v>
      </c>
      <c r="AA348" s="5">
        <f t="shared" si="410"/>
        <v>7.121756452866839E-4</v>
      </c>
      <c r="AB348" s="5">
        <f t="shared" si="411"/>
        <v>1.0785454042808815E-3</v>
      </c>
      <c r="AC348" s="5">
        <f t="shared" si="412"/>
        <v>7.1195348064024121E-5</v>
      </c>
      <c r="AD348" s="5">
        <f t="shared" si="413"/>
        <v>0.12008690565202546</v>
      </c>
      <c r="AE348" s="5">
        <f t="shared" si="414"/>
        <v>4.1475101307599571E-2</v>
      </c>
      <c r="AF348" s="5">
        <f t="shared" si="415"/>
        <v>7.1622464544977404E-3</v>
      </c>
      <c r="AG348" s="5">
        <f t="shared" si="416"/>
        <v>8.245553381455885E-4</v>
      </c>
      <c r="AH348" s="5">
        <f t="shared" si="417"/>
        <v>2.030194360955192E-5</v>
      </c>
      <c r="AI348" s="5">
        <f t="shared" si="418"/>
        <v>6.1492043775907134E-5</v>
      </c>
      <c r="AJ348" s="5">
        <f t="shared" si="419"/>
        <v>9.3125848452239266E-5</v>
      </c>
      <c r="AK348" s="5">
        <f t="shared" si="420"/>
        <v>9.4022176067243035E-5</v>
      </c>
      <c r="AL348" s="5">
        <f t="shared" si="421"/>
        <v>2.9790975249183869E-6</v>
      </c>
      <c r="AM348" s="5">
        <f t="shared" si="422"/>
        <v>7.2745638558401618E-2</v>
      </c>
      <c r="AN348" s="5">
        <f t="shared" si="423"/>
        <v>2.5124577176119788E-2</v>
      </c>
      <c r="AO348" s="5">
        <f t="shared" si="424"/>
        <v>4.3387094455980615E-3</v>
      </c>
      <c r="AP348" s="5">
        <f t="shared" si="425"/>
        <v>4.9949496387184081E-4</v>
      </c>
      <c r="AQ348" s="5">
        <f t="shared" si="426"/>
        <v>4.312835799360729E-5</v>
      </c>
      <c r="AR348" s="5">
        <f t="shared" si="427"/>
        <v>1.402359671731849E-6</v>
      </c>
      <c r="AS348" s="5">
        <f t="shared" si="428"/>
        <v>4.2475717587516672E-6</v>
      </c>
      <c r="AT348" s="5">
        <f t="shared" si="429"/>
        <v>6.4326813617878303E-6</v>
      </c>
      <c r="AU348" s="5">
        <f t="shared" si="430"/>
        <v>6.4945953205749816E-6</v>
      </c>
      <c r="AV348" s="5">
        <f t="shared" si="431"/>
        <v>4.9178288965852942E-6</v>
      </c>
      <c r="AW348" s="5">
        <f t="shared" si="432"/>
        <v>8.6567590910748161E-8</v>
      </c>
      <c r="AX348" s="5">
        <f t="shared" si="433"/>
        <v>3.6722904275980302E-2</v>
      </c>
      <c r="AY348" s="5">
        <f t="shared" si="434"/>
        <v>1.2683199445316672E-2</v>
      </c>
      <c r="AZ348" s="5">
        <f t="shared" si="435"/>
        <v>2.1902345598915312E-3</v>
      </c>
      <c r="BA348" s="5">
        <f t="shared" si="436"/>
        <v>2.5215127818108032E-4</v>
      </c>
      <c r="BB348" s="5">
        <f t="shared" si="437"/>
        <v>2.1771732210556461E-5</v>
      </c>
      <c r="BC348" s="5">
        <f t="shared" si="438"/>
        <v>1.5038855305195848E-6</v>
      </c>
      <c r="BD348" s="5">
        <f t="shared" si="439"/>
        <v>8.0723496508588056E-8</v>
      </c>
      <c r="BE348" s="5">
        <f t="shared" si="440"/>
        <v>2.4450135792490953E-7</v>
      </c>
      <c r="BF348" s="5">
        <f t="shared" si="441"/>
        <v>3.7028199107285142E-7</v>
      </c>
      <c r="BG348" s="5">
        <f t="shared" si="442"/>
        <v>3.738459207384951E-7</v>
      </c>
      <c r="BH348" s="5">
        <f t="shared" si="443"/>
        <v>2.830831146713448E-7</v>
      </c>
      <c r="BI348" s="5">
        <f t="shared" si="444"/>
        <v>1.7148465796546131E-7</v>
      </c>
      <c r="BJ348" s="8">
        <f t="shared" si="445"/>
        <v>0.86204167062023462</v>
      </c>
      <c r="BK348" s="8">
        <f t="shared" si="446"/>
        <v>9.3280936918283514E-2</v>
      </c>
      <c r="BL348" s="8">
        <f t="shared" si="447"/>
        <v>2.2140119669442092E-2</v>
      </c>
      <c r="BM348" s="8">
        <f t="shared" si="448"/>
        <v>0.62028149962649493</v>
      </c>
      <c r="BN348" s="8">
        <f t="shared" si="449"/>
        <v>0.34473324349281331</v>
      </c>
    </row>
    <row r="349" spans="1:66" x14ac:dyDescent="0.25">
      <c r="A349" t="s">
        <v>25</v>
      </c>
      <c r="B349" t="s">
        <v>161</v>
      </c>
      <c r="C349" t="s">
        <v>159</v>
      </c>
      <c r="D349" t="s">
        <v>499</v>
      </c>
      <c r="E349">
        <f>VLOOKUP(A349,home!$A$2:$E$405,3,FALSE)</f>
        <v>1.1486000000000001</v>
      </c>
      <c r="F349">
        <f>VLOOKUP(B349,home!$B$2:$E$405,3,FALSE)</f>
        <v>1.5236000000000001</v>
      </c>
      <c r="G349">
        <f>VLOOKUP(C349,away!$B$2:$E$405,4,FALSE)</f>
        <v>1.7413000000000001</v>
      </c>
      <c r="H349">
        <f>VLOOKUP(A349,away!$A$2:$E$405,3,FALSE)</f>
        <v>1.1621999999999999</v>
      </c>
      <c r="I349">
        <f>VLOOKUP(C349,away!$B$2:$E$405,3,FALSE)</f>
        <v>0.68830000000000002</v>
      </c>
      <c r="J349">
        <f>VLOOKUP(B349,home!$B$2:$E$405,4,FALSE)</f>
        <v>1.2907</v>
      </c>
      <c r="K349" s="3">
        <f t="shared" si="394"/>
        <v>3.0472871194480002</v>
      </c>
      <c r="L349" s="3">
        <f t="shared" si="395"/>
        <v>1.0324854749819998</v>
      </c>
      <c r="M349" s="5">
        <f t="shared" si="396"/>
        <v>1.6911310941772791E-2</v>
      </c>
      <c r="N349" s="5">
        <f t="shared" si="397"/>
        <v>5.1533620005844258E-2</v>
      </c>
      <c r="O349" s="5">
        <f t="shared" si="398"/>
        <v>1.7460682910284568E-2</v>
      </c>
      <c r="P349" s="5">
        <f t="shared" si="399"/>
        <v>5.3207714129275996E-2</v>
      </c>
      <c r="Q349" s="5">
        <f t="shared" si="400"/>
        <v>7.8518868231168493E-2</v>
      </c>
      <c r="R349" s="5">
        <f t="shared" si="401"/>
        <v>9.013950744067625E-3</v>
      </c>
      <c r="S349" s="5">
        <f t="shared" si="402"/>
        <v>4.1851587564831032E-2</v>
      </c>
      <c r="T349" s="5">
        <f t="shared" si="403"/>
        <v>8.1069590960707066E-2</v>
      </c>
      <c r="U349" s="5">
        <f t="shared" si="404"/>
        <v>2.7468095997735992E-2</v>
      </c>
      <c r="V349" s="5">
        <f t="shared" si="405"/>
        <v>1.4630755544966095E-2</v>
      </c>
      <c r="W349" s="5">
        <f t="shared" si="406"/>
        <v>7.9756511931491525E-2</v>
      </c>
      <c r="X349" s="5">
        <f t="shared" si="407"/>
        <v>8.2347440104493547E-2</v>
      </c>
      <c r="Y349" s="5">
        <f t="shared" si="408"/>
        <v>4.2511267904919901E-2</v>
      </c>
      <c r="Z349" s="5">
        <f t="shared" si="409"/>
        <v>3.1022577384843385E-3</v>
      </c>
      <c r="AA349" s="5">
        <f t="shared" si="410"/>
        <v>9.4534700476912089E-3</v>
      </c>
      <c r="AB349" s="5">
        <f t="shared" si="411"/>
        <v>1.4403718755208447E-2</v>
      </c>
      <c r="AC349" s="5">
        <f t="shared" si="412"/>
        <v>2.8770280628014899E-3</v>
      </c>
      <c r="AD349" s="5">
        <f t="shared" si="413"/>
        <v>6.0760247875233715E-2</v>
      </c>
      <c r="AE349" s="5">
        <f t="shared" si="414"/>
        <v>6.2734073387484726E-2</v>
      </c>
      <c r="AF349" s="5">
        <f t="shared" si="415"/>
        <v>3.2386009779516396E-2</v>
      </c>
      <c r="AG349" s="5">
        <f t="shared" si="416"/>
        <v>1.1146028229991898E-2</v>
      </c>
      <c r="AH349" s="5">
        <f t="shared" si="417"/>
        <v>8.0075901365889645E-4</v>
      </c>
      <c r="AI349" s="5">
        <f t="shared" si="418"/>
        <v>2.440142628104641E-3</v>
      </c>
      <c r="AJ349" s="5">
        <f t="shared" si="419"/>
        <v>3.7179076001196318E-3</v>
      </c>
      <c r="AK349" s="5">
        <f t="shared" si="420"/>
        <v>3.7765106470474602E-3</v>
      </c>
      <c r="AL349" s="5">
        <f t="shared" si="421"/>
        <v>3.6207739833893506E-4</v>
      </c>
      <c r="AM349" s="5">
        <f t="shared" si="422"/>
        <v>3.7030784144933493E-2</v>
      </c>
      <c r="AN349" s="5">
        <f t="shared" si="423"/>
        <v>3.8233746756837564E-2</v>
      </c>
      <c r="AO349" s="5">
        <f t="shared" si="424"/>
        <v>1.973789409028746E-2</v>
      </c>
      <c r="AP349" s="5">
        <f t="shared" si="425"/>
        <v>6.7930296516516215E-3</v>
      </c>
      <c r="AQ349" s="5">
        <f t="shared" si="426"/>
        <v>1.7534261116130827E-3</v>
      </c>
      <c r="AR349" s="5">
        <f t="shared" si="427"/>
        <v>1.6535441011274472E-4</v>
      </c>
      <c r="AS349" s="5">
        <f t="shared" si="428"/>
        <v>5.0388236408048916E-4</v>
      </c>
      <c r="AT349" s="5">
        <f t="shared" si="429"/>
        <v>7.6773711888974126E-4</v>
      </c>
      <c r="AU349" s="5">
        <f t="shared" si="430"/>
        <v>7.798384778382755E-4</v>
      </c>
      <c r="AV349" s="5">
        <f t="shared" si="431"/>
        <v>5.9409793719162793E-4</v>
      </c>
      <c r="AW349" s="5">
        <f t="shared" si="432"/>
        <v>3.16443545615093E-5</v>
      </c>
      <c r="AX349" s="5">
        <f t="shared" si="433"/>
        <v>1.8807238591319175E-2</v>
      </c>
      <c r="AY349" s="5">
        <f t="shared" si="434"/>
        <v>1.9418200670057974E-2</v>
      </c>
      <c r="AZ349" s="5">
        <f t="shared" si="435"/>
        <v>1.0024505071060298E-2</v>
      </c>
      <c r="BA349" s="5">
        <f t="shared" si="436"/>
        <v>3.4500519599177204E-3</v>
      </c>
      <c r="BB349" s="5">
        <f t="shared" si="437"/>
        <v>8.9053213413705637E-4</v>
      </c>
      <c r="BC349" s="5">
        <f t="shared" si="438"/>
        <v>1.8389229870024659E-4</v>
      </c>
      <c r="BD349" s="5">
        <f t="shared" si="439"/>
        <v>2.8454337777604256E-5</v>
      </c>
      <c r="BE349" s="5">
        <f t="shared" si="440"/>
        <v>8.6708537002116111E-5</v>
      </c>
      <c r="BF349" s="5">
        <f t="shared" si="441"/>
        <v>1.3211290397636437E-4</v>
      </c>
      <c r="BG349" s="5">
        <f t="shared" si="442"/>
        <v>1.3419531686668189E-4</v>
      </c>
      <c r="BH349" s="5">
        <f t="shared" si="443"/>
        <v>1.0223291514452066E-4</v>
      </c>
      <c r="BI349" s="5">
        <f t="shared" si="444"/>
        <v>6.2306609100703654E-5</v>
      </c>
      <c r="BJ349" s="8">
        <f t="shared" si="445"/>
        <v>0.7390869598913673</v>
      </c>
      <c r="BK349" s="8">
        <f t="shared" si="446"/>
        <v>0.14925867431204431</v>
      </c>
      <c r="BL349" s="8">
        <f t="shared" si="447"/>
        <v>9.189215927189931E-2</v>
      </c>
      <c r="BM349" s="8">
        <f t="shared" si="448"/>
        <v>0.73730734793588526</v>
      </c>
      <c r="BN349" s="8">
        <f t="shared" si="449"/>
        <v>0.22664614696241375</v>
      </c>
    </row>
    <row r="350" spans="1:66" x14ac:dyDescent="0.25">
      <c r="A350" t="s">
        <v>25</v>
      </c>
      <c r="B350" t="s">
        <v>243</v>
      </c>
      <c r="C350" t="s">
        <v>494</v>
      </c>
      <c r="D350" t="s">
        <v>499</v>
      </c>
      <c r="E350">
        <f>VLOOKUP(A350,home!$A$2:$E$405,3,FALSE)</f>
        <v>1.1486000000000001</v>
      </c>
      <c r="F350">
        <f>VLOOKUP(B350,home!$B$2:$E$405,3,FALSE)</f>
        <v>0.69650000000000001</v>
      </c>
      <c r="G350">
        <f>VLOOKUP(C350,away!$B$2:$E$405,4,FALSE)</f>
        <v>1.3059000000000001</v>
      </c>
      <c r="H350">
        <f>VLOOKUP(A350,away!$A$2:$E$405,3,FALSE)</f>
        <v>1.1621999999999999</v>
      </c>
      <c r="I350">
        <f>VLOOKUP(C350,away!$B$2:$E$405,3,FALSE)</f>
        <v>1.7209000000000001</v>
      </c>
      <c r="J350">
        <f>VLOOKUP(B350,home!$B$2:$E$405,4,FALSE)</f>
        <v>1.0325</v>
      </c>
      <c r="K350" s="3">
        <f t="shared" si="394"/>
        <v>1.0447198694100002</v>
      </c>
      <c r="L350" s="3">
        <f t="shared" si="395"/>
        <v>2.0650309543499996</v>
      </c>
      <c r="M350" s="5">
        <f t="shared" si="396"/>
        <v>4.4612070223351515E-2</v>
      </c>
      <c r="N350" s="5">
        <f t="shared" si="397"/>
        <v>4.6607116177849552E-2</v>
      </c>
      <c r="O350" s="5">
        <f t="shared" si="398"/>
        <v>9.2125305948856762E-2</v>
      </c>
      <c r="P350" s="5">
        <f t="shared" si="399"/>
        <v>9.6245137600245959E-2</v>
      </c>
      <c r="Q350" s="5">
        <f t="shared" si="400"/>
        <v>2.4345690163449844E-2</v>
      </c>
      <c r="R350" s="5">
        <f t="shared" si="401"/>
        <v>9.5120804231676723E-2</v>
      </c>
      <c r="S350" s="5">
        <f t="shared" si="402"/>
        <v>5.190930652463667E-2</v>
      </c>
      <c r="T350" s="5">
        <f t="shared" si="403"/>
        <v>5.0274603792538217E-2</v>
      </c>
      <c r="U350" s="5">
        <f t="shared" si="404"/>
        <v>9.9374594175091494E-2</v>
      </c>
      <c r="V350" s="5">
        <f t="shared" si="405"/>
        <v>1.2443115666490912E-2</v>
      </c>
      <c r="W350" s="5">
        <f t="shared" si="406"/>
        <v>8.4781420827518827E-3</v>
      </c>
      <c r="X350" s="5">
        <f t="shared" si="407"/>
        <v>1.7507625836260012E-2</v>
      </c>
      <c r="Y350" s="5">
        <f t="shared" si="408"/>
        <v>1.8076894644527365E-2</v>
      </c>
      <c r="Z350" s="5">
        <f t="shared" si="409"/>
        <v>6.5475801713692938E-2</v>
      </c>
      <c r="AA350" s="5">
        <f t="shared" si="410"/>
        <v>6.8403871015844359E-2</v>
      </c>
      <c r="AB350" s="5">
        <f t="shared" si="411"/>
        <v>3.5731441597405704E-2</v>
      </c>
      <c r="AC350" s="5">
        <f t="shared" si="412"/>
        <v>1.6777821751790371E-3</v>
      </c>
      <c r="AD350" s="5">
        <f t="shared" si="413"/>
        <v>2.2143208723829932E-3</v>
      </c>
      <c r="AE350" s="5">
        <f t="shared" si="414"/>
        <v>4.5726411443341754E-3</v>
      </c>
      <c r="AF350" s="5">
        <f t="shared" si="415"/>
        <v>4.7213227530922388E-3</v>
      </c>
      <c r="AG350" s="5">
        <f t="shared" si="416"/>
        <v>3.2498925435374775E-3</v>
      </c>
      <c r="AH350" s="5">
        <f t="shared" si="417"/>
        <v>3.3802389324914688E-2</v>
      </c>
      <c r="AI350" s="5">
        <f t="shared" si="418"/>
        <v>3.5314027761270857E-2</v>
      </c>
      <c r="AJ350" s="5">
        <f t="shared" si="419"/>
        <v>1.8446633235548002E-2</v>
      </c>
      <c r="AK350" s="5">
        <f t="shared" si="420"/>
        <v>6.4238547549652931E-3</v>
      </c>
      <c r="AL350" s="5">
        <f t="shared" si="421"/>
        <v>1.4478447245770091E-4</v>
      </c>
      <c r="AM350" s="5">
        <f t="shared" si="422"/>
        <v>4.6266900252555981E-4</v>
      </c>
      <c r="AN350" s="5">
        <f t="shared" si="423"/>
        <v>9.5542581183351901E-4</v>
      </c>
      <c r="AO350" s="5">
        <f t="shared" si="424"/>
        <v>9.8649193801059773E-4</v>
      </c>
      <c r="AP350" s="5">
        <f t="shared" si="425"/>
        <v>6.7904546273620165E-4</v>
      </c>
      <c r="AQ350" s="5">
        <f t="shared" si="426"/>
        <v>3.5056247499029407E-4</v>
      </c>
      <c r="AR350" s="5">
        <f t="shared" si="427"/>
        <v>1.3960596057387756E-2</v>
      </c>
      <c r="AS350" s="5">
        <f t="shared" si="428"/>
        <v>1.4584912089959901E-2</v>
      </c>
      <c r="AT350" s="5">
        <f t="shared" si="429"/>
        <v>7.6185737269896187E-3</v>
      </c>
      <c r="AU350" s="5">
        <f t="shared" si="430"/>
        <v>2.6530917830503513E-3</v>
      </c>
      <c r="AV350" s="5">
        <f t="shared" si="431"/>
        <v>6.9293442528027679E-4</v>
      </c>
      <c r="AW350" s="5">
        <f t="shared" si="432"/>
        <v>8.6765267064779451E-6</v>
      </c>
      <c r="AX350" s="5">
        <f t="shared" si="433"/>
        <v>8.0559916649759609E-5</v>
      </c>
      <c r="AY350" s="5">
        <f t="shared" si="434"/>
        <v>1.6635872156160948E-4</v>
      </c>
      <c r="AZ350" s="5">
        <f t="shared" si="435"/>
        <v>1.7176795477540817E-4</v>
      </c>
      <c r="BA350" s="5">
        <f t="shared" si="436"/>
        <v>1.1823538119220289E-4</v>
      </c>
      <c r="BB350" s="5">
        <f t="shared" si="437"/>
        <v>6.1039930515317708E-5</v>
      </c>
      <c r="BC350" s="5">
        <f t="shared" si="438"/>
        <v>2.5209869193100831E-5</v>
      </c>
      <c r="BD350" s="5">
        <f t="shared" si="439"/>
        <v>4.8048438332803809E-3</v>
      </c>
      <c r="BE350" s="5">
        <f t="shared" si="440"/>
        <v>5.0197158220401245E-3</v>
      </c>
      <c r="BF350" s="5">
        <f t="shared" si="441"/>
        <v>2.6220984290385345E-3</v>
      </c>
      <c r="BG350" s="5">
        <f t="shared" si="442"/>
        <v>9.1311944278843493E-4</v>
      </c>
      <c r="BH350" s="5">
        <f t="shared" si="443"/>
        <v>2.3848850625641642E-4</v>
      </c>
      <c r="BI350" s="5">
        <f t="shared" si="444"/>
        <v>4.9830736222397895E-5</v>
      </c>
      <c r="BJ350" s="8">
        <f t="shared" si="445"/>
        <v>0.18410561647470733</v>
      </c>
      <c r="BK350" s="8">
        <f t="shared" si="446"/>
        <v>0.20719855538392343</v>
      </c>
      <c r="BL350" s="8">
        <f t="shared" si="447"/>
        <v>0.53790112689786818</v>
      </c>
      <c r="BM350" s="8">
        <f t="shared" si="448"/>
        <v>0.59546729392990616</v>
      </c>
      <c r="BN350" s="8">
        <f t="shared" si="449"/>
        <v>0.39905612434543036</v>
      </c>
    </row>
    <row r="351" spans="1:66" x14ac:dyDescent="0.25">
      <c r="A351" t="s">
        <v>25</v>
      </c>
      <c r="B351" t="s">
        <v>416</v>
      </c>
      <c r="C351" t="s">
        <v>156</v>
      </c>
      <c r="D351" t="s">
        <v>499</v>
      </c>
      <c r="E351">
        <f>VLOOKUP(A351,home!$A$2:$E$405,3,FALSE)</f>
        <v>1.1486000000000001</v>
      </c>
      <c r="F351">
        <f>VLOOKUP(B351,home!$B$2:$E$405,3,FALSE)</f>
        <v>0.87060000000000004</v>
      </c>
      <c r="G351">
        <f>VLOOKUP(C351,away!$B$2:$E$405,4,FALSE)</f>
        <v>0.87060000000000004</v>
      </c>
      <c r="H351">
        <f>VLOOKUP(A351,away!$A$2:$E$405,3,FALSE)</f>
        <v>1.1621999999999999</v>
      </c>
      <c r="I351">
        <f>VLOOKUP(C351,away!$B$2:$E$405,3,FALSE)</f>
        <v>0.86040000000000005</v>
      </c>
      <c r="J351">
        <f>VLOOKUP(B351,home!$B$2:$E$405,4,FALSE)</f>
        <v>0.68830000000000002</v>
      </c>
      <c r="K351" s="3">
        <f t="shared" si="394"/>
        <v>0.87057489189600012</v>
      </c>
      <c r="L351" s="3">
        <f t="shared" si="395"/>
        <v>0.68827032050399994</v>
      </c>
      <c r="M351" s="5">
        <f t="shared" si="396"/>
        <v>0.21037887389588875</v>
      </c>
      <c r="N351" s="5">
        <f t="shared" si="397"/>
        <v>0.18315056539911559</v>
      </c>
      <c r="O351" s="5">
        <f t="shared" si="398"/>
        <v>0.14479753496359393</v>
      </c>
      <c r="P351" s="5">
        <f t="shared" si="399"/>
        <v>0.12605709834773809</v>
      </c>
      <c r="Q351" s="5">
        <f t="shared" si="400"/>
        <v>7.9723141836513162E-2</v>
      </c>
      <c r="R351" s="5">
        <f t="shared" si="401"/>
        <v>4.9829922898790964E-2</v>
      </c>
      <c r="S351" s="5">
        <f t="shared" si="402"/>
        <v>1.8883065287861399E-2</v>
      </c>
      <c r="T351" s="5">
        <f t="shared" si="403"/>
        <v>5.4871072383402761E-2</v>
      </c>
      <c r="U351" s="5">
        <f t="shared" si="404"/>
        <v>4.3380679740800961E-2</v>
      </c>
      <c r="V351" s="5">
        <f t="shared" si="405"/>
        <v>1.2571733474196847E-3</v>
      </c>
      <c r="W351" s="5">
        <f t="shared" si="406"/>
        <v>2.3134988528643978E-2</v>
      </c>
      <c r="X351" s="5">
        <f t="shared" si="407"/>
        <v>1.5923125969466153E-2</v>
      </c>
      <c r="Y351" s="5">
        <f t="shared" si="408"/>
        <v>5.4797075072150168E-3</v>
      </c>
      <c r="Z351" s="5">
        <f t="shared" si="409"/>
        <v>1.1432152334746822E-2</v>
      </c>
      <c r="AA351" s="5">
        <f t="shared" si="410"/>
        <v>9.9525447829608184E-3</v>
      </c>
      <c r="AB351" s="5">
        <f t="shared" si="411"/>
        <v>4.3322177992581069E-3</v>
      </c>
      <c r="AC351" s="5">
        <f t="shared" si="412"/>
        <v>4.7080423690220403E-5</v>
      </c>
      <c r="AD351" s="5">
        <f t="shared" si="413"/>
        <v>5.0351850343348581E-3</v>
      </c>
      <c r="AE351" s="5">
        <f t="shared" si="414"/>
        <v>3.4655684173785966E-3</v>
      </c>
      <c r="AF351" s="5">
        <f t="shared" si="415"/>
        <v>1.1926239426788532E-3</v>
      </c>
      <c r="AG351" s="5">
        <f t="shared" si="416"/>
        <v>2.736158877561061E-4</v>
      </c>
      <c r="AH351" s="5">
        <f t="shared" si="417"/>
        <v>1.9671027878716859E-3</v>
      </c>
      <c r="AI351" s="5">
        <f t="shared" si="418"/>
        <v>1.7125102968997136E-3</v>
      </c>
      <c r="AJ351" s="5">
        <f t="shared" si="419"/>
        <v>7.454342332971275E-4</v>
      </c>
      <c r="AK351" s="5">
        <f t="shared" si="420"/>
        <v>2.163187756894082E-4</v>
      </c>
      <c r="AL351" s="5">
        <f t="shared" si="421"/>
        <v>1.1284063821557085E-6</v>
      </c>
      <c r="AM351" s="5">
        <f t="shared" si="422"/>
        <v>8.7670113338848561E-4</v>
      </c>
      <c r="AN351" s="5">
        <f t="shared" si="423"/>
        <v>6.0340737006351307E-4</v>
      </c>
      <c r="AO351" s="5">
        <f t="shared" si="424"/>
        <v>2.0765369199404488E-4</v>
      </c>
      <c r="AP351" s="5">
        <f t="shared" si="425"/>
        <v>4.7640624380860055E-5</v>
      </c>
      <c r="AQ351" s="5">
        <f t="shared" si="426"/>
        <v>8.1974069529063044E-6</v>
      </c>
      <c r="AR351" s="5">
        <f t="shared" si="427"/>
        <v>2.7077969325455155E-4</v>
      </c>
      <c r="AS351" s="5">
        <f t="shared" si="428"/>
        <v>2.357340021827133E-4</v>
      </c>
      <c r="AT351" s="5">
        <f t="shared" si="429"/>
        <v>1.0261205173321354E-4</v>
      </c>
      <c r="AU351" s="5">
        <f t="shared" si="430"/>
        <v>2.9777158614956384E-5</v>
      </c>
      <c r="AV351" s="5">
        <f t="shared" si="431"/>
        <v>6.4808116605464246E-6</v>
      </c>
      <c r="AW351" s="5">
        <f t="shared" si="432"/>
        <v>1.8781410844566996E-8</v>
      </c>
      <c r="AX351" s="5">
        <f t="shared" si="433"/>
        <v>1.2720566573746356E-4</v>
      </c>
      <c r="AY351" s="5">
        <f t="shared" si="434"/>
        <v>8.7551884327048725E-5</v>
      </c>
      <c r="AZ351" s="5">
        <f t="shared" si="435"/>
        <v>3.0129681743253476E-5</v>
      </c>
      <c r="BA351" s="5">
        <f t="shared" si="436"/>
        <v>6.9124552367041954E-6</v>
      </c>
      <c r="BB351" s="5">
        <f t="shared" si="437"/>
        <v>1.1894094453089871E-6</v>
      </c>
      <c r="BC351" s="5">
        <f t="shared" si="438"/>
        <v>1.6372704402666036E-7</v>
      </c>
      <c r="BD351" s="5">
        <f t="shared" si="439"/>
        <v>3.1061604377047479E-5</v>
      </c>
      <c r="BE351" s="5">
        <f t="shared" si="440"/>
        <v>2.7041452872664436E-5</v>
      </c>
      <c r="BF351" s="5">
        <f t="shared" si="441"/>
        <v>1.1770804955665309E-5</v>
      </c>
      <c r="BG351" s="5">
        <f t="shared" si="442"/>
        <v>3.4157890839357438E-6</v>
      </c>
      <c r="BH351" s="5">
        <f t="shared" si="443"/>
        <v>7.4342505312172423E-7</v>
      </c>
      <c r="BI351" s="5">
        <f t="shared" si="444"/>
        <v>1.2944143705084469E-7</v>
      </c>
      <c r="BJ351" s="8">
        <f t="shared" si="445"/>
        <v>0.37424634795681877</v>
      </c>
      <c r="BK351" s="8">
        <f t="shared" si="446"/>
        <v>0.35671197159330742</v>
      </c>
      <c r="BL351" s="8">
        <f t="shared" si="447"/>
        <v>0.25765381251438829</v>
      </c>
      <c r="BM351" s="8">
        <f t="shared" si="448"/>
        <v>0.20601961395470431</v>
      </c>
      <c r="BN351" s="8">
        <f t="shared" si="449"/>
        <v>0.79393713734164051</v>
      </c>
    </row>
    <row r="352" spans="1:66" x14ac:dyDescent="0.25">
      <c r="A352" t="s">
        <v>166</v>
      </c>
      <c r="B352" t="s">
        <v>444</v>
      </c>
      <c r="C352" t="s">
        <v>249</v>
      </c>
      <c r="D352" t="s">
        <v>499</v>
      </c>
      <c r="E352">
        <f>VLOOKUP(A352,home!$A$2:$E$405,3,FALSE)</f>
        <v>1.8032999999999999</v>
      </c>
      <c r="F352">
        <f>VLOOKUP(B352,home!$B$2:$E$405,3,FALSE)</f>
        <v>0.83179999999999998</v>
      </c>
      <c r="G352">
        <f>VLOOKUP(C352,away!$B$2:$E$405,4,FALSE)</f>
        <v>0.92420000000000002</v>
      </c>
      <c r="H352">
        <f>VLOOKUP(A352,away!$A$2:$E$405,3,FALSE)</f>
        <v>1.4918</v>
      </c>
      <c r="I352">
        <f>VLOOKUP(C352,away!$B$2:$E$405,3,FALSE)</f>
        <v>0.67030000000000001</v>
      </c>
      <c r="J352">
        <f>VLOOKUP(B352,home!$B$2:$E$405,4,FALSE)</f>
        <v>0.83789999999999998</v>
      </c>
      <c r="K352" s="3">
        <f t="shared" si="394"/>
        <v>1.3862860815479998</v>
      </c>
      <c r="L352" s="3">
        <f t="shared" si="395"/>
        <v>0.83786107116599995</v>
      </c>
      <c r="M352" s="5">
        <f t="shared" si="396"/>
        <v>0.10815962295202915</v>
      </c>
      <c r="N352" s="5">
        <f t="shared" si="397"/>
        <v>0.14994017988387759</v>
      </c>
      <c r="O352" s="5">
        <f t="shared" si="398"/>
        <v>9.0622737543497811E-2</v>
      </c>
      <c r="P352" s="5">
        <f t="shared" si="399"/>
        <v>0.1256290397283284</v>
      </c>
      <c r="Q352" s="5">
        <f t="shared" si="400"/>
        <v>0.10392999221891147</v>
      </c>
      <c r="R352" s="5">
        <f t="shared" si="401"/>
        <v>3.796463197509517E-2</v>
      </c>
      <c r="S352" s="5">
        <f t="shared" si="402"/>
        <v>3.6480007955607019E-2</v>
      </c>
      <c r="T352" s="5">
        <f t="shared" si="403"/>
        <v>8.7078894606811202E-2</v>
      </c>
      <c r="U352" s="5">
        <f t="shared" si="404"/>
        <v>5.2629840898166587E-2</v>
      </c>
      <c r="V352" s="5">
        <f t="shared" si="405"/>
        <v>4.7080090658408076E-3</v>
      </c>
      <c r="W352" s="5">
        <f t="shared" si="406"/>
        <v>4.802556722282296E-2</v>
      </c>
      <c r="X352" s="5">
        <f t="shared" si="407"/>
        <v>4.0238753196669183E-2</v>
      </c>
      <c r="Y352" s="5">
        <f t="shared" si="408"/>
        <v>1.685724242787277E-2</v>
      </c>
      <c r="Z352" s="5">
        <f t="shared" si="409"/>
        <v>1.0603029071025406E-2</v>
      </c>
      <c r="AA352" s="5">
        <f t="shared" si="410"/>
        <v>1.4698831623411341E-2</v>
      </c>
      <c r="AB352" s="5">
        <f t="shared" si="411"/>
        <v>1.0188392847276368E-2</v>
      </c>
      <c r="AC352" s="5">
        <f t="shared" si="412"/>
        <v>3.4177648843839489E-4</v>
      </c>
      <c r="AD352" s="5">
        <f t="shared" si="413"/>
        <v>1.6644293849861835E-2</v>
      </c>
      <c r="AE352" s="5">
        <f t="shared" si="414"/>
        <v>1.3945605873846903E-2</v>
      </c>
      <c r="AF352" s="5">
        <f t="shared" si="415"/>
        <v>5.8422401377601126E-3</v>
      </c>
      <c r="AG352" s="5">
        <f t="shared" si="416"/>
        <v>1.6316618599442293E-3</v>
      </c>
      <c r="AH352" s="5">
        <f t="shared" si="417"/>
        <v>2.2209663237633959E-3</v>
      </c>
      <c r="AI352" s="5">
        <f t="shared" si="418"/>
        <v>3.0788947022200243E-3</v>
      </c>
      <c r="AJ352" s="5">
        <f t="shared" si="419"/>
        <v>2.134114436119747E-3</v>
      </c>
      <c r="AK352" s="5">
        <f t="shared" si="420"/>
        <v>9.861643797411542E-4</v>
      </c>
      <c r="AL352" s="5">
        <f t="shared" si="421"/>
        <v>1.5879142649481703E-5</v>
      </c>
      <c r="AM352" s="5">
        <f t="shared" si="422"/>
        <v>4.6147505802516834E-3</v>
      </c>
      <c r="AN352" s="5">
        <f t="shared" si="423"/>
        <v>3.8665198643335948E-3</v>
      </c>
      <c r="AO352" s="5">
        <f t="shared" si="424"/>
        <v>1.6198032376075809E-3</v>
      </c>
      <c r="AP352" s="5">
        <f t="shared" si="425"/>
        <v>4.5239002524668094E-4</v>
      </c>
      <c r="AQ352" s="5">
        <f t="shared" si="426"/>
        <v>9.4759997784499452E-5</v>
      </c>
      <c r="AR352" s="5">
        <f t="shared" si="427"/>
        <v>3.7217224461040245E-4</v>
      </c>
      <c r="AS352" s="5">
        <f t="shared" si="428"/>
        <v>5.159372026418786E-4</v>
      </c>
      <c r="AT352" s="5">
        <f t="shared" si="429"/>
        <v>3.5761828148762317E-4</v>
      </c>
      <c r="AU352" s="5">
        <f t="shared" si="430"/>
        <v>1.6525374871113554E-4</v>
      </c>
      <c r="AV352" s="5">
        <f t="shared" si="431"/>
        <v>5.7272242940469523E-5</v>
      </c>
      <c r="AW352" s="5">
        <f t="shared" si="432"/>
        <v>5.1232957269715117E-7</v>
      </c>
      <c r="AX352" s="5">
        <f t="shared" si="433"/>
        <v>1.0662274165364109E-3</v>
      </c>
      <c r="AY352" s="5">
        <f t="shared" si="434"/>
        <v>8.9335044532575414E-4</v>
      </c>
      <c r="AZ352" s="5">
        <f t="shared" si="435"/>
        <v>3.7425178052362965E-4</v>
      </c>
      <c r="BA352" s="5">
        <f t="shared" si="436"/>
        <v>1.0452366590510371E-4</v>
      </c>
      <c r="BB352" s="5">
        <f t="shared" si="437"/>
        <v>2.1894077669361821E-5</v>
      </c>
      <c r="BC352" s="5">
        <f t="shared" si="438"/>
        <v>3.6688390736486202E-6</v>
      </c>
      <c r="BD352" s="5">
        <f t="shared" si="439"/>
        <v>5.1971439254587714E-5</v>
      </c>
      <c r="BE352" s="5">
        <f t="shared" si="440"/>
        <v>7.2047282876652302E-5</v>
      </c>
      <c r="BF352" s="5">
        <f t="shared" si="441"/>
        <v>4.9939072732627325E-5</v>
      </c>
      <c r="BG352" s="5">
        <f t="shared" si="442"/>
        <v>2.3076613818218165E-5</v>
      </c>
      <c r="BH352" s="5">
        <f t="shared" si="443"/>
        <v>7.9976971363635274E-6</v>
      </c>
      <c r="BI352" s="5">
        <f t="shared" si="444"/>
        <v>2.2174192449154085E-6</v>
      </c>
      <c r="BJ352" s="8">
        <f t="shared" si="445"/>
        <v>0.49724657120863619</v>
      </c>
      <c r="BK352" s="8">
        <f t="shared" si="446"/>
        <v>0.27622768577821899</v>
      </c>
      <c r="BL352" s="8">
        <f t="shared" si="447"/>
        <v>0.21620007797474647</v>
      </c>
      <c r="BM352" s="8">
        <f t="shared" si="448"/>
        <v>0.38313832161513445</v>
      </c>
      <c r="BN352" s="8">
        <f t="shared" si="449"/>
        <v>0.61624620430173949</v>
      </c>
    </row>
    <row r="353" spans="1:66" x14ac:dyDescent="0.25">
      <c r="A353" t="s">
        <v>166</v>
      </c>
      <c r="B353" t="s">
        <v>167</v>
      </c>
      <c r="C353" t="s">
        <v>169</v>
      </c>
      <c r="D353" t="s">
        <v>499</v>
      </c>
      <c r="E353">
        <f>VLOOKUP(A353,home!$A$2:$E$405,3,FALSE)</f>
        <v>1.8032999999999999</v>
      </c>
      <c r="F353">
        <f>VLOOKUP(B353,home!$B$2:$E$405,3,FALSE)</f>
        <v>0.18479999999999999</v>
      </c>
      <c r="G353">
        <f>VLOOKUP(C353,away!$B$2:$E$405,4,FALSE)</f>
        <v>0.18479999999999999</v>
      </c>
      <c r="H353">
        <f>VLOOKUP(A353,away!$A$2:$E$405,3,FALSE)</f>
        <v>1.4918</v>
      </c>
      <c r="I353">
        <f>VLOOKUP(C353,away!$B$2:$E$405,3,FALSE)</f>
        <v>2.4579</v>
      </c>
      <c r="J353">
        <f>VLOOKUP(B353,home!$B$2:$E$405,4,FALSE)</f>
        <v>1.5641</v>
      </c>
      <c r="K353" s="3">
        <f t="shared" si="394"/>
        <v>6.158457043199999E-2</v>
      </c>
      <c r="L353" s="3">
        <f t="shared" si="395"/>
        <v>5.7350779936020002</v>
      </c>
      <c r="M353" s="5">
        <f t="shared" si="396"/>
        <v>3.0376758954226406E-3</v>
      </c>
      <c r="N353" s="5">
        <f t="shared" si="397"/>
        <v>1.8707396513124427E-4</v>
      </c>
      <c r="O353" s="5">
        <f t="shared" si="398"/>
        <v>1.7421308179533638E-2</v>
      </c>
      <c r="P353" s="5">
        <f t="shared" si="399"/>
        <v>1.072883780600067E-3</v>
      </c>
      <c r="Q353" s="5">
        <f t="shared" si="400"/>
        <v>5.7604348908093113E-6</v>
      </c>
      <c r="R353" s="5">
        <f t="shared" si="401"/>
        <v>4.9956280580100938E-2</v>
      </c>
      <c r="S353" s="5">
        <f t="shared" si="402"/>
        <v>9.4733576449779474E-5</v>
      </c>
      <c r="T353" s="5">
        <f t="shared" si="403"/>
        <v>3.3036543375857622E-5</v>
      </c>
      <c r="U353" s="5">
        <f t="shared" si="404"/>
        <v>3.0765360799059798E-3</v>
      </c>
      <c r="V353" s="5">
        <f t="shared" si="405"/>
        <v>3.7176856821639169E-6</v>
      </c>
      <c r="W353" s="5">
        <f t="shared" si="406"/>
        <v>1.1825130275066538E-7</v>
      </c>
      <c r="X353" s="5">
        <f t="shared" si="407"/>
        <v>6.7818044412010866E-7</v>
      </c>
      <c r="Y353" s="5">
        <f t="shared" si="408"/>
        <v>1.9447088703822329E-6</v>
      </c>
      <c r="Z353" s="5">
        <f t="shared" si="409"/>
        <v>9.5501055132381302E-2</v>
      </c>
      <c r="AA353" s="5">
        <f t="shared" si="410"/>
        <v>5.8813914561304508E-3</v>
      </c>
      <c r="AB353" s="5">
        <f t="shared" si="411"/>
        <v>1.8110148318411436E-4</v>
      </c>
      <c r="AC353" s="5">
        <f t="shared" si="412"/>
        <v>8.2066125696891797E-8</v>
      </c>
      <c r="AD353" s="5">
        <f t="shared" si="413"/>
        <v>1.8206139207310271E-9</v>
      </c>
      <c r="AE353" s="5">
        <f t="shared" si="414"/>
        <v>1.0441362831629969E-8</v>
      </c>
      <c r="AF353" s="5">
        <f t="shared" si="415"/>
        <v>2.994101509944745E-8</v>
      </c>
      <c r="AG353" s="5">
        <f t="shared" si="416"/>
        <v>5.7238018934315436E-8</v>
      </c>
      <c r="AH353" s="5">
        <f t="shared" si="417"/>
        <v>0.13692649991387287</v>
      </c>
      <c r="AI353" s="5">
        <f t="shared" si="418"/>
        <v>8.4325596779531459E-3</v>
      </c>
      <c r="AJ353" s="5">
        <f t="shared" si="419"/>
        <v>2.5965778270447431E-4</v>
      </c>
      <c r="AK353" s="5">
        <f t="shared" si="420"/>
        <v>5.3303043357268811E-6</v>
      </c>
      <c r="AL353" s="5">
        <f t="shared" si="421"/>
        <v>1.1594049955040553E-9</v>
      </c>
      <c r="AM353" s="5">
        <f t="shared" si="422"/>
        <v>2.2424345246147931E-11</v>
      </c>
      <c r="AN353" s="5">
        <f t="shared" si="423"/>
        <v>1.2860536894211663E-10</v>
      </c>
      <c r="AO353" s="5">
        <f t="shared" si="424"/>
        <v>3.6878091063949955E-10</v>
      </c>
      <c r="AP353" s="5">
        <f t="shared" si="425"/>
        <v>7.0499576168970001E-10</v>
      </c>
      <c r="AQ353" s="5">
        <f t="shared" si="426"/>
        <v>1.0108014196123201E-9</v>
      </c>
      <c r="AR353" s="5">
        <f t="shared" si="427"/>
        <v>0.15705683127939968</v>
      </c>
      <c r="AS353" s="5">
        <f t="shared" si="428"/>
        <v>9.6722774877529283E-3</v>
      </c>
      <c r="AT353" s="5">
        <f t="shared" si="429"/>
        <v>2.9783152709118404E-4</v>
      </c>
      <c r="AU353" s="5">
        <f t="shared" si="430"/>
        <v>6.1139422190057115E-6</v>
      </c>
      <c r="AV353" s="5">
        <f t="shared" si="431"/>
        <v>9.4131126300883922E-8</v>
      </c>
      <c r="AW353" s="5">
        <f t="shared" si="432"/>
        <v>1.1374803720990449E-11</v>
      </c>
      <c r="AX353" s="5">
        <f t="shared" si="433"/>
        <v>2.3016561153381317E-13</v>
      </c>
      <c r="AY353" s="5">
        <f t="shared" si="434"/>
        <v>1.3200177335915187E-12</v>
      </c>
      <c r="AZ353" s="5">
        <f t="shared" si="435"/>
        <v>3.7852023275425523E-12</v>
      </c>
      <c r="BA353" s="5">
        <f t="shared" si="436"/>
        <v>7.2361435233401231E-12</v>
      </c>
      <c r="BB353" s="5">
        <f t="shared" si="437"/>
        <v>1.0374961869813398E-11</v>
      </c>
      <c r="BC353" s="5">
        <f t="shared" si="438"/>
        <v>1.1900243100805332E-11</v>
      </c>
      <c r="BD353" s="5">
        <f t="shared" si="439"/>
        <v>0.15012219613589123</v>
      </c>
      <c r="BE353" s="5">
        <f t="shared" si="440"/>
        <v>9.2452109613373103E-3</v>
      </c>
      <c r="BF353" s="5">
        <f t="shared" si="441"/>
        <v>2.8468117280358796E-4</v>
      </c>
      <c r="BG353" s="5">
        <f t="shared" si="442"/>
        <v>5.8439892457289728E-6</v>
      </c>
      <c r="BH353" s="5">
        <f t="shared" si="443"/>
        <v>8.9974891826861637E-8</v>
      </c>
      <c r="BI353" s="5">
        <f t="shared" si="444"/>
        <v>1.1082130125645889E-9</v>
      </c>
      <c r="BJ353" s="8">
        <f t="shared" si="445"/>
        <v>2.2871379548049071E-4</v>
      </c>
      <c r="BK353" s="8">
        <f t="shared" si="446"/>
        <v>4.2090941650053627E-3</v>
      </c>
      <c r="BL353" s="8">
        <f t="shared" si="447"/>
        <v>0.54883183716769313</v>
      </c>
      <c r="BM353" s="8">
        <f t="shared" si="448"/>
        <v>0.57708971743493576</v>
      </c>
      <c r="BN353" s="8">
        <f t="shared" si="449"/>
        <v>7.1680982835679335E-2</v>
      </c>
    </row>
    <row r="354" spans="1:66" x14ac:dyDescent="0.25">
      <c r="A354" t="s">
        <v>166</v>
      </c>
      <c r="B354" t="s">
        <v>171</v>
      </c>
      <c r="C354" t="s">
        <v>482</v>
      </c>
      <c r="D354" t="s">
        <v>499</v>
      </c>
      <c r="E354">
        <f>VLOOKUP(A354,home!$A$2:$E$405,3,FALSE)</f>
        <v>1.8032999999999999</v>
      </c>
      <c r="F354">
        <f>VLOOKUP(B354,home!$B$2:$E$405,3,FALSE)</f>
        <v>0.92420000000000002</v>
      </c>
      <c r="G354">
        <f>VLOOKUP(C354,away!$B$2:$E$405,4,FALSE)</f>
        <v>1.1091</v>
      </c>
      <c r="H354">
        <f>VLOOKUP(A354,away!$A$2:$E$405,3,FALSE)</f>
        <v>1.4918</v>
      </c>
      <c r="I354">
        <f>VLOOKUP(C354,away!$B$2:$E$405,3,FALSE)</f>
        <v>0.67030000000000001</v>
      </c>
      <c r="J354">
        <f>VLOOKUP(B354,home!$B$2:$E$405,4,FALSE)</f>
        <v>0.44690000000000002</v>
      </c>
      <c r="K354" s="3">
        <f t="shared" si="394"/>
        <v>1.8484369957259998</v>
      </c>
      <c r="L354" s="3">
        <f t="shared" si="395"/>
        <v>0.44687923702600002</v>
      </c>
      <c r="M354" s="5">
        <f t="shared" si="396"/>
        <v>0.10072953425331264</v>
      </c>
      <c r="N354" s="5">
        <f t="shared" si="397"/>
        <v>0.1861921976760724</v>
      </c>
      <c r="O354" s="5">
        <f t="shared" si="398"/>
        <v>4.5013937413104686E-2</v>
      </c>
      <c r="P354" s="5">
        <f t="shared" si="399"/>
        <v>8.3205427237677418E-2</v>
      </c>
      <c r="Q354" s="5">
        <f t="shared" si="400"/>
        <v>0.1720822732499904</v>
      </c>
      <c r="R354" s="5">
        <f t="shared" si="401"/>
        <v>1.0057897003352169E-2</v>
      </c>
      <c r="S354" s="5">
        <f t="shared" si="402"/>
        <v>1.7182505541012052E-2</v>
      </c>
      <c r="T354" s="5">
        <f t="shared" si="403"/>
        <v>7.6899994975655361E-2</v>
      </c>
      <c r="U354" s="5">
        <f t="shared" si="404"/>
        <v>1.8591388920197821E-2</v>
      </c>
      <c r="V354" s="5">
        <f t="shared" si="405"/>
        <v>1.5770258501878048E-3</v>
      </c>
      <c r="W354" s="5">
        <f t="shared" si="406"/>
        <v>0.106027746727971</v>
      </c>
      <c r="X354" s="5">
        <f t="shared" si="407"/>
        <v>4.7381598561381646E-2</v>
      </c>
      <c r="Y354" s="5">
        <f t="shared" si="408"/>
        <v>1.0586926307091226E-2</v>
      </c>
      <c r="Z354" s="5">
        <f t="shared" si="409"/>
        <v>1.4982217796480366E-3</v>
      </c>
      <c r="AA354" s="5">
        <f t="shared" si="410"/>
        <v>2.7693685653038774E-3</v>
      </c>
      <c r="AB354" s="5">
        <f t="shared" si="411"/>
        <v>2.559501655454161E-3</v>
      </c>
      <c r="AC354" s="5">
        <f t="shared" si="412"/>
        <v>8.1416730581069919E-5</v>
      </c>
      <c r="AD354" s="5">
        <f t="shared" si="413"/>
        <v>4.8996402406361973E-2</v>
      </c>
      <c r="AE354" s="5">
        <f t="shared" si="414"/>
        <v>2.1895474924373912E-2</v>
      </c>
      <c r="AF354" s="5">
        <f t="shared" si="415"/>
        <v>4.8923165642630641E-3</v>
      </c>
      <c r="AG354" s="5">
        <f t="shared" si="416"/>
        <v>7.2875823117584662E-4</v>
      </c>
      <c r="AH354" s="5">
        <f t="shared" si="417"/>
        <v>1.6738105144621261E-4</v>
      </c>
      <c r="AI354" s="5">
        <f t="shared" si="418"/>
        <v>3.0939332787669626E-4</v>
      </c>
      <c r="AJ354" s="5">
        <f t="shared" si="419"/>
        <v>2.8594703673903487E-4</v>
      </c>
      <c r="AK354" s="5">
        <f t="shared" si="420"/>
        <v>1.7618502717555131E-4</v>
      </c>
      <c r="AL354" s="5">
        <f t="shared" si="421"/>
        <v>2.6901003375065309E-6</v>
      </c>
      <c r="AM354" s="5">
        <f t="shared" si="422"/>
        <v>1.8113352573079569E-2</v>
      </c>
      <c r="AN354" s="5">
        <f t="shared" si="423"/>
        <v>8.0944811778407323E-3</v>
      </c>
      <c r="AO354" s="5">
        <f t="shared" si="424"/>
        <v>1.8086277864373921E-3</v>
      </c>
      <c r="AP354" s="5">
        <f t="shared" si="425"/>
        <v>2.6941273508905502E-4</v>
      </c>
      <c r="AQ354" s="5">
        <f t="shared" si="426"/>
        <v>3.0098739375421194E-5</v>
      </c>
      <c r="AR354" s="5">
        <f t="shared" si="427"/>
        <v>1.4959823312578637E-5</v>
      </c>
      <c r="AS354" s="5">
        <f t="shared" si="428"/>
        <v>2.7652290860494631E-5</v>
      </c>
      <c r="AT354" s="5">
        <f t="shared" si="429"/>
        <v>2.5556758721557113E-5</v>
      </c>
      <c r="AU354" s="5">
        <f t="shared" si="430"/>
        <v>1.5746686103923097E-5</v>
      </c>
      <c r="AV354" s="5">
        <f t="shared" si="431"/>
        <v>7.2766892886439892E-6</v>
      </c>
      <c r="AW354" s="5">
        <f t="shared" si="432"/>
        <v>6.1724958588269767E-8</v>
      </c>
      <c r="AX354" s="5">
        <f t="shared" si="433"/>
        <v>5.5802318354515089E-3</v>
      </c>
      <c r="AY354" s="5">
        <f t="shared" si="434"/>
        <v>2.493689745054766E-3</v>
      </c>
      <c r="AZ354" s="5">
        <f t="shared" si="435"/>
        <v>5.5718908532481713E-4</v>
      </c>
      <c r="BA354" s="5">
        <f t="shared" si="436"/>
        <v>8.2998744443056374E-5</v>
      </c>
      <c r="BB354" s="5">
        <f t="shared" si="437"/>
        <v>9.2726038977072471E-6</v>
      </c>
      <c r="BC354" s="5">
        <f t="shared" si="438"/>
        <v>8.2874683101034614E-7</v>
      </c>
      <c r="BD354" s="5">
        <f t="shared" si="439"/>
        <v>1.1142057379948176E-6</v>
      </c>
      <c r="BE354" s="5">
        <f t="shared" si="440"/>
        <v>2.0595391069598108E-6</v>
      </c>
      <c r="BF354" s="5">
        <f t="shared" si="441"/>
        <v>1.9034641397245011E-6</v>
      </c>
      <c r="BG354" s="5">
        <f t="shared" si="442"/>
        <v>1.1728111786348443E-6</v>
      </c>
      <c r="BH354" s="5">
        <f t="shared" si="443"/>
        <v>5.4196689289741513E-7</v>
      </c>
      <c r="BI354" s="5">
        <f t="shared" si="444"/>
        <v>2.0035833105805049E-7</v>
      </c>
      <c r="BJ354" s="8">
        <f t="shared" si="445"/>
        <v>0.71272387339716203</v>
      </c>
      <c r="BK354" s="8">
        <f t="shared" si="446"/>
        <v>0.20527228945816328</v>
      </c>
      <c r="BL354" s="8">
        <f t="shared" si="447"/>
        <v>8.0029184594324662E-2</v>
      </c>
      <c r="BM354" s="8">
        <f t="shared" si="448"/>
        <v>0.399748674375692</v>
      </c>
      <c r="BN354" s="8">
        <f t="shared" si="449"/>
        <v>0.59728126683350968</v>
      </c>
    </row>
    <row r="355" spans="1:66" x14ac:dyDescent="0.25">
      <c r="A355" t="s">
        <v>166</v>
      </c>
      <c r="B355" t="s">
        <v>412</v>
      </c>
      <c r="C355" t="s">
        <v>455</v>
      </c>
      <c r="D355" t="s">
        <v>499</v>
      </c>
      <c r="E355">
        <f>VLOOKUP(A355,home!$A$2:$E$405,3,FALSE)</f>
        <v>1.8032999999999999</v>
      </c>
      <c r="F355">
        <f>VLOOKUP(B355,home!$B$2:$E$405,3,FALSE)</f>
        <v>1.8485</v>
      </c>
      <c r="G355">
        <f>VLOOKUP(C355,away!$B$2:$E$405,4,FALSE)</f>
        <v>1.8485</v>
      </c>
      <c r="H355">
        <f>VLOOKUP(A355,away!$A$2:$E$405,3,FALSE)</f>
        <v>1.4918</v>
      </c>
      <c r="I355">
        <f>VLOOKUP(C355,away!$B$2:$E$405,3,FALSE)</f>
        <v>0.67030000000000001</v>
      </c>
      <c r="J355">
        <f>VLOOKUP(B355,home!$B$2:$E$405,4,FALSE)</f>
        <v>0.67030000000000001</v>
      </c>
      <c r="K355" s="3">
        <f t="shared" si="394"/>
        <v>6.1617899924249997</v>
      </c>
      <c r="L355" s="3">
        <f t="shared" si="395"/>
        <v>0.67026885786200008</v>
      </c>
      <c r="M355" s="5">
        <f t="shared" si="396"/>
        <v>1.0786350817919062E-3</v>
      </c>
      <c r="N355" s="5">
        <f t="shared" si="397"/>
        <v>6.6463228524638891E-3</v>
      </c>
      <c r="O355" s="5">
        <f t="shared" si="398"/>
        <v>7.2297550432254612E-4</v>
      </c>
      <c r="P355" s="5">
        <f t="shared" si="399"/>
        <v>4.4548232273030819E-3</v>
      </c>
      <c r="Q355" s="5">
        <f t="shared" si="400"/>
        <v>2.0476622819368795E-2</v>
      </c>
      <c r="R355" s="5">
        <f t="shared" si="401"/>
        <v>2.4229398277223819E-4</v>
      </c>
      <c r="S355" s="5">
        <f t="shared" si="402"/>
        <v>4.5996672835706305E-3</v>
      </c>
      <c r="T355" s="5">
        <f t="shared" si="403"/>
        <v>1.3724842590009291E-2</v>
      </c>
      <c r="U355" s="5">
        <f t="shared" si="404"/>
        <v>1.4929646382707727E-3</v>
      </c>
      <c r="V355" s="5">
        <f t="shared" si="405"/>
        <v>2.1107647988146769E-3</v>
      </c>
      <c r="W355" s="5">
        <f t="shared" si="406"/>
        <v>4.2057549855682663E-2</v>
      </c>
      <c r="X355" s="5">
        <f t="shared" si="407"/>
        <v>2.8189865906242548E-2</v>
      </c>
      <c r="Y355" s="5">
        <f t="shared" si="408"/>
        <v>9.4473946121300632E-3</v>
      </c>
      <c r="Z355" s="5">
        <f t="shared" si="409"/>
        <v>5.4134037033194416E-5</v>
      </c>
      <c r="AA355" s="5">
        <f t="shared" si="410"/>
        <v>3.3356256764070167E-4</v>
      </c>
      <c r="AB355" s="5">
        <f t="shared" si="411"/>
        <v>1.0276712455680318E-3</v>
      </c>
      <c r="AC355" s="5">
        <f t="shared" si="412"/>
        <v>5.4484854353570268E-4</v>
      </c>
      <c r="AD355" s="5">
        <f t="shared" si="413"/>
        <v>6.4787447451665245E-2</v>
      </c>
      <c r="AE355" s="5">
        <f t="shared" si="414"/>
        <v>4.3425008407222014E-2</v>
      </c>
      <c r="AF355" s="5">
        <f t="shared" si="415"/>
        <v>1.4553215393878221E-2</v>
      </c>
      <c r="AG355" s="5">
        <f t="shared" si="416"/>
        <v>3.2515223534248117E-3</v>
      </c>
      <c r="AH355" s="5">
        <f t="shared" si="417"/>
        <v>9.0710897934246066E-6</v>
      </c>
      <c r="AI355" s="5">
        <f t="shared" si="418"/>
        <v>5.5894150309512304E-5</v>
      </c>
      <c r="AJ355" s="5">
        <f t="shared" si="419"/>
        <v>1.7220400800612587E-4</v>
      </c>
      <c r="AK355" s="5">
        <f t="shared" si="420"/>
        <v>3.5369497772920694E-4</v>
      </c>
      <c r="AL355" s="5">
        <f t="shared" si="421"/>
        <v>9.0010198558454347E-5</v>
      </c>
      <c r="AM355" s="5">
        <f t="shared" si="422"/>
        <v>7.9841329068486289E-2</v>
      </c>
      <c r="AN355" s="5">
        <f t="shared" si="423"/>
        <v>5.3515156444918409E-2</v>
      </c>
      <c r="AO355" s="5">
        <f t="shared" si="424"/>
        <v>1.7934771394320856E-2</v>
      </c>
      <c r="AP355" s="5">
        <f t="shared" si="425"/>
        <v>4.0070395794958372E-3</v>
      </c>
      <c r="AQ355" s="5">
        <f t="shared" si="426"/>
        <v>6.7144846058912581E-4</v>
      </c>
      <c r="AR355" s="5">
        <f t="shared" si="427"/>
        <v>1.216013799080472E-6</v>
      </c>
      <c r="AS355" s="5">
        <f t="shared" si="428"/>
        <v>7.4928216578247574E-6</v>
      </c>
      <c r="AT355" s="5">
        <f t="shared" si="429"/>
        <v>2.308459675310495E-5</v>
      </c>
      <c r="AU355" s="5">
        <f t="shared" si="430"/>
        <v>4.7414145750816239E-5</v>
      </c>
      <c r="AV355" s="5">
        <f t="shared" si="431"/>
        <v>7.3039002196689963E-5</v>
      </c>
      <c r="AW355" s="5">
        <f t="shared" si="432"/>
        <v>1.0326309868657454E-5</v>
      </c>
      <c r="AX355" s="5">
        <f t="shared" si="433"/>
        <v>8.1994250406018307E-2</v>
      </c>
      <c r="AY355" s="5">
        <f t="shared" si="434"/>
        <v>5.4958192570892732E-2</v>
      </c>
      <c r="AZ355" s="5">
        <f t="shared" si="435"/>
        <v>1.8418382482326062E-2</v>
      </c>
      <c r="BA355" s="5">
        <f t="shared" si="436"/>
        <v>4.1150893966980535E-3</v>
      </c>
      <c r="BB355" s="5">
        <f t="shared" si="437"/>
        <v>6.8955406748120768E-4</v>
      </c>
      <c r="BC355" s="5">
        <f t="shared" si="438"/>
        <v>9.2437323448945168E-5</v>
      </c>
      <c r="BD355" s="5">
        <f t="shared" si="439"/>
        <v>1.3584269670901652E-7</v>
      </c>
      <c r="BE355" s="5">
        <f t="shared" si="440"/>
        <v>8.3703416912564247E-7</v>
      </c>
      <c r="BF355" s="5">
        <f t="shared" si="441"/>
        <v>2.5788143833180803E-6</v>
      </c>
      <c r="BG355" s="5">
        <f t="shared" si="442"/>
        <v>5.2967042198169978E-6</v>
      </c>
      <c r="BH355" s="5">
        <f t="shared" si="443"/>
        <v>8.1592947636259113E-6</v>
      </c>
      <c r="BI355" s="5">
        <f t="shared" si="444"/>
        <v>1.0055172163951167E-5</v>
      </c>
      <c r="BJ355" s="8">
        <f t="shared" si="445"/>
        <v>0.56279744343676341</v>
      </c>
      <c r="BK355" s="8">
        <f t="shared" si="446"/>
        <v>6.7836941704467191E-2</v>
      </c>
      <c r="BL355" s="8">
        <f t="shared" si="447"/>
        <v>4.589641606966623E-3</v>
      </c>
      <c r="BM355" s="8">
        <f t="shared" si="448"/>
        <v>0.5467086210561839</v>
      </c>
      <c r="BN355" s="8">
        <f t="shared" si="449"/>
        <v>3.3621673468022452E-2</v>
      </c>
    </row>
    <row r="356" spans="1:66" x14ac:dyDescent="0.25">
      <c r="A356" t="s">
        <v>27</v>
      </c>
      <c r="B356" t="s">
        <v>174</v>
      </c>
      <c r="C356" t="s">
        <v>252</v>
      </c>
      <c r="D356" t="s">
        <v>499</v>
      </c>
      <c r="E356">
        <f>VLOOKUP(A356,home!$A$2:$E$405,3,FALSE)</f>
        <v>1.7302</v>
      </c>
      <c r="F356">
        <f>VLOOKUP(B356,home!$B$2:$E$405,3,FALSE)</f>
        <v>1.1558999999999999</v>
      </c>
      <c r="G356">
        <f>VLOOKUP(C356,away!$B$2:$E$405,4,FALSE)</f>
        <v>0.96330000000000005</v>
      </c>
      <c r="H356">
        <f>VLOOKUP(A356,away!$A$2:$E$405,3,FALSE)</f>
        <v>1.4127000000000001</v>
      </c>
      <c r="I356">
        <f>VLOOKUP(C356,away!$B$2:$E$405,3,FALSE)</f>
        <v>0.47189999999999999</v>
      </c>
      <c r="J356">
        <f>VLOOKUP(B356,home!$B$2:$E$405,4,FALSE)</f>
        <v>0.88480000000000003</v>
      </c>
      <c r="K356" s="3">
        <f t="shared" si="394"/>
        <v>1.9265404487939999</v>
      </c>
      <c r="L356" s="3">
        <f t="shared" si="395"/>
        <v>0.5898546894240001</v>
      </c>
      <c r="M356" s="5">
        <f t="shared" si="396"/>
        <v>8.0750175927097365E-2</v>
      </c>
      <c r="N356" s="5">
        <f t="shared" si="397"/>
        <v>0.15556848017078459</v>
      </c>
      <c r="O356" s="5">
        <f t="shared" si="398"/>
        <v>4.7630869942411384E-2</v>
      </c>
      <c r="P356" s="5">
        <f t="shared" si="399"/>
        <v>9.1762797555301853E-2</v>
      </c>
      <c r="Q356" s="5">
        <f t="shared" si="400"/>
        <v>0.14985448480321192</v>
      </c>
      <c r="R356" s="5">
        <f t="shared" si="401"/>
        <v>1.4047645998438E-2</v>
      </c>
      <c r="S356" s="5">
        <f t="shared" si="402"/>
        <v>2.6069327151613277E-2</v>
      </c>
      <c r="T356" s="5">
        <f t="shared" si="403"/>
        <v>8.8392370592392119E-2</v>
      </c>
      <c r="U356" s="5">
        <f t="shared" si="404"/>
        <v>2.7063358226329978E-2</v>
      </c>
      <c r="V356" s="5">
        <f t="shared" si="405"/>
        <v>3.2916259759760477E-3</v>
      </c>
      <c r="W356" s="5">
        <f t="shared" si="406"/>
        <v>9.6233575468857885E-2</v>
      </c>
      <c r="X356" s="5">
        <f t="shared" si="407"/>
        <v>5.6763825770344244E-2</v>
      </c>
      <c r="Y356" s="5">
        <f t="shared" si="408"/>
        <v>1.6741204410142225E-2</v>
      </c>
      <c r="Z356" s="5">
        <f t="shared" si="409"/>
        <v>2.762023289182315E-3</v>
      </c>
      <c r="AA356" s="5">
        <f t="shared" si="410"/>
        <v>5.3211495871207763E-3</v>
      </c>
      <c r="AB356" s="5">
        <f t="shared" si="411"/>
        <v>5.1257049568358345E-3</v>
      </c>
      <c r="AC356" s="5">
        <f t="shared" si="412"/>
        <v>2.3378339783274724E-4</v>
      </c>
      <c r="AD356" s="5">
        <f t="shared" si="413"/>
        <v>4.6349468918206176E-2</v>
      </c>
      <c r="AE356" s="5">
        <f t="shared" si="414"/>
        <v>2.7339451593715848E-2</v>
      </c>
      <c r="AF356" s="5">
        <f t="shared" si="415"/>
        <v>8.0631518644168707E-3</v>
      </c>
      <c r="AG356" s="5">
        <f t="shared" si="416"/>
        <v>1.5853626462547204E-3</v>
      </c>
      <c r="AH356" s="5">
        <f t="shared" si="417"/>
        <v>4.0729809735562237E-4</v>
      </c>
      <c r="AI356" s="5">
        <f t="shared" si="418"/>
        <v>7.8467625927244292E-4</v>
      </c>
      <c r="AJ356" s="5">
        <f t="shared" si="419"/>
        <v>7.558552763483647E-4</v>
      </c>
      <c r="AK356" s="5">
        <f t="shared" si="420"/>
        <v>4.8539525443983065E-4</v>
      </c>
      <c r="AL356" s="5">
        <f t="shared" si="421"/>
        <v>1.062666098782733E-5</v>
      </c>
      <c r="AM356" s="5">
        <f t="shared" si="422"/>
        <v>1.7858825330208886E-2</v>
      </c>
      <c r="AN356" s="5">
        <f t="shared" si="423"/>
        <v>1.053411186862783E-2</v>
      </c>
      <c r="AO356" s="5">
        <f t="shared" si="424"/>
        <v>3.1067976423135701E-3</v>
      </c>
      <c r="AP356" s="5">
        <f t="shared" si="425"/>
        <v>6.1085305280336223E-4</v>
      </c>
      <c r="AQ356" s="5">
        <f t="shared" si="426"/>
        <v>9.0078634436257382E-5</v>
      </c>
      <c r="AR356" s="5">
        <f t="shared" si="427"/>
        <v>4.8049338543737369E-5</v>
      </c>
      <c r="AS356" s="5">
        <f t="shared" si="428"/>
        <v>9.256899424230662E-5</v>
      </c>
      <c r="AT356" s="5">
        <f t="shared" si="429"/>
        <v>8.9168955855991306E-5</v>
      </c>
      <c r="AU356" s="5">
        <f t="shared" si="430"/>
        <v>5.7262533411097974E-5</v>
      </c>
      <c r="AV356" s="5">
        <f t="shared" si="431"/>
        <v>2.7579646704224522E-5</v>
      </c>
      <c r="AW356" s="5">
        <f t="shared" si="432"/>
        <v>3.3544204211710023E-7</v>
      </c>
      <c r="AX356" s="5">
        <f t="shared" si="433"/>
        <v>5.7342915610990499E-3</v>
      </c>
      <c r="AY356" s="5">
        <f t="shared" si="434"/>
        <v>3.3823987678387453E-3</v>
      </c>
      <c r="AZ356" s="5">
        <f t="shared" si="435"/>
        <v>9.9756188735582152E-4</v>
      </c>
      <c r="BA356" s="5">
        <f t="shared" si="436"/>
        <v>1.9613885241582916E-4</v>
      </c>
      <c r="BB356" s="5">
        <f t="shared" si="437"/>
        <v>2.8923355468929676E-5</v>
      </c>
      <c r="BC356" s="5">
        <f t="shared" si="438"/>
        <v>3.4121153714450945E-6</v>
      </c>
      <c r="BD356" s="5">
        <f t="shared" si="439"/>
        <v>4.7236879439574701E-6</v>
      </c>
      <c r="BE356" s="5">
        <f t="shared" si="440"/>
        <v>9.1003758915146302E-6</v>
      </c>
      <c r="BF356" s="5">
        <f t="shared" si="441"/>
        <v>8.7661211271163483E-6</v>
      </c>
      <c r="BG356" s="5">
        <f t="shared" si="442"/>
        <v>5.6294289768057663E-6</v>
      </c>
      <c r="BH356" s="5">
        <f t="shared" si="443"/>
        <v>2.711330656857332E-6</v>
      </c>
      <c r="BI356" s="5">
        <f t="shared" si="444"/>
        <v>1.0446976360981705E-6</v>
      </c>
      <c r="BJ356" s="8">
        <f t="shared" si="445"/>
        <v>0.68943476930626635</v>
      </c>
      <c r="BK356" s="8">
        <f t="shared" si="446"/>
        <v>0.20550073543664787</v>
      </c>
      <c r="BL356" s="8">
        <f t="shared" si="447"/>
        <v>0.10196855870954194</v>
      </c>
      <c r="BM356" s="8">
        <f t="shared" si="448"/>
        <v>0.45666956901859684</v>
      </c>
      <c r="BN356" s="8">
        <f t="shared" si="449"/>
        <v>0.53961445439724509</v>
      </c>
    </row>
    <row r="357" spans="1:66" s="14" customFormat="1" x14ac:dyDescent="0.25">
      <c r="A357" t="s">
        <v>27</v>
      </c>
      <c r="B357" t="s">
        <v>447</v>
      </c>
      <c r="C357" t="s">
        <v>173</v>
      </c>
      <c r="D357" t="s">
        <v>499</v>
      </c>
      <c r="E357">
        <f>VLOOKUP(A357,home!$A$2:$E$405,3,FALSE)</f>
        <v>1.7302</v>
      </c>
      <c r="F357">
        <f>VLOOKUP(B357,home!$B$2:$E$405,3,FALSE)</f>
        <v>0.96330000000000005</v>
      </c>
      <c r="G357">
        <f>VLOOKUP(C357,away!$B$2:$E$405,4,FALSE)</f>
        <v>1.3004</v>
      </c>
      <c r="H357">
        <f>VLOOKUP(A357,away!$A$2:$E$405,3,FALSE)</f>
        <v>1.4127000000000001</v>
      </c>
      <c r="I357">
        <f>VLOOKUP(C357,away!$B$2:$E$405,3,FALSE)</f>
        <v>2.1236000000000002</v>
      </c>
      <c r="J357">
        <f>VLOOKUP(B357,home!$B$2:$E$405,4,FALSE)</f>
        <v>1.8875999999999999</v>
      </c>
      <c r="K357" s="3">
        <f t="shared" si="394"/>
        <v>2.1673788386639998</v>
      </c>
      <c r="L357" s="3">
        <f t="shared" si="395"/>
        <v>5.6628183474720011</v>
      </c>
      <c r="M357" s="5">
        <f t="shared" si="396"/>
        <v>3.9754708178729497E-4</v>
      </c>
      <c r="N357" s="5">
        <f t="shared" si="397"/>
        <v>8.6163513243840955E-4</v>
      </c>
      <c r="O357" s="5">
        <f t="shared" si="398"/>
        <v>2.2512369087290462E-3</v>
      </c>
      <c r="P357" s="5">
        <f t="shared" si="399"/>
        <v>4.8792832367986934E-3</v>
      </c>
      <c r="Q357" s="5">
        <f t="shared" si="400"/>
        <v>9.337448763482312E-4</v>
      </c>
      <c r="R357" s="5">
        <f t="shared" si="401"/>
        <v>6.3741728356284987E-3</v>
      </c>
      <c r="S357" s="5">
        <f t="shared" si="402"/>
        <v>1.4971437343893487E-2</v>
      </c>
      <c r="T357" s="5">
        <f t="shared" si="403"/>
        <v>5.2876276176427378E-3</v>
      </c>
      <c r="U357" s="5">
        <f t="shared" si="404"/>
        <v>1.3815247317928112E-2</v>
      </c>
      <c r="V357" s="5">
        <f t="shared" si="405"/>
        <v>2.041683631377789E-2</v>
      </c>
      <c r="W357" s="5">
        <f t="shared" si="406"/>
        <v>6.7459296190269639E-4</v>
      </c>
      <c r="X357" s="5">
        <f t="shared" si="407"/>
        <v>3.8200974017380696E-3</v>
      </c>
      <c r="Y357" s="5">
        <f t="shared" si="408"/>
        <v>1.0816258827846235E-2</v>
      </c>
      <c r="Z357" s="5">
        <f t="shared" si="409"/>
        <v>1.2031927627851565E-2</v>
      </c>
      <c r="AA357" s="5">
        <f t="shared" si="410"/>
        <v>2.6077745328942224E-2</v>
      </c>
      <c r="AB357" s="5">
        <f t="shared" si="411"/>
        <v>2.8260176693009176E-2</v>
      </c>
      <c r="AC357" s="5">
        <f t="shared" si="412"/>
        <v>1.5661592635520222E-2</v>
      </c>
      <c r="AD357" s="5">
        <f t="shared" si="413"/>
        <v>3.655246275848935E-4</v>
      </c>
      <c r="AE357" s="5">
        <f t="shared" si="414"/>
        <v>2.0698995675406053E-3</v>
      </c>
      <c r="AF357" s="5">
        <f t="shared" si="415"/>
        <v>5.8607326242466522E-3</v>
      </c>
      <c r="AG357" s="5">
        <f t="shared" si="416"/>
        <v>1.1062754744737224E-2</v>
      </c>
      <c r="AH357" s="5">
        <f t="shared" si="417"/>
        <v>1.7033655131613278E-2</v>
      </c>
      <c r="AI357" s="5">
        <f t="shared" si="418"/>
        <v>3.6918383677359071E-2</v>
      </c>
      <c r="AJ357" s="5">
        <f t="shared" si="419"/>
        <v>4.000806176999324E-2</v>
      </c>
      <c r="AK357" s="5">
        <f t="shared" si="420"/>
        <v>2.8904208818748507E-2</v>
      </c>
      <c r="AL357" s="5">
        <f t="shared" si="421"/>
        <v>7.6888851568982499E-3</v>
      </c>
      <c r="AM357" s="5">
        <f t="shared" si="422"/>
        <v>1.5844606856760753E-4</v>
      </c>
      <c r="AN357" s="5">
        <f t="shared" si="423"/>
        <v>8.9725130416945455E-4</v>
      </c>
      <c r="AO357" s="5">
        <f t="shared" si="424"/>
        <v>2.5404855737719855E-3</v>
      </c>
      <c r="AP357" s="5">
        <f t="shared" si="425"/>
        <v>4.7954361062146449E-3</v>
      </c>
      <c r="AQ357" s="5">
        <f t="shared" si="426"/>
        <v>6.7889208916004943E-3</v>
      </c>
      <c r="AR357" s="5">
        <f t="shared" si="427"/>
        <v>1.9291698960762053E-2</v>
      </c>
      <c r="AS357" s="5">
        <f t="shared" si="428"/>
        <v>4.1812420089431951E-2</v>
      </c>
      <c r="AT357" s="5">
        <f t="shared" si="429"/>
        <v>4.5311677247582165E-2</v>
      </c>
      <c r="AU357" s="5">
        <f t="shared" si="430"/>
        <v>3.2735856803594206E-2</v>
      </c>
      <c r="AV357" s="5">
        <f t="shared" si="431"/>
        <v>1.7737750825411253E-2</v>
      </c>
      <c r="AW357" s="5">
        <f t="shared" si="432"/>
        <v>2.6213700474767292E-3</v>
      </c>
      <c r="AX357" s="5">
        <f t="shared" si="433"/>
        <v>5.7235442680489559E-5</v>
      </c>
      <c r="AY357" s="5">
        <f t="shared" si="434"/>
        <v>3.2411391493675831E-4</v>
      </c>
      <c r="AZ357" s="5">
        <f t="shared" si="435"/>
        <v>9.1769911208742757E-4</v>
      </c>
      <c r="BA357" s="5">
        <f t="shared" si="436"/>
        <v>1.7322544564624832E-3</v>
      </c>
      <c r="BB357" s="5">
        <f t="shared" si="437"/>
        <v>2.4523605796364718E-3</v>
      </c>
      <c r="BC357" s="5">
        <f t="shared" si="438"/>
        <v>2.7774544969964964E-3</v>
      </c>
      <c r="BD357" s="5">
        <f t="shared" si="439"/>
        <v>1.8207564471484979E-2</v>
      </c>
      <c r="BE357" s="5">
        <f t="shared" si="440"/>
        <v>3.9462689939107017E-2</v>
      </c>
      <c r="BF357" s="5">
        <f t="shared" si="441"/>
        <v>4.276529954538965E-2</v>
      </c>
      <c r="BG357" s="5">
        <f t="shared" si="442"/>
        <v>3.0896201754601567E-2</v>
      </c>
      <c r="BH357" s="5">
        <f t="shared" si="443"/>
        <v>1.6740943469504242E-2</v>
      </c>
      <c r="BI357" s="5">
        <f t="shared" si="444"/>
        <v>7.2567933230147565E-3</v>
      </c>
      <c r="BJ357" s="8">
        <f t="shared" si="445"/>
        <v>6.5194526329150071E-2</v>
      </c>
      <c r="BK357" s="8">
        <f t="shared" si="446"/>
        <v>6.4339695683612586E-2</v>
      </c>
      <c r="BL357" s="8">
        <f t="shared" si="447"/>
        <v>0.51186178491183498</v>
      </c>
      <c r="BM357" s="8">
        <f t="shared" si="448"/>
        <v>0.64002757061325932</v>
      </c>
      <c r="BN357" s="8">
        <f t="shared" si="449"/>
        <v>1.5697620071730173E-2</v>
      </c>
    </row>
    <row r="358" spans="1:66" x14ac:dyDescent="0.25">
      <c r="A358" t="s">
        <v>27</v>
      </c>
      <c r="B358" t="s">
        <v>30</v>
      </c>
      <c r="C358" t="s">
        <v>483</v>
      </c>
      <c r="D358" t="s">
        <v>499</v>
      </c>
      <c r="E358">
        <f>VLOOKUP(A358,home!$A$2:$E$405,3,FALSE)</f>
        <v>1.7302</v>
      </c>
      <c r="F358">
        <f>VLOOKUP(B358,home!$B$2:$E$405,3,FALSE)</f>
        <v>1.3486</v>
      </c>
      <c r="G358">
        <f>VLOOKUP(C358,away!$B$2:$E$405,4,FALSE)</f>
        <v>0.96330000000000005</v>
      </c>
      <c r="H358">
        <f>VLOOKUP(A358,away!$A$2:$E$405,3,FALSE)</f>
        <v>1.4127000000000001</v>
      </c>
      <c r="I358">
        <f>VLOOKUP(C358,away!$B$2:$E$405,3,FALSE)</f>
        <v>0.70789999999999997</v>
      </c>
      <c r="J358">
        <f>VLOOKUP(B358,home!$B$2:$E$405,4,FALSE)</f>
        <v>0</v>
      </c>
      <c r="K358" s="3">
        <f t="shared" si="394"/>
        <v>2.2477138586760002</v>
      </c>
      <c r="L358" s="3">
        <f t="shared" si="395"/>
        <v>0</v>
      </c>
      <c r="M358" s="5">
        <f t="shared" si="396"/>
        <v>0.10564045772613961</v>
      </c>
      <c r="N358" s="5">
        <f t="shared" si="397"/>
        <v>0.23744952086792015</v>
      </c>
      <c r="O358" s="5">
        <f t="shared" si="398"/>
        <v>0</v>
      </c>
      <c r="P358" s="5">
        <f t="shared" si="399"/>
        <v>0</v>
      </c>
      <c r="Q358" s="5">
        <f t="shared" si="400"/>
        <v>0.26685928939540016</v>
      </c>
      <c r="R358" s="5">
        <f t="shared" si="401"/>
        <v>0</v>
      </c>
      <c r="S358" s="5">
        <f t="shared" si="402"/>
        <v>0</v>
      </c>
      <c r="T358" s="5">
        <f t="shared" si="403"/>
        <v>0</v>
      </c>
      <c r="U358" s="5">
        <f t="shared" si="404"/>
        <v>0</v>
      </c>
      <c r="V358" s="5">
        <f t="shared" si="405"/>
        <v>0</v>
      </c>
      <c r="W358" s="5">
        <f t="shared" si="406"/>
        <v>0.19994110769682344</v>
      </c>
      <c r="X358" s="5">
        <f t="shared" si="407"/>
        <v>0</v>
      </c>
      <c r="Y358" s="5">
        <f t="shared" si="408"/>
        <v>0</v>
      </c>
      <c r="Z358" s="5">
        <f t="shared" si="409"/>
        <v>0</v>
      </c>
      <c r="AA358" s="5">
        <f t="shared" si="410"/>
        <v>0</v>
      </c>
      <c r="AB358" s="5">
        <f t="shared" si="411"/>
        <v>0</v>
      </c>
      <c r="AC358" s="5">
        <f t="shared" si="412"/>
        <v>0</v>
      </c>
      <c r="AD358" s="5">
        <f t="shared" si="413"/>
        <v>0.11235259967229516</v>
      </c>
      <c r="AE358" s="5">
        <f t="shared" si="414"/>
        <v>0</v>
      </c>
      <c r="AF358" s="5">
        <f t="shared" si="415"/>
        <v>0</v>
      </c>
      <c r="AG358" s="5">
        <f t="shared" si="416"/>
        <v>0</v>
      </c>
      <c r="AH358" s="5">
        <f t="shared" si="417"/>
        <v>0</v>
      </c>
      <c r="AI358" s="5">
        <f t="shared" si="418"/>
        <v>0</v>
      </c>
      <c r="AJ358" s="5">
        <f t="shared" si="419"/>
        <v>0</v>
      </c>
      <c r="AK358" s="5">
        <f t="shared" si="420"/>
        <v>0</v>
      </c>
      <c r="AL358" s="5">
        <f t="shared" si="421"/>
        <v>0</v>
      </c>
      <c r="AM358" s="5">
        <f t="shared" si="422"/>
        <v>5.0507299068338875E-2</v>
      </c>
      <c r="AN358" s="5">
        <f t="shared" si="423"/>
        <v>0</v>
      </c>
      <c r="AO358" s="5">
        <f t="shared" si="424"/>
        <v>0</v>
      </c>
      <c r="AP358" s="5">
        <f t="shared" si="425"/>
        <v>0</v>
      </c>
      <c r="AQ358" s="5">
        <f t="shared" si="426"/>
        <v>0</v>
      </c>
      <c r="AR358" s="5">
        <f t="shared" si="427"/>
        <v>0</v>
      </c>
      <c r="AS358" s="5">
        <f t="shared" si="428"/>
        <v>0</v>
      </c>
      <c r="AT358" s="5">
        <f t="shared" si="429"/>
        <v>0</v>
      </c>
      <c r="AU358" s="5">
        <f t="shared" si="430"/>
        <v>0</v>
      </c>
      <c r="AV358" s="5">
        <f t="shared" si="431"/>
        <v>0</v>
      </c>
      <c r="AW358" s="5">
        <f t="shared" si="432"/>
        <v>0</v>
      </c>
      <c r="AX358" s="5">
        <f t="shared" si="433"/>
        <v>1.8920992680033118E-2</v>
      </c>
      <c r="AY358" s="5">
        <f t="shared" si="434"/>
        <v>0</v>
      </c>
      <c r="AZ358" s="5">
        <f t="shared" si="435"/>
        <v>0</v>
      </c>
      <c r="BA358" s="5">
        <f t="shared" si="436"/>
        <v>0</v>
      </c>
      <c r="BB358" s="5">
        <f t="shared" si="437"/>
        <v>0</v>
      </c>
      <c r="BC358" s="5">
        <f t="shared" si="438"/>
        <v>0</v>
      </c>
      <c r="BD358" s="5">
        <f t="shared" si="439"/>
        <v>0</v>
      </c>
      <c r="BE358" s="5">
        <f t="shared" si="440"/>
        <v>0</v>
      </c>
      <c r="BF358" s="5">
        <f t="shared" si="441"/>
        <v>0</v>
      </c>
      <c r="BG358" s="5">
        <f t="shared" si="442"/>
        <v>0</v>
      </c>
      <c r="BH358" s="5">
        <f t="shared" si="443"/>
        <v>0</v>
      </c>
      <c r="BI358" s="5">
        <f t="shared" si="444"/>
        <v>0</v>
      </c>
      <c r="BJ358" s="8">
        <f t="shared" si="445"/>
        <v>0.88603080938081091</v>
      </c>
      <c r="BK358" s="8">
        <f t="shared" si="446"/>
        <v>0.10564045772613961</v>
      </c>
      <c r="BL358" s="8">
        <f t="shared" si="447"/>
        <v>0</v>
      </c>
      <c r="BM358" s="8">
        <f t="shared" si="448"/>
        <v>0.38172199911749061</v>
      </c>
      <c r="BN358" s="8">
        <f t="shared" si="449"/>
        <v>0.60994926798945992</v>
      </c>
    </row>
    <row r="359" spans="1:66" x14ac:dyDescent="0.25">
      <c r="A359" t="s">
        <v>27</v>
      </c>
      <c r="B359" t="s">
        <v>263</v>
      </c>
      <c r="C359" t="s">
        <v>175</v>
      </c>
      <c r="D359" t="s">
        <v>499</v>
      </c>
      <c r="E359">
        <f>VLOOKUP(A359,home!$A$2:$E$405,3,FALSE)</f>
        <v>1.7302</v>
      </c>
      <c r="F359">
        <f>VLOOKUP(B359,home!$B$2:$E$405,3,FALSE)</f>
        <v>0.57799999999999996</v>
      </c>
      <c r="G359">
        <f>VLOOKUP(C359,away!$B$2:$E$405,4,FALSE)</f>
        <v>1.1558999999999999</v>
      </c>
      <c r="H359">
        <f>VLOOKUP(A359,away!$A$2:$E$405,3,FALSE)</f>
        <v>1.4127000000000001</v>
      </c>
      <c r="I359">
        <f>VLOOKUP(C359,away!$B$2:$E$405,3,FALSE)</f>
        <v>1.6516999999999999</v>
      </c>
      <c r="J359">
        <f>VLOOKUP(B359,home!$B$2:$E$405,4,FALSE)</f>
        <v>1.8875999999999999</v>
      </c>
      <c r="K359" s="3">
        <f t="shared" si="394"/>
        <v>1.1559642680399997</v>
      </c>
      <c r="L359" s="3">
        <f t="shared" si="395"/>
        <v>4.4044438992839998</v>
      </c>
      <c r="M359" s="5">
        <f t="shared" si="396"/>
        <v>3.8472057734082006E-3</v>
      </c>
      <c r="N359" s="5">
        <f t="shared" si="397"/>
        <v>4.4472324058570717E-3</v>
      </c>
      <c r="O359" s="5">
        <f t="shared" si="398"/>
        <v>1.6944801997977928E-2</v>
      </c>
      <c r="P359" s="5">
        <f t="shared" si="399"/>
        <v>1.958758563867528E-2</v>
      </c>
      <c r="Q359" s="5">
        <f t="shared" si="400"/>
        <v>2.5704208764201686E-3</v>
      </c>
      <c r="R359" s="5">
        <f t="shared" si="401"/>
        <v>3.7316214892284615E-2</v>
      </c>
      <c r="S359" s="5">
        <f t="shared" si="402"/>
        <v>2.4931959306958636E-2</v>
      </c>
      <c r="T359" s="5">
        <f t="shared" si="403"/>
        <v>1.1321274547741044E-2</v>
      </c>
      <c r="U359" s="5">
        <f t="shared" si="404"/>
        <v>4.3136211033983123E-2</v>
      </c>
      <c r="V359" s="5">
        <f t="shared" si="405"/>
        <v>1.4104230355112718E-2</v>
      </c>
      <c r="W359" s="5">
        <f t="shared" si="406"/>
        <v>9.9043822898859171E-4</v>
      </c>
      <c r="X359" s="5">
        <f t="shared" si="407"/>
        <v>4.3623296152864519E-3</v>
      </c>
      <c r="Y359" s="5">
        <f t="shared" si="408"/>
        <v>9.606818030357166E-3</v>
      </c>
      <c r="Z359" s="5">
        <f t="shared" si="409"/>
        <v>5.4785725008897911E-2</v>
      </c>
      <c r="AA359" s="5">
        <f t="shared" si="410"/>
        <v>6.333034050895138E-2</v>
      </c>
      <c r="AB359" s="5">
        <f t="shared" si="411"/>
        <v>3.6603805355576974E-2</v>
      </c>
      <c r="AC359" s="5">
        <f t="shared" si="412"/>
        <v>4.4881245672172441E-3</v>
      </c>
      <c r="AD359" s="5">
        <f t="shared" si="413"/>
        <v>2.8622780060290771E-4</v>
      </c>
      <c r="AE359" s="5">
        <f t="shared" si="414"/>
        <v>1.2606742901709539E-3</v>
      </c>
      <c r="AF359" s="5">
        <f t="shared" si="415"/>
        <v>2.7762845931638227E-3</v>
      </c>
      <c r="AG359" s="5">
        <f t="shared" si="416"/>
        <v>4.0759965796788537E-3</v>
      </c>
      <c r="AH359" s="5">
        <f t="shared" si="417"/>
        <v>6.0325163070822814E-2</v>
      </c>
      <c r="AI359" s="5">
        <f t="shared" si="418"/>
        <v>6.9733732973557311E-2</v>
      </c>
      <c r="AJ359" s="5">
        <f t="shared" si="419"/>
        <v>4.0304851797237494E-2</v>
      </c>
      <c r="AK359" s="5">
        <f t="shared" si="420"/>
        <v>1.5530322835418104E-2</v>
      </c>
      <c r="AL359" s="5">
        <f t="shared" si="421"/>
        <v>9.1402986474030216E-4</v>
      </c>
      <c r="AM359" s="5">
        <f t="shared" si="422"/>
        <v>6.617382200332781E-5</v>
      </c>
      <c r="AN359" s="5">
        <f t="shared" si="423"/>
        <v>2.914588866148625E-4</v>
      </c>
      <c r="AO359" s="5">
        <f t="shared" si="424"/>
        <v>6.4185715752146909E-4</v>
      </c>
      <c r="AP359" s="5">
        <f t="shared" si="425"/>
        <v>9.4234128055240137E-4</v>
      </c>
      <c r="AQ359" s="5">
        <f t="shared" si="426"/>
        <v>1.0376223260431241E-3</v>
      </c>
      <c r="AR359" s="5">
        <f t="shared" si="427"/>
        <v>5.3139759292119594E-2</v>
      </c>
      <c r="AS359" s="5">
        <f t="shared" si="428"/>
        <v>6.1427662953936799E-2</v>
      </c>
      <c r="AT359" s="5">
        <f t="shared" si="429"/>
        <v>3.5504091721977687E-2</v>
      </c>
      <c r="AU359" s="5">
        <f t="shared" si="430"/>
        <v>1.3680487133273651E-2</v>
      </c>
      <c r="AV359" s="5">
        <f t="shared" si="431"/>
        <v>3.9535385738613269E-3</v>
      </c>
      <c r="AW359" s="5">
        <f t="shared" si="432"/>
        <v>1.2926869891199849E-4</v>
      </c>
      <c r="AX359" s="5">
        <f t="shared" si="433"/>
        <v>1.2749095619247669E-5</v>
      </c>
      <c r="AY359" s="5">
        <f t="shared" si="434"/>
        <v>5.6152676421583764E-5</v>
      </c>
      <c r="AZ359" s="5">
        <f t="shared" si="435"/>
        <v>1.2366065654675657E-4</v>
      </c>
      <c r="BA359" s="5">
        <f t="shared" si="436"/>
        <v>1.8155214143627201E-4</v>
      </c>
      <c r="BB359" s="5">
        <f t="shared" si="437"/>
        <v>1.9990905543773352E-4</v>
      </c>
      <c r="BC359" s="5">
        <f t="shared" si="438"/>
        <v>1.7609764392687046E-4</v>
      </c>
      <c r="BD359" s="5">
        <f t="shared" si="439"/>
        <v>3.9008514770599405E-2</v>
      </c>
      <c r="BE359" s="5">
        <f t="shared" si="440"/>
        <v>4.5092449224123456E-2</v>
      </c>
      <c r="BF359" s="5">
        <f t="shared" si="441"/>
        <v>2.606263003074737E-2</v>
      </c>
      <c r="BG359" s="5">
        <f t="shared" si="442"/>
        <v>1.0042489682230066E-2</v>
      </c>
      <c r="BH359" s="5">
        <f t="shared" si="443"/>
        <v>2.9021898087045815E-3</v>
      </c>
      <c r="BI359" s="5">
        <f t="shared" si="444"/>
        <v>6.7096554358646743E-4</v>
      </c>
      <c r="BJ359" s="8">
        <f t="shared" si="445"/>
        <v>4.5427271710390682E-2</v>
      </c>
      <c r="BK359" s="8">
        <f t="shared" si="446"/>
        <v>6.7929288182533978E-2</v>
      </c>
      <c r="BL359" s="8">
        <f t="shared" si="447"/>
        <v>0.67471022320097029</v>
      </c>
      <c r="BM359" s="8">
        <f t="shared" si="448"/>
        <v>0.75821216254065971</v>
      </c>
      <c r="BN359" s="8">
        <f t="shared" si="449"/>
        <v>8.471346158462327E-2</v>
      </c>
    </row>
    <row r="360" spans="1:66" x14ac:dyDescent="0.25">
      <c r="A360" t="s">
        <v>31</v>
      </c>
      <c r="B360" t="s">
        <v>192</v>
      </c>
      <c r="C360" t="s">
        <v>325</v>
      </c>
      <c r="D360" t="s">
        <v>499</v>
      </c>
      <c r="E360">
        <f>VLOOKUP(A360,home!$A$2:$E$405,3,FALSE)</f>
        <v>1.4722</v>
      </c>
      <c r="F360">
        <f>VLOOKUP(B360,home!$B$2:$E$405,3,FALSE)</f>
        <v>1.0868</v>
      </c>
      <c r="G360">
        <f>VLOOKUP(C360,away!$B$2:$E$405,4,FALSE)</f>
        <v>1.4944</v>
      </c>
      <c r="H360">
        <f>VLOOKUP(A360,away!$A$2:$E$405,3,FALSE)</f>
        <v>1.5832999999999999</v>
      </c>
      <c r="I360">
        <f>VLOOKUP(C360,away!$B$2:$E$405,3,FALSE)</f>
        <v>0.88419999999999999</v>
      </c>
      <c r="J360">
        <f>VLOOKUP(B360,home!$B$2:$E$405,4,FALSE)</f>
        <v>1.1369</v>
      </c>
      <c r="K360" s="3">
        <f t="shared" si="394"/>
        <v>2.3910205130239999</v>
      </c>
      <c r="L360" s="3">
        <f t="shared" si="395"/>
        <v>1.5916075434339998</v>
      </c>
      <c r="M360" s="5">
        <f t="shared" si="396"/>
        <v>1.8636596893981606E-2</v>
      </c>
      <c r="N360" s="5">
        <f t="shared" si="397"/>
        <v>4.4560485466469374E-2</v>
      </c>
      <c r="O360" s="5">
        <f t="shared" si="398"/>
        <v>2.9662148200399769E-2</v>
      </c>
      <c r="P360" s="5">
        <f t="shared" si="399"/>
        <v>7.0922804807513756E-2</v>
      </c>
      <c r="Q360" s="5">
        <f t="shared" si="400"/>
        <v>5.3272517410318049E-2</v>
      </c>
      <c r="R360" s="5">
        <f t="shared" si="401"/>
        <v>2.3605249415106767E-2</v>
      </c>
      <c r="S360" s="5">
        <f t="shared" si="402"/>
        <v>6.7475358703888072E-2</v>
      </c>
      <c r="T360" s="5">
        <f t="shared" si="403"/>
        <v>8.478894056798128E-2</v>
      </c>
      <c r="U360" s="5">
        <f t="shared" si="404"/>
        <v>5.6440635566568045E-2</v>
      </c>
      <c r="V360" s="5">
        <f t="shared" si="405"/>
        <v>2.8531327794902334E-2</v>
      </c>
      <c r="W360" s="5">
        <f t="shared" si="406"/>
        <v>4.2458560636166216E-2</v>
      </c>
      <c r="X360" s="5">
        <f t="shared" si="407"/>
        <v>6.7577365391872021E-2</v>
      </c>
      <c r="Y360" s="5">
        <f t="shared" si="408"/>
        <v>5.377832226154964E-2</v>
      </c>
      <c r="Z360" s="5">
        <f t="shared" si="409"/>
        <v>1.2523431011241646E-2</v>
      </c>
      <c r="AA360" s="5">
        <f t="shared" si="410"/>
        <v>2.9943780441319668E-2</v>
      </c>
      <c r="AB360" s="5">
        <f t="shared" si="411"/>
        <v>3.5798096636341085E-2</v>
      </c>
      <c r="AC360" s="5">
        <f t="shared" si="412"/>
        <v>6.7861161952216323E-3</v>
      </c>
      <c r="AD360" s="5">
        <f t="shared" si="413"/>
        <v>2.53798223586367E-2</v>
      </c>
      <c r="AE360" s="5">
        <f t="shared" si="414"/>
        <v>4.0394716717021051E-2</v>
      </c>
      <c r="AF360" s="5">
        <f t="shared" si="415"/>
        <v>3.2146267920845115E-2</v>
      </c>
      <c r="AG360" s="5">
        <f t="shared" si="416"/>
        <v>1.7054747505355829E-2</v>
      </c>
      <c r="AH360" s="5">
        <f t="shared" si="417"/>
        <v>4.9830968167918731E-3</v>
      </c>
      <c r="AI360" s="5">
        <f t="shared" si="418"/>
        <v>1.1914686707333963E-2</v>
      </c>
      <c r="AJ360" s="5">
        <f t="shared" si="419"/>
        <v>1.4244130161744943E-2</v>
      </c>
      <c r="AK360" s="5">
        <f t="shared" si="420"/>
        <v>1.1352669135638677E-2</v>
      </c>
      <c r="AL360" s="5">
        <f t="shared" si="421"/>
        <v>1.033000599954461E-3</v>
      </c>
      <c r="AM360" s="5">
        <f t="shared" si="422"/>
        <v>1.2136735175281089E-2</v>
      </c>
      <c r="AN360" s="5">
        <f t="shared" si="423"/>
        <v>1.9316919257638145E-2</v>
      </c>
      <c r="AO360" s="5">
        <f t="shared" si="424"/>
        <v>1.5372477203181191E-2</v>
      </c>
      <c r="AP360" s="5">
        <f t="shared" si="425"/>
        <v>8.1556502259501271E-3</v>
      </c>
      <c r="AQ360" s="5">
        <f t="shared" si="426"/>
        <v>3.245148605307857E-3</v>
      </c>
      <c r="AR360" s="5">
        <f t="shared" si="427"/>
        <v>1.586226896653578E-3</v>
      </c>
      <c r="AS360" s="5">
        <f t="shared" si="428"/>
        <v>3.792701048209105E-3</v>
      </c>
      <c r="AT360" s="5">
        <f t="shared" si="429"/>
        <v>4.5342130030177983E-3</v>
      </c>
      <c r="AU360" s="5">
        <f t="shared" si="430"/>
        <v>3.6137987668785699E-3</v>
      </c>
      <c r="AV360" s="5">
        <f t="shared" si="431"/>
        <v>2.1601667453868749E-3</v>
      </c>
      <c r="AW360" s="5">
        <f t="shared" si="432"/>
        <v>1.0919867376686217E-4</v>
      </c>
      <c r="AX360" s="5">
        <f t="shared" si="433"/>
        <v>4.8365304608728376E-3</v>
      </c>
      <c r="AY360" s="5">
        <f t="shared" si="434"/>
        <v>7.6978583655735273E-3</v>
      </c>
      <c r="AZ360" s="5">
        <f t="shared" si="435"/>
        <v>6.1259847214666756E-3</v>
      </c>
      <c r="BA360" s="5">
        <f t="shared" si="436"/>
        <v>3.2500544978825972E-3</v>
      </c>
      <c r="BB360" s="5">
        <f t="shared" si="437"/>
        <v>1.2932028138503855E-3</v>
      </c>
      <c r="BC360" s="5">
        <f t="shared" si="438"/>
        <v>4.1165427074286933E-4</v>
      </c>
      <c r="BD360" s="5">
        <f t="shared" si="439"/>
        <v>4.2077511571862313E-4</v>
      </c>
      <c r="BE360" s="5">
        <f t="shared" si="440"/>
        <v>1.0060819330532751E-3</v>
      </c>
      <c r="BF360" s="5">
        <f t="shared" si="441"/>
        <v>1.2027812698566097E-3</v>
      </c>
      <c r="BG360" s="5">
        <f t="shared" si="442"/>
        <v>9.586248963027365E-4</v>
      </c>
      <c r="BH360" s="5">
        <f t="shared" si="443"/>
        <v>5.7302294783883722E-4</v>
      </c>
      <c r="BI360" s="5">
        <f t="shared" si="444"/>
        <v>2.7402192454322794E-4</v>
      </c>
      <c r="BJ360" s="8">
        <f t="shared" si="445"/>
        <v>0.54325396183396257</v>
      </c>
      <c r="BK360" s="8">
        <f t="shared" si="446"/>
        <v>0.20108306336103537</v>
      </c>
      <c r="BL360" s="8">
        <f t="shared" si="447"/>
        <v>0.23806690762870406</v>
      </c>
      <c r="BM360" s="8">
        <f t="shared" si="448"/>
        <v>0.74667890194934772</v>
      </c>
      <c r="BN360" s="8">
        <f t="shared" si="449"/>
        <v>0.24065980219378932</v>
      </c>
    </row>
    <row r="361" spans="1:66" x14ac:dyDescent="0.25">
      <c r="A361" t="s">
        <v>267</v>
      </c>
      <c r="B361" t="s">
        <v>470</v>
      </c>
      <c r="C361" t="s">
        <v>179</v>
      </c>
      <c r="D361" t="s">
        <v>499</v>
      </c>
      <c r="E361">
        <f>VLOOKUP(A361,home!$A$2:$E$405,3,FALSE)</f>
        <v>1.65</v>
      </c>
      <c r="F361">
        <f>VLOOKUP(B361,home!$B$2:$E$405,3,FALSE)</f>
        <v>0.45450000000000002</v>
      </c>
      <c r="G361">
        <f>VLOOKUP(C361,away!$B$2:$E$405,4,FALSE)</f>
        <v>0.45450000000000002</v>
      </c>
      <c r="H361">
        <f>VLOOKUP(A361,away!$A$2:$E$405,3,FALSE)</f>
        <v>1.5249999999999999</v>
      </c>
      <c r="I361">
        <f>VLOOKUP(C361,away!$B$2:$E$405,3,FALSE)</f>
        <v>1.4754</v>
      </c>
      <c r="J361">
        <f>VLOOKUP(B361,home!$B$2:$E$405,4,FALSE)</f>
        <v>1.4754</v>
      </c>
      <c r="K361" s="3">
        <f t="shared" si="394"/>
        <v>0.34084091249999998</v>
      </c>
      <c r="L361" s="3">
        <f t="shared" si="395"/>
        <v>3.3196278690000001</v>
      </c>
      <c r="M361" s="5">
        <f t="shared" si="396"/>
        <v>2.5720452627441798E-2</v>
      </c>
      <c r="N361" s="5">
        <f t="shared" si="397"/>
        <v>8.766582543450285E-3</v>
      </c>
      <c r="O361" s="5">
        <f t="shared" si="398"/>
        <v>8.538233134535006E-2</v>
      </c>
      <c r="P361" s="5">
        <f t="shared" si="399"/>
        <v>2.9101791727126465E-2</v>
      </c>
      <c r="Q361" s="5">
        <f t="shared" si="400"/>
        <v>1.4940049968080826E-3</v>
      </c>
      <c r="R361" s="5">
        <f t="shared" si="401"/>
        <v>0.14171878332710819</v>
      </c>
      <c r="S361" s="5">
        <f t="shared" si="402"/>
        <v>8.2319146361508073E-3</v>
      </c>
      <c r="T361" s="5">
        <f t="shared" si="403"/>
        <v>4.9595406238293668E-3</v>
      </c>
      <c r="U361" s="5">
        <f t="shared" si="404"/>
        <v>4.8303559427601339E-2</v>
      </c>
      <c r="V361" s="5">
        <f t="shared" si="405"/>
        <v>1.0349025809096922E-3</v>
      </c>
      <c r="W361" s="5">
        <f t="shared" si="406"/>
        <v>1.6973934213054218E-4</v>
      </c>
      <c r="X361" s="5">
        <f t="shared" si="407"/>
        <v>5.6347145060227355E-4</v>
      </c>
      <c r="Y361" s="5">
        <f t="shared" si="408"/>
        <v>9.3525776540258235E-4</v>
      </c>
      <c r="Z361" s="5">
        <f t="shared" si="409"/>
        <v>0.15681787423114699</v>
      </c>
      <c r="AA361" s="5">
        <f t="shared" si="410"/>
        <v>5.3449947349254366E-2</v>
      </c>
      <c r="AB361" s="5">
        <f t="shared" si="411"/>
        <v>9.1089644137984059E-3</v>
      </c>
      <c r="AC361" s="5">
        <f t="shared" si="412"/>
        <v>7.3184752528825938E-5</v>
      </c>
      <c r="AD361" s="5">
        <f t="shared" si="413"/>
        <v>1.4463528064730918E-5</v>
      </c>
      <c r="AE361" s="5">
        <f t="shared" si="414"/>
        <v>4.8013530847744386E-5</v>
      </c>
      <c r="AF361" s="5">
        <f t="shared" si="415"/>
        <v>7.9693527545631742E-5</v>
      </c>
      <c r="AG361" s="5">
        <f t="shared" si="416"/>
        <v>8.8184285006466108E-5</v>
      </c>
      <c r="AH361" s="5">
        <f t="shared" si="417"/>
        <v>0.13014424641376313</v>
      </c>
      <c r="AI361" s="5">
        <f t="shared" si="418"/>
        <v>4.4358483704291872E-2</v>
      </c>
      <c r="AJ361" s="5">
        <f t="shared" si="419"/>
        <v>7.5595930314436089E-3</v>
      </c>
      <c r="AK361" s="5">
        <f t="shared" si="420"/>
        <v>8.5887286232196036E-4</v>
      </c>
      <c r="AL361" s="5">
        <f t="shared" si="421"/>
        <v>3.3122394174709668E-6</v>
      </c>
      <c r="AM361" s="5">
        <f t="shared" si="422"/>
        <v>9.8595242071044968E-7</v>
      </c>
      <c r="AN361" s="5">
        <f t="shared" si="423"/>
        <v>3.2729951332984214E-6</v>
      </c>
      <c r="AO361" s="5">
        <f t="shared" si="424"/>
        <v>5.432562929799406E-6</v>
      </c>
      <c r="AP361" s="5">
        <f t="shared" si="425"/>
        <v>6.0113624339527996E-6</v>
      </c>
      <c r="AQ361" s="5">
        <f t="shared" si="426"/>
        <v>4.9888715666023465E-6</v>
      </c>
      <c r="AR361" s="5">
        <f t="shared" si="427"/>
        <v>8.6406093477026255E-2</v>
      </c>
      <c r="AS361" s="5">
        <f t="shared" si="428"/>
        <v>2.9450731746269922E-2</v>
      </c>
      <c r="AT361" s="5">
        <f t="shared" si="429"/>
        <v>5.0190071410956784E-3</v>
      </c>
      <c r="AU361" s="5">
        <f t="shared" si="430"/>
        <v>5.7022765793835579E-4</v>
      </c>
      <c r="AV361" s="5">
        <f t="shared" si="431"/>
        <v>4.8589228816111754E-5</v>
      </c>
      <c r="AW361" s="5">
        <f t="shared" si="432"/>
        <v>1.0410230405809806E-7</v>
      </c>
      <c r="AX361" s="5">
        <f t="shared" si="433"/>
        <v>5.6008820459422211E-8</v>
      </c>
      <c r="AY361" s="5">
        <f t="shared" si="434"/>
        <v>1.8592844130691535E-7</v>
      </c>
      <c r="AZ361" s="5">
        <f t="shared" si="435"/>
        <v>3.0860661770108352E-7</v>
      </c>
      <c r="BA361" s="5">
        <f t="shared" si="436"/>
        <v>3.4148637622611524E-7</v>
      </c>
      <c r="BB361" s="5">
        <f t="shared" si="437"/>
        <v>2.834019228510078E-7</v>
      </c>
      <c r="BC361" s="5">
        <f t="shared" si="438"/>
        <v>1.8815778424487865E-7</v>
      </c>
      <c r="BD361" s="5">
        <f t="shared" si="439"/>
        <v>4.7806012659625911E-2</v>
      </c>
      <c r="BE361" s="5">
        <f t="shared" si="440"/>
        <v>1.6294244977893446E-2</v>
      </c>
      <c r="BF361" s="5">
        <f t="shared" si="441"/>
        <v>2.7768726633818721E-3</v>
      </c>
      <c r="BG361" s="5">
        <f t="shared" si="442"/>
        <v>3.1549060416112752E-4</v>
      </c>
      <c r="BH361" s="5">
        <f t="shared" si="443"/>
        <v>2.6883026351863745E-5</v>
      </c>
      <c r="BI361" s="5">
        <f t="shared" si="444"/>
        <v>1.8325670465061582E-6</v>
      </c>
      <c r="BJ361" s="8">
        <f t="shared" si="445"/>
        <v>1.7141006928134851E-2</v>
      </c>
      <c r="BK361" s="8">
        <f t="shared" si="446"/>
        <v>6.4165744492016369E-2</v>
      </c>
      <c r="BL361" s="8">
        <f t="shared" si="447"/>
        <v>0.70960076762454005</v>
      </c>
      <c r="BM361" s="8">
        <f t="shared" si="448"/>
        <v>0.65554136488241599</v>
      </c>
      <c r="BN361" s="8">
        <f t="shared" si="449"/>
        <v>0.29218394656728486</v>
      </c>
    </row>
    <row r="362" spans="1:66" x14ac:dyDescent="0.25">
      <c r="A362" t="s">
        <v>267</v>
      </c>
      <c r="B362" t="s">
        <v>408</v>
      </c>
      <c r="C362" t="s">
        <v>187</v>
      </c>
      <c r="D362" t="s">
        <v>499</v>
      </c>
      <c r="E362">
        <f>VLOOKUP(A362,home!$A$2:$E$405,3,FALSE)</f>
        <v>1.65</v>
      </c>
      <c r="F362">
        <f>VLOOKUP(B362,home!$B$2:$E$405,3,FALSE)</f>
        <v>0.84850000000000003</v>
      </c>
      <c r="G362">
        <f>VLOOKUP(C362,away!$B$2:$E$405,4,FALSE)</f>
        <v>1.2121</v>
      </c>
      <c r="H362">
        <f>VLOOKUP(A362,away!$A$2:$E$405,3,FALSE)</f>
        <v>1.5249999999999999</v>
      </c>
      <c r="I362">
        <f>VLOOKUP(C362,away!$B$2:$E$405,3,FALSE)</f>
        <v>1.1475</v>
      </c>
      <c r="J362">
        <f>VLOOKUP(B362,home!$B$2:$E$405,4,FALSE)</f>
        <v>1.3115000000000001</v>
      </c>
      <c r="K362" s="3">
        <f t="shared" si="394"/>
        <v>1.6969703025</v>
      </c>
      <c r="L362" s="3">
        <f t="shared" si="395"/>
        <v>2.2950430312500001</v>
      </c>
      <c r="M362" s="5">
        <f t="shared" si="396"/>
        <v>1.8462505490280084E-2</v>
      </c>
      <c r="N362" s="5">
        <f t="shared" si="397"/>
        <v>3.1330323526748506E-2</v>
      </c>
      <c r="O362" s="5">
        <f t="shared" si="398"/>
        <v>4.2372244564882165E-2</v>
      </c>
      <c r="P362" s="5">
        <f t="shared" si="399"/>
        <v>7.1904440676872072E-2</v>
      </c>
      <c r="Q362" s="5">
        <f t="shared" si="400"/>
        <v>2.6583314296304644E-2</v>
      </c>
      <c r="R362" s="5">
        <f t="shared" si="401"/>
        <v>4.8623062303526768E-2</v>
      </c>
      <c r="S362" s="5">
        <f t="shared" si="402"/>
        <v>7.0010115796252409E-2</v>
      </c>
      <c r="T362" s="5">
        <f t="shared" si="403"/>
        <v>6.1009850223262461E-2</v>
      </c>
      <c r="U362" s="5">
        <f t="shared" si="404"/>
        <v>8.2511892745692164E-2</v>
      </c>
      <c r="V362" s="5">
        <f t="shared" si="405"/>
        <v>3.0295865318934797E-2</v>
      </c>
      <c r="W362" s="5">
        <f t="shared" si="406"/>
        <v>1.5037031634284225E-2</v>
      </c>
      <c r="X362" s="5">
        <f t="shared" si="407"/>
        <v>3.4510634662949805E-2</v>
      </c>
      <c r="Y362" s="5">
        <f t="shared" si="408"/>
        <v>3.9601695793608831E-2</v>
      </c>
      <c r="Z362" s="5">
        <f t="shared" si="409"/>
        <v>3.7197340099247897E-2</v>
      </c>
      <c r="AA362" s="5">
        <f t="shared" si="410"/>
        <v>6.3122781480416085E-2</v>
      </c>
      <c r="AB362" s="5">
        <f t="shared" si="411"/>
        <v>5.3558742791731548E-2</v>
      </c>
      <c r="AC362" s="5">
        <f t="shared" si="412"/>
        <v>7.3744299349251244E-3</v>
      </c>
      <c r="AD362" s="5">
        <f t="shared" si="413"/>
        <v>6.3793490302833438E-3</v>
      </c>
      <c r="AE362" s="5">
        <f t="shared" si="414"/>
        <v>1.4640880535863232E-2</v>
      </c>
      <c r="AF362" s="5">
        <f t="shared" si="415"/>
        <v>1.6800725422598344E-2</v>
      </c>
      <c r="AG362" s="5">
        <f t="shared" si="416"/>
        <v>1.2852795933693014E-2</v>
      </c>
      <c r="AH362" s="5">
        <f t="shared" si="417"/>
        <v>2.1342374043953772E-2</v>
      </c>
      <c r="AI362" s="5">
        <f t="shared" si="418"/>
        <v>3.6217374937436382E-2</v>
      </c>
      <c r="AJ362" s="5">
        <f t="shared" si="419"/>
        <v>3.0729904851668675E-2</v>
      </c>
      <c r="AK362" s="5">
        <f t="shared" si="420"/>
        <v>1.7382578643977471E-2</v>
      </c>
      <c r="AL362" s="5">
        <f t="shared" si="421"/>
        <v>1.1488240532916499E-3</v>
      </c>
      <c r="AM362" s="5">
        <f t="shared" si="422"/>
        <v>2.1651131707346007E-3</v>
      </c>
      <c r="AN362" s="5">
        <f t="shared" si="423"/>
        <v>4.9690278943620358E-3</v>
      </c>
      <c r="AO362" s="5">
        <f t="shared" si="424"/>
        <v>5.7020664205212276E-3</v>
      </c>
      <c r="AP362" s="5">
        <f t="shared" si="425"/>
        <v>4.3621626007139588E-3</v>
      </c>
      <c r="AQ362" s="5">
        <f t="shared" si="426"/>
        <v>2.5028377194869877E-3</v>
      </c>
      <c r="AR362" s="5">
        <f t="shared" si="427"/>
        <v>9.796333363981391E-3</v>
      </c>
      <c r="AS362" s="5">
        <f t="shared" si="428"/>
        <v>1.6624086792066343E-2</v>
      </c>
      <c r="AT362" s="5">
        <f t="shared" si="429"/>
        <v>1.4105290796159542E-2</v>
      </c>
      <c r="AU362" s="5">
        <f t="shared" si="430"/>
        <v>7.9787531964031089E-3</v>
      </c>
      <c r="AV362" s="5">
        <f t="shared" si="431"/>
        <v>3.3849268063182573E-3</v>
      </c>
      <c r="AW362" s="5">
        <f t="shared" si="432"/>
        <v>1.2428424948962745E-4</v>
      </c>
      <c r="AX362" s="5">
        <f t="shared" si="433"/>
        <v>6.1235545871470465E-4</v>
      </c>
      <c r="AY362" s="5">
        <f t="shared" si="434"/>
        <v>1.4053821281710798E-3</v>
      </c>
      <c r="AZ362" s="5">
        <f t="shared" si="435"/>
        <v>1.612706229751166E-3</v>
      </c>
      <c r="BA362" s="5">
        <f t="shared" si="436"/>
        <v>1.233743398014625E-3</v>
      </c>
      <c r="BB362" s="5">
        <f t="shared" si="437"/>
        <v>7.0787354699104028E-4</v>
      </c>
      <c r="BC362" s="5">
        <f t="shared" si="438"/>
        <v>3.2492005020560104E-4</v>
      </c>
      <c r="BD362" s="5">
        <f t="shared" si="439"/>
        <v>3.7471677698012258E-3</v>
      </c>
      <c r="BE362" s="5">
        <f t="shared" si="440"/>
        <v>6.3588324238378364E-3</v>
      </c>
      <c r="BF362" s="5">
        <f t="shared" si="441"/>
        <v>5.395374890913452E-3</v>
      </c>
      <c r="BG362" s="5">
        <f t="shared" si="442"/>
        <v>3.0519303202447686E-3</v>
      </c>
      <c r="BH362" s="5">
        <f t="shared" si="443"/>
        <v>1.2947587796886722E-3</v>
      </c>
      <c r="BI362" s="5">
        <f t="shared" si="444"/>
        <v>4.3943343960656315E-4</v>
      </c>
      <c r="BJ362" s="8">
        <f t="shared" si="445"/>
        <v>0.28434478967726351</v>
      </c>
      <c r="BK362" s="8">
        <f t="shared" si="446"/>
        <v>0.2006015633987272</v>
      </c>
      <c r="BL362" s="8">
        <f t="shared" si="447"/>
        <v>0.4680378449423061</v>
      </c>
      <c r="BM362" s="8">
        <f t="shared" si="448"/>
        <v>0.74962454938024925</v>
      </c>
      <c r="BN362" s="8">
        <f t="shared" si="449"/>
        <v>0.23927589085861423</v>
      </c>
    </row>
    <row r="363" spans="1:66" x14ac:dyDescent="0.25">
      <c r="A363" t="s">
        <v>267</v>
      </c>
      <c r="B363" t="s">
        <v>318</v>
      </c>
      <c r="C363" t="s">
        <v>292</v>
      </c>
      <c r="D363" t="s">
        <v>499</v>
      </c>
      <c r="E363">
        <f>VLOOKUP(A363,home!$A$2:$E$405,3,FALSE)</f>
        <v>1.65</v>
      </c>
      <c r="F363">
        <f>VLOOKUP(B363,home!$B$2:$E$405,3,FALSE)</f>
        <v>0.90910000000000002</v>
      </c>
      <c r="G363">
        <f>VLOOKUP(C363,away!$B$2:$E$405,4,FALSE)</f>
        <v>0.72729999999999995</v>
      </c>
      <c r="H363">
        <f>VLOOKUP(A363,away!$A$2:$E$405,3,FALSE)</f>
        <v>1.5249999999999999</v>
      </c>
      <c r="I363">
        <f>VLOOKUP(C363,away!$B$2:$E$405,3,FALSE)</f>
        <v>0.91800000000000004</v>
      </c>
      <c r="J363">
        <f>VLOOKUP(B363,home!$B$2:$E$405,4,FALSE)</f>
        <v>1.1475</v>
      </c>
      <c r="K363" s="3">
        <f t="shared" si="394"/>
        <v>1.0909609094999999</v>
      </c>
      <c r="L363" s="3">
        <f t="shared" si="395"/>
        <v>1.6064426249999999</v>
      </c>
      <c r="M363" s="5">
        <f t="shared" si="396"/>
        <v>6.7380236268635596E-2</v>
      </c>
      <c r="N363" s="5">
        <f t="shared" si="397"/>
        <v>7.350920384195557E-2</v>
      </c>
      <c r="O363" s="5">
        <f t="shared" si="398"/>
        <v>0.10824248362450715</v>
      </c>
      <c r="P363" s="5">
        <f t="shared" si="399"/>
        <v>0.11808831838153117</v>
      </c>
      <c r="Q363" s="5">
        <f t="shared" si="400"/>
        <v>4.0097833940020366E-2</v>
      </c>
      <c r="R363" s="5">
        <f t="shared" si="401"/>
        <v>8.6942669765136413E-2</v>
      </c>
      <c r="S363" s="5">
        <f t="shared" si="402"/>
        <v>5.1739396113801461E-2</v>
      </c>
      <c r="T363" s="5">
        <f t="shared" si="403"/>
        <v>6.44148696114204E-2</v>
      </c>
      <c r="U363" s="5">
        <f t="shared" si="404"/>
        <v>9.4851054081331362E-2</v>
      </c>
      <c r="V363" s="5">
        <f t="shared" si="405"/>
        <v>1.0075190226397072E-2</v>
      </c>
      <c r="W363" s="5">
        <f t="shared" si="406"/>
        <v>1.458172312806153E-2</v>
      </c>
      <c r="X363" s="5">
        <f t="shared" si="407"/>
        <v>2.3424701578866374E-2</v>
      </c>
      <c r="Y363" s="5">
        <f t="shared" si="408"/>
        <v>1.8815219547097872E-2</v>
      </c>
      <c r="Z363" s="5">
        <f t="shared" si="409"/>
        <v>4.6556136880671284E-2</v>
      </c>
      <c r="AA363" s="5">
        <f t="shared" si="410"/>
        <v>5.0790925434143631E-2</v>
      </c>
      <c r="AB363" s="5">
        <f t="shared" si="411"/>
        <v>2.7705457102990008E-2</v>
      </c>
      <c r="AC363" s="5">
        <f t="shared" si="412"/>
        <v>1.1035898071671312E-3</v>
      </c>
      <c r="AD363" s="5">
        <f t="shared" si="413"/>
        <v>3.9770224814667963E-3</v>
      </c>
      <c r="AE363" s="5">
        <f t="shared" si="414"/>
        <v>6.3888584348115339E-3</v>
      </c>
      <c r="AF363" s="5">
        <f t="shared" si="415"/>
        <v>5.1316672573860165E-3</v>
      </c>
      <c r="AG363" s="5">
        <f t="shared" si="416"/>
        <v>2.7479096731939144E-3</v>
      </c>
      <c r="AH363" s="5">
        <f t="shared" si="417"/>
        <v>1.8697440685111227E-2</v>
      </c>
      <c r="AI363" s="5">
        <f t="shared" si="418"/>
        <v>2.0398176895151249E-2</v>
      </c>
      <c r="AJ363" s="5">
        <f t="shared" si="419"/>
        <v>1.1126806808838043E-2</v>
      </c>
      <c r="AK363" s="5">
        <f t="shared" si="420"/>
        <v>4.0463037586669151E-3</v>
      </c>
      <c r="AL363" s="5">
        <f t="shared" si="421"/>
        <v>7.7364563693005047E-5</v>
      </c>
      <c r="AM363" s="5">
        <f t="shared" si="422"/>
        <v>8.6775521269659298E-4</v>
      </c>
      <c r="AN363" s="5">
        <f t="shared" si="423"/>
        <v>1.3939989617417479E-3</v>
      </c>
      <c r="AO363" s="5">
        <f t="shared" si="424"/>
        <v>1.1196896756738442E-3</v>
      </c>
      <c r="AP363" s="5">
        <f t="shared" si="425"/>
        <v>5.9957240725829635E-4</v>
      </c>
      <c r="AQ363" s="5">
        <f t="shared" si="426"/>
        <v>2.4079466794839672E-4</v>
      </c>
      <c r="AR363" s="5">
        <f t="shared" si="427"/>
        <v>6.0072731389943677E-3</v>
      </c>
      <c r="AS363" s="5">
        <f t="shared" si="428"/>
        <v>6.553700167332214E-3</v>
      </c>
      <c r="AT363" s="5">
        <f t="shared" si="429"/>
        <v>3.5749153475715268E-3</v>
      </c>
      <c r="AU363" s="5">
        <f t="shared" si="430"/>
        <v>1.3000309663240472E-3</v>
      </c>
      <c r="AV363" s="5">
        <f t="shared" si="431"/>
        <v>3.5457074134976149E-4</v>
      </c>
      <c r="AW363" s="5">
        <f t="shared" si="432"/>
        <v>3.7662920063601057E-6</v>
      </c>
      <c r="AX363" s="5">
        <f t="shared" si="433"/>
        <v>1.5778116934447341E-4</v>
      </c>
      <c r="AY363" s="5">
        <f t="shared" si="434"/>
        <v>2.5346639585730537E-4</v>
      </c>
      <c r="AZ363" s="5">
        <f t="shared" si="435"/>
        <v>2.0358961115514942E-4</v>
      </c>
      <c r="BA363" s="5">
        <f t="shared" si="436"/>
        <v>1.0901834312226917E-4</v>
      </c>
      <c r="BB363" s="5">
        <f t="shared" si="437"/>
        <v>4.3782928324622206E-5</v>
      </c>
      <c r="BC363" s="5">
        <f t="shared" si="438"/>
        <v>1.4066952461598568E-5</v>
      </c>
      <c r="BD363" s="5">
        <f t="shared" si="439"/>
        <v>1.6083899384163514E-3</v>
      </c>
      <c r="BE363" s="5">
        <f t="shared" si="440"/>
        <v>1.7546905500453514E-3</v>
      </c>
      <c r="BF363" s="5">
        <f t="shared" si="441"/>
        <v>9.5714939918426585E-4</v>
      </c>
      <c r="BG363" s="5">
        <f t="shared" si="442"/>
        <v>3.4807085968714847E-4</v>
      </c>
      <c r="BH363" s="5">
        <f t="shared" si="443"/>
        <v>9.4932925413684558E-5</v>
      </c>
      <c r="BI363" s="5">
        <f t="shared" si="444"/>
        <v>2.0713622130161803E-5</v>
      </c>
      <c r="BJ363" s="8">
        <f t="shared" si="445"/>
        <v>0.25809252581986469</v>
      </c>
      <c r="BK363" s="8">
        <f t="shared" si="446"/>
        <v>0.24871756175708273</v>
      </c>
      <c r="BL363" s="8">
        <f t="shared" si="447"/>
        <v>0.44537575581232486</v>
      </c>
      <c r="BM363" s="8">
        <f t="shared" si="448"/>
        <v>0.50423153434430634</v>
      </c>
      <c r="BN363" s="8">
        <f t="shared" si="449"/>
        <v>0.49426074582178631</v>
      </c>
    </row>
    <row r="364" spans="1:66" x14ac:dyDescent="0.25">
      <c r="A364" t="s">
        <v>267</v>
      </c>
      <c r="B364" t="s">
        <v>191</v>
      </c>
      <c r="C364" t="s">
        <v>277</v>
      </c>
      <c r="D364" t="s">
        <v>499</v>
      </c>
      <c r="E364">
        <f>VLOOKUP(A364,home!$A$2:$E$405,3,FALSE)</f>
        <v>1.65</v>
      </c>
      <c r="F364">
        <f>VLOOKUP(B364,home!$B$2:$E$405,3,FALSE)</f>
        <v>1.3635999999999999</v>
      </c>
      <c r="G364">
        <f>VLOOKUP(C364,away!$B$2:$E$405,4,FALSE)</f>
        <v>1.8182</v>
      </c>
      <c r="H364">
        <f>VLOOKUP(A364,away!$A$2:$E$405,3,FALSE)</f>
        <v>1.5249999999999999</v>
      </c>
      <c r="I364">
        <f>VLOOKUP(C364,away!$B$2:$E$405,3,FALSE)</f>
        <v>0.32790000000000002</v>
      </c>
      <c r="J364">
        <f>VLOOKUP(B364,home!$B$2:$E$405,4,FALSE)</f>
        <v>1.6393</v>
      </c>
      <c r="K364" s="3">
        <f t="shared" si="394"/>
        <v>4.0908409079999997</v>
      </c>
      <c r="L364" s="3">
        <f t="shared" si="395"/>
        <v>0.81972786674999998</v>
      </c>
      <c r="M364" s="5">
        <f t="shared" si="396"/>
        <v>7.3682962384517773E-3</v>
      </c>
      <c r="N364" s="5">
        <f t="shared" si="397"/>
        <v>3.0142527674521049E-2</v>
      </c>
      <c r="O364" s="5">
        <f t="shared" si="398"/>
        <v>6.0399977571281233E-3</v>
      </c>
      <c r="P364" s="5">
        <f t="shared" si="399"/>
        <v>2.4708669909087974E-2</v>
      </c>
      <c r="Q364" s="5">
        <f t="shared" si="400"/>
        <v>6.1654142640726411E-2</v>
      </c>
      <c r="R364" s="5">
        <f t="shared" si="401"/>
        <v>2.4755772383127104E-3</v>
      </c>
      <c r="S364" s="5">
        <f t="shared" si="402"/>
        <v>2.0714366962142915E-2</v>
      </c>
      <c r="T364" s="5">
        <f t="shared" si="403"/>
        <v>5.0539618823182864E-2</v>
      </c>
      <c r="U364" s="5">
        <f t="shared" si="404"/>
        <v>1.0127192637403299E-2</v>
      </c>
      <c r="V364" s="5">
        <f t="shared" si="405"/>
        <v>7.7181185609221381E-3</v>
      </c>
      <c r="W364" s="5">
        <f t="shared" si="406"/>
        <v>8.4072429620783581E-2</v>
      </c>
      <c r="X364" s="5">
        <f t="shared" si="407"/>
        <v>6.8916513385534436E-2</v>
      </c>
      <c r="Y364" s="5">
        <f t="shared" si="408"/>
        <v>2.8246393250685977E-2</v>
      </c>
      <c r="Z364" s="5">
        <f t="shared" si="409"/>
        <v>6.7643321617897819E-4</v>
      </c>
      <c r="AA364" s="5">
        <f t="shared" si="410"/>
        <v>2.7671806722749711E-3</v>
      </c>
      <c r="AB364" s="5">
        <f t="shared" si="411"/>
        <v>5.6600479469846969E-3</v>
      </c>
      <c r="AC364" s="5">
        <f t="shared" si="412"/>
        <v>1.6176097369517285E-3</v>
      </c>
      <c r="AD364" s="5">
        <f t="shared" si="413"/>
        <v>8.5981733581913092E-2</v>
      </c>
      <c r="AE364" s="5">
        <f t="shared" si="414"/>
        <v>7.0481623048568448E-2</v>
      </c>
      <c r="AF364" s="5">
        <f t="shared" si="415"/>
        <v>2.8887875253340318E-2</v>
      </c>
      <c r="AG364" s="5">
        <f t="shared" si="416"/>
        <v>7.8933987854535922E-3</v>
      </c>
      <c r="AH364" s="5">
        <f t="shared" si="417"/>
        <v>1.3862278932430882E-4</v>
      </c>
      <c r="AI364" s="5">
        <f t="shared" si="418"/>
        <v>5.6708377734894814E-4</v>
      </c>
      <c r="AJ364" s="5">
        <f t="shared" si="419"/>
        <v>1.1599247573211204E-3</v>
      </c>
      <c r="AK364" s="5">
        <f t="shared" si="420"/>
        <v>1.5816892158170709E-3</v>
      </c>
      <c r="AL364" s="5">
        <f t="shared" si="421"/>
        <v>2.1697816558181789E-4</v>
      </c>
      <c r="AM364" s="5">
        <f t="shared" si="422"/>
        <v>7.0347518615529486E-2</v>
      </c>
      <c r="AN364" s="5">
        <f t="shared" si="423"/>
        <v>5.7665821365863887E-2</v>
      </c>
      <c r="AO364" s="5">
        <f t="shared" si="424"/>
        <v>2.3635140366313086E-2</v>
      </c>
      <c r="AP364" s="5">
        <f t="shared" si="425"/>
        <v>6.4581277309382129E-3</v>
      </c>
      <c r="AQ364" s="5">
        <f t="shared" si="426"/>
        <v>1.3234768170202497E-3</v>
      </c>
      <c r="AR364" s="5">
        <f t="shared" si="427"/>
        <v>2.2726592675150072E-5</v>
      </c>
      <c r="AS364" s="5">
        <f t="shared" si="428"/>
        <v>9.2970875014957056E-5</v>
      </c>
      <c r="AT364" s="5">
        <f t="shared" si="429"/>
        <v>1.9016452938187071E-4</v>
      </c>
      <c r="AU364" s="5">
        <f t="shared" si="430"/>
        <v>2.5931094534864161E-4</v>
      </c>
      <c r="AV364" s="5">
        <f t="shared" si="431"/>
        <v>2.6519995578109379E-4</v>
      </c>
      <c r="AW364" s="5">
        <f t="shared" si="432"/>
        <v>2.0211373224106233E-5</v>
      </c>
      <c r="AX364" s="5">
        <f t="shared" si="433"/>
        <v>4.7963417821449902E-2</v>
      </c>
      <c r="AY364" s="5">
        <f t="shared" si="434"/>
        <v>3.9316950172816049E-2</v>
      </c>
      <c r="AZ364" s="5">
        <f t="shared" si="435"/>
        <v>1.611459984613927E-2</v>
      </c>
      <c r="BA364" s="5">
        <f t="shared" si="436"/>
        <v>4.403195518468541E-3</v>
      </c>
      <c r="BB364" s="5">
        <f t="shared" si="437"/>
        <v>9.0235551730934432E-4</v>
      </c>
      <c r="BC364" s="5">
        <f t="shared" si="438"/>
        <v>1.4793719265081631E-4</v>
      </c>
      <c r="BD364" s="5">
        <f t="shared" si="439"/>
        <v>3.104936888682823E-6</v>
      </c>
      <c r="BE364" s="5">
        <f t="shared" si="440"/>
        <v>1.2701802840981933E-5</v>
      </c>
      <c r="BF364" s="5">
        <f t="shared" si="441"/>
        <v>2.5980527333619756E-5</v>
      </c>
      <c r="BG364" s="5">
        <f t="shared" si="442"/>
        <v>3.5427401342594627E-5</v>
      </c>
      <c r="BH364" s="5">
        <f t="shared" si="443"/>
        <v>3.6231965669105049E-5</v>
      </c>
      <c r="BI364" s="5">
        <f t="shared" si="444"/>
        <v>2.96438414672853E-5</v>
      </c>
      <c r="BJ364" s="8">
        <f t="shared" si="445"/>
        <v>0.78509479702920859</v>
      </c>
      <c r="BK364" s="8">
        <f t="shared" si="446"/>
        <v>0.10166098974595439</v>
      </c>
      <c r="BL364" s="8">
        <f t="shared" si="447"/>
        <v>3.1490780165659232E-2</v>
      </c>
      <c r="BM364" s="8">
        <f t="shared" si="448"/>
        <v>0.74723704989918105</v>
      </c>
      <c r="BN364" s="8">
        <f t="shared" si="449"/>
        <v>0.13238921145822805</v>
      </c>
    </row>
    <row r="365" spans="1:66" x14ac:dyDescent="0.25">
      <c r="A365" t="s">
        <v>273</v>
      </c>
      <c r="B365" t="s">
        <v>440</v>
      </c>
      <c r="C365" t="s">
        <v>337</v>
      </c>
      <c r="D365" t="s">
        <v>499</v>
      </c>
      <c r="E365">
        <f>VLOOKUP(A365,home!$A$2:$E$405,3,FALSE)</f>
        <v>1.375</v>
      </c>
      <c r="F365">
        <f>VLOOKUP(B365,home!$B$2:$E$405,3,FALSE)</f>
        <v>1.2726999999999999</v>
      </c>
      <c r="G365">
        <f>VLOOKUP(C365,away!$B$2:$E$405,4,FALSE)</f>
        <v>1.6364000000000001</v>
      </c>
      <c r="H365">
        <f>VLOOKUP(A365,away!$A$2:$E$405,3,FALSE)</f>
        <v>1.1000000000000001</v>
      </c>
      <c r="I365">
        <f>VLOOKUP(C365,away!$B$2:$E$405,3,FALSE)</f>
        <v>0.68179999999999996</v>
      </c>
      <c r="J365">
        <f>VLOOKUP(B365,home!$B$2:$E$405,4,FALSE)</f>
        <v>0.90910000000000002</v>
      </c>
      <c r="K365" s="3">
        <f t="shared" si="394"/>
        <v>2.863638635</v>
      </c>
      <c r="L365" s="3">
        <f t="shared" si="395"/>
        <v>0.68180681799999998</v>
      </c>
      <c r="M365" s="5">
        <f t="shared" si="396"/>
        <v>2.885576575893397E-2</v>
      </c>
      <c r="N365" s="5">
        <f t="shared" si="397"/>
        <v>8.2632485669793407E-2</v>
      </c>
      <c r="O365" s="5">
        <f t="shared" si="398"/>
        <v>1.9674057833052122E-2</v>
      </c>
      <c r="P365" s="5">
        <f t="shared" si="399"/>
        <v>5.6339392117952435E-2</v>
      </c>
      <c r="Q365" s="5">
        <f t="shared" si="400"/>
        <v>0.11831478923505215</v>
      </c>
      <c r="R365" s="5">
        <f t="shared" si="401"/>
        <v>6.7069533841506209E-3</v>
      </c>
      <c r="S365" s="5">
        <f t="shared" si="402"/>
        <v>2.7499938233641115E-2</v>
      </c>
      <c r="T365" s="5">
        <f t="shared" si="403"/>
        <v>8.0667829970691537E-2</v>
      </c>
      <c r="U365" s="5">
        <f t="shared" si="404"/>
        <v>1.9206290833997712E-2</v>
      </c>
      <c r="V365" s="5">
        <f t="shared" si="405"/>
        <v>5.9658009899147954E-3</v>
      </c>
      <c r="W365" s="5">
        <f t="shared" si="406"/>
        <v>0.11293693384845915</v>
      </c>
      <c r="X365" s="5">
        <f t="shared" si="407"/>
        <v>7.7001171501894408E-2</v>
      </c>
      <c r="Y365" s="5">
        <f t="shared" si="408"/>
        <v>2.6249961861989454E-2</v>
      </c>
      <c r="Z365" s="5">
        <f t="shared" si="409"/>
        <v>1.5242821817740221E-3</v>
      </c>
      <c r="AA365" s="5">
        <f t="shared" si="410"/>
        <v>4.3649933463701827E-3</v>
      </c>
      <c r="AB365" s="5">
        <f t="shared" si="411"/>
        <v>6.2498817940917972E-3</v>
      </c>
      <c r="AC365" s="5">
        <f t="shared" si="412"/>
        <v>7.2799489207026221E-4</v>
      </c>
      <c r="AD365" s="5">
        <f t="shared" si="413"/>
        <v>8.0852641771721717E-2</v>
      </c>
      <c r="AE365" s="5">
        <f t="shared" si="414"/>
        <v>5.5125882413271453E-2</v>
      </c>
      <c r="AF365" s="5">
        <f t="shared" si="415"/>
        <v>1.8792601238817385E-2</v>
      </c>
      <c r="AG365" s="5">
        <f t="shared" si="416"/>
        <v>4.2709745508603134E-3</v>
      </c>
      <c r="AH365" s="5">
        <f t="shared" si="417"/>
        <v>2.5981649602236083E-4</v>
      </c>
      <c r="AI365" s="5">
        <f t="shared" si="418"/>
        <v>7.4402055601995639E-4</v>
      </c>
      <c r="AJ365" s="5">
        <f t="shared" si="419"/>
        <v>1.0653030047264645E-3</v>
      </c>
      <c r="AK365" s="5">
        <f t="shared" si="420"/>
        <v>1.0168809474387639E-3</v>
      </c>
      <c r="AL365" s="5">
        <f t="shared" si="421"/>
        <v>5.6854896906022286E-5</v>
      </c>
      <c r="AM365" s="5">
        <f t="shared" si="422"/>
        <v>4.6306549743863425E-2</v>
      </c>
      <c r="AN365" s="5">
        <f t="shared" si="423"/>
        <v>3.1572121333422236E-2</v>
      </c>
      <c r="AO365" s="5">
        <f t="shared" si="424"/>
        <v>1.0763043791925265E-2</v>
      </c>
      <c r="AP365" s="5">
        <f t="shared" si="425"/>
        <v>2.4461055465890731E-3</v>
      </c>
      <c r="AQ365" s="5">
        <f t="shared" si="426"/>
        <v>4.1694285980301156E-4</v>
      </c>
      <c r="AR365" s="5">
        <f t="shared" si="427"/>
        <v>3.5428931683383106E-5</v>
      </c>
      <c r="AS365" s="5">
        <f t="shared" si="428"/>
        <v>1.0145565756531144E-4</v>
      </c>
      <c r="AT365" s="5">
        <f t="shared" si="429"/>
        <v>1.4526617037167796E-4</v>
      </c>
      <c r="AU365" s="5">
        <f t="shared" si="430"/>
        <v>1.386632726116098E-4</v>
      </c>
      <c r="AV365" s="5">
        <f t="shared" si="431"/>
        <v>9.927037617653578E-5</v>
      </c>
      <c r="AW365" s="5">
        <f t="shared" si="432"/>
        <v>3.0835069279221203E-6</v>
      </c>
      <c r="AX365" s="5">
        <f t="shared" si="433"/>
        <v>2.2100870816679427E-2</v>
      </c>
      <c r="AY365" s="5">
        <f t="shared" si="434"/>
        <v>1.5068524406549259E-2</v>
      </c>
      <c r="AZ365" s="5">
        <f t="shared" si="435"/>
        <v>5.1369113387923441E-3</v>
      </c>
      <c r="BA365" s="5">
        <f t="shared" si="436"/>
        <v>1.1674603914167093E-3</v>
      </c>
      <c r="BB365" s="5">
        <f t="shared" si="437"/>
        <v>1.9899561365321525E-4</v>
      </c>
      <c r="BC365" s="5">
        <f t="shared" si="438"/>
        <v>2.7135313228171211E-5</v>
      </c>
      <c r="BD365" s="5">
        <f t="shared" si="439"/>
        <v>4.0259478626978027E-6</v>
      </c>
      <c r="BE365" s="5">
        <f t="shared" si="440"/>
        <v>1.1528859842117104E-5</v>
      </c>
      <c r="BF365" s="5">
        <f t="shared" si="441"/>
        <v>1.6507244230693273E-5</v>
      </c>
      <c r="BG365" s="5">
        <f t="shared" si="442"/>
        <v>1.5756927445464702E-5</v>
      </c>
      <c r="BH365" s="5">
        <f t="shared" si="443"/>
        <v>1.1280536550431145E-5</v>
      </c>
      <c r="BI365" s="5">
        <f t="shared" si="444"/>
        <v>6.4606760578688505E-6</v>
      </c>
      <c r="BJ365" s="8">
        <f t="shared" si="445"/>
        <v>0.79204993321847317</v>
      </c>
      <c r="BK365" s="8">
        <f t="shared" si="446"/>
        <v>0.13451427129596785</v>
      </c>
      <c r="BL365" s="8">
        <f t="shared" si="447"/>
        <v>5.9873842796267764E-2</v>
      </c>
      <c r="BM365" s="8">
        <f t="shared" si="448"/>
        <v>0.66037344459392699</v>
      </c>
      <c r="BN365" s="8">
        <f t="shared" si="449"/>
        <v>0.31252344399893472</v>
      </c>
    </row>
    <row r="366" spans="1:66" x14ac:dyDescent="0.25">
      <c r="A366" t="s">
        <v>273</v>
      </c>
      <c r="B366" t="s">
        <v>291</v>
      </c>
      <c r="C366" t="s">
        <v>323</v>
      </c>
      <c r="D366" t="s">
        <v>499</v>
      </c>
      <c r="E366">
        <f>VLOOKUP(A366,home!$A$2:$E$405,3,FALSE)</f>
        <v>1.375</v>
      </c>
      <c r="F366">
        <f>VLOOKUP(B366,home!$B$2:$E$405,3,FALSE)</f>
        <v>0.54549999999999998</v>
      </c>
      <c r="G366">
        <f>VLOOKUP(C366,away!$B$2:$E$405,4,FALSE)</f>
        <v>0.54549999999999998</v>
      </c>
      <c r="H366">
        <f>VLOOKUP(A366,away!$A$2:$E$405,3,FALSE)</f>
        <v>1.1000000000000001</v>
      </c>
      <c r="I366">
        <f>VLOOKUP(C366,away!$B$2:$E$405,3,FALSE)</f>
        <v>1.5909</v>
      </c>
      <c r="J366">
        <f>VLOOKUP(B366,home!$B$2:$E$405,4,FALSE)</f>
        <v>1.1364000000000001</v>
      </c>
      <c r="K366" s="3">
        <f t="shared" si="394"/>
        <v>0.40915909374999998</v>
      </c>
      <c r="L366" s="3">
        <f t="shared" si="395"/>
        <v>1.9886886360000002</v>
      </c>
      <c r="M366" s="5">
        <f t="shared" si="396"/>
        <v>9.0913413107141711E-2</v>
      </c>
      <c r="N366" s="5">
        <f t="shared" si="397"/>
        <v>3.7198049716637475E-2</v>
      </c>
      <c r="O366" s="5">
        <f t="shared" si="398"/>
        <v>0.18079847150614622</v>
      </c>
      <c r="P366" s="5">
        <f t="shared" si="399"/>
        <v>7.3975338752839986E-2</v>
      </c>
      <c r="Q366" s="5">
        <f t="shared" si="400"/>
        <v>7.609960155663416E-3</v>
      </c>
      <c r="R366" s="5">
        <f t="shared" si="401"/>
        <v>0.17977593284522142</v>
      </c>
      <c r="S366" s="5">
        <f t="shared" si="402"/>
        <v>1.5048249088251277E-2</v>
      </c>
      <c r="T366" s="5">
        <f t="shared" si="403"/>
        <v>1.5133841281980628E-2</v>
      </c>
      <c r="U366" s="5">
        <f t="shared" si="404"/>
        <v>7.3556957761011663E-2</v>
      </c>
      <c r="V366" s="5">
        <f t="shared" si="405"/>
        <v>1.3605122670446825E-3</v>
      </c>
      <c r="W366" s="5">
        <f t="shared" si="406"/>
        <v>1.037894800254951E-3</v>
      </c>
      <c r="X366" s="5">
        <f t="shared" si="407"/>
        <v>2.0640495946305112E-3</v>
      </c>
      <c r="Y366" s="5">
        <f t="shared" si="408"/>
        <v>2.0523759864910529E-3</v>
      </c>
      <c r="Z366" s="5">
        <f t="shared" si="409"/>
        <v>0.11917278489186373</v>
      </c>
      <c r="AA366" s="5">
        <f t="shared" si="410"/>
        <v>4.876062866601865E-2</v>
      </c>
      <c r="AB366" s="5">
        <f t="shared" si="411"/>
        <v>9.9754273178342297E-3</v>
      </c>
      <c r="AC366" s="5">
        <f t="shared" si="412"/>
        <v>6.9189705066824821E-5</v>
      </c>
      <c r="AD366" s="5">
        <f t="shared" si="413"/>
        <v>1.0616602397003821E-4</v>
      </c>
      <c r="AE366" s="5">
        <f t="shared" si="414"/>
        <v>2.1113116539851862E-4</v>
      </c>
      <c r="AF366" s="5">
        <f t="shared" si="415"/>
        <v>2.0993707466673524E-4</v>
      </c>
      <c r="AG366" s="5">
        <f t="shared" si="416"/>
        <v>1.3916649155494001E-4</v>
      </c>
      <c r="AH366" s="5">
        <f t="shared" si="417"/>
        <v>5.9249390758730494E-2</v>
      </c>
      <c r="AI366" s="5">
        <f t="shared" si="418"/>
        <v>2.4242427028081794E-2</v>
      </c>
      <c r="AJ366" s="5">
        <f t="shared" si="419"/>
        <v>4.9595047365552257E-3</v>
      </c>
      <c r="AK366" s="5">
        <f t="shared" si="420"/>
        <v>6.764088211525897E-4</v>
      </c>
      <c r="AL366" s="5">
        <f t="shared" si="421"/>
        <v>2.2519589554933913E-6</v>
      </c>
      <c r="AM366" s="5">
        <f t="shared" si="422"/>
        <v>8.6877588309243222E-6</v>
      </c>
      <c r="AN366" s="5">
        <f t="shared" si="423"/>
        <v>1.7277247259367848E-5</v>
      </c>
      <c r="AO366" s="5">
        <f t="shared" si="424"/>
        <v>1.7179532643033496E-5</v>
      </c>
      <c r="AP366" s="5">
        <f t="shared" si="425"/>
        <v>1.1388247112997257E-5</v>
      </c>
      <c r="AQ366" s="5">
        <f t="shared" si="426"/>
        <v>5.6619194043943663E-6</v>
      </c>
      <c r="AR366" s="5">
        <f t="shared" si="427"/>
        <v>2.3565718018362134E-2</v>
      </c>
      <c r="AS366" s="5">
        <f t="shared" si="428"/>
        <v>9.6421278279610959E-3</v>
      </c>
      <c r="AT366" s="5">
        <f t="shared" si="429"/>
        <v>1.9725821419551088E-3</v>
      </c>
      <c r="AU366" s="5">
        <f t="shared" si="430"/>
        <v>2.6903330718326213E-4</v>
      </c>
      <c r="AV366" s="5">
        <f t="shared" si="431"/>
        <v>2.7519356038917209E-5</v>
      </c>
      <c r="AW366" s="5">
        <f t="shared" si="432"/>
        <v>5.0899904797261855E-8</v>
      </c>
      <c r="AX366" s="5">
        <f t="shared" si="433"/>
        <v>5.9244592166325926E-7</v>
      </c>
      <c r="AY366" s="5">
        <f t="shared" si="434"/>
        <v>1.1781904718562701E-6</v>
      </c>
      <c r="AZ366" s="5">
        <f t="shared" si="435"/>
        <v>1.1715270012120214E-6</v>
      </c>
      <c r="BA366" s="5">
        <f t="shared" si="436"/>
        <v>7.7660081135916874E-7</v>
      </c>
      <c r="BB366" s="5">
        <f t="shared" si="437"/>
        <v>3.8610430206458979E-7</v>
      </c>
      <c r="BC366" s="5">
        <f t="shared" si="438"/>
        <v>1.535682475653121E-7</v>
      </c>
      <c r="BD366" s="5">
        <f t="shared" si="439"/>
        <v>7.8108126037162093E-3</v>
      </c>
      <c r="BE366" s="5">
        <f t="shared" si="440"/>
        <v>3.1958650063876022E-3</v>
      </c>
      <c r="BF366" s="5">
        <f t="shared" si="441"/>
        <v>6.5380861488044449E-4</v>
      </c>
      <c r="BG366" s="5">
        <f t="shared" si="442"/>
        <v>8.9170580116808501E-5</v>
      </c>
      <c r="BH366" s="5">
        <f t="shared" si="443"/>
        <v>9.1212384374387787E-6</v>
      </c>
      <c r="BI366" s="5">
        <f t="shared" si="444"/>
        <v>7.4640753058802347E-7</v>
      </c>
      <c r="BJ366" s="8">
        <f t="shared" si="445"/>
        <v>6.5827025433254693E-2</v>
      </c>
      <c r="BK366" s="8">
        <f t="shared" si="446"/>
        <v>0.18137013306977184</v>
      </c>
      <c r="BL366" s="8">
        <f t="shared" si="447"/>
        <v>0.62923165454332197</v>
      </c>
      <c r="BM366" s="8">
        <f t="shared" si="448"/>
        <v>0.42532930456399465</v>
      </c>
      <c r="BN366" s="8">
        <f t="shared" si="449"/>
        <v>0.57027116608365025</v>
      </c>
    </row>
    <row r="367" spans="1:66" x14ac:dyDescent="0.25">
      <c r="A367" t="s">
        <v>273</v>
      </c>
      <c r="B367" t="s">
        <v>295</v>
      </c>
      <c r="C367" t="s">
        <v>303</v>
      </c>
      <c r="D367" t="s">
        <v>499</v>
      </c>
      <c r="E367">
        <f>VLOOKUP(A367,home!$A$2:$E$405,3,FALSE)</f>
        <v>1.375</v>
      </c>
      <c r="F367">
        <f>VLOOKUP(B367,home!$B$2:$E$405,3,FALSE)</f>
        <v>1.1636</v>
      </c>
      <c r="G367">
        <f>VLOOKUP(C367,away!$B$2:$E$405,4,FALSE)</f>
        <v>0.58179999999999998</v>
      </c>
      <c r="H367">
        <f>VLOOKUP(A367,away!$A$2:$E$405,3,FALSE)</f>
        <v>1.1000000000000001</v>
      </c>
      <c r="I367">
        <f>VLOOKUP(C367,away!$B$2:$E$405,3,FALSE)</f>
        <v>0.72729999999999995</v>
      </c>
      <c r="J367">
        <f>VLOOKUP(B367,home!$B$2:$E$405,4,FALSE)</f>
        <v>0.72729999999999995</v>
      </c>
      <c r="K367" s="3">
        <f t="shared" si="394"/>
        <v>0.93085090999999998</v>
      </c>
      <c r="L367" s="3">
        <f t="shared" si="395"/>
        <v>0.581861819</v>
      </c>
      <c r="M367" s="5">
        <f t="shared" si="396"/>
        <v>0.22031152114835023</v>
      </c>
      <c r="N367" s="5">
        <f t="shared" si="397"/>
        <v>0.20507717994442601</v>
      </c>
      <c r="O367" s="5">
        <f t="shared" si="398"/>
        <v>0.12819086244203604</v>
      </c>
      <c r="P367" s="5">
        <f t="shared" si="399"/>
        <v>0.11932658095785403</v>
      </c>
      <c r="Q367" s="5">
        <f t="shared" si="400"/>
        <v>9.544813978575134E-2</v>
      </c>
      <c r="R367" s="5">
        <f t="shared" si="401"/>
        <v>3.7294684199850936E-2</v>
      </c>
      <c r="S367" s="5">
        <f t="shared" si="402"/>
        <v>1.6157612694144303E-2</v>
      </c>
      <c r="T367" s="5">
        <f t="shared" si="403"/>
        <v>5.5537628235903545E-2</v>
      </c>
      <c r="U367" s="5">
        <f t="shared" si="404"/>
        <v>3.4715790725593859E-2</v>
      </c>
      <c r="V367" s="5">
        <f t="shared" si="405"/>
        <v>9.7237698751083466E-4</v>
      </c>
      <c r="W367" s="5">
        <f t="shared" si="406"/>
        <v>2.9615995925791287E-2</v>
      </c>
      <c r="X367" s="5">
        <f t="shared" si="407"/>
        <v>1.7232417260877507E-2</v>
      </c>
      <c r="Y367" s="5">
        <f t="shared" si="408"/>
        <v>5.0134428265905927E-3</v>
      </c>
      <c r="Z367" s="5">
        <f t="shared" si="409"/>
        <v>7.2334509291852762E-3</v>
      </c>
      <c r="AA367" s="5">
        <f t="shared" si="410"/>
        <v>6.7332643798724591E-3</v>
      </c>
      <c r="AB367" s="5">
        <f t="shared" si="411"/>
        <v>3.1338326376374316E-3</v>
      </c>
      <c r="AC367" s="5">
        <f t="shared" si="412"/>
        <v>3.2916577829478026E-5</v>
      </c>
      <c r="AD367" s="5">
        <f t="shared" si="413"/>
        <v>6.8920191895197758E-3</v>
      </c>
      <c r="AE367" s="5">
        <f t="shared" si="414"/>
        <v>4.0102028221968827E-3</v>
      </c>
      <c r="AF367" s="5">
        <f t="shared" si="415"/>
        <v>1.166691954341206E-3</v>
      </c>
      <c r="AG367" s="5">
        <f t="shared" si="416"/>
        <v>2.262845009218797E-4</v>
      </c>
      <c r="AH367" s="5">
        <f t="shared" si="417"/>
        <v>1.0522172288257462E-3</v>
      </c>
      <c r="AI367" s="5">
        <f t="shared" si="418"/>
        <v>9.7945736497012399E-4</v>
      </c>
      <c r="AJ367" s="5">
        <f t="shared" si="419"/>
        <v>4.5586438974432091E-4</v>
      </c>
      <c r="AK367" s="5">
        <f t="shared" si="420"/>
        <v>1.4144726067669863E-4</v>
      </c>
      <c r="AL367" s="5">
        <f t="shared" si="421"/>
        <v>7.1313977022197679E-7</v>
      </c>
      <c r="AM367" s="5">
        <f t="shared" si="422"/>
        <v>1.2830884668603895E-3</v>
      </c>
      <c r="AN367" s="5">
        <f t="shared" si="423"/>
        <v>7.4658018926530747E-4</v>
      </c>
      <c r="AO367" s="5">
        <f t="shared" si="424"/>
        <v>2.1720325347763806E-4</v>
      </c>
      <c r="AP367" s="5">
        <f t="shared" si="425"/>
        <v>4.2127426720405523E-5</v>
      </c>
      <c r="AQ367" s="5">
        <f t="shared" si="426"/>
        <v>6.1280852853310905E-6</v>
      </c>
      <c r="AR367" s="5">
        <f t="shared" si="427"/>
        <v>1.2244900614953762E-4</v>
      </c>
      <c r="AS367" s="5">
        <f t="shared" si="428"/>
        <v>1.1398176880289268E-4</v>
      </c>
      <c r="AT367" s="5">
        <f t="shared" si="429"/>
        <v>5.3050016606791126E-5</v>
      </c>
      <c r="AU367" s="5">
        <f t="shared" si="430"/>
        <v>1.6460552077982212E-5</v>
      </c>
      <c r="AV367" s="5">
        <f t="shared" si="431"/>
        <v>3.8305799702230324E-6</v>
      </c>
      <c r="AW367" s="5">
        <f t="shared" si="432"/>
        <v>1.0729318658781882E-8</v>
      </c>
      <c r="AX367" s="5">
        <f t="shared" si="433"/>
        <v>1.9906067783124969E-4</v>
      </c>
      <c r="AY367" s="5">
        <f t="shared" si="434"/>
        <v>1.1582580809426392E-4</v>
      </c>
      <c r="AZ367" s="5">
        <f t="shared" si="435"/>
        <v>3.3697307692436667E-5</v>
      </c>
      <c r="BA367" s="5">
        <f t="shared" si="436"/>
        <v>6.5357255831079646E-6</v>
      </c>
      <c r="BB367" s="5">
        <f t="shared" si="437"/>
        <v>9.5072229406800895E-7</v>
      </c>
      <c r="BC367" s="5">
        <f t="shared" si="438"/>
        <v>1.1063780067805296E-7</v>
      </c>
      <c r="BD367" s="5">
        <f t="shared" si="439"/>
        <v>1.187473357548535E-5</v>
      </c>
      <c r="BE367" s="5">
        <f t="shared" si="440"/>
        <v>1.105360655474809E-5</v>
      </c>
      <c r="BF367" s="5">
        <f t="shared" si="441"/>
        <v>5.1446298601346115E-6</v>
      </c>
      <c r="BG367" s="5">
        <f t="shared" si="442"/>
        <v>1.5962944623064922E-6</v>
      </c>
      <c r="BH367" s="5">
        <f t="shared" si="443"/>
        <v>3.7147803821648968E-7</v>
      </c>
      <c r="BI367" s="5">
        <f t="shared" si="444"/>
        <v>6.9158133983766851E-8</v>
      </c>
      <c r="BJ367" s="8">
        <f t="shared" si="445"/>
        <v>0.42287131074722489</v>
      </c>
      <c r="BK367" s="8">
        <f t="shared" si="446"/>
        <v>0.35691754731355341</v>
      </c>
      <c r="BL367" s="8">
        <f t="shared" si="447"/>
        <v>0.21303730245343994</v>
      </c>
      <c r="BM367" s="8">
        <f t="shared" si="448"/>
        <v>0.19429482788635924</v>
      </c>
      <c r="BN367" s="8">
        <f t="shared" si="449"/>
        <v>0.80564896847826861</v>
      </c>
    </row>
    <row r="368" spans="1:66" x14ac:dyDescent="0.25">
      <c r="A368" t="s">
        <v>273</v>
      </c>
      <c r="B368" t="s">
        <v>296</v>
      </c>
      <c r="C368" t="s">
        <v>334</v>
      </c>
      <c r="D368" t="s">
        <v>499</v>
      </c>
      <c r="E368">
        <f>VLOOKUP(A368,home!$A$2:$E$405,3,FALSE)</f>
        <v>1.375</v>
      </c>
      <c r="F368">
        <f>VLOOKUP(B368,home!$B$2:$E$405,3,FALSE)</f>
        <v>0.54549999999999998</v>
      </c>
      <c r="G368">
        <f>VLOOKUP(C368,away!$B$2:$E$405,4,FALSE)</f>
        <v>0</v>
      </c>
      <c r="H368">
        <f>VLOOKUP(A368,away!$A$2:$E$405,3,FALSE)</f>
        <v>1.1000000000000001</v>
      </c>
      <c r="I368">
        <f>VLOOKUP(C368,away!$B$2:$E$405,3,FALSE)</f>
        <v>0.90910000000000002</v>
      </c>
      <c r="J368">
        <f>VLOOKUP(B368,home!$B$2:$E$405,4,FALSE)</f>
        <v>1.3635999999999999</v>
      </c>
      <c r="K368" s="3">
        <f t="shared" si="394"/>
        <v>0</v>
      </c>
      <c r="L368" s="3">
        <f t="shared" si="395"/>
        <v>1.363613636</v>
      </c>
      <c r="M368" s="5">
        <f t="shared" si="396"/>
        <v>0.2557349720985031</v>
      </c>
      <c r="N368" s="5">
        <f t="shared" si="397"/>
        <v>0</v>
      </c>
      <c r="O368" s="5">
        <f t="shared" si="398"/>
        <v>0.34872369515559831</v>
      </c>
      <c r="P368" s="5">
        <f t="shared" si="399"/>
        <v>0</v>
      </c>
      <c r="Q368" s="5">
        <f t="shared" si="400"/>
        <v>0</v>
      </c>
      <c r="R368" s="5">
        <f t="shared" si="401"/>
        <v>0.23776219295524054</v>
      </c>
      <c r="S368" s="5">
        <f t="shared" si="402"/>
        <v>0</v>
      </c>
      <c r="T368" s="5">
        <f t="shared" si="403"/>
        <v>0</v>
      </c>
      <c r="U368" s="5">
        <f t="shared" si="404"/>
        <v>0</v>
      </c>
      <c r="V368" s="5">
        <f t="shared" si="405"/>
        <v>0</v>
      </c>
      <c r="W368" s="5">
        <f t="shared" si="406"/>
        <v>0</v>
      </c>
      <c r="X368" s="5">
        <f t="shared" si="407"/>
        <v>0</v>
      </c>
      <c r="Y368" s="5">
        <f t="shared" si="408"/>
        <v>0</v>
      </c>
      <c r="Z368" s="5">
        <f t="shared" si="409"/>
        <v>0.1080719228130097</v>
      </c>
      <c r="AA368" s="5">
        <f t="shared" si="410"/>
        <v>0</v>
      </c>
      <c r="AB368" s="5">
        <f t="shared" si="411"/>
        <v>0</v>
      </c>
      <c r="AC368" s="5">
        <f t="shared" si="412"/>
        <v>0</v>
      </c>
      <c r="AD368" s="5">
        <f t="shared" si="413"/>
        <v>0</v>
      </c>
      <c r="AE368" s="5">
        <f t="shared" si="414"/>
        <v>0</v>
      </c>
      <c r="AF368" s="5">
        <f t="shared" si="415"/>
        <v>0</v>
      </c>
      <c r="AG368" s="5">
        <f t="shared" si="416"/>
        <v>0</v>
      </c>
      <c r="AH368" s="5">
        <f t="shared" si="417"/>
        <v>3.6842086904139877E-2</v>
      </c>
      <c r="AI368" s="5">
        <f t="shared" si="418"/>
        <v>0</v>
      </c>
      <c r="AJ368" s="5">
        <f t="shared" si="419"/>
        <v>0</v>
      </c>
      <c r="AK368" s="5">
        <f t="shared" si="420"/>
        <v>0</v>
      </c>
      <c r="AL368" s="5">
        <f t="shared" si="421"/>
        <v>0</v>
      </c>
      <c r="AM368" s="5">
        <f t="shared" si="422"/>
        <v>0</v>
      </c>
      <c r="AN368" s="5">
        <f t="shared" si="423"/>
        <v>0</v>
      </c>
      <c r="AO368" s="5">
        <f t="shared" si="424"/>
        <v>0</v>
      </c>
      <c r="AP368" s="5">
        <f t="shared" si="425"/>
        <v>0</v>
      </c>
      <c r="AQ368" s="5">
        <f t="shared" si="426"/>
        <v>0</v>
      </c>
      <c r="AR368" s="5">
        <f t="shared" si="427"/>
        <v>1.0047674416236434E-2</v>
      </c>
      <c r="AS368" s="5">
        <f t="shared" si="428"/>
        <v>0</v>
      </c>
      <c r="AT368" s="5">
        <f t="shared" si="429"/>
        <v>0</v>
      </c>
      <c r="AU368" s="5">
        <f t="shared" si="430"/>
        <v>0</v>
      </c>
      <c r="AV368" s="5">
        <f t="shared" si="431"/>
        <v>0</v>
      </c>
      <c r="AW368" s="5">
        <f t="shared" si="432"/>
        <v>0</v>
      </c>
      <c r="AX368" s="5">
        <f t="shared" si="433"/>
        <v>0</v>
      </c>
      <c r="AY368" s="5">
        <f t="shared" si="434"/>
        <v>0</v>
      </c>
      <c r="AZ368" s="5">
        <f t="shared" si="435"/>
        <v>0</v>
      </c>
      <c r="BA368" s="5">
        <f t="shared" si="436"/>
        <v>0</v>
      </c>
      <c r="BB368" s="5">
        <f t="shared" si="437"/>
        <v>0</v>
      </c>
      <c r="BC368" s="5">
        <f t="shared" si="438"/>
        <v>0</v>
      </c>
      <c r="BD368" s="5">
        <f t="shared" si="439"/>
        <v>2.2835243073447216E-3</v>
      </c>
      <c r="BE368" s="5">
        <f t="shared" si="440"/>
        <v>0</v>
      </c>
      <c r="BF368" s="5">
        <f t="shared" si="441"/>
        <v>0</v>
      </c>
      <c r="BG368" s="5">
        <f t="shared" si="442"/>
        <v>0</v>
      </c>
      <c r="BH368" s="5">
        <f t="shared" si="443"/>
        <v>0</v>
      </c>
      <c r="BI368" s="5">
        <f t="shared" si="444"/>
        <v>0</v>
      </c>
      <c r="BJ368" s="8">
        <f t="shared" si="445"/>
        <v>0</v>
      </c>
      <c r="BK368" s="8">
        <f t="shared" si="446"/>
        <v>0.2557349720985031</v>
      </c>
      <c r="BL368" s="8">
        <f t="shared" si="447"/>
        <v>0.63565917373855985</v>
      </c>
      <c r="BM368" s="8">
        <f t="shared" si="448"/>
        <v>0.15724520844073073</v>
      </c>
      <c r="BN368" s="8">
        <f t="shared" si="449"/>
        <v>0.84222086020934195</v>
      </c>
    </row>
    <row r="369" spans="1:66" x14ac:dyDescent="0.25">
      <c r="A369" t="s">
        <v>273</v>
      </c>
      <c r="B369" t="s">
        <v>471</v>
      </c>
      <c r="C369" t="s">
        <v>299</v>
      </c>
      <c r="D369" t="s">
        <v>499</v>
      </c>
      <c r="E369">
        <f>VLOOKUP(A369,home!$A$2:$E$405,3,FALSE)</f>
        <v>1.375</v>
      </c>
      <c r="F369">
        <f>VLOOKUP(B369,home!$B$2:$E$405,3,FALSE)</f>
        <v>1.0182</v>
      </c>
      <c r="G369">
        <f>VLOOKUP(C369,away!$B$2:$E$405,4,FALSE)</f>
        <v>2.1818</v>
      </c>
      <c r="H369">
        <f>VLOOKUP(A369,away!$A$2:$E$405,3,FALSE)</f>
        <v>1.1000000000000001</v>
      </c>
      <c r="I369">
        <f>VLOOKUP(C369,away!$B$2:$E$405,3,FALSE)</f>
        <v>0.54549999999999998</v>
      </c>
      <c r="J369">
        <f>VLOOKUP(B369,home!$B$2:$E$405,4,FALSE)</f>
        <v>1.2726999999999999</v>
      </c>
      <c r="K369" s="3">
        <f t="shared" si="394"/>
        <v>3.0545745449999999</v>
      </c>
      <c r="L369" s="3">
        <f t="shared" si="395"/>
        <v>0.76368363500000003</v>
      </c>
      <c r="M369" s="5">
        <f t="shared" si="396"/>
        <v>2.1966028459519119E-2</v>
      </c>
      <c r="N369" s="5">
        <f t="shared" si="397"/>
        <v>6.7096871387192655E-2</v>
      </c>
      <c r="O369" s="5">
        <f t="shared" si="398"/>
        <v>1.6775096460479012E-2</v>
      </c>
      <c r="P369" s="5">
        <f t="shared" si="399"/>
        <v>5.1240782638098788E-2</v>
      </c>
      <c r="Q369" s="5">
        <f t="shared" si="400"/>
        <v>0.10247619769422876</v>
      </c>
      <c r="R369" s="5">
        <f t="shared" si="401"/>
        <v>6.405433321207122E-3</v>
      </c>
      <c r="S369" s="5">
        <f t="shared" si="402"/>
        <v>2.9882709682858687E-2</v>
      </c>
      <c r="T369" s="5">
        <f t="shared" si="403"/>
        <v>7.8259395156107248E-2</v>
      </c>
      <c r="U369" s="5">
        <f t="shared" si="404"/>
        <v>1.9565873572654085E-2</v>
      </c>
      <c r="V369" s="5">
        <f t="shared" si="405"/>
        <v>7.7453612534192336E-3</v>
      </c>
      <c r="W369" s="5">
        <f t="shared" si="406"/>
        <v>0.10434039498172631</v>
      </c>
      <c r="X369" s="5">
        <f t="shared" si="407"/>
        <v>7.9683052116980513E-2</v>
      </c>
      <c r="Y369" s="5">
        <f t="shared" si="408"/>
        <v>3.0426321444295058E-2</v>
      </c>
      <c r="Z369" s="5">
        <f t="shared" si="409"/>
        <v>1.6305748674965259E-3</v>
      </c>
      <c r="AA369" s="5">
        <f t="shared" si="410"/>
        <v>4.9807124839716362E-3</v>
      </c>
      <c r="AB369" s="5">
        <f t="shared" si="411"/>
        <v>7.6069787847517396E-3</v>
      </c>
      <c r="AC369" s="5">
        <f t="shared" si="412"/>
        <v>1.1292391031548124E-3</v>
      </c>
      <c r="AD369" s="5">
        <f t="shared" si="413"/>
        <v>7.9678878631606734E-2</v>
      </c>
      <c r="AE369" s="5">
        <f t="shared" si="414"/>
        <v>6.0849455666109262E-2</v>
      </c>
      <c r="AF369" s="5">
        <f t="shared" si="415"/>
        <v>2.3234866745432833E-2</v>
      </c>
      <c r="AG369" s="5">
        <f t="shared" si="416"/>
        <v>5.9146958316309214E-3</v>
      </c>
      <c r="AH369" s="5">
        <f t="shared" si="417"/>
        <v>3.1131083548734752E-4</v>
      </c>
      <c r="AI369" s="5">
        <f t="shared" si="418"/>
        <v>9.5092215366233447E-4</v>
      </c>
      <c r="AJ369" s="5">
        <f t="shared" si="419"/>
        <v>1.4523313024267727E-3</v>
      </c>
      <c r="AK369" s="5">
        <f t="shared" si="420"/>
        <v>1.478751409099839E-3</v>
      </c>
      <c r="AL369" s="5">
        <f t="shared" si="421"/>
        <v>1.0536833372101367E-4</v>
      </c>
      <c r="AM369" s="5">
        <f t="shared" si="422"/>
        <v>4.8677014888450054E-2</v>
      </c>
      <c r="AN369" s="5">
        <f t="shared" si="423"/>
        <v>3.7173839670960662E-2</v>
      </c>
      <c r="AO369" s="5">
        <f t="shared" si="424"/>
        <v>1.419452650341322E-2</v>
      </c>
      <c r="AP369" s="5">
        <f t="shared" si="425"/>
        <v>3.6133758657434824E-3</v>
      </c>
      <c r="AQ369" s="5">
        <f t="shared" si="426"/>
        <v>6.8986900394306361E-4</v>
      </c>
      <c r="AR369" s="5">
        <f t="shared" si="427"/>
        <v>4.7548598091972926E-5</v>
      </c>
      <c r="AS369" s="5">
        <f t="shared" si="428"/>
        <v>1.4524073738217608E-4</v>
      </c>
      <c r="AT369" s="5">
        <f t="shared" si="429"/>
        <v>2.2182432965231247E-4</v>
      </c>
      <c r="AU369" s="5">
        <f t="shared" si="430"/>
        <v>2.258596502725475E-4</v>
      </c>
      <c r="AV369" s="5">
        <f t="shared" si="431"/>
        <v>1.7247628461628149E-4</v>
      </c>
      <c r="AW369" s="5">
        <f t="shared" si="432"/>
        <v>6.8276590208971806E-6</v>
      </c>
      <c r="AX369" s="5">
        <f t="shared" si="433"/>
        <v>2.4781261767474271E-2</v>
      </c>
      <c r="AY369" s="5">
        <f t="shared" si="434"/>
        <v>1.8925044066471278E-2</v>
      </c>
      <c r="AZ369" s="5">
        <f t="shared" si="435"/>
        <v>7.2263732226089828E-3</v>
      </c>
      <c r="BA369" s="5">
        <f t="shared" si="436"/>
        <v>1.8395543235028974E-3</v>
      </c>
      <c r="BB369" s="5">
        <f t="shared" si="437"/>
        <v>3.5120938313816465E-4</v>
      </c>
      <c r="BC369" s="5">
        <f t="shared" si="438"/>
        <v>5.3642571672212267E-5</v>
      </c>
      <c r="BD369" s="5">
        <f t="shared" si="439"/>
        <v>6.0520143716719897E-6</v>
      </c>
      <c r="BE369" s="5">
        <f t="shared" si="440"/>
        <v>1.848632904568343E-5</v>
      </c>
      <c r="BF369" s="5">
        <f t="shared" si="441"/>
        <v>2.8233935066719372E-5</v>
      </c>
      <c r="BG369" s="5">
        <f t="shared" si="442"/>
        <v>2.8747553119994628E-5</v>
      </c>
      <c r="BH369" s="5">
        <f t="shared" si="443"/>
        <v>2.1952885997842732E-5</v>
      </c>
      <c r="BI369" s="5">
        <f t="shared" si="444"/>
        <v>1.3411345351659461E-5</v>
      </c>
      <c r="BJ369" s="8">
        <f t="shared" si="445"/>
        <v>0.78948584092268881</v>
      </c>
      <c r="BK369" s="8">
        <f t="shared" si="446"/>
        <v>0.13099453353724294</v>
      </c>
      <c r="BL369" s="8">
        <f t="shared" si="447"/>
        <v>6.0457243986708757E-2</v>
      </c>
      <c r="BM369" s="8">
        <f t="shared" si="448"/>
        <v>0.69768956694596096</v>
      </c>
      <c r="BN369" s="8">
        <f t="shared" si="449"/>
        <v>0.26596040996072545</v>
      </c>
    </row>
    <row r="370" spans="1:66" x14ac:dyDescent="0.25">
      <c r="A370" t="s">
        <v>270</v>
      </c>
      <c r="B370" t="s">
        <v>331</v>
      </c>
      <c r="C370" t="s">
        <v>289</v>
      </c>
      <c r="D370" t="s">
        <v>499</v>
      </c>
      <c r="E370">
        <f>VLOOKUP(A370,home!$A$2:$E$405,3,FALSE)</f>
        <v>1.5696000000000001</v>
      </c>
      <c r="F370">
        <f>VLOOKUP(B370,home!$B$2:$E$405,3,FALSE)</f>
        <v>1.7839</v>
      </c>
      <c r="G370">
        <f>VLOOKUP(C370,away!$B$2:$E$405,4,FALSE)</f>
        <v>1.2742</v>
      </c>
      <c r="H370">
        <f>VLOOKUP(A370,away!$A$2:$E$405,3,FALSE)</f>
        <v>1.3290999999999999</v>
      </c>
      <c r="I370">
        <f>VLOOKUP(C370,away!$B$2:$E$405,3,FALSE)</f>
        <v>1.3167</v>
      </c>
      <c r="J370">
        <f>VLOOKUP(B370,home!$B$2:$E$405,4,FALSE)</f>
        <v>1.2038</v>
      </c>
      <c r="K370" s="3">
        <f t="shared" si="394"/>
        <v>3.5677720284480001</v>
      </c>
      <c r="L370" s="3">
        <f t="shared" si="395"/>
        <v>2.1066812626859996</v>
      </c>
      <c r="M370" s="5">
        <f t="shared" si="396"/>
        <v>3.4325450662341596E-3</v>
      </c>
      <c r="N370" s="5">
        <f t="shared" si="397"/>
        <v>1.2246538273697422E-2</v>
      </c>
      <c r="O370" s="5">
        <f t="shared" si="398"/>
        <v>7.2312783743607783E-3</v>
      </c>
      <c r="P370" s="5">
        <f t="shared" si="399"/>
        <v>2.579955271396531E-2</v>
      </c>
      <c r="Q370" s="5">
        <f t="shared" si="400"/>
        <v>2.1846428349107765E-2</v>
      </c>
      <c r="R370" s="5">
        <f t="shared" si="401"/>
        <v>7.6169993282661644E-3</v>
      </c>
      <c r="S370" s="5">
        <f t="shared" si="402"/>
        <v>4.8478381739858876E-2</v>
      </c>
      <c r="T370" s="5">
        <f t="shared" si="403"/>
        <v>4.6023461259677573E-2</v>
      </c>
      <c r="U370" s="5">
        <f t="shared" si="404"/>
        <v>2.7175717144095227E-2</v>
      </c>
      <c r="V370" s="5">
        <f t="shared" si="405"/>
        <v>4.0485688900134251E-2</v>
      </c>
      <c r="W370" s="5">
        <f t="shared" si="406"/>
        <v>2.5981025328480036E-2</v>
      </c>
      <c r="X370" s="5">
        <f t="shared" si="407"/>
        <v>5.4733739244879266E-2</v>
      </c>
      <c r="Y370" s="5">
        <f t="shared" si="408"/>
        <v>5.7653271451964257E-2</v>
      </c>
      <c r="Z370" s="5">
        <f t="shared" si="409"/>
        <v>5.3488632542500573E-3</v>
      </c>
      <c r="AA370" s="5">
        <f t="shared" si="410"/>
        <v>1.90835247025067E-2</v>
      </c>
      <c r="AB370" s="5">
        <f t="shared" si="411"/>
        <v>3.4042832818899929E-2</v>
      </c>
      <c r="AC370" s="5">
        <f t="shared" si="412"/>
        <v>1.9018553376309838E-2</v>
      </c>
      <c r="AD370" s="5">
        <f t="shared" si="413"/>
        <v>2.3173593859337521E-2</v>
      </c>
      <c r="AE370" s="5">
        <f t="shared" si="414"/>
        <v>4.8819375972561703E-2</v>
      </c>
      <c r="AF370" s="5">
        <f t="shared" si="415"/>
        <v>5.1423432308709424E-2</v>
      </c>
      <c r="AG370" s="5">
        <f t="shared" si="416"/>
        <v>3.6110927102586662E-2</v>
      </c>
      <c r="AH370" s="5">
        <f t="shared" si="417"/>
        <v>2.8170874985995638E-3</v>
      </c>
      <c r="AI370" s="5">
        <f t="shared" si="418"/>
        <v>1.005072597919407E-2</v>
      </c>
      <c r="AJ370" s="5">
        <f t="shared" si="419"/>
        <v>1.7929349507082123E-2</v>
      </c>
      <c r="AK370" s="5">
        <f t="shared" si="420"/>
        <v>2.1322610553211843E-2</v>
      </c>
      <c r="AL370" s="5">
        <f t="shared" si="421"/>
        <v>5.7178584508873736E-3</v>
      </c>
      <c r="AM370" s="5">
        <f t="shared" si="422"/>
        <v>1.6535619993991748E-2</v>
      </c>
      <c r="AN370" s="5">
        <f t="shared" si="423"/>
        <v>3.4835280808238403E-2</v>
      </c>
      <c r="AO370" s="5">
        <f t="shared" si="424"/>
        <v>3.6693416679560525E-2</v>
      </c>
      <c r="AP370" s="5">
        <f t="shared" si="425"/>
        <v>2.5767111127586697E-2</v>
      </c>
      <c r="AQ370" s="5">
        <f t="shared" si="426"/>
        <v>1.3570772551508702E-2</v>
      </c>
      <c r="AR370" s="5">
        <f t="shared" si="427"/>
        <v>1.1869410897293352E-3</v>
      </c>
      <c r="AS370" s="5">
        <f t="shared" si="428"/>
        <v>4.2347352193519098E-3</v>
      </c>
      <c r="AT370" s="5">
        <f t="shared" si="429"/>
        <v>7.5542849317436775E-3</v>
      </c>
      <c r="AU370" s="5">
        <f t="shared" si="430"/>
        <v>8.9839888248004329E-3</v>
      </c>
      <c r="AV370" s="5">
        <f t="shared" si="431"/>
        <v>8.0132060082531015E-3</v>
      </c>
      <c r="AW370" s="5">
        <f t="shared" si="432"/>
        <v>1.1937869526041638E-3</v>
      </c>
      <c r="AX370" s="5">
        <f t="shared" si="433"/>
        <v>9.8325537479348763E-3</v>
      </c>
      <c r="AY370" s="5">
        <f t="shared" si="434"/>
        <v>2.0714056745127406E-2</v>
      </c>
      <c r="AZ370" s="5">
        <f t="shared" si="435"/>
        <v>2.1818957609587228E-2</v>
      </c>
      <c r="BA370" s="5">
        <f t="shared" si="436"/>
        <v>1.5321863055819174E-2</v>
      </c>
      <c r="BB370" s="5">
        <f t="shared" si="437"/>
        <v>8.0695704522837763E-3</v>
      </c>
      <c r="BC370" s="5">
        <f t="shared" si="438"/>
        <v>3.4000025739501648E-3</v>
      </c>
      <c r="BD370" s="5">
        <f t="shared" si="439"/>
        <v>4.167510922741487E-4</v>
      </c>
      <c r="BE370" s="5">
        <f t="shared" si="440"/>
        <v>1.4868728898408592E-3</v>
      </c>
      <c r="BF370" s="5">
        <f t="shared" si="441"/>
        <v>2.6524117531159319E-3</v>
      </c>
      <c r="BG370" s="5">
        <f t="shared" si="442"/>
        <v>3.1544001535645811E-3</v>
      </c>
      <c r="BH370" s="5">
        <f t="shared" si="443"/>
        <v>2.8135451586049471E-3</v>
      </c>
      <c r="BI370" s="5">
        <f t="shared" si="444"/>
        <v>2.0076175435292045E-3</v>
      </c>
      <c r="BJ370" s="8">
        <f t="shared" si="445"/>
        <v>0.58457099849659022</v>
      </c>
      <c r="BK370" s="8">
        <f t="shared" si="446"/>
        <v>0.16364663699251722</v>
      </c>
      <c r="BL370" s="8">
        <f t="shared" si="447"/>
        <v>0.18977488057102454</v>
      </c>
      <c r="BM370" s="8">
        <f t="shared" si="448"/>
        <v>0.84564776741622727</v>
      </c>
      <c r="BN370" s="8">
        <f t="shared" si="449"/>
        <v>7.8173342105631607E-2</v>
      </c>
    </row>
    <row r="371" spans="1:66" x14ac:dyDescent="0.25">
      <c r="A371" t="s">
        <v>270</v>
      </c>
      <c r="B371" t="s">
        <v>275</v>
      </c>
      <c r="C371" t="s">
        <v>327</v>
      </c>
      <c r="D371" t="s">
        <v>499</v>
      </c>
      <c r="E371">
        <f>VLOOKUP(A371,home!$A$2:$E$405,3,FALSE)</f>
        <v>1.5696000000000001</v>
      </c>
      <c r="F371">
        <f>VLOOKUP(B371,home!$B$2:$E$405,3,FALSE)</f>
        <v>1.0194000000000001</v>
      </c>
      <c r="G371">
        <f>VLOOKUP(C371,away!$B$2:$E$405,4,FALSE)</f>
        <v>0.50970000000000004</v>
      </c>
      <c r="H371">
        <f>VLOOKUP(A371,away!$A$2:$E$405,3,FALSE)</f>
        <v>1.3290999999999999</v>
      </c>
      <c r="I371">
        <f>VLOOKUP(C371,away!$B$2:$E$405,3,FALSE)</f>
        <v>1.5047999999999999</v>
      </c>
      <c r="J371">
        <f>VLOOKUP(B371,home!$B$2:$E$405,4,FALSE)</f>
        <v>1.9561999999999999</v>
      </c>
      <c r="K371" s="3">
        <f t="shared" si="394"/>
        <v>0.81554560732800019</v>
      </c>
      <c r="L371" s="3">
        <f t="shared" si="395"/>
        <v>3.9124580600159997</v>
      </c>
      <c r="M371" s="5">
        <f t="shared" si="396"/>
        <v>8.8441092120724457E-3</v>
      </c>
      <c r="N371" s="5">
        <f t="shared" si="397"/>
        <v>7.2127744186347856E-3</v>
      </c>
      <c r="O371" s="5">
        <f t="shared" si="398"/>
        <v>3.4602206370434589E-2</v>
      </c>
      <c r="P371" s="5">
        <f t="shared" si="399"/>
        <v>2.8219677409264877E-2</v>
      </c>
      <c r="Q371" s="5">
        <f t="shared" si="400"/>
        <v>2.9411732468826841E-3</v>
      </c>
      <c r="R371" s="5">
        <f t="shared" si="401"/>
        <v>6.7689840604171908E-2</v>
      </c>
      <c r="S371" s="5">
        <f t="shared" si="402"/>
        <v>2.2510751902405701E-2</v>
      </c>
      <c r="T371" s="5">
        <f t="shared" si="403"/>
        <v>1.1507216975669584E-2</v>
      </c>
      <c r="U371" s="5">
        <f t="shared" si="404"/>
        <v>5.5204152165464905E-2</v>
      </c>
      <c r="V371" s="5">
        <f t="shared" si="405"/>
        <v>7.9807818551981182E-3</v>
      </c>
      <c r="W371" s="5">
        <f t="shared" si="406"/>
        <v>7.9955364062860165E-4</v>
      </c>
      <c r="X371" s="5">
        <f t="shared" si="407"/>
        <v>3.1282200856925083E-3</v>
      </c>
      <c r="Y371" s="5">
        <f t="shared" si="408"/>
        <v>6.1195149438857989E-3</v>
      </c>
      <c r="Z371" s="5">
        <f t="shared" si="409"/>
        <v>8.8277887484330228E-2</v>
      </c>
      <c r="AA371" s="5">
        <f t="shared" si="410"/>
        <v>7.1994643362040978E-2</v>
      </c>
      <c r="AB371" s="5">
        <f t="shared" si="411"/>
        <v>2.9357457572529236E-2</v>
      </c>
      <c r="AC371" s="5">
        <f t="shared" si="412"/>
        <v>1.5915614282554084E-3</v>
      </c>
      <c r="AD371" s="5">
        <f t="shared" si="413"/>
        <v>1.6301811485944164E-4</v>
      </c>
      <c r="AE371" s="5">
        <f t="shared" si="414"/>
        <v>6.3780153741043637E-4</v>
      </c>
      <c r="AF371" s="5">
        <f t="shared" si="415"/>
        <v>1.2476858828660291E-3</v>
      </c>
      <c r="AG371" s="5">
        <f t="shared" si="416"/>
        <v>1.6271728962624582E-3</v>
      </c>
      <c r="AH371" s="5">
        <f t="shared" si="417"/>
        <v>8.6345883102313337E-2</v>
      </c>
      <c r="AI371" s="5">
        <f t="shared" si="418"/>
        <v>7.0419005674948645E-2</v>
      </c>
      <c r="AJ371" s="5">
        <f t="shared" si="419"/>
        <v>2.871495537530494E-2</v>
      </c>
      <c r="AK371" s="5">
        <f t="shared" si="420"/>
        <v>7.8061185736498307E-3</v>
      </c>
      <c r="AL371" s="5">
        <f t="shared" si="421"/>
        <v>2.0313340328764179E-4</v>
      </c>
      <c r="AM371" s="5">
        <f t="shared" si="422"/>
        <v>2.6589741497701811E-5</v>
      </c>
      <c r="AN371" s="5">
        <f t="shared" si="423"/>
        <v>1.0403124843642534E-4</v>
      </c>
      <c r="AO371" s="5">
        <f t="shared" si="424"/>
        <v>2.0350894821930961E-4</v>
      </c>
      <c r="AP371" s="5">
        <f t="shared" si="425"/>
        <v>2.6540674158200559E-4</v>
      </c>
      <c r="AQ371" s="5">
        <f t="shared" si="426"/>
        <v>2.5959818632127535E-4</v>
      </c>
      <c r="AR371" s="5">
        <f t="shared" si="427"/>
        <v>6.7564929258569023E-2</v>
      </c>
      <c r="AS371" s="5">
        <f t="shared" si="428"/>
        <v>5.510228126625305E-2</v>
      </c>
      <c r="AT371" s="5">
        <f t="shared" si="429"/>
        <v>2.2469211720222312E-2</v>
      </c>
      <c r="AU371" s="5">
        <f t="shared" si="430"/>
        <v>6.1082223061833755E-3</v>
      </c>
      <c r="AV371" s="5">
        <f t="shared" si="431"/>
        <v>1.2453834675976896E-3</v>
      </c>
      <c r="AW371" s="5">
        <f t="shared" si="432"/>
        <v>1.8004322847267928E-5</v>
      </c>
      <c r="AX371" s="5">
        <f t="shared" si="433"/>
        <v>3.6141911464062907E-6</v>
      </c>
      <c r="AY371" s="5">
        <f t="shared" si="434"/>
        <v>1.4140371281195757E-5</v>
      </c>
      <c r="AZ371" s="5">
        <f t="shared" si="435"/>
        <v>2.7661804795366554E-5</v>
      </c>
      <c r="BA371" s="5">
        <f t="shared" si="436"/>
        <v>3.6075217042073708E-5</v>
      </c>
      <c r="BB371" s="5">
        <f t="shared" si="437"/>
        <v>3.5285693420771966E-5</v>
      </c>
      <c r="BC371" s="5">
        <f t="shared" si="438"/>
        <v>2.7610759125470558E-5</v>
      </c>
      <c r="BD371" s="5">
        <f t="shared" si="439"/>
        <v>4.4057492008683197E-2</v>
      </c>
      <c r="BE371" s="5">
        <f t="shared" si="440"/>
        <v>3.5930894077570052E-2</v>
      </c>
      <c r="BF371" s="5">
        <f t="shared" si="441"/>
        <v>1.4651641416164955E-2</v>
      </c>
      <c r="BG371" s="5">
        <f t="shared" si="442"/>
        <v>3.9830272656994434E-3</v>
      </c>
      <c r="BH371" s="5">
        <f t="shared" si="443"/>
        <v>8.1208509760220913E-4</v>
      </c>
      <c r="BI371" s="5">
        <f t="shared" si="444"/>
        <v>1.3245848682520242E-4</v>
      </c>
      <c r="BJ371" s="8">
        <f t="shared" si="445"/>
        <v>3.6387654645660336E-2</v>
      </c>
      <c r="BK371" s="8">
        <f t="shared" si="446"/>
        <v>6.9364155581765397E-2</v>
      </c>
      <c r="BL371" s="8">
        <f t="shared" si="447"/>
        <v>0.70419188917222886</v>
      </c>
      <c r="BM371" s="8">
        <f t="shared" si="448"/>
        <v>0.74871566957408964</v>
      </c>
      <c r="BN371" s="8">
        <f t="shared" si="449"/>
        <v>0.14950978126146131</v>
      </c>
    </row>
    <row r="372" spans="1:66" x14ac:dyDescent="0.25">
      <c r="A372" t="s">
        <v>270</v>
      </c>
      <c r="B372" t="s">
        <v>320</v>
      </c>
      <c r="C372" t="s">
        <v>279</v>
      </c>
      <c r="D372" t="s">
        <v>499</v>
      </c>
      <c r="E372">
        <f>VLOOKUP(A372,home!$A$2:$E$405,3,FALSE)</f>
        <v>1.5696000000000001</v>
      </c>
      <c r="F372">
        <f>VLOOKUP(B372,home!$B$2:$E$405,3,FALSE)</f>
        <v>0.1593</v>
      </c>
      <c r="G372">
        <f>VLOOKUP(C372,away!$B$2:$E$405,4,FALSE)</f>
        <v>0.4778</v>
      </c>
      <c r="H372">
        <f>VLOOKUP(A372,away!$A$2:$E$405,3,FALSE)</f>
        <v>1.3290999999999999</v>
      </c>
      <c r="I372">
        <f>VLOOKUP(C372,away!$B$2:$E$405,3,FALSE)</f>
        <v>0.75239999999999996</v>
      </c>
      <c r="J372">
        <f>VLOOKUP(B372,home!$B$2:$E$405,4,FALSE)</f>
        <v>1.1286</v>
      </c>
      <c r="K372" s="3">
        <f t="shared" si="394"/>
        <v>0.11946781238400002</v>
      </c>
      <c r="L372" s="3">
        <f t="shared" si="395"/>
        <v>1.1286167484239999</v>
      </c>
      <c r="M372" s="5">
        <f t="shared" si="396"/>
        <v>0.28705410529229503</v>
      </c>
      <c r="N372" s="5">
        <f t="shared" si="397"/>
        <v>3.4293725995116889E-2</v>
      </c>
      <c r="O372" s="5">
        <f t="shared" si="398"/>
        <v>0.32397407093675046</v>
      </c>
      <c r="P372" s="5">
        <f t="shared" si="399"/>
        <v>3.8704473523952419E-2</v>
      </c>
      <c r="Q372" s="5">
        <f t="shared" si="400"/>
        <v>2.0484982115664642E-3</v>
      </c>
      <c r="R372" s="5">
        <f t="shared" si="401"/>
        <v>0.18282128125716088</v>
      </c>
      <c r="S372" s="5">
        <f t="shared" si="402"/>
        <v>1.304663688088477E-3</v>
      </c>
      <c r="T372" s="5">
        <f t="shared" si="403"/>
        <v>2.3119693906905217E-3</v>
      </c>
      <c r="U372" s="5">
        <f t="shared" si="404"/>
        <v>2.1841258529032993E-2</v>
      </c>
      <c r="V372" s="5">
        <f t="shared" si="405"/>
        <v>1.9545800771160596E-5</v>
      </c>
      <c r="W372" s="5">
        <f t="shared" si="406"/>
        <v>8.1576533336127371E-5</v>
      </c>
      <c r="X372" s="5">
        <f t="shared" si="407"/>
        <v>9.2068641801522098E-5</v>
      </c>
      <c r="Y372" s="5">
        <f t="shared" si="408"/>
        <v>5.1955105570923937E-5</v>
      </c>
      <c r="Z372" s="5">
        <f t="shared" si="409"/>
        <v>6.8778386665055452E-2</v>
      </c>
      <c r="AA372" s="5">
        <f t="shared" si="410"/>
        <v>8.2168033941750537E-3</v>
      </c>
      <c r="AB372" s="5">
        <f t="shared" si="411"/>
        <v>4.9082176314575992E-4</v>
      </c>
      <c r="AC372" s="5">
        <f t="shared" si="412"/>
        <v>1.6471414153821115E-7</v>
      </c>
      <c r="AD372" s="5">
        <f t="shared" si="413"/>
        <v>2.4364424948843954E-6</v>
      </c>
      <c r="AE372" s="5">
        <f t="shared" si="414"/>
        <v>2.7498098062984844E-6</v>
      </c>
      <c r="AF372" s="5">
        <f t="shared" si="415"/>
        <v>1.5517407011845128E-6</v>
      </c>
      <c r="AG372" s="5">
        <f t="shared" si="416"/>
        <v>5.8377351485601381E-7</v>
      </c>
      <c r="AH372" s="5">
        <f t="shared" si="417"/>
        <v>1.9406109779940887E-2</v>
      </c>
      <c r="AI372" s="5">
        <f t="shared" si="418"/>
        <v>2.318405482293286E-3</v>
      </c>
      <c r="AJ372" s="5">
        <f t="shared" si="419"/>
        <v>1.3848741559432568E-4</v>
      </c>
      <c r="AK372" s="5">
        <f t="shared" si="420"/>
        <v>5.5149295279226505E-6</v>
      </c>
      <c r="AL372" s="5">
        <f t="shared" si="421"/>
        <v>8.8835853766239238E-10</v>
      </c>
      <c r="AM372" s="5">
        <f t="shared" si="422"/>
        <v>5.8215290972650781E-8</v>
      </c>
      <c r="AN372" s="5">
        <f t="shared" si="423"/>
        <v>6.5702752406110161E-8</v>
      </c>
      <c r="AO372" s="5">
        <f t="shared" si="424"/>
        <v>3.7076613391545606E-8</v>
      </c>
      <c r="AP372" s="5">
        <f t="shared" si="425"/>
        <v>1.3948428949513302E-8</v>
      </c>
      <c r="AQ372" s="5">
        <f t="shared" si="426"/>
        <v>3.9356076316557267E-9</v>
      </c>
      <c r="AR372" s="5">
        <f t="shared" si="427"/>
        <v>4.3804121038792101E-3</v>
      </c>
      <c r="AS372" s="5">
        <f t="shared" si="428"/>
        <v>5.2331825139084428E-4</v>
      </c>
      <c r="AT372" s="5">
        <f t="shared" si="429"/>
        <v>3.1259843337142172E-5</v>
      </c>
      <c r="AU372" s="5">
        <f t="shared" si="430"/>
        <v>1.2448483663183123E-6</v>
      </c>
      <c r="AV372" s="5">
        <f t="shared" si="431"/>
        <v>3.7179827768461239E-8</v>
      </c>
      <c r="AW372" s="5">
        <f t="shared" si="432"/>
        <v>3.3272327476111898E-12</v>
      </c>
      <c r="AX372" s="5">
        <f t="shared" si="433"/>
        <v>1.1591422433001035E-9</v>
      </c>
      <c r="AY372" s="5">
        <f t="shared" si="434"/>
        <v>1.3082273495942637E-9</v>
      </c>
      <c r="AZ372" s="5">
        <f t="shared" si="435"/>
        <v>7.3824364874921291E-10</v>
      </c>
      <c r="BA372" s="5">
        <f t="shared" si="436"/>
        <v>2.7773138213200191E-10</v>
      </c>
      <c r="BB372" s="5">
        <f t="shared" si="437"/>
        <v>7.8363072359280927E-11</v>
      </c>
      <c r="BC372" s="5">
        <f t="shared" si="438"/>
        <v>1.7688375184529236E-11</v>
      </c>
      <c r="BD372" s="5">
        <f t="shared" si="439"/>
        <v>8.2396774423954715E-4</v>
      </c>
      <c r="BE372" s="5">
        <f t="shared" si="440"/>
        <v>9.843762387927793E-5</v>
      </c>
      <c r="BF372" s="5">
        <f t="shared" si="441"/>
        <v>5.8800637905681685E-6</v>
      </c>
      <c r="BG372" s="5">
        <f t="shared" si="442"/>
        <v>2.3415945257918347E-7</v>
      </c>
      <c r="BH372" s="5">
        <f t="shared" si="443"/>
        <v>6.993629387167506E-9</v>
      </c>
      <c r="BI372" s="5">
        <f t="shared" si="444"/>
        <v>1.6710272070187132E-10</v>
      </c>
      <c r="BJ372" s="8">
        <f t="shared" si="445"/>
        <v>3.888729810268908E-2</v>
      </c>
      <c r="BK372" s="8">
        <f t="shared" si="446"/>
        <v>0.32708295521583453</v>
      </c>
      <c r="BL372" s="8">
        <f t="shared" si="447"/>
        <v>0.56507755246651692</v>
      </c>
      <c r="BM372" s="8">
        <f t="shared" si="448"/>
        <v>0.13093003592835376</v>
      </c>
      <c r="BN372" s="8">
        <f t="shared" si="449"/>
        <v>0.86889615521684216</v>
      </c>
    </row>
    <row r="373" spans="1:66" x14ac:dyDescent="0.25">
      <c r="A373" t="s">
        <v>272</v>
      </c>
      <c r="B373" t="s">
        <v>297</v>
      </c>
      <c r="C373" t="s">
        <v>298</v>
      </c>
      <c r="D373" t="s">
        <v>499</v>
      </c>
      <c r="E373">
        <f>VLOOKUP(A373,home!$A$2:$E$405,3,FALSE)</f>
        <v>1.3837999999999999</v>
      </c>
      <c r="F373">
        <f>VLOOKUP(B373,home!$B$2:$E$405,3,FALSE)</f>
        <v>1.2645999999999999</v>
      </c>
      <c r="G373">
        <f>VLOOKUP(C373,away!$B$2:$E$405,4,FALSE)</f>
        <v>1.6259999999999999</v>
      </c>
      <c r="H373">
        <f>VLOOKUP(A373,away!$A$2:$E$405,3,FALSE)</f>
        <v>0.90910000000000002</v>
      </c>
      <c r="I373">
        <f>VLOOKUP(C373,away!$B$2:$E$405,3,FALSE)</f>
        <v>0.55000000000000004</v>
      </c>
      <c r="J373">
        <f>VLOOKUP(B373,home!$B$2:$E$405,4,FALSE)</f>
        <v>0.55000000000000004</v>
      </c>
      <c r="K373" s="3">
        <f t="shared" si="394"/>
        <v>2.8454243584799994</v>
      </c>
      <c r="L373" s="3">
        <f t="shared" si="395"/>
        <v>0.27500275000000002</v>
      </c>
      <c r="M373" s="5">
        <f t="shared" si="396"/>
        <v>4.4138312545646555E-2</v>
      </c>
      <c r="N373" s="5">
        <f t="shared" si="397"/>
        <v>0.12559222965958605</v>
      </c>
      <c r="O373" s="5">
        <f t="shared" si="398"/>
        <v>1.2138157330412302E-2</v>
      </c>
      <c r="P373" s="5">
        <f t="shared" si="399"/>
        <v>3.4538208535017725E-2</v>
      </c>
      <c r="Q373" s="5">
        <f t="shared" si="400"/>
        <v>0.17868159475460021</v>
      </c>
      <c r="R373" s="5">
        <f t="shared" si="401"/>
        <v>1.669013322898021E-3</v>
      </c>
      <c r="S373" s="5">
        <f t="shared" si="402"/>
        <v>6.7565329302899935E-3</v>
      </c>
      <c r="T373" s="5">
        <f t="shared" si="403"/>
        <v>4.913792993190063E-2</v>
      </c>
      <c r="U373" s="5">
        <f t="shared" si="404"/>
        <v>4.7490511636016737E-3</v>
      </c>
      <c r="V373" s="5">
        <f t="shared" si="405"/>
        <v>5.8744264427301426E-4</v>
      </c>
      <c r="W373" s="5">
        <f t="shared" si="406"/>
        <v>0.16947498737559719</v>
      </c>
      <c r="X373" s="5">
        <f t="shared" si="407"/>
        <v>4.6606087584504512E-2</v>
      </c>
      <c r="Y373" s="5">
        <f t="shared" si="408"/>
        <v>6.4084011262397992E-3</v>
      </c>
      <c r="Z373" s="5">
        <f t="shared" si="409"/>
        <v>1.5299441786119797E-4</v>
      </c>
      <c r="AA373" s="5">
        <f t="shared" si="410"/>
        <v>4.3533404329372023E-4</v>
      </c>
      <c r="AB373" s="5">
        <f t="shared" si="411"/>
        <v>6.1935504543176917E-4</v>
      </c>
      <c r="AC373" s="5">
        <f t="shared" si="412"/>
        <v>2.8729599326663607E-5</v>
      </c>
      <c r="AD373" s="5">
        <f t="shared" si="413"/>
        <v>0.12055706430790367</v>
      </c>
      <c r="AE373" s="5">
        <f t="shared" si="414"/>
        <v>3.3153524216600359E-2</v>
      </c>
      <c r="AF373" s="5">
        <f t="shared" si="415"/>
        <v>4.5586551658783475E-3</v>
      </c>
      <c r="AG373" s="5">
        <f t="shared" si="416"/>
        <v>4.1788090230608405E-4</v>
      </c>
      <c r="AH373" s="5">
        <f t="shared" si="417"/>
        <v>1.0518471411619638E-5</v>
      </c>
      <c r="AI373" s="5">
        <f t="shared" si="418"/>
        <v>2.9929514768598022E-5</v>
      </c>
      <c r="AJ373" s="5">
        <f t="shared" si="419"/>
        <v>4.2581085180027851E-5</v>
      </c>
      <c r="AK373" s="5">
        <f t="shared" si="420"/>
        <v>4.0387085660587657E-5</v>
      </c>
      <c r="AL373" s="5">
        <f t="shared" si="421"/>
        <v>8.992359113372424E-7</v>
      </c>
      <c r="AM373" s="5">
        <f t="shared" si="422"/>
        <v>6.8607201473709786E-2</v>
      </c>
      <c r="AN373" s="5">
        <f t="shared" si="423"/>
        <v>1.8867169075074245E-2</v>
      </c>
      <c r="AO373" s="5">
        <f t="shared" si="424"/>
        <v>2.5942616901801869E-3</v>
      </c>
      <c r="AP373" s="5">
        <f t="shared" si="425"/>
        <v>2.3780969967306657E-4</v>
      </c>
      <c r="AQ373" s="5">
        <f t="shared" si="426"/>
        <v>1.6349580346691848E-5</v>
      </c>
      <c r="AR373" s="5">
        <f t="shared" si="427"/>
        <v>5.7852171279835654E-7</v>
      </c>
      <c r="AS373" s="5">
        <f t="shared" si="428"/>
        <v>1.6461397735060141E-6</v>
      </c>
      <c r="AT373" s="5">
        <f t="shared" si="429"/>
        <v>2.3419831044983809E-6</v>
      </c>
      <c r="AU373" s="5">
        <f t="shared" si="430"/>
        <v>2.2213119242294348E-6</v>
      </c>
      <c r="AV373" s="5">
        <f t="shared" si="431"/>
        <v>1.5801437642461281E-6</v>
      </c>
      <c r="AW373" s="5">
        <f t="shared" si="432"/>
        <v>1.9545879781515776E-8</v>
      </c>
      <c r="AX373" s="5">
        <f t="shared" si="433"/>
        <v>3.2536100373406422E-2</v>
      </c>
      <c r="AY373" s="5">
        <f t="shared" si="434"/>
        <v>8.9475170769627924E-3</v>
      </c>
      <c r="AZ373" s="5">
        <f t="shared" si="435"/>
        <v>1.2302959009183648E-3</v>
      </c>
      <c r="BA373" s="5">
        <f t="shared" si="436"/>
        <v>1.1277825202209267E-4</v>
      </c>
      <c r="BB373" s="5">
        <f t="shared" si="437"/>
        <v>7.7535823615671339E-6</v>
      </c>
      <c r="BC373" s="5">
        <f t="shared" si="438"/>
        <v>4.2645129435649128E-7</v>
      </c>
      <c r="BD373" s="5">
        <f t="shared" si="439"/>
        <v>2.6515843659043054E-8</v>
      </c>
      <c r="BE373" s="5">
        <f t="shared" si="440"/>
        <v>7.5448827433088539E-8</v>
      </c>
      <c r="BF373" s="5">
        <f t="shared" si="441"/>
        <v>1.0734196569843208E-7</v>
      </c>
      <c r="BG373" s="5">
        <f t="shared" si="442"/>
        <v>1.0181114796181441E-7</v>
      </c>
      <c r="BH373" s="5">
        <f t="shared" si="443"/>
        <v>7.2423980093839532E-8</v>
      </c>
      <c r="BI373" s="5">
        <f t="shared" si="444"/>
        <v>4.1215391419416329E-8</v>
      </c>
      <c r="BJ373" s="8">
        <f t="shared" si="445"/>
        <v>0.86774601818106634</v>
      </c>
      <c r="BK373" s="8">
        <f t="shared" si="446"/>
        <v>9.499764256742807E-2</v>
      </c>
      <c r="BL373" s="8">
        <f t="shared" si="447"/>
        <v>1.9743119920093866E-2</v>
      </c>
      <c r="BM373" s="8">
        <f t="shared" si="448"/>
        <v>0.57693476140720545</v>
      </c>
      <c r="BN373" s="8">
        <f t="shared" si="449"/>
        <v>0.39675751614816085</v>
      </c>
    </row>
    <row r="374" spans="1:66" x14ac:dyDescent="0.25">
      <c r="A374" t="s">
        <v>272</v>
      </c>
      <c r="B374" t="s">
        <v>300</v>
      </c>
      <c r="C374" t="s">
        <v>456</v>
      </c>
      <c r="D374" t="s">
        <v>499</v>
      </c>
      <c r="E374">
        <f>VLOOKUP(A374,home!$A$2:$E$405,3,FALSE)</f>
        <v>1.3837999999999999</v>
      </c>
      <c r="F374">
        <f>VLOOKUP(B374,home!$B$2:$E$405,3,FALSE)</f>
        <v>1.9873000000000001</v>
      </c>
      <c r="G374">
        <f>VLOOKUP(C374,away!$B$2:$E$405,4,FALSE)</f>
        <v>1.1561999999999999</v>
      </c>
      <c r="H374">
        <f>VLOOKUP(A374,away!$A$2:$E$405,3,FALSE)</f>
        <v>0.90910000000000002</v>
      </c>
      <c r="I374">
        <f>VLOOKUP(C374,away!$B$2:$E$405,3,FALSE)</f>
        <v>0.66</v>
      </c>
      <c r="J374">
        <f>VLOOKUP(B374,home!$B$2:$E$405,4,FALSE)</f>
        <v>1.375</v>
      </c>
      <c r="K374" s="3">
        <f t="shared" si="394"/>
        <v>3.1795797605879996</v>
      </c>
      <c r="L374" s="3">
        <f t="shared" si="395"/>
        <v>0.82500825</v>
      </c>
      <c r="M374" s="5">
        <f t="shared" si="396"/>
        <v>1.8231799019757911E-2</v>
      </c>
      <c r="N374" s="5">
        <f t="shared" si="397"/>
        <v>5.7969459162330393E-2</v>
      </c>
      <c r="O374" s="5">
        <f t="shared" si="398"/>
        <v>1.504138460364219E-2</v>
      </c>
      <c r="P374" s="5">
        <f t="shared" si="399"/>
        <v>4.7825282056960662E-2</v>
      </c>
      <c r="Q374" s="5">
        <f t="shared" si="400"/>
        <v>9.2159259542389169E-2</v>
      </c>
      <c r="R374" s="5">
        <f t="shared" si="401"/>
        <v>6.2046331947138919E-3</v>
      </c>
      <c r="S374" s="5">
        <f t="shared" si="402"/>
        <v>3.1363575275115865E-2</v>
      </c>
      <c r="T374" s="5">
        <f t="shared" si="403"/>
        <v>7.6032149436362287E-2</v>
      </c>
      <c r="U374" s="5">
        <f t="shared" si="404"/>
        <v>1.9728126127784754E-2</v>
      </c>
      <c r="V374" s="5">
        <f t="shared" si="405"/>
        <v>9.1413654194800915E-3</v>
      </c>
      <c r="W374" s="5">
        <f t="shared" si="406"/>
        <v>9.7675905463919022E-2</v>
      </c>
      <c r="X374" s="5">
        <f t="shared" si="407"/>
        <v>8.0583427833953267E-2</v>
      </c>
      <c r="Y374" s="5">
        <f t="shared" si="408"/>
        <v>3.3240996388145531E-2</v>
      </c>
      <c r="Z374" s="5">
        <f t="shared" si="409"/>
        <v>1.7062911912876062E-3</v>
      </c>
      <c r="AA374" s="5">
        <f t="shared" si="410"/>
        <v>5.4252889374876608E-3</v>
      </c>
      <c r="AB374" s="5">
        <f t="shared" si="411"/>
        <v>8.625069450488871E-3</v>
      </c>
      <c r="AC374" s="5">
        <f t="shared" si="412"/>
        <v>1.4987151675850735E-3</v>
      </c>
      <c r="AD374" s="5">
        <f t="shared" si="413"/>
        <v>7.7642083027545925E-2</v>
      </c>
      <c r="AE374" s="5">
        <f t="shared" si="414"/>
        <v>6.4055359044910373E-2</v>
      </c>
      <c r="AF374" s="5">
        <f t="shared" si="415"/>
        <v>2.6423099834381583E-2</v>
      </c>
      <c r="AG374" s="5">
        <f t="shared" si="416"/>
        <v>7.2664251179794821E-3</v>
      </c>
      <c r="AH374" s="5">
        <f t="shared" si="417"/>
        <v>3.5192607742865075E-4</v>
      </c>
      <c r="AI374" s="5">
        <f t="shared" si="418"/>
        <v>1.1189770330152632E-3</v>
      </c>
      <c r="AJ374" s="5">
        <f t="shared" si="419"/>
        <v>1.7789383633690708E-3</v>
      </c>
      <c r="AK374" s="5">
        <f t="shared" si="420"/>
        <v>1.8854254718339461E-3</v>
      </c>
      <c r="AL374" s="5">
        <f t="shared" si="421"/>
        <v>1.5725595819726841E-4</v>
      </c>
      <c r="AM374" s="5">
        <f t="shared" si="422"/>
        <v>4.937383915285562E-2</v>
      </c>
      <c r="AN374" s="5">
        <f t="shared" si="423"/>
        <v>4.0733824635278901E-2</v>
      </c>
      <c r="AO374" s="5">
        <f t="shared" si="424"/>
        <v>1.6802870689079163E-2</v>
      </c>
      <c r="AP374" s="5">
        <f t="shared" si="425"/>
        <v>4.6208356473911661E-3</v>
      </c>
      <c r="AQ374" s="5">
        <f t="shared" si="426"/>
        <v>9.5305688274795056E-4</v>
      </c>
      <c r="AR374" s="5">
        <f t="shared" si="427"/>
        <v>5.8068383453755138E-5</v>
      </c>
      <c r="AS374" s="5">
        <f t="shared" si="428"/>
        <v>1.8463305675962295E-4</v>
      </c>
      <c r="AT374" s="5">
        <f t="shared" si="429"/>
        <v>2.9352776520419631E-4</v>
      </c>
      <c r="AU374" s="5">
        <f t="shared" si="430"/>
        <v>3.1109831380462968E-4</v>
      </c>
      <c r="AV374" s="5">
        <f t="shared" si="431"/>
        <v>2.4729047553156372E-4</v>
      </c>
      <c r="AW374" s="5">
        <f t="shared" si="432"/>
        <v>1.1458628087374559E-5</v>
      </c>
      <c r="AX374" s="5">
        <f t="shared" si="433"/>
        <v>2.6164676612157847E-2</v>
      </c>
      <c r="AY374" s="5">
        <f t="shared" si="434"/>
        <v>2.1586074063612275E-2</v>
      </c>
      <c r="AZ374" s="5">
        <f t="shared" si="435"/>
        <v>8.9043445937955733E-3</v>
      </c>
      <c r="BA374" s="5">
        <f t="shared" si="436"/>
        <v>2.4487192502414164E-3</v>
      </c>
      <c r="BB374" s="5">
        <f t="shared" si="437"/>
        <v>5.050533958457456E-4</v>
      </c>
      <c r="BC374" s="5">
        <f t="shared" si="438"/>
        <v>8.3334643652651196E-5</v>
      </c>
      <c r="BD374" s="5">
        <f t="shared" si="439"/>
        <v>7.9844825689185783E-6</v>
      </c>
      <c r="BE374" s="5">
        <f t="shared" si="440"/>
        <v>2.5387299174901195E-5</v>
      </c>
      <c r="BF374" s="5">
        <f t="shared" si="441"/>
        <v>4.0360471316254138E-5</v>
      </c>
      <c r="BG374" s="5">
        <f t="shared" si="442"/>
        <v>4.2776445908318053E-5</v>
      </c>
      <c r="BH374" s="5">
        <f t="shared" si="443"/>
        <v>3.4002780409993855E-5</v>
      </c>
      <c r="BI374" s="5">
        <f t="shared" si="444"/>
        <v>2.162291047906692E-5</v>
      </c>
      <c r="BJ374" s="8">
        <f t="shared" si="445"/>
        <v>0.78522479441857507</v>
      </c>
      <c r="BK374" s="8">
        <f t="shared" si="446"/>
        <v>0.12980406696070912</v>
      </c>
      <c r="BL374" s="8">
        <f t="shared" si="447"/>
        <v>6.1426521644375502E-2</v>
      </c>
      <c r="BM374" s="8">
        <f t="shared" si="448"/>
        <v>0.71915524119962815</v>
      </c>
      <c r="BN374" s="8">
        <f t="shared" si="449"/>
        <v>0.23743181757979423</v>
      </c>
    </row>
    <row r="375" spans="1:66" x14ac:dyDescent="0.25">
      <c r="A375" t="s">
        <v>272</v>
      </c>
      <c r="B375" t="s">
        <v>312</v>
      </c>
      <c r="C375" t="s">
        <v>414</v>
      </c>
      <c r="D375" t="s">
        <v>499</v>
      </c>
      <c r="E375">
        <f>VLOOKUP(A375,home!$A$2:$E$405,3,FALSE)</f>
        <v>1.3837999999999999</v>
      </c>
      <c r="F375">
        <f>VLOOKUP(B375,home!$B$2:$E$405,3,FALSE)</f>
        <v>1.1561999999999999</v>
      </c>
      <c r="G375">
        <f>VLOOKUP(C375,away!$B$2:$E$405,4,FALSE)</f>
        <v>1.8066</v>
      </c>
      <c r="H375">
        <f>VLOOKUP(A375,away!$A$2:$E$405,3,FALSE)</f>
        <v>0.90910000000000002</v>
      </c>
      <c r="I375">
        <f>VLOOKUP(C375,away!$B$2:$E$405,3,FALSE)</f>
        <v>1.1000000000000001</v>
      </c>
      <c r="J375">
        <f>VLOOKUP(B375,home!$B$2:$E$405,4,FALSE)</f>
        <v>1.76</v>
      </c>
      <c r="K375" s="3">
        <f t="shared" si="394"/>
        <v>2.8904688750959995</v>
      </c>
      <c r="L375" s="3">
        <f t="shared" si="395"/>
        <v>1.7600176000000001</v>
      </c>
      <c r="M375" s="5">
        <f t="shared" si="396"/>
        <v>9.5569515805578771E-3</v>
      </c>
      <c r="N375" s="5">
        <f t="shared" si="397"/>
        <v>2.7624071084402065E-2</v>
      </c>
      <c r="O375" s="5">
        <f t="shared" si="398"/>
        <v>1.6820402984129679E-2</v>
      </c>
      <c r="P375" s="5">
        <f t="shared" si="399"/>
        <v>4.8618851292198714E-2</v>
      </c>
      <c r="Q375" s="5">
        <f t="shared" si="400"/>
        <v>3.9923258836451786E-2</v>
      </c>
      <c r="R375" s="5">
        <f t="shared" si="401"/>
        <v>1.4802102645580385E-2</v>
      </c>
      <c r="S375" s="5">
        <f t="shared" si="402"/>
        <v>6.1834379954945576E-2</v>
      </c>
      <c r="T375" s="5">
        <f t="shared" si="403"/>
        <v>7.0265638201510661E-2</v>
      </c>
      <c r="U375" s="5">
        <f t="shared" si="404"/>
        <v>4.2785016983026253E-2</v>
      </c>
      <c r="V375" s="5">
        <f t="shared" si="405"/>
        <v>3.4952062537164541E-2</v>
      </c>
      <c r="W375" s="5">
        <f t="shared" si="406"/>
        <v>3.8465645686388404E-2</v>
      </c>
      <c r="X375" s="5">
        <f t="shared" si="407"/>
        <v>6.7700213403407664E-2</v>
      </c>
      <c r="Y375" s="5">
        <f t="shared" si="408"/>
        <v>5.9576783556876713E-2</v>
      </c>
      <c r="Z375" s="5">
        <f t="shared" si="409"/>
        <v>8.6839870577426793E-3</v>
      </c>
      <c r="AA375" s="5">
        <f t="shared" si="410"/>
        <v>2.5100794302141703E-2</v>
      </c>
      <c r="AB375" s="5">
        <f t="shared" si="411"/>
        <v>3.6276532335263803E-2</v>
      </c>
      <c r="AC375" s="5">
        <f t="shared" si="412"/>
        <v>1.1113174507882904E-2</v>
      </c>
      <c r="AD375" s="5">
        <f t="shared" si="413"/>
        <v>2.7795937904244099E-2</v>
      </c>
      <c r="AE375" s="5">
        <f t="shared" si="414"/>
        <v>4.8921339919976721E-2</v>
      </c>
      <c r="AF375" s="5">
        <f t="shared" si="415"/>
        <v>4.305120963737083E-2</v>
      </c>
      <c r="AG375" s="5">
        <f t="shared" si="416"/>
        <v>2.5256962221020758E-2</v>
      </c>
      <c r="AH375" s="5">
        <f t="shared" si="417"/>
        <v>3.8209925149498324E-3</v>
      </c>
      <c r="AI375" s="5">
        <f t="shared" si="418"/>
        <v>1.1044459936437278E-2</v>
      </c>
      <c r="AJ375" s="5">
        <f t="shared" si="419"/>
        <v>1.5961833844258349E-2</v>
      </c>
      <c r="AK375" s="5">
        <f t="shared" si="420"/>
        <v>1.5379061305427558E-2</v>
      </c>
      <c r="AL375" s="5">
        <f t="shared" si="421"/>
        <v>2.261431479394279E-3</v>
      </c>
      <c r="AM375" s="5">
        <f t="shared" si="422"/>
        <v>1.6068658673263729E-2</v>
      </c>
      <c r="AN375" s="5">
        <f t="shared" si="423"/>
        <v>2.8281122073336811E-2</v>
      </c>
      <c r="AO375" s="5">
        <f t="shared" si="424"/>
        <v>2.4887636298410648E-2</v>
      </c>
      <c r="AP375" s="5">
        <f t="shared" si="425"/>
        <v>1.4600892635867198E-2</v>
      </c>
      <c r="AQ375" s="5">
        <f t="shared" si="426"/>
        <v>6.4244570037091638E-3</v>
      </c>
      <c r="AR375" s="5">
        <f t="shared" si="427"/>
        <v>1.3450028151559938E-3</v>
      </c>
      <c r="AS375" s="5">
        <f t="shared" si="428"/>
        <v>3.8876887741248981E-3</v>
      </c>
      <c r="AT375" s="5">
        <f t="shared" si="429"/>
        <v>5.6186216988340703E-3</v>
      </c>
      <c r="AU375" s="5">
        <f t="shared" si="430"/>
        <v>5.4134837138062955E-3</v>
      </c>
      <c r="AV375" s="5">
        <f t="shared" si="431"/>
        <v>3.9118765451490499E-3</v>
      </c>
      <c r="AW375" s="5">
        <f t="shared" si="432"/>
        <v>3.1957017499364255E-4</v>
      </c>
      <c r="AX375" s="5">
        <f t="shared" si="433"/>
        <v>7.7409929599350285E-3</v>
      </c>
      <c r="AY375" s="5">
        <f t="shared" si="434"/>
        <v>1.3624283850961743E-2</v>
      </c>
      <c r="AZ375" s="5">
        <f t="shared" si="435"/>
        <v>1.1989489682544227E-2</v>
      </c>
      <c r="BA375" s="5">
        <f t="shared" si="436"/>
        <v>7.0339042854320839E-3</v>
      </c>
      <c r="BB375" s="5">
        <f t="shared" si="437"/>
        <v>3.0949488347689724E-3</v>
      </c>
      <c r="BC375" s="5">
        <f t="shared" si="438"/>
        <v>1.0894328840585768E-3</v>
      </c>
      <c r="BD375" s="5">
        <f t="shared" si="439"/>
        <v>3.9453810445401612E-4</v>
      </c>
      <c r="BE375" s="5">
        <f t="shared" si="440"/>
        <v>1.140400110963708E-3</v>
      </c>
      <c r="BF375" s="5">
        <f t="shared" si="441"/>
        <v>1.6481455129483112E-3</v>
      </c>
      <c r="BG375" s="5">
        <f t="shared" si="442"/>
        <v>1.5879711022687413E-3</v>
      </c>
      <c r="BH375" s="5">
        <f t="shared" si="443"/>
        <v>1.1474952614149211E-3</v>
      </c>
      <c r="BI375" s="5">
        <f t="shared" si="444"/>
        <v>6.6335986748799493E-4</v>
      </c>
      <c r="BJ375" s="8">
        <f t="shared" si="445"/>
        <v>0.58341687963393796</v>
      </c>
      <c r="BK375" s="8">
        <f t="shared" si="446"/>
        <v>0.18196113520310561</v>
      </c>
      <c r="BL375" s="8">
        <f t="shared" si="447"/>
        <v>0.20874978035782282</v>
      </c>
      <c r="BM375" s="8">
        <f t="shared" si="448"/>
        <v>0.81216143015332043</v>
      </c>
      <c r="BN375" s="8">
        <f t="shared" si="449"/>
        <v>0.1573456384233205</v>
      </c>
    </row>
    <row r="376" spans="1:66" x14ac:dyDescent="0.25">
      <c r="A376" t="s">
        <v>272</v>
      </c>
      <c r="B376" t="s">
        <v>488</v>
      </c>
      <c r="C376" t="s">
        <v>311</v>
      </c>
      <c r="D376" t="s">
        <v>499</v>
      </c>
      <c r="E376">
        <f>VLOOKUP(A376,home!$A$2:$E$405,3,FALSE)</f>
        <v>1.3837999999999999</v>
      </c>
      <c r="F376">
        <f>VLOOKUP(B376,home!$B$2:$E$405,3,FALSE)</f>
        <v>0.28910000000000002</v>
      </c>
      <c r="G376">
        <f>VLOOKUP(C376,away!$B$2:$E$405,4,FALSE)</f>
        <v>0.43359999999999999</v>
      </c>
      <c r="H376">
        <f>VLOOKUP(A376,away!$A$2:$E$405,3,FALSE)</f>
        <v>0.90910000000000002</v>
      </c>
      <c r="I376">
        <f>VLOOKUP(C376,away!$B$2:$E$405,3,FALSE)</f>
        <v>1.32</v>
      </c>
      <c r="J376">
        <f>VLOOKUP(B376,home!$B$2:$E$405,4,FALSE)</f>
        <v>1.98</v>
      </c>
      <c r="K376" s="3">
        <f t="shared" si="394"/>
        <v>0.173464533088</v>
      </c>
      <c r="L376" s="3">
        <f t="shared" si="395"/>
        <v>2.3760237600000003</v>
      </c>
      <c r="M376" s="5">
        <f t="shared" si="396"/>
        <v>7.8121631153696747E-2</v>
      </c>
      <c r="N376" s="5">
        <f t="shared" si="397"/>
        <v>1.3551332272148961E-2</v>
      </c>
      <c r="O376" s="5">
        <f t="shared" si="398"/>
        <v>0.18561885179113966</v>
      </c>
      <c r="P376" s="5">
        <f t="shared" si="399"/>
        <v>3.2198287458280711E-2</v>
      </c>
      <c r="Q376" s="5">
        <f t="shared" si="400"/>
        <v>1.1753377626543327E-3</v>
      </c>
      <c r="R376" s="5">
        <f t="shared" si="401"/>
        <v>0.22051740107983328</v>
      </c>
      <c r="S376" s="5">
        <f t="shared" si="402"/>
        <v>3.317678151158967E-3</v>
      </c>
      <c r="T376" s="5">
        <f t="shared" si="403"/>
        <v>2.7926304500919346E-3</v>
      </c>
      <c r="U376" s="5">
        <f t="shared" si="404"/>
        <v>3.825194801609251E-2</v>
      </c>
      <c r="V376" s="5">
        <f t="shared" si="405"/>
        <v>1.5193338505539841E-4</v>
      </c>
      <c r="W376" s="5">
        <f t="shared" si="406"/>
        <v>6.7959805406509461E-5</v>
      </c>
      <c r="X376" s="5">
        <f t="shared" si="407"/>
        <v>1.614741123708429E-4</v>
      </c>
      <c r="Y376" s="5">
        <f t="shared" si="408"/>
        <v>1.9183316380901643E-4</v>
      </c>
      <c r="Z376" s="5">
        <f t="shared" si="409"/>
        <v>0.17465152815304455</v>
      </c>
      <c r="AA376" s="5">
        <f t="shared" si="410"/>
        <v>3.0295845784173558E-2</v>
      </c>
      <c r="AB376" s="5">
        <f t="shared" si="411"/>
        <v>2.6276273717288595E-3</v>
      </c>
      <c r="AC376" s="5">
        <f t="shared" si="412"/>
        <v>3.9137646115731721E-6</v>
      </c>
      <c r="AD376" s="5">
        <f t="shared" si="413"/>
        <v>2.9471539783978747E-6</v>
      </c>
      <c r="AE376" s="5">
        <f t="shared" si="414"/>
        <v>7.0025078770518765E-6</v>
      </c>
      <c r="AF376" s="5">
        <f t="shared" si="415"/>
        <v>8.3190625477312134E-6</v>
      </c>
      <c r="AG376" s="5">
        <f t="shared" si="416"/>
        <v>6.5887634247784993E-6</v>
      </c>
      <c r="AH376" s="5">
        <f t="shared" si="417"/>
        <v>0.10374404515298569</v>
      </c>
      <c r="AI376" s="5">
        <f t="shared" si="418"/>
        <v>1.7995912353123054E-2</v>
      </c>
      <c r="AJ376" s="5">
        <f t="shared" si="419"/>
        <v>1.5608262669135307E-3</v>
      </c>
      <c r="AK376" s="5">
        <f t="shared" si="420"/>
        <v>9.0249333207213892E-5</v>
      </c>
      <c r="AL376" s="5">
        <f t="shared" si="421"/>
        <v>6.4523239541455139E-8</v>
      </c>
      <c r="AM376" s="5">
        <f t="shared" si="422"/>
        <v>1.0224533776024584E-7</v>
      </c>
      <c r="AN376" s="5">
        <f t="shared" si="423"/>
        <v>2.4293735186756926E-7</v>
      </c>
      <c r="AO376" s="5">
        <f t="shared" si="424"/>
        <v>2.8861246011441262E-7</v>
      </c>
      <c r="AP376" s="5">
        <f t="shared" si="425"/>
        <v>2.2858335422129894E-7</v>
      </c>
      <c r="AQ376" s="5">
        <f t="shared" si="426"/>
        <v>1.3577987019257563E-7</v>
      </c>
      <c r="AR376" s="5">
        <f t="shared" si="427"/>
        <v>4.9299663248401397E-2</v>
      </c>
      <c r="AS376" s="5">
        <f t="shared" si="428"/>
        <v>8.5517430667795824E-3</v>
      </c>
      <c r="AT376" s="5">
        <f t="shared" si="429"/>
        <v>7.4171205908373059E-4</v>
      </c>
      <c r="AU376" s="5">
        <f t="shared" si="430"/>
        <v>4.2886912004899466E-5</v>
      </c>
      <c r="AV376" s="5">
        <f t="shared" si="431"/>
        <v>1.8598395416290066E-6</v>
      </c>
      <c r="AW376" s="5">
        <f t="shared" si="432"/>
        <v>7.3871196599111219E-10</v>
      </c>
      <c r="AX376" s="5">
        <f t="shared" si="433"/>
        <v>2.9559899625009819E-9</v>
      </c>
      <c r="AY376" s="5">
        <f t="shared" si="434"/>
        <v>7.023502385223841E-9</v>
      </c>
      <c r="AZ376" s="5">
        <f t="shared" si="435"/>
        <v>8.3440042728542648E-9</v>
      </c>
      <c r="BA376" s="5">
        <f t="shared" si="436"/>
        <v>6.6085174686144191E-9</v>
      </c>
      <c r="BB376" s="5">
        <f t="shared" si="437"/>
        <v>3.9254986309507283E-9</v>
      </c>
      <c r="BC376" s="5">
        <f t="shared" si="438"/>
        <v>1.8654156033972814E-9</v>
      </c>
      <c r="BD376" s="5">
        <f t="shared" si="439"/>
        <v>1.9522861873033395E-2</v>
      </c>
      <c r="BE376" s="5">
        <f t="shared" si="440"/>
        <v>3.3865241193472553E-3</v>
      </c>
      <c r="BF376" s="5">
        <f t="shared" si="441"/>
        <v>2.9372091257691098E-4</v>
      </c>
      <c r="BG376" s="5">
        <f t="shared" si="442"/>
        <v>1.6983386986111711E-5</v>
      </c>
      <c r="BH376" s="5">
        <f t="shared" si="443"/>
        <v>7.3650382344967069E-7</v>
      </c>
      <c r="BI376" s="5">
        <f t="shared" si="444"/>
        <v>2.5551458370444793E-8</v>
      </c>
      <c r="BJ376" s="8">
        <f t="shared" si="445"/>
        <v>1.7966453935612033E-2</v>
      </c>
      <c r="BK376" s="8">
        <f t="shared" si="446"/>
        <v>0.11379351545954533</v>
      </c>
      <c r="BL376" s="8">
        <f t="shared" si="447"/>
        <v>0.68256142462223424</v>
      </c>
      <c r="BM376" s="8">
        <f t="shared" si="448"/>
        <v>0.45779007436789182</v>
      </c>
      <c r="BN376" s="8">
        <f t="shared" si="449"/>
        <v>0.53118284151775375</v>
      </c>
    </row>
    <row r="377" spans="1:66" x14ac:dyDescent="0.25">
      <c r="A377" t="s">
        <v>34</v>
      </c>
      <c r="B377" t="s">
        <v>486</v>
      </c>
      <c r="C377" t="s">
        <v>269</v>
      </c>
      <c r="D377" t="s">
        <v>499</v>
      </c>
      <c r="E377">
        <f>VLOOKUP(A377,home!$A$2:$E$405,3,FALSE)</f>
        <v>1.4202999999999999</v>
      </c>
      <c r="F377">
        <f>VLOOKUP(B377,home!$B$2:$E$405,3,FALSE)</f>
        <v>0.46939999999999998</v>
      </c>
      <c r="G377">
        <f>VLOOKUP(C377,away!$B$2:$E$405,4,FALSE)</f>
        <v>1.1735</v>
      </c>
      <c r="H377">
        <f>VLOOKUP(A377,away!$A$2:$E$405,3,FALSE)</f>
        <v>1.2029000000000001</v>
      </c>
      <c r="I377">
        <f>VLOOKUP(C377,away!$B$2:$E$405,3,FALSE)</f>
        <v>0.27710000000000001</v>
      </c>
      <c r="J377">
        <f>VLOOKUP(B377,home!$B$2:$E$405,4,FALSE)</f>
        <v>0.27710000000000001</v>
      </c>
      <c r="K377" s="3">
        <f t="shared" si="394"/>
        <v>0.78235933026999993</v>
      </c>
      <c r="L377" s="3">
        <f t="shared" si="395"/>
        <v>9.2363966789000024E-2</v>
      </c>
      <c r="M377" s="5">
        <f t="shared" si="396"/>
        <v>0.41697738258523642</v>
      </c>
      <c r="N377" s="5">
        <f t="shared" si="397"/>
        <v>0.32622614577712306</v>
      </c>
      <c r="O377" s="5">
        <f t="shared" si="398"/>
        <v>3.8513685116866925E-2</v>
      </c>
      <c r="P377" s="5">
        <f t="shared" si="399"/>
        <v>3.013154089426167E-2</v>
      </c>
      <c r="Q377" s="5">
        <f t="shared" si="400"/>
        <v>0.12761303446337666</v>
      </c>
      <c r="R377" s="5">
        <f t="shared" si="401"/>
        <v>1.77863836652815E-3</v>
      </c>
      <c r="S377" s="5">
        <f t="shared" si="402"/>
        <v>5.443399298024113E-4</v>
      </c>
      <c r="T377" s="5">
        <f t="shared" si="403"/>
        <v>1.1786846077018834E-2</v>
      </c>
      <c r="U377" s="5">
        <f t="shared" si="404"/>
        <v>1.3915343212294901E-3</v>
      </c>
      <c r="V377" s="5">
        <f t="shared" si="405"/>
        <v>4.370554359442348E-6</v>
      </c>
      <c r="W377" s="5">
        <f t="shared" si="406"/>
        <v>3.3279749392163271E-2</v>
      </c>
      <c r="X377" s="5">
        <f t="shared" si="407"/>
        <v>3.0738496676040116E-3</v>
      </c>
      <c r="Y377" s="5">
        <f t="shared" si="408"/>
        <v>1.419564743064778E-4</v>
      </c>
      <c r="Z377" s="5">
        <f t="shared" si="409"/>
        <v>5.4760698338549074E-5</v>
      </c>
      <c r="AA377" s="5">
        <f t="shared" si="410"/>
        <v>4.2842543277264749E-5</v>
      </c>
      <c r="AB377" s="5">
        <f t="shared" si="411"/>
        <v>1.6759131732732165E-5</v>
      </c>
      <c r="AC377" s="5">
        <f t="shared" si="412"/>
        <v>1.9739010872072153E-8</v>
      </c>
      <c r="AD377" s="5">
        <f t="shared" si="413"/>
        <v>6.5091806115015723E-3</v>
      </c>
      <c r="AE377" s="5">
        <f t="shared" si="414"/>
        <v>6.0121374182433391E-4</v>
      </c>
      <c r="AF377" s="5">
        <f t="shared" si="415"/>
        <v>2.7765243041476599E-5</v>
      </c>
      <c r="AG377" s="5">
        <f t="shared" si="416"/>
        <v>8.5483599539048576E-7</v>
      </c>
      <c r="AH377" s="5">
        <f t="shared" si="417"/>
        <v>1.2644788306710491E-6</v>
      </c>
      <c r="AI377" s="5">
        <f t="shared" si="418"/>
        <v>9.8927681110439454E-7</v>
      </c>
      <c r="AJ377" s="5">
        <f t="shared" si="419"/>
        <v>3.8698497169363758E-7</v>
      </c>
      <c r="AK377" s="5">
        <f t="shared" si="420"/>
        <v>1.009204344262631E-7</v>
      </c>
      <c r="AL377" s="5">
        <f t="shared" si="421"/>
        <v>5.7055067075014713E-11</v>
      </c>
      <c r="AM377" s="5">
        <f t="shared" si="422"/>
        <v>1.0185036367641681E-3</v>
      </c>
      <c r="AN377" s="5">
        <f t="shared" si="423"/>
        <v>9.4073036080561341E-5</v>
      </c>
      <c r="AO377" s="5">
        <f t="shared" si="424"/>
        <v>4.3444793901426832E-6</v>
      </c>
      <c r="AP377" s="5">
        <f t="shared" si="425"/>
        <v>1.3375778336887788E-7</v>
      </c>
      <c r="AQ377" s="5">
        <f t="shared" si="426"/>
        <v>3.0885998652133245E-9</v>
      </c>
      <c r="AR377" s="5">
        <f t="shared" si="427"/>
        <v>2.3358456144298881E-8</v>
      </c>
      <c r="AS377" s="5">
        <f t="shared" si="428"/>
        <v>1.8274706105194837E-8</v>
      </c>
      <c r="AT377" s="5">
        <f t="shared" si="429"/>
        <v>7.1486934146706544E-9</v>
      </c>
      <c r="AU377" s="5">
        <f t="shared" si="430"/>
        <v>1.8642823307357647E-9</v>
      </c>
      <c r="AV377" s="5">
        <f t="shared" si="431"/>
        <v>3.646346689271567E-10</v>
      </c>
      <c r="AW377" s="5">
        <f t="shared" si="432"/>
        <v>1.1452506902419232E-13</v>
      </c>
      <c r="AX377" s="5">
        <f t="shared" si="433"/>
        <v>1.3280597052272891E-4</v>
      </c>
      <c r="AY377" s="5">
        <f t="shared" si="434"/>
        <v>1.2266486250742247E-5</v>
      </c>
      <c r="AZ377" s="5">
        <f t="shared" si="435"/>
        <v>5.6649066434064098E-7</v>
      </c>
      <c r="BA377" s="5">
        <f t="shared" si="436"/>
        <v>1.7441108302479166E-8</v>
      </c>
      <c r="BB377" s="5">
        <f t="shared" si="437"/>
        <v>4.0273248700338463E-10</v>
      </c>
      <c r="BC377" s="5">
        <f t="shared" si="438"/>
        <v>7.4395940108864034E-12</v>
      </c>
      <c r="BD377" s="5">
        <f t="shared" si="439"/>
        <v>3.5957994459238858E-10</v>
      </c>
      <c r="BE377" s="5">
        <f t="shared" si="440"/>
        <v>2.8132072462982483E-10</v>
      </c>
      <c r="BF377" s="5">
        <f t="shared" si="441"/>
        <v>1.1004694685623039E-10</v>
      </c>
      <c r="BG377" s="5">
        <f t="shared" si="442"/>
        <v>2.8698751880232902E-11</v>
      </c>
      <c r="BH377" s="5">
        <f t="shared" si="443"/>
        <v>5.6131840751509767E-12</v>
      </c>
      <c r="BI377" s="5">
        <f t="shared" si="444"/>
        <v>8.783053867434697E-13</v>
      </c>
      <c r="BJ377" s="8">
        <f t="shared" si="445"/>
        <v>0.51052331108129145</v>
      </c>
      <c r="BK377" s="8">
        <f t="shared" si="446"/>
        <v>0.44766992024597663</v>
      </c>
      <c r="BL377" s="8">
        <f t="shared" si="447"/>
        <v>4.1746252937592959E-2</v>
      </c>
      <c r="BM377" s="8">
        <f t="shared" si="448"/>
        <v>5.8741551273670423E-2</v>
      </c>
      <c r="BN377" s="8">
        <f t="shared" si="449"/>
        <v>0.94124042720339285</v>
      </c>
    </row>
    <row r="378" spans="1:66" x14ac:dyDescent="0.25">
      <c r="A378" t="s">
        <v>34</v>
      </c>
      <c r="B378" t="s">
        <v>257</v>
      </c>
      <c r="C378" t="s">
        <v>201</v>
      </c>
      <c r="D378" t="s">
        <v>499</v>
      </c>
      <c r="E378">
        <f>VLOOKUP(A378,home!$A$2:$E$405,3,FALSE)</f>
        <v>1.4202999999999999</v>
      </c>
      <c r="F378">
        <f>VLOOKUP(B378,home!$B$2:$E$405,3,FALSE)</f>
        <v>1.8774999999999999</v>
      </c>
      <c r="G378">
        <f>VLOOKUP(C378,away!$B$2:$E$405,4,FALSE)</f>
        <v>1.4081999999999999</v>
      </c>
      <c r="H378">
        <f>VLOOKUP(A378,away!$A$2:$E$405,3,FALSE)</f>
        <v>1.2029000000000001</v>
      </c>
      <c r="I378">
        <f>VLOOKUP(C378,away!$B$2:$E$405,3,FALSE)</f>
        <v>1.9398</v>
      </c>
      <c r="J378">
        <f>VLOOKUP(B378,home!$B$2:$E$405,4,FALSE)</f>
        <v>0.83130000000000004</v>
      </c>
      <c r="K378" s="3">
        <f t="shared" si="394"/>
        <v>3.7551247786499995</v>
      </c>
      <c r="L378" s="3">
        <f t="shared" si="395"/>
        <v>1.939743299646</v>
      </c>
      <c r="M378" s="5">
        <f t="shared" si="396"/>
        <v>3.363180826403168E-3</v>
      </c>
      <c r="N378" s="5">
        <f t="shared" si="397"/>
        <v>1.2629163656307115E-2</v>
      </c>
      <c r="O378" s="5">
        <f t="shared" si="398"/>
        <v>6.5237074735134421E-3</v>
      </c>
      <c r="P378" s="5">
        <f t="shared" si="399"/>
        <v>2.4497335582454507E-2</v>
      </c>
      <c r="Q378" s="5">
        <f t="shared" si="400"/>
        <v>2.3712042689712446E-2</v>
      </c>
      <c r="R378" s="5">
        <f t="shared" si="401"/>
        <v>6.3271589302991175E-3</v>
      </c>
      <c r="S378" s="5">
        <f t="shared" si="402"/>
        <v>4.4609514148634385E-2</v>
      </c>
      <c r="T378" s="5">
        <f t="shared" si="403"/>
        <v>4.5995275928289628E-2</v>
      </c>
      <c r="U378" s="5">
        <f t="shared" si="404"/>
        <v>2.3759271277622836E-2</v>
      </c>
      <c r="V378" s="5">
        <f t="shared" si="405"/>
        <v>3.6103858376835905E-2</v>
      </c>
      <c r="W378" s="5">
        <f t="shared" si="406"/>
        <v>2.9680559685515261E-2</v>
      </c>
      <c r="X378" s="5">
        <f t="shared" si="407"/>
        <v>5.7572666779721414E-2</v>
      </c>
      <c r="Y378" s="5">
        <f t="shared" si="408"/>
        <v>5.5838097314358237E-2</v>
      </c>
      <c r="Z378" s="5">
        <f t="shared" si="409"/>
        <v>4.0910213802810231E-3</v>
      </c>
      <c r="AA378" s="5">
        <f t="shared" si="410"/>
        <v>1.5362295755080187E-2</v>
      </c>
      <c r="AB378" s="5">
        <f t="shared" si="411"/>
        <v>2.8843668723425666E-2</v>
      </c>
      <c r="AC378" s="5">
        <f t="shared" si="412"/>
        <v>1.6436232173707096E-2</v>
      </c>
      <c r="AD378" s="5">
        <f t="shared" si="413"/>
        <v>2.7863551279819647E-2</v>
      </c>
      <c r="AE378" s="5">
        <f t="shared" si="414"/>
        <v>5.4048136899372885E-2</v>
      </c>
      <c r="AF378" s="5">
        <f t="shared" si="415"/>
        <v>5.2419755704454146E-2</v>
      </c>
      <c r="AG378" s="5">
        <f t="shared" si="416"/>
        <v>3.3893623298931717E-2</v>
      </c>
      <c r="AH378" s="5">
        <f t="shared" si="417"/>
        <v>1.9838828277771621E-3</v>
      </c>
      <c r="AI378" s="5">
        <f t="shared" si="418"/>
        <v>7.4497275645242491E-3</v>
      </c>
      <c r="AJ378" s="5">
        <f t="shared" si="419"/>
        <v>1.3987328285868463E-2</v>
      </c>
      <c r="AK378" s="5">
        <f t="shared" si="420"/>
        <v>1.7508054344458897E-2</v>
      </c>
      <c r="AL378" s="5">
        <f t="shared" si="421"/>
        <v>4.7888462268745142E-3</v>
      </c>
      <c r="AM378" s="5">
        <f t="shared" si="422"/>
        <v>2.0926222366407128E-2</v>
      </c>
      <c r="AN378" s="5">
        <f t="shared" si="423"/>
        <v>4.0591499622140488E-2</v>
      </c>
      <c r="AO378" s="5">
        <f t="shared" si="424"/>
        <v>3.936854470731508E-2</v>
      </c>
      <c r="AP378" s="5">
        <f t="shared" si="425"/>
        <v>2.545495693760948E-2</v>
      </c>
      <c r="AQ378" s="5">
        <f t="shared" si="426"/>
        <v>1.2344020540626369E-2</v>
      </c>
      <c r="AR378" s="5">
        <f t="shared" si="427"/>
        <v>7.6964468449270112E-4</v>
      </c>
      <c r="AS378" s="5">
        <f t="shared" si="428"/>
        <v>2.8901118254948026E-3</v>
      </c>
      <c r="AT378" s="5">
        <f t="shared" si="429"/>
        <v>5.4263652644924599E-3</v>
      </c>
      <c r="AU378" s="5">
        <f t="shared" si="430"/>
        <v>6.7922262209004309E-3</v>
      </c>
      <c r="AV378" s="5">
        <f t="shared" si="431"/>
        <v>6.3764142460748631E-3</v>
      </c>
      <c r="AW378" s="5">
        <f t="shared" si="432"/>
        <v>9.689403105100575E-4</v>
      </c>
      <c r="AX378" s="5">
        <f t="shared" si="433"/>
        <v>1.3096762688605868E-2</v>
      </c>
      <c r="AY378" s="5">
        <f t="shared" si="434"/>
        <v>2.5404357672276966E-2</v>
      </c>
      <c r="AZ378" s="5">
        <f t="shared" si="435"/>
        <v>2.463896628830485E-2</v>
      </c>
      <c r="BA378" s="5">
        <f t="shared" si="436"/>
        <v>1.5931089922647673E-2</v>
      </c>
      <c r="BB378" s="5">
        <f t="shared" si="437"/>
        <v>7.725556233378437E-3</v>
      </c>
      <c r="BC378" s="5">
        <f t="shared" si="438"/>
        <v>2.9971191879468399E-3</v>
      </c>
      <c r="BD378" s="5">
        <f t="shared" si="439"/>
        <v>2.4881885330881292E-4</v>
      </c>
      <c r="BE378" s="5">
        <f t="shared" si="440"/>
        <v>9.3434584145520255E-4</v>
      </c>
      <c r="BF378" s="5">
        <f t="shared" si="441"/>
        <v>1.7542926105385079E-3</v>
      </c>
      <c r="BG378" s="5">
        <f t="shared" si="442"/>
        <v>2.1958625502785816E-3</v>
      </c>
      <c r="BH378" s="5">
        <f t="shared" si="443"/>
        <v>2.0614344682651701E-3</v>
      </c>
      <c r="BI378" s="5">
        <f t="shared" si="444"/>
        <v>1.5481887302691451E-3</v>
      </c>
      <c r="BJ378" s="8">
        <f t="shared" si="445"/>
        <v>0.62213196940374171</v>
      </c>
      <c r="BK378" s="8">
        <f t="shared" si="446"/>
        <v>0.15520332500718653</v>
      </c>
      <c r="BL378" s="8">
        <f t="shared" si="447"/>
        <v>0.15274280047814073</v>
      </c>
      <c r="BM378" s="8">
        <f t="shared" si="448"/>
        <v>0.83268110974889342</v>
      </c>
      <c r="BN378" s="8">
        <f t="shared" si="449"/>
        <v>7.7052589158689788E-2</v>
      </c>
    </row>
    <row r="379" spans="1:66" x14ac:dyDescent="0.25">
      <c r="A379" t="s">
        <v>34</v>
      </c>
      <c r="B379" t="s">
        <v>255</v>
      </c>
      <c r="C379" t="s">
        <v>265</v>
      </c>
      <c r="D379" t="s">
        <v>499</v>
      </c>
      <c r="E379">
        <f>VLOOKUP(A379,home!$A$2:$E$405,3,FALSE)</f>
        <v>1.4202999999999999</v>
      </c>
      <c r="F379">
        <f>VLOOKUP(B379,home!$B$2:$E$405,3,FALSE)</f>
        <v>1.4081999999999999</v>
      </c>
      <c r="G379">
        <f>VLOOKUP(C379,away!$B$2:$E$405,4,FALSE)</f>
        <v>1.1735</v>
      </c>
      <c r="H379">
        <f>VLOOKUP(A379,away!$A$2:$E$405,3,FALSE)</f>
        <v>1.2029000000000001</v>
      </c>
      <c r="I379">
        <f>VLOOKUP(C379,away!$B$2:$E$405,3,FALSE)</f>
        <v>1.6626000000000001</v>
      </c>
      <c r="J379">
        <f>VLOOKUP(B379,home!$B$2:$E$405,4,FALSE)</f>
        <v>1.3855</v>
      </c>
      <c r="K379" s="3">
        <f t="shared" si="394"/>
        <v>2.3470779908099999</v>
      </c>
      <c r="L379" s="3">
        <f t="shared" si="395"/>
        <v>2.7709190036700004</v>
      </c>
      <c r="M379" s="5">
        <f t="shared" si="396"/>
        <v>5.9880048978551955E-3</v>
      </c>
      <c r="N379" s="5">
        <f t="shared" si="397"/>
        <v>1.405431450461841E-2</v>
      </c>
      <c r="O379" s="5">
        <f t="shared" si="398"/>
        <v>1.6592276565536E-2</v>
      </c>
      <c r="P379" s="5">
        <f t="shared" si="399"/>
        <v>3.8943367144402073E-2</v>
      </c>
      <c r="Q379" s="5">
        <f t="shared" si="400"/>
        <v>1.6493286124855809E-2</v>
      </c>
      <c r="R379" s="5">
        <f t="shared" si="401"/>
        <v>2.2987927224796059E-2</v>
      </c>
      <c r="S379" s="5">
        <f t="shared" si="402"/>
        <v>6.3317660490178951E-2</v>
      </c>
      <c r="T379" s="5">
        <f t="shared" si="403"/>
        <v>4.5701559956329699E-2</v>
      </c>
      <c r="U379" s="5">
        <f t="shared" si="404"/>
        <v>5.3954458043660829E-2</v>
      </c>
      <c r="V379" s="5">
        <f t="shared" si="405"/>
        <v>4.5754488278481366E-2</v>
      </c>
      <c r="W379" s="5">
        <f t="shared" si="406"/>
        <v>1.2903676286593675E-2</v>
      </c>
      <c r="X379" s="5">
        <f t="shared" si="407"/>
        <v>3.5755041839728358E-2</v>
      </c>
      <c r="Y379" s="5">
        <f t="shared" si="408"/>
        <v>4.9537162455359648E-2</v>
      </c>
      <c r="Z379" s="5">
        <f t="shared" si="409"/>
        <v>2.1232561467390124E-2</v>
      </c>
      <c r="AA379" s="5">
        <f t="shared" si="410"/>
        <v>4.9834477708631829E-2</v>
      </c>
      <c r="AB379" s="5">
        <f t="shared" si="411"/>
        <v>5.8482702906720668E-2</v>
      </c>
      <c r="AC379" s="5">
        <f t="shared" si="412"/>
        <v>1.8597949838135633E-2</v>
      </c>
      <c r="AD379" s="5">
        <f t="shared" si="413"/>
        <v>7.5714836532002347E-3</v>
      </c>
      <c r="AE379" s="5">
        <f t="shared" si="414"/>
        <v>2.0979967940629288E-2</v>
      </c>
      <c r="AF379" s="5">
        <f t="shared" si="415"/>
        <v>2.9066895931538533E-2</v>
      </c>
      <c r="AG379" s="5">
        <f t="shared" si="416"/>
        <v>2.6847338104799449E-2</v>
      </c>
      <c r="AH379" s="5">
        <f t="shared" si="417"/>
        <v>1.4708427016645672E-2</v>
      </c>
      <c r="AI379" s="5">
        <f t="shared" si="418"/>
        <v>3.4521825330204245E-2</v>
      </c>
      <c r="AJ379" s="5">
        <f t="shared" si="419"/>
        <v>4.0512708217554774E-2</v>
      </c>
      <c r="AK379" s="5">
        <f t="shared" si="420"/>
        <v>3.1695495268510079E-2</v>
      </c>
      <c r="AL379" s="5">
        <f t="shared" si="421"/>
        <v>4.8381175435518366E-3</v>
      </c>
      <c r="AM379" s="5">
        <f t="shared" si="422"/>
        <v>3.5541725280407916E-3</v>
      </c>
      <c r="AN379" s="5">
        <f t="shared" si="423"/>
        <v>9.8483242002700769E-3</v>
      </c>
      <c r="AO379" s="5">
        <f t="shared" si="424"/>
        <v>1.364445434041576E-2</v>
      </c>
      <c r="AP379" s="5">
        <f t="shared" si="425"/>
        <v>1.2602559275521882E-2</v>
      </c>
      <c r="AQ379" s="5">
        <f t="shared" si="426"/>
        <v>8.7301677478553059E-3</v>
      </c>
      <c r="AR379" s="5">
        <f t="shared" si="427"/>
        <v>8.1511719869033442E-3</v>
      </c>
      <c r="AS379" s="5">
        <f t="shared" si="428"/>
        <v>1.9131436369767857E-2</v>
      </c>
      <c r="AT379" s="5">
        <f t="shared" si="429"/>
        <v>2.2451486618032052E-2</v>
      </c>
      <c r="AU379" s="5">
        <f t="shared" si="430"/>
        <v>1.7565130034049425E-2</v>
      </c>
      <c r="AV379" s="5">
        <f t="shared" si="431"/>
        <v>1.0306682527158282E-2</v>
      </c>
      <c r="AW379" s="5">
        <f t="shared" si="432"/>
        <v>8.7402784121616908E-4</v>
      </c>
      <c r="AX379" s="5">
        <f t="shared" si="433"/>
        <v>1.3903200193510136E-3</v>
      </c>
      <c r="AY379" s="5">
        <f t="shared" si="434"/>
        <v>3.852464162802566E-3</v>
      </c>
      <c r="AZ379" s="5">
        <f t="shared" si="435"/>
        <v>5.3374330798336353E-3</v>
      </c>
      <c r="BA379" s="5">
        <f t="shared" si="436"/>
        <v>4.9298649172426394E-3</v>
      </c>
      <c r="BB379" s="5">
        <f t="shared" si="437"/>
        <v>3.4150640961784161E-3</v>
      </c>
      <c r="BC379" s="5">
        <f t="shared" si="438"/>
        <v>1.8925732005703768E-3</v>
      </c>
      <c r="BD379" s="5">
        <f t="shared" si="439"/>
        <v>3.7643728934488407E-3</v>
      </c>
      <c r="BE379" s="5">
        <f t="shared" si="440"/>
        <v>8.8352767674155317E-3</v>
      </c>
      <c r="BF379" s="5">
        <f t="shared" si="441"/>
        <v>1.0368541821757959E-2</v>
      </c>
      <c r="BG379" s="5">
        <f t="shared" si="442"/>
        <v>8.1119254355470419E-3</v>
      </c>
      <c r="BH379" s="5">
        <f t="shared" si="443"/>
        <v>4.7598304132160738E-3</v>
      </c>
      <c r="BI379" s="5">
        <f t="shared" si="444"/>
        <v>2.2343386405695022E-3</v>
      </c>
      <c r="BJ379" s="8">
        <f t="shared" si="445"/>
        <v>0.32810812436573561</v>
      </c>
      <c r="BK379" s="8">
        <f t="shared" si="446"/>
        <v>0.18129205235540766</v>
      </c>
      <c r="BL379" s="8">
        <f t="shared" si="447"/>
        <v>0.43897049179012604</v>
      </c>
      <c r="BM379" s="8">
        <f t="shared" si="448"/>
        <v>0.85156561719500945</v>
      </c>
      <c r="BN379" s="8">
        <f t="shared" si="449"/>
        <v>0.11505917646206357</v>
      </c>
    </row>
    <row r="380" spans="1:66" x14ac:dyDescent="0.25">
      <c r="A380" t="s">
        <v>10</v>
      </c>
      <c r="B380" t="s">
        <v>12</v>
      </c>
      <c r="C380" t="s">
        <v>437</v>
      </c>
      <c r="D380" t="s">
        <v>500</v>
      </c>
      <c r="E380">
        <f>VLOOKUP(A380,home!$A$2:$E$405,3,FALSE)</f>
        <v>1.4167000000000001</v>
      </c>
      <c r="F380">
        <f>VLOOKUP(B380,home!$B$2:$E$405,3,FALSE)</f>
        <v>1.0588</v>
      </c>
      <c r="G380">
        <f>VLOOKUP(C380,away!$B$2:$E$405,4,FALSE)</f>
        <v>1.2706</v>
      </c>
      <c r="H380">
        <f>VLOOKUP(A380,away!$A$2:$E$405,3,FALSE)</f>
        <v>1.2778</v>
      </c>
      <c r="I380">
        <f>VLOOKUP(C380,away!$B$2:$E$405,3,FALSE)</f>
        <v>1.0955999999999999</v>
      </c>
      <c r="J380">
        <f>VLOOKUP(B380,home!$B$2:$E$405,4,FALSE)</f>
        <v>0.58689999999999998</v>
      </c>
      <c r="K380" s="3">
        <f t="shared" si="394"/>
        <v>1.905902490376</v>
      </c>
      <c r="L380" s="3">
        <f t="shared" si="395"/>
        <v>0.82163516239199996</v>
      </c>
      <c r="M380" s="5">
        <f t="shared" si="396"/>
        <v>6.5380080085192638E-2</v>
      </c>
      <c r="N380" s="5">
        <f t="shared" si="397"/>
        <v>0.12460805745535097</v>
      </c>
      <c r="O380" s="5">
        <f t="shared" si="398"/>
        <v>5.3718572717999208E-2</v>
      </c>
      <c r="P380" s="5">
        <f t="shared" si="399"/>
        <v>0.10238236152267895</v>
      </c>
      <c r="Q380" s="5">
        <f t="shared" si="400"/>
        <v>0.11874540351253457</v>
      </c>
      <c r="R380" s="5">
        <f t="shared" si="401"/>
        <v>2.2068534109309867E-2</v>
      </c>
      <c r="S380" s="5">
        <f t="shared" si="402"/>
        <v>4.0081581183832711E-2</v>
      </c>
      <c r="T380" s="5">
        <f t="shared" si="403"/>
        <v>9.7565398898324884E-2</v>
      </c>
      <c r="U380" s="5">
        <f t="shared" si="404"/>
        <v>4.2060474117881386E-2</v>
      </c>
      <c r="V380" s="5">
        <f t="shared" si="405"/>
        <v>6.9740014080683036E-3</v>
      </c>
      <c r="W380" s="5">
        <f t="shared" si="406"/>
        <v>7.5439053425080865E-2</v>
      </c>
      <c r="X380" s="5">
        <f t="shared" si="407"/>
        <v>6.1983378911615074E-2</v>
      </c>
      <c r="Y380" s="5">
        <f t="shared" si="408"/>
        <v>2.5463861798824858E-2</v>
      </c>
      <c r="Z380" s="5">
        <f t="shared" si="409"/>
        <v>6.0440945355520687E-3</v>
      </c>
      <c r="AA380" s="5">
        <f t="shared" si="410"/>
        <v>1.1519454827376662E-2</v>
      </c>
      <c r="AB380" s="5">
        <f t="shared" si="411"/>
        <v>1.0977478821635508E-2</v>
      </c>
      <c r="AC380" s="5">
        <f t="shared" si="412"/>
        <v>6.8256142820004783E-4</v>
      </c>
      <c r="AD380" s="5">
        <f t="shared" si="413"/>
        <v>3.594486994861746E-2</v>
      </c>
      <c r="AE380" s="5">
        <f t="shared" si="414"/>
        <v>2.9533569057391622E-2</v>
      </c>
      <c r="AF380" s="5">
        <f t="shared" si="415"/>
        <v>1.2132909404242656E-2</v>
      </c>
      <c r="AG380" s="5">
        <f t="shared" si="416"/>
        <v>3.3229416628807796E-3</v>
      </c>
      <c r="AH380" s="5">
        <f t="shared" si="417"/>
        <v>1.2415101488077308E-3</v>
      </c>
      <c r="AI380" s="5">
        <f t="shared" si="418"/>
        <v>2.3661972844397326E-3</v>
      </c>
      <c r="AJ380" s="5">
        <f t="shared" si="419"/>
        <v>2.2548706485673075E-3</v>
      </c>
      <c r="AK380" s="5">
        <f t="shared" si="420"/>
        <v>1.432521194860059E-3</v>
      </c>
      <c r="AL380" s="5">
        <f t="shared" si="421"/>
        <v>4.2754460265178148E-5</v>
      </c>
      <c r="AM380" s="5">
        <f t="shared" si="422"/>
        <v>1.3701483430262283E-2</v>
      </c>
      <c r="AN380" s="5">
        <f t="shared" si="423"/>
        <v>1.1257620563234845E-2</v>
      </c>
      <c r="AO380" s="5">
        <f t="shared" si="424"/>
        <v>4.6248284498104902E-3</v>
      </c>
      <c r="AP380" s="5">
        <f t="shared" si="425"/>
        <v>1.266640558131728E-3</v>
      </c>
      <c r="AQ380" s="5">
        <f t="shared" si="426"/>
        <v>2.6017910516821396E-4</v>
      </c>
      <c r="AR380" s="5">
        <f t="shared" si="427"/>
        <v>2.0401367854539122E-4</v>
      </c>
      <c r="AS380" s="5">
        <f t="shared" si="428"/>
        <v>3.8883017801042991E-4</v>
      </c>
      <c r="AT380" s="5">
        <f t="shared" si="429"/>
        <v>3.705362023017109E-4</v>
      </c>
      <c r="AU380" s="5">
        <f t="shared" si="430"/>
        <v>2.3540195691376534E-4</v>
      </c>
      <c r="AV380" s="5">
        <f t="shared" si="431"/>
        <v>1.1216329398033238E-4</v>
      </c>
      <c r="AW380" s="5">
        <f t="shared" si="432"/>
        <v>1.8597673624888197E-6</v>
      </c>
      <c r="AX380" s="5">
        <f t="shared" si="433"/>
        <v>4.3522818985970591E-3</v>
      </c>
      <c r="AY380" s="5">
        <f t="shared" si="434"/>
        <v>3.5759878445295562E-3</v>
      </c>
      <c r="AZ380" s="5">
        <f t="shared" si="435"/>
        <v>1.4690786766759299E-3</v>
      </c>
      <c r="BA380" s="5">
        <f t="shared" si="436"/>
        <v>4.0234889902575078E-4</v>
      </c>
      <c r="BB380" s="5">
        <f t="shared" si="437"/>
        <v>8.2646000747316266E-5</v>
      </c>
      <c r="BC380" s="5">
        <f t="shared" si="438"/>
        <v>1.3580972049014113E-5</v>
      </c>
      <c r="BD380" s="5">
        <f t="shared" si="439"/>
        <v>2.7937468650305287E-5</v>
      </c>
      <c r="BE380" s="5">
        <f t="shared" si="440"/>
        <v>5.3246091075418283E-5</v>
      </c>
      <c r="BF380" s="5">
        <f t="shared" si="441"/>
        <v>5.0740928791713507E-5</v>
      </c>
      <c r="BG380" s="5">
        <f t="shared" si="442"/>
        <v>3.2235754182706011E-5</v>
      </c>
      <c r="BH380" s="5">
        <f t="shared" si="443"/>
        <v>1.5359551043991998E-5</v>
      </c>
      <c r="BI380" s="5">
        <f t="shared" si="444"/>
        <v>5.8547613171603234E-6</v>
      </c>
      <c r="BJ380" s="8">
        <f t="shared" si="445"/>
        <v>0.62574612047309586</v>
      </c>
      <c r="BK380" s="8">
        <f t="shared" si="446"/>
        <v>0.21911932793276737</v>
      </c>
      <c r="BL380" s="8">
        <f t="shared" si="447"/>
        <v>0.14913593373569034</v>
      </c>
      <c r="BM380" s="8">
        <f t="shared" si="448"/>
        <v>0.50956833919687272</v>
      </c>
      <c r="BN380" s="8">
        <f t="shared" si="449"/>
        <v>0.48690300940306619</v>
      </c>
    </row>
    <row r="381" spans="1:66" x14ac:dyDescent="0.25">
      <c r="A381" t="s">
        <v>10</v>
      </c>
      <c r="B381" t="s">
        <v>37</v>
      </c>
      <c r="C381" t="s">
        <v>38</v>
      </c>
      <c r="D381" t="s">
        <v>500</v>
      </c>
      <c r="E381">
        <f>VLOOKUP(A381,home!$A$2:$E$405,3,FALSE)</f>
        <v>1.4167000000000001</v>
      </c>
      <c r="F381">
        <f>VLOOKUP(B381,home!$B$2:$E$405,3,FALSE)</f>
        <v>0.98819999999999997</v>
      </c>
      <c r="G381">
        <f>VLOOKUP(C381,away!$B$2:$E$405,4,FALSE)</f>
        <v>1.5528999999999999</v>
      </c>
      <c r="H381">
        <f>VLOOKUP(A381,away!$A$2:$E$405,3,FALSE)</f>
        <v>1.2778</v>
      </c>
      <c r="I381">
        <f>VLOOKUP(C381,away!$B$2:$E$405,3,FALSE)</f>
        <v>0.62609999999999999</v>
      </c>
      <c r="J381">
        <f>VLOOKUP(B381,home!$B$2:$E$405,4,FALSE)</f>
        <v>1.2522</v>
      </c>
      <c r="K381" s="3">
        <f t="shared" ref="K381:K436" si="450">E381*F381*G381</f>
        <v>2.174033507526</v>
      </c>
      <c r="L381" s="3">
        <f t="shared" ref="L381:L436" si="451">H381*I381*J381</f>
        <v>1.001798292276</v>
      </c>
      <c r="M381" s="5">
        <f t="shared" ref="M381:M436" si="452">_xlfn.POISSON.DIST(0,K381,FALSE) * _xlfn.POISSON.DIST(0,L381,FALSE)</f>
        <v>4.175935421188965E-2</v>
      </c>
      <c r="N381" s="5">
        <f t="shared" ref="N381:N436" si="453">_xlfn.POISSON.DIST(1,K381,FALSE) * _xlfn.POISSON.DIST(0,L381,FALSE)</f>
        <v>9.0786235309295082E-2</v>
      </c>
      <c r="O381" s="5">
        <f t="shared" ref="O381:O436" si="454">_xlfn.POISSON.DIST(0,K381,FALSE) * _xlfn.POISSON.DIST(1,L381,FALSE)</f>
        <v>4.1834449736019637E-2</v>
      </c>
      <c r="P381" s="5">
        <f t="shared" ref="P381:P436" si="455">_xlfn.POISSON.DIST(1,K381,FALSE) * _xlfn.POISSON.DIST(1,L381,FALSE)</f>
        <v>9.094949549501892E-2</v>
      </c>
      <c r="Q381" s="5">
        <f t="shared" ref="Q381:Q436" si="456">_xlfn.POISSON.DIST(2,K381,FALSE) * _xlfn.POISSON.DIST(0,L381,FALSE)</f>
        <v>9.8686158792273826E-2</v>
      </c>
      <c r="R381" s="5">
        <f t="shared" ref="R381:R436" si="457">_xlfn.POISSON.DIST(0,K381,FALSE) * _xlfn.POISSON.DIST(2,L381,FALSE)</f>
        <v>2.0954840151925315E-2</v>
      </c>
      <c r="S381" s="5">
        <f t="shared" ref="S381:S436" si="458">_xlfn.POISSON.DIST(2,K381,FALSE) * _xlfn.POISSON.DIST(2,L381,FALSE)</f>
        <v>4.9520705521610614E-2</v>
      </c>
      <c r="T381" s="5">
        <f t="shared" ref="T381:T436" si="459">_xlfn.POISSON.DIST(2,K381,FALSE) * _xlfn.POISSON.DIST(1,L381,FALSE)</f>
        <v>9.8863625349378079E-2</v>
      </c>
      <c r="U381" s="5">
        <f t="shared" ref="U381:U436" si="460">_xlfn.POISSON.DIST(1,K381,FALSE) * _xlfn.POISSON.DIST(2,L381,FALSE)</f>
        <v>4.5556524635136854E-2</v>
      </c>
      <c r="V381" s="5">
        <f t="shared" ref="V381:V436" si="461">_xlfn.POISSON.DIST(3,K381,FALSE) * _xlfn.POISSON.DIST(3,L381,FALSE)</f>
        <v>1.1983697408768692E-2</v>
      </c>
      <c r="W381" s="5">
        <f t="shared" ref="W381:W436" si="462">_xlfn.POISSON.DIST(3,K381,FALSE) * _xlfn.POISSON.DIST(0,L381,FALSE)</f>
        <v>7.151567198114496E-2</v>
      </c>
      <c r="X381" s="5">
        <f t="shared" ref="X381:X436" si="463">_xlfn.POISSON.DIST(3,K381,FALSE) * _xlfn.POISSON.DIST(1,L381,FALSE)</f>
        <v>7.164427806168161E-2</v>
      </c>
      <c r="Y381" s="5">
        <f t="shared" ref="Y381:Y436" si="464">_xlfn.POISSON.DIST(3,K381,FALSE) * _xlfn.POISSON.DIST(2,L381,FALSE)</f>
        <v>3.588655770676976E-2</v>
      </c>
      <c r="Z381" s="5">
        <f t="shared" ref="Z381:Z436" si="465">_xlfn.POISSON.DIST(0,K381,FALSE) * _xlfn.POISSON.DIST(3,L381,FALSE)</f>
        <v>6.997507693038447E-3</v>
      </c>
      <c r="AA381" s="5">
        <f t="shared" ref="AA381:AA436" si="466">_xlfn.POISSON.DIST(1,K381,FALSE) * _xlfn.POISSON.DIST(3,L381,FALSE)</f>
        <v>1.5212816193836541E-2</v>
      </c>
      <c r="AB381" s="5">
        <f t="shared" ref="AB381:AB436" si="467">_xlfn.POISSON.DIST(2,K381,FALSE) * _xlfn.POISSON.DIST(3,L381,FALSE)</f>
        <v>1.6536586074617401E-2</v>
      </c>
      <c r="AC381" s="5">
        <f t="shared" ref="AC381:AC436" si="468">_xlfn.POISSON.DIST(4,K381,FALSE) * _xlfn.POISSON.DIST(4,L381,FALSE)</f>
        <v>1.6312381591831475E-3</v>
      </c>
      <c r="AD381" s="5">
        <f t="shared" ref="AD381:AD436" si="469">_xlfn.POISSON.DIST(4,K381,FALSE) * _xlfn.POISSON.DIST(0,L381,FALSE)</f>
        <v>3.8869366800061866E-2</v>
      </c>
      <c r="AE381" s="5">
        <f t="shared" ref="AE381:AE436" si="470">_xlfn.POISSON.DIST(4,K381,FALSE) * _xlfn.POISSON.DIST(1,L381,FALSE)</f>
        <v>3.8939265282151435E-2</v>
      </c>
      <c r="AF381" s="5">
        <f t="shared" ref="AF381:AF436" si="471">_xlfn.POISSON.DIST(4,K381,FALSE) * _xlfn.POISSON.DIST(2,L381,FALSE)</f>
        <v>1.9504644731070719E-2</v>
      </c>
      <c r="AG381" s="5">
        <f t="shared" ref="AG381:AG436" si="472">_xlfn.POISSON.DIST(4,K381,FALSE) * _xlfn.POISSON.DIST(3,L381,FALSE)</f>
        <v>6.5132399276789099E-3</v>
      </c>
      <c r="AH381" s="5">
        <f t="shared" ref="AH381:AH436" si="473">_xlfn.POISSON.DIST(0,K381,FALSE) * _xlfn.POISSON.DIST(4,L381,FALSE)</f>
        <v>1.752522814268522E-3</v>
      </c>
      <c r="AI381" s="5">
        <f t="shared" ref="AI381:AI436" si="474">_xlfn.POISSON.DIST(1,K381,FALSE) * _xlfn.POISSON.DIST(4,L381,FALSE)</f>
        <v>3.8100433209235312E-3</v>
      </c>
      <c r="AJ381" s="5">
        <f t="shared" ref="AJ381:AJ436" si="475">_xlfn.POISSON.DIST(2,K381,FALSE) * _xlfn.POISSON.DIST(4,L381,FALSE)</f>
        <v>4.1415809224066985E-3</v>
      </c>
      <c r="AK381" s="5">
        <f t="shared" ref="AK381:AK436" si="476">_xlfn.POISSON.DIST(3,K381,FALSE) * _xlfn.POISSON.DIST(4,L381,FALSE)</f>
        <v>3.0013118998142006E-3</v>
      </c>
      <c r="AL381" s="5">
        <f t="shared" ref="AL381:AL436" si="477">_xlfn.POISSON.DIST(5,K381,FALSE) * _xlfn.POISSON.DIST(5,L381,FALSE)</f>
        <v>1.4210975280617692E-4</v>
      </c>
      <c r="AM381" s="5">
        <f t="shared" ref="AM381:AM436" si="478">_xlfn.POISSON.DIST(5,K381,FALSE) * _xlfn.POISSON.DIST(0,L381,FALSE)</f>
        <v>1.6900661167930618E-2</v>
      </c>
      <c r="AN381" s="5">
        <f t="shared" ref="AN381:AN436" si="479">_xlfn.POISSON.DIST(5,K381,FALSE) * _xlfn.POISSON.DIST(1,L381,FALSE)</f>
        <v>1.6931053496368201E-2</v>
      </c>
      <c r="AO381" s="5">
        <f t="shared" ref="AO381:AO436" si="480">_xlfn.POISSON.DIST(5,K381,FALSE) * _xlfn.POISSON.DIST(2,L381,FALSE)</f>
        <v>8.4807502395476322E-3</v>
      </c>
      <c r="AP381" s="5">
        <f t="shared" ref="AP381:AP436" si="481">_xlfn.POISSON.DIST(5,K381,FALSE) * _xlfn.POISSON.DIST(3,L381,FALSE)</f>
        <v>2.832000369066032E-3</v>
      </c>
      <c r="AQ381" s="5">
        <f t="shared" ref="AQ381:AQ436" si="482">_xlfn.POISSON.DIST(5,K381,FALSE) * _xlfn.POISSON.DIST(4,L381,FALSE)</f>
        <v>7.092732833638381E-4</v>
      </c>
      <c r="AR381" s="5">
        <f t="shared" ref="AR381:AR436" si="483">_xlfn.POISSON.DIST(0,K381,FALSE) * _xlfn.POISSON.DIST(5,L381,FALSE)</f>
        <v>3.5113487250178709E-4</v>
      </c>
      <c r="AS381" s="5">
        <f t="shared" ref="AS381:AS436" si="484">_xlfn.POISSON.DIST(1,K381,FALSE) * _xlfn.POISSON.DIST(5,L381,FALSE)</f>
        <v>7.633789784797549E-4</v>
      </c>
      <c r="AT381" s="5">
        <f t="shared" ref="AT381:AT436" si="485">_xlfn.POISSON.DIST(2,K381,FALSE) * _xlfn.POISSON.DIST(5,L381,FALSE)</f>
        <v>8.2980573907797848E-4</v>
      </c>
      <c r="AU381" s="5">
        <f t="shared" ref="AU381:AU436" si="486">_xlfn.POISSON.DIST(3,K381,FALSE) * _xlfn.POISSON.DIST(5,L381,FALSE)</f>
        <v>6.0134182716430084E-4</v>
      </c>
      <c r="AV381" s="5">
        <f t="shared" ref="AV381:AV436" si="487">_xlfn.POISSON.DIST(4,K381,FALSE) * _xlfn.POISSON.DIST(5,L381,FALSE)</f>
        <v>3.268343204330247E-4</v>
      </c>
      <c r="AW381" s="5">
        <f t="shared" ref="AW381:AW436" si="488">_xlfn.POISSON.DIST(6,K381,FALSE) * _xlfn.POISSON.DIST(6,L381,FALSE)</f>
        <v>8.5974152555286265E-6</v>
      </c>
      <c r="AX381" s="5">
        <f t="shared" ref="AX381:AX436" si="489">_xlfn.POISSON.DIST(6,K381,FALSE) * _xlfn.POISSON.DIST(0,L381,FALSE)</f>
        <v>6.1237672797374515E-3</v>
      </c>
      <c r="AY381" s="5">
        <f t="shared" ref="AY381:AY436" si="490">_xlfn.POISSON.DIST(6,K381,FALSE) * _xlfn.POISSON.DIST(1,L381,FALSE)</f>
        <v>6.1347796031366248E-3</v>
      </c>
      <c r="AZ381" s="5">
        <f t="shared" ref="AZ381:AZ436" si="491">_xlfn.POISSON.DIST(6,K381,FALSE) * _xlfn.POISSON.DIST(2,L381,FALSE)</f>
        <v>3.072905864955954E-3</v>
      </c>
      <c r="BA381" s="5">
        <f t="shared" ref="BA381:BA436" si="492">_xlfn.POISSON.DIST(6,K381,FALSE) * _xlfn.POISSON.DIST(3,L381,FALSE)</f>
        <v>1.0261439492792598E-3</v>
      </c>
      <c r="BB381" s="5">
        <f t="shared" ref="BB381:BB436" si="493">_xlfn.POISSON.DIST(6,K381,FALSE) * _xlfn.POISSON.DIST(4,L381,FALSE)</f>
        <v>2.569973140043282E-4</v>
      </c>
      <c r="BC381" s="5">
        <f t="shared" ref="BC381:BC436" si="494">_xlfn.POISSON.DIST(6,K381,FALSE) * _xlfn.POISSON.DIST(5,L381,FALSE)</f>
        <v>5.1491894057810999E-5</v>
      </c>
      <c r="BD381" s="5">
        <f t="shared" ref="BD381:BD436" si="495">_xlfn.POISSON.DIST(0,K381,FALSE) * _xlfn.POISSON.DIST(6,L381,FALSE)</f>
        <v>5.8627719271806862E-5</v>
      </c>
      <c r="BE381" s="5">
        <f t="shared" ref="BE381:BE436" si="496">_xlfn.POISSON.DIST(1,K381,FALSE) * _xlfn.POISSON.DIST(6,L381,FALSE)</f>
        <v>1.2745862616673595E-4</v>
      </c>
      <c r="BF381" s="5">
        <f t="shared" ref="BF381:BF436" si="497">_xlfn.POISSON.DIST(2,K381,FALSE) * _xlfn.POISSON.DIST(6,L381,FALSE)</f>
        <v>1.3854966205485711E-4</v>
      </c>
      <c r="BG381" s="5">
        <f t="shared" ref="BG381:BG436" si="498">_xlfn.POISSON.DIST(3,K381,FALSE) * _xlfn.POISSON.DIST(6,L381,FALSE)</f>
        <v>1.0040386925455432E-4</v>
      </c>
      <c r="BH381" s="5">
        <f t="shared" ref="BH381:BH436" si="499">_xlfn.POISSON.DIST(4,K381,FALSE) * _xlfn.POISSON.DIST(6,L381,FALSE)</f>
        <v>5.4570344011165163E-5</v>
      </c>
      <c r="BI381" s="5">
        <f t="shared" ref="BI381:BI436" si="500">_xlfn.POISSON.DIST(5,K381,FALSE) * _xlfn.POISSON.DIST(6,L381,FALSE)</f>
        <v>2.372755127949875E-5</v>
      </c>
      <c r="BJ381" s="8">
        <f t="shared" ref="BJ381:BJ436" si="501">SUM(N381,Q381,T381,W381,X381,Y381,AD381,AE381,AF381,AG381,AM381,AN381,AO381,AP381,AQ381,AX381,AY381,AZ381,BA381,BB381,BC381)</f>
        <v>0.63372886840295384</v>
      </c>
      <c r="BK381" s="8">
        <f t="shared" ref="BK381:BK436" si="502">SUM(M381,P381,S381,V381,AC381,AL381,AY381)</f>
        <v>0.20212138015241385</v>
      </c>
      <c r="BL381" s="8">
        <f t="shared" ref="BL381:BL436" si="503">SUM(O381,R381,U381,AA381,AB381,AH381,AI381,AJ381,AK381,AR381,AS381,AT381,AU381,AV381,BD381,BE381,BF381,BG381,BH381,BI381)</f>
        <v>0.15617650925864418</v>
      </c>
      <c r="BM381" s="8">
        <f t="shared" ref="BM381:BM436" si="504">SUM(S381:BI381)</f>
        <v>0.60792754962274675</v>
      </c>
      <c r="BN381" s="8">
        <f t="shared" ref="BN381:BN436" si="505">SUM(M381:R381)</f>
        <v>0.38497053369642242</v>
      </c>
    </row>
    <row r="382" spans="1:66" x14ac:dyDescent="0.25">
      <c r="A382" t="s">
        <v>10</v>
      </c>
      <c r="B382" t="s">
        <v>202</v>
      </c>
      <c r="C382" t="s">
        <v>207</v>
      </c>
      <c r="D382" t="s">
        <v>500</v>
      </c>
      <c r="E382">
        <f>VLOOKUP(A382,home!$A$2:$E$405,3,FALSE)</f>
        <v>1.4167000000000001</v>
      </c>
      <c r="F382">
        <f>VLOOKUP(B382,home!$B$2:$E$405,3,FALSE)</f>
        <v>1.5882000000000001</v>
      </c>
      <c r="G382">
        <f>VLOOKUP(C382,away!$B$2:$E$405,4,FALSE)</f>
        <v>0.98819999999999997</v>
      </c>
      <c r="H382">
        <f>VLOOKUP(A382,away!$A$2:$E$405,3,FALSE)</f>
        <v>1.2778</v>
      </c>
      <c r="I382">
        <f>VLOOKUP(C382,away!$B$2:$E$405,3,FALSE)</f>
        <v>1.2522</v>
      </c>
      <c r="J382">
        <f>VLOOKUP(B382,home!$B$2:$E$405,4,FALSE)</f>
        <v>1.1738999999999999</v>
      </c>
      <c r="K382" s="3">
        <f t="shared" si="450"/>
        <v>2.2234529053080001</v>
      </c>
      <c r="L382" s="3">
        <f t="shared" si="451"/>
        <v>1.8783117957240001</v>
      </c>
      <c r="M382" s="5">
        <f t="shared" si="452"/>
        <v>1.6543455374266103E-2</v>
      </c>
      <c r="N382" s="5">
        <f t="shared" si="453"/>
        <v>3.6783593915745212E-2</v>
      </c>
      <c r="O382" s="5">
        <f t="shared" si="454"/>
        <v>3.1073767371517621E-2</v>
      </c>
      <c r="P382" s="5">
        <f t="shared" si="455"/>
        <v>6.9091058341065797E-2</v>
      </c>
      <c r="Q382" s="5">
        <f t="shared" si="456"/>
        <v>4.0893294379816689E-2</v>
      </c>
      <c r="R382" s="5">
        <f t="shared" si="457"/>
        <v>2.9183111895752557E-2</v>
      </c>
      <c r="S382" s="5">
        <f t="shared" si="458"/>
        <v>7.2136899980913494E-2</v>
      </c>
      <c r="T382" s="5">
        <f t="shared" si="459"/>
        <v>7.6810357199623647E-2</v>
      </c>
      <c r="U382" s="5">
        <f t="shared" si="460"/>
        <v>6.4887274930539487E-2</v>
      </c>
      <c r="V382" s="5">
        <f t="shared" si="461"/>
        <v>3.3474229283964228E-2</v>
      </c>
      <c r="W382" s="5">
        <f t="shared" si="462"/>
        <v>3.0308104732139577E-2</v>
      </c>
      <c r="X382" s="5">
        <f t="shared" si="463"/>
        <v>5.6928070624416148E-2</v>
      </c>
      <c r="Y382" s="5">
        <f t="shared" si="464"/>
        <v>5.3464333280824908E-2</v>
      </c>
      <c r="Z382" s="5">
        <f t="shared" si="465"/>
        <v>1.8271661103241812E-2</v>
      </c>
      <c r="AA382" s="5">
        <f t="shared" si="466"/>
        <v>4.0626177964806186E-2</v>
      </c>
      <c r="AB382" s="5">
        <f t="shared" si="467"/>
        <v>4.5165196713704094E-2</v>
      </c>
      <c r="AC382" s="5">
        <f t="shared" si="468"/>
        <v>8.7374806081102069E-3</v>
      </c>
      <c r="AD382" s="5">
        <f t="shared" si="469"/>
        <v>1.6847160880263726E-2</v>
      </c>
      <c r="AE382" s="5">
        <f t="shared" si="470"/>
        <v>3.1644221005859285E-2</v>
      </c>
      <c r="AF382" s="5">
        <f t="shared" si="471"/>
        <v>2.9718856790901343E-2</v>
      </c>
      <c r="AG382" s="5">
        <f t="shared" si="472"/>
        <v>1.8607093088594106E-2</v>
      </c>
      <c r="AH382" s="5">
        <f t="shared" si="473"/>
        <v>8.579969144422623E-3</v>
      </c>
      <c r="AI382" s="5">
        <f t="shared" si="474"/>
        <v>1.9077157321619478E-2</v>
      </c>
      <c r="AJ382" s="5">
        <f t="shared" si="475"/>
        <v>2.1208580435886311E-2</v>
      </c>
      <c r="AK382" s="5">
        <f t="shared" si="476"/>
        <v>1.571875992920994E-2</v>
      </c>
      <c r="AL382" s="5">
        <f t="shared" si="477"/>
        <v>1.4596268283539363E-3</v>
      </c>
      <c r="AM382" s="5">
        <f t="shared" si="478"/>
        <v>7.4917737610827326E-3</v>
      </c>
      <c r="AN382" s="5">
        <f t="shared" si="479"/>
        <v>1.4071887026337253E-2</v>
      </c>
      <c r="AO382" s="5">
        <f t="shared" si="480"/>
        <v>1.3215695694832394E-2</v>
      </c>
      <c r="AP382" s="5">
        <f t="shared" si="481"/>
        <v>8.2743990374341946E-3</v>
      </c>
      <c r="AQ382" s="5">
        <f t="shared" si="482"/>
        <v>3.8854753286349897E-3</v>
      </c>
      <c r="AR382" s="5">
        <f t="shared" si="483"/>
        <v>3.2231714501833914E-3</v>
      </c>
      <c r="AS382" s="5">
        <f t="shared" si="484"/>
        <v>7.1665699252160611E-3</v>
      </c>
      <c r="AT382" s="5">
        <f t="shared" si="485"/>
        <v>7.9672653606572951E-3</v>
      </c>
      <c r="AU382" s="5">
        <f t="shared" si="486"/>
        <v>5.9049464378377516E-3</v>
      </c>
      <c r="AV382" s="5">
        <f t="shared" si="487"/>
        <v>3.2823425782246194E-3</v>
      </c>
      <c r="AW382" s="5">
        <f t="shared" si="488"/>
        <v>1.693304090357114E-4</v>
      </c>
      <c r="AX382" s="5">
        <f t="shared" si="489"/>
        <v>2.7762676891649385E-3</v>
      </c>
      <c r="AY382" s="5">
        <f t="shared" si="490"/>
        <v>5.2146963486459155E-3</v>
      </c>
      <c r="AZ382" s="5">
        <f t="shared" si="491"/>
        <v>4.8974128313902486E-3</v>
      </c>
      <c r="BA382" s="5">
        <f t="shared" si="492"/>
        <v>3.0662894299101268E-3</v>
      </c>
      <c r="BB382" s="5">
        <f t="shared" si="493"/>
        <v>1.4398619013260027E-3</v>
      </c>
      <c r="BC382" s="5">
        <f t="shared" si="494"/>
        <v>5.4090191869484306E-4</v>
      </c>
      <c r="BD382" s="5">
        <f t="shared" si="495"/>
        <v>1.0090201590867165E-3</v>
      </c>
      <c r="BE382" s="5">
        <f t="shared" si="496"/>
        <v>2.2435088042357006E-3</v>
      </c>
      <c r="BF382" s="5">
        <f t="shared" si="497"/>
        <v>2.4941680844309732E-3</v>
      </c>
      <c r="BG382" s="5">
        <f t="shared" si="498"/>
        <v>1.8485550912181786E-3</v>
      </c>
      <c r="BH382" s="5">
        <f t="shared" si="499"/>
        <v>1.0275437970477389E-3</v>
      </c>
      <c r="BI382" s="5">
        <f t="shared" si="500"/>
        <v>4.5693904817540178E-4</v>
      </c>
      <c r="BJ382" s="8">
        <f t="shared" si="501"/>
        <v>0.45687974686563826</v>
      </c>
      <c r="BK382" s="8">
        <f t="shared" si="502"/>
        <v>0.20665744676531966</v>
      </c>
      <c r="BL382" s="8">
        <f t="shared" si="503"/>
        <v>0.31214402644377215</v>
      </c>
      <c r="BM382" s="8">
        <f t="shared" si="504"/>
        <v>0.76533923396019787</v>
      </c>
      <c r="BN382" s="8">
        <f t="shared" si="505"/>
        <v>0.22356828127816397</v>
      </c>
    </row>
    <row r="383" spans="1:66" x14ac:dyDescent="0.25">
      <c r="A383" t="s">
        <v>10</v>
      </c>
      <c r="B383" t="s">
        <v>206</v>
      </c>
      <c r="C383" t="s">
        <v>462</v>
      </c>
      <c r="D383" t="s">
        <v>500</v>
      </c>
      <c r="E383">
        <f>VLOOKUP(A383,home!$A$2:$E$405,3,FALSE)</f>
        <v>1.4167000000000001</v>
      </c>
      <c r="F383">
        <f>VLOOKUP(B383,home!$B$2:$E$405,3,FALSE)</f>
        <v>1.9763999999999999</v>
      </c>
      <c r="G383">
        <f>VLOOKUP(C383,away!$B$2:$E$405,4,FALSE)</f>
        <v>1.5882000000000001</v>
      </c>
      <c r="H383">
        <f>VLOOKUP(A383,away!$A$2:$E$405,3,FALSE)</f>
        <v>1.2778</v>
      </c>
      <c r="I383">
        <f>VLOOKUP(C383,away!$B$2:$E$405,3,FALSE)</f>
        <v>0.78259999999999996</v>
      </c>
      <c r="J383">
        <f>VLOOKUP(B383,home!$B$2:$E$405,4,FALSE)</f>
        <v>0.93910000000000005</v>
      </c>
      <c r="K383" s="3">
        <f t="shared" si="450"/>
        <v>4.4469058106160002</v>
      </c>
      <c r="L383" s="3">
        <f t="shared" si="451"/>
        <v>0.93910589754800011</v>
      </c>
      <c r="M383" s="5">
        <f t="shared" si="452"/>
        <v>4.5802041474792251E-3</v>
      </c>
      <c r="N383" s="5">
        <f t="shared" si="453"/>
        <v>2.0367736437232872E-2</v>
      </c>
      <c r="O383" s="5">
        <f t="shared" si="454"/>
        <v>4.3012967268715504E-3</v>
      </c>
      <c r="P383" s="5">
        <f t="shared" si="455"/>
        <v>1.9127461407908681E-2</v>
      </c>
      <c r="Q383" s="5">
        <f t="shared" si="456"/>
        <v>4.5286702755913052E-2</v>
      </c>
      <c r="R383" s="5">
        <f t="shared" si="457"/>
        <v>2.0196865616544908E-3</v>
      </c>
      <c r="S383" s="5">
        <f t="shared" si="458"/>
        <v>1.9969621884233676E-2</v>
      </c>
      <c r="T383" s="5">
        <f t="shared" si="459"/>
        <v>4.2529009638581208E-2</v>
      </c>
      <c r="U383" s="5">
        <f t="shared" si="460"/>
        <v>8.981355906644407E-3</v>
      </c>
      <c r="V383" s="5">
        <f t="shared" si="461"/>
        <v>9.266160770279917E-3</v>
      </c>
      <c r="W383" s="5">
        <f t="shared" si="462"/>
        <v>6.7128567209636447E-2</v>
      </c>
      <c r="X383" s="5">
        <f t="shared" si="463"/>
        <v>6.3040833360516885E-2</v>
      </c>
      <c r="Y383" s="5">
        <f t="shared" si="464"/>
        <v>2.9601009197601055E-2</v>
      </c>
      <c r="Z383" s="5">
        <f t="shared" si="465"/>
        <v>6.3223318708272513E-4</v>
      </c>
      <c r="AA383" s="5">
        <f t="shared" si="466"/>
        <v>2.8114814333024436E-3</v>
      </c>
      <c r="AB383" s="5">
        <f t="shared" si="467"/>
        <v>6.2511965610958188E-3</v>
      </c>
      <c r="AC383" s="5">
        <f t="shared" si="468"/>
        <v>2.4185348352670009E-3</v>
      </c>
      <c r="AD383" s="5">
        <f t="shared" si="469"/>
        <v>7.4628603895714768E-2</v>
      </c>
      <c r="AE383" s="5">
        <f t="shared" si="470"/>
        <v>7.0084162044239381E-2</v>
      </c>
      <c r="AF383" s="5">
        <f t="shared" si="471"/>
        <v>3.2908224950227452E-2</v>
      </c>
      <c r="AG383" s="5">
        <f t="shared" si="472"/>
        <v>1.030143604286495E-2</v>
      </c>
      <c r="AH383" s="5">
        <f t="shared" si="473"/>
        <v>1.4843347865373878E-4</v>
      </c>
      <c r="AI383" s="5">
        <f t="shared" si="474"/>
        <v>6.6006969871525698E-4</v>
      </c>
      <c r="AJ383" s="5">
        <f t="shared" si="475"/>
        <v>1.4676338893142146E-3</v>
      </c>
      <c r="AK383" s="5">
        <f t="shared" si="476"/>
        <v>2.1754765567494469E-3</v>
      </c>
      <c r="AL383" s="5">
        <f t="shared" si="477"/>
        <v>4.0400322986225304E-4</v>
      </c>
      <c r="AM383" s="5">
        <f t="shared" si="478"/>
        <v>6.6373274460402767E-2</v>
      </c>
      <c r="AN383" s="5">
        <f t="shared" si="479"/>
        <v>6.2331533485336287E-2</v>
      </c>
      <c r="AO383" s="5">
        <f t="shared" si="480"/>
        <v>2.9267955349644974E-2</v>
      </c>
      <c r="AP383" s="5">
        <f t="shared" si="481"/>
        <v>9.1619031593410481E-3</v>
      </c>
      <c r="AQ383" s="5">
        <f t="shared" si="482"/>
        <v>2.1509993224252074E-3</v>
      </c>
      <c r="AR383" s="5">
        <f t="shared" si="483"/>
        <v>2.7878951039458262E-5</v>
      </c>
      <c r="AS383" s="5">
        <f t="shared" si="484"/>
        <v>1.2397506937124594E-4</v>
      </c>
      <c r="AT383" s="5">
        <f t="shared" si="485"/>
        <v>2.7565272817925765E-4</v>
      </c>
      <c r="AU383" s="5">
        <f t="shared" si="486"/>
        <v>4.0860057288416454E-4</v>
      </c>
      <c r="AV383" s="5">
        <f t="shared" si="487"/>
        <v>4.5425206544490453E-4</v>
      </c>
      <c r="AW383" s="5">
        <f t="shared" si="488"/>
        <v>4.6865670533446407E-5</v>
      </c>
      <c r="AX383" s="5">
        <f t="shared" si="489"/>
        <v>4.9192616644595934E-2</v>
      </c>
      <c r="AY383" s="5">
        <f t="shared" si="490"/>
        <v>4.619707640675795E-2</v>
      </c>
      <c r="AZ383" s="5">
        <f t="shared" si="491"/>
        <v>2.1691973451530979E-2</v>
      </c>
      <c r="BA383" s="5">
        <f t="shared" si="492"/>
        <v>6.7903533992624649E-3</v>
      </c>
      <c r="BB383" s="5">
        <f t="shared" si="493"/>
        <v>1.5942152309206222E-3</v>
      </c>
      <c r="BC383" s="5">
        <f t="shared" si="494"/>
        <v>2.9942738506368076E-4</v>
      </c>
      <c r="BD383" s="5">
        <f t="shared" si="495"/>
        <v>4.3635478897678652E-6</v>
      </c>
      <c r="BE383" s="5">
        <f t="shared" si="496"/>
        <v>1.9404286465909908E-5</v>
      </c>
      <c r="BF383" s="5">
        <f t="shared" si="497"/>
        <v>4.3144517118056098E-5</v>
      </c>
      <c r="BG383" s="5">
        <f t="shared" si="498"/>
        <v>6.3953201289501711E-5</v>
      </c>
      <c r="BH383" s="5">
        <f t="shared" si="499"/>
        <v>7.1098465605444963E-5</v>
      </c>
      <c r="BI383" s="5">
        <f t="shared" si="500"/>
        <v>6.3233635965347004E-5</v>
      </c>
      <c r="BJ383" s="8">
        <f t="shared" si="501"/>
        <v>0.75092761382781015</v>
      </c>
      <c r="BK383" s="8">
        <f t="shared" si="502"/>
        <v>0.1019630626817887</v>
      </c>
      <c r="BL383" s="8">
        <f t="shared" si="503"/>
        <v>3.0372187854254429E-2</v>
      </c>
      <c r="BM383" s="8">
        <f t="shared" si="504"/>
        <v>0.74206179877765177</v>
      </c>
      <c r="BN383" s="8">
        <f t="shared" si="505"/>
        <v>9.5683088037059869E-2</v>
      </c>
    </row>
    <row r="384" spans="1:66" x14ac:dyDescent="0.25">
      <c r="A384" t="s">
        <v>10</v>
      </c>
      <c r="B384" t="s">
        <v>36</v>
      </c>
      <c r="C384" t="s">
        <v>11</v>
      </c>
      <c r="D384" t="s">
        <v>500</v>
      </c>
      <c r="E384">
        <f>VLOOKUP(A384,home!$A$2:$E$405,3,FALSE)</f>
        <v>1.4167000000000001</v>
      </c>
      <c r="F384">
        <f>VLOOKUP(B384,home!$B$2:$E$405,3,FALSE)</f>
        <v>0.84699999999999998</v>
      </c>
      <c r="G384">
        <f>VLOOKUP(C384,away!$B$2:$E$405,4,FALSE)</f>
        <v>0.70589999999999997</v>
      </c>
      <c r="H384">
        <f>VLOOKUP(A384,away!$A$2:$E$405,3,FALSE)</f>
        <v>1.2778</v>
      </c>
      <c r="I384">
        <f>VLOOKUP(C384,away!$B$2:$E$405,3,FALSE)</f>
        <v>0.97819999999999996</v>
      </c>
      <c r="J384">
        <f>VLOOKUP(B384,home!$B$2:$E$405,4,FALSE)</f>
        <v>1.2522</v>
      </c>
      <c r="K384" s="3">
        <f t="shared" si="450"/>
        <v>0.84704110490999995</v>
      </c>
      <c r="L384" s="3">
        <f t="shared" si="451"/>
        <v>1.5651798267119998</v>
      </c>
      <c r="M384" s="5">
        <f t="shared" si="452"/>
        <v>8.9616042289142661E-2</v>
      </c>
      <c r="N384" s="5">
        <f t="shared" si="453"/>
        <v>7.5908471478256689E-2</v>
      </c>
      <c r="O384" s="5">
        <f t="shared" si="454"/>
        <v>0.14026522154073556</v>
      </c>
      <c r="P384" s="5">
        <f t="shared" si="455"/>
        <v>0.11881040823431059</v>
      </c>
      <c r="Q384" s="5">
        <f t="shared" si="456"/>
        <v>3.2148797776485875E-2</v>
      </c>
      <c r="R384" s="5">
        <f t="shared" si="457"/>
        <v>0.1097701475724244</v>
      </c>
      <c r="S384" s="5">
        <f t="shared" si="458"/>
        <v>3.9378867734582317E-2</v>
      </c>
      <c r="T384" s="5">
        <f t="shared" si="459"/>
        <v>5.0318649732799293E-2</v>
      </c>
      <c r="U384" s="5">
        <f t="shared" si="460"/>
        <v>9.2979827085880123E-2</v>
      </c>
      <c r="V384" s="5">
        <f t="shared" si="461"/>
        <v>5.8008207159746172E-3</v>
      </c>
      <c r="W384" s="5">
        <f t="shared" si="462"/>
        <v>9.0771177300409157E-3</v>
      </c>
      <c r="X384" s="5">
        <f t="shared" si="463"/>
        <v>1.4207321555749863E-2</v>
      </c>
      <c r="Y384" s="5">
        <f t="shared" si="464"/>
        <v>1.1118506545335118E-2</v>
      </c>
      <c r="Z384" s="5">
        <f t="shared" si="465"/>
        <v>5.7270006851852608E-2</v>
      </c>
      <c r="AA384" s="5">
        <f t="shared" si="466"/>
        <v>4.851004988199651E-2</v>
      </c>
      <c r="AB384" s="5">
        <f t="shared" si="467"/>
        <v>2.0545003125642766E-2</v>
      </c>
      <c r="AC384" s="5">
        <f t="shared" si="468"/>
        <v>4.8066022817608376E-4</v>
      </c>
      <c r="AD384" s="5">
        <f t="shared" si="469"/>
        <v>1.9221729578630016E-3</v>
      </c>
      <c r="AE384" s="5">
        <f t="shared" si="470"/>
        <v>3.0085463370985053E-3</v>
      </c>
      <c r="AF384" s="5">
        <f t="shared" si="471"/>
        <v>2.3544580172774306E-3</v>
      </c>
      <c r="AG384" s="5">
        <f t="shared" si="472"/>
        <v>1.2283833971609888E-3</v>
      </c>
      <c r="AH384" s="5">
        <f t="shared" si="473"/>
        <v>2.2409464850044438E-2</v>
      </c>
      <c r="AI384" s="5">
        <f t="shared" si="474"/>
        <v>1.8981737867023448E-2</v>
      </c>
      <c r="AJ384" s="5">
        <f t="shared" si="475"/>
        <v>8.0391561079977639E-3</v>
      </c>
      <c r="AK384" s="5">
        <f t="shared" si="476"/>
        <v>2.2698318907541336E-3</v>
      </c>
      <c r="AL384" s="5">
        <f t="shared" si="477"/>
        <v>2.5489828148108787E-5</v>
      </c>
      <c r="AM384" s="5">
        <f t="shared" si="478"/>
        <v>3.2563190121128003E-4</v>
      </c>
      <c r="AN384" s="5">
        <f t="shared" si="479"/>
        <v>5.0967248270977034E-4</v>
      </c>
      <c r="AO384" s="5">
        <f t="shared" si="480"/>
        <v>3.9886454408377664E-4</v>
      </c>
      <c r="AP384" s="5">
        <f t="shared" si="481"/>
        <v>2.0809824599686872E-4</v>
      </c>
      <c r="AQ384" s="5">
        <f t="shared" si="482"/>
        <v>8.1427794152112565E-5</v>
      </c>
      <c r="AR384" s="5">
        <f t="shared" si="483"/>
        <v>7.0149684621402409E-3</v>
      </c>
      <c r="AS384" s="5">
        <f t="shared" si="484"/>
        <v>5.9419666370800735E-3</v>
      </c>
      <c r="AT384" s="5">
        <f t="shared" si="485"/>
        <v>2.5165449928053309E-3</v>
      </c>
      <c r="AU384" s="5">
        <f t="shared" si="486"/>
        <v>7.1053901708718512E-4</v>
      </c>
      <c r="AV384" s="5">
        <f t="shared" si="487"/>
        <v>1.5046393852879861E-4</v>
      </c>
      <c r="AW384" s="5">
        <f t="shared" si="488"/>
        <v>9.3871365325170811E-7</v>
      </c>
      <c r="AX384" s="5">
        <f t="shared" si="489"/>
        <v>4.5970600899324421E-5</v>
      </c>
      <c r="AY384" s="5">
        <f t="shared" si="490"/>
        <v>7.1952257149451098E-5</v>
      </c>
      <c r="AZ384" s="5">
        <f t="shared" si="491"/>
        <v>5.6309110688357574E-5</v>
      </c>
      <c r="BA384" s="5">
        <f t="shared" si="492"/>
        <v>2.9377961369836769E-5</v>
      </c>
      <c r="BB384" s="5">
        <f t="shared" si="493"/>
        <v>1.1495448121498241E-5</v>
      </c>
      <c r="BC384" s="5">
        <f t="shared" si="494"/>
        <v>3.5984886997566801E-6</v>
      </c>
      <c r="BD384" s="5">
        <f t="shared" si="495"/>
        <v>1.8299478536604671E-3</v>
      </c>
      <c r="BE384" s="5">
        <f t="shared" si="496"/>
        <v>1.5500410518922453E-3</v>
      </c>
      <c r="BF384" s="5">
        <f t="shared" si="497"/>
        <v>6.564742426253329E-4</v>
      </c>
      <c r="BG384" s="5">
        <f t="shared" si="498"/>
        <v>1.8535355593943912E-4</v>
      </c>
      <c r="BH384" s="5">
        <f t="shared" si="499"/>
        <v>3.925052020548499E-5</v>
      </c>
      <c r="BI384" s="5">
        <f t="shared" si="500"/>
        <v>6.6493608006292594E-6</v>
      </c>
      <c r="BJ384" s="8">
        <f t="shared" si="501"/>
        <v>0.20303482436314976</v>
      </c>
      <c r="BK384" s="8">
        <f t="shared" si="502"/>
        <v>0.25418424128748385</v>
      </c>
      <c r="BL384" s="8">
        <f t="shared" si="503"/>
        <v>0.48437263955526444</v>
      </c>
      <c r="BM384" s="8">
        <f t="shared" si="504"/>
        <v>0.43227160962289862</v>
      </c>
      <c r="BN384" s="8">
        <f t="shared" si="505"/>
        <v>0.56651908889135583</v>
      </c>
    </row>
    <row r="385" spans="1:66" x14ac:dyDescent="0.25">
      <c r="A385" t="s">
        <v>13</v>
      </c>
      <c r="B385" t="s">
        <v>14</v>
      </c>
      <c r="C385" t="s">
        <v>41</v>
      </c>
      <c r="D385" t="s">
        <v>500</v>
      </c>
      <c r="E385">
        <f>VLOOKUP(A385,home!$A$2:$E$405,3,FALSE)</f>
        <v>2.0369999999999999</v>
      </c>
      <c r="F385">
        <f>VLOOKUP(B385,home!$B$2:$E$405,3,FALSE)</f>
        <v>0.65459999999999996</v>
      </c>
      <c r="G385">
        <f>VLOOKUP(C385,away!$B$2:$E$405,4,FALSE)</f>
        <v>1.6364000000000001</v>
      </c>
      <c r="H385">
        <f>VLOOKUP(A385,away!$A$2:$E$405,3,FALSE)</f>
        <v>1.5185</v>
      </c>
      <c r="I385">
        <f>VLOOKUP(C385,away!$B$2:$E$405,3,FALSE)</f>
        <v>0.439</v>
      </c>
      <c r="J385">
        <f>VLOOKUP(B385,home!$B$2:$E$405,4,FALSE)</f>
        <v>1.3170999999999999</v>
      </c>
      <c r="K385" s="3">
        <f t="shared" si="450"/>
        <v>2.1820088152800001</v>
      </c>
      <c r="L385" s="3">
        <f t="shared" si="451"/>
        <v>0.87800717764999991</v>
      </c>
      <c r="M385" s="5">
        <f t="shared" si="452"/>
        <v>4.6886945354357265E-2</v>
      </c>
      <c r="N385" s="5">
        <f t="shared" si="453"/>
        <v>0.1023077280847592</v>
      </c>
      <c r="O385" s="5">
        <f t="shared" si="454"/>
        <v>4.1167074559208996E-2</v>
      </c>
      <c r="P385" s="5">
        <f t="shared" si="455"/>
        <v>8.982691958748304E-2</v>
      </c>
      <c r="Q385" s="5">
        <f t="shared" si="456"/>
        <v>0.11161818227610694</v>
      </c>
      <c r="R385" s="5">
        <f t="shared" si="457"/>
        <v>1.8072493472919098E-2</v>
      </c>
      <c r="S385" s="5">
        <f t="shared" si="458"/>
        <v>4.3023038830926404E-2</v>
      </c>
      <c r="T385" s="5">
        <f t="shared" si="459"/>
        <v>9.8001565194667892E-2</v>
      </c>
      <c r="U385" s="5">
        <f t="shared" si="460"/>
        <v>3.9434340071999738E-2</v>
      </c>
      <c r="V385" s="5">
        <f t="shared" si="461"/>
        <v>9.1582636115852996E-3</v>
      </c>
      <c r="W385" s="5">
        <f t="shared" si="462"/>
        <v>8.1183952557331712E-2</v>
      </c>
      <c r="X385" s="5">
        <f t="shared" si="463"/>
        <v>7.1280093055334309E-2</v>
      </c>
      <c r="Y385" s="5">
        <f t="shared" si="464"/>
        <v>3.1292216663071713E-2</v>
      </c>
      <c r="Z385" s="5">
        <f t="shared" si="465"/>
        <v>5.2892596624185819E-3</v>
      </c>
      <c r="AA385" s="5">
        <f t="shared" si="466"/>
        <v>1.1541211209702263E-2</v>
      </c>
      <c r="AB385" s="5">
        <f t="shared" si="467"/>
        <v>1.2591512299289349E-2</v>
      </c>
      <c r="AC385" s="5">
        <f t="shared" si="468"/>
        <v>1.0965986944519437E-3</v>
      </c>
      <c r="AD385" s="5">
        <f t="shared" si="469"/>
        <v>4.4286025034842802E-2</v>
      </c>
      <c r="AE385" s="5">
        <f t="shared" si="470"/>
        <v>3.888344785017956E-2</v>
      </c>
      <c r="AF385" s="5">
        <f t="shared" si="471"/>
        <v>1.7069973152118556E-2</v>
      </c>
      <c r="AG385" s="5">
        <f t="shared" si="472"/>
        <v>4.9958529832842963E-3</v>
      </c>
      <c r="AH385" s="5">
        <f t="shared" si="473"/>
        <v>1.1610019870145322E-3</v>
      </c>
      <c r="AI385" s="5">
        <f t="shared" si="474"/>
        <v>2.5333165702233055E-3</v>
      </c>
      <c r="AJ385" s="5">
        <f t="shared" si="475"/>
        <v>2.7638595440610749E-3</v>
      </c>
      <c r="AK385" s="5">
        <f t="shared" si="476"/>
        <v>2.0102552964456752E-3</v>
      </c>
      <c r="AL385" s="5">
        <f t="shared" si="477"/>
        <v>8.4035402180124752E-5</v>
      </c>
      <c r="AM385" s="5">
        <f t="shared" si="478"/>
        <v>1.9326499403947532E-2</v>
      </c>
      <c r="AN385" s="5">
        <f t="shared" si="479"/>
        <v>1.6968805195514379E-2</v>
      </c>
      <c r="AO385" s="5">
        <f t="shared" si="480"/>
        <v>7.4493663789031161E-3</v>
      </c>
      <c r="AP385" s="5">
        <f t="shared" si="481"/>
        <v>2.1801990498738419E-3</v>
      </c>
      <c r="AQ385" s="5">
        <f t="shared" si="482"/>
        <v>4.7855760362373569E-4</v>
      </c>
      <c r="AR385" s="5">
        <f t="shared" si="483"/>
        <v>2.0387361557293437E-4</v>
      </c>
      <c r="AS385" s="5">
        <f t="shared" si="484"/>
        <v>4.4485402638314866E-4</v>
      </c>
      <c r="AT385" s="5">
        <f t="shared" si="485"/>
        <v>4.8533770354041626E-4</v>
      </c>
      <c r="AU385" s="5">
        <f t="shared" si="486"/>
        <v>3.5300371583764644E-4</v>
      </c>
      <c r="AV385" s="5">
        <f t="shared" si="487"/>
        <v>1.9256430494608528E-4</v>
      </c>
      <c r="AW385" s="5">
        <f t="shared" si="488"/>
        <v>4.4721292752916016E-6</v>
      </c>
      <c r="AX385" s="5">
        <f t="shared" si="489"/>
        <v>7.0284320113195419E-3</v>
      </c>
      <c r="AY385" s="5">
        <f t="shared" si="490"/>
        <v>6.1710137535635826E-3</v>
      </c>
      <c r="AZ385" s="5">
        <f t="shared" si="491"/>
        <v>2.7090971845028463E-3</v>
      </c>
      <c r="BA385" s="5">
        <f t="shared" si="492"/>
        <v>7.928689243149686E-4</v>
      </c>
      <c r="BB385" s="5">
        <f t="shared" si="493"/>
        <v>1.7403615162104417E-4</v>
      </c>
      <c r="BC385" s="5">
        <f t="shared" si="494"/>
        <v>3.0560998058772108E-5</v>
      </c>
      <c r="BD385" s="5">
        <f t="shared" si="495"/>
        <v>2.9833749634415513E-5</v>
      </c>
      <c r="BE385" s="5">
        <f t="shared" si="496"/>
        <v>6.5097504695151126E-5</v>
      </c>
      <c r="BF385" s="5">
        <f t="shared" si="497"/>
        <v>7.1021664548775502E-5</v>
      </c>
      <c r="BG385" s="5">
        <f t="shared" si="498"/>
        <v>5.1656632707095729E-5</v>
      </c>
      <c r="BH385" s="5">
        <f t="shared" si="499"/>
        <v>2.8178806983641027E-5</v>
      </c>
      <c r="BI385" s="5">
        <f t="shared" si="500"/>
        <v>1.2297281048475658E-5</v>
      </c>
      <c r="BJ385" s="8">
        <f t="shared" si="501"/>
        <v>0.66422847350694025</v>
      </c>
      <c r="BK385" s="8">
        <f t="shared" si="502"/>
        <v>0.19624681523454765</v>
      </c>
      <c r="BL385" s="8">
        <f t="shared" si="503"/>
        <v>0.13321278401676184</v>
      </c>
      <c r="BM385" s="8">
        <f t="shared" si="504"/>
        <v>0.58293144746154568</v>
      </c>
      <c r="BN385" s="8">
        <f t="shared" si="505"/>
        <v>0.40987934333483456</v>
      </c>
    </row>
    <row r="386" spans="1:66" x14ac:dyDescent="0.25">
      <c r="A386" t="s">
        <v>13</v>
      </c>
      <c r="B386" t="s">
        <v>211</v>
      </c>
      <c r="C386" t="s">
        <v>214</v>
      </c>
      <c r="D386" t="s">
        <v>500</v>
      </c>
      <c r="E386">
        <f>VLOOKUP(A386,home!$A$2:$E$405,3,FALSE)</f>
        <v>2.0369999999999999</v>
      </c>
      <c r="F386">
        <f>VLOOKUP(B386,home!$B$2:$E$405,3,FALSE)</f>
        <v>0.32729999999999998</v>
      </c>
      <c r="G386">
        <f>VLOOKUP(C386,away!$B$2:$E$405,4,FALSE)</f>
        <v>1.4728000000000001</v>
      </c>
      <c r="H386">
        <f>VLOOKUP(A386,away!$A$2:$E$405,3,FALSE)</f>
        <v>1.5185</v>
      </c>
      <c r="I386">
        <f>VLOOKUP(C386,away!$B$2:$E$405,3,FALSE)</f>
        <v>0.439</v>
      </c>
      <c r="J386">
        <f>VLOOKUP(B386,home!$B$2:$E$405,4,FALSE)</f>
        <v>0.2195</v>
      </c>
      <c r="K386" s="3">
        <f t="shared" si="450"/>
        <v>0.98193063528000002</v>
      </c>
      <c r="L386" s="3">
        <f t="shared" si="451"/>
        <v>0.14632341925</v>
      </c>
      <c r="M386" s="5">
        <f t="shared" si="452"/>
        <v>0.32359774751489973</v>
      </c>
      <c r="N386" s="5">
        <f t="shared" si="453"/>
        <v>0.31775054179248252</v>
      </c>
      <c r="O386" s="5">
        <f t="shared" si="454"/>
        <v>4.7349928877978315E-2</v>
      </c>
      <c r="P386" s="5">
        <f t="shared" si="455"/>
        <v>4.6494345743616064E-2</v>
      </c>
      <c r="Q386" s="5">
        <f t="shared" si="456"/>
        <v>0.15600449568142827</v>
      </c>
      <c r="R386" s="5">
        <f t="shared" si="457"/>
        <v>3.464201747335052E-3</v>
      </c>
      <c r="S386" s="5">
        <f t="shared" si="458"/>
        <v>1.6700704831291936E-3</v>
      </c>
      <c r="T386" s="5">
        <f t="shared" si="459"/>
        <v>2.2827111226478444E-2</v>
      </c>
      <c r="U386" s="5">
        <f t="shared" si="460"/>
        <v>3.4016058224987933E-3</v>
      </c>
      <c r="V386" s="5">
        <f t="shared" si="461"/>
        <v>2.6661645019035872E-5</v>
      </c>
      <c r="W386" s="5">
        <f t="shared" si="462"/>
        <v>5.1061864517000295E-2</v>
      </c>
      <c r="X386" s="5">
        <f t="shared" si="463"/>
        <v>7.4715466094077325E-3</v>
      </c>
      <c r="Y386" s="5">
        <f t="shared" si="464"/>
        <v>5.4663112348714185E-4</v>
      </c>
      <c r="Z386" s="5">
        <f t="shared" si="465"/>
        <v>1.6896461488062986E-4</v>
      </c>
      <c r="AA386" s="5">
        <f t="shared" si="466"/>
        <v>1.6591153162957739E-4</v>
      </c>
      <c r="AB386" s="5">
        <f t="shared" si="467"/>
        <v>8.145680782665438E-5</v>
      </c>
      <c r="AC386" s="5">
        <f t="shared" si="468"/>
        <v>2.3942065247833961E-7</v>
      </c>
      <c r="AD386" s="5">
        <f t="shared" si="469"/>
        <v>1.2534802265939846E-2</v>
      </c>
      <c r="AE386" s="5">
        <f t="shared" si="470"/>
        <v>1.8341351271749661E-3</v>
      </c>
      <c r="AF386" s="5">
        <f t="shared" si="471"/>
        <v>1.3418846158738733E-4</v>
      </c>
      <c r="AG386" s="5">
        <f t="shared" si="472"/>
        <v>6.5449715077879339E-6</v>
      </c>
      <c r="AH386" s="5">
        <f t="shared" si="473"/>
        <v>6.1808700453982961E-6</v>
      </c>
      <c r="AI386" s="5">
        <f t="shared" si="474"/>
        <v>6.0691856502610713E-6</v>
      </c>
      <c r="AJ386" s="5">
        <f t="shared" si="475"/>
        <v>2.9797596605965569E-6</v>
      </c>
      <c r="AK386" s="5">
        <f t="shared" si="476"/>
        <v>9.7530576550376486E-7</v>
      </c>
      <c r="AL386" s="5">
        <f t="shared" si="477"/>
        <v>1.3759930877117788E-9</v>
      </c>
      <c r="AM386" s="5">
        <f t="shared" si="478"/>
        <v>2.4616612704207001E-3</v>
      </c>
      <c r="AN386" s="5">
        <f t="shared" si="479"/>
        <v>3.6019869412325572E-4</v>
      </c>
      <c r="AO386" s="5">
        <f t="shared" si="480"/>
        <v>2.6352752266749833E-5</v>
      </c>
      <c r="AP386" s="5">
        <f t="shared" si="481"/>
        <v>1.2853416061063415E-6</v>
      </c>
      <c r="AQ386" s="5">
        <f t="shared" si="482"/>
        <v>4.7018894677441637E-8</v>
      </c>
      <c r="AR386" s="5">
        <f t="shared" si="483"/>
        <v>1.8088120779651648E-7</v>
      </c>
      <c r="AS386" s="5">
        <f t="shared" si="484"/>
        <v>1.7761279928184712E-7</v>
      </c>
      <c r="AT386" s="5">
        <f t="shared" si="485"/>
        <v>8.7201724416341635E-8</v>
      </c>
      <c r="AU386" s="5">
        <f t="shared" si="486"/>
        <v>2.8542014884549945E-8</v>
      </c>
      <c r="AV386" s="5">
        <f t="shared" si="487"/>
        <v>7.0065697019393345E-9</v>
      </c>
      <c r="AW386" s="5">
        <f t="shared" si="488"/>
        <v>5.4917202034012153E-12</v>
      </c>
      <c r="AX386" s="5">
        <f t="shared" si="489"/>
        <v>4.0286343585139479E-4</v>
      </c>
      <c r="AY386" s="5">
        <f t="shared" si="490"/>
        <v>5.8948355424579124E-5</v>
      </c>
      <c r="AZ386" s="5">
        <f t="shared" si="491"/>
        <v>4.3127624624443518E-6</v>
      </c>
      <c r="BA386" s="5">
        <f t="shared" si="492"/>
        <v>2.1035271663930249E-7</v>
      </c>
      <c r="BB386" s="5">
        <f t="shared" si="493"/>
        <v>7.6948821867972769E-9</v>
      </c>
      <c r="BC386" s="5">
        <f t="shared" si="494"/>
        <v>2.2518829445961917E-10</v>
      </c>
      <c r="BD386" s="5">
        <f t="shared" si="495"/>
        <v>4.4111928004760061E-9</v>
      </c>
      <c r="BE386" s="5">
        <f t="shared" si="496"/>
        <v>4.3314853489139665E-9</v>
      </c>
      <c r="BF386" s="5">
        <f t="shared" si="497"/>
        <v>2.1266090801825517E-9</v>
      </c>
      <c r="BG386" s="5">
        <f t="shared" si="498"/>
        <v>6.9606086836528992E-10</v>
      </c>
      <c r="BH386" s="5">
        <f t="shared" si="499"/>
        <v>1.7087087266686938E-10</v>
      </c>
      <c r="BI386" s="5">
        <f t="shared" si="500"/>
        <v>3.3556668909725419E-11</v>
      </c>
      <c r="BJ386" s="8">
        <f t="shared" si="501"/>
        <v>0.57348774968033156</v>
      </c>
      <c r="BK386" s="8">
        <f t="shared" si="502"/>
        <v>0.37184801453873412</v>
      </c>
      <c r="BL386" s="8">
        <f t="shared" si="503"/>
        <v>5.4479802922481883E-2</v>
      </c>
      <c r="BM386" s="8">
        <f t="shared" si="504"/>
        <v>0.1052643220487553</v>
      </c>
      <c r="BN386" s="8">
        <f t="shared" si="505"/>
        <v>0.89466126135774005</v>
      </c>
    </row>
    <row r="387" spans="1:66" x14ac:dyDescent="0.25">
      <c r="A387" t="s">
        <v>16</v>
      </c>
      <c r="B387" t="s">
        <v>436</v>
      </c>
      <c r="C387" t="s">
        <v>212</v>
      </c>
      <c r="D387" t="s">
        <v>500</v>
      </c>
      <c r="E387">
        <f>VLOOKUP(A387,home!$A$2:$E$405,3,FALSE)</f>
        <v>1.8472</v>
      </c>
      <c r="F387">
        <f>VLOOKUP(B387,home!$B$2:$E$405,3,FALSE)</f>
        <v>0.54139999999999999</v>
      </c>
      <c r="G387">
        <f>VLOOKUP(C387,away!$B$2:$E$405,4,FALSE)</f>
        <v>1.4075</v>
      </c>
      <c r="H387">
        <f>VLOOKUP(A387,away!$A$2:$E$405,3,FALSE)</f>
        <v>1.3056000000000001</v>
      </c>
      <c r="I387">
        <f>VLOOKUP(C387,away!$B$2:$E$405,3,FALSE)</f>
        <v>0.91910000000000003</v>
      </c>
      <c r="J387">
        <f>VLOOKUP(B387,home!$B$2:$E$405,4,FALSE)</f>
        <v>0.76590000000000003</v>
      </c>
      <c r="K387" s="3">
        <f t="shared" si="450"/>
        <v>1.4076042675999998</v>
      </c>
      <c r="L387" s="3">
        <f t="shared" si="451"/>
        <v>0.91906235366400013</v>
      </c>
      <c r="M387" s="5">
        <f t="shared" si="452"/>
        <v>9.7620611811754021E-2</v>
      </c>
      <c r="N387" s="5">
        <f t="shared" si="453"/>
        <v>0.13741118979194789</v>
      </c>
      <c r="O387" s="5">
        <f t="shared" si="454"/>
        <v>8.971942925783033E-2</v>
      </c>
      <c r="P387" s="5">
        <f t="shared" si="455"/>
        <v>0.12628945150995821</v>
      </c>
      <c r="Q387" s="5">
        <f t="shared" si="456"/>
        <v>9.6710288583569712E-2</v>
      </c>
      <c r="R387" s="5">
        <f t="shared" si="457"/>
        <v>4.122887491154615E-2</v>
      </c>
      <c r="S387" s="5">
        <f t="shared" si="458"/>
        <v>4.0844410997549596E-2</v>
      </c>
      <c r="T387" s="5">
        <f t="shared" si="459"/>
        <v>8.8882785449140259E-2</v>
      </c>
      <c r="U387" s="5">
        <f t="shared" si="460"/>
        <v>5.8033940273838909E-2</v>
      </c>
      <c r="V387" s="5">
        <f t="shared" si="461"/>
        <v>5.8710486630000952E-3</v>
      </c>
      <c r="W387" s="5">
        <f t="shared" si="462"/>
        <v>4.5376604977020098E-2</v>
      </c>
      <c r="X387" s="5">
        <f t="shared" si="463"/>
        <v>4.1703929371461668E-2</v>
      </c>
      <c r="Y387" s="5">
        <f t="shared" si="464"/>
        <v>1.9164255742586393E-2</v>
      </c>
      <c r="Z387" s="5">
        <f t="shared" si="465"/>
        <v>1.2630635605041419E-2</v>
      </c>
      <c r="AA387" s="5">
        <f t="shared" si="466"/>
        <v>1.7778936580156803E-2</v>
      </c>
      <c r="AB387" s="5">
        <f t="shared" si="467"/>
        <v>1.2512853501809236E-2</v>
      </c>
      <c r="AC387" s="5">
        <f t="shared" si="468"/>
        <v>4.7470220535260029E-4</v>
      </c>
      <c r="AD387" s="5">
        <f t="shared" si="469"/>
        <v>1.5968075703713225E-2</v>
      </c>
      <c r="AE387" s="5">
        <f t="shared" si="470"/>
        <v>1.4675657239739608E-2</v>
      </c>
      <c r="AF387" s="5">
        <f t="shared" si="471"/>
        <v>6.7439220421606043E-3</v>
      </c>
      <c r="AG387" s="5">
        <f t="shared" si="472"/>
        <v>2.0660282883315523E-3</v>
      </c>
      <c r="AH387" s="5">
        <f t="shared" si="473"/>
        <v>2.9020854218604212E-3</v>
      </c>
      <c r="AI387" s="5">
        <f t="shared" si="474"/>
        <v>4.0849878247504736E-3</v>
      </c>
      <c r="AJ387" s="5">
        <f t="shared" si="475"/>
        <v>2.875023147606405E-3</v>
      </c>
      <c r="AK387" s="5">
        <f t="shared" si="476"/>
        <v>1.3489649506731867E-3</v>
      </c>
      <c r="AL387" s="5">
        <f t="shared" si="477"/>
        <v>2.4564435740333749E-5</v>
      </c>
      <c r="AM387" s="5">
        <f t="shared" si="478"/>
        <v>4.4953463011813159E-3</v>
      </c>
      <c r="AN387" s="5">
        <f t="shared" si="479"/>
        <v>4.1315035520984571E-3</v>
      </c>
      <c r="AO387" s="5">
        <f t="shared" si="480"/>
        <v>1.8985546893813925E-3</v>
      </c>
      <c r="AP387" s="5">
        <f t="shared" si="481"/>
        <v>5.8163004712756246E-4</v>
      </c>
      <c r="AQ387" s="5">
        <f t="shared" si="482"/>
        <v>1.3363857001869018E-4</v>
      </c>
      <c r="AR387" s="5">
        <f t="shared" si="483"/>
        <v>5.3343949166980451E-4</v>
      </c>
      <c r="AS387" s="5">
        <f t="shared" si="484"/>
        <v>7.5087170498079126E-4</v>
      </c>
      <c r="AT387" s="5">
        <f t="shared" si="485"/>
        <v>5.2846510817552517E-4</v>
      </c>
      <c r="AU387" s="5">
        <f t="shared" si="486"/>
        <v>2.4795658051518824E-4</v>
      </c>
      <c r="AV387" s="5">
        <f t="shared" si="487"/>
        <v>8.7256185228170509E-5</v>
      </c>
      <c r="AW387" s="5">
        <f t="shared" si="488"/>
        <v>8.827339780912165E-7</v>
      </c>
      <c r="AX387" s="5">
        <f t="shared" si="489"/>
        <v>1.0546114396471175E-3</v>
      </c>
      <c r="AY387" s="5">
        <f t="shared" si="490"/>
        <v>9.692536719230594E-4</v>
      </c>
      <c r="AZ387" s="5">
        <f t="shared" si="491"/>
        <v>4.4540228050754077E-4</v>
      </c>
      <c r="BA387" s="5">
        <f t="shared" si="492"/>
        <v>1.3645082275019123E-4</v>
      </c>
      <c r="BB387" s="5">
        <f t="shared" si="493"/>
        <v>3.1351703579045006E-5</v>
      </c>
      <c r="BC387" s="5">
        <f t="shared" si="494"/>
        <v>5.7628340965466345E-6</v>
      </c>
      <c r="BD387" s="5">
        <f t="shared" si="495"/>
        <v>8.1710692458563012E-5</v>
      </c>
      <c r="BE387" s="5">
        <f t="shared" si="496"/>
        <v>1.150163194132244E-4</v>
      </c>
      <c r="BF387" s="5">
        <f t="shared" si="497"/>
        <v>8.0948731024849715E-5</v>
      </c>
      <c r="BG387" s="5">
        <f t="shared" si="498"/>
        <v>3.7981259749127664E-5</v>
      </c>
      <c r="BH387" s="5">
        <f t="shared" si="499"/>
        <v>1.3365645827924051E-5</v>
      </c>
      <c r="BI387" s="5">
        <f t="shared" si="500"/>
        <v>3.7627080213232017E-6</v>
      </c>
      <c r="BJ387" s="8">
        <f t="shared" si="501"/>
        <v>0.48258624310198206</v>
      </c>
      <c r="BK387" s="8">
        <f t="shared" si="502"/>
        <v>0.27209404329527792</v>
      </c>
      <c r="BL387" s="8">
        <f t="shared" si="503"/>
        <v>0.23296587029713642</v>
      </c>
      <c r="BM387" s="8">
        <f t="shared" si="504"/>
        <v>0.41032857549488644</v>
      </c>
      <c r="BN387" s="8">
        <f t="shared" si="505"/>
        <v>0.58897984586660623</v>
      </c>
    </row>
    <row r="388" spans="1:66" x14ac:dyDescent="0.25">
      <c r="A388" t="s">
        <v>16</v>
      </c>
      <c r="B388" t="s">
        <v>215</v>
      </c>
      <c r="C388" t="s">
        <v>435</v>
      </c>
      <c r="D388" t="s">
        <v>500</v>
      </c>
      <c r="E388">
        <f>VLOOKUP(A388,home!$A$2:$E$405,3,FALSE)</f>
        <v>1.8472</v>
      </c>
      <c r="F388">
        <f>VLOOKUP(B388,home!$B$2:$E$405,3,FALSE)</f>
        <v>1.0827</v>
      </c>
      <c r="G388">
        <f>VLOOKUP(C388,away!$B$2:$E$405,4,FALSE)</f>
        <v>0.86619999999999997</v>
      </c>
      <c r="H388">
        <f>VLOOKUP(A388,away!$A$2:$E$405,3,FALSE)</f>
        <v>1.3056000000000001</v>
      </c>
      <c r="I388">
        <f>VLOOKUP(C388,away!$B$2:$E$405,3,FALSE)</f>
        <v>1.2255</v>
      </c>
      <c r="J388">
        <f>VLOOKUP(B388,home!$B$2:$E$405,4,FALSE)</f>
        <v>1.7233000000000001</v>
      </c>
      <c r="K388" s="3">
        <f t="shared" si="450"/>
        <v>1.7323683317279999</v>
      </c>
      <c r="L388" s="3">
        <f t="shared" si="451"/>
        <v>2.7573020582400005</v>
      </c>
      <c r="M388" s="5">
        <f t="shared" si="452"/>
        <v>1.1224342855942124E-2</v>
      </c>
      <c r="N388" s="5">
        <f t="shared" si="453"/>
        <v>1.9444696108091554E-2</v>
      </c>
      <c r="O388" s="5">
        <f t="shared" si="454"/>
        <v>3.0948903659080661E-2</v>
      </c>
      <c r="P388" s="5">
        <f t="shared" si="455"/>
        <v>5.3614900600692156E-2</v>
      </c>
      <c r="Q388" s="5">
        <f t="shared" si="456"/>
        <v>1.6842687878866253E-2</v>
      </c>
      <c r="R388" s="5">
        <f t="shared" si="457"/>
        <v>4.2667737879727302E-2</v>
      </c>
      <c r="S388" s="5">
        <f t="shared" si="458"/>
        <v>6.4025074859957662E-2</v>
      </c>
      <c r="T388" s="5">
        <f t="shared" si="459"/>
        <v>4.6440377954691817E-2</v>
      </c>
      <c r="U388" s="5">
        <f t="shared" si="460"/>
        <v>7.3916237889310774E-2</v>
      </c>
      <c r="V388" s="5">
        <f t="shared" si="461"/>
        <v>3.3980687913217601E-2</v>
      </c>
      <c r="W388" s="5">
        <f t="shared" si="462"/>
        <v>9.7259130341756459E-3</v>
      </c>
      <c r="X388" s="5">
        <f t="shared" si="463"/>
        <v>2.6817280027395755E-2</v>
      </c>
      <c r="Y388" s="5">
        <f t="shared" si="464"/>
        <v>3.697167070796839E-2</v>
      </c>
      <c r="Z388" s="5">
        <f t="shared" si="465"/>
        <v>3.9215947158738981E-2</v>
      </c>
      <c r="AA388" s="5">
        <f t="shared" si="466"/>
        <v>6.7936464956518047E-2</v>
      </c>
      <c r="AB388" s="5">
        <f t="shared" si="467"/>
        <v>5.8845490230110459E-2</v>
      </c>
      <c r="AC388" s="5">
        <f t="shared" si="468"/>
        <v>1.0144642921377194E-2</v>
      </c>
      <c r="AD388" s="5">
        <f t="shared" si="469"/>
        <v>4.2122159343866176E-3</v>
      </c>
      <c r="AE388" s="5">
        <f t="shared" si="470"/>
        <v>1.1614351665635547E-2</v>
      </c>
      <c r="AF388" s="5">
        <f t="shared" si="471"/>
        <v>1.601213787639004E-2</v>
      </c>
      <c r="AG388" s="5">
        <f t="shared" si="472"/>
        <v>1.4716766907797644E-2</v>
      </c>
      <c r="AH388" s="5">
        <f t="shared" si="473"/>
        <v>2.7032552954155523E-2</v>
      </c>
      <c r="AI388" s="5">
        <f t="shared" si="474"/>
        <v>4.6830338663539223E-2</v>
      </c>
      <c r="AJ388" s="5">
        <f t="shared" si="475"/>
        <v>4.0563697832406355E-2</v>
      </c>
      <c r="AK388" s="5">
        <f t="shared" si="476"/>
        <v>2.3423755180881502E-2</v>
      </c>
      <c r="AL388" s="5">
        <f t="shared" si="477"/>
        <v>1.9383015249617498E-3</v>
      </c>
      <c r="AM388" s="5">
        <f t="shared" si="478"/>
        <v>1.4594218982262889E-3</v>
      </c>
      <c r="AN388" s="5">
        <f t="shared" si="479"/>
        <v>4.0240670038198742E-3</v>
      </c>
      <c r="AO388" s="5">
        <f t="shared" si="480"/>
        <v>5.5477841160641072E-3</v>
      </c>
      <c r="AP388" s="5">
        <f t="shared" si="481"/>
        <v>5.0989721872982483E-3</v>
      </c>
      <c r="AQ388" s="5">
        <f t="shared" si="482"/>
        <v>3.514851626736495E-3</v>
      </c>
      <c r="AR388" s="5">
        <f t="shared" si="483"/>
        <v>1.4907382779994963E-2</v>
      </c>
      <c r="AS388" s="5">
        <f t="shared" si="484"/>
        <v>2.5825077837010588E-2</v>
      </c>
      <c r="AT388" s="5">
        <f t="shared" si="485"/>
        <v>2.2369273504623893E-2</v>
      </c>
      <c r="AU388" s="5">
        <f t="shared" si="486"/>
        <v>1.2917273674390885E-2</v>
      </c>
      <c r="AV388" s="5">
        <f t="shared" si="487"/>
        <v>5.5943689614446363E-3</v>
      </c>
      <c r="AW388" s="5">
        <f t="shared" si="488"/>
        <v>2.5718368680358988E-4</v>
      </c>
      <c r="AX388" s="5">
        <f t="shared" si="489"/>
        <v>4.2137604651959801E-4</v>
      </c>
      <c r="AY388" s="5">
        <f t="shared" si="490"/>
        <v>1.1618610403615216E-3</v>
      </c>
      <c r="AZ388" s="5">
        <f t="shared" si="491"/>
        <v>1.6018009189888462E-3</v>
      </c>
      <c r="BA388" s="5">
        <f t="shared" si="492"/>
        <v>1.4722163236062236E-3</v>
      </c>
      <c r="BB388" s="5">
        <f t="shared" si="493"/>
        <v>1.0148362748134917E-3</v>
      </c>
      <c r="BC388" s="5">
        <f t="shared" si="494"/>
        <v>5.5964202986397095E-4</v>
      </c>
      <c r="BD388" s="5">
        <f t="shared" si="495"/>
        <v>6.8506928703752773E-3</v>
      </c>
      <c r="BE388" s="5">
        <f t="shared" si="496"/>
        <v>1.1867923379032922E-2</v>
      </c>
      <c r="BF388" s="5">
        <f t="shared" si="497"/>
        <v>1.0279807312605497E-2</v>
      </c>
      <c r="BG388" s="5">
        <f t="shared" si="498"/>
        <v>5.9361375482078951E-3</v>
      </c>
      <c r="BH388" s="5">
        <f t="shared" si="499"/>
        <v>2.570894175324212E-3</v>
      </c>
      <c r="BI388" s="5">
        <f t="shared" si="500"/>
        <v>8.9074713071112758E-4</v>
      </c>
      <c r="BJ388" s="8">
        <f t="shared" si="501"/>
        <v>0.22867492756169791</v>
      </c>
      <c r="BK388" s="8">
        <f t="shared" si="502"/>
        <v>0.17608981171651003</v>
      </c>
      <c r="BL388" s="8">
        <f t="shared" si="503"/>
        <v>0.53217475841945183</v>
      </c>
      <c r="BM388" s="8">
        <f t="shared" si="504"/>
        <v>0.80050749852044079</v>
      </c>
      <c r="BN388" s="8">
        <f t="shared" si="505"/>
        <v>0.17474326898240006</v>
      </c>
    </row>
    <row r="389" spans="1:66" x14ac:dyDescent="0.25">
      <c r="A389" t="s">
        <v>16</v>
      </c>
      <c r="B389" t="s">
        <v>461</v>
      </c>
      <c r="C389" t="s">
        <v>52</v>
      </c>
      <c r="D389" t="s">
        <v>500</v>
      </c>
      <c r="E389">
        <f>VLOOKUP(A389,home!$A$2:$E$405,3,FALSE)</f>
        <v>1.8472</v>
      </c>
      <c r="F389">
        <f>VLOOKUP(B389,home!$B$2:$E$405,3,FALSE)</f>
        <v>0.86619999999999997</v>
      </c>
      <c r="G389">
        <f>VLOOKUP(C389,away!$B$2:$E$405,4,FALSE)</f>
        <v>1.2181</v>
      </c>
      <c r="H389">
        <f>VLOOKUP(A389,away!$A$2:$E$405,3,FALSE)</f>
        <v>1.3056000000000001</v>
      </c>
      <c r="I389">
        <f>VLOOKUP(C389,away!$B$2:$E$405,3,FALSE)</f>
        <v>1.1489</v>
      </c>
      <c r="J389">
        <f>VLOOKUP(B389,home!$B$2:$E$405,4,FALSE)</f>
        <v>1.5319</v>
      </c>
      <c r="K389" s="3">
        <f t="shared" si="450"/>
        <v>1.9490143759839997</v>
      </c>
      <c r="L389" s="3">
        <f t="shared" si="451"/>
        <v>2.2978558824960005</v>
      </c>
      <c r="M389" s="5">
        <f t="shared" si="452"/>
        <v>1.4308947208151391E-2</v>
      </c>
      <c r="N389" s="5">
        <f t="shared" si="453"/>
        <v>2.7888343813883179E-2</v>
      </c>
      <c r="O389" s="5">
        <f t="shared" si="454"/>
        <v>3.2879898514575394E-2</v>
      </c>
      <c r="P389" s="5">
        <f t="shared" si="455"/>
        <v>6.4083394885802406E-2</v>
      </c>
      <c r="Q389" s="5">
        <f t="shared" si="456"/>
        <v>2.7177391507821388E-2</v>
      </c>
      <c r="R389" s="5">
        <f t="shared" si="457"/>
        <v>3.7776634108794296E-2</v>
      </c>
      <c r="S389" s="5">
        <f t="shared" si="458"/>
        <v>7.1750238510738057E-2</v>
      </c>
      <c r="T389" s="5">
        <f t="shared" si="459"/>
        <v>6.244972894714422E-2</v>
      </c>
      <c r="U389" s="5">
        <f t="shared" si="460"/>
        <v>7.3627202954327592E-2</v>
      </c>
      <c r="V389" s="5">
        <f t="shared" si="461"/>
        <v>3.5704147596506669E-2</v>
      </c>
      <c r="W389" s="5">
        <f t="shared" si="462"/>
        <v>1.7656375583496448E-2</v>
      </c>
      <c r="X389" s="5">
        <f t="shared" si="463"/>
        <v>4.0571806498096059E-2</v>
      </c>
      <c r="Y389" s="5">
        <f t="shared" si="464"/>
        <v>4.6614082112569753E-2</v>
      </c>
      <c r="Z389" s="5">
        <f t="shared" si="465"/>
        <v>2.8935086969264012E-2</v>
      </c>
      <c r="AA389" s="5">
        <f t="shared" si="466"/>
        <v>5.6394900473442859E-2</v>
      </c>
      <c r="AB389" s="5">
        <f t="shared" si="467"/>
        <v>5.4957235877463512E-2</v>
      </c>
      <c r="AC389" s="5">
        <f t="shared" si="468"/>
        <v>9.9939348970083559E-3</v>
      </c>
      <c r="AD389" s="5">
        <f t="shared" si="469"/>
        <v>8.6031324600018676E-3</v>
      </c>
      <c r="AE389" s="5">
        <f t="shared" si="470"/>
        <v>1.9768758531107579E-2</v>
      </c>
      <c r="AF389" s="5">
        <f t="shared" si="471"/>
        <v>2.2712879040174275E-2</v>
      </c>
      <c r="AG389" s="5">
        <f t="shared" si="472"/>
        <v>1.7396974236961526E-2</v>
      </c>
      <c r="AH389" s="5">
        <f t="shared" si="473"/>
        <v>1.6622164950714176E-2</v>
      </c>
      <c r="AI389" s="5">
        <f t="shared" si="474"/>
        <v>3.2396838448919295E-2</v>
      </c>
      <c r="AJ389" s="5">
        <f t="shared" si="475"/>
        <v>3.157095193668745E-2</v>
      </c>
      <c r="AK389" s="5">
        <f t="shared" si="476"/>
        <v>2.0510746396034576E-2</v>
      </c>
      <c r="AL389" s="5">
        <f t="shared" si="477"/>
        <v>1.7903351438829668E-3</v>
      </c>
      <c r="AM389" s="5">
        <f t="shared" si="478"/>
        <v>3.3535257686076484E-3</v>
      </c>
      <c r="AN389" s="5">
        <f t="shared" si="479"/>
        <v>7.7059189144970059E-3</v>
      </c>
      <c r="AO389" s="5">
        <f t="shared" si="480"/>
        <v>8.8535455538570704E-3</v>
      </c>
      <c r="AP389" s="5">
        <f t="shared" si="481"/>
        <v>6.7813905772922609E-3</v>
      </c>
      <c r="AQ389" s="5">
        <f t="shared" si="482"/>
        <v>3.8956645573834936E-3</v>
      </c>
      <c r="AR389" s="5">
        <f t="shared" si="483"/>
        <v>7.6390679023634776E-3</v>
      </c>
      <c r="AS389" s="5">
        <f t="shared" si="484"/>
        <v>1.4888653160824354E-2</v>
      </c>
      <c r="AT389" s="5">
        <f t="shared" si="485"/>
        <v>1.4509099524743144E-2</v>
      </c>
      <c r="AU389" s="5">
        <f t="shared" si="486"/>
        <v>9.4261478521023342E-3</v>
      </c>
      <c r="AV389" s="5">
        <f t="shared" si="487"/>
        <v>4.5929244184745397E-3</v>
      </c>
      <c r="AW389" s="5">
        <f t="shared" si="488"/>
        <v>2.2272535796115812E-4</v>
      </c>
      <c r="AX389" s="5">
        <f t="shared" si="489"/>
        <v>1.0893449888748491E-3</v>
      </c>
      <c r="AY389" s="5">
        <f t="shared" si="490"/>
        <v>2.5031577907536121E-3</v>
      </c>
      <c r="AZ389" s="5">
        <f t="shared" si="491"/>
        <v>2.8759479271494408E-3</v>
      </c>
      <c r="BA389" s="5">
        <f t="shared" si="492"/>
        <v>2.2028379540508405E-3</v>
      </c>
      <c r="BB389" s="5">
        <f t="shared" si="493"/>
        <v>1.265451037725295E-3</v>
      </c>
      <c r="BC389" s="5">
        <f t="shared" si="494"/>
        <v>5.815648222095471E-4</v>
      </c>
      <c r="BD389" s="5">
        <f t="shared" si="495"/>
        <v>2.9255795193720503E-3</v>
      </c>
      <c r="BE389" s="5">
        <f t="shared" si="496"/>
        <v>5.7019965413404854E-3</v>
      </c>
      <c r="BF389" s="5">
        <f t="shared" si="497"/>
        <v>5.5566366154418271E-3</v>
      </c>
      <c r="BG389" s="5">
        <f t="shared" si="498"/>
        <v>3.6099882152050649E-3</v>
      </c>
      <c r="BH389" s="5">
        <f t="shared" si="499"/>
        <v>1.758979732141874E-3</v>
      </c>
      <c r="BI389" s="5">
        <f t="shared" si="500"/>
        <v>6.8565535700179983E-4</v>
      </c>
      <c r="BJ389" s="8">
        <f t="shared" si="501"/>
        <v>0.33194782262365741</v>
      </c>
      <c r="BK389" s="8">
        <f t="shared" si="502"/>
        <v>0.20013415603284346</v>
      </c>
      <c r="BL389" s="8">
        <f t="shared" si="503"/>
        <v>0.42803130249997007</v>
      </c>
      <c r="BM389" s="8">
        <f t="shared" si="504"/>
        <v>0.78265332565391432</v>
      </c>
      <c r="BN389" s="8">
        <f t="shared" si="505"/>
        <v>0.20411461003902803</v>
      </c>
    </row>
    <row r="390" spans="1:66" x14ac:dyDescent="0.25">
      <c r="A390" t="s">
        <v>56</v>
      </c>
      <c r="B390" t="s">
        <v>278</v>
      </c>
      <c r="C390" t="s">
        <v>301</v>
      </c>
      <c r="D390" t="s">
        <v>500</v>
      </c>
      <c r="E390">
        <f>VLOOKUP(A390,home!$A$2:$E$405,3,FALSE)</f>
        <v>1.5570999999999999</v>
      </c>
      <c r="F390">
        <f>VLOOKUP(B390,home!$B$2:$E$405,3,FALSE)</f>
        <v>2.7829999999999999</v>
      </c>
      <c r="G390">
        <f>VLOOKUP(C390,away!$B$2:$E$405,4,FALSE)</f>
        <v>1.4984999999999999</v>
      </c>
      <c r="H390">
        <f>VLOOKUP(A390,away!$A$2:$E$405,3,FALSE)</f>
        <v>1.4857</v>
      </c>
      <c r="I390">
        <f>VLOOKUP(C390,away!$B$2:$E$405,3,FALSE)</f>
        <v>1.1217999999999999</v>
      </c>
      <c r="J390">
        <f>VLOOKUP(B390,home!$B$2:$E$405,4,FALSE)</f>
        <v>0.44869999999999999</v>
      </c>
      <c r="K390" s="3">
        <f t="shared" si="450"/>
        <v>6.4936138360499989</v>
      </c>
      <c r="L390" s="3">
        <f t="shared" si="451"/>
        <v>0.74782956126199995</v>
      </c>
      <c r="M390" s="5">
        <f t="shared" si="452"/>
        <v>7.162771411056779E-4</v>
      </c>
      <c r="N390" s="5">
        <f t="shared" si="453"/>
        <v>4.6512271539301672E-3</v>
      </c>
      <c r="O390" s="5">
        <f t="shared" si="454"/>
        <v>5.3565322017505861E-4</v>
      </c>
      <c r="P390" s="5">
        <f t="shared" si="455"/>
        <v>3.4783251618534967E-3</v>
      </c>
      <c r="Q390" s="5">
        <f t="shared" si="456"/>
        <v>1.5101636500686201E-2</v>
      </c>
      <c r="R390" s="5">
        <f t="shared" si="457"/>
        <v>2.002886563160458E-4</v>
      </c>
      <c r="S390" s="5">
        <f t="shared" si="458"/>
        <v>4.2227879535939785E-3</v>
      </c>
      <c r="T390" s="5">
        <f t="shared" si="459"/>
        <v>1.1293450198646365E-2</v>
      </c>
      <c r="U390" s="5">
        <f t="shared" si="460"/>
        <v>1.3005971898577379E-3</v>
      </c>
      <c r="V390" s="5">
        <f t="shared" si="461"/>
        <v>2.278483308458628E-3</v>
      </c>
      <c r="W390" s="5">
        <f t="shared" si="462"/>
        <v>3.2688065242617859E-2</v>
      </c>
      <c r="X390" s="5">
        <f t="shared" si="463"/>
        <v>2.4445101488890543E-2</v>
      </c>
      <c r="Y390" s="5">
        <f t="shared" si="464"/>
        <v>9.1403847607210396E-3</v>
      </c>
      <c r="Z390" s="5">
        <f t="shared" si="465"/>
        <v>4.9927259326194672E-5</v>
      </c>
      <c r="AA390" s="5">
        <f t="shared" si="466"/>
        <v>3.2420834195663405E-4</v>
      </c>
      <c r="AB390" s="5">
        <f t="shared" si="467"/>
        <v>1.0526418875462145E-3</v>
      </c>
      <c r="AC390" s="5">
        <f t="shared" si="468"/>
        <v>6.9153625809217066E-4</v>
      </c>
      <c r="AD390" s="5">
        <f t="shared" si="469"/>
        <v>5.3065918183292114E-2</v>
      </c>
      <c r="AE390" s="5">
        <f t="shared" si="470"/>
        <v>3.9684262312976518E-2</v>
      </c>
      <c r="AF390" s="5">
        <f t="shared" si="471"/>
        <v>1.4838532237259677E-2</v>
      </c>
      <c r="AG390" s="5">
        <f t="shared" si="472"/>
        <v>3.6988976842539816E-3</v>
      </c>
      <c r="AH390" s="5">
        <f t="shared" si="473"/>
        <v>9.3342701092305628E-6</v>
      </c>
      <c r="AI390" s="5">
        <f t="shared" si="474"/>
        <v>6.0613145530727515E-5</v>
      </c>
      <c r="AJ390" s="5">
        <f t="shared" si="475"/>
        <v>1.9679918023242225E-4</v>
      </c>
      <c r="AK390" s="5">
        <f t="shared" si="476"/>
        <v>4.2597929322685143E-4</v>
      </c>
      <c r="AL390" s="5">
        <f t="shared" si="477"/>
        <v>1.3432722217788194E-4</v>
      </c>
      <c r="AM390" s="5">
        <f t="shared" si="478"/>
        <v>6.8917916107544566E-2</v>
      </c>
      <c r="AN390" s="5">
        <f t="shared" si="479"/>
        <v>5.1538854965796362E-2</v>
      </c>
      <c r="AO390" s="5">
        <f t="shared" si="480"/>
        <v>1.9271139648508673E-2</v>
      </c>
      <c r="AP390" s="5">
        <f t="shared" si="481"/>
        <v>4.8038426361209901E-3</v>
      </c>
      <c r="AQ390" s="5">
        <f t="shared" si="482"/>
        <v>8.9811388273551226E-4</v>
      </c>
      <c r="AR390" s="5">
        <f t="shared" si="483"/>
        <v>1.396088624097379E-6</v>
      </c>
      <c r="AS390" s="5">
        <f t="shared" si="484"/>
        <v>9.0656604057907448E-6</v>
      </c>
      <c r="AT390" s="5">
        <f t="shared" si="485"/>
        <v>2.9434448921986729E-5</v>
      </c>
      <c r="AU390" s="5">
        <f t="shared" si="486"/>
        <v>6.3711981592106656E-5</v>
      </c>
      <c r="AV390" s="5">
        <f t="shared" si="487"/>
        <v>1.0343025129716667E-4</v>
      </c>
      <c r="AW390" s="5">
        <f t="shared" si="488"/>
        <v>1.81196840196197E-5</v>
      </c>
      <c r="AX390" s="5">
        <f t="shared" si="489"/>
        <v>7.4587722264614062E-2</v>
      </c>
      <c r="AY390" s="5">
        <f t="shared" si="490"/>
        <v>5.5778903616678234E-2</v>
      </c>
      <c r="AZ390" s="5">
        <f t="shared" si="491"/>
        <v>2.0856556509667935E-2</v>
      </c>
      <c r="BA390" s="5">
        <f t="shared" si="492"/>
        <v>5.1990498346870268E-3</v>
      </c>
      <c r="BB390" s="5">
        <f t="shared" si="493"/>
        <v>9.7200078921331806E-4</v>
      </c>
      <c r="BC390" s="5">
        <f t="shared" si="494"/>
        <v>1.4537818474874272E-4</v>
      </c>
      <c r="BD390" s="5">
        <f t="shared" si="495"/>
        <v>1.7400605720693526E-7</v>
      </c>
      <c r="BE390" s="5">
        <f t="shared" si="496"/>
        <v>1.1299281406354625E-6</v>
      </c>
      <c r="BF390" s="5">
        <f t="shared" si="497"/>
        <v>3.6686585038863455E-6</v>
      </c>
      <c r="BG390" s="5">
        <f t="shared" si="498"/>
        <v>7.940950540192952E-6</v>
      </c>
      <c r="BH390" s="5">
        <f t="shared" si="499"/>
        <v>1.2891366574796419E-5</v>
      </c>
      <c r="BI390" s="5">
        <f t="shared" si="500"/>
        <v>1.67423112711381E-5</v>
      </c>
      <c r="BJ390" s="8">
        <f t="shared" si="501"/>
        <v>0.51157695420358984</v>
      </c>
      <c r="BK390" s="8">
        <f t="shared" si="502"/>
        <v>6.7300640661960065E-2</v>
      </c>
      <c r="BL390" s="8">
        <f t="shared" si="503"/>
        <v>4.3557008368799279E-3</v>
      </c>
      <c r="BM390" s="8">
        <f t="shared" si="504"/>
        <v>0.50283903119503093</v>
      </c>
      <c r="BN390" s="8">
        <f t="shared" si="505"/>
        <v>2.468340783406665E-2</v>
      </c>
    </row>
    <row r="391" spans="1:66" x14ac:dyDescent="0.25">
      <c r="A391" t="s">
        <v>56</v>
      </c>
      <c r="B391" t="s">
        <v>61</v>
      </c>
      <c r="C391" t="s">
        <v>64</v>
      </c>
      <c r="D391" t="s">
        <v>500</v>
      </c>
      <c r="E391">
        <f>VLOOKUP(A391,home!$A$2:$E$405,3,FALSE)</f>
        <v>1.5570999999999999</v>
      </c>
      <c r="F391">
        <f>VLOOKUP(B391,home!$B$2:$E$405,3,FALSE)</f>
        <v>1.2844</v>
      </c>
      <c r="G391">
        <f>VLOOKUP(C391,away!$B$2:$E$405,4,FALSE)</f>
        <v>0.64219999999999999</v>
      </c>
      <c r="H391">
        <f>VLOOKUP(A391,away!$A$2:$E$405,3,FALSE)</f>
        <v>1.4857</v>
      </c>
      <c r="I391">
        <f>VLOOKUP(C391,away!$B$2:$E$405,3,FALSE)</f>
        <v>0.67310000000000003</v>
      </c>
      <c r="J391">
        <f>VLOOKUP(B391,home!$B$2:$E$405,4,FALSE)</f>
        <v>0.89739999999999998</v>
      </c>
      <c r="K391" s="3">
        <f t="shared" si="450"/>
        <v>1.2843609799279998</v>
      </c>
      <c r="L391" s="3">
        <f t="shared" si="451"/>
        <v>0.89742213885800015</v>
      </c>
      <c r="M391" s="5">
        <f t="shared" si="452"/>
        <v>0.11284014376528621</v>
      </c>
      <c r="N391" s="5">
        <f t="shared" si="453"/>
        <v>0.14492747762159938</v>
      </c>
      <c r="O391" s="5">
        <f t="shared" si="454"/>
        <v>0.10126524316688737</v>
      </c>
      <c r="P391" s="5">
        <f t="shared" si="455"/>
        <v>0.13006112694647065</v>
      </c>
      <c r="Q391" s="5">
        <f t="shared" si="456"/>
        <v>9.306959858828534E-2</v>
      </c>
      <c r="R391" s="5">
        <f t="shared" si="457"/>
        <v>4.5438835557401767E-2</v>
      </c>
      <c r="S391" s="5">
        <f t="shared" si="458"/>
        <v>3.7477568217592766E-2</v>
      </c>
      <c r="T391" s="5">
        <f t="shared" si="459"/>
        <v>8.3522718227754533E-2</v>
      </c>
      <c r="U391" s="5">
        <f t="shared" si="460"/>
        <v>5.8359867363291781E-2</v>
      </c>
      <c r="V391" s="5">
        <f t="shared" si="461"/>
        <v>4.799685441864575E-3</v>
      </c>
      <c r="W391" s="5">
        <f t="shared" si="462"/>
        <v>3.9844986948118583E-2</v>
      </c>
      <c r="X391" s="5">
        <f t="shared" si="463"/>
        <v>3.5757773409749678E-2</v>
      </c>
      <c r="Y391" s="5">
        <f t="shared" si="464"/>
        <v>1.6044908747088638E-2</v>
      </c>
      <c r="Z391" s="5">
        <f t="shared" si="465"/>
        <v>1.3592605664380152E-2</v>
      </c>
      <c r="AA391" s="5">
        <f t="shared" si="466"/>
        <v>1.7457812330878175E-2</v>
      </c>
      <c r="AB391" s="5">
        <f t="shared" si="467"/>
        <v>1.1211066476342907E-2</v>
      </c>
      <c r="AC391" s="5">
        <f t="shared" si="468"/>
        <v>3.4576153304534277E-4</v>
      </c>
      <c r="AD391" s="5">
        <f t="shared" si="469"/>
        <v>1.2793836620475993E-2</v>
      </c>
      <c r="AE391" s="5">
        <f t="shared" si="470"/>
        <v>1.1481472224147374E-2</v>
      </c>
      <c r="AF391" s="5">
        <f t="shared" si="471"/>
        <v>5.1518636803165275E-3</v>
      </c>
      <c r="AG391" s="5">
        <f t="shared" si="472"/>
        <v>1.5411321743648359E-3</v>
      </c>
      <c r="AH391" s="5">
        <f t="shared" si="473"/>
        <v>3.0495763119953502E-3</v>
      </c>
      <c r="AI391" s="5">
        <f t="shared" si="474"/>
        <v>3.9167568204395639E-3</v>
      </c>
      <c r="AJ391" s="5">
        <f t="shared" si="475"/>
        <v>2.5152648140197181E-3</v>
      </c>
      <c r="AK391" s="5">
        <f t="shared" si="476"/>
        <v>1.0768359937709279E-3</v>
      </c>
      <c r="AL391" s="5">
        <f t="shared" si="477"/>
        <v>1.5941183037184708E-5</v>
      </c>
      <c r="AM391" s="5">
        <f t="shared" si="478"/>
        <v>3.2863809077826518E-3</v>
      </c>
      <c r="AN391" s="5">
        <f t="shared" si="479"/>
        <v>2.9492709833644033E-3</v>
      </c>
      <c r="AO391" s="5">
        <f t="shared" si="480"/>
        <v>1.3233705369813599E-3</v>
      </c>
      <c r="AP391" s="5">
        <f t="shared" si="481"/>
        <v>3.958740059331575E-4</v>
      </c>
      <c r="AQ391" s="5">
        <f t="shared" si="482"/>
        <v>8.8816524280704691E-5</v>
      </c>
      <c r="AR391" s="5">
        <f t="shared" si="483"/>
        <v>5.4735145930431199E-4</v>
      </c>
      <c r="AS391" s="5">
        <f t="shared" si="484"/>
        <v>7.0299685663710696E-4</v>
      </c>
      <c r="AT391" s="5">
        <f t="shared" si="485"/>
        <v>4.5145086583836921E-4</v>
      </c>
      <c r="AU391" s="5">
        <f t="shared" si="486"/>
        <v>1.932752921458373E-4</v>
      </c>
      <c r="AV391" s="5">
        <f t="shared" si="487"/>
        <v>6.2058810904074542E-5</v>
      </c>
      <c r="AW391" s="5">
        <f t="shared" si="488"/>
        <v>5.1038973303607518E-7</v>
      </c>
      <c r="AX391" s="5">
        <f t="shared" si="489"/>
        <v>7.0348323385606589E-4</v>
      </c>
      <c r="AY391" s="5">
        <f t="shared" si="490"/>
        <v>6.3132142837785327E-4</v>
      </c>
      <c r="AZ391" s="5">
        <f t="shared" si="491"/>
        <v>2.8328091328087043E-4</v>
      </c>
      <c r="BA391" s="5">
        <f t="shared" si="492"/>
        <v>8.4740854364722149E-5</v>
      </c>
      <c r="BB391" s="5">
        <f t="shared" si="493"/>
        <v>1.901207969316081E-5</v>
      </c>
      <c r="BC391" s="5">
        <f t="shared" si="494"/>
        <v>3.4123722444750256E-6</v>
      </c>
      <c r="BD391" s="5">
        <f t="shared" si="495"/>
        <v>8.186755288598719E-5</v>
      </c>
      <c r="BE391" s="5">
        <f t="shared" si="496"/>
        <v>1.0514749044895386E-4</v>
      </c>
      <c r="BF391" s="5">
        <f t="shared" si="497"/>
        <v>6.7523666934994194E-5</v>
      </c>
      <c r="BG391" s="5">
        <f t="shared" si="498"/>
        <v>2.8908254344320346E-5</v>
      </c>
      <c r="BH391" s="5">
        <f t="shared" si="499"/>
        <v>9.2821584694197885E-6</v>
      </c>
      <c r="BI391" s="5">
        <f t="shared" si="500"/>
        <v>2.3843284295261941E-6</v>
      </c>
      <c r="BJ391" s="8">
        <f t="shared" si="501"/>
        <v>0.45390473208206028</v>
      </c>
      <c r="BK391" s="8">
        <f t="shared" si="502"/>
        <v>0.28617154851567461</v>
      </c>
      <c r="BL391" s="8">
        <f t="shared" si="503"/>
        <v>0.2465435055713705</v>
      </c>
      <c r="BM391" s="8">
        <f t="shared" si="504"/>
        <v>0.37197915514890995</v>
      </c>
      <c r="BN391" s="8">
        <f t="shared" si="505"/>
        <v>0.62760242564593072</v>
      </c>
    </row>
    <row r="392" spans="1:66" x14ac:dyDescent="0.25">
      <c r="A392" t="s">
        <v>67</v>
      </c>
      <c r="B392" t="s">
        <v>77</v>
      </c>
      <c r="C392" t="s">
        <v>81</v>
      </c>
      <c r="D392" t="s">
        <v>500</v>
      </c>
      <c r="E392">
        <f>VLOOKUP(A392,home!$A$2:$E$405,3,FALSE)</f>
        <v>1.5417000000000001</v>
      </c>
      <c r="F392">
        <f>VLOOKUP(B392,home!$B$2:$E$405,3,FALSE)</f>
        <v>1.0378000000000001</v>
      </c>
      <c r="G392">
        <f>VLOOKUP(C392,away!$B$2:$E$405,4,FALSE)</f>
        <v>0.51890000000000003</v>
      </c>
      <c r="H392">
        <f>VLOOKUP(A392,away!$A$2:$E$405,3,FALSE)</f>
        <v>1.2666999999999999</v>
      </c>
      <c r="I392">
        <f>VLOOKUP(C392,away!$B$2:$E$405,3,FALSE)</f>
        <v>0.78949999999999998</v>
      </c>
      <c r="J392">
        <f>VLOOKUP(B392,home!$B$2:$E$405,4,FALSE)</f>
        <v>0.63160000000000005</v>
      </c>
      <c r="K392" s="3">
        <f t="shared" si="450"/>
        <v>0.83022768131400015</v>
      </c>
      <c r="L392" s="3">
        <f t="shared" si="451"/>
        <v>0.63163767494</v>
      </c>
      <c r="M392" s="5">
        <f t="shared" si="452"/>
        <v>0.23180347513050137</v>
      </c>
      <c r="N392" s="5">
        <f t="shared" si="453"/>
        <v>0.19244966167812363</v>
      </c>
      <c r="O392" s="5">
        <f t="shared" si="454"/>
        <v>0.14641580807444199</v>
      </c>
      <c r="P392" s="5">
        <f t="shared" si="455"/>
        <v>0.12155845684535964</v>
      </c>
      <c r="Q392" s="5">
        <f t="shared" si="456"/>
        <v>7.9888518192346186E-2</v>
      </c>
      <c r="R392" s="5">
        <f t="shared" si="457"/>
        <v>4.6240870293300901E-2</v>
      </c>
      <c r="S392" s="5">
        <f t="shared" si="458"/>
        <v>1.593640736221304E-2</v>
      </c>
      <c r="T392" s="5">
        <f t="shared" si="459"/>
        <v>5.0460597885415438E-2</v>
      </c>
      <c r="U392" s="5">
        <f t="shared" si="460"/>
        <v>3.8390450525548639E-2</v>
      </c>
      <c r="V392" s="5">
        <f t="shared" si="461"/>
        <v>9.2856679349658054E-4</v>
      </c>
      <c r="W392" s="5">
        <f t="shared" si="462"/>
        <v>2.2108553074147632E-2</v>
      </c>
      <c r="X392" s="5">
        <f t="shared" si="463"/>
        <v>1.39645950600422E-2</v>
      </c>
      <c r="Y392" s="5">
        <f t="shared" si="464"/>
        <v>4.4102821776018323E-3</v>
      </c>
      <c r="Z392" s="5">
        <f t="shared" si="465"/>
        <v>9.735825266420901E-3</v>
      </c>
      <c r="AA392" s="5">
        <f t="shared" si="466"/>
        <v>8.0829516366188823E-3</v>
      </c>
      <c r="AB392" s="5">
        <f t="shared" si="467"/>
        <v>3.3553450977216481E-3</v>
      </c>
      <c r="AC392" s="5">
        <f t="shared" si="468"/>
        <v>3.0433955539207636E-5</v>
      </c>
      <c r="AD392" s="5">
        <f t="shared" si="469"/>
        <v>4.5887831889892738E-3</v>
      </c>
      <c r="AE392" s="5">
        <f t="shared" si="470"/>
        <v>2.8984483442969435E-3</v>
      </c>
      <c r="AF392" s="5">
        <f t="shared" si="471"/>
        <v>9.1538458656270682E-4</v>
      </c>
      <c r="AG392" s="5">
        <f t="shared" si="472"/>
        <v>1.9273046397746046E-4</v>
      </c>
      <c r="AH392" s="5">
        <f t="shared" si="473"/>
        <v>1.5373785087260509E-3</v>
      </c>
      <c r="AI392" s="5">
        <f t="shared" si="474"/>
        <v>1.2763741946016046E-3</v>
      </c>
      <c r="AJ392" s="5">
        <f t="shared" si="475"/>
        <v>5.298405940365572E-4</v>
      </c>
      <c r="AK392" s="5">
        <f t="shared" si="476"/>
        <v>1.4662944261766781E-4</v>
      </c>
      <c r="AL392" s="5">
        <f t="shared" si="477"/>
        <v>6.3838640364879972E-7</v>
      </c>
      <c r="AM392" s="5">
        <f t="shared" si="478"/>
        <v>7.6194696540944596E-4</v>
      </c>
      <c r="AN392" s="5">
        <f t="shared" si="479"/>
        <v>4.8127440965881106E-4</v>
      </c>
      <c r="AO392" s="5">
        <f t="shared" si="480"/>
        <v>1.5199552456250621E-4</v>
      </c>
      <c r="AP392" s="5">
        <f t="shared" si="481"/>
        <v>3.2002033245315697E-5</v>
      </c>
      <c r="AQ392" s="5">
        <f t="shared" si="482"/>
        <v>5.0534224681059473E-6</v>
      </c>
      <c r="AR392" s="5">
        <f t="shared" si="483"/>
        <v>1.9421323735088953E-4</v>
      </c>
      <c r="AS392" s="5">
        <f t="shared" si="484"/>
        <v>1.612412057263146E-4</v>
      </c>
      <c r="AT392" s="5">
        <f t="shared" si="485"/>
        <v>6.6933456181215908E-5</v>
      </c>
      <c r="AU392" s="5">
        <f t="shared" si="486"/>
        <v>1.8523336042554377E-5</v>
      </c>
      <c r="AV392" s="5">
        <f t="shared" si="487"/>
        <v>3.8446465832024905E-6</v>
      </c>
      <c r="AW392" s="5">
        <f t="shared" si="488"/>
        <v>9.2992166047024993E-9</v>
      </c>
      <c r="AX392" s="5">
        <f t="shared" si="489"/>
        <v>1.0543157706268709E-4</v>
      </c>
      <c r="AY392" s="5">
        <f t="shared" si="490"/>
        <v>6.6594556201133104E-5</v>
      </c>
      <c r="AZ392" s="5">
        <f t="shared" si="491"/>
        <v>2.1031815321272433E-5</v>
      </c>
      <c r="BA392" s="5">
        <f t="shared" si="492"/>
        <v>4.4281623097653305E-6</v>
      </c>
      <c r="BB392" s="5">
        <f t="shared" si="493"/>
        <v>6.9924853639927831E-7</v>
      </c>
      <c r="BC392" s="5">
        <f t="shared" si="494"/>
        <v>8.8334343947287663E-8</v>
      </c>
      <c r="BD392" s="5">
        <f t="shared" si="495"/>
        <v>2.0445399613814358E-5</v>
      </c>
      <c r="BE392" s="5">
        <f t="shared" si="496"/>
        <v>1.6974336714915248E-5</v>
      </c>
      <c r="BF392" s="5">
        <f t="shared" si="497"/>
        <v>7.0462821063335928E-6</v>
      </c>
      <c r="BG392" s="5">
        <f t="shared" si="498"/>
        <v>1.9500061516752228E-6</v>
      </c>
      <c r="BH392" s="5">
        <f t="shared" si="499"/>
        <v>4.047372714633391E-7</v>
      </c>
      <c r="BI392" s="5">
        <f t="shared" si="500"/>
        <v>6.7204817285672644E-8</v>
      </c>
      <c r="BJ392" s="8">
        <f t="shared" si="501"/>
        <v>0.37350810070062263</v>
      </c>
      <c r="BK392" s="8">
        <f t="shared" si="502"/>
        <v>0.37032457302971455</v>
      </c>
      <c r="BL392" s="8">
        <f t="shared" si="503"/>
        <v>0.24646729221617358</v>
      </c>
      <c r="BM392" s="8">
        <f t="shared" si="504"/>
        <v>0.18161241574187353</v>
      </c>
      <c r="BN392" s="8">
        <f t="shared" si="505"/>
        <v>0.8183567902140737</v>
      </c>
    </row>
    <row r="393" spans="1:66" x14ac:dyDescent="0.25">
      <c r="A393" t="s">
        <v>19</v>
      </c>
      <c r="B393" t="s">
        <v>231</v>
      </c>
      <c r="C393" t="s">
        <v>225</v>
      </c>
      <c r="D393" t="s">
        <v>500</v>
      </c>
      <c r="E393">
        <f>VLOOKUP(A393,home!$A$2:$E$405,3,FALSE)</f>
        <v>1.5713999999999999</v>
      </c>
      <c r="F393">
        <f>VLOOKUP(B393,home!$B$2:$E$405,3,FALSE)</f>
        <v>0.84850000000000003</v>
      </c>
      <c r="G393">
        <f>VLOOKUP(C393,away!$B$2:$E$405,4,FALSE)</f>
        <v>1.0606</v>
      </c>
      <c r="H393">
        <f>VLOOKUP(A393,away!$A$2:$E$405,3,FALSE)</f>
        <v>1.2062999999999999</v>
      </c>
      <c r="I393">
        <f>VLOOKUP(C393,away!$B$2:$E$405,3,FALSE)</f>
        <v>0.55269999999999997</v>
      </c>
      <c r="J393">
        <f>VLOOKUP(B393,home!$B$2:$E$405,4,FALSE)</f>
        <v>0.55269999999999997</v>
      </c>
      <c r="K393" s="3">
        <f t="shared" si="450"/>
        <v>1.4141328737400001</v>
      </c>
      <c r="L393" s="3">
        <f t="shared" si="451"/>
        <v>0.36849725492699997</v>
      </c>
      <c r="M393" s="5">
        <f t="shared" si="452"/>
        <v>0.16819519001574829</v>
      </c>
      <c r="N393" s="5">
        <f t="shared" si="453"/>
        <v>0.2378503474062155</v>
      </c>
      <c r="O393" s="5">
        <f t="shared" si="454"/>
        <v>6.1979465812728389E-2</v>
      </c>
      <c r="P393" s="5">
        <f t="shared" si="455"/>
        <v>8.7647200102623696E-2</v>
      </c>
      <c r="Q393" s="5">
        <f t="shared" si="456"/>
        <v>0.16817599764880448</v>
      </c>
      <c r="R393" s="5">
        <f t="shared" si="457"/>
        <v>1.1419631506916127E-2</v>
      </c>
      <c r="S393" s="5">
        <f t="shared" si="458"/>
        <v>1.1418328438985209E-2</v>
      </c>
      <c r="T393" s="5">
        <f t="shared" si="459"/>
        <v>6.1972393478194041E-2</v>
      </c>
      <c r="U393" s="5">
        <f t="shared" si="460"/>
        <v>1.614887631992715E-2</v>
      </c>
      <c r="V393" s="5">
        <f t="shared" si="461"/>
        <v>6.611263955589743E-4</v>
      </c>
      <c r="W393" s="5">
        <f t="shared" si="462"/>
        <v>7.9274402283065148E-2</v>
      </c>
      <c r="X393" s="5">
        <f t="shared" si="463"/>
        <v>2.9212399627288201E-2</v>
      </c>
      <c r="Y393" s="5">
        <f t="shared" si="464"/>
        <v>5.3823445362431097E-3</v>
      </c>
      <c r="Z393" s="5">
        <f t="shared" si="465"/>
        <v>1.4027009541921578E-3</v>
      </c>
      <c r="AA393" s="5">
        <f t="shared" si="466"/>
        <v>1.9836055313495961E-3</v>
      </c>
      <c r="AB393" s="5">
        <f t="shared" si="467"/>
        <v>1.4025408952069824E-3</v>
      </c>
      <c r="AC393" s="5">
        <f t="shared" si="468"/>
        <v>2.153222896834113E-5</v>
      </c>
      <c r="AD393" s="5">
        <f t="shared" si="469"/>
        <v>2.8026134578642944E-2</v>
      </c>
      <c r="AE393" s="5">
        <f t="shared" si="470"/>
        <v>1.0327553658444597E-2</v>
      </c>
      <c r="AF393" s="5">
        <f t="shared" si="471"/>
        <v>1.902837586624065E-3</v>
      </c>
      <c r="AG393" s="5">
        <f t="shared" si="472"/>
        <v>2.3373014241429517E-4</v>
      </c>
      <c r="AH393" s="5">
        <f t="shared" si="473"/>
        <v>1.292228627758234E-4</v>
      </c>
      <c r="AI393" s="5">
        <f t="shared" si="474"/>
        <v>1.8273829829008482E-4</v>
      </c>
      <c r="AJ393" s="5">
        <f t="shared" si="475"/>
        <v>1.2920811745165752E-4</v>
      </c>
      <c r="AK393" s="5">
        <f t="shared" si="476"/>
        <v>6.0905815480815979E-5</v>
      </c>
      <c r="AL393" s="5">
        <f t="shared" si="477"/>
        <v>4.488212964632346E-7</v>
      </c>
      <c r="AM393" s="5">
        <f t="shared" si="478"/>
        <v>7.926535646304066E-3</v>
      </c>
      <c r="AN393" s="5">
        <f t="shared" si="479"/>
        <v>2.9209066267440616E-3</v>
      </c>
      <c r="AO393" s="5">
        <f t="shared" si="480"/>
        <v>5.3817303692663501E-4</v>
      </c>
      <c r="AP393" s="5">
        <f t="shared" si="481"/>
        <v>6.6105095594397339E-5</v>
      </c>
      <c r="AQ393" s="5">
        <f t="shared" si="482"/>
        <v>6.0898865658055836E-6</v>
      </c>
      <c r="AR393" s="5">
        <f t="shared" si="483"/>
        <v>9.5236540413398673E-6</v>
      </c>
      <c r="AS393" s="5">
        <f t="shared" si="484"/>
        <v>1.3467712257985513E-5</v>
      </c>
      <c r="AT393" s="5">
        <f t="shared" si="485"/>
        <v>9.5225673190442404E-6</v>
      </c>
      <c r="AU393" s="5">
        <f t="shared" si="486"/>
        <v>4.4887251627542146E-6</v>
      </c>
      <c r="AV393" s="5">
        <f t="shared" si="487"/>
        <v>1.5869134534586675E-6</v>
      </c>
      <c r="AW393" s="5">
        <f t="shared" si="488"/>
        <v>6.49673915859122E-9</v>
      </c>
      <c r="AX393" s="5">
        <f t="shared" si="489"/>
        <v>1.8681957720517531E-3</v>
      </c>
      <c r="AY393" s="5">
        <f t="shared" si="490"/>
        <v>6.884250136672983E-4</v>
      </c>
      <c r="AZ393" s="5">
        <f t="shared" si="491"/>
        <v>1.2684136387974094E-4</v>
      </c>
      <c r="BA393" s="5">
        <f t="shared" si="492"/>
        <v>1.5580231466960423E-5</v>
      </c>
      <c r="BB393" s="5">
        <f t="shared" si="493"/>
        <v>1.4353181316755451E-6</v>
      </c>
      <c r="BC393" s="5">
        <f t="shared" si="494"/>
        <v>1.0578215829387775E-7</v>
      </c>
      <c r="BD393" s="5">
        <f t="shared" si="495"/>
        <v>5.8490672851802825E-7</v>
      </c>
      <c r="BE393" s="5">
        <f t="shared" si="496"/>
        <v>8.2713583286906136E-7</v>
      </c>
      <c r="BF393" s="5">
        <f t="shared" si="497"/>
        <v>5.8483998615422722E-7</v>
      </c>
      <c r="BG393" s="5">
        <f t="shared" si="498"/>
        <v>2.7568048343277978E-7</v>
      </c>
      <c r="BH393" s="5">
        <f t="shared" si="499"/>
        <v>9.7462208567707385E-8</v>
      </c>
      <c r="BI393" s="5">
        <f t="shared" si="500"/>
        <v>2.7564902616579854E-8</v>
      </c>
      <c r="BJ393" s="8">
        <f t="shared" si="501"/>
        <v>0.63651653471942693</v>
      </c>
      <c r="BK393" s="8">
        <f t="shared" si="502"/>
        <v>0.26863225101684823</v>
      </c>
      <c r="BL393" s="8">
        <f t="shared" si="503"/>
        <v>9.3477182322503391E-2</v>
      </c>
      <c r="BM393" s="8">
        <f t="shared" si="504"/>
        <v>0.26407241800300629</v>
      </c>
      <c r="BN393" s="8">
        <f t="shared" si="505"/>
        <v>0.73526783249303662</v>
      </c>
    </row>
    <row r="394" spans="1:66" s="10" customFormat="1" x14ac:dyDescent="0.25">
      <c r="A394" t="s">
        <v>19</v>
      </c>
      <c r="B394" t="s">
        <v>144</v>
      </c>
      <c r="C394" t="s">
        <v>223</v>
      </c>
      <c r="D394" t="s">
        <v>500</v>
      </c>
      <c r="E394">
        <f>VLOOKUP(A394,home!$A$2:$E$405,3,FALSE)</f>
        <v>1.5713999999999999</v>
      </c>
      <c r="F394">
        <f>VLOOKUP(B394,home!$B$2:$E$405,3,FALSE)</f>
        <v>0.9546</v>
      </c>
      <c r="G394">
        <f>VLOOKUP(C394,away!$B$2:$E$405,4,FALSE)</f>
        <v>0.63639999999999997</v>
      </c>
      <c r="H394">
        <f>VLOOKUP(A394,away!$A$2:$E$405,3,FALSE)</f>
        <v>1.2062999999999999</v>
      </c>
      <c r="I394">
        <f>VLOOKUP(C394,away!$B$2:$E$405,3,FALSE)</f>
        <v>0.82899999999999996</v>
      </c>
      <c r="J394">
        <f>VLOOKUP(B394,home!$B$2:$E$405,4,FALSE)</f>
        <v>1.0362</v>
      </c>
      <c r="K394" s="3">
        <f t="shared" si="450"/>
        <v>0.95463719121599988</v>
      </c>
      <c r="L394" s="3">
        <f t="shared" si="451"/>
        <v>1.03622352174</v>
      </c>
      <c r="M394" s="5">
        <f t="shared" si="452"/>
        <v>0.13657782054110984</v>
      </c>
      <c r="N394" s="5">
        <f t="shared" si="453"/>
        <v>0.13038226698376801</v>
      </c>
      <c r="O394" s="5">
        <f t="shared" si="454"/>
        <v>0.14152515019268255</v>
      </c>
      <c r="P394" s="5">
        <f t="shared" si="455"/>
        <v>0.135105171866365</v>
      </c>
      <c r="Q394" s="5">
        <f t="shared" si="456"/>
        <v>6.2233880568879435E-2</v>
      </c>
      <c r="R394" s="5">
        <f t="shared" si="457"/>
        <v>7.3325844773721963E-2</v>
      </c>
      <c r="S394" s="5">
        <f t="shared" si="458"/>
        <v>3.3412100501973081E-2</v>
      </c>
      <c r="T394" s="5">
        <f t="shared" si="459"/>
        <v>6.4488210894630804E-2</v>
      </c>
      <c r="U394" s="5">
        <f t="shared" si="460"/>
        <v>6.9999578498326345E-2</v>
      </c>
      <c r="V394" s="5">
        <f t="shared" si="461"/>
        <v>3.6724261042375052E-3</v>
      </c>
      <c r="W394" s="5">
        <f t="shared" si="462"/>
        <v>1.9803592314915686E-2</v>
      </c>
      <c r="X394" s="5">
        <f t="shared" si="463"/>
        <v>2.0520948171665131E-2</v>
      </c>
      <c r="Y394" s="5">
        <f t="shared" si="464"/>
        <v>1.0632144591943426E-2</v>
      </c>
      <c r="Z394" s="5">
        <f t="shared" si="465"/>
        <v>2.532732170199559E-2</v>
      </c>
      <c r="AA394" s="5">
        <f t="shared" si="466"/>
        <v>2.4178403250617108E-2</v>
      </c>
      <c r="AB394" s="5">
        <f t="shared" si="467"/>
        <v>1.1540801483628457E-2</v>
      </c>
      <c r="AC394" s="5">
        <f t="shared" si="468"/>
        <v>2.270517634258687E-4</v>
      </c>
      <c r="AD394" s="5">
        <f t="shared" si="469"/>
        <v>4.7263114358744671E-3</v>
      </c>
      <c r="AE394" s="5">
        <f t="shared" si="470"/>
        <v>4.8975150809218767E-3</v>
      </c>
      <c r="AF394" s="5">
        <f t="shared" si="471"/>
        <v>2.5374601624638137E-3</v>
      </c>
      <c r="AG394" s="5">
        <f t="shared" si="472"/>
        <v>8.7645863527440208E-4</v>
      </c>
      <c r="AH394" s="5">
        <f t="shared" si="473"/>
        <v>6.561191622570948E-3</v>
      </c>
      <c r="AI394" s="5">
        <f t="shared" si="474"/>
        <v>6.2635575416010785E-3</v>
      </c>
      <c r="AJ394" s="5">
        <f t="shared" si="475"/>
        <v>2.9897124892669233E-3</v>
      </c>
      <c r="AK394" s="5">
        <f t="shared" si="476"/>
        <v>9.5136357776572371E-4</v>
      </c>
      <c r="AL394" s="5">
        <f t="shared" si="477"/>
        <v>8.9841432228682651E-6</v>
      </c>
      <c r="AM394" s="5">
        <f t="shared" si="478"/>
        <v>9.0238253479105245E-4</v>
      </c>
      <c r="AN394" s="5">
        <f t="shared" si="479"/>
        <v>9.3507000815785241E-4</v>
      </c>
      <c r="AO394" s="5">
        <f t="shared" si="480"/>
        <v>4.8447076846339012E-4</v>
      </c>
      <c r="AP394" s="5">
        <f t="shared" si="481"/>
        <v>1.6734000195907278E-4</v>
      </c>
      <c r="AQ394" s="5">
        <f t="shared" si="482"/>
        <v>4.3350411539502207E-5</v>
      </c>
      <c r="AR394" s="5">
        <f t="shared" si="483"/>
        <v>1.3597722179902909E-3</v>
      </c>
      <c r="AS394" s="5">
        <f t="shared" si="484"/>
        <v>1.2980891308758016E-3</v>
      </c>
      <c r="AT394" s="5">
        <f t="shared" si="485"/>
        <v>6.1960208092364682E-4</v>
      </c>
      <c r="AU394" s="5">
        <f t="shared" si="486"/>
        <v>1.9716506340151298E-4</v>
      </c>
      <c r="AV394" s="5">
        <f t="shared" si="487"/>
        <v>4.7055275582886212E-5</v>
      </c>
      <c r="AW394" s="5">
        <f t="shared" si="488"/>
        <v>2.4686866135460034E-7</v>
      </c>
      <c r="AX394" s="5">
        <f t="shared" si="489"/>
        <v>1.4357465473588407E-4</v>
      </c>
      <c r="AY394" s="5">
        <f t="shared" si="490"/>
        <v>1.4877543436302235E-4</v>
      </c>
      <c r="AZ394" s="5">
        <f t="shared" si="491"/>
        <v>7.7082302272024608E-5</v>
      </c>
      <c r="BA394" s="5">
        <f t="shared" si="492"/>
        <v>2.6624831574714854E-5</v>
      </c>
      <c r="BB394" s="5">
        <f t="shared" si="493"/>
        <v>6.8973191850213415E-6</v>
      </c>
      <c r="BC394" s="5">
        <f t="shared" si="494"/>
        <v>1.4294328752935367E-6</v>
      </c>
      <c r="BD394" s="5">
        <f t="shared" si="495"/>
        <v>2.348379927483516E-4</v>
      </c>
      <c r="BE394" s="5">
        <f t="shared" si="496"/>
        <v>2.2418508178808971E-4</v>
      </c>
      <c r="BF394" s="5">
        <f t="shared" si="497"/>
        <v>1.0700770839535559E-4</v>
      </c>
      <c r="BG394" s="5">
        <f t="shared" si="498"/>
        <v>3.4051179393667676E-5</v>
      </c>
      <c r="BH394" s="5">
        <f t="shared" si="499"/>
        <v>8.1266305634907601E-6</v>
      </c>
      <c r="BI394" s="5">
        <f t="shared" si="500"/>
        <v>1.5515967550361838E-6</v>
      </c>
      <c r="BJ394" s="8">
        <f t="shared" si="501"/>
        <v>0.324035786540254</v>
      </c>
      <c r="BK394" s="8">
        <f t="shared" si="502"/>
        <v>0.30915233035469719</v>
      </c>
      <c r="BL394" s="8">
        <f t="shared" si="503"/>
        <v>0.34146704738859918</v>
      </c>
      <c r="BM394" s="8">
        <f t="shared" si="504"/>
        <v>0.32068382249331745</v>
      </c>
      <c r="BN394" s="8">
        <f t="shared" si="505"/>
        <v>0.67915013492652687</v>
      </c>
    </row>
    <row r="395" spans="1:66" x14ac:dyDescent="0.25">
      <c r="A395" t="s">
        <v>19</v>
      </c>
      <c r="B395" t="s">
        <v>314</v>
      </c>
      <c r="C395" t="s">
        <v>227</v>
      </c>
      <c r="D395" t="s">
        <v>500</v>
      </c>
      <c r="E395">
        <f>VLOOKUP(A395,home!$A$2:$E$405,3,FALSE)</f>
        <v>1.5713999999999999</v>
      </c>
      <c r="F395">
        <f>VLOOKUP(B395,home!$B$2:$E$405,3,FALSE)</f>
        <v>1.1136999999999999</v>
      </c>
      <c r="G395">
        <f>VLOOKUP(C395,away!$B$2:$E$405,4,FALSE)</f>
        <v>0.63639999999999997</v>
      </c>
      <c r="H395">
        <f>VLOOKUP(A395,away!$A$2:$E$405,3,FALSE)</f>
        <v>1.2062999999999999</v>
      </c>
      <c r="I395">
        <f>VLOOKUP(C395,away!$B$2:$E$405,3,FALSE)</f>
        <v>1.3815999999999999</v>
      </c>
      <c r="J395">
        <f>VLOOKUP(B395,home!$B$2:$E$405,4,FALSE)</f>
        <v>1.4507000000000001</v>
      </c>
      <c r="K395" s="3">
        <f t="shared" si="450"/>
        <v>1.1137433897519997</v>
      </c>
      <c r="L395" s="3">
        <f t="shared" si="451"/>
        <v>2.4177715528559998</v>
      </c>
      <c r="M395" s="5">
        <f t="shared" si="452"/>
        <v>2.9260554212534578E-2</v>
      </c>
      <c r="N395" s="5">
        <f t="shared" si="453"/>
        <v>3.2588748834690408E-2</v>
      </c>
      <c r="O395" s="5">
        <f t="shared" si="454"/>
        <v>7.074533559586689E-2</v>
      </c>
      <c r="P395" s="5">
        <f t="shared" si="455"/>
        <v>7.8792149875683587E-2</v>
      </c>
      <c r="Q395" s="5">
        <f t="shared" si="456"/>
        <v>1.8147751797462315E-2</v>
      </c>
      <c r="R395" s="5">
        <f t="shared" si="457"/>
        <v>8.5523029950468982E-2</v>
      </c>
      <c r="S395" s="5">
        <f t="shared" si="458"/>
        <v>5.3042423914280566E-2</v>
      </c>
      <c r="T395" s="5">
        <f t="shared" si="459"/>
        <v>4.3877118044195723E-2</v>
      </c>
      <c r="U395" s="5">
        <f t="shared" si="460"/>
        <v>9.5250709278897117E-2</v>
      </c>
      <c r="V395" s="5">
        <f t="shared" si="461"/>
        <v>1.5870158182798751E-2</v>
      </c>
      <c r="W395" s="5">
        <f t="shared" si="462"/>
        <v>6.7373128677612098E-3</v>
      </c>
      <c r="X395" s="5">
        <f t="shared" si="463"/>
        <v>1.6289283394363731E-2</v>
      </c>
      <c r="Y395" s="5">
        <f t="shared" si="464"/>
        <v>1.9691883003651128E-2</v>
      </c>
      <c r="Z395" s="5">
        <f t="shared" si="465"/>
        <v>6.8925049642765177E-2</v>
      </c>
      <c r="AA395" s="5">
        <f t="shared" si="466"/>
        <v>7.676481842795814E-2</v>
      </c>
      <c r="AB395" s="5">
        <f t="shared" si="467"/>
        <v>4.2748154544825445E-2</v>
      </c>
      <c r="AC395" s="5">
        <f t="shared" si="468"/>
        <v>2.6709248930472719E-3</v>
      </c>
      <c r="AD395" s="5">
        <f t="shared" si="469"/>
        <v>1.8759094177900333E-3</v>
      </c>
      <c r="AE395" s="5">
        <f t="shared" si="470"/>
        <v>4.5355204260674039E-3</v>
      </c>
      <c r="AF395" s="5">
        <f t="shared" si="471"/>
        <v>5.4829261317715476E-3</v>
      </c>
      <c r="AG395" s="5">
        <f t="shared" si="472"/>
        <v>4.4188209426026777E-3</v>
      </c>
      <c r="AH395" s="5">
        <f t="shared" si="473"/>
        <v>4.166125607636631E-2</v>
      </c>
      <c r="AI395" s="5">
        <f t="shared" si="474"/>
        <v>4.6399948563818301E-2</v>
      </c>
      <c r="AJ395" s="5">
        <f t="shared" si="475"/>
        <v>2.5838817998892719E-2</v>
      </c>
      <c r="AK395" s="5">
        <f t="shared" si="476"/>
        <v>9.5926042484239197E-3</v>
      </c>
      <c r="AL395" s="5">
        <f t="shared" si="477"/>
        <v>2.8768821390200941E-4</v>
      </c>
      <c r="AM395" s="5">
        <f t="shared" si="478"/>
        <v>4.1785634276743421E-4</v>
      </c>
      <c r="AN395" s="5">
        <f t="shared" si="479"/>
        <v>1.0102811787235484E-3</v>
      </c>
      <c r="AO395" s="5">
        <f t="shared" si="480"/>
        <v>1.221314547151812E-3</v>
      </c>
      <c r="AP395" s="5">
        <f t="shared" si="481"/>
        <v>9.8428652306428613E-4</v>
      </c>
      <c r="AQ395" s="5">
        <f t="shared" si="482"/>
        <v>5.9494498883109288E-4</v>
      </c>
      <c r="AR395" s="5">
        <f t="shared" si="483"/>
        <v>2.014547995953753E-2</v>
      </c>
      <c r="AS395" s="5">
        <f t="shared" si="484"/>
        <v>2.2436895138316305E-2</v>
      </c>
      <c r="AT395" s="5">
        <f t="shared" si="485"/>
        <v>1.2494471823429281E-2</v>
      </c>
      <c r="AU395" s="5">
        <f t="shared" si="486"/>
        <v>4.6385451339289929E-3</v>
      </c>
      <c r="AV395" s="5">
        <f t="shared" si="487"/>
        <v>1.2915372452449298E-3</v>
      </c>
      <c r="AW395" s="5">
        <f t="shared" si="488"/>
        <v>2.1518895277721888E-5</v>
      </c>
      <c r="AX395" s="5">
        <f t="shared" si="489"/>
        <v>7.7564123270529328E-5</v>
      </c>
      <c r="AY395" s="5">
        <f t="shared" si="490"/>
        <v>1.875323307657019E-4</v>
      </c>
      <c r="AZ395" s="5">
        <f t="shared" si="491"/>
        <v>2.2670516728304807E-4</v>
      </c>
      <c r="BA395" s="5">
        <f t="shared" si="492"/>
        <v>1.8270710144747143E-4</v>
      </c>
      <c r="BB395" s="5">
        <f t="shared" si="493"/>
        <v>1.1043600809611792E-4</v>
      </c>
      <c r="BC395" s="5">
        <f t="shared" si="494"/>
        <v>5.3401807757153759E-5</v>
      </c>
      <c r="BD395" s="5">
        <f t="shared" si="495"/>
        <v>8.1178613941334191E-3</v>
      </c>
      <c r="BE395" s="5">
        <f t="shared" si="496"/>
        <v>9.0412144666390474E-3</v>
      </c>
      <c r="BF395" s="5">
        <f t="shared" si="497"/>
        <v>5.0347964237746953E-3</v>
      </c>
      <c r="BG395" s="5">
        <f t="shared" si="498"/>
        <v>1.8691570785753587E-3</v>
      </c>
      <c r="BH395" s="5">
        <f t="shared" si="499"/>
        <v>5.2044033516786606E-4</v>
      </c>
      <c r="BI395" s="5">
        <f t="shared" si="500"/>
        <v>1.1592739661070514E-4</v>
      </c>
      <c r="BJ395" s="8">
        <f t="shared" si="501"/>
        <v>0.15871230497951436</v>
      </c>
      <c r="BK395" s="8">
        <f t="shared" si="502"/>
        <v>0.18011143162301246</v>
      </c>
      <c r="BL395" s="8">
        <f t="shared" si="503"/>
        <v>0.58023100108087589</v>
      </c>
      <c r="BM395" s="8">
        <f t="shared" si="504"/>
        <v>0.67275620362397337</v>
      </c>
      <c r="BN395" s="8">
        <f t="shared" si="505"/>
        <v>0.31505757026670678</v>
      </c>
    </row>
    <row r="396" spans="1:66" x14ac:dyDescent="0.25">
      <c r="A396" t="s">
        <v>19</v>
      </c>
      <c r="B396" t="s">
        <v>232</v>
      </c>
      <c r="C396" t="s">
        <v>146</v>
      </c>
      <c r="D396" t="s">
        <v>500</v>
      </c>
      <c r="E396">
        <f>VLOOKUP(A396,home!$A$2:$E$405,3,FALSE)</f>
        <v>1.5713999999999999</v>
      </c>
      <c r="F396">
        <f>VLOOKUP(B396,home!$B$2:$E$405,3,FALSE)</f>
        <v>1.0606</v>
      </c>
      <c r="G396">
        <f>VLOOKUP(C396,away!$B$2:$E$405,4,FALSE)</f>
        <v>1.2727999999999999</v>
      </c>
      <c r="H396">
        <f>VLOOKUP(A396,away!$A$2:$E$405,3,FALSE)</f>
        <v>1.2062999999999999</v>
      </c>
      <c r="I396">
        <f>VLOOKUP(C396,away!$B$2:$E$405,3,FALSE)</f>
        <v>0.82899999999999996</v>
      </c>
      <c r="J396">
        <f>VLOOKUP(B396,home!$B$2:$E$405,4,FALSE)</f>
        <v>0.55269999999999997</v>
      </c>
      <c r="K396" s="3">
        <f t="shared" si="450"/>
        <v>2.1212826419519999</v>
      </c>
      <c r="L396" s="3">
        <f t="shared" si="451"/>
        <v>0.55271254628999988</v>
      </c>
      <c r="M396" s="5">
        <f t="shared" si="452"/>
        <v>6.8976101583468882E-2</v>
      </c>
      <c r="N396" s="5">
        <f t="shared" si="453"/>
        <v>0.14631780699853039</v>
      </c>
      <c r="O396" s="5">
        <f t="shared" si="454"/>
        <v>3.8123956739356785E-2</v>
      </c>
      <c r="P396" s="5">
        <f t="shared" si="455"/>
        <v>8.0871687673726503E-2</v>
      </c>
      <c r="Q396" s="5">
        <f t="shared" si="456"/>
        <v>0.15519071209723273</v>
      </c>
      <c r="R396" s="5">
        <f t="shared" si="457"/>
        <v>1.0535794602029844E-2</v>
      </c>
      <c r="S396" s="5">
        <f t="shared" si="458"/>
        <v>2.3704695238837E-2</v>
      </c>
      <c r="T396" s="5">
        <f t="shared" si="459"/>
        <v>8.5775853643819802E-2</v>
      </c>
      <c r="U396" s="5">
        <f t="shared" si="460"/>
        <v>2.2349398208457483E-2</v>
      </c>
      <c r="V396" s="5">
        <f t="shared" si="461"/>
        <v>3.088088427645502E-3</v>
      </c>
      <c r="W396" s="5">
        <f t="shared" si="462"/>
        <v>0.10973445458801001</v>
      </c>
      <c r="X396" s="5">
        <f t="shared" si="463"/>
        <v>6.0651609811083376E-2</v>
      </c>
      <c r="Y396" s="5">
        <f t="shared" si="464"/>
        <v>1.6761452847635715E-2</v>
      </c>
      <c r="Z396" s="5">
        <f t="shared" si="465"/>
        <v>1.9410886205587839E-3</v>
      </c>
      <c r="AA396" s="5">
        <f t="shared" si="466"/>
        <v>4.1175975972818999E-3</v>
      </c>
      <c r="AB396" s="5">
        <f t="shared" si="467"/>
        <v>4.3672941548286793E-3</v>
      </c>
      <c r="AC396" s="5">
        <f t="shared" si="468"/>
        <v>2.2629116923850775E-4</v>
      </c>
      <c r="AD396" s="5">
        <f t="shared" si="469"/>
        <v>5.819444843540391E-2</v>
      </c>
      <c r="AE396" s="5">
        <f t="shared" si="470"/>
        <v>3.21648017746742E-2</v>
      </c>
      <c r="AF396" s="5">
        <f t="shared" si="471"/>
        <v>8.8889447448966402E-3</v>
      </c>
      <c r="AG396" s="5">
        <f t="shared" si="472"/>
        <v>1.6376770945943121E-3</v>
      </c>
      <c r="AH396" s="5">
        <f t="shared" si="473"/>
        <v>2.6821600851089717E-4</v>
      </c>
      <c r="AI396" s="5">
        <f t="shared" si="474"/>
        <v>5.6896196314781594E-4</v>
      </c>
      <c r="AJ396" s="5">
        <f t="shared" si="475"/>
        <v>6.0346456817819791E-4</v>
      </c>
      <c r="AK396" s="5">
        <f t="shared" si="476"/>
        <v>4.267063045031568E-4</v>
      </c>
      <c r="AL396" s="5">
        <f t="shared" si="477"/>
        <v>1.0612689521070282E-5</v>
      </c>
      <c r="AM396" s="5">
        <f t="shared" si="478"/>
        <v>2.4689374664798595E-2</v>
      </c>
      <c r="AN396" s="5">
        <f t="shared" si="479"/>
        <v>1.3646127137288643E-2</v>
      </c>
      <c r="AO396" s="5">
        <f t="shared" si="480"/>
        <v>3.7711928385239361E-3</v>
      </c>
      <c r="AP396" s="5">
        <f t="shared" si="481"/>
        <v>6.9479519877705916E-4</v>
      </c>
      <c r="AQ396" s="5">
        <f t="shared" si="482"/>
        <v>9.6005505866533721E-5</v>
      </c>
      <c r="AR396" s="5">
        <f t="shared" si="483"/>
        <v>2.9649270603959667E-5</v>
      </c>
      <c r="AS396" s="5">
        <f t="shared" si="484"/>
        <v>6.2894483078717326E-5</v>
      </c>
      <c r="AT396" s="5">
        <f t="shared" si="485"/>
        <v>6.6708487614713444E-5</v>
      </c>
      <c r="AU396" s="5">
        <f t="shared" si="486"/>
        <v>4.7169185615987196E-5</v>
      </c>
      <c r="AV396" s="5">
        <f t="shared" si="487"/>
        <v>2.5014793670551397E-5</v>
      </c>
      <c r="AW396" s="5">
        <f t="shared" si="488"/>
        <v>3.4563747145879471E-7</v>
      </c>
      <c r="AX396" s="5">
        <f t="shared" si="489"/>
        <v>8.728856986181123E-3</v>
      </c>
      <c r="AY396" s="5">
        <f t="shared" si="490"/>
        <v>4.8245487710334226E-3</v>
      </c>
      <c r="AZ396" s="5">
        <f t="shared" si="491"/>
        <v>1.3332943179690862E-3</v>
      </c>
      <c r="BA396" s="5">
        <f t="shared" si="492"/>
        <v>2.4564283247956084E-4</v>
      </c>
      <c r="BB396" s="5">
        <f t="shared" si="493"/>
        <v>3.3942468854416481E-5</v>
      </c>
      <c r="BC396" s="5">
        <f t="shared" si="494"/>
        <v>3.752085677578712E-6</v>
      </c>
      <c r="BD396" s="5">
        <f t="shared" si="495"/>
        <v>2.7312539751926301E-6</v>
      </c>
      <c r="BE396" s="5">
        <f t="shared" si="496"/>
        <v>5.7937616483385245E-6</v>
      </c>
      <c r="BF396" s="5">
        <f t="shared" si="497"/>
        <v>6.1451030081138613E-6</v>
      </c>
      <c r="BG396" s="5">
        <f t="shared" si="498"/>
        <v>4.3451667813729842E-6</v>
      </c>
      <c r="BH396" s="5">
        <f t="shared" si="499"/>
        <v>2.3043317174282381E-6</v>
      </c>
      <c r="BI396" s="5">
        <f t="shared" si="500"/>
        <v>9.7762777469599186E-7</v>
      </c>
      <c r="BJ396" s="8">
        <f t="shared" si="501"/>
        <v>0.73338529484333104</v>
      </c>
      <c r="BK396" s="8">
        <f t="shared" si="502"/>
        <v>0.18170202555347087</v>
      </c>
      <c r="BL396" s="8">
        <f t="shared" si="503"/>
        <v>8.161512361178383E-2</v>
      </c>
      <c r="BM396" s="8">
        <f t="shared" si="504"/>
        <v>0.49380326980123757</v>
      </c>
      <c r="BN396" s="8">
        <f t="shared" si="505"/>
        <v>0.50001605969434504</v>
      </c>
    </row>
    <row r="397" spans="1:66" x14ac:dyDescent="0.25">
      <c r="A397" t="s">
        <v>19</v>
      </c>
      <c r="B397" t="s">
        <v>21</v>
      </c>
      <c r="C397" t="s">
        <v>229</v>
      </c>
      <c r="D397" t="s">
        <v>500</v>
      </c>
      <c r="E397">
        <f>VLOOKUP(A397,home!$A$2:$E$405,3,FALSE)</f>
        <v>1.5713999999999999</v>
      </c>
      <c r="F397">
        <f>VLOOKUP(B397,home!$B$2:$E$405,3,FALSE)</f>
        <v>1.4318</v>
      </c>
      <c r="G397">
        <f>VLOOKUP(C397,away!$B$2:$E$405,4,FALSE)</f>
        <v>1.0606</v>
      </c>
      <c r="H397">
        <f>VLOOKUP(A397,away!$A$2:$E$405,3,FALSE)</f>
        <v>1.2062999999999999</v>
      </c>
      <c r="I397">
        <f>VLOOKUP(C397,away!$B$2:$E$405,3,FALSE)</f>
        <v>0.27629999999999999</v>
      </c>
      <c r="J397">
        <f>VLOOKUP(B397,home!$B$2:$E$405,4,FALSE)</f>
        <v>0.62170000000000003</v>
      </c>
      <c r="K397" s="3">
        <f t="shared" si="450"/>
        <v>2.3862763095120001</v>
      </c>
      <c r="L397" s="3">
        <f t="shared" si="451"/>
        <v>0.20721303897299997</v>
      </c>
      <c r="M397" s="5">
        <f t="shared" si="452"/>
        <v>7.4758725196603829E-2</v>
      </c>
      <c r="N397" s="5">
        <f t="shared" si="453"/>
        <v>0.17839497486597358</v>
      </c>
      <c r="O397" s="5">
        <f t="shared" si="454"/>
        <v>1.5490982637735665E-2</v>
      </c>
      <c r="P397" s="5">
        <f t="shared" si="455"/>
        <v>3.6965764879490333E-2</v>
      </c>
      <c r="Q397" s="5">
        <f t="shared" si="456"/>
        <v>0.21284985112933072</v>
      </c>
      <c r="R397" s="5">
        <f t="shared" si="457"/>
        <v>1.6049667945215928E-3</v>
      </c>
      <c r="S397" s="5">
        <f t="shared" si="458"/>
        <v>4.5695929456132465E-3</v>
      </c>
      <c r="T397" s="5">
        <f t="shared" si="459"/>
        <v>4.4105264497459246E-2</v>
      </c>
      <c r="U397" s="5">
        <f t="shared" si="460"/>
        <v>3.8298942393202909E-3</v>
      </c>
      <c r="V397" s="5">
        <f t="shared" si="461"/>
        <v>2.5105727789749631E-4</v>
      </c>
      <c r="W397" s="5">
        <f t="shared" si="462"/>
        <v>0.16930618574435935</v>
      </c>
      <c r="X397" s="5">
        <f t="shared" si="463"/>
        <v>3.50824492650159E-2</v>
      </c>
      <c r="Y397" s="5">
        <f t="shared" si="464"/>
        <v>3.6347704634100164E-3</v>
      </c>
      <c r="Z397" s="5">
        <f t="shared" si="465"/>
        <v>1.1085668231452455E-4</v>
      </c>
      <c r="AA397" s="5">
        <f t="shared" si="466"/>
        <v>2.6453467475824789E-4</v>
      </c>
      <c r="AB397" s="5">
        <f t="shared" si="467"/>
        <v>3.156264137100345E-4</v>
      </c>
      <c r="AC397" s="5">
        <f t="shared" si="468"/>
        <v>7.758730069330849E-6</v>
      </c>
      <c r="AD397" s="5">
        <f t="shared" si="469"/>
        <v>0.10100283502390073</v>
      </c>
      <c r="AE397" s="5">
        <f t="shared" si="470"/>
        <v>2.0929104390191029E-2</v>
      </c>
      <c r="AF397" s="5">
        <f t="shared" si="471"/>
        <v>2.1683916618373189E-3</v>
      </c>
      <c r="AG397" s="5">
        <f t="shared" si="472"/>
        <v>1.497730086443415E-4</v>
      </c>
      <c r="AH397" s="5">
        <f t="shared" si="473"/>
        <v>5.7427375082142623E-6</v>
      </c>
      <c r="AI397" s="5">
        <f t="shared" si="474"/>
        <v>1.370375846759767E-5</v>
      </c>
      <c r="AJ397" s="5">
        <f t="shared" si="475"/>
        <v>1.6350477091251394E-5</v>
      </c>
      <c r="AK397" s="5">
        <f t="shared" si="476"/>
        <v>1.3005585377357295E-5</v>
      </c>
      <c r="AL397" s="5">
        <f t="shared" si="477"/>
        <v>1.5345761488150433E-7</v>
      </c>
      <c r="AM397" s="5">
        <f t="shared" si="478"/>
        <v>4.8204134482216679E-2</v>
      </c>
      <c r="AN397" s="5">
        <f t="shared" si="479"/>
        <v>9.9885251971232967E-3</v>
      </c>
      <c r="AO397" s="5">
        <f t="shared" si="480"/>
        <v>1.0348763304771507E-3</v>
      </c>
      <c r="AP397" s="5">
        <f t="shared" si="481"/>
        <v>7.1479956466465679E-5</v>
      </c>
      <c r="AQ397" s="5">
        <f t="shared" si="482"/>
        <v>3.7028947512685229E-6</v>
      </c>
      <c r="AR397" s="5">
        <f t="shared" si="483"/>
        <v>2.3799401822026218E-7</v>
      </c>
      <c r="AS397" s="5">
        <f t="shared" si="484"/>
        <v>5.6791948748457904E-7</v>
      </c>
      <c r="AT397" s="5">
        <f t="shared" si="485"/>
        <v>6.7760640934732389E-7</v>
      </c>
      <c r="AU397" s="5">
        <f t="shared" si="486"/>
        <v>5.3898537393300323E-7</v>
      </c>
      <c r="AV397" s="5">
        <f t="shared" si="487"/>
        <v>3.2154200724744806E-7</v>
      </c>
      <c r="AW397" s="5">
        <f t="shared" si="488"/>
        <v>2.1077725917457194E-9</v>
      </c>
      <c r="AX397" s="5">
        <f t="shared" si="489"/>
        <v>1.9171397355907352E-2</v>
      </c>
      <c r="AY397" s="5">
        <f t="shared" si="490"/>
        <v>3.9725635074764985E-3</v>
      </c>
      <c r="AZ397" s="5">
        <f t="shared" si="491"/>
        <v>4.1158347844872246E-4</v>
      </c>
      <c r="BA397" s="5">
        <f t="shared" si="492"/>
        <v>2.8428487786812677E-5</v>
      </c>
      <c r="BB397" s="5">
        <f t="shared" si="493"/>
        <v>1.472688336928067E-6</v>
      </c>
      <c r="BC397" s="5">
        <f t="shared" si="494"/>
        <v>6.1032045150991621E-8</v>
      </c>
      <c r="BD397" s="5">
        <f t="shared" si="495"/>
        <v>8.2192439621360067E-9</v>
      </c>
      <c r="BE397" s="5">
        <f t="shared" si="496"/>
        <v>1.9613387148944698E-8</v>
      </c>
      <c r="BF397" s="5">
        <f t="shared" si="497"/>
        <v>2.3401480551406924E-8</v>
      </c>
      <c r="BG397" s="5">
        <f t="shared" si="498"/>
        <v>1.8614132882442722E-8</v>
      </c>
      <c r="BH397" s="5">
        <f t="shared" si="499"/>
        <v>1.1104616079870344E-8</v>
      </c>
      <c r="BI397" s="5">
        <f t="shared" si="500"/>
        <v>5.2997364555241279E-9</v>
      </c>
      <c r="BJ397" s="8">
        <f t="shared" si="501"/>
        <v>0.85051182546115878</v>
      </c>
      <c r="BK397" s="8">
        <f t="shared" si="502"/>
        <v>0.12052561599476563</v>
      </c>
      <c r="BL397" s="8">
        <f t="shared" si="503"/>
        <v>2.1557237618383567E-2</v>
      </c>
      <c r="BM397" s="8">
        <f t="shared" si="504"/>
        <v>0.46866770885326253</v>
      </c>
      <c r="BN397" s="8">
        <f t="shared" si="505"/>
        <v>0.52006526550365573</v>
      </c>
    </row>
    <row r="398" spans="1:66" x14ac:dyDescent="0.25">
      <c r="A398" t="s">
        <v>19</v>
      </c>
      <c r="B398" t="s">
        <v>226</v>
      </c>
      <c r="C398" t="s">
        <v>224</v>
      </c>
      <c r="D398" t="s">
        <v>500</v>
      </c>
      <c r="E398">
        <f>VLOOKUP(A398,home!$A$2:$E$405,3,FALSE)</f>
        <v>1.5713999999999999</v>
      </c>
      <c r="F398">
        <f>VLOOKUP(B398,home!$B$2:$E$405,3,FALSE)</f>
        <v>0.63639999999999997</v>
      </c>
      <c r="G398">
        <f>VLOOKUP(C398,away!$B$2:$E$405,4,FALSE)</f>
        <v>0.21210000000000001</v>
      </c>
      <c r="H398">
        <f>VLOOKUP(A398,away!$A$2:$E$405,3,FALSE)</f>
        <v>1.2062999999999999</v>
      </c>
      <c r="I398">
        <f>VLOOKUP(C398,away!$B$2:$E$405,3,FALSE)</f>
        <v>0.27629999999999999</v>
      </c>
      <c r="J398">
        <f>VLOOKUP(B398,home!$B$2:$E$405,4,FALSE)</f>
        <v>0.82899999999999996</v>
      </c>
      <c r="K398" s="3">
        <f t="shared" si="450"/>
        <v>0.212108263416</v>
      </c>
      <c r="L398" s="3">
        <f t="shared" si="451"/>
        <v>0.27630627200999996</v>
      </c>
      <c r="M398" s="5">
        <f t="shared" si="452"/>
        <v>0.61359846201542378</v>
      </c>
      <c r="N398" s="5">
        <f t="shared" si="453"/>
        <v>0.13014930421282001</v>
      </c>
      <c r="O398" s="5">
        <f t="shared" si="454"/>
        <v>0.16954110355055133</v>
      </c>
      <c r="P398" s="5">
        <f t="shared" si="455"/>
        <v>3.596106905173968E-2</v>
      </c>
      <c r="Q398" s="5">
        <f t="shared" si="456"/>
        <v>1.380287145069097E-2</v>
      </c>
      <c r="R398" s="5">
        <f t="shared" si="457"/>
        <v>2.3422635137257102E-2</v>
      </c>
      <c r="S398" s="5">
        <f t="shared" si="458"/>
        <v>5.2689118674464767E-4</v>
      </c>
      <c r="T398" s="5">
        <f t="shared" si="459"/>
        <v>3.8138199535736822E-3</v>
      </c>
      <c r="U398" s="5">
        <f t="shared" si="460"/>
        <v>4.968134463590187E-3</v>
      </c>
      <c r="V398" s="5">
        <f t="shared" si="461"/>
        <v>3.4310477041437378E-6</v>
      </c>
      <c r="W398" s="5">
        <f t="shared" si="462"/>
        <v>9.7590103118678226E-4</v>
      </c>
      <c r="X398" s="5">
        <f t="shared" si="463"/>
        <v>2.6964757577793453E-4</v>
      </c>
      <c r="Y398" s="5">
        <f t="shared" si="464"/>
        <v>3.7252658209867526E-5</v>
      </c>
      <c r="Z398" s="5">
        <f t="shared" si="465"/>
        <v>2.1572736651419809E-3</v>
      </c>
      <c r="AA398" s="5">
        <f t="shared" si="466"/>
        <v>4.5757557082633514E-4</v>
      </c>
      <c r="AB398" s="5">
        <f t="shared" si="467"/>
        <v>4.8527779854779425E-5</v>
      </c>
      <c r="AC398" s="5">
        <f t="shared" si="468"/>
        <v>1.2567679745649406E-8</v>
      </c>
      <c r="AD398" s="5">
        <f t="shared" si="469"/>
        <v>5.1749168247728028E-5</v>
      </c>
      <c r="AE398" s="5">
        <f t="shared" si="470"/>
        <v>1.4298619758147992E-5</v>
      </c>
      <c r="AF398" s="5">
        <f t="shared" si="471"/>
        <v>1.9753991601311996E-6</v>
      </c>
      <c r="AG398" s="5">
        <f t="shared" si="472"/>
        <v>1.8193839255584556E-7</v>
      </c>
      <c r="AH398" s="5">
        <f t="shared" si="473"/>
        <v>1.4901706103018247E-4</v>
      </c>
      <c r="AI398" s="5">
        <f t="shared" si="474"/>
        <v>3.1607750034468097E-5</v>
      </c>
      <c r="AJ398" s="5">
        <f t="shared" si="475"/>
        <v>3.3521324851490207E-6</v>
      </c>
      <c r="AK398" s="5">
        <f t="shared" si="476"/>
        <v>2.3700500005510643E-7</v>
      </c>
      <c r="AL398" s="5">
        <f t="shared" si="477"/>
        <v>2.9462081614023885E-11</v>
      </c>
      <c r="AM398" s="5">
        <f t="shared" si="478"/>
        <v>2.195285242049601E-6</v>
      </c>
      <c r="AN398" s="5">
        <f t="shared" si="479"/>
        <v>6.065710812292957E-7</v>
      </c>
      <c r="AO398" s="5">
        <f t="shared" si="480"/>
        <v>8.3799697081770783E-8</v>
      </c>
      <c r="AP398" s="5">
        <f t="shared" si="481"/>
        <v>7.7181272987437849E-9</v>
      </c>
      <c r="AQ398" s="5">
        <f t="shared" si="482"/>
        <v>5.3314174520362674E-10</v>
      </c>
      <c r="AR398" s="5">
        <f t="shared" si="483"/>
        <v>8.2348697198272756E-6</v>
      </c>
      <c r="AS398" s="5">
        <f t="shared" si="484"/>
        <v>1.7466839157295661E-6</v>
      </c>
      <c r="AT398" s="5">
        <f t="shared" si="485"/>
        <v>1.8524304605102857E-7</v>
      </c>
      <c r="AU398" s="5">
        <f t="shared" si="486"/>
        <v>1.3097193602591264E-8</v>
      </c>
      <c r="AV398" s="5">
        <f t="shared" si="487"/>
        <v>6.9450574766719465E-10</v>
      </c>
      <c r="AW398" s="5">
        <f t="shared" si="488"/>
        <v>4.7963322420347335E-14</v>
      </c>
      <c r="AX398" s="5">
        <f t="shared" si="489"/>
        <v>7.7606356732318939E-8</v>
      </c>
      <c r="AY398" s="5">
        <f t="shared" si="490"/>
        <v>2.144312311298521E-8</v>
      </c>
      <c r="AZ398" s="5">
        <f t="shared" si="491"/>
        <v>2.9624347038002046E-9</v>
      </c>
      <c r="BA398" s="5">
        <f t="shared" si="492"/>
        <v>2.7284642969336096E-10</v>
      </c>
      <c r="BB398" s="5">
        <f t="shared" si="493"/>
        <v>1.8847294954952785E-11</v>
      </c>
      <c r="BC398" s="5">
        <f t="shared" si="494"/>
        <v>1.0415251612951772E-12</v>
      </c>
      <c r="BD398" s="5">
        <f t="shared" si="495"/>
        <v>3.7922435879558423E-7</v>
      </c>
      <c r="BE398" s="5">
        <f t="shared" si="496"/>
        <v>8.0436620189177482E-8</v>
      </c>
      <c r="BF398" s="5">
        <f t="shared" si="497"/>
        <v>8.5306359116894006E-9</v>
      </c>
      <c r="BG398" s="5">
        <f t="shared" si="498"/>
        <v>6.0313945635420158E-10</v>
      </c>
      <c r="BH398" s="5">
        <f t="shared" si="499"/>
        <v>3.1982715671240012E-11</v>
      </c>
      <c r="BI398" s="5">
        <f t="shared" si="500"/>
        <v>1.3567596560708824E-12</v>
      </c>
      <c r="BJ398" s="8">
        <f t="shared" si="501"/>
        <v>0.14911999821975705</v>
      </c>
      <c r="BK398" s="8">
        <f t="shared" si="502"/>
        <v>0.65008988734187734</v>
      </c>
      <c r="BL398" s="8">
        <f t="shared" si="503"/>
        <v>0.19863283986710437</v>
      </c>
      <c r="BM398" s="8">
        <f t="shared" si="504"/>
        <v>1.3524532232322544E-2</v>
      </c>
      <c r="BN398" s="8">
        <f t="shared" si="505"/>
        <v>0.98647544541848275</v>
      </c>
    </row>
    <row r="399" spans="1:66" x14ac:dyDescent="0.25">
      <c r="A399" t="s">
        <v>421</v>
      </c>
      <c r="B399" t="s">
        <v>433</v>
      </c>
      <c r="C399" t="s">
        <v>432</v>
      </c>
      <c r="D399" t="s">
        <v>500</v>
      </c>
      <c r="E399">
        <f>VLOOKUP(A399,home!$A$2:$E$405,3,FALSE)</f>
        <v>1.8261000000000001</v>
      </c>
      <c r="F399">
        <f>VLOOKUP(B399,home!$B$2:$E$405,3,FALSE)</f>
        <v>0.95830000000000004</v>
      </c>
      <c r="G399">
        <f>VLOOKUP(C399,away!$B$2:$E$405,4,FALSE)</f>
        <v>1.0952</v>
      </c>
      <c r="H399">
        <f>VLOOKUP(A399,away!$A$2:$E$405,3,FALSE)</f>
        <v>1.1521999999999999</v>
      </c>
      <c r="I399">
        <f>VLOOKUP(C399,away!$B$2:$E$405,3,FALSE)</f>
        <v>0.65090000000000003</v>
      </c>
      <c r="J399">
        <f>VLOOKUP(B399,home!$B$2:$E$405,4,FALSE)</f>
        <v>0.65090000000000003</v>
      </c>
      <c r="K399" s="3">
        <f t="shared" si="450"/>
        <v>1.9165470251760002</v>
      </c>
      <c r="L399" s="3">
        <f t="shared" si="451"/>
        <v>0.48815350728199997</v>
      </c>
      <c r="M399" s="5">
        <f t="shared" si="452"/>
        <v>9.0292531243827329E-2</v>
      </c>
      <c r="N399" s="5">
        <f t="shared" si="453"/>
        <v>0.17304988215096831</v>
      </c>
      <c r="O399" s="5">
        <f t="shared" si="454"/>
        <v>4.4076615808043874E-2</v>
      </c>
      <c r="P399" s="5">
        <f t="shared" si="455"/>
        <v>8.4474906906731942E-2</v>
      </c>
      <c r="Q399" s="5">
        <f t="shared" si="456"/>
        <v>0.16582911842174791</v>
      </c>
      <c r="R399" s="5">
        <f t="shared" si="457"/>
        <v>1.0758077297908928E-2</v>
      </c>
      <c r="S399" s="5">
        <f t="shared" si="458"/>
        <v>1.9758029259449045E-2</v>
      </c>
      <c r="T399" s="5">
        <f t="shared" si="459"/>
        <v>8.0950065767058349E-2</v>
      </c>
      <c r="U399" s="5">
        <f t="shared" si="460"/>
        <v>2.0618361041920816E-2</v>
      </c>
      <c r="V399" s="5">
        <f t="shared" si="461"/>
        <v>2.0538891870682165E-3</v>
      </c>
      <c r="W399" s="5">
        <f t="shared" si="462"/>
        <v>0.10593976786625321</v>
      </c>
      <c r="X399" s="5">
        <f t="shared" si="463"/>
        <v>5.1714869244552424E-2</v>
      </c>
      <c r="Y399" s="5">
        <f t="shared" si="464"/>
        <v>1.2622397400179146E-2</v>
      </c>
      <c r="Z399" s="5">
        <f t="shared" si="465"/>
        <v>1.7505310548617018E-3</v>
      </c>
      <c r="AA399" s="5">
        <f t="shared" si="466"/>
        <v>3.3549750856733999E-3</v>
      </c>
      <c r="AB399" s="5">
        <f t="shared" si="467"/>
        <v>3.2149837599934764E-3</v>
      </c>
      <c r="AC399" s="5">
        <f t="shared" si="468"/>
        <v>1.2009721034248894E-4</v>
      </c>
      <c r="AD399" s="5">
        <f t="shared" si="469"/>
        <v>5.0759636737975906E-2</v>
      </c>
      <c r="AE399" s="5">
        <f t="shared" si="470"/>
        <v>2.4778494702003197E-2</v>
      </c>
      <c r="AF399" s="5">
        <f t="shared" si="471"/>
        <v>6.0478545469756567E-3</v>
      </c>
      <c r="AG399" s="5">
        <f t="shared" si="472"/>
        <v>9.84093802879186E-4</v>
      </c>
      <c r="AH399" s="5">
        <f t="shared" si="473"/>
        <v>2.1363196850919969E-4</v>
      </c>
      <c r="AI399" s="5">
        <f t="shared" si="474"/>
        <v>4.0943571372879957E-4</v>
      </c>
      <c r="AJ399" s="5">
        <f t="shared" si="475"/>
        <v>3.9235139957387175E-4</v>
      </c>
      <c r="AK399" s="5">
        <f t="shared" si="476"/>
        <v>2.5065330255898138E-4</v>
      </c>
      <c r="AL399" s="5">
        <f t="shared" si="477"/>
        <v>4.4943698105189712E-6</v>
      </c>
      <c r="AM399" s="5">
        <f t="shared" si="478"/>
        <v>1.9456646157836429E-2</v>
      </c>
      <c r="AN399" s="5">
        <f t="shared" si="479"/>
        <v>9.4978300618927015E-3</v>
      </c>
      <c r="AO399" s="5">
        <f t="shared" si="480"/>
        <v>2.3181995281406683E-3</v>
      </c>
      <c r="AP399" s="5">
        <f t="shared" si="481"/>
        <v>3.7721241008044826E-4</v>
      </c>
      <c r="AQ399" s="5">
        <f t="shared" si="482"/>
        <v>4.6034390242766711E-5</v>
      </c>
      <c r="AR399" s="5">
        <f t="shared" si="483"/>
        <v>2.0857038939064725E-5</v>
      </c>
      <c r="AS399" s="5">
        <f t="shared" si="484"/>
        <v>3.9973495932644497E-5</v>
      </c>
      <c r="AT399" s="5">
        <f t="shared" si="485"/>
        <v>3.8305542357797392E-5</v>
      </c>
      <c r="AU399" s="5">
        <f t="shared" si="486"/>
        <v>2.4471457751196618E-5</v>
      </c>
      <c r="AV399" s="5">
        <f t="shared" si="487"/>
        <v>1.1725174888694015E-5</v>
      </c>
      <c r="AW399" s="5">
        <f t="shared" si="488"/>
        <v>1.1679982648188633E-7</v>
      </c>
      <c r="AX399" s="5">
        <f t="shared" si="489"/>
        <v>6.2149295522839028E-3</v>
      </c>
      <c r="AY399" s="5">
        <f t="shared" si="490"/>
        <v>3.033839658457937E-3</v>
      </c>
      <c r="AZ399" s="5">
        <f t="shared" si="491"/>
        <v>7.4048973490373335E-4</v>
      </c>
      <c r="BA399" s="5">
        <f t="shared" si="492"/>
        <v>1.2049088706652529E-4</v>
      </c>
      <c r="BB399" s="5">
        <f t="shared" si="493"/>
        <v>1.4704512279260921E-5</v>
      </c>
      <c r="BC399" s="5">
        <f t="shared" si="494"/>
        <v>1.4356118483984912E-6</v>
      </c>
      <c r="BD399" s="5">
        <f t="shared" si="495"/>
        <v>1.6969061182702808E-6</v>
      </c>
      <c r="BE399" s="5">
        <f t="shared" si="496"/>
        <v>3.2522003729738605E-6</v>
      </c>
      <c r="BF399" s="5">
        <f t="shared" si="497"/>
        <v>3.1164974750496662E-6</v>
      </c>
      <c r="BG399" s="5">
        <f t="shared" si="498"/>
        <v>1.9909713215916514E-6</v>
      </c>
      <c r="BH399" s="5">
        <f t="shared" si="499"/>
        <v>9.5394754090180227E-7</v>
      </c>
      <c r="BI399" s="5">
        <f t="shared" si="500"/>
        <v>3.6565706433786206E-7</v>
      </c>
      <c r="BJ399" s="8">
        <f t="shared" si="501"/>
        <v>0.71449799314562612</v>
      </c>
      <c r="BK399" s="8">
        <f t="shared" si="502"/>
        <v>0.19973778783568749</v>
      </c>
      <c r="BL399" s="8">
        <f t="shared" si="503"/>
        <v>8.3435794267673849E-2</v>
      </c>
      <c r="BM399" s="8">
        <f t="shared" si="504"/>
        <v>0.4279072516159893</v>
      </c>
      <c r="BN399" s="8">
        <f t="shared" si="505"/>
        <v>0.56848113182922833</v>
      </c>
    </row>
    <row r="400" spans="1:66" x14ac:dyDescent="0.25">
      <c r="A400" t="s">
        <v>421</v>
      </c>
      <c r="B400" t="s">
        <v>427</v>
      </c>
      <c r="C400" t="s">
        <v>423</v>
      </c>
      <c r="D400" t="s">
        <v>500</v>
      </c>
      <c r="E400">
        <f>VLOOKUP(A400,home!$A$2:$E$405,3,FALSE)</f>
        <v>1.8261000000000001</v>
      </c>
      <c r="F400">
        <f>VLOOKUP(B400,home!$B$2:$E$405,3,FALSE)</f>
        <v>1.0952</v>
      </c>
      <c r="G400">
        <f>VLOOKUP(C400,away!$B$2:$E$405,4,FALSE)</f>
        <v>0.95830000000000004</v>
      </c>
      <c r="H400">
        <f>VLOOKUP(A400,away!$A$2:$E$405,3,FALSE)</f>
        <v>1.1521999999999999</v>
      </c>
      <c r="I400">
        <f>VLOOKUP(C400,away!$B$2:$E$405,3,FALSE)</f>
        <v>0.8679</v>
      </c>
      <c r="J400">
        <f>VLOOKUP(B400,home!$B$2:$E$405,4,FALSE)</f>
        <v>0.217</v>
      </c>
      <c r="K400" s="3">
        <f t="shared" si="450"/>
        <v>1.9165470251760002</v>
      </c>
      <c r="L400" s="3">
        <f t="shared" si="451"/>
        <v>0.21699878045999998</v>
      </c>
      <c r="M400" s="5">
        <f t="shared" si="452"/>
        <v>0.11841666607896909</v>
      </c>
      <c r="N400" s="5">
        <f t="shared" si="453"/>
        <v>0.22695110910490796</v>
      </c>
      <c r="O400" s="5">
        <f t="shared" si="454"/>
        <v>2.5696272125275338E-2</v>
      </c>
      <c r="P400" s="5">
        <f t="shared" si="455"/>
        <v>4.9248113899809424E-2</v>
      </c>
      <c r="Q400" s="5">
        <f t="shared" si="456"/>
        <v>0.21748123650770265</v>
      </c>
      <c r="R400" s="5">
        <f t="shared" si="457"/>
        <v>2.78802985677652E-3</v>
      </c>
      <c r="S400" s="5">
        <f t="shared" si="458"/>
        <v>5.1204294188437549E-3</v>
      </c>
      <c r="T400" s="5">
        <f t="shared" si="459"/>
        <v>4.7193163095104303E-2</v>
      </c>
      <c r="U400" s="5">
        <f t="shared" si="460"/>
        <v>5.3433903281069088E-3</v>
      </c>
      <c r="V400" s="5">
        <f t="shared" si="461"/>
        <v>2.3661411446086801E-4</v>
      </c>
      <c r="W400" s="5">
        <f t="shared" si="462"/>
        <v>0.13893767228681189</v>
      </c>
      <c r="X400" s="5">
        <f t="shared" si="463"/>
        <v>3.0149305446189316E-2</v>
      </c>
      <c r="Y400" s="5">
        <f t="shared" si="464"/>
        <v>3.271181256769558E-3</v>
      </c>
      <c r="Z400" s="5">
        <f t="shared" si="465"/>
        <v>2.0166635960219102E-4</v>
      </c>
      <c r="AA400" s="5">
        <f t="shared" si="466"/>
        <v>3.8650306157365265E-4</v>
      </c>
      <c r="AB400" s="5">
        <f t="shared" si="467"/>
        <v>3.7037564644020035E-4</v>
      </c>
      <c r="AC400" s="5">
        <f t="shared" si="468"/>
        <v>6.1503161068457734E-6</v>
      </c>
      <c r="AD400" s="5">
        <f t="shared" si="469"/>
        <v>6.6570145626541843E-2</v>
      </c>
      <c r="AE400" s="5">
        <f t="shared" si="470"/>
        <v>1.4445640416004182E-2</v>
      </c>
      <c r="AF400" s="5">
        <f t="shared" si="471"/>
        <v>1.5673431766182969E-3</v>
      </c>
      <c r="AG400" s="5">
        <f t="shared" si="472"/>
        <v>1.1337051929615757E-4</v>
      </c>
      <c r="AH400" s="5">
        <f t="shared" si="473"/>
        <v>1.0940338523370818E-5</v>
      </c>
      <c r="AI400" s="5">
        <f t="shared" si="474"/>
        <v>2.0967673251384734E-5</v>
      </c>
      <c r="AJ400" s="5">
        <f t="shared" si="475"/>
        <v>2.0092765897401907E-5</v>
      </c>
      <c r="AK400" s="5">
        <f t="shared" si="476"/>
        <v>1.2836243569407804E-5</v>
      </c>
      <c r="AL400" s="5">
        <f t="shared" si="477"/>
        <v>1.0231379692712604E-7</v>
      </c>
      <c r="AM400" s="5">
        <f t="shared" si="478"/>
        <v>2.5516962913216382E-2</v>
      </c>
      <c r="AN400" s="5">
        <f t="shared" si="479"/>
        <v>5.5371498332110027E-3</v>
      </c>
      <c r="AO400" s="5">
        <f t="shared" si="480"/>
        <v>6.0077738051553991E-4</v>
      </c>
      <c r="AP400" s="5">
        <f t="shared" si="481"/>
        <v>4.3455986299941828E-5</v>
      </c>
      <c r="AQ400" s="5">
        <f t="shared" si="482"/>
        <v>2.3574740076934614E-6</v>
      </c>
      <c r="AR400" s="5">
        <f t="shared" si="483"/>
        <v>4.7480802347820529E-7</v>
      </c>
      <c r="AS400" s="5">
        <f t="shared" si="484"/>
        <v>9.099919049268507E-7</v>
      </c>
      <c r="AT400" s="5">
        <f t="shared" si="485"/>
        <v>8.7202113916089899E-7</v>
      </c>
      <c r="AU400" s="5">
        <f t="shared" si="486"/>
        <v>5.570898400498026E-7</v>
      </c>
      <c r="AV400" s="5">
        <f t="shared" si="487"/>
        <v>2.669222189258058E-7</v>
      </c>
      <c r="AW400" s="5">
        <f t="shared" si="488"/>
        <v>1.1819754983805416E-9</v>
      </c>
      <c r="AX400" s="5">
        <f t="shared" si="489"/>
        <v>8.1507432271418524E-3</v>
      </c>
      <c r="AY400" s="5">
        <f t="shared" si="490"/>
        <v>1.7687013401323868E-3</v>
      </c>
      <c r="AZ400" s="5">
        <f t="shared" si="491"/>
        <v>1.9190301690334775E-4</v>
      </c>
      <c r="BA400" s="5">
        <f t="shared" si="492"/>
        <v>1.3880906878207071E-5</v>
      </c>
      <c r="BB400" s="5">
        <f t="shared" si="493"/>
        <v>7.5303496606244012E-7</v>
      </c>
      <c r="BC400" s="5">
        <f t="shared" si="494"/>
        <v>3.2681533855857424E-8</v>
      </c>
      <c r="BD400" s="5">
        <f t="shared" si="495"/>
        <v>1.71721270078989E-8</v>
      </c>
      <c r="BE400" s="5">
        <f t="shared" si="496"/>
        <v>3.2911188932933083E-8</v>
      </c>
      <c r="BF400" s="5">
        <f t="shared" si="497"/>
        <v>3.153792062220911E-8</v>
      </c>
      <c r="BG400" s="5">
        <f t="shared" si="498"/>
        <v>2.01479693162439E-8</v>
      </c>
      <c r="BH400" s="5">
        <f t="shared" si="499"/>
        <v>9.6536326640961464E-9</v>
      </c>
      <c r="BI400" s="5">
        <f t="shared" si="500"/>
        <v>3.7003281929030671E-9</v>
      </c>
      <c r="BJ400" s="8">
        <f t="shared" si="501"/>
        <v>0.7885068852307523</v>
      </c>
      <c r="BK400" s="8">
        <f t="shared" si="502"/>
        <v>0.1747967774821193</v>
      </c>
      <c r="BL400" s="8">
        <f t="shared" si="503"/>
        <v>3.4652603995707444E-2</v>
      </c>
      <c r="BM400" s="8">
        <f t="shared" si="504"/>
        <v>0.35580780533658363</v>
      </c>
      <c r="BN400" s="8">
        <f t="shared" si="505"/>
        <v>0.64058142757344105</v>
      </c>
    </row>
    <row r="401" spans="1:66" x14ac:dyDescent="0.25">
      <c r="A401" t="s">
        <v>421</v>
      </c>
      <c r="B401" t="s">
        <v>430</v>
      </c>
      <c r="C401" t="s">
        <v>495</v>
      </c>
      <c r="D401" t="s">
        <v>500</v>
      </c>
      <c r="E401">
        <f>VLOOKUP(A401,home!$A$2:$E$405,3,FALSE)</f>
        <v>1.8261000000000001</v>
      </c>
      <c r="F401">
        <f>VLOOKUP(B401,home!$B$2:$E$405,3,FALSE)</f>
        <v>1.9714</v>
      </c>
      <c r="G401">
        <f>VLOOKUP(C401,away!$B$2:$E$405,4,FALSE)</f>
        <v>1.2778</v>
      </c>
      <c r="H401">
        <f>VLOOKUP(A401,away!$A$2:$E$405,3,FALSE)</f>
        <v>1.1521999999999999</v>
      </c>
      <c r="I401">
        <f>VLOOKUP(C401,away!$B$2:$E$405,3,FALSE)</f>
        <v>1.4464999999999999</v>
      </c>
      <c r="J401">
        <f>VLOOKUP(B401,home!$B$2:$E$405,4,FALSE)</f>
        <v>0.1736</v>
      </c>
      <c r="K401" s="3">
        <f t="shared" si="450"/>
        <v>4.6000461894120006</v>
      </c>
      <c r="L401" s="3">
        <f t="shared" si="451"/>
        <v>0.28933170727999996</v>
      </c>
      <c r="M401" s="5">
        <f t="shared" si="452"/>
        <v>7.5261030325400359E-3</v>
      </c>
      <c r="N401" s="5">
        <f t="shared" si="453"/>
        <v>3.4620421575957884E-2</v>
      </c>
      <c r="O401" s="5">
        <f t="shared" si="454"/>
        <v>2.1775402395699936E-3</v>
      </c>
      <c r="P401" s="5">
        <f t="shared" si="455"/>
        <v>1.0016785681325243E-2</v>
      </c>
      <c r="Q401" s="5">
        <f t="shared" si="456"/>
        <v>7.9627769173161056E-2</v>
      </c>
      <c r="R401" s="5">
        <f t="shared" si="457"/>
        <v>3.1501571759284314E-4</v>
      </c>
      <c r="S401" s="5">
        <f t="shared" si="458"/>
        <v>3.3329332242658435E-3</v>
      </c>
      <c r="T401" s="5">
        <f t="shared" si="459"/>
        <v>2.303883840176844E-2</v>
      </c>
      <c r="U401" s="5">
        <f t="shared" si="460"/>
        <v>1.4490868513178448E-3</v>
      </c>
      <c r="V401" s="5">
        <f t="shared" si="461"/>
        <v>4.9288128196098768E-4</v>
      </c>
      <c r="W401" s="5">
        <f t="shared" si="462"/>
        <v>0.12209713871879264</v>
      </c>
      <c r="X401" s="5">
        <f t="shared" si="463"/>
        <v>3.532657359951126E-2</v>
      </c>
      <c r="Y401" s="5">
        <f t="shared" si="464"/>
        <v>5.110548925949583E-3</v>
      </c>
      <c r="Z401" s="5">
        <f t="shared" si="465"/>
        <v>3.0381345130390547E-5</v>
      </c>
      <c r="AA401" s="5">
        <f t="shared" si="466"/>
        <v>1.3975559089626384E-4</v>
      </c>
      <c r="AB401" s="5">
        <f t="shared" si="467"/>
        <v>3.2144108667569055E-4</v>
      </c>
      <c r="AC401" s="5">
        <f t="shared" si="468"/>
        <v>4.0999689234869866E-5</v>
      </c>
      <c r="AD401" s="5">
        <f t="shared" si="469"/>
        <v>0.14041311942537266</v>
      </c>
      <c r="AE401" s="5">
        <f t="shared" si="470"/>
        <v>4.0625967567853596E-2</v>
      </c>
      <c r="AF401" s="5">
        <f t="shared" si="471"/>
        <v>5.8771902781544934E-3</v>
      </c>
      <c r="AG401" s="5">
        <f t="shared" si="472"/>
        <v>5.6681916572928585E-4</v>
      </c>
      <c r="AH401" s="5">
        <f t="shared" si="473"/>
        <v>2.1975716140097016E-6</v>
      </c>
      <c r="AI401" s="5">
        <f t="shared" si="474"/>
        <v>1.0108930928985307E-5</v>
      </c>
      <c r="AJ401" s="5">
        <f t="shared" si="475"/>
        <v>2.3250774599453992E-5</v>
      </c>
      <c r="AK401" s="5">
        <f t="shared" si="476"/>
        <v>3.5651545699031896E-5</v>
      </c>
      <c r="AL401" s="5">
        <f t="shared" si="477"/>
        <v>2.1827237724011024E-6</v>
      </c>
      <c r="AM401" s="5">
        <f t="shared" si="478"/>
        <v>0.12918136699122748</v>
      </c>
      <c r="AN401" s="5">
        <f t="shared" si="479"/>
        <v>3.7376265460336081E-2</v>
      </c>
      <c r="AO401" s="5">
        <f t="shared" si="480"/>
        <v>5.4070693486947645E-3</v>
      </c>
      <c r="AP401" s="5">
        <f t="shared" si="481"/>
        <v>5.2147886867973798E-4</v>
      </c>
      <c r="AQ401" s="5">
        <f t="shared" si="482"/>
        <v>3.7720092846387864E-5</v>
      </c>
      <c r="AR401" s="5">
        <f t="shared" si="483"/>
        <v>1.2716542939029839E-7</v>
      </c>
      <c r="AS401" s="5">
        <f t="shared" si="484"/>
        <v>5.8496684889178289E-7</v>
      </c>
      <c r="AT401" s="5">
        <f t="shared" si="485"/>
        <v>1.345437262088496E-6</v>
      </c>
      <c r="AU401" s="5">
        <f t="shared" si="486"/>
        <v>2.063024516854367E-6</v>
      </c>
      <c r="AV401" s="5">
        <f t="shared" si="487"/>
        <v>2.3725020168548666E-6</v>
      </c>
      <c r="AW401" s="5">
        <f t="shared" si="488"/>
        <v>8.069646304905747E-8</v>
      </c>
      <c r="AX401" s="5">
        <f t="shared" si="489"/>
        <v>9.9040042495171551E-2</v>
      </c>
      <c r="AY401" s="5">
        <f t="shared" si="490"/>
        <v>2.8655424584211733E-2</v>
      </c>
      <c r="AZ401" s="5">
        <f t="shared" si="491"/>
        <v>4.1454614588916309E-3</v>
      </c>
      <c r="BA401" s="5">
        <f t="shared" si="492"/>
        <v>3.9980448045485176E-4</v>
      </c>
      <c r="BB401" s="5">
        <f t="shared" si="493"/>
        <v>2.8919028227048898E-5</v>
      </c>
      <c r="BC401" s="5">
        <f t="shared" si="494"/>
        <v>1.6734383619621135E-6</v>
      </c>
      <c r="BD401" s="5">
        <f t="shared" si="495"/>
        <v>6.1321651320815536E-9</v>
      </c>
      <c r="BE401" s="5">
        <f t="shared" si="496"/>
        <v>2.8208242848676884E-8</v>
      </c>
      <c r="BF401" s="5">
        <f t="shared" si="497"/>
        <v>6.4879610013032221E-8</v>
      </c>
      <c r="BG401" s="5">
        <f t="shared" si="498"/>
        <v>9.9483067603661862E-8</v>
      </c>
      <c r="BH401" s="5">
        <f t="shared" si="499"/>
        <v>1.144066765103103E-7</v>
      </c>
      <c r="BI401" s="5">
        <f t="shared" si="500"/>
        <v>1.0525519926490885E-7</v>
      </c>
      <c r="BJ401" s="8">
        <f t="shared" si="501"/>
        <v>0.79209961307935406</v>
      </c>
      <c r="BK401" s="8">
        <f t="shared" si="502"/>
        <v>5.0067310217311117E-2</v>
      </c>
      <c r="BL401" s="8">
        <f t="shared" si="503"/>
        <v>4.4809597699295694E-3</v>
      </c>
      <c r="BM401" s="8">
        <f t="shared" si="504"/>
        <v>0.68373928510382931</v>
      </c>
      <c r="BN401" s="8">
        <f t="shared" si="505"/>
        <v>0.13428363542014707</v>
      </c>
    </row>
    <row r="402" spans="1:66" x14ac:dyDescent="0.25">
      <c r="A402" t="s">
        <v>22</v>
      </c>
      <c r="B402" t="s">
        <v>24</v>
      </c>
      <c r="C402" t="s">
        <v>245</v>
      </c>
      <c r="D402" t="s">
        <v>500</v>
      </c>
      <c r="E402">
        <f>VLOOKUP(A402,home!$A$2:$E$405,3,FALSE)</f>
        <v>1.4857</v>
      </c>
      <c r="F402">
        <f>VLOOKUP(B402,home!$B$2:$E$405,3,FALSE)</f>
        <v>2.0192999999999999</v>
      </c>
      <c r="G402">
        <f>VLOOKUP(C402,away!$B$2:$E$405,4,FALSE)</f>
        <v>1.1217999999999999</v>
      </c>
      <c r="H402">
        <f>VLOOKUP(A402,away!$A$2:$E$405,3,FALSE)</f>
        <v>1.0857000000000001</v>
      </c>
      <c r="I402">
        <f>VLOOKUP(C402,away!$B$2:$E$405,3,FALSE)</f>
        <v>0.61399999999999999</v>
      </c>
      <c r="J402">
        <f>VLOOKUP(B402,home!$B$2:$E$405,4,FALSE)</f>
        <v>0.92110000000000003</v>
      </c>
      <c r="K402" s="3">
        <f t="shared" si="450"/>
        <v>3.3654830244179998</v>
      </c>
      <c r="L402" s="3">
        <f t="shared" si="451"/>
        <v>0.61402349778000009</v>
      </c>
      <c r="M402" s="5">
        <f t="shared" si="452"/>
        <v>1.8694862561503045E-2</v>
      </c>
      <c r="N402" s="5">
        <f t="shared" si="453"/>
        <v>6.2917242594566103E-2</v>
      </c>
      <c r="O402" s="5">
        <f t="shared" si="454"/>
        <v>1.1479084900530472E-2</v>
      </c>
      <c r="P402" s="5">
        <f t="shared" si="455"/>
        <v>3.8632665368588288E-2</v>
      </c>
      <c r="Q402" s="5">
        <f t="shared" si="456"/>
        <v>0.10587345594760071</v>
      </c>
      <c r="R402" s="5">
        <f t="shared" si="457"/>
        <v>3.5242139309686524E-3</v>
      </c>
      <c r="S402" s="5">
        <f t="shared" si="458"/>
        <v>1.9958462232221506E-2</v>
      </c>
      <c r="T402" s="5">
        <f t="shared" si="459"/>
        <v>6.5008789743002546E-2</v>
      </c>
      <c r="U402" s="5">
        <f t="shared" si="460"/>
        <v>1.1860682159092429E-2</v>
      </c>
      <c r="V402" s="5">
        <f t="shared" si="461"/>
        <v>4.5826528851168908E-3</v>
      </c>
      <c r="W402" s="5">
        <f t="shared" si="462"/>
        <v>0.11877177290937235</v>
      </c>
      <c r="X402" s="5">
        <f t="shared" si="463"/>
        <v>7.2928659439344665E-2</v>
      </c>
      <c r="Y402" s="5">
        <f t="shared" si="464"/>
        <v>2.2389955278676415E-2</v>
      </c>
      <c r="Z402" s="5">
        <f t="shared" si="465"/>
        <v>7.2131672160612539E-4</v>
      </c>
      <c r="AA402" s="5">
        <f t="shared" si="466"/>
        <v>2.4275791817942594E-3</v>
      </c>
      <c r="AB402" s="5">
        <f t="shared" si="467"/>
        <v>4.0849882633795598E-3</v>
      </c>
      <c r="AC402" s="5">
        <f t="shared" si="468"/>
        <v>5.9187415402454653E-4</v>
      </c>
      <c r="AD402" s="5">
        <f t="shared" si="469"/>
        <v>9.9931096376630585E-2</v>
      </c>
      <c r="AE402" s="5">
        <f t="shared" si="470"/>
        <v>6.1360041334169009E-2</v>
      </c>
      <c r="AF402" s="5">
        <f t="shared" si="471"/>
        <v>1.8838253601965917E-2</v>
      </c>
      <c r="AG402" s="5">
        <f t="shared" si="472"/>
        <v>3.855710122915267E-3</v>
      </c>
      <c r="AH402" s="5">
        <f t="shared" si="473"/>
        <v>1.107263541019489E-4</v>
      </c>
      <c r="AI402" s="5">
        <f t="shared" si="474"/>
        <v>3.7264766508580537E-4</v>
      </c>
      <c r="AJ402" s="5">
        <f t="shared" si="475"/>
        <v>6.2706969546764133E-4</v>
      </c>
      <c r="AK402" s="5">
        <f t="shared" si="476"/>
        <v>7.0346413840777038E-4</v>
      </c>
      <c r="AL402" s="5">
        <f t="shared" si="477"/>
        <v>4.8923978034119796E-5</v>
      </c>
      <c r="AM402" s="5">
        <f t="shared" si="478"/>
        <v>6.7263281693405855E-2</v>
      </c>
      <c r="AN402" s="5">
        <f t="shared" si="479"/>
        <v>4.130123549754651E-2</v>
      </c>
      <c r="AO402" s="5">
        <f t="shared" si="480"/>
        <v>1.2679964541419505E-2</v>
      </c>
      <c r="AP402" s="5">
        <f t="shared" si="481"/>
        <v>2.5952653931495934E-3</v>
      </c>
      <c r="AQ402" s="5">
        <f t="shared" si="482"/>
        <v>3.9838848359227507E-4</v>
      </c>
      <c r="AR402" s="5">
        <f t="shared" si="483"/>
        <v>1.359771664842111E-5</v>
      </c>
      <c r="AS402" s="5">
        <f t="shared" si="484"/>
        <v>4.5762884551107267E-5</v>
      </c>
      <c r="AT402" s="5">
        <f t="shared" si="485"/>
        <v>7.7007105552576136E-5</v>
      </c>
      <c r="AU402" s="5">
        <f t="shared" si="486"/>
        <v>8.6388702165586688E-5</v>
      </c>
      <c r="AV402" s="5">
        <f t="shared" si="487"/>
        <v>7.268492765994613E-5</v>
      </c>
      <c r="AW402" s="5">
        <f t="shared" si="488"/>
        <v>2.8083527488342391E-6</v>
      </c>
      <c r="AX402" s="5">
        <f t="shared" si="489"/>
        <v>3.7728905450967243E-2</v>
      </c>
      <c r="AY402" s="5">
        <f t="shared" si="490"/>
        <v>2.3166434492413818E-2</v>
      </c>
      <c r="AZ402" s="5">
        <f t="shared" si="491"/>
        <v>7.1123675690615866E-3</v>
      </c>
      <c r="BA402" s="5">
        <f t="shared" si="492"/>
        <v>1.4557202707507443E-3</v>
      </c>
      <c r="BB402" s="5">
        <f t="shared" si="493"/>
        <v>2.2346161310890514E-4</v>
      </c>
      <c r="BC402" s="5">
        <f t="shared" si="494"/>
        <v>2.7442136260138219E-5</v>
      </c>
      <c r="BD402" s="5">
        <f t="shared" si="495"/>
        <v>1.3915529230474778E-6</v>
      </c>
      <c r="BE402" s="5">
        <f t="shared" si="496"/>
        <v>4.6832477400955337E-6</v>
      </c>
      <c r="BF402" s="5">
        <f t="shared" si="497"/>
        <v>7.8806953842177433E-6</v>
      </c>
      <c r="BG402" s="5">
        <f t="shared" si="498"/>
        <v>8.840782178731366E-6</v>
      </c>
      <c r="BH402" s="5">
        <f t="shared" si="499"/>
        <v>7.438375586274398E-6</v>
      </c>
      <c r="BI402" s="5">
        <f t="shared" si="500"/>
        <v>5.0067453529703534E-6</v>
      </c>
      <c r="BJ402" s="8">
        <f t="shared" si="501"/>
        <v>0.82582744448992007</v>
      </c>
      <c r="BK402" s="8">
        <f t="shared" si="502"/>
        <v>0.10567587567190222</v>
      </c>
      <c r="BL402" s="8">
        <f t="shared" si="503"/>
        <v>3.5521139024571519E-2</v>
      </c>
      <c r="BM402" s="8">
        <f t="shared" si="504"/>
        <v>0.70346062446457758</v>
      </c>
      <c r="BN402" s="8">
        <f t="shared" si="505"/>
        <v>0.24112152530375727</v>
      </c>
    </row>
    <row r="403" spans="1:66" x14ac:dyDescent="0.25">
      <c r="A403" t="s">
        <v>22</v>
      </c>
      <c r="B403" t="s">
        <v>237</v>
      </c>
      <c r="C403" t="s">
        <v>239</v>
      </c>
      <c r="D403" t="s">
        <v>500</v>
      </c>
      <c r="E403">
        <f>VLOOKUP(A403,home!$A$2:$E$405,3,FALSE)</f>
        <v>1.4857</v>
      </c>
      <c r="F403">
        <f>VLOOKUP(B403,home!$B$2:$E$405,3,FALSE)</f>
        <v>1.1778999999999999</v>
      </c>
      <c r="G403">
        <f>VLOOKUP(C403,away!$B$2:$E$405,4,FALSE)</f>
        <v>0.84140000000000004</v>
      </c>
      <c r="H403">
        <f>VLOOKUP(A403,away!$A$2:$E$405,3,FALSE)</f>
        <v>1.0857000000000001</v>
      </c>
      <c r="I403">
        <f>VLOOKUP(C403,away!$B$2:$E$405,3,FALSE)</f>
        <v>1.3815999999999999</v>
      </c>
      <c r="J403">
        <f>VLOOKUP(B403,home!$B$2:$E$405,4,FALSE)</f>
        <v>1.3815999999999999</v>
      </c>
      <c r="K403" s="3">
        <f t="shared" si="450"/>
        <v>1.4724550736420001</v>
      </c>
      <c r="L403" s="3">
        <f t="shared" si="451"/>
        <v>2.0724043105920003</v>
      </c>
      <c r="M403" s="5">
        <f t="shared" si="452"/>
        <v>2.8872682178572678E-2</v>
      </c>
      <c r="N403" s="5">
        <f t="shared" si="453"/>
        <v>4.2513727363492293E-2</v>
      </c>
      <c r="O403" s="5">
        <f t="shared" si="454"/>
        <v>5.9835871005226825E-2</v>
      </c>
      <c r="P403" s="5">
        <f t="shared" si="455"/>
        <v>8.8105631847434487E-2</v>
      </c>
      <c r="Q403" s="5">
        <f t="shared" si="456"/>
        <v>3.1299776777903486E-2</v>
      </c>
      <c r="R403" s="5">
        <f t="shared" si="457"/>
        <v>6.2002058499629496E-2</v>
      </c>
      <c r="S403" s="5">
        <f t="shared" si="458"/>
        <v>6.7214073801883711E-2</v>
      </c>
      <c r="T403" s="5">
        <f t="shared" si="459"/>
        <v>6.4865792315094553E-2</v>
      </c>
      <c r="U403" s="5">
        <f t="shared" si="460"/>
        <v>9.1295245614027548E-2</v>
      </c>
      <c r="V403" s="5">
        <f t="shared" si="461"/>
        <v>2.2789471240703765E-2</v>
      </c>
      <c r="W403" s="5">
        <f t="shared" si="462"/>
        <v>1.5362505040162015E-2</v>
      </c>
      <c r="X403" s="5">
        <f t="shared" si="463"/>
        <v>3.1837321666723081E-2</v>
      </c>
      <c r="Y403" s="5">
        <f t="shared" si="464"/>
        <v>3.2989901329910511E-2</v>
      </c>
      <c r="Z403" s="5">
        <f t="shared" si="465"/>
        <v>4.2831111100069839E-2</v>
      </c>
      <c r="AA403" s="5">
        <f t="shared" si="466"/>
        <v>6.3066886849022022E-2</v>
      </c>
      <c r="AB403" s="5">
        <f t="shared" si="467"/>
        <v>4.6431578759824212E-2</v>
      </c>
      <c r="AC403" s="5">
        <f t="shared" si="468"/>
        <v>4.346411148072292E-3</v>
      </c>
      <c r="AD403" s="5">
        <f t="shared" si="469"/>
        <v>5.65514962255934E-3</v>
      </c>
      <c r="AE403" s="5">
        <f t="shared" si="470"/>
        <v>1.1719756454834697E-2</v>
      </c>
      <c r="AF403" s="5">
        <f t="shared" si="471"/>
        <v>1.2144036898043926E-2</v>
      </c>
      <c r="AG403" s="5">
        <f t="shared" si="472"/>
        <v>8.3891181384981774E-3</v>
      </c>
      <c r="AH403" s="5">
        <f t="shared" si="473"/>
        <v>2.219084481780741E-2</v>
      </c>
      <c r="AI403" s="5">
        <f t="shared" si="474"/>
        <v>3.2675022040382806E-2</v>
      </c>
      <c r="AJ403" s="5">
        <f t="shared" si="475"/>
        <v>2.4056250992362926E-2</v>
      </c>
      <c r="AK403" s="5">
        <f t="shared" si="476"/>
        <v>1.180724960883673E-2</v>
      </c>
      <c r="AL403" s="5">
        <f t="shared" si="477"/>
        <v>5.3052681160856889E-4</v>
      </c>
      <c r="AM403" s="5">
        <f t="shared" si="478"/>
        <v>1.6653907507884291E-3</v>
      </c>
      <c r="AN403" s="5">
        <f t="shared" si="479"/>
        <v>3.4513629707539871E-3</v>
      </c>
      <c r="AO403" s="5">
        <f t="shared" si="480"/>
        <v>3.5763097490040885E-3</v>
      </c>
      <c r="AP403" s="5">
        <f t="shared" si="481"/>
        <v>2.4705199132827559E-3</v>
      </c>
      <c r="AQ403" s="5">
        <f t="shared" si="482"/>
        <v>1.2799790294226398E-3</v>
      </c>
      <c r="AR403" s="5">
        <f t="shared" si="483"/>
        <v>9.1976804912204477E-3</v>
      </c>
      <c r="AS403" s="5">
        <f t="shared" si="484"/>
        <v>1.3543171305035592E-2</v>
      </c>
      <c r="AT403" s="5">
        <f t="shared" si="485"/>
        <v>9.9708556506512037E-3</v>
      </c>
      <c r="AU403" s="5">
        <f t="shared" si="486"/>
        <v>4.8938789971177911E-3</v>
      </c>
      <c r="AV403" s="5">
        <f t="shared" si="487"/>
        <v>1.801504239774029E-3</v>
      </c>
      <c r="AW403" s="5">
        <f t="shared" si="488"/>
        <v>4.4969843485505572E-5</v>
      </c>
      <c r="AX403" s="5">
        <f t="shared" si="489"/>
        <v>4.0870217676581324E-4</v>
      </c>
      <c r="AY403" s="5">
        <f t="shared" si="490"/>
        <v>8.4699615287780485E-4</v>
      </c>
      <c r="AZ403" s="5">
        <f t="shared" si="491"/>
        <v>8.7765923913940211E-4</v>
      </c>
      <c r="BA403" s="5">
        <f t="shared" si="492"/>
        <v>6.06288263474464E-4</v>
      </c>
      <c r="BB403" s="5">
        <f t="shared" si="493"/>
        <v>3.1411860267145452E-4</v>
      </c>
      <c r="BC403" s="5">
        <f t="shared" si="494"/>
        <v>1.3019614924269165E-4</v>
      </c>
      <c r="BD403" s="5">
        <f t="shared" si="495"/>
        <v>3.1768854495755321E-3</v>
      </c>
      <c r="BE403" s="5">
        <f t="shared" si="496"/>
        <v>4.677821098606939E-3</v>
      </c>
      <c r="BF403" s="5">
        <f t="shared" si="497"/>
        <v>3.4439407051166915E-3</v>
      </c>
      <c r="BG403" s="5">
        <f t="shared" si="498"/>
        <v>1.6903493215237599E-3</v>
      </c>
      <c r="BH403" s="5">
        <f t="shared" si="499"/>
        <v>6.2224085867624331E-4</v>
      </c>
      <c r="BI403" s="5">
        <f t="shared" si="500"/>
        <v>1.8324434187703793E-4</v>
      </c>
      <c r="BJ403" s="8">
        <f t="shared" si="501"/>
        <v>0.27240460860464555</v>
      </c>
      <c r="BK403" s="8">
        <f t="shared" si="502"/>
        <v>0.21270579318115332</v>
      </c>
      <c r="BL403" s="8">
        <f t="shared" si="503"/>
        <v>0.46656258064629519</v>
      </c>
      <c r="BM403" s="8">
        <f t="shared" si="504"/>
        <v>0.68107231955051251</v>
      </c>
      <c r="BN403" s="8">
        <f t="shared" si="505"/>
        <v>0.31262974767225921</v>
      </c>
    </row>
    <row r="404" spans="1:66" x14ac:dyDescent="0.25">
      <c r="A404" t="s">
        <v>22</v>
      </c>
      <c r="B404" t="s">
        <v>165</v>
      </c>
      <c r="C404" t="s">
        <v>23</v>
      </c>
      <c r="D404" t="s">
        <v>500</v>
      </c>
      <c r="E404">
        <f>VLOOKUP(A404,home!$A$2:$E$405,3,FALSE)</f>
        <v>1.4857</v>
      </c>
      <c r="F404">
        <f>VLOOKUP(B404,home!$B$2:$E$405,3,FALSE)</f>
        <v>0.84140000000000004</v>
      </c>
      <c r="G404">
        <f>VLOOKUP(C404,away!$B$2:$E$405,4,FALSE)</f>
        <v>1.3462000000000001</v>
      </c>
      <c r="H404">
        <f>VLOOKUP(A404,away!$A$2:$E$405,3,FALSE)</f>
        <v>1.0857000000000001</v>
      </c>
      <c r="I404">
        <f>VLOOKUP(C404,away!$B$2:$E$405,3,FALSE)</f>
        <v>0.92110000000000003</v>
      </c>
      <c r="J404">
        <f>VLOOKUP(B404,home!$B$2:$E$405,4,FALSE)</f>
        <v>1.1513</v>
      </c>
      <c r="K404" s="3">
        <f t="shared" si="450"/>
        <v>1.6828415146760003</v>
      </c>
      <c r="L404" s="3">
        <f t="shared" si="451"/>
        <v>1.1513440602510001</v>
      </c>
      <c r="M404" s="5">
        <f t="shared" si="452"/>
        <v>5.8766367152501282E-2</v>
      </c>
      <c r="N404" s="5">
        <f t="shared" si="453"/>
        <v>9.8894482310921211E-2</v>
      </c>
      <c r="O404" s="5">
        <f t="shared" si="454"/>
        <v>6.7660307763561828E-2</v>
      </c>
      <c r="P404" s="5">
        <f t="shared" si="455"/>
        <v>0.11386157480027673</v>
      </c>
      <c r="Q404" s="5">
        <f t="shared" si="456"/>
        <v>8.3211870202604787E-2</v>
      </c>
      <c r="R404" s="5">
        <f t="shared" si="457"/>
        <v>3.8950146729165774E-2</v>
      </c>
      <c r="S404" s="5">
        <f t="shared" si="458"/>
        <v>5.5152542364732549E-2</v>
      </c>
      <c r="T404" s="5">
        <f t="shared" si="459"/>
        <v>9.5805492500146208E-2</v>
      </c>
      <c r="U404" s="5">
        <f t="shared" si="460"/>
        <v>6.5546923918561789E-2</v>
      </c>
      <c r="V404" s="5">
        <f t="shared" si="461"/>
        <v>1.1873298040983183E-2</v>
      </c>
      <c r="W404" s="5">
        <f t="shared" si="462"/>
        <v>4.6677463230258065E-2</v>
      </c>
      <c r="X404" s="5">
        <f t="shared" si="463"/>
        <v>5.3741820037742083E-2</v>
      </c>
      <c r="Y404" s="5">
        <f t="shared" si="464"/>
        <v>3.0937662643766267E-2</v>
      </c>
      <c r="Z404" s="5">
        <f t="shared" si="465"/>
        <v>1.494834002750998E-2</v>
      </c>
      <c r="AA404" s="5">
        <f t="shared" si="466"/>
        <v>2.515568717378678E-2</v>
      </c>
      <c r="AB404" s="5">
        <f t="shared" si="467"/>
        <v>2.116651735312549E-2</v>
      </c>
      <c r="AC404" s="5">
        <f t="shared" si="468"/>
        <v>1.4378041370916239E-3</v>
      </c>
      <c r="AD404" s="5">
        <f t="shared" si="469"/>
        <v>1.9637693230910202E-2</v>
      </c>
      <c r="AE404" s="5">
        <f t="shared" si="470"/>
        <v>2.260974145843973E-2</v>
      </c>
      <c r="AF404" s="5">
        <f t="shared" si="471"/>
        <v>1.3015795765992686E-2</v>
      </c>
      <c r="AG404" s="5">
        <f t="shared" si="472"/>
        <v>4.995219714871932E-3</v>
      </c>
      <c r="AH404" s="5">
        <f t="shared" si="473"/>
        <v>4.3026706253214732E-3</v>
      </c>
      <c r="AI404" s="5">
        <f t="shared" si="474"/>
        <v>7.2407127522679214E-3</v>
      </c>
      <c r="AJ404" s="5">
        <f t="shared" si="475"/>
        <v>6.0924860076801909E-3</v>
      </c>
      <c r="AK404" s="5">
        <f t="shared" si="476"/>
        <v>3.4175627937689571E-3</v>
      </c>
      <c r="AL404" s="5">
        <f t="shared" si="477"/>
        <v>1.1143152196477888E-4</v>
      </c>
      <c r="AM404" s="5">
        <f t="shared" si="478"/>
        <v>6.6094250842895072E-3</v>
      </c>
      <c r="AN404" s="5">
        <f t="shared" si="479"/>
        <v>7.6097223124706901E-3</v>
      </c>
      <c r="AO404" s="5">
        <f t="shared" si="480"/>
        <v>4.3807042923113175E-3</v>
      </c>
      <c r="AP404" s="5">
        <f t="shared" si="481"/>
        <v>1.6812326222228988E-3</v>
      </c>
      <c r="AQ404" s="5">
        <f t="shared" si="482"/>
        <v>4.8391929837413722E-4</v>
      </c>
      <c r="AR404" s="5">
        <f t="shared" si="483"/>
        <v>9.907708535360671E-4</v>
      </c>
      <c r="AS404" s="5">
        <f t="shared" si="484"/>
        <v>1.6673103238614686E-3</v>
      </c>
      <c r="AT404" s="5">
        <f t="shared" si="485"/>
        <v>1.4029095154209834E-3</v>
      </c>
      <c r="AU404" s="5">
        <f t="shared" si="486"/>
        <v>7.8695812462814053E-4</v>
      </c>
      <c r="AV404" s="5">
        <f t="shared" si="487"/>
        <v>3.3108145060895119E-4</v>
      </c>
      <c r="AW404" s="5">
        <f t="shared" si="488"/>
        <v>5.9972741723245399E-6</v>
      </c>
      <c r="AX404" s="5">
        <f t="shared" si="489"/>
        <v>1.8537691533305511E-3</v>
      </c>
      <c r="AY404" s="5">
        <f t="shared" si="490"/>
        <v>2.1343261037636554E-3</v>
      </c>
      <c r="AZ404" s="5">
        <f t="shared" si="491"/>
        <v>1.2286718411034724E-3</v>
      </c>
      <c r="BA404" s="5">
        <f t="shared" si="492"/>
        <v>4.715413420840479E-4</v>
      </c>
      <c r="BB404" s="5">
        <f t="shared" si="493"/>
        <v>1.3572658084281343E-4</v>
      </c>
      <c r="BC404" s="5">
        <f t="shared" si="494"/>
        <v>3.1253598534310087E-5</v>
      </c>
      <c r="BD404" s="5">
        <f t="shared" si="495"/>
        <v>1.9011968954809382E-4</v>
      </c>
      <c r="BE404" s="5">
        <f t="shared" si="496"/>
        <v>3.1994130632884518E-4</v>
      </c>
      <c r="BF404" s="5">
        <f t="shared" si="497"/>
        <v>2.6920525627492604E-4</v>
      </c>
      <c r="BG404" s="5">
        <f t="shared" si="498"/>
        <v>1.5100992707614579E-4</v>
      </c>
      <c r="BH404" s="5">
        <f t="shared" si="499"/>
        <v>6.3531443602983393E-5</v>
      </c>
      <c r="BI404" s="5">
        <f t="shared" si="500"/>
        <v>2.1382670156479477E-5</v>
      </c>
      <c r="BJ404" s="8">
        <f t="shared" si="501"/>
        <v>0.49614753332498068</v>
      </c>
      <c r="BK404" s="8">
        <f t="shared" si="502"/>
        <v>0.2433373441213138</v>
      </c>
      <c r="BL404" s="8">
        <f t="shared" si="503"/>
        <v>0.24572723567828331</v>
      </c>
      <c r="BM404" s="8">
        <f t="shared" si="504"/>
        <v>0.53668737536346456</v>
      </c>
      <c r="BN404" s="8">
        <f t="shared" si="505"/>
        <v>0.46134474895903155</v>
      </c>
    </row>
    <row r="405" spans="1:66" x14ac:dyDescent="0.25">
      <c r="A405" t="s">
        <v>22</v>
      </c>
      <c r="B405" t="s">
        <v>157</v>
      </c>
      <c r="C405" t="s">
        <v>242</v>
      </c>
      <c r="D405" t="s">
        <v>500</v>
      </c>
      <c r="E405">
        <f>VLOOKUP(A405,home!$A$2:$E$405,3,FALSE)</f>
        <v>1.4857</v>
      </c>
      <c r="F405">
        <f>VLOOKUP(B405,home!$B$2:$E$405,3,FALSE)</f>
        <v>0.33650000000000002</v>
      </c>
      <c r="G405">
        <f>VLOOKUP(C405,away!$B$2:$E$405,4,FALSE)</f>
        <v>0.67310000000000003</v>
      </c>
      <c r="H405">
        <f>VLOOKUP(A405,away!$A$2:$E$405,3,FALSE)</f>
        <v>1.0857000000000001</v>
      </c>
      <c r="I405">
        <f>VLOOKUP(C405,away!$B$2:$E$405,3,FALSE)</f>
        <v>1.6119000000000001</v>
      </c>
      <c r="J405">
        <f>VLOOKUP(B405,home!$B$2:$E$405,4,FALSE)</f>
        <v>1.6119000000000001</v>
      </c>
      <c r="K405" s="3">
        <f t="shared" si="450"/>
        <v>0.33650830145500005</v>
      </c>
      <c r="L405" s="3">
        <f t="shared" si="451"/>
        <v>2.8208892019770007</v>
      </c>
      <c r="M405" s="5">
        <f t="shared" si="452"/>
        <v>4.2536297725312672E-2</v>
      </c>
      <c r="N405" s="5">
        <f t="shared" si="453"/>
        <v>1.431381729772915E-2</v>
      </c>
      <c r="O405" s="5">
        <f t="shared" si="454"/>
        <v>0.1199901829454134</v>
      </c>
      <c r="P405" s="5">
        <f t="shared" si="455"/>
        <v>4.0377692654235776E-2</v>
      </c>
      <c r="Q405" s="5">
        <f t="shared" si="456"/>
        <v>2.4083591730980174E-3</v>
      </c>
      <c r="R405" s="5">
        <f t="shared" si="457"/>
        <v>0.16923950570698079</v>
      </c>
      <c r="S405" s="5">
        <f t="shared" si="458"/>
        <v>9.5821577762145328E-3</v>
      </c>
      <c r="T405" s="5">
        <f t="shared" si="459"/>
        <v>6.7937143858744567E-3</v>
      </c>
      <c r="U405" s="5">
        <f t="shared" si="460"/>
        <v>5.6950498604539886E-2</v>
      </c>
      <c r="V405" s="5">
        <f t="shared" si="461"/>
        <v>1.0106542786662688E-3</v>
      </c>
      <c r="W405" s="5">
        <f t="shared" si="462"/>
        <v>2.7014428487759411E-4</v>
      </c>
      <c r="X405" s="5">
        <f t="shared" si="463"/>
        <v>7.6204709618700418E-4</v>
      </c>
      <c r="Y405" s="5">
        <f t="shared" si="464"/>
        <v>1.0748252125159245E-3</v>
      </c>
      <c r="Z405" s="5">
        <f t="shared" si="465"/>
        <v>0.15913529806558235</v>
      </c>
      <c r="AA405" s="5">
        <f t="shared" si="466"/>
        <v>5.3550348853584263E-2</v>
      </c>
      <c r="AB405" s="5">
        <f t="shared" si="467"/>
        <v>9.0100684675211741E-3</v>
      </c>
      <c r="AC405" s="5">
        <f t="shared" si="468"/>
        <v>5.9960389752301486E-5</v>
      </c>
      <c r="AD405" s="5">
        <f t="shared" si="469"/>
        <v>2.2726448612983705E-5</v>
      </c>
      <c r="AE405" s="5">
        <f t="shared" si="470"/>
        <v>6.4108793491650929E-5</v>
      </c>
      <c r="AF405" s="5">
        <f t="shared" si="471"/>
        <v>9.042190165618577E-5</v>
      </c>
      <c r="AG405" s="5">
        <f t="shared" si="472"/>
        <v>8.5023388668053568E-5</v>
      </c>
      <c r="AH405" s="5">
        <f t="shared" si="473"/>
        <v>0.11222576099164816</v>
      </c>
      <c r="AI405" s="5">
        <f t="shared" si="474"/>
        <v>3.7764900210794324E-2</v>
      </c>
      <c r="AJ405" s="5">
        <f t="shared" si="475"/>
        <v>6.354101212275985E-3</v>
      </c>
      <c r="AK405" s="5">
        <f t="shared" si="476"/>
        <v>7.1273593540538297E-4</v>
      </c>
      <c r="AL405" s="5">
        <f t="shared" si="477"/>
        <v>2.276702316201707E-6</v>
      </c>
      <c r="AM405" s="5">
        <f t="shared" si="478"/>
        <v>1.5295277241718983E-6</v>
      </c>
      <c r="AN405" s="5">
        <f t="shared" si="479"/>
        <v>4.3146282412409644E-6</v>
      </c>
      <c r="AO405" s="5">
        <f t="shared" si="480"/>
        <v>6.0855441081308284E-6</v>
      </c>
      <c r="AP405" s="5">
        <f t="shared" si="481"/>
        <v>5.7222152209270028E-6</v>
      </c>
      <c r="AQ405" s="5">
        <f t="shared" si="482"/>
        <v>4.0354337820253545E-6</v>
      </c>
      <c r="AR405" s="5">
        <f t="shared" si="483"/>
        <v>6.3315287472998416E-2</v>
      </c>
      <c r="AS405" s="5">
        <f t="shared" si="484"/>
        <v>2.130611984367374E-2</v>
      </c>
      <c r="AT405" s="5">
        <f t="shared" si="485"/>
        <v>3.5848430995956606E-3</v>
      </c>
      <c r="AU405" s="5">
        <f t="shared" si="486"/>
        <v>4.0210982080920451E-4</v>
      </c>
      <c r="AV405" s="5">
        <f t="shared" si="487"/>
        <v>3.3828323199719946E-5</v>
      </c>
      <c r="AW405" s="5">
        <f t="shared" si="488"/>
        <v>6.0032379732627916E-8</v>
      </c>
      <c r="AX405" s="5">
        <f t="shared" si="489"/>
        <v>8.5783129414902836E-8</v>
      </c>
      <c r="AY405" s="5">
        <f t="shared" si="490"/>
        <v>2.4198470347829506E-7</v>
      </c>
      <c r="AZ405" s="5">
        <f t="shared" si="491"/>
        <v>3.4130601854276451E-7</v>
      </c>
      <c r="BA405" s="5">
        <f t="shared" si="492"/>
        <v>3.2092882075901543E-7</v>
      </c>
      <c r="BB405" s="5">
        <f t="shared" si="493"/>
        <v>2.2632616127057968E-7</v>
      </c>
      <c r="BC405" s="5">
        <f t="shared" si="494"/>
        <v>1.2768820489061673E-7</v>
      </c>
      <c r="BD405" s="5">
        <f t="shared" si="495"/>
        <v>2.9767568458775144E-2</v>
      </c>
      <c r="BE405" s="5">
        <f t="shared" si="496"/>
        <v>1.0017033900507856E-2</v>
      </c>
      <c r="BF405" s="5">
        <f t="shared" si="497"/>
        <v>1.6854075317385264E-3</v>
      </c>
      <c r="BG405" s="5">
        <f t="shared" si="498"/>
        <v>1.8905120858826523E-4</v>
      </c>
      <c r="BH405" s="5">
        <f t="shared" si="499"/>
        <v>1.5904325272513008E-5</v>
      </c>
      <c r="BI405" s="5">
        <f t="shared" si="500"/>
        <v>1.0703874966482368E-6</v>
      </c>
      <c r="BJ405" s="8">
        <f t="shared" si="501"/>
        <v>2.5908219348825874E-2</v>
      </c>
      <c r="BK405" s="8">
        <f t="shared" si="502"/>
        <v>9.3569281511201224E-2</v>
      </c>
      <c r="BL405" s="8">
        <f t="shared" si="503"/>
        <v>0.69611632730081907</v>
      </c>
      <c r="BM405" s="8">
        <f t="shared" si="504"/>
        <v>0.58586308877133508</v>
      </c>
      <c r="BN405" s="8">
        <f t="shared" si="505"/>
        <v>0.38886585550276981</v>
      </c>
    </row>
    <row r="406" spans="1:66" x14ac:dyDescent="0.25">
      <c r="A406" t="s">
        <v>25</v>
      </c>
      <c r="B406" t="s">
        <v>453</v>
      </c>
      <c r="C406" t="s">
        <v>155</v>
      </c>
      <c r="D406" t="s">
        <v>500</v>
      </c>
      <c r="E406">
        <f>VLOOKUP(A406,home!$A$2:$E$405,3,FALSE)</f>
        <v>1.1486000000000001</v>
      </c>
      <c r="F406">
        <f>VLOOKUP(B406,home!$B$2:$E$405,3,FALSE)</f>
        <v>1.7413000000000001</v>
      </c>
      <c r="G406">
        <f>VLOOKUP(C406,away!$B$2:$E$405,4,FALSE)</f>
        <v>1.7413000000000001</v>
      </c>
      <c r="H406">
        <f>VLOOKUP(A406,away!$A$2:$E$405,3,FALSE)</f>
        <v>1.1621999999999999</v>
      </c>
      <c r="I406">
        <f>VLOOKUP(C406,away!$B$2:$E$405,3,FALSE)</f>
        <v>1.0754999999999999</v>
      </c>
      <c r="J406">
        <f>VLOOKUP(B406,home!$B$2:$E$405,4,FALSE)</f>
        <v>1.1472</v>
      </c>
      <c r="K406" s="3">
        <f t="shared" si="450"/>
        <v>3.4826995675340005</v>
      </c>
      <c r="L406" s="3">
        <f t="shared" si="451"/>
        <v>1.4339381659199999</v>
      </c>
      <c r="M406" s="5">
        <f t="shared" si="452"/>
        <v>7.3237137742681209E-3</v>
      </c>
      <c r="N406" s="5">
        <f t="shared" si="453"/>
        <v>2.5506294794386382E-2</v>
      </c>
      <c r="O406" s="5">
        <f t="shared" si="454"/>
        <v>1.0501752697197069E-2</v>
      </c>
      <c r="P406" s="5">
        <f t="shared" si="455"/>
        <v>3.6574449576877249E-2</v>
      </c>
      <c r="Q406" s="5">
        <f t="shared" si="456"/>
        <v>4.4415380924902111E-2</v>
      </c>
      <c r="R406" s="5">
        <f t="shared" si="457"/>
        <v>7.5294320007820905E-3</v>
      </c>
      <c r="S406" s="5">
        <f t="shared" si="458"/>
        <v>4.5662979298546409E-2</v>
      </c>
      <c r="T406" s="5">
        <f t="shared" si="459"/>
        <v>6.3688909862092274E-2</v>
      </c>
      <c r="U406" s="5">
        <f t="shared" si="460"/>
        <v>2.6222749572900446E-2</v>
      </c>
      <c r="V406" s="5">
        <f t="shared" si="461"/>
        <v>2.5337757217482992E-2</v>
      </c>
      <c r="W406" s="5">
        <f t="shared" si="462"/>
        <v>5.156180931300481E-2</v>
      </c>
      <c r="X406" s="5">
        <f t="shared" si="463"/>
        <v>7.3936446277806891E-2</v>
      </c>
      <c r="Y406" s="5">
        <f t="shared" si="464"/>
        <v>5.3010146085120516E-2</v>
      </c>
      <c r="Z406" s="5">
        <f t="shared" si="465"/>
        <v>3.598913304540275E-3</v>
      </c>
      <c r="AA406" s="5">
        <f t="shared" si="466"/>
        <v>1.2533933809314775E-2</v>
      </c>
      <c r="AB406" s="5">
        <f t="shared" si="467"/>
        <v>2.1825962928600184E-2</v>
      </c>
      <c r="AC406" s="5">
        <f t="shared" si="468"/>
        <v>7.9085091961642699E-3</v>
      </c>
      <c r="AD406" s="5">
        <f t="shared" si="469"/>
        <v>4.4893572748918115E-2</v>
      </c>
      <c r="AE406" s="5">
        <f t="shared" si="470"/>
        <v>6.4374607369179729E-2</v>
      </c>
      <c r="AF406" s="5">
        <f t="shared" si="471"/>
        <v>4.6154603211390859E-2</v>
      </c>
      <c r="AG406" s="5">
        <f t="shared" si="472"/>
        <v>2.2060949025902381E-2</v>
      </c>
      <c r="AH406" s="5">
        <f t="shared" si="473"/>
        <v>1.2901547858043926E-3</v>
      </c>
      <c r="AI406" s="5">
        <f t="shared" si="474"/>
        <v>4.4932215145728786E-3</v>
      </c>
      <c r="AJ406" s="5">
        <f t="shared" si="475"/>
        <v>7.8242703128187183E-3</v>
      </c>
      <c r="AK406" s="5">
        <f t="shared" si="476"/>
        <v>9.0831942782409539E-3</v>
      </c>
      <c r="AL406" s="5">
        <f t="shared" si="477"/>
        <v>1.5797961511803372E-3</v>
      </c>
      <c r="AM406" s="5">
        <f t="shared" si="478"/>
        <v>3.1270165279542662E-2</v>
      </c>
      <c r="AN406" s="5">
        <f t="shared" si="479"/>
        <v>4.4839483448962665E-2</v>
      </c>
      <c r="AO406" s="5">
        <f t="shared" si="480"/>
        <v>3.2148523328802865E-2</v>
      </c>
      <c r="AP406" s="5">
        <f t="shared" si="481"/>
        <v>1.536633152637997E-2</v>
      </c>
      <c r="AQ406" s="5">
        <f t="shared" si="482"/>
        <v>5.508592311463994E-3</v>
      </c>
      <c r="AR406" s="5">
        <f t="shared" si="483"/>
        <v>3.7000043746185195E-4</v>
      </c>
      <c r="AS406" s="5">
        <f t="shared" si="484"/>
        <v>1.2886003635357826E-3</v>
      </c>
      <c r="AT406" s="5">
        <f t="shared" si="485"/>
        <v>2.2439039644051137E-3</v>
      </c>
      <c r="AU406" s="5">
        <f t="shared" si="486"/>
        <v>2.6049477888071722E-3</v>
      </c>
      <c r="AV406" s="5">
        <f t="shared" si="487"/>
        <v>2.2680626343818478E-3</v>
      </c>
      <c r="AW406" s="5">
        <f t="shared" si="488"/>
        <v>2.1915177210631376E-4</v>
      </c>
      <c r="AX406" s="5">
        <f t="shared" si="489"/>
        <v>1.8150765182629987E-2</v>
      </c>
      <c r="AY406" s="5">
        <f t="shared" si="490"/>
        <v>2.6027074936025036E-2</v>
      </c>
      <c r="AZ406" s="5">
        <f t="shared" si="491"/>
        <v>1.8660608049013074E-2</v>
      </c>
      <c r="BA406" s="5">
        <f t="shared" si="492"/>
        <v>8.9193860269179311E-3</v>
      </c>
      <c r="BB406" s="5">
        <f t="shared" si="493"/>
        <v>3.1974620101427945E-3</v>
      </c>
      <c r="BC406" s="5">
        <f t="shared" si="494"/>
        <v>9.1699256208460634E-4</v>
      </c>
      <c r="BD406" s="5">
        <f t="shared" si="495"/>
        <v>8.8426291447274297E-5</v>
      </c>
      <c r="BE406" s="5">
        <f t="shared" si="496"/>
        <v>3.0796220698205764E-4</v>
      </c>
      <c r="BF406" s="5">
        <f t="shared" si="497"/>
        <v>5.362699225366144E-4</v>
      </c>
      <c r="BG406" s="5">
        <f t="shared" si="498"/>
        <v>6.2255567576658614E-4</v>
      </c>
      <c r="BH406" s="5">
        <f t="shared" si="499"/>
        <v>5.4204359568953185E-4</v>
      </c>
      <c r="BI406" s="5">
        <f t="shared" si="500"/>
        <v>3.7755499925850141E-4</v>
      </c>
      <c r="BJ406" s="8">
        <f t="shared" si="501"/>
        <v>0.69460810427466968</v>
      </c>
      <c r="BK406" s="8">
        <f t="shared" si="502"/>
        <v>0.15041428015054442</v>
      </c>
      <c r="BL406" s="8">
        <f t="shared" si="503"/>
        <v>0.11255499978050384</v>
      </c>
      <c r="BM406" s="8">
        <f t="shared" si="504"/>
        <v>0.80351735057792628</v>
      </c>
      <c r="BN406" s="8">
        <f t="shared" si="505"/>
        <v>0.13185102376841304</v>
      </c>
    </row>
    <row r="407" spans="1:66" x14ac:dyDescent="0.25">
      <c r="A407" t="s">
        <v>25</v>
      </c>
      <c r="B407" t="s">
        <v>158</v>
      </c>
      <c r="C407" t="s">
        <v>496</v>
      </c>
      <c r="D407" t="s">
        <v>500</v>
      </c>
      <c r="E407">
        <f>VLOOKUP(A407,home!$A$2:$E$405,3,FALSE)</f>
        <v>1.1486000000000001</v>
      </c>
      <c r="F407">
        <f>VLOOKUP(B407,home!$B$2:$E$405,3,FALSE)</f>
        <v>0.65300000000000002</v>
      </c>
      <c r="G407">
        <f>VLOOKUP(C407,away!$B$2:$E$405,4,FALSE)</f>
        <v>1.2189000000000001</v>
      </c>
      <c r="H407">
        <f>VLOOKUP(A407,away!$A$2:$E$405,3,FALSE)</f>
        <v>1.1621999999999999</v>
      </c>
      <c r="I407">
        <f>VLOOKUP(C407,away!$B$2:$E$405,3,FALSE)</f>
        <v>0.68830000000000002</v>
      </c>
      <c r="J407">
        <f>VLOOKUP(B407,home!$B$2:$E$405,4,FALSE)</f>
        <v>0.86040000000000005</v>
      </c>
      <c r="K407" s="3">
        <f t="shared" si="450"/>
        <v>0.91421863662000014</v>
      </c>
      <c r="L407" s="3">
        <f t="shared" si="451"/>
        <v>0.68827032050399994</v>
      </c>
      <c r="M407" s="5">
        <f t="shared" si="452"/>
        <v>0.20139463106450217</v>
      </c>
      <c r="N407" s="5">
        <f t="shared" si="453"/>
        <v>0.1841187250343771</v>
      </c>
      <c r="O407" s="5">
        <f t="shared" si="454"/>
        <v>0.13861394727054974</v>
      </c>
      <c r="P407" s="5">
        <f t="shared" si="455"/>
        <v>0.12672345389019857</v>
      </c>
      <c r="Q407" s="5">
        <f t="shared" si="456"/>
        <v>8.4162384888570446E-2</v>
      </c>
      <c r="R407" s="5">
        <f t="shared" si="457"/>
        <v>4.7701932957112898E-2</v>
      </c>
      <c r="S407" s="5">
        <f t="shared" si="458"/>
        <v>1.9934535594345111E-2</v>
      </c>
      <c r="T407" s="5">
        <f t="shared" si="459"/>
        <v>5.7926471621637388E-2</v>
      </c>
      <c r="U407" s="5">
        <f t="shared" si="460"/>
        <v>4.3609996112190408E-2</v>
      </c>
      <c r="V407" s="5">
        <f t="shared" si="461"/>
        <v>1.3937109935520013E-3</v>
      </c>
      <c r="W407" s="5">
        <f t="shared" si="462"/>
        <v>2.564760692250553E-2</v>
      </c>
      <c r="X407" s="5">
        <f t="shared" si="463"/>
        <v>1.7652486636713489E-2</v>
      </c>
      <c r="Y407" s="5">
        <f t="shared" si="464"/>
        <v>6.0748413175716835E-3</v>
      </c>
      <c r="Z407" s="5">
        <f t="shared" si="465"/>
        <v>1.0943941561684139E-2</v>
      </c>
      <c r="AA407" s="5">
        <f t="shared" si="466"/>
        <v>1.0005155333771828E-2</v>
      </c>
      <c r="AB407" s="5">
        <f t="shared" si="467"/>
        <v>4.5734497342061016E-3</v>
      </c>
      <c r="AC407" s="5">
        <f t="shared" si="468"/>
        <v>5.4810259183089818E-5</v>
      </c>
      <c r="AD407" s="5">
        <f t="shared" si="469"/>
        <v>5.8618800583146707E-3</v>
      </c>
      <c r="AE407" s="5">
        <f t="shared" si="470"/>
        <v>4.0345580664922437E-3</v>
      </c>
      <c r="AF407" s="5">
        <f t="shared" si="471"/>
        <v>1.3884332867583075E-3</v>
      </c>
      <c r="AG407" s="5">
        <f t="shared" si="472"/>
        <v>3.1853914109185414E-4</v>
      </c>
      <c r="AH407" s="5">
        <f t="shared" si="473"/>
        <v>1.8830975415593467E-3</v>
      </c>
      <c r="AI407" s="5">
        <f t="shared" si="474"/>
        <v>1.7215628670668598E-3</v>
      </c>
      <c r="AJ407" s="5">
        <f t="shared" si="475"/>
        <v>7.8694242859274159E-4</v>
      </c>
      <c r="AK407" s="5">
        <f t="shared" si="476"/>
        <v>2.3981247805549601E-4</v>
      </c>
      <c r="AL407" s="5">
        <f t="shared" si="477"/>
        <v>1.3795293976975091E-6</v>
      </c>
      <c r="AM407" s="5">
        <f t="shared" si="478"/>
        <v>1.0718079989884811E-3</v>
      </c>
      <c r="AN407" s="5">
        <f t="shared" si="479"/>
        <v>7.3769363498255274E-4</v>
      </c>
      <c r="AO407" s="5">
        <f t="shared" si="480"/>
        <v>2.5386631729160114E-4</v>
      </c>
      <c r="AP407" s="5">
        <f t="shared" si="481"/>
        <v>5.8242883855820153E-5</v>
      </c>
      <c r="AQ407" s="5">
        <f t="shared" si="482"/>
        <v>1.0021712084630643E-5</v>
      </c>
      <c r="AR407" s="5">
        <f t="shared" si="483"/>
        <v>2.5921602969386932E-4</v>
      </c>
      <c r="AS407" s="5">
        <f t="shared" si="484"/>
        <v>2.3698012525677866E-4</v>
      </c>
      <c r="AT407" s="5">
        <f t="shared" si="485"/>
        <v>1.0832582350914452E-4</v>
      </c>
      <c r="AU407" s="5">
        <f t="shared" si="486"/>
        <v>3.3011162226422955E-5</v>
      </c>
      <c r="AV407" s="5">
        <f t="shared" si="487"/>
        <v>7.5448549309705102E-6</v>
      </c>
      <c r="AW407" s="5">
        <f t="shared" si="488"/>
        <v>2.4112240769288298E-8</v>
      </c>
      <c r="AX407" s="5">
        <f t="shared" si="489"/>
        <v>1.633111412589432E-4</v>
      </c>
      <c r="AY407" s="5">
        <f t="shared" si="490"/>
        <v>1.1240221153616685E-4</v>
      </c>
      <c r="AZ407" s="5">
        <f t="shared" si="491"/>
        <v>3.8681553079677974E-5</v>
      </c>
      <c r="BA407" s="5">
        <f t="shared" si="492"/>
        <v>8.874454978580815E-6</v>
      </c>
      <c r="BB407" s="5">
        <f t="shared" si="493"/>
        <v>1.5270059931015338E-6</v>
      </c>
      <c r="BC407" s="5">
        <f t="shared" si="494"/>
        <v>2.1019858085670437E-7</v>
      </c>
      <c r="BD407" s="5">
        <f t="shared" si="495"/>
        <v>2.9735116639528947E-5</v>
      </c>
      <c r="BE407" s="5">
        <f t="shared" si="496"/>
        <v>2.7184397793926833E-5</v>
      </c>
      <c r="BF407" s="5">
        <f t="shared" si="497"/>
        <v>1.2426241544249763E-5</v>
      </c>
      <c r="BG407" s="5">
        <f t="shared" si="498"/>
        <v>3.786767200964942E-6</v>
      </c>
      <c r="BH407" s="5">
        <f t="shared" si="499"/>
        <v>8.6548328691587571E-7</v>
      </c>
      <c r="BI407" s="5">
        <f t="shared" si="500"/>
        <v>1.5824819011632568E-7</v>
      </c>
      <c r="BJ407" s="8">
        <f t="shared" si="501"/>
        <v>0.38964256608666309</v>
      </c>
      <c r="BK407" s="8">
        <f t="shared" si="502"/>
        <v>0.34961492354271484</v>
      </c>
      <c r="BL407" s="8">
        <f t="shared" si="503"/>
        <v>0.24985513097337828</v>
      </c>
      <c r="BM407" s="8">
        <f t="shared" si="504"/>
        <v>0.21722910895983397</v>
      </c>
      <c r="BN407" s="8">
        <f t="shared" si="505"/>
        <v>0.78271507510531091</v>
      </c>
    </row>
    <row r="408" spans="1:66" x14ac:dyDescent="0.25">
      <c r="A408" t="s">
        <v>25</v>
      </c>
      <c r="B408" t="s">
        <v>238</v>
      </c>
      <c r="C408" t="s">
        <v>497</v>
      </c>
      <c r="D408" t="s">
        <v>500</v>
      </c>
      <c r="E408">
        <f>VLOOKUP(A408,home!$A$2:$E$405,3,FALSE)</f>
        <v>1.1486000000000001</v>
      </c>
      <c r="F408">
        <f>VLOOKUP(B408,home!$B$2:$E$405,3,FALSE)</f>
        <v>1.2189000000000001</v>
      </c>
      <c r="G408">
        <f>VLOOKUP(C408,away!$B$2:$E$405,4,FALSE)</f>
        <v>1.9589000000000001</v>
      </c>
      <c r="H408">
        <f>VLOOKUP(A408,away!$A$2:$E$405,3,FALSE)</f>
        <v>1.1621999999999999</v>
      </c>
      <c r="I408">
        <f>VLOOKUP(C408,away!$B$2:$E$405,3,FALSE)</f>
        <v>0.43020000000000003</v>
      </c>
      <c r="J408">
        <f>VLOOKUP(B408,home!$B$2:$E$405,4,FALSE)</f>
        <v>0.34420000000000001</v>
      </c>
      <c r="K408" s="3">
        <f t="shared" si="450"/>
        <v>2.7425159070060001</v>
      </c>
      <c r="L408" s="3">
        <f t="shared" si="451"/>
        <v>0.17209257904799999</v>
      </c>
      <c r="M408" s="5">
        <f t="shared" si="452"/>
        <v>5.4225256821877343E-2</v>
      </c>
      <c r="N408" s="5">
        <f t="shared" si="453"/>
        <v>0.14871362939548421</v>
      </c>
      <c r="O408" s="5">
        <f t="shared" si="454"/>
        <v>9.3317642960170262E-3</v>
      </c>
      <c r="P408" s="5">
        <f t="shared" si="455"/>
        <v>2.559251202225734E-2</v>
      </c>
      <c r="Q408" s="5">
        <f t="shared" si="456"/>
        <v>0.2039247471028553</v>
      </c>
      <c r="R408" s="5">
        <f t="shared" si="457"/>
        <v>8.02963692384807E-4</v>
      </c>
      <c r="S408" s="5">
        <f t="shared" si="458"/>
        <v>3.019702948392189E-3</v>
      </c>
      <c r="T408" s="5">
        <f t="shared" si="459"/>
        <v>3.5093935660641534E-2</v>
      </c>
      <c r="U408" s="5">
        <f t="shared" si="460"/>
        <v>2.2021406991136055E-3</v>
      </c>
      <c r="V408" s="5">
        <f t="shared" si="461"/>
        <v>1.5835544897921183E-4</v>
      </c>
      <c r="W408" s="5">
        <f t="shared" si="462"/>
        <v>0.18642228758725216</v>
      </c>
      <c r="X408" s="5">
        <f t="shared" si="463"/>
        <v>3.2081892262918174E-2</v>
      </c>
      <c r="Y408" s="5">
        <f t="shared" si="464"/>
        <v>2.7605277901328325E-3</v>
      </c>
      <c r="Z408" s="5">
        <f t="shared" si="465"/>
        <v>4.6061364234802142E-5</v>
      </c>
      <c r="AA408" s="5">
        <f t="shared" si="466"/>
        <v>1.2632402411234209E-4</v>
      </c>
      <c r="AB408" s="5">
        <f t="shared" si="467"/>
        <v>1.732228227825539E-4</v>
      </c>
      <c r="AC408" s="5">
        <f t="shared" si="468"/>
        <v>4.6711555294046981E-6</v>
      </c>
      <c r="AD408" s="5">
        <f t="shared" si="469"/>
        <v>0.12781652228212156</v>
      </c>
      <c r="AE408" s="5">
        <f t="shared" si="470"/>
        <v>2.1996274964476457E-2</v>
      </c>
      <c r="AF408" s="5">
        <f t="shared" si="471"/>
        <v>1.8926978440428534E-3</v>
      </c>
      <c r="AG408" s="5">
        <f t="shared" si="472"/>
        <v>1.0857308444664136E-4</v>
      </c>
      <c r="AH408" s="5">
        <f t="shared" si="473"/>
        <v>1.9817047414091001E-6</v>
      </c>
      <c r="AI408" s="5">
        <f t="shared" si="474"/>
        <v>5.4348567763036683E-6</v>
      </c>
      <c r="AJ408" s="5">
        <f t="shared" si="475"/>
        <v>7.4525905806560818E-6</v>
      </c>
      <c r="AK408" s="5">
        <f t="shared" si="476"/>
        <v>6.8129494052841296E-6</v>
      </c>
      <c r="AL408" s="5">
        <f t="shared" si="477"/>
        <v>8.8185182367558371E-8</v>
      </c>
      <c r="AM408" s="5">
        <f t="shared" si="478"/>
        <v>7.0107769107381021E-2</v>
      </c>
      <c r="AN408" s="5">
        <f t="shared" si="479"/>
        <v>1.20650267969909E-2</v>
      </c>
      <c r="AO408" s="5">
        <f t="shared" si="480"/>
        <v>1.038150788888697E-3</v>
      </c>
      <c r="AP408" s="5">
        <f t="shared" si="481"/>
        <v>5.9552682233523915E-5</v>
      </c>
      <c r="AQ408" s="5">
        <f t="shared" si="482"/>
        <v>2.562143668698283E-6</v>
      </c>
      <c r="AR408" s="5">
        <f t="shared" si="483"/>
        <v>6.8207335972148377E-8</v>
      </c>
      <c r="AS408" s="5">
        <f t="shared" si="484"/>
        <v>1.8705970387811944E-7</v>
      </c>
      <c r="AT408" s="5">
        <f t="shared" si="485"/>
        <v>2.5650710672278729E-7</v>
      </c>
      <c r="AU408" s="5">
        <f t="shared" si="486"/>
        <v>2.3449160681577664E-7</v>
      </c>
      <c r="AV408" s="5">
        <f t="shared" si="487"/>
        <v>1.6077424043791601E-7</v>
      </c>
      <c r="AW408" s="5">
        <f t="shared" si="488"/>
        <v>1.1561239951237341E-9</v>
      </c>
      <c r="AX408" s="5">
        <f t="shared" si="489"/>
        <v>3.2045278663616054E-2</v>
      </c>
      <c r="AY408" s="5">
        <f t="shared" si="490"/>
        <v>5.514754651533533E-3</v>
      </c>
      <c r="AZ408" s="5">
        <f t="shared" si="491"/>
        <v>4.7452417539967995E-4</v>
      </c>
      <c r="BA408" s="5">
        <f t="shared" si="492"/>
        <v>2.7220696388385495E-5</v>
      </c>
      <c r="BB408" s="5">
        <f t="shared" si="493"/>
        <v>1.1711199612399587E-6</v>
      </c>
      <c r="BC408" s="5">
        <f t="shared" si="494"/>
        <v>4.0308210900875649E-8</v>
      </c>
      <c r="BD408" s="5">
        <f t="shared" si="495"/>
        <v>1.9563293929067416E-9</v>
      </c>
      <c r="BE408" s="5">
        <f t="shared" si="496"/>
        <v>5.3652644793901287E-9</v>
      </c>
      <c r="BF408" s="5">
        <f t="shared" si="497"/>
        <v>7.3571615900108482E-9</v>
      </c>
      <c r="BG408" s="5">
        <f t="shared" si="498"/>
        <v>6.7257108970061031E-9</v>
      </c>
      <c r="BH408" s="5">
        <f t="shared" si="499"/>
        <v>4.6113422802407081E-9</v>
      </c>
      <c r="BI408" s="5">
        <f t="shared" si="500"/>
        <v>2.5293359112418914E-9</v>
      </c>
      <c r="BJ408" s="8">
        <f t="shared" si="501"/>
        <v>0.8821471391086444</v>
      </c>
      <c r="BK408" s="8">
        <f t="shared" si="502"/>
        <v>8.8515341233751391E-2</v>
      </c>
      <c r="BL408" s="8">
        <f t="shared" si="503"/>
        <v>1.2659033221052366E-2</v>
      </c>
      <c r="BM408" s="8">
        <f t="shared" si="504"/>
        <v>0.53526194810139716</v>
      </c>
      <c r="BN408" s="8">
        <f t="shared" si="505"/>
        <v>0.44259087333087604</v>
      </c>
    </row>
    <row r="409" spans="1:66" x14ac:dyDescent="0.25">
      <c r="A409" t="s">
        <v>25</v>
      </c>
      <c r="B409" t="s">
        <v>164</v>
      </c>
      <c r="C409" t="s">
        <v>417</v>
      </c>
      <c r="D409" t="s">
        <v>500</v>
      </c>
      <c r="E409">
        <f>VLOOKUP(A409,home!$A$2:$E$405,3,FALSE)</f>
        <v>1.1486000000000001</v>
      </c>
      <c r="F409">
        <f>VLOOKUP(B409,home!$B$2:$E$405,3,FALSE)</f>
        <v>1.3059000000000001</v>
      </c>
      <c r="G409">
        <f>VLOOKUP(C409,away!$B$2:$E$405,4,FALSE)</f>
        <v>0.87060000000000004</v>
      </c>
      <c r="H409">
        <f>VLOOKUP(A409,away!$A$2:$E$405,3,FALSE)</f>
        <v>1.1621999999999999</v>
      </c>
      <c r="I409">
        <f>VLOOKUP(C409,away!$B$2:$E$405,3,FALSE)</f>
        <v>1.0754999999999999</v>
      </c>
      <c r="J409">
        <f>VLOOKUP(B409,home!$B$2:$E$405,4,FALSE)</f>
        <v>0.86040000000000005</v>
      </c>
      <c r="K409" s="3">
        <f t="shared" si="450"/>
        <v>1.3058623378440002</v>
      </c>
      <c r="L409" s="3">
        <f t="shared" si="451"/>
        <v>1.0754536244399999</v>
      </c>
      <c r="M409" s="5">
        <f t="shared" si="452"/>
        <v>9.2428864543378994E-2</v>
      </c>
      <c r="N409" s="5">
        <f t="shared" si="453"/>
        <v>0.12069937313688334</v>
      </c>
      <c r="O409" s="5">
        <f t="shared" si="454"/>
        <v>9.9402957376050746E-2</v>
      </c>
      <c r="P409" s="5">
        <f t="shared" si="455"/>
        <v>0.12980657830769715</v>
      </c>
      <c r="Q409" s="5">
        <f t="shared" si="456"/>
        <v>7.8808382790417908E-2</v>
      </c>
      <c r="R409" s="5">
        <f t="shared" si="457"/>
        <v>5.3451635395064298E-2</v>
      </c>
      <c r="S409" s="5">
        <f t="shared" si="458"/>
        <v>4.5574907403639946E-2</v>
      </c>
      <c r="T409" s="5">
        <f t="shared" si="459"/>
        <v>8.4754760908209853E-2</v>
      </c>
      <c r="U409" s="5">
        <f t="shared" si="460"/>
        <v>6.9800477558583776E-2</v>
      </c>
      <c r="V409" s="5">
        <f t="shared" si="461"/>
        <v>7.1116826689521075E-3</v>
      </c>
      <c r="W409" s="5">
        <f t="shared" si="462"/>
        <v>3.4304299664133328E-2</v>
      </c>
      <c r="X409" s="5">
        <f t="shared" si="463"/>
        <v>3.6892683407668062E-2</v>
      </c>
      <c r="Y409" s="5">
        <f t="shared" si="464"/>
        <v>1.9838185043047029E-2</v>
      </c>
      <c r="Z409" s="5">
        <f t="shared" si="465"/>
        <v>1.9161585005955759E-2</v>
      </c>
      <c r="AA409" s="5">
        <f t="shared" si="466"/>
        <v>2.5022392192673933E-2</v>
      </c>
      <c r="AB409" s="5">
        <f t="shared" si="467"/>
        <v>1.6337899783587323E-2</v>
      </c>
      <c r="AC409" s="5">
        <f t="shared" si="468"/>
        <v>6.2422545017956231E-4</v>
      </c>
      <c r="AD409" s="5">
        <f t="shared" si="469"/>
        <v>1.1199173239376579E-2</v>
      </c>
      <c r="AE409" s="5">
        <f t="shared" si="470"/>
        <v>1.2044191451018997E-2</v>
      </c>
      <c r="AF409" s="5">
        <f t="shared" si="471"/>
        <v>6.4764846747238205E-3</v>
      </c>
      <c r="AG409" s="5">
        <f t="shared" si="472"/>
        <v>2.3217196390206154E-3</v>
      </c>
      <c r="AH409" s="5">
        <f t="shared" si="473"/>
        <v>5.1518490111675704E-3</v>
      </c>
      <c r="AI409" s="5">
        <f t="shared" si="474"/>
        <v>6.7276055939425846E-3</v>
      </c>
      <c r="AJ409" s="5">
        <f t="shared" si="475"/>
        <v>4.392663384499119E-3</v>
      </c>
      <c r="AK409" s="5">
        <f t="shared" si="476"/>
        <v>1.9120712255479193E-3</v>
      </c>
      <c r="AL409" s="5">
        <f t="shared" si="477"/>
        <v>3.5066348669624612E-5</v>
      </c>
      <c r="AM409" s="5">
        <f t="shared" si="478"/>
        <v>2.9249157096584502E-3</v>
      </c>
      <c r="AN409" s="5">
        <f t="shared" si="479"/>
        <v>3.1456112011336748E-3</v>
      </c>
      <c r="AO409" s="5">
        <f t="shared" si="480"/>
        <v>1.6914794836691358E-3</v>
      </c>
      <c r="AP409" s="5">
        <f t="shared" si="481"/>
        <v>6.0636924712595722E-4</v>
      </c>
      <c r="AQ409" s="5">
        <f t="shared" si="482"/>
        <v>1.6303050114264121E-4</v>
      </c>
      <c r="AR409" s="5">
        <f t="shared" si="483"/>
        <v>1.1081149383255588E-3</v>
      </c>
      <c r="AS409" s="5">
        <f t="shared" si="484"/>
        <v>1.4470455639616746E-3</v>
      </c>
      <c r="AT409" s="5">
        <f t="shared" si="485"/>
        <v>9.4482115156089121E-4</v>
      </c>
      <c r="AU409" s="5">
        <f t="shared" si="486"/>
        <v>4.112687859405886E-4</v>
      </c>
      <c r="AV409" s="5">
        <f t="shared" si="487"/>
        <v>1.3426510457266021E-4</v>
      </c>
      <c r="AW409" s="5">
        <f t="shared" si="488"/>
        <v>1.3679717541087293E-6</v>
      </c>
      <c r="AX409" s="5">
        <f t="shared" si="489"/>
        <v>6.3658954443520418E-4</v>
      </c>
      <c r="AY409" s="5">
        <f t="shared" si="490"/>
        <v>6.846225328434488E-4</v>
      </c>
      <c r="AZ409" s="5">
        <f t="shared" si="491"/>
        <v>3.6813989215988988E-4</v>
      </c>
      <c r="BA409" s="5">
        <f t="shared" si="492"/>
        <v>1.3197246044143477E-4</v>
      </c>
      <c r="BB409" s="5">
        <f t="shared" si="493"/>
        <v>3.5482565227001383E-5</v>
      </c>
      <c r="BC409" s="5">
        <f t="shared" si="494"/>
        <v>7.6319706755614714E-6</v>
      </c>
      <c r="BD409" s="5">
        <f t="shared" si="495"/>
        <v>1.9862103778638812E-4</v>
      </c>
      <c r="BE409" s="5">
        <f t="shared" si="496"/>
        <v>2.5937173274873435E-4</v>
      </c>
      <c r="BF409" s="5">
        <f t="shared" si="497"/>
        <v>1.6935188864895576E-4</v>
      </c>
      <c r="BG409" s="5">
        <f t="shared" si="498"/>
        <v>7.3716751076474042E-5</v>
      </c>
      <c r="BH409" s="5">
        <f t="shared" si="499"/>
        <v>2.4065982224747162E-5</v>
      </c>
      <c r="BI409" s="5">
        <f t="shared" si="500"/>
        <v>6.2853719621040908E-6</v>
      </c>
      <c r="BJ409" s="8">
        <f t="shared" si="501"/>
        <v>0.41773509906301193</v>
      </c>
      <c r="BK409" s="8">
        <f t="shared" si="502"/>
        <v>0.27626594725536086</v>
      </c>
      <c r="BL409" s="8">
        <f t="shared" si="503"/>
        <v>0.28697647982992625</v>
      </c>
      <c r="BM409" s="8">
        <f t="shared" si="504"/>
        <v>0.42485806504367296</v>
      </c>
      <c r="BN409" s="8">
        <f t="shared" si="505"/>
        <v>0.57459779154949242</v>
      </c>
    </row>
    <row r="410" spans="1:66" x14ac:dyDescent="0.25">
      <c r="A410" t="s">
        <v>166</v>
      </c>
      <c r="B410" t="s">
        <v>170</v>
      </c>
      <c r="C410" t="s">
        <v>248</v>
      </c>
      <c r="D410" t="s">
        <v>500</v>
      </c>
      <c r="E410">
        <f>VLOOKUP(A410,home!$A$2:$E$405,3,FALSE)</f>
        <v>1.8032999999999999</v>
      </c>
      <c r="F410">
        <f>VLOOKUP(B410,home!$B$2:$E$405,3,FALSE)</f>
        <v>0.18479999999999999</v>
      </c>
      <c r="G410">
        <f>VLOOKUP(C410,away!$B$2:$E$405,4,FALSE)</f>
        <v>1.3863000000000001</v>
      </c>
      <c r="H410">
        <f>VLOOKUP(A410,away!$A$2:$E$405,3,FALSE)</f>
        <v>1.4918</v>
      </c>
      <c r="I410">
        <f>VLOOKUP(C410,away!$B$2:$E$405,3,FALSE)</f>
        <v>0.83789999999999998</v>
      </c>
      <c r="J410">
        <f>VLOOKUP(B410,home!$B$2:$E$405,4,FALSE)</f>
        <v>2.0110000000000001</v>
      </c>
      <c r="K410" s="3">
        <f t="shared" si="450"/>
        <v>0.46198425319199998</v>
      </c>
      <c r="L410" s="3">
        <f t="shared" si="451"/>
        <v>2.51370821142</v>
      </c>
      <c r="M410" s="5">
        <f t="shared" si="452"/>
        <v>5.1012097698555692E-2</v>
      </c>
      <c r="N410" s="5">
        <f t="shared" si="453"/>
        <v>2.3566785859024594E-2</v>
      </c>
      <c r="O410" s="5">
        <f t="shared" si="454"/>
        <v>0.12822952886661873</v>
      </c>
      <c r="P410" s="5">
        <f t="shared" si="455"/>
        <v>5.9240023130606861E-2</v>
      </c>
      <c r="Q410" s="5">
        <f t="shared" si="456"/>
        <v>5.4437419826086301E-3</v>
      </c>
      <c r="R410" s="5">
        <f t="shared" si="457"/>
        <v>0.16116580982926873</v>
      </c>
      <c r="S410" s="5">
        <f t="shared" si="458"/>
        <v>1.7198765091237349E-2</v>
      </c>
      <c r="T410" s="5">
        <f t="shared" si="459"/>
        <v>1.3683978922535103E-2</v>
      </c>
      <c r="U410" s="5">
        <f t="shared" si="460"/>
        <v>7.4456066294058612E-2</v>
      </c>
      <c r="V410" s="5">
        <f t="shared" si="461"/>
        <v>2.2192017793362276E-3</v>
      </c>
      <c r="W410" s="5">
        <f t="shared" si="462"/>
        <v>8.3830769146846186E-4</v>
      </c>
      <c r="X410" s="5">
        <f t="shared" si="463"/>
        <v>2.1072609277408166E-3</v>
      </c>
      <c r="Y410" s="5">
        <f t="shared" si="464"/>
        <v>2.6485195488333089E-3</v>
      </c>
      <c r="Z410" s="5">
        <f t="shared" si="465"/>
        <v>0.13504127318932899</v>
      </c>
      <c r="AA410" s="5">
        <f t="shared" si="466"/>
        <v>6.2386941744469002E-2</v>
      </c>
      <c r="AB410" s="5">
        <f t="shared" si="467"/>
        <v>1.4410892345375655E-2</v>
      </c>
      <c r="AC410" s="5">
        <f t="shared" si="468"/>
        <v>1.610715529630682E-4</v>
      </c>
      <c r="AD410" s="5">
        <f t="shared" si="469"/>
        <v>9.6821238197041708E-5</v>
      </c>
      <c r="AE410" s="5">
        <f t="shared" si="470"/>
        <v>2.4338034149575552E-4</v>
      </c>
      <c r="AF410" s="5">
        <f t="shared" si="471"/>
        <v>3.058935814580422E-4</v>
      </c>
      <c r="AG410" s="5">
        <f t="shared" si="472"/>
        <v>2.5630906917725114E-4</v>
      </c>
      <c r="AH410" s="5">
        <f t="shared" si="473"/>
        <v>8.4863589324156927E-2</v>
      </c>
      <c r="AI410" s="5">
        <f t="shared" si="474"/>
        <v>3.920564193711322E-2</v>
      </c>
      <c r="AJ410" s="5">
        <f t="shared" si="475"/>
        <v>9.0561946056150998E-3</v>
      </c>
      <c r="AK410" s="5">
        <f t="shared" si="476"/>
        <v>1.3946064338788372E-3</v>
      </c>
      <c r="AL410" s="5">
        <f t="shared" si="477"/>
        <v>7.4820546134765936E-6</v>
      </c>
      <c r="AM410" s="5">
        <f t="shared" si="478"/>
        <v>8.9459774843170127E-6</v>
      </c>
      <c r="AN410" s="5">
        <f t="shared" si="479"/>
        <v>2.2487577061506113E-5</v>
      </c>
      <c r="AO410" s="5">
        <f t="shared" si="480"/>
        <v>2.8263603557223975E-5</v>
      </c>
      <c r="AP410" s="5">
        <f t="shared" si="481"/>
        <v>2.368215078203781E-5</v>
      </c>
      <c r="AQ410" s="5">
        <f t="shared" si="482"/>
        <v>1.4882504221223752E-5</v>
      </c>
      <c r="AR410" s="5">
        <f t="shared" si="483"/>
        <v>4.2664460266941595E-2</v>
      </c>
      <c r="AS410" s="5">
        <f t="shared" si="484"/>
        <v>1.9710308814262768E-2</v>
      </c>
      <c r="AT410" s="5">
        <f t="shared" si="485"/>
        <v>4.5529261488704382E-3</v>
      </c>
      <c r="AU410" s="5">
        <f t="shared" si="486"/>
        <v>7.0112672890807945E-4</v>
      </c>
      <c r="AV410" s="5">
        <f t="shared" si="487"/>
        <v>8.0977377061887228E-5</v>
      </c>
      <c r="AW410" s="5">
        <f t="shared" si="488"/>
        <v>2.4135728384036407E-7</v>
      </c>
      <c r="AX410" s="5">
        <f t="shared" si="489"/>
        <v>6.8881678786077329E-7</v>
      </c>
      <c r="AY410" s="5">
        <f t="shared" si="490"/>
        <v>1.7314844158095739E-6</v>
      </c>
      <c r="AZ410" s="5">
        <f t="shared" si="491"/>
        <v>2.1762232969831438E-6</v>
      </c>
      <c r="BA410" s="5">
        <f t="shared" si="492"/>
        <v>1.8234634571700115E-6</v>
      </c>
      <c r="BB410" s="5">
        <f t="shared" si="493"/>
        <v>1.1459137663781395E-6</v>
      </c>
      <c r="BC410" s="5">
        <f t="shared" si="494"/>
        <v>5.7609856882478994E-7</v>
      </c>
      <c r="BD410" s="5">
        <f t="shared" si="495"/>
        <v>1.7874334018135568E-2</v>
      </c>
      <c r="BE410" s="5">
        <f t="shared" si="496"/>
        <v>8.2576608526727206E-3</v>
      </c>
      <c r="BF410" s="5">
        <f t="shared" si="497"/>
        <v>1.9074546410674095E-3</v>
      </c>
      <c r="BG410" s="5">
        <f t="shared" si="498"/>
        <v>2.9373800261704724E-4</v>
      </c>
      <c r="BH410" s="5">
        <f t="shared" si="499"/>
        <v>3.3925582943286576E-5</v>
      </c>
      <c r="BI410" s="5">
        <f t="shared" si="500"/>
        <v>3.1346170200315007E-6</v>
      </c>
      <c r="BJ410" s="8">
        <f t="shared" si="501"/>
        <v>4.9297402975938334E-2</v>
      </c>
      <c r="BK410" s="8">
        <f t="shared" si="502"/>
        <v>0.12984037279172853</v>
      </c>
      <c r="BL410" s="8">
        <f t="shared" si="503"/>
        <v>0.67124931843105562</v>
      </c>
      <c r="BM410" s="8">
        <f t="shared" si="504"/>
        <v>0.55676888989423634</v>
      </c>
      <c r="BN410" s="8">
        <f t="shared" si="505"/>
        <v>0.42865798736668315</v>
      </c>
    </row>
    <row r="411" spans="1:66" x14ac:dyDescent="0.25">
      <c r="A411" t="s">
        <v>166</v>
      </c>
      <c r="B411" t="s">
        <v>168</v>
      </c>
      <c r="C411" t="s">
        <v>250</v>
      </c>
      <c r="D411" t="s">
        <v>500</v>
      </c>
      <c r="E411">
        <f>VLOOKUP(A411,home!$A$2:$E$405,3,FALSE)</f>
        <v>1.8032999999999999</v>
      </c>
      <c r="F411">
        <f>VLOOKUP(B411,home!$B$2:$E$405,3,FALSE)</f>
        <v>0.73939999999999995</v>
      </c>
      <c r="G411">
        <f>VLOOKUP(C411,away!$B$2:$E$405,4,FALSE)</f>
        <v>0.55449999999999999</v>
      </c>
      <c r="H411">
        <f>VLOOKUP(A411,away!$A$2:$E$405,3,FALSE)</f>
        <v>1.4918</v>
      </c>
      <c r="I411">
        <f>VLOOKUP(C411,away!$B$2:$E$405,3,FALSE)</f>
        <v>2.4579</v>
      </c>
      <c r="J411">
        <f>VLOOKUP(B411,home!$B$2:$E$405,4,FALSE)</f>
        <v>0.67030000000000001</v>
      </c>
      <c r="K411" s="3">
        <f t="shared" si="450"/>
        <v>0.73934813108999986</v>
      </c>
      <c r="L411" s="3">
        <f t="shared" si="451"/>
        <v>2.457785805966</v>
      </c>
      <c r="M411" s="5">
        <f t="shared" si="452"/>
        <v>4.0879198597589893E-2</v>
      </c>
      <c r="N411" s="5">
        <f t="shared" si="453"/>
        <v>3.0223959083585033E-2</v>
      </c>
      <c r="O411" s="5">
        <f t="shared" si="454"/>
        <v>0.10047231407242165</v>
      </c>
      <c r="P411" s="5">
        <f t="shared" si="455"/>
        <v>7.4284017635732433E-2</v>
      </c>
      <c r="Q411" s="5">
        <f t="shared" si="456"/>
        <v>1.1173013831294607E-2</v>
      </c>
      <c r="R411" s="5">
        <f t="shared" si="457"/>
        <v>0.123469713709878</v>
      </c>
      <c r="S411" s="5">
        <f t="shared" si="458"/>
        <v>3.3746474156853577E-2</v>
      </c>
      <c r="T411" s="5">
        <f t="shared" si="459"/>
        <v>2.7460874804417678E-2</v>
      </c>
      <c r="U411" s="5">
        <f t="shared" si="460"/>
        <v>9.1287102077615645E-2</v>
      </c>
      <c r="V411" s="5">
        <f t="shared" si="461"/>
        <v>6.8136356424976343E-3</v>
      </c>
      <c r="W411" s="5">
        <f t="shared" si="462"/>
        <v>2.7535822982701292E-3</v>
      </c>
      <c r="X411" s="5">
        <f t="shared" si="463"/>
        <v>6.7677154882475592E-3</v>
      </c>
      <c r="Y411" s="5">
        <f t="shared" si="464"/>
        <v>8.3167975329155579E-3</v>
      </c>
      <c r="Z411" s="5">
        <f t="shared" si="465"/>
        <v>0.10115403660760791</v>
      </c>
      <c r="AA411" s="5">
        <f t="shared" si="466"/>
        <v>7.4788047918044345E-2</v>
      </c>
      <c r="AB411" s="5">
        <f t="shared" si="467"/>
        <v>2.7647201728037717E-2</v>
      </c>
      <c r="AC411" s="5">
        <f t="shared" si="468"/>
        <v>7.7384135390772728E-4</v>
      </c>
      <c r="AD411" s="5">
        <f t="shared" si="469"/>
        <v>5.0896398150713162E-4</v>
      </c>
      <c r="AE411" s="5">
        <f t="shared" si="470"/>
        <v>1.2509244494961697E-3</v>
      </c>
      <c r="AF411" s="5">
        <f t="shared" si="471"/>
        <v>1.5372521781537598E-3</v>
      </c>
      <c r="AG411" s="5">
        <f t="shared" si="472"/>
        <v>1.2594121945522089E-3</v>
      </c>
      <c r="AH411" s="5">
        <f t="shared" si="473"/>
        <v>6.2153738847585967E-2</v>
      </c>
      <c r="AI411" s="5">
        <f t="shared" si="474"/>
        <v>4.5953250657218607E-2</v>
      </c>
      <c r="AJ411" s="5">
        <f t="shared" si="475"/>
        <v>1.6987724995462441E-2</v>
      </c>
      <c r="AK411" s="5">
        <f t="shared" si="476"/>
        <v>4.1866142422886778E-3</v>
      </c>
      <c r="AL411" s="5">
        <f t="shared" si="477"/>
        <v>5.6247721827237399E-5</v>
      </c>
      <c r="AM411" s="5">
        <f t="shared" si="478"/>
        <v>7.5260313703884627E-5</v>
      </c>
      <c r="AN411" s="5">
        <f t="shared" si="479"/>
        <v>1.8497373077395603E-4</v>
      </c>
      <c r="AO411" s="5">
        <f t="shared" si="480"/>
        <v>2.2731290498640281E-4</v>
      </c>
      <c r="AP411" s="5">
        <f t="shared" si="481"/>
        <v>1.8622881046282625E-4</v>
      </c>
      <c r="AQ411" s="5">
        <f t="shared" si="482"/>
        <v>1.144276317543667E-4</v>
      </c>
      <c r="AR411" s="5">
        <f t="shared" si="483"/>
        <v>3.0552115425462892E-2</v>
      </c>
      <c r="AS411" s="5">
        <f t="shared" si="484"/>
        <v>2.2588649440661947E-2</v>
      </c>
      <c r="AT411" s="5">
        <f t="shared" si="485"/>
        <v>8.3504378739002877E-3</v>
      </c>
      <c r="AU411" s="5">
        <f t="shared" si="486"/>
        <v>2.0579602119504435E-3</v>
      </c>
      <c r="AV411" s="5">
        <f t="shared" si="487"/>
        <v>3.803872591407851E-4</v>
      </c>
      <c r="AW411" s="5">
        <f t="shared" si="488"/>
        <v>2.8391964777564895E-6</v>
      </c>
      <c r="AX411" s="5">
        <f t="shared" si="489"/>
        <v>9.2739287137023611E-6</v>
      </c>
      <c r="AY411" s="5">
        <f t="shared" si="490"/>
        <v>2.2793330358078187E-5</v>
      </c>
      <c r="AZ411" s="5">
        <f t="shared" si="491"/>
        <v>2.8010561912389256E-5</v>
      </c>
      <c r="BA411" s="5">
        <f t="shared" si="492"/>
        <v>2.294798716180072E-5</v>
      </c>
      <c r="BB411" s="5">
        <f t="shared" si="493"/>
        <v>1.4100309280440949E-5</v>
      </c>
      <c r="BC411" s="5">
        <f t="shared" si="494"/>
        <v>6.9311080018396901E-6</v>
      </c>
      <c r="BD411" s="5">
        <f t="shared" si="495"/>
        <v>1.2515092605822915E-2</v>
      </c>
      <c r="BE411" s="5">
        <f t="shared" si="496"/>
        <v>9.2530103285334495E-3</v>
      </c>
      <c r="BF411" s="5">
        <f t="shared" si="497"/>
        <v>3.4205979466788348E-3</v>
      </c>
      <c r="BG411" s="5">
        <f t="shared" si="498"/>
        <v>8.4300423302909597E-4</v>
      </c>
      <c r="BH411" s="5">
        <f t="shared" si="499"/>
        <v>1.558184010477552E-4</v>
      </c>
      <c r="BI411" s="5">
        <f t="shared" si="500"/>
        <v>2.3040808720817981E-5</v>
      </c>
      <c r="BJ411" s="8">
        <f t="shared" si="501"/>
        <v>9.2144756459549546E-2</v>
      </c>
      <c r="BK411" s="8">
        <f t="shared" si="502"/>
        <v>0.15657620843876657</v>
      </c>
      <c r="BL411" s="8">
        <f t="shared" si="503"/>
        <v>0.63708582278350234</v>
      </c>
      <c r="BM411" s="8">
        <f t="shared" si="504"/>
        <v>0.60643865322504453</v>
      </c>
      <c r="BN411" s="8">
        <f t="shared" si="505"/>
        <v>0.38050221693050157</v>
      </c>
    </row>
    <row r="412" spans="1:66" x14ac:dyDescent="0.25">
      <c r="A412" t="s">
        <v>166</v>
      </c>
      <c r="B412" t="s">
        <v>247</v>
      </c>
      <c r="C412" t="s">
        <v>478</v>
      </c>
      <c r="D412" t="s">
        <v>500</v>
      </c>
      <c r="E412">
        <f>VLOOKUP(A412,home!$A$2:$E$405,3,FALSE)</f>
        <v>1.8032999999999999</v>
      </c>
      <c r="F412">
        <f>VLOOKUP(B412,home!$B$2:$E$405,3,FALSE)</f>
        <v>1.1091</v>
      </c>
      <c r="G412">
        <f>VLOOKUP(C412,away!$B$2:$E$405,4,FALSE)</f>
        <v>1.1091</v>
      </c>
      <c r="H412">
        <f>VLOOKUP(A412,away!$A$2:$E$405,3,FALSE)</f>
        <v>1.4918</v>
      </c>
      <c r="I412">
        <f>VLOOKUP(C412,away!$B$2:$E$405,3,FALSE)</f>
        <v>0.89380000000000004</v>
      </c>
      <c r="J412">
        <f>VLOOKUP(B412,home!$B$2:$E$405,4,FALSE)</f>
        <v>0.3352</v>
      </c>
      <c r="K412" s="3">
        <f t="shared" si="450"/>
        <v>2.2182443972729997</v>
      </c>
      <c r="L412" s="3">
        <f t="shared" si="451"/>
        <v>0.44694590556800007</v>
      </c>
      <c r="M412" s="5">
        <f t="shared" si="452"/>
        <v>6.958610983875621E-2</v>
      </c>
      <c r="N412" s="5">
        <f t="shared" si="453"/>
        <v>0.15435899827784452</v>
      </c>
      <c r="O412" s="5">
        <f t="shared" si="454"/>
        <v>3.1101226876837206E-2</v>
      </c>
      <c r="P412" s="5">
        <f t="shared" si="455"/>
        <v>6.8990122267860568E-2</v>
      </c>
      <c r="Q412" s="5">
        <f t="shared" si="456"/>
        <v>0.17120299154925064</v>
      </c>
      <c r="R412" s="5">
        <f t="shared" si="457"/>
        <v>6.9502830053719145E-3</v>
      </c>
      <c r="S412" s="5">
        <f t="shared" si="458"/>
        <v>1.709980979524256E-2</v>
      </c>
      <c r="T412" s="5">
        <f t="shared" si="459"/>
        <v>7.6518476093930476E-2</v>
      </c>
      <c r="U412" s="5">
        <f t="shared" si="460"/>
        <v>1.5417426336127995E-2</v>
      </c>
      <c r="V412" s="5">
        <f t="shared" si="461"/>
        <v>1.8837060238739017E-3</v>
      </c>
      <c r="W412" s="5">
        <f t="shared" si="462"/>
        <v>0.12659002560016733</v>
      </c>
      <c r="X412" s="5">
        <f t="shared" si="463"/>
        <v>5.6578893627743085E-2</v>
      </c>
      <c r="Y412" s="5">
        <f t="shared" si="464"/>
        <v>1.264385242424359E-2</v>
      </c>
      <c r="Z412" s="5">
        <f t="shared" si="465"/>
        <v>1.035466843929944E-3</v>
      </c>
      <c r="AA412" s="5">
        <f t="shared" si="466"/>
        <v>2.2969185251095537E-3</v>
      </c>
      <c r="AB412" s="5">
        <f t="shared" si="467"/>
        <v>2.5475633246584153E-3</v>
      </c>
      <c r="AC412" s="5">
        <f t="shared" si="468"/>
        <v>1.167232846512943E-4</v>
      </c>
      <c r="AD412" s="5">
        <f t="shared" si="469"/>
        <v>7.0201903759554179E-2</v>
      </c>
      <c r="AE412" s="5">
        <f t="shared" si="470"/>
        <v>3.1376453448411522E-2</v>
      </c>
      <c r="AF412" s="5">
        <f t="shared" si="471"/>
        <v>7.0117887000062436E-3</v>
      </c>
      <c r="AG412" s="5">
        <f t="shared" si="472"/>
        <v>1.0446300833919205E-3</v>
      </c>
      <c r="AH412" s="5">
        <f t="shared" si="473"/>
        <v>1.1569941656147693E-4</v>
      </c>
      <c r="AI412" s="5">
        <f t="shared" si="474"/>
        <v>2.5664958255525112E-4</v>
      </c>
      <c r="AJ412" s="5">
        <f t="shared" si="475"/>
        <v>2.8465574928282001E-4</v>
      </c>
      <c r="AK412" s="5">
        <f t="shared" si="476"/>
        <v>2.1047867366605442E-4</v>
      </c>
      <c r="AL412" s="5">
        <f t="shared" si="477"/>
        <v>4.6289431602133241E-6</v>
      </c>
      <c r="AM412" s="5">
        <f t="shared" si="478"/>
        <v>3.1144995938505882E-2</v>
      </c>
      <c r="AN412" s="5">
        <f t="shared" si="479"/>
        <v>1.3920128413647193E-2</v>
      </c>
      <c r="AO412" s="5">
        <f t="shared" si="480"/>
        <v>3.1107721997301967E-3</v>
      </c>
      <c r="AP412" s="5">
        <f t="shared" si="481"/>
        <v>4.6344896594139082E-4</v>
      </c>
      <c r="AQ412" s="5">
        <f t="shared" si="482"/>
        <v>5.1784154441807024E-5</v>
      </c>
      <c r="AR412" s="5">
        <f t="shared" si="483"/>
        <v>1.0342276101751715E-5</v>
      </c>
      <c r="AS412" s="5">
        <f t="shared" si="484"/>
        <v>2.2941696017761187E-5</v>
      </c>
      <c r="AT412" s="5">
        <f t="shared" si="485"/>
        <v>2.5445144327669524E-5</v>
      </c>
      <c r="AU412" s="5">
        <f t="shared" si="486"/>
        <v>1.8814516280885254E-5</v>
      </c>
      <c r="AV412" s="5">
        <f t="shared" si="487"/>
        <v>1.0433798831868836E-5</v>
      </c>
      <c r="AW412" s="5">
        <f t="shared" si="488"/>
        <v>1.2748048398599225E-7</v>
      </c>
      <c r="AX412" s="5">
        <f t="shared" si="489"/>
        <v>1.1514535457280166E-2</v>
      </c>
      <c r="AY412" s="5">
        <f t="shared" si="490"/>
        <v>5.1463744771489284E-3</v>
      </c>
      <c r="AZ412" s="5">
        <f t="shared" si="491"/>
        <v>1.1500755005406855E-3</v>
      </c>
      <c r="BA412" s="5">
        <f t="shared" si="492"/>
        <v>1.7134051202024255E-4</v>
      </c>
      <c r="BB412" s="5">
        <f t="shared" si="493"/>
        <v>1.9144985076343025E-5</v>
      </c>
      <c r="BC412" s="5">
        <f t="shared" si="494"/>
        <v>1.7113545384063963E-6</v>
      </c>
      <c r="BD412" s="5">
        <f t="shared" si="495"/>
        <v>7.7040632632195091E-7</v>
      </c>
      <c r="BE412" s="5">
        <f t="shared" si="496"/>
        <v>1.7089495169873422E-6</v>
      </c>
      <c r="BF412" s="5">
        <f t="shared" si="497"/>
        <v>1.8954338456397855E-6</v>
      </c>
      <c r="BG412" s="5">
        <f t="shared" si="498"/>
        <v>1.4015118361640233E-6</v>
      </c>
      <c r="BH412" s="5">
        <f t="shared" si="499"/>
        <v>7.7722394457065963E-7</v>
      </c>
      <c r="BI412" s="5">
        <f t="shared" si="500"/>
        <v>3.448145320940573E-7</v>
      </c>
      <c r="BJ412" s="8">
        <f t="shared" si="501"/>
        <v>0.77422232552341497</v>
      </c>
      <c r="BK412" s="8">
        <f t="shared" si="502"/>
        <v>0.16282747463069369</v>
      </c>
      <c r="BL412" s="8">
        <f t="shared" si="503"/>
        <v>5.9275777261732401E-2</v>
      </c>
      <c r="BM412" s="8">
        <f t="shared" si="504"/>
        <v>0.49002506544718483</v>
      </c>
      <c r="BN412" s="8">
        <f t="shared" si="505"/>
        <v>0.50218973181592108</v>
      </c>
    </row>
    <row r="413" spans="1:66" x14ac:dyDescent="0.25">
      <c r="A413" t="s">
        <v>166</v>
      </c>
      <c r="B413" t="s">
        <v>246</v>
      </c>
      <c r="C413" t="s">
        <v>172</v>
      </c>
      <c r="D413" t="s">
        <v>500</v>
      </c>
      <c r="E413">
        <f>VLOOKUP(A413,home!$A$2:$E$405,3,FALSE)</f>
        <v>1.8032999999999999</v>
      </c>
      <c r="F413">
        <f>VLOOKUP(B413,home!$B$2:$E$405,3,FALSE)</f>
        <v>0.36969999999999997</v>
      </c>
      <c r="G413">
        <f>VLOOKUP(C413,away!$B$2:$E$405,4,FALSE)</f>
        <v>0.18479999999999999</v>
      </c>
      <c r="H413">
        <f>VLOOKUP(A413,away!$A$2:$E$405,3,FALSE)</f>
        <v>1.4918</v>
      </c>
      <c r="I413">
        <f>VLOOKUP(C413,away!$B$2:$E$405,3,FALSE)</f>
        <v>1.7875000000000001</v>
      </c>
      <c r="J413">
        <f>VLOOKUP(B413,home!$B$2:$E$405,4,FALSE)</f>
        <v>1.5641</v>
      </c>
      <c r="K413" s="3">
        <f t="shared" si="450"/>
        <v>0.12320246584799997</v>
      </c>
      <c r="L413" s="3">
        <f t="shared" si="451"/>
        <v>4.1708173292500001</v>
      </c>
      <c r="M413" s="5">
        <f t="shared" si="452"/>
        <v>1.3649944884867017E-2</v>
      </c>
      <c r="N413" s="5">
        <f t="shared" si="453"/>
        <v>1.6817068685049102E-3</v>
      </c>
      <c r="O413" s="5">
        <f t="shared" si="454"/>
        <v>5.6931426669110746E-2</v>
      </c>
      <c r="P413" s="5">
        <f t="shared" si="455"/>
        <v>7.0140921498790306E-3</v>
      </c>
      <c r="Q413" s="5">
        <f t="shared" si="456"/>
        <v>1.0359521651666157E-4</v>
      </c>
      <c r="R413" s="5">
        <f t="shared" si="457"/>
        <v>0.1187252904652264</v>
      </c>
      <c r="S413" s="5">
        <f t="shared" si="458"/>
        <v>9.0105654458607655E-4</v>
      </c>
      <c r="T413" s="5">
        <f t="shared" si="459"/>
        <v>4.3207672427509789E-4</v>
      </c>
      <c r="U413" s="5">
        <f t="shared" si="460"/>
        <v>1.4627248543835928E-2</v>
      </c>
      <c r="V413" s="5">
        <f t="shared" si="461"/>
        <v>5.1445821367260095E-5</v>
      </c>
      <c r="W413" s="5">
        <f t="shared" si="462"/>
        <v>4.254395374970055E-6</v>
      </c>
      <c r="X413" s="5">
        <f t="shared" si="463"/>
        <v>1.7744305955406157E-5</v>
      </c>
      <c r="Y413" s="5">
        <f t="shared" si="464"/>
        <v>3.7004129387160999E-5</v>
      </c>
      <c r="Z413" s="5">
        <f t="shared" si="465"/>
        <v>0.16506049963086866</v>
      </c>
      <c r="AA413" s="5">
        <f t="shared" si="466"/>
        <v>2.0335860568625908E-2</v>
      </c>
      <c r="AB413" s="5">
        <f t="shared" si="467"/>
        <v>1.252714083597911E-3</v>
      </c>
      <c r="AC413" s="5">
        <f t="shared" si="468"/>
        <v>1.6522307179616746E-6</v>
      </c>
      <c r="AD413" s="5">
        <f t="shared" si="469"/>
        <v>1.3103800022215926E-7</v>
      </c>
      <c r="AE413" s="5">
        <f t="shared" si="470"/>
        <v>5.4653556211684715E-7</v>
      </c>
      <c r="AF413" s="5">
        <f t="shared" si="471"/>
        <v>1.1397499967641683E-6</v>
      </c>
      <c r="AG413" s="5">
        <f t="shared" si="472"/>
        <v>1.5845630125055416E-6</v>
      </c>
      <c r="AH413" s="5">
        <f t="shared" si="473"/>
        <v>0.17210929805877259</v>
      </c>
      <c r="AI413" s="5">
        <f t="shared" si="474"/>
        <v>2.1204289916209176E-2</v>
      </c>
      <c r="AJ413" s="5">
        <f t="shared" si="475"/>
        <v>1.3062104021164254E-3</v>
      </c>
      <c r="AK413" s="5">
        <f t="shared" si="476"/>
        <v>5.3642780819017095E-5</v>
      </c>
      <c r="AL413" s="5">
        <f t="shared" si="477"/>
        <v>3.396027927260565E-8</v>
      </c>
      <c r="AM413" s="5">
        <f t="shared" si="478"/>
        <v>3.2288409494321567E-9</v>
      </c>
      <c r="AN413" s="5">
        <f t="shared" si="479"/>
        <v>1.3466905785283662E-8</v>
      </c>
      <c r="AO413" s="5">
        <f t="shared" si="480"/>
        <v>2.8084002010319094E-8</v>
      </c>
      <c r="AP413" s="5">
        <f t="shared" si="481"/>
        <v>3.9044414086443572E-8</v>
      </c>
      <c r="AQ413" s="5">
        <f t="shared" si="482"/>
        <v>4.071177972053792E-8</v>
      </c>
      <c r="AR413" s="5">
        <f t="shared" si="483"/>
        <v>0.1435672885737164</v>
      </c>
      <c r="AS413" s="5">
        <f t="shared" si="484"/>
        <v>1.7687843967393251E-2</v>
      </c>
      <c r="AT413" s="5">
        <f t="shared" si="485"/>
        <v>1.0895929961587593E-3</v>
      </c>
      <c r="AU413" s="5">
        <f t="shared" si="486"/>
        <v>4.4746847965823191E-5</v>
      </c>
      <c r="AV413" s="5">
        <f t="shared" si="487"/>
        <v>1.3782305020787441E-6</v>
      </c>
      <c r="AW413" s="5">
        <f t="shared" si="488"/>
        <v>4.8474051699033991E-10</v>
      </c>
      <c r="AX413" s="5">
        <f t="shared" si="489"/>
        <v>6.6300194466839905E-11</v>
      </c>
      <c r="AY413" s="5">
        <f t="shared" si="490"/>
        <v>2.7652600001494084E-10</v>
      </c>
      <c r="AZ413" s="5">
        <f t="shared" si="491"/>
        <v>5.7666971642525061E-10</v>
      </c>
      <c r="BA413" s="5">
        <f t="shared" si="492"/>
        <v>8.0172801550670616E-10</v>
      </c>
      <c r="BB413" s="5">
        <f t="shared" si="493"/>
        <v>8.3596527510514593E-10</v>
      </c>
      <c r="BC413" s="5">
        <f t="shared" si="494"/>
        <v>6.9733169121195711E-10</v>
      </c>
      <c r="BD413" s="5">
        <f t="shared" si="495"/>
        <v>9.9798822516115285E-2</v>
      </c>
      <c r="BE413" s="5">
        <f t="shared" si="496"/>
        <v>1.2295461022712301E-2</v>
      </c>
      <c r="BF413" s="5">
        <f t="shared" si="497"/>
        <v>7.5741555836806348E-4</v>
      </c>
      <c r="BG413" s="5">
        <f t="shared" si="498"/>
        <v>3.1105154820861739E-5</v>
      </c>
      <c r="BH413" s="5">
        <f t="shared" si="499"/>
        <v>9.5805794362849188E-7</v>
      </c>
      <c r="BI413" s="5">
        <f t="shared" si="500"/>
        <v>2.3607020216058865E-8</v>
      </c>
      <c r="BJ413" s="8">
        <f t="shared" si="501"/>
        <v>2.27991131704926E-3</v>
      </c>
      <c r="BK413" s="8">
        <f t="shared" si="502"/>
        <v>2.161822586822262E-2</v>
      </c>
      <c r="BL413" s="8">
        <f t="shared" si="503"/>
        <v>0.68182061802103067</v>
      </c>
      <c r="BM413" s="8">
        <f t="shared" si="504"/>
        <v>0.67267319879128096</v>
      </c>
      <c r="BN413" s="8">
        <f t="shared" si="505"/>
        <v>0.19810605625410477</v>
      </c>
    </row>
    <row r="414" spans="1:66" x14ac:dyDescent="0.25">
      <c r="A414" t="s">
        <v>27</v>
      </c>
      <c r="B414" t="s">
        <v>411</v>
      </c>
      <c r="C414" t="s">
        <v>445</v>
      </c>
      <c r="D414" t="s">
        <v>500</v>
      </c>
      <c r="E414">
        <f>VLOOKUP(A414,home!$A$2:$E$405,3,FALSE)</f>
        <v>1.7302</v>
      </c>
      <c r="F414">
        <f>VLOOKUP(B414,home!$B$2:$E$405,3,FALSE)</f>
        <v>0.96330000000000005</v>
      </c>
      <c r="G414">
        <f>VLOOKUP(C414,away!$B$2:$E$405,4,FALSE)</f>
        <v>0.96330000000000005</v>
      </c>
      <c r="H414">
        <f>VLOOKUP(A414,away!$A$2:$E$405,3,FALSE)</f>
        <v>1.4127000000000001</v>
      </c>
      <c r="I414">
        <f>VLOOKUP(C414,away!$B$2:$E$405,3,FALSE)</f>
        <v>0.23599999999999999</v>
      </c>
      <c r="J414">
        <f>VLOOKUP(B414,home!$B$2:$E$405,4,FALSE)</f>
        <v>0.94379999999999997</v>
      </c>
      <c r="K414" s="3">
        <f t="shared" si="450"/>
        <v>1.605533709078</v>
      </c>
      <c r="L414" s="3">
        <f t="shared" si="451"/>
        <v>0.31466027736000002</v>
      </c>
      <c r="M414" s="5">
        <f t="shared" si="452"/>
        <v>0.14657852512626621</v>
      </c>
      <c r="N414" s="5">
        <f t="shared" si="453"/>
        <v>0.23533676311715698</v>
      </c>
      <c r="O414" s="5">
        <f t="shared" si="454"/>
        <v>4.6122439371250656E-2</v>
      </c>
      <c r="P414" s="5">
        <f t="shared" si="455"/>
        <v>7.4051131155449243E-2</v>
      </c>
      <c r="Q414" s="5">
        <f t="shared" si="456"/>
        <v>0.18892055308494993</v>
      </c>
      <c r="R414" s="5">
        <f t="shared" si="457"/>
        <v>7.2564497825387576E-3</v>
      </c>
      <c r="S414" s="5">
        <f t="shared" si="458"/>
        <v>9.3526149561777034E-3</v>
      </c>
      <c r="T414" s="5">
        <f t="shared" si="459"/>
        <v>5.9445793632714947E-2</v>
      </c>
      <c r="U414" s="5">
        <f t="shared" si="460"/>
        <v>1.1650474734097699E-2</v>
      </c>
      <c r="V414" s="5">
        <f t="shared" si="461"/>
        <v>5.2499104427301455E-4</v>
      </c>
      <c r="W414" s="5">
        <f t="shared" si="462"/>
        <v>0.10110610543851559</v>
      </c>
      <c r="X414" s="5">
        <f t="shared" si="463"/>
        <v>3.1814075180072718E-2</v>
      </c>
      <c r="Y414" s="5">
        <f t="shared" si="464"/>
        <v>5.0053128600567875E-3</v>
      </c>
      <c r="Z414" s="5">
        <f t="shared" si="465"/>
        <v>7.6110550040751912E-4</v>
      </c>
      <c r="AA414" s="5">
        <f t="shared" si="466"/>
        <v>1.2219805370689513E-3</v>
      </c>
      <c r="AB414" s="5">
        <f t="shared" si="467"/>
        <v>9.8096547205072022E-4</v>
      </c>
      <c r="AC414" s="5">
        <f t="shared" si="468"/>
        <v>1.6576516171710855E-5</v>
      </c>
      <c r="AD414" s="5">
        <f t="shared" si="469"/>
        <v>4.0582315118782811E-2</v>
      </c>
      <c r="AE414" s="5">
        <f t="shared" si="470"/>
        <v>1.2769642531187122E-2</v>
      </c>
      <c r="AF414" s="5">
        <f t="shared" si="471"/>
        <v>2.0090496303256959E-3</v>
      </c>
      <c r="AG414" s="5">
        <f t="shared" si="472"/>
        <v>2.1072270463609634E-4</v>
      </c>
      <c r="AH414" s="5">
        <f t="shared" si="473"/>
        <v>5.9872416964612881E-5</v>
      </c>
      <c r="AI414" s="5">
        <f t="shared" si="474"/>
        <v>9.6127183680659492E-5</v>
      </c>
      <c r="AJ414" s="5">
        <f t="shared" si="475"/>
        <v>7.7167716879015733E-5</v>
      </c>
      <c r="AK414" s="5">
        <f t="shared" si="476"/>
        <v>4.1298456900615693E-5</v>
      </c>
      <c r="AL414" s="5">
        <f t="shared" si="477"/>
        <v>3.349767019621407E-7</v>
      </c>
      <c r="AM414" s="5">
        <f t="shared" si="478"/>
        <v>1.30312549831263E-2</v>
      </c>
      <c r="AN414" s="5">
        <f t="shared" si="479"/>
        <v>4.1004183073394037E-3</v>
      </c>
      <c r="AO414" s="5">
        <f t="shared" si="480"/>
        <v>6.4511938093971932E-4</v>
      </c>
      <c r="AP414" s="5">
        <f t="shared" si="481"/>
        <v>6.7664481112267858E-5</v>
      </c>
      <c r="AQ414" s="5">
        <f t="shared" si="482"/>
        <v>5.3228310985516709E-6</v>
      </c>
      <c r="AR414" s="5">
        <f t="shared" si="483"/>
        <v>3.7678942656597343E-6</v>
      </c>
      <c r="AS414" s="5">
        <f t="shared" si="484"/>
        <v>6.0494812557584E-6</v>
      </c>
      <c r="AT414" s="5">
        <f t="shared" si="485"/>
        <v>4.8563230392778122E-6</v>
      </c>
      <c r="AU414" s="5">
        <f t="shared" si="486"/>
        <v>2.5989967805775496E-6</v>
      </c>
      <c r="AV414" s="5">
        <f t="shared" si="487"/>
        <v>1.0431942352506133E-6</v>
      </c>
      <c r="AW414" s="5">
        <f t="shared" si="488"/>
        <v>4.7008181507053668E-9</v>
      </c>
      <c r="AX414" s="5">
        <f t="shared" si="489"/>
        <v>3.4870198578333231E-3</v>
      </c>
      <c r="AY414" s="5">
        <f t="shared" si="490"/>
        <v>1.0972266356256612E-3</v>
      </c>
      <c r="AZ414" s="5">
        <f t="shared" si="491"/>
        <v>1.7262681874637511E-4</v>
      </c>
      <c r="BA414" s="5">
        <f t="shared" si="492"/>
        <v>1.8106267555502949E-5</v>
      </c>
      <c r="BB414" s="5">
        <f t="shared" si="493"/>
        <v>1.4243307927422316E-6</v>
      </c>
      <c r="BC414" s="5">
        <f t="shared" si="494"/>
        <v>8.9636064459331915E-8</v>
      </c>
      <c r="BD414" s="5">
        <f t="shared" si="495"/>
        <v>1.9760110911594078E-7</v>
      </c>
      <c r="BE414" s="5">
        <f t="shared" si="496"/>
        <v>3.1725524163684296E-7</v>
      </c>
      <c r="BF414" s="5">
        <f t="shared" si="497"/>
        <v>2.546819924148189E-7</v>
      </c>
      <c r="BG414" s="5">
        <f t="shared" si="498"/>
        <v>1.3630017463904638E-7</v>
      </c>
      <c r="BH414" s="5">
        <f t="shared" si="499"/>
        <v>5.4708631234051808E-8</v>
      </c>
      <c r="BI414" s="5">
        <f t="shared" si="500"/>
        <v>1.7567310324757528E-8</v>
      </c>
      <c r="BJ414" s="8">
        <f t="shared" si="501"/>
        <v>0.69982660682863307</v>
      </c>
      <c r="BK414" s="8">
        <f t="shared" si="502"/>
        <v>0.23162140041066548</v>
      </c>
      <c r="BL414" s="8">
        <f t="shared" si="503"/>
        <v>6.7526069675467551E-2</v>
      </c>
      <c r="BM414" s="8">
        <f t="shared" si="504"/>
        <v>0.3003720988427544</v>
      </c>
      <c r="BN414" s="8">
        <f t="shared" si="505"/>
        <v>0.69826586163761184</v>
      </c>
    </row>
    <row r="415" spans="1:66" x14ac:dyDescent="0.25">
      <c r="A415" t="s">
        <v>27</v>
      </c>
      <c r="B415" t="s">
        <v>29</v>
      </c>
      <c r="C415" t="s">
        <v>479</v>
      </c>
      <c r="D415" t="s">
        <v>500</v>
      </c>
      <c r="E415">
        <f>VLOOKUP(A415,home!$A$2:$E$405,3,FALSE)</f>
        <v>1.7302</v>
      </c>
      <c r="F415">
        <f>VLOOKUP(B415,home!$B$2:$E$405,3,FALSE)</f>
        <v>0.96330000000000005</v>
      </c>
      <c r="G415">
        <f>VLOOKUP(C415,away!$B$2:$E$405,4,FALSE)</f>
        <v>0.77059999999999995</v>
      </c>
      <c r="H415">
        <f>VLOOKUP(A415,away!$A$2:$E$405,3,FALSE)</f>
        <v>1.4127000000000001</v>
      </c>
      <c r="I415">
        <f>VLOOKUP(C415,away!$B$2:$E$405,3,FALSE)</f>
        <v>0.23599999999999999</v>
      </c>
      <c r="J415">
        <f>VLOOKUP(B415,home!$B$2:$E$405,4,FALSE)</f>
        <v>0.70789999999999997</v>
      </c>
      <c r="K415" s="3">
        <f t="shared" si="450"/>
        <v>1.2843602991959999</v>
      </c>
      <c r="L415" s="3">
        <f t="shared" si="451"/>
        <v>0.23601187788</v>
      </c>
      <c r="M415" s="5">
        <f t="shared" si="452"/>
        <v>0.2186305025472868</v>
      </c>
      <c r="N415" s="5">
        <f t="shared" si="453"/>
        <v>0.28080033766500506</v>
      </c>
      <c r="O415" s="5">
        <f t="shared" si="454"/>
        <v>5.1599395468033285E-2</v>
      </c>
      <c r="P415" s="5">
        <f t="shared" si="455"/>
        <v>6.6272215001655949E-2</v>
      </c>
      <c r="Q415" s="5">
        <f t="shared" si="456"/>
        <v>0.18032440284888193</v>
      </c>
      <c r="R415" s="5">
        <f t="shared" si="457"/>
        <v>6.0890351109416478E-3</v>
      </c>
      <c r="S415" s="5">
        <f t="shared" si="458"/>
        <v>5.0221794649579843E-3</v>
      </c>
      <c r="T415" s="5">
        <f t="shared" si="459"/>
        <v>4.2558700943954246E-2</v>
      </c>
      <c r="U415" s="5">
        <f t="shared" si="460"/>
        <v>7.8205149569039629E-3</v>
      </c>
      <c r="V415" s="5">
        <f t="shared" si="461"/>
        <v>1.6914939610222568E-4</v>
      </c>
      <c r="W415" s="5">
        <f t="shared" si="462"/>
        <v>7.7200501331776666E-2</v>
      </c>
      <c r="X415" s="5">
        <f t="shared" si="463"/>
        <v>1.8220235292590054E-2</v>
      </c>
      <c r="Y415" s="5">
        <f t="shared" si="464"/>
        <v>2.1500959734098149E-3</v>
      </c>
      <c r="Z415" s="5">
        <f t="shared" si="465"/>
        <v>4.7902820367019762E-4</v>
      </c>
      <c r="AA415" s="5">
        <f t="shared" si="466"/>
        <v>6.1524480698917734E-4</v>
      </c>
      <c r="AB415" s="5">
        <f t="shared" si="467"/>
        <v>3.9509800219170263E-4</v>
      </c>
      <c r="AC415" s="5">
        <f t="shared" si="468"/>
        <v>3.2045806209790022E-6</v>
      </c>
      <c r="AD415" s="5">
        <f t="shared" si="469"/>
        <v>2.4788314747140484E-2</v>
      </c>
      <c r="AE415" s="5">
        <f t="shared" si="470"/>
        <v>5.850336712953123E-3</v>
      </c>
      <c r="AF415" s="5">
        <f t="shared" si="471"/>
        <v>6.9037447692718644E-4</v>
      </c>
      <c r="AG415" s="5">
        <f t="shared" si="472"/>
        <v>5.4312192246669353E-5</v>
      </c>
      <c r="AH415" s="5">
        <f t="shared" si="473"/>
        <v>2.826408647642161E-5</v>
      </c>
      <c r="AI415" s="5">
        <f t="shared" si="474"/>
        <v>3.6301270563358464E-5</v>
      </c>
      <c r="AJ415" s="5">
        <f t="shared" si="475"/>
        <v>2.331195536097502E-5</v>
      </c>
      <c r="AK415" s="5">
        <f t="shared" si="476"/>
        <v>9.9803166540885578E-6</v>
      </c>
      <c r="AL415" s="5">
        <f t="shared" si="477"/>
        <v>3.8855448517798034E-8</v>
      </c>
      <c r="AM415" s="5">
        <f t="shared" si="478"/>
        <v>6.3674254690403859E-3</v>
      </c>
      <c r="AN415" s="5">
        <f t="shared" si="479"/>
        <v>1.5027880422091614E-3</v>
      </c>
      <c r="AO415" s="5">
        <f t="shared" si="480"/>
        <v>1.7733791394869641E-4</v>
      </c>
      <c r="AP415" s="5">
        <f t="shared" si="481"/>
        <v>1.3951284696784567E-5</v>
      </c>
      <c r="AQ415" s="5">
        <f t="shared" si="482"/>
        <v>8.2316722503165788E-7</v>
      </c>
      <c r="AR415" s="5">
        <f t="shared" si="483"/>
        <v>1.3341320251725955E-6</v>
      </c>
      <c r="AS415" s="5">
        <f t="shared" si="484"/>
        <v>1.7135062070176398E-6</v>
      </c>
      <c r="AT415" s="5">
        <f t="shared" si="485"/>
        <v>1.1003796723596898E-6</v>
      </c>
      <c r="AU415" s="5">
        <f t="shared" si="486"/>
        <v>4.7109465507369585E-7</v>
      </c>
      <c r="AV415" s="5">
        <f t="shared" si="487"/>
        <v>1.5126381803502219E-7</v>
      </c>
      <c r="AW415" s="5">
        <f t="shared" si="488"/>
        <v>3.2716750257159663E-10</v>
      </c>
      <c r="AX415" s="5">
        <f t="shared" si="489"/>
        <v>1.3630114134208216E-3</v>
      </c>
      <c r="AY415" s="5">
        <f t="shared" si="490"/>
        <v>3.2168688325332113E-4</v>
      </c>
      <c r="AZ415" s="5">
        <f t="shared" si="491"/>
        <v>3.796096270299032E-5</v>
      </c>
      <c r="BA415" s="5">
        <f t="shared" si="492"/>
        <v>2.9864126978884627E-6</v>
      </c>
      <c r="BB415" s="5">
        <f t="shared" si="493"/>
        <v>1.7620721723833329E-7</v>
      </c>
      <c r="BC415" s="5">
        <f t="shared" si="494"/>
        <v>8.31739924728563E-9</v>
      </c>
      <c r="BD415" s="5">
        <f t="shared" si="495"/>
        <v>5.2478500766805271E-8</v>
      </c>
      <c r="BE415" s="5">
        <f t="shared" si="496"/>
        <v>6.7401302946211512E-8</v>
      </c>
      <c r="BF415" s="5">
        <f t="shared" si="497"/>
        <v>4.3283778809098247E-8</v>
      </c>
      <c r="BG415" s="5">
        <f t="shared" si="498"/>
        <v>1.8530655700528969E-8</v>
      </c>
      <c r="BH415" s="5">
        <f t="shared" si="499"/>
        <v>5.9500096249573651E-9</v>
      </c>
      <c r="BI415" s="5">
        <f t="shared" si="500"/>
        <v>1.5283912284258623E-9</v>
      </c>
      <c r="BJ415" s="8">
        <f t="shared" si="501"/>
        <v>0.64242576825869679</v>
      </c>
      <c r="BK415" s="8">
        <f t="shared" si="502"/>
        <v>0.29041897672932582</v>
      </c>
      <c r="BL415" s="8">
        <f t="shared" si="503"/>
        <v>6.6622105523131345E-2</v>
      </c>
      <c r="BM415" s="8">
        <f t="shared" si="504"/>
        <v>0.19590830351693361</v>
      </c>
      <c r="BN415" s="8">
        <f t="shared" si="505"/>
        <v>0.80371588864180465</v>
      </c>
    </row>
    <row r="416" spans="1:66" x14ac:dyDescent="0.25">
      <c r="A416" t="s">
        <v>27</v>
      </c>
      <c r="B416" t="s">
        <v>409</v>
      </c>
      <c r="C416" t="s">
        <v>410</v>
      </c>
      <c r="D416" t="s">
        <v>500</v>
      </c>
      <c r="E416">
        <f>VLOOKUP(A416,home!$A$2:$E$405,3,FALSE)</f>
        <v>1.7302</v>
      </c>
      <c r="F416">
        <f>VLOOKUP(B416,home!$B$2:$E$405,3,FALSE)</f>
        <v>0.86699999999999999</v>
      </c>
      <c r="G416">
        <f>VLOOKUP(C416,away!$B$2:$E$405,4,FALSE)</f>
        <v>0.77059999999999995</v>
      </c>
      <c r="H416">
        <f>VLOOKUP(A416,away!$A$2:$E$405,3,FALSE)</f>
        <v>1.4127000000000001</v>
      </c>
      <c r="I416">
        <f>VLOOKUP(C416,away!$B$2:$E$405,3,FALSE)</f>
        <v>0.70789999999999997</v>
      </c>
      <c r="J416">
        <f>VLOOKUP(B416,home!$B$2:$E$405,4,FALSE)</f>
        <v>1.2387999999999999</v>
      </c>
      <c r="K416" s="3">
        <f t="shared" si="450"/>
        <v>1.1559642680399997</v>
      </c>
      <c r="L416" s="3">
        <f t="shared" si="451"/>
        <v>1.238862348804</v>
      </c>
      <c r="M416" s="5">
        <f t="shared" si="452"/>
        <v>9.1188488099893383E-2</v>
      </c>
      <c r="N416" s="5">
        <f t="shared" si="453"/>
        <v>0.10541063390006747</v>
      </c>
      <c r="O416" s="5">
        <f t="shared" si="454"/>
        <v>0.11296998455131951</v>
      </c>
      <c r="P416" s="5">
        <f t="shared" si="455"/>
        <v>0.13058926550235614</v>
      </c>
      <c r="Q416" s="5">
        <f t="shared" si="456"/>
        <v>6.092546312996195E-2</v>
      </c>
      <c r="R416" s="5">
        <f t="shared" si="457"/>
        <v>6.9977130202799664E-2</v>
      </c>
      <c r="S416" s="5">
        <f t="shared" si="458"/>
        <v>4.6753588692476658E-2</v>
      </c>
      <c r="T416" s="5">
        <f t="shared" si="459"/>
        <v>7.5478262355156159E-2</v>
      </c>
      <c r="U416" s="5">
        <f t="shared" si="460"/>
        <v>8.0891062094419069E-2</v>
      </c>
      <c r="V416" s="5">
        <f t="shared" si="461"/>
        <v>7.4394341924454779E-3</v>
      </c>
      <c r="W416" s="5">
        <f t="shared" si="462"/>
        <v>2.347588613067482E-2</v>
      </c>
      <c r="X416" s="5">
        <f t="shared" si="463"/>
        <v>2.9083391432103051E-2</v>
      </c>
      <c r="Y416" s="5">
        <f t="shared" si="464"/>
        <v>1.8015159310380665E-2</v>
      </c>
      <c r="Z416" s="5">
        <f t="shared" si="465"/>
        <v>2.88973439618679E-2</v>
      </c>
      <c r="AA416" s="5">
        <f t="shared" si="466"/>
        <v>3.3404297061180734E-2</v>
      </c>
      <c r="AB416" s="5">
        <f t="shared" si="467"/>
        <v>1.9307086900859253E-2</v>
      </c>
      <c r="AC416" s="5">
        <f t="shared" si="468"/>
        <v>6.6586684020377535E-4</v>
      </c>
      <c r="AD416" s="5">
        <f t="shared" si="469"/>
        <v>6.7843213819089735E-3</v>
      </c>
      <c r="AE416" s="5">
        <f t="shared" si="470"/>
        <v>8.4048403222329506E-3</v>
      </c>
      <c r="AF416" s="5">
        <f t="shared" si="471"/>
        <v>5.206220111462042E-3</v>
      </c>
      <c r="AG416" s="5">
        <f t="shared" si="472"/>
        <v>2.1499300252254957E-3</v>
      </c>
      <c r="AH416" s="5">
        <f t="shared" si="473"/>
        <v>8.9499578536991926E-3</v>
      </c>
      <c r="AI416" s="5">
        <f t="shared" si="474"/>
        <v>1.0345831479340234E-2</v>
      </c>
      <c r="AJ416" s="5">
        <f t="shared" si="475"/>
        <v>5.9797057566403616E-3</v>
      </c>
      <c r="AK416" s="5">
        <f t="shared" si="476"/>
        <v>2.3041087293564494E-3</v>
      </c>
      <c r="AL416" s="5">
        <f t="shared" si="477"/>
        <v>3.8142999580968997E-5</v>
      </c>
      <c r="AM416" s="5">
        <f t="shared" si="478"/>
        <v>1.5684866200773046E-3</v>
      </c>
      <c r="AN416" s="5">
        <f t="shared" si="479"/>
        <v>1.9431390182166166E-3</v>
      </c>
      <c r="AO416" s="5">
        <f t="shared" si="480"/>
        <v>1.2036408840802684E-3</v>
      </c>
      <c r="AP416" s="5">
        <f t="shared" si="481"/>
        <v>4.9704845758940142E-4</v>
      </c>
      <c r="AQ416" s="5">
        <f t="shared" si="482"/>
        <v>1.5394365490965288E-4</v>
      </c>
      <c r="AR416" s="5">
        <f t="shared" si="483"/>
        <v>2.2175531616661177E-3</v>
      </c>
      <c r="AS416" s="5">
        <f t="shared" si="484"/>
        <v>2.5634122173651612E-3</v>
      </c>
      <c r="AT416" s="5">
        <f t="shared" si="485"/>
        <v>1.4816064637656558E-3</v>
      </c>
      <c r="AU416" s="5">
        <f t="shared" si="486"/>
        <v>5.708947104700662E-4</v>
      </c>
      <c r="AV416" s="5">
        <f t="shared" si="487"/>
        <v>1.6498347152910941E-4</v>
      </c>
      <c r="AW416" s="5">
        <f t="shared" si="488"/>
        <v>1.5173291677754979E-6</v>
      </c>
      <c r="AX416" s="5">
        <f t="shared" si="489"/>
        <v>3.0218574795136556E-4</v>
      </c>
      <c r="AY416" s="5">
        <f t="shared" si="490"/>
        <v>3.7436654548212225E-4</v>
      </c>
      <c r="AZ416" s="5">
        <f t="shared" si="491"/>
        <v>2.3189430892481082E-4</v>
      </c>
      <c r="BA416" s="5">
        <f t="shared" si="492"/>
        <v>9.5761709409623812E-5</v>
      </c>
      <c r="BB416" s="5">
        <f t="shared" si="493"/>
        <v>2.9658894061173179E-5</v>
      </c>
      <c r="BC416" s="5">
        <f t="shared" si="494"/>
        <v>7.3486574319108034E-6</v>
      </c>
      <c r="BD416" s="5">
        <f t="shared" si="495"/>
        <v>4.5787385307657051E-4</v>
      </c>
      <c r="BE416" s="5">
        <f t="shared" si="496"/>
        <v>5.292858134263122E-4</v>
      </c>
      <c r="BF416" s="5">
        <f t="shared" si="497"/>
        <v>3.0591774395065147E-4</v>
      </c>
      <c r="BG416" s="5">
        <f t="shared" si="498"/>
        <v>1.1787666032212096E-4</v>
      </c>
      <c r="BH416" s="5">
        <f t="shared" si="499"/>
        <v>3.4065301842065055E-5</v>
      </c>
      <c r="BI416" s="5">
        <f t="shared" si="500"/>
        <v>7.8756543418848734E-6</v>
      </c>
      <c r="BJ416" s="8">
        <f t="shared" si="501"/>
        <v>0.34134158259730779</v>
      </c>
      <c r="BK416" s="8">
        <f t="shared" si="502"/>
        <v>0.27704915287243853</v>
      </c>
      <c r="BL416" s="8">
        <f t="shared" si="503"/>
        <v>0.35258050968137028</v>
      </c>
      <c r="BM416" s="8">
        <f t="shared" si="504"/>
        <v>0.42843477451027195</v>
      </c>
      <c r="BN416" s="8">
        <f t="shared" si="505"/>
        <v>0.57106096538639806</v>
      </c>
    </row>
    <row r="417" spans="1:66" x14ac:dyDescent="0.25">
      <c r="A417" t="s">
        <v>270</v>
      </c>
      <c r="B417" t="s">
        <v>305</v>
      </c>
      <c r="C417" t="s">
        <v>304</v>
      </c>
      <c r="D417" t="s">
        <v>500</v>
      </c>
      <c r="E417">
        <f>VLOOKUP(A417,home!$A$2:$E$405,3,FALSE)</f>
        <v>1.5696000000000001</v>
      </c>
      <c r="F417">
        <f>VLOOKUP(B417,home!$B$2:$E$405,3,FALSE)</f>
        <v>1.4335</v>
      </c>
      <c r="G417">
        <f>VLOOKUP(C417,away!$B$2:$E$405,4,FALSE)</f>
        <v>1.752</v>
      </c>
      <c r="H417">
        <f>VLOOKUP(A417,away!$A$2:$E$405,3,FALSE)</f>
        <v>1.3290999999999999</v>
      </c>
      <c r="I417">
        <f>VLOOKUP(C417,away!$B$2:$E$405,3,FALSE)</f>
        <v>1.1286</v>
      </c>
      <c r="J417">
        <f>VLOOKUP(B417,home!$B$2:$E$405,4,FALSE)</f>
        <v>1.1286</v>
      </c>
      <c r="K417" s="3">
        <f t="shared" si="450"/>
        <v>3.9420378432000005</v>
      </c>
      <c r="L417" s="3">
        <f t="shared" si="451"/>
        <v>1.692925122636</v>
      </c>
      <c r="M417" s="5">
        <f t="shared" si="452"/>
        <v>3.5708094727131706E-3</v>
      </c>
      <c r="N417" s="5">
        <f t="shared" si="453"/>
        <v>1.407626607229236E-2</v>
      </c>
      <c r="O417" s="5">
        <f t="shared" si="454"/>
        <v>6.045113064502736E-3</v>
      </c>
      <c r="P417" s="5">
        <f t="shared" si="455"/>
        <v>2.3830064466692513E-2</v>
      </c>
      <c r="Q417" s="5">
        <f t="shared" si="456"/>
        <v>2.774458677396436E-2</v>
      </c>
      <c r="R417" s="5">
        <f t="shared" si="457"/>
        <v>5.1169618880358902E-3</v>
      </c>
      <c r="S417" s="5">
        <f t="shared" si="458"/>
        <v>3.9757930017422692E-2</v>
      </c>
      <c r="T417" s="5">
        <f t="shared" si="459"/>
        <v>4.696950796679876E-2</v>
      </c>
      <c r="U417" s="5">
        <f t="shared" si="460"/>
        <v>2.0171257404849607E-2</v>
      </c>
      <c r="V417" s="5">
        <f t="shared" si="461"/>
        <v>2.9480835978426944E-2</v>
      </c>
      <c r="W417" s="5">
        <f t="shared" si="462"/>
        <v>3.6456737002304576E-2</v>
      </c>
      <c r="X417" s="5">
        <f t="shared" si="463"/>
        <v>6.1718525960534877E-2</v>
      </c>
      <c r="Y417" s="5">
        <f t="shared" si="464"/>
        <v>5.2242421565325832E-2</v>
      </c>
      <c r="Z417" s="5">
        <f t="shared" si="465"/>
        <v>2.8875444439422989E-3</v>
      </c>
      <c r="AA417" s="5">
        <f t="shared" si="466"/>
        <v>1.1382809471942446E-2</v>
      </c>
      <c r="AB417" s="5">
        <f t="shared" si="467"/>
        <v>2.2435732850166267E-2</v>
      </c>
      <c r="AC417" s="5">
        <f t="shared" si="468"/>
        <v>1.2296410436946844E-2</v>
      </c>
      <c r="AD417" s="5">
        <f t="shared" si="469"/>
        <v>3.5928459225668591E-2</v>
      </c>
      <c r="AE417" s="5">
        <f t="shared" si="470"/>
        <v>6.0824191240737534E-2</v>
      </c>
      <c r="AF417" s="5">
        <f t="shared" si="471"/>
        <v>5.1485400707730562E-2</v>
      </c>
      <c r="AG417" s="5">
        <f t="shared" si="472"/>
        <v>2.9053642769032783E-2</v>
      </c>
      <c r="AH417" s="5">
        <f t="shared" si="473"/>
        <v>1.2220991329694798E-3</v>
      </c>
      <c r="AI417" s="5">
        <f t="shared" si="474"/>
        <v>4.817561030307599E-3</v>
      </c>
      <c r="AJ417" s="5">
        <f t="shared" si="475"/>
        <v>9.4955039466990687E-3</v>
      </c>
      <c r="AK417" s="5">
        <f t="shared" si="476"/>
        <v>1.2477211966047563E-2</v>
      </c>
      <c r="AL417" s="5">
        <f t="shared" si="477"/>
        <v>3.2824406416588616E-3</v>
      </c>
      <c r="AM417" s="5">
        <f t="shared" si="478"/>
        <v>2.8326269183090756E-2</v>
      </c>
      <c r="AN417" s="5">
        <f t="shared" si="479"/>
        <v>4.7954252730604274E-2</v>
      </c>
      <c r="AO417" s="5">
        <f t="shared" si="480"/>
        <v>4.0591479592437994E-2</v>
      </c>
      <c r="AP417" s="5">
        <f t="shared" si="481"/>
        <v>2.2906111855668255E-2</v>
      </c>
      <c r="AQ417" s="5">
        <f t="shared" si="482"/>
        <v>9.6945830555927835E-3</v>
      </c>
      <c r="AR417" s="5">
        <f t="shared" si="483"/>
        <v>4.1378446491114137E-4</v>
      </c>
      <c r="AS417" s="5">
        <f t="shared" si="484"/>
        <v>1.631154019607982E-3</v>
      </c>
      <c r="AT417" s="5">
        <f t="shared" si="485"/>
        <v>3.2150354366912307E-3</v>
      </c>
      <c r="AU417" s="5">
        <f t="shared" si="486"/>
        <v>4.2245971195552902E-3</v>
      </c>
      <c r="AV417" s="5">
        <f t="shared" si="487"/>
        <v>4.1633804293901679E-3</v>
      </c>
      <c r="AW417" s="5">
        <f t="shared" si="488"/>
        <v>6.0848926316876448E-4</v>
      </c>
      <c r="AX417" s="5">
        <f t="shared" si="489"/>
        <v>1.8610537512735611E-2</v>
      </c>
      <c r="AY417" s="5">
        <f t="shared" si="490"/>
        <v>3.1506246501069812E-2</v>
      </c>
      <c r="AZ417" s="5">
        <f t="shared" si="491"/>
        <v>2.6668858110811836E-2</v>
      </c>
      <c r="BA417" s="5">
        <f t="shared" si="492"/>
        <v>1.5049459962602733E-2</v>
      </c>
      <c r="BB417" s="5">
        <f t="shared" si="493"/>
        <v>6.3694022131987041E-3</v>
      </c>
      <c r="BC417" s="5">
        <f t="shared" si="494"/>
        <v>2.1565842045794862E-3</v>
      </c>
      <c r="BD417" s="5">
        <f t="shared" si="495"/>
        <v>1.1675101933409427E-4</v>
      </c>
      <c r="BE417" s="5">
        <f t="shared" si="496"/>
        <v>4.6023693644717457E-4</v>
      </c>
      <c r="BF417" s="5">
        <f t="shared" si="497"/>
        <v>9.0713571015659791E-4</v>
      </c>
      <c r="BG417" s="5">
        <f t="shared" si="498"/>
        <v>1.1919877661184719E-3</v>
      </c>
      <c r="BH417" s="5">
        <f t="shared" si="499"/>
        <v>1.174715220667612E-3</v>
      </c>
      <c r="BI417" s="5">
        <f t="shared" si="500"/>
        <v>9.2615437097095317E-4</v>
      </c>
      <c r="BJ417" s="8">
        <f t="shared" si="501"/>
        <v>0.66633352420678249</v>
      </c>
      <c r="BK417" s="8">
        <f t="shared" si="502"/>
        <v>0.14372473751493087</v>
      </c>
      <c r="BL417" s="8">
        <f t="shared" si="503"/>
        <v>0.11158918324937135</v>
      </c>
      <c r="BM417" s="8">
        <f t="shared" si="504"/>
        <v>0.81325343043892495</v>
      </c>
      <c r="BN417" s="8">
        <f t="shared" si="505"/>
        <v>8.0383801738201019E-2</v>
      </c>
    </row>
    <row r="418" spans="1:66" x14ac:dyDescent="0.25">
      <c r="A418" t="s">
        <v>270</v>
      </c>
      <c r="B418" t="s">
        <v>281</v>
      </c>
      <c r="C418" t="s">
        <v>286</v>
      </c>
      <c r="D418" t="s">
        <v>500</v>
      </c>
      <c r="E418">
        <f>VLOOKUP(A418,home!$A$2:$E$405,3,FALSE)</f>
        <v>1.5696000000000001</v>
      </c>
      <c r="F418">
        <f>VLOOKUP(B418,home!$B$2:$E$405,3,FALSE)</f>
        <v>1.752</v>
      </c>
      <c r="G418">
        <f>VLOOKUP(C418,away!$B$2:$E$405,4,FALSE)</f>
        <v>1.4335</v>
      </c>
      <c r="H418">
        <f>VLOOKUP(A418,away!$A$2:$E$405,3,FALSE)</f>
        <v>1.3290999999999999</v>
      </c>
      <c r="I418">
        <f>VLOOKUP(C418,away!$B$2:$E$405,3,FALSE)</f>
        <v>0.56430000000000002</v>
      </c>
      <c r="J418">
        <f>VLOOKUP(B418,home!$B$2:$E$405,4,FALSE)</f>
        <v>0.37619999999999998</v>
      </c>
      <c r="K418" s="3">
        <f t="shared" si="450"/>
        <v>3.9420378432000001</v>
      </c>
      <c r="L418" s="3">
        <f t="shared" si="451"/>
        <v>0.28215418710599999</v>
      </c>
      <c r="M418" s="5">
        <f t="shared" si="452"/>
        <v>1.4637156311909264E-2</v>
      </c>
      <c r="N418" s="5">
        <f t="shared" si="453"/>
        <v>5.7700224098380062E-2</v>
      </c>
      <c r="O418" s="5">
        <f t="shared" si="454"/>
        <v>4.1299349407302151E-3</v>
      </c>
      <c r="P418" s="5">
        <f t="shared" si="455"/>
        <v>1.6280359826312457E-2</v>
      </c>
      <c r="Q418" s="5">
        <f t="shared" si="456"/>
        <v>0.11372823347846744</v>
      </c>
      <c r="R418" s="5">
        <f t="shared" si="457"/>
        <v>5.8263921800119991E-4</v>
      </c>
      <c r="S418" s="5">
        <f t="shared" si="458"/>
        <v>4.5270083619069383E-3</v>
      </c>
      <c r="T418" s="5">
        <f t="shared" si="459"/>
        <v>3.2088897268118352E-2</v>
      </c>
      <c r="U418" s="5">
        <f t="shared" si="460"/>
        <v>2.2967858462931848E-3</v>
      </c>
      <c r="V418" s="5">
        <f t="shared" si="461"/>
        <v>5.5946906244809069E-4</v>
      </c>
      <c r="W418" s="5">
        <f t="shared" si="462"/>
        <v>0.1494403334041346</v>
      </c>
      <c r="X418" s="5">
        <f t="shared" si="463"/>
        <v>4.2165215792493209E-2</v>
      </c>
      <c r="Y418" s="5">
        <f t="shared" si="464"/>
        <v>5.9485460930399966E-3</v>
      </c>
      <c r="Z418" s="5">
        <f t="shared" si="465"/>
        <v>5.4798031643734683E-5</v>
      </c>
      <c r="AA418" s="5">
        <f t="shared" si="466"/>
        <v>2.1601591447247323E-4</v>
      </c>
      <c r="AB418" s="5">
        <f t="shared" si="467"/>
        <v>4.2577145479197218E-4</v>
      </c>
      <c r="AC418" s="5">
        <f t="shared" si="468"/>
        <v>3.8892278041627421E-5</v>
      </c>
      <c r="AD418" s="5">
        <f t="shared" si="469"/>
        <v>0.14727486239488091</v>
      </c>
      <c r="AE418" s="5">
        <f t="shared" si="470"/>
        <v>4.1554219080175633E-2</v>
      </c>
      <c r="AF418" s="5">
        <f t="shared" si="471"/>
        <v>5.8623484526957939E-3</v>
      </c>
      <c r="AG418" s="5">
        <f t="shared" si="472"/>
        <v>5.513620540674994E-4</v>
      </c>
      <c r="AH418" s="5">
        <f t="shared" si="473"/>
        <v>3.8653735183617061E-6</v>
      </c>
      <c r="AI418" s="5">
        <f t="shared" si="474"/>
        <v>1.5237448687484975E-5</v>
      </c>
      <c r="AJ418" s="5">
        <f t="shared" si="475"/>
        <v>3.003329967994198E-5</v>
      </c>
      <c r="AK418" s="5">
        <f t="shared" si="476"/>
        <v>3.9464134631499241E-5</v>
      </c>
      <c r="AL418" s="5">
        <f t="shared" si="477"/>
        <v>1.7303368700585904E-6</v>
      </c>
      <c r="AM418" s="5">
        <f t="shared" si="478"/>
        <v>0.11611261618253862</v>
      </c>
      <c r="AN418" s="5">
        <f t="shared" si="479"/>
        <v>3.2761660831735165E-2</v>
      </c>
      <c r="AO418" s="5">
        <f t="shared" si="480"/>
        <v>4.6219198901103565E-3</v>
      </c>
      <c r="AP418" s="5">
        <f t="shared" si="481"/>
        <v>4.3469801648771339E-4</v>
      </c>
      <c r="AQ418" s="5">
        <f t="shared" si="482"/>
        <v>3.0662966369670333E-5</v>
      </c>
      <c r="AR418" s="5">
        <f t="shared" si="483"/>
        <v>2.1812626458688132E-7</v>
      </c>
      <c r="AS418" s="5">
        <f t="shared" si="484"/>
        <v>8.5986198959734223E-7</v>
      </c>
      <c r="AT418" s="5">
        <f t="shared" si="485"/>
        <v>1.6948042514609845E-6</v>
      </c>
      <c r="AU418" s="5">
        <f t="shared" si="486"/>
        <v>2.2269941653584829E-6</v>
      </c>
      <c r="AV418" s="5">
        <f t="shared" si="487"/>
        <v>2.1947238191071844E-6</v>
      </c>
      <c r="AW418" s="5">
        <f t="shared" si="488"/>
        <v>5.3460799551254677E-8</v>
      </c>
      <c r="AX418" s="5">
        <f t="shared" si="489"/>
        <v>7.6286721177420649E-2</v>
      </c>
      <c r="AY418" s="5">
        <f t="shared" si="490"/>
        <v>2.1524617800797195E-2</v>
      </c>
      <c r="AZ418" s="5">
        <f t="shared" si="491"/>
        <v>3.0366305191756341E-3</v>
      </c>
      <c r="BA418" s="5">
        <f t="shared" si="492"/>
        <v>2.855993385597572E-4</v>
      </c>
      <c r="BB418" s="5">
        <f t="shared" si="493"/>
        <v>2.0145762302334891E-5</v>
      </c>
      <c r="BC418" s="5">
        <f t="shared" si="494"/>
        <v>1.1368422372092005E-6</v>
      </c>
      <c r="BD418" s="5">
        <f t="shared" si="495"/>
        <v>1.0257539811829952E-8</v>
      </c>
      <c r="BE418" s="5">
        <f t="shared" si="496"/>
        <v>4.0435610116364282E-8</v>
      </c>
      <c r="BF418" s="5">
        <f t="shared" si="497"/>
        <v>7.9699352645794407E-8</v>
      </c>
      <c r="BG418" s="5">
        <f t="shared" si="498"/>
        <v>1.0472595473608784E-7</v>
      </c>
      <c r="BH418" s="5">
        <f t="shared" si="499"/>
        <v>1.0320841918372714E-7</v>
      </c>
      <c r="BI418" s="5">
        <f t="shared" si="500"/>
        <v>8.1370298831820238E-8</v>
      </c>
      <c r="BJ418" s="8">
        <f t="shared" si="501"/>
        <v>0.85143065144418806</v>
      </c>
      <c r="BK418" s="8">
        <f t="shared" si="502"/>
        <v>5.756923397828563E-2</v>
      </c>
      <c r="BL418" s="8">
        <f t="shared" si="503"/>
        <v>7.7473618384717698E-3</v>
      </c>
      <c r="BM418" s="8">
        <f t="shared" si="504"/>
        <v>0.6882189330787909</v>
      </c>
      <c r="BN418" s="8">
        <f t="shared" si="505"/>
        <v>0.20705854787380065</v>
      </c>
    </row>
    <row r="419" spans="1:66" x14ac:dyDescent="0.25">
      <c r="A419" t="s">
        <v>270</v>
      </c>
      <c r="B419" t="s">
        <v>283</v>
      </c>
      <c r="C419" t="s">
        <v>280</v>
      </c>
      <c r="D419" t="s">
        <v>500</v>
      </c>
      <c r="E419">
        <f>VLOOKUP(A419,home!$A$2:$E$405,3,FALSE)</f>
        <v>1.5696000000000001</v>
      </c>
      <c r="F419">
        <f>VLOOKUP(B419,home!$B$2:$E$405,3,FALSE)</f>
        <v>0.7964</v>
      </c>
      <c r="G419">
        <f>VLOOKUP(C419,away!$B$2:$E$405,4,FALSE)</f>
        <v>0.4778</v>
      </c>
      <c r="H419">
        <f>VLOOKUP(A419,away!$A$2:$E$405,3,FALSE)</f>
        <v>1.3290999999999999</v>
      </c>
      <c r="I419">
        <f>VLOOKUP(C419,away!$B$2:$E$405,3,FALSE)</f>
        <v>1.6929000000000001</v>
      </c>
      <c r="J419">
        <f>VLOOKUP(B419,home!$B$2:$E$405,4,FALSE)</f>
        <v>0.18809999999999999</v>
      </c>
      <c r="K419" s="3">
        <f t="shared" si="450"/>
        <v>0.59726406643200003</v>
      </c>
      <c r="L419" s="3">
        <f t="shared" si="451"/>
        <v>0.42323128065899995</v>
      </c>
      <c r="M419" s="5">
        <f t="shared" si="452"/>
        <v>0.36041636475049371</v>
      </c>
      <c r="N419" s="5">
        <f t="shared" si="453"/>
        <v>0.2152637436195188</v>
      </c>
      <c r="O419" s="5">
        <f t="shared" si="454"/>
        <v>0.1525394796238127</v>
      </c>
      <c r="P419" s="5">
        <f t="shared" si="455"/>
        <v>9.1106349891539568E-2</v>
      </c>
      <c r="Q419" s="5">
        <f t="shared" si="456"/>
        <v>6.4284649434784638E-2</v>
      </c>
      <c r="R419" s="5">
        <f t="shared" si="457"/>
        <v>3.2279739656121832E-2</v>
      </c>
      <c r="S419" s="5">
        <f t="shared" si="458"/>
        <v>5.757484816419022E-3</v>
      </c>
      <c r="T419" s="5">
        <f t="shared" si="459"/>
        <v>2.7207274506998759E-2</v>
      </c>
      <c r="U419" s="5">
        <f t="shared" si="460"/>
        <v>1.9279528570381614E-2</v>
      </c>
      <c r="V419" s="5">
        <f t="shared" si="461"/>
        <v>1.6170909150927429E-4</v>
      </c>
      <c r="W419" s="5">
        <f t="shared" si="462"/>
        <v>1.279830371019168E-2</v>
      </c>
      <c r="X419" s="5">
        <f t="shared" si="463"/>
        <v>5.4166424695272558E-3</v>
      </c>
      <c r="Y419" s="5">
        <f t="shared" si="464"/>
        <v>1.1462462646249741E-3</v>
      </c>
      <c r="Z419" s="5">
        <f t="shared" si="465"/>
        <v>4.5539318513331851E-3</v>
      </c>
      <c r="AA419" s="5">
        <f t="shared" si="466"/>
        <v>2.7198998557814639E-3</v>
      </c>
      <c r="AB419" s="5">
        <f t="shared" si="467"/>
        <v>8.1224922407592353E-4</v>
      </c>
      <c r="AC419" s="5">
        <f t="shared" si="468"/>
        <v>2.5548099560292563E-6</v>
      </c>
      <c r="AD419" s="5">
        <f t="shared" si="469"/>
        <v>1.9109917293452091E-3</v>
      </c>
      <c r="AE419" s="5">
        <f t="shared" si="470"/>
        <v>8.0879147693952986E-4</v>
      </c>
      <c r="AF419" s="5">
        <f t="shared" si="471"/>
        <v>1.7115292628560062E-4</v>
      </c>
      <c r="AG419" s="5">
        <f t="shared" si="472"/>
        <v>2.4145757393463393E-5</v>
      </c>
      <c r="AH419" s="5">
        <f t="shared" si="473"/>
        <v>4.8184160236838846E-4</v>
      </c>
      <c r="AI419" s="5">
        <f t="shared" si="474"/>
        <v>2.8778667480665446E-4</v>
      </c>
      <c r="AJ419" s="5">
        <f t="shared" si="475"/>
        <v>8.5942319829983012E-5</v>
      </c>
      <c r="AK419" s="5">
        <f t="shared" si="476"/>
        <v>1.7110086473418389E-5</v>
      </c>
      <c r="AL419" s="5">
        <f t="shared" si="477"/>
        <v>2.5832279832412526E-8</v>
      </c>
      <c r="AM419" s="5">
        <f t="shared" si="478"/>
        <v>2.2827333823732799E-4</v>
      </c>
      <c r="AN419" s="5">
        <f t="shared" si="479"/>
        <v>9.6612417282489381E-5</v>
      </c>
      <c r="AO419" s="5">
        <f t="shared" si="480"/>
        <v>2.0444698547014842E-5</v>
      </c>
      <c r="AP419" s="5">
        <f t="shared" si="481"/>
        <v>2.884278649580096E-6</v>
      </c>
      <c r="AQ419" s="5">
        <f t="shared" si="482"/>
        <v>3.0517923665979866E-7</v>
      </c>
      <c r="AR419" s="5">
        <f t="shared" si="483"/>
        <v>4.0786087689031538E-5</v>
      </c>
      <c r="AS419" s="5">
        <f t="shared" si="484"/>
        <v>2.4360064587003108E-5</v>
      </c>
      <c r="AT419" s="5">
        <f t="shared" si="485"/>
        <v>7.2746956168898159E-6</v>
      </c>
      <c r="AU419" s="5">
        <f t="shared" si="486"/>
        <v>1.4483047620662194E-6</v>
      </c>
      <c r="AV419" s="5">
        <f t="shared" si="487"/>
        <v>2.1625509790612512E-7</v>
      </c>
      <c r="AW419" s="5">
        <f t="shared" si="488"/>
        <v>1.813862579107475E-10</v>
      </c>
      <c r="AX419" s="5">
        <f t="shared" si="489"/>
        <v>2.2723243708938964E-5</v>
      </c>
      <c r="AY419" s="5">
        <f t="shared" si="490"/>
        <v>9.6171875356608011E-6</v>
      </c>
      <c r="AZ419" s="5">
        <f t="shared" si="491"/>
        <v>2.0351472985277465E-6</v>
      </c>
      <c r="BA419" s="5">
        <f t="shared" si="492"/>
        <v>2.8711266582853413E-7</v>
      </c>
      <c r="BB419" s="5">
        <f t="shared" si="493"/>
        <v>3.0378765313007491E-8</v>
      </c>
      <c r="BC419" s="5">
        <f t="shared" si="494"/>
        <v>2.5714487496526729E-9</v>
      </c>
      <c r="BD419" s="5">
        <f t="shared" si="495"/>
        <v>2.8769913542831817E-6</v>
      </c>
      <c r="BE419" s="5">
        <f t="shared" si="496"/>
        <v>1.7183235553488797E-6</v>
      </c>
      <c r="BF419" s="5">
        <f t="shared" si="497"/>
        <v>5.1314645705678178E-7</v>
      </c>
      <c r="BG419" s="5">
        <f t="shared" si="498"/>
        <v>1.0216131320563572E-7</v>
      </c>
      <c r="BH419" s="5">
        <f t="shared" si="499"/>
        <v>1.5254320339307791E-8</v>
      </c>
      <c r="BI419" s="5">
        <f t="shared" si="500"/>
        <v>1.8221714793022683E-9</v>
      </c>
      <c r="BJ419" s="8">
        <f t="shared" si="501"/>
        <v>0.32941515744898608</v>
      </c>
      <c r="BK419" s="8">
        <f t="shared" si="502"/>
        <v>0.45745410637973311</v>
      </c>
      <c r="BL419" s="8">
        <f t="shared" si="503"/>
        <v>0.20858289072057662</v>
      </c>
      <c r="BM419" s="8">
        <f t="shared" si="504"/>
        <v>8.4106142418208213E-2</v>
      </c>
      <c r="BN419" s="8">
        <f t="shared" si="505"/>
        <v>0.91589032697627115</v>
      </c>
    </row>
    <row r="420" spans="1:66" x14ac:dyDescent="0.25">
      <c r="A420" t="s">
        <v>272</v>
      </c>
      <c r="B420" t="s">
        <v>321</v>
      </c>
      <c r="C420" t="s">
        <v>480</v>
      </c>
      <c r="D420" t="s">
        <v>500</v>
      </c>
      <c r="E420">
        <f>VLOOKUP(A420,home!$A$2:$E$405,3,FALSE)</f>
        <v>1.3837999999999999</v>
      </c>
      <c r="F420">
        <f>VLOOKUP(B420,home!$B$2:$E$405,3,FALSE)</f>
        <v>0.36130000000000001</v>
      </c>
      <c r="G420">
        <f>VLOOKUP(C420,away!$B$2:$E$405,4,FALSE)</f>
        <v>1.0117</v>
      </c>
      <c r="H420">
        <f>VLOOKUP(A420,away!$A$2:$E$405,3,FALSE)</f>
        <v>0.90910000000000002</v>
      </c>
      <c r="I420">
        <f>VLOOKUP(C420,away!$B$2:$E$405,3,FALSE)</f>
        <v>0.66</v>
      </c>
      <c r="J420">
        <f>VLOOKUP(B420,home!$B$2:$E$405,4,FALSE)</f>
        <v>0.55000000000000004</v>
      </c>
      <c r="K420" s="3">
        <f t="shared" si="450"/>
        <v>0.50581655319800001</v>
      </c>
      <c r="L420" s="3">
        <f t="shared" si="451"/>
        <v>0.33000330000000005</v>
      </c>
      <c r="M420" s="5">
        <f t="shared" si="452"/>
        <v>0.4335189138283928</v>
      </c>
      <c r="N420" s="5">
        <f t="shared" si="453"/>
        <v>0.21928104273881846</v>
      </c>
      <c r="O420" s="5">
        <f t="shared" si="454"/>
        <v>0.14306267217578528</v>
      </c>
      <c r="P420" s="5">
        <f t="shared" si="455"/>
        <v>7.2363467731251144E-2</v>
      </c>
      <c r="Q420" s="5">
        <f t="shared" si="456"/>
        <v>5.5457990609906228E-2</v>
      </c>
      <c r="R420" s="5">
        <f t="shared" si="457"/>
        <v>2.3605576962413666E-2</v>
      </c>
      <c r="S420" s="5">
        <f t="shared" si="458"/>
        <v>3.0197479827631384E-3</v>
      </c>
      <c r="T420" s="5">
        <f t="shared" si="459"/>
        <v>1.8301319912638073E-2</v>
      </c>
      <c r="U420" s="5">
        <f t="shared" si="460"/>
        <v>1.1940091575378196E-2</v>
      </c>
      <c r="V420" s="5">
        <f t="shared" si="461"/>
        <v>5.6006638986944295E-5</v>
      </c>
      <c r="W420" s="5">
        <f t="shared" si="462"/>
        <v>9.3505232191966065E-3</v>
      </c>
      <c r="X420" s="5">
        <f t="shared" si="463"/>
        <v>3.0857035190615038E-3</v>
      </c>
      <c r="Y420" s="5">
        <f t="shared" si="464"/>
        <v>5.091461720559547E-4</v>
      </c>
      <c r="Z420" s="5">
        <f t="shared" si="465"/>
        <v>2.5966394320001626E-3</v>
      </c>
      <c r="AA420" s="5">
        <f t="shared" si="466"/>
        <v>1.3134232073923351E-3</v>
      </c>
      <c r="AB420" s="5">
        <f t="shared" si="467"/>
        <v>3.3217559982672636E-4</v>
      </c>
      <c r="AC420" s="5">
        <f t="shared" si="468"/>
        <v>5.842932228257804E-7</v>
      </c>
      <c r="AD420" s="5">
        <f t="shared" si="469"/>
        <v>1.1824123563329736E-3</v>
      </c>
      <c r="AE420" s="5">
        <f t="shared" si="470"/>
        <v>3.9019997955065726E-4</v>
      </c>
      <c r="AF420" s="5">
        <f t="shared" si="471"/>
        <v>6.438364045582471E-5</v>
      </c>
      <c r="AG420" s="5">
        <f t="shared" si="472"/>
        <v>7.082271272145222E-6</v>
      </c>
      <c r="AH420" s="5">
        <f t="shared" si="473"/>
        <v>2.1422489536754484E-4</v>
      </c>
      <c r="AI420" s="5">
        <f t="shared" si="474"/>
        <v>1.0835849818401374E-4</v>
      </c>
      <c r="AJ420" s="5">
        <f t="shared" si="475"/>
        <v>2.7404761030574781E-5</v>
      </c>
      <c r="AK420" s="5">
        <f t="shared" si="476"/>
        <v>4.6205939219000688E-6</v>
      </c>
      <c r="AL420" s="5">
        <f t="shared" si="477"/>
        <v>3.901235441116566E-9</v>
      </c>
      <c r="AM420" s="5">
        <f t="shared" si="478"/>
        <v>1.1961674850781407E-4</v>
      </c>
      <c r="AN420" s="5">
        <f t="shared" si="479"/>
        <v>3.9473921742848721E-5</v>
      </c>
      <c r="AO420" s="5">
        <f t="shared" si="480"/>
        <v>6.5132622195409163E-6</v>
      </c>
      <c r="AP420" s="5">
        <f t="shared" si="481"/>
        <v>7.164660087379425E-7</v>
      </c>
      <c r="AQ420" s="5">
        <f t="shared" si="482"/>
        <v>5.9109036805337468E-8</v>
      </c>
      <c r="AR420" s="5">
        <f t="shared" si="483"/>
        <v>1.4138984482688907E-5</v>
      </c>
      <c r="AS420" s="5">
        <f t="shared" si="484"/>
        <v>7.1517323967537109E-6</v>
      </c>
      <c r="AT420" s="5">
        <f t="shared" si="485"/>
        <v>1.8087323151602164E-6</v>
      </c>
      <c r="AU420" s="5">
        <f t="shared" si="486"/>
        <v>3.049622484373931E-7</v>
      </c>
      <c r="AV420" s="5">
        <f t="shared" si="487"/>
        <v>3.8563738340028581E-8</v>
      </c>
      <c r="AW420" s="5">
        <f t="shared" si="488"/>
        <v>1.808885097372924E-11</v>
      </c>
      <c r="AX420" s="5">
        <f t="shared" si="489"/>
        <v>1.008402190582908E-5</v>
      </c>
      <c r="AY420" s="5">
        <f t="shared" si="490"/>
        <v>3.3277605061958859E-6</v>
      </c>
      <c r="AZ420" s="5">
        <f t="shared" si="491"/>
        <v>5.4908597432715653E-7</v>
      </c>
      <c r="BA420" s="5">
        <f t="shared" si="492"/>
        <v>6.0400061170558999E-8</v>
      </c>
      <c r="BB420" s="5">
        <f t="shared" si="493"/>
        <v>4.9830548766215829E-9</v>
      </c>
      <c r="BC420" s="5">
        <f t="shared" si="494"/>
        <v>3.2888491067324314E-10</v>
      </c>
      <c r="BD420" s="5">
        <f t="shared" si="495"/>
        <v>7.776519229893552E-7</v>
      </c>
      <c r="BE420" s="5">
        <f t="shared" si="496"/>
        <v>3.9334921527427226E-7</v>
      </c>
      <c r="BF420" s="5">
        <f t="shared" si="497"/>
        <v>9.9481272136585224E-8</v>
      </c>
      <c r="BG420" s="5">
        <f t="shared" si="498"/>
        <v>1.6773091393293259E-8</v>
      </c>
      <c r="BH420" s="5">
        <f t="shared" si="499"/>
        <v>2.1210268187576586E-9</v>
      </c>
      <c r="BI420" s="5">
        <f t="shared" si="500"/>
        <v>2.1457009494090368E-10</v>
      </c>
      <c r="BJ420" s="8">
        <f t="shared" si="501"/>
        <v>0.30781021050719148</v>
      </c>
      <c r="BK420" s="8">
        <f t="shared" si="502"/>
        <v>0.50896205213635848</v>
      </c>
      <c r="BL420" s="8">
        <f t="shared" si="503"/>
        <v>0.18063328083558036</v>
      </c>
      <c r="BM420" s="8">
        <f t="shared" si="504"/>
        <v>5.2709191122145525E-2</v>
      </c>
      <c r="BN420" s="8">
        <f t="shared" si="505"/>
        <v>0.94728966404656756</v>
      </c>
    </row>
    <row r="421" spans="1:66" x14ac:dyDescent="0.25">
      <c r="A421" t="s">
        <v>272</v>
      </c>
      <c r="B421" t="s">
        <v>333</v>
      </c>
      <c r="C421" t="s">
        <v>317</v>
      </c>
      <c r="D421" t="s">
        <v>500</v>
      </c>
      <c r="E421">
        <f>VLOOKUP(A421,home!$A$2:$E$405,3,FALSE)</f>
        <v>1.3837999999999999</v>
      </c>
      <c r="F421">
        <f>VLOOKUP(B421,home!$B$2:$E$405,3,FALSE)</f>
        <v>1.6259999999999999</v>
      </c>
      <c r="G421">
        <f>VLOOKUP(C421,away!$B$2:$E$405,4,FALSE)</f>
        <v>1.0840000000000001</v>
      </c>
      <c r="H421">
        <f>VLOOKUP(A421,away!$A$2:$E$405,3,FALSE)</f>
        <v>0.90910000000000002</v>
      </c>
      <c r="I421">
        <f>VLOOKUP(C421,away!$B$2:$E$405,3,FALSE)</f>
        <v>0.55000000000000004</v>
      </c>
      <c r="J421">
        <f>VLOOKUP(B421,home!$B$2:$E$405,4,FALSE)</f>
        <v>0.55000000000000004</v>
      </c>
      <c r="K421" s="3">
        <f t="shared" si="450"/>
        <v>2.4390637391999999</v>
      </c>
      <c r="L421" s="3">
        <f t="shared" si="451"/>
        <v>0.27500275000000002</v>
      </c>
      <c r="M421" s="5">
        <f t="shared" si="452"/>
        <v>6.6266784901599249E-2</v>
      </c>
      <c r="N421" s="5">
        <f t="shared" si="453"/>
        <v>0.16162891216685679</v>
      </c>
      <c r="O421" s="5">
        <f t="shared" si="454"/>
        <v>1.8223548081598276E-2</v>
      </c>
      <c r="P421" s="5">
        <f t="shared" si="455"/>
        <v>4.4448395325394074E-2</v>
      </c>
      <c r="Q421" s="5">
        <f t="shared" si="456"/>
        <v>0.19711160943626108</v>
      </c>
      <c r="R421" s="5">
        <f t="shared" si="457"/>
        <v>2.5057629185983752E-3</v>
      </c>
      <c r="S421" s="5">
        <f t="shared" si="458"/>
        <v>7.4534317982085868E-3</v>
      </c>
      <c r="T421" s="5">
        <f t="shared" si="459"/>
        <v>5.4206234651897743E-2</v>
      </c>
      <c r="U421" s="5">
        <f t="shared" si="460"/>
        <v>6.1117154737852578E-3</v>
      </c>
      <c r="V421" s="5">
        <f t="shared" si="461"/>
        <v>5.5548707578109582E-4</v>
      </c>
      <c r="W421" s="5">
        <f t="shared" si="462"/>
        <v>0.16025592638377897</v>
      </c>
      <c r="X421" s="5">
        <f t="shared" si="463"/>
        <v>4.4070820459336774E-2</v>
      </c>
      <c r="Y421" s="5">
        <f t="shared" si="464"/>
        <v>6.0597984105369377E-3</v>
      </c>
      <c r="Z421" s="5">
        <f t="shared" si="465"/>
        <v>2.2969723115419321E-4</v>
      </c>
      <c r="AA421" s="5">
        <f t="shared" si="466"/>
        <v>5.6024618750283317E-4</v>
      </c>
      <c r="AB421" s="5">
        <f t="shared" si="467"/>
        <v>6.8323808048160247E-4</v>
      </c>
      <c r="AC421" s="5">
        <f t="shared" si="468"/>
        <v>2.3287033220270782E-5</v>
      </c>
      <c r="AD421" s="5">
        <f t="shared" si="469"/>
        <v>9.7718604758644981E-2</v>
      </c>
      <c r="AE421" s="5">
        <f t="shared" si="470"/>
        <v>2.6872885034790454E-2</v>
      </c>
      <c r="AF421" s="5">
        <f t="shared" si="471"/>
        <v>3.6950586425006106E-3</v>
      </c>
      <c r="AG421" s="5">
        <f t="shared" si="472"/>
        <v>3.3871709603297843E-4</v>
      </c>
      <c r="AH421" s="5">
        <f t="shared" si="473"/>
        <v>1.5791842558697198E-5</v>
      </c>
      <c r="AI421" s="5">
        <f t="shared" si="474"/>
        <v>3.8517310560073681E-5</v>
      </c>
      <c r="AJ421" s="5">
        <f t="shared" si="475"/>
        <v>4.6973087759290489E-5</v>
      </c>
      <c r="AK421" s="5">
        <f t="shared" si="476"/>
        <v>3.8190118357314928E-5</v>
      </c>
      <c r="AL421" s="5">
        <f t="shared" si="477"/>
        <v>6.2479038937360623E-7</v>
      </c>
      <c r="AM421" s="5">
        <f t="shared" si="478"/>
        <v>4.766838110240549E-2</v>
      </c>
      <c r="AN421" s="5">
        <f t="shared" si="479"/>
        <v>1.3108935891209542E-2</v>
      </c>
      <c r="AO421" s="5">
        <f t="shared" si="480"/>
        <v>1.8024967098281626E-3</v>
      </c>
      <c r="AP421" s="5">
        <f t="shared" si="481"/>
        <v>1.6523051735623231E-4</v>
      </c>
      <c r="AQ421" s="5">
        <f t="shared" si="482"/>
        <v>1.1359711664221651E-5</v>
      </c>
      <c r="AR421" s="5">
        <f t="shared" si="483"/>
        <v>8.6856002624175324E-7</v>
      </c>
      <c r="AS421" s="5">
        <f t="shared" si="484"/>
        <v>2.1184732653248609E-6</v>
      </c>
      <c r="AT421" s="5">
        <f t="shared" si="485"/>
        <v>2.5835456619592448E-6</v>
      </c>
      <c r="AU421" s="5">
        <f t="shared" si="486"/>
        <v>2.1004775142174181E-6</v>
      </c>
      <c r="AV421" s="5">
        <f t="shared" si="487"/>
        <v>1.2807996349831643E-6</v>
      </c>
      <c r="AW421" s="5">
        <f t="shared" si="488"/>
        <v>1.164104655967646E-8</v>
      </c>
      <c r="AX421" s="5">
        <f t="shared" si="489"/>
        <v>1.9377703308873957E-2</v>
      </c>
      <c r="AY421" s="5">
        <f t="shared" si="490"/>
        <v>5.3289216986244373E-3</v>
      </c>
      <c r="AZ421" s="5">
        <f t="shared" si="491"/>
        <v>7.3273406082819575E-4</v>
      </c>
      <c r="BA421" s="5">
        <f t="shared" si="492"/>
        <v>6.7167960582140403E-5</v>
      </c>
      <c r="BB421" s="5">
        <f t="shared" si="493"/>
        <v>4.6178434679950514E-6</v>
      </c>
      <c r="BC421" s="5">
        <f t="shared" si="494"/>
        <v>2.5398393055363526E-7</v>
      </c>
      <c r="BD421" s="5">
        <f t="shared" si="495"/>
        <v>3.9809399292759072E-8</v>
      </c>
      <c r="BE421" s="5">
        <f t="shared" si="496"/>
        <v>9.7097662294302767E-8</v>
      </c>
      <c r="BF421" s="5">
        <f t="shared" si="497"/>
        <v>1.184136936315605E-7</v>
      </c>
      <c r="BG421" s="5">
        <f t="shared" si="498"/>
        <v>9.6272848787159056E-8</v>
      </c>
      <c r="BH421" s="5">
        <f t="shared" si="499"/>
        <v>5.8703903636561095E-8</v>
      </c>
      <c r="BI421" s="5">
        <f t="shared" si="500"/>
        <v>2.8636512541885427E-8</v>
      </c>
      <c r="BJ421" s="8">
        <f t="shared" si="501"/>
        <v>0.84022636982940824</v>
      </c>
      <c r="BK421" s="8">
        <f t="shared" si="502"/>
        <v>0.12407693262321709</v>
      </c>
      <c r="BL421" s="8">
        <f t="shared" si="503"/>
        <v>2.8233373891324638E-2</v>
      </c>
      <c r="BM421" s="8">
        <f t="shared" si="504"/>
        <v>0.49725245068721852</v>
      </c>
      <c r="BN421" s="8">
        <f t="shared" si="505"/>
        <v>0.4901850128303078</v>
      </c>
    </row>
    <row r="422" spans="1:66" x14ac:dyDescent="0.25">
      <c r="A422" t="s">
        <v>272</v>
      </c>
      <c r="B422" t="s">
        <v>459</v>
      </c>
      <c r="C422" t="s">
        <v>476</v>
      </c>
      <c r="D422" t="s">
        <v>500</v>
      </c>
      <c r="E422">
        <f>VLOOKUP(A422,home!$A$2:$E$405,3,FALSE)</f>
        <v>1.3837999999999999</v>
      </c>
      <c r="F422">
        <f>VLOOKUP(B422,home!$B$2:$E$405,3,FALSE)</f>
        <v>1.4453</v>
      </c>
      <c r="G422">
        <f>VLOOKUP(C422,away!$B$2:$E$405,4,FALSE)</f>
        <v>1.4453</v>
      </c>
      <c r="H422">
        <f>VLOOKUP(A422,away!$A$2:$E$405,3,FALSE)</f>
        <v>0.90910000000000002</v>
      </c>
      <c r="I422">
        <f>VLOOKUP(C422,away!$B$2:$E$405,3,FALSE)</f>
        <v>1.1000000000000001</v>
      </c>
      <c r="J422">
        <f>VLOOKUP(B422,home!$B$2:$E$405,4,FALSE)</f>
        <v>1.1000000000000001</v>
      </c>
      <c r="K422" s="3">
        <f t="shared" si="450"/>
        <v>2.890608874142</v>
      </c>
      <c r="L422" s="3">
        <f t="shared" si="451"/>
        <v>1.1000110000000001</v>
      </c>
      <c r="M422" s="5">
        <f t="shared" si="452"/>
        <v>1.8488250178869337E-2</v>
      </c>
      <c r="N422" s="5">
        <f t="shared" si="453"/>
        <v>5.3442300034397115E-2</v>
      </c>
      <c r="O422" s="5">
        <f t="shared" si="454"/>
        <v>2.0337278567508239E-2</v>
      </c>
      <c r="P422" s="5">
        <f t="shared" si="455"/>
        <v>5.8787117903137204E-2</v>
      </c>
      <c r="Q422" s="5">
        <f t="shared" si="456"/>
        <v>7.7240393366993829E-2</v>
      </c>
      <c r="R422" s="5">
        <f t="shared" si="457"/>
        <v>1.1185615067161654E-2</v>
      </c>
      <c r="S422" s="5">
        <f t="shared" si="458"/>
        <v>4.6731372600464061E-2</v>
      </c>
      <c r="T422" s="5">
        <f t="shared" si="459"/>
        <v>8.4965282348020255E-2</v>
      </c>
      <c r="U422" s="5">
        <f t="shared" si="460"/>
        <v>3.2333238175873941E-2</v>
      </c>
      <c r="V422" s="5">
        <f t="shared" si="461"/>
        <v>1.6510202030781691E-2</v>
      </c>
      <c r="W422" s="5">
        <f t="shared" si="462"/>
        <v>7.4423922169617074E-2</v>
      </c>
      <c r="X422" s="5">
        <f t="shared" si="463"/>
        <v>8.1867133049722651E-2</v>
      </c>
      <c r="Y422" s="5">
        <f t="shared" si="464"/>
        <v>4.5027373446579241E-2</v>
      </c>
      <c r="Z422" s="5">
        <f t="shared" si="465"/>
        <v>4.1014332052145197E-3</v>
      </c>
      <c r="AA422" s="5">
        <f t="shared" si="466"/>
        <v>1.1855639219693754E-2</v>
      </c>
      <c r="AB422" s="5">
        <f t="shared" si="467"/>
        <v>1.7135007968536356E-2</v>
      </c>
      <c r="AC422" s="5">
        <f t="shared" si="468"/>
        <v>3.2810946952726177E-3</v>
      </c>
      <c r="AD422" s="5">
        <f t="shared" si="469"/>
        <v>5.3782612467987177E-2</v>
      </c>
      <c r="AE422" s="5">
        <f t="shared" si="470"/>
        <v>5.9161465323523038E-2</v>
      </c>
      <c r="AF422" s="5">
        <f t="shared" si="471"/>
        <v>3.2539131315996957E-2</v>
      </c>
      <c r="AG422" s="5">
        <f t="shared" si="472"/>
        <v>1.1931134126013709E-2</v>
      </c>
      <c r="AH422" s="5">
        <f t="shared" si="473"/>
        <v>1.1279054103753075E-3</v>
      </c>
      <c r="AI422" s="5">
        <f t="shared" si="474"/>
        <v>3.2603333884236377E-3</v>
      </c>
      <c r="AJ422" s="5">
        <f t="shared" si="475"/>
        <v>4.7121743126194134E-3</v>
      </c>
      <c r="AK422" s="5">
        <f t="shared" si="476"/>
        <v>4.540350961520551E-3</v>
      </c>
      <c r="AL422" s="5">
        <f t="shared" si="477"/>
        <v>4.173160766134661E-4</v>
      </c>
      <c r="AM422" s="5">
        <f t="shared" si="478"/>
        <v>3.109289937490076E-2</v>
      </c>
      <c r="AN422" s="5">
        <f t="shared" si="479"/>
        <v>3.4202531334283963E-2</v>
      </c>
      <c r="AO422" s="5">
        <f t="shared" si="480"/>
        <v>1.8811580347778523E-2</v>
      </c>
      <c r="AP422" s="5">
        <f t="shared" si="481"/>
        <v>6.8976484366467328E-3</v>
      </c>
      <c r="AQ422" s="5">
        <f t="shared" si="482"/>
        <v>1.896872288611053E-3</v>
      </c>
      <c r="AR422" s="5">
        <f t="shared" si="483"/>
        <v>2.4814167167447023E-4</v>
      </c>
      <c r="AS422" s="5">
        <f t="shared" si="484"/>
        <v>7.17280518186654E-4</v>
      </c>
      <c r="AT422" s="5">
        <f t="shared" si="485"/>
        <v>1.0366887155597575E-3</v>
      </c>
      <c r="AU422" s="5">
        <f t="shared" si="486"/>
        <v>9.988872003066356E-4</v>
      </c>
      <c r="AV422" s="5">
        <f t="shared" si="487"/>
        <v>7.2184805136830477E-4</v>
      </c>
      <c r="AW422" s="5">
        <f t="shared" si="488"/>
        <v>3.6859460530339104E-5</v>
      </c>
      <c r="AX422" s="5">
        <f t="shared" si="489"/>
        <v>1.4979568475982051E-2</v>
      </c>
      <c r="AY422" s="5">
        <f t="shared" si="490"/>
        <v>1.6477690098833493E-2</v>
      </c>
      <c r="AZ422" s="5">
        <f t="shared" si="491"/>
        <v>9.0628201816539654E-3</v>
      </c>
      <c r="BA422" s="5">
        <f t="shared" si="492"/>
        <v>3.32306729694712E-3</v>
      </c>
      <c r="BB422" s="5">
        <f t="shared" si="493"/>
        <v>9.13852645095525E-4</v>
      </c>
      <c r="BC422" s="5">
        <f t="shared" si="494"/>
        <v>2.0104959239683449E-4</v>
      </c>
      <c r="BD422" s="5">
        <f t="shared" si="495"/>
        <v>4.5493094733384345E-5</v>
      </c>
      <c r="BE422" s="5">
        <f t="shared" si="496"/>
        <v>1.3150274334850344E-4</v>
      </c>
      <c r="BF422" s="5">
        <f t="shared" si="497"/>
        <v>1.9006149844860102E-4</v>
      </c>
      <c r="BG422" s="5">
        <f t="shared" si="498"/>
        <v>1.8313115134941735E-4</v>
      </c>
      <c r="BH422" s="5">
        <f t="shared" si="499"/>
        <v>1.3234013280561692E-4</v>
      </c>
      <c r="BI422" s="5">
        <f t="shared" si="500"/>
        <v>7.6508712458609368E-5</v>
      </c>
      <c r="BJ422" s="8">
        <f t="shared" si="501"/>
        <v>0.71224032772198087</v>
      </c>
      <c r="BK422" s="8">
        <f t="shared" si="502"/>
        <v>0.16069304358397188</v>
      </c>
      <c r="BL422" s="8">
        <f t="shared" si="503"/>
        <v>0.11096942656195281</v>
      </c>
      <c r="BM422" s="8">
        <f t="shared" si="504"/>
        <v>0.73208244531674926</v>
      </c>
      <c r="BN422" s="8">
        <f t="shared" si="505"/>
        <v>0.23948095511806738</v>
      </c>
    </row>
    <row r="423" spans="1:66" x14ac:dyDescent="0.25">
      <c r="A423" t="s">
        <v>34</v>
      </c>
      <c r="B423" t="s">
        <v>196</v>
      </c>
      <c r="C423" t="s">
        <v>35</v>
      </c>
      <c r="D423" t="s">
        <v>500</v>
      </c>
      <c r="E423">
        <f>VLOOKUP(A423,home!$A$2:$E$405,3,FALSE)</f>
        <v>1.4202999999999999</v>
      </c>
      <c r="F423">
        <f>VLOOKUP(B423,home!$B$2:$E$405,3,FALSE)</f>
        <v>0.23469999999999999</v>
      </c>
      <c r="G423">
        <f>VLOOKUP(C423,away!$B$2:$E$405,4,FALSE)</f>
        <v>0.46939999999999998</v>
      </c>
      <c r="H423">
        <f>VLOOKUP(A423,away!$A$2:$E$405,3,FALSE)</f>
        <v>1.2029000000000001</v>
      </c>
      <c r="I423">
        <f>VLOOKUP(C423,away!$B$2:$E$405,3,FALSE)</f>
        <v>0.83130000000000004</v>
      </c>
      <c r="J423">
        <f>VLOOKUP(B423,home!$B$2:$E$405,4,FALSE)</f>
        <v>1.3855</v>
      </c>
      <c r="K423" s="3">
        <f t="shared" si="450"/>
        <v>0.15647186605399999</v>
      </c>
      <c r="L423" s="3">
        <f t="shared" si="451"/>
        <v>1.3854595018350002</v>
      </c>
      <c r="M423" s="5">
        <f t="shared" si="452"/>
        <v>0.21396745223463934</v>
      </c>
      <c r="N423" s="5">
        <f t="shared" si="453"/>
        <v>3.3479886525974119E-2</v>
      </c>
      <c r="O423" s="5">
        <f t="shared" si="454"/>
        <v>0.29644323978190756</v>
      </c>
      <c r="P423" s="5">
        <f t="shared" si="455"/>
        <v>4.6385026907768433E-2</v>
      </c>
      <c r="Q423" s="5">
        <f t="shared" si="456"/>
        <v>2.6193301599976705E-3</v>
      </c>
      <c r="R423" s="5">
        <f t="shared" si="457"/>
        <v>0.20535505165529763</v>
      </c>
      <c r="S423" s="5">
        <f t="shared" si="458"/>
        <v>2.5138995426217487E-3</v>
      </c>
      <c r="T423" s="5">
        <f t="shared" si="459"/>
        <v>3.6289758586117637E-3</v>
      </c>
      <c r="U423" s="5">
        <f t="shared" si="460"/>
        <v>3.2132288136119971E-2</v>
      </c>
      <c r="V423" s="5">
        <f t="shared" si="461"/>
        <v>6.0552978039993183E-5</v>
      </c>
      <c r="W423" s="5">
        <f t="shared" si="462"/>
        <v>1.3661715931545266E-4</v>
      </c>
      <c r="X423" s="5">
        <f t="shared" si="463"/>
        <v>1.8927754148729986E-4</v>
      </c>
      <c r="Y423" s="5">
        <f t="shared" si="464"/>
        <v>1.3111818416877406E-4</v>
      </c>
      <c r="Z423" s="5">
        <f t="shared" si="465"/>
        <v>9.4837035855216481E-2</v>
      </c>
      <c r="AA423" s="5">
        <f t="shared" si="466"/>
        <v>1.4839327971295824E-2</v>
      </c>
      <c r="AB423" s="5">
        <f t="shared" si="467"/>
        <v>1.1609686693279879E-3</v>
      </c>
      <c r="AC423" s="5">
        <f t="shared" si="468"/>
        <v>8.2043772498938388E-7</v>
      </c>
      <c r="AD423" s="5">
        <f t="shared" si="469"/>
        <v>5.3441854632713698E-6</v>
      </c>
      <c r="AE423" s="5">
        <f t="shared" si="470"/>
        <v>7.404152529657801E-6</v>
      </c>
      <c r="AF423" s="5">
        <f t="shared" si="471"/>
        <v>5.1290767376250277E-6</v>
      </c>
      <c r="AG423" s="5">
        <f t="shared" si="472"/>
        <v>2.3687093672611535E-6</v>
      </c>
      <c r="AH423" s="5">
        <f t="shared" si="473"/>
        <v>3.284821811286906E-2</v>
      </c>
      <c r="AI423" s="5">
        <f t="shared" si="474"/>
        <v>5.1398219846694234E-3</v>
      </c>
      <c r="AJ423" s="5">
        <f t="shared" si="475"/>
        <v>4.0211876856329919E-4</v>
      </c>
      <c r="AK423" s="5">
        <f t="shared" si="476"/>
        <v>2.0973424697478662E-5</v>
      </c>
      <c r="AL423" s="5">
        <f t="shared" si="477"/>
        <v>7.1143579179600101E-9</v>
      </c>
      <c r="AM423" s="5">
        <f t="shared" si="478"/>
        <v>1.6724293439534647E-7</v>
      </c>
      <c r="AN423" s="5">
        <f t="shared" si="479"/>
        <v>2.3170831257280031E-7</v>
      </c>
      <c r="AO423" s="5">
        <f t="shared" si="480"/>
        <v>1.6051124165407024E-7</v>
      </c>
      <c r="AP423" s="5">
        <f t="shared" si="481"/>
        <v>7.412727496698851E-8</v>
      </c>
      <c r="AQ423" s="5">
        <f t="shared" si="482"/>
        <v>2.5675084362037492E-8</v>
      </c>
      <c r="AR423" s="5">
        <f t="shared" si="483"/>
        <v>9.1019751805645963E-3</v>
      </c>
      <c r="AS423" s="5">
        <f t="shared" si="484"/>
        <v>1.4242030412801355E-3</v>
      </c>
      <c r="AT423" s="5">
        <f t="shared" si="485"/>
        <v>1.1142385375444239E-4</v>
      </c>
      <c r="AU423" s="5">
        <f t="shared" si="486"/>
        <v>5.8115661066285324E-6</v>
      </c>
      <c r="AV423" s="5">
        <f t="shared" si="487"/>
        <v>2.2733664835008643E-7</v>
      </c>
      <c r="AW423" s="5">
        <f t="shared" si="488"/>
        <v>4.2841365721957898E-11</v>
      </c>
      <c r="AX423" s="5">
        <f t="shared" si="489"/>
        <v>4.3614690048644249E-9</v>
      </c>
      <c r="AY423" s="5">
        <f t="shared" si="490"/>
        <v>6.0426386747482593E-9</v>
      </c>
      <c r="AZ423" s="5">
        <f t="shared" si="491"/>
        <v>4.1859155840428156E-9</v>
      </c>
      <c r="BA423" s="5">
        <f t="shared" si="492"/>
        <v>1.9331388399304411E-9</v>
      </c>
      <c r="BB423" s="5">
        <f t="shared" si="493"/>
        <v>6.6957139353697972E-10</v>
      </c>
      <c r="BC423" s="5">
        <f t="shared" si="494"/>
        <v>1.8553280986654207E-10</v>
      </c>
      <c r="BD423" s="5">
        <f t="shared" si="495"/>
        <v>2.1017363332299283E-3</v>
      </c>
      <c r="BE423" s="5">
        <f t="shared" si="496"/>
        <v>3.2886260601397839E-4</v>
      </c>
      <c r="BF423" s="5">
        <f t="shared" si="497"/>
        <v>2.5728872819194298E-5</v>
      </c>
      <c r="BG423" s="5">
        <f t="shared" si="498"/>
        <v>1.3419482471617907E-6</v>
      </c>
      <c r="BH423" s="5">
        <f t="shared" si="499"/>
        <v>5.2494286595324929E-8</v>
      </c>
      <c r="BI423" s="5">
        <f t="shared" si="500"/>
        <v>1.6427757961487954E-9</v>
      </c>
      <c r="BJ423" s="8">
        <f t="shared" si="501"/>
        <v>4.0206128196767159E-2</v>
      </c>
      <c r="BK423" s="8">
        <f t="shared" si="502"/>
        <v>0.2629277652577911</v>
      </c>
      <c r="BL423" s="8">
        <f t="shared" si="503"/>
        <v>0.60144337338047515</v>
      </c>
      <c r="BM423" s="8">
        <f t="shared" si="504"/>
        <v>0.20116430942486768</v>
      </c>
      <c r="BN423" s="8">
        <f t="shared" si="505"/>
        <v>0.79824998726558483</v>
      </c>
    </row>
    <row r="424" spans="1:66" x14ac:dyDescent="0.25">
      <c r="A424" t="s">
        <v>34</v>
      </c>
      <c r="B424" t="s">
        <v>256</v>
      </c>
      <c r="C424" t="s">
        <v>481</v>
      </c>
      <c r="D424" t="s">
        <v>500</v>
      </c>
      <c r="E424">
        <f>VLOOKUP(A424,home!$A$2:$E$405,3,FALSE)</f>
        <v>1.4202999999999999</v>
      </c>
      <c r="F424">
        <f>VLOOKUP(B424,home!$B$2:$E$405,3,FALSE)</f>
        <v>1.1735</v>
      </c>
      <c r="G424">
        <f>VLOOKUP(C424,away!$B$2:$E$405,4,FALSE)</f>
        <v>1.2321</v>
      </c>
      <c r="H424">
        <f>VLOOKUP(A424,away!$A$2:$E$405,3,FALSE)</f>
        <v>1.2029000000000001</v>
      </c>
      <c r="I424">
        <f>VLOOKUP(C424,away!$B$2:$E$405,3,FALSE)</f>
        <v>0.62350000000000005</v>
      </c>
      <c r="J424">
        <f>VLOOKUP(B424,home!$B$2:$E$405,4,FALSE)</f>
        <v>0.55420000000000003</v>
      </c>
      <c r="K424" s="3">
        <f t="shared" si="450"/>
        <v>2.053568237805</v>
      </c>
      <c r="L424" s="3">
        <f t="shared" si="451"/>
        <v>0.41565451673000009</v>
      </c>
      <c r="M424" s="5">
        <f t="shared" si="452"/>
        <v>8.4650627755553251E-2</v>
      </c>
      <c r="N424" s="5">
        <f t="shared" si="453"/>
        <v>0.17383584046905853</v>
      </c>
      <c r="O424" s="5">
        <f t="shared" si="454"/>
        <v>3.5185415770625617E-2</v>
      </c>
      <c r="P424" s="5">
        <f t="shared" si="455"/>
        <v>7.2255652260519901E-2</v>
      </c>
      <c r="Q424" s="5">
        <f t="shared" si="456"/>
        <v>0.17849188028969784</v>
      </c>
      <c r="R424" s="5">
        <f t="shared" si="457"/>
        <v>7.3124884940417561E-3</v>
      </c>
      <c r="S424" s="5">
        <f t="shared" si="458"/>
        <v>1.541890303126156E-2</v>
      </c>
      <c r="T424" s="5">
        <f t="shared" si="459"/>
        <v>7.4190956242043374E-2</v>
      </c>
      <c r="U424" s="5">
        <f t="shared" si="460"/>
        <v>1.5016694110678668E-2</v>
      </c>
      <c r="V424" s="5">
        <f t="shared" si="461"/>
        <v>1.4623543133899617E-3</v>
      </c>
      <c r="W424" s="5">
        <f t="shared" si="462"/>
        <v>0.12218175202300528</v>
      </c>
      <c r="X424" s="5">
        <f t="shared" si="463"/>
        <v>5.0785397090346969E-2</v>
      </c>
      <c r="Y424" s="5">
        <f t="shared" si="464"/>
        <v>1.0554589842264659E-2</v>
      </c>
      <c r="Z424" s="5">
        <f t="shared" si="465"/>
        <v>1.0131562903615374E-3</v>
      </c>
      <c r="AA424" s="5">
        <f t="shared" si="466"/>
        <v>2.0805855778187935E-3</v>
      </c>
      <c r="AB424" s="5">
        <f t="shared" si="467"/>
        <v>2.1363122293219191E-3</v>
      </c>
      <c r="AC424" s="5">
        <f t="shared" si="468"/>
        <v>7.8014309780948915E-5</v>
      </c>
      <c r="AD424" s="5">
        <f t="shared" si="469"/>
        <v>6.2727141298452596E-2</v>
      </c>
      <c r="AE424" s="5">
        <f t="shared" si="470"/>
        <v>2.607281960226274E-2</v>
      </c>
      <c r="AF424" s="5">
        <f t="shared" si="471"/>
        <v>5.4186426157834958E-3</v>
      </c>
      <c r="AG424" s="5">
        <f t="shared" si="472"/>
        <v>7.5076109259869083E-4</v>
      </c>
      <c r="AH424" s="5">
        <f t="shared" si="473"/>
        <v>1.0528074706054611E-4</v>
      </c>
      <c r="AI424" s="5">
        <f t="shared" si="474"/>
        <v>2.1620119821591963E-4</v>
      </c>
      <c r="AJ424" s="5">
        <f t="shared" si="475"/>
        <v>2.2199195681579784E-4</v>
      </c>
      <c r="AK424" s="5">
        <f t="shared" si="476"/>
        <v>1.5195854385503389E-4</v>
      </c>
      <c r="AL424" s="5">
        <f t="shared" si="477"/>
        <v>2.66364230878698E-6</v>
      </c>
      <c r="AM424" s="5">
        <f t="shared" si="478"/>
        <v>2.5762893003761719E-2</v>
      </c>
      <c r="AN424" s="5">
        <f t="shared" si="479"/>
        <v>1.0708462841045277E-2</v>
      </c>
      <c r="AO424" s="5">
        <f t="shared" si="480"/>
        <v>2.225510473557919E-3</v>
      </c>
      <c r="AP424" s="5">
        <f t="shared" si="481"/>
        <v>3.0834782678809013E-4</v>
      </c>
      <c r="AQ424" s="5">
        <f t="shared" si="482"/>
        <v>3.2041541732087344E-5</v>
      </c>
      <c r="AR424" s="5">
        <f t="shared" si="483"/>
        <v>8.7520836080849382E-6</v>
      </c>
      <c r="AS424" s="5">
        <f t="shared" si="484"/>
        <v>1.7973000912177013E-5</v>
      </c>
      <c r="AT424" s="5">
        <f t="shared" si="485"/>
        <v>1.8454391905643507E-5</v>
      </c>
      <c r="AU424" s="5">
        <f t="shared" si="486"/>
        <v>1.2632451021811733E-5</v>
      </c>
      <c r="AV424" s="5">
        <f t="shared" si="487"/>
        <v>6.4854000460049705E-6</v>
      </c>
      <c r="AW424" s="5">
        <f t="shared" si="488"/>
        <v>6.3156062588972845E-8</v>
      </c>
      <c r="AX424" s="5">
        <f t="shared" si="489"/>
        <v>8.8176431310822874E-3</v>
      </c>
      <c r="AY424" s="5">
        <f t="shared" si="490"/>
        <v>3.6650931943476121E-3</v>
      </c>
      <c r="AZ424" s="5">
        <f t="shared" si="491"/>
        <v>7.6170627023348437E-4</v>
      </c>
      <c r="BA424" s="5">
        <f t="shared" si="492"/>
        <v>1.0553555054803662E-4</v>
      </c>
      <c r="BB424" s="5">
        <f t="shared" si="493"/>
        <v>1.0966582065219662E-5</v>
      </c>
      <c r="BC424" s="5">
        <f t="shared" si="494"/>
        <v>9.1166187369975347E-7</v>
      </c>
      <c r="BD424" s="5">
        <f t="shared" si="495"/>
        <v>6.063071804165163E-7</v>
      </c>
      <c r="BE424" s="5">
        <f t="shared" si="496"/>
        <v>1.2450931680564636E-6</v>
      </c>
      <c r="BF424" s="5">
        <f t="shared" si="497"/>
        <v>1.2784418915143785E-6</v>
      </c>
      <c r="BG424" s="5">
        <f t="shared" si="498"/>
        <v>8.7512255409775784E-7</v>
      </c>
      <c r="BH424" s="5">
        <f t="shared" si="499"/>
        <v>4.492809703204857E-7</v>
      </c>
      <c r="BI424" s="5">
        <f t="shared" si="500"/>
        <v>1.8452582610007215E-7</v>
      </c>
      <c r="BJ424" s="8">
        <f t="shared" si="501"/>
        <v>0.75740889264254951</v>
      </c>
      <c r="BK424" s="8">
        <f t="shared" si="502"/>
        <v>0.17753330850716198</v>
      </c>
      <c r="BL424" s="8">
        <f t="shared" si="503"/>
        <v>6.2495864727518273E-2</v>
      </c>
      <c r="BM424" s="8">
        <f t="shared" si="504"/>
        <v>0.44305428708980943</v>
      </c>
      <c r="BN424" s="8">
        <f t="shared" si="505"/>
        <v>0.55173190503949687</v>
      </c>
    </row>
    <row r="425" spans="1:66" x14ac:dyDescent="0.25">
      <c r="A425" t="s">
        <v>34</v>
      </c>
      <c r="B425" t="s">
        <v>198</v>
      </c>
      <c r="C425" t="s">
        <v>197</v>
      </c>
      <c r="D425" t="s">
        <v>500</v>
      </c>
      <c r="E425">
        <f>VLOOKUP(A425,home!$A$2:$E$405,3,FALSE)</f>
        <v>1.4202999999999999</v>
      </c>
      <c r="F425">
        <f>VLOOKUP(B425,home!$B$2:$E$405,3,FALSE)</f>
        <v>0.70409999999999995</v>
      </c>
      <c r="G425">
        <f>VLOOKUP(C425,away!$B$2:$E$405,4,FALSE)</f>
        <v>0.93879999999999997</v>
      </c>
      <c r="H425">
        <f>VLOOKUP(A425,away!$A$2:$E$405,3,FALSE)</f>
        <v>1.2029000000000001</v>
      </c>
      <c r="I425">
        <f>VLOOKUP(C425,away!$B$2:$E$405,3,FALSE)</f>
        <v>1.1084000000000001</v>
      </c>
      <c r="J425">
        <f>VLOOKUP(B425,home!$B$2:$E$405,4,FALSE)</f>
        <v>1.6626000000000001</v>
      </c>
      <c r="K425" s="3">
        <f t="shared" si="450"/>
        <v>0.93883119632399981</v>
      </c>
      <c r="L425" s="3">
        <f t="shared" si="451"/>
        <v>2.2167352029360003</v>
      </c>
      <c r="M425" s="5">
        <f t="shared" si="452"/>
        <v>4.2614257471964755E-2</v>
      </c>
      <c r="N425" s="5">
        <f t="shared" si="453"/>
        <v>4.0007594322863611E-2</v>
      </c>
      <c r="O425" s="5">
        <f t="shared" si="454"/>
        <v>9.4464524685082749E-2</v>
      </c>
      <c r="P425" s="5">
        <f t="shared" si="455"/>
        <v>8.8686242720274255E-2</v>
      </c>
      <c r="Q425" s="5">
        <f t="shared" si="456"/>
        <v>1.8780188820089656E-2</v>
      </c>
      <c r="R425" s="5">
        <f t="shared" si="457"/>
        <v>0.10470141864901987</v>
      </c>
      <c r="S425" s="5">
        <f t="shared" si="458"/>
        <v>4.6142125396727976E-2</v>
      </c>
      <c r="T425" s="5">
        <f t="shared" si="459"/>
        <v>4.1630705675277845E-2</v>
      </c>
      <c r="U425" s="5">
        <f t="shared" si="460"/>
        <v>9.8296958127079267E-2</v>
      </c>
      <c r="V425" s="5">
        <f t="shared" si="461"/>
        <v>1.0669803371835049E-2</v>
      </c>
      <c r="W425" s="5">
        <f t="shared" si="462"/>
        <v>5.8771423790517927E-3</v>
      </c>
      <c r="X425" s="5">
        <f t="shared" si="463"/>
        <v>1.3028068404311144E-2</v>
      </c>
      <c r="Y425" s="5">
        <f t="shared" si="464"/>
        <v>1.443988892904738E-2</v>
      </c>
      <c r="Z425" s="5">
        <f t="shared" si="465"/>
        <v>7.736510683887407E-2</v>
      </c>
      <c r="AA425" s="5">
        <f t="shared" si="466"/>
        <v>7.2632775807274202E-2</v>
      </c>
      <c r="AB425" s="5">
        <f t="shared" si="467"/>
        <v>3.4094957901738054E-2</v>
      </c>
      <c r="AC425" s="5">
        <f t="shared" si="468"/>
        <v>1.3878347701979442E-3</v>
      </c>
      <c r="AD425" s="5">
        <f t="shared" si="469"/>
        <v>1.3794111526729178E-3</v>
      </c>
      <c r="AE425" s="5">
        <f t="shared" si="470"/>
        <v>3.0577892614525827E-3</v>
      </c>
      <c r="AF425" s="5">
        <f t="shared" si="471"/>
        <v>3.3891545495108072E-3</v>
      </c>
      <c r="AG425" s="5">
        <f t="shared" si="472"/>
        <v>2.504286066030436E-3</v>
      </c>
      <c r="AH425" s="5">
        <f t="shared" si="473"/>
        <v>4.2874488952159215E-2</v>
      </c>
      <c r="AI425" s="5">
        <f t="shared" si="474"/>
        <v>4.0251907754735743E-2</v>
      </c>
      <c r="AJ425" s="5">
        <f t="shared" si="475"/>
        <v>1.8894873355850921E-2</v>
      </c>
      <c r="AK425" s="5">
        <f t="shared" si="476"/>
        <v>5.9130321856879975E-3</v>
      </c>
      <c r="AL425" s="5">
        <f t="shared" si="477"/>
        <v>1.1553114716724516E-4</v>
      </c>
      <c r="AM425" s="5">
        <f t="shared" si="478"/>
        <v>2.590068445373167E-4</v>
      </c>
      <c r="AN425" s="5">
        <f t="shared" si="479"/>
        <v>5.7414959008724191E-4</v>
      </c>
      <c r="AO425" s="5">
        <f t="shared" si="480"/>
        <v>6.3636880404883186E-4</v>
      </c>
      <c r="AP425" s="5">
        <f t="shared" si="481"/>
        <v>4.702203766617757E-4</v>
      </c>
      <c r="AQ425" s="5">
        <f t="shared" si="482"/>
        <v>2.6058851552099592E-4</v>
      </c>
      <c r="AR425" s="5">
        <f t="shared" si="483"/>
        <v>1.9008277793628382E-2</v>
      </c>
      <c r="AS425" s="5">
        <f t="shared" si="484"/>
        <v>1.7845564181051054E-2</v>
      </c>
      <c r="AT425" s="5">
        <f t="shared" si="485"/>
        <v>8.3769861845864411E-3</v>
      </c>
      <c r="AU425" s="5">
        <f t="shared" si="486"/>
        <v>2.6215253204216358E-3</v>
      </c>
      <c r="AV425" s="5">
        <f t="shared" si="487"/>
        <v>6.1529243819127518E-4</v>
      </c>
      <c r="AW425" s="5">
        <f t="shared" si="488"/>
        <v>6.6787919552815826E-6</v>
      </c>
      <c r="AX425" s="5">
        <f t="shared" si="489"/>
        <v>4.0527284285512191E-5</v>
      </c>
      <c r="AY425" s="5">
        <f t="shared" si="490"/>
        <v>8.9838257755089858E-5</v>
      </c>
      <c r="AZ425" s="5">
        <f t="shared" si="491"/>
        <v>9.9573814268072921E-5</v>
      </c>
      <c r="BA425" s="5">
        <f t="shared" si="492"/>
        <v>7.3576259792882738E-5</v>
      </c>
      <c r="BB425" s="5">
        <f t="shared" si="493"/>
        <v>4.0774771295811947E-5</v>
      </c>
      <c r="BC425" s="5">
        <f t="shared" si="494"/>
        <v>1.8077374184618132E-5</v>
      </c>
      <c r="BD425" s="5">
        <f t="shared" si="495"/>
        <v>7.022719755387115E-3</v>
      </c>
      <c r="BE425" s="5">
        <f t="shared" si="496"/>
        <v>6.5931483893982724E-3</v>
      </c>
      <c r="BF425" s="5">
        <f t="shared" si="497"/>
        <v>3.0949266949802162E-3</v>
      </c>
      <c r="BG425" s="5">
        <f t="shared" si="498"/>
        <v>9.6853791052778652E-4</v>
      </c>
      <c r="BH425" s="5">
        <f t="shared" si="499"/>
        <v>2.2732340130648715E-4</v>
      </c>
      <c r="BI425" s="5">
        <f t="shared" si="500"/>
        <v>4.2683660160202028E-5</v>
      </c>
      <c r="BJ425" s="8">
        <f t="shared" si="501"/>
        <v>0.14665693145274628</v>
      </c>
      <c r="BK425" s="8">
        <f t="shared" si="502"/>
        <v>0.18970563313592231</v>
      </c>
      <c r="BL425" s="8">
        <f t="shared" si="503"/>
        <v>0.57854192314826691</v>
      </c>
      <c r="BM425" s="8">
        <f t="shared" si="504"/>
        <v>0.60293220844071482</v>
      </c>
      <c r="BN425" s="8">
        <f t="shared" si="505"/>
        <v>0.38925422666929488</v>
      </c>
    </row>
    <row r="426" spans="1:66" x14ac:dyDescent="0.25">
      <c r="A426" t="s">
        <v>56</v>
      </c>
      <c r="B426" t="s">
        <v>222</v>
      </c>
      <c r="C426" t="s">
        <v>259</v>
      </c>
      <c r="D426" t="s">
        <v>501</v>
      </c>
      <c r="E426">
        <f>VLOOKUP(A426,home!$A$2:$E$405,3,FALSE)</f>
        <v>1.5570999999999999</v>
      </c>
      <c r="F426">
        <f>VLOOKUP(B426,home!$B$2:$E$405,3,FALSE)</f>
        <v>0.64219999999999999</v>
      </c>
      <c r="G426">
        <f>VLOOKUP(C426,away!$B$2:$E$405,4,FALSE)</f>
        <v>0</v>
      </c>
      <c r="H426">
        <f>VLOOKUP(A426,away!$A$2:$E$405,3,FALSE)</f>
        <v>1.4857</v>
      </c>
      <c r="I426">
        <f>VLOOKUP(C426,away!$B$2:$E$405,3,FALSE)</f>
        <v>1.3462000000000001</v>
      </c>
      <c r="J426">
        <f>VLOOKUP(B426,home!$B$2:$E$405,4,FALSE)</f>
        <v>0.67310000000000003</v>
      </c>
      <c r="K426" s="3">
        <f t="shared" si="450"/>
        <v>0</v>
      </c>
      <c r="L426" s="3">
        <f t="shared" si="451"/>
        <v>1.3462332107540003</v>
      </c>
      <c r="M426" s="5">
        <f t="shared" si="452"/>
        <v>0.26021860552451981</v>
      </c>
      <c r="N426" s="5">
        <f t="shared" si="453"/>
        <v>0</v>
      </c>
      <c r="O426" s="5">
        <f t="shared" si="454"/>
        <v>0.35031492881320292</v>
      </c>
      <c r="P426" s="5">
        <f t="shared" si="455"/>
        <v>0</v>
      </c>
      <c r="Q426" s="5">
        <f t="shared" si="456"/>
        <v>0</v>
      </c>
      <c r="R426" s="5">
        <f t="shared" si="457"/>
        <v>0.23580279569562868</v>
      </c>
      <c r="S426" s="5">
        <f t="shared" si="458"/>
        <v>0</v>
      </c>
      <c r="T426" s="5">
        <f t="shared" si="459"/>
        <v>0</v>
      </c>
      <c r="U426" s="5">
        <f t="shared" si="460"/>
        <v>0</v>
      </c>
      <c r="V426" s="5">
        <f t="shared" si="461"/>
        <v>0</v>
      </c>
      <c r="W426" s="5">
        <f t="shared" si="462"/>
        <v>0</v>
      </c>
      <c r="X426" s="5">
        <f t="shared" si="463"/>
        <v>0</v>
      </c>
      <c r="Y426" s="5">
        <f t="shared" si="464"/>
        <v>0</v>
      </c>
      <c r="Z426" s="5">
        <f t="shared" si="465"/>
        <v>0.10581518491803191</v>
      </c>
      <c r="AA426" s="5">
        <f t="shared" si="466"/>
        <v>0</v>
      </c>
      <c r="AB426" s="5">
        <f t="shared" si="467"/>
        <v>0</v>
      </c>
      <c r="AC426" s="5">
        <f t="shared" si="468"/>
        <v>0</v>
      </c>
      <c r="AD426" s="5">
        <f t="shared" si="469"/>
        <v>0</v>
      </c>
      <c r="AE426" s="5">
        <f t="shared" si="470"/>
        <v>0</v>
      </c>
      <c r="AF426" s="5">
        <f t="shared" si="471"/>
        <v>0</v>
      </c>
      <c r="AG426" s="5">
        <f t="shared" si="472"/>
        <v>0</v>
      </c>
      <c r="AH426" s="5">
        <f t="shared" si="473"/>
        <v>3.5612979034682579E-2</v>
      </c>
      <c r="AI426" s="5">
        <f t="shared" si="474"/>
        <v>0</v>
      </c>
      <c r="AJ426" s="5">
        <f t="shared" si="475"/>
        <v>0</v>
      </c>
      <c r="AK426" s="5">
        <f t="shared" si="476"/>
        <v>0</v>
      </c>
      <c r="AL426" s="5">
        <f t="shared" si="477"/>
        <v>0</v>
      </c>
      <c r="AM426" s="5">
        <f t="shared" si="478"/>
        <v>0</v>
      </c>
      <c r="AN426" s="5">
        <f t="shared" si="479"/>
        <v>0</v>
      </c>
      <c r="AO426" s="5">
        <f t="shared" si="480"/>
        <v>0</v>
      </c>
      <c r="AP426" s="5">
        <f t="shared" si="481"/>
        <v>0</v>
      </c>
      <c r="AQ426" s="5">
        <f t="shared" si="482"/>
        <v>0</v>
      </c>
      <c r="AR426" s="5">
        <f t="shared" si="483"/>
        <v>9.5886750220751261E-3</v>
      </c>
      <c r="AS426" s="5">
        <f t="shared" si="484"/>
        <v>0</v>
      </c>
      <c r="AT426" s="5">
        <f t="shared" si="485"/>
        <v>0</v>
      </c>
      <c r="AU426" s="5">
        <f t="shared" si="486"/>
        <v>0</v>
      </c>
      <c r="AV426" s="5">
        <f t="shared" si="487"/>
        <v>0</v>
      </c>
      <c r="AW426" s="5">
        <f t="shared" si="488"/>
        <v>0</v>
      </c>
      <c r="AX426" s="5">
        <f t="shared" si="489"/>
        <v>0</v>
      </c>
      <c r="AY426" s="5">
        <f t="shared" si="490"/>
        <v>0</v>
      </c>
      <c r="AZ426" s="5">
        <f t="shared" si="491"/>
        <v>0</v>
      </c>
      <c r="BA426" s="5">
        <f t="shared" si="492"/>
        <v>0</v>
      </c>
      <c r="BB426" s="5">
        <f t="shared" si="493"/>
        <v>0</v>
      </c>
      <c r="BC426" s="5">
        <f t="shared" si="494"/>
        <v>0</v>
      </c>
      <c r="BD426" s="5">
        <f t="shared" si="495"/>
        <v>2.1514321269741443E-3</v>
      </c>
      <c r="BE426" s="5">
        <f t="shared" si="496"/>
        <v>0</v>
      </c>
      <c r="BF426" s="5">
        <f t="shared" si="497"/>
        <v>0</v>
      </c>
      <c r="BG426" s="5">
        <f t="shared" si="498"/>
        <v>0</v>
      </c>
      <c r="BH426" s="5">
        <f t="shared" si="499"/>
        <v>0</v>
      </c>
      <c r="BI426" s="5">
        <f t="shared" si="500"/>
        <v>0</v>
      </c>
      <c r="BJ426" s="8">
        <f t="shared" si="501"/>
        <v>0</v>
      </c>
      <c r="BK426" s="8">
        <f t="shared" si="502"/>
        <v>0.26021860552451981</v>
      </c>
      <c r="BL426" s="8">
        <f t="shared" si="503"/>
        <v>0.6334708106925635</v>
      </c>
      <c r="BM426" s="8">
        <f t="shared" si="504"/>
        <v>0.15316827110176376</v>
      </c>
      <c r="BN426" s="8">
        <f t="shared" si="505"/>
        <v>0.8463363300333514</v>
      </c>
    </row>
    <row r="427" spans="1:66" x14ac:dyDescent="0.25">
      <c r="A427" t="s">
        <v>136</v>
      </c>
      <c r="B427" t="s">
        <v>141</v>
      </c>
      <c r="C427" t="s">
        <v>228</v>
      </c>
      <c r="D427" t="s">
        <v>501</v>
      </c>
      <c r="E427">
        <f>VLOOKUP(A427,home!$A$2:$E$405,3,FALSE)</f>
        <v>1.3110999999999999</v>
      </c>
      <c r="F427">
        <f>VLOOKUP(B427,home!$B$2:$E$405,3,FALSE)</f>
        <v>1.0678000000000001</v>
      </c>
      <c r="G427">
        <f>VLOOKUP(C427,away!$B$2:$E$405,4,FALSE)</f>
        <v>0.9153</v>
      </c>
      <c r="H427">
        <f>VLOOKUP(A427,away!$A$2:$E$405,3,FALSE)</f>
        <v>0.93330000000000002</v>
      </c>
      <c r="I427">
        <f>VLOOKUP(C427,away!$B$2:$E$405,3,FALSE)</f>
        <v>0.42859999999999998</v>
      </c>
      <c r="J427">
        <f>VLOOKUP(B427,home!$B$2:$E$405,4,FALSE)</f>
        <v>0.85719999999999996</v>
      </c>
      <c r="K427" s="3">
        <f t="shared" si="450"/>
        <v>1.281413208474</v>
      </c>
      <c r="L427" s="3">
        <f t="shared" si="451"/>
        <v>0.34289061213599997</v>
      </c>
      <c r="M427" s="5">
        <f t="shared" si="452"/>
        <v>0.1970488087833687</v>
      </c>
      <c r="N427" s="5">
        <f t="shared" si="453"/>
        <v>0.25250094628907616</v>
      </c>
      <c r="O427" s="5">
        <f t="shared" si="454"/>
        <v>6.7566186664398883E-2</v>
      </c>
      <c r="P427" s="5">
        <f t="shared" si="455"/>
        <v>8.6580204037980557E-2</v>
      </c>
      <c r="Q427" s="5">
        <f t="shared" si="456"/>
        <v>0.16177902386350315</v>
      </c>
      <c r="R427" s="5">
        <f t="shared" si="457"/>
        <v>1.1583905552525486E-2</v>
      </c>
      <c r="S427" s="5">
        <f t="shared" si="458"/>
        <v>9.5105012021405293E-3</v>
      </c>
      <c r="T427" s="5">
        <f t="shared" si="459"/>
        <v>5.5472508523321133E-2</v>
      </c>
      <c r="U427" s="5">
        <f t="shared" si="460"/>
        <v>1.4843769580721464E-2</v>
      </c>
      <c r="V427" s="5">
        <f t="shared" si="461"/>
        <v>4.643074867642106E-4</v>
      </c>
      <c r="W427" s="5">
        <f t="shared" si="462"/>
        <v>6.9101926010907783E-2</v>
      </c>
      <c r="X427" s="5">
        <f t="shared" si="463"/>
        <v>2.3694401709656747E-2</v>
      </c>
      <c r="Y427" s="5">
        <f t="shared" si="464"/>
        <v>4.0622939532102423E-3</v>
      </c>
      <c r="Z427" s="5">
        <f t="shared" si="465"/>
        <v>1.3240041552770247E-3</v>
      </c>
      <c r="AA427" s="5">
        <f t="shared" si="466"/>
        <v>1.6965964126464401E-3</v>
      </c>
      <c r="AB427" s="5">
        <f t="shared" si="467"/>
        <v>1.087020526307377E-3</v>
      </c>
      <c r="AC427" s="5">
        <f t="shared" si="468"/>
        <v>1.2750596282658244E-5</v>
      </c>
      <c r="AD427" s="5">
        <f t="shared" si="469"/>
        <v>2.2137030180342573E-2</v>
      </c>
      <c r="AE427" s="5">
        <f t="shared" si="470"/>
        <v>7.5905798294107684E-3</v>
      </c>
      <c r="AF427" s="5">
        <f t="shared" si="471"/>
        <v>1.3013692820869162E-3</v>
      </c>
      <c r="AG427" s="5">
        <f t="shared" si="472"/>
        <v>1.4874243658325657E-4</v>
      </c>
      <c r="AH427" s="5">
        <f t="shared" si="473"/>
        <v>1.1349714881838658E-4</v>
      </c>
      <c r="AI427" s="5">
        <f t="shared" si="474"/>
        <v>1.4543674562001978E-4</v>
      </c>
      <c r="AJ427" s="5">
        <f t="shared" si="475"/>
        <v>9.3182283417483279E-5</v>
      </c>
      <c r="AK427" s="5">
        <f t="shared" si="476"/>
        <v>3.9801669588976951E-5</v>
      </c>
      <c r="AL427" s="5">
        <f t="shared" si="477"/>
        <v>2.240966052166549E-7</v>
      </c>
      <c r="AM427" s="5">
        <f t="shared" si="478"/>
        <v>5.673336573895708E-3</v>
      </c>
      <c r="AN427" s="5">
        <f t="shared" si="479"/>
        <v>1.9453338506766559E-3</v>
      </c>
      <c r="AO427" s="5">
        <f t="shared" si="480"/>
        <v>3.3351835743370025E-4</v>
      </c>
      <c r="AP427" s="5">
        <f t="shared" si="481"/>
        <v>3.8120104579678252E-5</v>
      </c>
      <c r="AQ427" s="5">
        <f t="shared" si="482"/>
        <v>3.2677564985035512E-6</v>
      </c>
      <c r="AR427" s="5">
        <f t="shared" si="483"/>
        <v>7.7834213668054526E-6</v>
      </c>
      <c r="AS427" s="5">
        <f t="shared" si="484"/>
        <v>9.9737789465432596E-6</v>
      </c>
      <c r="AT427" s="5">
        <f t="shared" si="485"/>
        <v>6.3902660402502162E-6</v>
      </c>
      <c r="AU427" s="5">
        <f t="shared" si="486"/>
        <v>2.7295237698798241E-6</v>
      </c>
      <c r="AV427" s="5">
        <f t="shared" si="487"/>
        <v>8.7441195289193818E-7</v>
      </c>
      <c r="AW427" s="5">
        <f t="shared" si="488"/>
        <v>2.7351274488330333E-9</v>
      </c>
      <c r="AX427" s="5">
        <f t="shared" si="489"/>
        <v>1.211648070318098E-3</v>
      </c>
      <c r="AY427" s="5">
        <f t="shared" si="490"/>
        <v>4.1546274852477571E-4</v>
      </c>
      <c r="AZ427" s="5">
        <f t="shared" si="491"/>
        <v>7.1229138080682676E-5</v>
      </c>
      <c r="BA427" s="5">
        <f t="shared" si="492"/>
        <v>8.141267586134986E-6</v>
      </c>
      <c r="BB427" s="5">
        <f t="shared" si="493"/>
        <v>6.9789105654319966E-7</v>
      </c>
      <c r="BC427" s="5">
        <f t="shared" si="494"/>
        <v>4.7860058316467502E-8</v>
      </c>
      <c r="BD427" s="5">
        <f t="shared" si="495"/>
        <v>4.448103528293906E-7</v>
      </c>
      <c r="BE427" s="5">
        <f t="shared" si="496"/>
        <v>5.6998586138156135E-7</v>
      </c>
      <c r="BF427" s="5">
        <f t="shared" si="497"/>
        <v>3.6519370570888166E-7</v>
      </c>
      <c r="BG427" s="5">
        <f t="shared" si="498"/>
        <v>1.5598801271564257E-7</v>
      </c>
      <c r="BH427" s="5">
        <f t="shared" si="499"/>
        <v>4.997127496435865E-8</v>
      </c>
      <c r="BI427" s="5">
        <f t="shared" si="500"/>
        <v>1.2806770356723057E-8</v>
      </c>
      <c r="BJ427" s="8">
        <f t="shared" si="501"/>
        <v>0.60748962569680742</v>
      </c>
      <c r="BK427" s="8">
        <f t="shared" si="502"/>
        <v>0.29403225895166663</v>
      </c>
      <c r="BL427" s="8">
        <f t="shared" si="503"/>
        <v>9.7198746742098843E-2</v>
      </c>
      <c r="BM427" s="8">
        <f t="shared" si="504"/>
        <v>0.22257010034159982</v>
      </c>
      <c r="BN427" s="8">
        <f t="shared" si="505"/>
        <v>0.77705907519085293</v>
      </c>
    </row>
    <row r="428" spans="1:66" x14ac:dyDescent="0.25">
      <c r="A428" t="s">
        <v>22</v>
      </c>
      <c r="B428" t="s">
        <v>154</v>
      </c>
      <c r="C428" t="s">
        <v>261</v>
      </c>
      <c r="D428" t="s">
        <v>501</v>
      </c>
      <c r="E428">
        <f>VLOOKUP(A428,home!$A$2:$E$405,3,FALSE)</f>
        <v>1.4857</v>
      </c>
      <c r="F428">
        <f>VLOOKUP(B428,home!$B$2:$E$405,3,FALSE)</f>
        <v>0.33650000000000002</v>
      </c>
      <c r="G428">
        <f>VLOOKUP(C428,away!$B$2:$E$405,4,FALSE)</f>
        <v>1.1778999999999999</v>
      </c>
      <c r="H428">
        <f>VLOOKUP(A428,away!$A$2:$E$405,3,FALSE)</f>
        <v>1.0857000000000001</v>
      </c>
      <c r="I428">
        <f>VLOOKUP(C428,away!$B$2:$E$405,3,FALSE)</f>
        <v>0.2303</v>
      </c>
      <c r="J428">
        <f>VLOOKUP(B428,home!$B$2:$E$405,4,FALSE)</f>
        <v>0.2303</v>
      </c>
      <c r="K428" s="3">
        <f t="shared" si="450"/>
        <v>0.58887702909499995</v>
      </c>
      <c r="L428" s="3">
        <f t="shared" si="451"/>
        <v>5.7583454313000014E-2</v>
      </c>
      <c r="M428" s="5">
        <f t="shared" si="452"/>
        <v>0.52389684045243201</v>
      </c>
      <c r="N428" s="5">
        <f t="shared" si="453"/>
        <v>0.30851081495788535</v>
      </c>
      <c r="O428" s="5">
        <f t="shared" si="454"/>
        <v>3.0167789776917673E-2</v>
      </c>
      <c r="P428" s="5">
        <f t="shared" si="455"/>
        <v>1.7765118418193792E-2</v>
      </c>
      <c r="Q428" s="5">
        <f t="shared" si="456"/>
        <v>9.0837466078038387E-2</v>
      </c>
      <c r="R428" s="5">
        <f t="shared" si="457"/>
        <v>8.6858277217166386E-4</v>
      </c>
      <c r="S428" s="5">
        <f t="shared" si="458"/>
        <v>1.5060189718833758E-4</v>
      </c>
      <c r="T428" s="5">
        <f t="shared" si="459"/>
        <v>5.2307350778134113E-3</v>
      </c>
      <c r="U428" s="5">
        <f t="shared" si="460"/>
        <v>5.1148844239954857E-4</v>
      </c>
      <c r="V428" s="5">
        <f t="shared" si="461"/>
        <v>5.6742734467532989E-7</v>
      </c>
      <c r="W428" s="5">
        <f t="shared" si="462"/>
        <v>1.7830699051517695E-2</v>
      </c>
      <c r="X428" s="5">
        <f t="shared" si="463"/>
        <v>1.026753244201922E-3</v>
      </c>
      <c r="Y428" s="5">
        <f t="shared" si="464"/>
        <v>2.9561999264112957E-5</v>
      </c>
      <c r="Z428" s="5">
        <f t="shared" si="465"/>
        <v>1.6671998792801981E-5</v>
      </c>
      <c r="AA428" s="5">
        <f t="shared" si="466"/>
        <v>9.817757118180656E-6</v>
      </c>
      <c r="AB428" s="5">
        <f t="shared" si="467"/>
        <v>2.8907258220652562E-6</v>
      </c>
      <c r="AC428" s="5">
        <f t="shared" si="468"/>
        <v>1.2025762031668711E-9</v>
      </c>
      <c r="AD428" s="5">
        <f t="shared" si="469"/>
        <v>2.6250222710361929E-3</v>
      </c>
      <c r="AE428" s="5">
        <f t="shared" si="470"/>
        <v>1.5115785001482016E-4</v>
      </c>
      <c r="AF428" s="5">
        <f t="shared" si="471"/>
        <v>4.3520955751898522E-6</v>
      </c>
      <c r="AG428" s="5">
        <f t="shared" si="472"/>
        <v>8.3536232239918187E-8</v>
      </c>
      <c r="AH428" s="5">
        <f t="shared" si="473"/>
        <v>2.4000782019792589E-7</v>
      </c>
      <c r="AI428" s="5">
        <f t="shared" si="474"/>
        <v>1.4133509211772154E-7</v>
      </c>
      <c r="AJ428" s="5">
        <f t="shared" si="475"/>
        <v>4.1614494576575999E-8</v>
      </c>
      <c r="AK428" s="5">
        <f t="shared" si="476"/>
        <v>8.1686066445146888E-9</v>
      </c>
      <c r="AL428" s="5">
        <f t="shared" si="477"/>
        <v>1.6311538460672291E-12</v>
      </c>
      <c r="AM428" s="5">
        <f t="shared" si="478"/>
        <v>3.0916306325520066E-4</v>
      </c>
      <c r="AN428" s="5">
        <f t="shared" si="479"/>
        <v>1.7802677128222982E-5</v>
      </c>
      <c r="AO428" s="5">
        <f t="shared" si="480"/>
        <v>5.1256982253105914E-7</v>
      </c>
      <c r="AP428" s="5">
        <f t="shared" si="481"/>
        <v>9.8385136526465984E-9</v>
      </c>
      <c r="AQ428" s="5">
        <f t="shared" si="482"/>
        <v>1.4163390035625047E-10</v>
      </c>
      <c r="AR428" s="5">
        <f t="shared" si="483"/>
        <v>2.764095869825998E-9</v>
      </c>
      <c r="AS428" s="5">
        <f t="shared" si="484"/>
        <v>1.6277125639568933E-9</v>
      </c>
      <c r="AT428" s="5">
        <f t="shared" si="485"/>
        <v>4.7926126944177016E-10</v>
      </c>
      <c r="AU428" s="5">
        <f t="shared" si="486"/>
        <v>9.4075317503055981E-11</v>
      </c>
      <c r="AV428" s="5">
        <f t="shared" si="487"/>
        <v>1.3849698370592112E-11</v>
      </c>
      <c r="AW428" s="5">
        <f t="shared" si="488"/>
        <v>1.536436978734412E-15</v>
      </c>
      <c r="AX428" s="5">
        <f t="shared" si="489"/>
        <v>3.0343171032605349E-5</v>
      </c>
      <c r="AY428" s="5">
        <f t="shared" si="490"/>
        <v>1.7472646028675755E-6</v>
      </c>
      <c r="AZ428" s="5">
        <f t="shared" si="491"/>
        <v>5.0306765715973574E-8</v>
      </c>
      <c r="BA428" s="5">
        <f t="shared" si="492"/>
        <v>9.6561244841352062E-10</v>
      </c>
      <c r="BB428" s="5">
        <f t="shared" si="493"/>
        <v>1.3900825076821003E-11</v>
      </c>
      <c r="BC428" s="5">
        <f t="shared" si="494"/>
        <v>1.6009150514482545E-13</v>
      </c>
      <c r="BD428" s="5">
        <f t="shared" si="495"/>
        <v>2.6527698039479592E-11</v>
      </c>
      <c r="BE428" s="5">
        <f t="shared" si="496"/>
        <v>1.5621552010217998E-11</v>
      </c>
      <c r="BF428" s="5">
        <f t="shared" si="497"/>
        <v>4.5995865688150989E-12</v>
      </c>
      <c r="BG428" s="5">
        <f t="shared" si="498"/>
        <v>9.028636245697001E-13</v>
      </c>
      <c r="BH428" s="5">
        <f t="shared" si="499"/>
        <v>1.3291891222863706E-13</v>
      </c>
      <c r="BI428" s="5">
        <f t="shared" si="500"/>
        <v>1.5654578828747774E-14</v>
      </c>
      <c r="BJ428" s="8">
        <f t="shared" si="501"/>
        <v>0.42660627617400737</v>
      </c>
      <c r="BK428" s="8">
        <f t="shared" si="502"/>
        <v>0.54181487666396899</v>
      </c>
      <c r="BL428" s="8">
        <f t="shared" si="503"/>
        <v>3.1561005627237668E-2</v>
      </c>
      <c r="BM428" s="8">
        <f t="shared" si="504"/>
        <v>2.7950470743766671E-2</v>
      </c>
      <c r="BN428" s="8">
        <f t="shared" si="505"/>
        <v>0.97204661245563895</v>
      </c>
    </row>
    <row r="429" spans="1:66" x14ac:dyDescent="0.25">
      <c r="A429" t="s">
        <v>22</v>
      </c>
      <c r="B429" t="s">
        <v>152</v>
      </c>
      <c r="C429" t="s">
        <v>262</v>
      </c>
      <c r="D429" t="s">
        <v>501</v>
      </c>
      <c r="E429">
        <f>VLOOKUP(A429,home!$A$2:$E$405,3,FALSE)</f>
        <v>1.4857</v>
      </c>
      <c r="F429">
        <f>VLOOKUP(B429,home!$B$2:$E$405,3,FALSE)</f>
        <v>0.84140000000000004</v>
      </c>
      <c r="G429">
        <f>VLOOKUP(C429,away!$B$2:$E$405,4,FALSE)</f>
        <v>1.1778999999999999</v>
      </c>
      <c r="H429">
        <f>VLOOKUP(A429,away!$A$2:$E$405,3,FALSE)</f>
        <v>1.0857000000000001</v>
      </c>
      <c r="I429">
        <f>VLOOKUP(C429,away!$B$2:$E$405,3,FALSE)</f>
        <v>1.8421000000000001</v>
      </c>
      <c r="J429">
        <f>VLOOKUP(B429,home!$B$2:$E$405,4,FALSE)</f>
        <v>0.69079999999999997</v>
      </c>
      <c r="K429" s="3">
        <f t="shared" si="450"/>
        <v>1.4724550736420001</v>
      </c>
      <c r="L429" s="3">
        <f t="shared" si="451"/>
        <v>1.3815778736760003</v>
      </c>
      <c r="M429" s="5">
        <f t="shared" si="452"/>
        <v>5.7611507553586946E-2</v>
      </c>
      <c r="N429" s="5">
        <f t="shared" si="453"/>
        <v>8.4830356597443507E-2</v>
      </c>
      <c r="O429" s="5">
        <f t="shared" si="454"/>
        <v>7.9594784105153499E-2</v>
      </c>
      <c r="P429" s="5">
        <f t="shared" si="455"/>
        <v>0.11719974369107287</v>
      </c>
      <c r="Q429" s="5">
        <f t="shared" si="456"/>
        <v>6.2454444485382919E-2</v>
      </c>
      <c r="R429" s="5">
        <f t="shared" si="457"/>
        <v>5.4983196289849136E-2</v>
      </c>
      <c r="S429" s="5">
        <f t="shared" si="458"/>
        <v>5.9605192193924704E-2</v>
      </c>
      <c r="T429" s="5">
        <f t="shared" si="459"/>
        <v>8.628567861373114E-2</v>
      </c>
      <c r="U429" s="5">
        <f t="shared" si="460"/>
        <v>8.0960286342042359E-2</v>
      </c>
      <c r="V429" s="5">
        <f t="shared" si="461"/>
        <v>1.3472835442520655E-2</v>
      </c>
      <c r="W429" s="5">
        <f t="shared" si="462"/>
        <v>3.0653787884664906E-2</v>
      </c>
      <c r="X429" s="5">
        <f t="shared" si="463"/>
        <v>4.2350595085810482E-2</v>
      </c>
      <c r="Y429" s="5">
        <f t="shared" si="464"/>
        <v>2.9255322553783658E-2</v>
      </c>
      <c r="Z429" s="5">
        <f t="shared" si="465"/>
        <v>2.5321189139346639E-2</v>
      </c>
      <c r="AA429" s="5">
        <f t="shared" si="466"/>
        <v>3.7284313418879667E-2</v>
      </c>
      <c r="AB429" s="5">
        <f t="shared" si="467"/>
        <v>2.744973823044394E-2</v>
      </c>
      <c r="AC429" s="5">
        <f t="shared" si="468"/>
        <v>1.7129963783566982E-3</v>
      </c>
      <c r="AD429" s="5">
        <f t="shared" si="469"/>
        <v>1.1284081374280131E-2</v>
      </c>
      <c r="AE429" s="5">
        <f t="shared" si="470"/>
        <v>1.5589837151464904E-2</v>
      </c>
      <c r="AF429" s="5">
        <f t="shared" si="471"/>
        <v>1.0769287031337997E-2</v>
      </c>
      <c r="AG429" s="5">
        <f t="shared" si="472"/>
        <v>4.9595362259208251E-3</v>
      </c>
      <c r="AH429" s="5">
        <f t="shared" si="473"/>
        <v>8.7457986625215939E-3</v>
      </c>
      <c r="AI429" s="5">
        <f t="shared" si="474"/>
        <v>1.2877795613681339E-2</v>
      </c>
      <c r="AJ429" s="5">
        <f t="shared" si="475"/>
        <v>9.4809877443448928E-3</v>
      </c>
      <c r="AK429" s="5">
        <f t="shared" si="476"/>
        <v>4.6534428357660872E-3</v>
      </c>
      <c r="AL429" s="5">
        <f t="shared" si="477"/>
        <v>1.3939071898120555E-4</v>
      </c>
      <c r="AM429" s="5">
        <f t="shared" si="478"/>
        <v>3.3230605741895957E-3</v>
      </c>
      <c r="AN429" s="5">
        <f t="shared" si="479"/>
        <v>4.5910669621854108E-3</v>
      </c>
      <c r="AO429" s="5">
        <f t="shared" si="480"/>
        <v>3.1714582657601268E-3</v>
      </c>
      <c r="AP429" s="5">
        <f t="shared" si="481"/>
        <v>1.4605388557536838E-3</v>
      </c>
      <c r="AQ429" s="5">
        <f t="shared" si="482"/>
        <v>5.0446204168833845E-4</v>
      </c>
      <c r="AR429" s="5">
        <f t="shared" si="483"/>
        <v>2.4166003839529958E-3</v>
      </c>
      <c r="AS429" s="5">
        <f t="shared" si="484"/>
        <v>3.5583354963167938E-3</v>
      </c>
      <c r="AT429" s="5">
        <f t="shared" si="485"/>
        <v>2.6197445776360443E-3</v>
      </c>
      <c r="AU429" s="5">
        <f t="shared" si="486"/>
        <v>1.2858187316621039E-3</v>
      </c>
      <c r="AV429" s="5">
        <f t="shared" si="487"/>
        <v>4.7332757880494674E-4</v>
      </c>
      <c r="AW429" s="5">
        <f t="shared" si="488"/>
        <v>7.8767811574971946E-6</v>
      </c>
      <c r="AX429" s="5">
        <f t="shared" si="489"/>
        <v>8.1550956708086053E-4</v>
      </c>
      <c r="AY429" s="5">
        <f t="shared" si="490"/>
        <v>1.1266899736500108E-3</v>
      </c>
      <c r="AZ429" s="5">
        <f t="shared" si="491"/>
        <v>7.7830496904372542E-4</v>
      </c>
      <c r="BA429" s="5">
        <f t="shared" si="492"/>
        <v>3.5842964140096512E-4</v>
      </c>
      <c r="BB429" s="5">
        <f t="shared" si="493"/>
        <v>1.2379961545729923E-4</v>
      </c>
      <c r="BC429" s="5">
        <f t="shared" si="494"/>
        <v>3.4207761897080358E-5</v>
      </c>
      <c r="BD429" s="5">
        <f t="shared" si="495"/>
        <v>5.5645360333106408E-4</v>
      </c>
      <c r="BE429" s="5">
        <f t="shared" si="496"/>
        <v>8.1935293147119821E-4</v>
      </c>
      <c r="BF429" s="5">
        <f t="shared" si="497"/>
        <v>6.03230190524106E-4</v>
      </c>
      <c r="BG429" s="5">
        <f t="shared" si="498"/>
        <v>2.9607645153708343E-4</v>
      </c>
      <c r="BH429" s="5">
        <f t="shared" si="499"/>
        <v>1.0898981831292459E-4</v>
      </c>
      <c r="BI429" s="5">
        <f t="shared" si="500"/>
        <v>3.2096522190037134E-5</v>
      </c>
      <c r="BJ429" s="8">
        <f t="shared" si="501"/>
        <v>0.39472045523192756</v>
      </c>
      <c r="BK429" s="8">
        <f t="shared" si="502"/>
        <v>0.25086835595209311</v>
      </c>
      <c r="BL429" s="8">
        <f t="shared" si="503"/>
        <v>0.32880036952842179</v>
      </c>
      <c r="BM429" s="8">
        <f t="shared" si="504"/>
        <v>0.54191752393680781</v>
      </c>
      <c r="BN429" s="8">
        <f t="shared" si="505"/>
        <v>0.45667403272248885</v>
      </c>
    </row>
    <row r="430" spans="1:66" x14ac:dyDescent="0.25">
      <c r="A430" t="s">
        <v>27</v>
      </c>
      <c r="B430" t="s">
        <v>251</v>
      </c>
      <c r="C430" t="s">
        <v>487</v>
      </c>
      <c r="D430" t="s">
        <v>501</v>
      </c>
      <c r="E430">
        <f>VLOOKUP(A430,home!$A$2:$E$405,3,FALSE)</f>
        <v>1.7302</v>
      </c>
      <c r="F430">
        <f>VLOOKUP(B430,home!$B$2:$E$405,3,FALSE)</f>
        <v>0.38529999999999998</v>
      </c>
      <c r="G430">
        <f>VLOOKUP(C430,away!$B$2:$E$405,4,FALSE)</f>
        <v>0.57799999999999996</v>
      </c>
      <c r="H430">
        <f>VLOOKUP(A430,away!$A$2:$E$405,3,FALSE)</f>
        <v>1.4127000000000001</v>
      </c>
      <c r="I430">
        <f>VLOOKUP(C430,away!$B$2:$E$405,3,FALSE)</f>
        <v>1.0618000000000001</v>
      </c>
      <c r="J430">
        <f>VLOOKUP(B430,home!$B$2:$E$405,4,FALSE)</f>
        <v>0</v>
      </c>
      <c r="K430" s="3">
        <f t="shared" si="450"/>
        <v>0.38532142267999991</v>
      </c>
      <c r="L430" s="3">
        <f t="shared" si="451"/>
        <v>0</v>
      </c>
      <c r="M430" s="5">
        <f t="shared" si="452"/>
        <v>0.68023195908326695</v>
      </c>
      <c r="N430" s="5">
        <f t="shared" si="453"/>
        <v>0.2621079462263679</v>
      </c>
      <c r="O430" s="5">
        <f t="shared" si="454"/>
        <v>0</v>
      </c>
      <c r="P430" s="5">
        <f t="shared" si="455"/>
        <v>0</v>
      </c>
      <c r="Q430" s="5">
        <f t="shared" si="456"/>
        <v>5.0497903367838493E-2</v>
      </c>
      <c r="R430" s="5">
        <f t="shared" si="457"/>
        <v>0</v>
      </c>
      <c r="S430" s="5">
        <f t="shared" si="458"/>
        <v>0</v>
      </c>
      <c r="T430" s="5">
        <f t="shared" si="459"/>
        <v>0</v>
      </c>
      <c r="U430" s="5">
        <f t="shared" si="460"/>
        <v>0</v>
      </c>
      <c r="V430" s="5">
        <f t="shared" si="461"/>
        <v>0</v>
      </c>
      <c r="W430" s="5">
        <f t="shared" si="462"/>
        <v>6.4859746560175634E-3</v>
      </c>
      <c r="X430" s="5">
        <f t="shared" si="463"/>
        <v>0</v>
      </c>
      <c r="Y430" s="5">
        <f t="shared" si="464"/>
        <v>0</v>
      </c>
      <c r="Z430" s="5">
        <f t="shared" si="465"/>
        <v>0</v>
      </c>
      <c r="AA430" s="5">
        <f t="shared" si="466"/>
        <v>0</v>
      </c>
      <c r="AB430" s="5">
        <f t="shared" si="467"/>
        <v>0</v>
      </c>
      <c r="AC430" s="5">
        <f t="shared" si="468"/>
        <v>0</v>
      </c>
      <c r="AD430" s="5">
        <f t="shared" si="469"/>
        <v>6.2479624548077758E-4</v>
      </c>
      <c r="AE430" s="5">
        <f t="shared" si="470"/>
        <v>0</v>
      </c>
      <c r="AF430" s="5">
        <f t="shared" si="471"/>
        <v>0</v>
      </c>
      <c r="AG430" s="5">
        <f t="shared" si="472"/>
        <v>0</v>
      </c>
      <c r="AH430" s="5">
        <f t="shared" si="473"/>
        <v>0</v>
      </c>
      <c r="AI430" s="5">
        <f t="shared" si="474"/>
        <v>0</v>
      </c>
      <c r="AJ430" s="5">
        <f t="shared" si="475"/>
        <v>0</v>
      </c>
      <c r="AK430" s="5">
        <f t="shared" si="476"/>
        <v>0</v>
      </c>
      <c r="AL430" s="5">
        <f t="shared" si="477"/>
        <v>0</v>
      </c>
      <c r="AM430" s="5">
        <f t="shared" si="478"/>
        <v>4.8149475638755137E-5</v>
      </c>
      <c r="AN430" s="5">
        <f t="shared" si="479"/>
        <v>0</v>
      </c>
      <c r="AO430" s="5">
        <f t="shared" si="480"/>
        <v>0</v>
      </c>
      <c r="AP430" s="5">
        <f t="shared" si="481"/>
        <v>0</v>
      </c>
      <c r="AQ430" s="5">
        <f t="shared" si="482"/>
        <v>0</v>
      </c>
      <c r="AR430" s="5">
        <f t="shared" si="483"/>
        <v>0</v>
      </c>
      <c r="AS430" s="5">
        <f t="shared" si="484"/>
        <v>0</v>
      </c>
      <c r="AT430" s="5">
        <f t="shared" si="485"/>
        <v>0</v>
      </c>
      <c r="AU430" s="5">
        <f t="shared" si="486"/>
        <v>0</v>
      </c>
      <c r="AV430" s="5">
        <f t="shared" si="487"/>
        <v>0</v>
      </c>
      <c r="AW430" s="5">
        <f t="shared" si="488"/>
        <v>0</v>
      </c>
      <c r="AX430" s="5">
        <f t="shared" si="489"/>
        <v>3.0921707424035212E-6</v>
      </c>
      <c r="AY430" s="5">
        <f t="shared" si="490"/>
        <v>0</v>
      </c>
      <c r="AZ430" s="5">
        <f t="shared" si="491"/>
        <v>0</v>
      </c>
      <c r="BA430" s="5">
        <f t="shared" si="492"/>
        <v>0</v>
      </c>
      <c r="BB430" s="5">
        <f t="shared" si="493"/>
        <v>0</v>
      </c>
      <c r="BC430" s="5">
        <f t="shared" si="494"/>
        <v>0</v>
      </c>
      <c r="BD430" s="5">
        <f t="shared" si="495"/>
        <v>0</v>
      </c>
      <c r="BE430" s="5">
        <f t="shared" si="496"/>
        <v>0</v>
      </c>
      <c r="BF430" s="5">
        <f t="shared" si="497"/>
        <v>0</v>
      </c>
      <c r="BG430" s="5">
        <f t="shared" si="498"/>
        <v>0</v>
      </c>
      <c r="BH430" s="5">
        <f t="shared" si="499"/>
        <v>0</v>
      </c>
      <c r="BI430" s="5">
        <f t="shared" si="500"/>
        <v>0</v>
      </c>
      <c r="BJ430" s="8">
        <f t="shared" si="501"/>
        <v>0.31976786214208591</v>
      </c>
      <c r="BK430" s="8">
        <f t="shared" si="502"/>
        <v>0.68023195908326695</v>
      </c>
      <c r="BL430" s="8">
        <f t="shared" si="503"/>
        <v>0</v>
      </c>
      <c r="BM430" s="8">
        <f t="shared" si="504"/>
        <v>7.1620125478794993E-3</v>
      </c>
      <c r="BN430" s="8">
        <f t="shared" si="505"/>
        <v>0.9928378086774734</v>
      </c>
    </row>
    <row r="431" spans="1:66" x14ac:dyDescent="0.25">
      <c r="A431" t="s">
        <v>270</v>
      </c>
      <c r="B431" t="s">
        <v>271</v>
      </c>
      <c r="C431" t="s">
        <v>328</v>
      </c>
      <c r="D431" t="s">
        <v>501</v>
      </c>
      <c r="E431">
        <f>VLOOKUP(A431,home!$A$2:$E$405,3,FALSE)</f>
        <v>1.5696000000000001</v>
      </c>
      <c r="F431">
        <f>VLOOKUP(B431,home!$B$2:$E$405,3,FALSE)</f>
        <v>0.7964</v>
      </c>
      <c r="G431">
        <f>VLOOKUP(C431,away!$B$2:$E$405,4,FALSE)</f>
        <v>1.0618000000000001</v>
      </c>
      <c r="H431">
        <f>VLOOKUP(A431,away!$A$2:$E$405,3,FALSE)</f>
        <v>1.3290999999999999</v>
      </c>
      <c r="I431">
        <f>VLOOKUP(C431,away!$B$2:$E$405,3,FALSE)</f>
        <v>0.75239999999999996</v>
      </c>
      <c r="J431">
        <f>VLOOKUP(B431,home!$B$2:$E$405,4,FALSE)</f>
        <v>1.3167</v>
      </c>
      <c r="K431" s="3">
        <f t="shared" si="450"/>
        <v>1.3272812593920003</v>
      </c>
      <c r="L431" s="3">
        <f t="shared" si="451"/>
        <v>1.3167195398279998</v>
      </c>
      <c r="M431" s="5">
        <f t="shared" si="452"/>
        <v>7.1076337802237266E-2</v>
      </c>
      <c r="N431" s="5">
        <f t="shared" si="453"/>
        <v>9.4338291151124729E-2</v>
      </c>
      <c r="O431" s="5">
        <f t="shared" si="454"/>
        <v>9.3587602803621328E-2</v>
      </c>
      <c r="P431" s="5">
        <f t="shared" si="455"/>
        <v>0.12421707131266881</v>
      </c>
      <c r="Q431" s="5">
        <f t="shared" si="456"/>
        <v>6.2606722943977011E-2</v>
      </c>
      <c r="R431" s="5">
        <f t="shared" si="457"/>
        <v>6.1614312648594967E-2</v>
      </c>
      <c r="S431" s="5">
        <f t="shared" si="458"/>
        <v>5.4272213800705169E-2</v>
      </c>
      <c r="T431" s="5">
        <f t="shared" si="459"/>
        <v>8.2435495424932489E-2</v>
      </c>
      <c r="U431" s="5">
        <f t="shared" si="460"/>
        <v>8.1779522488799578E-2</v>
      </c>
      <c r="V431" s="5">
        <f t="shared" si="461"/>
        <v>1.0538802614570145E-2</v>
      </c>
      <c r="W431" s="5">
        <f t="shared" si="462"/>
        <v>2.7698910025162605E-2</v>
      </c>
      <c r="X431" s="5">
        <f t="shared" si="463"/>
        <v>3.6471696062069271E-2</v>
      </c>
      <c r="Y431" s="5">
        <f t="shared" si="464"/>
        <v>2.4011497427797273E-2</v>
      </c>
      <c r="Z431" s="5">
        <f t="shared" si="465"/>
        <v>2.704292313249217E-2</v>
      </c>
      <c r="AA431" s="5">
        <f t="shared" si="466"/>
        <v>3.5893565072935264E-2</v>
      </c>
      <c r="AB431" s="5">
        <f t="shared" si="467"/>
        <v>2.3820428127037118E-2</v>
      </c>
      <c r="AC431" s="5">
        <f t="shared" si="468"/>
        <v>1.1511383714354385E-3</v>
      </c>
      <c r="AD431" s="5">
        <f t="shared" si="469"/>
        <v>9.1910610454958852E-3</v>
      </c>
      <c r="AE431" s="5">
        <f t="shared" si="470"/>
        <v>1.2102049670356397E-2</v>
      </c>
      <c r="AF431" s="5">
        <f t="shared" si="471"/>
        <v>7.9675026364636383E-3</v>
      </c>
      <c r="AG431" s="5">
        <f t="shared" si="472"/>
        <v>3.4969888016875934E-3</v>
      </c>
      <c r="AH431" s="5">
        <f t="shared" si="473"/>
        <v>8.9019863256547607E-3</v>
      </c>
      <c r="AI431" s="5">
        <f t="shared" si="474"/>
        <v>1.1815439621405415E-2</v>
      </c>
      <c r="AJ431" s="5">
        <f t="shared" si="475"/>
        <v>7.8412057904845602E-3</v>
      </c>
      <c r="AK431" s="5">
        <f t="shared" si="476"/>
        <v>3.4691618322487288E-3</v>
      </c>
      <c r="AL431" s="5">
        <f t="shared" si="477"/>
        <v>8.0471809098101501E-5</v>
      </c>
      <c r="AM431" s="5">
        <f t="shared" si="478"/>
        <v>2.4398246159229075E-3</v>
      </c>
      <c r="AN431" s="5">
        <f t="shared" si="479"/>
        <v>3.212564745539037E-3</v>
      </c>
      <c r="AO431" s="5">
        <f t="shared" si="480"/>
        <v>2.1150233867069088E-3</v>
      </c>
      <c r="AP431" s="5">
        <f t="shared" si="481"/>
        <v>9.2829754015672655E-4</v>
      </c>
      <c r="AQ431" s="5">
        <f t="shared" si="482"/>
        <v>3.0557687747465712E-4</v>
      </c>
      <c r="AR431" s="5">
        <f t="shared" si="483"/>
        <v>2.3442838676542557E-3</v>
      </c>
      <c r="AS431" s="5">
        <f t="shared" si="484"/>
        <v>3.1115240442324901E-3</v>
      </c>
      <c r="AT431" s="5">
        <f t="shared" si="485"/>
        <v>2.064933776028695E-3</v>
      </c>
      <c r="AU431" s="5">
        <f t="shared" si="486"/>
        <v>9.1358263426948114E-4</v>
      </c>
      <c r="AV431" s="5">
        <f t="shared" si="487"/>
        <v>3.0314527734296467E-4</v>
      </c>
      <c r="AW431" s="5">
        <f t="shared" si="488"/>
        <v>3.9065870577737544E-6</v>
      </c>
      <c r="AX431" s="5">
        <f t="shared" si="489"/>
        <v>5.3972224815295876E-4</v>
      </c>
      <c r="AY431" s="5">
        <f t="shared" si="490"/>
        <v>7.106628302228973E-4</v>
      </c>
      <c r="AZ431" s="5">
        <f t="shared" si="491"/>
        <v>4.6787181739197883E-4</v>
      </c>
      <c r="BA431" s="5">
        <f t="shared" si="492"/>
        <v>2.0535198803161883E-4</v>
      </c>
      <c r="BB431" s="5">
        <f t="shared" si="493"/>
        <v>6.7597743795939482E-5</v>
      </c>
      <c r="BC431" s="5">
        <f t="shared" si="494"/>
        <v>1.780145402088009E-5</v>
      </c>
      <c r="BD431" s="5">
        <f t="shared" si="495"/>
        <v>5.1446072924065257E-4</v>
      </c>
      <c r="BE431" s="5">
        <f t="shared" si="496"/>
        <v>6.8283408461426026E-4</v>
      </c>
      <c r="BF431" s="5">
        <f t="shared" si="497"/>
        <v>4.5315644189129956E-4</v>
      </c>
      <c r="BG431" s="5">
        <f t="shared" si="498"/>
        <v>2.0048868429836051E-4</v>
      </c>
      <c r="BH431" s="5">
        <f t="shared" si="499"/>
        <v>6.6526218347343305E-5</v>
      </c>
      <c r="BI431" s="5">
        <f t="shared" si="500"/>
        <v>1.7659800574129811E-5</v>
      </c>
      <c r="BJ431" s="8">
        <f t="shared" si="501"/>
        <v>0.37133051043648346</v>
      </c>
      <c r="BK431" s="8">
        <f t="shared" si="502"/>
        <v>0.26204669854093782</v>
      </c>
      <c r="BL431" s="8">
        <f t="shared" si="503"/>
        <v>0.33939582026927562</v>
      </c>
      <c r="BM431" s="8">
        <f t="shared" si="504"/>
        <v>0.49166885747379985</v>
      </c>
      <c r="BN431" s="8">
        <f t="shared" si="505"/>
        <v>0.50744033866222416</v>
      </c>
    </row>
    <row r="432" spans="1:66" x14ac:dyDescent="0.25">
      <c r="A432" t="s">
        <v>270</v>
      </c>
      <c r="B432" t="s">
        <v>306</v>
      </c>
      <c r="C432" t="s">
        <v>342</v>
      </c>
      <c r="D432" t="s">
        <v>501</v>
      </c>
      <c r="E432">
        <f>VLOOKUP(A432,home!$A$2:$E$405,3,FALSE)</f>
        <v>1.5696000000000001</v>
      </c>
      <c r="F432">
        <f>VLOOKUP(B432,home!$B$2:$E$405,3,FALSE)</f>
        <v>0.95569999999999999</v>
      </c>
      <c r="G432">
        <f>VLOOKUP(C432,away!$B$2:$E$405,4,FALSE)</f>
        <v>0.1593</v>
      </c>
      <c r="H432">
        <f>VLOOKUP(A432,away!$A$2:$E$405,3,FALSE)</f>
        <v>1.3290999999999999</v>
      </c>
      <c r="I432">
        <f>VLOOKUP(C432,away!$B$2:$E$405,3,FALSE)</f>
        <v>0.75239999999999996</v>
      </c>
      <c r="J432">
        <f>VLOOKUP(B432,home!$B$2:$E$405,4,FALSE)</f>
        <v>1.6929000000000001</v>
      </c>
      <c r="K432" s="3">
        <f t="shared" si="450"/>
        <v>0.23896062849600003</v>
      </c>
      <c r="L432" s="3">
        <f t="shared" si="451"/>
        <v>1.692925122636</v>
      </c>
      <c r="M432" s="5">
        <f t="shared" si="452"/>
        <v>0.14487474301953621</v>
      </c>
      <c r="N432" s="5">
        <f t="shared" si="453"/>
        <v>3.4619359645144863E-2</v>
      </c>
      <c r="O432" s="5">
        <f t="shared" si="454"/>
        <v>0.24526209209320735</v>
      </c>
      <c r="P432" s="5">
        <f t="shared" si="455"/>
        <v>5.8607983672836671E-2</v>
      </c>
      <c r="Q432" s="5">
        <f t="shared" si="456"/>
        <v>4.1363319694664377E-3</v>
      </c>
      <c r="R432" s="5">
        <f t="shared" si="457"/>
        <v>0.2076051786674275</v>
      </c>
      <c r="S432" s="5">
        <f t="shared" si="458"/>
        <v>5.9273543452158127E-3</v>
      </c>
      <c r="T432" s="5">
        <f t="shared" si="459"/>
        <v>7.0025003066721773E-3</v>
      </c>
      <c r="U432" s="5">
        <f t="shared" si="460"/>
        <v>4.9609463973392859E-2</v>
      </c>
      <c r="V432" s="5">
        <f t="shared" si="461"/>
        <v>2.6642960628308688E-4</v>
      </c>
      <c r="W432" s="5">
        <f t="shared" si="462"/>
        <v>3.2947349569726589E-4</v>
      </c>
      <c r="X432" s="5">
        <f t="shared" si="463"/>
        <v>5.577739581086056E-4</v>
      </c>
      <c r="Y432" s="5">
        <f t="shared" si="464"/>
        <v>4.7213477321708918E-4</v>
      </c>
      <c r="Z432" s="5">
        <f t="shared" si="465"/>
        <v>0.11715334085180779</v>
      </c>
      <c r="AA432" s="5">
        <f t="shared" si="466"/>
        <v>2.7995035960354103E-2</v>
      </c>
      <c r="AB432" s="5">
        <f t="shared" si="467"/>
        <v>3.3448556939271682E-3</v>
      </c>
      <c r="AC432" s="5">
        <f t="shared" si="468"/>
        <v>6.7363803765702814E-6</v>
      </c>
      <c r="AD432" s="5">
        <f t="shared" si="469"/>
        <v>1.9682798401148202E-5</v>
      </c>
      <c r="AE432" s="5">
        <f t="shared" si="470"/>
        <v>3.3321503897083485E-5</v>
      </c>
      <c r="AF432" s="5">
        <f t="shared" si="471"/>
        <v>2.8205405535693011E-5</v>
      </c>
      <c r="AG432" s="5">
        <f t="shared" si="472"/>
        <v>1.5916546541837064E-5</v>
      </c>
      <c r="AH432" s="5">
        <f t="shared" si="473"/>
        <v>4.9582958482190971E-2</v>
      </c>
      <c r="AI432" s="5">
        <f t="shared" si="474"/>
        <v>1.184837492159543E-2</v>
      </c>
      <c r="AJ432" s="5">
        <f t="shared" si="475"/>
        <v>1.4156475589603443E-3</v>
      </c>
      <c r="AK432" s="5">
        <f t="shared" si="476"/>
        <v>1.1276134347266406E-4</v>
      </c>
      <c r="AL432" s="5">
        <f t="shared" si="477"/>
        <v>1.0900607321755442E-7</v>
      </c>
      <c r="AM432" s="5">
        <f t="shared" si="478"/>
        <v>9.4068277529968792E-7</v>
      </c>
      <c r="AN432" s="5">
        <f t="shared" si="479"/>
        <v>1.5925055027357972E-6</v>
      </c>
      <c r="AO432" s="5">
        <f t="shared" si="480"/>
        <v>1.3479962867587523E-6</v>
      </c>
      <c r="AP432" s="5">
        <f t="shared" si="481"/>
        <v>7.6068559302464434E-7</v>
      </c>
      <c r="AQ432" s="5">
        <f t="shared" si="482"/>
        <v>3.2194593771467121E-7</v>
      </c>
      <c r="AR432" s="5">
        <f t="shared" si="483"/>
        <v>1.6788047213823779E-2</v>
      </c>
      <c r="AS432" s="5">
        <f t="shared" si="484"/>
        <v>4.0116823134358518E-3</v>
      </c>
      <c r="AT432" s="5">
        <f t="shared" si="485"/>
        <v>4.7931706347245921E-4</v>
      </c>
      <c r="AU432" s="5">
        <f t="shared" si="486"/>
        <v>3.8179302245412002E-5</v>
      </c>
      <c r="AV432" s="5">
        <f t="shared" si="487"/>
        <v>2.2808375150255987E-6</v>
      </c>
      <c r="AW432" s="5">
        <f t="shared" si="488"/>
        <v>1.2249328907280354E-9</v>
      </c>
      <c r="AX432" s="5">
        <f t="shared" si="489"/>
        <v>3.7464357866829148E-8</v>
      </c>
      <c r="AY432" s="5">
        <f t="shared" si="490"/>
        <v>6.3424352636180737E-8</v>
      </c>
      <c r="AZ432" s="5">
        <f t="shared" si="491"/>
        <v>5.3686339982357592E-8</v>
      </c>
      <c r="BA432" s="5">
        <f t="shared" si="492"/>
        <v>3.0295651232836903E-8</v>
      </c>
      <c r="BB432" s="5">
        <f t="shared" si="493"/>
        <v>1.2822067269671979E-8</v>
      </c>
      <c r="BC432" s="5">
        <f t="shared" si="494"/>
        <v>4.3413599609912976E-9</v>
      </c>
      <c r="BD432" s="5">
        <f t="shared" si="495"/>
        <v>4.736817814713596E-3</v>
      </c>
      <c r="BE432" s="5">
        <f t="shared" si="496"/>
        <v>1.1319129620750103E-3</v>
      </c>
      <c r="BF432" s="5">
        <f t="shared" si="497"/>
        <v>1.3524131641010672E-4</v>
      </c>
      <c r="BG432" s="5">
        <f t="shared" si="498"/>
        <v>1.0772449989328503E-5</v>
      </c>
      <c r="BH432" s="5">
        <f t="shared" si="499"/>
        <v>6.4354785497291688E-7</v>
      </c>
      <c r="BI432" s="5">
        <f t="shared" si="500"/>
        <v>3.0756519978316183E-8</v>
      </c>
      <c r="BJ432" s="8">
        <f t="shared" si="501"/>
        <v>4.7219866252906681E-2</v>
      </c>
      <c r="BK432" s="8">
        <f t="shared" si="502"/>
        <v>0.20968341945467422</v>
      </c>
      <c r="BL432" s="8">
        <f t="shared" si="503"/>
        <v>0.62411129427258405</v>
      </c>
      <c r="BM432" s="8">
        <f t="shared" si="504"/>
        <v>0.30306216956493381</v>
      </c>
      <c r="BN432" s="8">
        <f t="shared" si="505"/>
        <v>0.69510568906761905</v>
      </c>
    </row>
    <row r="433" spans="1:66" x14ac:dyDescent="0.25">
      <c r="A433" t="s">
        <v>272</v>
      </c>
      <c r="B433" t="s">
        <v>457</v>
      </c>
      <c r="C433" t="s">
        <v>484</v>
      </c>
      <c r="D433" t="s">
        <v>501</v>
      </c>
      <c r="E433">
        <f>VLOOKUP(A433,home!$A$2:$E$405,3,FALSE)</f>
        <v>1.3837999999999999</v>
      </c>
      <c r="F433">
        <f>VLOOKUP(B433,home!$B$2:$E$405,3,FALSE)</f>
        <v>1.6259999999999999</v>
      </c>
      <c r="G433">
        <f>VLOOKUP(C433,away!$B$2:$E$405,4,FALSE)</f>
        <v>1.4453</v>
      </c>
      <c r="H433">
        <f>VLOOKUP(A433,away!$A$2:$E$405,3,FALSE)</f>
        <v>0.90910000000000002</v>
      </c>
      <c r="I433">
        <f>VLOOKUP(C433,away!$B$2:$E$405,3,FALSE)</f>
        <v>1.1000000000000001</v>
      </c>
      <c r="J433">
        <f>VLOOKUP(B433,home!$B$2:$E$405,4,FALSE)</f>
        <v>1.65</v>
      </c>
      <c r="K433" s="3">
        <f t="shared" si="450"/>
        <v>3.2520099836399998</v>
      </c>
      <c r="L433" s="3">
        <f t="shared" si="451"/>
        <v>1.6500165</v>
      </c>
      <c r="M433" s="5">
        <f t="shared" si="452"/>
        <v>7.4315079720368412E-3</v>
      </c>
      <c r="N433" s="5">
        <f t="shared" si="453"/>
        <v>2.4167338118564058E-2</v>
      </c>
      <c r="O433" s="5">
        <f t="shared" si="454"/>
        <v>1.2262110773742325E-2</v>
      </c>
      <c r="P433" s="5">
        <f t="shared" si="455"/>
        <v>3.9876506656709637E-2</v>
      </c>
      <c r="Q433" s="5">
        <f t="shared" si="456"/>
        <v>3.9296212419786931E-2</v>
      </c>
      <c r="R433" s="5">
        <f t="shared" si="457"/>
        <v>1.0116342550751306E-2</v>
      </c>
      <c r="S433" s="5">
        <f t="shared" si="458"/>
        <v>5.3493039001167295E-2</v>
      </c>
      <c r="T433" s="5">
        <f t="shared" si="459"/>
        <v>6.4839398880153346E-2</v>
      </c>
      <c r="U433" s="5">
        <f t="shared" si="460"/>
        <v>3.2898446972965387E-2</v>
      </c>
      <c r="V433" s="5">
        <f t="shared" si="461"/>
        <v>3.1892966689101604E-2</v>
      </c>
      <c r="W433" s="5">
        <f t="shared" si="462"/>
        <v>4.2597225036128415E-2</v>
      </c>
      <c r="X433" s="5">
        <f t="shared" si="463"/>
        <v>7.0286124163824973E-2</v>
      </c>
      <c r="Y433" s="5">
        <f t="shared" si="464"/>
        <v>5.7986632295679977E-2</v>
      </c>
      <c r="Z433" s="5">
        <f t="shared" si="465"/>
        <v>5.5640440427972464E-3</v>
      </c>
      <c r="AA433" s="5">
        <f t="shared" si="466"/>
        <v>1.8094326776589311E-2</v>
      </c>
      <c r="AB433" s="5">
        <f t="shared" si="467"/>
        <v>2.9421465662356514E-2</v>
      </c>
      <c r="AC433" s="5">
        <f t="shared" si="468"/>
        <v>1.0695844834467085E-2</v>
      </c>
      <c r="AD433" s="5">
        <f t="shared" si="469"/>
        <v>3.4631650273212342E-2</v>
      </c>
      <c r="AE433" s="5">
        <f t="shared" si="470"/>
        <v>5.7142794373029854E-2</v>
      </c>
      <c r="AF433" s="5">
        <f t="shared" si="471"/>
        <v>4.7143276785803233E-2</v>
      </c>
      <c r="AG433" s="5">
        <f t="shared" si="472"/>
        <v>2.592906152021409E-2</v>
      </c>
      <c r="AH433" s="5">
        <f t="shared" si="473"/>
        <v>2.2951911193355408E-3</v>
      </c>
      <c r="AI433" s="5">
        <f t="shared" si="474"/>
        <v>7.4639844344410455E-3</v>
      </c>
      <c r="AJ433" s="5">
        <f t="shared" si="475"/>
        <v>1.2136475949267922E-2</v>
      </c>
      <c r="AK433" s="5">
        <f t="shared" si="476"/>
        <v>1.3155980317742007E-2</v>
      </c>
      <c r="AL433" s="5">
        <f t="shared" si="477"/>
        <v>2.2957005729961452E-3</v>
      </c>
      <c r="AM433" s="5">
        <f t="shared" si="478"/>
        <v>2.2524494487683084E-2</v>
      </c>
      <c r="AN433" s="5">
        <f t="shared" si="479"/>
        <v>3.7165787558836122E-2</v>
      </c>
      <c r="AO433" s="5">
        <f t="shared" si="480"/>
        <v>3.0662081353787177E-2</v>
      </c>
      <c r="AP433" s="5">
        <f t="shared" si="481"/>
        <v>1.6864313386030391E-2</v>
      </c>
      <c r="AQ433" s="5">
        <f t="shared" si="482"/>
        <v>6.9565988370302546E-3</v>
      </c>
      <c r="AR433" s="5">
        <f t="shared" si="483"/>
        <v>7.5742064351142207E-4</v>
      </c>
      <c r="AS433" s="5">
        <f t="shared" si="484"/>
        <v>2.4631394945141779E-3</v>
      </c>
      <c r="AT433" s="5">
        <f t="shared" si="485"/>
        <v>4.0050771136290455E-3</v>
      </c>
      <c r="AU433" s="5">
        <f t="shared" si="486"/>
        <v>4.3415169195899096E-3</v>
      </c>
      <c r="AV433" s="5">
        <f t="shared" si="487"/>
        <v>3.5296640916620912E-3</v>
      </c>
      <c r="AW433" s="5">
        <f t="shared" si="488"/>
        <v>3.421786426319875E-4</v>
      </c>
      <c r="AX433" s="5">
        <f t="shared" si="489"/>
        <v>1.2208313491731591E-2</v>
      </c>
      <c r="AY433" s="5">
        <f t="shared" si="490"/>
        <v>2.0143918698529734E-2</v>
      </c>
      <c r="AZ433" s="5">
        <f t="shared" si="491"/>
        <v>1.66188991136163E-2</v>
      </c>
      <c r="BA433" s="5">
        <f t="shared" si="492"/>
        <v>9.1404859164340886E-3</v>
      </c>
      <c r="BB433" s="5">
        <f t="shared" si="493"/>
        <v>3.7704881450334677E-3</v>
      </c>
      <c r="BC433" s="5">
        <f t="shared" si="494"/>
        <v>1.2442735304719224E-3</v>
      </c>
      <c r="BD433" s="5">
        <f t="shared" si="495"/>
        <v>2.0829275987241074E-4</v>
      </c>
      <c r="BE433" s="5">
        <f t="shared" si="496"/>
        <v>6.7737013462500879E-4</v>
      </c>
      <c r="BF433" s="5">
        <f t="shared" si="497"/>
        <v>1.1014072202100501E-3</v>
      </c>
      <c r="BG433" s="5">
        <f t="shared" si="498"/>
        <v>1.1939290920587541E-3</v>
      </c>
      <c r="BH433" s="5">
        <f t="shared" si="499"/>
        <v>9.7066733178332719E-4</v>
      </c>
      <c r="BI433" s="5">
        <f t="shared" si="500"/>
        <v>6.3132397075051582E-4</v>
      </c>
      <c r="BJ433" s="8">
        <f t="shared" si="501"/>
        <v>0.64131936838558135</v>
      </c>
      <c r="BK433" s="8">
        <f t="shared" si="502"/>
        <v>0.16582948442500836</v>
      </c>
      <c r="BL433" s="8">
        <f t="shared" si="503"/>
        <v>0.15772413332939811</v>
      </c>
      <c r="BM433" s="8">
        <f t="shared" si="504"/>
        <v>0.81748527163529616</v>
      </c>
      <c r="BN433" s="8">
        <f t="shared" si="505"/>
        <v>0.13315001849159111</v>
      </c>
    </row>
    <row r="434" spans="1:66" x14ac:dyDescent="0.25">
      <c r="A434" t="s">
        <v>272</v>
      </c>
      <c r="B434" t="s">
        <v>309</v>
      </c>
      <c r="C434" t="s">
        <v>339</v>
      </c>
      <c r="D434" t="s">
        <v>501</v>
      </c>
      <c r="E434">
        <f>VLOOKUP(A434,home!$A$2:$E$405,3,FALSE)</f>
        <v>1.3837999999999999</v>
      </c>
      <c r="F434">
        <f>VLOOKUP(B434,home!$B$2:$E$405,3,FALSE)</f>
        <v>0.54200000000000004</v>
      </c>
      <c r="G434">
        <f>VLOOKUP(C434,away!$B$2:$E$405,4,FALSE)</f>
        <v>0.90329999999999999</v>
      </c>
      <c r="H434">
        <f>VLOOKUP(A434,away!$A$2:$E$405,3,FALSE)</f>
        <v>0.90910000000000002</v>
      </c>
      <c r="I434">
        <f>VLOOKUP(C434,away!$B$2:$E$405,3,FALSE)</f>
        <v>1.1000000000000001</v>
      </c>
      <c r="J434">
        <f>VLOOKUP(B434,home!$B$2:$E$405,4,FALSE)</f>
        <v>1.65</v>
      </c>
      <c r="K434" s="3">
        <f t="shared" si="450"/>
        <v>0.67749270468</v>
      </c>
      <c r="L434" s="3">
        <f t="shared" si="451"/>
        <v>1.6500165</v>
      </c>
      <c r="M434" s="5">
        <f t="shared" si="452"/>
        <v>9.7538392946172225E-2</v>
      </c>
      <c r="N434" s="5">
        <f t="shared" si="453"/>
        <v>6.6081549647242846E-2</v>
      </c>
      <c r="O434" s="5">
        <f t="shared" si="454"/>
        <v>0.16093995774466777</v>
      </c>
      <c r="P434" s="5">
        <f t="shared" si="455"/>
        <v>0.10903564726351986</v>
      </c>
      <c r="Q434" s="5">
        <f t="shared" si="456"/>
        <v>2.2384883899978128E-2</v>
      </c>
      <c r="R434" s="5">
        <f t="shared" si="457"/>
        <v>0.13277679289400235</v>
      </c>
      <c r="S434" s="5">
        <f t="shared" si="458"/>
        <v>3.0472032640356552E-2</v>
      </c>
      <c r="T434" s="5">
        <f t="shared" si="459"/>
        <v>3.6935427785548251E-2</v>
      </c>
      <c r="U434" s="5">
        <f t="shared" si="460"/>
        <v>8.9955308536493847E-2</v>
      </c>
      <c r="V434" s="5">
        <f t="shared" si="461"/>
        <v>3.7848774803419263E-3</v>
      </c>
      <c r="W434" s="5">
        <f t="shared" si="462"/>
        <v>5.0551985124479898E-3</v>
      </c>
      <c r="X434" s="5">
        <f t="shared" si="463"/>
        <v>8.3411609563146371E-3</v>
      </c>
      <c r="Y434" s="5">
        <f t="shared" si="464"/>
        <v>6.8815266035374681E-3</v>
      </c>
      <c r="Z434" s="5">
        <f t="shared" si="465"/>
        <v>7.3027966364062197E-2</v>
      </c>
      <c r="AA434" s="5">
        <f t="shared" si="466"/>
        <v>4.9475914449268556E-2</v>
      </c>
      <c r="AB434" s="5">
        <f t="shared" si="467"/>
        <v>1.6759785548375622E-2</v>
      </c>
      <c r="AC434" s="5">
        <f t="shared" si="468"/>
        <v>2.6443854146614631E-4</v>
      </c>
      <c r="AD434" s="5">
        <f t="shared" si="469"/>
        <v>8.5621502822317511E-4</v>
      </c>
      <c r="AE434" s="5">
        <f t="shared" si="470"/>
        <v>1.4127689241162044E-3</v>
      </c>
      <c r="AF434" s="5">
        <f t="shared" si="471"/>
        <v>1.165546017739493E-3</v>
      </c>
      <c r="AG434" s="5">
        <f t="shared" si="472"/>
        <v>6.4105672025981857E-4</v>
      </c>
      <c r="AH434" s="5">
        <f t="shared" si="473"/>
        <v>3.0124337365536914E-2</v>
      </c>
      <c r="AI434" s="5">
        <f t="shared" si="474"/>
        <v>2.0409018798470385E-2</v>
      </c>
      <c r="AJ434" s="5">
        <f t="shared" si="475"/>
        <v>6.9134806728203321E-3</v>
      </c>
      <c r="AK434" s="5">
        <f t="shared" si="476"/>
        <v>1.5612775732606512E-3</v>
      </c>
      <c r="AL434" s="5">
        <f t="shared" si="477"/>
        <v>1.18243602992698E-5</v>
      </c>
      <c r="AM434" s="5">
        <f t="shared" si="478"/>
        <v>1.1601588705171633E-4</v>
      </c>
      <c r="AN434" s="5">
        <f t="shared" si="479"/>
        <v>1.9142812789746828E-4</v>
      </c>
      <c r="AO434" s="5">
        <f t="shared" si="480"/>
        <v>1.5792978479746655E-4</v>
      </c>
      <c r="AP434" s="5">
        <f t="shared" si="481"/>
        <v>8.6862250252422974E-5</v>
      </c>
      <c r="AQ434" s="5">
        <f t="shared" si="482"/>
        <v>3.5831036535906776E-5</v>
      </c>
      <c r="AR434" s="5">
        <f t="shared" si="483"/>
        <v>9.9411307409404837E-3</v>
      </c>
      <c r="AS434" s="5">
        <f t="shared" si="484"/>
        <v>6.7350435532572599E-3</v>
      </c>
      <c r="AT434" s="5">
        <f t="shared" si="485"/>
        <v>2.2814714365169291E-3</v>
      </c>
      <c r="AU434" s="5">
        <f t="shared" si="486"/>
        <v>5.1522675139200648E-4</v>
      </c>
      <c r="AV434" s="5">
        <f t="shared" si="487"/>
        <v>8.7265591331015091E-5</v>
      </c>
      <c r="AW434" s="5">
        <f t="shared" si="488"/>
        <v>3.6717073934940253E-7</v>
      </c>
      <c r="AX434" s="5">
        <f t="shared" si="489"/>
        <v>1.3099986184086109E-5</v>
      </c>
      <c r="AY434" s="5">
        <f t="shared" si="490"/>
        <v>2.1615193353514114E-5</v>
      </c>
      <c r="AZ434" s="5">
        <f t="shared" si="491"/>
        <v>1.7832712841994317E-5</v>
      </c>
      <c r="BA434" s="5">
        <f t="shared" si="492"/>
        <v>9.8080901430175028E-6</v>
      </c>
      <c r="BB434" s="5">
        <f t="shared" si="493"/>
        <v>4.0458776423665608E-6</v>
      </c>
      <c r="BC434" s="5">
        <f t="shared" si="494"/>
        <v>1.3351529733771845E-6</v>
      </c>
      <c r="BD434" s="5">
        <f t="shared" si="495"/>
        <v>2.7338382918681708E-3</v>
      </c>
      <c r="BE434" s="5">
        <f t="shared" si="496"/>
        <v>1.852155498515518E-3</v>
      </c>
      <c r="BF434" s="5">
        <f t="shared" si="497"/>
        <v>6.2741091908860601E-4</v>
      </c>
      <c r="BG434" s="5">
        <f t="shared" si="498"/>
        <v>1.4168877350636812E-4</v>
      </c>
      <c r="BH434" s="5">
        <f t="shared" si="499"/>
        <v>2.3998277596405311E-5</v>
      </c>
      <c r="BI434" s="5">
        <f t="shared" si="500"/>
        <v>3.2517315992900182E-6</v>
      </c>
      <c r="BJ434" s="8">
        <f t="shared" si="501"/>
        <v>0.15041113819508131</v>
      </c>
      <c r="BK434" s="8">
        <f t="shared" si="502"/>
        <v>0.24112882842550948</v>
      </c>
      <c r="BL434" s="8">
        <f t="shared" si="503"/>
        <v>0.53385835514850843</v>
      </c>
      <c r="BM434" s="8">
        <f t="shared" si="504"/>
        <v>0.40964781571496428</v>
      </c>
      <c r="BN434" s="8">
        <f t="shared" si="505"/>
        <v>0.5887572243955832</v>
      </c>
    </row>
    <row r="435" spans="1:66" x14ac:dyDescent="0.25">
      <c r="A435" t="s">
        <v>34</v>
      </c>
      <c r="B435" t="s">
        <v>448</v>
      </c>
      <c r="C435" t="s">
        <v>415</v>
      </c>
      <c r="D435" t="s">
        <v>501</v>
      </c>
      <c r="E435">
        <f>VLOOKUP(A435,home!$A$2:$E$405,3,FALSE)</f>
        <v>1.4202999999999999</v>
      </c>
      <c r="F435">
        <f>VLOOKUP(B435,home!$B$2:$E$405,3,FALSE)</f>
        <v>0.46939999999999998</v>
      </c>
      <c r="G435">
        <f>VLOOKUP(C435,away!$B$2:$E$405,4,FALSE)</f>
        <v>1.4081999999999999</v>
      </c>
      <c r="H435">
        <f>VLOOKUP(A435,away!$A$2:$E$405,3,FALSE)</f>
        <v>1.2029000000000001</v>
      </c>
      <c r="I435">
        <f>VLOOKUP(C435,away!$B$2:$E$405,3,FALSE)</f>
        <v>1.3855</v>
      </c>
      <c r="J435">
        <f>VLOOKUP(B435,home!$B$2:$E$405,4,FALSE)</f>
        <v>0.83130000000000004</v>
      </c>
      <c r="K435" s="3">
        <f t="shared" si="450"/>
        <v>0.93883119632399992</v>
      </c>
      <c r="L435" s="3">
        <f t="shared" si="451"/>
        <v>1.385459501835</v>
      </c>
      <c r="M435" s="5">
        <f t="shared" si="452"/>
        <v>9.7852826631922171E-2</v>
      </c>
      <c r="N435" s="5">
        <f t="shared" si="453"/>
        <v>9.1867286290532452E-2</v>
      </c>
      <c r="O435" s="5">
        <f t="shared" si="454"/>
        <v>0.1355711284386095</v>
      </c>
      <c r="P435" s="5">
        <f t="shared" si="455"/>
        <v>0.12727840469901441</v>
      </c>
      <c r="Q435" s="5">
        <f t="shared" si="456"/>
        <v>4.3123937145589986E-2</v>
      </c>
      <c r="R435" s="5">
        <f t="shared" si="457"/>
        <v>9.3914154034882374E-2</v>
      </c>
      <c r="S435" s="5">
        <f t="shared" si="458"/>
        <v>4.1388156224812858E-2</v>
      </c>
      <c r="T435" s="5">
        <f t="shared" si="459"/>
        <v>5.9746468474892948E-2</v>
      </c>
      <c r="U435" s="5">
        <f t="shared" si="460"/>
        <v>8.8169537584325025E-2</v>
      </c>
      <c r="V435" s="5">
        <f t="shared" si="461"/>
        <v>5.9815662619116571E-3</v>
      </c>
      <c r="W435" s="5">
        <f t="shared" si="462"/>
        <v>1.3495365833531741E-2</v>
      </c>
      <c r="X435" s="5">
        <f t="shared" si="463"/>
        <v>1.8697282824805966E-2</v>
      </c>
      <c r="Y435" s="5">
        <f t="shared" si="464"/>
        <v>1.2952164074061889E-2</v>
      </c>
      <c r="Z435" s="5">
        <f t="shared" si="465"/>
        <v>4.3371419021474532E-2</v>
      </c>
      <c r="AA435" s="5">
        <f t="shared" si="466"/>
        <v>4.0718441206200426E-2</v>
      </c>
      <c r="AB435" s="5">
        <f t="shared" si="467"/>
        <v>1.9113871435032796E-2</v>
      </c>
      <c r="AC435" s="5">
        <f t="shared" si="468"/>
        <v>4.8626866337323442E-4</v>
      </c>
      <c r="AD435" s="5">
        <f t="shared" si="469"/>
        <v>3.1674676125811596E-3</v>
      </c>
      <c r="AE435" s="5">
        <f t="shared" si="470"/>
        <v>4.3883981006051899E-3</v>
      </c>
      <c r="AF435" s="5">
        <f t="shared" si="471"/>
        <v>3.0399739231590636E-3</v>
      </c>
      <c r="AG435" s="5">
        <f t="shared" si="472"/>
        <v>1.4039202523904492E-3</v>
      </c>
      <c r="AH435" s="5">
        <f t="shared" si="473"/>
        <v>1.5022336147842277E-2</v>
      </c>
      <c r="AI435" s="5">
        <f t="shared" si="474"/>
        <v>1.4103437817260034E-2</v>
      </c>
      <c r="AJ435" s="5">
        <f t="shared" si="475"/>
        <v>6.6203736991296887E-3</v>
      </c>
      <c r="AK435" s="5">
        <f t="shared" si="476"/>
        <v>2.0718044533552904E-3</v>
      </c>
      <c r="AL435" s="5">
        <f t="shared" si="477"/>
        <v>2.529983112785286E-5</v>
      </c>
      <c r="AM435" s="5">
        <f t="shared" si="478"/>
        <v>5.9474348160741888E-4</v>
      </c>
      <c r="AN435" s="5">
        <f t="shared" si="479"/>
        <v>8.239930077474281E-4</v>
      </c>
      <c r="AO435" s="5">
        <f t="shared" si="480"/>
        <v>5.7080447101463751E-4</v>
      </c>
      <c r="AP435" s="5">
        <f t="shared" si="481"/>
        <v>2.636088260190435E-4</v>
      </c>
      <c r="AQ435" s="5">
        <f t="shared" si="482"/>
        <v>9.1304838193913236E-5</v>
      </c>
      <c r="AR435" s="5">
        <f t="shared" si="483"/>
        <v>4.162567671157494E-3</v>
      </c>
      <c r="AS435" s="5">
        <f t="shared" si="484"/>
        <v>3.9079483864923967E-3</v>
      </c>
      <c r="AT435" s="5">
        <f t="shared" si="485"/>
        <v>1.8344519294315508E-3</v>
      </c>
      <c r="AU435" s="5">
        <f t="shared" si="486"/>
        <v>5.7408023316903088E-4</v>
      </c>
      <c r="AV435" s="5">
        <f t="shared" si="487"/>
        <v>1.347411080230105E-4</v>
      </c>
      <c r="AW435" s="5">
        <f t="shared" si="488"/>
        <v>9.1410581015264483E-7</v>
      </c>
      <c r="AX435" s="5">
        <f t="shared" si="489"/>
        <v>9.306062239056562E-5</v>
      </c>
      <c r="AY435" s="5">
        <f t="shared" si="490"/>
        <v>1.2893172353768809E-4</v>
      </c>
      <c r="AZ435" s="5">
        <f t="shared" si="491"/>
        <v>8.9314840731626643E-5</v>
      </c>
      <c r="BA435" s="5">
        <f t="shared" si="492"/>
        <v>4.1247364915503949E-5</v>
      </c>
      <c r="BB435" s="5">
        <f t="shared" si="493"/>
        <v>1.4286638411960129E-5</v>
      </c>
      <c r="BC435" s="5">
        <f t="shared" si="494"/>
        <v>3.9587117874262104E-6</v>
      </c>
      <c r="BD435" s="5">
        <f t="shared" si="495"/>
        <v>9.6117815533939123E-4</v>
      </c>
      <c r="BE435" s="5">
        <f t="shared" si="496"/>
        <v>9.0238403745777614E-4</v>
      </c>
      <c r="BF435" s="5">
        <f t="shared" si="497"/>
        <v>4.2359314271508253E-4</v>
      </c>
      <c r="BG435" s="5">
        <f t="shared" si="498"/>
        <v>1.325608189766146E-4</v>
      </c>
      <c r="BH435" s="5">
        <f t="shared" si="499"/>
        <v>3.1113058066376067E-5</v>
      </c>
      <c r="BI435" s="5">
        <f t="shared" si="500"/>
        <v>5.8419819051507846E-6</v>
      </c>
      <c r="BJ435" s="8">
        <f t="shared" si="501"/>
        <v>0.25459751905850808</v>
      </c>
      <c r="BK435" s="8">
        <f t="shared" si="502"/>
        <v>0.27314145403569989</v>
      </c>
      <c r="BL435" s="8">
        <f t="shared" si="503"/>
        <v>0.42837554533937128</v>
      </c>
      <c r="BM435" s="8">
        <f t="shared" si="504"/>
        <v>0.40975018259677537</v>
      </c>
      <c r="BN435" s="8">
        <f t="shared" si="505"/>
        <v>0.58960773724055093</v>
      </c>
    </row>
    <row r="436" spans="1:66" x14ac:dyDescent="0.25">
      <c r="A436" t="s">
        <v>34</v>
      </c>
      <c r="B436" t="s">
        <v>485</v>
      </c>
      <c r="C436" t="s">
        <v>264</v>
      </c>
      <c r="D436" t="s">
        <v>501</v>
      </c>
      <c r="E436">
        <f>VLOOKUP(A436,home!$A$2:$E$405,3,FALSE)</f>
        <v>1.4202999999999999</v>
      </c>
      <c r="F436">
        <f>VLOOKUP(B436,home!$B$2:$E$405,3,FALSE)</f>
        <v>0.35199999999999998</v>
      </c>
      <c r="G436">
        <f>VLOOKUP(C436,away!$B$2:$E$405,4,FALSE)</f>
        <v>0</v>
      </c>
      <c r="H436">
        <f>VLOOKUP(A436,away!$A$2:$E$405,3,FALSE)</f>
        <v>1.2029000000000001</v>
      </c>
      <c r="I436">
        <f>VLOOKUP(C436,away!$B$2:$E$405,3,FALSE)</f>
        <v>1.1084000000000001</v>
      </c>
      <c r="J436">
        <f>VLOOKUP(B436,home!$B$2:$E$405,4,FALSE)</f>
        <v>1.6626000000000001</v>
      </c>
      <c r="K436" s="3">
        <f t="shared" si="450"/>
        <v>0</v>
      </c>
      <c r="L436" s="3">
        <f t="shared" si="451"/>
        <v>2.2167352029360003</v>
      </c>
      <c r="M436" s="5">
        <f t="shared" si="452"/>
        <v>0.10896427498181308</v>
      </c>
      <c r="N436" s="5">
        <f t="shared" si="453"/>
        <v>0</v>
      </c>
      <c r="O436" s="5">
        <f t="shared" si="454"/>
        <v>0.24154494421458356</v>
      </c>
      <c r="P436" s="5">
        <f t="shared" si="455"/>
        <v>0</v>
      </c>
      <c r="Q436" s="5">
        <f t="shared" si="456"/>
        <v>0</v>
      </c>
      <c r="R436" s="5">
        <f t="shared" si="457"/>
        <v>0.2677205904658399</v>
      </c>
      <c r="S436" s="5">
        <f t="shared" si="458"/>
        <v>0</v>
      </c>
      <c r="T436" s="5">
        <f t="shared" si="459"/>
        <v>0</v>
      </c>
      <c r="U436" s="5">
        <f t="shared" si="460"/>
        <v>0</v>
      </c>
      <c r="V436" s="5">
        <f t="shared" si="461"/>
        <v>0</v>
      </c>
      <c r="W436" s="5">
        <f t="shared" si="462"/>
        <v>0</v>
      </c>
      <c r="X436" s="5">
        <f t="shared" si="463"/>
        <v>0</v>
      </c>
      <c r="Y436" s="5">
        <f t="shared" si="464"/>
        <v>0</v>
      </c>
      <c r="Z436" s="5">
        <f t="shared" si="465"/>
        <v>0.19782188581214649</v>
      </c>
      <c r="AA436" s="5">
        <f t="shared" si="466"/>
        <v>0</v>
      </c>
      <c r="AB436" s="5">
        <f t="shared" si="467"/>
        <v>0</v>
      </c>
      <c r="AC436" s="5">
        <f t="shared" si="468"/>
        <v>0</v>
      </c>
      <c r="AD436" s="5">
        <f t="shared" si="469"/>
        <v>0</v>
      </c>
      <c r="AE436" s="5">
        <f t="shared" si="470"/>
        <v>0</v>
      </c>
      <c r="AF436" s="5">
        <f t="shared" si="471"/>
        <v>0</v>
      </c>
      <c r="AG436" s="5">
        <f t="shared" si="472"/>
        <v>0</v>
      </c>
      <c r="AH436" s="5">
        <f t="shared" si="473"/>
        <v>0.1096296845477427</v>
      </c>
      <c r="AI436" s="5">
        <f t="shared" si="474"/>
        <v>0</v>
      </c>
      <c r="AJ436" s="5">
        <f t="shared" si="475"/>
        <v>0</v>
      </c>
      <c r="AK436" s="5">
        <f t="shared" si="476"/>
        <v>0</v>
      </c>
      <c r="AL436" s="5">
        <f t="shared" si="477"/>
        <v>0</v>
      </c>
      <c r="AM436" s="5">
        <f t="shared" si="478"/>
        <v>0</v>
      </c>
      <c r="AN436" s="5">
        <f t="shared" si="479"/>
        <v>0</v>
      </c>
      <c r="AO436" s="5">
        <f t="shared" si="480"/>
        <v>0</v>
      </c>
      <c r="AP436" s="5">
        <f t="shared" si="481"/>
        <v>0</v>
      </c>
      <c r="AQ436" s="5">
        <f t="shared" si="482"/>
        <v>0</v>
      </c>
      <c r="AR436" s="5">
        <f t="shared" si="483"/>
        <v>4.8603996204750005E-2</v>
      </c>
      <c r="AS436" s="5">
        <f t="shared" si="484"/>
        <v>0</v>
      </c>
      <c r="AT436" s="5">
        <f t="shared" si="485"/>
        <v>0</v>
      </c>
      <c r="AU436" s="5">
        <f t="shared" si="486"/>
        <v>0</v>
      </c>
      <c r="AV436" s="5">
        <f t="shared" si="487"/>
        <v>0</v>
      </c>
      <c r="AW436" s="5">
        <f t="shared" si="488"/>
        <v>0</v>
      </c>
      <c r="AX436" s="5">
        <f t="shared" si="489"/>
        <v>0</v>
      </c>
      <c r="AY436" s="5">
        <f t="shared" si="490"/>
        <v>0</v>
      </c>
      <c r="AZ436" s="5">
        <f t="shared" si="491"/>
        <v>0</v>
      </c>
      <c r="BA436" s="5">
        <f t="shared" si="492"/>
        <v>0</v>
      </c>
      <c r="BB436" s="5">
        <f t="shared" si="493"/>
        <v>0</v>
      </c>
      <c r="BC436" s="5">
        <f t="shared" si="494"/>
        <v>0</v>
      </c>
      <c r="BD436" s="5">
        <f t="shared" si="495"/>
        <v>1.7957031565072851E-2</v>
      </c>
      <c r="BE436" s="5">
        <f t="shared" si="496"/>
        <v>0</v>
      </c>
      <c r="BF436" s="5">
        <f t="shared" si="497"/>
        <v>0</v>
      </c>
      <c r="BG436" s="5">
        <f t="shared" si="498"/>
        <v>0</v>
      </c>
      <c r="BH436" s="5">
        <f t="shared" si="499"/>
        <v>0</v>
      </c>
      <c r="BI436" s="5">
        <f t="shared" si="500"/>
        <v>0</v>
      </c>
      <c r="BJ436" s="8">
        <f t="shared" si="501"/>
        <v>0</v>
      </c>
      <c r="BK436" s="8">
        <f t="shared" si="502"/>
        <v>0.10896427498181308</v>
      </c>
      <c r="BL436" s="8">
        <f t="shared" si="503"/>
        <v>0.68545624699798902</v>
      </c>
      <c r="BM436" s="8">
        <f t="shared" si="504"/>
        <v>0.37401259812971205</v>
      </c>
      <c r="BN436" s="8">
        <f t="shared" si="505"/>
        <v>0.61822980966223651</v>
      </c>
    </row>
    <row r="437" spans="1:66" x14ac:dyDescent="0.25">
      <c r="A437" t="s">
        <v>13</v>
      </c>
      <c r="B437" t="s">
        <v>48</v>
      </c>
      <c r="C437" t="s">
        <v>49</v>
      </c>
      <c r="D437" t="s">
        <v>502</v>
      </c>
      <c r="E437">
        <f>VLOOKUP(A437,home!$A$2:$E$405,3,FALSE)</f>
        <v>2.0369999999999999</v>
      </c>
      <c r="F437">
        <f>VLOOKUP(B437,home!$B$2:$E$405,3,FALSE)</f>
        <v>1.6364000000000001</v>
      </c>
      <c r="G437">
        <f>VLOOKUP(C437,away!$B$2:$E$405,4,FALSE)</f>
        <v>0.98180000000000001</v>
      </c>
      <c r="H437">
        <f>VLOOKUP(A437,away!$A$2:$E$405,3,FALSE)</f>
        <v>1.5185</v>
      </c>
      <c r="I437">
        <f>VLOOKUP(C437,away!$B$2:$E$405,3,FALSE)</f>
        <v>1.3170999999999999</v>
      </c>
      <c r="J437">
        <f>VLOOKUP(B437,home!$B$2:$E$405,4,FALSE)</f>
        <v>0.65849999999999997</v>
      </c>
      <c r="K437" s="3">
        <f t="shared" ref="K437:K500" si="506">E437*F437*G437</f>
        <v>3.2726798882400003</v>
      </c>
      <c r="L437" s="3">
        <f t="shared" ref="L437:L500" si="507">H437*I437*J437</f>
        <v>1.3170107664749997</v>
      </c>
      <c r="M437" s="5">
        <f t="shared" ref="M437:M500" si="508">_xlfn.POISSON.DIST(0,K437,FALSE) * _xlfn.POISSON.DIST(0,L437,FALSE)</f>
        <v>1.0155999598073312E-2</v>
      </c>
      <c r="N437" s="5">
        <f t="shared" ref="N437:N500" si="509">_xlfn.POISSON.DIST(1,K437,FALSE) * _xlfn.POISSON.DIST(0,L437,FALSE)</f>
        <v>3.3237335629588055E-2</v>
      </c>
      <c r="O437" s="5">
        <f t="shared" ref="O437:O500" si="510">_xlfn.POISSON.DIST(0,K437,FALSE) * _xlfn.POISSON.DIST(1,L437,FALSE)</f>
        <v>1.3375560814978321E-2</v>
      </c>
      <c r="P437" s="5">
        <f t="shared" ref="P437:P500" si="511">_xlfn.POISSON.DIST(1,K437,FALSE) * _xlfn.POISSON.DIST(1,L437,FALSE)</f>
        <v>4.3773928873110581E-2</v>
      </c>
      <c r="Q437" s="5">
        <f t="shared" ref="Q437:Q500" si="512">_xlfn.POISSON.DIST(2,K437,FALSE) * _xlfn.POISSON.DIST(0,L437,FALSE)</f>
        <v>5.4387579926817829E-2</v>
      </c>
      <c r="R437" s="5">
        <f t="shared" ref="R437:R500" si="513">_xlfn.POISSON.DIST(0,K437,FALSE) * _xlfn.POISSON.DIST(2,L437,FALSE)</f>
        <v>8.8078788004837868E-3</v>
      </c>
      <c r="S437" s="5">
        <f t="shared" ref="S437:S500" si="514">_xlfn.POISSON.DIST(2,K437,FALSE) * _xlfn.POISSON.DIST(2,L437,FALSE)</f>
        <v>4.7168100748833673E-2</v>
      </c>
      <c r="T437" s="5">
        <f t="shared" ref="T437:T500" si="515">_xlfn.POISSON.DIST(2,K437,FALSE) * _xlfn.POISSON.DIST(1,L437,FALSE)</f>
        <v>7.1629028326138655E-2</v>
      </c>
      <c r="U437" s="5">
        <f t="shared" ref="U437:U500" si="516">_xlfn.POISSON.DIST(1,K437,FALSE) * _xlfn.POISSON.DIST(2,L437,FALSE)</f>
        <v>2.8825367808398752E-2</v>
      </c>
      <c r="V437" s="5">
        <f t="shared" ref="V437:V500" si="517">_xlfn.POISSON.DIST(3,K437,FALSE) * _xlfn.POISSON.DIST(3,L437,FALSE)</f>
        <v>2.2589089853524806E-2</v>
      </c>
      <c r="W437" s="5">
        <f t="shared" ref="W437:W500" si="518">_xlfn.POISSON.DIST(3,K437,FALSE) * _xlfn.POISSON.DIST(0,L437,FALSE)</f>
        <v>5.933104633218074E-2</v>
      </c>
      <c r="X437" s="5">
        <f t="shared" ref="X437:X500" si="519">_xlfn.POISSON.DIST(3,K437,FALSE) * _xlfn.POISSON.DIST(1,L437,FALSE)</f>
        <v>7.8139626805709073E-2</v>
      </c>
      <c r="Y437" s="5">
        <f t="shared" ref="Y437:Y500" si="520">_xlfn.POISSON.DIST(3,K437,FALSE) * _xlfn.POISSON.DIST(2,L437,FALSE)</f>
        <v>5.1455364895728682E-2</v>
      </c>
      <c r="Z437" s="5">
        <f t="shared" ref="Z437:Z500" si="521">_xlfn.POISSON.DIST(0,K437,FALSE) * _xlfn.POISSON.DIST(3,L437,FALSE)</f>
        <v>3.8666904033480172E-3</v>
      </c>
      <c r="AA437" s="5">
        <f t="shared" ref="AA437:AA500" si="522">_xlfn.POISSON.DIST(1,K437,FALSE) * _xlfn.POISSON.DIST(3,L437,FALSE)</f>
        <v>1.2654439917087673E-2</v>
      </c>
      <c r="AB437" s="5">
        <f t="shared" ref="AB437:AB500" si="523">_xlfn.POISSON.DIST(2,K437,FALSE) * _xlfn.POISSON.DIST(3,L437,FALSE)</f>
        <v>2.0706965506797147E-2</v>
      </c>
      <c r="AC437" s="5">
        <f t="shared" ref="AC437:AC500" si="524">_xlfn.POISSON.DIST(4,K437,FALSE) * _xlfn.POISSON.DIST(4,L437,FALSE)</f>
        <v>6.0851544141952681E-3</v>
      </c>
      <c r="AD437" s="5">
        <f t="shared" ref="AD437:AD500" si="525">_xlfn.POISSON.DIST(4,K437,FALSE) * _xlfn.POISSON.DIST(0,L437,FALSE)</f>
        <v>4.8542880519890891E-2</v>
      </c>
      <c r="AE437" s="5">
        <f t="shared" ref="AE437:AE500" si="526">_xlfn.POISSON.DIST(4,K437,FALSE) * _xlfn.POISSON.DIST(1,L437,FALSE)</f>
        <v>6.3931496280405828E-2</v>
      </c>
      <c r="AF437" s="5">
        <f t="shared" ref="AF437:AF500" si="527">_xlfn.POISSON.DIST(4,K437,FALSE) * _xlfn.POISSON.DIST(2,L437,FALSE)</f>
        <v>4.2099234459075444E-2</v>
      </c>
      <c r="AG437" s="5">
        <f t="shared" ref="AG437:AG500" si="528">_xlfn.POISSON.DIST(4,K437,FALSE) * _xlfn.POISSON.DIST(3,L437,FALSE)</f>
        <v>1.8481715014319222E-2</v>
      </c>
      <c r="AH437" s="5">
        <f t="shared" ref="AH437:AH500" si="529">_xlfn.POISSON.DIST(0,K437,FALSE) * _xlfn.POISSON.DIST(4,L437,FALSE)</f>
        <v>1.2731182229587246E-3</v>
      </c>
      <c r="AI437" s="5">
        <f t="shared" ref="AI437:AI500" si="530">_xlfn.POISSON.DIST(1,K437,FALSE) * _xlfn.POISSON.DIST(4,L437,FALSE)</f>
        <v>4.1665084036288666E-3</v>
      </c>
      <c r="AJ437" s="5">
        <f t="shared" ref="AJ437:AJ500" si="531">_xlfn.POISSON.DIST(2,K437,FALSE) * _xlfn.POISSON.DIST(4,L437,FALSE)</f>
        <v>6.8178241283695729E-3</v>
      </c>
      <c r="AK437" s="5">
        <f t="shared" ref="AK437:AK500" si="532">_xlfn.POISSON.DIST(3,K437,FALSE) * _xlfn.POISSON.DIST(4,L437,FALSE)</f>
        <v>7.4375186354908359E-3</v>
      </c>
      <c r="AL437" s="5">
        <f t="shared" ref="AL437:AL500" si="533">_xlfn.POISSON.DIST(5,K437,FALSE) * _xlfn.POISSON.DIST(5,L437,FALSE)</f>
        <v>1.0491182632949756E-3</v>
      </c>
      <c r="AM437" s="5">
        <f t="shared" ref="AM437:AM500" si="534">_xlfn.POISSON.DIST(5,K437,FALSE) * _xlfn.POISSON.DIST(0,L437,FALSE)</f>
        <v>3.1773061758936835E-2</v>
      </c>
      <c r="AN437" s="5">
        <f t="shared" ref="AN437:AN500" si="535">_xlfn.POISSON.DIST(5,K437,FALSE) * _xlfn.POISSON.DIST(1,L437,FALSE)</f>
        <v>4.1845464420394898E-2</v>
      </c>
      <c r="AO437" s="5">
        <f t="shared" ref="AO437:AO500" si="536">_xlfn.POISSON.DIST(5,K437,FALSE) * _xlfn.POISSON.DIST(2,L437,FALSE)</f>
        <v>2.7555463584903312E-2</v>
      </c>
      <c r="AP437" s="5">
        <f t="shared" ref="AP437:AP500" si="537">_xlfn.POISSON.DIST(5,K437,FALSE) * _xlfn.POISSON.DIST(3,L437,FALSE)</f>
        <v>1.2096947405509151E-2</v>
      </c>
      <c r="AQ437" s="5">
        <f t="shared" ref="AQ437:AQ500" si="538">_xlfn.POISSON.DIST(5,K437,FALSE) * _xlfn.POISSON.DIST(4,L437,FALSE)</f>
        <v>3.9829524936343414E-3</v>
      </c>
      <c r="AR437" s="5">
        <f t="shared" ref="AR437:AR500" si="539">_xlfn.POISSON.DIST(0,K437,FALSE) * _xlfn.POISSON.DIST(5,L437,FALSE)</f>
        <v>3.3534208132643205E-4</v>
      </c>
      <c r="AS437" s="5">
        <f t="shared" ref="AS437:AS500" si="540">_xlfn.POISSON.DIST(1,K437,FALSE) * _xlfn.POISSON.DIST(5,L437,FALSE)</f>
        <v>1.0974672852375569E-3</v>
      </c>
      <c r="AT437" s="5">
        <f t="shared" ref="AT437:AT500" si="541">_xlfn.POISSON.DIST(2,K437,FALSE) * _xlfn.POISSON.DIST(5,L437,FALSE)</f>
        <v>1.7958295561991526E-3</v>
      </c>
      <c r="AU437" s="5">
        <f t="shared" ref="AU437:AU500" si="542">_xlfn.POISSON.DIST(3,K437,FALSE) * _xlfn.POISSON.DIST(5,L437,FALSE)</f>
        <v>1.9590584237599768E-3</v>
      </c>
      <c r="AV437" s="5">
        <f t="shared" ref="AV437:AV500" si="543">_xlfn.POISSON.DIST(4,K437,FALSE) * _xlfn.POISSON.DIST(5,L437,FALSE)</f>
        <v>1.6028427758316081E-3</v>
      </c>
      <c r="AW437" s="5">
        <f t="shared" ref="AW437:AW500" si="544">_xlfn.POISSON.DIST(6,K437,FALSE) * _xlfn.POISSON.DIST(6,L437,FALSE)</f>
        <v>1.2560727663562992E-4</v>
      </c>
      <c r="AX437" s="5">
        <f t="shared" ref="AX437:AX500" si="545">_xlfn.POISSON.DIST(6,K437,FALSE) * _xlfn.POISSON.DIST(0,L437,FALSE)</f>
        <v>1.7330510034379996E-2</v>
      </c>
      <c r="AY437" s="5">
        <f t="shared" ref="AY437:AY500" si="546">_xlfn.POISSON.DIST(6,K437,FALSE) * _xlfn.POISSON.DIST(1,L437,FALSE)</f>
        <v>2.2824468303781469E-2</v>
      </c>
      <c r="AZ437" s="5">
        <f t="shared" ref="AZ437:AZ500" si="547">_xlfn.POISSON.DIST(6,K437,FALSE) * _xlfn.POISSON.DIST(2,L437,FALSE)</f>
        <v>1.5030035247573788E-2</v>
      </c>
      <c r="BA437" s="5">
        <f t="shared" ref="BA437:BA500" si="548">_xlfn.POISSON.DIST(6,K437,FALSE) * _xlfn.POISSON.DIST(3,L437,FALSE)</f>
        <v>6.5982394138511379E-3</v>
      </c>
      <c r="BB437" s="5">
        <f t="shared" ref="BB437:BB500" si="549">_xlfn.POISSON.DIST(6,K437,FALSE) * _xlfn.POISSON.DIST(4,L437,FALSE)</f>
        <v>2.1724880869554101E-3</v>
      </c>
      <c r="BC437" s="5">
        <f t="shared" ref="BC437:BC500" si="550">_xlfn.POISSON.DIST(6,K437,FALSE) * _xlfn.POISSON.DIST(5,L437,FALSE)</f>
        <v>5.7223804011179039E-4</v>
      </c>
      <c r="BD437" s="5">
        <f t="shared" ref="BD437:BD500" si="551">_xlfn.POISSON.DIST(0,K437,FALSE) * _xlfn.POISSON.DIST(6,L437,FALSE)</f>
        <v>7.3608188593174217E-5</v>
      </c>
      <c r="BE437" s="5">
        <f t="shared" ref="BE437:BE500" si="552">_xlfn.POISSON.DIST(1,K437,FALSE) * _xlfn.POISSON.DIST(6,L437,FALSE)</f>
        <v>2.408960384186583E-4</v>
      </c>
      <c r="BF437" s="5">
        <f t="shared" ref="BF437:BF500" si="553">_xlfn.POISSON.DIST(2,K437,FALSE) * _xlfn.POISSON.DIST(6,L437,FALSE)</f>
        <v>3.9418781004471685E-4</v>
      </c>
      <c r="BG437" s="5">
        <f t="shared" ref="BG437:BG500" si="554">_xlfn.POISSON.DIST(3,K437,FALSE) * _xlfn.POISSON.DIST(6,L437,FALSE)</f>
        <v>4.30016839374238E-4</v>
      </c>
      <c r="BH437" s="5">
        <f t="shared" ref="BH437:BH500" si="555">_xlfn.POISSON.DIST(4,K437,FALSE) * _xlfn.POISSON.DIST(6,L437,FALSE)</f>
        <v>3.518268654561499E-4</v>
      </c>
      <c r="BI437" s="5">
        <f t="shared" ref="BI437:BI500" si="556">_xlfn.POISSON.DIST(5,K437,FALSE) * _xlfn.POISSON.DIST(6,L437,FALSE)</f>
        <v>2.302833413441724E-4</v>
      </c>
      <c r="BJ437" s="8">
        <f t="shared" ref="BJ437:BJ500" si="557">SUM(N437,Q437,T437,W437,X437,Y437,AD437,AE437,AF437,AG437,AM437,AN437,AO437,AP437,AQ437,AX437,AY437,AZ437,BA437,BB437,BC437)</f>
        <v>0.70301717697988653</v>
      </c>
      <c r="BK437" s="8">
        <f t="shared" ref="BK437:BK500" si="558">SUM(M437,P437,S437,V437,AC437,AL437,AY437)</f>
        <v>0.15364586005481409</v>
      </c>
      <c r="BL437" s="8">
        <f t="shared" ref="BL437:BL500" si="559">SUM(O437,R437,U437,AA437,AB437,AH437,AI437,AJ437,AK437,AR437,AS437,AT437,AU437,AV437,BD437,BE437,BF437,BG437,BH437,BI437)</f>
        <v>0.11257654144377953</v>
      </c>
      <c r="BM437" s="8">
        <f t="shared" ref="BM437:BM500" si="560">SUM(S437:BI437)</f>
        <v>0.78666912421163027</v>
      </c>
      <c r="BN437" s="8">
        <f t="shared" ref="BN437:BN500" si="561">SUM(M437:R437)</f>
        <v>0.16373828364305187</v>
      </c>
    </row>
    <row r="438" spans="1:66" x14ac:dyDescent="0.25">
      <c r="A438" t="s">
        <v>16</v>
      </c>
      <c r="B438" t="s">
        <v>18</v>
      </c>
      <c r="C438" t="s">
        <v>434</v>
      </c>
      <c r="D438" t="s">
        <v>502</v>
      </c>
      <c r="E438">
        <f>VLOOKUP(A438,home!$A$2:$E$405,3,FALSE)</f>
        <v>1.8472</v>
      </c>
      <c r="F438">
        <f>VLOOKUP(B438,home!$B$2:$E$405,3,FALSE)</f>
        <v>0.94740000000000002</v>
      </c>
      <c r="G438">
        <f>VLOOKUP(C438,away!$B$2:$E$405,4,FALSE)</f>
        <v>0.94740000000000002</v>
      </c>
      <c r="H438">
        <f>VLOOKUP(A438,away!$A$2:$E$405,3,FALSE)</f>
        <v>1.3056000000000001</v>
      </c>
      <c r="I438">
        <f>VLOOKUP(C438,away!$B$2:$E$405,3,FALSE)</f>
        <v>0.95740000000000003</v>
      </c>
      <c r="J438">
        <f>VLOOKUP(B438,home!$B$2:$E$405,4,FALSE)</f>
        <v>0.95740000000000003</v>
      </c>
      <c r="K438" s="3">
        <f t="shared" si="506"/>
        <v>1.657985319072</v>
      </c>
      <c r="L438" s="3">
        <f t="shared" si="507"/>
        <v>1.1967322306560002</v>
      </c>
      <c r="M438" s="5">
        <f t="shared" si="508"/>
        <v>5.7572080074285624E-2</v>
      </c>
      <c r="N438" s="5">
        <f t="shared" si="509"/>
        <v>9.5453663551603174E-2</v>
      </c>
      <c r="O438" s="5">
        <f t="shared" si="510"/>
        <v>6.8898363810805691E-2</v>
      </c>
      <c r="P438" s="5">
        <f t="shared" si="511"/>
        <v>0.1142324757063974</v>
      </c>
      <c r="Q438" s="5">
        <f t="shared" si="512"/>
        <v>7.9130386410098091E-2</v>
      </c>
      <c r="R438" s="5">
        <f t="shared" si="513"/>
        <v>4.1226446305927082E-2</v>
      </c>
      <c r="S438" s="5">
        <f t="shared" si="514"/>
        <v>5.6664004883857769E-2</v>
      </c>
      <c r="T438" s="5">
        <f t="shared" si="515"/>
        <v>9.4697883841227917E-2</v>
      </c>
      <c r="U438" s="5">
        <f t="shared" si="516"/>
        <v>6.8352842732737187E-2</v>
      </c>
      <c r="V438" s="5">
        <f t="shared" si="517"/>
        <v>1.2492300575345399E-2</v>
      </c>
      <c r="W438" s="5">
        <f t="shared" si="518"/>
        <v>4.3732339653479051E-2</v>
      </c>
      <c r="X438" s="5">
        <f t="shared" si="519"/>
        <v>5.2335900385313827E-2</v>
      </c>
      <c r="Y438" s="5">
        <f t="shared" si="520"/>
        <v>3.1316029405753433E-2</v>
      </c>
      <c r="Z438" s="5">
        <f t="shared" si="521"/>
        <v>1.6445672349903979E-2</v>
      </c>
      <c r="AA438" s="5">
        <f t="shared" si="522"/>
        <v>2.7266683318409111E-2</v>
      </c>
      <c r="AB438" s="5">
        <f t="shared" si="523"/>
        <v>2.2603880320853864E-2</v>
      </c>
      <c r="AC438" s="5">
        <f t="shared" si="524"/>
        <v>1.549173683829098E-3</v>
      </c>
      <c r="AD438" s="5">
        <f t="shared" si="525"/>
        <v>1.8126894278534637E-2</v>
      </c>
      <c r="AE438" s="5">
        <f t="shared" si="526"/>
        <v>2.1693038624816238E-2</v>
      </c>
      <c r="AF438" s="5">
        <f t="shared" si="527"/>
        <v>1.298037925159156E-2</v>
      </c>
      <c r="AG438" s="5">
        <f t="shared" si="528"/>
        <v>5.1780127388393431E-3</v>
      </c>
      <c r="AH438" s="5">
        <f t="shared" si="529"/>
        <v>4.9202665389845726E-3</v>
      </c>
      <c r="AI438" s="5">
        <f t="shared" si="530"/>
        <v>8.1577296875576209E-3</v>
      </c>
      <c r="AJ438" s="5">
        <f t="shared" si="531"/>
        <v>6.7626980294641778E-3</v>
      </c>
      <c r="AK438" s="5">
        <f t="shared" si="532"/>
        <v>3.7374846833895833E-3</v>
      </c>
      <c r="AL438" s="5">
        <f t="shared" si="533"/>
        <v>1.2295261520838376E-4</v>
      </c>
      <c r="AM438" s="5">
        <f t="shared" si="534"/>
        <v>6.0108249188361284E-3</v>
      </c>
      <c r="AN438" s="5">
        <f t="shared" si="535"/>
        <v>7.1933479132014295E-3</v>
      </c>
      <c r="AO438" s="5">
        <f t="shared" si="536"/>
        <v>4.3042556470251174E-3</v>
      </c>
      <c r="AP438" s="5">
        <f t="shared" si="537"/>
        <v>1.7170138205926846E-3</v>
      </c>
      <c r="AQ438" s="5">
        <f t="shared" si="538"/>
        <v>5.1370144489626618E-4</v>
      </c>
      <c r="AR438" s="5">
        <f t="shared" si="539"/>
        <v>1.1776483101242168E-3</v>
      </c>
      <c r="AS438" s="5">
        <f t="shared" si="540"/>
        <v>1.9525236092159009E-3</v>
      </c>
      <c r="AT438" s="5">
        <f t="shared" si="541"/>
        <v>1.6186277396107198E-3</v>
      </c>
      <c r="AU438" s="5">
        <f t="shared" si="542"/>
        <v>8.9455367643908983E-4</v>
      </c>
      <c r="AV438" s="5">
        <f t="shared" si="543"/>
        <v>3.7078921566447375E-4</v>
      </c>
      <c r="AW438" s="5">
        <f t="shared" si="544"/>
        <v>6.7766169584029585E-6</v>
      </c>
      <c r="AX438" s="5">
        <f t="shared" si="545"/>
        <v>1.6609765784904073E-3</v>
      </c>
      <c r="AY438" s="5">
        <f t="shared" si="546"/>
        <v>1.9877442058441959E-3</v>
      </c>
      <c r="AZ438" s="5">
        <f t="shared" si="547"/>
        <v>1.1893987787167325E-3</v>
      </c>
      <c r="BA438" s="5">
        <f t="shared" si="548"/>
        <v>4.7446395119773256E-4</v>
      </c>
      <c r="BB438" s="5">
        <f t="shared" si="549"/>
        <v>1.4195157567068053E-4</v>
      </c>
      <c r="BC438" s="5">
        <f t="shared" si="550"/>
        <v>3.3975605159501489E-5</v>
      </c>
      <c r="BD438" s="5">
        <f t="shared" si="551"/>
        <v>2.3488828151720396E-4</v>
      </c>
      <c r="BE438" s="5">
        <f t="shared" si="552"/>
        <v>3.8944132237757513E-4</v>
      </c>
      <c r="BF438" s="5">
        <f t="shared" si="553"/>
        <v>3.2284399757100287E-4</v>
      </c>
      <c r="BG438" s="5">
        <f t="shared" si="554"/>
        <v>1.7842353610774642E-4</v>
      </c>
      <c r="BH438" s="5">
        <f t="shared" si="555"/>
        <v>7.395590086088912E-5</v>
      </c>
      <c r="BI438" s="5">
        <f t="shared" si="556"/>
        <v>2.4523559577219673E-5</v>
      </c>
      <c r="BJ438" s="8">
        <f t="shared" si="557"/>
        <v>0.47987218258088821</v>
      </c>
      <c r="BK438" s="8">
        <f t="shared" si="558"/>
        <v>0.24462073174476787</v>
      </c>
      <c r="BL438" s="8">
        <f t="shared" si="559"/>
        <v>0.25916461457719497</v>
      </c>
      <c r="BM438" s="8">
        <f t="shared" si="560"/>
        <v>0.54160881780475223</v>
      </c>
      <c r="BN438" s="8">
        <f t="shared" si="561"/>
        <v>0.45651341585911709</v>
      </c>
    </row>
    <row r="439" spans="1:66" x14ac:dyDescent="0.25">
      <c r="A439" t="s">
        <v>16</v>
      </c>
      <c r="B439" t="s">
        <v>212</v>
      </c>
      <c r="C439" t="s">
        <v>215</v>
      </c>
      <c r="D439" t="s">
        <v>502</v>
      </c>
      <c r="E439">
        <f>VLOOKUP(A439,home!$A$2:$E$405,3,FALSE)</f>
        <v>1.8472</v>
      </c>
      <c r="F439">
        <f>VLOOKUP(B439,home!$B$2:$E$405,3,FALSE)</f>
        <v>1.2632000000000001</v>
      </c>
      <c r="G439">
        <f>VLOOKUP(C439,away!$B$2:$E$405,4,FALSE)</f>
        <v>0.67669999999999997</v>
      </c>
      <c r="H439">
        <f>VLOOKUP(A439,away!$A$2:$E$405,3,FALSE)</f>
        <v>1.3056000000000001</v>
      </c>
      <c r="I439">
        <f>VLOOKUP(C439,away!$B$2:$E$405,3,FALSE)</f>
        <v>1.1489</v>
      </c>
      <c r="J439">
        <f>VLOOKUP(B439,home!$B$2:$E$405,4,FALSE)</f>
        <v>1.2766</v>
      </c>
      <c r="K439" s="3">
        <f t="shared" si="506"/>
        <v>1.579000303168</v>
      </c>
      <c r="L439" s="3">
        <f t="shared" si="507"/>
        <v>1.9149049021440001</v>
      </c>
      <c r="M439" s="5">
        <f t="shared" si="508"/>
        <v>3.0381992279468906E-2</v>
      </c>
      <c r="N439" s="5">
        <f t="shared" si="509"/>
        <v>4.7973175020129238E-2</v>
      </c>
      <c r="O439" s="5">
        <f t="shared" si="510"/>
        <v>5.8178625952856167E-2</v>
      </c>
      <c r="P439" s="5">
        <f t="shared" si="511"/>
        <v>9.186406801745757E-2</v>
      </c>
      <c r="Q439" s="5">
        <f t="shared" si="512"/>
        <v>3.7874828950357799E-2</v>
      </c>
      <c r="R439" s="5">
        <f t="shared" si="513"/>
        <v>5.5703268018563221E-2</v>
      </c>
      <c r="S439" s="5">
        <f t="shared" si="514"/>
        <v>6.9440862494218811E-2</v>
      </c>
      <c r="T439" s="5">
        <f t="shared" si="515"/>
        <v>7.2526695624905629E-2</v>
      </c>
      <c r="U439" s="5">
        <f t="shared" si="516"/>
        <v>8.7955477088759684E-2</v>
      </c>
      <c r="V439" s="5">
        <f t="shared" si="517"/>
        <v>2.3329316833769567E-2</v>
      </c>
      <c r="W439" s="5">
        <f t="shared" si="518"/>
        <v>1.9934788798350374E-2</v>
      </c>
      <c r="X439" s="5">
        <f t="shared" si="519"/>
        <v>3.8173224793166434E-2</v>
      </c>
      <c r="Y439" s="5">
        <f t="shared" si="520"/>
        <v>3.6549047643539653E-2</v>
      </c>
      <c r="Z439" s="5">
        <f t="shared" si="521"/>
        <v>3.5555486998062609E-2</v>
      </c>
      <c r="AA439" s="5">
        <f t="shared" si="522"/>
        <v>5.6142124749226745E-2</v>
      </c>
      <c r="AB439" s="5">
        <f t="shared" si="523"/>
        <v>4.4324215999762349E-2</v>
      </c>
      <c r="AC439" s="5">
        <f t="shared" si="524"/>
        <v>4.4087092954287468E-3</v>
      </c>
      <c r="AD439" s="5">
        <f t="shared" si="525"/>
        <v>7.8692593890463212E-3</v>
      </c>
      <c r="AE439" s="5">
        <f t="shared" si="526"/>
        <v>1.50688833803275E-2</v>
      </c>
      <c r="AF439" s="5">
        <f t="shared" si="527"/>
        <v>1.4427739327412693E-2</v>
      </c>
      <c r="AG439" s="5">
        <f t="shared" si="528"/>
        <v>9.2092495883061148E-3</v>
      </c>
      <c r="AH439" s="5">
        <f t="shared" si="529"/>
        <v>1.7021344087676828E-2</v>
      </c>
      <c r="AI439" s="5">
        <f t="shared" si="530"/>
        <v>2.6876707474768557E-2</v>
      </c>
      <c r="AJ439" s="5">
        <f t="shared" si="531"/>
        <v>2.1219164625408602E-2</v>
      </c>
      <c r="AK439" s="5">
        <f t="shared" si="532"/>
        <v>1.1168355792163966E-2</v>
      </c>
      <c r="AL439" s="5">
        <f t="shared" si="533"/>
        <v>5.3321318346611507E-4</v>
      </c>
      <c r="AM439" s="5">
        <f t="shared" si="534"/>
        <v>2.4851125922023547E-3</v>
      </c>
      <c r="AN439" s="5">
        <f t="shared" si="535"/>
        <v>4.7587542851880724E-3</v>
      </c>
      <c r="AO439" s="5">
        <f t="shared" si="536"/>
        <v>4.5562809544027038E-3</v>
      </c>
      <c r="AP439" s="5">
        <f t="shared" si="537"/>
        <v>2.9082815783770272E-3</v>
      </c>
      <c r="AQ439" s="5">
        <f t="shared" si="538"/>
        <v>1.3922706628123143E-3</v>
      </c>
      <c r="AR439" s="5">
        <f t="shared" si="539"/>
        <v>6.5188510469144272E-3</v>
      </c>
      <c r="AS439" s="5">
        <f t="shared" si="540"/>
        <v>1.0293267779384916E-2</v>
      </c>
      <c r="AT439" s="5">
        <f t="shared" si="541"/>
        <v>8.126536472119094E-3</v>
      </c>
      <c r="AU439" s="5">
        <f t="shared" si="542"/>
        <v>4.2772678510606208E-3</v>
      </c>
      <c r="AV439" s="5">
        <f t="shared" si="543"/>
        <v>1.6884518083888646E-3</v>
      </c>
      <c r="AW439" s="5">
        <f t="shared" si="544"/>
        <v>4.4784507457908963E-5</v>
      </c>
      <c r="AX439" s="5">
        <f t="shared" si="545"/>
        <v>6.5399892274902198E-4</v>
      </c>
      <c r="AY439" s="5">
        <f t="shared" si="546"/>
        <v>1.2523457431689972E-3</v>
      </c>
      <c r="AZ439" s="5">
        <f t="shared" si="547"/>
        <v>1.1990615013867422E-3</v>
      </c>
      <c r="BA439" s="5">
        <f t="shared" si="548"/>
        <v>7.653629156592058E-4</v>
      </c>
      <c r="BB439" s="5">
        <f t="shared" si="549"/>
        <v>3.6639929977875932E-4</v>
      </c>
      <c r="BC439" s="5">
        <f t="shared" si="550"/>
        <v>1.4032396305769501E-4</v>
      </c>
      <c r="BD439" s="5">
        <f t="shared" si="551"/>
        <v>2.0804966376804981E-3</v>
      </c>
      <c r="BE439" s="5">
        <f t="shared" si="552"/>
        <v>3.2851048216375111E-3</v>
      </c>
      <c r="BF439" s="5">
        <f t="shared" si="553"/>
        <v>2.5935907546521444E-3</v>
      </c>
      <c r="BG439" s="5">
        <f t="shared" si="554"/>
        <v>1.3650935292964864E-3</v>
      </c>
      <c r="BH439" s="5">
        <f t="shared" si="555"/>
        <v>5.3887077415295669E-4</v>
      </c>
      <c r="BI439" s="5">
        <f t="shared" si="556"/>
        <v>1.7017542315117868E-4</v>
      </c>
      <c r="BJ439" s="8">
        <f t="shared" si="557"/>
        <v>0.32008508493432469</v>
      </c>
      <c r="BK439" s="8">
        <f t="shared" si="558"/>
        <v>0.22121050784697871</v>
      </c>
      <c r="BL439" s="8">
        <f t="shared" si="559"/>
        <v>0.41952699068762483</v>
      </c>
      <c r="BM439" s="8">
        <f t="shared" si="560"/>
        <v>0.67319455099244707</v>
      </c>
      <c r="BN439" s="8">
        <f t="shared" si="561"/>
        <v>0.3219759582388329</v>
      </c>
    </row>
    <row r="440" spans="1:66" x14ac:dyDescent="0.25">
      <c r="A440" t="s">
        <v>56</v>
      </c>
      <c r="B440" t="s">
        <v>64</v>
      </c>
      <c r="C440" t="s">
        <v>73</v>
      </c>
      <c r="D440" t="s">
        <v>502</v>
      </c>
      <c r="E440">
        <f>VLOOKUP(A440,home!$A$2:$E$405,3,FALSE)</f>
        <v>1.5570999999999999</v>
      </c>
      <c r="F440">
        <f>VLOOKUP(B440,home!$B$2:$E$405,3,FALSE)</f>
        <v>0.64219999999999999</v>
      </c>
      <c r="G440">
        <f>VLOOKUP(C440,away!$B$2:$E$405,4,FALSE)</f>
        <v>1.4450000000000001</v>
      </c>
      <c r="H440">
        <f>VLOOKUP(A440,away!$A$2:$E$405,3,FALSE)</f>
        <v>1.4857</v>
      </c>
      <c r="I440">
        <f>VLOOKUP(C440,away!$B$2:$E$405,3,FALSE)</f>
        <v>0.50480000000000003</v>
      </c>
      <c r="J440">
        <f>VLOOKUP(B440,home!$B$2:$E$405,4,FALSE)</f>
        <v>0.50480000000000003</v>
      </c>
      <c r="K440" s="3">
        <f t="shared" si="506"/>
        <v>1.4449561008999998</v>
      </c>
      <c r="L440" s="3">
        <f t="shared" si="507"/>
        <v>0.37859059052800004</v>
      </c>
      <c r="M440" s="5">
        <f t="shared" si="508"/>
        <v>0.16145211345081664</v>
      </c>
      <c r="N440" s="5">
        <f t="shared" si="509"/>
        <v>0.23329121633395644</v>
      </c>
      <c r="O440" s="5">
        <f t="shared" si="510"/>
        <v>6.1124250973338318E-2</v>
      </c>
      <c r="P440" s="5">
        <f t="shared" si="511"/>
        <v>8.8321859356867954E-2</v>
      </c>
      <c r="Q440" s="5">
        <f t="shared" si="512"/>
        <v>0.16854778316406605</v>
      </c>
      <c r="R440" s="5">
        <f t="shared" si="513"/>
        <v>1.1570533135788917E-2</v>
      </c>
      <c r="S440" s="5">
        <f t="shared" si="514"/>
        <v>1.2079047269069536E-2</v>
      </c>
      <c r="T440" s="5">
        <f t="shared" si="515"/>
        <v>6.3810604760269049E-2</v>
      </c>
      <c r="U440" s="5">
        <f t="shared" si="516"/>
        <v>1.6718912445223805E-2</v>
      </c>
      <c r="V440" s="5">
        <f t="shared" si="517"/>
        <v>7.3420043962358597E-4</v>
      </c>
      <c r="W440" s="5">
        <f t="shared" si="518"/>
        <v>8.1181382525362486E-2</v>
      </c>
      <c r="X440" s="5">
        <f t="shared" si="519"/>
        <v>3.0734507550156442E-2</v>
      </c>
      <c r="Y440" s="5">
        <f t="shared" si="520"/>
        <v>5.8178976815005017E-3</v>
      </c>
      <c r="Z440" s="5">
        <f t="shared" si="521"/>
        <v>1.4601649908673733E-3</v>
      </c>
      <c r="AA440" s="5">
        <f t="shared" si="522"/>
        <v>2.1098743118744038E-3</v>
      </c>
      <c r="AB440" s="5">
        <f t="shared" si="523"/>
        <v>1.5243378795375545E-3</v>
      </c>
      <c r="AC440" s="5">
        <f t="shared" si="524"/>
        <v>2.5102624310001324E-5</v>
      </c>
      <c r="AD440" s="5">
        <f t="shared" si="525"/>
        <v>2.9325883489879797E-2</v>
      </c>
      <c r="AE440" s="5">
        <f t="shared" si="526"/>
        <v>1.1102503548188916E-2</v>
      </c>
      <c r="AF440" s="5">
        <f t="shared" si="527"/>
        <v>2.1016516873240288E-3</v>
      </c>
      <c r="AG440" s="5">
        <f t="shared" si="528"/>
        <v>2.6522185112939071E-4</v>
      </c>
      <c r="AH440" s="5">
        <f t="shared" si="529"/>
        <v>1.3820118154019763E-4</v>
      </c>
      <c r="AI440" s="5">
        <f t="shared" si="530"/>
        <v>1.9969464041809699E-4</v>
      </c>
      <c r="AJ440" s="5">
        <f t="shared" si="531"/>
        <v>1.442749944945805E-4</v>
      </c>
      <c r="AK440" s="5">
        <f t="shared" si="532"/>
        <v>6.9490344500752646E-5</v>
      </c>
      <c r="AL440" s="5">
        <f t="shared" si="533"/>
        <v>5.4929239547468311E-7</v>
      </c>
      <c r="AM440" s="5">
        <f t="shared" si="534"/>
        <v>8.4749228525968796E-3</v>
      </c>
      <c r="AN440" s="5">
        <f t="shared" si="535"/>
        <v>3.2085260474438949E-3</v>
      </c>
      <c r="AO440" s="5">
        <f t="shared" si="536"/>
        <v>6.0735888551312703E-4</v>
      </c>
      <c r="AP440" s="5">
        <f t="shared" si="537"/>
        <v>7.6646786376280944E-5</v>
      </c>
      <c r="AQ440" s="5">
        <f t="shared" si="538"/>
        <v>7.2544380290674147E-6</v>
      </c>
      <c r="AR440" s="5">
        <f t="shared" si="539"/>
        <v>1.046433338619416E-5</v>
      </c>
      <c r="AS440" s="5">
        <f t="shared" si="540"/>
        <v>1.5120502368232806E-5</v>
      </c>
      <c r="AT440" s="5">
        <f t="shared" si="541"/>
        <v>1.0924231072825446E-5</v>
      </c>
      <c r="AU440" s="5">
        <f t="shared" si="542"/>
        <v>5.2616781121068254E-6</v>
      </c>
      <c r="AV440" s="5">
        <f t="shared" si="543"/>
        <v>1.9007234722651879E-6</v>
      </c>
      <c r="AW440" s="5">
        <f t="shared" si="544"/>
        <v>8.346906615559385E-9</v>
      </c>
      <c r="AX440" s="5">
        <f t="shared" si="545"/>
        <v>2.0409819134194454E-3</v>
      </c>
      <c r="AY440" s="5">
        <f t="shared" si="546"/>
        <v>7.7269654785843518E-4</v>
      </c>
      <c r="AZ440" s="5">
        <f t="shared" si="547"/>
        <v>1.4626782117633602E-4</v>
      </c>
      <c r="BA440" s="5">
        <f t="shared" si="548"/>
        <v>1.845854026479766E-5</v>
      </c>
      <c r="BB440" s="5">
        <f t="shared" si="549"/>
        <v>1.7470574147836527E-6</v>
      </c>
      <c r="BC440" s="5">
        <f t="shared" si="550"/>
        <v>1.3228389966985295E-7</v>
      </c>
      <c r="BD440" s="5">
        <f t="shared" si="551"/>
        <v>6.602830260268519E-7</v>
      </c>
      <c r="BE440" s="5">
        <f t="shared" si="552"/>
        <v>9.5407998677821293E-7</v>
      </c>
      <c r="BF440" s="5">
        <f t="shared" si="553"/>
        <v>6.8930184882088519E-7</v>
      </c>
      <c r="BG440" s="5">
        <f t="shared" si="554"/>
        <v>3.3200363727179574E-7</v>
      </c>
      <c r="BH440" s="5">
        <f t="shared" si="555"/>
        <v>1.1993267029921798E-7</v>
      </c>
      <c r="BI440" s="5">
        <f t="shared" si="556"/>
        <v>3.4659488729216649E-8</v>
      </c>
      <c r="BJ440" s="8">
        <f t="shared" si="557"/>
        <v>0.64153364576582572</v>
      </c>
      <c r="BK440" s="8">
        <f t="shared" si="558"/>
        <v>0.26338556898094162</v>
      </c>
      <c r="BL440" s="8">
        <f t="shared" si="559"/>
        <v>9.3646031635786178E-2</v>
      </c>
      <c r="BM440" s="8">
        <f t="shared" si="560"/>
        <v>0.27494496675763475</v>
      </c>
      <c r="BN440" s="8">
        <f t="shared" si="561"/>
        <v>0.72430775641483436</v>
      </c>
    </row>
    <row r="441" spans="1:66" x14ac:dyDescent="0.25">
      <c r="A441" t="s">
        <v>67</v>
      </c>
      <c r="B441" t="s">
        <v>97</v>
      </c>
      <c r="C441" t="s">
        <v>74</v>
      </c>
      <c r="D441" t="s">
        <v>502</v>
      </c>
      <c r="E441">
        <f>VLOOKUP(A441,home!$A$2:$E$405,3,FALSE)</f>
        <v>1.5417000000000001</v>
      </c>
      <c r="F441">
        <f>VLOOKUP(B441,home!$B$2:$E$405,3,FALSE)</f>
        <v>0.90810000000000002</v>
      </c>
      <c r="G441">
        <f>VLOOKUP(C441,away!$B$2:$E$405,4,FALSE)</f>
        <v>0.51890000000000003</v>
      </c>
      <c r="H441">
        <f>VLOOKUP(A441,away!$A$2:$E$405,3,FALSE)</f>
        <v>1.2666999999999999</v>
      </c>
      <c r="I441">
        <f>VLOOKUP(C441,away!$B$2:$E$405,3,FALSE)</f>
        <v>0.94730000000000003</v>
      </c>
      <c r="J441">
        <f>VLOOKUP(B441,home!$B$2:$E$405,4,FALSE)</f>
        <v>0.78949999999999998</v>
      </c>
      <c r="K441" s="3">
        <f t="shared" si="506"/>
        <v>0.72646922085300003</v>
      </c>
      <c r="L441" s="3">
        <f t="shared" si="507"/>
        <v>0.94735650644499991</v>
      </c>
      <c r="M441" s="5">
        <f t="shared" si="508"/>
        <v>0.18752825955570609</v>
      </c>
      <c r="N441" s="5">
        <f t="shared" si="509"/>
        <v>0.13623350860735298</v>
      </c>
      <c r="O441" s="5">
        <f t="shared" si="510"/>
        <v>0.1776561168324049</v>
      </c>
      <c r="P441" s="5">
        <f t="shared" si="511"/>
        <v>0.12906170077500673</v>
      </c>
      <c r="Q441" s="5">
        <f t="shared" si="512"/>
        <v>4.9484725426027082E-2</v>
      </c>
      <c r="R441" s="5">
        <f t="shared" si="513"/>
        <v>8.4151839095465919E-2</v>
      </c>
      <c r="S441" s="5">
        <f t="shared" si="514"/>
        <v>2.2205883324466835E-2</v>
      </c>
      <c r="T441" s="5">
        <f t="shared" si="515"/>
        <v>4.6879676601991077E-2</v>
      </c>
      <c r="U441" s="5">
        <f t="shared" si="516"/>
        <v>6.1133720981030155E-2</v>
      </c>
      <c r="V441" s="5">
        <f t="shared" si="517"/>
        <v>1.6980724077753162E-3</v>
      </c>
      <c r="W441" s="5">
        <f t="shared" si="518"/>
        <v>1.1983043308123513E-2</v>
      </c>
      <c r="X441" s="5">
        <f t="shared" si="519"/>
        <v>1.1352214044963026E-2</v>
      </c>
      <c r="Y441" s="5">
        <f t="shared" si="520"/>
        <v>5.377296919026016E-3</v>
      </c>
      <c r="Z441" s="5">
        <f t="shared" si="521"/>
        <v>2.6573930765467452E-2</v>
      </c>
      <c r="AA441" s="5">
        <f t="shared" si="522"/>
        <v>1.9305142778190707E-2</v>
      </c>
      <c r="AB441" s="5">
        <f t="shared" si="523"/>
        <v>7.0122960162640607E-3</v>
      </c>
      <c r="AC441" s="5">
        <f t="shared" si="524"/>
        <v>7.3041029091368658E-5</v>
      </c>
      <c r="AD441" s="5">
        <f t="shared" si="525"/>
        <v>2.1763280338750607E-3</v>
      </c>
      <c r="AE441" s="5">
        <f t="shared" si="526"/>
        <v>2.0617585230501929E-3</v>
      </c>
      <c r="AF441" s="5">
        <f t="shared" si="527"/>
        <v>9.7661017576501663E-4</v>
      </c>
      <c r="AG441" s="5">
        <f t="shared" si="528"/>
        <v>3.0839933475712783E-4</v>
      </c>
      <c r="AH441" s="5">
        <f t="shared" si="529"/>
        <v>6.2937465531211359E-3</v>
      </c>
      <c r="AI441" s="5">
        <f t="shared" si="530"/>
        <v>4.5722131546921656E-3</v>
      </c>
      <c r="AJ441" s="5">
        <f t="shared" si="531"/>
        <v>1.6607860640315273E-3</v>
      </c>
      <c r="AK441" s="5">
        <f t="shared" si="532"/>
        <v>4.0216998598016813E-4</v>
      </c>
      <c r="AL441" s="5">
        <f t="shared" si="533"/>
        <v>2.0107474922921721E-6</v>
      </c>
      <c r="AM441" s="5">
        <f t="shared" si="534"/>
        <v>3.1620706621795141E-4</v>
      </c>
      <c r="AN441" s="5">
        <f t="shared" si="535"/>
        <v>2.9956082156546121E-4</v>
      </c>
      <c r="AO441" s="5">
        <f t="shared" si="536"/>
        <v>1.4189544669302465E-4</v>
      </c>
      <c r="AP441" s="5">
        <f t="shared" si="537"/>
        <v>4.4808524886518854E-5</v>
      </c>
      <c r="AQ441" s="5">
        <f t="shared" si="538"/>
        <v>1.0612411898861582E-5</v>
      </c>
      <c r="AR441" s="5">
        <f t="shared" si="539"/>
        <v>1.1924843494030204E-3</v>
      </c>
      <c r="AS441" s="5">
        <f t="shared" si="540"/>
        <v>8.6630317619020882E-4</v>
      </c>
      <c r="AT441" s="5">
        <f t="shared" si="541"/>
        <v>3.1467129671469002E-4</v>
      </c>
      <c r="AU441" s="5">
        <f t="shared" si="542"/>
        <v>7.6199670583041359E-5</v>
      </c>
      <c r="AV441" s="5">
        <f t="shared" si="543"/>
        <v>1.3839178829429329E-5</v>
      </c>
      <c r="AW441" s="5">
        <f t="shared" si="544"/>
        <v>3.8440205077348846E-8</v>
      </c>
      <c r="AX441" s="5">
        <f t="shared" si="545"/>
        <v>3.8285783503928007E-5</v>
      </c>
      <c r="AY441" s="5">
        <f t="shared" si="546"/>
        <v>3.627028610679085E-5</v>
      </c>
      <c r="AZ441" s="5">
        <f t="shared" si="547"/>
        <v>1.7180445766944995E-5</v>
      </c>
      <c r="BA441" s="5">
        <f t="shared" si="548"/>
        <v>5.4253356936469334E-6</v>
      </c>
      <c r="BB441" s="5">
        <f t="shared" si="549"/>
        <v>1.2849317672561795E-6</v>
      </c>
      <c r="BC441" s="5">
        <f t="shared" si="550"/>
        <v>2.4345769400960285E-7</v>
      </c>
      <c r="BD441" s="5">
        <f t="shared" si="551"/>
        <v>1.8828463454013058E-4</v>
      </c>
      <c r="BE441" s="5">
        <f t="shared" si="552"/>
        <v>1.3678299175296052E-4</v>
      </c>
      <c r="BF441" s="5">
        <f t="shared" si="553"/>
        <v>4.9684316722357773E-5</v>
      </c>
      <c r="BG441" s="5">
        <f t="shared" si="554"/>
        <v>1.2031375619301646E-5</v>
      </c>
      <c r="BH441" s="5">
        <f t="shared" si="555"/>
        <v>2.1851060179859609E-6</v>
      </c>
      <c r="BI441" s="5">
        <f t="shared" si="556"/>
        <v>3.174824532734926E-7</v>
      </c>
      <c r="BJ441" s="8">
        <f t="shared" si="557"/>
        <v>0.26774533548672547</v>
      </c>
      <c r="BK441" s="8">
        <f t="shared" si="558"/>
        <v>0.34060523812564547</v>
      </c>
      <c r="BL441" s="8">
        <f t="shared" si="559"/>
        <v>0.36504081504000707</v>
      </c>
      <c r="BM441" s="8">
        <f t="shared" si="560"/>
        <v>0.23581293727998015</v>
      </c>
      <c r="BN441" s="8">
        <f t="shared" si="561"/>
        <v>0.76411615029196378</v>
      </c>
    </row>
    <row r="442" spans="1:66" x14ac:dyDescent="0.25">
      <c r="A442" t="s">
        <v>130</v>
      </c>
      <c r="B442" t="s">
        <v>105</v>
      </c>
      <c r="C442" t="s">
        <v>418</v>
      </c>
      <c r="D442" t="s">
        <v>502</v>
      </c>
      <c r="E442">
        <f>VLOOKUP(A442,home!$A$2:$E$405,3,FALSE)</f>
        <v>1.631</v>
      </c>
      <c r="F442">
        <f>VLOOKUP(B442,home!$B$2:$E$405,3,FALSE)</f>
        <v>0.96350000000000002</v>
      </c>
      <c r="G442">
        <f>VLOOKUP(C442,away!$B$2:$E$405,4,FALSE)</f>
        <v>0.70069999999999999</v>
      </c>
      <c r="H442">
        <f>VLOOKUP(A442,away!$A$2:$E$405,3,FALSE)</f>
        <v>1.2738</v>
      </c>
      <c r="I442">
        <f>VLOOKUP(C442,away!$B$2:$E$405,3,FALSE)</f>
        <v>0.67290000000000005</v>
      </c>
      <c r="J442">
        <f>VLOOKUP(B442,home!$B$2:$E$405,4,FALSE)</f>
        <v>1.1214999999999999</v>
      </c>
      <c r="K442" s="3">
        <f t="shared" si="506"/>
        <v>1.1011279779499998</v>
      </c>
      <c r="L442" s="3">
        <f t="shared" si="507"/>
        <v>0.96128253243000006</v>
      </c>
      <c r="M442" s="5">
        <f t="shared" si="508"/>
        <v>0.12714711076955568</v>
      </c>
      <c r="N442" s="5">
        <f t="shared" si="509"/>
        <v>0.14000524098386552</v>
      </c>
      <c r="O442" s="5">
        <f t="shared" si="510"/>
        <v>0.12222429663171622</v>
      </c>
      <c r="P442" s="5">
        <f t="shared" si="511"/>
        <v>0.13458459260644268</v>
      </c>
      <c r="Q442" s="5">
        <f t="shared" si="512"/>
        <v>7.7081843953483151E-2</v>
      </c>
      <c r="R442" s="5">
        <f t="shared" si="513"/>
        <v>5.8746040695305833E-2</v>
      </c>
      <c r="S442" s="5">
        <f t="shared" si="514"/>
        <v>3.5614282655369527E-2</v>
      </c>
      <c r="T442" s="5">
        <f t="shared" si="515"/>
        <v>7.409743015997837E-2</v>
      </c>
      <c r="U442" s="5">
        <f t="shared" si="516"/>
        <v>6.4686909003390525E-2</v>
      </c>
      <c r="V442" s="5">
        <f t="shared" si="517"/>
        <v>4.1886159295963423E-3</v>
      </c>
      <c r="W442" s="5">
        <f t="shared" si="518"/>
        <v>2.8292324989718762E-2</v>
      </c>
      <c r="X442" s="5">
        <f t="shared" si="519"/>
        <v>2.7196917814449426E-2</v>
      </c>
      <c r="Y442" s="5">
        <f t="shared" si="520"/>
        <v>1.3071961015482261E-2</v>
      </c>
      <c r="Z442" s="5">
        <f t="shared" si="521"/>
        <v>1.8823847589939813E-2</v>
      </c>
      <c r="AA442" s="5">
        <f t="shared" si="522"/>
        <v>2.0727465233949409E-2</v>
      </c>
      <c r="AB442" s="5">
        <f t="shared" si="523"/>
        <v>1.1411795940543819E-2</v>
      </c>
      <c r="AC442" s="5">
        <f t="shared" si="524"/>
        <v>2.7710183751800116E-4</v>
      </c>
      <c r="AD442" s="5">
        <f t="shared" si="525"/>
        <v>7.7883676518583139E-3</v>
      </c>
      <c r="AE442" s="5">
        <f t="shared" si="526"/>
        <v>7.4868217798742531E-3</v>
      </c>
      <c r="AF442" s="5">
        <f t="shared" si="527"/>
        <v>3.5984755002048006E-3</v>
      </c>
      <c r="AG442" s="5">
        <f t="shared" si="528"/>
        <v>1.1530505472413942E-3</v>
      </c>
      <c r="AH442" s="5">
        <f t="shared" si="529"/>
        <v>4.5237589703334231E-3</v>
      </c>
      <c r="AI442" s="5">
        <f t="shared" si="530"/>
        <v>4.9812375677364164E-3</v>
      </c>
      <c r="AJ442" s="5">
        <f t="shared" si="531"/>
        <v>2.7424900253250882E-3</v>
      </c>
      <c r="AK442" s="5">
        <f t="shared" si="532"/>
        <v>1.0066108320447523E-3</v>
      </c>
      <c r="AL442" s="5">
        <f t="shared" si="533"/>
        <v>1.173243739071624E-5</v>
      </c>
      <c r="AM442" s="5">
        <f t="shared" si="534"/>
        <v>1.7151979048043871E-3</v>
      </c>
      <c r="AN442" s="5">
        <f t="shared" si="535"/>
        <v>1.6487897855489914E-3</v>
      </c>
      <c r="AO442" s="5">
        <f t="shared" si="536"/>
        <v>7.924764102486254E-4</v>
      </c>
      <c r="AP442" s="5">
        <f t="shared" si="537"/>
        <v>2.5393124351161147E-4</v>
      </c>
      <c r="AQ442" s="5">
        <f t="shared" si="538"/>
        <v>6.1024917206485212E-5</v>
      </c>
      <c r="AR442" s="5">
        <f t="shared" si="539"/>
        <v>8.6972209582100875E-4</v>
      </c>
      <c r="AS442" s="5">
        <f t="shared" si="540"/>
        <v>9.5767533274982353E-4</v>
      </c>
      <c r="AT442" s="5">
        <f t="shared" si="541"/>
        <v>5.2726155134170331E-4</v>
      </c>
      <c r="AU442" s="5">
        <f t="shared" si="542"/>
        <v>1.9352748195988984E-4</v>
      </c>
      <c r="AV442" s="5">
        <f t="shared" si="543"/>
        <v>5.3274631222062119E-5</v>
      </c>
      <c r="AW442" s="5">
        <f t="shared" si="544"/>
        <v>3.4496464959920108E-7</v>
      </c>
      <c r="AX442" s="5">
        <f t="shared" si="545"/>
        <v>3.1477540011688873E-4</v>
      </c>
      <c r="AY442" s="5">
        <f t="shared" si="546"/>
        <v>3.0258809377102931E-4</v>
      </c>
      <c r="AZ442" s="5">
        <f t="shared" si="547"/>
        <v>1.4543632453169067E-4</v>
      </c>
      <c r="BA442" s="5">
        <f t="shared" si="548"/>
        <v>4.6601799451044992E-5</v>
      </c>
      <c r="BB442" s="5">
        <f t="shared" si="549"/>
        <v>1.1199373948023877E-5</v>
      </c>
      <c r="BC442" s="5">
        <f t="shared" si="550"/>
        <v>2.1531525100773924E-6</v>
      </c>
      <c r="BD442" s="5">
        <f t="shared" si="551"/>
        <v>1.3934144313019104E-4</v>
      </c>
      <c r="BE442" s="5">
        <f t="shared" si="552"/>
        <v>1.5343276151858219E-4</v>
      </c>
      <c r="BF442" s="5">
        <f t="shared" si="553"/>
        <v>8.4474553221120489E-5</v>
      </c>
      <c r="BG442" s="5">
        <f t="shared" si="554"/>
        <v>3.1005764658867331E-5</v>
      </c>
      <c r="BH442" s="5">
        <f t="shared" si="555"/>
        <v>8.5353287359030354E-6</v>
      </c>
      <c r="BI442" s="5">
        <f t="shared" si="556"/>
        <v>1.8796978544206878E-6</v>
      </c>
      <c r="BJ442" s="8">
        <f t="shared" si="557"/>
        <v>0.3850666088018051</v>
      </c>
      <c r="BK442" s="8">
        <f t="shared" si="558"/>
        <v>0.30212602432964403</v>
      </c>
      <c r="BL442" s="8">
        <f t="shared" si="559"/>
        <v>0.29407073554255908</v>
      </c>
      <c r="BM442" s="8">
        <f t="shared" si="560"/>
        <v>0.33999584749445744</v>
      </c>
      <c r="BN442" s="8">
        <f t="shared" si="561"/>
        <v>0.65978912564036918</v>
      </c>
    </row>
    <row r="443" spans="1:66" x14ac:dyDescent="0.25">
      <c r="A443" t="s">
        <v>130</v>
      </c>
      <c r="B443" t="s">
        <v>332</v>
      </c>
      <c r="C443" t="s">
        <v>307</v>
      </c>
      <c r="D443" t="s">
        <v>502</v>
      </c>
      <c r="E443">
        <f>VLOOKUP(A443,home!$A$2:$E$405,3,FALSE)</f>
        <v>1.631</v>
      </c>
      <c r="F443">
        <f>VLOOKUP(B443,home!$B$2:$E$405,3,FALSE)</f>
        <v>1.1387</v>
      </c>
      <c r="G443">
        <f>VLOOKUP(C443,away!$B$2:$E$405,4,FALSE)</f>
        <v>0.70069999999999999</v>
      </c>
      <c r="H443">
        <f>VLOOKUP(A443,away!$A$2:$E$405,3,FALSE)</f>
        <v>1.2738</v>
      </c>
      <c r="I443">
        <f>VLOOKUP(C443,away!$B$2:$E$405,3,FALSE)</f>
        <v>0.8972</v>
      </c>
      <c r="J443">
        <f>VLOOKUP(B443,home!$B$2:$E$405,4,FALSE)</f>
        <v>0.78510000000000002</v>
      </c>
      <c r="K443" s="3">
        <f t="shared" si="506"/>
        <v>1.3013538437900001</v>
      </c>
      <c r="L443" s="3">
        <f t="shared" si="507"/>
        <v>0.89725417293599996</v>
      </c>
      <c r="M443" s="5">
        <f t="shared" si="508"/>
        <v>0.11095750190237216</v>
      </c>
      <c r="N443" s="5">
        <f t="shared" si="509"/>
        <v>0.14439497159798825</v>
      </c>
      <c r="O443" s="5">
        <f t="shared" si="510"/>
        <v>9.9557081600457578E-2</v>
      </c>
      <c r="P443" s="5">
        <f t="shared" si="511"/>
        <v>0.12955899081727015</v>
      </c>
      <c r="Q443" s="5">
        <f t="shared" si="512"/>
        <v>9.3954475656494965E-2</v>
      </c>
      <c r="R443" s="5">
        <f t="shared" si="513"/>
        <v>4.4664003455670211E-2</v>
      </c>
      <c r="S443" s="5">
        <f t="shared" si="514"/>
        <v>3.7819732361040651E-2</v>
      </c>
      <c r="T443" s="5">
        <f t="shared" si="515"/>
        <v>8.4301045348803935E-2</v>
      </c>
      <c r="U443" s="5">
        <f t="shared" si="516"/>
        <v>5.812367257608627E-2</v>
      </c>
      <c r="V443" s="5">
        <f t="shared" si="517"/>
        <v>4.906669744588768E-3</v>
      </c>
      <c r="W443" s="5">
        <f t="shared" si="518"/>
        <v>4.075600601228458E-2</v>
      </c>
      <c r="X443" s="5">
        <f t="shared" si="519"/>
        <v>3.6568496466727045E-2</v>
      </c>
      <c r="Y443" s="5">
        <f t="shared" si="520"/>
        <v>1.6405618026383104E-2</v>
      </c>
      <c r="Z443" s="5">
        <f t="shared" si="521"/>
        <v>1.335832116020934E-2</v>
      </c>
      <c r="AA443" s="5">
        <f t="shared" si="522"/>
        <v>1.7383902588419715E-2</v>
      </c>
      <c r="AB443" s="5">
        <f t="shared" si="523"/>
        <v>1.1311304226755468E-2</v>
      </c>
      <c r="AC443" s="5">
        <f t="shared" si="524"/>
        <v>3.5807807577416424E-4</v>
      </c>
      <c r="AD443" s="5">
        <f t="shared" si="525"/>
        <v>1.3259496270403723E-2</v>
      </c>
      <c r="AE443" s="5">
        <f t="shared" si="526"/>
        <v>1.1897138359649069E-2</v>
      </c>
      <c r="AF443" s="5">
        <f t="shared" si="527"/>
        <v>5.3373785195960418E-3</v>
      </c>
      <c r="AG443" s="5">
        <f t="shared" si="528"/>
        <v>1.5963283830821727E-3</v>
      </c>
      <c r="AH443" s="5">
        <f t="shared" si="529"/>
        <v>2.9964523511042743E-3</v>
      </c>
      <c r="AI443" s="5">
        <f t="shared" si="530"/>
        <v>3.8994447848431299E-3</v>
      </c>
      <c r="AJ443" s="5">
        <f t="shared" si="531"/>
        <v>2.5372787297012391E-3</v>
      </c>
      <c r="AK443" s="5">
        <f t="shared" si="532"/>
        <v>1.1006324758877722E-3</v>
      </c>
      <c r="AL443" s="5">
        <f t="shared" si="533"/>
        <v>1.6724325380688421E-5</v>
      </c>
      <c r="AM443" s="5">
        <f t="shared" si="534"/>
        <v>3.4510592876418069E-3</v>
      </c>
      <c r="AN443" s="5">
        <f t="shared" si="535"/>
        <v>3.0964773468861507E-3</v>
      </c>
      <c r="AO443" s="5">
        <f t="shared" si="536"/>
        <v>1.3891636104476964E-3</v>
      </c>
      <c r="AP443" s="5">
        <f t="shared" si="537"/>
        <v>4.154776154550118E-4</v>
      </c>
      <c r="AQ443" s="5">
        <f t="shared" si="538"/>
        <v>9.3197256057127008E-5</v>
      </c>
      <c r="AR443" s="5">
        <f t="shared" si="539"/>
        <v>5.3771587520643968E-4</v>
      </c>
      <c r="AS443" s="5">
        <f t="shared" si="540"/>
        <v>6.9975862106680419E-4</v>
      </c>
      <c r="AT443" s="5">
        <f t="shared" si="541"/>
        <v>4.5531678562523803E-4</v>
      </c>
      <c r="AU443" s="5">
        <f t="shared" si="542"/>
        <v>1.9750941637183703E-4</v>
      </c>
      <c r="AV443" s="5">
        <f t="shared" si="543"/>
        <v>6.4257409545052417E-5</v>
      </c>
      <c r="AW443" s="5">
        <f t="shared" si="544"/>
        <v>5.4244660274629166E-7</v>
      </c>
      <c r="AX443" s="5">
        <f t="shared" si="545"/>
        <v>7.4850821151997498E-4</v>
      </c>
      <c r="AY443" s="5">
        <f t="shared" si="546"/>
        <v>6.7160211626315967E-4</v>
      </c>
      <c r="AZ443" s="5">
        <f t="shared" si="547"/>
        <v>3.0129890068488429E-4</v>
      </c>
      <c r="BA443" s="5">
        <f t="shared" si="548"/>
        <v>9.011389864684728E-5</v>
      </c>
      <c r="BB443" s="5">
        <f t="shared" si="549"/>
        <v>2.021376790010387E-5</v>
      </c>
      <c r="BC443" s="5">
        <f t="shared" si="550"/>
        <v>3.6273775198255929E-6</v>
      </c>
      <c r="BD443" s="5">
        <f t="shared" si="551"/>
        <v>8.0411302147151875E-5</v>
      </c>
      <c r="BE443" s="5">
        <f t="shared" si="552"/>
        <v>1.0464355713335518E-4</v>
      </c>
      <c r="BF443" s="5">
        <f t="shared" si="553"/>
        <v>6.8089147651675139E-5</v>
      </c>
      <c r="BG443" s="5">
        <f t="shared" si="554"/>
        <v>2.9536024672297439E-5</v>
      </c>
      <c r="BH443" s="5">
        <f t="shared" si="555"/>
        <v>9.6092048093926364E-6</v>
      </c>
      <c r="BI443" s="5">
        <f t="shared" si="556"/>
        <v>2.5009951228936898E-6</v>
      </c>
      <c r="BJ443" s="8">
        <f t="shared" si="557"/>
        <v>0.45875169403043548</v>
      </c>
      <c r="BK443" s="8">
        <f t="shared" si="558"/>
        <v>0.28428929934268971</v>
      </c>
      <c r="BL443" s="8">
        <f t="shared" si="559"/>
        <v>0.24382312112827775</v>
      </c>
      <c r="BM443" s="8">
        <f t="shared" si="560"/>
        <v>0.37646435096169861</v>
      </c>
      <c r="BN443" s="8">
        <f t="shared" si="561"/>
        <v>0.62308702503025326</v>
      </c>
    </row>
    <row r="444" spans="1:66" x14ac:dyDescent="0.25">
      <c r="A444" t="s">
        <v>130</v>
      </c>
      <c r="B444" t="s">
        <v>119</v>
      </c>
      <c r="C444" t="s">
        <v>419</v>
      </c>
      <c r="D444" t="s">
        <v>502</v>
      </c>
      <c r="E444">
        <f>VLOOKUP(A444,home!$A$2:$E$405,3,FALSE)</f>
        <v>1.631</v>
      </c>
      <c r="F444">
        <f>VLOOKUP(B444,home!$B$2:$E$405,3,FALSE)</f>
        <v>1.3138000000000001</v>
      </c>
      <c r="G444">
        <f>VLOOKUP(C444,away!$B$2:$E$405,4,FALSE)</f>
        <v>0.7883</v>
      </c>
      <c r="H444">
        <f>VLOOKUP(A444,away!$A$2:$E$405,3,FALSE)</f>
        <v>1.2738</v>
      </c>
      <c r="I444">
        <f>VLOOKUP(C444,away!$B$2:$E$405,3,FALSE)</f>
        <v>0.67290000000000005</v>
      </c>
      <c r="J444">
        <f>VLOOKUP(B444,home!$B$2:$E$405,4,FALSE)</f>
        <v>0.67290000000000005</v>
      </c>
      <c r="K444" s="3">
        <f t="shared" si="506"/>
        <v>1.6891753887399998</v>
      </c>
      <c r="L444" s="3">
        <f t="shared" si="507"/>
        <v>0.57676951945800015</v>
      </c>
      <c r="M444" s="5">
        <f t="shared" si="508"/>
        <v>0.10373197102776575</v>
      </c>
      <c r="N444" s="5">
        <f t="shared" si="509"/>
        <v>0.17522149248559263</v>
      </c>
      <c r="O444" s="5">
        <f t="shared" si="510"/>
        <v>5.982943908211566E-2</v>
      </c>
      <c r="P444" s="5">
        <f t="shared" si="511"/>
        <v>0.10106241601962884</v>
      </c>
      <c r="Q444" s="5">
        <f t="shared" si="512"/>
        <v>0.14798991634247696</v>
      </c>
      <c r="R444" s="5">
        <f t="shared" si="513"/>
        <v>1.7253898414416768E-2</v>
      </c>
      <c r="S444" s="5">
        <f t="shared" si="514"/>
        <v>2.461539058433266E-2</v>
      </c>
      <c r="T444" s="5">
        <f t="shared" si="515"/>
        <v>8.535607293348009E-2</v>
      </c>
      <c r="U444" s="5">
        <f t="shared" si="516"/>
        <v>2.914486056145291E-2</v>
      </c>
      <c r="V444" s="5">
        <f t="shared" si="517"/>
        <v>2.6646567206615869E-3</v>
      </c>
      <c r="W444" s="5">
        <f t="shared" si="518"/>
        <v>8.3326974822467842E-2</v>
      </c>
      <c r="X444" s="5">
        <f t="shared" si="519"/>
        <v>4.8060459226243663E-2</v>
      </c>
      <c r="Y444" s="5">
        <f t="shared" si="520"/>
        <v>1.3859903986425681E-2</v>
      </c>
      <c r="Z444" s="5">
        <f t="shared" si="521"/>
        <v>3.3171742324201036E-3</v>
      </c>
      <c r="AA444" s="5">
        <f t="shared" si="522"/>
        <v>5.6032890735665392E-3</v>
      </c>
      <c r="AB444" s="5">
        <f t="shared" si="523"/>
        <v>4.7324689995321767E-3</v>
      </c>
      <c r="AC444" s="5">
        <f t="shared" si="524"/>
        <v>1.6225509080327271E-4</v>
      </c>
      <c r="AD444" s="5">
        <f t="shared" si="525"/>
        <v>3.5188468772067598E-2</v>
      </c>
      <c r="AE444" s="5">
        <f t="shared" si="526"/>
        <v>2.0295636224128274E-2</v>
      </c>
      <c r="AF444" s="5">
        <f t="shared" si="527"/>
        <v>5.8529521760424218E-3</v>
      </c>
      <c r="AG444" s="5">
        <f t="shared" si="528"/>
        <v>1.1252681379955482E-3</v>
      </c>
      <c r="AH444" s="5">
        <f t="shared" si="529"/>
        <v>4.7831124699785092E-4</v>
      </c>
      <c r="AI444" s="5">
        <f t="shared" si="530"/>
        <v>8.0795158658630883E-4</v>
      </c>
      <c r="AJ444" s="5">
        <f t="shared" si="531"/>
        <v>6.8238596767751405E-4</v>
      </c>
      <c r="AK444" s="5">
        <f t="shared" si="532"/>
        <v>3.8422319407412851E-4</v>
      </c>
      <c r="AL444" s="5">
        <f t="shared" si="533"/>
        <v>6.3231774449456079E-6</v>
      </c>
      <c r="AM444" s="5">
        <f t="shared" si="534"/>
        <v>1.1887899083444517E-2</v>
      </c>
      <c r="AN444" s="5">
        <f t="shared" si="535"/>
        <v>6.8565778417234956E-3</v>
      </c>
      <c r="AO444" s="5">
        <f t="shared" si="536"/>
        <v>1.977332553448616E-3</v>
      </c>
      <c r="AP444" s="5">
        <f t="shared" si="537"/>
        <v>3.8015504888707291E-4</v>
      </c>
      <c r="AQ444" s="5">
        <f t="shared" si="538"/>
        <v>5.4815461216532396E-5</v>
      </c>
      <c r="AR444" s="5">
        <f t="shared" si="539"/>
        <v>5.5175069616461473E-5</v>
      </c>
      <c r="AS444" s="5">
        <f t="shared" si="540"/>
        <v>9.3200369668142846E-5</v>
      </c>
      <c r="AT444" s="5">
        <f t="shared" si="541"/>
        <v>7.871588533244846E-5</v>
      </c>
      <c r="AU444" s="5">
        <f t="shared" si="542"/>
        <v>4.4321645402150619E-5</v>
      </c>
      <c r="AV444" s="5">
        <f t="shared" si="543"/>
        <v>1.871675815044356E-5</v>
      </c>
      <c r="AW444" s="5">
        <f t="shared" si="544"/>
        <v>1.7112360269975057E-7</v>
      </c>
      <c r="AX444" s="5">
        <f t="shared" si="545"/>
        <v>3.3467910925965494E-3</v>
      </c>
      <c r="AY444" s="5">
        <f t="shared" si="546"/>
        <v>1.9303270902032274E-3</v>
      </c>
      <c r="AZ444" s="5">
        <f t="shared" si="547"/>
        <v>5.5667691410663748E-4</v>
      </c>
      <c r="BA444" s="5">
        <f t="shared" si="548"/>
        <v>1.0702475874754926E-4</v>
      </c>
      <c r="BB444" s="5">
        <f t="shared" si="549"/>
        <v>1.5432154668233093E-5</v>
      </c>
      <c r="BC444" s="5">
        <f t="shared" si="550"/>
        <v>1.7801592864396675E-6</v>
      </c>
      <c r="BD444" s="5">
        <f t="shared" si="551"/>
        <v>5.303883064791364E-6</v>
      </c>
      <c r="BE444" s="5">
        <f t="shared" si="552"/>
        <v>8.9591887378004536E-6</v>
      </c>
      <c r="BF444" s="5">
        <f t="shared" si="553"/>
        <v>7.5668205594845561E-6</v>
      </c>
      <c r="BG444" s="5">
        <f t="shared" si="554"/>
        <v>4.2605623533643813E-6</v>
      </c>
      <c r="BH444" s="5">
        <f t="shared" si="555"/>
        <v>1.7992092673738231E-6</v>
      </c>
      <c r="BI444" s="5">
        <f t="shared" si="556"/>
        <v>6.0783600272815724E-7</v>
      </c>
      <c r="BJ444" s="8">
        <f t="shared" si="557"/>
        <v>0.64339195726524956</v>
      </c>
      <c r="BK444" s="8">
        <f t="shared" si="558"/>
        <v>0.23417333971084028</v>
      </c>
      <c r="BL444" s="8">
        <f t="shared" si="559"/>
        <v>0.11923545535457505</v>
      </c>
      <c r="BM444" s="8">
        <f t="shared" si="560"/>
        <v>0.39309863722448785</v>
      </c>
      <c r="BN444" s="8">
        <f t="shared" si="561"/>
        <v>0.60508913337199655</v>
      </c>
    </row>
    <row r="445" spans="1:66" x14ac:dyDescent="0.25">
      <c r="A445" t="s">
        <v>19</v>
      </c>
      <c r="B445" t="s">
        <v>225</v>
      </c>
      <c r="C445" t="s">
        <v>21</v>
      </c>
      <c r="D445" t="s">
        <v>502</v>
      </c>
      <c r="E445">
        <f>VLOOKUP(A445,home!$A$2:$E$405,3,FALSE)</f>
        <v>1.5713999999999999</v>
      </c>
      <c r="F445">
        <f>VLOOKUP(B445,home!$B$2:$E$405,3,FALSE)</f>
        <v>1.5909</v>
      </c>
      <c r="G445">
        <f>VLOOKUP(C445,away!$B$2:$E$405,4,FALSE)</f>
        <v>1.4849000000000001</v>
      </c>
      <c r="H445">
        <f>VLOOKUP(A445,away!$A$2:$E$405,3,FALSE)</f>
        <v>1.2062999999999999</v>
      </c>
      <c r="I445">
        <f>VLOOKUP(C445,away!$B$2:$E$405,3,FALSE)</f>
        <v>2.4868999999999999</v>
      </c>
      <c r="J445">
        <f>VLOOKUP(B445,home!$B$2:$E$405,4,FALSE)</f>
        <v>1.8652</v>
      </c>
      <c r="K445" s="3">
        <f t="shared" si="506"/>
        <v>3.7121612920740001</v>
      </c>
      <c r="L445" s="3">
        <f t="shared" si="507"/>
        <v>5.5955020210439992</v>
      </c>
      <c r="M445" s="5">
        <f t="shared" si="508"/>
        <v>9.0726296628024848E-5</v>
      </c>
      <c r="N445" s="5">
        <f t="shared" si="509"/>
        <v>3.3679064651577782E-4</v>
      </c>
      <c r="O445" s="5">
        <f t="shared" si="510"/>
        <v>5.0765917614395049E-4</v>
      </c>
      <c r="P445" s="5">
        <f t="shared" si="511"/>
        <v>1.8845127432477499E-3</v>
      </c>
      <c r="Q445" s="5">
        <f t="shared" si="512"/>
        <v>6.2511060076422386E-4</v>
      </c>
      <c r="R445" s="5">
        <f t="shared" si="513"/>
        <v>1.4203039730575032E-3</v>
      </c>
      <c r="S445" s="5">
        <f t="shared" si="514"/>
        <v>9.7859948313104503E-3</v>
      </c>
      <c r="T445" s="5">
        <f t="shared" si="515"/>
        <v>3.4978076299522435E-3</v>
      </c>
      <c r="U445" s="5">
        <f t="shared" si="516"/>
        <v>5.2723974317629776E-3</v>
      </c>
      <c r="V445" s="5">
        <f t="shared" si="517"/>
        <v>2.2585430208316094E-2</v>
      </c>
      <c r="W445" s="5">
        <f t="shared" si="518"/>
        <v>7.7350379180735843E-4</v>
      </c>
      <c r="X445" s="5">
        <f t="shared" si="519"/>
        <v>4.3281420303432714E-3</v>
      </c>
      <c r="Y445" s="5">
        <f t="shared" si="520"/>
        <v>1.2109063739075627E-2</v>
      </c>
      <c r="Z445" s="5">
        <f t="shared" si="521"/>
        <v>2.6491045839133606E-3</v>
      </c>
      <c r="AA445" s="5">
        <f t="shared" si="522"/>
        <v>9.8339034950589779E-3</v>
      </c>
      <c r="AB445" s="5">
        <f t="shared" si="523"/>
        <v>1.8252517952174585E-2</v>
      </c>
      <c r="AC445" s="5">
        <f t="shared" si="524"/>
        <v>2.9320696301129674E-2</v>
      </c>
      <c r="AD445" s="5">
        <f t="shared" si="525"/>
        <v>7.1784270880493565E-4</v>
      </c>
      <c r="AE445" s="5">
        <f t="shared" si="526"/>
        <v>4.0166903279097166E-3</v>
      </c>
      <c r="AF445" s="5">
        <f t="shared" si="527"/>
        <v>1.1237699423863351E-2</v>
      </c>
      <c r="AG445" s="5">
        <f t="shared" si="528"/>
        <v>2.0960189946037457E-2</v>
      </c>
      <c r="AH445" s="5">
        <f t="shared" si="529"/>
        <v>3.7057675133110326E-3</v>
      </c>
      <c r="AI445" s="5">
        <f t="shared" si="530"/>
        <v>1.3756406720338539E-2</v>
      </c>
      <c r="AJ445" s="5">
        <f t="shared" si="531"/>
        <v>2.553300027263369E-2</v>
      </c>
      <c r="AK445" s="5">
        <f t="shared" si="532"/>
        <v>3.1594205094195221E-2</v>
      </c>
      <c r="AL445" s="5">
        <f t="shared" si="533"/>
        <v>2.4361283497295529E-2</v>
      </c>
      <c r="AM445" s="5">
        <f t="shared" si="534"/>
        <v>5.3294958348464592E-4</v>
      </c>
      <c r="AN445" s="5">
        <f t="shared" si="535"/>
        <v>2.982120471502894E-3</v>
      </c>
      <c r="AO445" s="5">
        <f t="shared" si="536"/>
        <v>8.3432305626455639E-3</v>
      </c>
      <c r="AP445" s="5">
        <f t="shared" si="537"/>
        <v>1.5561521158439773E-2</v>
      </c>
      <c r="AQ445" s="5">
        <f t="shared" si="538"/>
        <v>2.1768630773142176E-2</v>
      </c>
      <c r="AR445" s="5">
        <f t="shared" si="539"/>
        <v>4.1471259220502155E-3</v>
      </c>
      <c r="AS445" s="5">
        <f t="shared" si="540"/>
        <v>1.5394800321191511E-2</v>
      </c>
      <c r="AT445" s="5">
        <f t="shared" si="541"/>
        <v>2.8573990925767758E-2</v>
      </c>
      <c r="AU445" s="5">
        <f t="shared" si="542"/>
        <v>3.5357087691569596E-2</v>
      </c>
      <c r="AV445" s="5">
        <f t="shared" si="543"/>
        <v>3.2812803082277679E-2</v>
      </c>
      <c r="AW445" s="5">
        <f t="shared" si="544"/>
        <v>1.4056058625045578E-2</v>
      </c>
      <c r="AX445" s="5">
        <f t="shared" si="545"/>
        <v>3.2973246907311055E-4</v>
      </c>
      <c r="AY445" s="5">
        <f t="shared" si="546"/>
        <v>1.8450186971024182E-3</v>
      </c>
      <c r="AZ445" s="5">
        <f t="shared" si="547"/>
        <v>5.161902924250273E-3</v>
      </c>
      <c r="BA445" s="5">
        <f t="shared" si="548"/>
        <v>9.6278127483584459E-3</v>
      </c>
      <c r="BB445" s="5">
        <f t="shared" si="549"/>
        <v>1.3468111422918214E-2</v>
      </c>
      <c r="BC445" s="5">
        <f t="shared" si="550"/>
        <v>1.5072168937316928E-2</v>
      </c>
      <c r="BD445" s="5">
        <f t="shared" si="551"/>
        <v>3.8675419130593238E-3</v>
      </c>
      <c r="BE445" s="5">
        <f t="shared" si="552"/>
        <v>1.4356939385132652E-2</v>
      </c>
      <c r="BF445" s="5">
        <f t="shared" si="553"/>
        <v>2.6647637329071067E-2</v>
      </c>
      <c r="BG445" s="5">
        <f t="shared" si="554"/>
        <v>3.2973442606067931E-2</v>
      </c>
      <c r="BH445" s="5">
        <f t="shared" si="555"/>
        <v>3.0600684327167258E-2</v>
      </c>
      <c r="BI445" s="5">
        <f t="shared" si="556"/>
        <v>2.271893517405716E-2</v>
      </c>
      <c r="BJ445" s="8">
        <f t="shared" si="557"/>
        <v>0.1532960405933084</v>
      </c>
      <c r="BK445" s="8">
        <f t="shared" si="558"/>
        <v>8.9873662575029947E-2</v>
      </c>
      <c r="BL445" s="8">
        <f t="shared" si="559"/>
        <v>0.35732715030608864</v>
      </c>
      <c r="BM445" s="8">
        <f t="shared" si="560"/>
        <v>0.61049189454992625</v>
      </c>
      <c r="BN445" s="8">
        <f t="shared" si="561"/>
        <v>4.8651034363572298E-3</v>
      </c>
    </row>
    <row r="446" spans="1:66" x14ac:dyDescent="0.25">
      <c r="A446" t="s">
        <v>421</v>
      </c>
      <c r="B446" t="s">
        <v>422</v>
      </c>
      <c r="C446" t="s">
        <v>428</v>
      </c>
      <c r="D446" t="s">
        <v>502</v>
      </c>
      <c r="E446">
        <f>VLOOKUP(A446,home!$A$2:$E$405,3,FALSE)</f>
        <v>1.8261000000000001</v>
      </c>
      <c r="F446">
        <f>VLOOKUP(B446,home!$B$2:$E$405,3,FALSE)</f>
        <v>0.1825</v>
      </c>
      <c r="G446">
        <f>VLOOKUP(C446,away!$B$2:$E$405,4,FALSE)</f>
        <v>0.91269999999999996</v>
      </c>
      <c r="H446">
        <f>VLOOKUP(A446,away!$A$2:$E$405,3,FALSE)</f>
        <v>1.1521999999999999</v>
      </c>
      <c r="I446">
        <f>VLOOKUP(C446,away!$B$2:$E$405,3,FALSE)</f>
        <v>1.1572</v>
      </c>
      <c r="J446">
        <f>VLOOKUP(B446,home!$B$2:$E$405,4,FALSE)</f>
        <v>1.7358</v>
      </c>
      <c r="K446" s="3">
        <f t="shared" si="506"/>
        <v>0.30416936827500002</v>
      </c>
      <c r="L446" s="3">
        <f t="shared" si="507"/>
        <v>2.3143869930719996</v>
      </c>
      <c r="M446" s="5">
        <f t="shared" si="508"/>
        <v>7.2908039754734658E-2</v>
      </c>
      <c r="N446" s="5">
        <f t="shared" si="509"/>
        <v>2.217639239436623E-2</v>
      </c>
      <c r="O446" s="5">
        <f t="shared" si="510"/>
        <v>0.16873741889873412</v>
      </c>
      <c r="P446" s="5">
        <f t="shared" si="511"/>
        <v>5.1324754110782009E-2</v>
      </c>
      <c r="Q446" s="5">
        <f t="shared" si="512"/>
        <v>3.3726896326064454E-3</v>
      </c>
      <c r="R446" s="5">
        <f t="shared" si="513"/>
        <v>0.19526184377188588</v>
      </c>
      <c r="S446" s="5">
        <f t="shared" si="514"/>
        <v>9.0327157107566065E-3</v>
      </c>
      <c r="T446" s="5">
        <f t="shared" si="515"/>
        <v>7.8057090173731369E-3</v>
      </c>
      <c r="U446" s="5">
        <f t="shared" si="516"/>
        <v>5.9392671668306286E-2</v>
      </c>
      <c r="V446" s="5">
        <f t="shared" si="517"/>
        <v>7.0652460028452677E-4</v>
      </c>
      <c r="W446" s="5">
        <f t="shared" si="518"/>
        <v>3.4195629164584824E-4</v>
      </c>
      <c r="X446" s="5">
        <f t="shared" si="519"/>
        <v>7.9141919358428621E-4</v>
      </c>
      <c r="Y446" s="5">
        <f t="shared" si="520"/>
        <v>9.1582514384950186E-4</v>
      </c>
      <c r="Z446" s="5">
        <f t="shared" si="521"/>
        <v>0.15063715715630319</v>
      </c>
      <c r="AA446" s="5">
        <f t="shared" si="522"/>
        <v>4.5819208930974645E-2</v>
      </c>
      <c r="AB446" s="5">
        <f t="shared" si="523"/>
        <v>6.9683999176973982E-3</v>
      </c>
      <c r="AC446" s="5">
        <f t="shared" si="524"/>
        <v>3.1085564692873094E-5</v>
      </c>
      <c r="AD446" s="5">
        <f t="shared" si="525"/>
        <v>2.6003157301894829E-5</v>
      </c>
      <c r="AE446" s="5">
        <f t="shared" si="526"/>
        <v>6.018136903831057E-5</v>
      </c>
      <c r="AF446" s="5">
        <f t="shared" si="527"/>
        <v>6.9641488863765989E-5</v>
      </c>
      <c r="AG446" s="5">
        <f t="shared" si="528"/>
        <v>5.3725785334822846E-5</v>
      </c>
      <c r="AH446" s="5">
        <f t="shared" si="529"/>
        <v>8.7158169298972687E-2</v>
      </c>
      <c r="AI446" s="5">
        <f t="shared" si="530"/>
        <v>2.6510845295674029E-2</v>
      </c>
      <c r="AJ446" s="5">
        <f t="shared" si="531"/>
        <v>4.0318935330107128E-3</v>
      </c>
      <c r="AK446" s="5">
        <f t="shared" si="532"/>
        <v>4.0879283629597556E-4</v>
      </c>
      <c r="AL446" s="5">
        <f t="shared" si="533"/>
        <v>8.7532676485265609E-7</v>
      </c>
      <c r="AM446" s="5">
        <f t="shared" si="534"/>
        <v>1.5818727859345614E-6</v>
      </c>
      <c r="AN446" s="5">
        <f t="shared" si="535"/>
        <v>3.6610658004615157E-6</v>
      </c>
      <c r="AO446" s="5">
        <f t="shared" si="536"/>
        <v>4.2365615346844321E-6</v>
      </c>
      <c r="AP446" s="5">
        <f t="shared" si="537"/>
        <v>3.2683476370742662E-6</v>
      </c>
      <c r="AQ446" s="5">
        <f t="shared" si="538"/>
        <v>1.8910553150205715E-6</v>
      </c>
      <c r="AR446" s="5">
        <f t="shared" si="539"/>
        <v>4.0343546673101909E-2</v>
      </c>
      <c r="AS446" s="5">
        <f t="shared" si="540"/>
        <v>1.2271271105530389E-2</v>
      </c>
      <c r="AT446" s="5">
        <f t="shared" si="541"/>
        <v>1.8662723900502195E-3</v>
      </c>
      <c r="AU446" s="5">
        <f t="shared" si="542"/>
        <v>1.8922096463688329E-4</v>
      </c>
      <c r="AV446" s="5">
        <f t="shared" si="543"/>
        <v>1.4388805319496725E-5</v>
      </c>
      <c r="AW446" s="5">
        <f t="shared" si="544"/>
        <v>1.7116665476347321E-8</v>
      </c>
      <c r="AX446" s="5">
        <f t="shared" si="545"/>
        <v>8.0192874331521603E-8</v>
      </c>
      <c r="AY446" s="5">
        <f t="shared" si="546"/>
        <v>1.8559734528993101E-7</v>
      </c>
      <c r="AZ446" s="5">
        <f t="shared" si="547"/>
        <v>2.1477204094385461E-7</v>
      </c>
      <c r="BA446" s="5">
        <f t="shared" si="548"/>
        <v>1.6568853934532802E-7</v>
      </c>
      <c r="BB446" s="5">
        <f t="shared" si="549"/>
        <v>9.5866850090481349E-8</v>
      </c>
      <c r="BC446" s="5">
        <f t="shared" si="550"/>
        <v>4.4374598183238627E-8</v>
      </c>
      <c r="BD446" s="5">
        <f t="shared" si="551"/>
        <v>1.5561763279103377E-2</v>
      </c>
      <c r="BE446" s="5">
        <f t="shared" si="552"/>
        <v>4.7334117058499678E-3</v>
      </c>
      <c r="BF446" s="5">
        <f t="shared" si="553"/>
        <v>7.1987942417693737E-4</v>
      </c>
      <c r="BG446" s="5">
        <f t="shared" si="554"/>
        <v>7.2988423228689955E-5</v>
      </c>
      <c r="BH446" s="5">
        <f t="shared" si="555"/>
        <v>5.5502106462147403E-6</v>
      </c>
      <c r="BI446" s="5">
        <f t="shared" si="556"/>
        <v>3.3764081321046353E-7</v>
      </c>
      <c r="BJ446" s="8">
        <f t="shared" si="557"/>
        <v>3.562896886928562E-2</v>
      </c>
      <c r="BK446" s="8">
        <f t="shared" si="558"/>
        <v>0.13400418066536082</v>
      </c>
      <c r="BL446" s="8">
        <f t="shared" si="559"/>
        <v>0.67006787477400909</v>
      </c>
      <c r="BM446" s="8">
        <f t="shared" si="560"/>
        <v>0.47655687442116929</v>
      </c>
      <c r="BN446" s="8">
        <f t="shared" si="561"/>
        <v>0.51378113856310936</v>
      </c>
    </row>
    <row r="447" spans="1:66" x14ac:dyDescent="0.25">
      <c r="A447" t="s">
        <v>25</v>
      </c>
      <c r="B447" t="s">
        <v>156</v>
      </c>
      <c r="C447" t="s">
        <v>162</v>
      </c>
      <c r="D447" t="s">
        <v>502</v>
      </c>
      <c r="E447">
        <f>VLOOKUP(A447,home!$A$2:$E$405,3,FALSE)</f>
        <v>1.1486000000000001</v>
      </c>
      <c r="F447">
        <f>VLOOKUP(B447,home!$B$2:$E$405,3,FALSE)</f>
        <v>0.65300000000000002</v>
      </c>
      <c r="G447">
        <f>VLOOKUP(C447,away!$B$2:$E$405,4,FALSE)</f>
        <v>0.43530000000000002</v>
      </c>
      <c r="H447">
        <f>VLOOKUP(A447,away!$A$2:$E$405,3,FALSE)</f>
        <v>1.1621999999999999</v>
      </c>
      <c r="I447">
        <f>VLOOKUP(C447,away!$B$2:$E$405,3,FALSE)</f>
        <v>0.64529999999999998</v>
      </c>
      <c r="J447">
        <f>VLOOKUP(B447,home!$B$2:$E$405,4,FALSE)</f>
        <v>1.7209000000000001</v>
      </c>
      <c r="K447" s="3">
        <f t="shared" si="506"/>
        <v>0.32649058374000001</v>
      </c>
      <c r="L447" s="3">
        <f t="shared" si="507"/>
        <v>1.2906193460939999</v>
      </c>
      <c r="M447" s="5">
        <f t="shared" si="508"/>
        <v>0.19847146748148495</v>
      </c>
      <c r="N447" s="5">
        <f t="shared" si="509"/>
        <v>6.4799065273764458E-2</v>
      </c>
      <c r="O447" s="5">
        <f t="shared" si="510"/>
        <v>0.25615111557927062</v>
      </c>
      <c r="P447" s="5">
        <f t="shared" si="511"/>
        <v>8.3630927251128279E-2</v>
      </c>
      <c r="Q447" s="5">
        <f t="shared" si="512"/>
        <v>1.0578142323518861E-2</v>
      </c>
      <c r="R447" s="5">
        <f t="shared" si="513"/>
        <v>0.16529679264508346</v>
      </c>
      <c r="S447" s="5">
        <f t="shared" si="514"/>
        <v>8.8099968242739777E-3</v>
      </c>
      <c r="T447" s="5">
        <f t="shared" si="515"/>
        <v>1.3652355128469174E-2</v>
      </c>
      <c r="U447" s="5">
        <f t="shared" si="516"/>
        <v>5.3967846321043039E-2</v>
      </c>
      <c r="V447" s="5">
        <f t="shared" si="517"/>
        <v>4.1247921921755567E-4</v>
      </c>
      <c r="W447" s="5">
        <f t="shared" si="518"/>
        <v>1.1512212873634913E-3</v>
      </c>
      <c r="X447" s="5">
        <f t="shared" si="519"/>
        <v>1.4857884651065616E-3</v>
      </c>
      <c r="Y447" s="5">
        <f t="shared" si="520"/>
        <v>9.5879366863491934E-4</v>
      </c>
      <c r="Z447" s="5">
        <f t="shared" si="521"/>
        <v>7.1111746145011048E-2</v>
      </c>
      <c r="AA447" s="5">
        <f t="shared" si="522"/>
        <v>2.3217315509655355E-2</v>
      </c>
      <c r="AB447" s="5">
        <f t="shared" si="523"/>
        <v>3.7901174468115664E-3</v>
      </c>
      <c r="AC447" s="5">
        <f t="shared" si="524"/>
        <v>1.0863028579348458E-5</v>
      </c>
      <c r="AD447" s="5">
        <f t="shared" si="525"/>
        <v>9.3965727531305124E-5</v>
      </c>
      <c r="AE447" s="5">
        <f t="shared" si="526"/>
        <v>1.2127398582169996E-4</v>
      </c>
      <c r="AF447" s="5">
        <f t="shared" si="527"/>
        <v>7.8259276139707723E-5</v>
      </c>
      <c r="AG447" s="5">
        <f t="shared" si="528"/>
        <v>3.3667645265739788E-5</v>
      </c>
      <c r="AH447" s="5">
        <f t="shared" si="529"/>
        <v>2.2944548827319167E-2</v>
      </c>
      <c r="AI447" s="5">
        <f t="shared" si="530"/>
        <v>7.4911791402823679E-3</v>
      </c>
      <c r="AJ447" s="5">
        <f t="shared" si="531"/>
        <v>1.2228997252058508E-3</v>
      </c>
      <c r="AK447" s="5">
        <f t="shared" si="532"/>
        <v>1.3308841504598132E-4</v>
      </c>
      <c r="AL447" s="5">
        <f t="shared" si="533"/>
        <v>1.8309637438059853E-7</v>
      </c>
      <c r="AM447" s="5">
        <f t="shared" si="534"/>
        <v>6.1357850466499199E-6</v>
      </c>
      <c r="AN447" s="5">
        <f t="shared" si="535"/>
        <v>7.9189628846806608E-6</v>
      </c>
      <c r="AO447" s="5">
        <f t="shared" si="536"/>
        <v>5.1101833499846058E-6</v>
      </c>
      <c r="AP447" s="5">
        <f t="shared" si="537"/>
        <v>2.1984338311925264E-6</v>
      </c>
      <c r="AQ447" s="5">
        <f t="shared" si="538"/>
        <v>7.0933530841115625E-7</v>
      </c>
      <c r="AR447" s="5">
        <f t="shared" si="539"/>
        <v>5.9225357207873053E-3</v>
      </c>
      <c r="AS447" s="5">
        <f t="shared" si="540"/>
        <v>1.9336521447008491E-3</v>
      </c>
      <c r="AT447" s="5">
        <f t="shared" si="541"/>
        <v>3.156596087367416E-4</v>
      </c>
      <c r="AU447" s="5">
        <f t="shared" si="542"/>
        <v>3.435329663986627E-5</v>
      </c>
      <c r="AV447" s="5">
        <f t="shared" si="543"/>
        <v>2.8040069683358291E-6</v>
      </c>
      <c r="AW447" s="5">
        <f t="shared" si="544"/>
        <v>2.1431179560129472E-9</v>
      </c>
      <c r="AX447" s="5">
        <f t="shared" si="545"/>
        <v>3.3387934026398265E-7</v>
      </c>
      <c r="AY447" s="5">
        <f t="shared" si="546"/>
        <v>4.3091113580579729E-7</v>
      </c>
      <c r="AZ447" s="5">
        <f t="shared" si="547"/>
        <v>2.780711241591505E-7</v>
      </c>
      <c r="BA447" s="5">
        <f t="shared" si="548"/>
        <v>1.1962799080996878E-7</v>
      </c>
      <c r="BB447" s="5">
        <f t="shared" si="549"/>
        <v>3.8598549818425229E-8</v>
      </c>
      <c r="BC447" s="5">
        <f t="shared" si="550"/>
        <v>9.9632070253665335E-9</v>
      </c>
      <c r="BD447" s="5">
        <f t="shared" si="551"/>
        <v>1.2739565298634764E-3</v>
      </c>
      <c r="BE447" s="5">
        <f t="shared" si="552"/>
        <v>4.1593481109451113E-4</v>
      </c>
      <c r="BF447" s="5">
        <f t="shared" si="553"/>
        <v>6.7899399636016792E-5</v>
      </c>
      <c r="BG447" s="5">
        <f t="shared" si="554"/>
        <v>7.3895048742528908E-6</v>
      </c>
      <c r="BH447" s="5">
        <f t="shared" si="555"/>
        <v>6.0315093998610031E-7</v>
      </c>
      <c r="BI447" s="5">
        <f t="shared" si="556"/>
        <v>3.9384620495878316E-8</v>
      </c>
      <c r="BJ447" s="8">
        <f t="shared" si="557"/>
        <v>9.2975816533384686E-2</v>
      </c>
      <c r="BK447" s="8">
        <f t="shared" si="558"/>
        <v>0.29133634781219431</v>
      </c>
      <c r="BL447" s="8">
        <f t="shared" si="559"/>
        <v>0.54418973116857894</v>
      </c>
      <c r="BM447" s="8">
        <f t="shared" si="560"/>
        <v>0.22068570233690091</v>
      </c>
      <c r="BN447" s="8">
        <f t="shared" si="561"/>
        <v>0.77892751055425058</v>
      </c>
    </row>
    <row r="448" spans="1:66" x14ac:dyDescent="0.25">
      <c r="A448" t="s">
        <v>27</v>
      </c>
      <c r="B448" t="s">
        <v>483</v>
      </c>
      <c r="C448" t="s">
        <v>411</v>
      </c>
      <c r="D448" t="s">
        <v>502</v>
      </c>
      <c r="E448">
        <f>VLOOKUP(A448,home!$A$2:$E$405,3,FALSE)</f>
        <v>1.7302</v>
      </c>
      <c r="F448">
        <f>VLOOKUP(B448,home!$B$2:$E$405,3,FALSE)</f>
        <v>0.57799999999999996</v>
      </c>
      <c r="G448">
        <f>VLOOKUP(C448,away!$B$2:$E$405,4,FALSE)</f>
        <v>2.0228999999999999</v>
      </c>
      <c r="H448">
        <f>VLOOKUP(A448,away!$A$2:$E$405,3,FALSE)</f>
        <v>1.4127000000000001</v>
      </c>
      <c r="I448">
        <f>VLOOKUP(C448,away!$B$2:$E$405,3,FALSE)</f>
        <v>1.5927</v>
      </c>
      <c r="J448">
        <f>VLOOKUP(B448,home!$B$2:$E$405,4,FALSE)</f>
        <v>1.2387999999999999</v>
      </c>
      <c r="K448" s="3">
        <f t="shared" si="506"/>
        <v>2.0230124732399997</v>
      </c>
      <c r="L448" s="3">
        <f t="shared" si="507"/>
        <v>2.7873090308520001</v>
      </c>
      <c r="M448" s="5">
        <f t="shared" si="508"/>
        <v>8.145240548502292E-3</v>
      </c>
      <c r="N448" s="5">
        <f t="shared" si="509"/>
        <v>1.6477923227160352E-2</v>
      </c>
      <c r="O448" s="5">
        <f t="shared" si="510"/>
        <v>2.2703302539302334E-2</v>
      </c>
      <c r="P448" s="5">
        <f t="shared" si="511"/>
        <v>4.5929064220749972E-2</v>
      </c>
      <c r="Q448" s="5">
        <f t="shared" si="512"/>
        <v>1.6667522110818251E-2</v>
      </c>
      <c r="R448" s="5">
        <f t="shared" si="513"/>
        <v>3.164056009898128E-2</v>
      </c>
      <c r="S448" s="5">
        <f t="shared" si="514"/>
        <v>6.4745753290909813E-2</v>
      </c>
      <c r="T448" s="5">
        <f t="shared" si="515"/>
        <v>4.6457534901409102E-2</v>
      </c>
      <c r="U448" s="5">
        <f t="shared" si="516"/>
        <v>6.4009247740538969E-2</v>
      </c>
      <c r="V448" s="5">
        <f t="shared" si="517"/>
        <v>4.0565091604539305E-2</v>
      </c>
      <c r="W448" s="5">
        <f t="shared" si="518"/>
        <v>1.1239535042729603E-2</v>
      </c>
      <c r="X448" s="5">
        <f t="shared" si="519"/>
        <v>3.1328057527177745E-2</v>
      </c>
      <c r="Y448" s="5">
        <f t="shared" si="520"/>
        <v>4.3660488832276766E-2</v>
      </c>
      <c r="Z448" s="5">
        <f t="shared" si="521"/>
        <v>2.9397339635035324E-2</v>
      </c>
      <c r="AA448" s="5">
        <f t="shared" si="522"/>
        <v>5.9471184761749077E-2</v>
      </c>
      <c r="AB448" s="5">
        <f t="shared" si="523"/>
        <v>6.01554742856895E-2</v>
      </c>
      <c r="AC448" s="5">
        <f t="shared" si="524"/>
        <v>1.4296053369535487E-2</v>
      </c>
      <c r="AD448" s="5">
        <f t="shared" si="525"/>
        <v>5.6844298962150158E-3</v>
      </c>
      <c r="AE448" s="5">
        <f t="shared" si="526"/>
        <v>1.5844262784965212E-2</v>
      </c>
      <c r="AF448" s="5">
        <f t="shared" si="527"/>
        <v>2.2081428373862906E-2</v>
      </c>
      <c r="AG448" s="5">
        <f t="shared" si="528"/>
        <v>2.0515921573526556E-2</v>
      </c>
      <c r="AH448" s="5">
        <f t="shared" si="529"/>
        <v>2.048486756193935E-2</v>
      </c>
      <c r="AI448" s="5">
        <f t="shared" si="530"/>
        <v>4.1441142590472761E-2</v>
      </c>
      <c r="AJ448" s="5">
        <f t="shared" si="531"/>
        <v>4.1917974182921904E-2</v>
      </c>
      <c r="AK448" s="5">
        <f t="shared" si="532"/>
        <v>2.8266861541667763E-2</v>
      </c>
      <c r="AL448" s="5">
        <f t="shared" si="533"/>
        <v>3.2244810912718702E-3</v>
      </c>
      <c r="AM448" s="5">
        <f t="shared" si="534"/>
        <v>2.2999345166602662E-3</v>
      </c>
      <c r="AN448" s="5">
        <f t="shared" si="535"/>
        <v>6.4106282486553904E-3</v>
      </c>
      <c r="AO448" s="5">
        <f t="shared" si="536"/>
        <v>8.9342010054560585E-3</v>
      </c>
      <c r="AP448" s="5">
        <f t="shared" si="537"/>
        <v>8.3007930486515627E-3</v>
      </c>
      <c r="AQ448" s="5">
        <f t="shared" si="538"/>
        <v>5.7842188569350019E-3</v>
      </c>
      <c r="AR448" s="5">
        <f t="shared" si="539"/>
        <v>1.1419531270240139E-2</v>
      </c>
      <c r="AS448" s="5">
        <f t="shared" si="540"/>
        <v>2.3101854198250019E-2</v>
      </c>
      <c r="AT448" s="5">
        <f t="shared" si="541"/>
        <v>2.3367669599015824E-2</v>
      </c>
      <c r="AU448" s="5">
        <f t="shared" si="542"/>
        <v>1.5757695689786719E-2</v>
      </c>
      <c r="AV448" s="5">
        <f t="shared" si="543"/>
        <v>7.9695037324896793E-3</v>
      </c>
      <c r="AW448" s="5">
        <f t="shared" si="544"/>
        <v>5.0505772269280496E-4</v>
      </c>
      <c r="AX448" s="5">
        <f t="shared" si="545"/>
        <v>7.7546603580648814E-4</v>
      </c>
      <c r="AY448" s="5">
        <f t="shared" si="546"/>
        <v>2.1614634847224247E-3</v>
      </c>
      <c r="AZ448" s="5">
        <f t="shared" si="547"/>
        <v>3.0123333454118253E-3</v>
      </c>
      <c r="BA448" s="5">
        <f t="shared" si="548"/>
        <v>2.7987679792009991E-3</v>
      </c>
      <c r="BB448" s="5">
        <f t="shared" si="549"/>
        <v>1.950257815921587E-3</v>
      </c>
      <c r="BC448" s="5">
        <f t="shared" si="550"/>
        <v>1.0871942445615866E-3</v>
      </c>
      <c r="BD448" s="5">
        <f t="shared" si="551"/>
        <v>5.3049604396061944E-3</v>
      </c>
      <c r="BE448" s="5">
        <f t="shared" si="552"/>
        <v>1.0732001139368083E-2</v>
      </c>
      <c r="BF448" s="5">
        <f t="shared" si="553"/>
        <v>1.0855486083883762E-2</v>
      </c>
      <c r="BG448" s="5">
        <f t="shared" si="554"/>
        <v>7.3202612502600286E-3</v>
      </c>
      <c r="BH448" s="5">
        <f t="shared" si="555"/>
        <v>3.7022449541628689E-3</v>
      </c>
      <c r="BI448" s="5">
        <f t="shared" si="556"/>
        <v>1.4979375442522667E-3</v>
      </c>
      <c r="BJ448" s="8">
        <f t="shared" si="557"/>
        <v>0.27347236285212462</v>
      </c>
      <c r="BK448" s="8">
        <f t="shared" si="558"/>
        <v>0.17906714761023118</v>
      </c>
      <c r="BL448" s="8">
        <f t="shared" si="559"/>
        <v>0.49111976120457851</v>
      </c>
      <c r="BM448" s="8">
        <f t="shared" si="560"/>
        <v>0.82983659279442556</v>
      </c>
      <c r="BN448" s="8">
        <f t="shared" si="561"/>
        <v>0.14156361274551449</v>
      </c>
    </row>
    <row r="449" spans="1:66" x14ac:dyDescent="0.25">
      <c r="A449" t="s">
        <v>270</v>
      </c>
      <c r="B449" t="s">
        <v>310</v>
      </c>
      <c r="C449" t="s">
        <v>331</v>
      </c>
      <c r="D449" t="s">
        <v>502</v>
      </c>
      <c r="E449">
        <f>VLOOKUP(A449,home!$A$2:$E$405,3,FALSE)</f>
        <v>1.5696000000000001</v>
      </c>
      <c r="F449">
        <f>VLOOKUP(B449,home!$B$2:$E$405,3,FALSE)</f>
        <v>0.6371</v>
      </c>
      <c r="G449">
        <f>VLOOKUP(C449,away!$B$2:$E$405,4,FALSE)</f>
        <v>0.42470000000000002</v>
      </c>
      <c r="H449">
        <f>VLOOKUP(A449,away!$A$2:$E$405,3,FALSE)</f>
        <v>1.3290999999999999</v>
      </c>
      <c r="I449">
        <f>VLOOKUP(C449,away!$B$2:$E$405,3,FALSE)</f>
        <v>0.50160000000000005</v>
      </c>
      <c r="J449">
        <f>VLOOKUP(B449,home!$B$2:$E$405,4,FALSE)</f>
        <v>0.37619999999999998</v>
      </c>
      <c r="K449" s="3">
        <f t="shared" si="506"/>
        <v>0.42469667035200004</v>
      </c>
      <c r="L449" s="3">
        <f t="shared" si="507"/>
        <v>0.25080372187200001</v>
      </c>
      <c r="M449" s="5">
        <f t="shared" si="508"/>
        <v>0.50890170642768984</v>
      </c>
      <c r="N449" s="5">
        <f t="shared" si="509"/>
        <v>0.21612886025629088</v>
      </c>
      <c r="O449" s="5">
        <f t="shared" si="510"/>
        <v>0.12763444203907651</v>
      </c>
      <c r="P449" s="5">
        <f t="shared" si="511"/>
        <v>5.420592255623112E-2</v>
      </c>
      <c r="Q449" s="5">
        <f t="shared" si="512"/>
        <v>4.5894603658909718E-2</v>
      </c>
      <c r="R449" s="5">
        <f t="shared" si="513"/>
        <v>1.6005596551228223E-2</v>
      </c>
      <c r="S449" s="5">
        <f t="shared" si="514"/>
        <v>1.4434428117749043E-3</v>
      </c>
      <c r="T449" s="5">
        <f t="shared" si="515"/>
        <v>1.1510537411494865E-2</v>
      </c>
      <c r="U449" s="5">
        <f t="shared" si="516"/>
        <v>6.7975235623040798E-3</v>
      </c>
      <c r="V449" s="5">
        <f t="shared" si="517"/>
        <v>1.708322676531044E-5</v>
      </c>
      <c r="W449" s="5">
        <f t="shared" si="518"/>
        <v>6.4970951203545593E-3</v>
      </c>
      <c r="X449" s="5">
        <f t="shared" si="519"/>
        <v>1.629495637541333E-3</v>
      </c>
      <c r="Y449" s="5">
        <f t="shared" si="520"/>
        <v>2.0434178533477687E-4</v>
      </c>
      <c r="Z449" s="5">
        <f t="shared" si="521"/>
        <v>1.3380877286098955E-3</v>
      </c>
      <c r="AA449" s="5">
        <f t="shared" si="522"/>
        <v>5.6828140297949322E-4</v>
      </c>
      <c r="AB449" s="5">
        <f t="shared" si="523"/>
        <v>1.2067360983417695E-4</v>
      </c>
      <c r="AC449" s="5">
        <f t="shared" si="524"/>
        <v>1.1372678350196909E-7</v>
      </c>
      <c r="AD449" s="5">
        <f t="shared" si="525"/>
        <v>6.8982366614370205E-4</v>
      </c>
      <c r="AE449" s="5">
        <f t="shared" si="526"/>
        <v>1.7301034290422839E-4</v>
      </c>
      <c r="AF449" s="5">
        <f t="shared" si="527"/>
        <v>2.1695818961365721E-5</v>
      </c>
      <c r="AG449" s="5">
        <f t="shared" si="528"/>
        <v>1.8137973815238778E-6</v>
      </c>
      <c r="AH449" s="5">
        <f t="shared" si="529"/>
        <v>8.3899345631653077E-5</v>
      </c>
      <c r="AI449" s="5">
        <f t="shared" si="530"/>
        <v>3.5631772734474679E-5</v>
      </c>
      <c r="AJ449" s="5">
        <f t="shared" si="531"/>
        <v>7.5663476195352866E-6</v>
      </c>
      <c r="AK449" s="5">
        <f t="shared" si="532"/>
        <v>1.0711342135808062E-6</v>
      </c>
      <c r="AL449" s="5">
        <f t="shared" si="533"/>
        <v>4.8454663375768778E-10</v>
      </c>
      <c r="AM449" s="5">
        <f t="shared" si="534"/>
        <v>5.8593162828248009E-5</v>
      </c>
      <c r="AN449" s="5">
        <f t="shared" si="535"/>
        <v>1.4695383313576722E-5</v>
      </c>
      <c r="AO449" s="5">
        <f t="shared" si="536"/>
        <v>1.8428284146903627E-6</v>
      </c>
      <c r="AP449" s="5">
        <f t="shared" si="537"/>
        <v>1.540627417252735E-7</v>
      </c>
      <c r="AQ449" s="5">
        <f t="shared" si="538"/>
        <v>9.6598772566258126E-9</v>
      </c>
      <c r="AR449" s="5">
        <f t="shared" si="539"/>
        <v>4.208453629408783E-6</v>
      </c>
      <c r="AS449" s="5">
        <f t="shared" si="540"/>
        <v>1.7873162437407E-6</v>
      </c>
      <c r="AT449" s="5">
        <f t="shared" si="541"/>
        <v>3.7953362879135947E-7</v>
      </c>
      <c r="AU449" s="5">
        <f t="shared" si="542"/>
        <v>5.3728889478100791E-8</v>
      </c>
      <c r="AV449" s="5">
        <f t="shared" si="543"/>
        <v>5.704620115765003E-9</v>
      </c>
      <c r="AW449" s="5">
        <f t="shared" si="544"/>
        <v>1.4336591576967242E-12</v>
      </c>
      <c r="AX449" s="5">
        <f t="shared" si="545"/>
        <v>4.1473868597582488E-6</v>
      </c>
      <c r="AY449" s="5">
        <f t="shared" si="546"/>
        <v>1.0401800604703952E-6</v>
      </c>
      <c r="AZ449" s="5">
        <f t="shared" si="547"/>
        <v>1.3044051529150854E-7</v>
      </c>
      <c r="BA449" s="5">
        <f t="shared" si="548"/>
        <v>1.090498890600396E-8</v>
      </c>
      <c r="BB449" s="5">
        <f t="shared" si="549"/>
        <v>6.8375295114966551E-10</v>
      </c>
      <c r="BC449" s="5">
        <f t="shared" si="550"/>
        <v>3.4297556997859979E-11</v>
      </c>
      <c r="BD449" s="5">
        <f t="shared" si="551"/>
        <v>1.7591597226357498E-7</v>
      </c>
      <c r="BE449" s="5">
        <f t="shared" si="552"/>
        <v>7.471092768207508E-8</v>
      </c>
      <c r="BF449" s="5">
        <f t="shared" si="553"/>
        <v>1.5864741112743173E-8</v>
      </c>
      <c r="BG449" s="5">
        <f t="shared" si="554"/>
        <v>2.2459009088595036E-9</v>
      </c>
      <c r="BH449" s="5">
        <f t="shared" si="555"/>
        <v>2.3845665948329044E-10</v>
      </c>
      <c r="BI449" s="5">
        <f t="shared" si="556"/>
        <v>2.0254349861162835E-11</v>
      </c>
      <c r="BJ449" s="8">
        <f t="shared" si="557"/>
        <v>0.28283190222296745</v>
      </c>
      <c r="BK449" s="8">
        <f t="shared" si="558"/>
        <v>0.56456930941385175</v>
      </c>
      <c r="BL449" s="8">
        <f t="shared" si="559"/>
        <v>0.15126138949888623</v>
      </c>
      <c r="BM449" s="8">
        <f t="shared" si="560"/>
        <v>3.1228517196262191E-2</v>
      </c>
      <c r="BN449" s="8">
        <f t="shared" si="561"/>
        <v>0.96877113148942628</v>
      </c>
    </row>
    <row r="450" spans="1:66" x14ac:dyDescent="0.25">
      <c r="A450" t="s">
        <v>270</v>
      </c>
      <c r="B450" t="s">
        <v>289</v>
      </c>
      <c r="C450" t="s">
        <v>327</v>
      </c>
      <c r="D450" t="s">
        <v>502</v>
      </c>
      <c r="E450">
        <f>VLOOKUP(A450,home!$A$2:$E$405,3,FALSE)</f>
        <v>1.5696000000000001</v>
      </c>
      <c r="F450">
        <f>VLOOKUP(B450,home!$B$2:$E$405,3,FALSE)</f>
        <v>0.1593</v>
      </c>
      <c r="G450">
        <f>VLOOKUP(C450,away!$B$2:$E$405,4,FALSE)</f>
        <v>0.50970000000000004</v>
      </c>
      <c r="H450">
        <f>VLOOKUP(A450,away!$A$2:$E$405,3,FALSE)</f>
        <v>1.3290999999999999</v>
      </c>
      <c r="I450">
        <f>VLOOKUP(C450,away!$B$2:$E$405,3,FALSE)</f>
        <v>1.5047999999999999</v>
      </c>
      <c r="J450">
        <f>VLOOKUP(B450,home!$B$2:$E$405,4,FALSE)</f>
        <v>0.9405</v>
      </c>
      <c r="K450" s="3">
        <f t="shared" si="506"/>
        <v>0.12744400161600003</v>
      </c>
      <c r="L450" s="3">
        <f t="shared" si="507"/>
        <v>1.8810279140399999</v>
      </c>
      <c r="M450" s="5">
        <f t="shared" si="508"/>
        <v>0.13419357717912742</v>
      </c>
      <c r="N450" s="5">
        <f t="shared" si="509"/>
        <v>1.7102166466873535E-2</v>
      </c>
      <c r="O450" s="5">
        <f t="shared" si="510"/>
        <v>0.25242186455881971</v>
      </c>
      <c r="P450" s="5">
        <f t="shared" si="511"/>
        <v>3.2169652514747953E-2</v>
      </c>
      <c r="Q450" s="5">
        <f t="shared" si="512"/>
        <v>1.0897842654206658E-3</v>
      </c>
      <c r="R450" s="5">
        <f t="shared" si="513"/>
        <v>0.23740628667458205</v>
      </c>
      <c r="S450" s="5">
        <f t="shared" si="514"/>
        <v>1.9279733141367456E-3</v>
      </c>
      <c r="T450" s="5">
        <f t="shared" si="515"/>
        <v>2.0499146235378484E-3</v>
      </c>
      <c r="U450" s="5">
        <f t="shared" si="516"/>
        <v>3.0256007182603996E-2</v>
      </c>
      <c r="V450" s="5">
        <f t="shared" si="517"/>
        <v>5.1353866620023073E-5</v>
      </c>
      <c r="W450" s="5">
        <f t="shared" si="518"/>
        <v>4.629548922778757E-5</v>
      </c>
      <c r="X450" s="5">
        <f t="shared" si="519"/>
        <v>8.7083107531606523E-5</v>
      </c>
      <c r="Y450" s="5">
        <f t="shared" si="520"/>
        <v>8.1902878054149425E-5</v>
      </c>
      <c r="Z450" s="5">
        <f t="shared" si="521"/>
        <v>0.14885595073449046</v>
      </c>
      <c r="AA450" s="5">
        <f t="shared" si="522"/>
        <v>1.8970798025957619E-2</v>
      </c>
      <c r="AB450" s="5">
        <f t="shared" si="523"/>
        <v>1.2088572071384761E-3</v>
      </c>
      <c r="AC450" s="5">
        <f t="shared" si="524"/>
        <v>7.6942768013854328E-7</v>
      </c>
      <c r="AD450" s="5">
        <f t="shared" si="525"/>
        <v>1.4750206009899173E-6</v>
      </c>
      <c r="AE450" s="5">
        <f t="shared" si="526"/>
        <v>2.7745549242460906E-6</v>
      </c>
      <c r="AF450" s="5">
        <f t="shared" si="527"/>
        <v>2.6095076307720173E-6</v>
      </c>
      <c r="AG450" s="5">
        <f t="shared" si="528"/>
        <v>1.6361855651275169E-6</v>
      </c>
      <c r="AH450" s="5">
        <f t="shared" si="529"/>
        <v>7.0000549625634928E-2</v>
      </c>
      <c r="AI450" s="5">
        <f t="shared" si="530"/>
        <v>8.9211501596103068E-3</v>
      </c>
      <c r="AJ450" s="5">
        <f t="shared" si="531"/>
        <v>5.684735376789773E-4</v>
      </c>
      <c r="AK450" s="5">
        <f t="shared" si="532"/>
        <v>2.4149514151537608E-5</v>
      </c>
      <c r="AL450" s="5">
        <f t="shared" si="533"/>
        <v>7.3780643233752388E-9</v>
      </c>
      <c r="AM450" s="5">
        <f t="shared" si="534"/>
        <v>3.7596505571238451E-8</v>
      </c>
      <c r="AN450" s="5">
        <f t="shared" si="535"/>
        <v>7.0720076449859885E-8</v>
      </c>
      <c r="AO450" s="5">
        <f t="shared" si="536"/>
        <v>6.6513218942614638E-8</v>
      </c>
      <c r="AP450" s="5">
        <f t="shared" si="537"/>
        <v>4.1704407161237415E-8</v>
      </c>
      <c r="AQ450" s="5">
        <f t="shared" si="538"/>
        <v>1.9611788502194322E-8</v>
      </c>
      <c r="AR450" s="5">
        <f t="shared" si="539"/>
        <v>2.6334597568792282E-2</v>
      </c>
      <c r="AS450" s="5">
        <f t="shared" si="540"/>
        <v>3.3561864951138732E-3</v>
      </c>
      <c r="AT450" s="5">
        <f t="shared" si="541"/>
        <v>2.1386291855344492E-4</v>
      </c>
      <c r="AU450" s="5">
        <f t="shared" si="542"/>
        <v>9.085182045909238E-6</v>
      </c>
      <c r="AV450" s="5">
        <f t="shared" si="543"/>
        <v>2.8946298883512773E-7</v>
      </c>
      <c r="AW450" s="5">
        <f t="shared" si="544"/>
        <v>4.913088376254485E-11</v>
      </c>
      <c r="AX450" s="5">
        <f t="shared" si="545"/>
        <v>7.9857485279614454E-10</v>
      </c>
      <c r="AY450" s="5">
        <f t="shared" si="546"/>
        <v>1.5021415895599314E-9</v>
      </c>
      <c r="AZ450" s="5">
        <f t="shared" si="547"/>
        <v>1.4127851304013241E-9</v>
      </c>
      <c r="BA450" s="5">
        <f t="shared" si="548"/>
        <v>8.8582942227517747E-10</v>
      </c>
      <c r="BB450" s="5">
        <f t="shared" si="549"/>
        <v>4.1656746759438408E-10</v>
      </c>
      <c r="BC450" s="5">
        <f t="shared" si="550"/>
        <v>1.5671500692519769E-10</v>
      </c>
      <c r="BD450" s="5">
        <f t="shared" si="551"/>
        <v>8.2560188553180425E-3</v>
      </c>
      <c r="BE450" s="5">
        <f t="shared" si="552"/>
        <v>1.052180080338879E-3</v>
      </c>
      <c r="BF450" s="5">
        <f t="shared" si="553"/>
        <v>6.7047019929515554E-5</v>
      </c>
      <c r="BG450" s="5">
        <f t="shared" si="554"/>
        <v>2.8482468387483883E-6</v>
      </c>
      <c r="BH450" s="5">
        <f t="shared" si="555"/>
        <v>9.0747993680054114E-8</v>
      </c>
      <c r="BI450" s="5">
        <f t="shared" si="556"/>
        <v>2.3130574906419141E-9</v>
      </c>
      <c r="BJ450" s="8">
        <f t="shared" si="557"/>
        <v>2.0465883417976827E-2</v>
      </c>
      <c r="BK450" s="8">
        <f t="shared" si="558"/>
        <v>0.16834333518251818</v>
      </c>
      <c r="BL450" s="8">
        <f t="shared" si="559"/>
        <v>0.65907034537714815</v>
      </c>
      <c r="BM450" s="8">
        <f t="shared" si="560"/>
        <v>0.3223521815995517</v>
      </c>
      <c r="BN450" s="8">
        <f t="shared" si="561"/>
        <v>0.67438333165957132</v>
      </c>
    </row>
    <row r="451" spans="1:66" s="14" customFormat="1" x14ac:dyDescent="0.25">
      <c r="A451" t="s">
        <v>272</v>
      </c>
      <c r="B451" t="s">
        <v>288</v>
      </c>
      <c r="C451" t="s">
        <v>312</v>
      </c>
      <c r="D451" t="s">
        <v>502</v>
      </c>
      <c r="E451">
        <f>VLOOKUP(A451,home!$A$2:$E$405,3,FALSE)</f>
        <v>1.3837999999999999</v>
      </c>
      <c r="F451">
        <f>VLOOKUP(B451,home!$B$2:$E$405,3,FALSE)</f>
        <v>0.28910000000000002</v>
      </c>
      <c r="G451">
        <f>VLOOKUP(C451,away!$B$2:$E$405,4,FALSE)</f>
        <v>0.1807</v>
      </c>
      <c r="H451">
        <f>VLOOKUP(A451,away!$A$2:$E$405,3,FALSE)</f>
        <v>0.90910000000000002</v>
      </c>
      <c r="I451">
        <f>VLOOKUP(C451,away!$B$2:$E$405,3,FALSE)</f>
        <v>1.1000000000000001</v>
      </c>
      <c r="J451">
        <f>VLOOKUP(B451,home!$B$2:$E$405,4,FALSE)</f>
        <v>1.98</v>
      </c>
      <c r="K451" s="3">
        <f t="shared" si="506"/>
        <v>7.2290224005999992E-2</v>
      </c>
      <c r="L451" s="3">
        <f t="shared" si="507"/>
        <v>1.9800198000000002</v>
      </c>
      <c r="M451" s="5">
        <f t="shared" si="508"/>
        <v>0.12843786608407631</v>
      </c>
      <c r="N451" s="5">
        <f t="shared" si="509"/>
        <v>9.2848021100705082E-3</v>
      </c>
      <c r="O451" s="5">
        <f t="shared" si="510"/>
        <v>0.25430951791621953</v>
      </c>
      <c r="P451" s="5">
        <f t="shared" si="511"/>
        <v>1.8384092017021385E-2</v>
      </c>
      <c r="Q451" s="5">
        <f t="shared" si="512"/>
        <v>3.3560021219418927E-4</v>
      </c>
      <c r="R451" s="5">
        <f t="shared" si="513"/>
        <v>0.25176894040128478</v>
      </c>
      <c r="S451" s="5">
        <f t="shared" si="514"/>
        <v>6.5785669287955317E-4</v>
      </c>
      <c r="T451" s="5">
        <f t="shared" si="515"/>
        <v>6.6449506502869616E-4</v>
      </c>
      <c r="U451" s="5">
        <f t="shared" si="516"/>
        <v>1.8200433099362145E-2</v>
      </c>
      <c r="V451" s="5">
        <f t="shared" si="517"/>
        <v>1.0462558316800955E-5</v>
      </c>
      <c r="W451" s="5">
        <f t="shared" si="518"/>
        <v>8.0868715053263558E-6</v>
      </c>
      <c r="X451" s="5">
        <f t="shared" si="519"/>
        <v>1.6012165700601991E-5</v>
      </c>
      <c r="Y451" s="5">
        <f t="shared" si="520"/>
        <v>1.5852202564036413E-5</v>
      </c>
      <c r="Z451" s="5">
        <f t="shared" si="521"/>
        <v>0.16616916233985463</v>
      </c>
      <c r="AA451" s="5">
        <f t="shared" si="522"/>
        <v>1.2012405968437473E-2</v>
      </c>
      <c r="AB451" s="5">
        <f t="shared" si="523"/>
        <v>4.3418975915467817E-4</v>
      </c>
      <c r="AC451" s="5">
        <f t="shared" si="524"/>
        <v>9.359809566577269E-8</v>
      </c>
      <c r="AD451" s="5">
        <f t="shared" si="525"/>
        <v>1.4615043815694522E-7</v>
      </c>
      <c r="AE451" s="5">
        <f t="shared" si="526"/>
        <v>2.8938076132942702E-7</v>
      </c>
      <c r="AF451" s="5">
        <f t="shared" si="527"/>
        <v>2.8648981858567002E-7</v>
      </c>
      <c r="AG451" s="5">
        <f t="shared" si="528"/>
        <v>1.8908517109934488E-7</v>
      </c>
      <c r="AH451" s="5">
        <f t="shared" si="529"/>
        <v>8.2254557895581643E-2</v>
      </c>
      <c r="AI451" s="5">
        <f t="shared" si="530"/>
        <v>5.9462004157860944E-3</v>
      </c>
      <c r="AJ451" s="5">
        <f t="shared" si="531"/>
        <v>2.1492608002087358E-4</v>
      </c>
      <c r="AK451" s="5">
        <f t="shared" si="532"/>
        <v>5.1790181564801424E-6</v>
      </c>
      <c r="AL451" s="5">
        <f t="shared" si="533"/>
        <v>5.3589056118735057E-10</v>
      </c>
      <c r="AM451" s="5">
        <f t="shared" si="534"/>
        <v>2.1130495825881262E-9</v>
      </c>
      <c r="AN451" s="5">
        <f t="shared" si="535"/>
        <v>4.1838800119062246E-9</v>
      </c>
      <c r="AO451" s="5">
        <f t="shared" si="536"/>
        <v>4.1420826321992815E-9</v>
      </c>
      <c r="AP451" s="5">
        <f t="shared" si="537"/>
        <v>2.7338018749968985E-9</v>
      </c>
      <c r="AQ451" s="5">
        <f t="shared" si="538"/>
        <v>1.3532454604427465E-9</v>
      </c>
      <c r="AR451" s="5">
        <f t="shared" si="539"/>
        <v>3.2573130654699571E-2</v>
      </c>
      <c r="AS451" s="5">
        <f t="shared" si="540"/>
        <v>2.3547189116049382E-3</v>
      </c>
      <c r="AT451" s="5">
        <f t="shared" si="541"/>
        <v>8.5111578795542749E-5</v>
      </c>
      <c r="AU451" s="5">
        <f t="shared" si="542"/>
        <v>2.0509116988780348E-6</v>
      </c>
      <c r="AV451" s="5">
        <f t="shared" si="543"/>
        <v>3.7065216532104791E-8</v>
      </c>
      <c r="AW451" s="5">
        <f t="shared" si="544"/>
        <v>2.1307019859081908E-12</v>
      </c>
      <c r="AX451" s="5">
        <f t="shared" si="545"/>
        <v>2.5458804610180031E-11</v>
      </c>
      <c r="AY451" s="5">
        <f t="shared" si="546"/>
        <v>5.0408937212487743E-11</v>
      </c>
      <c r="AZ451" s="5">
        <f t="shared" si="547"/>
        <v>4.9905346888841286E-11</v>
      </c>
      <c r="BA451" s="5">
        <f t="shared" si="548"/>
        <v>3.2937858321924719E-11</v>
      </c>
      <c r="BB451" s="5">
        <f t="shared" si="549"/>
        <v>1.6304402911751435E-11</v>
      </c>
      <c r="BC451" s="5">
        <f t="shared" si="550"/>
        <v>6.456608118489093E-12</v>
      </c>
      <c r="BD451" s="5">
        <f t="shared" si="551"/>
        <v>1.0749240607382016E-2</v>
      </c>
      <c r="BE451" s="5">
        <f t="shared" si="552"/>
        <v>7.7706501140203759E-4</v>
      </c>
      <c r="BF451" s="5">
        <f t="shared" si="553"/>
        <v>2.8087101870739119E-5</v>
      </c>
      <c r="BG451" s="5">
        <f t="shared" si="554"/>
        <v>6.7680762863835744E-7</v>
      </c>
      <c r="BH451" s="5">
        <f t="shared" si="555"/>
        <v>1.2231643770809133E-8</v>
      </c>
      <c r="BI451" s="5">
        <f t="shared" si="556"/>
        <v>1.7684565363067753E-10</v>
      </c>
      <c r="BJ451" s="8">
        <f t="shared" si="557"/>
        <v>1.0325774440784049E-2</v>
      </c>
      <c r="BK451" s="8">
        <f t="shared" si="558"/>
        <v>0.14749037153668917</v>
      </c>
      <c r="BL451" s="8">
        <f t="shared" si="559"/>
        <v>0.67171648161279207</v>
      </c>
      <c r="BM451" s="8">
        <f t="shared" si="560"/>
        <v>0.33318097114097495</v>
      </c>
      <c r="BN451" s="8">
        <f t="shared" si="561"/>
        <v>0.66252081874086677</v>
      </c>
    </row>
    <row r="452" spans="1:66" x14ac:dyDescent="0.25">
      <c r="A452" t="s">
        <v>34</v>
      </c>
      <c r="B452" t="s">
        <v>195</v>
      </c>
      <c r="C452" t="s">
        <v>198</v>
      </c>
      <c r="D452" t="s">
        <v>502</v>
      </c>
      <c r="E452">
        <f>VLOOKUP(A452,home!$A$2:$E$405,3,FALSE)</f>
        <v>1.4202999999999999</v>
      </c>
      <c r="F452">
        <f>VLOOKUP(B452,home!$B$2:$E$405,3,FALSE)</f>
        <v>0.70409999999999995</v>
      </c>
      <c r="G452">
        <f>VLOOKUP(C452,away!$B$2:$E$405,4,FALSE)</f>
        <v>1.2321</v>
      </c>
      <c r="H452">
        <f>VLOOKUP(A452,away!$A$2:$E$405,3,FALSE)</f>
        <v>1.2029000000000001</v>
      </c>
      <c r="I452">
        <f>VLOOKUP(C452,away!$B$2:$E$405,3,FALSE)</f>
        <v>0.62350000000000005</v>
      </c>
      <c r="J452">
        <f>VLOOKUP(B452,home!$B$2:$E$405,4,FALSE)</f>
        <v>1.0391999999999999</v>
      </c>
      <c r="K452" s="3">
        <f t="shared" si="506"/>
        <v>1.2321409426829999</v>
      </c>
      <c r="L452" s="3">
        <f t="shared" si="507"/>
        <v>0.77940846947999998</v>
      </c>
      <c r="M452" s="5">
        <f t="shared" si="508"/>
        <v>0.13378123173537129</v>
      </c>
      <c r="N452" s="5">
        <f t="shared" si="509"/>
        <v>0.16483733298371325</v>
      </c>
      <c r="O452" s="5">
        <f t="shared" si="510"/>
        <v>0.10427022507201494</v>
      </c>
      <c r="P452" s="5">
        <f t="shared" si="511"/>
        <v>0.12847561341400107</v>
      </c>
      <c r="Q452" s="5">
        <f t="shared" si="512"/>
        <v>0.10155141342595202</v>
      </c>
      <c r="R452" s="5">
        <f t="shared" si="513"/>
        <v>4.0634548267857139E-2</v>
      </c>
      <c r="S452" s="5">
        <f t="shared" si="514"/>
        <v>3.0845102537914004E-2</v>
      </c>
      <c r="T452" s="5">
        <f t="shared" si="515"/>
        <v>7.9150031711851976E-2</v>
      </c>
      <c r="U452" s="5">
        <f t="shared" si="516"/>
        <v>5.0067490608255355E-2</v>
      </c>
      <c r="V452" s="5">
        <f t="shared" si="517"/>
        <v>3.2913132532131502E-3</v>
      </c>
      <c r="W452" s="5">
        <f t="shared" si="518"/>
        <v>4.1708551423147867E-2</v>
      </c>
      <c r="X452" s="5">
        <f t="shared" si="519"/>
        <v>3.2507998228943555E-2</v>
      </c>
      <c r="Y452" s="5">
        <f t="shared" si="520"/>
        <v>1.2668504572739723E-2</v>
      </c>
      <c r="Z452" s="5">
        <f t="shared" si="521"/>
        <v>1.0556970357820574E-2</v>
      </c>
      <c r="AA452" s="5">
        <f t="shared" si="522"/>
        <v>1.300767540856153E-2</v>
      </c>
      <c r="AB452" s="5">
        <f t="shared" si="523"/>
        <v>8.0136447200097414E-3</v>
      </c>
      <c r="AC452" s="5">
        <f t="shared" si="524"/>
        <v>1.975489590631745E-4</v>
      </c>
      <c r="AD452" s="5">
        <f t="shared" si="525"/>
        <v>1.2847703467114949E-2</v>
      </c>
      <c r="AE452" s="5">
        <f t="shared" si="526"/>
        <v>1.0013608895636952E-2</v>
      </c>
      <c r="AF452" s="5">
        <f t="shared" si="527"/>
        <v>3.9023457916598546E-3</v>
      </c>
      <c r="AG452" s="5">
        <f t="shared" si="528"/>
        <v>1.0138404536197757E-3</v>
      </c>
      <c r="AH452" s="5">
        <f t="shared" si="529"/>
        <v>2.0570480272336647E-3</v>
      </c>
      <c r="AI452" s="5">
        <f t="shared" si="530"/>
        <v>2.5345730954198934E-3</v>
      </c>
      <c r="AJ452" s="5">
        <f t="shared" si="531"/>
        <v>1.5614756415448185E-3</v>
      </c>
      <c r="AK452" s="5">
        <f t="shared" si="532"/>
        <v>6.4131935631652512E-4</v>
      </c>
      <c r="AL452" s="5">
        <f t="shared" si="533"/>
        <v>7.5885752779261556E-6</v>
      </c>
      <c r="AM452" s="5">
        <f t="shared" si="534"/>
        <v>3.166036292256529E-3</v>
      </c>
      <c r="AN452" s="5">
        <f t="shared" si="535"/>
        <v>2.4676355008657952E-3</v>
      </c>
      <c r="AO452" s="5">
        <f t="shared" si="536"/>
        <v>9.6164800448216112E-4</v>
      </c>
      <c r="AP452" s="5">
        <f t="shared" si="537"/>
        <v>2.4983886645064588E-4</v>
      </c>
      <c r="AQ452" s="5">
        <f t="shared" si="538"/>
        <v>4.868163212922899E-5</v>
      </c>
      <c r="AR452" s="5">
        <f t="shared" si="539"/>
        <v>3.2065613091060896E-4</v>
      </c>
      <c r="AS452" s="5">
        <f t="shared" si="540"/>
        <v>3.9509354741728116E-4</v>
      </c>
      <c r="AT452" s="5">
        <f t="shared" si="541"/>
        <v>2.4340546798134969E-4</v>
      </c>
      <c r="AU452" s="5">
        <f t="shared" si="542"/>
        <v>9.9969947590912358E-5</v>
      </c>
      <c r="AV452" s="5">
        <f t="shared" si="543"/>
        <v>3.0794266366159215E-5</v>
      </c>
      <c r="AW452" s="5">
        <f t="shared" si="544"/>
        <v>2.0243390627850645E-7</v>
      </c>
      <c r="AX452" s="5">
        <f t="shared" si="545"/>
        <v>6.5016715695159245E-4</v>
      </c>
      <c r="AY452" s="5">
        <f t="shared" si="546"/>
        <v>5.0674578870580364E-4</v>
      </c>
      <c r="AZ452" s="5">
        <f t="shared" si="547"/>
        <v>1.974809797953129E-4</v>
      </c>
      <c r="BA452" s="5">
        <f t="shared" si="548"/>
        <v>5.1306116071225222E-5</v>
      </c>
      <c r="BB452" s="5">
        <f t="shared" si="549"/>
        <v>9.9971053505092164E-6</v>
      </c>
      <c r="BC452" s="5">
        <f t="shared" si="550"/>
        <v>1.5583657160941423E-6</v>
      </c>
      <c r="BD452" s="5">
        <f t="shared" si="551"/>
        <v>4.165368403706934E-5</v>
      </c>
      <c r="BE452" s="5">
        <f t="shared" si="552"/>
        <v>5.1323209515654449E-5</v>
      </c>
      <c r="BF452" s="5">
        <f t="shared" si="553"/>
        <v>3.1618713877067799E-5</v>
      </c>
      <c r="BG452" s="5">
        <f t="shared" si="554"/>
        <v>1.2986237307638127E-5</v>
      </c>
      <c r="BH452" s="5">
        <f t="shared" si="555"/>
        <v>4.0002186695345965E-6</v>
      </c>
      <c r="BI452" s="5">
        <f t="shared" si="556"/>
        <v>9.8576664048369759E-7</v>
      </c>
      <c r="BJ452" s="8">
        <f t="shared" si="557"/>
        <v>0.46851242676315491</v>
      </c>
      <c r="BK452" s="8">
        <f t="shared" si="558"/>
        <v>0.29710514426354639</v>
      </c>
      <c r="BL452" s="8">
        <f t="shared" si="559"/>
        <v>0.22402048738752742</v>
      </c>
      <c r="BM452" s="8">
        <f t="shared" si="560"/>
        <v>0.32613812051833996</v>
      </c>
      <c r="BN452" s="8">
        <f t="shared" si="561"/>
        <v>0.67355036489890974</v>
      </c>
    </row>
    <row r="453" spans="1:66" x14ac:dyDescent="0.25">
      <c r="A453" t="s">
        <v>10</v>
      </c>
      <c r="B453" t="s">
        <v>437</v>
      </c>
      <c r="C453" t="s">
        <v>39</v>
      </c>
      <c r="D453" t="s">
        <v>503</v>
      </c>
      <c r="E453">
        <f>VLOOKUP(A453,home!$A$2:$E$405,3,FALSE)</f>
        <v>1.4167000000000001</v>
      </c>
      <c r="F453">
        <f>VLOOKUP(B453,home!$B$2:$E$405,3,FALSE)</f>
        <v>0.52939999999999998</v>
      </c>
      <c r="G453">
        <f>VLOOKUP(C453,away!$B$2:$E$405,4,FALSE)</f>
        <v>1.0588</v>
      </c>
      <c r="H453">
        <f>VLOOKUP(A453,away!$A$2:$E$405,3,FALSE)</f>
        <v>1.2778</v>
      </c>
      <c r="I453">
        <f>VLOOKUP(C453,away!$B$2:$E$405,3,FALSE)</f>
        <v>0.78259999999999996</v>
      </c>
      <c r="J453">
        <f>VLOOKUP(B453,home!$B$2:$E$405,4,FALSE)</f>
        <v>1.9564999999999999</v>
      </c>
      <c r="K453" s="3">
        <f t="shared" si="506"/>
        <v>0.79410103762399997</v>
      </c>
      <c r="L453" s="3">
        <f t="shared" si="507"/>
        <v>1.95651228682</v>
      </c>
      <c r="M453" s="5">
        <f t="shared" si="508"/>
        <v>6.3888664708090931E-2</v>
      </c>
      <c r="N453" s="5">
        <f t="shared" si="509"/>
        <v>5.073405493710683E-2</v>
      </c>
      <c r="O453" s="5">
        <f t="shared" si="510"/>
        <v>0.12499895748990318</v>
      </c>
      <c r="P453" s="5">
        <f t="shared" si="511"/>
        <v>9.926180184465036E-2</v>
      </c>
      <c r="Q453" s="5">
        <f t="shared" si="512"/>
        <v>2.0143982834214775E-2</v>
      </c>
      <c r="R453" s="5">
        <f t="shared" si="513"/>
        <v>0.12228099808434326</v>
      </c>
      <c r="S453" s="5">
        <f t="shared" si="514"/>
        <v>3.8554982133625883E-2</v>
      </c>
      <c r="T453" s="5">
        <f t="shared" si="515"/>
        <v>3.9411949920632364E-2</v>
      </c>
      <c r="U453" s="5">
        <f t="shared" si="516"/>
        <v>9.7103467460475323E-2</v>
      </c>
      <c r="V453" s="5">
        <f t="shared" si="517"/>
        <v>6.6557398703890212E-3</v>
      </c>
      <c r="W453" s="5">
        <f t="shared" si="518"/>
        <v>5.3321192235100011E-3</v>
      </c>
      <c r="X453" s="5">
        <f t="shared" si="519"/>
        <v>1.0432356775586432E-2</v>
      </c>
      <c r="Y453" s="5">
        <f t="shared" si="520"/>
        <v>1.0205517105962368E-2</v>
      </c>
      <c r="Z453" s="5">
        <f t="shared" si="521"/>
        <v>7.9748091732210161E-2</v>
      </c>
      <c r="AA453" s="5">
        <f t="shared" si="522"/>
        <v>6.3328042393082012E-2</v>
      </c>
      <c r="AB453" s="5">
        <f t="shared" si="523"/>
        <v>2.5144432087521543E-2</v>
      </c>
      <c r="AC453" s="5">
        <f t="shared" si="524"/>
        <v>6.4630081013066984E-4</v>
      </c>
      <c r="AD453" s="5">
        <f t="shared" si="525"/>
        <v>1.0585603520310417E-3</v>
      </c>
      <c r="AE453" s="5">
        <f t="shared" si="526"/>
        <v>2.0710863350892374E-3</v>
      </c>
      <c r="AF453" s="5">
        <f t="shared" si="527"/>
        <v>2.0260529308335491E-3</v>
      </c>
      <c r="AG453" s="5">
        <f t="shared" si="528"/>
        <v>1.3213324843078368E-3</v>
      </c>
      <c r="AH453" s="5">
        <f t="shared" si="529"/>
        <v>3.9007030331129434E-2</v>
      </c>
      <c r="AI453" s="5">
        <f t="shared" si="530"/>
        <v>3.0975523260580722E-2</v>
      </c>
      <c r="AJ453" s="5">
        <f t="shared" si="531"/>
        <v>1.229884758108675E-2</v>
      </c>
      <c r="AK453" s="5">
        <f t="shared" si="532"/>
        <v>3.2555092085734707E-3</v>
      </c>
      <c r="AL453" s="5">
        <f t="shared" si="533"/>
        <v>4.0165486782573606E-5</v>
      </c>
      <c r="AM453" s="5">
        <f t="shared" si="534"/>
        <v>1.6812077478709544E-4</v>
      </c>
      <c r="AN453" s="5">
        <f t="shared" si="535"/>
        <v>3.2893036154065024E-4</v>
      </c>
      <c r="AO453" s="5">
        <f t="shared" si="536"/>
        <v>3.2177814693121356E-4</v>
      </c>
      <c r="AP453" s="5">
        <f t="shared" si="537"/>
        <v>2.0985429936703023E-4</v>
      </c>
      <c r="AQ453" s="5">
        <f t="shared" si="538"/>
        <v>1.0264562878839938E-4</v>
      </c>
      <c r="AR453" s="5">
        <f t="shared" si="539"/>
        <v>1.5263546823043029E-2</v>
      </c>
      <c r="AS453" s="5">
        <f t="shared" si="540"/>
        <v>1.2120798370000976E-2</v>
      </c>
      <c r="AT453" s="5">
        <f t="shared" si="541"/>
        <v>4.8125692812245316E-3</v>
      </c>
      <c r="AU453" s="5">
        <f t="shared" si="542"/>
        <v>1.2738887532859297E-3</v>
      </c>
      <c r="AV453" s="5">
        <f t="shared" si="543"/>
        <v>2.5289909520047506E-4</v>
      </c>
      <c r="AW453" s="5">
        <f t="shared" si="544"/>
        <v>1.7334402520654014E-6</v>
      </c>
      <c r="AX453" s="5">
        <f t="shared" si="545"/>
        <v>2.2250813617430541E-5</v>
      </c>
      <c r="AY453" s="5">
        <f t="shared" si="546"/>
        <v>4.3533990234244617E-5</v>
      </c>
      <c r="AZ453" s="5">
        <f t="shared" si="547"/>
        <v>4.2587393393800754E-5</v>
      </c>
      <c r="BA453" s="5">
        <f t="shared" si="548"/>
        <v>2.7774252812869359E-5</v>
      </c>
      <c r="BB453" s="5">
        <f t="shared" si="549"/>
        <v>1.3585166721405971E-5</v>
      </c>
      <c r="BC453" s="5">
        <f t="shared" si="550"/>
        <v>5.3159091217857905E-6</v>
      </c>
      <c r="BD453" s="5">
        <f t="shared" si="551"/>
        <v>4.9772194832893406E-3</v>
      </c>
      <c r="BE453" s="5">
        <f t="shared" si="552"/>
        <v>3.9524151561624535E-3</v>
      </c>
      <c r="BF453" s="5">
        <f t="shared" si="553"/>
        <v>1.5693084883147141E-3</v>
      </c>
      <c r="BG453" s="5">
        <f t="shared" si="554"/>
        <v>4.1539649964095524E-4</v>
      </c>
      <c r="BH453" s="5">
        <f t="shared" si="555"/>
        <v>8.2466697847564992E-5</v>
      </c>
      <c r="BI453" s="5">
        <f t="shared" si="556"/>
        <v>1.3097378066035254E-5</v>
      </c>
      <c r="BJ453" s="8">
        <f t="shared" si="557"/>
        <v>0.14402338963659031</v>
      </c>
      <c r="BK453" s="8">
        <f t="shared" si="558"/>
        <v>0.20909118884390368</v>
      </c>
      <c r="BL453" s="8">
        <f t="shared" si="559"/>
        <v>0.56312641392277163</v>
      </c>
      <c r="BM453" s="8">
        <f t="shared" si="560"/>
        <v>0.51463882368718439</v>
      </c>
      <c r="BN453" s="8">
        <f t="shared" si="561"/>
        <v>0.48130845989830939</v>
      </c>
    </row>
    <row r="454" spans="1:66" s="10" customFormat="1" x14ac:dyDescent="0.25">
      <c r="A454" t="s">
        <v>10</v>
      </c>
      <c r="B454" t="s">
        <v>11</v>
      </c>
      <c r="C454" t="s">
        <v>208</v>
      </c>
      <c r="D454" t="s">
        <v>503</v>
      </c>
      <c r="E454">
        <f>VLOOKUP(A454,home!$A$2:$E$405,3,FALSE)</f>
        <v>1.4167000000000001</v>
      </c>
      <c r="F454">
        <f>VLOOKUP(B454,home!$B$2:$E$405,3,FALSE)</f>
        <v>0.98819999999999997</v>
      </c>
      <c r="G454">
        <f>VLOOKUP(C454,away!$B$2:$E$405,4,FALSE)</f>
        <v>1.7646999999999999</v>
      </c>
      <c r="H454">
        <f>VLOOKUP(A454,away!$A$2:$E$405,3,FALSE)</f>
        <v>1.2778</v>
      </c>
      <c r="I454">
        <f>VLOOKUP(C454,away!$B$2:$E$405,3,FALSE)</f>
        <v>0.97819999999999996</v>
      </c>
      <c r="J454">
        <f>VLOOKUP(B454,home!$B$2:$E$405,4,FALSE)</f>
        <v>2.1913</v>
      </c>
      <c r="K454" s="3">
        <f t="shared" si="506"/>
        <v>2.4705498942180002</v>
      </c>
      <c r="L454" s="3">
        <f t="shared" si="507"/>
        <v>2.7390021995480001</v>
      </c>
      <c r="M454" s="5">
        <f t="shared" si="508"/>
        <v>5.464120553275823E-3</v>
      </c>
      <c r="N454" s="5">
        <f t="shared" si="509"/>
        <v>1.3499382454889988E-2</v>
      </c>
      <c r="O454" s="5">
        <f t="shared" si="510"/>
        <v>1.4966238214017916E-2</v>
      </c>
      <c r="P454" s="5">
        <f t="shared" si="511"/>
        <v>3.6974838236483357E-2</v>
      </c>
      <c r="Q454" s="5">
        <f t="shared" si="512"/>
        <v>1.6675448947968394E-2</v>
      </c>
      <c r="R454" s="5">
        <f t="shared" si="513"/>
        <v>2.0496279693577205E-2</v>
      </c>
      <c r="S454" s="5">
        <f t="shared" si="514"/>
        <v>6.2550718330806748E-2</v>
      </c>
      <c r="T454" s="5">
        <f t="shared" si="515"/>
        <v>4.567409134693582E-2</v>
      </c>
      <c r="U454" s="5">
        <f t="shared" si="516"/>
        <v>5.0637081628829711E-2</v>
      </c>
      <c r="V454" s="5">
        <f t="shared" si="517"/>
        <v>4.703008917308453E-2</v>
      </c>
      <c r="W454" s="5">
        <f t="shared" si="518"/>
        <v>1.373250954481366E-2</v>
      </c>
      <c r="X454" s="5">
        <f t="shared" si="519"/>
        <v>3.7613373848558521E-2</v>
      </c>
      <c r="Y454" s="5">
        <f t="shared" si="520"/>
        <v>5.151155685181151E-2</v>
      </c>
      <c r="Z454" s="5">
        <f t="shared" si="521"/>
        <v>1.871311838775299E-2</v>
      </c>
      <c r="AA454" s="5">
        <f t="shared" si="522"/>
        <v>4.6231692653352065E-2</v>
      </c>
      <c r="AB454" s="5">
        <f t="shared" si="523"/>
        <v>5.710885169712903E-2</v>
      </c>
      <c r="AC454" s="5">
        <f t="shared" si="524"/>
        <v>1.9890322725169291E-2</v>
      </c>
      <c r="AD454" s="5">
        <f t="shared" si="525"/>
        <v>8.4817125008217632E-3</v>
      </c>
      <c r="AE454" s="5">
        <f t="shared" si="526"/>
        <v>2.3231429195684581E-2</v>
      </c>
      <c r="AF454" s="5">
        <f t="shared" si="527"/>
        <v>3.1815467832811847E-2</v>
      </c>
      <c r="AG454" s="5">
        <f t="shared" si="528"/>
        <v>2.9047545457906766E-2</v>
      </c>
      <c r="AH454" s="5">
        <f t="shared" si="529"/>
        <v>1.2813818106114393E-2</v>
      </c>
      <c r="AI454" s="5">
        <f t="shared" si="530"/>
        <v>3.1657176966589609E-2</v>
      </c>
      <c r="AJ454" s="5">
        <f t="shared" si="531"/>
        <v>3.9105317603024242E-2</v>
      </c>
      <c r="AK454" s="5">
        <f t="shared" si="532"/>
        <v>3.2203879422504279E-2</v>
      </c>
      <c r="AL454" s="5">
        <f t="shared" si="533"/>
        <v>5.3837865256737378E-3</v>
      </c>
      <c r="AM454" s="5">
        <f t="shared" si="534"/>
        <v>4.1908987843385405E-3</v>
      </c>
      <c r="AN454" s="5">
        <f t="shared" si="535"/>
        <v>1.1478880988386304E-2</v>
      </c>
      <c r="AO454" s="5">
        <f t="shared" si="536"/>
        <v>1.5720340137769906E-2</v>
      </c>
      <c r="AP454" s="5">
        <f t="shared" si="537"/>
        <v>1.4352682071664827E-2</v>
      </c>
      <c r="AQ454" s="5">
        <f t="shared" si="538"/>
        <v>9.8280069409257785E-3</v>
      </c>
      <c r="AR454" s="5">
        <f t="shared" si="539"/>
        <v>7.0194151954510548E-3</v>
      </c>
      <c r="AS454" s="5">
        <f t="shared" si="540"/>
        <v>1.734181546859383E-2</v>
      </c>
      <c r="AT454" s="5">
        <f t="shared" si="541"/>
        <v>2.1421910185741286E-2</v>
      </c>
      <c r="AU454" s="5">
        <f t="shared" si="542"/>
        <v>1.7641299314443543E-2</v>
      </c>
      <c r="AV454" s="5">
        <f t="shared" si="543"/>
        <v>1.0895927538791641E-2</v>
      </c>
      <c r="AW454" s="5">
        <f t="shared" si="544"/>
        <v>1.011978627696206E-3</v>
      </c>
      <c r="AX454" s="5">
        <f t="shared" si="545"/>
        <v>1.7256374247209872E-3</v>
      </c>
      <c r="AY454" s="5">
        <f t="shared" si="546"/>
        <v>4.7265247019331307E-3</v>
      </c>
      <c r="AZ454" s="5">
        <f t="shared" si="547"/>
        <v>6.4729807774064002E-3</v>
      </c>
      <c r="BA454" s="5">
        <f t="shared" si="548"/>
        <v>5.9098361956493517E-3</v>
      </c>
      <c r="BB454" s="5">
        <f t="shared" si="549"/>
        <v>4.0467635847129899E-3</v>
      </c>
      <c r="BC454" s="5">
        <f t="shared" si="550"/>
        <v>2.2168188719159237E-3</v>
      </c>
      <c r="BD454" s="5">
        <f t="shared" si="551"/>
        <v>3.2043656099801851E-3</v>
      </c>
      <c r="BE454" s="5">
        <f t="shared" si="552"/>
        <v>7.9165451187723449E-3</v>
      </c>
      <c r="BF454" s="5">
        <f t="shared" si="553"/>
        <v>9.7791098528775214E-3</v>
      </c>
      <c r="BG454" s="5">
        <f t="shared" si="554"/>
        <v>8.0532596041909214E-3</v>
      </c>
      <c r="BH454" s="5">
        <f t="shared" si="555"/>
        <v>4.9739949158109928E-3</v>
      </c>
      <c r="BI454" s="5">
        <f t="shared" si="556"/>
        <v>2.4577005226195442E-3</v>
      </c>
      <c r="BJ454" s="8">
        <f t="shared" si="557"/>
        <v>0.351951888461627</v>
      </c>
      <c r="BK454" s="8">
        <f t="shared" si="558"/>
        <v>0.1820204002464266</v>
      </c>
      <c r="BL454" s="8">
        <f t="shared" si="559"/>
        <v>0.41592567931241131</v>
      </c>
      <c r="BM454" s="8">
        <f t="shared" si="560"/>
        <v>0.85682023223376835</v>
      </c>
      <c r="BN454" s="8">
        <f t="shared" si="561"/>
        <v>0.10807630810021268</v>
      </c>
    </row>
    <row r="455" spans="1:66" x14ac:dyDescent="0.25">
      <c r="A455" t="s">
        <v>10</v>
      </c>
      <c r="B455" t="s">
        <v>36</v>
      </c>
      <c r="C455" t="s">
        <v>205</v>
      </c>
      <c r="D455" t="s">
        <v>503</v>
      </c>
      <c r="E455">
        <f>VLOOKUP(A455,home!$A$2:$E$405,3,FALSE)</f>
        <v>1.4167000000000001</v>
      </c>
      <c r="F455">
        <f>VLOOKUP(B455,home!$B$2:$E$405,3,FALSE)</f>
        <v>0.84699999999999998</v>
      </c>
      <c r="G455">
        <f>VLOOKUP(C455,away!$B$2:$E$405,4,FALSE)</f>
        <v>0.70589999999999997</v>
      </c>
      <c r="H455">
        <f>VLOOKUP(A455,away!$A$2:$E$405,3,FALSE)</f>
        <v>1.2778</v>
      </c>
      <c r="I455">
        <f>VLOOKUP(C455,away!$B$2:$E$405,3,FALSE)</f>
        <v>1.0955999999999999</v>
      </c>
      <c r="J455">
        <f>VLOOKUP(B455,home!$B$2:$E$405,4,FALSE)</f>
        <v>1.2522</v>
      </c>
      <c r="K455" s="3">
        <f t="shared" si="506"/>
        <v>0.84704110490999995</v>
      </c>
      <c r="L455" s="3">
        <f t="shared" si="507"/>
        <v>1.7530270068959999</v>
      </c>
      <c r="M455" s="5">
        <f t="shared" si="508"/>
        <v>7.4268519479065376E-2</v>
      </c>
      <c r="N455" s="5">
        <f t="shared" si="509"/>
        <v>6.2908488799577403E-2</v>
      </c>
      <c r="O455" s="5">
        <f t="shared" si="510"/>
        <v>0.13019472040898325</v>
      </c>
      <c r="P455" s="5">
        <f t="shared" si="511"/>
        <v>0.11028027982867371</v>
      </c>
      <c r="Q455" s="5">
        <f t="shared" si="512"/>
        <v>2.6643037930506198E-2</v>
      </c>
      <c r="R455" s="5">
        <f t="shared" si="513"/>
        <v>0.11411743051611074</v>
      </c>
      <c r="S455" s="5">
        <f t="shared" si="514"/>
        <v>4.0938409047317471E-2</v>
      </c>
      <c r="T455" s="5">
        <f t="shared" si="515"/>
        <v>4.6705965037931875E-2</v>
      </c>
      <c r="U455" s="5">
        <f t="shared" si="516"/>
        <v>9.6662154433856604E-2</v>
      </c>
      <c r="V455" s="5">
        <f t="shared" si="517"/>
        <v>6.7543186342176606E-3</v>
      </c>
      <c r="W455" s="5">
        <f t="shared" si="518"/>
        <v>7.5225827622716693E-3</v>
      </c>
      <c r="X455" s="5">
        <f t="shared" si="519"/>
        <v>1.3187290743872548E-2</v>
      </c>
      <c r="Y455" s="5">
        <f t="shared" si="520"/>
        <v>1.155883841089911E-2</v>
      </c>
      <c r="Z455" s="5">
        <f t="shared" si="521"/>
        <v>6.6683645884106621E-2</v>
      </c>
      <c r="AA455" s="5">
        <f t="shared" si="522"/>
        <v>5.6483789089100851E-2</v>
      </c>
      <c r="AB455" s="5">
        <f t="shared" si="523"/>
        <v>2.392204555976769E-2</v>
      </c>
      <c r="AC455" s="5">
        <f t="shared" si="524"/>
        <v>6.2683704537451284E-4</v>
      </c>
      <c r="AD455" s="5">
        <f t="shared" si="525"/>
        <v>1.5929842036828783E-3</v>
      </c>
      <c r="AE455" s="5">
        <f t="shared" si="526"/>
        <v>2.7925443306148039E-3</v>
      </c>
      <c r="AF455" s="5">
        <f t="shared" si="527"/>
        <v>2.447702814761032E-3</v>
      </c>
      <c r="AG455" s="5">
        <f t="shared" si="528"/>
        <v>1.430296379710482E-3</v>
      </c>
      <c r="AH455" s="5">
        <f t="shared" si="529"/>
        <v>2.9224558038282056E-2</v>
      </c>
      <c r="AI455" s="5">
        <f t="shared" si="530"/>
        <v>2.4754401931252855E-2</v>
      </c>
      <c r="AJ455" s="5">
        <f t="shared" si="531"/>
        <v>1.0483997981617327E-2</v>
      </c>
      <c r="AK455" s="5">
        <f t="shared" si="532"/>
        <v>2.9601257447411169E-3</v>
      </c>
      <c r="AL455" s="5">
        <f t="shared" si="533"/>
        <v>3.7231260434841915E-5</v>
      </c>
      <c r="AM455" s="5">
        <f t="shared" si="534"/>
        <v>2.6986461999834442E-4</v>
      </c>
      <c r="AN455" s="5">
        <f t="shared" si="535"/>
        <v>4.7307996706282408E-4</v>
      </c>
      <c r="AO455" s="5">
        <f t="shared" si="536"/>
        <v>4.146609793413004E-4</v>
      </c>
      <c r="AP455" s="5">
        <f t="shared" si="537"/>
        <v>2.42303965163748E-4</v>
      </c>
      <c r="AQ455" s="5">
        <f t="shared" si="538"/>
        <v>1.0619134870250947E-4</v>
      </c>
      <c r="AR455" s="5">
        <f t="shared" si="539"/>
        <v>1.0246287901141604E-2</v>
      </c>
      <c r="AS455" s="5">
        <f t="shared" si="540"/>
        <v>8.6790270250089487E-3</v>
      </c>
      <c r="AT455" s="5">
        <f t="shared" si="541"/>
        <v>3.6757463204036647E-3</v>
      </c>
      <c r="AU455" s="5">
        <f t="shared" si="542"/>
        <v>1.0378360748678622E-3</v>
      </c>
      <c r="AV455" s="5">
        <f t="shared" si="543"/>
        <v>2.1977245389288283E-4</v>
      </c>
      <c r="AW455" s="5">
        <f t="shared" si="544"/>
        <v>1.5356715245077493E-6</v>
      </c>
      <c r="AX455" s="5">
        <f t="shared" si="545"/>
        <v>3.8097737649919145E-5</v>
      </c>
      <c r="AY455" s="5">
        <f t="shared" si="546"/>
        <v>6.67863630019468E-5</v>
      </c>
      <c r="AZ455" s="5">
        <f t="shared" si="547"/>
        <v>5.8539149017386277E-5</v>
      </c>
      <c r="BA455" s="5">
        <f t="shared" si="548"/>
        <v>3.4206903062729194E-5</v>
      </c>
      <c r="BB455" s="5">
        <f t="shared" si="549"/>
        <v>1.4991406222809447E-5</v>
      </c>
      <c r="BC455" s="5">
        <f t="shared" si="550"/>
        <v>5.2560679959867413E-6</v>
      </c>
      <c r="BD455" s="5">
        <f t="shared" si="551"/>
        <v>2.9936699018554939E-3</v>
      </c>
      <c r="BE455" s="5">
        <f t="shared" si="552"/>
        <v>2.5357614614034893E-3</v>
      </c>
      <c r="BF455" s="5">
        <f t="shared" si="553"/>
        <v>1.0739470950277038E-3</v>
      </c>
      <c r="BG455" s="5">
        <f t="shared" si="554"/>
        <v>3.0322577799571696E-4</v>
      </c>
      <c r="BH455" s="5">
        <f t="shared" si="555"/>
        <v>6.4211174507671591E-5</v>
      </c>
      <c r="BI455" s="5">
        <f t="shared" si="556"/>
        <v>1.0877900840509397E-5</v>
      </c>
      <c r="BJ455" s="8">
        <f t="shared" si="557"/>
        <v>0.17851370992104745</v>
      </c>
      <c r="BK455" s="8">
        <f t="shared" si="558"/>
        <v>0.23297238165808551</v>
      </c>
      <c r="BL455" s="8">
        <f t="shared" si="559"/>
        <v>0.51964358679065814</v>
      </c>
      <c r="BM455" s="8">
        <f t="shared" si="560"/>
        <v>0.47933559659950353</v>
      </c>
      <c r="BN455" s="8">
        <f t="shared" si="561"/>
        <v>0.5184124769629167</v>
      </c>
    </row>
    <row r="456" spans="1:66" x14ac:dyDescent="0.25">
      <c r="A456" t="s">
        <v>13</v>
      </c>
      <c r="B456" t="s">
        <v>51</v>
      </c>
      <c r="C456" t="s">
        <v>40</v>
      </c>
      <c r="D456" t="s">
        <v>503</v>
      </c>
      <c r="E456">
        <f>VLOOKUP(A456,home!$A$2:$E$405,3,FALSE)</f>
        <v>2.0369999999999999</v>
      </c>
      <c r="F456">
        <f>VLOOKUP(B456,home!$B$2:$E$405,3,FALSE)</f>
        <v>0.4909</v>
      </c>
      <c r="G456">
        <f>VLOOKUP(C456,away!$B$2:$E$405,4,FALSE)</f>
        <v>0.65459999999999996</v>
      </c>
      <c r="H456">
        <f>VLOOKUP(A456,away!$A$2:$E$405,3,FALSE)</f>
        <v>1.5185</v>
      </c>
      <c r="I456">
        <f>VLOOKUP(C456,away!$B$2:$E$405,3,FALSE)</f>
        <v>1.7561</v>
      </c>
      <c r="J456">
        <f>VLOOKUP(B456,home!$B$2:$E$405,4,FALSE)</f>
        <v>1.0975999999999999</v>
      </c>
      <c r="K456" s="3">
        <f t="shared" si="506"/>
        <v>0.65457597617999996</v>
      </c>
      <c r="L456" s="3">
        <f t="shared" si="507"/>
        <v>2.9269017041599996</v>
      </c>
      <c r="M456" s="5">
        <f t="shared" si="508"/>
        <v>2.7834537302826274E-2</v>
      </c>
      <c r="N456" s="5">
        <f t="shared" si="509"/>
        <v>1.8219819426516133E-2</v>
      </c>
      <c r="O456" s="5">
        <f t="shared" si="510"/>
        <v>8.1468954666147286E-2</v>
      </c>
      <c r="P456" s="5">
        <f t="shared" si="511"/>
        <v>5.3327620528957537E-2</v>
      </c>
      <c r="Q456" s="5">
        <f t="shared" si="512"/>
        <v>5.963128043467561E-3</v>
      </c>
      <c r="R456" s="5">
        <f t="shared" si="513"/>
        <v>0.11922581112424016</v>
      </c>
      <c r="S456" s="5">
        <f t="shared" si="514"/>
        <v>2.5542324274523995E-2</v>
      </c>
      <c r="T456" s="5">
        <f t="shared" si="515"/>
        <v>1.7453489632549488E-2</v>
      </c>
      <c r="U456" s="5">
        <f t="shared" si="516"/>
        <v>7.8042351702501817E-2</v>
      </c>
      <c r="V456" s="5">
        <f t="shared" si="517"/>
        <v>5.4373351651434759E-3</v>
      </c>
      <c r="W456" s="5">
        <f t="shared" si="518"/>
        <v>1.3011067867130374E-3</v>
      </c>
      <c r="X456" s="5">
        <f t="shared" si="519"/>
        <v>3.80821167132453E-3</v>
      </c>
      <c r="Y456" s="5">
        <f t="shared" si="520"/>
        <v>5.5731306153008857E-3</v>
      </c>
      <c r="Z456" s="5">
        <f t="shared" si="521"/>
        <v>0.11632074325313226</v>
      </c>
      <c r="AA456" s="5">
        <f t="shared" si="522"/>
        <v>7.6140764064902194E-2</v>
      </c>
      <c r="AB456" s="5">
        <f t="shared" si="523"/>
        <v>2.4919957482437201E-2</v>
      </c>
      <c r="AC456" s="5">
        <f t="shared" si="524"/>
        <v>6.5107994975114464E-4</v>
      </c>
      <c r="AD456" s="5">
        <f t="shared" si="525"/>
        <v>2.1291831125677733E-4</v>
      </c>
      <c r="AE456" s="5">
        <f t="shared" si="526"/>
        <v>6.2319096806433077E-4</v>
      </c>
      <c r="AF456" s="5">
        <f t="shared" si="527"/>
        <v>9.1200935322230511E-4</v>
      </c>
      <c r="AG456" s="5">
        <f t="shared" si="528"/>
        <v>8.8978724338540781E-4</v>
      </c>
      <c r="AH456" s="5">
        <f t="shared" si="529"/>
        <v>8.5114845414187637E-2</v>
      </c>
      <c r="AI456" s="5">
        <f t="shared" si="530"/>
        <v>5.5714133024401674E-2</v>
      </c>
      <c r="AJ456" s="5">
        <f t="shared" si="531"/>
        <v>1.8234566505735045E-2</v>
      </c>
      <c r="AK456" s="5">
        <f t="shared" si="532"/>
        <v>3.9786363902368825E-3</v>
      </c>
      <c r="AL456" s="5">
        <f t="shared" si="533"/>
        <v>4.9895630190075168E-5</v>
      </c>
      <c r="AM456" s="5">
        <f t="shared" si="534"/>
        <v>2.7874242287500438E-5</v>
      </c>
      <c r="AN456" s="5">
        <f t="shared" si="535"/>
        <v>8.1585167253453748E-5</v>
      </c>
      <c r="AO456" s="5">
        <f t="shared" si="536"/>
        <v>1.1939588253415622E-4</v>
      </c>
      <c r="AP456" s="5">
        <f t="shared" si="537"/>
        <v>1.1648667068630299E-4</v>
      </c>
      <c r="AQ456" s="5">
        <f t="shared" si="538"/>
        <v>8.5236258735916205E-5</v>
      </c>
      <c r="AR456" s="5">
        <f t="shared" si="539"/>
        <v>4.9824557218420149E-2</v>
      </c>
      <c r="AS456" s="5">
        <f t="shared" si="540"/>
        <v>3.2613958178983639E-2</v>
      </c>
      <c r="AT456" s="5">
        <f t="shared" si="541"/>
        <v>1.0674156756050952E-2</v>
      </c>
      <c r="AU456" s="5">
        <f t="shared" si="542"/>
        <v>2.3290155261634646E-3</v>
      </c>
      <c r="AV456" s="5">
        <f t="shared" si="543"/>
        <v>3.8112940289420646E-4</v>
      </c>
      <c r="AW456" s="5">
        <f t="shared" si="544"/>
        <v>2.6553893618256677E-6</v>
      </c>
      <c r="AX456" s="5">
        <f t="shared" si="545"/>
        <v>3.0409682259364038E-6</v>
      </c>
      <c r="AY456" s="5">
        <f t="shared" si="546"/>
        <v>8.9006150827896696E-6</v>
      </c>
      <c r="AZ456" s="5">
        <f t="shared" si="547"/>
        <v>1.3025612726944645E-5</v>
      </c>
      <c r="BA456" s="5">
        <f t="shared" si="548"/>
        <v>1.2708229362740819E-5</v>
      </c>
      <c r="BB456" s="5">
        <f t="shared" si="549"/>
        <v>9.2989345446655612E-6</v>
      </c>
      <c r="BC456" s="5">
        <f t="shared" si="550"/>
        <v>5.4434134731307856E-6</v>
      </c>
      <c r="BD456" s="5">
        <f t="shared" si="551"/>
        <v>2.4305263571935236E-2</v>
      </c>
      <c r="BE456" s="5">
        <f t="shared" si="552"/>
        <v>1.5909641628911703E-2</v>
      </c>
      <c r="BF456" s="5">
        <f t="shared" si="553"/>
        <v>5.20703459995942E-3</v>
      </c>
      <c r="BG456" s="5">
        <f t="shared" si="554"/>
        <v>1.136133252090491E-3</v>
      </c>
      <c r="BH456" s="5">
        <f t="shared" si="555"/>
        <v>1.8592138313942275E-4</v>
      </c>
      <c r="BI456" s="5">
        <f t="shared" si="556"/>
        <v>2.4339934172244702E-5</v>
      </c>
      <c r="BJ456" s="8">
        <f t="shared" si="557"/>
        <v>5.5439788046714004E-2</v>
      </c>
      <c r="BK456" s="8">
        <f t="shared" si="558"/>
        <v>0.11285169346647529</v>
      </c>
      <c r="BL456" s="8">
        <f t="shared" si="559"/>
        <v>0.6854311718275109</v>
      </c>
      <c r="BM456" s="8">
        <f t="shared" si="560"/>
        <v>0.6639972802759565</v>
      </c>
      <c r="BN456" s="8">
        <f t="shared" si="561"/>
        <v>0.30603987109215491</v>
      </c>
    </row>
    <row r="457" spans="1:66" x14ac:dyDescent="0.25">
      <c r="A457" t="s">
        <v>13</v>
      </c>
      <c r="B457" t="s">
        <v>214</v>
      </c>
      <c r="C457" t="s">
        <v>14</v>
      </c>
      <c r="D457" t="s">
        <v>503</v>
      </c>
      <c r="E457">
        <f>VLOOKUP(A457,home!$A$2:$E$405,3,FALSE)</f>
        <v>2.0369999999999999</v>
      </c>
      <c r="F457">
        <f>VLOOKUP(B457,home!$B$2:$E$405,3,FALSE)</f>
        <v>1.3090999999999999</v>
      </c>
      <c r="G457">
        <f>VLOOKUP(C457,away!$B$2:$E$405,4,FALSE)</f>
        <v>0.65459999999999996</v>
      </c>
      <c r="H457">
        <f>VLOOKUP(A457,away!$A$2:$E$405,3,FALSE)</f>
        <v>1.5185</v>
      </c>
      <c r="I457">
        <f>VLOOKUP(C457,away!$B$2:$E$405,3,FALSE)</f>
        <v>1.0975999999999999</v>
      </c>
      <c r="J457">
        <f>VLOOKUP(B457,home!$B$2:$E$405,4,FALSE)</f>
        <v>1.9756</v>
      </c>
      <c r="K457" s="3">
        <f t="shared" si="506"/>
        <v>1.7455803838199997</v>
      </c>
      <c r="L457" s="3">
        <f t="shared" si="507"/>
        <v>3.2927435833599996</v>
      </c>
      <c r="M457" s="5">
        <f t="shared" si="508"/>
        <v>6.484607630679204E-3</v>
      </c>
      <c r="N457" s="5">
        <f t="shared" si="509"/>
        <v>1.1319403876883105E-2</v>
      </c>
      <c r="O457" s="5">
        <f t="shared" si="510"/>
        <v>2.1352150166526238E-2</v>
      </c>
      <c r="P457" s="5">
        <f t="shared" si="511"/>
        <v>3.7271894483067142E-2</v>
      </c>
      <c r="Q457" s="5">
        <f t="shared" si="512"/>
        <v>9.879464682011601E-3</v>
      </c>
      <c r="R457" s="5">
        <f t="shared" si="513"/>
        <v>3.5153577725884219E-2</v>
      </c>
      <c r="S457" s="5">
        <f t="shared" si="514"/>
        <v>5.3557369908724374E-2</v>
      </c>
      <c r="T457" s="5">
        <f t="shared" si="515"/>
        <v>3.253054393872544E-2</v>
      </c>
      <c r="U457" s="5">
        <f t="shared" si="516"/>
        <v>6.1363395699395168E-2</v>
      </c>
      <c r="V457" s="5">
        <f t="shared" si="517"/>
        <v>3.4203810927150351E-2</v>
      </c>
      <c r="W457" s="5">
        <f t="shared" si="518"/>
        <v>5.7484665838539832E-3</v>
      </c>
      <c r="X457" s="5">
        <f t="shared" si="519"/>
        <v>1.8928226458144577E-2</v>
      </c>
      <c r="Y457" s="5">
        <f t="shared" si="520"/>
        <v>3.1162898107220276E-2</v>
      </c>
      <c r="Z457" s="5">
        <f t="shared" si="521"/>
        <v>3.8583905829684094E-2</v>
      </c>
      <c r="AA457" s="5">
        <f t="shared" si="522"/>
        <v>6.7351309147454685E-2</v>
      </c>
      <c r="AB457" s="5">
        <f t="shared" si="523"/>
        <v>5.878356203619671E-2</v>
      </c>
      <c r="AC457" s="5">
        <f t="shared" si="524"/>
        <v>1.2287181665434847E-2</v>
      </c>
      <c r="AD457" s="5">
        <f t="shared" si="525"/>
        <v>2.5086026264550696E-3</v>
      </c>
      <c r="AE457" s="5">
        <f t="shared" si="526"/>
        <v>8.2601852014599717E-3</v>
      </c>
      <c r="AF457" s="5">
        <f t="shared" si="527"/>
        <v>1.3599335909736278E-2</v>
      </c>
      <c r="AG457" s="5">
        <f t="shared" si="528"/>
        <v>1.4926375351580451E-2</v>
      </c>
      <c r="AH457" s="5">
        <f t="shared" si="529"/>
        <v>3.1761727085414693E-2</v>
      </c>
      <c r="AI457" s="5">
        <f t="shared" si="530"/>
        <v>5.5442647756544262E-2</v>
      </c>
      <c r="AJ457" s="5">
        <f t="shared" si="531"/>
        <v>4.8389799175432797E-2</v>
      </c>
      <c r="AK457" s="5">
        <f t="shared" si="532"/>
        <v>2.8156094739208239E-2</v>
      </c>
      <c r="AL457" s="5">
        <f t="shared" si="533"/>
        <v>2.8249452525805126E-3</v>
      </c>
      <c r="AM457" s="5">
        <f t="shared" si="534"/>
        <v>8.7579350710785954E-4</v>
      </c>
      <c r="AN457" s="5">
        <f t="shared" si="535"/>
        <v>2.8837634508777545E-3</v>
      </c>
      <c r="AO457" s="5">
        <f t="shared" si="536"/>
        <v>4.7477467994029091E-3</v>
      </c>
      <c r="AP457" s="5">
        <f t="shared" si="537"/>
        <v>5.2110376030506346E-3</v>
      </c>
      <c r="AQ457" s="5">
        <f t="shared" si="538"/>
        <v>4.2896526575231632E-3</v>
      </c>
      <c r="AR457" s="5">
        <f t="shared" si="539"/>
        <v>2.0916644611386145E-2</v>
      </c>
      <c r="AS457" s="5">
        <f t="shared" si="540"/>
        <v>3.6511684528969954E-2</v>
      </c>
      <c r="AT457" s="5">
        <f t="shared" si="541"/>
        <v>3.1867040146997067E-2</v>
      </c>
      <c r="AU457" s="5">
        <f t="shared" si="542"/>
        <v>1.854216005700083E-2</v>
      </c>
      <c r="AV457" s="5">
        <f t="shared" si="543"/>
        <v>8.0917077172878438E-3</v>
      </c>
      <c r="AW457" s="5">
        <f t="shared" si="544"/>
        <v>4.5102986509366915E-4</v>
      </c>
      <c r="AX457" s="5">
        <f t="shared" si="545"/>
        <v>2.5479466104740017E-4</v>
      </c>
      <c r="AY457" s="5">
        <f t="shared" si="546"/>
        <v>8.389734852382128E-4</v>
      </c>
      <c r="AZ457" s="5">
        <f t="shared" si="547"/>
        <v>1.3812622800636507E-3</v>
      </c>
      <c r="BA457" s="5">
        <f t="shared" si="548"/>
        <v>1.5160475032055963E-3</v>
      </c>
      <c r="BB457" s="5">
        <f t="shared" si="549"/>
        <v>1.2479889220622939E-3</v>
      </c>
      <c r="BC457" s="5">
        <f t="shared" si="550"/>
        <v>8.2186150304499608E-4</v>
      </c>
      <c r="BD457" s="5">
        <f t="shared" si="551"/>
        <v>1.1478857888260537E-2</v>
      </c>
      <c r="BE457" s="5">
        <f t="shared" si="552"/>
        <v>2.003726915840506E-2</v>
      </c>
      <c r="BF457" s="5">
        <f t="shared" si="553"/>
        <v>1.7488331994116674E-2</v>
      </c>
      <c r="BG457" s="5">
        <f t="shared" si="554"/>
        <v>1.0175763091553925E-2</v>
      </c>
      <c r="BH457" s="5">
        <f t="shared" si="555"/>
        <v>4.4406531107540215E-3</v>
      </c>
      <c r="BI457" s="5">
        <f t="shared" si="556"/>
        <v>1.5503033922962955E-3</v>
      </c>
      <c r="BJ457" s="8">
        <f t="shared" si="557"/>
        <v>0.17293242510869528</v>
      </c>
      <c r="BK457" s="8">
        <f t="shared" si="558"/>
        <v>0.14746878335287464</v>
      </c>
      <c r="BL457" s="8">
        <f t="shared" si="559"/>
        <v>0.58885467922908541</v>
      </c>
      <c r="BM457" s="8">
        <f t="shared" si="560"/>
        <v>0.82599075133514321</v>
      </c>
      <c r="BN457" s="8">
        <f t="shared" si="561"/>
        <v>0.12146109856505151</v>
      </c>
    </row>
    <row r="458" spans="1:66" x14ac:dyDescent="0.25">
      <c r="A458" t="s">
        <v>13</v>
      </c>
      <c r="B458" t="s">
        <v>42</v>
      </c>
      <c r="C458" t="s">
        <v>47</v>
      </c>
      <c r="D458" t="s">
        <v>503</v>
      </c>
      <c r="E458">
        <f>VLOOKUP(A458,home!$A$2:$E$405,3,FALSE)</f>
        <v>2.0369999999999999</v>
      </c>
      <c r="F458">
        <f>VLOOKUP(B458,home!$B$2:$E$405,3,FALSE)</f>
        <v>0.32729999999999998</v>
      </c>
      <c r="G458">
        <f>VLOOKUP(C458,away!$B$2:$E$405,4,FALSE)</f>
        <v>0.81820000000000004</v>
      </c>
      <c r="H458">
        <f>VLOOKUP(A458,away!$A$2:$E$405,3,FALSE)</f>
        <v>1.5185</v>
      </c>
      <c r="I458">
        <f>VLOOKUP(C458,away!$B$2:$E$405,3,FALSE)</f>
        <v>0.65849999999999997</v>
      </c>
      <c r="J458">
        <f>VLOOKUP(B458,home!$B$2:$E$405,4,FALSE)</f>
        <v>1.5366</v>
      </c>
      <c r="K458" s="3">
        <f t="shared" si="506"/>
        <v>0.54550220382000003</v>
      </c>
      <c r="L458" s="3">
        <f t="shared" si="507"/>
        <v>1.5364958953499999</v>
      </c>
      <c r="M458" s="5">
        <f t="shared" si="508"/>
        <v>0.12468083846497224</v>
      </c>
      <c r="N458" s="5">
        <f t="shared" si="509"/>
        <v>6.8013672156767777E-2</v>
      </c>
      <c r="O458" s="5">
        <f t="shared" si="510"/>
        <v>0.19157159653022626</v>
      </c>
      <c r="P458" s="5">
        <f t="shared" si="511"/>
        <v>0.10450272809655427</v>
      </c>
      <c r="Q458" s="5">
        <f t="shared" si="512"/>
        <v>1.8550804025703894E-2</v>
      </c>
      <c r="R458" s="5">
        <f t="shared" si="513"/>
        <v>0.14717448586716947</v>
      </c>
      <c r="S458" s="5">
        <f t="shared" si="514"/>
        <v>2.1897551207699092E-2</v>
      </c>
      <c r="T458" s="5">
        <f t="shared" si="515"/>
        <v>2.8503234240936294E-2</v>
      </c>
      <c r="U458" s="5">
        <f t="shared" si="516"/>
        <v>8.0284006386616383E-2</v>
      </c>
      <c r="V458" s="5">
        <f t="shared" si="517"/>
        <v>2.0392992290573279E-3</v>
      </c>
      <c r="W458" s="5">
        <f t="shared" si="518"/>
        <v>3.3731681595514681E-3</v>
      </c>
      <c r="X458" s="5">
        <f t="shared" si="519"/>
        <v>5.1828590314761443E-3</v>
      </c>
      <c r="Y458" s="5">
        <f t="shared" si="520"/>
        <v>3.981720814020386E-3</v>
      </c>
      <c r="Z458" s="5">
        <f t="shared" si="521"/>
        <v>7.5377664478384149E-2</v>
      </c>
      <c r="AA458" s="5">
        <f t="shared" si="522"/>
        <v>4.111868209176308E-2</v>
      </c>
      <c r="AB458" s="5">
        <f t="shared" si="523"/>
        <v>1.1215165849615363E-2</v>
      </c>
      <c r="AC458" s="5">
        <f t="shared" si="524"/>
        <v>1.0682893190799041E-4</v>
      </c>
      <c r="AD458" s="5">
        <f t="shared" si="525"/>
        <v>4.6001766622269481E-4</v>
      </c>
      <c r="AE458" s="5">
        <f t="shared" si="526"/>
        <v>7.0681525593965691E-4</v>
      </c>
      <c r="AF458" s="5">
        <f t="shared" si="527"/>
        <v>5.4300936976102129E-4</v>
      </c>
      <c r="AG458" s="5">
        <f t="shared" si="528"/>
        <v>2.7811055592479983E-4</v>
      </c>
      <c r="AH458" s="5">
        <f t="shared" si="529"/>
        <v>2.8954368018026689E-2</v>
      </c>
      <c r="AI458" s="5">
        <f t="shared" si="530"/>
        <v>1.5794671564048884E-2</v>
      </c>
      <c r="AJ458" s="5">
        <f t="shared" si="531"/>
        <v>4.3080140734008754E-3</v>
      </c>
      <c r="AK458" s="5">
        <f t="shared" si="532"/>
        <v>7.8334372370925099E-4</v>
      </c>
      <c r="AL458" s="5">
        <f t="shared" si="533"/>
        <v>3.5815976092148044E-6</v>
      </c>
      <c r="AM458" s="5">
        <f t="shared" si="534"/>
        <v>5.0188130144122653E-5</v>
      </c>
      <c r="AN458" s="5">
        <f t="shared" si="535"/>
        <v>7.7113855961736052E-5</v>
      </c>
      <c r="AO458" s="5">
        <f t="shared" si="536"/>
        <v>5.924256157990929E-5</v>
      </c>
      <c r="AP458" s="5">
        <f t="shared" si="537"/>
        <v>3.0341984232516742E-5</v>
      </c>
      <c r="AQ458" s="5">
        <f t="shared" si="538"/>
        <v>1.16550835575091E-5</v>
      </c>
      <c r="AR458" s="5">
        <f t="shared" si="539"/>
        <v>8.8976535224302711E-3</v>
      </c>
      <c r="AS458" s="5">
        <f t="shared" si="540"/>
        <v>4.8536896053124985E-3</v>
      </c>
      <c r="AT458" s="5">
        <f t="shared" si="541"/>
        <v>1.3238491881780968E-3</v>
      </c>
      <c r="AU458" s="5">
        <f t="shared" si="542"/>
        <v>2.4072088322548991E-4</v>
      </c>
      <c r="AV458" s="5">
        <f t="shared" si="543"/>
        <v>3.2828443076250404E-5</v>
      </c>
      <c r="AW458" s="5">
        <f t="shared" si="544"/>
        <v>8.3387740185958039E-8</v>
      </c>
      <c r="AX458" s="5">
        <f t="shared" si="545"/>
        <v>4.5629559332039769E-6</v>
      </c>
      <c r="AY458" s="5">
        <f t="shared" si="546"/>
        <v>7.01096306203084E-6</v>
      </c>
      <c r="AZ458" s="5">
        <f t="shared" si="547"/>
        <v>5.3861579836304262E-6</v>
      </c>
      <c r="BA458" s="5">
        <f t="shared" si="548"/>
        <v>2.7586032111849272E-6</v>
      </c>
      <c r="BB458" s="5">
        <f t="shared" si="549"/>
        <v>1.0596456277212426E-6</v>
      </c>
      <c r="BC458" s="5">
        <f t="shared" si="550"/>
        <v>3.2562823150385297E-7</v>
      </c>
      <c r="BD458" s="5">
        <f t="shared" si="551"/>
        <v>2.2785346859100905E-3</v>
      </c>
      <c r="BE458" s="5">
        <f t="shared" si="552"/>
        <v>1.2429456926442658E-3</v>
      </c>
      <c r="BF458" s="5">
        <f t="shared" si="553"/>
        <v>3.3901480728301166E-4</v>
      </c>
      <c r="BG458" s="5">
        <f t="shared" si="554"/>
        <v>6.1644441500165143E-5</v>
      </c>
      <c r="BH458" s="5">
        <f t="shared" si="555"/>
        <v>8.4067946728982885E-6</v>
      </c>
      <c r="BI458" s="5">
        <f t="shared" si="556"/>
        <v>9.1718500422565075E-7</v>
      </c>
      <c r="BJ458" s="8">
        <f t="shared" si="557"/>
        <v>0.12984305684582917</v>
      </c>
      <c r="BK458" s="8">
        <f t="shared" si="558"/>
        <v>0.25323783849086218</v>
      </c>
      <c r="BL458" s="8">
        <f t="shared" si="559"/>
        <v>0.54048453935381358</v>
      </c>
      <c r="BM458" s="8">
        <f t="shared" si="560"/>
        <v>0.34444204645217325</v>
      </c>
      <c r="BN458" s="8">
        <f t="shared" si="561"/>
        <v>0.65449412514139382</v>
      </c>
    </row>
    <row r="459" spans="1:66" x14ac:dyDescent="0.25">
      <c r="A459" t="s">
        <v>13</v>
      </c>
      <c r="B459" t="s">
        <v>210</v>
      </c>
      <c r="C459" t="s">
        <v>45</v>
      </c>
      <c r="D459" t="s">
        <v>503</v>
      </c>
      <c r="E459">
        <f>VLOOKUP(A459,home!$A$2:$E$405,3,FALSE)</f>
        <v>2.0369999999999999</v>
      </c>
      <c r="F459">
        <f>VLOOKUP(B459,home!$B$2:$E$405,3,FALSE)</f>
        <v>0.81820000000000004</v>
      </c>
      <c r="G459">
        <f>VLOOKUP(C459,away!$B$2:$E$405,4,FALSE)</f>
        <v>1.4728000000000001</v>
      </c>
      <c r="H459">
        <f>VLOOKUP(A459,away!$A$2:$E$405,3,FALSE)</f>
        <v>1.5185</v>
      </c>
      <c r="I459">
        <f>VLOOKUP(C459,away!$B$2:$E$405,3,FALSE)</f>
        <v>0.87809999999999999</v>
      </c>
      <c r="J459">
        <f>VLOOKUP(B459,home!$B$2:$E$405,4,FALSE)</f>
        <v>0.87809999999999999</v>
      </c>
      <c r="K459" s="3">
        <f t="shared" si="506"/>
        <v>2.4546765835200004</v>
      </c>
      <c r="L459" s="3">
        <f t="shared" si="507"/>
        <v>1.170854017785</v>
      </c>
      <c r="M459" s="5">
        <f t="shared" si="508"/>
        <v>2.6634961041231711E-2</v>
      </c>
      <c r="N459" s="5">
        <f t="shared" si="509"/>
        <v>6.5380215170878969E-2</v>
      </c>
      <c r="O459" s="5">
        <f t="shared" si="510"/>
        <v>3.1185651148673096E-2</v>
      </c>
      <c r="P459" s="5">
        <f t="shared" si="511"/>
        <v>7.6550687616471449E-2</v>
      </c>
      <c r="Q459" s="5">
        <f t="shared" si="512"/>
        <v>8.0243641602727858E-2</v>
      </c>
      <c r="R459" s="5">
        <f t="shared" si="513"/>
        <v>1.8256922472332654E-2</v>
      </c>
      <c r="S459" s="5">
        <f t="shared" si="514"/>
        <v>5.5002969269254166E-2</v>
      </c>
      <c r="T459" s="5">
        <f t="shared" si="515"/>
        <v>9.3953590172253493E-2</v>
      </c>
      <c r="U459" s="5">
        <f t="shared" si="516"/>
        <v>4.4814840079975028E-2</v>
      </c>
      <c r="V459" s="5">
        <f t="shared" si="517"/>
        <v>1.7564696732368042E-2</v>
      </c>
      <c r="W459" s="5">
        <f t="shared" si="518"/>
        <v>6.5657396006195787E-2</v>
      </c>
      <c r="X459" s="5">
        <f t="shared" si="519"/>
        <v>7.6875225911155157E-2</v>
      </c>
      <c r="Y459" s="5">
        <f t="shared" si="520"/>
        <v>4.5004833563102788E-2</v>
      </c>
      <c r="Z459" s="5">
        <f t="shared" si="521"/>
        <v>7.125397009706649E-3</v>
      </c>
      <c r="AA459" s="5">
        <f t="shared" si="522"/>
        <v>1.7490545188010343E-2</v>
      </c>
      <c r="AB459" s="5">
        <f t="shared" si="523"/>
        <v>2.1466815853003713E-2</v>
      </c>
      <c r="AC459" s="5">
        <f t="shared" si="524"/>
        <v>3.1551332348395819E-3</v>
      </c>
      <c r="AD459" s="5">
        <f t="shared" si="525"/>
        <v>4.0291918127827099E-2</v>
      </c>
      <c r="AE459" s="5">
        <f t="shared" si="526"/>
        <v>4.717595422423064E-2</v>
      </c>
      <c r="AF459" s="5">
        <f t="shared" si="527"/>
        <v>2.7618077773140848E-2</v>
      </c>
      <c r="AG459" s="5">
        <f t="shared" si="528"/>
        <v>1.0778912441393526E-2</v>
      </c>
      <c r="AH459" s="5">
        <f t="shared" si="529"/>
        <v>2.0856999292820626E-3</v>
      </c>
      <c r="AI459" s="5">
        <f t="shared" si="530"/>
        <v>5.1197187766579997E-3</v>
      </c>
      <c r="AJ459" s="5">
        <f t="shared" si="531"/>
        <v>6.2836268976350293E-3</v>
      </c>
      <c r="AK459" s="5">
        <f t="shared" si="532"/>
        <v>5.1414239350670438E-3</v>
      </c>
      <c r="AL459" s="5">
        <f t="shared" si="533"/>
        <v>3.627226910895943E-4</v>
      </c>
      <c r="AM459" s="5">
        <f t="shared" si="534"/>
        <v>1.978072558669643E-2</v>
      </c>
      <c r="AN459" s="5">
        <f t="shared" si="535"/>
        <v>2.3160342027886069E-2</v>
      </c>
      <c r="AO459" s="5">
        <f t="shared" si="536"/>
        <v>1.3558689758312602E-2</v>
      </c>
      <c r="AP459" s="5">
        <f t="shared" si="537"/>
        <v>5.2917487931402147E-3</v>
      </c>
      <c r="AQ459" s="5">
        <f t="shared" si="538"/>
        <v>1.5489663338892855E-3</v>
      </c>
      <c r="AR459" s="5">
        <f t="shared" si="539"/>
        <v>4.8841002841875855E-4</v>
      </c>
      <c r="AS459" s="5">
        <f t="shared" si="540"/>
        <v>1.1988886599158645E-3</v>
      </c>
      <c r="AT459" s="5">
        <f t="shared" si="541"/>
        <v>1.4714419598715735E-3</v>
      </c>
      <c r="AU459" s="5">
        <f t="shared" si="542"/>
        <v>1.2039713743018424E-3</v>
      </c>
      <c r="AV459" s="5">
        <f t="shared" si="543"/>
        <v>7.3884008493178149E-4</v>
      </c>
      <c r="AW459" s="5">
        <f t="shared" si="544"/>
        <v>2.8958046045427304E-5</v>
      </c>
      <c r="AX459" s="5">
        <f t="shared" si="545"/>
        <v>8.092547317116448E-3</v>
      </c>
      <c r="AY459" s="5">
        <f t="shared" si="546"/>
        <v>9.4751915403610172E-3</v>
      </c>
      <c r="AZ459" s="5">
        <f t="shared" si="547"/>
        <v>5.5470330421570711E-3</v>
      </c>
      <c r="BA459" s="5">
        <f t="shared" si="548"/>
        <v>2.1649219747319195E-3</v>
      </c>
      <c r="BB459" s="5">
        <f t="shared" si="549"/>
        <v>6.3370189807647579E-4</v>
      </c>
      <c r="BC459" s="5">
        <f t="shared" si="550"/>
        <v>1.4839448268816444E-4</v>
      </c>
      <c r="BD459" s="5">
        <f t="shared" si="551"/>
        <v>9.5309474016764851E-5</v>
      </c>
      <c r="BE459" s="5">
        <f t="shared" si="552"/>
        <v>2.3395393405656057E-4</v>
      </c>
      <c r="BF459" s="5">
        <f t="shared" si="553"/>
        <v>2.8714062177551087E-4</v>
      </c>
      <c r="BG459" s="5">
        <f t="shared" si="554"/>
        <v>2.3494578681657321E-4</v>
      </c>
      <c r="BH459" s="5">
        <f t="shared" si="555"/>
        <v>1.4417898032383105E-4</v>
      </c>
      <c r="BI459" s="5">
        <f t="shared" si="556"/>
        <v>7.0782553367339772E-5</v>
      </c>
      <c r="BJ459" s="8">
        <f t="shared" si="557"/>
        <v>0.64238202774796183</v>
      </c>
      <c r="BK459" s="8">
        <f t="shared" si="558"/>
        <v>0.18874636212561555</v>
      </c>
      <c r="BL459" s="8">
        <f t="shared" si="559"/>
        <v>0.15801310773843338</v>
      </c>
      <c r="BM459" s="8">
        <f t="shared" si="560"/>
        <v>0.68856858207508609</v>
      </c>
      <c r="BN459" s="8">
        <f t="shared" si="561"/>
        <v>0.29825207905231577</v>
      </c>
    </row>
    <row r="460" spans="1:66" x14ac:dyDescent="0.25">
      <c r="A460" t="s">
        <v>13</v>
      </c>
      <c r="B460" t="s">
        <v>213</v>
      </c>
      <c r="C460" t="s">
        <v>44</v>
      </c>
      <c r="D460" t="s">
        <v>503</v>
      </c>
      <c r="E460">
        <f>VLOOKUP(A460,home!$A$2:$E$405,3,FALSE)</f>
        <v>2.0369999999999999</v>
      </c>
      <c r="F460">
        <f>VLOOKUP(B460,home!$B$2:$E$405,3,FALSE)</f>
        <v>1.1455</v>
      </c>
      <c r="G460">
        <f>VLOOKUP(C460,away!$B$2:$E$405,4,FALSE)</f>
        <v>0.4909</v>
      </c>
      <c r="H460">
        <f>VLOOKUP(A460,away!$A$2:$E$405,3,FALSE)</f>
        <v>1.5185</v>
      </c>
      <c r="I460">
        <f>VLOOKUP(C460,away!$B$2:$E$405,3,FALSE)</f>
        <v>1.7561</v>
      </c>
      <c r="J460">
        <f>VLOOKUP(B460,home!$B$2:$E$405,4,FALSE)</f>
        <v>1.0975999999999999</v>
      </c>
      <c r="K460" s="3">
        <f t="shared" si="506"/>
        <v>1.1454579601500001</v>
      </c>
      <c r="L460" s="3">
        <f t="shared" si="507"/>
        <v>2.9269017041599996</v>
      </c>
      <c r="M460" s="5">
        <f t="shared" si="508"/>
        <v>1.7037139109525389E-2</v>
      </c>
      <c r="N460" s="5">
        <f t="shared" si="509"/>
        <v>1.9515326611188741E-2</v>
      </c>
      <c r="O460" s="5">
        <f t="shared" si="510"/>
        <v>4.9866031493680837E-2</v>
      </c>
      <c r="P460" s="5">
        <f t="shared" si="511"/>
        <v>5.7119442715527317E-2</v>
      </c>
      <c r="Q460" s="5">
        <f t="shared" si="512"/>
        <v>1.1176993105856639E-2</v>
      </c>
      <c r="R460" s="5">
        <f t="shared" si="513"/>
        <v>7.2976486279275346E-2</v>
      </c>
      <c r="S460" s="5">
        <f t="shared" si="514"/>
        <v>4.7875272884111836E-2</v>
      </c>
      <c r="T460" s="5">
        <f t="shared" si="515"/>
        <v>3.271396016891636E-2</v>
      </c>
      <c r="U460" s="5">
        <f t="shared" si="516"/>
        <v>8.3591497112373209E-2</v>
      </c>
      <c r="V460" s="5">
        <f t="shared" si="517"/>
        <v>1.783429906612637E-2</v>
      </c>
      <c r="W460" s="5">
        <f t="shared" si="518"/>
        <v>4.2675919078817189E-3</v>
      </c>
      <c r="X460" s="5">
        <f t="shared" si="519"/>
        <v>1.2490822027838426E-2</v>
      </c>
      <c r="Y460" s="5">
        <f t="shared" si="520"/>
        <v>1.8279704139819782E-2</v>
      </c>
      <c r="Z460" s="5">
        <f t="shared" si="521"/>
        <v>7.119833401813995E-2</v>
      </c>
      <c r="AA460" s="5">
        <f t="shared" si="522"/>
        <v>8.155469845049694E-2</v>
      </c>
      <c r="AB460" s="5">
        <f t="shared" si="523"/>
        <v>4.6708739263877315E-2</v>
      </c>
      <c r="AC460" s="5">
        <f t="shared" si="524"/>
        <v>3.7370022093000852E-3</v>
      </c>
      <c r="AD460" s="5">
        <f t="shared" si="525"/>
        <v>1.2220867803887112E-3</v>
      </c>
      <c r="AE460" s="5">
        <f t="shared" si="526"/>
        <v>3.5769278801511253E-3</v>
      </c>
      <c r="AF460" s="5">
        <f t="shared" si="527"/>
        <v>5.234658154035874E-3</v>
      </c>
      <c r="AG460" s="5">
        <f t="shared" si="528"/>
        <v>5.1071099572475446E-3</v>
      </c>
      <c r="AH460" s="5">
        <f t="shared" si="529"/>
        <v>5.2097631292761667E-2</v>
      </c>
      <c r="AI460" s="5">
        <f t="shared" si="530"/>
        <v>5.9675646469253593E-2</v>
      </c>
      <c r="AJ460" s="5">
        <f t="shared" si="531"/>
        <v>3.4177972137651898E-2</v>
      </c>
      <c r="AK460" s="5">
        <f t="shared" si="532"/>
        <v>1.3049810082286091E-2</v>
      </c>
      <c r="AL460" s="5">
        <f t="shared" si="533"/>
        <v>5.0115335033585121E-4</v>
      </c>
      <c r="AM460" s="5">
        <f t="shared" si="534"/>
        <v>2.7996980611806675E-4</v>
      </c>
      <c r="AN460" s="5">
        <f t="shared" si="535"/>
        <v>8.1944410264031423E-4</v>
      </c>
      <c r="AO460" s="5">
        <f t="shared" si="536"/>
        <v>1.199216170240899E-3</v>
      </c>
      <c r="AP460" s="5">
        <f t="shared" si="537"/>
        <v>1.169995950778105E-3</v>
      </c>
      <c r="AQ460" s="5">
        <f t="shared" si="538"/>
        <v>8.5611578554818364E-4</v>
      </c>
      <c r="AR460" s="5">
        <f t="shared" si="539"/>
        <v>3.0496929162696692E-2</v>
      </c>
      <c r="AS460" s="5">
        <f t="shared" si="540"/>
        <v>3.4932950269541609E-2</v>
      </c>
      <c r="AT460" s="5">
        <f t="shared" si="541"/>
        <v>2.0007112978885265E-2</v>
      </c>
      <c r="AU460" s="5">
        <f t="shared" si="542"/>
        <v>7.6391022737615022E-3</v>
      </c>
      <c r="AV460" s="5">
        <f t="shared" si="543"/>
        <v>2.1875676269700211E-3</v>
      </c>
      <c r="AW460" s="5">
        <f t="shared" si="544"/>
        <v>4.6671894432412251E-5</v>
      </c>
      <c r="AX460" s="5">
        <f t="shared" si="545"/>
        <v>5.3448940503265336E-5</v>
      </c>
      <c r="AY460" s="5">
        <f t="shared" si="546"/>
        <v>1.5643979504455371E-4</v>
      </c>
      <c r="AZ460" s="5">
        <f t="shared" si="547"/>
        <v>2.2894195135717273E-4</v>
      </c>
      <c r="BA460" s="5">
        <f t="shared" si="548"/>
        <v>2.2336352919367485E-4</v>
      </c>
      <c r="BB460" s="5">
        <f t="shared" si="549"/>
        <v>1.6344077356103968E-4</v>
      </c>
      <c r="BC460" s="5">
        <f t="shared" si="550"/>
        <v>9.567501573300715E-5</v>
      </c>
      <c r="BD460" s="5">
        <f t="shared" si="551"/>
        <v>1.4876918989657296E-2</v>
      </c>
      <c r="BE460" s="5">
        <f t="shared" si="552"/>
        <v>1.7040885279209647E-2</v>
      </c>
      <c r="BF460" s="5">
        <f t="shared" si="553"/>
        <v>9.7598088455368263E-3</v>
      </c>
      <c r="BG460" s="5">
        <f t="shared" si="554"/>
        <v>3.7264835772208463E-3</v>
      </c>
      <c r="BH460" s="5">
        <f t="shared" si="555"/>
        <v>1.0671325692239674E-3</v>
      </c>
      <c r="BI460" s="5">
        <f t="shared" si="556"/>
        <v>2.4447109919058279E-4</v>
      </c>
      <c r="BJ460" s="8">
        <f t="shared" si="557"/>
        <v>0.1188312325540432</v>
      </c>
      <c r="BK460" s="8">
        <f t="shared" si="558"/>
        <v>0.14426074912997142</v>
      </c>
      <c r="BL460" s="8">
        <f t="shared" si="559"/>
        <v>0.63567787525355113</v>
      </c>
      <c r="BM460" s="8">
        <f t="shared" si="560"/>
        <v>0.74216700374003952</v>
      </c>
      <c r="BN460" s="8">
        <f t="shared" si="561"/>
        <v>0.22769141931505427</v>
      </c>
    </row>
    <row r="461" spans="1:66" x14ac:dyDescent="0.25">
      <c r="A461" t="s">
        <v>13</v>
      </c>
      <c r="B461" t="s">
        <v>50</v>
      </c>
      <c r="C461" t="s">
        <v>15</v>
      </c>
      <c r="D461" t="s">
        <v>503</v>
      </c>
      <c r="E461">
        <f>VLOOKUP(A461,home!$A$2:$E$405,3,FALSE)</f>
        <v>2.0369999999999999</v>
      </c>
      <c r="F461">
        <f>VLOOKUP(B461,home!$B$2:$E$405,3,FALSE)</f>
        <v>0.1636</v>
      </c>
      <c r="G461">
        <f>VLOOKUP(C461,away!$B$2:$E$405,4,FALSE)</f>
        <v>0.32729999999999998</v>
      </c>
      <c r="H461">
        <f>VLOOKUP(A461,away!$A$2:$E$405,3,FALSE)</f>
        <v>1.5185</v>
      </c>
      <c r="I461">
        <f>VLOOKUP(C461,away!$B$2:$E$405,3,FALSE)</f>
        <v>1.7561</v>
      </c>
      <c r="J461">
        <f>VLOOKUP(B461,home!$B$2:$E$405,4,FALSE)</f>
        <v>1.3170999999999999</v>
      </c>
      <c r="K461" s="3">
        <f t="shared" si="506"/>
        <v>0.10907377235999999</v>
      </c>
      <c r="L461" s="3">
        <f t="shared" si="507"/>
        <v>3.5122287122349998</v>
      </c>
      <c r="M461" s="5">
        <f t="shared" si="508"/>
        <v>2.6747815177185243E-2</v>
      </c>
      <c r="N461" s="5">
        <f t="shared" si="509"/>
        <v>2.9174851037636566E-3</v>
      </c>
      <c r="O461" s="5">
        <f t="shared" si="510"/>
        <v>9.3944444454865106E-2</v>
      </c>
      <c r="P461" s="5">
        <f t="shared" si="511"/>
        <v>1.0246874948956621E-2</v>
      </c>
      <c r="Q461" s="5">
        <f t="shared" si="512"/>
        <v>1.5911055303580404E-4</v>
      </c>
      <c r="R461" s="5">
        <f t="shared" si="513"/>
        <v>0.16497718758467167</v>
      </c>
      <c r="S461" s="5">
        <f t="shared" si="514"/>
        <v>9.8137404423515322E-4</v>
      </c>
      <c r="T461" s="5">
        <f t="shared" si="515"/>
        <v>5.5883265279194061E-4</v>
      </c>
      <c r="U461" s="5">
        <f t="shared" si="516"/>
        <v>1.79946842032035E-2</v>
      </c>
      <c r="V461" s="5">
        <f t="shared" si="517"/>
        <v>4.1772953304017458E-5</v>
      </c>
      <c r="W461" s="5">
        <f t="shared" si="518"/>
        <v>5.7849294139669975E-6</v>
      </c>
      <c r="X461" s="5">
        <f t="shared" si="519"/>
        <v>2.031799518598768E-5</v>
      </c>
      <c r="Y461" s="5">
        <f t="shared" si="520"/>
        <v>3.5680723033639217E-5</v>
      </c>
      <c r="Z461" s="5">
        <f t="shared" si="521"/>
        <v>0.19314587169955447</v>
      </c>
      <c r="AA461" s="5">
        <f t="shared" si="522"/>
        <v>2.1067148842030974E-2</v>
      </c>
      <c r="AB461" s="5">
        <f t="shared" si="523"/>
        <v>1.148936698534962E-3</v>
      </c>
      <c r="AC461" s="5">
        <f t="shared" si="524"/>
        <v>1.000180355665024E-6</v>
      </c>
      <c r="AD461" s="5">
        <f t="shared" si="525"/>
        <v>1.5774601850442617E-7</v>
      </c>
      <c r="AE461" s="5">
        <f t="shared" si="526"/>
        <v>5.5404009543199917E-7</v>
      </c>
      <c r="AF461" s="5">
        <f t="shared" si="527"/>
        <v>9.7295776545284334E-7</v>
      </c>
      <c r="AG461" s="5">
        <f t="shared" si="528"/>
        <v>1.139083399871828E-6</v>
      </c>
      <c r="AH461" s="5">
        <f t="shared" si="529"/>
        <v>0.16959311905820817</v>
      </c>
      <c r="AI461" s="5">
        <f t="shared" si="530"/>
        <v>1.849816126197738E-2</v>
      </c>
      <c r="AJ461" s="5">
        <f t="shared" si="531"/>
        <v>1.0088321152837455E-3</v>
      </c>
      <c r="AK461" s="5">
        <f t="shared" si="532"/>
        <v>3.6679041497305509E-5</v>
      </c>
      <c r="AL461" s="5">
        <f t="shared" si="533"/>
        <v>1.5326445114132826E-8</v>
      </c>
      <c r="AM461" s="5">
        <f t="shared" si="534"/>
        <v>3.4411906626096285E-9</v>
      </c>
      <c r="AN461" s="5">
        <f t="shared" si="535"/>
        <v>1.208624864949252E-8</v>
      </c>
      <c r="AO461" s="5">
        <f t="shared" si="536"/>
        <v>2.1224834764979562E-8</v>
      </c>
      <c r="AP461" s="5">
        <f t="shared" si="537"/>
        <v>2.4848824691334944E-8</v>
      </c>
      <c r="AQ461" s="5">
        <f t="shared" si="538"/>
        <v>2.1818688886550149E-8</v>
      </c>
      <c r="AR461" s="5">
        <f t="shared" si="539"/>
        <v>0.1191299644307455</v>
      </c>
      <c r="AS461" s="5">
        <f t="shared" si="540"/>
        <v>1.2993954621574034E-2</v>
      </c>
      <c r="AT461" s="5">
        <f t="shared" si="541"/>
        <v>7.0864982422486804E-4</v>
      </c>
      <c r="AU461" s="5">
        <f t="shared" si="542"/>
        <v>2.5765036536819087E-5</v>
      </c>
      <c r="AV461" s="5">
        <f t="shared" si="543"/>
        <v>7.0257243251602211E-7</v>
      </c>
      <c r="AW461" s="5">
        <f t="shared" si="544"/>
        <v>1.6309552912830205E-10</v>
      </c>
      <c r="AX461" s="5">
        <f t="shared" si="545"/>
        <v>6.2557274496806594E-11</v>
      </c>
      <c r="AY461" s="5">
        <f t="shared" si="546"/>
        <v>2.1971545564685042E-10</v>
      </c>
      <c r="AZ461" s="5">
        <f t="shared" si="547"/>
        <v>3.8584546592233185E-10</v>
      </c>
      <c r="BA461" s="5">
        <f t="shared" si="548"/>
        <v>4.5172584129936842E-10</v>
      </c>
      <c r="BB461" s="5">
        <f t="shared" si="549"/>
        <v>3.9664111746753818E-10</v>
      </c>
      <c r="BC461" s="5">
        <f t="shared" si="550"/>
        <v>2.7861886424449255E-10</v>
      </c>
      <c r="BD461" s="5">
        <f t="shared" si="551"/>
        <v>6.9735280260199775E-2</v>
      </c>
      <c r="BE461" s="5">
        <f t="shared" si="552"/>
        <v>7.6062900845618323E-3</v>
      </c>
      <c r="BF461" s="5">
        <f t="shared" si="553"/>
        <v>4.1482337659381124E-4</v>
      </c>
      <c r="BG461" s="5">
        <f t="shared" si="554"/>
        <v>1.508211684939997E-5</v>
      </c>
      <c r="BH461" s="5">
        <f t="shared" si="555"/>
        <v>4.1126584498459334E-7</v>
      </c>
      <c r="BI461" s="5">
        <f t="shared" si="556"/>
        <v>8.9716634310585238E-9</v>
      </c>
      <c r="BJ461" s="8">
        <f t="shared" si="557"/>
        <v>3.70012099939593E-3</v>
      </c>
      <c r="BK461" s="8">
        <f t="shared" si="558"/>
        <v>3.8018852850197259E-2</v>
      </c>
      <c r="BL461" s="8">
        <f t="shared" si="559"/>
        <v>0.69890012582149985</v>
      </c>
      <c r="BM461" s="8">
        <f t="shared" si="560"/>
        <v>0.63477205349154975</v>
      </c>
      <c r="BN461" s="8">
        <f t="shared" si="561"/>
        <v>0.29899291782247811</v>
      </c>
    </row>
    <row r="462" spans="1:66" s="14" customFormat="1" x14ac:dyDescent="0.25">
      <c r="A462" t="s">
        <v>16</v>
      </c>
      <c r="B462" t="s">
        <v>463</v>
      </c>
      <c r="C462" t="s">
        <v>53</v>
      </c>
      <c r="D462" t="s">
        <v>503</v>
      </c>
      <c r="E462">
        <f>VLOOKUP(A462,home!$A$2:$E$405,3,FALSE)</f>
        <v>1.8472</v>
      </c>
      <c r="F462">
        <f>VLOOKUP(B462,home!$B$2:$E$405,3,FALSE)</f>
        <v>0.54139999999999999</v>
      </c>
      <c r="G462">
        <f>VLOOKUP(C462,away!$B$2:$E$405,4,FALSE)</f>
        <v>0.2707</v>
      </c>
      <c r="H462">
        <f>VLOOKUP(A462,away!$A$2:$E$405,3,FALSE)</f>
        <v>1.3056000000000001</v>
      </c>
      <c r="I462">
        <f>VLOOKUP(C462,away!$B$2:$E$405,3,FALSE)</f>
        <v>1.5319</v>
      </c>
      <c r="J462">
        <f>VLOOKUP(B462,home!$B$2:$E$405,4,FALSE)</f>
        <v>1.7233000000000001</v>
      </c>
      <c r="K462" s="3">
        <f t="shared" si="506"/>
        <v>0.27072005345599998</v>
      </c>
      <c r="L462" s="3">
        <f t="shared" si="507"/>
        <v>3.4466838213120004</v>
      </c>
      <c r="M462" s="5">
        <f t="shared" si="508"/>
        <v>2.4296963998655767E-2</v>
      </c>
      <c r="N462" s="5">
        <f t="shared" si="509"/>
        <v>6.5776753925345958E-3</v>
      </c>
      <c r="O462" s="5">
        <f t="shared" si="510"/>
        <v>8.374395272116697E-2</v>
      </c>
      <c r="P462" s="5">
        <f t="shared" si="511"/>
        <v>2.2671167357291053E-2</v>
      </c>
      <c r="Q462" s="5">
        <f t="shared" si="512"/>
        <v>8.9035431694159048E-4</v>
      </c>
      <c r="R462" s="5">
        <f t="shared" si="513"/>
        <v>0.14431946348838162</v>
      </c>
      <c r="S462" s="5">
        <f t="shared" si="514"/>
        <v>5.28853964399354E-3</v>
      </c>
      <c r="T462" s="5">
        <f t="shared" si="515"/>
        <v>3.0687698194378772E-3</v>
      </c>
      <c r="U462" s="5">
        <f t="shared" si="516"/>
        <v>3.9070172870315903E-2</v>
      </c>
      <c r="V462" s="5">
        <f t="shared" si="517"/>
        <v>5.4829606306770274E-4</v>
      </c>
      <c r="W462" s="5">
        <f t="shared" si="518"/>
        <v>8.0345589425735898E-5</v>
      </c>
      <c r="X462" s="5">
        <f t="shared" si="519"/>
        <v>2.7692584318746047E-4</v>
      </c>
      <c r="Y462" s="5">
        <f t="shared" si="520"/>
        <v>4.7723791170870195E-4</v>
      </c>
      <c r="Z462" s="5">
        <f t="shared" si="521"/>
        <v>0.16580785330194431</v>
      </c>
      <c r="AA462" s="5">
        <f t="shared" si="522"/>
        <v>4.4887510909326966E-2</v>
      </c>
      <c r="AB462" s="5">
        <f t="shared" si="523"/>
        <v>6.0759746764398872E-3</v>
      </c>
      <c r="AC462" s="5">
        <f t="shared" si="524"/>
        <v>3.1975475947939986E-5</v>
      </c>
      <c r="AD462" s="5">
        <f t="shared" si="525"/>
        <v>5.4377905660722618E-6</v>
      </c>
      <c r="AE462" s="5">
        <f t="shared" si="526"/>
        <v>1.8742344767764289E-5</v>
      </c>
      <c r="AF462" s="5">
        <f t="shared" si="527"/>
        <v>3.2299468242252396E-5</v>
      </c>
      <c r="AG462" s="5">
        <f t="shared" si="528"/>
        <v>3.7108684875850704E-5</v>
      </c>
      <c r="AH462" s="5">
        <f t="shared" si="529"/>
        <v>0.14287181135557128</v>
      </c>
      <c r="AI462" s="5">
        <f t="shared" si="530"/>
        <v>3.8678264407535794E-2</v>
      </c>
      <c r="AJ462" s="5">
        <f t="shared" si="531"/>
        <v>5.235490903996695E-3</v>
      </c>
      <c r="AK462" s="5">
        <f t="shared" si="532"/>
        <v>4.7245079246612887E-4</v>
      </c>
      <c r="AL462" s="5">
        <f t="shared" si="533"/>
        <v>1.193435305884124E-6</v>
      </c>
      <c r="AM462" s="5">
        <f t="shared" si="534"/>
        <v>2.9442379054592311E-7</v>
      </c>
      <c r="AN462" s="5">
        <f t="shared" si="535"/>
        <v>1.0147857154839863E-6</v>
      </c>
      <c r="AO462" s="5">
        <f t="shared" si="536"/>
        <v>1.7488227538285892E-6</v>
      </c>
      <c r="AP462" s="5">
        <f t="shared" si="537"/>
        <v>2.0092130306544327E-6</v>
      </c>
      <c r="AQ462" s="5">
        <f t="shared" si="538"/>
        <v>1.7312805115814716E-6</v>
      </c>
      <c r="AR462" s="5">
        <f t="shared" si="539"/>
        <v>9.8486792144157495E-2</v>
      </c>
      <c r="AS462" s="5">
        <f t="shared" si="540"/>
        <v>2.6662349633976276E-2</v>
      </c>
      <c r="AT462" s="5">
        <f t="shared" si="541"/>
        <v>3.6090163590863085E-3</v>
      </c>
      <c r="AU462" s="5">
        <f t="shared" si="542"/>
        <v>3.2567770055180788E-4</v>
      </c>
      <c r="AV462" s="5">
        <f t="shared" si="543"/>
        <v>2.2041871125703146E-5</v>
      </c>
      <c r="AW462" s="5">
        <f t="shared" si="544"/>
        <v>3.0932730195444822E-8</v>
      </c>
      <c r="AX462" s="5">
        <f t="shared" si="545"/>
        <v>1.3284404052551727E-8</v>
      </c>
      <c r="AY462" s="5">
        <f t="shared" si="546"/>
        <v>4.5787140523701608E-8</v>
      </c>
      <c r="AZ462" s="5">
        <f t="shared" si="547"/>
        <v>7.8906898233590703E-8</v>
      </c>
      <c r="BA462" s="5">
        <f t="shared" si="548"/>
        <v>9.0655709843876523E-8</v>
      </c>
      <c r="BB462" s="5">
        <f t="shared" si="549"/>
        <v>7.8115392107111076E-8</v>
      </c>
      <c r="BC462" s="5">
        <f t="shared" si="550"/>
        <v>5.384781163420456E-8</v>
      </c>
      <c r="BD462" s="5">
        <f t="shared" si="551"/>
        <v>5.6575472182697567E-2</v>
      </c>
      <c r="BE462" s="5">
        <f t="shared" si="552"/>
        <v>1.5316114853598323E-2</v>
      </c>
      <c r="BF462" s="5">
        <f t="shared" si="553"/>
        <v>2.073189715952186E-3</v>
      </c>
      <c r="BG462" s="5">
        <f t="shared" si="554"/>
        <v>1.8708467690900171E-4</v>
      </c>
      <c r="BH462" s="5">
        <f t="shared" si="555"/>
        <v>1.2661893433400856E-5</v>
      </c>
      <c r="BI462" s="5">
        <f t="shared" si="556"/>
        <v>6.8556569342889123E-7</v>
      </c>
      <c r="BJ462" s="8">
        <f t="shared" si="557"/>
        <v>1.1472056284846393E-2</v>
      </c>
      <c r="BK462" s="8">
        <f t="shared" si="558"/>
        <v>5.2838181761402411E-2</v>
      </c>
      <c r="BL462" s="8">
        <f t="shared" si="559"/>
        <v>0.70862617872238276</v>
      </c>
      <c r="BM462" s="8">
        <f t="shared" si="560"/>
        <v>0.65624467794119379</v>
      </c>
      <c r="BN462" s="8">
        <f t="shared" si="561"/>
        <v>0.2824995772749716</v>
      </c>
    </row>
    <row r="463" spans="1:66" x14ac:dyDescent="0.25">
      <c r="A463" t="s">
        <v>16</v>
      </c>
      <c r="B463" t="s">
        <v>404</v>
      </c>
      <c r="C463" t="s">
        <v>461</v>
      </c>
      <c r="D463" t="s">
        <v>503</v>
      </c>
      <c r="E463">
        <f>VLOOKUP(A463,home!$A$2:$E$405,3,FALSE)</f>
        <v>1.8472</v>
      </c>
      <c r="F463">
        <f>VLOOKUP(B463,home!$B$2:$E$405,3,FALSE)</f>
        <v>0.75790000000000002</v>
      </c>
      <c r="G463">
        <f>VLOOKUP(C463,away!$B$2:$E$405,4,FALSE)</f>
        <v>1.8045</v>
      </c>
      <c r="H463">
        <f>VLOOKUP(A463,away!$A$2:$E$405,3,FALSE)</f>
        <v>1.3056000000000001</v>
      </c>
      <c r="I463">
        <f>VLOOKUP(C463,away!$B$2:$E$405,3,FALSE)</f>
        <v>0.51060000000000005</v>
      </c>
      <c r="J463">
        <f>VLOOKUP(B463,home!$B$2:$E$405,4,FALSE)</f>
        <v>0.91910000000000003</v>
      </c>
      <c r="K463" s="3">
        <f t="shared" si="506"/>
        <v>2.5262871519600001</v>
      </c>
      <c r="L463" s="3">
        <f t="shared" si="507"/>
        <v>0.61270823577600009</v>
      </c>
      <c r="M463" s="5">
        <f t="shared" si="508"/>
        <v>4.3326302180365373E-2</v>
      </c>
      <c r="N463" s="5">
        <f t="shared" si="509"/>
        <v>0.10945468054019358</v>
      </c>
      <c r="O463" s="5">
        <f t="shared" si="510"/>
        <v>2.654638217162953E-2</v>
      </c>
      <c r="P463" s="5">
        <f t="shared" si="511"/>
        <v>6.7063784211207692E-2</v>
      </c>
      <c r="Q463" s="5">
        <f t="shared" si="512"/>
        <v>0.13825697658528868</v>
      </c>
      <c r="R463" s="5">
        <f t="shared" si="513"/>
        <v>8.1325934933072965E-3</v>
      </c>
      <c r="S463" s="5">
        <f t="shared" si="514"/>
        <v>2.5951621338490511E-2</v>
      </c>
      <c r="T463" s="5">
        <f t="shared" si="515"/>
        <v>8.4711188207295965E-2</v>
      </c>
      <c r="U463" s="5">
        <f t="shared" si="516"/>
        <v>2.0545266454255719E-2</v>
      </c>
      <c r="V463" s="5">
        <f t="shared" si="517"/>
        <v>4.4633240364151568E-3</v>
      </c>
      <c r="W463" s="5">
        <f t="shared" si="518"/>
        <v>0.11642560787208309</v>
      </c>
      <c r="X463" s="5">
        <f t="shared" si="519"/>
        <v>7.1334928798452407E-2</v>
      </c>
      <c r="Y463" s="5">
        <f t="shared" si="520"/>
        <v>2.1853749186653181E-2</v>
      </c>
      <c r="Z463" s="5">
        <f t="shared" si="521"/>
        <v>1.6609690038558978E-3</v>
      </c>
      <c r="AA463" s="5">
        <f t="shared" si="522"/>
        <v>4.1960846542449543E-3</v>
      </c>
      <c r="AB463" s="5">
        <f t="shared" si="523"/>
        <v>5.3002573752777751E-3</v>
      </c>
      <c r="AC463" s="5">
        <f t="shared" si="524"/>
        <v>4.317922730815402E-4</v>
      </c>
      <c r="AD463" s="5">
        <f t="shared" si="525"/>
        <v>7.3531129331594128E-2</v>
      </c>
      <c r="AE463" s="5">
        <f t="shared" si="526"/>
        <v>4.5053128527377924E-2</v>
      </c>
      <c r="AF463" s="5">
        <f t="shared" si="527"/>
        <v>1.3802211448099557E-2</v>
      </c>
      <c r="AG463" s="5">
        <f t="shared" si="528"/>
        <v>2.8189095420574645E-3</v>
      </c>
      <c r="AH463" s="5">
        <f t="shared" si="529"/>
        <v>2.5442234700779178E-4</v>
      </c>
      <c r="AI463" s="5">
        <f t="shared" si="530"/>
        <v>6.4274390641729309E-4</v>
      </c>
      <c r="AJ463" s="5">
        <f t="shared" si="531"/>
        <v>8.1187783639129424E-4</v>
      </c>
      <c r="AK463" s="5">
        <f t="shared" si="532"/>
        <v>6.8367884901213637E-4</v>
      </c>
      <c r="AL463" s="5">
        <f t="shared" si="533"/>
        <v>2.6734452162991475E-5</v>
      </c>
      <c r="AM463" s="5">
        <f t="shared" si="534"/>
        <v>3.7152149459903069E-2</v>
      </c>
      <c r="AN463" s="5">
        <f t="shared" si="535"/>
        <v>2.2763427950863481E-2</v>
      </c>
      <c r="AO463" s="5">
        <f t="shared" si="536"/>
        <v>6.9736698899938269E-3</v>
      </c>
      <c r="AP463" s="5">
        <f t="shared" si="537"/>
        <v>1.424274991727444E-3</v>
      </c>
      <c r="AQ463" s="5">
        <f t="shared" si="538"/>
        <v>2.1816625436029975E-4</v>
      </c>
      <c r="AR463" s="5">
        <f t="shared" si="539"/>
        <v>3.1177333475426685E-5</v>
      </c>
      <c r="AS463" s="5">
        <f t="shared" si="540"/>
        <v>7.8762896991342845E-5</v>
      </c>
      <c r="AT463" s="5">
        <f t="shared" si="541"/>
        <v>9.9488847360189211E-5</v>
      </c>
      <c r="AU463" s="5">
        <f t="shared" si="542"/>
        <v>8.3779132283118513E-5</v>
      </c>
      <c r="AV463" s="5">
        <f t="shared" si="543"/>
        <v>5.2912536372299878E-5</v>
      </c>
      <c r="AW463" s="5">
        <f t="shared" si="544"/>
        <v>1.1494900586663273E-6</v>
      </c>
      <c r="AX463" s="5">
        <f t="shared" si="545"/>
        <v>1.5642832974708469E-2</v>
      </c>
      <c r="AY463" s="5">
        <f t="shared" si="546"/>
        <v>9.5844925944722648E-3</v>
      </c>
      <c r="AZ463" s="5">
        <f t="shared" si="547"/>
        <v>2.9362487741836198E-3</v>
      </c>
      <c r="BA463" s="5">
        <f t="shared" si="548"/>
        <v>5.9968793540982968E-4</v>
      </c>
      <c r="BB463" s="5">
        <f t="shared" si="549"/>
        <v>9.1858434230277129E-5</v>
      </c>
      <c r="BC463" s="5">
        <f t="shared" si="550"/>
        <v>1.125648383567577E-5</v>
      </c>
      <c r="BD463" s="5">
        <f t="shared" si="551"/>
        <v>3.1837681649881186E-6</v>
      </c>
      <c r="BE463" s="5">
        <f t="shared" si="552"/>
        <v>8.0431126100287499E-6</v>
      </c>
      <c r="BF463" s="5">
        <f t="shared" si="553"/>
        <v>1.0159606024241549E-5</v>
      </c>
      <c r="BG463" s="5">
        <f t="shared" si="554"/>
        <v>8.5553607226722781E-6</v>
      </c>
      <c r="BH463" s="5">
        <f t="shared" si="555"/>
        <v>5.4033244685175488E-6</v>
      </c>
      <c r="BI463" s="5">
        <f t="shared" si="556"/>
        <v>2.730069836537396E-6</v>
      </c>
      <c r="BJ463" s="8">
        <f t="shared" si="557"/>
        <v>0.77464057578278445</v>
      </c>
      <c r="BK463" s="8">
        <f t="shared" si="558"/>
        <v>0.15084805108619556</v>
      </c>
      <c r="BL463" s="8">
        <f t="shared" si="559"/>
        <v>6.749750307585313E-2</v>
      </c>
      <c r="BM463" s="8">
        <f t="shared" si="560"/>
        <v>0.59228303666228344</v>
      </c>
      <c r="BN463" s="8">
        <f t="shared" si="561"/>
        <v>0.39278071918199214</v>
      </c>
    </row>
    <row r="464" spans="1:66" x14ac:dyDescent="0.25">
      <c r="A464" t="s">
        <v>16</v>
      </c>
      <c r="B464" t="s">
        <v>43</v>
      </c>
      <c r="C464" t="s">
        <v>17</v>
      </c>
      <c r="D464" t="s">
        <v>503</v>
      </c>
      <c r="E464">
        <f>VLOOKUP(A464,home!$A$2:$E$405,3,FALSE)</f>
        <v>1.8472</v>
      </c>
      <c r="F464">
        <f>VLOOKUP(B464,home!$B$2:$E$405,3,FALSE)</f>
        <v>1.2181</v>
      </c>
      <c r="G464">
        <f>VLOOKUP(C464,away!$B$2:$E$405,4,FALSE)</f>
        <v>1.2181</v>
      </c>
      <c r="H464">
        <f>VLOOKUP(A464,away!$A$2:$E$405,3,FALSE)</f>
        <v>1.3056000000000001</v>
      </c>
      <c r="I464">
        <f>VLOOKUP(C464,away!$B$2:$E$405,3,FALSE)</f>
        <v>0.57440000000000002</v>
      </c>
      <c r="J464">
        <f>VLOOKUP(B464,home!$B$2:$E$405,4,FALSE)</f>
        <v>0.57440000000000002</v>
      </c>
      <c r="K464" s="3">
        <f t="shared" si="506"/>
        <v>2.740815529192</v>
      </c>
      <c r="L464" s="3">
        <f t="shared" si="507"/>
        <v>0.43076360601600006</v>
      </c>
      <c r="M464" s="5">
        <f t="shared" si="508"/>
        <v>4.1937320887091283E-2</v>
      </c>
      <c r="N464" s="5">
        <f t="shared" si="509"/>
        <v>0.11494246034004779</v>
      </c>
      <c r="O464" s="5">
        <f t="shared" si="510"/>
        <v>1.8065071571973557E-2</v>
      </c>
      <c r="P464" s="5">
        <f t="shared" si="511"/>
        <v>4.9513028700430055E-2</v>
      </c>
      <c r="Q464" s="5">
        <f t="shared" si="512"/>
        <v>0.15751804013176932</v>
      </c>
      <c r="R464" s="5">
        <f t="shared" si="513"/>
        <v>3.8908876866402299E-3</v>
      </c>
      <c r="S464" s="5">
        <f t="shared" si="514"/>
        <v>1.4614309875027208E-2</v>
      </c>
      <c r="T464" s="5">
        <f t="shared" si="515"/>
        <v>6.7853038979733965E-2</v>
      </c>
      <c r="U464" s="5">
        <f t="shared" si="516"/>
        <v>1.0664205393885478E-2</v>
      </c>
      <c r="V464" s="5">
        <f t="shared" si="517"/>
        <v>1.9171434601635369E-3</v>
      </c>
      <c r="W464" s="5">
        <f t="shared" si="518"/>
        <v>0.14390929684034734</v>
      </c>
      <c r="X464" s="5">
        <f t="shared" si="519"/>
        <v>6.1990887646174983E-2</v>
      </c>
      <c r="Y464" s="5">
        <f t="shared" si="520"/>
        <v>1.3351709151299521E-2</v>
      </c>
      <c r="Z464" s="5">
        <f t="shared" si="521"/>
        <v>5.5868427016679946E-4</v>
      </c>
      <c r="AA464" s="5">
        <f t="shared" si="522"/>
        <v>1.5312505235884624E-3</v>
      </c>
      <c r="AB464" s="5">
        <f t="shared" si="523"/>
        <v>2.0984376070673199E-3</v>
      </c>
      <c r="AC464" s="5">
        <f t="shared" si="524"/>
        <v>1.4146644497970508E-4</v>
      </c>
      <c r="AD464" s="5">
        <f t="shared" si="525"/>
        <v>9.8607208893781301E-2</v>
      </c>
      <c r="AE464" s="5">
        <f t="shared" si="526"/>
        <v>4.2476396882258224E-2</v>
      </c>
      <c r="AF464" s="5">
        <f t="shared" si="527"/>
        <v>9.1486429457841665E-3</v>
      </c>
      <c r="AG464" s="5">
        <f t="shared" si="528"/>
        <v>1.3136341418262766E-3</v>
      </c>
      <c r="AH464" s="5">
        <f t="shared" si="529"/>
        <v>6.0165212710366909E-5</v>
      </c>
      <c r="AI464" s="5">
        <f t="shared" si="530"/>
        <v>1.6490174931371349E-4</v>
      </c>
      <c r="AJ464" s="5">
        <f t="shared" si="531"/>
        <v>2.2598263765497616E-4</v>
      </c>
      <c r="AK464" s="5">
        <f t="shared" si="532"/>
        <v>2.0645890753750917E-4</v>
      </c>
      <c r="AL464" s="5">
        <f t="shared" si="533"/>
        <v>6.6808580064388276E-6</v>
      </c>
      <c r="AM464" s="5">
        <f t="shared" si="534"/>
        <v>5.4052833885271066E-2</v>
      </c>
      <c r="AN464" s="5">
        <f t="shared" si="535"/>
        <v>2.3283993639803203E-2</v>
      </c>
      <c r="AO464" s="5">
        <f t="shared" si="536"/>
        <v>5.0149485313676183E-3</v>
      </c>
      <c r="AP464" s="5">
        <f t="shared" si="537"/>
        <v>7.200857711188531E-4</v>
      </c>
      <c r="AQ464" s="5">
        <f t="shared" si="538"/>
        <v>7.7546685851992284E-5</v>
      </c>
      <c r="AR464" s="5">
        <f t="shared" si="539"/>
        <v>5.1833967967674678E-6</v>
      </c>
      <c r="AS464" s="5">
        <f t="shared" si="540"/>
        <v>1.4206734434544342E-5</v>
      </c>
      <c r="AT464" s="5">
        <f t="shared" si="541"/>
        <v>1.9469019178652938E-5</v>
      </c>
      <c r="AU464" s="5">
        <f t="shared" si="542"/>
        <v>1.7786996700996281E-5</v>
      </c>
      <c r="AV464" s="5">
        <f t="shared" si="543"/>
        <v>1.218771919394437E-5</v>
      </c>
      <c r="AW464" s="5">
        <f t="shared" si="544"/>
        <v>2.1910311442779549E-7</v>
      </c>
      <c r="AX464" s="5">
        <f t="shared" si="545"/>
        <v>2.46914744182644E-2</v>
      </c>
      <c r="AY464" s="5">
        <f t="shared" si="546"/>
        <v>1.063618855826339E-2</v>
      </c>
      <c r="AZ464" s="5">
        <f t="shared" si="547"/>
        <v>2.2908414688118293E-3</v>
      </c>
      <c r="BA464" s="5">
        <f t="shared" si="548"/>
        <v>3.2893704397212462E-4</v>
      </c>
      <c r="BB464" s="5">
        <f t="shared" si="549"/>
        <v>3.5423526803418985E-5</v>
      </c>
      <c r="BC464" s="5">
        <f t="shared" si="550"/>
        <v>3.0518332287290396E-6</v>
      </c>
      <c r="BD464" s="5">
        <f t="shared" si="551"/>
        <v>3.7213644926455621E-7</v>
      </c>
      <c r="BE464" s="5">
        <f t="shared" si="552"/>
        <v>1.0199573591226664E-6</v>
      </c>
      <c r="BF464" s="5">
        <f t="shared" si="553"/>
        <v>1.3977574844985334E-6</v>
      </c>
      <c r="BG464" s="5">
        <f t="shared" si="554"/>
        <v>1.2769984731859755E-6</v>
      </c>
      <c r="BH464" s="5">
        <f t="shared" si="555"/>
        <v>8.7500431151564884E-7</v>
      </c>
      <c r="BI464" s="5">
        <f t="shared" si="556"/>
        <v>4.7964508102240898E-7</v>
      </c>
      <c r="BJ464" s="8">
        <f t="shared" si="557"/>
        <v>0.83224664131577952</v>
      </c>
      <c r="BK464" s="8">
        <f t="shared" si="558"/>
        <v>0.11876613878396161</v>
      </c>
      <c r="BL464" s="8">
        <f t="shared" si="559"/>
        <v>3.6981616655835124E-2</v>
      </c>
      <c r="BM464" s="8">
        <f t="shared" si="560"/>
        <v>0.59205030225264177</v>
      </c>
      <c r="BN464" s="8">
        <f t="shared" si="561"/>
        <v>0.38586680931795225</v>
      </c>
    </row>
    <row r="465" spans="1:66" x14ac:dyDescent="0.25">
      <c r="A465" t="s">
        <v>16</v>
      </c>
      <c r="B465" t="s">
        <v>54</v>
      </c>
      <c r="C465" t="s">
        <v>258</v>
      </c>
      <c r="D465" t="s">
        <v>503</v>
      </c>
      <c r="E465">
        <f>VLOOKUP(A465,home!$A$2:$E$405,3,FALSE)</f>
        <v>1.8472</v>
      </c>
      <c r="F465">
        <f>VLOOKUP(B465,home!$B$2:$E$405,3,FALSE)</f>
        <v>1.4886999999999999</v>
      </c>
      <c r="G465">
        <f>VLOOKUP(C465,away!$B$2:$E$405,4,FALSE)</f>
        <v>0.81200000000000006</v>
      </c>
      <c r="H465">
        <f>VLOOKUP(A465,away!$A$2:$E$405,3,FALSE)</f>
        <v>1.3056000000000001</v>
      </c>
      <c r="I465">
        <f>VLOOKUP(C465,away!$B$2:$E$405,3,FALSE)</f>
        <v>0.95740000000000003</v>
      </c>
      <c r="J465">
        <f>VLOOKUP(B465,home!$B$2:$E$405,4,FALSE)</f>
        <v>0.57440000000000002</v>
      </c>
      <c r="K465" s="3">
        <f t="shared" si="506"/>
        <v>2.2329404316800003</v>
      </c>
      <c r="L465" s="3">
        <f t="shared" si="507"/>
        <v>0.71798933913600016</v>
      </c>
      <c r="M465" s="5">
        <f t="shared" si="508"/>
        <v>5.2291064633465147E-2</v>
      </c>
      <c r="N465" s="5">
        <f t="shared" si="509"/>
        <v>0.11676283243565644</v>
      </c>
      <c r="O465" s="5">
        <f t="shared" si="510"/>
        <v>3.7544426938899506E-2</v>
      </c>
      <c r="P465" s="5">
        <f t="shared" si="511"/>
        <v>8.3834468896124489E-2</v>
      </c>
      <c r="Q465" s="5">
        <f t="shared" si="512"/>
        <v>0.13036222473152714</v>
      </c>
      <c r="R465" s="5">
        <f t="shared" si="513"/>
        <v>1.3478249143050149E-2</v>
      </c>
      <c r="S465" s="5">
        <f t="shared" si="514"/>
        <v>3.3601429920960921E-2</v>
      </c>
      <c r="T465" s="5">
        <f t="shared" si="515"/>
        <v>9.3598687583287904E-2</v>
      </c>
      <c r="U465" s="5">
        <f t="shared" si="516"/>
        <v>3.0096127459772991E-2</v>
      </c>
      <c r="V465" s="5">
        <f t="shared" si="517"/>
        <v>5.9856371071331568E-3</v>
      </c>
      <c r="W465" s="5">
        <f t="shared" si="518"/>
        <v>9.7030360788927142E-2</v>
      </c>
      <c r="X465" s="5">
        <f t="shared" si="519"/>
        <v>6.9666764618969451E-2</v>
      </c>
      <c r="Y465" s="5">
        <f t="shared" si="520"/>
        <v>2.500999714425858E-2</v>
      </c>
      <c r="Z465" s="5">
        <f t="shared" si="521"/>
        <v>3.2257463983096464E-3</v>
      </c>
      <c r="AA465" s="5">
        <f t="shared" si="522"/>
        <v>7.2028995551317466E-3</v>
      </c>
      <c r="AB465" s="5">
        <f t="shared" si="523"/>
        <v>8.0418228209917855E-3</v>
      </c>
      <c r="AC465" s="5">
        <f t="shared" si="524"/>
        <v>5.9977109784295306E-4</v>
      </c>
      <c r="AD465" s="5">
        <f t="shared" si="525"/>
        <v>5.4165753926523293E-2</v>
      </c>
      <c r="AE465" s="5">
        <f t="shared" si="526"/>
        <v>3.8890433865507661E-2</v>
      </c>
      <c r="AF465" s="5">
        <f t="shared" si="527"/>
        <v>1.3961458454904084E-2</v>
      </c>
      <c r="AG465" s="5">
        <f t="shared" si="528"/>
        <v>3.3413927764704356E-3</v>
      </c>
      <c r="AH465" s="5">
        <f t="shared" si="529"/>
        <v>5.7901288118566876E-4</v>
      </c>
      <c r="AI465" s="5">
        <f t="shared" si="530"/>
        <v>1.2929012728630077E-3</v>
      </c>
      <c r="AJ465" s="5">
        <f t="shared" si="531"/>
        <v>1.4434857631731737E-3</v>
      </c>
      <c r="AK465" s="5">
        <f t="shared" si="532"/>
        <v>1.0744059077146136E-3</v>
      </c>
      <c r="AL465" s="5">
        <f t="shared" si="533"/>
        <v>3.84627789082959E-5</v>
      </c>
      <c r="AM465" s="5">
        <f t="shared" si="534"/>
        <v>2.4189780390992725E-2</v>
      </c>
      <c r="AN465" s="5">
        <f t="shared" si="535"/>
        <v>1.7368004436773839E-2</v>
      </c>
      <c r="AO465" s="5">
        <f t="shared" si="536"/>
        <v>6.2350210138351842E-3</v>
      </c>
      <c r="AP465" s="5">
        <f t="shared" si="537"/>
        <v>1.4922262057408661E-3</v>
      </c>
      <c r="AQ465" s="5">
        <f t="shared" si="538"/>
        <v>2.6785062682532632E-4</v>
      </c>
      <c r="AR465" s="5">
        <f t="shared" si="539"/>
        <v>8.3145015182745975E-5</v>
      </c>
      <c r="AS465" s="5">
        <f t="shared" si="540"/>
        <v>1.8565786609420096E-4</v>
      </c>
      <c r="AT465" s="5">
        <f t="shared" si="541"/>
        <v>2.0728147783058643E-4</v>
      </c>
      <c r="AU465" s="5">
        <f t="shared" si="542"/>
        <v>1.5428239752876601E-4</v>
      </c>
      <c r="AV465" s="5">
        <f t="shared" si="543"/>
        <v>8.6125850834627057E-5</v>
      </c>
      <c r="AW465" s="5">
        <f t="shared" si="544"/>
        <v>1.7129050550713174E-6</v>
      </c>
      <c r="AX465" s="5">
        <f t="shared" si="545"/>
        <v>9.0023897780846119E-3</v>
      </c>
      <c r="AY465" s="5">
        <f t="shared" si="546"/>
        <v>6.4636198874116532E-3</v>
      </c>
      <c r="AZ465" s="5">
        <f t="shared" si="547"/>
        <v>2.3204050856945003E-3</v>
      </c>
      <c r="BA465" s="5">
        <f t="shared" si="548"/>
        <v>5.5534203800186946E-4</v>
      </c>
      <c r="BB465" s="5">
        <f t="shared" si="549"/>
        <v>9.9682415714850414E-5</v>
      </c>
      <c r="BC465" s="5">
        <f t="shared" si="550"/>
        <v>1.4314182356517103E-5</v>
      </c>
      <c r="BD465" s="5">
        <f t="shared" si="551"/>
        <v>9.9495390839187442E-6</v>
      </c>
      <c r="BE465" s="5">
        <f t="shared" si="552"/>
        <v>2.2216728097062553E-5</v>
      </c>
      <c r="BF465" s="5">
        <f t="shared" si="553"/>
        <v>2.480431521378603E-5</v>
      </c>
      <c r="BG465" s="5">
        <f t="shared" si="554"/>
        <v>1.846218610699939E-5</v>
      </c>
      <c r="BH465" s="5">
        <f t="shared" si="555"/>
        <v>1.0306240453879932E-5</v>
      </c>
      <c r="BI465" s="5">
        <f t="shared" si="556"/>
        <v>4.6026442016169088E-6</v>
      </c>
      <c r="BJ465" s="8">
        <f t="shared" si="557"/>
        <v>0.71079854238746421</v>
      </c>
      <c r="BK465" s="8">
        <f t="shared" si="558"/>
        <v>0.18281445432184659</v>
      </c>
      <c r="BL465" s="8">
        <f t="shared" si="559"/>
        <v>0.10156016600341086</v>
      </c>
      <c r="BM465" s="8">
        <f t="shared" si="560"/>
        <v>0.55766373534995184</v>
      </c>
      <c r="BN465" s="8">
        <f t="shared" si="561"/>
        <v>0.43427326677872286</v>
      </c>
    </row>
    <row r="466" spans="1:66" x14ac:dyDescent="0.25">
      <c r="A466" t="s">
        <v>56</v>
      </c>
      <c r="B466" t="s">
        <v>72</v>
      </c>
      <c r="C466" t="s">
        <v>218</v>
      </c>
      <c r="D466" t="s">
        <v>503</v>
      </c>
      <c r="E466">
        <f>VLOOKUP(A466,home!$A$2:$E$405,3,FALSE)</f>
        <v>1.5570999999999999</v>
      </c>
      <c r="F466">
        <f>VLOOKUP(B466,home!$B$2:$E$405,3,FALSE)</f>
        <v>0.16059999999999999</v>
      </c>
      <c r="G466">
        <f>VLOOKUP(C466,away!$B$2:$E$405,4,FALSE)</f>
        <v>0.96330000000000005</v>
      </c>
      <c r="H466">
        <f>VLOOKUP(A466,away!$A$2:$E$405,3,FALSE)</f>
        <v>1.4857</v>
      </c>
      <c r="I466">
        <f>VLOOKUP(C466,away!$B$2:$E$405,3,FALSE)</f>
        <v>1.851</v>
      </c>
      <c r="J466">
        <f>VLOOKUP(B466,home!$B$2:$E$405,4,FALSE)</f>
        <v>1.1778999999999999</v>
      </c>
      <c r="K466" s="3">
        <f t="shared" si="506"/>
        <v>0.240892681458</v>
      </c>
      <c r="L466" s="3">
        <f t="shared" si="507"/>
        <v>3.23926116153</v>
      </c>
      <c r="M466" s="5">
        <f t="shared" si="508"/>
        <v>3.0802671893136301E-2</v>
      </c>
      <c r="N466" s="5">
        <f t="shared" si="509"/>
        <v>7.4201382284085722E-3</v>
      </c>
      <c r="O466" s="5">
        <f t="shared" si="510"/>
        <v>9.9777898734788165E-2</v>
      </c>
      <c r="P466" s="5">
        <f t="shared" si="511"/>
        <v>2.4035765576467909E-2</v>
      </c>
      <c r="Q466" s="5">
        <f t="shared" si="512"/>
        <v>8.937284973151772E-4</v>
      </c>
      <c r="R466" s="5">
        <f t="shared" si="513"/>
        <v>0.16160333607533633</v>
      </c>
      <c r="S466" s="5">
        <f t="shared" si="514"/>
        <v>4.688862940617591E-3</v>
      </c>
      <c r="T466" s="5">
        <f t="shared" si="515"/>
        <v>2.8950200103056221E-3</v>
      </c>
      <c r="U466" s="5">
        <f t="shared" si="516"/>
        <v>3.892906095974611E-2</v>
      </c>
      <c r="V466" s="5">
        <f t="shared" si="517"/>
        <v>4.0653187075554098E-4</v>
      </c>
      <c r="W466" s="5">
        <f t="shared" si="518"/>
        <v>7.1764218071227321E-5</v>
      </c>
      <c r="X466" s="5">
        <f t="shared" si="519"/>
        <v>2.3246304438569602E-4</v>
      </c>
      <c r="Y466" s="5">
        <f t="shared" si="520"/>
        <v>3.7650425558480484E-4</v>
      </c>
      <c r="Z466" s="5">
        <f t="shared" si="521"/>
        <v>0.17449180337417231</v>
      </c>
      <c r="AA466" s="5">
        <f t="shared" si="522"/>
        <v>4.2033798407246456E-2</v>
      </c>
      <c r="AB466" s="5">
        <f t="shared" si="523"/>
        <v>5.0628172050933033E-3</v>
      </c>
      <c r="AC466" s="5">
        <f t="shared" si="524"/>
        <v>1.9826414691278081E-5</v>
      </c>
      <c r="AD466" s="5">
        <f t="shared" si="525"/>
        <v>4.3218687309786533E-6</v>
      </c>
      <c r="AE466" s="5">
        <f t="shared" si="526"/>
        <v>1.3999661525490097E-5</v>
      </c>
      <c r="AF466" s="5">
        <f t="shared" si="527"/>
        <v>2.2674279927042951E-5</v>
      </c>
      <c r="AG466" s="5">
        <f t="shared" si="528"/>
        <v>2.4482638111109841E-5</v>
      </c>
      <c r="AH466" s="5">
        <f t="shared" si="529"/>
        <v>0.14130613041882145</v>
      </c>
      <c r="AI466" s="5">
        <f t="shared" si="530"/>
        <v>3.4039612663043763E-2</v>
      </c>
      <c r="AJ466" s="5">
        <f t="shared" si="531"/>
        <v>4.0999467850961514E-3</v>
      </c>
      <c r="AK466" s="5">
        <f t="shared" si="532"/>
        <v>3.2921572496563944E-4</v>
      </c>
      <c r="AL466" s="5">
        <f t="shared" si="533"/>
        <v>6.1883340171874689E-7</v>
      </c>
      <c r="AM466" s="5">
        <f t="shared" si="534"/>
        <v>2.0822130950298638E-7</v>
      </c>
      <c r="AN466" s="5">
        <f t="shared" si="535"/>
        <v>6.7448320087594123E-7</v>
      </c>
      <c r="AO466" s="5">
        <f t="shared" si="536"/>
        <v>1.0924136183509369E-6</v>
      </c>
      <c r="AP466" s="5">
        <f t="shared" si="537"/>
        <v>1.1795376687502153E-6</v>
      </c>
      <c r="AQ466" s="5">
        <f t="shared" si="538"/>
        <v>9.5520763973605284E-7</v>
      </c>
      <c r="AR466" s="5">
        <f t="shared" si="539"/>
        <v>9.1545492030356196E-2</v>
      </c>
      <c r="AS466" s="5">
        <f t="shared" si="540"/>
        <v>2.2052639050584473E-2</v>
      </c>
      <c r="AT466" s="5">
        <f t="shared" si="541"/>
        <v>2.6561596770603478E-3</v>
      </c>
      <c r="AU466" s="5">
        <f t="shared" si="542"/>
        <v>2.1328314232922752E-4</v>
      </c>
      <c r="AV466" s="5">
        <f t="shared" si="543"/>
        <v>1.2844587016368969E-5</v>
      </c>
      <c r="AW466" s="5">
        <f t="shared" si="544"/>
        <v>1.3413459919432038E-8</v>
      </c>
      <c r="AX466" s="5">
        <f t="shared" si="545"/>
        <v>8.3598315971450781E-9</v>
      </c>
      <c r="AY466" s="5">
        <f t="shared" si="546"/>
        <v>2.7079677809563361E-8</v>
      </c>
      <c r="AZ466" s="5">
        <f t="shared" si="547"/>
        <v>4.385907429763219E-8</v>
      </c>
      <c r="BA466" s="5">
        <f t="shared" si="548"/>
        <v>4.7356998650992874E-8</v>
      </c>
      <c r="BB466" s="5">
        <f t="shared" si="549"/>
        <v>3.8350421614197461E-8</v>
      </c>
      <c r="BC466" s="5">
        <f t="shared" si="550"/>
        <v>2.484540625263408E-8</v>
      </c>
      <c r="BD466" s="5">
        <f t="shared" si="551"/>
        <v>4.9423292807847845E-2</v>
      </c>
      <c r="BE466" s="5">
        <f t="shared" si="552"/>
        <v>1.1905709530966353E-2</v>
      </c>
      <c r="BF466" s="5">
        <f t="shared" si="553"/>
        <v>1.4339991467872759E-3</v>
      </c>
      <c r="BG466" s="5">
        <f t="shared" si="554"/>
        <v>1.1514663322602367E-4</v>
      </c>
      <c r="BH466" s="5">
        <f t="shared" si="555"/>
        <v>6.9344953096694204E-6</v>
      </c>
      <c r="BI466" s="5">
        <f t="shared" si="556"/>
        <v>3.3409383394083833E-7</v>
      </c>
      <c r="BJ466" s="8">
        <f t="shared" si="557"/>
        <v>1.1959396417213162E-2</v>
      </c>
      <c r="BK466" s="8">
        <f t="shared" si="558"/>
        <v>5.9954304608748142E-2</v>
      </c>
      <c r="BL466" s="8">
        <f t="shared" si="559"/>
        <v>0.70654765216945525</v>
      </c>
      <c r="BM466" s="8">
        <f t="shared" si="560"/>
        <v>0.62841960389791862</v>
      </c>
      <c r="BN466" s="8">
        <f t="shared" si="561"/>
        <v>0.32453353900545245</v>
      </c>
    </row>
    <row r="467" spans="1:66" x14ac:dyDescent="0.25">
      <c r="A467" t="s">
        <v>56</v>
      </c>
      <c r="B467" t="s">
        <v>259</v>
      </c>
      <c r="C467" t="s">
        <v>63</v>
      </c>
      <c r="D467" t="s">
        <v>503</v>
      </c>
      <c r="E467">
        <f>VLOOKUP(A467,home!$A$2:$E$405,3,FALSE)</f>
        <v>1.5570999999999999</v>
      </c>
      <c r="F467">
        <f>VLOOKUP(B467,home!$B$2:$E$405,3,FALSE)</f>
        <v>1.4450000000000001</v>
      </c>
      <c r="G467">
        <f>VLOOKUP(C467,away!$B$2:$E$405,4,FALSE)</f>
        <v>1.1238999999999999</v>
      </c>
      <c r="H467">
        <f>VLOOKUP(A467,away!$A$2:$E$405,3,FALSE)</f>
        <v>1.4857</v>
      </c>
      <c r="I467">
        <f>VLOOKUP(C467,away!$B$2:$E$405,3,FALSE)</f>
        <v>0.67310000000000003</v>
      </c>
      <c r="J467">
        <f>VLOOKUP(B467,home!$B$2:$E$405,4,FALSE)</f>
        <v>1.0096000000000001</v>
      </c>
      <c r="K467" s="3">
        <f t="shared" si="506"/>
        <v>2.5287856770499997</v>
      </c>
      <c r="L467" s="3">
        <f t="shared" si="507"/>
        <v>1.0096249068320002</v>
      </c>
      <c r="M467" s="5">
        <f t="shared" si="508"/>
        <v>2.9059477998687869E-2</v>
      </c>
      <c r="N467" s="5">
        <f t="shared" si="509"/>
        <v>7.3485191745631465E-2</v>
      </c>
      <c r="O467" s="5">
        <f t="shared" si="510"/>
        <v>2.9339172767011795E-2</v>
      </c>
      <c r="P467" s="5">
        <f t="shared" si="511"/>
        <v>7.4192479869714834E-2</v>
      </c>
      <c r="Q467" s="5">
        <f t="shared" si="512"/>
        <v>9.2914150180812866E-2</v>
      </c>
      <c r="R467" s="5">
        <f t="shared" si="513"/>
        <v>1.4810779785711121E-2</v>
      </c>
      <c r="S467" s="5">
        <f t="shared" si="514"/>
        <v>4.7355668858423655E-2</v>
      </c>
      <c r="T467" s="5">
        <f t="shared" si="515"/>
        <v>9.3808440219677658E-2</v>
      </c>
      <c r="U467" s="5">
        <f t="shared" si="516"/>
        <v>3.7453287788047948E-2</v>
      </c>
      <c r="V467" s="5">
        <f t="shared" si="517"/>
        <v>1.3433882469350634E-2</v>
      </c>
      <c r="W467" s="5">
        <f t="shared" si="518"/>
        <v>7.8319990724170743E-2</v>
      </c>
      <c r="X467" s="5">
        <f t="shared" si="519"/>
        <v>7.9073813337974003E-2</v>
      </c>
      <c r="Y467" s="5">
        <f t="shared" si="520"/>
        <v>3.9917445712101485E-2</v>
      </c>
      <c r="Z467" s="5">
        <f t="shared" si="521"/>
        <v>4.9844440537526223E-3</v>
      </c>
      <c r="AA467" s="5">
        <f t="shared" si="522"/>
        <v>1.2604590731186669E-2</v>
      </c>
      <c r="AB467" s="5">
        <f t="shared" si="523"/>
        <v>1.5937154253051016E-2</v>
      </c>
      <c r="AC467" s="5">
        <f t="shared" si="524"/>
        <v>2.1436488267365297E-3</v>
      </c>
      <c r="AD467" s="5">
        <f t="shared" si="525"/>
        <v>4.9513617692492962E-2</v>
      </c>
      <c r="AE467" s="5">
        <f t="shared" si="526"/>
        <v>4.9990181649698477E-2</v>
      </c>
      <c r="AF467" s="5">
        <f t="shared" si="527"/>
        <v>2.5235666245295794E-2</v>
      </c>
      <c r="AG467" s="5">
        <f t="shared" si="528"/>
        <v>8.4928523939167434E-3</v>
      </c>
      <c r="AH467" s="5">
        <f t="shared" si="529"/>
        <v>1.2581047158448269E-3</v>
      </c>
      <c r="AI467" s="5">
        <f t="shared" si="530"/>
        <v>3.181477185657458E-3</v>
      </c>
      <c r="AJ467" s="5">
        <f t="shared" si="531"/>
        <v>4.0226369694759618E-3</v>
      </c>
      <c r="AK467" s="5">
        <f t="shared" si="532"/>
        <v>3.390795584127543E-3</v>
      </c>
      <c r="AL467" s="5">
        <f t="shared" si="533"/>
        <v>2.1892013673827058E-4</v>
      </c>
      <c r="AM467" s="5">
        <f t="shared" si="534"/>
        <v>2.5041865447941125E-2</v>
      </c>
      <c r="AN467" s="5">
        <f t="shared" si="535"/>
        <v>2.528289106977704E-2</v>
      </c>
      <c r="AO467" s="5">
        <f t="shared" si="536"/>
        <v>1.2763118270383627E-2</v>
      </c>
      <c r="AP467" s="5">
        <f t="shared" si="537"/>
        <v>4.2953206982072906E-3</v>
      </c>
      <c r="AQ467" s="5">
        <f t="shared" si="538"/>
        <v>1.0841656899352743E-3</v>
      </c>
      <c r="AR467" s="5">
        <f t="shared" si="539"/>
        <v>2.5404277130394677E-4</v>
      </c>
      <c r="AS467" s="5">
        <f t="shared" si="540"/>
        <v>6.4241972143150923E-4</v>
      </c>
      <c r="AT467" s="5">
        <f t="shared" si="541"/>
        <v>8.1227089510522575E-4</v>
      </c>
      <c r="AU467" s="5">
        <f t="shared" si="542"/>
        <v>6.8468633514222593E-4</v>
      </c>
      <c r="AV467" s="5">
        <f t="shared" si="543"/>
        <v>4.3285624939487922E-4</v>
      </c>
      <c r="AW467" s="5">
        <f t="shared" si="544"/>
        <v>1.5525846524882084E-5</v>
      </c>
      <c r="AX467" s="5">
        <f t="shared" si="545"/>
        <v>1.0554251778561129E-2</v>
      </c>
      <c r="AY467" s="5">
        <f t="shared" si="546"/>
        <v>1.0655835468611253E-2</v>
      </c>
      <c r="AZ467" s="5">
        <f t="shared" si="547"/>
        <v>5.3791984461068797E-3</v>
      </c>
      <c r="BA467" s="5">
        <f t="shared" si="548"/>
        <v>1.8103242433271667E-3</v>
      </c>
      <c r="BB467" s="5">
        <f t="shared" si="549"/>
        <v>4.5693711137622539E-4</v>
      </c>
      <c r="BC467" s="5">
        <f t="shared" si="550"/>
        <v>9.2267017700261005E-5</v>
      </c>
      <c r="BD467" s="5">
        <f t="shared" si="551"/>
        <v>4.2747984884848389E-5</v>
      </c>
      <c r="BE467" s="5">
        <f t="shared" si="552"/>
        <v>1.0810049189955448E-4</v>
      </c>
      <c r="BF467" s="5">
        <f t="shared" si="553"/>
        <v>1.3668148779882644E-4</v>
      </c>
      <c r="BG467" s="5">
        <f t="shared" si="554"/>
        <v>1.1521272955451887E-4</v>
      </c>
      <c r="BH467" s="5">
        <f t="shared" si="555"/>
        <v>7.2837075077825637E-5</v>
      </c>
      <c r="BI467" s="5">
        <f t="shared" si="556"/>
        <v>3.6837870443004187E-5</v>
      </c>
      <c r="BJ467" s="8">
        <f t="shared" si="557"/>
        <v>0.68816752514369961</v>
      </c>
      <c r="BK467" s="8">
        <f t="shared" si="558"/>
        <v>0.17705991362826307</v>
      </c>
      <c r="BL467" s="8">
        <f t="shared" si="559"/>
        <v>0.1253366933921507</v>
      </c>
      <c r="BM467" s="8">
        <f t="shared" si="560"/>
        <v>0.6711070142482094</v>
      </c>
      <c r="BN467" s="8">
        <f t="shared" si="561"/>
        <v>0.31380125234756995</v>
      </c>
    </row>
    <row r="468" spans="1:66" x14ac:dyDescent="0.25">
      <c r="A468" t="s">
        <v>56</v>
      </c>
      <c r="B468" t="s">
        <v>285</v>
      </c>
      <c r="C468" t="s">
        <v>222</v>
      </c>
      <c r="D468" t="s">
        <v>503</v>
      </c>
      <c r="E468">
        <f>VLOOKUP(A468,home!$A$2:$E$405,3,FALSE)</f>
        <v>1.5570999999999999</v>
      </c>
      <c r="F468">
        <f>VLOOKUP(B468,home!$B$2:$E$405,3,FALSE)</f>
        <v>0.96330000000000005</v>
      </c>
      <c r="G468">
        <f>VLOOKUP(C468,away!$B$2:$E$405,4,FALSE)</f>
        <v>0.64219999999999999</v>
      </c>
      <c r="H468">
        <f>VLOOKUP(A468,away!$A$2:$E$405,3,FALSE)</f>
        <v>1.4857</v>
      </c>
      <c r="I468">
        <f>VLOOKUP(C468,away!$B$2:$E$405,3,FALSE)</f>
        <v>0.67310000000000003</v>
      </c>
      <c r="J468">
        <f>VLOOKUP(B468,home!$B$2:$E$405,4,FALSE)</f>
        <v>1.3462000000000001</v>
      </c>
      <c r="K468" s="3">
        <f t="shared" si="506"/>
        <v>0.96327073494600002</v>
      </c>
      <c r="L468" s="3">
        <f t="shared" si="507"/>
        <v>1.3462332107540003</v>
      </c>
      <c r="M468" s="5">
        <f t="shared" si="508"/>
        <v>9.9310502744926366E-2</v>
      </c>
      <c r="N468" s="5">
        <f t="shared" si="509"/>
        <v>9.566290096696195E-2</v>
      </c>
      <c r="O468" s="5">
        <f t="shared" si="510"/>
        <v>0.13369509697189616</v>
      </c>
      <c r="P468" s="5">
        <f t="shared" si="511"/>
        <v>0.12878457431879514</v>
      </c>
      <c r="Q468" s="5">
        <f t="shared" si="512"/>
        <v>4.6074636460755929E-2</v>
      </c>
      <c r="R468" s="5">
        <f t="shared" si="513"/>
        <v>8.999238982927163E-2</v>
      </c>
      <c r="S468" s="5">
        <f t="shared" si="514"/>
        <v>4.1751542193558693E-2</v>
      </c>
      <c r="T468" s="5">
        <f t="shared" si="515"/>
        <v>6.2027205776886779E-2</v>
      </c>
      <c r="U468" s="5">
        <f t="shared" si="516"/>
        <v>8.6687035490389405E-2</v>
      </c>
      <c r="V468" s="5">
        <f t="shared" si="517"/>
        <v>6.0158732683323855E-3</v>
      </c>
      <c r="W468" s="5">
        <f t="shared" si="518"/>
        <v>1.4794116308640713E-2</v>
      </c>
      <c r="X468" s="5">
        <f t="shared" si="519"/>
        <v>1.9916330698449506E-2</v>
      </c>
      <c r="Y468" s="5">
        <f t="shared" si="520"/>
        <v>1.3406012911306072E-2</v>
      </c>
      <c r="Z468" s="5">
        <f t="shared" si="521"/>
        <v>4.0383581301095324E-2</v>
      </c>
      <c r="AA468" s="5">
        <f t="shared" si="522"/>
        <v>3.8900322039657625E-2</v>
      </c>
      <c r="AB468" s="5">
        <f t="shared" si="523"/>
        <v>1.8735770900388544E-2</v>
      </c>
      <c r="AC468" s="5">
        <f t="shared" si="524"/>
        <v>4.8758166092960516E-4</v>
      </c>
      <c r="AD468" s="5">
        <f t="shared" si="525"/>
        <v>3.5626848223752356E-3</v>
      </c>
      <c r="AE468" s="5">
        <f t="shared" si="526"/>
        <v>4.7962046273307586E-3</v>
      </c>
      <c r="AF468" s="5">
        <f t="shared" si="527"/>
        <v>3.2284049774423409E-3</v>
      </c>
      <c r="AG468" s="5">
        <f t="shared" si="528"/>
        <v>1.4487286661321328E-3</v>
      </c>
      <c r="AH468" s="5">
        <f t="shared" si="529"/>
        <v>1.3591429579179687E-2</v>
      </c>
      <c r="AI468" s="5">
        <f t="shared" si="530"/>
        <v>1.3092226359703219E-2</v>
      </c>
      <c r="AJ468" s="5">
        <f t="shared" si="531"/>
        <v>6.3056792537953569E-3</v>
      </c>
      <c r="AK468" s="5">
        <f t="shared" si="532"/>
        <v>2.0246920963790664E-3</v>
      </c>
      <c r="AL468" s="5">
        <f t="shared" si="533"/>
        <v>2.5291583432922799E-5</v>
      </c>
      <c r="AM468" s="5">
        <f t="shared" si="534"/>
        <v>6.8636600544607067E-4</v>
      </c>
      <c r="AN468" s="5">
        <f t="shared" si="535"/>
        <v>9.2400871126406135E-4</v>
      </c>
      <c r="AO468" s="5">
        <f t="shared" si="536"/>
        <v>6.2196560706484179E-4</v>
      </c>
      <c r="AP468" s="5">
        <f t="shared" si="537"/>
        <v>2.7910358539248763E-4</v>
      </c>
      <c r="AQ468" s="5">
        <f t="shared" si="538"/>
        <v>9.3934628973970453E-5</v>
      </c>
      <c r="AR468" s="5">
        <f t="shared" si="539"/>
        <v>3.6594467762231923E-3</v>
      </c>
      <c r="AS468" s="5">
        <f t="shared" si="540"/>
        <v>3.5250379856282847E-3</v>
      </c>
      <c r="AT468" s="5">
        <f t="shared" si="541"/>
        <v>1.6977829655643625E-3</v>
      </c>
      <c r="AU468" s="5">
        <f t="shared" si="542"/>
        <v>5.4514154833932768E-4</v>
      </c>
      <c r="AV468" s="5">
        <f t="shared" si="543"/>
        <v>1.3127972497960615E-4</v>
      </c>
      <c r="AW468" s="5">
        <f t="shared" si="544"/>
        <v>9.110499438712448E-7</v>
      </c>
      <c r="AX468" s="5">
        <f t="shared" si="545"/>
        <v>1.1019271441799775E-4</v>
      </c>
      <c r="AY468" s="5">
        <f t="shared" si="546"/>
        <v>1.4834509173263972E-4</v>
      </c>
      <c r="AZ468" s="5">
        <f t="shared" si="547"/>
        <v>9.9853544571414161E-5</v>
      </c>
      <c r="BA468" s="5">
        <f t="shared" si="548"/>
        <v>4.4808719304514188E-5</v>
      </c>
      <c r="BB468" s="5">
        <f t="shared" si="549"/>
        <v>1.5080746514772717E-5</v>
      </c>
      <c r="BC468" s="5">
        <f t="shared" si="550"/>
        <v>4.0604403602299356E-6</v>
      </c>
      <c r="BD468" s="5">
        <f t="shared" si="551"/>
        <v>8.2107813052305302E-4</v>
      </c>
      <c r="BE468" s="5">
        <f t="shared" si="552"/>
        <v>7.9092053423702883E-4</v>
      </c>
      <c r="BF468" s="5">
        <f t="shared" si="553"/>
        <v>3.8093530214919287E-4</v>
      </c>
      <c r="BG468" s="5">
        <f t="shared" si="554"/>
        <v>1.2231460948937655E-4</v>
      </c>
      <c r="BH468" s="5">
        <f t="shared" si="555"/>
        <v>2.9455520944366182E-5</v>
      </c>
      <c r="BI468" s="5">
        <f t="shared" si="556"/>
        <v>5.6747282616593829E-6</v>
      </c>
      <c r="BJ468" s="8">
        <f t="shared" si="557"/>
        <v>0.26794494601132451</v>
      </c>
      <c r="BK468" s="8">
        <f t="shared" si="558"/>
        <v>0.27652371086170768</v>
      </c>
      <c r="BL468" s="8">
        <f t="shared" si="559"/>
        <v>0.41473371034700018</v>
      </c>
      <c r="BM468" s="8">
        <f t="shared" si="560"/>
        <v>0.40591841318673189</v>
      </c>
      <c r="BN468" s="8">
        <f t="shared" si="561"/>
        <v>0.59352010129260713</v>
      </c>
    </row>
    <row r="469" spans="1:66" x14ac:dyDescent="0.25">
      <c r="A469" t="s">
        <v>56</v>
      </c>
      <c r="B469" t="s">
        <v>301</v>
      </c>
      <c r="C469" t="s">
        <v>57</v>
      </c>
      <c r="D469" t="s">
        <v>503</v>
      </c>
      <c r="E469">
        <f>VLOOKUP(A469,home!$A$2:$E$405,3,FALSE)</f>
        <v>1.5570999999999999</v>
      </c>
      <c r="F469">
        <f>VLOOKUP(B469,home!$B$2:$E$405,3,FALSE)</f>
        <v>0.16059999999999999</v>
      </c>
      <c r="G469">
        <f>VLOOKUP(C469,away!$B$2:$E$405,4,FALSE)</f>
        <v>0.80279999999999996</v>
      </c>
      <c r="H469">
        <f>VLOOKUP(A469,away!$A$2:$E$405,3,FALSE)</f>
        <v>1.4857</v>
      </c>
      <c r="I469">
        <f>VLOOKUP(C469,away!$B$2:$E$405,3,FALSE)</f>
        <v>0.67310000000000003</v>
      </c>
      <c r="J469">
        <f>VLOOKUP(B469,home!$B$2:$E$405,4,FALSE)</f>
        <v>0.84140000000000004</v>
      </c>
      <c r="K469" s="3">
        <f t="shared" si="506"/>
        <v>0.20075640472799999</v>
      </c>
      <c r="L469" s="3">
        <f t="shared" si="507"/>
        <v>0.84142075733800015</v>
      </c>
      <c r="M469" s="5">
        <f t="shared" si="508"/>
        <v>0.35268599091929032</v>
      </c>
      <c r="N469" s="5">
        <f t="shared" si="509"/>
        <v>7.0803971534888779E-2</v>
      </c>
      <c r="O469" s="5">
        <f t="shared" si="510"/>
        <v>0.29675731358181229</v>
      </c>
      <c r="P469" s="5">
        <f t="shared" si="511"/>
        <v>5.9575931351424312E-2</v>
      </c>
      <c r="Q469" s="5">
        <f t="shared" si="512"/>
        <v>7.1071753829039597E-3</v>
      </c>
      <c r="R469" s="5">
        <f t="shared" si="513"/>
        <v>0.12484888176979944</v>
      </c>
      <c r="S469" s="5">
        <f t="shared" si="514"/>
        <v>2.515900608313255E-3</v>
      </c>
      <c r="T469" s="5">
        <f t="shared" si="515"/>
        <v>5.980124893217041E-3</v>
      </c>
      <c r="U469" s="5">
        <f t="shared" si="516"/>
        <v>2.5064212638416076E-2</v>
      </c>
      <c r="V469" s="5">
        <f t="shared" si="517"/>
        <v>4.7220828406717727E-5</v>
      </c>
      <c r="W469" s="5">
        <f t="shared" si="518"/>
        <v>4.7560365921438176E-4</v>
      </c>
      <c r="X469" s="5">
        <f t="shared" si="519"/>
        <v>4.0018279112888919E-4</v>
      </c>
      <c r="Y469" s="5">
        <f t="shared" si="520"/>
        <v>1.6836105359265235E-4</v>
      </c>
      <c r="Z469" s="5">
        <f t="shared" si="521"/>
        <v>3.5016813550515696E-2</v>
      </c>
      <c r="AA469" s="5">
        <f t="shared" si="522"/>
        <v>7.0298495934322438E-3</v>
      </c>
      <c r="AB469" s="5">
        <f t="shared" si="523"/>
        <v>7.0564366507802482E-4</v>
      </c>
      <c r="AC469" s="5">
        <f t="shared" si="524"/>
        <v>4.985356847076662E-7</v>
      </c>
      <c r="AD469" s="5">
        <f t="shared" si="525"/>
        <v>2.387012017484005E-5</v>
      </c>
      <c r="AE469" s="5">
        <f t="shared" si="526"/>
        <v>2.0084814595262991E-5</v>
      </c>
      <c r="AF469" s="5">
        <f t="shared" si="527"/>
        <v>8.4498899538697517E-6</v>
      </c>
      <c r="AG469" s="5">
        <f t="shared" si="528"/>
        <v>2.3699709348026154E-6</v>
      </c>
      <c r="AH469" s="5">
        <f t="shared" si="529"/>
        <v>7.3659684443096148E-3</v>
      </c>
      <c r="AI469" s="5">
        <f t="shared" si="530"/>
        <v>1.4787653422194975E-3</v>
      </c>
      <c r="AJ469" s="5">
        <f t="shared" si="531"/>
        <v>1.4843580677017842E-4</v>
      </c>
      <c r="AK469" s="5">
        <f t="shared" si="532"/>
        <v>9.9331463000270429E-6</v>
      </c>
      <c r="AL469" s="5">
        <f t="shared" si="533"/>
        <v>3.3685180010652652E-9</v>
      </c>
      <c r="AM469" s="5">
        <f t="shared" si="534"/>
        <v>9.5841590134523769E-7</v>
      </c>
      <c r="AN469" s="5">
        <f t="shared" si="535"/>
        <v>8.0643103355469185E-7</v>
      </c>
      <c r="AO469" s="5">
        <f t="shared" si="536"/>
        <v>3.3927390549722753E-7</v>
      </c>
      <c r="AP469" s="5">
        <f t="shared" si="537"/>
        <v>9.5157368836166105E-8</v>
      </c>
      <c r="AQ469" s="5">
        <f t="shared" si="538"/>
        <v>2.001684633810457E-8</v>
      </c>
      <c r="AR469" s="5">
        <f t="shared" si="539"/>
        <v>1.2395757493877616E-3</v>
      </c>
      <c r="AS469" s="5">
        <f t="shared" si="540"/>
        <v>2.4885277083510336E-4</v>
      </c>
      <c r="AT469" s="5">
        <f t="shared" si="541"/>
        <v>2.497939378972812E-5</v>
      </c>
      <c r="AU469" s="5">
        <f t="shared" si="542"/>
        <v>1.6715910965035822E-6</v>
      </c>
      <c r="AV469" s="5">
        <f t="shared" si="543"/>
        <v>8.3895654677348598E-8</v>
      </c>
      <c r="AW469" s="5">
        <f t="shared" si="544"/>
        <v>1.5805891733923124E-11</v>
      </c>
      <c r="AX469" s="5">
        <f t="shared" si="545"/>
        <v>3.2068021764702546E-8</v>
      </c>
      <c r="AY469" s="5">
        <f t="shared" si="546"/>
        <v>2.6982699159587487E-8</v>
      </c>
      <c r="AZ469" s="5">
        <f t="shared" si="547"/>
        <v>1.1351901580941762E-8</v>
      </c>
      <c r="BA469" s="5">
        <f t="shared" si="548"/>
        <v>3.1839085418208195E-9</v>
      </c>
      <c r="BB469" s="5">
        <f t="shared" si="549"/>
        <v>6.6975168413845029E-10</v>
      </c>
      <c r="BC469" s="5">
        <f t="shared" si="550"/>
        <v>1.1270859385923521E-10</v>
      </c>
      <c r="BD469" s="5">
        <f t="shared" si="551"/>
        <v>1.7383412763794488E-4</v>
      </c>
      <c r="BE469" s="5">
        <f t="shared" si="552"/>
        <v>3.489831448362207E-5</v>
      </c>
      <c r="BF469" s="5">
        <f t="shared" si="553"/>
        <v>3.503030073399528E-6</v>
      </c>
      <c r="BG469" s="5">
        <f t="shared" si="554"/>
        <v>2.3441857439658365E-7</v>
      </c>
      <c r="BH469" s="5">
        <f t="shared" si="555"/>
        <v>1.1765257549330329E-8</v>
      </c>
      <c r="BI469" s="5">
        <f t="shared" si="556"/>
        <v>4.7239016126050357E-10</v>
      </c>
      <c r="BJ469" s="8">
        <f t="shared" si="557"/>
        <v>8.4992487774651376E-2</v>
      </c>
      <c r="BK469" s="8">
        <f t="shared" si="558"/>
        <v>0.4148255725943365</v>
      </c>
      <c r="BL469" s="8">
        <f t="shared" si="559"/>
        <v>0.46513664951731815</v>
      </c>
      <c r="BM469" s="8">
        <f t="shared" si="560"/>
        <v>8.819223192980942E-2</v>
      </c>
      <c r="BN469" s="8">
        <f t="shared" si="561"/>
        <v>0.91177926454011915</v>
      </c>
    </row>
    <row r="470" spans="1:66" x14ac:dyDescent="0.25">
      <c r="A470" t="s">
        <v>56</v>
      </c>
      <c r="B470" t="s">
        <v>220</v>
      </c>
      <c r="C470" t="s">
        <v>80</v>
      </c>
      <c r="D470" t="s">
        <v>503</v>
      </c>
      <c r="E470">
        <f>VLOOKUP(A470,home!$A$2:$E$405,3,FALSE)</f>
        <v>1.5570999999999999</v>
      </c>
      <c r="F470">
        <f>VLOOKUP(B470,home!$B$2:$E$405,3,FALSE)</f>
        <v>0.80279999999999996</v>
      </c>
      <c r="G470">
        <f>VLOOKUP(C470,away!$B$2:$E$405,4,FALSE)</f>
        <v>1.1238999999999999</v>
      </c>
      <c r="H470">
        <f>VLOOKUP(A470,away!$A$2:$E$405,3,FALSE)</f>
        <v>1.4857</v>
      </c>
      <c r="I470">
        <f>VLOOKUP(C470,away!$B$2:$E$405,3,FALSE)</f>
        <v>0.67310000000000003</v>
      </c>
      <c r="J470">
        <f>VLOOKUP(B470,home!$B$2:$E$405,4,FALSE)</f>
        <v>1.0096000000000001</v>
      </c>
      <c r="K470" s="3">
        <f t="shared" si="506"/>
        <v>1.4049198211319998</v>
      </c>
      <c r="L470" s="3">
        <f t="shared" si="507"/>
        <v>1.0096249068320002</v>
      </c>
      <c r="M470" s="5">
        <f t="shared" si="508"/>
        <v>8.9408034635203235E-2</v>
      </c>
      <c r="N470" s="5">
        <f t="shared" si="509"/>
        <v>0.12561112002745337</v>
      </c>
      <c r="O470" s="5">
        <f t="shared" si="510"/>
        <v>9.0268578638599301E-2</v>
      </c>
      <c r="P470" s="5">
        <f t="shared" si="511"/>
        <v>0.1268201153547808</v>
      </c>
      <c r="Q470" s="5">
        <f t="shared" si="512"/>
        <v>8.8236776140579995E-2</v>
      </c>
      <c r="R470" s="5">
        <f t="shared" si="513"/>
        <v>4.556870264892645E-2</v>
      </c>
      <c r="S470" s="5">
        <f t="shared" si="514"/>
        <v>4.4971745895718715E-2</v>
      </c>
      <c r="T470" s="5">
        <f t="shared" si="515"/>
        <v>8.9086046890089116E-2</v>
      </c>
      <c r="U470" s="5">
        <f t="shared" si="516"/>
        <v>6.4020373574747033E-2</v>
      </c>
      <c r="V470" s="5">
        <f t="shared" si="517"/>
        <v>7.0877572387602989E-3</v>
      </c>
      <c r="W470" s="5">
        <f t="shared" si="518"/>
        <v>4.1321865250895977E-2</v>
      </c>
      <c r="X470" s="5">
        <f t="shared" si="519"/>
        <v>4.1719584354060313E-2</v>
      </c>
      <c r="Y470" s="5">
        <f t="shared" si="520"/>
        <v>2.1060565733268959E-2</v>
      </c>
      <c r="Z470" s="5">
        <f t="shared" si="521"/>
        <v>1.5335765722125834E-2</v>
      </c>
      <c r="AA470" s="5">
        <f t="shared" si="522"/>
        <v>2.1545521235251282E-2</v>
      </c>
      <c r="AB470" s="5">
        <f t="shared" si="523"/>
        <v>1.513486492001247E-2</v>
      </c>
      <c r="AC470" s="5">
        <f t="shared" si="524"/>
        <v>6.2834830385614558E-4</v>
      </c>
      <c r="AD470" s="5">
        <f t="shared" si="525"/>
        <v>1.4513476884282344E-2</v>
      </c>
      <c r="AE470" s="5">
        <f t="shared" si="526"/>
        <v>1.465316774710195E-2</v>
      </c>
      <c r="AF470" s="5">
        <f t="shared" si="527"/>
        <v>7.3971015607307384E-3</v>
      </c>
      <c r="AG470" s="5">
        <f t="shared" si="528"/>
        <v>2.4894326580265388E-3</v>
      </c>
      <c r="AH470" s="5">
        <f t="shared" si="529"/>
        <v>3.8708427595996685E-3</v>
      </c>
      <c r="AI470" s="5">
        <f t="shared" si="530"/>
        <v>5.438223717446863E-3</v>
      </c>
      <c r="AJ470" s="5">
        <f t="shared" si="531"/>
        <v>3.8201341461956235E-3</v>
      </c>
      <c r="AK470" s="5">
        <f t="shared" si="532"/>
        <v>1.7889940604577999E-3</v>
      </c>
      <c r="AL470" s="5">
        <f t="shared" si="533"/>
        <v>3.5651026086481711E-5</v>
      </c>
      <c r="AM470" s="5">
        <f t="shared" si="534"/>
        <v>4.0780542696538732E-3</v>
      </c>
      <c r="AN470" s="5">
        <f t="shared" si="535"/>
        <v>4.1173051620551323E-3</v>
      </c>
      <c r="AO470" s="5">
        <f t="shared" si="536"/>
        <v>2.0784669203194129E-3</v>
      </c>
      <c r="AP470" s="5">
        <f t="shared" si="537"/>
        <v>6.9949065692696084E-4</v>
      </c>
      <c r="AQ470" s="5">
        <f t="shared" si="538"/>
        <v>1.7655579733243432E-4</v>
      </c>
      <c r="AR470" s="5">
        <f t="shared" si="539"/>
        <v>7.8161985210442781E-4</v>
      </c>
      <c r="AS470" s="5">
        <f t="shared" si="540"/>
        <v>1.0981132228117729E-3</v>
      </c>
      <c r="AT470" s="5">
        <f t="shared" si="541"/>
        <v>7.713805162877001E-4</v>
      </c>
      <c r="AU470" s="5">
        <f t="shared" si="542"/>
        <v>3.6124259232254172E-4</v>
      </c>
      <c r="AV470" s="5">
        <f t="shared" si="543"/>
        <v>1.2687921954776131E-4</v>
      </c>
      <c r="AW470" s="5">
        <f t="shared" si="544"/>
        <v>1.4046920637661328E-6</v>
      </c>
      <c r="AX470" s="5">
        <f t="shared" si="545"/>
        <v>9.548898791814516E-4</v>
      </c>
      <c r="AY470" s="5">
        <f t="shared" si="546"/>
        <v>9.6408060530339288E-4</v>
      </c>
      <c r="AZ470" s="5">
        <f t="shared" si="547"/>
        <v>4.8667989565398821E-4</v>
      </c>
      <c r="BA470" s="5">
        <f t="shared" si="548"/>
        <v>1.6378804810222186E-4</v>
      </c>
      <c r="BB470" s="5">
        <f t="shared" si="549"/>
        <v>4.134112320135022E-5</v>
      </c>
      <c r="BC470" s="5">
        <f t="shared" si="550"/>
        <v>8.3478055320986947E-6</v>
      </c>
      <c r="BD470" s="5">
        <f t="shared" si="551"/>
        <v>1.3152381172649576E-4</v>
      </c>
      <c r="BE470" s="5">
        <f t="shared" si="552"/>
        <v>1.8478041004538724E-4</v>
      </c>
      <c r="BF470" s="5">
        <f t="shared" si="553"/>
        <v>1.2980083031483152E-4</v>
      </c>
      <c r="BG470" s="5">
        <f t="shared" si="554"/>
        <v>6.0786586436232722E-5</v>
      </c>
      <c r="BH470" s="5">
        <f t="shared" si="555"/>
        <v>2.135007003580423E-5</v>
      </c>
      <c r="BI470" s="5">
        <f t="shared" si="556"/>
        <v>5.9990273151715493E-6</v>
      </c>
      <c r="BJ470" s="8">
        <f t="shared" si="557"/>
        <v>0.45985813740975173</v>
      </c>
      <c r="BK470" s="8">
        <f t="shared" si="558"/>
        <v>0.26991573305970912</v>
      </c>
      <c r="BL470" s="8">
        <f t="shared" si="559"/>
        <v>0.25512971184018468</v>
      </c>
      <c r="BM470" s="8">
        <f t="shared" si="560"/>
        <v>0.43336334467298854</v>
      </c>
      <c r="BN470" s="8">
        <f t="shared" si="561"/>
        <v>0.56591332744554312</v>
      </c>
    </row>
    <row r="471" spans="1:66" x14ac:dyDescent="0.25">
      <c r="A471" t="s">
        <v>56</v>
      </c>
      <c r="B471" t="s">
        <v>60</v>
      </c>
      <c r="C471" t="s">
        <v>61</v>
      </c>
      <c r="D471" t="s">
        <v>503</v>
      </c>
      <c r="E471">
        <f>VLOOKUP(A471,home!$A$2:$E$405,3,FALSE)</f>
        <v>1.5570999999999999</v>
      </c>
      <c r="F471">
        <f>VLOOKUP(B471,home!$B$2:$E$405,3,FALSE)</f>
        <v>1.7661</v>
      </c>
      <c r="G471">
        <f>VLOOKUP(C471,away!$B$2:$E$405,4,FALSE)</f>
        <v>0.96330000000000005</v>
      </c>
      <c r="H471">
        <f>VLOOKUP(A471,away!$A$2:$E$405,3,FALSE)</f>
        <v>1.4857</v>
      </c>
      <c r="I471">
        <f>VLOOKUP(C471,away!$B$2:$E$405,3,FALSE)</f>
        <v>1.1778999999999999</v>
      </c>
      <c r="J471">
        <f>VLOOKUP(B471,home!$B$2:$E$405,4,FALSE)</f>
        <v>1.0096000000000001</v>
      </c>
      <c r="K471" s="3">
        <f t="shared" si="506"/>
        <v>2.649069518823</v>
      </c>
      <c r="L471" s="3">
        <f t="shared" si="507"/>
        <v>1.7668060878880001</v>
      </c>
      <c r="M471" s="5">
        <f t="shared" si="508"/>
        <v>1.2083968687335829E-2</v>
      </c>
      <c r="N471" s="5">
        <f t="shared" si="509"/>
        <v>3.2011273116032926E-2</v>
      </c>
      <c r="O471" s="5">
        <f t="shared" si="510"/>
        <v>2.1350029442632906E-2</v>
      </c>
      <c r="P471" s="5">
        <f t="shared" si="511"/>
        <v>5.6557712222452435E-2</v>
      </c>
      <c r="Q471" s="5">
        <f t="shared" si="512"/>
        <v>4.2400043935200492E-2</v>
      </c>
      <c r="R471" s="5">
        <f t="shared" si="513"/>
        <v>1.8860680997915939E-2</v>
      </c>
      <c r="S471" s="5">
        <f t="shared" si="514"/>
        <v>6.6178068120743089E-2</v>
      </c>
      <c r="T471" s="5">
        <f t="shared" si="515"/>
        <v>7.4912655751430912E-2</v>
      </c>
      <c r="U471" s="5">
        <f t="shared" si="516"/>
        <v>4.9963255135823274E-2</v>
      </c>
      <c r="V471" s="5">
        <f t="shared" si="517"/>
        <v>3.4415478971034794E-2</v>
      </c>
      <c r="W471" s="5">
        <f t="shared" si="518"/>
        <v>3.7440221328498551E-2</v>
      </c>
      <c r="X471" s="5">
        <f t="shared" si="519"/>
        <v>6.6149610975065373E-2</v>
      </c>
      <c r="Y471" s="5">
        <f t="shared" si="520"/>
        <v>5.8436767691084204E-2</v>
      </c>
      <c r="Z471" s="5">
        <f t="shared" si="521"/>
        <v>1.1107722002943804E-2</v>
      </c>
      <c r="AA471" s="5">
        <f t="shared" si="522"/>
        <v>2.9425127781557991E-2</v>
      </c>
      <c r="AB471" s="5">
        <f t="shared" si="523"/>
        <v>3.8974604546798568E-2</v>
      </c>
      <c r="AC471" s="5">
        <f t="shared" si="524"/>
        <v>1.0067371107564853E-2</v>
      </c>
      <c r="AD471" s="5">
        <f t="shared" si="525"/>
        <v>2.479543727482807E-2</v>
      </c>
      <c r="AE471" s="5">
        <f t="shared" si="526"/>
        <v>4.380872952901127E-2</v>
      </c>
      <c r="AF471" s="5">
        <f t="shared" si="527"/>
        <v>3.8700765017247965E-2</v>
      </c>
      <c r="AG471" s="5">
        <f t="shared" si="528"/>
        <v>2.2792249079465556E-2</v>
      </c>
      <c r="AH471" s="5">
        <f t="shared" si="529"/>
        <v>4.9062977143421501E-3</v>
      </c>
      <c r="AI471" s="5">
        <f t="shared" si="530"/>
        <v>1.2997123725334745E-2</v>
      </c>
      <c r="AJ471" s="5">
        <f t="shared" si="531"/>
        <v>1.721514214657776E-2</v>
      </c>
      <c r="AK471" s="5">
        <f t="shared" si="532"/>
        <v>1.5201369440901431E-2</v>
      </c>
      <c r="AL471" s="5">
        <f t="shared" si="533"/>
        <v>1.8847697893656782E-3</v>
      </c>
      <c r="AM471" s="5">
        <f t="shared" si="534"/>
        <v>1.3136967418126927E-2</v>
      </c>
      <c r="AN471" s="5">
        <f t="shared" si="535"/>
        <v>2.3210474010732954E-2</v>
      </c>
      <c r="AO471" s="5">
        <f t="shared" si="536"/>
        <v>2.0504203392464601E-2</v>
      </c>
      <c r="AP471" s="5">
        <f t="shared" si="537"/>
        <v>1.207565046036675E-2</v>
      </c>
      <c r="AQ471" s="5">
        <f t="shared" si="538"/>
        <v>5.3338331871458766E-3</v>
      </c>
      <c r="AR471" s="5">
        <f t="shared" si="539"/>
        <v>1.7336953341381385E-3</v>
      </c>
      <c r="AS471" s="5">
        <f t="shared" si="540"/>
        <v>4.592679464590999E-3</v>
      </c>
      <c r="AT471" s="5">
        <f t="shared" si="541"/>
        <v>6.0831635896861766E-3</v>
      </c>
      <c r="AU471" s="5">
        <f t="shared" si="542"/>
        <v>5.3715744144838514E-3</v>
      </c>
      <c r="AV471" s="5">
        <f t="shared" si="543"/>
        <v>3.5574185123746689E-3</v>
      </c>
      <c r="AW471" s="5">
        <f t="shared" si="544"/>
        <v>2.4504060368160142E-4</v>
      </c>
      <c r="AX471" s="5">
        <f t="shared" si="545"/>
        <v>5.8001233261884859E-3</v>
      </c>
      <c r="AY471" s="5">
        <f t="shared" si="546"/>
        <v>1.0247693203211013E-2</v>
      </c>
      <c r="AZ471" s="5">
        <f t="shared" si="547"/>
        <v>9.0528433691208516E-3</v>
      </c>
      <c r="BA471" s="5">
        <f t="shared" si="548"/>
        <v>5.3315395924197458E-3</v>
      </c>
      <c r="BB471" s="5">
        <f t="shared" si="549"/>
        <v>2.3549491524257784E-3</v>
      </c>
      <c r="BC471" s="5">
        <f t="shared" si="550"/>
        <v>8.3214769983451042E-4</v>
      </c>
      <c r="BD471" s="5">
        <f t="shared" si="551"/>
        <v>5.1051724514971373E-4</v>
      </c>
      <c r="BE471" s="5">
        <f t="shared" si="552"/>
        <v>1.3523956729595958E-3</v>
      </c>
      <c r="BF471" s="5">
        <f t="shared" si="553"/>
        <v>1.7912950773126921E-3</v>
      </c>
      <c r="BG471" s="5">
        <f t="shared" si="554"/>
        <v>1.5817550628422475E-3</v>
      </c>
      <c r="BH471" s="5">
        <f t="shared" si="555"/>
        <v>1.0475447808048393E-3</v>
      </c>
      <c r="BI471" s="5">
        <f t="shared" si="556"/>
        <v>5.5500378968644372E-4</v>
      </c>
      <c r="BJ471" s="8">
        <f t="shared" si="557"/>
        <v>0.54932817850990279</v>
      </c>
      <c r="BK471" s="8">
        <f t="shared" si="558"/>
        <v>0.19143506210170769</v>
      </c>
      <c r="BL471" s="8">
        <f t="shared" si="559"/>
        <v>0.2370706738759141</v>
      </c>
      <c r="BM471" s="8">
        <f t="shared" si="560"/>
        <v>0.79567527548936845</v>
      </c>
      <c r="BN471" s="8">
        <f t="shared" si="561"/>
        <v>0.18326370840157052</v>
      </c>
    </row>
    <row r="472" spans="1:66" x14ac:dyDescent="0.25">
      <c r="A472" t="s">
        <v>67</v>
      </c>
      <c r="B472" t="s">
        <v>69</v>
      </c>
      <c r="C472" t="s">
        <v>103</v>
      </c>
      <c r="D472" t="s">
        <v>503</v>
      </c>
      <c r="E472">
        <f>VLOOKUP(A472,home!$A$2:$E$405,3,FALSE)</f>
        <v>1.5417000000000001</v>
      </c>
      <c r="F472">
        <f>VLOOKUP(B472,home!$B$2:$E$405,3,FALSE)</f>
        <v>1.0378000000000001</v>
      </c>
      <c r="G472">
        <f>VLOOKUP(C472,away!$B$2:$E$405,4,FALSE)</f>
        <v>1.1675</v>
      </c>
      <c r="H472">
        <f>VLOOKUP(A472,away!$A$2:$E$405,3,FALSE)</f>
        <v>1.2666999999999999</v>
      </c>
      <c r="I472">
        <f>VLOOKUP(C472,away!$B$2:$E$405,3,FALSE)</f>
        <v>0.63160000000000005</v>
      </c>
      <c r="J472">
        <f>VLOOKUP(B472,home!$B$2:$E$405,4,FALSE)</f>
        <v>0.47370000000000001</v>
      </c>
      <c r="K472" s="3">
        <f t="shared" si="506"/>
        <v>1.8679722835500003</v>
      </c>
      <c r="L472" s="3">
        <f t="shared" si="507"/>
        <v>0.37898260496399999</v>
      </c>
      <c r="M472" s="5">
        <f t="shared" si="508"/>
        <v>0.10572066611549064</v>
      </c>
      <c r="N472" s="5">
        <f t="shared" si="509"/>
        <v>0.1974832741021802</v>
      </c>
      <c r="O472" s="5">
        <f t="shared" si="510"/>
        <v>4.0066293442977928E-2</v>
      </c>
      <c r="P472" s="5">
        <f t="shared" si="511"/>
        <v>7.4842725656063883E-2</v>
      </c>
      <c r="Q472" s="5">
        <f t="shared" si="512"/>
        <v>0.18444664124379015</v>
      </c>
      <c r="R472" s="5">
        <f t="shared" si="513"/>
        <v>7.5922141301359046E-3</v>
      </c>
      <c r="S472" s="5">
        <f t="shared" si="514"/>
        <v>1.3245834020544684E-2</v>
      </c>
      <c r="T472" s="5">
        <f t="shared" si="515"/>
        <v>6.9902068575431936E-2</v>
      </c>
      <c r="U472" s="5">
        <f t="shared" si="516"/>
        <v>1.4182045565870546E-2</v>
      </c>
      <c r="V472" s="5">
        <f t="shared" si="517"/>
        <v>1.0419011176767937E-3</v>
      </c>
      <c r="W472" s="5">
        <f t="shared" si="518"/>
        <v>0.1148470712124301</v>
      </c>
      <c r="X472" s="5">
        <f t="shared" si="519"/>
        <v>4.3525042220572768E-2</v>
      </c>
      <c r="Y472" s="5">
        <f t="shared" si="520"/>
        <v>8.2476169409603766E-3</v>
      </c>
      <c r="Z472" s="5">
        <f t="shared" si="521"/>
        <v>9.591056961611317E-4</v>
      </c>
      <c r="AA472" s="5">
        <f t="shared" si="522"/>
        <v>1.7915828574239219E-3</v>
      </c>
      <c r="AB472" s="5">
        <f t="shared" si="523"/>
        <v>1.6733135606755995E-3</v>
      </c>
      <c r="AC472" s="5">
        <f t="shared" si="524"/>
        <v>4.6099501152549981E-5</v>
      </c>
      <c r="AD472" s="5">
        <f t="shared" si="525"/>
        <v>5.3632786467928142E-2</v>
      </c>
      <c r="AE472" s="5">
        <f t="shared" si="526"/>
        <v>2.0325893127093375E-2</v>
      </c>
      <c r="AF472" s="5">
        <f t="shared" si="527"/>
        <v>3.8515799627628559E-3</v>
      </c>
      <c r="AG472" s="5">
        <f t="shared" si="528"/>
        <v>4.8656060250500452E-4</v>
      </c>
      <c r="AH472" s="5">
        <f t="shared" si="529"/>
        <v>9.0871093791739069E-5</v>
      </c>
      <c r="AI472" s="5">
        <f t="shared" si="530"/>
        <v>1.6974468457884109E-4</v>
      </c>
      <c r="AJ472" s="5">
        <f t="shared" si="531"/>
        <v>1.5853918303660621E-4</v>
      </c>
      <c r="AK472" s="5">
        <f t="shared" si="532"/>
        <v>9.8715599923013562E-5</v>
      </c>
      <c r="AL472" s="5">
        <f t="shared" si="533"/>
        <v>1.3054069537823924E-6</v>
      </c>
      <c r="AM472" s="5">
        <f t="shared" si="534"/>
        <v>2.0036911722329066E-2</v>
      </c>
      <c r="AN472" s="5">
        <f t="shared" si="535"/>
        <v>7.5936409999619765E-3</v>
      </c>
      <c r="AO472" s="5">
        <f t="shared" si="536"/>
        <v>1.4389289236635121E-3</v>
      </c>
      <c r="AP472" s="5">
        <f t="shared" si="537"/>
        <v>1.8177634394934755E-4</v>
      </c>
      <c r="AQ472" s="5">
        <f t="shared" si="538"/>
        <v>1.7222518087688939E-5</v>
      </c>
      <c r="AR472" s="5">
        <f t="shared" si="539"/>
        <v>6.8877127682242485E-6</v>
      </c>
      <c r="AS472" s="5">
        <f t="shared" si="540"/>
        <v>1.2866056548096345E-5</v>
      </c>
      <c r="AT472" s="5">
        <f t="shared" si="541"/>
        <v>1.2016718515215485E-5</v>
      </c>
      <c r="AU472" s="5">
        <f t="shared" si="542"/>
        <v>7.482299041881545E-6</v>
      </c>
      <c r="AV472" s="5">
        <f t="shared" si="543"/>
        <v>3.4941818068668626E-6</v>
      </c>
      <c r="AW472" s="5">
        <f t="shared" si="544"/>
        <v>2.5670428945043558E-8</v>
      </c>
      <c r="AX472" s="5">
        <f t="shared" si="545"/>
        <v>6.2380659575414594E-3</v>
      </c>
      <c r="AY472" s="5">
        <f t="shared" si="546"/>
        <v>2.3641184865263111E-3</v>
      </c>
      <c r="AZ472" s="5">
        <f t="shared" si="547"/>
        <v>4.479798912336453E-4</v>
      </c>
      <c r="BA472" s="5">
        <f t="shared" si="548"/>
        <v>5.6592195383738773E-5</v>
      </c>
      <c r="BB472" s="5">
        <f t="shared" si="549"/>
        <v>5.3618644067902429E-6</v>
      </c>
      <c r="BC472" s="5">
        <f t="shared" si="550"/>
        <v>4.0641066806982382E-7</v>
      </c>
      <c r="BD472" s="5">
        <f t="shared" si="551"/>
        <v>4.3505388785757151E-7</v>
      </c>
      <c r="BE472" s="5">
        <f t="shared" si="552"/>
        <v>8.126686043686136E-7</v>
      </c>
      <c r="BF472" s="5">
        <f t="shared" si="553"/>
        <v>7.5902121433591573E-7</v>
      </c>
      <c r="BG472" s="5">
        <f t="shared" si="554"/>
        <v>4.7261019700198478E-7</v>
      </c>
      <c r="BH472" s="5">
        <f t="shared" si="555"/>
        <v>2.2070568723070329E-7</v>
      </c>
      <c r="BI472" s="5">
        <f t="shared" si="556"/>
        <v>8.2454421313761832E-8</v>
      </c>
      <c r="BJ472" s="8">
        <f t="shared" si="557"/>
        <v>0.73512953976940643</v>
      </c>
      <c r="BK472" s="8">
        <f t="shared" si="558"/>
        <v>0.19726265030440865</v>
      </c>
      <c r="BL472" s="8">
        <f t="shared" si="559"/>
        <v>6.5868849601106505E-2</v>
      </c>
      <c r="BM472" s="8">
        <f t="shared" si="560"/>
        <v>0.3867042378643466</v>
      </c>
      <c r="BN472" s="8">
        <f t="shared" si="561"/>
        <v>0.61015181469063862</v>
      </c>
    </row>
    <row r="473" spans="1:66" x14ac:dyDescent="0.25">
      <c r="A473" t="s">
        <v>67</v>
      </c>
      <c r="B473" t="s">
        <v>76</v>
      </c>
      <c r="C473" t="s">
        <v>329</v>
      </c>
      <c r="D473" t="s">
        <v>503</v>
      </c>
      <c r="E473">
        <f>VLOOKUP(A473,home!$A$2:$E$405,3,FALSE)</f>
        <v>1.5417000000000001</v>
      </c>
      <c r="F473">
        <f>VLOOKUP(B473,home!$B$2:$E$405,3,FALSE)</f>
        <v>1.2972999999999999</v>
      </c>
      <c r="G473">
        <f>VLOOKUP(C473,away!$B$2:$E$405,4,FALSE)</f>
        <v>1.2972999999999999</v>
      </c>
      <c r="H473">
        <f>VLOOKUP(A473,away!$A$2:$E$405,3,FALSE)</f>
        <v>1.2666999999999999</v>
      </c>
      <c r="I473">
        <f>VLOOKUP(C473,away!$B$2:$E$405,3,FALSE)</f>
        <v>0.47370000000000001</v>
      </c>
      <c r="J473">
        <f>VLOOKUP(B473,home!$B$2:$E$405,4,FALSE)</f>
        <v>0.78949999999999998</v>
      </c>
      <c r="K473" s="3">
        <f t="shared" si="506"/>
        <v>2.5946615049929997</v>
      </c>
      <c r="L473" s="3">
        <f t="shared" si="507"/>
        <v>0.47372825620499998</v>
      </c>
      <c r="M473" s="5">
        <f t="shared" si="508"/>
        <v>4.6495964216518505E-2</v>
      </c>
      <c r="N473" s="5">
        <f t="shared" si="509"/>
        <v>0.12064128849013256</v>
      </c>
      <c r="O473" s="5">
        <f t="shared" si="510"/>
        <v>2.2026452048861386E-2</v>
      </c>
      <c r="P473" s="5">
        <f t="shared" si="511"/>
        <v>5.7151187222754828E-2</v>
      </c>
      <c r="Q473" s="5">
        <f t="shared" si="512"/>
        <v>0.15651165357905106</v>
      </c>
      <c r="R473" s="5">
        <f t="shared" si="513"/>
        <v>5.2172763597450765E-3</v>
      </c>
      <c r="S473" s="5">
        <f t="shared" si="514"/>
        <v>1.7562052191026401E-2</v>
      </c>
      <c r="T473" s="5">
        <f t="shared" si="515"/>
        <v>7.4143992725764898E-2</v>
      </c>
      <c r="U473" s="5">
        <f t="shared" si="516"/>
        <v>1.3537066131540558E-2</v>
      </c>
      <c r="V473" s="5">
        <f t="shared" si="517"/>
        <v>2.3985167307836596E-3</v>
      </c>
      <c r="W473" s="5">
        <f t="shared" si="518"/>
        <v>0.13536492087478785</v>
      </c>
      <c r="X473" s="5">
        <f t="shared" si="519"/>
        <v>6.4126187917341038E-2</v>
      </c>
      <c r="Y473" s="5">
        <f t="shared" si="520"/>
        <v>1.5189193589578053E-2</v>
      </c>
      <c r="Z473" s="5">
        <f t="shared" si="521"/>
        <v>8.2385707734720199E-4</v>
      </c>
      <c r="AA473" s="5">
        <f t="shared" si="522"/>
        <v>2.1376302442088252E-3</v>
      </c>
      <c r="AB473" s="5">
        <f t="shared" si="523"/>
        <v>2.7732134532787132E-3</v>
      </c>
      <c r="AC473" s="5">
        <f t="shared" si="524"/>
        <v>1.8426072166660666E-4</v>
      </c>
      <c r="AD473" s="5">
        <f t="shared" si="525"/>
        <v>8.7806537330058831E-2</v>
      </c>
      <c r="AE473" s="5">
        <f t="shared" si="526"/>
        <v>4.1596437812767999E-2</v>
      </c>
      <c r="AF473" s="5">
        <f t="shared" si="527"/>
        <v>9.8527039746911533E-3</v>
      </c>
      <c r="AG473" s="5">
        <f t="shared" si="528"/>
        <v>1.5558347576115046E-3</v>
      </c>
      <c r="AH473" s="5">
        <f t="shared" si="529"/>
        <v>9.7571094153459421E-5</v>
      </c>
      <c r="AI473" s="5">
        <f t="shared" si="530"/>
        <v>2.5316396200002867E-4</v>
      </c>
      <c r="AJ473" s="5">
        <f t="shared" si="531"/>
        <v>3.2843739332649263E-4</v>
      </c>
      <c r="AK473" s="5">
        <f t="shared" si="532"/>
        <v>2.8406128708816498E-4</v>
      </c>
      <c r="AL473" s="5">
        <f t="shared" si="533"/>
        <v>9.0594692930591514E-6</v>
      </c>
      <c r="AM473" s="5">
        <f t="shared" si="534"/>
        <v>4.5565648459406909E-2</v>
      </c>
      <c r="AN473" s="5">
        <f t="shared" si="535"/>
        <v>2.1585735187524876E-2</v>
      </c>
      <c r="AO473" s="5">
        <f t="shared" si="536"/>
        <v>5.112886344644533E-3</v>
      </c>
      <c r="AP473" s="5">
        <f t="shared" si="537"/>
        <v>8.0737291074093741E-4</v>
      </c>
      <c r="AQ473" s="5">
        <f t="shared" si="538"/>
        <v>9.5618840278114808E-5</v>
      </c>
      <c r="AR473" s="5">
        <f t="shared" si="539"/>
        <v>9.244436857866442E-6</v>
      </c>
      <c r="AS473" s="5">
        <f t="shared" si="540"/>
        <v>2.3986184450444498E-5</v>
      </c>
      <c r="AT473" s="5">
        <f t="shared" si="541"/>
        <v>3.1118014722615016E-5</v>
      </c>
      <c r="AU473" s="5">
        <f t="shared" si="542"/>
        <v>2.691357163752486E-5</v>
      </c>
      <c r="AV473" s="5">
        <f t="shared" si="543"/>
        <v>1.7457902072439291E-5</v>
      </c>
      <c r="AW473" s="5">
        <f t="shared" si="544"/>
        <v>3.0932160483109853E-7</v>
      </c>
      <c r="AX473" s="5">
        <f t="shared" si="545"/>
        <v>1.9704572334611124E-2</v>
      </c>
      <c r="AY473" s="5">
        <f t="shared" si="546"/>
        <v>9.3346126913406123E-3</v>
      </c>
      <c r="AZ473" s="5">
        <f t="shared" si="547"/>
        <v>2.2110348963089248E-3</v>
      </c>
      <c r="BA473" s="5">
        <f t="shared" si="548"/>
        <v>3.4914323527894341E-4</v>
      </c>
      <c r="BB473" s="5">
        <f t="shared" si="549"/>
        <v>4.1349754003616461E-5</v>
      </c>
      <c r="BC473" s="5">
        <f t="shared" si="550"/>
        <v>3.9177093717277893E-6</v>
      </c>
      <c r="BD473" s="5">
        <f t="shared" si="551"/>
        <v>7.2989182537904966E-7</v>
      </c>
      <c r="BE473" s="5">
        <f t="shared" si="552"/>
        <v>1.8938222221200927E-6</v>
      </c>
      <c r="BF473" s="5">
        <f t="shared" si="553"/>
        <v>2.4569138085176543E-6</v>
      </c>
      <c r="BG473" s="5">
        <f t="shared" si="554"/>
        <v>2.124953226682166E-6</v>
      </c>
      <c r="BH473" s="5">
        <f t="shared" si="555"/>
        <v>1.3783835842957197E-6</v>
      </c>
      <c r="BI473" s="5">
        <f t="shared" si="556"/>
        <v>7.1528776505727577E-7</v>
      </c>
      <c r="BJ473" s="8">
        <f t="shared" si="557"/>
        <v>0.81160064341529503</v>
      </c>
      <c r="BK473" s="8">
        <f t="shared" si="558"/>
        <v>0.13313565324338367</v>
      </c>
      <c r="BL473" s="8">
        <f t="shared" si="559"/>
        <v>4.6772891336375653E-2</v>
      </c>
      <c r="BM473" s="8">
        <f t="shared" si="560"/>
        <v>0.57495491978560265</v>
      </c>
      <c r="BN473" s="8">
        <f t="shared" si="561"/>
        <v>0.4080438219170634</v>
      </c>
    </row>
    <row r="474" spans="1:66" x14ac:dyDescent="0.25">
      <c r="A474" t="s">
        <v>67</v>
      </c>
      <c r="B474" t="s">
        <v>293</v>
      </c>
      <c r="C474" t="s">
        <v>88</v>
      </c>
      <c r="D474" t="s">
        <v>503</v>
      </c>
      <c r="E474">
        <f>VLOOKUP(A474,home!$A$2:$E$405,3,FALSE)</f>
        <v>1.5417000000000001</v>
      </c>
      <c r="F474">
        <f>VLOOKUP(B474,home!$B$2:$E$405,3,FALSE)</f>
        <v>1.0378000000000001</v>
      </c>
      <c r="G474">
        <f>VLOOKUP(C474,away!$B$2:$E$405,4,FALSE)</f>
        <v>0.51890000000000003</v>
      </c>
      <c r="H474">
        <f>VLOOKUP(A474,away!$A$2:$E$405,3,FALSE)</f>
        <v>1.2666999999999999</v>
      </c>
      <c r="I474">
        <f>VLOOKUP(C474,away!$B$2:$E$405,3,FALSE)</f>
        <v>1.5789</v>
      </c>
      <c r="J474">
        <f>VLOOKUP(B474,home!$B$2:$E$405,4,FALSE)</f>
        <v>0.63160000000000005</v>
      </c>
      <c r="K474" s="3">
        <f t="shared" si="506"/>
        <v>0.83022768131400015</v>
      </c>
      <c r="L474" s="3">
        <f t="shared" si="507"/>
        <v>1.263195345108</v>
      </c>
      <c r="M474" s="5">
        <f t="shared" si="508"/>
        <v>0.12326447528527133</v>
      </c>
      <c r="N474" s="5">
        <f t="shared" si="509"/>
        <v>0.10233757950447769</v>
      </c>
      <c r="O474" s="5">
        <f t="shared" si="510"/>
        <v>0.15570711139753485</v>
      </c>
      <c r="P474" s="5">
        <f t="shared" si="511"/>
        <v>0.1292723540596761</v>
      </c>
      <c r="Q474" s="5">
        <f t="shared" si="512"/>
        <v>4.2481745671644824E-2</v>
      </c>
      <c r="R474" s="5">
        <f t="shared" si="513"/>
        <v>9.8344249158789435E-2</v>
      </c>
      <c r="S474" s="5">
        <f t="shared" si="514"/>
        <v>3.3893263824502452E-2</v>
      </c>
      <c r="T474" s="5">
        <f t="shared" si="515"/>
        <v>5.3662743384483666E-2</v>
      </c>
      <c r="U474" s="5">
        <f t="shared" si="516"/>
        <v>8.1648117949668073E-2</v>
      </c>
      <c r="V474" s="5">
        <f t="shared" si="517"/>
        <v>3.9494680858816076E-3</v>
      </c>
      <c r="W474" s="5">
        <f t="shared" si="518"/>
        <v>1.1756507069046917E-2</v>
      </c>
      <c r="X474" s="5">
        <f t="shared" si="519"/>
        <v>1.4850765004349361E-2</v>
      </c>
      <c r="Y474" s="5">
        <f t="shared" si="520"/>
        <v>9.3797086123934524E-3</v>
      </c>
      <c r="Z474" s="5">
        <f t="shared" si="521"/>
        <v>4.1409332585174707E-2</v>
      </c>
      <c r="AA474" s="5">
        <f t="shared" si="522"/>
        <v>3.437917417694987E-2</v>
      </c>
      <c r="AB474" s="5">
        <f t="shared" si="523"/>
        <v>1.4271271031209619E-2</v>
      </c>
      <c r="AC474" s="5">
        <f t="shared" si="524"/>
        <v>2.5887275894164515E-4</v>
      </c>
      <c r="AD474" s="5">
        <f t="shared" si="525"/>
        <v>2.4401444010716178E-3</v>
      </c>
      <c r="AE474" s="5">
        <f t="shared" si="526"/>
        <v>3.0823790488250162E-3</v>
      </c>
      <c r="AF474" s="5">
        <f t="shared" si="527"/>
        <v>1.946823433167093E-3</v>
      </c>
      <c r="AG474" s="5">
        <f t="shared" si="528"/>
        <v>8.1973943284128223E-4</v>
      </c>
      <c r="AH474" s="5">
        <f t="shared" si="529"/>
        <v>1.307701904140544E-2</v>
      </c>
      <c r="AI474" s="5">
        <f t="shared" si="530"/>
        <v>1.0856903197245067E-2</v>
      </c>
      <c r="AJ474" s="5">
        <f t="shared" si="531"/>
        <v>4.5068507838496629E-3</v>
      </c>
      <c r="AK474" s="5">
        <f t="shared" si="532"/>
        <v>1.2472374254345634E-3</v>
      </c>
      <c r="AL474" s="5">
        <f t="shared" si="533"/>
        <v>1.0859606021235609E-5</v>
      </c>
      <c r="AM474" s="5">
        <f t="shared" si="534"/>
        <v>4.0517508563460593E-4</v>
      </c>
      <c r="AN474" s="5">
        <f t="shared" si="535"/>
        <v>5.1181528212736953E-4</v>
      </c>
      <c r="AO474" s="5">
        <f t="shared" si="536"/>
        <v>3.2326134096921552E-4</v>
      </c>
      <c r="AP474" s="5">
        <f t="shared" si="537"/>
        <v>1.3611407372189432E-4</v>
      </c>
      <c r="AQ474" s="5">
        <f t="shared" si="538"/>
        <v>4.2984666082296043E-5</v>
      </c>
      <c r="AR474" s="5">
        <f t="shared" si="539"/>
        <v>3.3037659161984033E-3</v>
      </c>
      <c r="AS474" s="5">
        <f t="shared" si="540"/>
        <v>2.7428779162096237E-3</v>
      </c>
      <c r="AT474" s="5">
        <f t="shared" si="541"/>
        <v>1.1386065862510459E-3</v>
      </c>
      <c r="AU474" s="5">
        <f t="shared" si="542"/>
        <v>3.1510090201068507E-4</v>
      </c>
      <c r="AV474" s="5">
        <f t="shared" si="543"/>
        <v>6.5401372814070244E-5</v>
      </c>
      <c r="AW474" s="5">
        <f t="shared" si="544"/>
        <v>3.1635834504016899E-7</v>
      </c>
      <c r="AX474" s="5">
        <f t="shared" si="545"/>
        <v>5.6064595312103348E-5</v>
      </c>
      <c r="AY474" s="5">
        <f t="shared" si="546"/>
        <v>7.082053582361275E-5</v>
      </c>
      <c r="AZ474" s="5">
        <f t="shared" si="547"/>
        <v>4.4730085595221002E-5</v>
      </c>
      <c r="BA474" s="5">
        <f t="shared" si="548"/>
        <v>1.8834278636721853E-5</v>
      </c>
      <c r="BB474" s="5">
        <f t="shared" si="549"/>
        <v>5.9478432755935274E-6</v>
      </c>
      <c r="BC474" s="5">
        <f t="shared" si="550"/>
        <v>1.5026575878323312E-6</v>
      </c>
      <c r="BD474" s="5">
        <f t="shared" si="551"/>
        <v>6.9555028777804734E-4</v>
      </c>
      <c r="BE474" s="5">
        <f t="shared" si="552"/>
        <v>5.7746510265925381E-4</v>
      </c>
      <c r="BF474" s="5">
        <f t="shared" si="553"/>
        <v>2.3971375661027163E-4</v>
      </c>
      <c r="BG474" s="5">
        <f t="shared" si="554"/>
        <v>6.6338998776538147E-5</v>
      </c>
      <c r="BH474" s="5">
        <f t="shared" si="555"/>
        <v>1.3769118283734385E-5</v>
      </c>
      <c r="BI474" s="5">
        <f t="shared" si="556"/>
        <v>2.2863006292886016E-6</v>
      </c>
      <c r="BJ474" s="8">
        <f t="shared" si="557"/>
        <v>0.2443753860070674</v>
      </c>
      <c r="BK474" s="8">
        <f t="shared" si="558"/>
        <v>0.29072011415611804</v>
      </c>
      <c r="BL474" s="8">
        <f t="shared" si="559"/>
        <v>0.4231988104203076</v>
      </c>
      <c r="BM474" s="8">
        <f t="shared" si="560"/>
        <v>0.34822562391379491</v>
      </c>
      <c r="BN474" s="8">
        <f t="shared" si="561"/>
        <v>0.65140751507739436</v>
      </c>
    </row>
    <row r="475" spans="1:66" x14ac:dyDescent="0.25">
      <c r="A475" t="s">
        <v>67</v>
      </c>
      <c r="B475" t="s">
        <v>83</v>
      </c>
      <c r="C475" t="s">
        <v>77</v>
      </c>
      <c r="D475" t="s">
        <v>503</v>
      </c>
      <c r="E475">
        <f>VLOOKUP(A475,home!$A$2:$E$405,3,FALSE)</f>
        <v>1.5417000000000001</v>
      </c>
      <c r="F475">
        <f>VLOOKUP(B475,home!$B$2:$E$405,3,FALSE)</f>
        <v>0.64859999999999995</v>
      </c>
      <c r="G475">
        <f>VLOOKUP(C475,away!$B$2:$E$405,4,FALSE)</f>
        <v>1.8162</v>
      </c>
      <c r="H475">
        <f>VLOOKUP(A475,away!$A$2:$E$405,3,FALSE)</f>
        <v>1.2666999999999999</v>
      </c>
      <c r="I475">
        <f>VLOOKUP(C475,away!$B$2:$E$405,3,FALSE)</f>
        <v>1.8947000000000001</v>
      </c>
      <c r="J475">
        <f>VLOOKUP(B475,home!$B$2:$E$405,4,FALSE)</f>
        <v>1.2630999999999999</v>
      </c>
      <c r="K475" s="3">
        <f t="shared" si="506"/>
        <v>1.816103051244</v>
      </c>
      <c r="L475" s="3">
        <f t="shared" si="507"/>
        <v>3.0314608285189997</v>
      </c>
      <c r="M475" s="5">
        <f t="shared" si="508"/>
        <v>7.8474716665359878E-3</v>
      </c>
      <c r="N475" s="5">
        <f t="shared" si="509"/>
        <v>1.4251817238146848E-2</v>
      </c>
      <c r="O475" s="5">
        <f t="shared" si="510"/>
        <v>2.3789302960016561E-2</v>
      </c>
      <c r="P475" s="5">
        <f t="shared" si="511"/>
        <v>4.3203825692654005E-2</v>
      </c>
      <c r="Q475" s="5">
        <f t="shared" si="512"/>
        <v>1.2941384385985164E-2</v>
      </c>
      <c r="R475" s="5">
        <f t="shared" si="513"/>
        <v>3.6058170030530655E-2</v>
      </c>
      <c r="S475" s="5">
        <f t="shared" si="514"/>
        <v>5.9464074347692658E-2</v>
      </c>
      <c r="T475" s="5">
        <f t="shared" si="515"/>
        <v>3.923129983292143E-2</v>
      </c>
      <c r="U475" s="5">
        <f t="shared" si="516"/>
        <v>6.5485352614721687E-2</v>
      </c>
      <c r="V475" s="5">
        <f t="shared" si="517"/>
        <v>3.6375134031286539E-2</v>
      </c>
      <c r="W475" s="5">
        <f t="shared" si="518"/>
        <v>7.8342958902363688E-3</v>
      </c>
      <c r="X475" s="5">
        <f t="shared" si="519"/>
        <v>2.3749361110278939E-2</v>
      </c>
      <c r="Y475" s="5">
        <f t="shared" si="520"/>
        <v>3.5997628954081561E-2</v>
      </c>
      <c r="Z475" s="5">
        <f t="shared" si="521"/>
        <v>3.6436309998543803E-2</v>
      </c>
      <c r="AA475" s="5">
        <f t="shared" si="522"/>
        <v>6.6172093764427675E-2</v>
      </c>
      <c r="AB475" s="5">
        <f t="shared" si="523"/>
        <v>6.0087670696390594E-2</v>
      </c>
      <c r="AC475" s="5">
        <f t="shared" si="524"/>
        <v>1.2516331828060123E-2</v>
      </c>
      <c r="AD475" s="5">
        <f t="shared" si="525"/>
        <v>3.5569721676516502E-3</v>
      </c>
      <c r="AE475" s="5">
        <f t="shared" si="526"/>
        <v>1.0782821794368295E-2</v>
      </c>
      <c r="AF475" s="5">
        <f t="shared" si="527"/>
        <v>1.6343850945264221E-2</v>
      </c>
      <c r="AG475" s="5">
        <f t="shared" si="528"/>
        <v>1.6515247975907237E-2</v>
      </c>
      <c r="AH475" s="5">
        <f t="shared" si="529"/>
        <v>2.7613811624090184E-2</v>
      </c>
      <c r="AI475" s="5">
        <f t="shared" si="530"/>
        <v>5.0149527546987226E-2</v>
      </c>
      <c r="AJ475" s="5">
        <f t="shared" si="531"/>
        <v>4.5538354998264266E-2</v>
      </c>
      <c r="AK475" s="5">
        <f t="shared" si="532"/>
        <v>2.7567448486993388E-2</v>
      </c>
      <c r="AL475" s="5">
        <f t="shared" si="533"/>
        <v>2.7563191896154979E-3</v>
      </c>
      <c r="AM475" s="5">
        <f t="shared" si="534"/>
        <v>1.2919656013724284E-3</v>
      </c>
      <c r="AN475" s="5">
        <f t="shared" si="535"/>
        <v>3.91654311235451E-3</v>
      </c>
      <c r="AO475" s="5">
        <f t="shared" si="536"/>
        <v>5.9364235141542926E-3</v>
      </c>
      <c r="AP475" s="5">
        <f t="shared" si="537"/>
        <v>5.9986784482192815E-3</v>
      </c>
      <c r="AQ475" s="5">
        <f t="shared" si="538"/>
        <v>4.5461896846644726E-3</v>
      </c>
      <c r="AR475" s="5">
        <f t="shared" si="539"/>
        <v>1.67420376529064E-2</v>
      </c>
      <c r="AS475" s="5">
        <f t="shared" si="540"/>
        <v>3.0405265665485251E-2</v>
      </c>
      <c r="AT475" s="5">
        <f t="shared" si="541"/>
        <v>2.76095478744861E-2</v>
      </c>
      <c r="AU475" s="5">
        <f t="shared" si="542"/>
        <v>1.6713928046107163E-2</v>
      </c>
      <c r="AV475" s="5">
        <f t="shared" si="543"/>
        <v>7.5885539307019708E-3</v>
      </c>
      <c r="AW475" s="5">
        <f t="shared" si="544"/>
        <v>4.2152123385050727E-4</v>
      </c>
      <c r="AX475" s="5">
        <f t="shared" si="545"/>
        <v>3.9105711179245945E-4</v>
      </c>
      <c r="AY475" s="5">
        <f t="shared" si="546"/>
        <v>1.1854743161126163E-3</v>
      </c>
      <c r="AZ475" s="5">
        <f t="shared" si="547"/>
        <v>1.7968594762553735E-3</v>
      </c>
      <c r="BA475" s="5">
        <f t="shared" si="548"/>
        <v>1.8157030388737767E-3</v>
      </c>
      <c r="BB475" s="5">
        <f t="shared" si="549"/>
        <v>1.3760581596421913E-3</v>
      </c>
      <c r="BC475" s="5">
        <f t="shared" si="550"/>
        <v>8.3429328174384934E-4</v>
      </c>
      <c r="BD475" s="5">
        <f t="shared" si="551"/>
        <v>8.4588052223959834E-3</v>
      </c>
      <c r="BE475" s="5">
        <f t="shared" si="552"/>
        <v>1.5362061974272029E-2</v>
      </c>
      <c r="BF475" s="5">
        <f t="shared" si="553"/>
        <v>1.3949543812437432E-2</v>
      </c>
      <c r="BG475" s="5">
        <f t="shared" si="554"/>
        <v>8.4446030270764905E-3</v>
      </c>
      <c r="BH475" s="5">
        <f t="shared" si="555"/>
        <v>3.8340673310044834E-3</v>
      </c>
      <c r="BI475" s="5">
        <f t="shared" si="556"/>
        <v>1.3926122757024354E-3</v>
      </c>
      <c r="BJ475" s="8">
        <f t="shared" si="557"/>
        <v>0.21029392604002697</v>
      </c>
      <c r="BK475" s="8">
        <f t="shared" si="558"/>
        <v>0.16334863107195743</v>
      </c>
      <c r="BL475" s="8">
        <f t="shared" si="559"/>
        <v>0.55296275953499774</v>
      </c>
      <c r="BM475" s="8">
        <f t="shared" si="560"/>
        <v>0.82418570158939508</v>
      </c>
      <c r="BN475" s="8">
        <f t="shared" si="561"/>
        <v>0.13809197197386922</v>
      </c>
    </row>
    <row r="476" spans="1:66" x14ac:dyDescent="0.25">
      <c r="A476" t="s">
        <v>67</v>
      </c>
      <c r="B476" t="s">
        <v>94</v>
      </c>
      <c r="C476" t="s">
        <v>59</v>
      </c>
      <c r="D476" t="s">
        <v>503</v>
      </c>
      <c r="E476">
        <f>VLOOKUP(A476,home!$A$2:$E$405,3,FALSE)</f>
        <v>1.5417000000000001</v>
      </c>
      <c r="F476">
        <f>VLOOKUP(B476,home!$B$2:$E$405,3,FALSE)</f>
        <v>1.9459</v>
      </c>
      <c r="G476">
        <f>VLOOKUP(C476,away!$B$2:$E$405,4,FALSE)</f>
        <v>0.90810000000000002</v>
      </c>
      <c r="H476">
        <f>VLOOKUP(A476,away!$A$2:$E$405,3,FALSE)</f>
        <v>1.2666999999999999</v>
      </c>
      <c r="I476">
        <f>VLOOKUP(C476,away!$B$2:$E$405,3,FALSE)</f>
        <v>1.2630999999999999</v>
      </c>
      <c r="J476">
        <f>VLOOKUP(B476,home!$B$2:$E$405,4,FALSE)</f>
        <v>1.421</v>
      </c>
      <c r="K476" s="3">
        <f t="shared" si="506"/>
        <v>2.7242945786429997</v>
      </c>
      <c r="L476" s="3">
        <f t="shared" si="507"/>
        <v>2.27355562217</v>
      </c>
      <c r="M476" s="5">
        <f t="shared" si="508"/>
        <v>6.7524478134007746E-3</v>
      </c>
      <c r="N476" s="5">
        <f t="shared" si="509"/>
        <v>1.8395656970617506E-2</v>
      </c>
      <c r="O476" s="5">
        <f t="shared" si="510"/>
        <v>1.5352065689566853E-2</v>
      </c>
      <c r="P476" s="5">
        <f t="shared" si="511"/>
        <v>4.1823549329058185E-2</v>
      </c>
      <c r="Q476" s="5">
        <f t="shared" si="512"/>
        <v>2.5057594277814798E-2</v>
      </c>
      <c r="R476" s="5">
        <f t="shared" si="513"/>
        <v>1.7451887630218939E-2</v>
      </c>
      <c r="S476" s="5">
        <f t="shared" si="514"/>
        <v>6.4762043588427215E-2</v>
      </c>
      <c r="T476" s="5">
        <f t="shared" si="515"/>
        <v>5.6969834348380648E-2</v>
      </c>
      <c r="U476" s="5">
        <f t="shared" si="516"/>
        <v>4.7544082858092286E-2</v>
      </c>
      <c r="V476" s="5">
        <f t="shared" si="517"/>
        <v>4.4569492090060371E-2</v>
      </c>
      <c r="W476" s="5">
        <f t="shared" si="518"/>
        <v>2.2754756081628899E-2</v>
      </c>
      <c r="X476" s="5">
        <f t="shared" si="519"/>
        <v>5.1734203620494384E-2</v>
      </c>
      <c r="Y476" s="5">
        <f t="shared" si="520"/>
        <v>5.881029474993129E-2</v>
      </c>
      <c r="Z476" s="5">
        <f t="shared" si="521"/>
        <v>1.3225945746387783E-2</v>
      </c>
      <c r="AA476" s="5">
        <f t="shared" si="522"/>
        <v>3.6031372294310679E-2</v>
      </c>
      <c r="AB476" s="5">
        <f t="shared" si="523"/>
        <v>4.9080036101229095E-2</v>
      </c>
      <c r="AC476" s="5">
        <f t="shared" si="524"/>
        <v>1.725350571481226E-2</v>
      </c>
      <c r="AD476" s="5">
        <f t="shared" si="525"/>
        <v>1.549766465788136E-2</v>
      </c>
      <c r="AE476" s="5">
        <f t="shared" si="526"/>
        <v>3.5234802613431475E-2</v>
      </c>
      <c r="AF476" s="5">
        <f t="shared" si="527"/>
        <v>4.0054141788908669E-2</v>
      </c>
      <c r="AG476" s="5">
        <f t="shared" si="528"/>
        <v>3.0355106418455881E-2</v>
      </c>
      <c r="AH476" s="5">
        <f t="shared" si="529"/>
        <v>7.5174808275538362E-3</v>
      </c>
      <c r="AI476" s="5">
        <f t="shared" si="530"/>
        <v>2.0479832263557606E-2</v>
      </c>
      <c r="AJ476" s="5">
        <f t="shared" si="531"/>
        <v>2.7896548003563996E-2</v>
      </c>
      <c r="AK476" s="5">
        <f t="shared" si="532"/>
        <v>2.533280482965453E-2</v>
      </c>
      <c r="AL476" s="5">
        <f t="shared" si="533"/>
        <v>4.2746148792475441E-3</v>
      </c>
      <c r="AM476" s="5">
        <f t="shared" si="534"/>
        <v>8.4440407618186809E-3</v>
      </c>
      <c r="AN476" s="5">
        <f t="shared" si="535"/>
        <v>1.9197996347865509E-2</v>
      </c>
      <c r="AO476" s="5">
        <f t="shared" si="536"/>
        <v>2.1823856265544381E-2</v>
      </c>
      <c r="AP476" s="5">
        <f t="shared" si="537"/>
        <v>1.6539250369986134E-2</v>
      </c>
      <c r="AQ476" s="5">
        <f t="shared" si="538"/>
        <v>9.4007264162898098E-3</v>
      </c>
      <c r="AR476" s="5">
        <f t="shared" si="539"/>
        <v>3.4182821600080397E-3</v>
      </c>
      <c r="AS476" s="5">
        <f t="shared" si="540"/>
        <v>9.3124075567819851E-3</v>
      </c>
      <c r="AT476" s="5">
        <f t="shared" si="541"/>
        <v>1.2684870710527636E-2</v>
      </c>
      <c r="AU476" s="5">
        <f t="shared" si="542"/>
        <v>1.151910816915927E-2</v>
      </c>
      <c r="AV476" s="5">
        <f t="shared" si="543"/>
        <v>7.8453609840107227E-3</v>
      </c>
      <c r="AW476" s="5">
        <f t="shared" si="544"/>
        <v>7.3545167621425509E-4</v>
      </c>
      <c r="AX476" s="5">
        <f t="shared" si="545"/>
        <v>3.8340090782105242E-3</v>
      </c>
      <c r="AY476" s="5">
        <f t="shared" si="546"/>
        <v>8.7168328952163549E-3</v>
      </c>
      <c r="AZ476" s="5">
        <f t="shared" si="547"/>
        <v>9.9091022182177732E-3</v>
      </c>
      <c r="BA476" s="5">
        <f t="shared" si="548"/>
        <v>7.5096316862954112E-3</v>
      </c>
      <c r="BB476" s="5">
        <f t="shared" si="549"/>
        <v>4.2683913352007281E-3</v>
      </c>
      <c r="BC476" s="5">
        <f t="shared" si="550"/>
        <v>1.9408850235534648E-3</v>
      </c>
      <c r="BD476" s="5">
        <f t="shared" si="551"/>
        <v>1.2952757705082811E-3</v>
      </c>
      <c r="BE476" s="5">
        <f t="shared" si="552"/>
        <v>3.5287127594433444E-3</v>
      </c>
      <c r="BF476" s="5">
        <f t="shared" si="553"/>
        <v>4.8066265200699424E-3</v>
      </c>
      <c r="BG476" s="5">
        <f t="shared" si="554"/>
        <v>4.3648888567294035E-3</v>
      </c>
      <c r="BH476" s="5">
        <f t="shared" si="555"/>
        <v>2.9728107621917891E-3</v>
      </c>
      <c r="BI476" s="5">
        <f t="shared" si="556"/>
        <v>1.6197624485541308E-3</v>
      </c>
      <c r="BJ476" s="8">
        <f t="shared" si="557"/>
        <v>0.46644877792574374</v>
      </c>
      <c r="BK476" s="8">
        <f t="shared" si="558"/>
        <v>0.18815248631022272</v>
      </c>
      <c r="BL476" s="8">
        <f t="shared" si="559"/>
        <v>0.31005421719573245</v>
      </c>
      <c r="BM476" s="8">
        <f t="shared" si="560"/>
        <v>0.84506684424840728</v>
      </c>
      <c r="BN476" s="8">
        <f t="shared" si="561"/>
        <v>0.12483320171067705</v>
      </c>
    </row>
    <row r="477" spans="1:66" x14ac:dyDescent="0.25">
      <c r="A477" t="s">
        <v>67</v>
      </c>
      <c r="B477" t="s">
        <v>81</v>
      </c>
      <c r="C477" t="s">
        <v>71</v>
      </c>
      <c r="D477" t="s">
        <v>503</v>
      </c>
      <c r="E477">
        <f>VLOOKUP(A477,home!$A$2:$E$405,3,FALSE)</f>
        <v>1.5417000000000001</v>
      </c>
      <c r="F477">
        <f>VLOOKUP(B477,home!$B$2:$E$405,3,FALSE)</f>
        <v>0.51890000000000003</v>
      </c>
      <c r="G477">
        <f>VLOOKUP(C477,away!$B$2:$E$405,4,FALSE)</f>
        <v>1.0378000000000001</v>
      </c>
      <c r="H477">
        <f>VLOOKUP(A477,away!$A$2:$E$405,3,FALSE)</f>
        <v>1.2666999999999999</v>
      </c>
      <c r="I477">
        <f>VLOOKUP(C477,away!$B$2:$E$405,3,FALSE)</f>
        <v>0.78949999999999998</v>
      </c>
      <c r="J477">
        <f>VLOOKUP(B477,home!$B$2:$E$405,4,FALSE)</f>
        <v>1.1052</v>
      </c>
      <c r="K477" s="3">
        <f t="shared" si="506"/>
        <v>0.83022768131400015</v>
      </c>
      <c r="L477" s="3">
        <f t="shared" si="507"/>
        <v>1.1052659251799999</v>
      </c>
      <c r="M477" s="5">
        <f t="shared" si="508"/>
        <v>0.14435299765796164</v>
      </c>
      <c r="N477" s="5">
        <f t="shared" si="509"/>
        <v>0.11984585453629479</v>
      </c>
      <c r="O477" s="5">
        <f t="shared" si="510"/>
        <v>0.15954844950893335</v>
      </c>
      <c r="P477" s="5">
        <f t="shared" si="511"/>
        <v>0.13246153929304555</v>
      </c>
      <c r="Q477" s="5">
        <f t="shared" si="512"/>
        <v>4.9749672963381474E-2</v>
      </c>
      <c r="R477" s="5">
        <f t="shared" si="513"/>
        <v>8.8171732328762867E-2</v>
      </c>
      <c r="S477" s="5">
        <f t="shared" si="514"/>
        <v>3.0387417782375567E-2</v>
      </c>
      <c r="T477" s="5">
        <f t="shared" si="515"/>
        <v>5.4986618315274259E-2</v>
      </c>
      <c r="U477" s="5">
        <f t="shared" si="516"/>
        <v>7.3202612888747465E-2</v>
      </c>
      <c r="V477" s="5">
        <f t="shared" si="517"/>
        <v>3.0982415790151295E-3</v>
      </c>
      <c r="W477" s="5">
        <f t="shared" si="518"/>
        <v>1.3767851876839337E-2</v>
      </c>
      <c r="X477" s="5">
        <f t="shared" si="519"/>
        <v>1.521713754239603E-2</v>
      </c>
      <c r="Y477" s="5">
        <f t="shared" si="520"/>
        <v>8.4094918021938286E-3</v>
      </c>
      <c r="Z477" s="5">
        <f t="shared" si="521"/>
        <v>3.2484403769024464E-2</v>
      </c>
      <c r="AA477" s="5">
        <f t="shared" si="522"/>
        <v>2.6969451220024948E-2</v>
      </c>
      <c r="AB477" s="5">
        <f t="shared" si="523"/>
        <v>1.1195392476356172E-2</v>
      </c>
      <c r="AC477" s="5">
        <f t="shared" si="524"/>
        <v>1.7768848556858538E-4</v>
      </c>
      <c r="AD477" s="5">
        <f t="shared" si="525"/>
        <v>2.8576129350957311E-3</v>
      </c>
      <c r="AE477" s="5">
        <f t="shared" si="526"/>
        <v>3.158422204514919E-3</v>
      </c>
      <c r="AF477" s="5">
        <f t="shared" si="527"/>
        <v>1.7454482199911183E-3</v>
      </c>
      <c r="AG477" s="5">
        <f t="shared" si="528"/>
        <v>6.4306148057408921E-4</v>
      </c>
      <c r="AH477" s="5">
        <f t="shared" si="529"/>
        <v>8.9759761464228791E-3</v>
      </c>
      <c r="AI477" s="5">
        <f t="shared" si="530"/>
        <v>7.452103863574441E-3</v>
      </c>
      <c r="AJ477" s="5">
        <f t="shared" si="531"/>
        <v>3.0934714557832549E-3</v>
      </c>
      <c r="AK477" s="5">
        <f t="shared" si="532"/>
        <v>8.5609521131532556E-4</v>
      </c>
      <c r="AL477" s="5">
        <f t="shared" si="533"/>
        <v>6.5220371436510424E-6</v>
      </c>
      <c r="AM477" s="5">
        <f t="shared" si="534"/>
        <v>4.7449387223948483E-4</v>
      </c>
      <c r="AN477" s="5">
        <f t="shared" si="535"/>
        <v>5.2444190869301499E-4</v>
      </c>
      <c r="AO477" s="5">
        <f t="shared" si="536"/>
        <v>2.8982388570737515E-4</v>
      </c>
      <c r="AP477" s="5">
        <f t="shared" si="537"/>
        <v>1.0677748839187485E-4</v>
      </c>
      <c r="AQ477" s="5">
        <f t="shared" si="538"/>
        <v>2.9504379873960576E-5</v>
      </c>
      <c r="AR477" s="5">
        <f t="shared" si="539"/>
        <v>1.9841681159739393E-3</v>
      </c>
      <c r="AS477" s="5">
        <f t="shared" si="540"/>
        <v>1.6473112942622116E-3</v>
      </c>
      <c r="AT477" s="5">
        <f t="shared" si="541"/>
        <v>6.8382171811884026E-4</v>
      </c>
      <c r="AU477" s="5">
        <f t="shared" si="542"/>
        <v>1.8924257315532022E-4</v>
      </c>
      <c r="AV477" s="5">
        <f t="shared" si="543"/>
        <v>3.9278605679159129E-5</v>
      </c>
      <c r="AW477" s="5">
        <f t="shared" si="544"/>
        <v>1.6624353213437967E-7</v>
      </c>
      <c r="AX477" s="5">
        <f t="shared" si="545"/>
        <v>6.5656324557848109E-5</v>
      </c>
      <c r="AY477" s="5">
        <f t="shared" si="546"/>
        <v>7.2567698306348345E-5</v>
      </c>
      <c r="AZ477" s="5">
        <f t="shared" si="547"/>
        <v>4.0103302103374616E-5</v>
      </c>
      <c r="BA477" s="5">
        <f t="shared" si="548"/>
        <v>1.4774937767353126E-5</v>
      </c>
      <c r="BB477" s="5">
        <f t="shared" si="549"/>
        <v>4.0825588152276205E-6</v>
      </c>
      <c r="BC477" s="5">
        <f t="shared" si="550"/>
        <v>9.0246262920286429E-7</v>
      </c>
      <c r="BD477" s="5">
        <f t="shared" si="551"/>
        <v>3.6550556806909856E-4</v>
      </c>
      <c r="BE477" s="5">
        <f t="shared" si="552"/>
        <v>3.0345284028536414E-4</v>
      </c>
      <c r="BF477" s="5">
        <f t="shared" si="553"/>
        <v>1.2596747398913271E-4</v>
      </c>
      <c r="BG477" s="5">
        <f t="shared" si="554"/>
        <v>3.486056128365977E-5</v>
      </c>
      <c r="BH477" s="5">
        <f t="shared" si="555"/>
        <v>7.2355507409593616E-6</v>
      </c>
      <c r="BI477" s="5">
        <f t="shared" si="556"/>
        <v>1.2014309029392978E-6</v>
      </c>
      <c r="BJ477" s="8">
        <f t="shared" si="557"/>
        <v>0.27200430069564052</v>
      </c>
      <c r="BK477" s="8">
        <f t="shared" si="558"/>
        <v>0.31055697453341646</v>
      </c>
      <c r="BL477" s="8">
        <f t="shared" si="559"/>
        <v>0.38484733083238121</v>
      </c>
      <c r="BM477" s="8">
        <f t="shared" si="560"/>
        <v>0.30569036208730876</v>
      </c>
      <c r="BN477" s="8">
        <f t="shared" si="561"/>
        <v>0.69413024628837972</v>
      </c>
    </row>
    <row r="478" spans="1:66" x14ac:dyDescent="0.25">
      <c r="A478" t="s">
        <v>67</v>
      </c>
      <c r="B478" t="s">
        <v>75</v>
      </c>
      <c r="C478" t="s">
        <v>85</v>
      </c>
      <c r="D478" t="s">
        <v>503</v>
      </c>
      <c r="E478">
        <f>VLOOKUP(A478,home!$A$2:$E$405,3,FALSE)</f>
        <v>1.5417000000000001</v>
      </c>
      <c r="F478">
        <f>VLOOKUP(B478,home!$B$2:$E$405,3,FALSE)</f>
        <v>1.0378000000000001</v>
      </c>
      <c r="G478">
        <f>VLOOKUP(C478,away!$B$2:$E$405,4,FALSE)</f>
        <v>1.0378000000000001</v>
      </c>
      <c r="H478">
        <f>VLOOKUP(A478,away!$A$2:$E$405,3,FALSE)</f>
        <v>1.2666999999999999</v>
      </c>
      <c r="I478">
        <f>VLOOKUP(C478,away!$B$2:$E$405,3,FALSE)</f>
        <v>1.1052</v>
      </c>
      <c r="J478">
        <f>VLOOKUP(B478,home!$B$2:$E$405,4,FALSE)</f>
        <v>1.2630999999999999</v>
      </c>
      <c r="K478" s="3">
        <f t="shared" si="506"/>
        <v>1.6604553626280003</v>
      </c>
      <c r="L478" s="3">
        <f t="shared" si="507"/>
        <v>1.7682854846039999</v>
      </c>
      <c r="M478" s="5">
        <f t="shared" si="508"/>
        <v>3.2427746563999348E-2</v>
      </c>
      <c r="N478" s="5">
        <f t="shared" si="509"/>
        <v>5.384482568013442E-2</v>
      </c>
      <c r="O478" s="5">
        <f t="shared" si="510"/>
        <v>5.7341513547537269E-2</v>
      </c>
      <c r="P478" s="5">
        <f t="shared" si="511"/>
        <v>9.5213023671214383E-2</v>
      </c>
      <c r="Q478" s="5">
        <f t="shared" si="512"/>
        <v>4.4703464775174541E-2</v>
      </c>
      <c r="R478" s="5">
        <f t="shared" si="513"/>
        <v>5.0698083035666905E-2</v>
      </c>
      <c r="S478" s="5">
        <f t="shared" si="514"/>
        <v>6.9890146843256146E-2</v>
      </c>
      <c r="T478" s="5">
        <f t="shared" si="515"/>
        <v>7.9048487873447343E-2</v>
      </c>
      <c r="U478" s="5">
        <f t="shared" si="516"/>
        <v>8.4181903851532749E-2</v>
      </c>
      <c r="V478" s="5">
        <f t="shared" si="517"/>
        <v>2.2800954638023358E-2</v>
      </c>
      <c r="W478" s="5">
        <f t="shared" si="518"/>
        <v>2.4742702604663498E-2</v>
      </c>
      <c r="X478" s="5">
        <f t="shared" si="519"/>
        <v>4.3752161865700037E-2</v>
      </c>
      <c r="Y478" s="5">
        <f t="shared" si="520"/>
        <v>3.8683156373581037E-2</v>
      </c>
      <c r="Z478" s="5">
        <f t="shared" si="521"/>
        <v>2.9882894776406037E-2</v>
      </c>
      <c r="AA478" s="5">
        <f t="shared" si="522"/>
        <v>4.9619212882331662E-2</v>
      </c>
      <c r="AB478" s="5">
        <f t="shared" si="523"/>
        <v>4.1195244059923988E-2</v>
      </c>
      <c r="AC478" s="5">
        <f t="shared" si="524"/>
        <v>4.1842019252552416E-3</v>
      </c>
      <c r="AD478" s="5">
        <f t="shared" si="525"/>
        <v>1.027103830645582E-2</v>
      </c>
      <c r="AE478" s="5">
        <f t="shared" si="526"/>
        <v>1.8162127949117476E-2</v>
      </c>
      <c r="AF478" s="5">
        <f t="shared" si="527"/>
        <v>1.605791361097253E-2</v>
      </c>
      <c r="AG478" s="5">
        <f t="shared" si="528"/>
        <v>9.4649918504359117E-3</v>
      </c>
      <c r="AH478" s="5">
        <f t="shared" si="529"/>
        <v>1.3210372267766864E-2</v>
      </c>
      <c r="AI478" s="5">
        <f t="shared" si="530"/>
        <v>2.1935233474325706E-2</v>
      </c>
      <c r="AJ478" s="5">
        <f t="shared" si="531"/>
        <v>1.8211238026470674E-2</v>
      </c>
      <c r="AK478" s="5">
        <f t="shared" si="532"/>
        <v>1.0079649280382732E-2</v>
      </c>
      <c r="AL478" s="5">
        <f t="shared" si="533"/>
        <v>4.9141930496860852E-4</v>
      </c>
      <c r="AM478" s="5">
        <f t="shared" si="534"/>
        <v>3.4109201271424359E-3</v>
      </c>
      <c r="AN478" s="5">
        <f t="shared" si="535"/>
        <v>6.031480549969599E-3</v>
      </c>
      <c r="AO478" s="5">
        <f t="shared" si="536"/>
        <v>5.3326897535912977E-3</v>
      </c>
      <c r="AP478" s="5">
        <f t="shared" si="537"/>
        <v>3.1432392950573257E-3</v>
      </c>
      <c r="AQ478" s="5">
        <f t="shared" si="538"/>
        <v>1.3895361050216936E-3</v>
      </c>
      <c r="AR478" s="5">
        <f t="shared" si="539"/>
        <v>4.671941905461479E-3</v>
      </c>
      <c r="AS478" s="5">
        <f t="shared" si="540"/>
        <v>7.7575509908099907E-3</v>
      </c>
      <c r="AT478" s="5">
        <f t="shared" si="541"/>
        <v>6.4405335717753042E-3</v>
      </c>
      <c r="AU478" s="5">
        <f t="shared" si="542"/>
        <v>3.5647395024799916E-3</v>
      </c>
      <c r="AV478" s="5">
        <f t="shared" si="543"/>
        <v>1.4797727058161925E-3</v>
      </c>
      <c r="AW478" s="5">
        <f t="shared" si="544"/>
        <v>4.0080146440268111E-5</v>
      </c>
      <c r="AX478" s="5">
        <f t="shared" si="545"/>
        <v>9.4394676943490661E-4</v>
      </c>
      <c r="AY478" s="5">
        <f t="shared" si="546"/>
        <v>1.6691673706305838E-3</v>
      </c>
      <c r="AZ478" s="5">
        <f t="shared" si="547"/>
        <v>1.4757822164303436E-3</v>
      </c>
      <c r="BA478" s="5">
        <f t="shared" si="548"/>
        <v>8.698680905834988E-4</v>
      </c>
      <c r="BB478" s="5">
        <f t="shared" si="549"/>
        <v>3.8454377952474932E-4</v>
      </c>
      <c r="BC478" s="5">
        <f t="shared" si="550"/>
        <v>1.3599663670567515E-4</v>
      </c>
      <c r="BD478" s="5">
        <f t="shared" si="551"/>
        <v>1.3768878427234462E-3</v>
      </c>
      <c r="BE478" s="5">
        <f t="shared" si="552"/>
        <v>2.2862608021874445E-3</v>
      </c>
      <c r="BF478" s="5">
        <f t="shared" si="553"/>
        <v>1.8981170046791687E-3</v>
      </c>
      <c r="BG478" s="5">
        <f t="shared" si="554"/>
        <v>1.0505795197716411E-3</v>
      </c>
      <c r="BH478" s="5">
        <f t="shared" si="555"/>
        <v>4.3611009936799254E-4</v>
      </c>
      <c r="BI478" s="5">
        <f t="shared" si="556"/>
        <v>1.4482827063836264E-4</v>
      </c>
      <c r="BJ478" s="8">
        <f t="shared" si="557"/>
        <v>0.36351804158377476</v>
      </c>
      <c r="BK478" s="8">
        <f t="shared" si="558"/>
        <v>0.22667666031734765</v>
      </c>
      <c r="BL478" s="8">
        <f t="shared" si="559"/>
        <v>0.37757977264164966</v>
      </c>
      <c r="BM478" s="8">
        <f t="shared" si="560"/>
        <v>0.66179962482126076</v>
      </c>
      <c r="BN478" s="8">
        <f t="shared" si="561"/>
        <v>0.33422865727372691</v>
      </c>
    </row>
    <row r="479" spans="1:66" x14ac:dyDescent="0.25">
      <c r="A479" t="s">
        <v>67</v>
      </c>
      <c r="B479" t="s">
        <v>79</v>
      </c>
      <c r="C479" t="s">
        <v>65</v>
      </c>
      <c r="D479" t="s">
        <v>503</v>
      </c>
      <c r="E479">
        <f>VLOOKUP(A479,home!$A$2:$E$405,3,FALSE)</f>
        <v>1.5417000000000001</v>
      </c>
      <c r="F479">
        <f>VLOOKUP(B479,home!$B$2:$E$405,3,FALSE)</f>
        <v>0.90810000000000002</v>
      </c>
      <c r="G479">
        <f>VLOOKUP(C479,away!$B$2:$E$405,4,FALSE)</f>
        <v>0.38919999999999999</v>
      </c>
      <c r="H479">
        <f>VLOOKUP(A479,away!$A$2:$E$405,3,FALSE)</f>
        <v>1.2666999999999999</v>
      </c>
      <c r="I479">
        <f>VLOOKUP(C479,away!$B$2:$E$405,3,FALSE)</f>
        <v>2.0526</v>
      </c>
      <c r="J479">
        <f>VLOOKUP(B479,home!$B$2:$E$405,4,FALSE)</f>
        <v>1.2630999999999999</v>
      </c>
      <c r="K479" s="3">
        <f t="shared" si="506"/>
        <v>0.54488691608399997</v>
      </c>
      <c r="L479" s="3">
        <f t="shared" si="507"/>
        <v>3.2840958973019991</v>
      </c>
      <c r="M479" s="5">
        <f t="shared" si="508"/>
        <v>2.1731709595200266E-2</v>
      </c>
      <c r="N479" s="5">
        <f t="shared" si="509"/>
        <v>1.1841324222561744E-2</v>
      </c>
      <c r="O479" s="5">
        <f t="shared" si="510"/>
        <v>7.1369018322955682E-2</v>
      </c>
      <c r="P479" s="5">
        <f t="shared" si="511"/>
        <v>3.888804429793781E-2</v>
      </c>
      <c r="Q479" s="5">
        <f t="shared" si="512"/>
        <v>3.2260913189912184E-3</v>
      </c>
      <c r="R479" s="5">
        <f t="shared" si="513"/>
        <v>0.11719135013444498</v>
      </c>
      <c r="S479" s="5">
        <f t="shared" si="514"/>
        <v>1.7397158547208594E-2</v>
      </c>
      <c r="T479" s="5">
        <f t="shared" si="515"/>
        <v>1.0594793265020656E-2</v>
      </c>
      <c r="U479" s="5">
        <f t="shared" si="516"/>
        <v>6.3856033366477979E-2</v>
      </c>
      <c r="V479" s="5">
        <f t="shared" si="517"/>
        <v>3.4590594156553947E-3</v>
      </c>
      <c r="W479" s="5">
        <f t="shared" si="518"/>
        <v>5.8595164993682975E-4</v>
      </c>
      <c r="X479" s="5">
        <f t="shared" si="519"/>
        <v>1.92432140957488E-3</v>
      </c>
      <c r="Y479" s="5">
        <f t="shared" si="520"/>
        <v>3.1598280231376315E-3</v>
      </c>
      <c r="Z479" s="5">
        <f t="shared" si="521"/>
        <v>0.12828921072527097</v>
      </c>
      <c r="AA479" s="5">
        <f t="shared" si="522"/>
        <v>6.9903112398943312E-2</v>
      </c>
      <c r="AB479" s="5">
        <f t="shared" si="523"/>
        <v>1.904464566986672E-2</v>
      </c>
      <c r="AC479" s="5">
        <f t="shared" si="524"/>
        <v>3.8686572033118908E-4</v>
      </c>
      <c r="AD479" s="5">
        <f t="shared" si="525"/>
        <v>7.9819346877102646E-5</v>
      </c>
      <c r="AE479" s="5">
        <f t="shared" si="526"/>
        <v>2.6213438960441798E-4</v>
      </c>
      <c r="AF479" s="5">
        <f t="shared" si="527"/>
        <v>4.3043723672081644E-4</v>
      </c>
      <c r="AG479" s="5">
        <f t="shared" si="528"/>
        <v>4.7119905438694764E-4</v>
      </c>
      <c r="AH479" s="5">
        <f t="shared" si="529"/>
        <v>0.10532851765274351</v>
      </c>
      <c r="AI479" s="5">
        <f t="shared" si="530"/>
        <v>5.7392131159502563E-2</v>
      </c>
      <c r="AJ479" s="5">
        <f t="shared" si="531"/>
        <v>1.5636110677494895E-2</v>
      </c>
      <c r="AK479" s="5">
        <f t="shared" si="532"/>
        <v>2.839970708869433E-3</v>
      </c>
      <c r="AL479" s="5">
        <f t="shared" si="533"/>
        <v>2.7691242980562675E-5</v>
      </c>
      <c r="AM479" s="5">
        <f t="shared" si="534"/>
        <v>8.6985035527407057E-6</v>
      </c>
      <c r="AN479" s="5">
        <f t="shared" si="535"/>
        <v>2.8566719830222617E-5</v>
      </c>
      <c r="AO479" s="5">
        <f t="shared" si="536"/>
        <v>4.6907923696904877E-5</v>
      </c>
      <c r="AP479" s="5">
        <f t="shared" si="537"/>
        <v>5.1350039921320184E-5</v>
      </c>
      <c r="AQ479" s="5">
        <f t="shared" si="538"/>
        <v>4.2159613857975377E-5</v>
      </c>
      <c r="AR479" s="5">
        <f t="shared" si="539"/>
        <v>6.918179053845519E-2</v>
      </c>
      <c r="AS479" s="5">
        <f t="shared" si="540"/>
        <v>3.7696252495668096E-2</v>
      </c>
      <c r="AT479" s="5">
        <f t="shared" si="541"/>
        <v>1.0270097385144188E-2</v>
      </c>
      <c r="AU479" s="5">
        <f t="shared" si="542"/>
        <v>1.8653472306911902E-3</v>
      </c>
      <c r="AV479" s="5">
        <f t="shared" si="543"/>
        <v>2.5410082498928798E-4</v>
      </c>
      <c r="AW479" s="5">
        <f t="shared" si="544"/>
        <v>1.3764554496528063E-6</v>
      </c>
      <c r="AX479" s="5">
        <f t="shared" si="545"/>
        <v>7.8995012923309986E-7</v>
      </c>
      <c r="AY479" s="5">
        <f t="shared" si="546"/>
        <v>2.5942719784876073E-6</v>
      </c>
      <c r="AZ479" s="5">
        <f t="shared" si="547"/>
        <v>4.2599189805183464E-6</v>
      </c>
      <c r="BA479" s="5">
        <f t="shared" si="548"/>
        <v>4.6633274822530725E-6</v>
      </c>
      <c r="BB479" s="5">
        <f t="shared" si="549"/>
        <v>3.8287036630607438E-6</v>
      </c>
      <c r="BC479" s="5">
        <f t="shared" si="550"/>
        <v>2.514765998368584E-6</v>
      </c>
      <c r="BD479" s="5">
        <f t="shared" si="551"/>
        <v>3.7866605745891187E-2</v>
      </c>
      <c r="BE479" s="5">
        <f t="shared" si="552"/>
        <v>2.0633018027447325E-2</v>
      </c>
      <c r="BF479" s="5">
        <f t="shared" si="553"/>
        <v>5.6213307812406745E-3</v>
      </c>
      <c r="BG479" s="5">
        <f t="shared" si="554"/>
        <v>1.020996531226098E-3</v>
      </c>
      <c r="BH479" s="5">
        <f t="shared" si="555"/>
        <v>1.3908191280806245E-4</v>
      </c>
      <c r="BI479" s="5">
        <f t="shared" si="556"/>
        <v>1.5156782910609788E-5</v>
      </c>
      <c r="BJ479" s="8">
        <f t="shared" si="557"/>
        <v>3.2772233655903336E-2</v>
      </c>
      <c r="BK479" s="8">
        <f t="shared" si="558"/>
        <v>8.1893123091292305E-2</v>
      </c>
      <c r="BL479" s="8">
        <f t="shared" si="559"/>
        <v>0.70712466834777121</v>
      </c>
      <c r="BM479" s="8">
        <f t="shared" si="560"/>
        <v>0.68583048011161729</v>
      </c>
      <c r="BN479" s="8">
        <f t="shared" si="561"/>
        <v>0.26424753789209171</v>
      </c>
    </row>
    <row r="480" spans="1:66" x14ac:dyDescent="0.25">
      <c r="A480" t="s">
        <v>67</v>
      </c>
      <c r="B480" t="s">
        <v>66</v>
      </c>
      <c r="C480" t="s">
        <v>324</v>
      </c>
      <c r="D480" t="s">
        <v>503</v>
      </c>
      <c r="E480">
        <f>VLOOKUP(A480,home!$A$2:$E$405,3,FALSE)</f>
        <v>1.5417000000000001</v>
      </c>
      <c r="F480">
        <f>VLOOKUP(B480,home!$B$2:$E$405,3,FALSE)</f>
        <v>1.2972999999999999</v>
      </c>
      <c r="G480">
        <f>VLOOKUP(C480,away!$B$2:$E$405,4,FALSE)</f>
        <v>0.86480000000000001</v>
      </c>
      <c r="H480">
        <f>VLOOKUP(A480,away!$A$2:$E$405,3,FALSE)</f>
        <v>1.2666999999999999</v>
      </c>
      <c r="I480">
        <f>VLOOKUP(C480,away!$B$2:$E$405,3,FALSE)</f>
        <v>0.65790000000000004</v>
      </c>
      <c r="J480">
        <f>VLOOKUP(B480,home!$B$2:$E$405,4,FALSE)</f>
        <v>1.7367999999999999</v>
      </c>
      <c r="K480" s="3">
        <f t="shared" si="506"/>
        <v>1.729641000168</v>
      </c>
      <c r="L480" s="3">
        <f t="shared" si="507"/>
        <v>1.447383000024</v>
      </c>
      <c r="M480" s="5">
        <f t="shared" si="508"/>
        <v>4.1709598358879107E-2</v>
      </c>
      <c r="N480" s="5">
        <f t="shared" si="509"/>
        <v>7.2142631422057235E-2</v>
      </c>
      <c r="O480" s="5">
        <f t="shared" si="510"/>
        <v>6.0369763602470553E-2</v>
      </c>
      <c r="P480" s="5">
        <f t="shared" si="511"/>
        <v>0.10441801829728291</v>
      </c>
      <c r="Q480" s="5">
        <f t="shared" si="512"/>
        <v>6.2390426583799237E-2</v>
      </c>
      <c r="R480" s="5">
        <f t="shared" si="513"/>
        <v>4.3689084776841761E-2</v>
      </c>
      <c r="S480" s="5">
        <f t="shared" si="514"/>
        <v>6.5351399762464138E-2</v>
      </c>
      <c r="T480" s="5">
        <f t="shared" si="515"/>
        <v>9.0302842801636474E-2</v>
      </c>
      <c r="U480" s="5">
        <f t="shared" si="516"/>
        <v>7.556643228984114E-2</v>
      </c>
      <c r="V480" s="5">
        <f t="shared" si="517"/>
        <v>1.8178239607626243E-2</v>
      </c>
      <c r="W480" s="5">
        <f t="shared" si="518"/>
        <v>3.5971013279103577E-2</v>
      </c>
      <c r="X480" s="5">
        <f t="shared" si="519"/>
        <v>5.2063833113812082E-2</v>
      </c>
      <c r="Y480" s="5">
        <f t="shared" si="520"/>
        <v>3.7678153482509108E-2</v>
      </c>
      <c r="Z480" s="5">
        <f t="shared" si="521"/>
        <v>2.1078279530869357E-2</v>
      </c>
      <c r="AA480" s="5">
        <f t="shared" si="522"/>
        <v>3.6457856489593564E-2</v>
      </c>
      <c r="AB480" s="5">
        <f t="shared" si="523"/>
        <v>3.1529501681321008E-2</v>
      </c>
      <c r="AC480" s="5">
        <f t="shared" si="524"/>
        <v>2.8442730070628898E-3</v>
      </c>
      <c r="AD480" s="5">
        <f t="shared" si="525"/>
        <v>1.555423484628128E-2</v>
      </c>
      <c r="AE480" s="5">
        <f t="shared" si="526"/>
        <v>2.2512935094888439E-2</v>
      </c>
      <c r="AF480" s="5">
        <f t="shared" si="527"/>
        <v>1.6292419768492616E-2</v>
      </c>
      <c r="AG480" s="5">
        <f t="shared" si="528"/>
        <v>7.8604571340570514E-3</v>
      </c>
      <c r="AH480" s="5">
        <f t="shared" si="529"/>
        <v>7.6270858656835479E-3</v>
      </c>
      <c r="AI480" s="5">
        <f t="shared" si="530"/>
        <v>1.3192120425088109E-2</v>
      </c>
      <c r="AJ480" s="5">
        <f t="shared" si="531"/>
        <v>1.140881618319305E-2</v>
      </c>
      <c r="AK480" s="5">
        <f t="shared" si="532"/>
        <v>6.5777187446103003E-3</v>
      </c>
      <c r="AL480" s="5">
        <f t="shared" si="533"/>
        <v>2.8482014939444866E-4</v>
      </c>
      <c r="AM480" s="5">
        <f t="shared" si="534"/>
        <v>5.3806484632739791E-3</v>
      </c>
      <c r="AN480" s="5">
        <f t="shared" si="535"/>
        <v>7.7878591148480177E-3</v>
      </c>
      <c r="AO480" s="5">
        <f t="shared" si="536"/>
        <v>5.6360074447064888E-3</v>
      </c>
      <c r="AP480" s="5">
        <f t="shared" si="537"/>
        <v>2.7191537878256244E-3</v>
      </c>
      <c r="AQ480" s="5">
        <f t="shared" si="538"/>
        <v>9.8391424173741981E-4</v>
      </c>
      <c r="AR480" s="5">
        <f t="shared" si="539"/>
        <v>2.2078628843427363E-3</v>
      </c>
      <c r="AS480" s="5">
        <f t="shared" si="540"/>
        <v>3.8188101675083763E-3</v>
      </c>
      <c r="AT480" s="5">
        <f t="shared" si="541"/>
        <v>3.3025853187904578E-3</v>
      </c>
      <c r="AU480" s="5">
        <f t="shared" si="542"/>
        <v>1.9040956579776276E-3</v>
      </c>
      <c r="AV480" s="5">
        <f t="shared" si="543"/>
        <v>8.2335047956999248E-4</v>
      </c>
      <c r="AW480" s="5">
        <f t="shared" si="544"/>
        <v>1.9806495880697317E-5</v>
      </c>
      <c r="AX480" s="5">
        <f t="shared" si="545"/>
        <v>1.5510983649282717E-3</v>
      </c>
      <c r="AY480" s="5">
        <f t="shared" si="546"/>
        <v>2.2450334047622034E-3</v>
      </c>
      <c r="AZ480" s="5">
        <f t="shared" si="547"/>
        <v>1.6247115922694065E-3</v>
      </c>
      <c r="BA480" s="5">
        <f t="shared" si="548"/>
        <v>7.8385997953088753E-4</v>
      </c>
      <c r="BB480" s="5">
        <f t="shared" si="549"/>
        <v>2.8363640219304209E-4</v>
      </c>
      <c r="BC480" s="5">
        <f t="shared" si="550"/>
        <v>8.2106101344435681E-5</v>
      </c>
      <c r="BD480" s="5">
        <f t="shared" si="551"/>
        <v>5.3260386753027189E-4</v>
      </c>
      <c r="BE480" s="5">
        <f t="shared" si="552"/>
        <v>9.212134861284045E-4</v>
      </c>
      <c r="BF480" s="5">
        <f t="shared" si="553"/>
        <v>7.9668430775769181E-4</v>
      </c>
      <c r="BG480" s="5">
        <f t="shared" si="554"/>
        <v>4.5932594762938849E-4</v>
      </c>
      <c r="BH480" s="5">
        <f t="shared" si="555"/>
        <v>1.9861724786520246E-4</v>
      </c>
      <c r="BI480" s="5">
        <f t="shared" si="556"/>
        <v>6.8707307049636833E-5</v>
      </c>
      <c r="BJ480" s="8">
        <f t="shared" si="557"/>
        <v>0.44184697642405679</v>
      </c>
      <c r="BK480" s="8">
        <f t="shared" si="558"/>
        <v>0.23503138258747194</v>
      </c>
      <c r="BL480" s="8">
        <f t="shared" si="559"/>
        <v>0.3014522367307928</v>
      </c>
      <c r="BM480" s="8">
        <f t="shared" si="560"/>
        <v>0.61246412532297878</v>
      </c>
      <c r="BN480" s="8">
        <f t="shared" si="561"/>
        <v>0.38471952304133078</v>
      </c>
    </row>
    <row r="481" spans="1:66" x14ac:dyDescent="0.25">
      <c r="A481" t="s">
        <v>67</v>
      </c>
      <c r="B481" t="s">
        <v>58</v>
      </c>
      <c r="C481" t="s">
        <v>68</v>
      </c>
      <c r="D481" t="s">
        <v>503</v>
      </c>
      <c r="E481">
        <f>VLOOKUP(A481,home!$A$2:$E$405,3,FALSE)</f>
        <v>1.5417000000000001</v>
      </c>
      <c r="F481">
        <f>VLOOKUP(B481,home!$B$2:$E$405,3,FALSE)</f>
        <v>1.1675</v>
      </c>
      <c r="G481">
        <f>VLOOKUP(C481,away!$B$2:$E$405,4,FALSE)</f>
        <v>1.5567</v>
      </c>
      <c r="H481">
        <f>VLOOKUP(A481,away!$A$2:$E$405,3,FALSE)</f>
        <v>1.2666999999999999</v>
      </c>
      <c r="I481">
        <f>VLOOKUP(C481,away!$B$2:$E$405,3,FALSE)</f>
        <v>1.1052</v>
      </c>
      <c r="J481">
        <f>VLOOKUP(B481,home!$B$2:$E$405,4,FALSE)</f>
        <v>0.94730000000000003</v>
      </c>
      <c r="K481" s="3">
        <f t="shared" si="506"/>
        <v>2.8019584253250001</v>
      </c>
      <c r="L481" s="3">
        <f t="shared" si="507"/>
        <v>1.3261791145320001</v>
      </c>
      <c r="M481" s="5">
        <f t="shared" si="508"/>
        <v>1.6112860454510852E-2</v>
      </c>
      <c r="N481" s="5">
        <f t="shared" si="509"/>
        <v>4.51475651066027E-2</v>
      </c>
      <c r="O481" s="5">
        <f t="shared" si="510"/>
        <v>2.136853901014088E-2</v>
      </c>
      <c r="P481" s="5">
        <f t="shared" si="511"/>
        <v>5.987375791635019E-2</v>
      </c>
      <c r="Q481" s="5">
        <f t="shared" si="512"/>
        <v>6.3250800216677214E-2</v>
      </c>
      <c r="R481" s="5">
        <f t="shared" si="513"/>
        <v>1.4169255071655572E-2</v>
      </c>
      <c r="S481" s="5">
        <f t="shared" si="514"/>
        <v>5.5621205451793505E-2</v>
      </c>
      <c r="T481" s="5">
        <f t="shared" si="515"/>
        <v>8.3881890224793421E-2</v>
      </c>
      <c r="U481" s="5">
        <f t="shared" si="516"/>
        <v>3.9701663628604326E-2</v>
      </c>
      <c r="V481" s="5">
        <f t="shared" si="517"/>
        <v>2.2964751938628871E-2</v>
      </c>
      <c r="W481" s="5">
        <f t="shared" si="518"/>
        <v>5.9075370858555687E-2</v>
      </c>
      <c r="X481" s="5">
        <f t="shared" si="519"/>
        <v>7.8344523015848891E-2</v>
      </c>
      <c r="Y481" s="5">
        <f t="shared" si="520"/>
        <v>5.1949435080795213E-2</v>
      </c>
      <c r="Z481" s="5">
        <f t="shared" si="521"/>
        <v>6.2636567148354125E-3</v>
      </c>
      <c r="AA481" s="5">
        <f t="shared" si="522"/>
        <v>1.7550505705476598E-2</v>
      </c>
      <c r="AB481" s="5">
        <f t="shared" si="523"/>
        <v>2.4587893665087318E-2</v>
      </c>
      <c r="AC481" s="5">
        <f t="shared" si="524"/>
        <v>5.3334183045287828E-3</v>
      </c>
      <c r="AD481" s="5">
        <f t="shared" si="525"/>
        <v>4.1381683276582266E-2</v>
      </c>
      <c r="AE481" s="5">
        <f t="shared" si="526"/>
        <v>5.4879524085581541E-2</v>
      </c>
      <c r="AF481" s="5">
        <f t="shared" si="527"/>
        <v>3.6390039328877063E-2</v>
      </c>
      <c r="AG481" s="5">
        <f t="shared" si="528"/>
        <v>1.6086570044984948E-2</v>
      </c>
      <c r="AH481" s="5">
        <f t="shared" si="529"/>
        <v>2.0766826789532108E-3</v>
      </c>
      <c r="AI481" s="5">
        <f t="shared" si="530"/>
        <v>5.8187785290194421E-3</v>
      </c>
      <c r="AJ481" s="5">
        <f t="shared" si="531"/>
        <v>8.1519877622431187E-3</v>
      </c>
      <c r="AK481" s="5">
        <f t="shared" si="532"/>
        <v>7.6138435978544668E-3</v>
      </c>
      <c r="AL481" s="5">
        <f t="shared" si="533"/>
        <v>7.9273769504430614E-4</v>
      </c>
      <c r="AM481" s="5">
        <f t="shared" si="534"/>
        <v>2.3189951222190072E-2</v>
      </c>
      <c r="AN481" s="5">
        <f t="shared" si="535"/>
        <v>3.0754028977884301E-2</v>
      </c>
      <c r="AO481" s="5">
        <f t="shared" si="536"/>
        <v>2.0392675459091045E-2</v>
      </c>
      <c r="AP481" s="5">
        <f t="shared" si="537"/>
        <v>9.014780094425268E-3</v>
      </c>
      <c r="AQ481" s="5">
        <f t="shared" si="538"/>
        <v>2.9888032708314007E-3</v>
      </c>
      <c r="AR481" s="5">
        <f t="shared" si="539"/>
        <v>5.508106392676219E-4</v>
      </c>
      <c r="AS481" s="5">
        <f t="shared" si="540"/>
        <v>1.5433485114545629E-3</v>
      </c>
      <c r="AT481" s="5">
        <f t="shared" si="541"/>
        <v>2.1621991824414548E-3</v>
      </c>
      <c r="AU481" s="5">
        <f t="shared" si="542"/>
        <v>2.0194640721575537E-3</v>
      </c>
      <c r="AV481" s="5">
        <f t="shared" si="543"/>
        <v>1.4146135929057478E-3</v>
      </c>
      <c r="AW481" s="5">
        <f t="shared" si="544"/>
        <v>8.1825916802859782E-5</v>
      </c>
      <c r="AX481" s="5">
        <f t="shared" si="545"/>
        <v>1.0829546534981874E-2</v>
      </c>
      <c r="AY481" s="5">
        <f t="shared" si="546"/>
        <v>1.4361918434545351E-2</v>
      </c>
      <c r="AZ481" s="5">
        <f t="shared" si="547"/>
        <v>9.523238136253085E-3</v>
      </c>
      <c r="BA481" s="5">
        <f t="shared" si="548"/>
        <v>4.2098398396711624E-3</v>
      </c>
      <c r="BB481" s="5">
        <f t="shared" si="549"/>
        <v>1.39575041772416E-3</v>
      </c>
      <c r="BC481" s="5">
        <f t="shared" si="550"/>
        <v>3.7020301061701892E-4</v>
      </c>
      <c r="BD481" s="5">
        <f t="shared" si="551"/>
        <v>1.2174559430978993E-4</v>
      </c>
      <c r="BE481" s="5">
        <f t="shared" si="552"/>
        <v>3.4112609372251534E-4</v>
      </c>
      <c r="BF481" s="5">
        <f t="shared" si="553"/>
        <v>4.7791056620200375E-4</v>
      </c>
      <c r="BG481" s="5">
        <f t="shared" si="554"/>
        <v>4.4636184584051524E-4</v>
      </c>
      <c r="BH481" s="5">
        <f t="shared" si="555"/>
        <v>3.1267183367411259E-4</v>
      </c>
      <c r="BI481" s="5">
        <f t="shared" si="556"/>
        <v>1.7521869574499939E-4</v>
      </c>
      <c r="BJ481" s="8">
        <f t="shared" si="557"/>
        <v>0.65741813663751347</v>
      </c>
      <c r="BK481" s="8">
        <f t="shared" si="558"/>
        <v>0.17506065019540185</v>
      </c>
      <c r="BL481" s="8">
        <f t="shared" si="559"/>
        <v>0.15060462027675586</v>
      </c>
      <c r="BM481" s="8">
        <f t="shared" si="560"/>
        <v>0.75514419353082674</v>
      </c>
      <c r="BN481" s="8">
        <f t="shared" si="561"/>
        <v>0.21992277777593738</v>
      </c>
    </row>
    <row r="482" spans="1:66" x14ac:dyDescent="0.25">
      <c r="A482" t="s">
        <v>86</v>
      </c>
      <c r="B482" t="s">
        <v>91</v>
      </c>
      <c r="C482" t="s">
        <v>346</v>
      </c>
      <c r="D482" t="s">
        <v>503</v>
      </c>
      <c r="E482">
        <f>VLOOKUP(A482,home!$A$2:$E$405,3,FALSE)</f>
        <v>1.2903</v>
      </c>
      <c r="F482">
        <f>VLOOKUP(B482,home!$B$2:$E$405,3,FALSE)</f>
        <v>1.55</v>
      </c>
      <c r="G482">
        <f>VLOOKUP(C482,away!$B$2:$E$405,4,FALSE)</f>
        <v>1.395</v>
      </c>
      <c r="H482">
        <f>VLOOKUP(A482,away!$A$2:$E$405,3,FALSE)</f>
        <v>1.121</v>
      </c>
      <c r="I482">
        <f>VLOOKUP(C482,away!$B$2:$E$405,3,FALSE)</f>
        <v>0.8921</v>
      </c>
      <c r="J482">
        <f>VLOOKUP(B482,home!$B$2:$E$405,4,FALSE)</f>
        <v>0.8921</v>
      </c>
      <c r="K482" s="3">
        <f t="shared" si="506"/>
        <v>2.7899511750000001</v>
      </c>
      <c r="L482" s="3">
        <f t="shared" si="507"/>
        <v>0.89213934160999997</v>
      </c>
      <c r="M482" s="5">
        <f t="shared" si="508"/>
        <v>2.5170300864469194E-2</v>
      </c>
      <c r="N482" s="5">
        <f t="shared" si="509"/>
        <v>7.0223910471929329E-2</v>
      </c>
      <c r="O482" s="5">
        <f t="shared" si="510"/>
        <v>2.2455415641353157E-2</v>
      </c>
      <c r="P482" s="5">
        <f t="shared" si="511"/>
        <v>6.2649513253706615E-2</v>
      </c>
      <c r="Q482" s="5">
        <f t="shared" si="512"/>
        <v>9.7960640767127058E-2</v>
      </c>
      <c r="R482" s="5">
        <f t="shared" si="513"/>
        <v>1.0016679862927851E-2</v>
      </c>
      <c r="S482" s="5">
        <f t="shared" si="514"/>
        <v>3.8984054382787521E-2</v>
      </c>
      <c r="T482" s="5">
        <f t="shared" si="515"/>
        <v>8.7394541557678451E-2</v>
      </c>
      <c r="U482" s="5">
        <f t="shared" si="516"/>
        <v>2.7946047753174396E-2</v>
      </c>
      <c r="V482" s="5">
        <f t="shared" si="517"/>
        <v>1.0781365992001321E-2</v>
      </c>
      <c r="W482" s="5">
        <f t="shared" si="518"/>
        <v>9.110180160399968E-2</v>
      </c>
      <c r="X482" s="5">
        <f t="shared" si="519"/>
        <v>8.1275501302477099E-2</v>
      </c>
      <c r="Y482" s="5">
        <f t="shared" si="520"/>
        <v>3.6254536110507309E-2</v>
      </c>
      <c r="Z482" s="5">
        <f t="shared" si="521"/>
        <v>2.9787580593435329E-3</v>
      </c>
      <c r="AA482" s="5">
        <f t="shared" si="522"/>
        <v>8.3105895477062087E-3</v>
      </c>
      <c r="AB482" s="5">
        <f t="shared" si="523"/>
        <v>1.1593069536782831E-2</v>
      </c>
      <c r="AC482" s="5">
        <f t="shared" si="524"/>
        <v>1.6771932307393005E-3</v>
      </c>
      <c r="AD482" s="5">
        <f t="shared" si="525"/>
        <v>6.3542394607423947E-2</v>
      </c>
      <c r="AE482" s="5">
        <f t="shared" si="526"/>
        <v>5.6688670089390013E-2</v>
      </c>
      <c r="AF482" s="5">
        <f t="shared" si="527"/>
        <v>2.5287096405147456E-2</v>
      </c>
      <c r="AG482" s="5">
        <f t="shared" si="528"/>
        <v>7.5198711793722827E-3</v>
      </c>
      <c r="AH482" s="5">
        <f t="shared" si="529"/>
        <v>6.6436681346955506E-4</v>
      </c>
      <c r="AI482" s="5">
        <f t="shared" si="530"/>
        <v>1.8535509718703908E-3</v>
      </c>
      <c r="AJ482" s="5">
        <f t="shared" si="531"/>
        <v>2.5856583559460953E-3</v>
      </c>
      <c r="AK482" s="5">
        <f t="shared" si="532"/>
        <v>2.4046201894401256E-3</v>
      </c>
      <c r="AL482" s="5">
        <f t="shared" si="533"/>
        <v>1.6698304895759893E-4</v>
      </c>
      <c r="AM482" s="5">
        <f t="shared" si="534"/>
        <v>3.5456035699459224E-2</v>
      </c>
      <c r="AN482" s="5">
        <f t="shared" si="535"/>
        <v>3.1631724345016203E-2</v>
      </c>
      <c r="AO482" s="5">
        <f t="shared" si="536"/>
        <v>1.4109952865575884E-2</v>
      </c>
      <c r="AP482" s="5">
        <f t="shared" si="537"/>
        <v>4.1960146865476673E-3</v>
      </c>
      <c r="AQ482" s="5">
        <f t="shared" si="538"/>
        <v>9.358574449606315E-4</v>
      </c>
      <c r="AR482" s="5">
        <f t="shared" si="539"/>
        <v>1.1854155431125253E-4</v>
      </c>
      <c r="AS482" s="5">
        <f t="shared" si="540"/>
        <v>3.3072514873700527E-4</v>
      </c>
      <c r="AT482" s="5">
        <f t="shared" si="541"/>
        <v>4.6135350866042895E-4</v>
      </c>
      <c r="AU482" s="5">
        <f t="shared" si="542"/>
        <v>4.2905125452584545E-4</v>
      </c>
      <c r="AV482" s="5">
        <f t="shared" si="543"/>
        <v>2.9925801292490171E-4</v>
      </c>
      <c r="AW482" s="5">
        <f t="shared" si="544"/>
        <v>1.1545139376697497E-5</v>
      </c>
      <c r="AX482" s="5">
        <f t="shared" si="545"/>
        <v>1.6486768076758029E-2</v>
      </c>
      <c r="AY482" s="5">
        <f t="shared" si="546"/>
        <v>1.4708494417275673E-2</v>
      </c>
      <c r="AZ482" s="5">
        <f t="shared" si="547"/>
        <v>6.5610132627513399E-3</v>
      </c>
      <c r="BA482" s="5">
        <f t="shared" si="548"/>
        <v>1.9511126841751528E-3</v>
      </c>
      <c r="BB482" s="5">
        <f t="shared" si="549"/>
        <v>4.3516609636673514E-4</v>
      </c>
      <c r="BC482" s="5">
        <f t="shared" si="550"/>
        <v>7.7645758940722597E-5</v>
      </c>
      <c r="BD482" s="5">
        <f t="shared" si="551"/>
        <v>1.7625930702777807E-5</v>
      </c>
      <c r="BE482" s="5">
        <f t="shared" si="552"/>
        <v>4.917548607468351E-5</v>
      </c>
      <c r="BF482" s="5">
        <f t="shared" si="553"/>
        <v>6.8598602577629717E-5</v>
      </c>
      <c r="BG482" s="5">
        <f t="shared" si="554"/>
        <v>6.379558395493868E-5</v>
      </c>
      <c r="BH482" s="5">
        <f t="shared" si="555"/>
        <v>4.449664110372309E-5</v>
      </c>
      <c r="BI482" s="5">
        <f t="shared" si="556"/>
        <v>2.4828691226177106E-5</v>
      </c>
      <c r="BJ482" s="8">
        <f t="shared" si="557"/>
        <v>0.74379874943287982</v>
      </c>
      <c r="BK482" s="8">
        <f t="shared" si="558"/>
        <v>0.15413790518993725</v>
      </c>
      <c r="BL482" s="8">
        <f t="shared" si="559"/>
        <v>8.9737449087469959E-2</v>
      </c>
      <c r="BM482" s="8">
        <f t="shared" si="560"/>
        <v>0.68747945163021829</v>
      </c>
      <c r="BN482" s="8">
        <f t="shared" si="561"/>
        <v>0.28847646086151324</v>
      </c>
    </row>
    <row r="483" spans="1:66" x14ac:dyDescent="0.25">
      <c r="A483" t="s">
        <v>86</v>
      </c>
      <c r="B483" t="s">
        <v>93</v>
      </c>
      <c r="C483" t="s">
        <v>111</v>
      </c>
      <c r="D483" t="s">
        <v>503</v>
      </c>
      <c r="E483">
        <f>VLOOKUP(A483,home!$A$2:$E$405,3,FALSE)</f>
        <v>1.2903</v>
      </c>
      <c r="F483">
        <f>VLOOKUP(B483,home!$B$2:$E$405,3,FALSE)</f>
        <v>0.62</v>
      </c>
      <c r="G483">
        <f>VLOOKUP(C483,away!$B$2:$E$405,4,FALSE)</f>
        <v>0.58130000000000004</v>
      </c>
      <c r="H483">
        <f>VLOOKUP(A483,away!$A$2:$E$405,3,FALSE)</f>
        <v>1.121</v>
      </c>
      <c r="I483">
        <f>VLOOKUP(C483,away!$B$2:$E$405,3,FALSE)</f>
        <v>1.3381000000000001</v>
      </c>
      <c r="J483">
        <f>VLOOKUP(B483,home!$B$2:$E$405,4,FALSE)</f>
        <v>1.2488999999999999</v>
      </c>
      <c r="K483" s="3">
        <f t="shared" si="506"/>
        <v>0.4650318618</v>
      </c>
      <c r="L483" s="3">
        <f t="shared" si="507"/>
        <v>1.8733626138899999</v>
      </c>
      <c r="M483" s="5">
        <f t="shared" si="508"/>
        <v>9.64824188141436E-2</v>
      </c>
      <c r="N483" s="5">
        <f t="shared" si="509"/>
        <v>4.4867398852108532E-2</v>
      </c>
      <c r="O483" s="5">
        <f t="shared" si="510"/>
        <v>0.18074655630409373</v>
      </c>
      <c r="P483" s="5">
        <f t="shared" si="511"/>
        <v>8.4052907592031212E-2</v>
      </c>
      <c r="Q483" s="5">
        <f t="shared" si="512"/>
        <v>1.0432385011159609E-2</v>
      </c>
      <c r="R483" s="5">
        <f t="shared" si="513"/>
        <v>0.16930192058472657</v>
      </c>
      <c r="S483" s="5">
        <f t="shared" si="514"/>
        <v>1.8306162307880704E-2</v>
      </c>
      <c r="T483" s="5">
        <f t="shared" si="515"/>
        <v>1.9543640053612817E-2</v>
      </c>
      <c r="U483" s="5">
        <f t="shared" si="516"/>
        <v>7.8730787335831123E-2</v>
      </c>
      <c r="V483" s="5">
        <f t="shared" si="517"/>
        <v>1.7719822115905451E-3</v>
      </c>
      <c r="W483" s="5">
        <f t="shared" si="518"/>
        <v>1.6171304749179891E-3</v>
      </c>
      <c r="X483" s="5">
        <f t="shared" si="519"/>
        <v>3.0294717734935406E-3</v>
      </c>
      <c r="Y483" s="5">
        <f t="shared" si="520"/>
        <v>2.837649580148917E-3</v>
      </c>
      <c r="Z483" s="5">
        <f t="shared" si="521"/>
        <v>0.10572129616106685</v>
      </c>
      <c r="AA483" s="5">
        <f t="shared" si="522"/>
        <v>4.9163771185690097E-2</v>
      </c>
      <c r="AB483" s="5">
        <f t="shared" si="523"/>
        <v>1.143136002379533E-2</v>
      </c>
      <c r="AC483" s="5">
        <f t="shared" si="524"/>
        <v>9.6481474886923676E-5</v>
      </c>
      <c r="AD483" s="5">
        <f t="shared" si="525"/>
        <v>1.8800429888115761E-4</v>
      </c>
      <c r="AE483" s="5">
        <f t="shared" si="526"/>
        <v>3.5220022477456219E-4</v>
      </c>
      <c r="AF483" s="5">
        <f t="shared" si="527"/>
        <v>3.2989936684815969E-4</v>
      </c>
      <c r="AG483" s="5">
        <f t="shared" si="528"/>
        <v>2.0600704673310815E-4</v>
      </c>
      <c r="AH483" s="5">
        <f t="shared" si="529"/>
        <v>4.9513580930033732E-2</v>
      </c>
      <c r="AI483" s="5">
        <f t="shared" si="530"/>
        <v>2.3025392724278556E-2</v>
      </c>
      <c r="AJ483" s="5">
        <f t="shared" si="531"/>
        <v>5.3537706236237159E-3</v>
      </c>
      <c r="AK483" s="5">
        <f t="shared" si="532"/>
        <v>8.2989130691796134E-4</v>
      </c>
      <c r="AL483" s="5">
        <f t="shared" si="533"/>
        <v>3.3620834107134475E-6</v>
      </c>
      <c r="AM483" s="5">
        <f t="shared" si="534"/>
        <v>1.7485597827021678E-5</v>
      </c>
      <c r="AN483" s="5">
        <f t="shared" si="535"/>
        <v>3.2756865250658627E-5</v>
      </c>
      <c r="AO483" s="5">
        <f t="shared" si="536"/>
        <v>3.0682743354408181E-5</v>
      </c>
      <c r="AP483" s="5">
        <f t="shared" si="537"/>
        <v>1.9159968097243379E-5</v>
      </c>
      <c r="AQ483" s="5">
        <f t="shared" si="538"/>
        <v>8.9733919791752132E-6</v>
      </c>
      <c r="AR483" s="5">
        <f t="shared" si="539"/>
        <v>1.8551378278828412E-2</v>
      </c>
      <c r="AS483" s="5">
        <f t="shared" si="540"/>
        <v>8.6269819799596539E-3</v>
      </c>
      <c r="AT483" s="5">
        <f t="shared" si="541"/>
        <v>2.0059107459278439E-3</v>
      </c>
      <c r="AU483" s="5">
        <f t="shared" si="542"/>
        <v>3.1093746959448407E-4</v>
      </c>
      <c r="AV483" s="5">
        <f t="shared" si="543"/>
        <v>3.6148957597225948E-5</v>
      </c>
      <c r="AW483" s="5">
        <f t="shared" si="544"/>
        <v>8.135992538292966E-8</v>
      </c>
      <c r="AX483" s="5">
        <f t="shared" si="545"/>
        <v>1.3552266853643208E-6</v>
      </c>
      <c r="AY483" s="5">
        <f t="shared" si="546"/>
        <v>2.5388310057075841E-6</v>
      </c>
      <c r="AZ483" s="5">
        <f t="shared" si="547"/>
        <v>2.3780755445386689E-6</v>
      </c>
      <c r="BA483" s="5">
        <f t="shared" si="548"/>
        <v>1.4849992727149486E-6</v>
      </c>
      <c r="BB483" s="5">
        <f t="shared" si="549"/>
        <v>6.9548552978950593E-7</v>
      </c>
      <c r="BC483" s="5">
        <f t="shared" si="550"/>
        <v>2.6057931800182809E-7</v>
      </c>
      <c r="BD483" s="5">
        <f t="shared" si="551"/>
        <v>5.7922430839480238E-3</v>
      </c>
      <c r="BE483" s="5">
        <f t="shared" si="552"/>
        <v>2.6935775853265224E-3</v>
      </c>
      <c r="BF483" s="5">
        <f t="shared" si="553"/>
        <v>6.2629969970357056E-4</v>
      </c>
      <c r="BG483" s="5">
        <f t="shared" si="554"/>
        <v>9.7083105132644132E-5</v>
      </c>
      <c r="BH483" s="5">
        <f t="shared" si="555"/>
        <v>1.1286684282289657E-5</v>
      </c>
      <c r="BI483" s="5">
        <f t="shared" si="556"/>
        <v>1.0497335610683913E-6</v>
      </c>
      <c r="BJ483" s="8">
        <f t="shared" si="557"/>
        <v>8.3521558446543007E-2</v>
      </c>
      <c r="BK483" s="8">
        <f t="shared" si="558"/>
        <v>0.2007158533149494</v>
      </c>
      <c r="BL483" s="8">
        <f t="shared" si="559"/>
        <v>0.60684992834285256</v>
      </c>
      <c r="BM483" s="8">
        <f t="shared" si="560"/>
        <v>0.41092259163606842</v>
      </c>
      <c r="BN483" s="8">
        <f t="shared" si="561"/>
        <v>0.58588358715826327</v>
      </c>
    </row>
    <row r="484" spans="1:66" x14ac:dyDescent="0.25">
      <c r="A484" t="s">
        <v>86</v>
      </c>
      <c r="B484" t="s">
        <v>112</v>
      </c>
      <c r="C484" t="s">
        <v>99</v>
      </c>
      <c r="D484" t="s">
        <v>503</v>
      </c>
      <c r="E484">
        <f>VLOOKUP(A484,home!$A$2:$E$405,3,FALSE)</f>
        <v>1.2903</v>
      </c>
      <c r="F484">
        <f>VLOOKUP(B484,home!$B$2:$E$405,3,FALSE)</f>
        <v>0</v>
      </c>
      <c r="G484">
        <f>VLOOKUP(C484,away!$B$2:$E$405,4,FALSE)</f>
        <v>0.58130000000000004</v>
      </c>
      <c r="H484">
        <f>VLOOKUP(A484,away!$A$2:$E$405,3,FALSE)</f>
        <v>1.121</v>
      </c>
      <c r="I484">
        <f>VLOOKUP(C484,away!$B$2:$E$405,3,FALSE)</f>
        <v>0.8921</v>
      </c>
      <c r="J484">
        <f>VLOOKUP(B484,home!$B$2:$E$405,4,FALSE)</f>
        <v>1.9624999999999999</v>
      </c>
      <c r="K484" s="3">
        <f t="shared" si="506"/>
        <v>0</v>
      </c>
      <c r="L484" s="3">
        <f t="shared" si="507"/>
        <v>1.9625865462499998</v>
      </c>
      <c r="M484" s="5">
        <f t="shared" si="508"/>
        <v>0.14049455488166263</v>
      </c>
      <c r="N484" s="5">
        <f t="shared" si="509"/>
        <v>0</v>
      </c>
      <c r="O484" s="5">
        <f t="shared" si="510"/>
        <v>0.27573272323213327</v>
      </c>
      <c r="P484" s="5">
        <f t="shared" si="511"/>
        <v>0</v>
      </c>
      <c r="Q484" s="5">
        <f t="shared" si="512"/>
        <v>0</v>
      </c>
      <c r="R484" s="5">
        <f t="shared" si="513"/>
        <v>0.27057466648812983</v>
      </c>
      <c r="S484" s="5">
        <f t="shared" si="514"/>
        <v>0</v>
      </c>
      <c r="T484" s="5">
        <f t="shared" si="515"/>
        <v>0</v>
      </c>
      <c r="U484" s="5">
        <f t="shared" si="516"/>
        <v>0</v>
      </c>
      <c r="V484" s="5">
        <f t="shared" si="517"/>
        <v>0</v>
      </c>
      <c r="W484" s="5">
        <f t="shared" si="518"/>
        <v>0</v>
      </c>
      <c r="X484" s="5">
        <f t="shared" si="519"/>
        <v>0</v>
      </c>
      <c r="Y484" s="5">
        <f t="shared" si="520"/>
        <v>0</v>
      </c>
      <c r="Z484" s="5">
        <f t="shared" si="521"/>
        <v>0.17700873340189474</v>
      </c>
      <c r="AA484" s="5">
        <f t="shared" si="522"/>
        <v>0</v>
      </c>
      <c r="AB484" s="5">
        <f t="shared" si="523"/>
        <v>0</v>
      </c>
      <c r="AC484" s="5">
        <f t="shared" si="524"/>
        <v>0</v>
      </c>
      <c r="AD484" s="5">
        <f t="shared" si="525"/>
        <v>0</v>
      </c>
      <c r="AE484" s="5">
        <f t="shared" si="526"/>
        <v>0</v>
      </c>
      <c r="AF484" s="5">
        <f t="shared" si="527"/>
        <v>0</v>
      </c>
      <c r="AG484" s="5">
        <f t="shared" si="528"/>
        <v>0</v>
      </c>
      <c r="AH484" s="5">
        <f t="shared" si="529"/>
        <v>8.6848739685827903E-2</v>
      </c>
      <c r="AI484" s="5">
        <f t="shared" si="530"/>
        <v>0</v>
      </c>
      <c r="AJ484" s="5">
        <f t="shared" si="531"/>
        <v>0</v>
      </c>
      <c r="AK484" s="5">
        <f t="shared" si="532"/>
        <v>0</v>
      </c>
      <c r="AL484" s="5">
        <f t="shared" si="533"/>
        <v>0</v>
      </c>
      <c r="AM484" s="5">
        <f t="shared" si="534"/>
        <v>0</v>
      </c>
      <c r="AN484" s="5">
        <f t="shared" si="535"/>
        <v>0</v>
      </c>
      <c r="AO484" s="5">
        <f t="shared" si="536"/>
        <v>0</v>
      </c>
      <c r="AP484" s="5">
        <f t="shared" si="537"/>
        <v>0</v>
      </c>
      <c r="AQ484" s="5">
        <f t="shared" si="538"/>
        <v>0</v>
      </c>
      <c r="AR484" s="5">
        <f t="shared" si="539"/>
        <v>3.4089633613234846E-2</v>
      </c>
      <c r="AS484" s="5">
        <f t="shared" si="540"/>
        <v>0</v>
      </c>
      <c r="AT484" s="5">
        <f t="shared" si="541"/>
        <v>0</v>
      </c>
      <c r="AU484" s="5">
        <f t="shared" si="542"/>
        <v>0</v>
      </c>
      <c r="AV484" s="5">
        <f t="shared" si="543"/>
        <v>0</v>
      </c>
      <c r="AW484" s="5">
        <f t="shared" si="544"/>
        <v>0</v>
      </c>
      <c r="AX484" s="5">
        <f t="shared" si="545"/>
        <v>0</v>
      </c>
      <c r="AY484" s="5">
        <f t="shared" si="546"/>
        <v>0</v>
      </c>
      <c r="AZ484" s="5">
        <f t="shared" si="547"/>
        <v>0</v>
      </c>
      <c r="BA484" s="5">
        <f t="shared" si="548"/>
        <v>0</v>
      </c>
      <c r="BB484" s="5">
        <f t="shared" si="549"/>
        <v>0</v>
      </c>
      <c r="BC484" s="5">
        <f t="shared" si="550"/>
        <v>0</v>
      </c>
      <c r="BD484" s="5">
        <f t="shared" si="551"/>
        <v>1.1150642715987745E-2</v>
      </c>
      <c r="BE484" s="5">
        <f t="shared" si="552"/>
        <v>0</v>
      </c>
      <c r="BF484" s="5">
        <f t="shared" si="553"/>
        <v>0</v>
      </c>
      <c r="BG484" s="5">
        <f t="shared" si="554"/>
        <v>0</v>
      </c>
      <c r="BH484" s="5">
        <f t="shared" si="555"/>
        <v>0</v>
      </c>
      <c r="BI484" s="5">
        <f t="shared" si="556"/>
        <v>0</v>
      </c>
      <c r="BJ484" s="8">
        <f t="shared" si="557"/>
        <v>0</v>
      </c>
      <c r="BK484" s="8">
        <f t="shared" si="558"/>
        <v>0.14049455488166263</v>
      </c>
      <c r="BL484" s="8">
        <f t="shared" si="559"/>
        <v>0.67839640573531357</v>
      </c>
      <c r="BM484" s="8">
        <f t="shared" si="560"/>
        <v>0.30909774941694529</v>
      </c>
      <c r="BN484" s="8">
        <f t="shared" si="561"/>
        <v>0.68680194460192578</v>
      </c>
    </row>
    <row r="485" spans="1:66" s="10" customFormat="1" x14ac:dyDescent="0.25">
      <c r="A485" t="s">
        <v>86</v>
      </c>
      <c r="B485" t="s">
        <v>121</v>
      </c>
      <c r="C485" t="s">
        <v>326</v>
      </c>
      <c r="D485" t="s">
        <v>503</v>
      </c>
      <c r="E485">
        <f>VLOOKUP(A485,home!$A$2:$E$405,3,FALSE)</f>
        <v>1.2903</v>
      </c>
      <c r="F485">
        <f>VLOOKUP(B485,home!$B$2:$E$405,3,FALSE)</f>
        <v>0.62</v>
      </c>
      <c r="G485">
        <f>VLOOKUP(C485,away!$B$2:$E$405,4,FALSE)</f>
        <v>1.7050000000000001</v>
      </c>
      <c r="H485">
        <f>VLOOKUP(A485,away!$A$2:$E$405,3,FALSE)</f>
        <v>1.121</v>
      </c>
      <c r="I485">
        <f>VLOOKUP(C485,away!$B$2:$E$405,3,FALSE)</f>
        <v>0.53520000000000001</v>
      </c>
      <c r="J485">
        <f>VLOOKUP(B485,home!$B$2:$E$405,4,FALSE)</f>
        <v>0.8921</v>
      </c>
      <c r="K485" s="3">
        <f t="shared" si="506"/>
        <v>1.36397613</v>
      </c>
      <c r="L485" s="3">
        <f t="shared" si="507"/>
        <v>0.53522360231999999</v>
      </c>
      <c r="M485" s="5">
        <f t="shared" si="508"/>
        <v>0.14968836206131245</v>
      </c>
      <c r="N485" s="5">
        <f t="shared" si="509"/>
        <v>0.20417135279042775</v>
      </c>
      <c r="O485" s="5">
        <f t="shared" si="510"/>
        <v>8.0116744367836057E-2</v>
      </c>
      <c r="P485" s="5">
        <f t="shared" si="511"/>
        <v>0.10927732693104032</v>
      </c>
      <c r="Q485" s="5">
        <f t="shared" si="512"/>
        <v>0.13924242581797619</v>
      </c>
      <c r="R485" s="5">
        <f t="shared" si="513"/>
        <v>2.1440186263351892E-2</v>
      </c>
      <c r="S485" s="5">
        <f t="shared" si="514"/>
        <v>1.9943992333054945E-2</v>
      </c>
      <c r="T485" s="5">
        <f t="shared" si="515"/>
        <v>7.4525832742072584E-2</v>
      </c>
      <c r="U485" s="5">
        <f t="shared" si="516"/>
        <v>2.9243902285965875E-2</v>
      </c>
      <c r="V485" s="5">
        <f t="shared" si="517"/>
        <v>1.6177507726921597E-3</v>
      </c>
      <c r="W485" s="5">
        <f t="shared" si="518"/>
        <v>6.3307781699671759E-2</v>
      </c>
      <c r="X485" s="5">
        <f t="shared" si="519"/>
        <v>3.3883818976186489E-2</v>
      </c>
      <c r="Y485" s="5">
        <f t="shared" si="520"/>
        <v>9.0677098263966509E-3</v>
      </c>
      <c r="Z485" s="5">
        <f t="shared" si="521"/>
        <v>3.8250979087609944E-3</v>
      </c>
      <c r="AA485" s="5">
        <f t="shared" si="522"/>
        <v>5.2173422424629141E-3</v>
      </c>
      <c r="AB485" s="5">
        <f t="shared" si="523"/>
        <v>3.5581651403800442E-3</v>
      </c>
      <c r="AC485" s="5">
        <f t="shared" si="524"/>
        <v>7.3813136524941342E-5</v>
      </c>
      <c r="AD485" s="5">
        <f t="shared" si="525"/>
        <v>2.1587575770400762E-2</v>
      </c>
      <c r="AE485" s="5">
        <f t="shared" si="526"/>
        <v>1.1554180069189846E-2</v>
      </c>
      <c r="AF485" s="5">
        <f t="shared" si="527"/>
        <v>3.0920349392428675E-3</v>
      </c>
      <c r="AG485" s="5">
        <f t="shared" si="528"/>
        <v>5.5164335956029006E-4</v>
      </c>
      <c r="AH485" s="5">
        <f t="shared" si="529"/>
        <v>5.1182067048843936E-4</v>
      </c>
      <c r="AI485" s="5">
        <f t="shared" si="530"/>
        <v>6.9811117738682676E-4</v>
      </c>
      <c r="AJ485" s="5">
        <f t="shared" si="531"/>
        <v>4.7610349102091378E-4</v>
      </c>
      <c r="AK485" s="5">
        <f t="shared" si="532"/>
        <v>2.1646459905406523E-4</v>
      </c>
      <c r="AL485" s="5">
        <f t="shared" si="533"/>
        <v>2.1554387103354502E-6</v>
      </c>
      <c r="AM485" s="5">
        <f t="shared" si="534"/>
        <v>5.8889876110785975E-3</v>
      </c>
      <c r="AN485" s="5">
        <f t="shared" si="535"/>
        <v>3.1519251632193381E-3</v>
      </c>
      <c r="AO485" s="5">
        <f t="shared" si="536"/>
        <v>8.434923700506539E-4</v>
      </c>
      <c r="AP485" s="5">
        <f t="shared" si="537"/>
        <v>1.5048567494264854E-4</v>
      </c>
      <c r="AQ485" s="5">
        <f t="shared" si="538"/>
        <v>2.013587126009022E-5</v>
      </c>
      <c r="AR485" s="5">
        <f t="shared" si="539"/>
        <v>5.478770060013207E-5</v>
      </c>
      <c r="AS485" s="5">
        <f t="shared" si="540"/>
        <v>7.4729115836166812E-5</v>
      </c>
      <c r="AT485" s="5">
        <f t="shared" si="541"/>
        <v>5.0964365108268273E-5</v>
      </c>
      <c r="AU485" s="5">
        <f t="shared" si="542"/>
        <v>2.3171392496094263E-5</v>
      </c>
      <c r="AV485" s="5">
        <f t="shared" si="543"/>
        <v>7.9013065658834181E-6</v>
      </c>
      <c r="AW485" s="5">
        <f t="shared" si="544"/>
        <v>4.3709436166355158E-8</v>
      </c>
      <c r="AX485" s="5">
        <f t="shared" si="545"/>
        <v>1.3387397552294892E-3</v>
      </c>
      <c r="AY485" s="5">
        <f t="shared" si="546"/>
        <v>7.1652511436292221E-4</v>
      </c>
      <c r="AZ485" s="5">
        <f t="shared" si="547"/>
        <v>1.9175057643103658E-4</v>
      </c>
      <c r="BA485" s="5">
        <f t="shared" si="548"/>
        <v>3.4209811421451972E-5</v>
      </c>
      <c r="BB485" s="5">
        <f t="shared" si="549"/>
        <v>4.5774746259193496E-6</v>
      </c>
      <c r="BC485" s="5">
        <f t="shared" si="550"/>
        <v>4.8999449176259E-7</v>
      </c>
      <c r="BD485" s="5">
        <f t="shared" si="551"/>
        <v>4.8872784130053847E-6</v>
      </c>
      <c r="BE485" s="5">
        <f t="shared" si="552"/>
        <v>6.6661310960036259E-6</v>
      </c>
      <c r="BF485" s="5">
        <f t="shared" si="553"/>
        <v>4.546221847199843E-6</v>
      </c>
      <c r="BG485" s="5">
        <f t="shared" si="554"/>
        <v>2.0669793604216974E-6</v>
      </c>
      <c r="BH485" s="5">
        <f t="shared" si="555"/>
        <v>7.0482762720446514E-7</v>
      </c>
      <c r="BI485" s="5">
        <f t="shared" si="556"/>
        <v>1.9227361185428573E-7</v>
      </c>
      <c r="BJ485" s="8">
        <f t="shared" si="557"/>
        <v>0.57332567540823898</v>
      </c>
      <c r="BK485" s="8">
        <f t="shared" si="558"/>
        <v>0.2813199257876981</v>
      </c>
      <c r="BL485" s="8">
        <f t="shared" si="559"/>
        <v>0.14170945783050931</v>
      </c>
      <c r="BM485" s="8">
        <f t="shared" si="560"/>
        <v>0.295527277298336</v>
      </c>
      <c r="BN485" s="8">
        <f t="shared" si="561"/>
        <v>0.70393639823194465</v>
      </c>
    </row>
    <row r="486" spans="1:66" x14ac:dyDescent="0.25">
      <c r="A486" t="s">
        <v>86</v>
      </c>
      <c r="B486" t="s">
        <v>95</v>
      </c>
      <c r="C486" t="s">
        <v>330</v>
      </c>
      <c r="D486" t="s">
        <v>503</v>
      </c>
      <c r="E486">
        <f>VLOOKUP(A486,home!$A$2:$E$405,3,FALSE)</f>
        <v>1.2903</v>
      </c>
      <c r="F486">
        <f>VLOOKUP(B486,home!$B$2:$E$405,3,FALSE)</f>
        <v>0.1938</v>
      </c>
      <c r="G486">
        <f>VLOOKUP(C486,away!$B$2:$E$405,4,FALSE)</f>
        <v>1.24</v>
      </c>
      <c r="H486">
        <f>VLOOKUP(A486,away!$A$2:$E$405,3,FALSE)</f>
        <v>1.121</v>
      </c>
      <c r="I486">
        <f>VLOOKUP(C486,away!$B$2:$E$405,3,FALSE)</f>
        <v>0.1784</v>
      </c>
      <c r="J486">
        <f>VLOOKUP(B486,home!$B$2:$E$405,4,FALSE)</f>
        <v>1.3381000000000001</v>
      </c>
      <c r="K486" s="3">
        <f t="shared" si="506"/>
        <v>0.31007457359999996</v>
      </c>
      <c r="L486" s="3">
        <f t="shared" si="507"/>
        <v>0.26760180184000004</v>
      </c>
      <c r="M486" s="5">
        <f t="shared" si="508"/>
        <v>0.56120087284280085</v>
      </c>
      <c r="N486" s="5">
        <f t="shared" si="509"/>
        <v>0.17401412135067931</v>
      </c>
      <c r="O486" s="5">
        <f t="shared" si="510"/>
        <v>0.15017836476691424</v>
      </c>
      <c r="P486" s="5">
        <f t="shared" si="511"/>
        <v>4.6566492419046195E-2</v>
      </c>
      <c r="Q486" s="5">
        <f t="shared" si="512"/>
        <v>2.697867723909526E-2</v>
      </c>
      <c r="R486" s="5">
        <f t="shared" si="513"/>
        <v>2.0094000504505515E-2</v>
      </c>
      <c r="S486" s="5">
        <f t="shared" si="514"/>
        <v>9.6598130952145369E-4</v>
      </c>
      <c r="T486" s="5">
        <f t="shared" si="515"/>
        <v>7.2195426404416882E-3</v>
      </c>
      <c r="U486" s="5">
        <f t="shared" si="516"/>
        <v>6.2306386383527319E-3</v>
      </c>
      <c r="V486" s="5">
        <f t="shared" si="517"/>
        <v>8.9059735814399291E-6</v>
      </c>
      <c r="W486" s="5">
        <f t="shared" si="518"/>
        <v>2.7884672804014974E-3</v>
      </c>
      <c r="X486" s="5">
        <f t="shared" si="519"/>
        <v>7.4619886860732517E-4</v>
      </c>
      <c r="Y486" s="5">
        <f t="shared" si="520"/>
        <v>9.9842080885144838E-5</v>
      </c>
      <c r="Z486" s="5">
        <f t="shared" si="521"/>
        <v>1.7923969137265154E-3</v>
      </c>
      <c r="AA486" s="5">
        <f t="shared" si="522"/>
        <v>5.5577670874570526E-4</v>
      </c>
      <c r="AB486" s="5">
        <f t="shared" si="523"/>
        <v>8.6166112990567953E-5</v>
      </c>
      <c r="AC486" s="5">
        <f t="shared" si="524"/>
        <v>4.6186665431794954E-8</v>
      </c>
      <c r="AD486" s="5">
        <f t="shared" si="525"/>
        <v>2.1615820074201135E-4</v>
      </c>
      <c r="AE486" s="5">
        <f t="shared" si="526"/>
        <v>5.7844324001054661E-5</v>
      </c>
      <c r="AF486" s="5">
        <f t="shared" si="527"/>
        <v>7.7396226644494946E-6</v>
      </c>
      <c r="AG486" s="5">
        <f t="shared" si="528"/>
        <v>6.9037899018946233E-7</v>
      </c>
      <c r="AH486" s="5">
        <f t="shared" si="529"/>
        <v>1.1991216093141765E-4</v>
      </c>
      <c r="AI486" s="5">
        <f t="shared" si="530"/>
        <v>3.7181712170263905E-5</v>
      </c>
      <c r="AJ486" s="5">
        <f t="shared" si="531"/>
        <v>5.7645517734562536E-6</v>
      </c>
      <c r="AK486" s="5">
        <f t="shared" si="532"/>
        <v>5.9581364438319074E-7</v>
      </c>
      <c r="AL486" s="5">
        <f t="shared" si="533"/>
        <v>1.5329634074130576E-10</v>
      </c>
      <c r="AM486" s="5">
        <f t="shared" si="534"/>
        <v>1.3405032385044478E-5</v>
      </c>
      <c r="AN486" s="5">
        <f t="shared" si="535"/>
        <v>3.5872108199614549E-6</v>
      </c>
      <c r="AO486" s="5">
        <f t="shared" si="536"/>
        <v>4.7997203950081465E-7</v>
      </c>
      <c r="AP486" s="5">
        <f t="shared" si="537"/>
        <v>4.2813794201079232E-8</v>
      </c>
      <c r="AQ486" s="5">
        <f t="shared" si="538"/>
        <v>2.8642621179539366E-9</v>
      </c>
      <c r="AR486" s="5">
        <f t="shared" si="539"/>
        <v>6.4177420655550886E-6</v>
      </c>
      <c r="AS486" s="5">
        <f t="shared" si="540"/>
        <v>1.9899786344517775E-6</v>
      </c>
      <c r="AT486" s="5">
        <f t="shared" si="541"/>
        <v>3.0852088827537248E-7</v>
      </c>
      <c r="AU486" s="5">
        <f t="shared" si="542"/>
        <v>3.1888160959559797E-8</v>
      </c>
      <c r="AV486" s="5">
        <f t="shared" si="543"/>
        <v>2.4719269781059164E-9</v>
      </c>
      <c r="AW486" s="5">
        <f t="shared" si="544"/>
        <v>3.5333322376853907E-13</v>
      </c>
      <c r="AX486" s="5">
        <f t="shared" si="545"/>
        <v>6.9275995014780973E-7</v>
      </c>
      <c r="AY486" s="5">
        <f t="shared" si="546"/>
        <v>1.8538381090214243E-7</v>
      </c>
      <c r="AZ486" s="5">
        <f t="shared" si="547"/>
        <v>2.480452091468958E-8</v>
      </c>
      <c r="BA486" s="5">
        <f t="shared" si="548"/>
        <v>2.2125781635162996E-9</v>
      </c>
      <c r="BB486" s="5">
        <f t="shared" si="549"/>
        <v>1.4802247581719999E-10</v>
      </c>
      <c r="BC486" s="5">
        <f t="shared" si="550"/>
        <v>7.9222162483001164E-12</v>
      </c>
      <c r="BD486" s="5">
        <f t="shared" si="551"/>
        <v>2.8623322341448401E-7</v>
      </c>
      <c r="BE486" s="5">
        <f t="shared" si="552"/>
        <v>8.8753644700399653E-8</v>
      </c>
      <c r="BF486" s="5">
        <f t="shared" si="553"/>
        <v>1.3760124267961158E-8</v>
      </c>
      <c r="BG486" s="5">
        <f t="shared" si="554"/>
        <v>1.4222215550236899E-9</v>
      </c>
      <c r="BH486" s="5">
        <f t="shared" si="555"/>
        <v>1.1024868555967484E-10</v>
      </c>
      <c r="BI486" s="5">
        <f t="shared" si="556"/>
        <v>6.8370628329753321E-12</v>
      </c>
      <c r="BJ486" s="8">
        <f t="shared" si="557"/>
        <v>0.21214770519661361</v>
      </c>
      <c r="BK486" s="8">
        <f t="shared" si="558"/>
        <v>0.60874248426872246</v>
      </c>
      <c r="BL486" s="8">
        <f t="shared" si="559"/>
        <v>0.17731754185800422</v>
      </c>
      <c r="BM486" s="8">
        <f t="shared" si="560"/>
        <v>2.0967413730567958E-2</v>
      </c>
      <c r="BN486" s="8">
        <f t="shared" si="561"/>
        <v>0.9790325291230414</v>
      </c>
    </row>
    <row r="487" spans="1:66" x14ac:dyDescent="0.25">
      <c r="A487" t="s">
        <v>86</v>
      </c>
      <c r="B487" t="s">
        <v>122</v>
      </c>
      <c r="C487" t="s">
        <v>116</v>
      </c>
      <c r="D487" t="s">
        <v>503</v>
      </c>
      <c r="E487">
        <f>VLOOKUP(A487,home!$A$2:$E$405,3,FALSE)</f>
        <v>1.2903</v>
      </c>
      <c r="F487">
        <f>VLOOKUP(B487,home!$B$2:$E$405,3,FALSE)</f>
        <v>0.58130000000000004</v>
      </c>
      <c r="G487">
        <f>VLOOKUP(C487,away!$B$2:$E$405,4,FALSE)</f>
        <v>0.77500000000000002</v>
      </c>
      <c r="H487">
        <f>VLOOKUP(A487,away!$A$2:$E$405,3,FALSE)</f>
        <v>1.121</v>
      </c>
      <c r="I487">
        <f>VLOOKUP(C487,away!$B$2:$E$405,3,FALSE)</f>
        <v>0.66900000000000004</v>
      </c>
      <c r="J487">
        <f>VLOOKUP(B487,home!$B$2:$E$405,4,FALSE)</f>
        <v>1.5610999999999999</v>
      </c>
      <c r="K487" s="3">
        <f t="shared" si="506"/>
        <v>0.58128982725000011</v>
      </c>
      <c r="L487" s="3">
        <f t="shared" si="507"/>
        <v>1.1707453839000002</v>
      </c>
      <c r="M487" s="5">
        <f t="shared" si="508"/>
        <v>0.17342063643229891</v>
      </c>
      <c r="N487" s="5">
        <f t="shared" si="509"/>
        <v>0.10080765179331611</v>
      </c>
      <c r="O487" s="5">
        <f t="shared" si="510"/>
        <v>0.2030314095761141</v>
      </c>
      <c r="P487" s="5">
        <f t="shared" si="511"/>
        <v>0.11802009299882339</v>
      </c>
      <c r="Q487" s="5">
        <f t="shared" si="512"/>
        <v>2.9299231248207436E-2</v>
      </c>
      <c r="R487" s="5">
        <f t="shared" si="513"/>
        <v>0.11884904277397297</v>
      </c>
      <c r="S487" s="5">
        <f t="shared" si="514"/>
        <v>2.0079418802168507E-2</v>
      </c>
      <c r="T487" s="5">
        <f t="shared" si="515"/>
        <v>3.430193973565749E-2</v>
      </c>
      <c r="U487" s="5">
        <f t="shared" si="516"/>
        <v>6.9085739542910626E-2</v>
      </c>
      <c r="V487" s="5">
        <f t="shared" si="517"/>
        <v>1.5183217222243957E-3</v>
      </c>
      <c r="W487" s="5">
        <f t="shared" si="518"/>
        <v>5.6771150236094347E-3</v>
      </c>
      <c r="X487" s="5">
        <f t="shared" si="519"/>
        <v>6.6464562077600845E-3</v>
      </c>
      <c r="Y487" s="5">
        <f t="shared" si="520"/>
        <v>3.8906539622643112E-3</v>
      </c>
      <c r="Z487" s="5">
        <f t="shared" si="521"/>
        <v>4.638065606952084E-2</v>
      </c>
      <c r="AA487" s="5">
        <f t="shared" si="522"/>
        <v>2.6960603554393441E-2</v>
      </c>
      <c r="AB487" s="5">
        <f t="shared" si="523"/>
        <v>7.8359622913445493E-3</v>
      </c>
      <c r="AC487" s="5">
        <f t="shared" si="524"/>
        <v>6.4580142589104161E-5</v>
      </c>
      <c r="AD487" s="5">
        <f t="shared" si="525"/>
        <v>8.2501230283807707E-4</v>
      </c>
      <c r="AE487" s="5">
        <f t="shared" si="526"/>
        <v>9.6587934520838759E-4</v>
      </c>
      <c r="AF487" s="5">
        <f t="shared" si="527"/>
        <v>5.6539939240353746E-4</v>
      </c>
      <c r="AG487" s="5">
        <f t="shared" si="528"/>
        <v>2.2064624290543542E-4</v>
      </c>
      <c r="AH487" s="5">
        <f t="shared" si="529"/>
        <v>1.3574984748911261E-2</v>
      </c>
      <c r="AI487" s="5">
        <f t="shared" si="530"/>
        <v>7.8910005396160138E-3</v>
      </c>
      <c r="AJ487" s="5">
        <f t="shared" si="531"/>
        <v>2.2934791702515244E-3</v>
      </c>
      <c r="AK487" s="5">
        <f t="shared" si="532"/>
        <v>4.4439203689232741E-4</v>
      </c>
      <c r="AL487" s="5">
        <f t="shared" si="533"/>
        <v>1.7579809625987131E-6</v>
      </c>
      <c r="AM487" s="5">
        <f t="shared" si="534"/>
        <v>9.5914251799174166E-5</v>
      </c>
      <c r="AN487" s="5">
        <f t="shared" si="535"/>
        <v>1.1229116754410542E-4</v>
      </c>
      <c r="AO487" s="5">
        <f t="shared" si="536"/>
        <v>6.5732183027501494E-5</v>
      </c>
      <c r="AP487" s="5">
        <f t="shared" si="537"/>
        <v>2.5651883284372434E-5</v>
      </c>
      <c r="AQ487" s="5">
        <f t="shared" si="538"/>
        <v>7.5079559858801501E-6</v>
      </c>
      <c r="AR487" s="5">
        <f t="shared" si="539"/>
        <v>3.1785701462601541E-3</v>
      </c>
      <c r="AS487" s="5">
        <f t="shared" si="540"/>
        <v>1.8476704912215726E-3</v>
      </c>
      <c r="AT487" s="5">
        <f t="shared" si="541"/>
        <v>5.3701603032855528E-4</v>
      </c>
      <c r="AU487" s="5">
        <f t="shared" si="542"/>
        <v>1.0405398516672224E-4</v>
      </c>
      <c r="AV487" s="5">
        <f t="shared" si="543"/>
        <v>1.5121380765559509E-5</v>
      </c>
      <c r="AW487" s="5">
        <f t="shared" si="544"/>
        <v>3.3232793103582171E-8</v>
      </c>
      <c r="AX487" s="5">
        <f t="shared" si="545"/>
        <v>9.2923298098591531E-6</v>
      </c>
      <c r="AY487" s="5">
        <f t="shared" si="546"/>
        <v>1.0878952230568967E-5</v>
      </c>
      <c r="AZ487" s="5">
        <f t="shared" si="547"/>
        <v>6.3682415528036168E-6</v>
      </c>
      <c r="BA487" s="5">
        <f t="shared" si="548"/>
        <v>2.4851964671683342E-6</v>
      </c>
      <c r="BB487" s="5">
        <f t="shared" si="549"/>
        <v>7.2738307300547884E-7</v>
      </c>
      <c r="BC487" s="5">
        <f t="shared" si="550"/>
        <v>1.7031607500963233E-7</v>
      </c>
      <c r="BD487" s="5">
        <f t="shared" si="551"/>
        <v>6.2021605435607003E-4</v>
      </c>
      <c r="BE487" s="5">
        <f t="shared" si="552"/>
        <v>3.6052528309431665E-4</v>
      </c>
      <c r="BF487" s="5">
        <f t="shared" si="553"/>
        <v>1.0478483976457632E-4</v>
      </c>
      <c r="BG487" s="5">
        <f t="shared" si="554"/>
        <v>2.0303453801723171E-5</v>
      </c>
      <c r="BH487" s="5">
        <f t="shared" si="555"/>
        <v>2.950547788245505E-6</v>
      </c>
      <c r="BI487" s="5">
        <f t="shared" si="556"/>
        <v>3.4302468282442003E-7</v>
      </c>
      <c r="BJ487" s="8">
        <f t="shared" si="557"/>
        <v>0.18353700511501977</v>
      </c>
      <c r="BK487" s="8">
        <f t="shared" si="558"/>
        <v>0.31311568703129744</v>
      </c>
      <c r="BL487" s="8">
        <f t="shared" si="559"/>
        <v>0.45675816947163717</v>
      </c>
      <c r="BM487" s="8">
        <f t="shared" si="560"/>
        <v>0.25635260714530489</v>
      </c>
      <c r="BN487" s="8">
        <f t="shared" si="561"/>
        <v>0.74342806482273294</v>
      </c>
    </row>
    <row r="488" spans="1:66" x14ac:dyDescent="0.25">
      <c r="A488" t="s">
        <v>86</v>
      </c>
      <c r="B488" t="s">
        <v>313</v>
      </c>
      <c r="C488" t="s">
        <v>98</v>
      </c>
      <c r="D488" t="s">
        <v>503</v>
      </c>
      <c r="E488">
        <f>VLOOKUP(A488,home!$A$2:$E$405,3,FALSE)</f>
        <v>1.2903</v>
      </c>
      <c r="F488">
        <f>VLOOKUP(B488,home!$B$2:$E$405,3,FALSE)</f>
        <v>1.7438</v>
      </c>
      <c r="G488">
        <f>VLOOKUP(C488,away!$B$2:$E$405,4,FALSE)</f>
        <v>0.96879999999999999</v>
      </c>
      <c r="H488">
        <f>VLOOKUP(A488,away!$A$2:$E$405,3,FALSE)</f>
        <v>1.121</v>
      </c>
      <c r="I488">
        <f>VLOOKUP(C488,away!$B$2:$E$405,3,FALSE)</f>
        <v>0.223</v>
      </c>
      <c r="J488">
        <f>VLOOKUP(B488,home!$B$2:$E$405,4,FALSE)</f>
        <v>0.223</v>
      </c>
      <c r="K488" s="3">
        <f t="shared" si="506"/>
        <v>2.1798243556319998</v>
      </c>
      <c r="L488" s="3">
        <f t="shared" si="507"/>
        <v>5.5746209000000005E-2</v>
      </c>
      <c r="M488" s="5">
        <f t="shared" si="508"/>
        <v>0.10693110133992915</v>
      </c>
      <c r="N488" s="5">
        <f t="shared" si="509"/>
        <v>0.23309101907533111</v>
      </c>
      <c r="O488" s="5">
        <f t="shared" si="510"/>
        <v>5.9610035238958714E-3</v>
      </c>
      <c r="P488" s="5">
        <f t="shared" si="511"/>
        <v>1.2993940665396395E-2</v>
      </c>
      <c r="Q488" s="5">
        <f t="shared" si="512"/>
        <v>0.254048740229745</v>
      </c>
      <c r="R488" s="5">
        <f t="shared" si="513"/>
        <v>1.6615167414641785E-4</v>
      </c>
      <c r="S488" s="5">
        <f t="shared" si="514"/>
        <v>3.9474599040904737E-4</v>
      </c>
      <c r="T488" s="5">
        <f t="shared" si="515"/>
        <v>1.4162254169034074E-2</v>
      </c>
      <c r="U488" s="5">
        <f t="shared" si="516"/>
        <v>3.6218146603339324E-4</v>
      </c>
      <c r="V488" s="5">
        <f t="shared" si="517"/>
        <v>5.3298140505679078E-6</v>
      </c>
      <c r="W488" s="5">
        <f t="shared" si="518"/>
        <v>0.18459387715680839</v>
      </c>
      <c r="X488" s="5">
        <f t="shared" si="519"/>
        <v>1.0290408856103767E-2</v>
      </c>
      <c r="Y488" s="5">
        <f t="shared" si="520"/>
        <v>2.868256413939057E-4</v>
      </c>
      <c r="Z488" s="5">
        <f t="shared" si="521"/>
        <v>3.0874419842220358E-6</v>
      </c>
      <c r="AA488" s="5">
        <f t="shared" si="522"/>
        <v>6.7300812338079815E-6</v>
      </c>
      <c r="AB488" s="5">
        <f t="shared" si="523"/>
        <v>7.3351974944182514E-6</v>
      </c>
      <c r="AC488" s="5">
        <f t="shared" si="524"/>
        <v>4.0478919757005493E-8</v>
      </c>
      <c r="AD488" s="5">
        <f t="shared" si="525"/>
        <v>0.10059555733173813</v>
      </c>
      <c r="AE488" s="5">
        <f t="shared" si="526"/>
        <v>5.6078209634865565E-3</v>
      </c>
      <c r="AF488" s="5">
        <f t="shared" si="527"/>
        <v>1.5630737973255145E-4</v>
      </c>
      <c r="AG488" s="5">
        <f t="shared" si="528"/>
        <v>2.9045146196043932E-6</v>
      </c>
      <c r="AH488" s="5">
        <f t="shared" si="529"/>
        <v>4.3028296531954077E-8</v>
      </c>
      <c r="AI488" s="5">
        <f t="shared" si="530"/>
        <v>9.3794128761709387E-8</v>
      </c>
      <c r="AJ488" s="5">
        <f t="shared" si="531"/>
        <v>1.0222736314502903E-7</v>
      </c>
      <c r="AK488" s="5">
        <f t="shared" si="532"/>
        <v>7.4279231998523775E-8</v>
      </c>
      <c r="AL488" s="5">
        <f t="shared" si="533"/>
        <v>1.967549851936162E-10</v>
      </c>
      <c r="AM488" s="5">
        <f t="shared" si="534"/>
        <v>4.3856129188019545E-2</v>
      </c>
      <c r="AN488" s="5">
        <f t="shared" si="535"/>
        <v>2.4448129436463379E-3</v>
      </c>
      <c r="AO488" s="5">
        <f t="shared" si="536"/>
        <v>6.8144526661206986E-5</v>
      </c>
      <c r="AP488" s="5">
        <f t="shared" si="537"/>
        <v>1.2662663418205725E-6</v>
      </c>
      <c r="AQ488" s="5">
        <f t="shared" si="538"/>
        <v>1.7647387035198765E-8</v>
      </c>
      <c r="AR488" s="5">
        <f t="shared" si="539"/>
        <v>4.7973288227685751E-10</v>
      </c>
      <c r="AS488" s="5">
        <f t="shared" si="540"/>
        <v>1.0457334209846328E-9</v>
      </c>
      <c r="AT488" s="5">
        <f t="shared" si="541"/>
        <v>1.1397575902803375E-9</v>
      </c>
      <c r="AU488" s="5">
        <f t="shared" si="542"/>
        <v>8.28157118269839E-10</v>
      </c>
      <c r="AV488" s="5">
        <f t="shared" si="543"/>
        <v>4.5130926417365158E-10</v>
      </c>
      <c r="AW488" s="5">
        <f t="shared" si="544"/>
        <v>6.6414068165553532E-13</v>
      </c>
      <c r="AX488" s="5">
        <f t="shared" si="545"/>
        <v>1.5933109757964747E-2</v>
      </c>
      <c r="AY488" s="5">
        <f t="shared" si="546"/>
        <v>8.8821046658744225E-4</v>
      </c>
      <c r="AZ488" s="5">
        <f t="shared" si="547"/>
        <v>2.4757183153185533E-5</v>
      </c>
      <c r="BA488" s="5">
        <f t="shared" si="548"/>
        <v>4.6003970210292002E-7</v>
      </c>
      <c r="BB488" s="5">
        <f t="shared" si="549"/>
        <v>6.4113673454317792E-9</v>
      </c>
      <c r="BC488" s="5">
        <f t="shared" si="550"/>
        <v>7.1481884802843043E-11</v>
      </c>
      <c r="BD488" s="5">
        <f t="shared" si="551"/>
        <v>4.4572149199296815E-12</v>
      </c>
      <c r="BE488" s="5">
        <f t="shared" si="552"/>
        <v>9.7159456407490531E-12</v>
      </c>
      <c r="BF488" s="5">
        <f t="shared" si="553"/>
        <v>1.0589527472850675E-11</v>
      </c>
      <c r="BG488" s="5">
        <f t="shared" si="554"/>
        <v>7.6944366333180258E-12</v>
      </c>
      <c r="BH488" s="5">
        <f t="shared" si="555"/>
        <v>4.1931300940434316E-12</v>
      </c>
      <c r="BI488" s="5">
        <f t="shared" si="556"/>
        <v>1.828057421065872E-12</v>
      </c>
      <c r="BJ488" s="8">
        <f t="shared" si="557"/>
        <v>0.86605262982030573</v>
      </c>
      <c r="BK488" s="8">
        <f t="shared" si="558"/>
        <v>0.12121336895204735</v>
      </c>
      <c r="BL488" s="8">
        <f t="shared" si="559"/>
        <v>6.5037192549929337E-3</v>
      </c>
      <c r="BM488" s="8">
        <f t="shared" si="560"/>
        <v>0.37969263849496293</v>
      </c>
      <c r="BN488" s="8">
        <f t="shared" si="561"/>
        <v>0.61319195650844405</v>
      </c>
    </row>
    <row r="489" spans="1:66" x14ac:dyDescent="0.25">
      <c r="A489" t="s">
        <v>86</v>
      </c>
      <c r="B489" t="s">
        <v>100</v>
      </c>
      <c r="C489" t="s">
        <v>92</v>
      </c>
      <c r="D489" t="s">
        <v>503</v>
      </c>
      <c r="E489">
        <f>VLOOKUP(A489,home!$A$2:$E$405,3,FALSE)</f>
        <v>1.2903</v>
      </c>
      <c r="F489">
        <f>VLOOKUP(B489,home!$B$2:$E$405,3,FALSE)</f>
        <v>1.55</v>
      </c>
      <c r="G489">
        <f>VLOOKUP(C489,away!$B$2:$E$405,4,FALSE)</f>
        <v>0.77500000000000002</v>
      </c>
      <c r="H489">
        <f>VLOOKUP(A489,away!$A$2:$E$405,3,FALSE)</f>
        <v>1.121</v>
      </c>
      <c r="I489">
        <f>VLOOKUP(C489,away!$B$2:$E$405,3,FALSE)</f>
        <v>0.44600000000000001</v>
      </c>
      <c r="J489">
        <f>VLOOKUP(B489,home!$B$2:$E$405,4,FALSE)</f>
        <v>0.53520000000000001</v>
      </c>
      <c r="K489" s="3">
        <f t="shared" si="506"/>
        <v>1.5499728750000001</v>
      </c>
      <c r="L489" s="3">
        <f t="shared" si="507"/>
        <v>0.26758180320000002</v>
      </c>
      <c r="M489" s="5">
        <f t="shared" si="508"/>
        <v>0.16242244085438545</v>
      </c>
      <c r="N489" s="5">
        <f t="shared" si="509"/>
        <v>0.25175037761558927</v>
      </c>
      <c r="O489" s="5">
        <f t="shared" si="510"/>
        <v>4.3461289603961804E-2</v>
      </c>
      <c r="P489" s="5">
        <f t="shared" si="511"/>
        <v>6.7363819998660299E-2</v>
      </c>
      <c r="Q489" s="5">
        <f t="shared" si="512"/>
        <v>0.1951031282875853</v>
      </c>
      <c r="R489" s="5">
        <f t="shared" si="513"/>
        <v>5.8147251208127563E-3</v>
      </c>
      <c r="S489" s="5">
        <f t="shared" si="514"/>
        <v>6.9846940806661643E-3</v>
      </c>
      <c r="T489" s="5">
        <f t="shared" si="515"/>
        <v>5.2206046877153002E-2</v>
      </c>
      <c r="U489" s="5">
        <f t="shared" si="516"/>
        <v>9.0126662128408707E-3</v>
      </c>
      <c r="V489" s="5">
        <f t="shared" si="517"/>
        <v>3.2187374568896161E-4</v>
      </c>
      <c r="W489" s="5">
        <f t="shared" si="518"/>
        <v>0.1008015188911342</v>
      </c>
      <c r="X489" s="5">
        <f t="shared" si="519"/>
        <v>2.6972652190188549E-2</v>
      </c>
      <c r="Y489" s="5">
        <f t="shared" si="520"/>
        <v>3.6086954550685404E-3</v>
      </c>
      <c r="Z489" s="5">
        <f t="shared" si="521"/>
        <v>5.1863821097980511E-4</v>
      </c>
      <c r="AA489" s="5">
        <f t="shared" si="522"/>
        <v>8.0387515895722521E-4</v>
      </c>
      <c r="AB489" s="5">
        <f t="shared" si="523"/>
        <v>6.2299234563500624E-4</v>
      </c>
      <c r="AC489" s="5">
        <f t="shared" si="524"/>
        <v>8.3434610978127735E-6</v>
      </c>
      <c r="AD489" s="5">
        <f t="shared" si="525"/>
        <v>3.9059905010014537E-2</v>
      </c>
      <c r="AE489" s="5">
        <f t="shared" si="526"/>
        <v>1.0451719815400402E-2</v>
      </c>
      <c r="AF489" s="5">
        <f t="shared" si="527"/>
        <v>1.3983450173730052E-3</v>
      </c>
      <c r="AG489" s="5">
        <f t="shared" si="528"/>
        <v>1.2472389374813472E-4</v>
      </c>
      <c r="AH489" s="5">
        <f t="shared" si="529"/>
        <v>3.4694536925599573E-5</v>
      </c>
      <c r="AI489" s="5">
        <f t="shared" si="530"/>
        <v>5.3775591145365242E-5</v>
      </c>
      <c r="AJ489" s="5">
        <f t="shared" si="531"/>
        <v>4.1675353806203156E-5</v>
      </c>
      <c r="AK489" s="5">
        <f t="shared" si="532"/>
        <v>2.1531889318547644E-5</v>
      </c>
      <c r="AL489" s="5">
        <f t="shared" si="533"/>
        <v>1.3841619633404458E-7</v>
      </c>
      <c r="AM489" s="5">
        <f t="shared" si="534"/>
        <v>1.210835865311981E-2</v>
      </c>
      <c r="AN489" s="5">
        <f t="shared" si="535"/>
        <v>3.2399764421941215E-3</v>
      </c>
      <c r="AO489" s="5">
        <f t="shared" si="536"/>
        <v>4.3347936936391181E-4</v>
      </c>
      <c r="AP489" s="5">
        <f t="shared" si="537"/>
        <v>3.8663730434798128E-5</v>
      </c>
      <c r="AQ489" s="5">
        <f t="shared" si="538"/>
        <v>2.5864276770455008E-6</v>
      </c>
      <c r="AR489" s="5">
        <f t="shared" si="539"/>
        <v>1.8567253503481852E-6</v>
      </c>
      <c r="AS489" s="5">
        <f t="shared" si="540"/>
        <v>2.8778739293645594E-6</v>
      </c>
      <c r="AT489" s="5">
        <f t="shared" si="541"/>
        <v>2.2303132640923667E-6</v>
      </c>
      <c r="AU489" s="5">
        <f t="shared" si="542"/>
        <v>1.1523083540319604E-6</v>
      </c>
      <c r="AV489" s="5">
        <f t="shared" si="543"/>
        <v>4.4651167309635908E-7</v>
      </c>
      <c r="AW489" s="5">
        <f t="shared" si="544"/>
        <v>1.5946489231854959E-9</v>
      </c>
      <c r="AX489" s="5">
        <f t="shared" si="545"/>
        <v>3.1279379121845426E-3</v>
      </c>
      <c r="AY489" s="5">
        <f t="shared" si="546"/>
        <v>8.3697926683998312E-4</v>
      </c>
      <c r="AZ489" s="5">
        <f t="shared" si="547"/>
        <v>1.1198021073102833E-4</v>
      </c>
      <c r="BA489" s="5">
        <f t="shared" si="548"/>
        <v>9.9879555700415185E-6</v>
      </c>
      <c r="BB489" s="5">
        <f t="shared" si="549"/>
        <v>6.6814879042829836E-7</v>
      </c>
      <c r="BC489" s="5">
        <f t="shared" si="550"/>
        <v>3.5756891629740623E-8</v>
      </c>
      <c r="BD489" s="5">
        <f t="shared" si="551"/>
        <v>8.2804319548886466E-8</v>
      </c>
      <c r="BE489" s="5">
        <f t="shared" si="552"/>
        <v>1.2834444923360628E-7</v>
      </c>
      <c r="BF489" s="5">
        <f t="shared" si="553"/>
        <v>9.9465207484452137E-8</v>
      </c>
      <c r="BG489" s="5">
        <f t="shared" si="554"/>
        <v>5.1389457869049294E-8</v>
      </c>
      <c r="BH489" s="5">
        <f t="shared" si="555"/>
        <v>1.9913066439495431E-8</v>
      </c>
      <c r="BI489" s="5">
        <f t="shared" si="556"/>
        <v>6.1729425678581412E-9</v>
      </c>
      <c r="BJ489" s="8">
        <f t="shared" si="557"/>
        <v>0.7013877669270524</v>
      </c>
      <c r="BK489" s="8">
        <f t="shared" si="558"/>
        <v>0.23793828982353502</v>
      </c>
      <c r="BL489" s="8">
        <f t="shared" si="559"/>
        <v>5.9876177635417471E-2</v>
      </c>
      <c r="BM489" s="8">
        <f t="shared" si="560"/>
        <v>0.27296811344379857</v>
      </c>
      <c r="BN489" s="8">
        <f t="shared" si="561"/>
        <v>0.72591578148099489</v>
      </c>
    </row>
    <row r="490" spans="1:66" x14ac:dyDescent="0.25">
      <c r="A490" t="s">
        <v>86</v>
      </c>
      <c r="B490" t="s">
        <v>101</v>
      </c>
      <c r="C490" t="s">
        <v>78</v>
      </c>
      <c r="D490" t="s">
        <v>503</v>
      </c>
      <c r="E490">
        <f>VLOOKUP(A490,home!$A$2:$E$405,3,FALSE)</f>
        <v>1.2903</v>
      </c>
      <c r="F490">
        <f>VLOOKUP(B490,home!$B$2:$E$405,3,FALSE)</f>
        <v>1.395</v>
      </c>
      <c r="G490">
        <f>VLOOKUP(C490,away!$B$2:$E$405,4,FALSE)</f>
        <v>0.77500000000000002</v>
      </c>
      <c r="H490">
        <f>VLOOKUP(A490,away!$A$2:$E$405,3,FALSE)</f>
        <v>1.121</v>
      </c>
      <c r="I490">
        <f>VLOOKUP(C490,away!$B$2:$E$405,3,FALSE)</f>
        <v>2.3193999999999999</v>
      </c>
      <c r="J490">
        <f>VLOOKUP(B490,home!$B$2:$E$405,4,FALSE)</f>
        <v>0.8921</v>
      </c>
      <c r="K490" s="3">
        <f t="shared" si="506"/>
        <v>1.3949755875000001</v>
      </c>
      <c r="L490" s="3">
        <f t="shared" si="507"/>
        <v>2.31950228554</v>
      </c>
      <c r="M490" s="5">
        <f t="shared" si="508"/>
        <v>2.436816106787873E-2</v>
      </c>
      <c r="N490" s="5">
        <f t="shared" si="509"/>
        <v>3.3992989801958758E-2</v>
      </c>
      <c r="O490" s="5">
        <f t="shared" si="510"/>
        <v>5.6522005291351554E-2</v>
      </c>
      <c r="P490" s="5">
        <f t="shared" si="511"/>
        <v>7.8846817537981256E-2</v>
      </c>
      <c r="Q490" s="5">
        <f t="shared" si="512"/>
        <v>2.3709695459934468E-2</v>
      </c>
      <c r="R490" s="5">
        <f t="shared" si="513"/>
        <v>6.5551460228296971E-2</v>
      </c>
      <c r="S490" s="5">
        <f t="shared" si="514"/>
        <v>6.3780157831262341E-2</v>
      </c>
      <c r="T490" s="5">
        <f t="shared" si="515"/>
        <v>5.4994692808775364E-2</v>
      </c>
      <c r="U490" s="5">
        <f t="shared" si="516"/>
        <v>9.1442686743451448E-2</v>
      </c>
      <c r="V490" s="5">
        <f t="shared" si="517"/>
        <v>2.2930023106139008E-2</v>
      </c>
      <c r="W490" s="5">
        <f t="shared" si="518"/>
        <v>1.1024815451222721E-2</v>
      </c>
      <c r="X490" s="5">
        <f t="shared" si="519"/>
        <v>2.5572084636767807E-2</v>
      </c>
      <c r="Y490" s="5">
        <f t="shared" si="520"/>
        <v>2.965725438050263E-2</v>
      </c>
      <c r="Z490" s="5">
        <f t="shared" si="521"/>
        <v>5.068225394000641E-2</v>
      </c>
      <c r="AA490" s="5">
        <f t="shared" si="522"/>
        <v>7.0700506965784643E-2</v>
      </c>
      <c r="AB490" s="5">
        <f t="shared" si="523"/>
        <v>4.9312740620571643E-2</v>
      </c>
      <c r="AC490" s="5">
        <f t="shared" si="524"/>
        <v>4.6370942368078073E-3</v>
      </c>
      <c r="AD490" s="5">
        <f t="shared" si="525"/>
        <v>3.8448371027871241E-3</v>
      </c>
      <c r="AE490" s="5">
        <f t="shared" si="526"/>
        <v>8.9181084474437271E-3</v>
      </c>
      <c r="AF490" s="5">
        <f t="shared" si="527"/>
        <v>1.0342786463269655E-2</v>
      </c>
      <c r="AG490" s="5">
        <f t="shared" si="528"/>
        <v>7.9967056134687131E-3</v>
      </c>
      <c r="AH490" s="5">
        <f t="shared" si="529"/>
        <v>2.938940096254089E-2</v>
      </c>
      <c r="AI490" s="5">
        <f t="shared" si="530"/>
        <v>4.0997496873993546E-2</v>
      </c>
      <c r="AJ490" s="5">
        <f t="shared" si="531"/>
        <v>2.8595253643914288E-2</v>
      </c>
      <c r="AK490" s="5">
        <f t="shared" si="532"/>
        <v>1.3296560250543613E-2</v>
      </c>
      <c r="AL490" s="5">
        <f t="shared" si="533"/>
        <v>6.0016038498359565E-4</v>
      </c>
      <c r="AM490" s="5">
        <f t="shared" si="534"/>
        <v>1.0726907792604524E-3</v>
      </c>
      <c r="AN490" s="5">
        <f t="shared" si="535"/>
        <v>2.4881087141723031E-3</v>
      </c>
      <c r="AO490" s="5">
        <f t="shared" si="536"/>
        <v>2.8855869245973244E-3</v>
      </c>
      <c r="AP490" s="5">
        <f t="shared" si="537"/>
        <v>2.2310418222426113E-3</v>
      </c>
      <c r="AQ490" s="5">
        <f t="shared" si="538"/>
        <v>1.293726651456766E-3</v>
      </c>
      <c r="AR490" s="5">
        <f t="shared" si="539"/>
        <v>1.3633756540653007E-2</v>
      </c>
      <c r="AS490" s="5">
        <f t="shared" si="540"/>
        <v>1.9018757540129397E-2</v>
      </c>
      <c r="AT490" s="5">
        <f t="shared" si="541"/>
        <v>1.3265351236531034E-2</v>
      </c>
      <c r="AU490" s="5">
        <f t="shared" si="542"/>
        <v>6.1682803781912422E-3</v>
      </c>
      <c r="AV490" s="5">
        <f t="shared" si="543"/>
        <v>2.151150136108013E-3</v>
      </c>
      <c r="AW490" s="5">
        <f t="shared" si="544"/>
        <v>5.3941899655811597E-5</v>
      </c>
      <c r="AX490" s="5">
        <f t="shared" si="545"/>
        <v>2.4939624166744689E-4</v>
      </c>
      <c r="AY490" s="5">
        <f t="shared" si="546"/>
        <v>5.7847515255272919E-4</v>
      </c>
      <c r="AZ490" s="5">
        <f t="shared" si="547"/>
        <v>6.7088721923707793E-4</v>
      </c>
      <c r="BA490" s="5">
        <f t="shared" si="548"/>
        <v>5.1870814611999251E-4</v>
      </c>
      <c r="BB490" s="5">
        <f t="shared" si="549"/>
        <v>3.0078618261338474E-4</v>
      </c>
      <c r="BC490" s="5">
        <f t="shared" si="550"/>
        <v>1.3953484760611948E-4</v>
      </c>
      <c r="BD490" s="5">
        <f t="shared" si="551"/>
        <v>5.2705882427567605E-3</v>
      </c>
      <c r="BE490" s="5">
        <f t="shared" si="552"/>
        <v>7.3523419304102047E-3</v>
      </c>
      <c r="BF490" s="5">
        <f t="shared" si="553"/>
        <v>5.1281687519374305E-3</v>
      </c>
      <c r="BG490" s="5">
        <f t="shared" si="554"/>
        <v>2.384556739177686E-3</v>
      </c>
      <c r="BH490" s="5">
        <f t="shared" si="555"/>
        <v>8.3159960954036938E-4</v>
      </c>
      <c r="BI490" s="5">
        <f t="shared" si="556"/>
        <v>2.3201223077666929E-4</v>
      </c>
      <c r="BJ490" s="8">
        <f t="shared" si="557"/>
        <v>0.22248291284765717</v>
      </c>
      <c r="BK490" s="8">
        <f t="shared" si="558"/>
        <v>0.19574088931760544</v>
      </c>
      <c r="BL490" s="8">
        <f t="shared" si="559"/>
        <v>0.52124467491666049</v>
      </c>
      <c r="BM490" s="8">
        <f t="shared" si="560"/>
        <v>0.70663506838163059</v>
      </c>
      <c r="BN490" s="8">
        <f t="shared" si="561"/>
        <v>0.28299112938740179</v>
      </c>
    </row>
    <row r="491" spans="1:66" x14ac:dyDescent="0.25">
      <c r="A491" t="s">
        <v>86</v>
      </c>
      <c r="B491" t="s">
        <v>118</v>
      </c>
      <c r="C491" t="s">
        <v>287</v>
      </c>
      <c r="D491" t="s">
        <v>503</v>
      </c>
      <c r="E491">
        <f>VLOOKUP(A491,home!$A$2:$E$405,3,FALSE)</f>
        <v>1.2903</v>
      </c>
      <c r="F491">
        <f>VLOOKUP(B491,home!$B$2:$E$405,3,FALSE)</f>
        <v>0.77500000000000002</v>
      </c>
      <c r="G491">
        <f>VLOOKUP(C491,away!$B$2:$E$405,4,FALSE)</f>
        <v>1.085</v>
      </c>
      <c r="H491">
        <f>VLOOKUP(A491,away!$A$2:$E$405,3,FALSE)</f>
        <v>1.121</v>
      </c>
      <c r="I491">
        <f>VLOOKUP(C491,away!$B$2:$E$405,3,FALSE)</f>
        <v>0.53520000000000001</v>
      </c>
      <c r="J491">
        <f>VLOOKUP(B491,home!$B$2:$E$405,4,FALSE)</f>
        <v>0.71360000000000001</v>
      </c>
      <c r="K491" s="3">
        <f t="shared" si="506"/>
        <v>1.0849810124999999</v>
      </c>
      <c r="L491" s="3">
        <f t="shared" si="507"/>
        <v>0.42813088512000003</v>
      </c>
      <c r="M491" s="5">
        <f t="shared" si="508"/>
        <v>0.22022359725188104</v>
      </c>
      <c r="N491" s="5">
        <f t="shared" si="509"/>
        <v>0.23893842152273806</v>
      </c>
      <c r="O491" s="5">
        <f t="shared" si="510"/>
        <v>9.4284523615758245E-2</v>
      </c>
      <c r="P491" s="5">
        <f t="shared" si="511"/>
        <v>0.10229691789570552</v>
      </c>
      <c r="Q491" s="5">
        <f t="shared" si="512"/>
        <v>0.12962182525444604</v>
      </c>
      <c r="R491" s="5">
        <f t="shared" si="513"/>
        <v>2.0183058274366058E-2</v>
      </c>
      <c r="S491" s="5">
        <f t="shared" si="514"/>
        <v>1.1879584592144939E-2</v>
      </c>
      <c r="T491" s="5">
        <f t="shared" si="515"/>
        <v>5.5495106777055971E-2</v>
      </c>
      <c r="U491" s="5">
        <f t="shared" si="516"/>
        <v>2.1898235001868181E-2</v>
      </c>
      <c r="V491" s="5">
        <f t="shared" si="517"/>
        <v>6.1313688290875329E-4</v>
      </c>
      <c r="W491" s="5">
        <f t="shared" si="518"/>
        <v>4.6879073068888985E-2</v>
      </c>
      <c r="X491" s="5">
        <f t="shared" si="519"/>
        <v>2.00703790465886E-2</v>
      </c>
      <c r="Y491" s="5">
        <f t="shared" si="520"/>
        <v>4.2963745729549382E-3</v>
      </c>
      <c r="Z491" s="5">
        <f t="shared" si="521"/>
        <v>2.880330201144293E-3</v>
      </c>
      <c r="AA491" s="5">
        <f t="shared" si="522"/>
        <v>3.1251035779718632E-3</v>
      </c>
      <c r="AB491" s="5">
        <f t="shared" si="523"/>
        <v>1.6953390220976422E-3</v>
      </c>
      <c r="AC491" s="5">
        <f t="shared" si="524"/>
        <v>1.7800662074943073E-5</v>
      </c>
      <c r="AD491" s="5">
        <f t="shared" si="525"/>
        <v>1.2715726040836159E-2</v>
      </c>
      <c r="AE491" s="5">
        <f t="shared" si="526"/>
        <v>5.4439950448066194E-3</v>
      </c>
      <c r="AF491" s="5">
        <f t="shared" si="527"/>
        <v>1.1653712085609757E-3</v>
      </c>
      <c r="AG491" s="5">
        <f t="shared" si="528"/>
        <v>1.6631046900485822E-4</v>
      </c>
      <c r="AH491" s="5">
        <f t="shared" si="529"/>
        <v>3.0828957961344351E-4</v>
      </c>
      <c r="AI491" s="5">
        <f t="shared" si="530"/>
        <v>3.3448834023219325E-4</v>
      </c>
      <c r="AJ491" s="5">
        <f t="shared" si="531"/>
        <v>1.8145674902728473E-4</v>
      </c>
      <c r="AK491" s="5">
        <f t="shared" si="532"/>
        <v>6.5625709094860598E-5</v>
      </c>
      <c r="AL491" s="5">
        <f t="shared" si="533"/>
        <v>3.307461851487122E-7</v>
      </c>
      <c r="AM491" s="5">
        <f t="shared" si="534"/>
        <v>2.7592642628918073E-3</v>
      </c>
      <c r="AN491" s="5">
        <f t="shared" si="535"/>
        <v>1.181326251151854E-3</v>
      </c>
      <c r="AO491" s="5">
        <f t="shared" si="536"/>
        <v>2.5288112676056731E-4</v>
      </c>
      <c r="AP491" s="5">
        <f t="shared" si="537"/>
        <v>3.6088740210048194E-5</v>
      </c>
      <c r="AQ491" s="5">
        <f t="shared" si="538"/>
        <v>3.8626760722484177E-6</v>
      </c>
      <c r="AR491" s="5">
        <f t="shared" si="539"/>
        <v>2.6397658118635267E-5</v>
      </c>
      <c r="AS491" s="5">
        <f t="shared" si="540"/>
        <v>2.8640957833185732E-5</v>
      </c>
      <c r="AT491" s="5">
        <f t="shared" si="541"/>
        <v>1.5537447714409831E-5</v>
      </c>
      <c r="AU491" s="5">
        <f t="shared" si="542"/>
        <v>5.6192785842820628E-6</v>
      </c>
      <c r="AV491" s="5">
        <f t="shared" si="543"/>
        <v>1.5242026419734792E-6</v>
      </c>
      <c r="AW491" s="5">
        <f t="shared" si="544"/>
        <v>4.2676720600595298E-9</v>
      </c>
      <c r="AX491" s="5">
        <f t="shared" si="545"/>
        <v>4.9895822228456963E-4</v>
      </c>
      <c r="AY491" s="5">
        <f t="shared" si="546"/>
        <v>2.1361942534459452E-4</v>
      </c>
      <c r="AZ491" s="5">
        <f t="shared" si="547"/>
        <v>4.5728536825803502E-5</v>
      </c>
      <c r="BA491" s="5">
        <f t="shared" si="548"/>
        <v>6.5259329821579226E-6</v>
      </c>
      <c r="BB491" s="5">
        <f t="shared" si="549"/>
        <v>6.9848836597126822E-7</v>
      </c>
      <c r="BC491" s="5">
        <f t="shared" si="550"/>
        <v>5.9808888473860347E-8</v>
      </c>
      <c r="BD491" s="5">
        <f t="shared" si="551"/>
        <v>1.883608789237744E-6</v>
      </c>
      <c r="BE491" s="5">
        <f t="shared" si="552"/>
        <v>2.043679771301066E-6</v>
      </c>
      <c r="BF491" s="5">
        <f t="shared" si="553"/>
        <v>1.1086768737459996E-6</v>
      </c>
      <c r="BG491" s="5">
        <f t="shared" si="554"/>
        <v>4.0096445233742311E-7</v>
      </c>
      <c r="BH491" s="5">
        <f t="shared" si="555"/>
        <v>1.0875970436839129E-7</v>
      </c>
      <c r="BI491" s="5">
        <f t="shared" si="556"/>
        <v>2.3600442832963576E-8</v>
      </c>
      <c r="BJ491" s="8">
        <f t="shared" si="557"/>
        <v>0.51979159647765927</v>
      </c>
      <c r="BK491" s="8">
        <f t="shared" si="558"/>
        <v>0.33524498745624498</v>
      </c>
      <c r="BL491" s="8">
        <f t="shared" si="559"/>
        <v>0.14215940870495605</v>
      </c>
      <c r="BM491" s="8">
        <f t="shared" si="560"/>
        <v>0.19431436386743708</v>
      </c>
      <c r="BN491" s="8">
        <f t="shared" si="561"/>
        <v>0.80554834381489493</v>
      </c>
    </row>
    <row r="492" spans="1:66" x14ac:dyDescent="0.25">
      <c r="A492" t="s">
        <v>86</v>
      </c>
      <c r="B492" t="s">
        <v>126</v>
      </c>
      <c r="C492" t="s">
        <v>96</v>
      </c>
      <c r="D492" t="s">
        <v>503</v>
      </c>
      <c r="E492">
        <f>VLOOKUP(A492,home!$A$2:$E$405,3,FALSE)</f>
        <v>1.2903</v>
      </c>
      <c r="F492">
        <f>VLOOKUP(B492,home!$B$2:$E$405,3,FALSE)</f>
        <v>0.93</v>
      </c>
      <c r="G492">
        <f>VLOOKUP(C492,away!$B$2:$E$405,4,FALSE)</f>
        <v>0.62</v>
      </c>
      <c r="H492">
        <f>VLOOKUP(A492,away!$A$2:$E$405,3,FALSE)</f>
        <v>1.121</v>
      </c>
      <c r="I492">
        <f>VLOOKUP(C492,away!$B$2:$E$405,3,FALSE)</f>
        <v>1.7841</v>
      </c>
      <c r="J492">
        <f>VLOOKUP(B492,home!$B$2:$E$405,4,FALSE)</f>
        <v>1.0705</v>
      </c>
      <c r="K492" s="3">
        <f t="shared" si="506"/>
        <v>0.74398698000000008</v>
      </c>
      <c r="L492" s="3">
        <f t="shared" si="507"/>
        <v>2.1409744150500001</v>
      </c>
      <c r="M492" s="5">
        <f t="shared" si="508"/>
        <v>5.5856945849463858E-2</v>
      </c>
      <c r="N492" s="5">
        <f t="shared" si="509"/>
        <v>4.1556840454566153E-2</v>
      </c>
      <c r="O492" s="5">
        <f t="shared" si="510"/>
        <v>0.11958829196653541</v>
      </c>
      <c r="P492" s="5">
        <f t="shared" si="511"/>
        <v>8.8972132183540956E-2</v>
      </c>
      <c r="Q492" s="5">
        <f t="shared" si="512"/>
        <v>1.5458874114067248E-2</v>
      </c>
      <c r="R492" s="5">
        <f t="shared" si="513"/>
        <v>0.12801773671994091</v>
      </c>
      <c r="S492" s="5">
        <f t="shared" si="514"/>
        <v>3.542997287490194E-2</v>
      </c>
      <c r="T492" s="5">
        <f t="shared" si="515"/>
        <v>3.3097053963696714E-2</v>
      </c>
      <c r="U492" s="5">
        <f t="shared" si="516"/>
        <v>9.524352932870396E-2</v>
      </c>
      <c r="V492" s="5">
        <f t="shared" si="517"/>
        <v>6.2705426075399754E-3</v>
      </c>
      <c r="W492" s="5">
        <f t="shared" si="518"/>
        <v>3.8337336887750238E-3</v>
      </c>
      <c r="X492" s="5">
        <f t="shared" si="519"/>
        <v>8.2079257417825863E-3</v>
      </c>
      <c r="Y492" s="5">
        <f t="shared" si="520"/>
        <v>8.7864795068934073E-3</v>
      </c>
      <c r="Z492" s="5">
        <f t="shared" si="521"/>
        <v>9.1360899663333481E-2</v>
      </c>
      <c r="AA492" s="5">
        <f t="shared" si="522"/>
        <v>6.7971319830606503E-2</v>
      </c>
      <c r="AB492" s="5">
        <f t="shared" si="523"/>
        <v>2.5284888483693521E-2</v>
      </c>
      <c r="AC492" s="5">
        <f t="shared" si="524"/>
        <v>6.2425489039015297E-4</v>
      </c>
      <c r="AD492" s="5">
        <f t="shared" si="525"/>
        <v>7.1306198730899744E-4</v>
      </c>
      <c r="AE492" s="5">
        <f t="shared" si="526"/>
        <v>1.5266474711732715E-3</v>
      </c>
      <c r="AF492" s="5">
        <f t="shared" si="527"/>
        <v>1.6342565882913787E-3</v>
      </c>
      <c r="AG492" s="5">
        <f t="shared" si="528"/>
        <v>1.1663005143862479E-3</v>
      </c>
      <c r="AH492" s="5">
        <f t="shared" si="529"/>
        <v>4.89003371787868E-2</v>
      </c>
      <c r="AI492" s="5">
        <f t="shared" si="530"/>
        <v>3.6381214178627316E-2</v>
      </c>
      <c r="AJ492" s="5">
        <f t="shared" si="531"/>
        <v>1.3533574832745057E-2</v>
      </c>
      <c r="AK492" s="5">
        <f t="shared" si="532"/>
        <v>3.3562678228060013E-3</v>
      </c>
      <c r="AL492" s="5">
        <f t="shared" si="533"/>
        <v>3.9773953107783561E-5</v>
      </c>
      <c r="AM492" s="5">
        <f t="shared" si="534"/>
        <v>1.061017668981639E-4</v>
      </c>
      <c r="AN492" s="5">
        <f t="shared" si="535"/>
        <v>2.2716116832056794E-4</v>
      </c>
      <c r="AO492" s="5">
        <f t="shared" si="536"/>
        <v>2.4317312473360131E-4</v>
      </c>
      <c r="AP492" s="5">
        <f t="shared" si="537"/>
        <v>1.7354247949413428E-4</v>
      </c>
      <c r="AQ492" s="5">
        <f t="shared" si="538"/>
        <v>9.2887502130320214E-5</v>
      </c>
      <c r="AR492" s="5">
        <f t="shared" si="539"/>
        <v>2.093887415742015E-2</v>
      </c>
      <c r="AS492" s="5">
        <f t="shared" si="540"/>
        <v>1.5578249748979063E-2</v>
      </c>
      <c r="AT492" s="5">
        <f t="shared" si="541"/>
        <v>5.7950074922143453E-3</v>
      </c>
      <c r="AU492" s="5">
        <f t="shared" si="542"/>
        <v>1.437136707736642E-3</v>
      </c>
      <c r="AV492" s="5">
        <f t="shared" si="543"/>
        <v>2.6730274975903174E-4</v>
      </c>
      <c r="AW492" s="5">
        <f t="shared" si="544"/>
        <v>1.7598395327119218E-6</v>
      </c>
      <c r="AX492" s="5">
        <f t="shared" si="545"/>
        <v>1.3156388854538151E-5</v>
      </c>
      <c r="AY492" s="5">
        <f t="shared" si="546"/>
        <v>2.8167491932015159E-5</v>
      </c>
      <c r="AZ492" s="5">
        <f t="shared" si="547"/>
        <v>3.0152939781285881E-5</v>
      </c>
      <c r="BA492" s="5">
        <f t="shared" si="548"/>
        <v>2.1518890870092143E-5</v>
      </c>
      <c r="BB492" s="5">
        <f t="shared" si="549"/>
        <v>1.151784869828008E-5</v>
      </c>
      <c r="BC492" s="5">
        <f t="shared" si="550"/>
        <v>4.9318838758869157E-6</v>
      </c>
      <c r="BD492" s="5">
        <f t="shared" si="551"/>
        <v>7.4715989751647045E-3</v>
      </c>
      <c r="BE492" s="5">
        <f t="shared" si="552"/>
        <v>5.5587723573038844E-3</v>
      </c>
      <c r="BF492" s="5">
        <f t="shared" si="553"/>
        <v>2.0678271293089988E-3</v>
      </c>
      <c r="BG492" s="5">
        <f t="shared" si="554"/>
        <v>5.1281215369889061E-4</v>
      </c>
      <c r="BH492" s="5">
        <f t="shared" si="555"/>
        <v>9.5381391384433367E-5</v>
      </c>
      <c r="BI492" s="5">
        <f t="shared" si="556"/>
        <v>1.4192502664860525E-5</v>
      </c>
      <c r="BJ492" s="8">
        <f t="shared" si="557"/>
        <v>0.11693348551652992</v>
      </c>
      <c r="BK492" s="8">
        <f t="shared" si="558"/>
        <v>0.18722178985087667</v>
      </c>
      <c r="BL492" s="8">
        <f t="shared" si="559"/>
        <v>0.59801431570808039</v>
      </c>
      <c r="BM492" s="8">
        <f t="shared" si="560"/>
        <v>0.5440532617983066</v>
      </c>
      <c r="BN492" s="8">
        <f t="shared" si="561"/>
        <v>0.44945082128811453</v>
      </c>
    </row>
    <row r="493" spans="1:66" x14ac:dyDescent="0.25">
      <c r="A493" t="s">
        <v>86</v>
      </c>
      <c r="B493" t="s">
        <v>106</v>
      </c>
      <c r="C493" t="s">
        <v>84</v>
      </c>
      <c r="D493" t="s">
        <v>503</v>
      </c>
      <c r="E493">
        <f>VLOOKUP(A493,home!$A$2:$E$405,3,FALSE)</f>
        <v>1.2903</v>
      </c>
      <c r="F493">
        <f>VLOOKUP(B493,home!$B$2:$E$405,3,FALSE)</f>
        <v>0.96879999999999999</v>
      </c>
      <c r="G493">
        <f>VLOOKUP(C493,away!$B$2:$E$405,4,FALSE)</f>
        <v>0.31</v>
      </c>
      <c r="H493">
        <f>VLOOKUP(A493,away!$A$2:$E$405,3,FALSE)</f>
        <v>1.121</v>
      </c>
      <c r="I493">
        <f>VLOOKUP(C493,away!$B$2:$E$405,3,FALSE)</f>
        <v>1.9624999999999999</v>
      </c>
      <c r="J493">
        <f>VLOOKUP(B493,home!$B$2:$E$405,4,FALSE)</f>
        <v>1.3381000000000001</v>
      </c>
      <c r="K493" s="3">
        <f t="shared" si="506"/>
        <v>0.38751321839999997</v>
      </c>
      <c r="L493" s="3">
        <f t="shared" si="507"/>
        <v>2.9437698212500001</v>
      </c>
      <c r="M493" s="5">
        <f t="shared" si="508"/>
        <v>3.5747210543200104E-2</v>
      </c>
      <c r="N493" s="5">
        <f t="shared" si="509"/>
        <v>1.3852516606417885E-2</v>
      </c>
      <c r="O493" s="5">
        <f t="shared" si="510"/>
        <v>0.10523155959094231</v>
      </c>
      <c r="P493" s="5">
        <f t="shared" si="511"/>
        <v>4.0778620334337441E-2</v>
      </c>
      <c r="Q493" s="5">
        <f t="shared" si="512"/>
        <v>2.6840166465462198E-3</v>
      </c>
      <c r="R493" s="5">
        <f t="shared" si="513"/>
        <v>0.15488874468344349</v>
      </c>
      <c r="S493" s="5">
        <f t="shared" si="514"/>
        <v>1.1629549908254011E-2</v>
      </c>
      <c r="T493" s="5">
        <f t="shared" si="515"/>
        <v>7.9011272038353904E-3</v>
      </c>
      <c r="U493" s="5">
        <f t="shared" si="516"/>
        <v>6.0021435946217075E-2</v>
      </c>
      <c r="V493" s="5">
        <f t="shared" si="517"/>
        <v>1.4740450860410766E-3</v>
      </c>
      <c r="W493" s="5">
        <f t="shared" si="518"/>
        <v>3.4669730964743354E-4</v>
      </c>
      <c r="X493" s="5">
        <f t="shared" si="519"/>
        <v>1.0205970772486815E-3</v>
      </c>
      <c r="Y493" s="5">
        <f t="shared" si="520"/>
        <v>1.5022014378303118E-3</v>
      </c>
      <c r="Z493" s="5">
        <f t="shared" si="521"/>
        <v>0.15198560408347245</v>
      </c>
      <c r="AA493" s="5">
        <f t="shared" si="522"/>
        <v>5.889643058885459E-2</v>
      </c>
      <c r="AB493" s="5">
        <f t="shared" si="523"/>
        <v>1.1411572684879622E-2</v>
      </c>
      <c r="AC493" s="5">
        <f t="shared" si="524"/>
        <v>1.0509478223259392E-4</v>
      </c>
      <c r="AD493" s="5">
        <f t="shared" si="525"/>
        <v>3.3587447568024575E-5</v>
      </c>
      <c r="AE493" s="5">
        <f t="shared" si="526"/>
        <v>9.887371452356747E-5</v>
      </c>
      <c r="AF493" s="5">
        <f t="shared" si="527"/>
        <v>1.4553072846468286E-4</v>
      </c>
      <c r="AG493" s="5">
        <f t="shared" si="528"/>
        <v>1.428029888396206E-4</v>
      </c>
      <c r="AH493" s="5">
        <f t="shared" si="529"/>
        <v>0.11185265864134425</v>
      </c>
      <c r="AI493" s="5">
        <f t="shared" si="530"/>
        <v>4.3344383736703872E-2</v>
      </c>
      <c r="AJ493" s="5">
        <f t="shared" si="531"/>
        <v>8.3982608206873664E-3</v>
      </c>
      <c r="AK493" s="5">
        <f t="shared" si="532"/>
        <v>1.0848123598623952E-3</v>
      </c>
      <c r="AL493" s="5">
        <f t="shared" si="533"/>
        <v>4.7954737263806319E-6</v>
      </c>
      <c r="AM493" s="5">
        <f t="shared" si="534"/>
        <v>2.6031159809852917E-6</v>
      </c>
      <c r="AN493" s="5">
        <f t="shared" si="535"/>
        <v>7.6629742660380917E-6</v>
      </c>
      <c r="AO493" s="5">
        <f t="shared" si="536"/>
        <v>1.1279016192689152E-5</v>
      </c>
      <c r="AP493" s="5">
        <f t="shared" si="537"/>
        <v>1.1067609160476135E-5</v>
      </c>
      <c r="AQ493" s="5">
        <f t="shared" si="538"/>
        <v>8.1451234599999231E-6</v>
      </c>
      <c r="AR493" s="5">
        <f t="shared" si="539"/>
        <v>6.5853696186993466E-2</v>
      </c>
      <c r="AS493" s="5">
        <f t="shared" si="540"/>
        <v>2.5519177752957641E-2</v>
      </c>
      <c r="AT493" s="5">
        <f t="shared" si="541"/>
        <v>4.9445093509851469E-3</v>
      </c>
      <c r="AU493" s="5">
        <f t="shared" si="542"/>
        <v>6.38687577336383E-4</v>
      </c>
      <c r="AV493" s="5">
        <f t="shared" si="543"/>
        <v>6.1874969661430154E-5</v>
      </c>
      <c r="AW493" s="5">
        <f t="shared" si="544"/>
        <v>1.519565360950353E-7</v>
      </c>
      <c r="AX493" s="5">
        <f t="shared" si="545"/>
        <v>1.6812364194334718E-7</v>
      </c>
      <c r="AY493" s="5">
        <f t="shared" si="546"/>
        <v>4.9491730339146623E-7</v>
      </c>
      <c r="AZ493" s="5">
        <f t="shared" si="547"/>
        <v>7.2846131086911429E-7</v>
      </c>
      <c r="BA493" s="5">
        <f t="shared" si="548"/>
        <v>7.148074742949044E-7</v>
      </c>
      <c r="BB493" s="5">
        <f t="shared" si="549"/>
        <v>5.2605716770831868E-7</v>
      </c>
      <c r="BC493" s="5">
        <f t="shared" si="550"/>
        <v>3.0971824291039977E-7</v>
      </c>
      <c r="BD493" s="5">
        <f t="shared" si="551"/>
        <v>3.2309687242172924E-2</v>
      </c>
      <c r="BE493" s="5">
        <f t="shared" si="552"/>
        <v>1.252043088871185E-2</v>
      </c>
      <c r="BF493" s="5">
        <f t="shared" si="553"/>
        <v>2.4259162347197499E-3</v>
      </c>
      <c r="BG493" s="5">
        <f t="shared" si="554"/>
        <v>3.1335820256168663E-4</v>
      </c>
      <c r="BH493" s="5">
        <f t="shared" si="555"/>
        <v>3.0357611396679569E-5</v>
      </c>
      <c r="BI493" s="5">
        <f t="shared" si="556"/>
        <v>2.3527951390527642E-6</v>
      </c>
      <c r="BJ493" s="8">
        <f t="shared" si="557"/>
        <v>2.7771651085123125E-2</v>
      </c>
      <c r="BK493" s="8">
        <f t="shared" si="558"/>
        <v>8.9739811045095E-2</v>
      </c>
      <c r="BL493" s="8">
        <f t="shared" si="559"/>
        <v>0.69974990786557101</v>
      </c>
      <c r="BM493" s="8">
        <f t="shared" si="560"/>
        <v>0.61606396271360675</v>
      </c>
      <c r="BN493" s="8">
        <f t="shared" si="561"/>
        <v>0.35318266840488743</v>
      </c>
    </row>
    <row r="494" spans="1:66" x14ac:dyDescent="0.25">
      <c r="A494" t="s">
        <v>109</v>
      </c>
      <c r="B494" t="s">
        <v>87</v>
      </c>
      <c r="C494" t="s">
        <v>117</v>
      </c>
      <c r="D494" t="s">
        <v>503</v>
      </c>
      <c r="E494">
        <f>VLOOKUP(A494,home!$A$2:$E$405,3,FALSE)</f>
        <v>1.7307999999999999</v>
      </c>
      <c r="F494">
        <f>VLOOKUP(B494,home!$B$2:$E$405,3,FALSE)</f>
        <v>1.04</v>
      </c>
      <c r="G494">
        <f>VLOOKUP(C494,away!$B$2:$E$405,4,FALSE)</f>
        <v>0.80889999999999995</v>
      </c>
      <c r="H494">
        <f>VLOOKUP(A494,away!$A$2:$E$405,3,FALSE)</f>
        <v>1.3153999999999999</v>
      </c>
      <c r="I494">
        <f>VLOOKUP(C494,away!$B$2:$E$405,3,FALSE)</f>
        <v>0.9123</v>
      </c>
      <c r="J494">
        <f>VLOOKUP(B494,home!$B$2:$E$405,4,FALSE)</f>
        <v>1.0643</v>
      </c>
      <c r="K494" s="3">
        <f t="shared" si="506"/>
        <v>1.4560458847999997</v>
      </c>
      <c r="L494" s="3">
        <f t="shared" si="507"/>
        <v>1.2772019547060001</v>
      </c>
      <c r="M494" s="5">
        <f t="shared" si="508"/>
        <v>6.5007811492074977E-2</v>
      </c>
      <c r="N494" s="5">
        <f t="shared" si="509"/>
        <v>9.4654356402889883E-2</v>
      </c>
      <c r="O494" s="5">
        <f t="shared" si="510"/>
        <v>8.3028103908837331E-2</v>
      </c>
      <c r="P494" s="5">
        <f t="shared" si="511"/>
        <v>0.12089272901920935</v>
      </c>
      <c r="Q494" s="5">
        <f t="shared" si="512"/>
        <v>6.8910543059410176E-2</v>
      </c>
      <c r="R494" s="5">
        <f t="shared" si="513"/>
        <v>5.3021828303949976E-2</v>
      </c>
      <c r="S494" s="5">
        <f t="shared" si="514"/>
        <v>5.62049836560553E-2</v>
      </c>
      <c r="T494" s="5">
        <f t="shared" si="515"/>
        <v>8.8012680295330645E-2</v>
      </c>
      <c r="U494" s="5">
        <f t="shared" si="516"/>
        <v>7.7202214906538502E-2</v>
      </c>
      <c r="V494" s="5">
        <f t="shared" si="517"/>
        <v>1.1613602363410556E-2</v>
      </c>
      <c r="W494" s="5">
        <f t="shared" si="518"/>
        <v>3.3445637546995796E-2</v>
      </c>
      <c r="X494" s="5">
        <f t="shared" si="519"/>
        <v>4.2716833651411421E-2</v>
      </c>
      <c r="Y494" s="5">
        <f t="shared" si="520"/>
        <v>2.7279011719216862E-2</v>
      </c>
      <c r="Z494" s="5">
        <f t="shared" si="521"/>
        <v>2.2573194250630282E-2</v>
      </c>
      <c r="AA494" s="5">
        <f t="shared" si="522"/>
        <v>3.2867606595421234E-2</v>
      </c>
      <c r="AB494" s="5">
        <f t="shared" si="523"/>
        <v>2.3928371663244213E-2</v>
      </c>
      <c r="AC494" s="5">
        <f t="shared" si="524"/>
        <v>1.3498378610505531E-3</v>
      </c>
      <c r="AD494" s="5">
        <f t="shared" si="525"/>
        <v>1.2174595728703894E-2</v>
      </c>
      <c r="AE494" s="5">
        <f t="shared" si="526"/>
        <v>1.5549417462455931E-2</v>
      </c>
      <c r="AF494" s="5">
        <f t="shared" si="527"/>
        <v>9.9298731887941666E-3</v>
      </c>
      <c r="AG494" s="5">
        <f t="shared" si="528"/>
        <v>4.2274844822368721E-3</v>
      </c>
      <c r="AH494" s="5">
        <f t="shared" si="529"/>
        <v>7.2076319552158066E-3</v>
      </c>
      <c r="AI494" s="5">
        <f t="shared" si="530"/>
        <v>1.0494642847544951E-2</v>
      </c>
      <c r="AJ494" s="5">
        <f t="shared" si="531"/>
        <v>7.6403407653067891E-3</v>
      </c>
      <c r="AK494" s="5">
        <f t="shared" si="532"/>
        <v>3.7082289099315447E-3</v>
      </c>
      <c r="AL494" s="5">
        <f t="shared" si="533"/>
        <v>1.0040983014833371E-4</v>
      </c>
      <c r="AM494" s="5">
        <f t="shared" si="534"/>
        <v>3.5453540019765896E-3</v>
      </c>
      <c r="AN494" s="5">
        <f t="shared" si="535"/>
        <v>4.52813306144924E-3</v>
      </c>
      <c r="AO494" s="5">
        <f t="shared" si="536"/>
        <v>2.8916701986259176E-3</v>
      </c>
      <c r="AP494" s="5">
        <f t="shared" si="537"/>
        <v>1.2310822766833703E-3</v>
      </c>
      <c r="AQ494" s="5">
        <f t="shared" si="538"/>
        <v>3.9308517254597815E-4</v>
      </c>
      <c r="AR494" s="5">
        <f t="shared" si="539"/>
        <v>1.8411203244006113E-3</v>
      </c>
      <c r="AS494" s="5">
        <f t="shared" si="540"/>
        <v>2.6807556717651504E-3</v>
      </c>
      <c r="AT494" s="5">
        <f t="shared" si="541"/>
        <v>1.9516516320139533E-3</v>
      </c>
      <c r="AU494" s="5">
        <f t="shared" si="542"/>
        <v>9.4723144245237355E-4</v>
      </c>
      <c r="AV494" s="5">
        <f t="shared" si="543"/>
        <v>3.4480311093398652E-4</v>
      </c>
      <c r="AW494" s="5">
        <f t="shared" si="544"/>
        <v>5.1869058794517897E-6</v>
      </c>
      <c r="AX494" s="5">
        <f t="shared" si="545"/>
        <v>8.6036635078953717E-4</v>
      </c>
      <c r="AY494" s="5">
        <f t="shared" si="546"/>
        <v>1.0988615849916649E-3</v>
      </c>
      <c r="AZ494" s="5">
        <f t="shared" si="547"/>
        <v>7.0173408215134419E-4</v>
      </c>
      <c r="BA494" s="5">
        <f t="shared" si="548"/>
        <v>2.9875204713583929E-4</v>
      </c>
      <c r="BB494" s="5">
        <f t="shared" si="549"/>
        <v>9.5391674643578207E-5</v>
      </c>
      <c r="BC494" s="5">
        <f t="shared" si="550"/>
        <v>2.4366886663491371E-5</v>
      </c>
      <c r="BD494" s="5">
        <f t="shared" si="551"/>
        <v>3.9191374619556755E-4</v>
      </c>
      <c r="BE494" s="5">
        <f t="shared" si="552"/>
        <v>5.7064439734460766E-4</v>
      </c>
      <c r="BF494" s="5">
        <f t="shared" si="553"/>
        <v>4.1544221321889596E-4</v>
      </c>
      <c r="BG494" s="5">
        <f t="shared" si="554"/>
        <v>2.0163430830985921E-4</v>
      </c>
      <c r="BH494" s="5">
        <f t="shared" si="555"/>
        <v>7.3397201212266211E-5</v>
      </c>
      <c r="BI494" s="5">
        <f t="shared" si="556"/>
        <v>2.1373938556191543E-5</v>
      </c>
      <c r="BJ494" s="8">
        <f t="shared" si="557"/>
        <v>0.41256923087510228</v>
      </c>
      <c r="BK494" s="8">
        <f t="shared" si="558"/>
        <v>0.25626823580694069</v>
      </c>
      <c r="BL494" s="8">
        <f t="shared" si="559"/>
        <v>0.30853893784239378</v>
      </c>
      <c r="BM494" s="8">
        <f t="shared" si="560"/>
        <v>0.51334055190958294</v>
      </c>
      <c r="BN494" s="8">
        <f t="shared" si="561"/>
        <v>0.4855153721863717</v>
      </c>
    </row>
    <row r="495" spans="1:66" x14ac:dyDescent="0.25">
      <c r="A495" t="s">
        <v>109</v>
      </c>
      <c r="B495" t="s">
        <v>110</v>
      </c>
      <c r="C495" t="s">
        <v>132</v>
      </c>
      <c r="D495" t="s">
        <v>503</v>
      </c>
      <c r="E495">
        <f>VLOOKUP(A495,home!$A$2:$E$405,3,FALSE)</f>
        <v>1.7307999999999999</v>
      </c>
      <c r="F495">
        <f>VLOOKUP(B495,home!$B$2:$E$405,3,FALSE)</f>
        <v>1.1555</v>
      </c>
      <c r="G495">
        <f>VLOOKUP(C495,away!$B$2:$E$405,4,FALSE)</f>
        <v>0.80889999999999995</v>
      </c>
      <c r="H495">
        <f>VLOOKUP(A495,away!$A$2:$E$405,3,FALSE)</f>
        <v>1.3153999999999999</v>
      </c>
      <c r="I495">
        <f>VLOOKUP(C495,away!$B$2:$E$405,3,FALSE)</f>
        <v>0.45610000000000001</v>
      </c>
      <c r="J495">
        <f>VLOOKUP(B495,home!$B$2:$E$405,4,FALSE)</f>
        <v>1.0136000000000001</v>
      </c>
      <c r="K495" s="3">
        <f t="shared" si="506"/>
        <v>1.6177509806599999</v>
      </c>
      <c r="L495" s="3">
        <f t="shared" si="507"/>
        <v>0.60811331358399989</v>
      </c>
      <c r="M495" s="5">
        <f t="shared" si="508"/>
        <v>0.10797405693873935</v>
      </c>
      <c r="N495" s="5">
        <f t="shared" si="509"/>
        <v>0.17467513649848421</v>
      </c>
      <c r="O495" s="5">
        <f t="shared" si="510"/>
        <v>6.566046154612426E-2</v>
      </c>
      <c r="P495" s="5">
        <f t="shared" si="511"/>
        <v>0.10622227605683073</v>
      </c>
      <c r="Q495" s="5">
        <f t="shared" si="512"/>
        <v>0.14129043668367111</v>
      </c>
      <c r="R495" s="5">
        <f t="shared" si="513"/>
        <v>1.9964500421134214E-2</v>
      </c>
      <c r="S495" s="5">
        <f t="shared" si="514"/>
        <v>2.612472905666411E-2</v>
      </c>
      <c r="T495" s="5">
        <f t="shared" si="515"/>
        <v>8.5920595629437574E-2</v>
      </c>
      <c r="U495" s="5">
        <f t="shared" si="516"/>
        <v>3.2297590134676854E-2</v>
      </c>
      <c r="V495" s="5">
        <f t="shared" si="517"/>
        <v>2.8556532317360636E-3</v>
      </c>
      <c r="W495" s="5">
        <f t="shared" si="518"/>
        <v>7.6190914167629534E-2</v>
      </c>
      <c r="X495" s="5">
        <f t="shared" si="519"/>
        <v>4.6332709279471328E-2</v>
      </c>
      <c r="Y495" s="5">
        <f t="shared" si="520"/>
        <v>1.4087768683631723E-2</v>
      </c>
      <c r="Z495" s="5">
        <f t="shared" si="521"/>
        <v>4.0468928350483628E-3</v>
      </c>
      <c r="AA495" s="5">
        <f t="shared" si="522"/>
        <v>6.5468648525254152E-3</v>
      </c>
      <c r="AB495" s="5">
        <f t="shared" si="523"/>
        <v>5.2955985177107383E-3</v>
      </c>
      <c r="AC495" s="5">
        <f t="shared" si="524"/>
        <v>1.7558267843690794E-4</v>
      </c>
      <c r="AD495" s="5">
        <f t="shared" si="525"/>
        <v>3.0814481528016142E-2</v>
      </c>
      <c r="AE495" s="5">
        <f t="shared" si="526"/>
        <v>1.8738696468374855E-2</v>
      </c>
      <c r="AF495" s="5">
        <f t="shared" si="527"/>
        <v>5.6976254008141141E-3</v>
      </c>
      <c r="AG495" s="5">
        <f t="shared" si="528"/>
        <v>1.1549339540164788E-3</v>
      </c>
      <c r="AH495" s="5">
        <f t="shared" si="529"/>
        <v>6.1524235291015173E-4</v>
      </c>
      <c r="AI495" s="5">
        <f t="shared" si="530"/>
        <v>9.9530891976396343E-4</v>
      </c>
      <c r="AJ495" s="5">
        <f t="shared" si="531"/>
        <v>8.0508099050389875E-4</v>
      </c>
      <c r="AK495" s="5">
        <f t="shared" si="532"/>
        <v>4.3414018729946881E-4</v>
      </c>
      <c r="AL495" s="5">
        <f t="shared" si="533"/>
        <v>6.9093603661867715E-6</v>
      </c>
      <c r="AM495" s="5">
        <f t="shared" si="534"/>
        <v>9.9700315420955133E-3</v>
      </c>
      <c r="AN495" s="5">
        <f t="shared" si="535"/>
        <v>6.0629089176006991E-3</v>
      </c>
      <c r="AO495" s="5">
        <f t="shared" si="536"/>
        <v>1.8434678159200716E-3</v>
      </c>
      <c r="AP495" s="5">
        <f t="shared" si="537"/>
        <v>3.7367910734153797E-4</v>
      </c>
      <c r="AQ495" s="5">
        <f t="shared" si="538"/>
        <v>5.6809810045643448E-5</v>
      </c>
      <c r="AR495" s="5">
        <f t="shared" si="539"/>
        <v>7.482741317708183E-5</v>
      </c>
      <c r="AS495" s="5">
        <f t="shared" si="540"/>
        <v>1.2105212104747512E-4</v>
      </c>
      <c r="AT495" s="5">
        <f t="shared" si="541"/>
        <v>9.7916093767762966E-5</v>
      </c>
      <c r="AU495" s="5">
        <f t="shared" si="542"/>
        <v>5.2801285571731692E-5</v>
      </c>
      <c r="AV495" s="5">
        <f t="shared" si="543"/>
        <v>2.1354832878444414E-5</v>
      </c>
      <c r="AW495" s="5">
        <f t="shared" si="544"/>
        <v>1.8881284104549633E-7</v>
      </c>
      <c r="AX495" s="5">
        <f t="shared" si="545"/>
        <v>2.6881713840726921E-3</v>
      </c>
      <c r="AY495" s="5">
        <f t="shared" si="546"/>
        <v>1.6347128078501322E-3</v>
      </c>
      <c r="AZ495" s="5">
        <f t="shared" si="547"/>
        <v>4.9704531116997411E-4</v>
      </c>
      <c r="BA495" s="5">
        <f t="shared" si="548"/>
        <v>1.007532903923211E-4</v>
      </c>
      <c r="BB495" s="5">
        <f t="shared" si="549"/>
        <v>1.5317354318741338E-5</v>
      </c>
      <c r="BC495" s="5">
        <f t="shared" si="550"/>
        <v>1.8629374180219981E-6</v>
      </c>
      <c r="BD495" s="5">
        <f t="shared" si="551"/>
        <v>7.5839243623390448E-6</v>
      </c>
      <c r="BE495" s="5">
        <f t="shared" si="552"/>
        <v>1.2268901074425253E-5</v>
      </c>
      <c r="BF495" s="5">
        <f t="shared" si="553"/>
        <v>9.9240133723859912E-6</v>
      </c>
      <c r="BG495" s="5">
        <f t="shared" si="554"/>
        <v>5.3515274550867977E-6</v>
      </c>
      <c r="BH495" s="5">
        <f t="shared" si="555"/>
        <v>2.1643596971238953E-6</v>
      </c>
      <c r="BI495" s="5">
        <f t="shared" si="556"/>
        <v>7.0027900450463243E-7</v>
      </c>
      <c r="BJ495" s="8">
        <f t="shared" si="557"/>
        <v>0.61814805857177235</v>
      </c>
      <c r="BK495" s="8">
        <f t="shared" si="558"/>
        <v>0.24499392013062343</v>
      </c>
      <c r="BL495" s="8">
        <f t="shared" si="559"/>
        <v>0.13302073267405734</v>
      </c>
      <c r="BM495" s="8">
        <f t="shared" si="560"/>
        <v>0.38278821207150865</v>
      </c>
      <c r="BN495" s="8">
        <f t="shared" si="561"/>
        <v>0.61578686814498385</v>
      </c>
    </row>
    <row r="496" spans="1:66" x14ac:dyDescent="0.25">
      <c r="A496" t="s">
        <v>109</v>
      </c>
      <c r="B496" t="s">
        <v>113</v>
      </c>
      <c r="C496" t="s">
        <v>104</v>
      </c>
      <c r="D496" t="s">
        <v>503</v>
      </c>
      <c r="E496">
        <f>VLOOKUP(A496,home!$A$2:$E$405,3,FALSE)</f>
        <v>1.7307999999999999</v>
      </c>
      <c r="F496">
        <f>VLOOKUP(B496,home!$B$2:$E$405,3,FALSE)</f>
        <v>0.69330000000000003</v>
      </c>
      <c r="G496">
        <f>VLOOKUP(C496,away!$B$2:$E$405,4,FALSE)</f>
        <v>1.04</v>
      </c>
      <c r="H496">
        <f>VLOOKUP(A496,away!$A$2:$E$405,3,FALSE)</f>
        <v>1.3153999999999999</v>
      </c>
      <c r="I496">
        <f>VLOOKUP(C496,away!$B$2:$E$405,3,FALSE)</f>
        <v>1.6725000000000001</v>
      </c>
      <c r="J496">
        <f>VLOOKUP(B496,home!$B$2:$E$405,4,FALSE)</f>
        <v>0.9123</v>
      </c>
      <c r="K496" s="3">
        <f t="shared" si="506"/>
        <v>1.2479621856000001</v>
      </c>
      <c r="L496" s="3">
        <f t="shared" si="507"/>
        <v>2.00706592995</v>
      </c>
      <c r="M496" s="5">
        <f t="shared" si="508"/>
        <v>3.857973595763025E-2</v>
      </c>
      <c r="N496" s="5">
        <f t="shared" si="509"/>
        <v>4.8146051605555157E-2</v>
      </c>
      <c r="O496" s="5">
        <f t="shared" si="510"/>
        <v>7.7432073627026615E-2</v>
      </c>
      <c r="P496" s="5">
        <f t="shared" si="511"/>
        <v>9.6632299839124261E-2</v>
      </c>
      <c r="Q496" s="5">
        <f t="shared" si="512"/>
        <v>3.0042225894839514E-2</v>
      </c>
      <c r="R496" s="5">
        <f t="shared" si="513"/>
        <v>7.770563843109253E-2</v>
      </c>
      <c r="S496" s="5">
        <f t="shared" si="514"/>
        <v>6.0509754281713797E-2</v>
      </c>
      <c r="T496" s="5">
        <f t="shared" si="515"/>
        <v>6.0296728053394047E-2</v>
      </c>
      <c r="U496" s="5">
        <f t="shared" si="516"/>
        <v>9.69736983699096E-2</v>
      </c>
      <c r="V496" s="5">
        <f t="shared" si="517"/>
        <v>1.6840149581128162E-2</v>
      </c>
      <c r="W496" s="5">
        <f t="shared" si="518"/>
        <v>1.2497187296004278E-2</v>
      </c>
      <c r="X496" s="5">
        <f t="shared" si="519"/>
        <v>2.5082678842014157E-2</v>
      </c>
      <c r="Y496" s="5">
        <f t="shared" si="520"/>
        <v>2.5171295067842169E-2</v>
      </c>
      <c r="Z496" s="5">
        <f t="shared" si="521"/>
        <v>5.1986779820019723E-2</v>
      </c>
      <c r="AA496" s="5">
        <f t="shared" si="522"/>
        <v>6.4877535366497791E-2</v>
      </c>
      <c r="AB496" s="5">
        <f t="shared" si="523"/>
        <v>4.048235541615796E-2</v>
      </c>
      <c r="AC496" s="5">
        <f t="shared" si="524"/>
        <v>2.6362647761613216E-3</v>
      </c>
      <c r="AD496" s="5">
        <f t="shared" si="525"/>
        <v>3.8990042929435151E-3</v>
      </c>
      <c r="AE496" s="5">
        <f t="shared" si="526"/>
        <v>7.8255586770957196E-3</v>
      </c>
      <c r="AF496" s="5">
        <f t="shared" si="527"/>
        <v>7.8532061018117064E-3</v>
      </c>
      <c r="AG496" s="5">
        <f t="shared" si="528"/>
        <v>5.2539674692739088E-3</v>
      </c>
      <c r="AH496" s="5">
        <f t="shared" si="529"/>
        <v>2.6085223646143449E-2</v>
      </c>
      <c r="AI496" s="5">
        <f t="shared" si="530"/>
        <v>3.2553372713305981E-2</v>
      </c>
      <c r="AJ496" s="5">
        <f t="shared" si="531"/>
        <v>2.0312689079974376E-2</v>
      </c>
      <c r="AK496" s="5">
        <f t="shared" si="532"/>
        <v>8.4498226198860254E-3</v>
      </c>
      <c r="AL496" s="5">
        <f t="shared" si="533"/>
        <v>2.6412656487345243E-4</v>
      </c>
      <c r="AM496" s="5">
        <f t="shared" si="534"/>
        <v>9.7316198381711323E-4</v>
      </c>
      <c r="AN496" s="5">
        <f t="shared" si="535"/>
        <v>1.9532002620418812E-3</v>
      </c>
      <c r="AO496" s="5">
        <f t="shared" si="536"/>
        <v>1.9601008501568366E-3</v>
      </c>
      <c r="AP496" s="5">
        <f t="shared" si="537"/>
        <v>1.311350545205272E-3</v>
      </c>
      <c r="AQ496" s="5">
        <f t="shared" si="538"/>
        <v>6.5799175037571482E-4</v>
      </c>
      <c r="AR496" s="5">
        <f t="shared" si="539"/>
        <v>1.0470952731060126E-2</v>
      </c>
      <c r="AS496" s="5">
        <f t="shared" si="540"/>
        <v>1.3067353055568085E-2</v>
      </c>
      <c r="AT496" s="5">
        <f t="shared" si="541"/>
        <v>8.1537812396167957E-3</v>
      </c>
      <c r="AU496" s="5">
        <f t="shared" si="542"/>
        <v>3.3918702188988179E-3</v>
      </c>
      <c r="AV496" s="5">
        <f t="shared" si="543"/>
        <v>1.0582314429121303E-3</v>
      </c>
      <c r="AW496" s="5">
        <f t="shared" si="544"/>
        <v>1.8376916720361993E-5</v>
      </c>
      <c r="AX496" s="5">
        <f t="shared" si="545"/>
        <v>2.0241155937787263E-4</v>
      </c>
      <c r="AY496" s="5">
        <f t="shared" si="546"/>
        <v>4.0625334465537962E-4</v>
      </c>
      <c r="AZ496" s="5">
        <f t="shared" si="547"/>
        <v>4.0768862349302372E-4</v>
      </c>
      <c r="BA496" s="5">
        <f t="shared" si="548"/>
        <v>2.7275264874702032E-4</v>
      </c>
      <c r="BB496" s="5">
        <f t="shared" si="549"/>
        <v>1.3685813715094103E-4</v>
      </c>
      <c r="BC496" s="5">
        <f t="shared" si="550"/>
        <v>5.4936660862415617E-5</v>
      </c>
      <c r="BD496" s="5">
        <f t="shared" si="551"/>
        <v>3.5026487467712799E-3</v>
      </c>
      <c r="BE496" s="5">
        <f t="shared" si="552"/>
        <v>4.3711731854097881E-3</v>
      </c>
      <c r="BF496" s="5">
        <f t="shared" si="553"/>
        <v>2.7275294210500579E-3</v>
      </c>
      <c r="BG496" s="5">
        <f t="shared" si="554"/>
        <v>1.1346178591939776E-3</v>
      </c>
      <c r="BH496" s="5">
        <f t="shared" si="555"/>
        <v>3.5399004584512749E-4</v>
      </c>
      <c r="BI496" s="5">
        <f t="shared" si="556"/>
        <v>8.8353238258705801E-5</v>
      </c>
      <c r="BJ496" s="8">
        <f t="shared" si="557"/>
        <v>0.23440460966665758</v>
      </c>
      <c r="BK496" s="8">
        <f t="shared" si="558"/>
        <v>0.21586858434528663</v>
      </c>
      <c r="BL496" s="8">
        <f t="shared" si="559"/>
        <v>0.49319291045457925</v>
      </c>
      <c r="BM496" s="8">
        <f t="shared" si="560"/>
        <v>0.62652698250333994</v>
      </c>
      <c r="BN496" s="8">
        <f t="shared" si="561"/>
        <v>0.36853802535526831</v>
      </c>
    </row>
    <row r="497" spans="1:66" x14ac:dyDescent="0.25">
      <c r="A497" t="s">
        <v>109</v>
      </c>
      <c r="B497" t="s">
        <v>90</v>
      </c>
      <c r="C497" t="s">
        <v>115</v>
      </c>
      <c r="D497" t="s">
        <v>503</v>
      </c>
      <c r="E497">
        <f>VLOOKUP(A497,home!$A$2:$E$405,3,FALSE)</f>
        <v>1.7307999999999999</v>
      </c>
      <c r="F497">
        <f>VLOOKUP(B497,home!$B$2:$E$405,3,FALSE)</f>
        <v>0.57779999999999998</v>
      </c>
      <c r="G497">
        <f>VLOOKUP(C497,away!$B$2:$E$405,4,FALSE)</f>
        <v>0.80889999999999995</v>
      </c>
      <c r="H497">
        <f>VLOOKUP(A497,away!$A$2:$E$405,3,FALSE)</f>
        <v>1.3153999999999999</v>
      </c>
      <c r="I497">
        <f>VLOOKUP(C497,away!$B$2:$E$405,3,FALSE)</f>
        <v>0.9123</v>
      </c>
      <c r="J497">
        <f>VLOOKUP(B497,home!$B$2:$E$405,4,FALSE)</f>
        <v>0.76019999999999999</v>
      </c>
      <c r="K497" s="3">
        <f t="shared" si="506"/>
        <v>0.8089454925359999</v>
      </c>
      <c r="L497" s="3">
        <f t="shared" si="507"/>
        <v>0.91226996708399999</v>
      </c>
      <c r="M497" s="5">
        <f t="shared" si="508"/>
        <v>0.17884863245680258</v>
      </c>
      <c r="N497" s="5">
        <f t="shared" si="509"/>
        <v>0.14467879507215817</v>
      </c>
      <c r="O497" s="5">
        <f t="shared" si="510"/>
        <v>0.16315823604438567</v>
      </c>
      <c r="P497" s="5">
        <f t="shared" si="511"/>
        <v>0.13198611961823048</v>
      </c>
      <c r="Q497" s="5">
        <f t="shared" si="512"/>
        <v>5.8518629569580996E-2</v>
      </c>
      <c r="R497" s="5">
        <f t="shared" si="513"/>
        <v>7.44221793128476E-2</v>
      </c>
      <c r="S497" s="5">
        <f t="shared" si="514"/>
        <v>2.4350669519496319E-2</v>
      </c>
      <c r="T497" s="5">
        <f t="shared" si="515"/>
        <v>5.3384788271242434E-2</v>
      </c>
      <c r="U497" s="5">
        <f t="shared" si="516"/>
        <v>6.0203486499834001E-2</v>
      </c>
      <c r="V497" s="5">
        <f t="shared" si="517"/>
        <v>1.9966917994873614E-3</v>
      </c>
      <c r="W497" s="5">
        <f t="shared" si="518"/>
        <v>1.5779460539898808E-2</v>
      </c>
      <c r="X497" s="5">
        <f t="shared" si="519"/>
        <v>1.439512794733676E-2</v>
      </c>
      <c r="Y497" s="5">
        <f t="shared" si="520"/>
        <v>6.5661214493434369E-3</v>
      </c>
      <c r="Z497" s="5">
        <f t="shared" si="521"/>
        <v>2.2631039690683679E-2</v>
      </c>
      <c r="AA497" s="5">
        <f t="shared" si="522"/>
        <v>1.830727754918187E-2</v>
      </c>
      <c r="AB497" s="5">
        <f t="shared" si="523"/>
        <v>7.4047948270080906E-3</v>
      </c>
      <c r="AC497" s="5">
        <f t="shared" si="524"/>
        <v>9.2094498804572451E-5</v>
      </c>
      <c r="AD497" s="5">
        <f t="shared" si="525"/>
        <v>3.1911808696002035E-3</v>
      </c>
      <c r="AE497" s="5">
        <f t="shared" si="526"/>
        <v>2.9112184668692673E-3</v>
      </c>
      <c r="AF497" s="5">
        <f t="shared" si="527"/>
        <v>1.3279085874725797E-3</v>
      </c>
      <c r="AG497" s="5">
        <f t="shared" si="528"/>
        <v>4.0380370779472381E-4</v>
      </c>
      <c r="AH497" s="5">
        <f t="shared" si="529"/>
        <v>5.1614044584241741E-3</v>
      </c>
      <c r="AI497" s="5">
        <f t="shared" si="530"/>
        <v>4.1752948717974489E-3</v>
      </c>
      <c r="AJ497" s="5">
        <f t="shared" si="531"/>
        <v>1.6887929832746112E-3</v>
      </c>
      <c r="AK497" s="5">
        <f t="shared" si="532"/>
        <v>4.5538049054880695E-4</v>
      </c>
      <c r="AL497" s="5">
        <f t="shared" si="533"/>
        <v>2.7185436910370887E-6</v>
      </c>
      <c r="AM497" s="5">
        <f t="shared" si="534"/>
        <v>5.1629827606603949E-4</v>
      </c>
      <c r="AN497" s="5">
        <f t="shared" si="535"/>
        <v>4.7100341131229174E-4</v>
      </c>
      <c r="AO497" s="5">
        <f t="shared" si="536"/>
        <v>2.1484113326715804E-4</v>
      </c>
      <c r="AP497" s="5">
        <f t="shared" si="537"/>
        <v>6.5331037857973187E-5</v>
      </c>
      <c r="AQ497" s="5">
        <f t="shared" si="538"/>
        <v>1.4899885939064188E-5</v>
      </c>
      <c r="AR497" s="5">
        <f t="shared" si="539"/>
        <v>9.417188550787665E-4</v>
      </c>
      <c r="AS497" s="5">
        <f t="shared" si="540"/>
        <v>7.6179922305213066E-4</v>
      </c>
      <c r="AT497" s="5">
        <f t="shared" si="541"/>
        <v>3.0812702385272399E-4</v>
      </c>
      <c r="AU497" s="5">
        <f t="shared" si="542"/>
        <v>8.3085989024731194E-5</v>
      </c>
      <c r="AV497" s="5">
        <f t="shared" si="543"/>
        <v>1.6803009078612961E-5</v>
      </c>
      <c r="AW497" s="5">
        <f t="shared" si="544"/>
        <v>5.57283844916036E-8</v>
      </c>
      <c r="AX497" s="5">
        <f t="shared" si="545"/>
        <v>6.9609527204621637E-5</v>
      </c>
      <c r="AY497" s="5">
        <f t="shared" si="546"/>
        <v>6.3502681091692976E-5</v>
      </c>
      <c r="AZ497" s="5">
        <f t="shared" si="547"/>
        <v>2.8965794394632247E-5</v>
      </c>
      <c r="BA497" s="5">
        <f t="shared" si="548"/>
        <v>8.8082080996510241E-6</v>
      </c>
      <c r="BB497" s="5">
        <f t="shared" si="549"/>
        <v>2.0088659282844155E-6</v>
      </c>
      <c r="BC497" s="5">
        <f t="shared" si="550"/>
        <v>3.6652561085443866E-7</v>
      </c>
      <c r="BD497" s="5">
        <f t="shared" si="551"/>
        <v>1.4318363815418137E-4</v>
      </c>
      <c r="BE497" s="5">
        <f t="shared" si="552"/>
        <v>1.1582775868973063E-4</v>
      </c>
      <c r="BF497" s="5">
        <f t="shared" si="553"/>
        <v>4.6849171651302545E-5</v>
      </c>
      <c r="BG497" s="5">
        <f t="shared" si="554"/>
        <v>1.2632808745455513E-5</v>
      </c>
      <c r="BH497" s="5">
        <f t="shared" si="555"/>
        <v>2.554813423176399E-6</v>
      </c>
      <c r="BI497" s="5">
        <f t="shared" si="556"/>
        <v>4.1334096058980329E-7</v>
      </c>
      <c r="BJ497" s="8">
        <f t="shared" si="557"/>
        <v>0.30261266982806967</v>
      </c>
      <c r="BK497" s="8">
        <f t="shared" si="558"/>
        <v>0.33734042911760409</v>
      </c>
      <c r="BL497" s="8">
        <f t="shared" si="559"/>
        <v>0.33740984266901375</v>
      </c>
      <c r="BM497" s="8">
        <f t="shared" si="560"/>
        <v>0.24831794227865833</v>
      </c>
      <c r="BN497" s="8">
        <f t="shared" si="561"/>
        <v>0.75161259207400544</v>
      </c>
    </row>
    <row r="498" spans="1:66" s="14" customFormat="1" x14ac:dyDescent="0.25">
      <c r="A498" t="s">
        <v>109</v>
      </c>
      <c r="B498" t="s">
        <v>120</v>
      </c>
      <c r="C498" t="s">
        <v>123</v>
      </c>
      <c r="D498" t="s">
        <v>503</v>
      </c>
      <c r="E498">
        <f>VLOOKUP(A498,home!$A$2:$E$405,3,FALSE)</f>
        <v>1.7307999999999999</v>
      </c>
      <c r="F498">
        <f>VLOOKUP(B498,home!$B$2:$E$405,3,FALSE)</f>
        <v>0.57779999999999998</v>
      </c>
      <c r="G498">
        <f>VLOOKUP(C498,away!$B$2:$E$405,4,FALSE)</f>
        <v>1.1555</v>
      </c>
      <c r="H498">
        <f>VLOOKUP(A498,away!$A$2:$E$405,3,FALSE)</f>
        <v>1.3153999999999999</v>
      </c>
      <c r="I498">
        <f>VLOOKUP(C498,away!$B$2:$E$405,3,FALSE)</f>
        <v>0.57020000000000004</v>
      </c>
      <c r="J498">
        <f>VLOOKUP(B498,home!$B$2:$E$405,4,FALSE)</f>
        <v>0.76019999999999999</v>
      </c>
      <c r="K498" s="3">
        <f t="shared" si="506"/>
        <v>1.1555649853199998</v>
      </c>
      <c r="L498" s="3">
        <f t="shared" si="507"/>
        <v>0.57018122901599999</v>
      </c>
      <c r="M498" s="5">
        <f t="shared" si="508"/>
        <v>0.17804014608160998</v>
      </c>
      <c r="N498" s="5">
        <f t="shared" si="509"/>
        <v>0.20573695879316622</v>
      </c>
      <c r="O498" s="5">
        <f t="shared" si="510"/>
        <v>0.10151514930700054</v>
      </c>
      <c r="P498" s="5">
        <f t="shared" si="511"/>
        <v>0.11730735201870165</v>
      </c>
      <c r="Q498" s="5">
        <f t="shared" si="512"/>
        <v>0.11887121288380331</v>
      </c>
      <c r="R498" s="5">
        <f t="shared" si="513"/>
        <v>2.8941016297804153E-2</v>
      </c>
      <c r="S498" s="5">
        <f t="shared" si="514"/>
        <v>1.932290994545105E-2</v>
      </c>
      <c r="T498" s="5">
        <f t="shared" si="515"/>
        <v>6.7778134256709546E-2</v>
      </c>
      <c r="U498" s="5">
        <f t="shared" si="516"/>
        <v>3.3443225073317928E-2</v>
      </c>
      <c r="V498" s="5">
        <f t="shared" si="517"/>
        <v>1.4146119094071436E-3</v>
      </c>
      <c r="W498" s="5">
        <f t="shared" si="518"/>
        <v>4.5787803790347567E-2</v>
      </c>
      <c r="X498" s="5">
        <f t="shared" si="519"/>
        <v>2.6107346239123835E-2</v>
      </c>
      <c r="Y498" s="5">
        <f t="shared" si="520"/>
        <v>7.4429593824849368E-3</v>
      </c>
      <c r="Z498" s="5">
        <f t="shared" si="521"/>
        <v>5.5005414138846872E-3</v>
      </c>
      <c r="AA498" s="5">
        <f t="shared" si="522"/>
        <v>6.3562330581877092E-3</v>
      </c>
      <c r="AB498" s="5">
        <f t="shared" si="523"/>
        <v>3.6725201802875903E-3</v>
      </c>
      <c r="AC498" s="5">
        <f t="shared" si="524"/>
        <v>5.82538478254948E-5</v>
      </c>
      <c r="AD498" s="5">
        <f t="shared" si="525"/>
        <v>1.322769570370701E-2</v>
      </c>
      <c r="AE498" s="5">
        <f t="shared" si="526"/>
        <v>7.5421837933893248E-3</v>
      </c>
      <c r="AF498" s="5">
        <f t="shared" si="527"/>
        <v>2.1502058123896409E-3</v>
      </c>
      <c r="AG498" s="5">
        <f t="shared" si="528"/>
        <v>4.0866899758189084E-4</v>
      </c>
      <c r="AH498" s="5">
        <f t="shared" si="529"/>
        <v>7.8407636590554412E-4</v>
      </c>
      <c r="AI498" s="5">
        <f t="shared" si="530"/>
        <v>9.0605119425739885E-4</v>
      </c>
      <c r="AJ498" s="5">
        <f t="shared" si="531"/>
        <v>5.2350051749560993E-4</v>
      </c>
      <c r="AK498" s="5">
        <f t="shared" si="532"/>
        <v>2.0164628927160885E-4</v>
      </c>
      <c r="AL498" s="5">
        <f t="shared" si="533"/>
        <v>1.5352952204783754E-6</v>
      </c>
      <c r="AM498" s="5">
        <f t="shared" si="534"/>
        <v>3.0570923983343182E-3</v>
      </c>
      <c r="AN498" s="5">
        <f t="shared" si="535"/>
        <v>1.7430967008977324E-3</v>
      </c>
      <c r="AO498" s="5">
        <f t="shared" si="536"/>
        <v>4.9694050960580197E-4</v>
      </c>
      <c r="AP498" s="5">
        <f t="shared" si="537"/>
        <v>9.4448716838291201E-5</v>
      </c>
      <c r="AQ498" s="5">
        <f t="shared" si="538"/>
        <v>1.3463221361460259E-5</v>
      </c>
      <c r="AR498" s="5">
        <f t="shared" si="539"/>
        <v>8.9413125190884439E-5</v>
      </c>
      <c r="AS498" s="5">
        <f t="shared" si="540"/>
        <v>1.0332267669861966E-4</v>
      </c>
      <c r="AT498" s="5">
        <f t="shared" si="541"/>
        <v>5.9698033691231788E-5</v>
      </c>
      <c r="AU498" s="5">
        <f t="shared" si="542"/>
        <v>2.2994985808680361E-5</v>
      </c>
      <c r="AV498" s="5">
        <f t="shared" si="543"/>
        <v>6.643050109610334E-6</v>
      </c>
      <c r="AW498" s="5">
        <f t="shared" si="544"/>
        <v>2.809937671753044E-8</v>
      </c>
      <c r="AX498" s="5">
        <f t="shared" si="545"/>
        <v>5.8877815540051383E-4</v>
      </c>
      <c r="AY498" s="5">
        <f t="shared" si="546"/>
        <v>3.357102522640384E-4</v>
      </c>
      <c r="AZ498" s="5">
        <f t="shared" si="547"/>
        <v>9.5707842114590405E-5</v>
      </c>
      <c r="BA498" s="5">
        <f t="shared" si="548"/>
        <v>1.8190271681122153E-5</v>
      </c>
      <c r="BB498" s="5">
        <f t="shared" si="549"/>
        <v>2.5929378658192916E-6</v>
      </c>
      <c r="BC498" s="5">
        <f t="shared" si="550"/>
        <v>2.9568889981899361E-7</v>
      </c>
      <c r="BD498" s="5">
        <f t="shared" si="551"/>
        <v>8.4969476019166575E-6</v>
      </c>
      <c r="BE498" s="5">
        <f t="shared" si="552"/>
        <v>9.818775130873629E-6</v>
      </c>
      <c r="BF498" s="5">
        <f t="shared" si="553"/>
        <v>5.6731163699841849E-6</v>
      </c>
      <c r="BG498" s="5">
        <f t="shared" si="554"/>
        <v>2.1852182115998073E-6</v>
      </c>
      <c r="BH498" s="5">
        <f t="shared" si="555"/>
        <v>6.3129041265208222E-7</v>
      </c>
      <c r="BI498" s="5">
        <f t="shared" si="556"/>
        <v>1.4589941928579176E-7</v>
      </c>
      <c r="BJ498" s="8">
        <f t="shared" si="557"/>
        <v>0.50149948634796682</v>
      </c>
      <c r="BK498" s="8">
        <f t="shared" si="558"/>
        <v>0.31648051935047983</v>
      </c>
      <c r="BL498" s="8">
        <f t="shared" si="559"/>
        <v>0.17665244140217348</v>
      </c>
      <c r="BM498" s="8">
        <f t="shared" si="560"/>
        <v>0.24938547097953156</v>
      </c>
      <c r="BN498" s="8">
        <f t="shared" si="561"/>
        <v>0.75041183538208589</v>
      </c>
    </row>
    <row r="499" spans="1:66" x14ac:dyDescent="0.25">
      <c r="A499" t="s">
        <v>109</v>
      </c>
      <c r="B499" t="s">
        <v>316</v>
      </c>
      <c r="C499" t="s">
        <v>336</v>
      </c>
      <c r="D499" t="s">
        <v>503</v>
      </c>
      <c r="E499">
        <f>VLOOKUP(A499,home!$A$2:$E$405,3,FALSE)</f>
        <v>1.7307999999999999</v>
      </c>
      <c r="F499">
        <f>VLOOKUP(B499,home!$B$2:$E$405,3,FALSE)</f>
        <v>0.80889999999999995</v>
      </c>
      <c r="G499">
        <f>VLOOKUP(C499,away!$B$2:$E$405,4,FALSE)</f>
        <v>0.9244</v>
      </c>
      <c r="H499">
        <f>VLOOKUP(A499,away!$A$2:$E$405,3,FALSE)</f>
        <v>1.3153999999999999</v>
      </c>
      <c r="I499">
        <f>VLOOKUP(C499,away!$B$2:$E$405,3,FALSE)</f>
        <v>1.5205</v>
      </c>
      <c r="J499">
        <f>VLOOKUP(B499,home!$B$2:$E$405,4,FALSE)</f>
        <v>0.30409999999999998</v>
      </c>
      <c r="K499" s="3">
        <f t="shared" si="506"/>
        <v>1.2942007845279997</v>
      </c>
      <c r="L499" s="3">
        <f t="shared" si="507"/>
        <v>0.60821997936999994</v>
      </c>
      <c r="M499" s="5">
        <f t="shared" si="508"/>
        <v>0.14920698679890521</v>
      </c>
      <c r="N499" s="5">
        <f t="shared" si="509"/>
        <v>0.19310379937220198</v>
      </c>
      <c r="O499" s="5">
        <f t="shared" si="510"/>
        <v>9.0750670432689973E-2</v>
      </c>
      <c r="P499" s="5">
        <f t="shared" si="511"/>
        <v>0.11744958887042929</v>
      </c>
      <c r="Q499" s="5">
        <f t="shared" si="512"/>
        <v>0.12495754432142063</v>
      </c>
      <c r="R499" s="5">
        <f t="shared" si="513"/>
        <v>2.7598185449192181E-2</v>
      </c>
      <c r="S499" s="5">
        <f t="shared" si="514"/>
        <v>2.3112868609203238E-2</v>
      </c>
      <c r="T499" s="5">
        <f t="shared" si="515"/>
        <v>7.6001675029300303E-2</v>
      </c>
      <c r="U499" s="5">
        <f t="shared" si="516"/>
        <v>3.5717593259893737E-2</v>
      </c>
      <c r="V499" s="5">
        <f t="shared" si="517"/>
        <v>2.021499703202229E-3</v>
      </c>
      <c r="W499" s="5">
        <f t="shared" si="518"/>
        <v>5.3906717297824973E-2</v>
      </c>
      <c r="X499" s="5">
        <f t="shared" si="519"/>
        <v>3.2787142482787524E-2</v>
      </c>
      <c r="Y499" s="5">
        <f t="shared" si="520"/>
        <v>9.9708975622411385E-3</v>
      </c>
      <c r="Z499" s="5">
        <f t="shared" si="521"/>
        <v>5.5952559281856988E-3</v>
      </c>
      <c r="AA499" s="5">
        <f t="shared" si="522"/>
        <v>7.2413846118928723E-3</v>
      </c>
      <c r="AB499" s="5">
        <f t="shared" si="523"/>
        <v>4.68590282289037E-3</v>
      </c>
      <c r="AC499" s="5">
        <f t="shared" si="524"/>
        <v>9.94525768097856E-5</v>
      </c>
      <c r="AD499" s="5">
        <f t="shared" si="525"/>
        <v>1.7441528954543536E-2</v>
      </c>
      <c r="AE499" s="5">
        <f t="shared" si="526"/>
        <v>1.0608286380913726E-2</v>
      </c>
      <c r="AF499" s="5">
        <f t="shared" si="527"/>
        <v>3.2260858618751989E-3</v>
      </c>
      <c r="AG499" s="5">
        <f t="shared" si="528"/>
        <v>6.5405662545186052E-4</v>
      </c>
      <c r="AH499" s="5">
        <f t="shared" si="529"/>
        <v>8.5078661130274385E-4</v>
      </c>
      <c r="AI499" s="5">
        <f t="shared" si="530"/>
        <v>1.1010886998139293E-3</v>
      </c>
      <c r="AJ499" s="5">
        <f t="shared" si="531"/>
        <v>7.1251492956705129E-4</v>
      </c>
      <c r="AK499" s="5">
        <f t="shared" si="532"/>
        <v>3.0737912694453012E-4</v>
      </c>
      <c r="AL499" s="5">
        <f t="shared" si="533"/>
        <v>3.1313987391640868E-6</v>
      </c>
      <c r="AM499" s="5">
        <f t="shared" si="534"/>
        <v>4.5145680912676107E-3</v>
      </c>
      <c r="AN499" s="5">
        <f t="shared" si="535"/>
        <v>2.7458505113352465E-3</v>
      </c>
      <c r="AO499" s="5">
        <f t="shared" si="536"/>
        <v>8.350405706787137E-4</v>
      </c>
      <c r="AP499" s="5">
        <f t="shared" si="537"/>
        <v>1.6929611955710671E-4</v>
      </c>
      <c r="AQ499" s="5">
        <f t="shared" si="538"/>
        <v>2.574232058611112E-5</v>
      </c>
      <c r="AR499" s="5">
        <f t="shared" si="539"/>
        <v>1.0349308303496543E-4</v>
      </c>
      <c r="AS499" s="5">
        <f t="shared" si="540"/>
        <v>1.3394082925707366E-4</v>
      </c>
      <c r="AT499" s="5">
        <f t="shared" si="541"/>
        <v>8.6673163152417793E-5</v>
      </c>
      <c r="AU499" s="5">
        <f t="shared" si="542"/>
        <v>3.7390825249794153E-5</v>
      </c>
      <c r="AV499" s="5">
        <f t="shared" si="543"/>
        <v>1.2097808843108228E-5</v>
      </c>
      <c r="AW499" s="5">
        <f t="shared" si="544"/>
        <v>6.8469666496821878E-8</v>
      </c>
      <c r="AX499" s="5">
        <f t="shared" si="545"/>
        <v>9.7379292758726992E-4</v>
      </c>
      <c r="AY499" s="5">
        <f t="shared" si="546"/>
        <v>5.9228031432778118E-4</v>
      </c>
      <c r="AZ499" s="5">
        <f t="shared" si="547"/>
        <v>1.8011836028085007E-4</v>
      </c>
      <c r="BA499" s="5">
        <f t="shared" si="548"/>
        <v>3.6517195124725611E-5</v>
      </c>
      <c r="BB499" s="5">
        <f t="shared" si="549"/>
        <v>5.5526219163527175E-6</v>
      </c>
      <c r="BC499" s="5">
        <f t="shared" si="550"/>
        <v>6.7544311748269204E-7</v>
      </c>
      <c r="BD499" s="5">
        <f t="shared" si="551"/>
        <v>1.0491093471410723E-5</v>
      </c>
      <c r="BE499" s="5">
        <f t="shared" si="552"/>
        <v>1.3577581401256333E-5</v>
      </c>
      <c r="BF499" s="5">
        <f t="shared" si="553"/>
        <v>8.7860582507493612E-6</v>
      </c>
      <c r="BG499" s="5">
        <f t="shared" si="554"/>
        <v>3.7903078270095106E-6</v>
      </c>
      <c r="BH499" s="5">
        <f t="shared" si="555"/>
        <v>1.226354840829581E-6</v>
      </c>
      <c r="BI499" s="5">
        <f t="shared" si="556"/>
        <v>3.1742987942227064E-7</v>
      </c>
      <c r="BJ499" s="8">
        <f t="shared" si="557"/>
        <v>0.53273716836434015</v>
      </c>
      <c r="BK499" s="8">
        <f t="shared" si="558"/>
        <v>0.29248580827161669</v>
      </c>
      <c r="BL499" s="8">
        <f t="shared" si="559"/>
        <v>0.1693772904793954</v>
      </c>
      <c r="BM499" s="8">
        <f t="shared" si="560"/>
        <v>0.29653653595403734</v>
      </c>
      <c r="BN499" s="8">
        <f t="shared" si="561"/>
        <v>0.70306677524483918</v>
      </c>
    </row>
    <row r="500" spans="1:66" x14ac:dyDescent="0.25">
      <c r="A500" t="s">
        <v>109</v>
      </c>
      <c r="B500" t="s">
        <v>102</v>
      </c>
      <c r="C500" t="s">
        <v>108</v>
      </c>
      <c r="D500" t="s">
        <v>503</v>
      </c>
      <c r="E500">
        <f>VLOOKUP(A500,home!$A$2:$E$405,3,FALSE)</f>
        <v>1.7307999999999999</v>
      </c>
      <c r="F500">
        <f>VLOOKUP(B500,home!$B$2:$E$405,3,FALSE)</f>
        <v>0.57779999999999998</v>
      </c>
      <c r="G500">
        <f>VLOOKUP(C500,away!$B$2:$E$405,4,FALSE)</f>
        <v>1.3866000000000001</v>
      </c>
      <c r="H500">
        <f>VLOOKUP(A500,away!$A$2:$E$405,3,FALSE)</f>
        <v>1.3153999999999999</v>
      </c>
      <c r="I500">
        <f>VLOOKUP(C500,away!$B$2:$E$405,3,FALSE)</f>
        <v>0.9123</v>
      </c>
      <c r="J500">
        <f>VLOOKUP(B500,home!$B$2:$E$405,4,FALSE)</f>
        <v>0.76019999999999999</v>
      </c>
      <c r="K500" s="3">
        <f t="shared" si="506"/>
        <v>1.3866779823839999</v>
      </c>
      <c r="L500" s="3">
        <f t="shared" si="507"/>
        <v>0.91226996708399999</v>
      </c>
      <c r="M500" s="5">
        <f t="shared" si="508"/>
        <v>0.10036437659590394</v>
      </c>
      <c r="N500" s="5">
        <f t="shared" si="509"/>
        <v>0.13917307124123601</v>
      </c>
      <c r="O500" s="5">
        <f t="shared" si="510"/>
        <v>9.1559406533551449E-2</v>
      </c>
      <c r="P500" s="5">
        <f t="shared" si="511"/>
        <v>0.12696341312022152</v>
      </c>
      <c r="Q500" s="5">
        <f t="shared" si="512"/>
        <v>9.649411681549093E-2</v>
      </c>
      <c r="R500" s="5">
        <f t="shared" si="513"/>
        <v>4.176344839229678E-2</v>
      </c>
      <c r="S500" s="5">
        <f t="shared" si="514"/>
        <v>4.0152962679274797E-2</v>
      </c>
      <c r="T500" s="5">
        <f t="shared" si="515"/>
        <v>8.8028684771067539E-2</v>
      </c>
      <c r="U500" s="5">
        <f t="shared" si="516"/>
        <v>5.7912454354028392E-2</v>
      </c>
      <c r="V500" s="5">
        <f t="shared" si="517"/>
        <v>5.6438320730908768E-3</v>
      </c>
      <c r="W500" s="5">
        <f t="shared" si="518"/>
        <v>4.4602089072543656E-2</v>
      </c>
      <c r="X500" s="5">
        <f t="shared" si="519"/>
        <v>4.068914633008703E-2</v>
      </c>
      <c r="Y500" s="5">
        <f t="shared" si="520"/>
        <v>1.8559743091612277E-2</v>
      </c>
      <c r="Z500" s="5">
        <f t="shared" si="521"/>
        <v>1.2699846563384973E-2</v>
      </c>
      <c r="AA500" s="5">
        <f t="shared" si="522"/>
        <v>1.7610597609101046E-2</v>
      </c>
      <c r="AB500" s="5">
        <f t="shared" si="523"/>
        <v>1.2210113980582367E-2</v>
      </c>
      <c r="AC500" s="5">
        <f t="shared" si="524"/>
        <v>4.4622417795339416E-4</v>
      </c>
      <c r="AD500" s="5">
        <f t="shared" si="525"/>
        <v>1.5462183721306576E-2</v>
      </c>
      <c r="AE500" s="5">
        <f t="shared" si="526"/>
        <v>1.4105685834483109E-2</v>
      </c>
      <c r="AF500" s="5">
        <f t="shared" si="527"/>
        <v>6.4340967759605747E-3</v>
      </c>
      <c r="AG500" s="5">
        <f t="shared" si="528"/>
        <v>1.9565444180069417E-3</v>
      </c>
      <c r="AH500" s="5">
        <f t="shared" si="529"/>
        <v>2.896422151587765E-3</v>
      </c>
      <c r="AI500" s="5">
        <f t="shared" si="530"/>
        <v>4.0164048252960454E-3</v>
      </c>
      <c r="AJ500" s="5">
        <f t="shared" si="531"/>
        <v>2.7847300697894412E-3</v>
      </c>
      <c r="AK500" s="5">
        <f t="shared" si="532"/>
        <v>1.2871746248865595E-3</v>
      </c>
      <c r="AL500" s="5">
        <f t="shared" si="533"/>
        <v>2.2579383869571182E-5</v>
      </c>
      <c r="AM500" s="5">
        <f t="shared" si="534"/>
        <v>4.2882139451824236E-3</v>
      </c>
      <c r="AN500" s="5">
        <f t="shared" si="535"/>
        <v>3.9120087946207189E-3</v>
      </c>
      <c r="AO500" s="5">
        <f t="shared" si="536"/>
        <v>1.7844040671504808E-3</v>
      </c>
      <c r="AP500" s="5">
        <f t="shared" si="537"/>
        <v>5.4261941320130828E-4</v>
      </c>
      <c r="AQ500" s="5">
        <f t="shared" si="538"/>
        <v>1.2375384855507423E-4</v>
      </c>
      <c r="AR500" s="5">
        <f t="shared" si="539"/>
        <v>5.284637881780678E-4</v>
      </c>
      <c r="AS500" s="5">
        <f t="shared" si="540"/>
        <v>7.3280909955376851E-4</v>
      </c>
      <c r="AT500" s="5">
        <f t="shared" si="541"/>
        <v>5.0808512182092772E-4</v>
      </c>
      <c r="AU500" s="5">
        <f t="shared" si="542"/>
        <v>2.3485015053532435E-4</v>
      </c>
      <c r="AV500" s="5">
        <f t="shared" si="543"/>
        <v>8.1415383226725573E-5</v>
      </c>
      <c r="AW500" s="5">
        <f t="shared" si="544"/>
        <v>7.9342993872960514E-7</v>
      </c>
      <c r="AX500" s="5">
        <f t="shared" si="545"/>
        <v>9.9106197692274897E-4</v>
      </c>
      <c r="AY500" s="5">
        <f t="shared" si="546"/>
        <v>9.0411607706551993E-4</v>
      </c>
      <c r="AZ500" s="5">
        <f t="shared" si="547"/>
        <v>4.123989719323385E-4</v>
      </c>
      <c r="BA500" s="5">
        <f t="shared" si="548"/>
        <v>1.2540639885006333E-4</v>
      </c>
      <c r="BB500" s="5">
        <f t="shared" si="549"/>
        <v>2.8601122837767559E-5</v>
      </c>
      <c r="BC500" s="5">
        <f t="shared" si="550"/>
        <v>5.2183890779551313E-6</v>
      </c>
      <c r="BD500" s="5">
        <f t="shared" si="551"/>
        <v>8.035027377438195E-5</v>
      </c>
      <c r="BE500" s="5">
        <f t="shared" si="552"/>
        <v>1.1141995552146197E-4</v>
      </c>
      <c r="BF500" s="5">
        <f t="shared" si="553"/>
        <v>7.7251799559907957E-5</v>
      </c>
      <c r="BG500" s="5">
        <f t="shared" si="554"/>
        <v>3.5707789849755454E-5</v>
      </c>
      <c r="BH500" s="5">
        <f t="shared" si="555"/>
        <v>1.2378801496062694E-5</v>
      </c>
      <c r="BI500" s="5">
        <f t="shared" si="556"/>
        <v>3.4330822965784493E-6</v>
      </c>
      <c r="BJ500" s="8">
        <f t="shared" si="557"/>
        <v>0.47862316507719105</v>
      </c>
      <c r="BK500" s="8">
        <f t="shared" si="558"/>
        <v>0.27449750410737961</v>
      </c>
      <c r="BL500" s="8">
        <f t="shared" si="559"/>
        <v>0.2344469177869328</v>
      </c>
      <c r="BM500" s="8">
        <f t="shared" si="560"/>
        <v>0.40304627818906097</v>
      </c>
      <c r="BN500" s="8">
        <f t="shared" si="561"/>
        <v>0.59631783269870065</v>
      </c>
    </row>
    <row r="501" spans="1:66" x14ac:dyDescent="0.25">
      <c r="A501" t="s">
        <v>109</v>
      </c>
      <c r="B501" t="s">
        <v>124</v>
      </c>
      <c r="C501" t="s">
        <v>338</v>
      </c>
      <c r="D501" t="s">
        <v>503</v>
      </c>
      <c r="E501">
        <f>VLOOKUP(A501,home!$A$2:$E$405,3,FALSE)</f>
        <v>1.7307999999999999</v>
      </c>
      <c r="F501">
        <f>VLOOKUP(B501,home!$B$2:$E$405,3,FALSE)</f>
        <v>1.2518</v>
      </c>
      <c r="G501">
        <f>VLOOKUP(C501,away!$B$2:$E$405,4,FALSE)</f>
        <v>1.9643999999999999</v>
      </c>
      <c r="H501">
        <f>VLOOKUP(A501,away!$A$2:$E$405,3,FALSE)</f>
        <v>1.3153999999999999</v>
      </c>
      <c r="I501">
        <f>VLOOKUP(C501,away!$B$2:$E$405,3,FALSE)</f>
        <v>0.9123</v>
      </c>
      <c r="J501">
        <f>VLOOKUP(B501,home!$B$2:$E$405,4,FALSE)</f>
        <v>1.1403000000000001</v>
      </c>
      <c r="K501" s="3">
        <f t="shared" ref="K501:K564" si="562">E501*F501*G501</f>
        <v>4.2560993703359991</v>
      </c>
      <c r="L501" s="3">
        <f t="shared" ref="L501:L564" si="563">H501*I501*J501</f>
        <v>1.3684049506260001</v>
      </c>
      <c r="M501" s="5">
        <f t="shared" ref="M501:M564" si="564">_xlfn.POISSON.DIST(0,K501,FALSE) * _xlfn.POISSON.DIST(0,L501,FALSE)</f>
        <v>3.6083512768968437E-3</v>
      </c>
      <c r="N501" s="5">
        <f t="shared" ref="N501:N564" si="565">_xlfn.POISSON.DIST(1,K501,FALSE) * _xlfn.POISSON.DIST(0,L501,FALSE)</f>
        <v>1.5357501597551755E-2</v>
      </c>
      <c r="O501" s="5">
        <f t="shared" ref="O501:O564" si="566">_xlfn.POISSON.DIST(0,K501,FALSE) * _xlfn.POISSON.DIST(1,L501,FALSE)</f>
        <v>4.9376857509032899E-3</v>
      </c>
      <c r="P501" s="5">
        <f t="shared" ref="P501:P564" si="567">_xlfn.POISSON.DIST(1,K501,FALSE) * _xlfn.POISSON.DIST(1,L501,FALSE)</f>
        <v>2.1015281215336523E-2</v>
      </c>
      <c r="Q501" s="5">
        <f t="shared" ref="Q501:Q564" si="568">_xlfn.POISSON.DIST(2,K501,FALSE) * _xlfn.POISSON.DIST(0,L501,FALSE)</f>
        <v>3.2681526439637058E-2</v>
      </c>
      <c r="R501" s="5">
        <f t="shared" ref="R501:R564" si="569">_xlfn.POISSON.DIST(0,K501,FALSE) * _xlfn.POISSON.DIST(2,L501,FALSE)</f>
        <v>3.3783768130857617E-3</v>
      </c>
      <c r="S501" s="5">
        <f t="shared" ref="S501:S564" si="570">_xlfn.POISSON.DIST(2,K501,FALSE) * _xlfn.POISSON.DIST(2,L501,FALSE)</f>
        <v>3.0598603813005523E-2</v>
      </c>
      <c r="T501" s="5">
        <f t="shared" ref="T501:T564" si="571">_xlfn.POISSON.DIST(2,K501,FALSE) * _xlfn.POISSON.DIST(1,L501,FALSE)</f>
        <v>4.4721562574013864E-2</v>
      </c>
      <c r="U501" s="5">
        <f t="shared" ref="U501:U564" si="572">_xlfn.POISSON.DIST(1,K501,FALSE) * _xlfn.POISSON.DIST(2,L501,FALSE)</f>
        <v>1.4378707426932048E-2</v>
      </c>
      <c r="V501" s="5">
        <f t="shared" ref="V501:V564" si="573">_xlfn.POISSON.DIST(3,K501,FALSE) * _xlfn.POISSON.DIST(3,L501,FALSE)</f>
        <v>1.9800925827080786E-2</v>
      </c>
      <c r="W501" s="5">
        <f t="shared" ref="W501:W564" si="574">_xlfn.POISSON.DIST(3,K501,FALSE) * _xlfn.POISSON.DIST(0,L501,FALSE)</f>
        <v>4.6365274700452888E-2</v>
      </c>
      <c r="X501" s="5">
        <f t="shared" ref="X501:X564" si="575">_xlfn.POISSON.DIST(3,K501,FALSE) * _xlfn.POISSON.DIST(1,L501,FALSE)</f>
        <v>6.3446471437234156E-2</v>
      </c>
      <c r="Y501" s="5">
        <f t="shared" ref="Y501:Y564" si="576">_xlfn.POISSON.DIST(3,K501,FALSE) * _xlfn.POISSON.DIST(2,L501,FALSE)</f>
        <v>4.3410232807231185E-2</v>
      </c>
      <c r="Z501" s="5">
        <f t="shared" ref="Z501:Z564" si="577">_xlfn.POISSON.DIST(0,K501,FALSE) * _xlfn.POISSON.DIST(3,L501,FALSE)</f>
        <v>1.5409958520355483E-3</v>
      </c>
      <c r="AA501" s="5">
        <f t="shared" ref="AA501:AA564" si="578">_xlfn.POISSON.DIST(1,K501,FALSE) * _xlfn.POISSON.DIST(3,L501,FALSE)</f>
        <v>6.5586314755388831E-3</v>
      </c>
      <c r="AB501" s="5">
        <f t="shared" ref="AB501:AB564" si="579">_xlfn.POISSON.DIST(2,K501,FALSE) * _xlfn.POISSON.DIST(3,L501,FALSE)</f>
        <v>1.3957093646653453E-2</v>
      </c>
      <c r="AC501" s="5">
        <f t="shared" ref="AC501:AC564" si="580">_xlfn.POISSON.DIST(4,K501,FALSE) * _xlfn.POISSON.DIST(4,L501,FALSE)</f>
        <v>7.2076204727561976E-3</v>
      </c>
      <c r="AD501" s="5">
        <f t="shared" ref="AD501:AD564" si="581">_xlfn.POISSON.DIST(4,K501,FALSE) * _xlfn.POISSON.DIST(0,L501,FALSE)</f>
        <v>4.9333804114513283E-2</v>
      </c>
      <c r="AE501" s="5">
        <f t="shared" ref="AE501:AE564" si="582">_xlfn.POISSON.DIST(4,K501,FALSE) * _xlfn.POISSON.DIST(1,L501,FALSE)</f>
        <v>6.7508621783513301E-2</v>
      </c>
      <c r="AF501" s="5">
        <f t="shared" ref="AF501:AF564" si="583">_xlfn.POISSON.DIST(4,K501,FALSE) * _xlfn.POISSON.DIST(2,L501,FALSE)</f>
        <v>4.6189566129248939E-2</v>
      </c>
      <c r="AG501" s="5">
        <f t="shared" ref="AG501:AG564" si="584">_xlfn.POISSON.DIST(4,K501,FALSE) * _xlfn.POISSON.DIST(3,L501,FALSE)</f>
        <v>2.1068676986177086E-2</v>
      </c>
      <c r="AH501" s="5">
        <f t="shared" ref="AH501:AH564" si="585">_xlfn.POISSON.DIST(0,K501,FALSE) * _xlfn.POISSON.DIST(4,L501,FALSE)</f>
        <v>5.2717658820489372E-4</v>
      </c>
      <c r="AI501" s="5">
        <f t="shared" ref="AI501:AI564" si="586">_xlfn.POISSON.DIST(1,K501,FALSE) * _xlfn.POISSON.DIST(4,L501,FALSE)</f>
        <v>2.2437159451147281E-3</v>
      </c>
      <c r="AJ501" s="5">
        <f t="shared" ref="AJ501:AJ564" si="587">_xlfn.POISSON.DIST(2,K501,FALSE) * _xlfn.POISSON.DIST(4,L501,FALSE)</f>
        <v>4.7747390106078176E-3</v>
      </c>
      <c r="AK501" s="5">
        <f t="shared" ref="AK501:AK564" si="588">_xlfn.POISSON.DIST(3,K501,FALSE) * _xlfn.POISSON.DIST(4,L501,FALSE)</f>
        <v>6.773921232188891E-3</v>
      </c>
      <c r="AL501" s="5">
        <f t="shared" ref="AL501:AL564" si="589">_xlfn.POISSON.DIST(5,K501,FALSE) * _xlfn.POISSON.DIST(5,L501,FALSE)</f>
        <v>1.6791067111254371E-3</v>
      </c>
      <c r="AM501" s="5">
        <f t="shared" ref="AM501:AM564" si="590">_xlfn.POISSON.DIST(5,K501,FALSE) * _xlfn.POISSON.DIST(0,L501,FALSE)</f>
        <v>4.1993914525611888E-2</v>
      </c>
      <c r="AN501" s="5">
        <f t="shared" ref="AN501:AN564" si="591">_xlfn.POISSON.DIST(5,K501,FALSE) * _xlfn.POISSON.DIST(1,L501,FALSE)</f>
        <v>5.7464680533012402E-2</v>
      </c>
      <c r="AO501" s="5">
        <f t="shared" ref="AO501:AO564" si="592">_xlfn.POISSON.DIST(5,K501,FALSE) * _xlfn.POISSON.DIST(2,L501,FALSE)</f>
        <v>3.9317476663757865E-2</v>
      </c>
      <c r="AP501" s="5">
        <f t="shared" ref="AP501:AP564" si="593">_xlfn.POISSON.DIST(5,K501,FALSE) * _xlfn.POISSON.DIST(3,L501,FALSE)</f>
        <v>1.7934076570936167E-2</v>
      </c>
      <c r="AQ501" s="5">
        <f t="shared" ref="AQ501:AQ564" si="594">_xlfn.POISSON.DIST(5,K501,FALSE) * _xlfn.POISSON.DIST(4,L501,FALSE)</f>
        <v>6.1352697911437005E-3</v>
      </c>
      <c r="AR501" s="5">
        <f t="shared" ref="AR501:AR564" si="595">_xlfn.POISSON.DIST(0,K501,FALSE) * _xlfn.POISSON.DIST(5,L501,FALSE)</f>
        <v>1.4427821063074016E-4</v>
      </c>
      <c r="AS501" s="5">
        <f t="shared" ref="AS501:AS564" si="596">_xlfn.POISSON.DIST(1,K501,FALSE) * _xlfn.POISSON.DIST(5,L501,FALSE)</f>
        <v>6.1406240141869783E-4</v>
      </c>
      <c r="AT501" s="5">
        <f t="shared" ref="AT501:AT564" si="597">_xlfn.POISSON.DIST(2,K501,FALSE) * _xlfn.POISSON.DIST(5,L501,FALSE)</f>
        <v>1.3067553000125655E-3</v>
      </c>
      <c r="AU501" s="5">
        <f t="shared" ref="AU501:AU564" si="598">_xlfn.POISSON.DIST(3,K501,FALSE) * _xlfn.POISSON.DIST(5,L501,FALSE)</f>
        <v>1.8538934698555708E-3</v>
      </c>
      <c r="AV501" s="5">
        <f t="shared" ref="AV501:AV564" si="599">_xlfn.POISSON.DIST(4,K501,FALSE) * _xlfn.POISSON.DIST(5,L501,FALSE)</f>
        <v>1.9725887074305785E-3</v>
      </c>
      <c r="AW501" s="5">
        <f t="shared" ref="AW501:AW564" si="600">_xlfn.POISSON.DIST(6,K501,FALSE) * _xlfn.POISSON.DIST(6,L501,FALSE)</f>
        <v>2.7164529831110097E-4</v>
      </c>
      <c r="AX501" s="5">
        <f t="shared" ref="AX501:AX564" si="601">_xlfn.POISSON.DIST(6,K501,FALSE) * _xlfn.POISSON.DIST(0,L501,FALSE)</f>
        <v>2.9788378861733425E-2</v>
      </c>
      <c r="AY501" s="5">
        <f t="shared" ref="AY501:AY564" si="602">_xlfn.POISSON.DIST(6,K501,FALSE) * _xlfn.POISSON.DIST(1,L501,FALSE)</f>
        <v>4.0762565105518907E-2</v>
      </c>
      <c r="AZ501" s="5">
        <f t="shared" ref="AZ501:AZ564" si="603">_xlfn.POISSON.DIST(6,K501,FALSE) * _xlfn.POISSON.DIST(2,L501,FALSE)</f>
        <v>2.7889847945303369E-2</v>
      </c>
      <c r="BA501" s="5">
        <f t="shared" ref="BA501:BA564" si="604">_xlfn.POISSON.DIST(6,K501,FALSE) * _xlfn.POISSON.DIST(3,L501,FALSE)</f>
        <v>1.2721535333519836E-2</v>
      </c>
      <c r="BB501" s="5">
        <f t="shared" ref="BB501:BB564" si="605">_xlfn.POISSON.DIST(6,K501,FALSE) * _xlfn.POISSON.DIST(4,L501,FALSE)</f>
        <v>4.3520529824880305E-3</v>
      </c>
      <c r="BC501" s="5">
        <f t="shared" ref="BC501:BC564" si="606">_xlfn.POISSON.DIST(6,K501,FALSE) * _xlfn.POISSON.DIST(5,L501,FALSE)</f>
        <v>1.191074169324654E-3</v>
      </c>
      <c r="BD501" s="5">
        <f t="shared" ref="BD501:BD564" si="607">_xlfn.POISSON.DIST(0,K501,FALSE) * _xlfn.POISSON.DIST(6,L501,FALSE)</f>
        <v>3.2905169615760908E-5</v>
      </c>
      <c r="BE501" s="5">
        <f t="shared" ref="BE501:BE564" si="608">_xlfn.POISSON.DIST(1,K501,FALSE) * _xlfn.POISSON.DIST(6,L501,FALSE)</f>
        <v>1.4004767168243924E-4</v>
      </c>
      <c r="BF501" s="5">
        <f t="shared" ref="BF501:BF564" si="609">_xlfn.POISSON.DIST(2,K501,FALSE) * _xlfn.POISSON.DIST(6,L501,FALSE)</f>
        <v>2.9802840363232617E-4</v>
      </c>
      <c r="BG501" s="5">
        <f t="shared" ref="BG501:BG564" si="610">_xlfn.POISSON.DIST(3,K501,FALSE) * _xlfn.POISSON.DIST(6,L501,FALSE)</f>
        <v>4.228128336805957E-4</v>
      </c>
      <c r="BH501" s="5">
        <f t="shared" ref="BH501:BH564" si="611">_xlfn.POISSON.DIST(4,K501,FALSE) * _xlfn.POISSON.DIST(6,L501,FALSE)</f>
        <v>4.498833587994906E-4</v>
      </c>
      <c r="BI501" s="5">
        <f t="shared" ref="BI501:BI564" si="612">_xlfn.POISSON.DIST(5,K501,FALSE) * _xlfn.POISSON.DIST(6,L501,FALSE)</f>
        <v>3.8294965602223116E-4</v>
      </c>
      <c r="BJ501" s="8">
        <f t="shared" ref="BJ501:BJ564" si="613">SUM(N501,Q501,T501,W501,X501,Y501,AD501,AE501,AF501,AG501,AM501,AN501,AO501,AP501,AQ501,AX501,AY501,AZ501,BA501,BB501,BC501)</f>
        <v>0.70963411105192375</v>
      </c>
      <c r="BK501" s="8">
        <f t="shared" ref="BK501:BK564" si="614">SUM(M501,P501,S501,V501,AC501,AL501,AY501)</f>
        <v>0.1246724544217202</v>
      </c>
      <c r="BL501" s="8">
        <f t="shared" ref="BL501:BL564" si="615">SUM(O501,R501,U501,AA501,AB501,AH501,AI501,AJ501,AK501,AR501,AS501,AT501,AU501,AV501,BD501,BE501,BF501,BG501,BH501,BI501)</f>
        <v>6.5148253072010762E-2</v>
      </c>
      <c r="BM501" s="8">
        <f t="shared" ref="BM501:BM564" si="616">SUM(S501:BI501)</f>
        <v>0.77952617149707115</v>
      </c>
      <c r="BN501" s="8">
        <f t="shared" ref="BN501:BN564" si="617">SUM(M501:R501)</f>
        <v>8.097872309341124E-2</v>
      </c>
    </row>
    <row r="502" spans="1:66" x14ac:dyDescent="0.25">
      <c r="A502" t="s">
        <v>109</v>
      </c>
      <c r="B502" t="s">
        <v>319</v>
      </c>
      <c r="C502" t="s">
        <v>127</v>
      </c>
      <c r="D502" t="s">
        <v>503</v>
      </c>
      <c r="E502">
        <f>VLOOKUP(A502,home!$A$2:$E$405,3,FALSE)</f>
        <v>1.7307999999999999</v>
      </c>
      <c r="F502">
        <f>VLOOKUP(B502,home!$B$2:$E$405,3,FALSE)</f>
        <v>1.7333000000000001</v>
      </c>
      <c r="G502">
        <f>VLOOKUP(C502,away!$B$2:$E$405,4,FALSE)</f>
        <v>1.3866000000000001</v>
      </c>
      <c r="H502">
        <f>VLOOKUP(A502,away!$A$2:$E$405,3,FALSE)</f>
        <v>1.3153999999999999</v>
      </c>
      <c r="I502">
        <f>VLOOKUP(C502,away!$B$2:$E$405,3,FALSE)</f>
        <v>0.60819999999999996</v>
      </c>
      <c r="J502">
        <f>VLOOKUP(B502,home!$B$2:$E$405,4,FALSE)</f>
        <v>1.2163999999999999</v>
      </c>
      <c r="K502" s="3">
        <f t="shared" si="562"/>
        <v>4.1597939544239999</v>
      </c>
      <c r="L502" s="3">
        <f t="shared" si="563"/>
        <v>0.9731519669919998</v>
      </c>
      <c r="M502" s="5">
        <f t="shared" si="564"/>
        <v>5.8991563995773955E-3</v>
      </c>
      <c r="N502" s="5">
        <f t="shared" si="565"/>
        <v>2.4539275127163699E-2</v>
      </c>
      <c r="O502" s="5">
        <f t="shared" si="566"/>
        <v>5.7407756538421862E-3</v>
      </c>
      <c r="P502" s="5">
        <f t="shared" si="567"/>
        <v>2.3880443858557209E-2</v>
      </c>
      <c r="Q502" s="5">
        <f t="shared" si="568"/>
        <v>5.1039164159961417E-2</v>
      </c>
      <c r="R502" s="5">
        <f t="shared" si="569"/>
        <v>2.7933235597981535E-3</v>
      </c>
      <c r="S502" s="5">
        <f t="shared" si="570"/>
        <v>2.4167675861355212E-2</v>
      </c>
      <c r="T502" s="5">
        <f t="shared" si="571"/>
        <v>4.9668862995894028E-2</v>
      </c>
      <c r="U502" s="5">
        <f t="shared" si="572"/>
        <v>1.1619650456798485E-2</v>
      </c>
      <c r="V502" s="5">
        <f t="shared" si="573"/>
        <v>1.0870383407518443E-2</v>
      </c>
      <c r="W502" s="5">
        <f t="shared" si="574"/>
        <v>7.0770802170487174E-2</v>
      </c>
      <c r="X502" s="5">
        <f t="shared" si="575"/>
        <v>6.8870745337811276E-2</v>
      </c>
      <c r="Y502" s="5">
        <f t="shared" si="576"/>
        <v>3.351085064684807E-2</v>
      </c>
      <c r="Z502" s="5">
        <f t="shared" si="577"/>
        <v>9.0610943888755607E-4</v>
      </c>
      <c r="AA502" s="5">
        <f t="shared" si="578"/>
        <v>3.7692285659309782E-3</v>
      </c>
      <c r="AB502" s="5">
        <f t="shared" si="579"/>
        <v>7.8396071007009668E-3</v>
      </c>
      <c r="AC502" s="5">
        <f t="shared" si="580"/>
        <v>2.750282869924763E-3</v>
      </c>
      <c r="AD502" s="5">
        <f t="shared" si="581"/>
        <v>7.3597988754632374E-2</v>
      </c>
      <c r="AE502" s="5">
        <f t="shared" si="582"/>
        <v>7.1622027523225579E-2</v>
      </c>
      <c r="AF502" s="5">
        <f t="shared" si="583"/>
        <v>3.4849558482091057E-2</v>
      </c>
      <c r="AG502" s="5">
        <f t="shared" si="584"/>
        <v>1.1304638795216548E-2</v>
      </c>
      <c r="AH502" s="5">
        <f t="shared" si="585"/>
        <v>2.2044554569086055E-4</v>
      </c>
      <c r="AI502" s="5">
        <f t="shared" si="586"/>
        <v>9.1700804824454126E-4</v>
      </c>
      <c r="AJ502" s="5">
        <f t="shared" si="587"/>
        <v>1.907282267622898E-3</v>
      </c>
      <c r="AK502" s="5">
        <f t="shared" si="588"/>
        <v>2.6446337487459424E-3</v>
      </c>
      <c r="AL502" s="5">
        <f t="shared" si="589"/>
        <v>4.4533808715493603E-4</v>
      </c>
      <c r="AM502" s="5">
        <f t="shared" si="590"/>
        <v>6.1230493735857046E-2</v>
      </c>
      <c r="AN502" s="5">
        <f t="shared" si="591"/>
        <v>5.9586575418940607E-2</v>
      </c>
      <c r="AO502" s="5">
        <f t="shared" si="592"/>
        <v>2.8993396537629595E-2</v>
      </c>
      <c r="AP502" s="5">
        <f t="shared" si="593"/>
        <v>9.4049936234577598E-3</v>
      </c>
      <c r="AQ502" s="5">
        <f t="shared" si="594"/>
        <v>2.288122011053783E-3</v>
      </c>
      <c r="AR502" s="5">
        <f t="shared" si="595"/>
        <v>4.2905403280737157E-5</v>
      </c>
      <c r="AS502" s="5">
        <f t="shared" si="596"/>
        <v>1.7847763717933405E-4</v>
      </c>
      <c r="AT502" s="5">
        <f t="shared" si="597"/>
        <v>3.7121509806923713E-4</v>
      </c>
      <c r="AU502" s="5">
        <f t="shared" si="598"/>
        <v>5.147261069131081E-4</v>
      </c>
      <c r="AV502" s="5">
        <f t="shared" si="599"/>
        <v>5.3528863693033722E-4</v>
      </c>
      <c r="AW502" s="5">
        <f t="shared" si="600"/>
        <v>5.0077175202083718E-5</v>
      </c>
      <c r="AX502" s="5">
        <f t="shared" si="601"/>
        <v>4.2451039611469121E-2</v>
      </c>
      <c r="AY502" s="5">
        <f t="shared" si="602"/>
        <v>4.1311312698756472E-2</v>
      </c>
      <c r="AZ502" s="5">
        <f t="shared" si="603"/>
        <v>2.010109260590822E-2</v>
      </c>
      <c r="BA502" s="5">
        <f t="shared" si="604"/>
        <v>6.5204726027093089E-3</v>
      </c>
      <c r="BB502" s="5">
        <f t="shared" si="605"/>
        <v>1.5863526847610019E-3</v>
      </c>
      <c r="BC502" s="5">
        <f t="shared" si="606"/>
        <v>3.0875244710364184E-4</v>
      </c>
      <c r="BD502" s="5">
        <f t="shared" si="607"/>
        <v>6.9589129328723917E-6</v>
      </c>
      <c r="BE502" s="5">
        <f t="shared" si="608"/>
        <v>2.8947643947525558E-5</v>
      </c>
      <c r="BF502" s="5">
        <f t="shared" si="609"/>
        <v>6.0208117143867682E-5</v>
      </c>
      <c r="BG502" s="5">
        <f t="shared" si="610"/>
        <v>8.3484453900770894E-5</v>
      </c>
      <c r="BH502" s="5">
        <f t="shared" si="611"/>
        <v>8.6819531656203989E-5</v>
      </c>
      <c r="BI502" s="5">
        <f t="shared" si="612"/>
        <v>7.2230272581880073E-5</v>
      </c>
      <c r="BJ502" s="8">
        <f t="shared" si="613"/>
        <v>0.76355651797097768</v>
      </c>
      <c r="BK502" s="8">
        <f t="shared" si="614"/>
        <v>0.10932459318284443</v>
      </c>
      <c r="BL502" s="8">
        <f t="shared" si="615"/>
        <v>3.9433216761910896E-2</v>
      </c>
      <c r="BM502" s="8">
        <f t="shared" si="616"/>
        <v>0.7580670630721662</v>
      </c>
      <c r="BN502" s="8">
        <f t="shared" si="617"/>
        <v>0.11389213875890006</v>
      </c>
    </row>
    <row r="503" spans="1:66" x14ac:dyDescent="0.25">
      <c r="A503" t="s">
        <v>109</v>
      </c>
      <c r="B503" t="s">
        <v>125</v>
      </c>
      <c r="C503" t="s">
        <v>89</v>
      </c>
      <c r="D503" t="s">
        <v>503</v>
      </c>
      <c r="E503">
        <f>VLOOKUP(A503,home!$A$2:$E$405,3,FALSE)</f>
        <v>1.7307999999999999</v>
      </c>
      <c r="F503">
        <f>VLOOKUP(B503,home!$B$2:$E$405,3,FALSE)</f>
        <v>0.57779999999999998</v>
      </c>
      <c r="G503">
        <f>VLOOKUP(C503,away!$B$2:$E$405,4,FALSE)</f>
        <v>0.9244</v>
      </c>
      <c r="H503">
        <f>VLOOKUP(A503,away!$A$2:$E$405,3,FALSE)</f>
        <v>1.3153999999999999</v>
      </c>
      <c r="I503">
        <f>VLOOKUP(C503,away!$B$2:$E$405,3,FALSE)</f>
        <v>0.60819999999999996</v>
      </c>
      <c r="J503">
        <f>VLOOKUP(B503,home!$B$2:$E$405,4,FALSE)</f>
        <v>1.2163999999999999</v>
      </c>
      <c r="K503" s="3">
        <f t="shared" si="562"/>
        <v>0.92445198825599995</v>
      </c>
      <c r="L503" s="3">
        <f t="shared" si="563"/>
        <v>0.9731519669919998</v>
      </c>
      <c r="M503" s="5">
        <f t="shared" si="564"/>
        <v>0.14992742200989695</v>
      </c>
      <c r="N503" s="5">
        <f t="shared" si="565"/>
        <v>0.13860070337114561</v>
      </c>
      <c r="O503" s="5">
        <f t="shared" si="566"/>
        <v>0.14590216563497088</v>
      </c>
      <c r="P503" s="5">
        <f t="shared" si="567"/>
        <v>0.13487954711210506</v>
      </c>
      <c r="Q503" s="5">
        <f t="shared" si="568"/>
        <v>6.406484790256782E-2</v>
      </c>
      <c r="R503" s="5">
        <f t="shared" si="569"/>
        <v>7.0992489738032225E-2</v>
      </c>
      <c r="S503" s="5">
        <f t="shared" si="570"/>
        <v>3.0335498311919295E-2</v>
      </c>
      <c r="T503" s="5">
        <f t="shared" si="571"/>
        <v>6.2344832751427159E-2</v>
      </c>
      <c r="U503" s="5">
        <f t="shared" si="572"/>
        <v>6.5629148289567563E-2</v>
      </c>
      <c r="V503" s="5">
        <f t="shared" si="573"/>
        <v>3.0323103590020203E-3</v>
      </c>
      <c r="W503" s="5">
        <f t="shared" si="574"/>
        <v>1.974162534028235E-2</v>
      </c>
      <c r="X503" s="5">
        <f t="shared" si="575"/>
        <v>1.9211601531514876E-2</v>
      </c>
      <c r="Y503" s="5">
        <f t="shared" si="576"/>
        <v>9.3479039097301084E-3</v>
      </c>
      <c r="Z503" s="5">
        <f t="shared" si="577"/>
        <v>2.3028827010075144E-2</v>
      </c>
      <c r="AA503" s="5">
        <f t="shared" si="578"/>
        <v>2.128904491666744E-2</v>
      </c>
      <c r="AB503" s="5">
        <f t="shared" si="579"/>
        <v>9.8403499506422507E-3</v>
      </c>
      <c r="AC503" s="5">
        <f t="shared" si="580"/>
        <v>1.7049776587006648E-4</v>
      </c>
      <c r="AD503" s="5">
        <f t="shared" si="581"/>
        <v>4.5625461993072615E-3</v>
      </c>
      <c r="AE503" s="5">
        <f t="shared" si="582"/>
        <v>4.4400508083477343E-3</v>
      </c>
      <c r="AF503" s="5">
        <f t="shared" si="583"/>
        <v>2.1604220888440081E-3</v>
      </c>
      <c r="AG503" s="5">
        <f t="shared" si="584"/>
        <v>7.008063350971705E-4</v>
      </c>
      <c r="AH503" s="5">
        <f t="shared" si="585"/>
        <v>5.6026370755932779E-3</v>
      </c>
      <c r="AI503" s="5">
        <f t="shared" si="586"/>
        <v>5.1793689840089873E-3</v>
      </c>
      <c r="AJ503" s="5">
        <f t="shared" si="587"/>
        <v>2.3940389775892832E-3</v>
      </c>
      <c r="AK503" s="5">
        <f t="shared" si="588"/>
        <v>7.3772469759825806E-4</v>
      </c>
      <c r="AL503" s="5">
        <f t="shared" si="589"/>
        <v>6.1354116907745553E-6</v>
      </c>
      <c r="AM503" s="5">
        <f t="shared" si="590"/>
        <v>8.4357098109189108E-4</v>
      </c>
      <c r="AN503" s="5">
        <f t="shared" si="591"/>
        <v>8.2092275954694495E-4</v>
      </c>
      <c r="AO503" s="5">
        <f t="shared" si="592"/>
        <v>3.9944129910080494E-4</v>
      </c>
      <c r="AP503" s="5">
        <f t="shared" si="593"/>
        <v>1.2957236197259602E-4</v>
      </c>
      <c r="AQ503" s="5">
        <f t="shared" si="594"/>
        <v>3.1523399730357799E-5</v>
      </c>
      <c r="AR503" s="5">
        <f t="shared" si="595"/>
        <v>1.0904434580911813E-3</v>
      </c>
      <c r="AS503" s="5">
        <f t="shared" si="596"/>
        <v>1.0080626229131407E-3</v>
      </c>
      <c r="AT503" s="5">
        <f t="shared" si="597"/>
        <v>4.6595274801930557E-4</v>
      </c>
      <c r="AU503" s="5">
        <f t="shared" si="598"/>
        <v>1.4358364811326466E-4</v>
      </c>
      <c r="AV503" s="5">
        <f t="shared" si="599"/>
        <v>3.318404724483934E-5</v>
      </c>
      <c r="AW503" s="5">
        <f t="shared" si="600"/>
        <v>1.5332262087291785E-7</v>
      </c>
      <c r="AX503" s="5">
        <f t="shared" si="601"/>
        <v>1.2997347845091048E-4</v>
      </c>
      <c r="AY503" s="5">
        <f t="shared" si="602"/>
        <v>1.2648394621129585E-4</v>
      </c>
      <c r="AZ503" s="5">
        <f t="shared" si="603"/>
        <v>6.1544050524216422E-5</v>
      </c>
      <c r="BA503" s="5">
        <f t="shared" si="604"/>
        <v>1.9963904608098744E-5</v>
      </c>
      <c r="BB503" s="5">
        <f t="shared" si="605"/>
        <v>4.856978259552984E-6</v>
      </c>
      <c r="BC503" s="5">
        <f t="shared" si="606"/>
        <v>9.4531558938427353E-7</v>
      </c>
      <c r="BD503" s="5">
        <f t="shared" si="607"/>
        <v>1.7686119935583181E-4</v>
      </c>
      <c r="BE503" s="5">
        <f t="shared" si="608"/>
        <v>1.6349968738983949E-4</v>
      </c>
      <c r="BF503" s="5">
        <f t="shared" si="609"/>
        <v>7.5573805543385783E-5</v>
      </c>
      <c r="BG503" s="5">
        <f t="shared" si="610"/>
        <v>2.3288118264885099E-5</v>
      </c>
      <c r="BH503" s="5">
        <f t="shared" si="611"/>
        <v>5.3821868081784736E-6</v>
      </c>
      <c r="BI503" s="5">
        <f t="shared" si="612"/>
        <v>9.9511465919716125E-7</v>
      </c>
      <c r="BJ503" s="8">
        <f t="shared" si="613"/>
        <v>0.32774413871335001</v>
      </c>
      <c r="BK503" s="8">
        <f t="shared" si="614"/>
        <v>0.31847789491669543</v>
      </c>
      <c r="BL503" s="8">
        <f t="shared" si="615"/>
        <v>0.33075379490107326</v>
      </c>
      <c r="BM503" s="8">
        <f t="shared" si="616"/>
        <v>0.29551114914888488</v>
      </c>
      <c r="BN503" s="8">
        <f t="shared" si="617"/>
        <v>0.70436717576871855</v>
      </c>
    </row>
    <row r="504" spans="1:66" x14ac:dyDescent="0.25">
      <c r="A504" t="s">
        <v>109</v>
      </c>
      <c r="B504" t="s">
        <v>107</v>
      </c>
      <c r="C504" t="s">
        <v>114</v>
      </c>
      <c r="D504" t="s">
        <v>503</v>
      </c>
      <c r="E504">
        <f>VLOOKUP(A504,home!$A$2:$E$405,3,FALSE)</f>
        <v>1.7307999999999999</v>
      </c>
      <c r="F504">
        <f>VLOOKUP(B504,home!$B$2:$E$405,3,FALSE)</f>
        <v>1.9643999999999999</v>
      </c>
      <c r="G504">
        <f>VLOOKUP(C504,away!$B$2:$E$405,4,FALSE)</f>
        <v>1.6176999999999999</v>
      </c>
      <c r="H504">
        <f>VLOOKUP(A504,away!$A$2:$E$405,3,FALSE)</f>
        <v>1.3153999999999999</v>
      </c>
      <c r="I504">
        <f>VLOOKUP(C504,away!$B$2:$E$405,3,FALSE)</f>
        <v>1.0643</v>
      </c>
      <c r="J504">
        <f>VLOOKUP(B504,home!$B$2:$E$405,4,FALSE)</f>
        <v>0.9123</v>
      </c>
      <c r="K504" s="3">
        <f t="shared" si="562"/>
        <v>5.5001533403039993</v>
      </c>
      <c r="L504" s="3">
        <f t="shared" si="563"/>
        <v>1.2772019547060001</v>
      </c>
      <c r="M504" s="5">
        <f t="shared" si="564"/>
        <v>1.1392839875360842E-3</v>
      </c>
      <c r="N504" s="5">
        <f t="shared" si="565"/>
        <v>6.2662366296014531E-3</v>
      </c>
      <c r="O504" s="5">
        <f t="shared" si="566"/>
        <v>1.4550957358463329E-3</v>
      </c>
      <c r="P504" s="5">
        <f t="shared" si="567"/>
        <v>8.0032496719773128E-3</v>
      </c>
      <c r="Q504" s="5">
        <f t="shared" si="568"/>
        <v>1.7232631164718855E-2</v>
      </c>
      <c r="R504" s="5">
        <f t="shared" si="569"/>
        <v>9.2922555905365113E-4</v>
      </c>
      <c r="S504" s="5">
        <f t="shared" si="570"/>
        <v>1.4055320274124431E-2</v>
      </c>
      <c r="T504" s="5">
        <f t="shared" si="571"/>
        <v>2.2009550208306455E-2</v>
      </c>
      <c r="U504" s="5">
        <f t="shared" si="572"/>
        <v>5.110883062524791E-3</v>
      </c>
      <c r="V504" s="5">
        <f t="shared" si="573"/>
        <v>1.0970656287834051E-2</v>
      </c>
      <c r="W504" s="5">
        <f t="shared" si="574"/>
        <v>3.159403795428508E-2</v>
      </c>
      <c r="X504" s="5">
        <f t="shared" si="575"/>
        <v>4.0351967032268454E-2</v>
      </c>
      <c r="Y504" s="5">
        <f t="shared" si="576"/>
        <v>2.5768805584922682E-2</v>
      </c>
      <c r="Z504" s="5">
        <f t="shared" si="577"/>
        <v>3.9560290012869976E-4</v>
      </c>
      <c r="AA504" s="5">
        <f t="shared" si="578"/>
        <v>2.1758766125768176E-3</v>
      </c>
      <c r="AB504" s="5">
        <f t="shared" si="579"/>
        <v>5.9838275093768677E-3</v>
      </c>
      <c r="AC504" s="5">
        <f t="shared" si="580"/>
        <v>4.8166711667995523E-3</v>
      </c>
      <c r="AD504" s="5">
        <f t="shared" si="581"/>
        <v>4.344301334698808E-2</v>
      </c>
      <c r="AE504" s="5">
        <f t="shared" si="582"/>
        <v>5.5485501565092028E-2</v>
      </c>
      <c r="AF504" s="5">
        <f t="shared" si="583"/>
        <v>3.5433095528389191E-2</v>
      </c>
      <c r="AG504" s="5">
        <f t="shared" si="584"/>
        <v>1.5085072956714374E-2</v>
      </c>
      <c r="AH504" s="5">
        <f t="shared" si="585"/>
        <v>1.2631619933293442E-4</v>
      </c>
      <c r="AI504" s="5">
        <f t="shared" si="586"/>
        <v>6.9475846569554502E-4</v>
      </c>
      <c r="AJ504" s="5">
        <f t="shared" si="587"/>
        <v>1.9106390478999169E-3</v>
      </c>
      <c r="AK504" s="5">
        <f t="shared" si="588"/>
        <v>3.502935913807328E-3</v>
      </c>
      <c r="AL504" s="5">
        <f t="shared" si="589"/>
        <v>1.3534473356052552E-3</v>
      </c>
      <c r="AM504" s="5">
        <f t="shared" si="590"/>
        <v>4.7788646994661545E-2</v>
      </c>
      <c r="AN504" s="5">
        <f t="shared" si="591"/>
        <v>6.1035753354336739E-2</v>
      </c>
      <c r="AO504" s="5">
        <f t="shared" si="592"/>
        <v>3.8977491745556106E-2</v>
      </c>
      <c r="AP504" s="5">
        <f t="shared" si="593"/>
        <v>1.6594042882320418E-2</v>
      </c>
      <c r="AQ504" s="5">
        <f t="shared" si="594"/>
        <v>5.2984860014437044E-3</v>
      </c>
      <c r="AR504" s="5">
        <f t="shared" si="595"/>
        <v>3.226625933981131E-5</v>
      </c>
      <c r="AS504" s="5">
        <f t="shared" si="596"/>
        <v>1.774693740869783E-4</v>
      </c>
      <c r="AT504" s="5">
        <f t="shared" si="597"/>
        <v>4.8805438534307686E-4</v>
      </c>
      <c r="AU504" s="5">
        <f t="shared" si="598"/>
        <v>8.9479131926491348E-4</v>
      </c>
      <c r="AV504" s="5">
        <f t="shared" si="599"/>
        <v>1.2303723658824836E-3</v>
      </c>
      <c r="AW504" s="5">
        <f t="shared" si="600"/>
        <v>2.6410293812274908E-4</v>
      </c>
      <c r="AX504" s="5">
        <f t="shared" si="601"/>
        <v>4.3807481066049397E-2</v>
      </c>
      <c r="AY504" s="5">
        <f t="shared" si="602"/>
        <v>5.5951000448304374E-2</v>
      </c>
      <c r="AZ504" s="5">
        <f t="shared" si="603"/>
        <v>3.5730363570165326E-2</v>
      </c>
      <c r="BA504" s="5">
        <f t="shared" si="604"/>
        <v>1.5211630064723742E-2</v>
      </c>
      <c r="BB504" s="5">
        <f t="shared" si="605"/>
        <v>4.8570809132324278E-3</v>
      </c>
      <c r="BC504" s="5">
        <f t="shared" si="606"/>
        <v>1.2406946473091322E-3</v>
      </c>
      <c r="BD504" s="5">
        <f t="shared" si="607"/>
        <v>6.8684215833096221E-6</v>
      </c>
      <c r="BE504" s="5">
        <f t="shared" si="608"/>
        <v>3.7777371914056499E-5</v>
      </c>
      <c r="BF504" s="5">
        <f t="shared" si="609"/>
        <v>1.0389066916050218E-4</v>
      </c>
      <c r="BG504" s="5">
        <f t="shared" si="610"/>
        <v>1.9047153700318465E-4</v>
      </c>
      <c r="BH504" s="5">
        <f t="shared" si="611"/>
        <v>2.619056651202256E-4</v>
      </c>
      <c r="BI504" s="5">
        <f t="shared" si="612"/>
        <v>2.881042637711099E-4</v>
      </c>
      <c r="BJ504" s="8">
        <f t="shared" si="613"/>
        <v>0.61916258365938959</v>
      </c>
      <c r="BK504" s="8">
        <f t="shared" si="614"/>
        <v>9.6289629172181063E-2</v>
      </c>
      <c r="BL504" s="8">
        <f t="shared" si="615"/>
        <v>2.5601529738583838E-2</v>
      </c>
      <c r="BM504" s="8">
        <f t="shared" si="616"/>
        <v>0.65073672521136772</v>
      </c>
      <c r="BN504" s="8">
        <f t="shared" si="617"/>
        <v>3.5025722748733688E-2</v>
      </c>
    </row>
    <row r="505" spans="1:66" x14ac:dyDescent="0.25">
      <c r="A505" t="s">
        <v>109</v>
      </c>
      <c r="B505" t="s">
        <v>128</v>
      </c>
      <c r="C505" t="s">
        <v>420</v>
      </c>
      <c r="D505" t="s">
        <v>503</v>
      </c>
      <c r="E505">
        <f>VLOOKUP(A505,home!$A$2:$E$405,3,FALSE)</f>
        <v>1.7307999999999999</v>
      </c>
      <c r="F505">
        <f>VLOOKUP(B505,home!$B$2:$E$405,3,FALSE)</f>
        <v>0.57779999999999998</v>
      </c>
      <c r="G505">
        <f>VLOOKUP(C505,away!$B$2:$E$405,4,FALSE)</f>
        <v>1.1555</v>
      </c>
      <c r="H505">
        <f>VLOOKUP(A505,away!$A$2:$E$405,3,FALSE)</f>
        <v>1.3153999999999999</v>
      </c>
      <c r="I505">
        <f>VLOOKUP(C505,away!$B$2:$E$405,3,FALSE)</f>
        <v>0.76019999999999999</v>
      </c>
      <c r="J505">
        <f>VLOOKUP(B505,home!$B$2:$E$405,4,FALSE)</f>
        <v>0.76019999999999999</v>
      </c>
      <c r="K505" s="3">
        <f t="shared" si="562"/>
        <v>1.1555649853199998</v>
      </c>
      <c r="L505" s="3">
        <f t="shared" si="563"/>
        <v>0.76017497421599989</v>
      </c>
      <c r="M505" s="5">
        <f t="shared" si="564"/>
        <v>0.1472328459199225</v>
      </c>
      <c r="N505" s="5">
        <f t="shared" si="565"/>
        <v>0.17013712143407703</v>
      </c>
      <c r="O505" s="5">
        <f t="shared" si="566"/>
        <v>0.11192272485092539</v>
      </c>
      <c r="P505" s="5">
        <f t="shared" si="567"/>
        <v>0.12933398189933396</v>
      </c>
      <c r="Q505" s="5">
        <f t="shared" si="568"/>
        <v>9.8302250116178158E-2</v>
      </c>
      <c r="R505" s="5">
        <f t="shared" si="569"/>
        <v>4.254042723886832E-2</v>
      </c>
      <c r="S505" s="5">
        <f t="shared" si="570"/>
        <v>2.840276361131221E-2</v>
      </c>
      <c r="T505" s="5">
        <f t="shared" si="571"/>
        <v>7.4726910447440509E-2</v>
      </c>
      <c r="U505" s="5">
        <f t="shared" si="572"/>
        <v>4.9158228177789386E-2</v>
      </c>
      <c r="V505" s="5">
        <f t="shared" si="573"/>
        <v>2.7722093998225525E-3</v>
      </c>
      <c r="W505" s="5">
        <f t="shared" si="574"/>
        <v>3.786487940414144E-2</v>
      </c>
      <c r="X505" s="5">
        <f t="shared" si="575"/>
        <v>2.8783933724735169E-2</v>
      </c>
      <c r="Y505" s="5">
        <f t="shared" si="576"/>
        <v>1.0940413038517801E-2</v>
      </c>
      <c r="Z505" s="5">
        <f t="shared" si="577"/>
        <v>1.0779389393148113E-2</v>
      </c>
      <c r="AA505" s="5">
        <f t="shared" si="578"/>
        <v>1.2456284945851761E-2</v>
      </c>
      <c r="AB505" s="5">
        <f t="shared" si="579"/>
        <v>7.1970233652974653E-3</v>
      </c>
      <c r="AC505" s="5">
        <f t="shared" si="580"/>
        <v>1.5219976820458344E-4</v>
      </c>
      <c r="AD505" s="5">
        <f t="shared" si="581"/>
        <v>1.0938832203197572E-2</v>
      </c>
      <c r="AE505" s="5">
        <f t="shared" si="582"/>
        <v>8.3154264880188639E-3</v>
      </c>
      <c r="AF505" s="5">
        <f t="shared" si="583"/>
        <v>3.1605895580623907E-3</v>
      </c>
      <c r="AG505" s="5">
        <f t="shared" si="584"/>
        <v>8.008670286024787E-4</v>
      </c>
      <c r="AH505" s="5">
        <f t="shared" si="585"/>
        <v>2.0485555135001479E-3</v>
      </c>
      <c r="AI505" s="5">
        <f t="shared" si="586"/>
        <v>2.3672390218850026E-3</v>
      </c>
      <c r="AJ505" s="5">
        <f t="shared" si="587"/>
        <v>1.3677492627867374E-3</v>
      </c>
      <c r="AK505" s="5">
        <f t="shared" si="588"/>
        <v>5.2684105225786547E-4</v>
      </c>
      <c r="AL505" s="5">
        <f t="shared" si="589"/>
        <v>5.3478833321636715E-6</v>
      </c>
      <c r="AM505" s="5">
        <f t="shared" si="590"/>
        <v>2.5281062948611845E-3</v>
      </c>
      <c r="AN505" s="5">
        <f t="shared" si="591"/>
        <v>1.921803137511408E-3</v>
      </c>
      <c r="AO505" s="5">
        <f t="shared" si="592"/>
        <v>7.3045332525298106E-4</v>
      </c>
      <c r="AP505" s="5">
        <f t="shared" si="593"/>
        <v>1.8509077923005874E-4</v>
      </c>
      <c r="AQ505" s="5">
        <f t="shared" si="594"/>
        <v>3.5175344582207306E-5</v>
      </c>
      <c r="AR505" s="5">
        <f t="shared" si="595"/>
        <v>3.1145212693100389E-4</v>
      </c>
      <c r="AS505" s="5">
        <f t="shared" si="596"/>
        <v>3.5990317248490821E-4</v>
      </c>
      <c r="AT505" s="5">
        <f t="shared" si="597"/>
        <v>2.0794575211457224E-4</v>
      </c>
      <c r="AU505" s="5">
        <f t="shared" si="598"/>
        <v>8.0098276663210629E-5</v>
      </c>
      <c r="AV505" s="5">
        <f t="shared" si="599"/>
        <v>2.3139690974120077E-5</v>
      </c>
      <c r="AW505" s="5">
        <f t="shared" si="600"/>
        <v>1.3049304502074795E-7</v>
      </c>
      <c r="AX505" s="5">
        <f t="shared" si="601"/>
        <v>4.8689851891811116E-4</v>
      </c>
      <c r="AY505" s="5">
        <f t="shared" si="602"/>
        <v>3.7012806906438372E-4</v>
      </c>
      <c r="AZ505" s="5">
        <f t="shared" si="603"/>
        <v>1.4068104767881785E-4</v>
      </c>
      <c r="BA505" s="5">
        <f t="shared" si="604"/>
        <v>3.5647403930641735E-5</v>
      </c>
      <c r="BB505" s="5">
        <f t="shared" si="605"/>
        <v>6.7745660909607284E-6</v>
      </c>
      <c r="BC505" s="5">
        <f t="shared" si="606"/>
        <v>1.0299711207041319E-6</v>
      </c>
      <c r="BD505" s="5">
        <f t="shared" si="607"/>
        <v>3.9459685426549018E-5</v>
      </c>
      <c r="BE505" s="5">
        <f t="shared" si="608"/>
        <v>4.5598230810661917E-5</v>
      </c>
      <c r="BF505" s="5">
        <f t="shared" si="609"/>
        <v>2.6345859458670261E-5</v>
      </c>
      <c r="BG505" s="5">
        <f t="shared" si="610"/>
        <v>1.0148117566200356E-5</v>
      </c>
      <c r="BH505" s="5">
        <f t="shared" si="611"/>
        <v>2.9317023316029878E-6</v>
      </c>
      <c r="BI505" s="5">
        <f t="shared" si="612"/>
        <v>6.7755451235628211E-7</v>
      </c>
      <c r="BJ505" s="8">
        <f t="shared" si="613"/>
        <v>0.4504130119012128</v>
      </c>
      <c r="BK505" s="8">
        <f t="shared" si="614"/>
        <v>0.30826947655099235</v>
      </c>
      <c r="BL505" s="8">
        <f t="shared" si="615"/>
        <v>0.23069277359843596</v>
      </c>
      <c r="BM505" s="8">
        <f t="shared" si="616"/>
        <v>0.30031530240846455</v>
      </c>
      <c r="BN505" s="8">
        <f t="shared" si="617"/>
        <v>0.69946935145930533</v>
      </c>
    </row>
    <row r="506" spans="1:66" s="10" customFormat="1" x14ac:dyDescent="0.25">
      <c r="A506" t="s">
        <v>130</v>
      </c>
      <c r="B506" t="s">
        <v>274</v>
      </c>
      <c r="C506" t="s">
        <v>344</v>
      </c>
      <c r="D506" t="s">
        <v>503</v>
      </c>
      <c r="E506">
        <f>VLOOKUP(A506,home!$A$2:$E$405,3,FALSE)</f>
        <v>1.631</v>
      </c>
      <c r="F506">
        <f>VLOOKUP(B506,home!$B$2:$E$405,3,FALSE)</f>
        <v>1.4890000000000001</v>
      </c>
      <c r="G506">
        <f>VLOOKUP(C506,away!$B$2:$E$405,4,FALSE)</f>
        <v>1.2262</v>
      </c>
      <c r="H506">
        <f>VLOOKUP(A506,away!$A$2:$E$405,3,FALSE)</f>
        <v>1.2738</v>
      </c>
      <c r="I506">
        <f>VLOOKUP(C506,away!$B$2:$E$405,3,FALSE)</f>
        <v>0.78510000000000002</v>
      </c>
      <c r="J506">
        <f>VLOOKUP(B506,home!$B$2:$E$405,4,FALSE)</f>
        <v>1.3458000000000001</v>
      </c>
      <c r="K506" s="3">
        <f t="shared" si="562"/>
        <v>2.9778990458000005</v>
      </c>
      <c r="L506" s="3">
        <f t="shared" si="563"/>
        <v>1.3458812594040002</v>
      </c>
      <c r="M506" s="5">
        <f t="shared" si="564"/>
        <v>1.3249700836210614E-2</v>
      </c>
      <c r="N506" s="5">
        <f t="shared" si="565"/>
        <v>3.9456271477287058E-2</v>
      </c>
      <c r="O506" s="5">
        <f t="shared" si="566"/>
        <v>1.7832524048165373E-2</v>
      </c>
      <c r="P506" s="5">
        <f t="shared" si="567"/>
        <v>5.3103456347237232E-2</v>
      </c>
      <c r="Q506" s="5">
        <f t="shared" si="568"/>
        <v>5.8748396591519467E-2</v>
      </c>
      <c r="R506" s="5">
        <f t="shared" si="569"/>
        <v>1.2000229962148468E-2</v>
      </c>
      <c r="S506" s="5">
        <f t="shared" si="570"/>
        <v>5.3208316000541468E-2</v>
      </c>
      <c r="T506" s="5">
        <f t="shared" si="571"/>
        <v>7.9068365992559883E-2</v>
      </c>
      <c r="U506" s="5">
        <f t="shared" si="572"/>
        <v>3.5735473353662506E-2</v>
      </c>
      <c r="V506" s="5">
        <f t="shared" si="573"/>
        <v>2.3694836761250709E-2</v>
      </c>
      <c r="W506" s="5">
        <f t="shared" si="574"/>
        <v>5.831559805072193E-2</v>
      </c>
      <c r="X506" s="5">
        <f t="shared" si="575"/>
        <v>7.848587054740308E-2</v>
      </c>
      <c r="Y506" s="5">
        <f t="shared" si="576"/>
        <v>5.2816331148879098E-2</v>
      </c>
      <c r="Z506" s="5">
        <f t="shared" si="577"/>
        <v>5.3836282048646657E-3</v>
      </c>
      <c r="AA506" s="5">
        <f t="shared" si="578"/>
        <v>1.6031901294208461E-2</v>
      </c>
      <c r="AB506" s="5">
        <f t="shared" si="579"/>
        <v>2.3870691783191587E-2</v>
      </c>
      <c r="AC506" s="5">
        <f t="shared" si="580"/>
        <v>5.9354063214355464E-3</v>
      </c>
      <c r="AD506" s="5">
        <f t="shared" si="581"/>
        <v>4.3414490947625305E-2</v>
      </c>
      <c r="AE506" s="5">
        <f t="shared" si="582"/>
        <v>5.8430749752973507E-2</v>
      </c>
      <c r="AF506" s="5">
        <f t="shared" si="583"/>
        <v>3.9320425532725981E-2</v>
      </c>
      <c r="AG506" s="5">
        <f t="shared" si="584"/>
        <v>1.7640207945428817E-2</v>
      </c>
      <c r="AH506" s="5">
        <f t="shared" si="585"/>
        <v>1.8114310771315382E-3</v>
      </c>
      <c r="AI506" s="5">
        <f t="shared" si="586"/>
        <v>5.3942588761224756E-3</v>
      </c>
      <c r="AJ506" s="5">
        <f t="shared" si="587"/>
        <v>8.0317791800016535E-3</v>
      </c>
      <c r="AK506" s="5">
        <f t="shared" si="588"/>
        <v>7.9726091854010767E-3</v>
      </c>
      <c r="AL506" s="5">
        <f t="shared" si="589"/>
        <v>9.5154024800944009E-4</v>
      </c>
      <c r="AM506" s="5">
        <f t="shared" si="590"/>
        <v>2.5856794233365236E-2</v>
      </c>
      <c r="AN506" s="5">
        <f t="shared" si="591"/>
        <v>3.4800174786951688E-2</v>
      </c>
      <c r="AO506" s="5">
        <f t="shared" si="592"/>
        <v>2.3418451534870939E-2</v>
      </c>
      <c r="AP506" s="5">
        <f t="shared" si="593"/>
        <v>1.0506151681681213E-2</v>
      </c>
      <c r="AQ506" s="5">
        <f t="shared" si="594"/>
        <v>3.5350081642076415E-3</v>
      </c>
      <c r="AR506" s="5">
        <f t="shared" si="595"/>
        <v>4.8759422788266759E-4</v>
      </c>
      <c r="AS506" s="5">
        <f t="shared" si="596"/>
        <v>1.452006385949384E-3</v>
      </c>
      <c r="AT506" s="5">
        <f t="shared" si="597"/>
        <v>2.1619642156070892E-3</v>
      </c>
      <c r="AU506" s="5">
        <f t="shared" si="598"/>
        <v>2.1460370582366988E-3</v>
      </c>
      <c r="AV506" s="5">
        <f t="shared" si="599"/>
        <v>1.5976704269936267E-3</v>
      </c>
      <c r="AW506" s="5">
        <f t="shared" si="600"/>
        <v>1.0593546527630312E-4</v>
      </c>
      <c r="AX506" s="5">
        <f t="shared" si="601"/>
        <v>1.2833153812497536E-2</v>
      </c>
      <c r="AY506" s="5">
        <f t="shared" si="602"/>
        <v>1.7271901215289428E-2</v>
      </c>
      <c r="AZ506" s="5">
        <f t="shared" si="603"/>
        <v>1.162296407996761E-2</v>
      </c>
      <c r="BA506" s="5">
        <f t="shared" si="604"/>
        <v>5.2143765113180883E-3</v>
      </c>
      <c r="BB506" s="5">
        <f t="shared" si="605"/>
        <v>1.7544829065148562E-3</v>
      </c>
      <c r="BC506" s="5">
        <f t="shared" si="606"/>
        <v>4.7226513276460083E-4</v>
      </c>
      <c r="BD506" s="5">
        <f t="shared" si="607"/>
        <v>1.0937398891680769E-4</v>
      </c>
      <c r="BE506" s="5">
        <f t="shared" si="608"/>
        <v>3.2570469723070146E-4</v>
      </c>
      <c r="BF506" s="5">
        <f t="shared" si="609"/>
        <v>4.8495785354794212E-4</v>
      </c>
      <c r="BG506" s="5">
        <f t="shared" si="610"/>
        <v>4.8138517644454433E-4</v>
      </c>
      <c r="BH506" s="5">
        <f t="shared" si="611"/>
        <v>3.5837911439911836E-4</v>
      </c>
      <c r="BI506" s="5">
        <f t="shared" si="612"/>
        <v>2.1344336456075678E-4</v>
      </c>
      <c r="BJ506" s="8">
        <f t="shared" si="613"/>
        <v>0.67298243204655295</v>
      </c>
      <c r="BK506" s="8">
        <f t="shared" si="614"/>
        <v>0.16741515772997445</v>
      </c>
      <c r="BL506" s="8">
        <f t="shared" si="615"/>
        <v>0.1384994152698025</v>
      </c>
      <c r="BM506" s="8">
        <f t="shared" si="616"/>
        <v>0.77272408823861305</v>
      </c>
      <c r="BN506" s="8">
        <f t="shared" si="617"/>
        <v>0.19439057926256822</v>
      </c>
    </row>
    <row r="507" spans="1:66" x14ac:dyDescent="0.25">
      <c r="A507" t="s">
        <v>130</v>
      </c>
      <c r="B507" t="s">
        <v>276</v>
      </c>
      <c r="C507" t="s">
        <v>290</v>
      </c>
      <c r="D507" t="s">
        <v>503</v>
      </c>
      <c r="E507">
        <f>VLOOKUP(A507,home!$A$2:$E$405,3,FALSE)</f>
        <v>1.631</v>
      </c>
      <c r="F507">
        <f>VLOOKUP(B507,home!$B$2:$E$405,3,FALSE)</f>
        <v>1.3138000000000001</v>
      </c>
      <c r="G507">
        <f>VLOOKUP(C507,away!$B$2:$E$405,4,FALSE)</f>
        <v>0.87590000000000001</v>
      </c>
      <c r="H507">
        <f>VLOOKUP(A507,away!$A$2:$E$405,3,FALSE)</f>
        <v>1.2738</v>
      </c>
      <c r="I507">
        <f>VLOOKUP(C507,away!$B$2:$E$405,3,FALSE)</f>
        <v>1.6822999999999999</v>
      </c>
      <c r="J507">
        <f>VLOOKUP(B507,home!$B$2:$E$405,4,FALSE)</f>
        <v>1.0094000000000001</v>
      </c>
      <c r="K507" s="3">
        <f t="shared" si="562"/>
        <v>1.87688535202</v>
      </c>
      <c r="L507" s="3">
        <f t="shared" si="563"/>
        <v>2.1630571291560003</v>
      </c>
      <c r="M507" s="5">
        <f t="shared" si="564"/>
        <v>1.7598484630652538E-2</v>
      </c>
      <c r="N507" s="5">
        <f t="shared" si="565"/>
        <v>3.3030338021020844E-2</v>
      </c>
      <c r="O507" s="5">
        <f t="shared" si="566"/>
        <v>3.8066527642675277E-2</v>
      </c>
      <c r="P507" s="5">
        <f t="shared" si="567"/>
        <v>7.1446508134801634E-2</v>
      </c>
      <c r="Q507" s="5">
        <f t="shared" si="568"/>
        <v>3.0997078801961654E-2</v>
      </c>
      <c r="R507" s="5">
        <f t="shared" si="569"/>
        <v>4.1170036999851362E-2</v>
      </c>
      <c r="S507" s="5">
        <f t="shared" si="570"/>
        <v>7.2514816357614476E-2</v>
      </c>
      <c r="T507" s="5">
        <f t="shared" si="571"/>
        <v>6.7048452285593488E-2</v>
      </c>
      <c r="U507" s="5">
        <f t="shared" si="572"/>
        <v>7.727143938714244E-2</v>
      </c>
      <c r="V507" s="5">
        <f t="shared" si="573"/>
        <v>3.2710710454921473E-2</v>
      </c>
      <c r="W507" s="5">
        <f t="shared" si="574"/>
        <v>1.939265438627049E-2</v>
      </c>
      <c r="X507" s="5">
        <f t="shared" si="575"/>
        <v>4.1947419323480763E-2</v>
      </c>
      <c r="Y507" s="5">
        <f t="shared" si="576"/>
        <v>4.5367332208675622E-2</v>
      </c>
      <c r="Z507" s="5">
        <f t="shared" si="577"/>
        <v>2.9684380680048261E-2</v>
      </c>
      <c r="AA507" s="5">
        <f t="shared" si="578"/>
        <v>5.5714179282168062E-2</v>
      </c>
      <c r="AB507" s="5">
        <f t="shared" si="579"/>
        <v>5.2284563497258706E-2</v>
      </c>
      <c r="AC507" s="5">
        <f t="shared" si="580"/>
        <v>8.2999548315585286E-3</v>
      </c>
      <c r="AD507" s="5">
        <f t="shared" si="581"/>
        <v>9.0994472385943683E-3</v>
      </c>
      <c r="AE507" s="5">
        <f t="shared" si="582"/>
        <v>1.9682624220820431E-2</v>
      </c>
      <c r="AF507" s="5">
        <f t="shared" si="583"/>
        <v>2.1287320320672102E-2</v>
      </c>
      <c r="AG507" s="5">
        <f t="shared" si="584"/>
        <v>1.5348563326752393E-2</v>
      </c>
      <c r="AH507" s="5">
        <f t="shared" si="585"/>
        <v>1.6052252813639766E-2</v>
      </c>
      <c r="AI507" s="5">
        <f t="shared" si="586"/>
        <v>3.0128238172842301E-2</v>
      </c>
      <c r="AJ507" s="5">
        <f t="shared" si="587"/>
        <v>2.8273624454388767E-2</v>
      </c>
      <c r="AK507" s="5">
        <f t="shared" si="588"/>
        <v>1.768878386231891E-2</v>
      </c>
      <c r="AL507" s="5">
        <f t="shared" si="589"/>
        <v>1.3478496650979974E-3</v>
      </c>
      <c r="AM507" s="5">
        <f t="shared" si="590"/>
        <v>3.4157238467193208E-3</v>
      </c>
      <c r="AN507" s="5">
        <f t="shared" si="591"/>
        <v>7.3884058178743835E-3</v>
      </c>
      <c r="AO507" s="5">
        <f t="shared" si="592"/>
        <v>7.9907719387254297E-3</v>
      </c>
      <c r="AP507" s="5">
        <f t="shared" si="593"/>
        <v>5.7614987365065835E-3</v>
      </c>
      <c r="AQ507" s="5">
        <f t="shared" si="594"/>
        <v>3.1156127291559646E-3</v>
      </c>
      <c r="AR507" s="5">
        <f t="shared" si="595"/>
        <v>6.9443879775115862E-3</v>
      </c>
      <c r="AS507" s="5">
        <f t="shared" si="596"/>
        <v>1.3033820073735288E-2</v>
      </c>
      <c r="AT507" s="5">
        <f t="shared" si="597"/>
        <v>1.2231492988629E-2</v>
      </c>
      <c r="AU507" s="5">
        <f t="shared" si="598"/>
        <v>7.6523700078976993E-3</v>
      </c>
      <c r="AV507" s="5">
        <f t="shared" si="599"/>
        <v>3.5906552940150899E-3</v>
      </c>
      <c r="AW507" s="5">
        <f t="shared" si="600"/>
        <v>1.5200038539142589E-4</v>
      </c>
      <c r="AX507" s="5">
        <f t="shared" si="601"/>
        <v>1.068487009075484E-3</v>
      </c>
      <c r="AY507" s="5">
        <f t="shared" si="602"/>
        <v>2.3111984423912976E-3</v>
      </c>
      <c r="AZ507" s="5">
        <f t="shared" si="603"/>
        <v>2.4996271338543707E-3</v>
      </c>
      <c r="BA507" s="5">
        <f t="shared" si="604"/>
        <v>1.8022787640384916E-3</v>
      </c>
      <c r="BB507" s="5">
        <f t="shared" si="605"/>
        <v>9.7460798231998149E-4</v>
      </c>
      <c r="BC507" s="5">
        <f t="shared" si="606"/>
        <v>4.2162654885791591E-4</v>
      </c>
      <c r="BD507" s="5">
        <f t="shared" si="607"/>
        <v>2.5035179870636082E-3</v>
      </c>
      <c r="BE507" s="5">
        <f t="shared" si="608"/>
        <v>4.6988162384382819E-3</v>
      </c>
      <c r="BF507" s="5">
        <f t="shared" si="609"/>
        <v>4.4095696848792639E-3</v>
      </c>
      <c r="BG507" s="5">
        <f t="shared" si="610"/>
        <v>2.7587522500871122E-3</v>
      </c>
      <c r="BH507" s="5">
        <f t="shared" si="611"/>
        <v>1.2944654220101788E-3</v>
      </c>
      <c r="BI507" s="5">
        <f t="shared" si="612"/>
        <v>4.8591263785345828E-4</v>
      </c>
      <c r="BJ507" s="8">
        <f t="shared" si="613"/>
        <v>0.33995106908336137</v>
      </c>
      <c r="BK507" s="8">
        <f t="shared" si="614"/>
        <v>0.20622952251703797</v>
      </c>
      <c r="BL507" s="8">
        <f t="shared" si="615"/>
        <v>0.41625340667440613</v>
      </c>
      <c r="BM507" s="8">
        <f t="shared" si="616"/>
        <v>0.75765020666689031</v>
      </c>
      <c r="BN507" s="8">
        <f t="shared" si="617"/>
        <v>0.23230897423096331</v>
      </c>
    </row>
    <row r="508" spans="1:66" x14ac:dyDescent="0.25">
      <c r="A508" t="s">
        <v>130</v>
      </c>
      <c r="B508" t="s">
        <v>284</v>
      </c>
      <c r="C508" t="s">
        <v>129</v>
      </c>
      <c r="D508" t="s">
        <v>503</v>
      </c>
      <c r="E508">
        <f>VLOOKUP(A508,home!$A$2:$E$405,3,FALSE)</f>
        <v>1.631</v>
      </c>
      <c r="F508">
        <f>VLOOKUP(B508,home!$B$2:$E$405,3,FALSE)</f>
        <v>0.52549999999999997</v>
      </c>
      <c r="G508">
        <f>VLOOKUP(C508,away!$B$2:$E$405,4,FALSE)</f>
        <v>1.0510999999999999</v>
      </c>
      <c r="H508">
        <f>VLOOKUP(A508,away!$A$2:$E$405,3,FALSE)</f>
        <v>1.2738</v>
      </c>
      <c r="I508">
        <f>VLOOKUP(C508,away!$B$2:$E$405,3,FALSE)</f>
        <v>0.67290000000000005</v>
      </c>
      <c r="J508">
        <f>VLOOKUP(B508,home!$B$2:$E$405,4,FALSE)</f>
        <v>0.67290000000000005</v>
      </c>
      <c r="K508" s="3">
        <f t="shared" si="562"/>
        <v>0.90088782454999994</v>
      </c>
      <c r="L508" s="3">
        <f t="shared" si="563"/>
        <v>0.57676951945800015</v>
      </c>
      <c r="M508" s="5">
        <f t="shared" si="564"/>
        <v>0.22817159030860895</v>
      </c>
      <c r="N508" s="5">
        <f t="shared" si="565"/>
        <v>0.20555700761723655</v>
      </c>
      <c r="O508" s="5">
        <f t="shared" si="566"/>
        <v>0.13160241849626408</v>
      </c>
      <c r="P508" s="5">
        <f t="shared" si="567"/>
        <v>0.11855901650461802</v>
      </c>
      <c r="Q508" s="5">
        <f t="shared" si="568"/>
        <v>9.2591902706649992E-2</v>
      </c>
      <c r="R508" s="5">
        <f t="shared" si="569"/>
        <v>3.7952131837800426E-2</v>
      </c>
      <c r="S508" s="5">
        <f t="shared" si="570"/>
        <v>1.5400953702793142E-2</v>
      </c>
      <c r="T508" s="5">
        <f t="shared" si="571"/>
        <v>5.3404187229816422E-2</v>
      </c>
      <c r="U508" s="5">
        <f t="shared" si="572"/>
        <v>3.4190613488390816E-2</v>
      </c>
      <c r="V508" s="5">
        <f t="shared" si="573"/>
        <v>8.891563298026406E-4</v>
      </c>
      <c r="W508" s="5">
        <f t="shared" si="574"/>
        <v>2.7804972600113061E-2</v>
      </c>
      <c r="X508" s="5">
        <f t="shared" si="575"/>
        <v>1.6037060685110072E-2</v>
      </c>
      <c r="Y508" s="5">
        <f t="shared" si="576"/>
        <v>4.6248438924348604E-3</v>
      </c>
      <c r="Z508" s="5">
        <f t="shared" si="577"/>
        <v>7.2965442808316074E-3</v>
      </c>
      <c r="AA508" s="5">
        <f t="shared" si="578"/>
        <v>6.5733679038911304E-3</v>
      </c>
      <c r="AB508" s="5">
        <f t="shared" si="579"/>
        <v>2.9609335554516363E-3</v>
      </c>
      <c r="AC508" s="5">
        <f t="shared" si="580"/>
        <v>2.8875609535151936E-5</v>
      </c>
      <c r="AD508" s="5">
        <f t="shared" si="581"/>
        <v>6.2622903193470499E-3</v>
      </c>
      <c r="AE508" s="5">
        <f t="shared" si="582"/>
        <v>3.6118981781962847E-3</v>
      </c>
      <c r="AF508" s="5">
        <f t="shared" si="583"/>
        <v>1.0416163882847485E-3</v>
      </c>
      <c r="AG508" s="5">
        <f t="shared" si="584"/>
        <v>2.0025752791019073E-4</v>
      </c>
      <c r="AH508" s="5">
        <f t="shared" si="585"/>
        <v>1.0521060846398163E-3</v>
      </c>
      <c r="AI508" s="5">
        <f t="shared" si="586"/>
        <v>9.4782956178698214E-4</v>
      </c>
      <c r="AJ508" s="5">
        <f t="shared" si="587"/>
        <v>4.2694405598122699E-4</v>
      </c>
      <c r="AK508" s="5">
        <f t="shared" si="588"/>
        <v>1.2820956726582701E-4</v>
      </c>
      <c r="AL508" s="5">
        <f t="shared" si="589"/>
        <v>6.0015602517888365E-7</v>
      </c>
      <c r="AM508" s="5">
        <f t="shared" si="590"/>
        <v>1.1283242204994182E-3</v>
      </c>
      <c r="AN508" s="5">
        <f t="shared" si="591"/>
        <v>6.5078301845027206E-4</v>
      </c>
      <c r="AO508" s="5">
        <f t="shared" si="592"/>
        <v>1.876759044114951E-4</v>
      </c>
      <c r="AP508" s="5">
        <f t="shared" si="593"/>
        <v>3.6081913733754535E-5</v>
      </c>
      <c r="AQ508" s="5">
        <f t="shared" si="594"/>
        <v>5.2027370113356545E-6</v>
      </c>
      <c r="AR508" s="5">
        <f t="shared" si="595"/>
        <v>1.2136454417130901E-4</v>
      </c>
      <c r="AS508" s="5">
        <f t="shared" si="596"/>
        <v>1.0933584017599294E-4</v>
      </c>
      <c r="AT508" s="5">
        <f t="shared" si="597"/>
        <v>4.9249663600748376E-5</v>
      </c>
      <c r="AU508" s="5">
        <f t="shared" si="598"/>
        <v>1.4789474100365844E-5</v>
      </c>
      <c r="AV508" s="5">
        <f t="shared" si="599"/>
        <v>3.3309142871292869E-6</v>
      </c>
      <c r="AW508" s="5">
        <f t="shared" si="600"/>
        <v>8.662329277702727E-9</v>
      </c>
      <c r="AX508" s="5">
        <f t="shared" si="601"/>
        <v>1.6941559206546582E-4</v>
      </c>
      <c r="AY508" s="5">
        <f t="shared" si="602"/>
        <v>9.7713749624291316E-5</v>
      </c>
      <c r="AZ508" s="5">
        <f t="shared" si="603"/>
        <v>2.8179156207620917E-5</v>
      </c>
      <c r="BA508" s="5">
        <f t="shared" si="604"/>
        <v>5.4176261282004803E-6</v>
      </c>
      <c r="BB508" s="5">
        <f t="shared" si="605"/>
        <v>7.8118040464132411E-7</v>
      </c>
      <c r="BC508" s="5">
        <f t="shared" si="606"/>
        <v>9.0112209318996549E-8</v>
      </c>
      <c r="BD508" s="5">
        <f t="shared" si="607"/>
        <v>1.1666561636820853E-5</v>
      </c>
      <c r="BE508" s="5">
        <f t="shared" si="608"/>
        <v>1.0510263332974024E-5</v>
      </c>
      <c r="BF508" s="5">
        <f t="shared" si="609"/>
        <v>4.7342841347453E-6</v>
      </c>
      <c r="BG508" s="5">
        <f t="shared" si="610"/>
        <v>1.4216863116507575E-6</v>
      </c>
      <c r="BH508" s="5">
        <f t="shared" si="611"/>
        <v>3.2019497212389095E-7</v>
      </c>
      <c r="BI508" s="5">
        <f t="shared" si="612"/>
        <v>5.769195037370802E-8</v>
      </c>
      <c r="BJ508" s="8">
        <f t="shared" si="613"/>
        <v>0.4134457023558451</v>
      </c>
      <c r="BK508" s="8">
        <f t="shared" si="614"/>
        <v>0.36314790636100736</v>
      </c>
      <c r="BL508" s="8">
        <f t="shared" si="615"/>
        <v>0.21616133567014623</v>
      </c>
      <c r="BM508" s="8">
        <f t="shared" si="616"/>
        <v>0.18551971610935719</v>
      </c>
      <c r="BN508" s="8">
        <f t="shared" si="617"/>
        <v>0.81443406747117797</v>
      </c>
    </row>
    <row r="509" spans="1:66" x14ac:dyDescent="0.25">
      <c r="A509" t="s">
        <v>130</v>
      </c>
      <c r="B509" t="s">
        <v>294</v>
      </c>
      <c r="C509" t="s">
        <v>282</v>
      </c>
      <c r="D509" t="s">
        <v>503</v>
      </c>
      <c r="E509">
        <f>VLOOKUP(A509,home!$A$2:$E$405,3,FALSE)</f>
        <v>1.631</v>
      </c>
      <c r="F509">
        <f>VLOOKUP(B509,home!$B$2:$E$405,3,FALSE)</f>
        <v>0.61309999999999998</v>
      </c>
      <c r="G509">
        <f>VLOOKUP(C509,away!$B$2:$E$405,4,FALSE)</f>
        <v>0.96350000000000002</v>
      </c>
      <c r="H509">
        <f>VLOOKUP(A509,away!$A$2:$E$405,3,FALSE)</f>
        <v>1.2738</v>
      </c>
      <c r="I509">
        <f>VLOOKUP(C509,away!$B$2:$E$405,3,FALSE)</f>
        <v>1.5701000000000001</v>
      </c>
      <c r="J509">
        <f>VLOOKUP(B509,home!$B$2:$E$405,4,FALSE)</f>
        <v>1.2337</v>
      </c>
      <c r="K509" s="3">
        <f t="shared" si="562"/>
        <v>0.96346733735000001</v>
      </c>
      <c r="L509" s="3">
        <f t="shared" si="563"/>
        <v>2.4673918329060003</v>
      </c>
      <c r="M509" s="5">
        <f t="shared" si="564"/>
        <v>3.2359126826880642E-2</v>
      </c>
      <c r="N509" s="5">
        <f t="shared" si="565"/>
        <v>3.1176961762865645E-2</v>
      </c>
      <c r="O509" s="5">
        <f t="shared" si="566"/>
        <v>7.9842645252614752E-2</v>
      </c>
      <c r="P509" s="5">
        <f t="shared" si="567"/>
        <v>7.6925780828517337E-2</v>
      </c>
      <c r="Q509" s="5">
        <f t="shared" si="568"/>
        <v>1.5018992168165461E-2</v>
      </c>
      <c r="R509" s="5">
        <f t="shared" si="569"/>
        <v>9.8501545406956353E-2</v>
      </c>
      <c r="S509" s="5">
        <f t="shared" si="570"/>
        <v>4.5717980801334331E-2</v>
      </c>
      <c r="T509" s="5">
        <f t="shared" si="571"/>
        <v>3.705773861421064E-2</v>
      </c>
      <c r="U509" s="5">
        <f t="shared" si="572"/>
        <v>9.4903021678100358E-2</v>
      </c>
      <c r="V509" s="5">
        <f t="shared" si="573"/>
        <v>1.2075903963186387E-2</v>
      </c>
      <c r="W509" s="5">
        <f t="shared" si="574"/>
        <v>4.8234361313142949E-3</v>
      </c>
      <c r="X509" s="5">
        <f t="shared" si="575"/>
        <v>1.1901306916948604E-2</v>
      </c>
      <c r="Y509" s="5">
        <f t="shared" si="576"/>
        <v>1.468259374389334E-2</v>
      </c>
      <c r="Z509" s="5">
        <f t="shared" si="577"/>
        <v>8.1013969555247881E-2</v>
      </c>
      <c r="AA509" s="5">
        <f t="shared" si="578"/>
        <v>7.8054313535548633E-2</v>
      </c>
      <c r="AB509" s="5">
        <f t="shared" si="579"/>
        <v>3.7601390815388547E-2</v>
      </c>
      <c r="AC509" s="5">
        <f t="shared" si="580"/>
        <v>1.7942162549458554E-3</v>
      </c>
      <c r="AD509" s="5">
        <f t="shared" si="581"/>
        <v>1.161805791578792E-3</v>
      </c>
      <c r="AE509" s="5">
        <f t="shared" si="582"/>
        <v>2.8666301215644016E-3</v>
      </c>
      <c r="AF509" s="5">
        <f t="shared" si="583"/>
        <v>3.5365498749551703E-3</v>
      </c>
      <c r="AG509" s="5">
        <f t="shared" si="584"/>
        <v>2.9086847593763746E-3</v>
      </c>
      <c r="AH509" s="5">
        <f t="shared" si="585"/>
        <v>4.9973301707978493E-2</v>
      </c>
      <c r="AI509" s="5">
        <f t="shared" si="586"/>
        <v>4.8147643935174241E-2</v>
      </c>
      <c r="AJ509" s="5">
        <f t="shared" si="587"/>
        <v>2.3194341150949101E-2</v>
      </c>
      <c r="AK509" s="5">
        <f t="shared" si="588"/>
        <v>7.4489967034308225E-3</v>
      </c>
      <c r="AL509" s="5">
        <f t="shared" si="589"/>
        <v>1.7061212699011897E-4</v>
      </c>
      <c r="AM509" s="5">
        <f t="shared" si="590"/>
        <v>2.2387238650604561E-4</v>
      </c>
      <c r="AN509" s="5">
        <f t="shared" si="591"/>
        <v>5.5238089807819232E-4</v>
      </c>
      <c r="AO509" s="5">
        <f t="shared" si="592"/>
        <v>6.8147005828570687E-4</v>
      </c>
      <c r="AP509" s="5">
        <f t="shared" si="593"/>
        <v>5.6048455206137641E-4</v>
      </c>
      <c r="AQ509" s="5">
        <f t="shared" si="594"/>
        <v>3.4573375155655449E-4</v>
      </c>
      <c r="AR509" s="5">
        <f t="shared" si="595"/>
        <v>2.4660743299522725E-2</v>
      </c>
      <c r="AS509" s="5">
        <f t="shared" si="596"/>
        <v>2.3759820683863012E-2</v>
      </c>
      <c r="AT509" s="5">
        <f t="shared" si="597"/>
        <v>1.1445905585097475E-2</v>
      </c>
      <c r="AU509" s="5">
        <f t="shared" si="598"/>
        <v>3.6759187258777869E-3</v>
      </c>
      <c r="AV509" s="5">
        <f t="shared" si="599"/>
        <v>8.8540690678411886E-4</v>
      </c>
      <c r="AW509" s="5">
        <f t="shared" si="600"/>
        <v>1.1266331235409154E-5</v>
      </c>
      <c r="AX509" s="5">
        <f t="shared" si="601"/>
        <v>3.5948955355528291E-5</v>
      </c>
      <c r="AY509" s="5">
        <f t="shared" si="602"/>
        <v>8.8700158845732914E-5</v>
      </c>
      <c r="AZ509" s="5">
        <f t="shared" si="603"/>
        <v>1.0942902375671318E-4</v>
      </c>
      <c r="BA509" s="5">
        <f t="shared" si="604"/>
        <v>9.0001426500063586E-5</v>
      </c>
      <c r="BB509" s="5">
        <f t="shared" si="605"/>
        <v>5.5517196174036641E-5</v>
      </c>
      <c r="BC509" s="5">
        <f t="shared" si="606"/>
        <v>2.7396535285131656E-5</v>
      </c>
      <c r="BD509" s="5">
        <f t="shared" si="607"/>
        <v>1.0141286101772293E-2</v>
      </c>
      <c r="BE509" s="5">
        <f t="shared" si="608"/>
        <v>9.7707979177791109E-3</v>
      </c>
      <c r="BF509" s="5">
        <f t="shared" si="609"/>
        <v>4.7069223268137823E-3</v>
      </c>
      <c r="BG509" s="5">
        <f t="shared" si="610"/>
        <v>1.511655307109514E-3</v>
      </c>
      <c r="BH509" s="5">
        <f t="shared" si="611"/>
        <v>3.6410762843294995E-4</v>
      </c>
      <c r="BI509" s="5">
        <f t="shared" si="612"/>
        <v>7.0161161455023512E-5</v>
      </c>
      <c r="BJ509" s="8">
        <f t="shared" si="613"/>
        <v>0.12790563482727776</v>
      </c>
      <c r="BK509" s="8">
        <f t="shared" si="614"/>
        <v>0.16913232096070041</v>
      </c>
      <c r="BL509" s="8">
        <f t="shared" si="615"/>
        <v>0.60865992583064921</v>
      </c>
      <c r="BM509" s="8">
        <f t="shared" si="616"/>
        <v>0.65280936510026477</v>
      </c>
      <c r="BN509" s="8">
        <f t="shared" si="617"/>
        <v>0.33382505224600023</v>
      </c>
    </row>
    <row r="510" spans="1:66" x14ac:dyDescent="0.25">
      <c r="A510" t="s">
        <v>130</v>
      </c>
      <c r="B510" t="s">
        <v>442</v>
      </c>
      <c r="C510" t="s">
        <v>443</v>
      </c>
      <c r="D510" t="s">
        <v>503</v>
      </c>
      <c r="E510">
        <f>VLOOKUP(A510,home!$A$2:$E$405,3,FALSE)</f>
        <v>1.631</v>
      </c>
      <c r="F510">
        <f>VLOOKUP(B510,home!$B$2:$E$405,3,FALSE)</f>
        <v>0.70069999999999999</v>
      </c>
      <c r="G510">
        <f>VLOOKUP(C510,away!$B$2:$E$405,4,FALSE)</f>
        <v>1.1387</v>
      </c>
      <c r="H510">
        <f>VLOOKUP(A510,away!$A$2:$E$405,3,FALSE)</f>
        <v>1.2738</v>
      </c>
      <c r="I510">
        <f>VLOOKUP(C510,away!$B$2:$E$405,3,FALSE)</f>
        <v>1.0094000000000001</v>
      </c>
      <c r="J510">
        <f>VLOOKUP(B510,home!$B$2:$E$405,4,FALSE)</f>
        <v>1.0094000000000001</v>
      </c>
      <c r="K510" s="3">
        <f t="shared" si="562"/>
        <v>1.3013538437900001</v>
      </c>
      <c r="L510" s="3">
        <f t="shared" si="563"/>
        <v>1.2978599929680001</v>
      </c>
      <c r="M510" s="5">
        <f t="shared" si="564"/>
        <v>7.4331992329884439E-2</v>
      </c>
      <c r="N510" s="5">
        <f t="shared" si="565"/>
        <v>9.6732223935063907E-2</v>
      </c>
      <c r="O510" s="5">
        <f t="shared" si="566"/>
        <v>9.6472519042561253E-2</v>
      </c>
      <c r="P510" s="5">
        <f t="shared" si="567"/>
        <v>0.12554488347614104</v>
      </c>
      <c r="Q510" s="5">
        <f t="shared" si="568"/>
        <v>6.2941425718125249E-2</v>
      </c>
      <c r="R510" s="5">
        <f t="shared" si="569"/>
        <v>6.2603911443091909E-2</v>
      </c>
      <c r="S510" s="5">
        <f t="shared" si="570"/>
        <v>5.3010545234306476E-2</v>
      </c>
      <c r="T510" s="5">
        <f t="shared" si="571"/>
        <v>8.1689158339921936E-2</v>
      </c>
      <c r="U510" s="5">
        <f t="shared" si="572"/>
        <v>8.1469840792756418E-2</v>
      </c>
      <c r="V510" s="5">
        <f t="shared" si="573"/>
        <v>9.9481656041362932E-3</v>
      </c>
      <c r="W510" s="5">
        <f t="shared" si="574"/>
        <v>2.7303022097301691E-2</v>
      </c>
      <c r="X510" s="5">
        <f t="shared" si="575"/>
        <v>3.5435500067209122E-2</v>
      </c>
      <c r="Y510" s="5">
        <f t="shared" si="576"/>
        <v>2.2995158934022802E-2</v>
      </c>
      <c r="Z510" s="5">
        <f t="shared" si="577"/>
        <v>2.7083704021766856E-2</v>
      </c>
      <c r="AA510" s="5">
        <f t="shared" si="578"/>
        <v>3.5245482332796979E-2</v>
      </c>
      <c r="AB510" s="5">
        <f t="shared" si="579"/>
        <v>2.2933421955008949E-2</v>
      </c>
      <c r="AC510" s="5">
        <f t="shared" si="580"/>
        <v>1.0501377438783862E-3</v>
      </c>
      <c r="AD510" s="5">
        <f t="shared" si="581"/>
        <v>8.8827231883517165E-3</v>
      </c>
      <c r="AE510" s="5">
        <f t="shared" si="582"/>
        <v>1.1528531054770849E-2</v>
      </c>
      <c r="AF510" s="5">
        <f t="shared" si="583"/>
        <v>7.4812096168381343E-3</v>
      </c>
      <c r="AG510" s="5">
        <f t="shared" si="584"/>
        <v>3.2365208869005583E-3</v>
      </c>
      <c r="AH510" s="5">
        <f t="shared" si="585"/>
        <v>8.7877139778094332E-3</v>
      </c>
      <c r="AI510" s="5">
        <f t="shared" si="586"/>
        <v>1.1435925363149416E-2</v>
      </c>
      <c r="AJ510" s="5">
        <f t="shared" si="587"/>
        <v>7.4410927143150245E-3</v>
      </c>
      <c r="AK510" s="5">
        <f t="shared" si="588"/>
        <v>3.2278315352572079E-3</v>
      </c>
      <c r="AL510" s="5">
        <f t="shared" si="589"/>
        <v>7.0946259642285843E-5</v>
      </c>
      <c r="AM510" s="5">
        <f t="shared" si="590"/>
        <v>2.3119131928968114E-3</v>
      </c>
      <c r="AN510" s="5">
        <f t="shared" si="591"/>
        <v>3.0005396402756823E-3</v>
      </c>
      <c r="AO510" s="5">
        <f t="shared" si="592"/>
        <v>1.9471401782142016E-3</v>
      </c>
      <c r="AP510" s="5">
        <f t="shared" si="593"/>
        <v>8.423717793349314E-4</v>
      </c>
      <c r="AQ510" s="5">
        <f t="shared" si="594"/>
        <v>2.7332015790101899E-4</v>
      </c>
      <c r="AR510" s="5">
        <f t="shared" si="595"/>
        <v>2.2810444802889096E-3</v>
      </c>
      <c r="AS510" s="5">
        <f t="shared" si="596"/>
        <v>2.9684460022799354E-3</v>
      </c>
      <c r="AT510" s="5">
        <f t="shared" si="597"/>
        <v>1.9314993075750272E-3</v>
      </c>
      <c r="AU510" s="5">
        <f t="shared" si="598"/>
        <v>8.3785468273016187E-4</v>
      </c>
      <c r="AV510" s="5">
        <f t="shared" si="599"/>
        <v>2.725863529770868E-4</v>
      </c>
      <c r="AW510" s="5">
        <f t="shared" si="600"/>
        <v>3.3285129250979316E-6</v>
      </c>
      <c r="AX510" s="5">
        <f t="shared" si="601"/>
        <v>5.0143618668084674E-4</v>
      </c>
      <c r="AY510" s="5">
        <f t="shared" si="602"/>
        <v>6.5079396571950457E-4</v>
      </c>
      <c r="AZ510" s="5">
        <f t="shared" si="603"/>
        <v>4.2231972588616665E-4</v>
      </c>
      <c r="BA510" s="5">
        <f t="shared" si="604"/>
        <v>1.8270395882295597E-4</v>
      </c>
      <c r="BB510" s="5">
        <f t="shared" si="605"/>
        <v>5.9281039678296866E-5</v>
      </c>
      <c r="BC510" s="5">
        <f t="shared" si="606"/>
        <v>1.5387697948002023E-5</v>
      </c>
      <c r="BD510" s="5">
        <f t="shared" si="607"/>
        <v>4.934127288579094E-4</v>
      </c>
      <c r="BE510" s="5">
        <f t="shared" si="608"/>
        <v>6.4210455127415339E-4</v>
      </c>
      <c r="BF510" s="5">
        <f t="shared" si="609"/>
        <v>4.178026129578365E-4</v>
      </c>
      <c r="BG510" s="5">
        <f t="shared" si="610"/>
        <v>1.8123634543939542E-4</v>
      </c>
      <c r="BH510" s="5">
        <f t="shared" si="611"/>
        <v>5.8963153693002374E-5</v>
      </c>
      <c r="BI510" s="5">
        <f t="shared" si="612"/>
        <v>1.5346385340073816E-5</v>
      </c>
      <c r="BJ510" s="8">
        <f t="shared" si="613"/>
        <v>0.36843268136186441</v>
      </c>
      <c r="BK510" s="8">
        <f t="shared" si="614"/>
        <v>0.26460746461370843</v>
      </c>
      <c r="BL510" s="8">
        <f t="shared" si="615"/>
        <v>0.33971803576016008</v>
      </c>
      <c r="BM510" s="8">
        <f t="shared" si="616"/>
        <v>0.4805674643598376</v>
      </c>
      <c r="BN510" s="8">
        <f t="shared" si="617"/>
        <v>0.51862695594486774</v>
      </c>
    </row>
    <row r="511" spans="1:66" x14ac:dyDescent="0.25">
      <c r="A511" t="s">
        <v>130</v>
      </c>
      <c r="B511" t="s">
        <v>467</v>
      </c>
      <c r="C511" t="s">
        <v>465</v>
      </c>
      <c r="D511" t="s">
        <v>503</v>
      </c>
      <c r="E511">
        <f>VLOOKUP(A511,home!$A$2:$E$405,3,FALSE)</f>
        <v>1.631</v>
      </c>
      <c r="F511">
        <f>VLOOKUP(B511,home!$B$2:$E$405,3,FALSE)</f>
        <v>1.1387</v>
      </c>
      <c r="G511">
        <f>VLOOKUP(C511,away!$B$2:$E$405,4,FALSE)</f>
        <v>1.0510999999999999</v>
      </c>
      <c r="H511">
        <f>VLOOKUP(A511,away!$A$2:$E$405,3,FALSE)</f>
        <v>1.2738</v>
      </c>
      <c r="I511">
        <f>VLOOKUP(C511,away!$B$2:$E$405,3,FALSE)</f>
        <v>0.56079999999999997</v>
      </c>
      <c r="J511">
        <f>VLOOKUP(B511,home!$B$2:$E$405,4,FALSE)</f>
        <v>0.67290000000000005</v>
      </c>
      <c r="K511" s="3">
        <f t="shared" si="562"/>
        <v>1.9521236266699999</v>
      </c>
      <c r="L511" s="3">
        <f t="shared" si="563"/>
        <v>0.48068412321600001</v>
      </c>
      <c r="M511" s="5">
        <f t="shared" si="564"/>
        <v>8.7789993868572766E-2</v>
      </c>
      <c r="N511" s="5">
        <f t="shared" si="565"/>
        <v>0.17137692121605527</v>
      </c>
      <c r="O511" s="5">
        <f t="shared" si="566"/>
        <v>4.2199256229852919E-2</v>
      </c>
      <c r="P511" s="5">
        <f t="shared" si="567"/>
        <v>8.2378165114197058E-2</v>
      </c>
      <c r="Q511" s="5">
        <f t="shared" si="568"/>
        <v>0.1672744684859124</v>
      </c>
      <c r="R511" s="5">
        <f t="shared" si="569"/>
        <v>1.0142256240607087E-2</v>
      </c>
      <c r="S511" s="5">
        <f t="shared" si="570"/>
        <v>1.9324987360579023E-2</v>
      </c>
      <c r="T511" s="5">
        <f t="shared" si="571"/>
        <v>8.0406181220573247E-2</v>
      </c>
      <c r="U511" s="5">
        <f t="shared" si="572"/>
        <v>1.9798938035030342E-2</v>
      </c>
      <c r="V511" s="5">
        <f t="shared" si="573"/>
        <v>2.0148550338623529E-3</v>
      </c>
      <c r="W511" s="5">
        <f t="shared" si="574"/>
        <v>0.10884681402333866</v>
      </c>
      <c r="X511" s="5">
        <f t="shared" si="575"/>
        <v>5.232093536366357E-2</v>
      </c>
      <c r="Y511" s="5">
        <f t="shared" si="576"/>
        <v>1.2574921470561813E-2</v>
      </c>
      <c r="Z511" s="5">
        <f t="shared" si="577"/>
        <v>1.6250738494827405E-3</v>
      </c>
      <c r="AA511" s="5">
        <f t="shared" si="578"/>
        <v>3.1723450566588248E-3</v>
      </c>
      <c r="AB511" s="5">
        <f t="shared" si="579"/>
        <v>3.0964048685267367E-3</v>
      </c>
      <c r="AC511" s="5">
        <f t="shared" si="580"/>
        <v>1.181655600389143E-4</v>
      </c>
      <c r="AD511" s="5">
        <f t="shared" si="581"/>
        <v>5.3120609335678734E-2</v>
      </c>
      <c r="AE511" s="5">
        <f t="shared" si="582"/>
        <v>2.5534233523220401E-2</v>
      </c>
      <c r="AF511" s="5">
        <f t="shared" si="583"/>
        <v>6.1369503265508952E-3</v>
      </c>
      <c r="AG511" s="5">
        <f t="shared" si="584"/>
        <v>9.8331152897942076E-4</v>
      </c>
      <c r="AH511" s="5">
        <f t="shared" si="585"/>
        <v>1.9528679962496528E-4</v>
      </c>
      <c r="AI511" s="5">
        <f t="shared" si="586"/>
        <v>3.8122397552466472E-4</v>
      </c>
      <c r="AJ511" s="5">
        <f t="shared" si="587"/>
        <v>3.7209816483738204E-4</v>
      </c>
      <c r="AK511" s="5">
        <f t="shared" si="588"/>
        <v>2.4212720633986725E-4</v>
      </c>
      <c r="AL511" s="5">
        <f t="shared" si="589"/>
        <v>4.4352489784975064E-6</v>
      </c>
      <c r="AM511" s="5">
        <f t="shared" si="590"/>
        <v>2.0739599309457069E-2</v>
      </c>
      <c r="AN511" s="5">
        <f t="shared" si="591"/>
        <v>9.9691961099175313E-3</v>
      </c>
      <c r="AO511" s="5">
        <f t="shared" si="592"/>
        <v>2.3960171456320332E-3</v>
      </c>
      <c r="AP511" s="5">
        <f t="shared" si="593"/>
        <v>3.8390913361954559E-4</v>
      </c>
      <c r="AQ511" s="5">
        <f t="shared" si="594"/>
        <v>4.6134756322131364E-5</v>
      </c>
      <c r="AR511" s="5">
        <f t="shared" si="595"/>
        <v>1.8774252810677025E-5</v>
      </c>
      <c r="AS511" s="5">
        <f t="shared" si="596"/>
        <v>3.6649662484798269E-5</v>
      </c>
      <c r="AT511" s="5">
        <f t="shared" si="597"/>
        <v>3.5772336023027934E-5</v>
      </c>
      <c r="AU511" s="5">
        <f t="shared" si="598"/>
        <v>2.3277340777243725E-5</v>
      </c>
      <c r="AV511" s="5">
        <f t="shared" si="599"/>
        <v>1.1360061724326626E-5</v>
      </c>
      <c r="AW511" s="5">
        <f t="shared" si="600"/>
        <v>1.1560659218059645E-7</v>
      </c>
      <c r="AX511" s="5">
        <f t="shared" si="601"/>
        <v>6.7477103032766656E-3</v>
      </c>
      <c r="AY511" s="5">
        <f t="shared" si="602"/>
        <v>3.2435172108461136E-3</v>
      </c>
      <c r="AZ511" s="5">
        <f t="shared" si="603"/>
        <v>7.7955361331578487E-4</v>
      </c>
      <c r="BA511" s="5">
        <f t="shared" si="604"/>
        <v>1.2490634837218758E-4</v>
      </c>
      <c r="BB511" s="5">
        <f t="shared" si="605"/>
        <v>1.5010124637849309E-5</v>
      </c>
      <c r="BC511" s="5">
        <f t="shared" si="606"/>
        <v>1.4430257201814951E-6</v>
      </c>
      <c r="BD511" s="5">
        <f t="shared" si="607"/>
        <v>1.5040808752226342E-6</v>
      </c>
      <c r="BE511" s="5">
        <f t="shared" si="608"/>
        <v>2.9361518129445959E-6</v>
      </c>
      <c r="BF511" s="5">
        <f t="shared" si="609"/>
        <v>2.8658656627695512E-6</v>
      </c>
      <c r="BG511" s="5">
        <f t="shared" si="610"/>
        <v>1.8648413570515734E-6</v>
      </c>
      <c r="BH511" s="5">
        <f t="shared" si="611"/>
        <v>9.1010021827293056E-7</v>
      </c>
      <c r="BI511" s="5">
        <f t="shared" si="612"/>
        <v>3.553256277456221E-7</v>
      </c>
      <c r="BJ511" s="8">
        <f t="shared" si="613"/>
        <v>0.72302234357565154</v>
      </c>
      <c r="BK511" s="8">
        <f t="shared" si="614"/>
        <v>0.19487411939707472</v>
      </c>
      <c r="BL511" s="8">
        <f t="shared" si="615"/>
        <v>7.9736206596376855E-2</v>
      </c>
      <c r="BM511" s="8">
        <f t="shared" si="616"/>
        <v>0.43485328065913437</v>
      </c>
      <c r="BN511" s="8">
        <f t="shared" si="617"/>
        <v>0.56116106115519748</v>
      </c>
    </row>
    <row r="512" spans="1:66" x14ac:dyDescent="0.25">
      <c r="A512" t="s">
        <v>130</v>
      </c>
      <c r="B512" t="s">
        <v>441</v>
      </c>
      <c r="C512" t="s">
        <v>345</v>
      </c>
      <c r="D512" t="s">
        <v>503</v>
      </c>
      <c r="E512">
        <f>VLOOKUP(A512,home!$A$2:$E$405,3,FALSE)</f>
        <v>1.631</v>
      </c>
      <c r="F512">
        <f>VLOOKUP(B512,home!$B$2:$E$405,3,FALSE)</f>
        <v>1.4890000000000001</v>
      </c>
      <c r="G512">
        <f>VLOOKUP(C512,away!$B$2:$E$405,4,FALSE)</f>
        <v>0.35039999999999999</v>
      </c>
      <c r="H512">
        <f>VLOOKUP(A512,away!$A$2:$E$405,3,FALSE)</f>
        <v>1.2738</v>
      </c>
      <c r="I512">
        <f>VLOOKUP(C512,away!$B$2:$E$405,3,FALSE)</f>
        <v>0.78510000000000002</v>
      </c>
      <c r="J512">
        <f>VLOOKUP(B512,home!$B$2:$E$405,4,FALSE)</f>
        <v>1.0094000000000001</v>
      </c>
      <c r="K512" s="3">
        <f t="shared" si="562"/>
        <v>0.85096707360000012</v>
      </c>
      <c r="L512" s="3">
        <f t="shared" si="563"/>
        <v>1.0094609475720002</v>
      </c>
      <c r="M512" s="5">
        <f t="shared" si="564"/>
        <v>0.15560601344404279</v>
      </c>
      <c r="N512" s="5">
        <f t="shared" si="565"/>
        <v>0.13241559389503937</v>
      </c>
      <c r="O512" s="5">
        <f t="shared" si="566"/>
        <v>0.15707819377912483</v>
      </c>
      <c r="P512" s="5">
        <f t="shared" si="567"/>
        <v>0.13366837088659558</v>
      </c>
      <c r="Q512" s="5">
        <f t="shared" si="568"/>
        <v>5.6340655217933848E-2</v>
      </c>
      <c r="R512" s="5">
        <f t="shared" si="569"/>
        <v>7.9282151167586801E-2</v>
      </c>
      <c r="S512" s="5">
        <f t="shared" si="570"/>
        <v>2.8705885106910863E-2</v>
      </c>
      <c r="T512" s="5">
        <f t="shared" si="571"/>
        <v>5.6873691203122849E-2</v>
      </c>
      <c r="U512" s="5">
        <f t="shared" si="572"/>
        <v>6.7466500167794166E-2</v>
      </c>
      <c r="V512" s="5">
        <f t="shared" si="573"/>
        <v>2.7398747588879193E-3</v>
      </c>
      <c r="W512" s="5">
        <f t="shared" si="574"/>
        <v>1.5981347498503915E-2</v>
      </c>
      <c r="X512" s="5">
        <f t="shared" si="575"/>
        <v>1.6132546189317174E-2</v>
      </c>
      <c r="Y512" s="5">
        <f t="shared" si="576"/>
        <v>8.1425876815085889E-3</v>
      </c>
      <c r="Z512" s="5">
        <f t="shared" si="577"/>
        <v>2.6677411814392919E-2</v>
      </c>
      <c r="AA512" s="5">
        <f t="shared" si="578"/>
        <v>2.2701599062916009E-2</v>
      </c>
      <c r="AB512" s="5">
        <f t="shared" si="579"/>
        <v>9.6591566603050714E-3</v>
      </c>
      <c r="AC512" s="5">
        <f t="shared" si="580"/>
        <v>1.4710011335196282E-4</v>
      </c>
      <c r="AD512" s="5">
        <f t="shared" si="581"/>
        <v>3.399900128246639E-3</v>
      </c>
      <c r="AE512" s="5">
        <f t="shared" si="582"/>
        <v>3.4320664051100168E-3</v>
      </c>
      <c r="AF512" s="5">
        <f t="shared" si="583"/>
        <v>1.7322685027161928E-3</v>
      </c>
      <c r="AG512" s="5">
        <f t="shared" si="584"/>
        <v>5.8288580140033954E-4</v>
      </c>
      <c r="AH512" s="5">
        <f t="shared" si="585"/>
        <v>6.7324513522313851E-3</v>
      </c>
      <c r="AI512" s="5">
        <f t="shared" si="586"/>
        <v>5.7290944253627057E-3</v>
      </c>
      <c r="AJ512" s="5">
        <f t="shared" si="587"/>
        <v>2.4376353587644878E-3</v>
      </c>
      <c r="AK512" s="5">
        <f t="shared" si="588"/>
        <v>6.9144914258390097E-4</v>
      </c>
      <c r="AL512" s="5">
        <f t="shared" si="589"/>
        <v>5.0544659743657735E-6</v>
      </c>
      <c r="AM512" s="5">
        <f t="shared" si="590"/>
        <v>5.7864061253326169E-4</v>
      </c>
      <c r="AN512" s="5">
        <f t="shared" si="591"/>
        <v>5.8411510103146896E-4</v>
      </c>
      <c r="AO512" s="5">
        <f t="shared" si="592"/>
        <v>2.9482069168917062E-4</v>
      </c>
      <c r="AP512" s="5">
        <f t="shared" si="593"/>
        <v>9.9203324932127597E-5</v>
      </c>
      <c r="AQ512" s="5">
        <f t="shared" si="594"/>
        <v>2.5035470597069631E-5</v>
      </c>
      <c r="AR512" s="5">
        <f t="shared" si="595"/>
        <v>1.3592293443011781E-3</v>
      </c>
      <c r="AS512" s="5">
        <f t="shared" si="596"/>
        <v>1.1566594174712203E-3</v>
      </c>
      <c r="AT512" s="5">
        <f t="shared" si="597"/>
        <v>4.9213953981868265E-4</v>
      </c>
      <c r="AU512" s="5">
        <f t="shared" si="598"/>
        <v>1.3959818133411838E-4</v>
      </c>
      <c r="AV512" s="5">
        <f t="shared" si="599"/>
        <v>2.9698363962444214E-5</v>
      </c>
      <c r="AW512" s="5">
        <f t="shared" si="600"/>
        <v>1.2060770545173493E-7</v>
      </c>
      <c r="AX512" s="5">
        <f t="shared" si="601"/>
        <v>8.2067351452256849E-5</v>
      </c>
      <c r="AY512" s="5">
        <f t="shared" si="602"/>
        <v>8.2843786361719548E-5</v>
      </c>
      <c r="AZ512" s="5">
        <f t="shared" si="603"/>
        <v>4.1813783540576884E-5</v>
      </c>
      <c r="BA512" s="5">
        <f t="shared" si="604"/>
        <v>1.4069793851480419E-5</v>
      </c>
      <c r="BB512" s="5">
        <f t="shared" si="605"/>
        <v>3.5507268583645308E-6</v>
      </c>
      <c r="BC512" s="5">
        <f t="shared" si="606"/>
        <v>7.1686401980280226E-7</v>
      </c>
      <c r="BD512" s="5">
        <f t="shared" si="607"/>
        <v>2.2868149031098919E-4</v>
      </c>
      <c r="BE512" s="5">
        <f t="shared" si="608"/>
        <v>1.9460041859642923E-4</v>
      </c>
      <c r="BF512" s="5">
        <f t="shared" si="609"/>
        <v>8.279927436716922E-5</v>
      </c>
      <c r="BG512" s="5">
        <f t="shared" si="610"/>
        <v>2.3486485401477834E-5</v>
      </c>
      <c r="BH512" s="5">
        <f t="shared" si="611"/>
        <v>4.996556437811178E-6</v>
      </c>
      <c r="BI512" s="5">
        <f t="shared" si="612"/>
        <v>8.5038100199228412E-7</v>
      </c>
      <c r="BJ512" s="8">
        <f t="shared" si="613"/>
        <v>0.29684042002976629</v>
      </c>
      <c r="BK512" s="8">
        <f t="shared" si="614"/>
        <v>0.32095514256212515</v>
      </c>
      <c r="BL512" s="8">
        <f t="shared" si="615"/>
        <v>0.35549097056967288</v>
      </c>
      <c r="BM512" s="8">
        <f t="shared" si="616"/>
        <v>0.28549024340697765</v>
      </c>
      <c r="BN512" s="8">
        <f t="shared" si="617"/>
        <v>0.71439097839032328</v>
      </c>
    </row>
    <row r="513" spans="1:66" x14ac:dyDescent="0.25">
      <c r="A513" t="s">
        <v>130</v>
      </c>
      <c r="B513" t="s">
        <v>131</v>
      </c>
      <c r="C513" t="s">
        <v>464</v>
      </c>
      <c r="D513" t="s">
        <v>503</v>
      </c>
      <c r="E513">
        <f>VLOOKUP(A513,home!$A$2:$E$405,3,FALSE)</f>
        <v>1.631</v>
      </c>
      <c r="F513">
        <f>VLOOKUP(B513,home!$B$2:$E$405,3,FALSE)</f>
        <v>0.35039999999999999</v>
      </c>
      <c r="G513">
        <f>VLOOKUP(C513,away!$B$2:$E$405,4,FALSE)</f>
        <v>1.4890000000000001</v>
      </c>
      <c r="H513">
        <f>VLOOKUP(A513,away!$A$2:$E$405,3,FALSE)</f>
        <v>1.2738</v>
      </c>
      <c r="I513">
        <f>VLOOKUP(C513,away!$B$2:$E$405,3,FALSE)</f>
        <v>0.8972</v>
      </c>
      <c r="J513">
        <f>VLOOKUP(B513,home!$B$2:$E$405,4,FALSE)</f>
        <v>0.56079999999999997</v>
      </c>
      <c r="K513" s="3">
        <f t="shared" si="562"/>
        <v>0.85096707360000001</v>
      </c>
      <c r="L513" s="3">
        <f t="shared" si="563"/>
        <v>0.64091216428799991</v>
      </c>
      <c r="M513" s="5">
        <f t="shared" si="564"/>
        <v>0.22494952441277746</v>
      </c>
      <c r="N513" s="5">
        <f t="shared" si="565"/>
        <v>0.191424638497253</v>
      </c>
      <c r="O513" s="5">
        <f t="shared" si="566"/>
        <v>0.14417288654694946</v>
      </c>
      <c r="P513" s="5">
        <f t="shared" si="567"/>
        <v>0.12268637935732239</v>
      </c>
      <c r="Q513" s="5">
        <f t="shared" si="568"/>
        <v>8.1448032218472646E-2</v>
      </c>
      <c r="R513" s="5">
        <f t="shared" si="569"/>
        <v>4.6201078374226823E-2</v>
      </c>
      <c r="S513" s="5">
        <f t="shared" si="570"/>
        <v>1.6728139033746998E-2</v>
      </c>
      <c r="T513" s="5">
        <f t="shared" si="571"/>
        <v>5.2201034606140041E-2</v>
      </c>
      <c r="U513" s="5">
        <f t="shared" si="572"/>
        <v>3.9315596461280043E-2</v>
      </c>
      <c r="V513" s="5">
        <f t="shared" si="573"/>
        <v>1.0137162087528596E-3</v>
      </c>
      <c r="W513" s="5">
        <f t="shared" si="574"/>
        <v>2.3103197875810725E-2</v>
      </c>
      <c r="X513" s="5">
        <f t="shared" si="575"/>
        <v>1.4807120552559772E-2</v>
      </c>
      <c r="Y513" s="5">
        <f t="shared" si="576"/>
        <v>4.7450318401072037E-3</v>
      </c>
      <c r="Z513" s="5">
        <f t="shared" si="577"/>
        <v>9.8702777110884071E-3</v>
      </c>
      <c r="AA513" s="5">
        <f t="shared" si="578"/>
        <v>8.3992813394242073E-3</v>
      </c>
      <c r="AB513" s="5">
        <f t="shared" si="579"/>
        <v>3.5737559308764533E-3</v>
      </c>
      <c r="AC513" s="5">
        <f t="shared" si="580"/>
        <v>3.455474391210126E-5</v>
      </c>
      <c r="AD513" s="5">
        <f t="shared" si="581"/>
        <v>4.9150151717950964E-3</v>
      </c>
      <c r="AE513" s="5">
        <f t="shared" si="582"/>
        <v>3.1500930112635509E-3</v>
      </c>
      <c r="AF513" s="5">
        <f t="shared" si="583"/>
        <v>1.0094664647787126E-3</v>
      </c>
      <c r="AG513" s="5">
        <f t="shared" si="584"/>
        <v>2.156597789058269E-4</v>
      </c>
      <c r="AH513" s="5">
        <f t="shared" si="585"/>
        <v>1.581495262484319E-3</v>
      </c>
      <c r="AI513" s="5">
        <f t="shared" si="586"/>
        <v>1.3458003954285448E-3</v>
      </c>
      <c r="AJ513" s="5">
        <f t="shared" si="587"/>
        <v>5.7261591207377583E-4</v>
      </c>
      <c r="AK513" s="5">
        <f t="shared" si="588"/>
        <v>1.6242576233140528E-4</v>
      </c>
      <c r="AL513" s="5">
        <f t="shared" si="589"/>
        <v>7.5383958801637401E-7</v>
      </c>
      <c r="AM513" s="5">
        <f t="shared" si="590"/>
        <v>8.3650321548841536E-4</v>
      </c>
      <c r="AN513" s="5">
        <f t="shared" si="591"/>
        <v>5.3612508627255142E-4</v>
      </c>
      <c r="AO513" s="5">
        <f t="shared" si="592"/>
        <v>1.7180454468601578E-4</v>
      </c>
      <c r="AP513" s="5">
        <f t="shared" si="593"/>
        <v>3.6703874189742924E-5</v>
      </c>
      <c r="AQ513" s="5">
        <f t="shared" si="594"/>
        <v>5.8809898611756489E-6</v>
      </c>
      <c r="AR513" s="5">
        <f t="shared" si="595"/>
        <v>2.0271991029800876E-4</v>
      </c>
      <c r="AS513" s="5">
        <f t="shared" si="596"/>
        <v>1.72507968826751E-4</v>
      </c>
      <c r="AT513" s="5">
        <f t="shared" si="597"/>
        <v>7.3399300702590167E-5</v>
      </c>
      <c r="AU513" s="5">
        <f t="shared" si="598"/>
        <v>2.0820129374389857E-5</v>
      </c>
      <c r="AV513" s="5">
        <f t="shared" si="599"/>
        <v>4.4293111414244835E-6</v>
      </c>
      <c r="AW513" s="5">
        <f t="shared" si="600"/>
        <v>1.1420568176025679E-8</v>
      </c>
      <c r="AX513" s="5">
        <f t="shared" si="601"/>
        <v>1.1863944889019443E-4</v>
      </c>
      <c r="AY513" s="5">
        <f t="shared" si="602"/>
        <v>7.6037465958150052E-5</v>
      </c>
      <c r="AZ513" s="5">
        <f t="shared" si="603"/>
        <v>2.4366668437106532E-5</v>
      </c>
      <c r="BA513" s="5">
        <f t="shared" si="604"/>
        <v>5.2056314015046813E-6</v>
      </c>
      <c r="BB513" s="5">
        <f t="shared" si="605"/>
        <v>8.3408812200598481E-7</v>
      </c>
      <c r="BC513" s="5">
        <f t="shared" si="606"/>
        <v>1.0691544469635384E-7</v>
      </c>
      <c r="BD513" s="5">
        <f t="shared" si="607"/>
        <v>2.1654276075560988E-5</v>
      </c>
      <c r="BE513" s="5">
        <f t="shared" si="608"/>
        <v>1.8427075942946628E-5</v>
      </c>
      <c r="BF513" s="5">
        <f t="shared" si="609"/>
        <v>7.840417445087125E-6</v>
      </c>
      <c r="BG513" s="5">
        <f t="shared" si="610"/>
        <v>2.2239790296827266E-6</v>
      </c>
      <c r="BH513" s="5">
        <f t="shared" si="611"/>
        <v>4.7313323165921924E-7</v>
      </c>
      <c r="BI513" s="5">
        <f t="shared" si="612"/>
        <v>8.0524160313591382E-8</v>
      </c>
      <c r="BJ513" s="8">
        <f t="shared" si="613"/>
        <v>0.37883149794583809</v>
      </c>
      <c r="BK513" s="8">
        <f t="shared" si="614"/>
        <v>0.36548910506205795</v>
      </c>
      <c r="BL513" s="8">
        <f t="shared" si="615"/>
        <v>0.24584951201130345</v>
      </c>
      <c r="BM513" s="8">
        <f t="shared" si="616"/>
        <v>0.18908182727789627</v>
      </c>
      <c r="BN513" s="8">
        <f t="shared" si="617"/>
        <v>0.81088253940700183</v>
      </c>
    </row>
    <row r="514" spans="1:66" x14ac:dyDescent="0.25">
      <c r="A514" t="s">
        <v>130</v>
      </c>
      <c r="B514" t="s">
        <v>308</v>
      </c>
      <c r="C514" t="s">
        <v>466</v>
      </c>
      <c r="D514" t="s">
        <v>503</v>
      </c>
      <c r="E514">
        <f>VLOOKUP(A514,home!$A$2:$E$405,3,FALSE)</f>
        <v>1.631</v>
      </c>
      <c r="F514">
        <f>VLOOKUP(B514,home!$B$2:$E$405,3,FALSE)</f>
        <v>0.87590000000000001</v>
      </c>
      <c r="G514">
        <f>VLOOKUP(C514,away!$B$2:$E$405,4,FALSE)</f>
        <v>1.4014</v>
      </c>
      <c r="H514">
        <f>VLOOKUP(A514,away!$A$2:$E$405,3,FALSE)</f>
        <v>1.2738</v>
      </c>
      <c r="I514">
        <f>VLOOKUP(C514,away!$B$2:$E$405,3,FALSE)</f>
        <v>1.1214999999999999</v>
      </c>
      <c r="J514">
        <f>VLOOKUP(B514,home!$B$2:$E$405,4,FALSE)</f>
        <v>1.1214999999999999</v>
      </c>
      <c r="K514" s="3">
        <f t="shared" si="562"/>
        <v>2.0020300900599999</v>
      </c>
      <c r="L514" s="3">
        <f t="shared" si="563"/>
        <v>1.6021375540499998</v>
      </c>
      <c r="M514" s="5">
        <f t="shared" si="564"/>
        <v>2.721008386344393E-2</v>
      </c>
      <c r="N514" s="5">
        <f t="shared" si="565"/>
        <v>5.4475406647670796E-2</v>
      </c>
      <c r="O514" s="5">
        <f t="shared" si="566"/>
        <v>4.3594297206473426E-2</v>
      </c>
      <c r="P514" s="5">
        <f t="shared" si="567"/>
        <v>8.7277094762378396E-2</v>
      </c>
      <c r="Q514" s="5">
        <f t="shared" si="568"/>
        <v>5.4530701638445749E-2</v>
      </c>
      <c r="R514" s="5">
        <f t="shared" si="569"/>
        <v>3.4922030348454043E-2</v>
      </c>
      <c r="S514" s="5">
        <f t="shared" si="570"/>
        <v>6.9985922391760991E-2</v>
      </c>
      <c r="T514" s="5">
        <f t="shared" si="571"/>
        <v>8.7365684943649796E-2</v>
      </c>
      <c r="U514" s="5">
        <f t="shared" si="572"/>
        <v>6.9914955563593492E-2</v>
      </c>
      <c r="V514" s="5">
        <f t="shared" si="573"/>
        <v>2.4942419677419492E-2</v>
      </c>
      <c r="W514" s="5">
        <f t="shared" si="574"/>
        <v>3.6390701837417508E-2</v>
      </c>
      <c r="X514" s="5">
        <f t="shared" si="575"/>
        <v>5.8302910031962925E-2</v>
      </c>
      <c r="Y514" s="5">
        <f t="shared" si="576"/>
        <v>4.6704640836303143E-2</v>
      </c>
      <c r="Z514" s="5">
        <f t="shared" si="577"/>
        <v>1.864996542831068E-2</v>
      </c>
      <c r="AA514" s="5">
        <f t="shared" si="578"/>
        <v>3.7337791966056709E-2</v>
      </c>
      <c r="AB514" s="5">
        <f t="shared" si="579"/>
        <v>3.7375691506223038E-2</v>
      </c>
      <c r="AC514" s="5">
        <f t="shared" si="580"/>
        <v>5.0002187073230758E-3</v>
      </c>
      <c r="AD514" s="5">
        <f t="shared" si="581"/>
        <v>1.8213820019227899E-2</v>
      </c>
      <c r="AE514" s="5">
        <f t="shared" si="582"/>
        <v>2.9181045055512712E-2</v>
      </c>
      <c r="AF514" s="5">
        <f t="shared" si="583"/>
        <v>2.3376024074930991E-2</v>
      </c>
      <c r="AG514" s="5">
        <f t="shared" si="584"/>
        <v>1.2483868678274619E-2</v>
      </c>
      <c r="AH514" s="5">
        <f t="shared" si="585"/>
        <v>7.4699524986076822E-3</v>
      </c>
      <c r="AI514" s="5">
        <f t="shared" si="586"/>
        <v>1.4955069673531458E-2</v>
      </c>
      <c r="AJ514" s="5">
        <f t="shared" si="587"/>
        <v>1.4970249742676883E-2</v>
      </c>
      <c r="AK514" s="5">
        <f t="shared" si="588"/>
        <v>9.9902968135173638E-3</v>
      </c>
      <c r="AL514" s="5">
        <f t="shared" si="589"/>
        <v>6.4153357871557591E-4</v>
      </c>
      <c r="AM514" s="5">
        <f t="shared" si="590"/>
        <v>7.2929231466862922E-3</v>
      </c>
      <c r="AN514" s="5">
        <f t="shared" si="591"/>
        <v>1.1684266052106606E-2</v>
      </c>
      <c r="AO514" s="5">
        <f t="shared" si="592"/>
        <v>9.3599007167957625E-3</v>
      </c>
      <c r="AP514" s="5">
        <f t="shared" si="593"/>
        <v>4.9986161468526689E-3</v>
      </c>
      <c r="AQ514" s="5">
        <f t="shared" si="594"/>
        <v>2.0021176617883427E-3</v>
      </c>
      <c r="AR514" s="5">
        <f t="shared" si="595"/>
        <v>2.3935782849977992E-3</v>
      </c>
      <c r="AS514" s="5">
        <f t="shared" si="596"/>
        <v>4.7920157494798039E-3</v>
      </c>
      <c r="AT514" s="5">
        <f t="shared" si="597"/>
        <v>4.7968798612499954E-3</v>
      </c>
      <c r="AU514" s="5">
        <f t="shared" si="598"/>
        <v>3.201165940208443E-3</v>
      </c>
      <c r="AV514" s="5">
        <f t="shared" si="599"/>
        <v>1.6022076338931288E-3</v>
      </c>
      <c r="AW514" s="5">
        <f t="shared" si="600"/>
        <v>5.7159351518972221E-5</v>
      </c>
      <c r="AX514" s="5">
        <f t="shared" si="601"/>
        <v>2.4334419306934999E-3</v>
      </c>
      <c r="AY514" s="5">
        <f t="shared" si="602"/>
        <v>3.8987087027639936E-3</v>
      </c>
      <c r="AZ514" s="5">
        <f t="shared" si="603"/>
        <v>3.1231338124998766E-3</v>
      </c>
      <c r="BA514" s="5">
        <f t="shared" si="604"/>
        <v>1.6678966557764682E-3</v>
      </c>
      <c r="BB514" s="5">
        <f t="shared" si="605"/>
        <v>6.6804996712347125E-4</v>
      </c>
      <c r="BC514" s="5">
        <f t="shared" si="606"/>
        <v>2.140615880620762E-4</v>
      </c>
      <c r="BD514" s="5">
        <f t="shared" si="607"/>
        <v>6.3914027649226101E-4</v>
      </c>
      <c r="BE514" s="5">
        <f t="shared" si="608"/>
        <v>1.2795780653067745E-3</v>
      </c>
      <c r="BF514" s="5">
        <f t="shared" si="609"/>
        <v>1.2808768946624613E-3</v>
      </c>
      <c r="BG514" s="5">
        <f t="shared" si="610"/>
        <v>8.5478469492562023E-4</v>
      </c>
      <c r="BH514" s="5">
        <f t="shared" si="611"/>
        <v>4.2782616994096236E-4</v>
      </c>
      <c r="BI514" s="5">
        <f t="shared" si="612"/>
        <v>1.7130417310738593E-4</v>
      </c>
      <c r="BJ514" s="8">
        <f t="shared" si="613"/>
        <v>0.4683679201445452</v>
      </c>
      <c r="BK514" s="8">
        <f t="shared" si="614"/>
        <v>0.21895598168380545</v>
      </c>
      <c r="BL514" s="8">
        <f t="shared" si="615"/>
        <v>0.29196969306339865</v>
      </c>
      <c r="BM514" s="8">
        <f t="shared" si="616"/>
        <v>0.69209239650194876</v>
      </c>
      <c r="BN514" s="8">
        <f t="shared" si="617"/>
        <v>0.30200961446686636</v>
      </c>
    </row>
    <row r="515" spans="1:66" x14ac:dyDescent="0.25">
      <c r="A515" t="s">
        <v>19</v>
      </c>
      <c r="B515" t="s">
        <v>133</v>
      </c>
      <c r="C515" t="s">
        <v>223</v>
      </c>
      <c r="D515" t="s">
        <v>503</v>
      </c>
      <c r="E515">
        <f>VLOOKUP(A515,home!$A$2:$E$405,3,FALSE)</f>
        <v>1.5713999999999999</v>
      </c>
      <c r="F515">
        <f>VLOOKUP(B515,home!$B$2:$E$405,3,FALSE)</f>
        <v>0.84850000000000003</v>
      </c>
      <c r="G515">
        <f>VLOOKUP(C515,away!$B$2:$E$405,4,FALSE)</f>
        <v>0.63639999999999997</v>
      </c>
      <c r="H515">
        <f>VLOOKUP(A515,away!$A$2:$E$405,3,FALSE)</f>
        <v>1.2062999999999999</v>
      </c>
      <c r="I515">
        <f>VLOOKUP(C515,away!$B$2:$E$405,3,FALSE)</f>
        <v>0.82899999999999996</v>
      </c>
      <c r="J515">
        <f>VLOOKUP(B515,home!$B$2:$E$405,4,FALSE)</f>
        <v>0.27629999999999999</v>
      </c>
      <c r="K515" s="3">
        <f t="shared" si="562"/>
        <v>0.84853305755999997</v>
      </c>
      <c r="L515" s="3">
        <f t="shared" si="563"/>
        <v>0.27630627200999996</v>
      </c>
      <c r="M515" s="5">
        <f t="shared" si="564"/>
        <v>0.32470463360055479</v>
      </c>
      <c r="N515" s="5">
        <f t="shared" si="565"/>
        <v>0.2755226155529783</v>
      </c>
      <c r="O515" s="5">
        <f t="shared" si="566"/>
        <v>8.971792681454227E-2</v>
      </c>
      <c r="P515" s="5">
        <f t="shared" si="567"/>
        <v>7.6128626757887868E-2</v>
      </c>
      <c r="Q515" s="5">
        <f t="shared" si="568"/>
        <v>0.11689502370104853</v>
      </c>
      <c r="R515" s="5">
        <f t="shared" si="569"/>
        <v>1.2394812945296093E-2</v>
      </c>
      <c r="S515" s="5">
        <f t="shared" si="570"/>
        <v>4.462184407238389E-3</v>
      </c>
      <c r="T515" s="5">
        <f t="shared" si="571"/>
        <v>3.2298828215357303E-2</v>
      </c>
      <c r="U515" s="5">
        <f t="shared" si="572"/>
        <v>1.0517408526356364E-2</v>
      </c>
      <c r="V515" s="5">
        <f t="shared" si="573"/>
        <v>1.1624238568130353E-4</v>
      </c>
      <c r="W515" s="5">
        <f t="shared" si="574"/>
        <v>3.3063097291533124E-2</v>
      </c>
      <c r="X515" s="5">
        <f t="shared" si="575"/>
        <v>9.1355411537274445E-3</v>
      </c>
      <c r="Y515" s="5">
        <f t="shared" si="576"/>
        <v>1.2621036594901822E-3</v>
      </c>
      <c r="Z515" s="5">
        <f t="shared" si="577"/>
        <v>1.1415881857253503E-3</v>
      </c>
      <c r="AA515" s="5">
        <f t="shared" si="578"/>
        <v>9.686753137079046E-4</v>
      </c>
      <c r="AB515" s="5">
        <f t="shared" si="579"/>
        <v>4.1097651286173015E-4</v>
      </c>
      <c r="AC515" s="5">
        <f t="shared" si="580"/>
        <v>1.7033505756543821E-6</v>
      </c>
      <c r="AD515" s="5">
        <f t="shared" si="581"/>
        <v>7.0137827592970875E-3</v>
      </c>
      <c r="AE515" s="5">
        <f t="shared" si="582"/>
        <v>1.937952166909389E-3</v>
      </c>
      <c r="AF515" s="5">
        <f t="shared" si="583"/>
        <v>2.6773416928621725E-4</v>
      </c>
      <c r="AG515" s="5">
        <f t="shared" si="584"/>
        <v>2.4658876735056306E-5</v>
      </c>
      <c r="AH515" s="5">
        <f t="shared" si="585"/>
        <v>7.8856993942107755E-5</v>
      </c>
      <c r="AI515" s="5">
        <f t="shared" si="586"/>
        <v>6.691276617968709E-5</v>
      </c>
      <c r="AJ515" s="5">
        <f t="shared" si="587"/>
        <v>2.8388847038123622E-5</v>
      </c>
      <c r="AK515" s="5">
        <f t="shared" si="588"/>
        <v>8.0296250592873954E-6</v>
      </c>
      <c r="AL515" s="5">
        <f t="shared" si="589"/>
        <v>1.5974362764573057E-8</v>
      </c>
      <c r="AM515" s="5">
        <f t="shared" si="590"/>
        <v>1.1902853059615949E-3</v>
      </c>
      <c r="AN515" s="5">
        <f t="shared" si="591"/>
        <v>3.2888329551853047E-4</v>
      </c>
      <c r="AO515" s="5">
        <f t="shared" si="592"/>
        <v>4.5436258655544137E-5</v>
      </c>
      <c r="AP515" s="5">
        <f t="shared" si="593"/>
        <v>4.1847744143984975E-6</v>
      </c>
      <c r="AQ515" s="5">
        <f t="shared" si="594"/>
        <v>2.8906985441131997E-7</v>
      </c>
      <c r="AR515" s="5">
        <f t="shared" si="595"/>
        <v>4.3577364036117905E-6</v>
      </c>
      <c r="AS515" s="5">
        <f t="shared" si="596"/>
        <v>3.6976833945972314E-6</v>
      </c>
      <c r="AT515" s="5">
        <f t="shared" si="597"/>
        <v>1.568803298353214E-6</v>
      </c>
      <c r="AU515" s="5">
        <f t="shared" si="598"/>
        <v>4.4372715315395524E-7</v>
      </c>
      <c r="AV515" s="5">
        <f t="shared" si="599"/>
        <v>9.4129289497029985E-8</v>
      </c>
      <c r="AW515" s="5">
        <f t="shared" si="600"/>
        <v>1.0403525874459393E-10</v>
      </c>
      <c r="AX515" s="5">
        <f t="shared" si="601"/>
        <v>1.6833273833938861E-4</v>
      </c>
      <c r="AY515" s="5">
        <f t="shared" si="602"/>
        <v>4.6511391387791265E-5</v>
      </c>
      <c r="AZ515" s="5">
        <f t="shared" si="603"/>
        <v>6.4256945801793113E-6</v>
      </c>
      <c r="BA515" s="5">
        <f t="shared" si="604"/>
        <v>5.9181990484140239E-7</v>
      </c>
      <c r="BB515" s="5">
        <f t="shared" si="605"/>
        <v>4.0880887902010211E-8</v>
      </c>
      <c r="BC515" s="5">
        <f t="shared" si="606"/>
        <v>2.2591291465326309E-9</v>
      </c>
      <c r="BD515" s="5">
        <f t="shared" si="607"/>
        <v>2.0067831668070622E-7</v>
      </c>
      <c r="BE515" s="5">
        <f t="shared" si="608"/>
        <v>1.702821856390736E-7</v>
      </c>
      <c r="BF515" s="5">
        <f t="shared" si="609"/>
        <v>7.2245031814161309E-8</v>
      </c>
      <c r="BG515" s="5">
        <f t="shared" si="610"/>
        <v>2.0434099246263257E-8</v>
      </c>
      <c r="BH515" s="5">
        <f t="shared" si="611"/>
        <v>4.3347521779790625E-9</v>
      </c>
      <c r="BI515" s="5">
        <f t="shared" si="612"/>
        <v>7.3563610386908898E-10</v>
      </c>
      <c r="BJ515" s="8">
        <f t="shared" si="613"/>
        <v>0.47921232103499639</v>
      </c>
      <c r="BK515" s="8">
        <f t="shared" si="614"/>
        <v>0.40545991786768859</v>
      </c>
      <c r="BL515" s="8">
        <f t="shared" si="615"/>
        <v>0.11420261913454451</v>
      </c>
      <c r="BM515" s="8">
        <f t="shared" si="616"/>
        <v>0.10460629556329439</v>
      </c>
      <c r="BN515" s="8">
        <f t="shared" si="617"/>
        <v>0.8953636393723079</v>
      </c>
    </row>
    <row r="516" spans="1:66" x14ac:dyDescent="0.25">
      <c r="A516" t="s">
        <v>19</v>
      </c>
      <c r="B516" t="s">
        <v>135</v>
      </c>
      <c r="C516" t="s">
        <v>226</v>
      </c>
      <c r="D516" t="s">
        <v>503</v>
      </c>
      <c r="E516">
        <f>VLOOKUP(A516,home!$A$2:$E$405,3,FALSE)</f>
        <v>1.5713999999999999</v>
      </c>
      <c r="F516">
        <f>VLOOKUP(B516,home!$B$2:$E$405,3,FALSE)</f>
        <v>1.4318</v>
      </c>
      <c r="G516">
        <f>VLOOKUP(C516,away!$B$2:$E$405,4,FALSE)</f>
        <v>1.4318</v>
      </c>
      <c r="H516">
        <f>VLOOKUP(A516,away!$A$2:$E$405,3,FALSE)</f>
        <v>1.2062999999999999</v>
      </c>
      <c r="I516">
        <f>VLOOKUP(C516,away!$B$2:$E$405,3,FALSE)</f>
        <v>0.82899999999999996</v>
      </c>
      <c r="J516">
        <f>VLOOKUP(B516,home!$B$2:$E$405,4,FALSE)</f>
        <v>0.82899999999999996</v>
      </c>
      <c r="K516" s="3">
        <f t="shared" si="562"/>
        <v>3.2214505185359998</v>
      </c>
      <c r="L516" s="3">
        <f t="shared" si="563"/>
        <v>0.8290188182999999</v>
      </c>
      <c r="M516" s="5">
        <f t="shared" si="564"/>
        <v>1.7414199595879226E-2</v>
      </c>
      <c r="N516" s="5">
        <f t="shared" si="565"/>
        <v>5.6098982318034542E-2</v>
      </c>
      <c r="O516" s="5">
        <f t="shared" si="566"/>
        <v>1.4436699170616131E-2</v>
      </c>
      <c r="P516" s="5">
        <f t="shared" si="567"/>
        <v>4.6507112029129584E-2</v>
      </c>
      <c r="Q516" s="5">
        <f t="shared" si="568"/>
        <v>9.0360047838887139E-2</v>
      </c>
      <c r="R516" s="5">
        <f t="shared" si="569"/>
        <v>5.9841476432883865E-3</v>
      </c>
      <c r="S516" s="5">
        <f t="shared" si="570"/>
        <v>3.1050974484664595E-2</v>
      </c>
      <c r="T516" s="5">
        <f t="shared" si="571"/>
        <v>7.4910180080925676E-2</v>
      </c>
      <c r="U516" s="5">
        <f t="shared" si="572"/>
        <v>1.9277635528467358E-2</v>
      </c>
      <c r="V516" s="5">
        <f t="shared" si="573"/>
        <v>9.2140078689555271E-3</v>
      </c>
      <c r="W516" s="5">
        <f t="shared" si="574"/>
        <v>9.7030140988506888E-2</v>
      </c>
      <c r="X516" s="5">
        <f t="shared" si="575"/>
        <v>8.043981282177437E-2</v>
      </c>
      <c r="Y516" s="5">
        <f t="shared" si="576"/>
        <v>3.3343059284890279E-2</v>
      </c>
      <c r="Z516" s="5">
        <f t="shared" si="577"/>
        <v>1.653657002590556E-3</v>
      </c>
      <c r="AA516" s="5">
        <f t="shared" si="578"/>
        <v>5.3271742084760347E-3</v>
      </c>
      <c r="AB516" s="5">
        <f t="shared" si="579"/>
        <v>8.5806140581133651E-3</v>
      </c>
      <c r="AC516" s="5">
        <f t="shared" si="580"/>
        <v>1.537957909863531E-3</v>
      </c>
      <c r="AD516" s="5">
        <f t="shared" si="581"/>
        <v>7.8144449500261684E-2</v>
      </c>
      <c r="AE516" s="5">
        <f t="shared" si="582"/>
        <v>6.4783219181410959E-2</v>
      </c>
      <c r="AF516" s="5">
        <f t="shared" si="583"/>
        <v>2.6853253905721599E-2</v>
      </c>
      <c r="AG516" s="5">
        <f t="shared" si="584"/>
        <v>7.4206176068103927E-3</v>
      </c>
      <c r="AH516" s="5">
        <f t="shared" si="585"/>
        <v>3.4272819354028557E-4</v>
      </c>
      <c r="AI516" s="5">
        <f t="shared" si="586"/>
        <v>1.1040819167972597E-3</v>
      </c>
      <c r="AJ516" s="5">
        <f t="shared" si="587"/>
        <v>1.7783726316863767E-3</v>
      </c>
      <c r="AK516" s="5">
        <f t="shared" si="588"/>
        <v>1.9096464788321025E-3</v>
      </c>
      <c r="AL516" s="5">
        <f t="shared" si="589"/>
        <v>1.6429346733118789E-4</v>
      </c>
      <c r="AM516" s="5">
        <f t="shared" si="590"/>
        <v>5.0347695472665648E-2</v>
      </c>
      <c r="AN516" s="5">
        <f t="shared" si="591"/>
        <v>4.1739187004877533E-2</v>
      </c>
      <c r="AO516" s="5">
        <f t="shared" si="592"/>
        <v>1.7301285743793141E-2</v>
      </c>
      <c r="AP516" s="5">
        <f t="shared" si="593"/>
        <v>4.7810304874633417E-3</v>
      </c>
      <c r="AQ516" s="5">
        <f t="shared" si="594"/>
        <v>9.9089106124328283E-4</v>
      </c>
      <c r="AR516" s="5">
        <f t="shared" si="595"/>
        <v>5.682562440137226E-5</v>
      </c>
      <c r="AS516" s="5">
        <f t="shared" si="596"/>
        <v>1.8306093719393265E-4</v>
      </c>
      <c r="AT516" s="5">
        <f t="shared" si="597"/>
        <v>2.9486087552354026E-4</v>
      </c>
      <c r="AU516" s="5">
        <f t="shared" si="598"/>
        <v>3.1662657345042921E-4</v>
      </c>
      <c r="AV516" s="5">
        <f t="shared" si="599"/>
        <v>2.5499920980604049E-4</v>
      </c>
      <c r="AW516" s="5">
        <f t="shared" si="600"/>
        <v>1.2188033756840594E-5</v>
      </c>
      <c r="AX516" s="5">
        <f t="shared" si="601"/>
        <v>2.7032101614585222E-2</v>
      </c>
      <c r="AY516" s="5">
        <f t="shared" si="602"/>
        <v>2.2410120936688958E-2</v>
      </c>
      <c r="AZ516" s="5">
        <f t="shared" si="603"/>
        <v>9.289205988446984E-3</v>
      </c>
      <c r="BA516" s="5">
        <f t="shared" si="604"/>
        <v>2.5669755238292005E-3</v>
      </c>
      <c r="BB516" s="5">
        <f t="shared" si="605"/>
        <v>5.3201775384247669E-4</v>
      </c>
      <c r="BC516" s="5">
        <f t="shared" si="606"/>
        <v>8.8210545921022063E-5</v>
      </c>
      <c r="BD516" s="5">
        <f t="shared" si="607"/>
        <v>7.8515853317308757E-6</v>
      </c>
      <c r="BE516" s="5">
        <f t="shared" si="608"/>
        <v>2.5293493638234083E-5</v>
      </c>
      <c r="BF516" s="5">
        <f t="shared" si="609"/>
        <v>4.0740869098238105E-5</v>
      </c>
      <c r="BG516" s="5">
        <f t="shared" si="610"/>
        <v>4.3748231294042142E-5</v>
      </c>
      <c r="BH516" s="5">
        <f t="shared" si="611"/>
        <v>3.5233190596806234E-5</v>
      </c>
      <c r="BI516" s="5">
        <f t="shared" si="612"/>
        <v>2.2700396023551828E-5</v>
      </c>
      <c r="BJ516" s="8">
        <f t="shared" si="613"/>
        <v>0.7864624856605803</v>
      </c>
      <c r="BK516" s="8">
        <f t="shared" si="614"/>
        <v>0.1282986662925126</v>
      </c>
      <c r="BL516" s="8">
        <f t="shared" si="615"/>
        <v>6.0023040816175217E-2</v>
      </c>
      <c r="BM516" s="8">
        <f t="shared" si="616"/>
        <v>0.72323872827309166</v>
      </c>
      <c r="BN516" s="8">
        <f t="shared" si="617"/>
        <v>0.23080118859583501</v>
      </c>
    </row>
    <row r="517" spans="1:66" x14ac:dyDescent="0.25">
      <c r="A517" t="s">
        <v>136</v>
      </c>
      <c r="B517" t="s">
        <v>228</v>
      </c>
      <c r="C517" t="s">
        <v>143</v>
      </c>
      <c r="D517" t="s">
        <v>503</v>
      </c>
      <c r="E517">
        <f>VLOOKUP(A517,home!$A$2:$E$405,3,FALSE)</f>
        <v>1.3110999999999999</v>
      </c>
      <c r="F517">
        <f>VLOOKUP(B517,home!$B$2:$E$405,3,FALSE)</f>
        <v>1.1440999999999999</v>
      </c>
      <c r="G517">
        <f>VLOOKUP(C517,away!$B$2:$E$405,4,FALSE)</f>
        <v>1.1440999999999999</v>
      </c>
      <c r="H517">
        <f>VLOOKUP(A517,away!$A$2:$E$405,3,FALSE)</f>
        <v>0.93330000000000002</v>
      </c>
      <c r="I517">
        <f>VLOOKUP(C517,away!$B$2:$E$405,3,FALSE)</f>
        <v>0.26790000000000003</v>
      </c>
      <c r="J517">
        <f>VLOOKUP(B517,home!$B$2:$E$405,4,FALSE)</f>
        <v>1.3392999999999999</v>
      </c>
      <c r="K517" s="3">
        <f t="shared" si="562"/>
        <v>1.7161837623909997</v>
      </c>
      <c r="L517" s="3">
        <f t="shared" si="563"/>
        <v>0.33486661205099999</v>
      </c>
      <c r="M517" s="5">
        <f t="shared" si="564"/>
        <v>0.12859975472616303</v>
      </c>
      <c r="N517" s="5">
        <f t="shared" si="565"/>
        <v>0.22070081090850621</v>
      </c>
      <c r="O517" s="5">
        <f t="shared" si="566"/>
        <v>4.3063764175739788E-2</v>
      </c>
      <c r="P517" s="5">
        <f t="shared" si="567"/>
        <v>7.3905332825839859E-2</v>
      </c>
      <c r="Q517" s="5">
        <f t="shared" si="568"/>
        <v>0.18938157401385239</v>
      </c>
      <c r="R517" s="5">
        <f t="shared" si="569"/>
        <v>7.2103084058466032E-3</v>
      </c>
      <c r="S517" s="5">
        <f t="shared" si="570"/>
        <v>1.0618212748011844E-2</v>
      </c>
      <c r="T517" s="5">
        <f t="shared" si="571"/>
        <v>6.3417566074904452E-2</v>
      </c>
      <c r="U517" s="5">
        <f t="shared" si="572"/>
        <v>1.2374214207945274E-2</v>
      </c>
      <c r="V517" s="5">
        <f t="shared" si="573"/>
        <v>6.7802319325172174E-4</v>
      </c>
      <c r="W517" s="5">
        <f t="shared" si="574"/>
        <v>0.10833786073954095</v>
      </c>
      <c r="X517" s="5">
        <f t="shared" si="575"/>
        <v>3.6278732382703127E-2</v>
      </c>
      <c r="Y517" s="5">
        <f t="shared" si="576"/>
        <v>6.0742681012503482E-3</v>
      </c>
      <c r="Z517" s="5">
        <f t="shared" si="577"/>
        <v>8.048305159028998E-4</v>
      </c>
      <c r="AA517" s="5">
        <f t="shared" si="578"/>
        <v>1.3812370628693278E-3</v>
      </c>
      <c r="AB517" s="5">
        <f t="shared" si="579"/>
        <v>1.1852283096544884E-3</v>
      </c>
      <c r="AC517" s="5">
        <f t="shared" si="580"/>
        <v>2.4353433773847955E-5</v>
      </c>
      <c r="AD517" s="5">
        <f t="shared" si="581"/>
        <v>4.64819193633444E-2</v>
      </c>
      <c r="AE517" s="5">
        <f t="shared" si="582"/>
        <v>1.5565242858830914E-2</v>
      </c>
      <c r="AF517" s="5">
        <f t="shared" si="583"/>
        <v>2.6061400709438648E-3</v>
      </c>
      <c r="AG517" s="5">
        <f t="shared" si="584"/>
        <v>2.9090309869577499E-4</v>
      </c>
      <c r="AH517" s="5">
        <f t="shared" si="585"/>
        <v>6.7377717033915616E-5</v>
      </c>
      <c r="AI517" s="5">
        <f t="shared" si="586"/>
        <v>1.1563254392058143E-4</v>
      </c>
      <c r="AJ517" s="5">
        <f t="shared" si="587"/>
        <v>9.9223347140233004E-5</v>
      </c>
      <c r="AK517" s="5">
        <f t="shared" si="588"/>
        <v>5.6761832404051111E-5</v>
      </c>
      <c r="AL517" s="5">
        <f t="shared" si="589"/>
        <v>5.5982956805503493E-7</v>
      </c>
      <c r="AM517" s="5">
        <f t="shared" si="590"/>
        <v>1.5954303051227876E-2</v>
      </c>
      <c r="AN517" s="5">
        <f t="shared" si="591"/>
        <v>5.3425634103996108E-3</v>
      </c>
      <c r="AO517" s="5">
        <f t="shared" si="592"/>
        <v>8.9452305445407681E-4</v>
      </c>
      <c r="AP517" s="5">
        <f t="shared" si="593"/>
        <v>9.9848634882182983E-5</v>
      </c>
      <c r="AQ517" s="5">
        <f t="shared" si="594"/>
        <v>8.358993520228478E-6</v>
      </c>
      <c r="AR517" s="5">
        <f t="shared" si="595"/>
        <v>4.5125095661756591E-6</v>
      </c>
      <c r="AS517" s="5">
        <f t="shared" si="596"/>
        <v>7.7442956451047203E-6</v>
      </c>
      <c r="AT517" s="5">
        <f t="shared" si="597"/>
        <v>6.6453172186420265E-6</v>
      </c>
      <c r="AU517" s="5">
        <f t="shared" si="598"/>
        <v>3.8015285021902565E-6</v>
      </c>
      <c r="AV517" s="5">
        <f t="shared" si="599"/>
        <v>1.6310303719313742E-6</v>
      </c>
      <c r="AW517" s="5">
        <f t="shared" si="600"/>
        <v>8.9369426008270242E-9</v>
      </c>
      <c r="AX517" s="5">
        <f t="shared" si="601"/>
        <v>4.5634193061304118E-3</v>
      </c>
      <c r="AY517" s="5">
        <f t="shared" si="602"/>
        <v>1.5281367624120161E-3</v>
      </c>
      <c r="AZ517" s="5">
        <f t="shared" si="603"/>
        <v>2.5586099018974786E-4</v>
      </c>
      <c r="BA517" s="5">
        <f t="shared" si="604"/>
        <v>2.8559767646951677E-5</v>
      </c>
      <c r="BB517" s="5">
        <f t="shared" si="605"/>
        <v>2.3909281582246163E-6</v>
      </c>
      <c r="BC517" s="5">
        <f t="shared" si="606"/>
        <v>1.6012840240040305E-7</v>
      </c>
      <c r="BD517" s="5">
        <f t="shared" si="607"/>
        <v>2.5184813171216155E-7</v>
      </c>
      <c r="BE517" s="5">
        <f t="shared" si="608"/>
        <v>4.3221767423292148E-7</v>
      </c>
      <c r="BF517" s="5">
        <f t="shared" si="609"/>
        <v>3.7088247716847134E-7</v>
      </c>
      <c r="BG517" s="5">
        <f t="shared" si="610"/>
        <v>2.1216749502396044E-7</v>
      </c>
      <c r="BH517" s="5">
        <f t="shared" si="611"/>
        <v>9.1029602466823548E-8</v>
      </c>
      <c r="BI517" s="5">
        <f t="shared" si="612"/>
        <v>3.1244705130094025E-8</v>
      </c>
      <c r="BJ517" s="8">
        <f t="shared" si="613"/>
        <v>0.71781314263999618</v>
      </c>
      <c r="BK517" s="8">
        <f t="shared" si="614"/>
        <v>0.21535437351902037</v>
      </c>
      <c r="BL517" s="8">
        <f t="shared" si="615"/>
        <v>6.5579471673944026E-2</v>
      </c>
      <c r="BM517" s="8">
        <f t="shared" si="616"/>
        <v>0.33516214546744633</v>
      </c>
      <c r="BN517" s="8">
        <f t="shared" si="617"/>
        <v>0.66286154505594785</v>
      </c>
    </row>
    <row r="518" spans="1:66" x14ac:dyDescent="0.25">
      <c r="A518" t="s">
        <v>136</v>
      </c>
      <c r="B518" t="s">
        <v>145</v>
      </c>
      <c r="C518" t="s">
        <v>138</v>
      </c>
      <c r="D518" t="s">
        <v>503</v>
      </c>
      <c r="E518">
        <f>VLOOKUP(A518,home!$A$2:$E$405,3,FALSE)</f>
        <v>1.3110999999999999</v>
      </c>
      <c r="F518">
        <f>VLOOKUP(B518,home!$B$2:$E$405,3,FALSE)</f>
        <v>1.3729</v>
      </c>
      <c r="G518">
        <f>VLOOKUP(C518,away!$B$2:$E$405,4,FALSE)</f>
        <v>0.19070000000000001</v>
      </c>
      <c r="H518">
        <f>VLOOKUP(A518,away!$A$2:$E$405,3,FALSE)</f>
        <v>0.93330000000000002</v>
      </c>
      <c r="I518">
        <f>VLOOKUP(C518,away!$B$2:$E$405,3,FALSE)</f>
        <v>0.80359999999999998</v>
      </c>
      <c r="J518">
        <f>VLOOKUP(B518,home!$B$2:$E$405,4,FALSE)</f>
        <v>0.85719999999999996</v>
      </c>
      <c r="K518" s="3">
        <f t="shared" si="562"/>
        <v>0.34326175253300001</v>
      </c>
      <c r="L518" s="3">
        <f t="shared" si="563"/>
        <v>0.64289989713599993</v>
      </c>
      <c r="M518" s="5">
        <f t="shared" si="564"/>
        <v>0.373005673249801</v>
      </c>
      <c r="N518" s="5">
        <f t="shared" si="565"/>
        <v>0.12803858110447824</v>
      </c>
      <c r="O518" s="5">
        <f t="shared" si="566"/>
        <v>0.23980530896344146</v>
      </c>
      <c r="P518" s="5">
        <f t="shared" si="567"/>
        <v>8.2315990621508447E-2</v>
      </c>
      <c r="Q518" s="5">
        <f t="shared" si="568"/>
        <v>2.1975373870880929E-2</v>
      </c>
      <c r="R518" s="5">
        <f t="shared" si="569"/>
        <v>7.7085404232631591E-2</v>
      </c>
      <c r="S518" s="5">
        <f t="shared" si="570"/>
        <v>4.5414338158487246E-3</v>
      </c>
      <c r="T518" s="5">
        <f t="shared" si="571"/>
        <v>1.4127965601114489E-2</v>
      </c>
      <c r="U518" s="5">
        <f t="shared" si="572"/>
        <v>2.6460470951607855E-2</v>
      </c>
      <c r="V518" s="5">
        <f t="shared" si="573"/>
        <v>1.1135744342158515E-4</v>
      </c>
      <c r="W518" s="5">
        <f t="shared" si="574"/>
        <v>2.5144351158288276E-3</v>
      </c>
      <c r="X518" s="5">
        <f t="shared" si="575"/>
        <v>1.6165300773214994E-3</v>
      </c>
      <c r="Y518" s="5">
        <f t="shared" si="576"/>
        <v>5.1963351021362095E-4</v>
      </c>
      <c r="Z518" s="5">
        <f t="shared" si="577"/>
        <v>1.6519399483948607E-2</v>
      </c>
      <c r="AA518" s="5">
        <f t="shared" si="578"/>
        <v>5.6704780176529343E-3</v>
      </c>
      <c r="AB518" s="5">
        <f t="shared" si="579"/>
        <v>9.732291110196989E-4</v>
      </c>
      <c r="AC518" s="5">
        <f t="shared" si="580"/>
        <v>1.5359180378651333E-6</v>
      </c>
      <c r="AD518" s="5">
        <f t="shared" si="581"/>
        <v>2.1577735112248E-4</v>
      </c>
      <c r="AE518" s="5">
        <f t="shared" si="582"/>
        <v>1.3872323684092095E-4</v>
      </c>
      <c r="AF518" s="5">
        <f t="shared" si="583"/>
        <v>4.4592577347700507E-5</v>
      </c>
      <c r="AG518" s="5">
        <f t="shared" si="584"/>
        <v>9.5561877966219249E-6</v>
      </c>
      <c r="AH518" s="5">
        <f t="shared" si="585"/>
        <v>2.6550800572447625E-3</v>
      </c>
      <c r="AI518" s="5">
        <f t="shared" si="586"/>
        <v>9.1138743356525503E-4</v>
      </c>
      <c r="AJ518" s="5">
        <f t="shared" si="587"/>
        <v>1.5642222384108128E-4</v>
      </c>
      <c r="AK518" s="5">
        <f t="shared" si="588"/>
        <v>1.7897922230266256E-5</v>
      </c>
      <c r="AL518" s="5">
        <f t="shared" si="589"/>
        <v>1.3558036659205642E-8</v>
      </c>
      <c r="AM518" s="5">
        <f t="shared" si="590"/>
        <v>1.4813622340646202E-5</v>
      </c>
      <c r="AN518" s="5">
        <f t="shared" si="591"/>
        <v>9.5236762790129926E-6</v>
      </c>
      <c r="AO518" s="5">
        <f t="shared" si="592"/>
        <v>3.0613852500670076E-6</v>
      </c>
      <c r="AP518" s="5">
        <f t="shared" si="593"/>
        <v>6.5605475412058228E-7</v>
      </c>
      <c r="AQ518" s="5">
        <f t="shared" si="594"/>
        <v>1.0544438348492651E-7</v>
      </c>
      <c r="AR518" s="5">
        <f t="shared" si="595"/>
        <v>3.4139013913810068E-4</v>
      </c>
      <c r="AS518" s="5">
        <f t="shared" si="596"/>
        <v>1.1718617745802913E-4</v>
      </c>
      <c r="AT518" s="5">
        <f t="shared" si="597"/>
        <v>2.0112766323443107E-5</v>
      </c>
      <c r="AU518" s="5">
        <f t="shared" si="598"/>
        <v>2.3013144721572613E-6</v>
      </c>
      <c r="AV518" s="5">
        <f t="shared" si="599"/>
        <v>1.974883097105643E-7</v>
      </c>
      <c r="AW518" s="5">
        <f t="shared" si="600"/>
        <v>8.3111873992107903E-11</v>
      </c>
      <c r="AX518" s="5">
        <f t="shared" si="601"/>
        <v>8.474916610020357E-7</v>
      </c>
      <c r="AY518" s="5">
        <f t="shared" si="602"/>
        <v>5.4485230168182642E-7</v>
      </c>
      <c r="AZ518" s="5">
        <f t="shared" si="603"/>
        <v>1.751427443527795E-7</v>
      </c>
      <c r="BA518" s="5">
        <f t="shared" si="604"/>
        <v>3.7533084109506222E-8</v>
      </c>
      <c r="BB518" s="5">
        <f t="shared" si="605"/>
        <v>6.0325039782995958E-9</v>
      </c>
      <c r="BC518" s="5">
        <f t="shared" si="606"/>
        <v>7.7565923742426443E-10</v>
      </c>
      <c r="BD518" s="5">
        <f t="shared" si="607"/>
        <v>3.657994755585491E-5</v>
      </c>
      <c r="BE518" s="5">
        <f t="shared" si="608"/>
        <v>1.2556496905587986E-5</v>
      </c>
      <c r="BF518" s="5">
        <f t="shared" si="609"/>
        <v>2.1550825667436615E-6</v>
      </c>
      <c r="BG518" s="5">
        <f t="shared" si="610"/>
        <v>2.4658580623791506E-7</v>
      </c>
      <c r="BH518" s="5">
        <f t="shared" si="611"/>
        <v>2.1160868999747367E-8</v>
      </c>
      <c r="BI518" s="5">
        <f t="shared" si="612"/>
        <v>1.4527433955949027E-9</v>
      </c>
      <c r="BJ518" s="8">
        <f t="shared" si="613"/>
        <v>0.16923094064390709</v>
      </c>
      <c r="BK518" s="8">
        <f t="shared" si="614"/>
        <v>0.45997654945895594</v>
      </c>
      <c r="BL518" s="8">
        <f t="shared" si="615"/>
        <v>0.35426842752538312</v>
      </c>
      <c r="BM518" s="8">
        <f t="shared" si="616"/>
        <v>7.7768440300263281E-2</v>
      </c>
      <c r="BN518" s="8">
        <f t="shared" si="617"/>
        <v>0.92222633204274151</v>
      </c>
    </row>
    <row r="519" spans="1:66" x14ac:dyDescent="0.25">
      <c r="A519" t="s">
        <v>136</v>
      </c>
      <c r="B519" t="s">
        <v>405</v>
      </c>
      <c r="C519" t="s">
        <v>139</v>
      </c>
      <c r="D519" t="s">
        <v>503</v>
      </c>
      <c r="E519">
        <f>VLOOKUP(A519,home!$A$2:$E$405,3,FALSE)</f>
        <v>1.3110999999999999</v>
      </c>
      <c r="F519">
        <f>VLOOKUP(B519,home!$B$2:$E$405,3,FALSE)</f>
        <v>1.3348</v>
      </c>
      <c r="G519">
        <f>VLOOKUP(C519,away!$B$2:$E$405,4,FALSE)</f>
        <v>1.0678000000000001</v>
      </c>
      <c r="H519">
        <f>VLOOKUP(A519,away!$A$2:$E$405,3,FALSE)</f>
        <v>0.93330000000000002</v>
      </c>
      <c r="I519">
        <f>VLOOKUP(C519,away!$B$2:$E$405,3,FALSE)</f>
        <v>1.0714999999999999</v>
      </c>
      <c r="J519">
        <f>VLOOKUP(B519,home!$B$2:$E$405,4,FALSE)</f>
        <v>2.4108000000000001</v>
      </c>
      <c r="K519" s="3">
        <f t="shared" si="562"/>
        <v>1.8687100957839999</v>
      </c>
      <c r="L519" s="3">
        <f t="shared" si="563"/>
        <v>2.4108746142599999</v>
      </c>
      <c r="M519" s="5">
        <f t="shared" si="564"/>
        <v>1.3848411998866115E-2</v>
      </c>
      <c r="N519" s="5">
        <f t="shared" si="565"/>
        <v>2.587866731285739E-2</v>
      </c>
      <c r="O519" s="5">
        <f t="shared" si="566"/>
        <v>3.3386784935879897E-2</v>
      </c>
      <c r="P519" s="5">
        <f t="shared" si="567"/>
        <v>6.2390222075447928E-2</v>
      </c>
      <c r="Q519" s="5">
        <f t="shared" si="568"/>
        <v>2.417986343648601E-2</v>
      </c>
      <c r="R519" s="5">
        <f t="shared" si="569"/>
        <v>4.0245676126835522E-2</v>
      </c>
      <c r="S519" s="5">
        <f t="shared" si="570"/>
        <v>7.0270508469534754E-2</v>
      </c>
      <c r="T519" s="5">
        <f t="shared" si="571"/>
        <v>5.8294618935297679E-2</v>
      </c>
      <c r="U519" s="5">
        <f t="shared" si="572"/>
        <v>7.5207501289870637E-2</v>
      </c>
      <c r="V519" s="5">
        <f t="shared" si="573"/>
        <v>3.5176055879009314E-2</v>
      </c>
      <c r="W519" s="5">
        <f t="shared" si="574"/>
        <v>1.5061718306146601E-2</v>
      </c>
      <c r="X519" s="5">
        <f t="shared" si="575"/>
        <v>3.6311914311423964E-2</v>
      </c>
      <c r="Y519" s="5">
        <f t="shared" si="576"/>
        <v>4.3771736204298216E-2</v>
      </c>
      <c r="Z519" s="5">
        <f t="shared" si="577"/>
        <v>3.2342426302639157E-2</v>
      </c>
      <c r="AA519" s="5">
        <f t="shared" si="578"/>
        <v>6.0438618553891772E-2</v>
      </c>
      <c r="AB519" s="5">
        <f t="shared" si="579"/>
        <v>5.6471128333447883E-2</v>
      </c>
      <c r="AC519" s="5">
        <f t="shared" si="580"/>
        <v>9.9047545045663453E-3</v>
      </c>
      <c r="AD519" s="5">
        <f t="shared" si="581"/>
        <v>7.0364962646377082E-3</v>
      </c>
      <c r="AE519" s="5">
        <f t="shared" si="582"/>
        <v>1.6964110217750364E-2</v>
      </c>
      <c r="AF519" s="5">
        <f t="shared" si="583"/>
        <v>2.044917133874152E-2</v>
      </c>
      <c r="AG519" s="5">
        <f t="shared" si="584"/>
        <v>1.6433462687741703E-2</v>
      </c>
      <c r="AH519" s="5">
        <f t="shared" si="585"/>
        <v>1.9493383634151911E-2</v>
      </c>
      <c r="AI519" s="5">
        <f t="shared" si="586"/>
        <v>3.6427482798130274E-2</v>
      </c>
      <c r="AJ519" s="5">
        <f t="shared" si="587"/>
        <v>3.4036202434432027E-2</v>
      </c>
      <c r="AK519" s="5">
        <f t="shared" si="588"/>
        <v>2.1201265037123693E-2</v>
      </c>
      <c r="AL519" s="5">
        <f t="shared" si="589"/>
        <v>1.7849261942619419E-3</v>
      </c>
      <c r="AM519" s="5">
        <f t="shared" si="590"/>
        <v>2.6298343217349782E-3</v>
      </c>
      <c r="AN519" s="5">
        <f t="shared" si="591"/>
        <v>6.3402008059805235E-3</v>
      </c>
      <c r="AO519" s="5">
        <f t="shared" si="592"/>
        <v>7.6427145862246202E-3</v>
      </c>
      <c r="AP519" s="5">
        <f t="shared" si="593"/>
        <v>6.1418755266545184E-3</v>
      </c>
      <c r="AQ519" s="5">
        <f t="shared" si="594"/>
        <v>3.7018229477890361E-3</v>
      </c>
      <c r="AR519" s="5">
        <f t="shared" si="595"/>
        <v>9.3992207499216385E-3</v>
      </c>
      <c r="AS519" s="5">
        <f t="shared" si="596"/>
        <v>1.7564418707881023E-2</v>
      </c>
      <c r="AT519" s="5">
        <f t="shared" si="597"/>
        <v>1.6411403282997318E-2</v>
      </c>
      <c r="AU519" s="5">
        <f t="shared" si="598"/>
        <v>1.0222718333639923E-2</v>
      </c>
      <c r="AV519" s="5">
        <f t="shared" si="599"/>
        <v>4.7758242391072771E-3</v>
      </c>
      <c r="AW519" s="5">
        <f t="shared" si="600"/>
        <v>2.2337487274795451E-4</v>
      </c>
      <c r="AX519" s="5">
        <f t="shared" si="601"/>
        <v>8.190663245442371E-4</v>
      </c>
      <c r="AY519" s="5">
        <f t="shared" si="602"/>
        <v>1.9746662092389434E-3</v>
      </c>
      <c r="AZ519" s="5">
        <f t="shared" si="603"/>
        <v>2.3803363177455975E-3</v>
      </c>
      <c r="BA519" s="5">
        <f t="shared" si="604"/>
        <v>1.9128974672846619E-3</v>
      </c>
      <c r="BB519" s="5">
        <f t="shared" si="605"/>
        <v>1.15293898588971E-3</v>
      </c>
      <c r="BC519" s="5">
        <f t="shared" si="606"/>
        <v>5.5591826657443416E-4</v>
      </c>
      <c r="BD519" s="5">
        <f t="shared" si="607"/>
        <v>3.7767237833019871E-3</v>
      </c>
      <c r="BE519" s="5">
        <f t="shared" si="608"/>
        <v>7.0576018628439674E-3</v>
      </c>
      <c r="BF519" s="5">
        <f t="shared" si="609"/>
        <v>6.5943059265602452E-3</v>
      </c>
      <c r="BG519" s="5">
        <f t="shared" si="610"/>
        <v>4.1076153532171311E-3</v>
      </c>
      <c r="BH519" s="5">
        <f t="shared" si="611"/>
        <v>1.9189855700385528E-3</v>
      </c>
      <c r="BI519" s="5">
        <f t="shared" si="612"/>
        <v>7.172055416789717E-4</v>
      </c>
      <c r="BJ519" s="8">
        <f t="shared" si="613"/>
        <v>0.29963403077504236</v>
      </c>
      <c r="BK519" s="8">
        <f t="shared" si="614"/>
        <v>0.19534954533092533</v>
      </c>
      <c r="BL519" s="8">
        <f t="shared" si="615"/>
        <v>0.45945406649495169</v>
      </c>
      <c r="BM519" s="8">
        <f t="shared" si="616"/>
        <v>0.78509915168069477</v>
      </c>
      <c r="BN519" s="8">
        <f t="shared" si="617"/>
        <v>0.19992962588637286</v>
      </c>
    </row>
    <row r="520" spans="1:66" x14ac:dyDescent="0.25">
      <c r="A520" t="s">
        <v>136</v>
      </c>
      <c r="B520" t="s">
        <v>142</v>
      </c>
      <c r="C520" t="s">
        <v>141</v>
      </c>
      <c r="D520" t="s">
        <v>503</v>
      </c>
      <c r="E520">
        <f>VLOOKUP(A520,home!$A$2:$E$405,3,FALSE)</f>
        <v>1.3110999999999999</v>
      </c>
      <c r="F520">
        <f>VLOOKUP(B520,home!$B$2:$E$405,3,FALSE)</f>
        <v>1.0678000000000001</v>
      </c>
      <c r="G520">
        <f>VLOOKUP(C520,away!$B$2:$E$405,4,FALSE)</f>
        <v>1.1440999999999999</v>
      </c>
      <c r="H520">
        <f>VLOOKUP(A520,away!$A$2:$E$405,3,FALSE)</f>
        <v>0.93330000000000002</v>
      </c>
      <c r="I520">
        <f>VLOOKUP(C520,away!$B$2:$E$405,3,FALSE)</f>
        <v>0.26790000000000003</v>
      </c>
      <c r="J520">
        <f>VLOOKUP(B520,home!$B$2:$E$405,4,FALSE)</f>
        <v>1.0714999999999999</v>
      </c>
      <c r="K520" s="3">
        <f t="shared" si="562"/>
        <v>1.6017315107779997</v>
      </c>
      <c r="L520" s="3">
        <f t="shared" si="563"/>
        <v>0.26790829150500001</v>
      </c>
      <c r="M520" s="5">
        <f t="shared" si="564"/>
        <v>0.15417918680564005</v>
      </c>
      <c r="N520" s="5">
        <f t="shared" si="565"/>
        <v>0.24695366181272127</v>
      </c>
      <c r="O520" s="5">
        <f t="shared" si="566"/>
        <v>4.1305882522729265E-2</v>
      </c>
      <c r="P520" s="5">
        <f t="shared" si="567"/>
        <v>6.6160933617149725E-2</v>
      </c>
      <c r="Q520" s="5">
        <f t="shared" si="568"/>
        <v>0.19777673091372466</v>
      </c>
      <c r="R520" s="5">
        <f t="shared" si="569"/>
        <v>5.5330942078853172E-3</v>
      </c>
      <c r="S520" s="5">
        <f t="shared" si="570"/>
        <v>7.0976978601705251E-3</v>
      </c>
      <c r="T520" s="5">
        <f t="shared" si="571"/>
        <v>5.2986026078540097E-2</v>
      </c>
      <c r="U520" s="5">
        <f t="shared" si="572"/>
        <v>8.862531344873149E-3</v>
      </c>
      <c r="V520" s="5">
        <f t="shared" si="573"/>
        <v>3.3841598834197044E-4</v>
      </c>
      <c r="W520" s="5">
        <f t="shared" si="574"/>
        <v>0.10559507400105804</v>
      </c>
      <c r="X520" s="5">
        <f t="shared" si="575"/>
        <v>2.8289795866967504E-2</v>
      </c>
      <c r="Y520" s="5">
        <f t="shared" si="576"/>
        <v>3.7895354388722369E-3</v>
      </c>
      <c r="Z520" s="5">
        <f t="shared" si="577"/>
        <v>4.9412060532358891E-4</v>
      </c>
      <c r="AA520" s="5">
        <f t="shared" si="578"/>
        <v>7.9144854367149177E-4</v>
      </c>
      <c r="AB520" s="5">
        <f t="shared" si="579"/>
        <v>6.3384403577899321E-4</v>
      </c>
      <c r="AC520" s="5">
        <f t="shared" si="580"/>
        <v>9.0762565799089502E-6</v>
      </c>
      <c r="AD520" s="5">
        <f t="shared" si="581"/>
        <v>4.2283739352607361E-2</v>
      </c>
      <c r="AE520" s="5">
        <f t="shared" si="582"/>
        <v>1.1328164368399774E-2</v>
      </c>
      <c r="AF520" s="5">
        <f t="shared" si="583"/>
        <v>1.5174545809129001E-3</v>
      </c>
      <c r="AG520" s="5">
        <f t="shared" si="584"/>
        <v>1.3551288806960363E-4</v>
      </c>
      <c r="AH520" s="5">
        <f t="shared" si="585"/>
        <v>3.3094751792414778E-5</v>
      </c>
      <c r="AI520" s="5">
        <f t="shared" si="586"/>
        <v>5.3008906787287441E-5</v>
      </c>
      <c r="AJ520" s="5">
        <f t="shared" si="587"/>
        <v>4.2453018176546038E-5</v>
      </c>
      <c r="AK520" s="5">
        <f t="shared" si="588"/>
        <v>2.2666112313668324E-5</v>
      </c>
      <c r="AL520" s="5">
        <f t="shared" si="589"/>
        <v>1.557910951580159E-7</v>
      </c>
      <c r="AM520" s="5">
        <f t="shared" si="590"/>
        <v>1.3545439542918985E-2</v>
      </c>
      <c r="AN520" s="5">
        <f t="shared" si="591"/>
        <v>3.6289355656276934E-3</v>
      </c>
      <c r="AO520" s="5">
        <f t="shared" si="592"/>
        <v>4.8611096368452302E-4</v>
      </c>
      <c r="AP520" s="5">
        <f t="shared" si="593"/>
        <v>4.3411052587523218E-5</v>
      </c>
      <c r="AQ520" s="5">
        <f t="shared" si="594"/>
        <v>2.9075452327892639E-6</v>
      </c>
      <c r="AR520" s="5">
        <f t="shared" si="595"/>
        <v>1.7732716820975767E-6</v>
      </c>
      <c r="AS520" s="5">
        <f t="shared" si="596"/>
        <v>2.8403051303859966E-6</v>
      </c>
      <c r="AT520" s="5">
        <f t="shared" si="597"/>
        <v>2.2747031137818332E-6</v>
      </c>
      <c r="AU520" s="5">
        <f t="shared" si="598"/>
        <v>1.2144878850030652E-6</v>
      </c>
      <c r="AV520" s="5">
        <f t="shared" si="599"/>
        <v>4.8632087871688457E-7</v>
      </c>
      <c r="AW520" s="5">
        <f t="shared" si="600"/>
        <v>1.857017531650439E-9</v>
      </c>
      <c r="AX520" s="5">
        <f t="shared" si="601"/>
        <v>3.6160262238719484E-3</v>
      </c>
      <c r="AY520" s="5">
        <f t="shared" si="602"/>
        <v>9.6876340767481034E-4</v>
      </c>
      <c r="AZ520" s="5">
        <f t="shared" si="603"/>
        <v>1.297698747113601E-4</v>
      </c>
      <c r="BA520" s="5">
        <f t="shared" si="604"/>
        <v>1.1588808474246131E-5</v>
      </c>
      <c r="BB520" s="5">
        <f t="shared" si="605"/>
        <v>7.7618446972848663E-7</v>
      </c>
      <c r="BC520" s="5">
        <f t="shared" si="606"/>
        <v>4.1589251035534667E-8</v>
      </c>
      <c r="BD520" s="5">
        <f t="shared" si="607"/>
        <v>7.9179031120826461E-8</v>
      </c>
      <c r="BE520" s="5">
        <f t="shared" si="608"/>
        <v>1.2682354913909962E-7</v>
      </c>
      <c r="BF520" s="5">
        <f t="shared" si="609"/>
        <v>1.0156863748239898E-7</v>
      </c>
      <c r="BG520" s="5">
        <f t="shared" si="610"/>
        <v>5.4228562387448628E-8</v>
      </c>
      <c r="BH520" s="5">
        <f t="shared" si="611"/>
        <v>2.1714899290041787E-8</v>
      </c>
      <c r="BI520" s="5">
        <f t="shared" si="612"/>
        <v>6.9562876892461461E-9</v>
      </c>
      <c r="BJ520" s="8">
        <f t="shared" si="613"/>
        <v>0.71308946606037815</v>
      </c>
      <c r="BK520" s="8">
        <f t="shared" si="614"/>
        <v>0.22875422972665219</v>
      </c>
      <c r="BL520" s="8">
        <f t="shared" si="615"/>
        <v>5.7287003003665224E-2</v>
      </c>
      <c r="BM520" s="8">
        <f t="shared" si="616"/>
        <v>0.28674656796551157</v>
      </c>
      <c r="BN520" s="8">
        <f t="shared" si="617"/>
        <v>0.71190948987985014</v>
      </c>
    </row>
    <row r="521" spans="1:66" x14ac:dyDescent="0.25">
      <c r="A521" t="s">
        <v>136</v>
      </c>
      <c r="B521" t="s">
        <v>469</v>
      </c>
      <c r="C521" t="s">
        <v>134</v>
      </c>
      <c r="D521" t="s">
        <v>503</v>
      </c>
      <c r="E521">
        <f>VLOOKUP(A521,home!$A$2:$E$405,3,FALSE)</f>
        <v>1.3110999999999999</v>
      </c>
      <c r="F521">
        <f>VLOOKUP(B521,home!$B$2:$E$405,3,FALSE)</f>
        <v>0.45760000000000001</v>
      </c>
      <c r="G521">
        <f>VLOOKUP(C521,away!$B$2:$E$405,4,FALSE)</f>
        <v>0.95340000000000003</v>
      </c>
      <c r="H521">
        <f>VLOOKUP(A521,away!$A$2:$E$405,3,FALSE)</f>
        <v>0.93330000000000002</v>
      </c>
      <c r="I521">
        <f>VLOOKUP(C521,away!$B$2:$E$405,3,FALSE)</f>
        <v>0.80359999999999998</v>
      </c>
      <c r="J521">
        <f>VLOOKUP(B521,home!$B$2:$E$405,4,FALSE)</f>
        <v>1.2858000000000001</v>
      </c>
      <c r="K521" s="3">
        <f t="shared" si="562"/>
        <v>0.57200125382399991</v>
      </c>
      <c r="L521" s="3">
        <f t="shared" si="563"/>
        <v>0.96434984570399995</v>
      </c>
      <c r="M521" s="5">
        <f t="shared" si="564"/>
        <v>0.21516478565250449</v>
      </c>
      <c r="N521" s="5">
        <f t="shared" si="565"/>
        <v>0.12307452717200476</v>
      </c>
      <c r="O521" s="5">
        <f t="shared" si="566"/>
        <v>0.20749412784492693</v>
      </c>
      <c r="P521" s="5">
        <f t="shared" si="567"/>
        <v>0.11868690128841554</v>
      </c>
      <c r="Q521" s="5">
        <f t="shared" si="568"/>
        <v>3.5199391928091329E-2</v>
      </c>
      <c r="R521" s="5">
        <f t="shared" si="569"/>
        <v>0.10004846508587066</v>
      </c>
      <c r="S521" s="5">
        <f t="shared" si="570"/>
        <v>1.6367200253897735E-2</v>
      </c>
      <c r="T521" s="5">
        <f t="shared" si="571"/>
        <v>3.3944528174729496E-2</v>
      </c>
      <c r="U521" s="5">
        <f t="shared" si="572"/>
        <v>5.7227847472284703E-2</v>
      </c>
      <c r="V521" s="5">
        <f t="shared" si="573"/>
        <v>1.0031444685064076E-3</v>
      </c>
      <c r="W521" s="5">
        <f t="shared" si="574"/>
        <v>6.7113654389035424E-3</v>
      </c>
      <c r="X521" s="5">
        <f t="shared" si="575"/>
        <v>6.4721042254697889E-3</v>
      </c>
      <c r="Y521" s="5">
        <f t="shared" si="576"/>
        <v>3.1206863556059988E-3</v>
      </c>
      <c r="Z521" s="5">
        <f t="shared" si="577"/>
        <v>3.2160573956160468E-2</v>
      </c>
      <c r="AA521" s="5">
        <f t="shared" si="578"/>
        <v>1.8395888626623266E-2</v>
      </c>
      <c r="AB521" s="5">
        <f t="shared" si="579"/>
        <v>5.261235679817582E-3</v>
      </c>
      <c r="AC521" s="5">
        <f t="shared" si="580"/>
        <v>3.4583989937811118E-5</v>
      </c>
      <c r="AD521" s="5">
        <f t="shared" si="581"/>
        <v>9.597273614809712E-4</v>
      </c>
      <c r="AE521" s="5">
        <f t="shared" si="582"/>
        <v>9.2551293296208158E-4</v>
      </c>
      <c r="AF521" s="5">
        <f t="shared" si="583"/>
        <v>4.4625912704951995E-4</v>
      </c>
      <c r="AG521" s="5">
        <f t="shared" si="584"/>
        <v>1.4344997343806873E-4</v>
      </c>
      <c r="AH521" s="5">
        <f t="shared" si="585"/>
        <v>7.7535111330938556E-3</v>
      </c>
      <c r="AI521" s="5">
        <f t="shared" si="586"/>
        <v>4.435018089668028E-3</v>
      </c>
      <c r="AJ521" s="5">
        <f t="shared" si="587"/>
        <v>1.2684179540111162E-3</v>
      </c>
      <c r="AK521" s="5">
        <f t="shared" si="588"/>
        <v>2.4184555335574377E-4</v>
      </c>
      <c r="AL521" s="5">
        <f t="shared" si="589"/>
        <v>7.6307404809961164E-7</v>
      </c>
      <c r="AM521" s="5">
        <f t="shared" si="590"/>
        <v>1.0979305081926297E-4</v>
      </c>
      <c r="AN521" s="5">
        <f t="shared" si="591"/>
        <v>1.0587891161692768E-4</v>
      </c>
      <c r="AO521" s="5">
        <f t="shared" si="592"/>
        <v>5.1052156040545826E-5</v>
      </c>
      <c r="AP521" s="5">
        <f t="shared" si="593"/>
        <v>1.6410712933518963E-5</v>
      </c>
      <c r="AQ521" s="5">
        <f t="shared" si="594"/>
        <v>3.9564171213329124E-6</v>
      </c>
      <c r="AR521" s="5">
        <f t="shared" si="595"/>
        <v>1.4954194529726616E-3</v>
      </c>
      <c r="AS521" s="5">
        <f t="shared" si="596"/>
        <v>8.5538180209316251E-4</v>
      </c>
      <c r="AT521" s="5">
        <f t="shared" si="597"/>
        <v>2.4463973164776071E-4</v>
      </c>
      <c r="AU521" s="5">
        <f t="shared" si="598"/>
        <v>4.6644744412562011E-5</v>
      </c>
      <c r="AV521" s="5">
        <f t="shared" si="599"/>
        <v>6.6702130720713694E-6</v>
      </c>
      <c r="AW521" s="5">
        <f t="shared" si="600"/>
        <v>1.1692187706776932E-8</v>
      </c>
      <c r="AX521" s="5">
        <f t="shared" si="601"/>
        <v>1.0466960454963426E-5</v>
      </c>
      <c r="AY521" s="5">
        <f t="shared" si="602"/>
        <v>1.009381169973385E-5</v>
      </c>
      <c r="AZ521" s="5">
        <f t="shared" si="603"/>
        <v>4.8669828776017836E-6</v>
      </c>
      <c r="BA521" s="5">
        <f t="shared" si="604"/>
        <v>1.5644913956864298E-6</v>
      </c>
      <c r="BB521" s="5">
        <f t="shared" si="605"/>
        <v>3.7717925900886103E-7</v>
      </c>
      <c r="BC521" s="5">
        <f t="shared" si="606"/>
        <v>7.2746552045588847E-8</v>
      </c>
      <c r="BD521" s="5">
        <f t="shared" si="607"/>
        <v>2.4035125312282427E-4</v>
      </c>
      <c r="BE521" s="5">
        <f t="shared" si="608"/>
        <v>1.3748121814442508E-4</v>
      </c>
      <c r="BF521" s="5">
        <f t="shared" si="609"/>
        <v>3.9319714577930987E-5</v>
      </c>
      <c r="BG521" s="5">
        <f t="shared" si="610"/>
        <v>7.4969753461927793E-6</v>
      </c>
      <c r="BH521" s="5">
        <f t="shared" si="611"/>
        <v>1.0720698244774711E-6</v>
      </c>
      <c r="BI521" s="5">
        <f t="shared" si="612"/>
        <v>1.2264505675759782E-7</v>
      </c>
      <c r="BJ521" s="8">
        <f t="shared" si="613"/>
        <v>0.21131208611050614</v>
      </c>
      <c r="BK521" s="8">
        <f t="shared" si="614"/>
        <v>0.35126747253900986</v>
      </c>
      <c r="BL521" s="8">
        <f t="shared" si="615"/>
        <v>0.40520095725992272</v>
      </c>
      <c r="BM521" s="8">
        <f t="shared" si="616"/>
        <v>0.20026280877427341</v>
      </c>
      <c r="BN521" s="8">
        <f t="shared" si="617"/>
        <v>0.79966819897181363</v>
      </c>
    </row>
    <row r="522" spans="1:66" x14ac:dyDescent="0.25">
      <c r="A522" t="s">
        <v>136</v>
      </c>
      <c r="B522" t="s">
        <v>147</v>
      </c>
      <c r="C522" t="s">
        <v>149</v>
      </c>
      <c r="D522" t="s">
        <v>503</v>
      </c>
      <c r="E522">
        <f>VLOOKUP(A522,home!$A$2:$E$405,3,FALSE)</f>
        <v>1.3110999999999999</v>
      </c>
      <c r="F522">
        <f>VLOOKUP(B522,home!$B$2:$E$405,3,FALSE)</f>
        <v>1.3348</v>
      </c>
      <c r="G522">
        <f>VLOOKUP(C522,away!$B$2:$E$405,4,FALSE)</f>
        <v>1.7161</v>
      </c>
      <c r="H522">
        <f>VLOOKUP(A522,away!$A$2:$E$405,3,FALSE)</f>
        <v>0.93330000000000002</v>
      </c>
      <c r="I522">
        <f>VLOOKUP(C522,away!$B$2:$E$405,3,FALSE)</f>
        <v>1.6072</v>
      </c>
      <c r="J522">
        <f>VLOOKUP(B522,home!$B$2:$E$405,4,FALSE)</f>
        <v>0.26790000000000003</v>
      </c>
      <c r="K522" s="3">
        <f t="shared" si="562"/>
        <v>3.0032715821079998</v>
      </c>
      <c r="L522" s="3">
        <f t="shared" si="563"/>
        <v>0.40184993570400002</v>
      </c>
      <c r="M522" s="5">
        <f t="shared" si="564"/>
        <v>3.320278510703651E-2</v>
      </c>
      <c r="N522" s="5">
        <f t="shared" si="565"/>
        <v>9.9716980958801493E-2</v>
      </c>
      <c r="O522" s="5">
        <f t="shared" si="566"/>
        <v>1.3342537060456352E-2</v>
      </c>
      <c r="P522" s="5">
        <f t="shared" si="567"/>
        <v>4.0071262386891369E-2</v>
      </c>
      <c r="Q522" s="5">
        <f t="shared" si="568"/>
        <v>0.14973858758358655</v>
      </c>
      <c r="R522" s="5">
        <f t="shared" si="569"/>
        <v>2.6808488299363111E-3</v>
      </c>
      <c r="S522" s="5">
        <f t="shared" si="570"/>
        <v>1.2090145932809155E-2</v>
      </c>
      <c r="T522" s="5">
        <f t="shared" si="571"/>
        <v>6.0172441792872032E-2</v>
      </c>
      <c r="U522" s="5">
        <f t="shared" si="572"/>
        <v>8.0513171068752054E-3</v>
      </c>
      <c r="V522" s="5">
        <f t="shared" si="573"/>
        <v>1.6212408701646746E-3</v>
      </c>
      <c r="W522" s="5">
        <f t="shared" si="574"/>
        <v>0.14990188161159174</v>
      </c>
      <c r="X522" s="5">
        <f t="shared" si="575"/>
        <v>6.0238061487526764E-2</v>
      </c>
      <c r="Y522" s="5">
        <f t="shared" si="576"/>
        <v>1.2103330567848115E-2</v>
      </c>
      <c r="Z522" s="5">
        <f t="shared" si="577"/>
        <v>3.5909964331401684E-4</v>
      </c>
      <c r="AA522" s="5">
        <f t="shared" si="578"/>
        <v>1.0784737539101059E-3</v>
      </c>
      <c r="AB522" s="5">
        <f t="shared" si="579"/>
        <v>1.6194747885837791E-3</v>
      </c>
      <c r="AC522" s="5">
        <f t="shared" si="580"/>
        <v>1.2228862746621101E-4</v>
      </c>
      <c r="AD522" s="5">
        <f t="shared" si="581"/>
        <v>0.11254901528715283</v>
      </c>
      <c r="AE522" s="5">
        <f t="shared" si="582"/>
        <v>4.5227814556690879E-2</v>
      </c>
      <c r="AF522" s="5">
        <f t="shared" si="583"/>
        <v>9.0873971858193327E-3</v>
      </c>
      <c r="AG522" s="5">
        <f t="shared" si="584"/>
        <v>1.2172566582794035E-3</v>
      </c>
      <c r="AH522" s="5">
        <f t="shared" si="585"/>
        <v>3.6076042144266739E-5</v>
      </c>
      <c r="AI522" s="5">
        <f t="shared" si="586"/>
        <v>1.0834615216680685E-4</v>
      </c>
      <c r="AJ522" s="5">
        <f t="shared" si="587"/>
        <v>1.6269645991666008E-4</v>
      </c>
      <c r="AK522" s="5">
        <f t="shared" si="588"/>
        <v>1.628738848590928E-4</v>
      </c>
      <c r="AL522" s="5">
        <f t="shared" si="589"/>
        <v>5.9034320914155642E-6</v>
      </c>
      <c r="AM522" s="5">
        <f t="shared" si="590"/>
        <v>6.7603051841229E-2</v>
      </c>
      <c r="AN522" s="5">
        <f t="shared" si="591"/>
        <v>2.7166282035792057E-2</v>
      </c>
      <c r="AO522" s="5">
        <f t="shared" si="592"/>
        <v>5.4583843446998842E-3</v>
      </c>
      <c r="AP522" s="5">
        <f t="shared" si="593"/>
        <v>7.3115046598845634E-4</v>
      </c>
      <c r="AQ522" s="5">
        <f t="shared" si="594"/>
        <v>7.3453191936852686E-5</v>
      </c>
      <c r="AR522" s="5">
        <f t="shared" si="595"/>
        <v>2.8994310432256769E-6</v>
      </c>
      <c r="AS522" s="5">
        <f t="shared" si="596"/>
        <v>8.7077788564014278E-6</v>
      </c>
      <c r="AT522" s="5">
        <f t="shared" si="597"/>
        <v>1.3075912391355655E-5</v>
      </c>
      <c r="AU522" s="5">
        <f t="shared" si="598"/>
        <v>1.309017203169743E-5</v>
      </c>
      <c r="AV522" s="5">
        <f t="shared" si="599"/>
        <v>9.8283354169254607E-6</v>
      </c>
      <c r="AW522" s="5">
        <f t="shared" si="600"/>
        <v>1.9790673814101823E-7</v>
      </c>
      <c r="AX522" s="5">
        <f t="shared" si="601"/>
        <v>3.383838740975615E-2</v>
      </c>
      <c r="AY522" s="5">
        <f t="shared" si="602"/>
        <v>1.3597953804937552E-2</v>
      </c>
      <c r="AZ522" s="5">
        <f t="shared" si="603"/>
        <v>2.7321684311100588E-3</v>
      </c>
      <c r="BA522" s="5">
        <f t="shared" si="604"/>
        <v>3.6597390279135867E-4</v>
      </c>
      <c r="BB522" s="5">
        <f t="shared" si="605"/>
        <v>3.6766647326512339E-5</v>
      </c>
      <c r="BC522" s="5">
        <f t="shared" si="606"/>
        <v>2.9549349728421258E-6</v>
      </c>
      <c r="BD522" s="5">
        <f t="shared" si="607"/>
        <v>1.9418936304973668E-7</v>
      </c>
      <c r="BE522" s="5">
        <f t="shared" si="608"/>
        <v>5.8320339559492748E-7</v>
      </c>
      <c r="BF522" s="5">
        <f t="shared" si="609"/>
        <v>8.7575909228956794E-7</v>
      </c>
      <c r="BG522" s="5">
        <f t="shared" si="610"/>
        <v>8.7671413154865206E-7</v>
      </c>
      <c r="BH522" s="5">
        <f t="shared" si="611"/>
        <v>6.5825265922814051E-7</v>
      </c>
      <c r="BI522" s="5">
        <f t="shared" si="612"/>
        <v>3.953823010613792E-7</v>
      </c>
      <c r="BJ522" s="8">
        <f t="shared" si="613"/>
        <v>0.8515592947007099</v>
      </c>
      <c r="BK522" s="8">
        <f t="shared" si="614"/>
        <v>0.1007115801613969</v>
      </c>
      <c r="BL522" s="8">
        <f t="shared" si="615"/>
        <v>2.7293829209530957E-2</v>
      </c>
      <c r="BM522" s="8">
        <f t="shared" si="616"/>
        <v>0.62757304589004381</v>
      </c>
      <c r="BN522" s="8">
        <f t="shared" si="617"/>
        <v>0.3387530019267086</v>
      </c>
    </row>
    <row r="523" spans="1:66" x14ac:dyDescent="0.25">
      <c r="A523" t="s">
        <v>136</v>
      </c>
      <c r="B523" t="s">
        <v>151</v>
      </c>
      <c r="C523" t="s">
        <v>468</v>
      </c>
      <c r="D523" t="s">
        <v>503</v>
      </c>
      <c r="E523">
        <f>VLOOKUP(A523,home!$A$2:$E$405,3,FALSE)</f>
        <v>1.3110999999999999</v>
      </c>
      <c r="F523">
        <f>VLOOKUP(B523,home!$B$2:$E$405,3,FALSE)</f>
        <v>1.1440999999999999</v>
      </c>
      <c r="G523">
        <f>VLOOKUP(C523,away!$B$2:$E$405,4,FALSE)</f>
        <v>1.2202999999999999</v>
      </c>
      <c r="H523">
        <f>VLOOKUP(A523,away!$A$2:$E$405,3,FALSE)</f>
        <v>0.93330000000000002</v>
      </c>
      <c r="I523">
        <f>VLOOKUP(C523,away!$B$2:$E$405,3,FALSE)</f>
        <v>0.85719999999999996</v>
      </c>
      <c r="J523">
        <f>VLOOKUP(B523,home!$B$2:$E$405,4,FALSE)</f>
        <v>0.80359999999999998</v>
      </c>
      <c r="K523" s="3">
        <f t="shared" si="562"/>
        <v>1.8304860110529997</v>
      </c>
      <c r="L523" s="3">
        <f t="shared" si="563"/>
        <v>0.64289989713599993</v>
      </c>
      <c r="M523" s="5">
        <f t="shared" si="564"/>
        <v>8.429894674428294E-2</v>
      </c>
      <c r="N523" s="5">
        <f t="shared" si="565"/>
        <v>0.15430804276191173</v>
      </c>
      <c r="O523" s="5">
        <f t="shared" si="566"/>
        <v>5.4195784190572638E-2</v>
      </c>
      <c r="P523" s="5">
        <f t="shared" si="567"/>
        <v>9.920462481889053E-2</v>
      </c>
      <c r="Q523" s="5">
        <f t="shared" si="568"/>
        <v>0.14122935683432378</v>
      </c>
      <c r="R523" s="5">
        <f t="shared" si="569"/>
        <v>1.7421232040662E-2</v>
      </c>
      <c r="S523" s="5">
        <f t="shared" si="570"/>
        <v>2.9186478495724134E-2</v>
      </c>
      <c r="T523" s="5">
        <f t="shared" si="571"/>
        <v>9.0796338981370184E-2</v>
      </c>
      <c r="U523" s="5">
        <f t="shared" si="572"/>
        <v>3.188932154574009E-2</v>
      </c>
      <c r="V523" s="5">
        <f t="shared" si="573"/>
        <v>3.8163566961229812E-3</v>
      </c>
      <c r="W523" s="5">
        <f t="shared" si="574"/>
        <v>8.6172787345080673E-2</v>
      </c>
      <c r="X523" s="5">
        <f t="shared" si="575"/>
        <v>5.540047612007476E-2</v>
      </c>
      <c r="Y523" s="5">
        <f t="shared" si="576"/>
        <v>1.780848019944074E-2</v>
      </c>
      <c r="Z523" s="5">
        <f t="shared" si="577"/>
        <v>3.7333694289746616E-3</v>
      </c>
      <c r="AA523" s="5">
        <f t="shared" si="578"/>
        <v>6.8338805138310433E-3</v>
      </c>
      <c r="AB523" s="5">
        <f t="shared" si="579"/>
        <v>6.254661340887706E-3</v>
      </c>
      <c r="AC523" s="5">
        <f t="shared" si="580"/>
        <v>2.8069763089864555E-4</v>
      </c>
      <c r="AD523" s="5">
        <f t="shared" si="581"/>
        <v>3.9434520442153786E-2</v>
      </c>
      <c r="AE523" s="5">
        <f t="shared" si="582"/>
        <v>2.5352449135868153E-2</v>
      </c>
      <c r="AF523" s="5">
        <f t="shared" si="583"/>
        <v>8.149543470797653E-3</v>
      </c>
      <c r="AG523" s="5">
        <f t="shared" si="584"/>
        <v>1.7464468863603903E-3</v>
      </c>
      <c r="AH523" s="5">
        <f t="shared" si="585"/>
        <v>6.0004570546462422E-4</v>
      </c>
      <c r="AI523" s="5">
        <f t="shared" si="586"/>
        <v>1.0983752698454231E-3</v>
      </c>
      <c r="AJ523" s="5">
        <f t="shared" si="587"/>
        <v>1.0052802831693054E-3</v>
      </c>
      <c r="AK523" s="5">
        <f t="shared" si="588"/>
        <v>6.133838318429372E-4</v>
      </c>
      <c r="AL523" s="5">
        <f t="shared" si="589"/>
        <v>1.3213215223351568E-5</v>
      </c>
      <c r="AM523" s="5">
        <f t="shared" si="590"/>
        <v>1.4436867604389215E-2</v>
      </c>
      <c r="AN523" s="5">
        <f t="shared" si="591"/>
        <v>9.2814606978278754E-3</v>
      </c>
      <c r="AO523" s="5">
        <f t="shared" si="592"/>
        <v>2.9835250639526833E-3</v>
      </c>
      <c r="AP523" s="5">
        <f t="shared" si="593"/>
        <v>6.3936931890595263E-4</v>
      </c>
      <c r="AQ523" s="5">
        <f t="shared" si="594"/>
        <v>1.0276261733913781E-4</v>
      </c>
      <c r="AR523" s="5">
        <f t="shared" si="595"/>
        <v>7.7153864464021103E-5</v>
      </c>
      <c r="AS523" s="5">
        <f t="shared" si="596"/>
        <v>1.4122906960006978E-4</v>
      </c>
      <c r="AT523" s="5">
        <f t="shared" si="597"/>
        <v>1.292589181284791E-4</v>
      </c>
      <c r="AU523" s="5">
        <f t="shared" si="598"/>
        <v>7.8868880479342001E-5</v>
      </c>
      <c r="AV523" s="5">
        <f t="shared" si="599"/>
        <v>3.6092095606211634E-5</v>
      </c>
      <c r="AW523" s="5">
        <f t="shared" si="600"/>
        <v>4.3193239638638963E-7</v>
      </c>
      <c r="AX523" s="5">
        <f t="shared" si="601"/>
        <v>4.4044140322097788E-3</v>
      </c>
      <c r="AY523" s="5">
        <f t="shared" si="602"/>
        <v>2.8315973282520214E-3</v>
      </c>
      <c r="AZ523" s="5">
        <f t="shared" si="603"/>
        <v>9.1021681553189835E-4</v>
      </c>
      <c r="BA523" s="5">
        <f t="shared" si="604"/>
        <v>1.9505943235897163E-4</v>
      </c>
      <c r="BB523" s="5">
        <f t="shared" si="605"/>
        <v>3.1350922249747344E-5</v>
      </c>
      <c r="BC523" s="5">
        <f t="shared" si="606"/>
        <v>4.0311009378962614E-6</v>
      </c>
      <c r="BD523" s="5">
        <f t="shared" si="607"/>
        <v>8.2670352545940022E-6</v>
      </c>
      <c r="BE523" s="5">
        <f t="shared" si="608"/>
        <v>1.5132692386416295E-5</v>
      </c>
      <c r="BF523" s="5">
        <f t="shared" si="609"/>
        <v>1.3850090861451634E-5</v>
      </c>
      <c r="BG523" s="5">
        <f t="shared" si="610"/>
        <v>8.4507991912334014E-6</v>
      </c>
      <c r="BH523" s="5">
        <f t="shared" si="611"/>
        <v>3.8672674254426866E-6</v>
      </c>
      <c r="BI523" s="5">
        <f t="shared" si="612"/>
        <v>1.4157957846547578E-6</v>
      </c>
      <c r="BJ523" s="8">
        <f t="shared" si="613"/>
        <v>0.65621909711133708</v>
      </c>
      <c r="BK523" s="8">
        <f t="shared" si="614"/>
        <v>0.21963191492939463</v>
      </c>
      <c r="BL523" s="8">
        <f t="shared" si="615"/>
        <v>0.12042555123119768</v>
      </c>
      <c r="BM523" s="8">
        <f t="shared" si="616"/>
        <v>0.44652077991440481</v>
      </c>
      <c r="BN523" s="8">
        <f t="shared" si="617"/>
        <v>0.55065798739064364</v>
      </c>
    </row>
    <row r="524" spans="1:66" x14ac:dyDescent="0.25">
      <c r="A524" t="s">
        <v>136</v>
      </c>
      <c r="B524" t="s">
        <v>406</v>
      </c>
      <c r="C524" t="s">
        <v>439</v>
      </c>
      <c r="D524" t="s">
        <v>503</v>
      </c>
      <c r="E524">
        <f>VLOOKUP(A524,home!$A$2:$E$405,3,FALSE)</f>
        <v>1.3110999999999999</v>
      </c>
      <c r="F524">
        <f>VLOOKUP(B524,home!$B$2:$E$405,3,FALSE)</f>
        <v>0.38140000000000002</v>
      </c>
      <c r="G524">
        <f>VLOOKUP(C524,away!$B$2:$E$405,4,FALSE)</f>
        <v>0.57199999999999995</v>
      </c>
      <c r="H524">
        <f>VLOOKUP(A524,away!$A$2:$E$405,3,FALSE)</f>
        <v>0.93330000000000002</v>
      </c>
      <c r="I524">
        <f>VLOOKUP(C524,away!$B$2:$E$405,3,FALSE)</f>
        <v>1.3392999999999999</v>
      </c>
      <c r="J524">
        <f>VLOOKUP(B524,home!$B$2:$E$405,4,FALSE)</f>
        <v>1.3392999999999999</v>
      </c>
      <c r="K524" s="3">
        <f t="shared" si="562"/>
        <v>0.28603062487999997</v>
      </c>
      <c r="L524" s="3">
        <f t="shared" si="563"/>
        <v>1.6740830665169999</v>
      </c>
      <c r="M524" s="5">
        <f t="shared" si="564"/>
        <v>0.14084240744070603</v>
      </c>
      <c r="N524" s="5">
        <f t="shared" si="565"/>
        <v>4.0285241809868699E-2</v>
      </c>
      <c r="O524" s="5">
        <f t="shared" si="566"/>
        <v>0.23578188934397384</v>
      </c>
      <c r="P524" s="5">
        <f t="shared" si="567"/>
        <v>6.7440841144443847E-2</v>
      </c>
      <c r="Q524" s="5">
        <f t="shared" si="568"/>
        <v>5.7614064441593223E-3</v>
      </c>
      <c r="R524" s="5">
        <f t="shared" si="569"/>
        <v>0.19735923417106588</v>
      </c>
      <c r="S524" s="5">
        <f t="shared" si="570"/>
        <v>8.0733266650971393E-3</v>
      </c>
      <c r="T524" s="5">
        <f t="shared" si="571"/>
        <v>9.6450729674890413E-3</v>
      </c>
      <c r="U524" s="5">
        <f t="shared" si="572"/>
        <v>5.6450785075788212E-2</v>
      </c>
      <c r="V524" s="5">
        <f t="shared" si="573"/>
        <v>4.2953598597799146E-4</v>
      </c>
      <c r="W524" s="5">
        <f t="shared" si="574"/>
        <v>5.4931289513684999E-4</v>
      </c>
      <c r="X524" s="5">
        <f t="shared" si="575"/>
        <v>9.1959541596802884E-4</v>
      </c>
      <c r="Y524" s="5">
        <f t="shared" si="576"/>
        <v>7.6973955695936705E-4</v>
      </c>
      <c r="Z524" s="5">
        <f t="shared" si="577"/>
        <v>0.11013191731551489</v>
      </c>
      <c r="AA524" s="5">
        <f t="shared" si="578"/>
        <v>3.1501101128989212E-2</v>
      </c>
      <c r="AB524" s="5">
        <f t="shared" si="579"/>
        <v>4.5051398201664278E-3</v>
      </c>
      <c r="AC524" s="5">
        <f t="shared" si="580"/>
        <v>1.2854912062068053E-5</v>
      </c>
      <c r="AD524" s="5">
        <f t="shared" si="581"/>
        <v>3.9280077662658764E-5</v>
      </c>
      <c r="AE524" s="5">
        <f t="shared" si="582"/>
        <v>6.5758112866529683E-5</v>
      </c>
      <c r="AF524" s="5">
        <f t="shared" si="583"/>
        <v>5.5042271617985508E-5</v>
      </c>
      <c r="AG524" s="5">
        <f t="shared" si="584"/>
        <v>3.0715111619432941E-5</v>
      </c>
      <c r="AH524" s="5">
        <f t="shared" si="585"/>
        <v>4.6092494465238443E-2</v>
      </c>
      <c r="AI524" s="5">
        <f t="shared" si="586"/>
        <v>1.3183864994170092E-2</v>
      </c>
      <c r="AJ524" s="5">
        <f t="shared" si="587"/>
        <v>1.8854945713080141E-3</v>
      </c>
      <c r="AK524" s="5">
        <f t="shared" si="588"/>
        <v>1.7976973014635967E-4</v>
      </c>
      <c r="AL524" s="5">
        <f t="shared" si="589"/>
        <v>2.4621734264765593E-7</v>
      </c>
      <c r="AM524" s="5">
        <f t="shared" si="590"/>
        <v>2.2470610318370433E-6</v>
      </c>
      <c r="AN524" s="5">
        <f t="shared" si="591"/>
        <v>3.7617668228286111E-6</v>
      </c>
      <c r="AO524" s="5">
        <f t="shared" si="592"/>
        <v>3.1487550691414174E-6</v>
      </c>
      <c r="AP524" s="5">
        <f t="shared" si="593"/>
        <v>1.7570925139530708E-6</v>
      </c>
      <c r="AQ524" s="5">
        <f t="shared" si="594"/>
        <v>7.3537970597815508E-7</v>
      </c>
      <c r="AR524" s="5">
        <f t="shared" si="595"/>
        <v>1.5432532895556846E-2</v>
      </c>
      <c r="AS524" s="5">
        <f t="shared" si="596"/>
        <v>4.4141770275972804E-3</v>
      </c>
      <c r="AT524" s="5">
        <f t="shared" si="597"/>
        <v>6.3129490676729538E-4</v>
      </c>
      <c r="AU524" s="5">
        <f t="shared" si="598"/>
        <v>6.0189892222070283E-5</v>
      </c>
      <c r="AV524" s="5">
        <f t="shared" si="599"/>
        <v>4.3040381209346517E-6</v>
      </c>
      <c r="AW524" s="5">
        <f t="shared" si="600"/>
        <v>3.2749575678717252E-9</v>
      </c>
      <c r="AX524" s="5">
        <f t="shared" si="601"/>
        <v>1.0712137851330779E-7</v>
      </c>
      <c r="AY524" s="5">
        <f t="shared" si="602"/>
        <v>1.7933008583108657E-7</v>
      </c>
      <c r="AZ524" s="5">
        <f t="shared" si="603"/>
        <v>1.5010673000343113E-7</v>
      </c>
      <c r="BA524" s="5">
        <f t="shared" si="604"/>
        <v>8.3763711622994445E-8</v>
      </c>
      <c r="BB524" s="5">
        <f t="shared" si="605"/>
        <v>3.5056852804167038E-8</v>
      </c>
      <c r="BC524" s="5">
        <f t="shared" si="606"/>
        <v>1.1737616728967011E-8</v>
      </c>
      <c r="BD524" s="5">
        <f t="shared" si="607"/>
        <v>4.3058903323197183E-3</v>
      </c>
      <c r="BE524" s="5">
        <f t="shared" si="608"/>
        <v>1.2316165024181596E-3</v>
      </c>
      <c r="BF524" s="5">
        <f t="shared" si="609"/>
        <v>1.7614001889959308E-4</v>
      </c>
      <c r="BG524" s="5">
        <f t="shared" si="610"/>
        <v>1.6793813224075208E-5</v>
      </c>
      <c r="BH524" s="5">
        <f t="shared" si="611"/>
        <v>1.2008862226500593E-6</v>
      </c>
      <c r="BI524" s="5">
        <f t="shared" si="612"/>
        <v>6.8698047334875861E-8</v>
      </c>
      <c r="BJ524" s="8">
        <f t="shared" si="613"/>
        <v>5.8133381834867132E-2</v>
      </c>
      <c r="BK524" s="8">
        <f t="shared" si="614"/>
        <v>0.21679939169571558</v>
      </c>
      <c r="BL524" s="8">
        <f t="shared" si="615"/>
        <v>0.61321398231224256</v>
      </c>
      <c r="BM524" s="8">
        <f t="shared" si="616"/>
        <v>0.310807476748994</v>
      </c>
      <c r="BN524" s="8">
        <f t="shared" si="617"/>
        <v>0.68747102035421759</v>
      </c>
    </row>
    <row r="525" spans="1:66" x14ac:dyDescent="0.25">
      <c r="A525" t="s">
        <v>136</v>
      </c>
      <c r="B525" t="s">
        <v>148</v>
      </c>
      <c r="C525" t="s">
        <v>150</v>
      </c>
      <c r="D525" t="s">
        <v>503</v>
      </c>
      <c r="E525">
        <f>VLOOKUP(A525,home!$A$2:$E$405,3,FALSE)</f>
        <v>1.3110999999999999</v>
      </c>
      <c r="F525">
        <f>VLOOKUP(B525,home!$B$2:$E$405,3,FALSE)</f>
        <v>1.5254000000000001</v>
      </c>
      <c r="G525">
        <f>VLOOKUP(C525,away!$B$2:$E$405,4,FALSE)</f>
        <v>0.61019999999999996</v>
      </c>
      <c r="H525">
        <f>VLOOKUP(A525,away!$A$2:$E$405,3,FALSE)</f>
        <v>0.93330000000000002</v>
      </c>
      <c r="I525">
        <f>VLOOKUP(C525,away!$B$2:$E$405,3,FALSE)</f>
        <v>0.21429999999999999</v>
      </c>
      <c r="J525">
        <f>VLOOKUP(B525,home!$B$2:$E$405,4,FALSE)</f>
        <v>1.0714999999999999</v>
      </c>
      <c r="K525" s="3">
        <f t="shared" si="562"/>
        <v>1.220370673788</v>
      </c>
      <c r="L525" s="3">
        <f t="shared" si="563"/>
        <v>0.21430663258499999</v>
      </c>
      <c r="M525" s="5">
        <f t="shared" si="564"/>
        <v>0.23819221472409555</v>
      </c>
      <c r="N525" s="5">
        <f t="shared" si="565"/>
        <v>0.29068279357390048</v>
      </c>
      <c r="O525" s="5">
        <f t="shared" si="566"/>
        <v>5.1046171445484165E-2</v>
      </c>
      <c r="P525" s="5">
        <f t="shared" si="567"/>
        <v>6.2295250641223279E-2</v>
      </c>
      <c r="Q525" s="5">
        <f t="shared" si="568"/>
        <v>0.17737037832617958</v>
      </c>
      <c r="R525" s="5">
        <f t="shared" si="569"/>
        <v>5.4697665544191452E-3</v>
      </c>
      <c r="S525" s="5">
        <f t="shared" si="570"/>
        <v>4.0730741944567201E-3</v>
      </c>
      <c r="T525" s="5">
        <f t="shared" si="571"/>
        <v>3.8011648499411008E-2</v>
      </c>
      <c r="U525" s="5">
        <f t="shared" si="572"/>
        <v>6.6751426954795605E-3</v>
      </c>
      <c r="V525" s="5">
        <f t="shared" si="573"/>
        <v>1.1836060782436481E-4</v>
      </c>
      <c r="W525" s="5">
        <f t="shared" si="574"/>
        <v>7.215253603598408E-2</v>
      </c>
      <c r="X525" s="5">
        <f t="shared" si="575"/>
        <v>1.546276703033961E-2</v>
      </c>
      <c r="Y525" s="5">
        <f t="shared" si="576"/>
        <v>1.6568867663592209E-3</v>
      </c>
      <c r="Z525" s="5">
        <f t="shared" si="577"/>
        <v>3.9073575043454195E-4</v>
      </c>
      <c r="AA525" s="5">
        <f t="shared" si="578"/>
        <v>4.768424510308618E-4</v>
      </c>
      <c r="AB525" s="5">
        <f t="shared" si="579"/>
        <v>2.9096227162762715E-4</v>
      </c>
      <c r="AC525" s="5">
        <f t="shared" si="580"/>
        <v>1.9347042206561604E-6</v>
      </c>
      <c r="AD525" s="5">
        <f t="shared" si="581"/>
        <v>2.2013209754436713E-2</v>
      </c>
      <c r="AE525" s="5">
        <f t="shared" si="582"/>
        <v>4.7175768548606061E-3</v>
      </c>
      <c r="AF525" s="5">
        <f t="shared" si="583"/>
        <v>5.0550400486305586E-4</v>
      </c>
      <c r="AG525" s="5">
        <f t="shared" si="584"/>
        <v>3.6110953680144334E-5</v>
      </c>
      <c r="AH525" s="5">
        <f t="shared" si="585"/>
        <v>2.0934315726549895E-5</v>
      </c>
      <c r="AI525" s="5">
        <f t="shared" si="586"/>
        <v>2.5547624988500424E-5</v>
      </c>
      <c r="AJ525" s="5">
        <f t="shared" si="587"/>
        <v>1.5588786160449708E-5</v>
      </c>
      <c r="AK525" s="5">
        <f t="shared" si="588"/>
        <v>6.3413658233883529E-6</v>
      </c>
      <c r="AL525" s="5">
        <f t="shared" si="589"/>
        <v>2.0239600942795375E-8</v>
      </c>
      <c r="AM525" s="5">
        <f t="shared" si="590"/>
        <v>5.3728551240517022E-3</v>
      </c>
      <c r="AN525" s="5">
        <f t="shared" si="591"/>
        <v>1.1514384890025826E-3</v>
      </c>
      <c r="AO525" s="5">
        <f t="shared" si="592"/>
        <v>1.2338045260345201E-4</v>
      </c>
      <c r="AP525" s="5">
        <f t="shared" si="593"/>
        <v>8.8137497747530025E-6</v>
      </c>
      <c r="AQ525" s="5">
        <f t="shared" si="594"/>
        <v>4.7221125866852931E-7</v>
      </c>
      <c r="AR525" s="5">
        <f t="shared" si="595"/>
        <v>8.9727254176562302E-7</v>
      </c>
      <c r="AS525" s="5">
        <f t="shared" si="596"/>
        <v>1.0950050963659849E-6</v>
      </c>
      <c r="AT525" s="5">
        <f t="shared" si="597"/>
        <v>6.6815605362672555E-7</v>
      </c>
      <c r="AU525" s="5">
        <f t="shared" si="598"/>
        <v>2.7179935111999271E-7</v>
      </c>
      <c r="AV525" s="5">
        <f t="shared" si="599"/>
        <v>8.292398931536169E-8</v>
      </c>
      <c r="AW525" s="5">
        <f t="shared" si="600"/>
        <v>1.4703706312127316E-10</v>
      </c>
      <c r="AX525" s="5">
        <f t="shared" si="601"/>
        <v>1.0928124713173795E-3</v>
      </c>
      <c r="AY525" s="5">
        <f t="shared" si="602"/>
        <v>2.3419696077491947E-4</v>
      </c>
      <c r="AZ525" s="5">
        <f t="shared" si="603"/>
        <v>2.5094981012657157E-5</v>
      </c>
      <c r="BA525" s="5">
        <f t="shared" si="604"/>
        <v>1.792673625202357E-6</v>
      </c>
      <c r="BB525" s="5">
        <f t="shared" si="605"/>
        <v>9.6045461985265325E-8</v>
      </c>
      <c r="BC525" s="5">
        <f t="shared" si="606"/>
        <v>4.1166359066265674E-9</v>
      </c>
      <c r="BD525" s="5">
        <f t="shared" si="607"/>
        <v>3.2048576156129105E-8</v>
      </c>
      <c r="BE525" s="5">
        <f t="shared" si="608"/>
        <v>3.9111142477601312E-8</v>
      </c>
      <c r="BF525" s="5">
        <f t="shared" si="609"/>
        <v>2.3865045649004393E-8</v>
      </c>
      <c r="BG525" s="5">
        <f t="shared" si="610"/>
        <v>9.7080672795522904E-9</v>
      </c>
      <c r="BH525" s="5">
        <f t="shared" si="611"/>
        <v>2.9618601517816168E-9</v>
      </c>
      <c r="BI525" s="5">
        <f t="shared" si="612"/>
        <v>7.2291345381911212E-10</v>
      </c>
      <c r="BJ525" s="8">
        <f t="shared" si="613"/>
        <v>0.63062036907553387</v>
      </c>
      <c r="BK525" s="8">
        <f t="shared" si="614"/>
        <v>0.30491505207219649</v>
      </c>
      <c r="BL525" s="8">
        <f t="shared" si="615"/>
        <v>6.4030421085377612E-2</v>
      </c>
      <c r="BM525" s="8">
        <f t="shared" si="616"/>
        <v>0.17466580590450226</v>
      </c>
      <c r="BN525" s="8">
        <f t="shared" si="617"/>
        <v>0.82505657526530218</v>
      </c>
    </row>
    <row r="526" spans="1:66" x14ac:dyDescent="0.25">
      <c r="A526" t="s">
        <v>421</v>
      </c>
      <c r="B526" t="s">
        <v>423</v>
      </c>
      <c r="C526" t="s">
        <v>433</v>
      </c>
      <c r="D526" t="s">
        <v>503</v>
      </c>
      <c r="E526">
        <f>VLOOKUP(A526,home!$A$2:$E$405,3,FALSE)</f>
        <v>1.8261000000000001</v>
      </c>
      <c r="F526">
        <f>VLOOKUP(B526,home!$B$2:$E$405,3,FALSE)</f>
        <v>1.0952</v>
      </c>
      <c r="G526">
        <f>VLOOKUP(C526,away!$B$2:$E$405,4,FALSE)</f>
        <v>1.0952</v>
      </c>
      <c r="H526">
        <f>VLOOKUP(A526,away!$A$2:$E$405,3,FALSE)</f>
        <v>1.1521999999999999</v>
      </c>
      <c r="I526">
        <f>VLOOKUP(C526,away!$B$2:$E$405,3,FALSE)</f>
        <v>0.8679</v>
      </c>
      <c r="J526">
        <f>VLOOKUP(B526,home!$B$2:$E$405,4,FALSE)</f>
        <v>1.7358</v>
      </c>
      <c r="K526" s="3">
        <f t="shared" si="562"/>
        <v>2.1903394573439998</v>
      </c>
      <c r="L526" s="3">
        <f t="shared" si="563"/>
        <v>1.7357902448039999</v>
      </c>
      <c r="M526" s="5">
        <f t="shared" si="564"/>
        <v>1.9719846730043893E-2</v>
      </c>
      <c r="N526" s="5">
        <f t="shared" si="565"/>
        <v>4.3193158385591186E-2</v>
      </c>
      <c r="O526" s="5">
        <f t="shared" si="566"/>
        <v>3.4229517583040235E-2</v>
      </c>
      <c r="P526" s="5">
        <f t="shared" si="567"/>
        <v>7.4974262967983263E-2</v>
      </c>
      <c r="Q526" s="5">
        <f t="shared" si="568"/>
        <v>4.730383954963463E-2</v>
      </c>
      <c r="R526" s="5">
        <f t="shared" si="569"/>
        <v>2.9707631352494129E-2</v>
      </c>
      <c r="S526" s="5">
        <f t="shared" si="570"/>
        <v>7.1262472073734498E-2</v>
      </c>
      <c r="T526" s="5">
        <f t="shared" si="571"/>
        <v>8.2109543232029403E-2</v>
      </c>
      <c r="U526" s="5">
        <f t="shared" si="572"/>
        <v>6.5069797135597587E-2</v>
      </c>
      <c r="V526" s="5">
        <f t="shared" si="573"/>
        <v>3.0104196797526652E-2</v>
      </c>
      <c r="W526" s="5">
        <f t="shared" si="574"/>
        <v>3.4537155416478123E-2</v>
      </c>
      <c r="X526" s="5">
        <f t="shared" si="575"/>
        <v>5.9949257455202333E-2</v>
      </c>
      <c r="Y526" s="5">
        <f t="shared" si="576"/>
        <v>5.2029668136991863E-2</v>
      </c>
      <c r="Z526" s="5">
        <f t="shared" si="577"/>
        <v>1.7188738899297583E-2</v>
      </c>
      <c r="AA526" s="5">
        <f t="shared" si="578"/>
        <v>3.7649173033115171E-2</v>
      </c>
      <c r="AB526" s="5">
        <f t="shared" si="579"/>
        <v>4.1232234615401923E-2</v>
      </c>
      <c r="AC526" s="5">
        <f t="shared" si="580"/>
        <v>7.1534530606258556E-3</v>
      </c>
      <c r="AD526" s="5">
        <f t="shared" si="581"/>
        <v>1.8912023563283521E-2</v>
      </c>
      <c r="AE526" s="5">
        <f t="shared" si="582"/>
        <v>3.2827306010650911E-2</v>
      </c>
      <c r="AF526" s="5">
        <f t="shared" si="583"/>
        <v>2.8490658768241795E-2</v>
      </c>
      <c r="AG526" s="5">
        <f t="shared" si="584"/>
        <v>1.6484602519317878E-2</v>
      </c>
      <c r="AH526" s="5">
        <f t="shared" si="585"/>
        <v>7.4590113254709494E-3</v>
      </c>
      <c r="AI526" s="5">
        <f t="shared" si="586"/>
        <v>1.6337766818954789E-2</v>
      </c>
      <c r="AJ526" s="5">
        <f t="shared" si="587"/>
        <v>1.7892627654221123E-2</v>
      </c>
      <c r="AK526" s="5">
        <f t="shared" si="588"/>
        <v>1.3063642782201648E-2</v>
      </c>
      <c r="AL526" s="5">
        <f t="shared" si="589"/>
        <v>1.0878885180773267E-3</v>
      </c>
      <c r="AM526" s="5">
        <f t="shared" si="590"/>
        <v>8.2847502857758652E-3</v>
      </c>
      <c r="AN526" s="5">
        <f t="shared" si="591"/>
        <v>1.4380588726686893E-2</v>
      </c>
      <c r="AO526" s="5">
        <f t="shared" si="592"/>
        <v>1.2480842813160748E-2</v>
      </c>
      <c r="AP526" s="5">
        <f t="shared" si="593"/>
        <v>7.2213750673388432E-3</v>
      </c>
      <c r="AQ526" s="5">
        <f t="shared" si="594"/>
        <v>3.133698098989399E-3</v>
      </c>
      <c r="AR526" s="5">
        <f t="shared" si="595"/>
        <v>2.5894558189270031E-3</v>
      </c>
      <c r="AS526" s="5">
        <f t="shared" si="596"/>
        <v>5.671787253244835E-3</v>
      </c>
      <c r="AT526" s="5">
        <f t="shared" si="597"/>
        <v>6.2115697072214543E-3</v>
      </c>
      <c r="AU526" s="5">
        <f t="shared" si="598"/>
        <v>4.5351487405899567E-3</v>
      </c>
      <c r="AV526" s="5">
        <f t="shared" si="599"/>
        <v>2.4833788078595332E-3</v>
      </c>
      <c r="AW526" s="5">
        <f t="shared" si="600"/>
        <v>1.1489220444136231E-4</v>
      </c>
      <c r="AX526" s="5">
        <f t="shared" si="601"/>
        <v>3.0244025741961453E-3</v>
      </c>
      <c r="AY526" s="5">
        <f t="shared" si="602"/>
        <v>5.249728484649773E-3</v>
      </c>
      <c r="AZ526" s="5">
        <f t="shared" si="603"/>
        <v>4.5562137457623823E-3</v>
      </c>
      <c r="BA526" s="5">
        <f t="shared" si="604"/>
        <v>2.6362104577120778E-3</v>
      </c>
      <c r="BB526" s="5">
        <f t="shared" si="605"/>
        <v>1.1439770989367284E-3</v>
      </c>
      <c r="BC526" s="5">
        <f t="shared" si="606"/>
        <v>3.9714085772271033E-4</v>
      </c>
      <c r="BD526" s="5">
        <f t="shared" si="607"/>
        <v>7.4912535830740752E-4</v>
      </c>
      <c r="BE526" s="5">
        <f t="shared" si="608"/>
        <v>1.6408388307976765E-3</v>
      </c>
      <c r="BF526" s="5">
        <f t="shared" si="609"/>
        <v>1.7969970171191731E-3</v>
      </c>
      <c r="BG526" s="5">
        <f t="shared" si="610"/>
        <v>1.3120111571085322E-3</v>
      </c>
      <c r="BH526" s="5">
        <f t="shared" si="611"/>
        <v>7.1843745147259406E-4</v>
      </c>
      <c r="BI526" s="5">
        <f t="shared" si="612"/>
        <v>3.1472437951881726E-4</v>
      </c>
      <c r="BJ526" s="8">
        <f t="shared" si="613"/>
        <v>0.47834614124835323</v>
      </c>
      <c r="BK526" s="8">
        <f t="shared" si="614"/>
        <v>0.20955184863264126</v>
      </c>
      <c r="BL526" s="8">
        <f t="shared" si="615"/>
        <v>0.29066487682266456</v>
      </c>
      <c r="BM526" s="8">
        <f t="shared" si="616"/>
        <v>0.74148851275396099</v>
      </c>
      <c r="BN526" s="8">
        <f t="shared" si="617"/>
        <v>0.24912825656878734</v>
      </c>
    </row>
    <row r="527" spans="1:66" x14ac:dyDescent="0.25">
      <c r="A527" t="s">
        <v>421</v>
      </c>
      <c r="B527" t="s">
        <v>424</v>
      </c>
      <c r="C527" t="s">
        <v>425</v>
      </c>
      <c r="D527" t="s">
        <v>503</v>
      </c>
      <c r="E527">
        <f>VLOOKUP(A527,home!$A$2:$E$405,3,FALSE)</f>
        <v>1.8261000000000001</v>
      </c>
      <c r="F527">
        <f>VLOOKUP(B527,home!$B$2:$E$405,3,FALSE)</f>
        <v>1.0952</v>
      </c>
      <c r="G527">
        <f>VLOOKUP(C527,away!$B$2:$E$405,4,FALSE)</f>
        <v>1.2778</v>
      </c>
      <c r="H527">
        <f>VLOOKUP(A527,away!$A$2:$E$405,3,FALSE)</f>
        <v>1.1521999999999999</v>
      </c>
      <c r="I527">
        <f>VLOOKUP(C527,away!$B$2:$E$405,3,FALSE)</f>
        <v>0.2893</v>
      </c>
      <c r="J527">
        <f>VLOOKUP(B527,home!$B$2:$E$405,4,FALSE)</f>
        <v>1.1572</v>
      </c>
      <c r="K527" s="3">
        <f t="shared" si="562"/>
        <v>2.5555293632160003</v>
      </c>
      <c r="L527" s="3">
        <f t="shared" si="563"/>
        <v>0.38573116551199998</v>
      </c>
      <c r="M527" s="5">
        <f t="shared" si="564"/>
        <v>5.2799131950949006E-2</v>
      </c>
      <c r="N527" s="5">
        <f t="shared" si="565"/>
        <v>0.13492973205296627</v>
      </c>
      <c r="O527" s="5">
        <f t="shared" si="566"/>
        <v>2.0366270705461438E-2</v>
      </c>
      <c r="P527" s="5">
        <f t="shared" si="567"/>
        <v>5.2046602807012544E-2</v>
      </c>
      <c r="Q527" s="5">
        <f t="shared" si="568"/>
        <v>0.17240844611611131</v>
      </c>
      <c r="R527" s="5">
        <f t="shared" si="569"/>
        <v>3.9279526681752714E-3</v>
      </c>
      <c r="S527" s="5">
        <f t="shared" si="570"/>
        <v>1.2826199805081449E-2</v>
      </c>
      <c r="T527" s="5">
        <f t="shared" si="571"/>
        <v>6.6503310864480455E-2</v>
      </c>
      <c r="U527" s="5">
        <f t="shared" si="572"/>
        <v>1.0037998380844539E-2</v>
      </c>
      <c r="V527" s="5">
        <f t="shared" si="573"/>
        <v>1.4048213423041938E-3</v>
      </c>
      <c r="W527" s="5">
        <f t="shared" si="574"/>
        <v>0.146864948838722</v>
      </c>
      <c r="X527" s="5">
        <f t="shared" si="575"/>
        <v>5.6650387888420486E-2</v>
      </c>
      <c r="Y527" s="5">
        <f t="shared" si="576"/>
        <v>1.092591007345366E-2</v>
      </c>
      <c r="Z527" s="5">
        <f t="shared" si="577"/>
        <v>5.0504458692373906E-4</v>
      </c>
      <c r="AA527" s="5">
        <f t="shared" si="578"/>
        <v>1.2906562716169107E-3</v>
      </c>
      <c r="AB527" s="5">
        <f t="shared" si="579"/>
        <v>1.6491549999679512E-3</v>
      </c>
      <c r="AC527" s="5">
        <f t="shared" si="580"/>
        <v>8.6549929558555957E-5</v>
      </c>
      <c r="AD527" s="5">
        <f t="shared" si="581"/>
        <v>9.3829422296142426E-2</v>
      </c>
      <c r="AE527" s="5">
        <f t="shared" si="582"/>
        <v>3.6192932421608655E-2</v>
      </c>
      <c r="AF527" s="5">
        <f t="shared" si="583"/>
        <v>6.9803710031420795E-3</v>
      </c>
      <c r="AG527" s="5">
        <f t="shared" si="584"/>
        <v>8.975155475827208E-4</v>
      </c>
      <c r="AH527" s="5">
        <f t="shared" si="585"/>
        <v>4.8702859287405128E-5</v>
      </c>
      <c r="AI527" s="5">
        <f t="shared" si="586"/>
        <v>1.2446158698154087E-4</v>
      </c>
      <c r="AJ527" s="5">
        <f t="shared" si="587"/>
        <v>1.5903262006189506E-4</v>
      </c>
      <c r="AK527" s="5">
        <f t="shared" si="588"/>
        <v>1.3547084342578226E-4</v>
      </c>
      <c r="AL527" s="5">
        <f t="shared" si="589"/>
        <v>3.4126544435570876E-6</v>
      </c>
      <c r="AM527" s="5">
        <f t="shared" si="590"/>
        <v>4.7956768762277203E-2</v>
      </c>
      <c r="AN527" s="5">
        <f t="shared" si="591"/>
        <v>1.8498420308862659E-2</v>
      </c>
      <c r="AO527" s="5">
        <f t="shared" si="592"/>
        <v>3.5677086129342222E-3</v>
      </c>
      <c r="AP527" s="5">
        <f t="shared" si="593"/>
        <v>4.5872546715810603E-4</v>
      </c>
      <c r="AQ527" s="5">
        <f t="shared" si="594"/>
        <v>4.4236177274233238E-5</v>
      </c>
      <c r="AR527" s="5">
        <f t="shared" si="595"/>
        <v>3.7572421353395436E-6</v>
      </c>
      <c r="AS527" s="5">
        <f t="shared" si="596"/>
        <v>9.6017426015725889E-6</v>
      </c>
      <c r="AT527" s="5">
        <f t="shared" si="597"/>
        <v>1.2268767578180375E-5</v>
      </c>
      <c r="AU527" s="5">
        <f t="shared" si="598"/>
        <v>1.0451065265504134E-5</v>
      </c>
      <c r="AV527" s="5">
        <f t="shared" si="599"/>
        <v>6.67700104072066E-6</v>
      </c>
      <c r="AW527" s="5">
        <f t="shared" si="600"/>
        <v>9.3444860306926116E-8</v>
      </c>
      <c r="AX527" s="5">
        <f t="shared" si="601"/>
        <v>2.0425821789493211E-2</v>
      </c>
      <c r="AY527" s="5">
        <f t="shared" si="602"/>
        <v>7.8788760454016216E-3</v>
      </c>
      <c r="AZ527" s="5">
        <f t="shared" si="603"/>
        <v>1.5195640199586725E-3</v>
      </c>
      <c r="BA527" s="5">
        <f t="shared" si="604"/>
        <v>1.9538106682958622E-4</v>
      </c>
      <c r="BB527" s="5">
        <f t="shared" si="605"/>
        <v>1.8841141656788565E-5</v>
      </c>
      <c r="BC527" s="5">
        <f t="shared" si="606"/>
        <v>1.4535231061699501E-6</v>
      </c>
      <c r="BD527" s="5">
        <f t="shared" si="607"/>
        <v>2.4154756466255266E-7</v>
      </c>
      <c r="BE527" s="5">
        <f t="shared" si="608"/>
        <v>6.1728189410846878E-7</v>
      </c>
      <c r="BF527" s="5">
        <f t="shared" si="609"/>
        <v>7.8874100288789132E-7</v>
      </c>
      <c r="BG527" s="5">
        <f t="shared" si="610"/>
        <v>6.7188359761748075E-7</v>
      </c>
      <c r="BH527" s="5">
        <f t="shared" si="611"/>
        <v>4.2925456559366898E-7</v>
      </c>
      <c r="BI527" s="5">
        <f t="shared" si="612"/>
        <v>2.1939452933382995E-7</v>
      </c>
      <c r="BJ527" s="8">
        <f t="shared" si="613"/>
        <v>0.82674877401758262</v>
      </c>
      <c r="BK527" s="8">
        <f t="shared" si="614"/>
        <v>0.12704559453475095</v>
      </c>
      <c r="BL527" s="8">
        <f t="shared" si="615"/>
        <v>3.7785424857598247E-2</v>
      </c>
      <c r="BM527" s="8">
        <f t="shared" si="616"/>
        <v>0.54772791909563823</v>
      </c>
      <c r="BN527" s="8">
        <f t="shared" si="617"/>
        <v>0.43647813630067578</v>
      </c>
    </row>
    <row r="528" spans="1:66" x14ac:dyDescent="0.25">
      <c r="A528" t="s">
        <v>421</v>
      </c>
      <c r="B528" t="s">
        <v>429</v>
      </c>
      <c r="C528" t="s">
        <v>495</v>
      </c>
      <c r="D528" t="s">
        <v>503</v>
      </c>
      <c r="E528">
        <f>VLOOKUP(A528,home!$A$2:$E$405,3,FALSE)</f>
        <v>1.8261000000000001</v>
      </c>
      <c r="F528">
        <f>VLOOKUP(B528,home!$B$2:$E$405,3,FALSE)</f>
        <v>0.73019999999999996</v>
      </c>
      <c r="G528">
        <f>VLOOKUP(C528,away!$B$2:$E$405,4,FALSE)</f>
        <v>1.2778</v>
      </c>
      <c r="H528">
        <f>VLOOKUP(A528,away!$A$2:$E$405,3,FALSE)</f>
        <v>1.1521999999999999</v>
      </c>
      <c r="I528">
        <f>VLOOKUP(C528,away!$B$2:$E$405,3,FALSE)</f>
        <v>1.4464999999999999</v>
      </c>
      <c r="J528">
        <f>VLOOKUP(B528,home!$B$2:$E$405,4,FALSE)</f>
        <v>0.8679</v>
      </c>
      <c r="K528" s="3">
        <f t="shared" si="562"/>
        <v>1.703841801516</v>
      </c>
      <c r="L528" s="3">
        <f t="shared" si="563"/>
        <v>1.4464918706699998</v>
      </c>
      <c r="M528" s="5">
        <f t="shared" si="564"/>
        <v>4.2837830689444772E-2</v>
      </c>
      <c r="N528" s="5">
        <f t="shared" si="565"/>
        <v>7.2988886614940962E-2</v>
      </c>
      <c r="O528" s="5">
        <f t="shared" si="566"/>
        <v>6.1964573849419696E-2</v>
      </c>
      <c r="P528" s="5">
        <f t="shared" si="567"/>
        <v>0.10557783113776646</v>
      </c>
      <c r="Q528" s="5">
        <f t="shared" si="568"/>
        <v>6.2180758030324058E-2</v>
      </c>
      <c r="R528" s="5">
        <f t="shared" si="569"/>
        <v>4.481562617135823E-2</v>
      </c>
      <c r="S528" s="5">
        <f t="shared" si="570"/>
        <v>6.5051604203322053E-2</v>
      </c>
      <c r="T528" s="5">
        <f t="shared" si="571"/>
        <v>8.994396100296205E-2</v>
      </c>
      <c r="U528" s="5">
        <f t="shared" si="572"/>
        <v>7.6358737231874585E-2</v>
      </c>
      <c r="V528" s="5">
        <f t="shared" si="573"/>
        <v>1.7813972092951505E-2</v>
      </c>
      <c r="W528" s="5">
        <f t="shared" si="574"/>
        <v>3.5315391594005936E-2</v>
      </c>
      <c r="X528" s="5">
        <f t="shared" si="575"/>
        <v>5.1083426850257234E-2</v>
      </c>
      <c r="Y528" s="5">
        <f t="shared" si="576"/>
        <v>3.6945880832431346E-2</v>
      </c>
      <c r="Z528" s="5">
        <f t="shared" si="577"/>
        <v>2.1608479645285124E-2</v>
      </c>
      <c r="AA528" s="5">
        <f t="shared" si="578"/>
        <v>3.6817430886844416E-2</v>
      </c>
      <c r="AB528" s="5">
        <f t="shared" si="579"/>
        <v>3.1365538884715917E-2</v>
      </c>
      <c r="AC528" s="5">
        <f t="shared" si="580"/>
        <v>2.7440122831458207E-3</v>
      </c>
      <c r="AD528" s="5">
        <f t="shared" si="581"/>
        <v>1.5042960108693522E-2</v>
      </c>
      <c r="AE528" s="5">
        <f t="shared" si="582"/>
        <v>2.1759519508038276E-2</v>
      </c>
      <c r="AF528" s="5">
        <f t="shared" si="583"/>
        <v>1.5737484039031323E-2</v>
      </c>
      <c r="AG528" s="5">
        <f t="shared" si="584"/>
        <v>7.5880475757525616E-3</v>
      </c>
      <c r="AH528" s="5">
        <f t="shared" si="585"/>
        <v>7.8141225361107753E-3</v>
      </c>
      <c r="AI528" s="5">
        <f t="shared" si="586"/>
        <v>1.3314028619193756E-2</v>
      </c>
      <c r="AJ528" s="5">
        <f t="shared" si="587"/>
        <v>1.134249925398134E-2</v>
      </c>
      <c r="AK528" s="5">
        <f t="shared" si="588"/>
        <v>6.4419414541991502E-3</v>
      </c>
      <c r="AL528" s="5">
        <f t="shared" si="589"/>
        <v>2.7051497315087864E-4</v>
      </c>
      <c r="AM528" s="5">
        <f t="shared" si="590"/>
        <v>5.1261648503459359E-3</v>
      </c>
      <c r="AN528" s="5">
        <f t="shared" si="591"/>
        <v>7.4149557837396921E-3</v>
      </c>
      <c r="AO528" s="5">
        <f t="shared" si="592"/>
        <v>5.3628366312784819E-3</v>
      </c>
      <c r="AP528" s="5">
        <f t="shared" si="593"/>
        <v>2.5857665302918705E-3</v>
      </c>
      <c r="AQ528" s="5">
        <f t="shared" si="594"/>
        <v>9.3507256637944097E-4</v>
      </c>
      <c r="AR528" s="5">
        <f t="shared" si="595"/>
        <v>2.2606129449806926E-3</v>
      </c>
      <c r="AS528" s="5">
        <f t="shared" si="596"/>
        <v>3.851726832706293E-3</v>
      </c>
      <c r="AT528" s="5">
        <f t="shared" si="597"/>
        <v>3.2813665927929046E-3</v>
      </c>
      <c r="AU528" s="5">
        <f t="shared" si="598"/>
        <v>1.8636431889662271E-3</v>
      </c>
      <c r="AV528" s="5">
        <f t="shared" si="599"/>
        <v>7.9383829211780992E-4</v>
      </c>
      <c r="AW528" s="5">
        <f t="shared" si="600"/>
        <v>1.8519705399475749E-5</v>
      </c>
      <c r="AX528" s="5">
        <f t="shared" si="601"/>
        <v>1.4556956589135712E-3</v>
      </c>
      <c r="AY528" s="5">
        <f t="shared" si="602"/>
        <v>2.1056519367880894E-3</v>
      </c>
      <c r="AZ528" s="5">
        <f t="shared" si="603"/>
        <v>1.5229042045122561E-3</v>
      </c>
      <c r="BA528" s="5">
        <f t="shared" si="604"/>
        <v>7.3428951721204723E-4</v>
      </c>
      <c r="BB528" s="5">
        <f t="shared" si="605"/>
        <v>2.6553595434135639E-4</v>
      </c>
      <c r="BC528" s="5">
        <f t="shared" si="606"/>
        <v>7.6819119865074339E-5</v>
      </c>
      <c r="BD528" s="5">
        <f t="shared" si="607"/>
        <v>5.4499304127432404E-4</v>
      </c>
      <c r="BE528" s="5">
        <f t="shared" si="608"/>
        <v>9.2858192525852783E-4</v>
      </c>
      <c r="BF528" s="5">
        <f t="shared" si="609"/>
        <v>7.9107835019384318E-4</v>
      </c>
      <c r="BG528" s="5">
        <f t="shared" si="610"/>
        <v>4.4929078711152762E-4</v>
      </c>
      <c r="BH528" s="5">
        <f t="shared" si="611"/>
        <v>1.9138010602916174E-4</v>
      </c>
      <c r="BI528" s="5">
        <f t="shared" si="612"/>
        <v>6.5216284926209966E-5</v>
      </c>
      <c r="BJ528" s="8">
        <f t="shared" si="613"/>
        <v>0.43617200891010499</v>
      </c>
      <c r="BK528" s="8">
        <f t="shared" si="614"/>
        <v>0.23640141731656955</v>
      </c>
      <c r="BL528" s="8">
        <f t="shared" si="615"/>
        <v>0.30525622723405532</v>
      </c>
      <c r="BM528" s="8">
        <f t="shared" si="616"/>
        <v>0.60698549438137239</v>
      </c>
      <c r="BN528" s="8">
        <f t="shared" si="617"/>
        <v>0.39036550649325419</v>
      </c>
    </row>
    <row r="529" spans="1:66" x14ac:dyDescent="0.25">
      <c r="A529" t="s">
        <v>22</v>
      </c>
      <c r="B529" t="s">
        <v>26</v>
      </c>
      <c r="C529" t="s">
        <v>239</v>
      </c>
      <c r="D529" t="s">
        <v>503</v>
      </c>
      <c r="E529">
        <f>VLOOKUP(A529,home!$A$2:$E$405,3,FALSE)</f>
        <v>1.4857</v>
      </c>
      <c r="F529">
        <f>VLOOKUP(B529,home!$B$2:$E$405,3,FALSE)</f>
        <v>1.3462000000000001</v>
      </c>
      <c r="G529">
        <f>VLOOKUP(C529,away!$B$2:$E$405,4,FALSE)</f>
        <v>0.84140000000000004</v>
      </c>
      <c r="H529">
        <f>VLOOKUP(A529,away!$A$2:$E$405,3,FALSE)</f>
        <v>1.0857000000000001</v>
      </c>
      <c r="I529">
        <f>VLOOKUP(C529,away!$B$2:$E$405,3,FALSE)</f>
        <v>1.3815999999999999</v>
      </c>
      <c r="J529">
        <f>VLOOKUP(B529,home!$B$2:$E$405,4,FALSE)</f>
        <v>1.6119000000000001</v>
      </c>
      <c r="K529" s="3">
        <f t="shared" si="562"/>
        <v>1.6828415146760003</v>
      </c>
      <c r="L529" s="3">
        <f t="shared" si="563"/>
        <v>2.4178550291280003</v>
      </c>
      <c r="M529" s="5">
        <f t="shared" si="564"/>
        <v>1.6561135826770726E-2</v>
      </c>
      <c r="N529" s="5">
        <f t="shared" si="565"/>
        <v>2.7869766899477823E-2</v>
      </c>
      <c r="O529" s="5">
        <f t="shared" si="566"/>
        <v>4.0042425546829498E-2</v>
      </c>
      <c r="P529" s="5">
        <f t="shared" si="567"/>
        <v>6.7385056058527515E-2</v>
      </c>
      <c r="Q529" s="5">
        <f t="shared" si="568"/>
        <v>2.3450200371392161E-2</v>
      </c>
      <c r="R529" s="5">
        <f t="shared" si="569"/>
        <v>4.8408389993442616E-2</v>
      </c>
      <c r="S529" s="5">
        <f t="shared" si="570"/>
        <v>6.8545204681415617E-2</v>
      </c>
      <c r="T529" s="5">
        <f t="shared" si="571"/>
        <v>5.6699184902029832E-2</v>
      </c>
      <c r="U529" s="5">
        <f t="shared" si="572"/>
        <v>8.1463648339591507E-2</v>
      </c>
      <c r="V529" s="5">
        <f t="shared" si="573"/>
        <v>3.0989034329222519E-2</v>
      </c>
      <c r="W529" s="5">
        <f t="shared" si="574"/>
        <v>1.315432357081643E-2</v>
      </c>
      <c r="X529" s="5">
        <f t="shared" si="575"/>
        <v>3.1805247400475495E-2</v>
      </c>
      <c r="Y529" s="5">
        <f t="shared" si="576"/>
        <v>3.8450238689949977E-2</v>
      </c>
      <c r="Z529" s="5">
        <f t="shared" si="577"/>
        <v>3.9014823065878265E-2</v>
      </c>
      <c r="AA529" s="5">
        <f t="shared" si="578"/>
        <v>6.5655763942998727E-2</v>
      </c>
      <c r="AB529" s="5">
        <f t="shared" si="579"/>
        <v>5.5244122620522966E-2</v>
      </c>
      <c r="AC529" s="5">
        <f t="shared" si="580"/>
        <v>7.8806408468779596E-3</v>
      </c>
      <c r="AD529" s="5">
        <f t="shared" si="581"/>
        <v>5.5341604506127344E-3</v>
      </c>
      <c r="AE529" s="5">
        <f t="shared" si="582"/>
        <v>1.338079767751528E-2</v>
      </c>
      <c r="AF529" s="5">
        <f t="shared" si="583"/>
        <v>1.6176414479162293E-2</v>
      </c>
      <c r="AG529" s="5">
        <f t="shared" si="584"/>
        <v>1.3037408367233851E-2</v>
      </c>
      <c r="AH529" s="5">
        <f t="shared" si="585"/>
        <v>2.358304654009322E-2</v>
      </c>
      <c r="AI529" s="5">
        <f t="shared" si="586"/>
        <v>3.9686529760205078E-2</v>
      </c>
      <c r="AJ529" s="5">
        <f t="shared" si="587"/>
        <v>3.3393069926948842E-2</v>
      </c>
      <c r="AK529" s="5">
        <f t="shared" si="588"/>
        <v>1.8731748125182732E-2</v>
      </c>
      <c r="AL529" s="5">
        <f t="shared" si="589"/>
        <v>1.2826111223255164E-3</v>
      </c>
      <c r="AM529" s="5">
        <f t="shared" si="590"/>
        <v>1.8626229910338288E-3</v>
      </c>
      <c r="AN529" s="5">
        <f t="shared" si="591"/>
        <v>4.5035523662405805E-3</v>
      </c>
      <c r="AO529" s="5">
        <f t="shared" si="592"/>
        <v>5.444468368828048E-3</v>
      </c>
      <c r="AP529" s="5">
        <f t="shared" si="593"/>
        <v>4.3879784088330714E-3</v>
      </c>
      <c r="AQ529" s="5">
        <f t="shared" si="594"/>
        <v>2.6523739158755308E-3</v>
      </c>
      <c r="AR529" s="5">
        <f t="shared" si="595"/>
        <v>1.1404077535824819E-2</v>
      </c>
      <c r="AS529" s="5">
        <f t="shared" si="596"/>
        <v>1.9191255113869987E-2</v>
      </c>
      <c r="AT529" s="5">
        <f t="shared" si="597"/>
        <v>1.6147920412179256E-2</v>
      </c>
      <c r="AU529" s="5">
        <f t="shared" si="598"/>
        <v>9.0581302817664133E-3</v>
      </c>
      <c r="AV529" s="5">
        <f t="shared" si="599"/>
        <v>3.8108494208750851E-3</v>
      </c>
      <c r="AW529" s="5">
        <f t="shared" si="600"/>
        <v>1.4496593994256637E-4</v>
      </c>
      <c r="AX529" s="5">
        <f t="shared" si="601"/>
        <v>5.2241654925028517E-4</v>
      </c>
      <c r="AY529" s="5">
        <f t="shared" si="602"/>
        <v>1.2631274809044974E-3</v>
      </c>
      <c r="AZ529" s="5">
        <f t="shared" si="603"/>
        <v>1.527029566067361E-3</v>
      </c>
      <c r="BA529" s="5">
        <f t="shared" si="604"/>
        <v>1.2307120386477054E-3</v>
      </c>
      <c r="BB529" s="5">
        <f t="shared" si="605"/>
        <v>7.4392082301318215E-4</v>
      </c>
      <c r="BC529" s="5">
        <f t="shared" si="606"/>
        <v>3.5973854063909281E-4</v>
      </c>
      <c r="BD529" s="5">
        <f t="shared" si="607"/>
        <v>4.5955677037599497E-3</v>
      </c>
      <c r="BE529" s="5">
        <f t="shared" si="608"/>
        <v>7.7336121153915019E-3</v>
      </c>
      <c r="BF529" s="5">
        <f t="shared" si="609"/>
        <v>6.5072217630910518E-3</v>
      </c>
      <c r="BG529" s="5">
        <f t="shared" si="610"/>
        <v>3.6502076427109265E-3</v>
      </c>
      <c r="BH529" s="5">
        <f t="shared" si="611"/>
        <v>1.5356802395853923E-3</v>
      </c>
      <c r="BI529" s="5">
        <f t="shared" si="612"/>
        <v>5.1686129208837657E-4</v>
      </c>
      <c r="BJ529" s="8">
        <f t="shared" si="613"/>
        <v>0.2640556838579991</v>
      </c>
      <c r="BK529" s="8">
        <f t="shared" si="614"/>
        <v>0.19390681034604432</v>
      </c>
      <c r="BL529" s="8">
        <f t="shared" si="615"/>
        <v>0.49036012831695797</v>
      </c>
      <c r="BM529" s="8">
        <f t="shared" si="616"/>
        <v>0.76250230934947727</v>
      </c>
      <c r="BN529" s="8">
        <f t="shared" si="617"/>
        <v>0.22371697469644036</v>
      </c>
    </row>
    <row r="530" spans="1:66" s="14" customFormat="1" x14ac:dyDescent="0.25">
      <c r="A530" t="s">
        <v>22</v>
      </c>
      <c r="B530" t="s">
        <v>160</v>
      </c>
      <c r="C530" t="s">
        <v>244</v>
      </c>
      <c r="D530" t="s">
        <v>503</v>
      </c>
      <c r="E530">
        <f>VLOOKUP(A530,home!$A$2:$E$405,3,FALSE)</f>
        <v>1.4857</v>
      </c>
      <c r="F530">
        <f>VLOOKUP(B530,home!$B$2:$E$405,3,FALSE)</f>
        <v>0.67310000000000003</v>
      </c>
      <c r="G530">
        <f>VLOOKUP(C530,away!$B$2:$E$405,4,FALSE)</f>
        <v>2.6922999999999999</v>
      </c>
      <c r="H530">
        <f>VLOOKUP(A530,away!$A$2:$E$405,3,FALSE)</f>
        <v>1.0857000000000001</v>
      </c>
      <c r="I530">
        <f>VLOOKUP(C530,away!$B$2:$E$405,3,FALSE)</f>
        <v>0</v>
      </c>
      <c r="J530">
        <f>VLOOKUP(B530,home!$B$2:$E$405,4,FALSE)</f>
        <v>0.307</v>
      </c>
      <c r="K530" s="3">
        <f t="shared" si="562"/>
        <v>2.6923664190410004</v>
      </c>
      <c r="L530" s="3">
        <f t="shared" si="563"/>
        <v>0</v>
      </c>
      <c r="M530" s="5">
        <f t="shared" si="564"/>
        <v>6.772049453903814E-2</v>
      </c>
      <c r="N530" s="5">
        <f t="shared" si="565"/>
        <v>0.18232838537775573</v>
      </c>
      <c r="O530" s="5">
        <f t="shared" si="566"/>
        <v>0</v>
      </c>
      <c r="P530" s="5">
        <f t="shared" si="567"/>
        <v>0</v>
      </c>
      <c r="Q530" s="5">
        <f t="shared" si="568"/>
        <v>0.24544741101451786</v>
      </c>
      <c r="R530" s="5">
        <f t="shared" si="569"/>
        <v>0</v>
      </c>
      <c r="S530" s="5">
        <f t="shared" si="570"/>
        <v>0</v>
      </c>
      <c r="T530" s="5">
        <f t="shared" si="571"/>
        <v>0</v>
      </c>
      <c r="U530" s="5">
        <f t="shared" si="572"/>
        <v>0</v>
      </c>
      <c r="V530" s="5">
        <f t="shared" si="573"/>
        <v>0</v>
      </c>
      <c r="W530" s="5">
        <f t="shared" si="574"/>
        <v>0.22027812235201402</v>
      </c>
      <c r="X530" s="5">
        <f t="shared" si="575"/>
        <v>0</v>
      </c>
      <c r="Y530" s="5">
        <f t="shared" si="576"/>
        <v>0</v>
      </c>
      <c r="Z530" s="5">
        <f t="shared" si="577"/>
        <v>0</v>
      </c>
      <c r="AA530" s="5">
        <f t="shared" si="578"/>
        <v>0</v>
      </c>
      <c r="AB530" s="5">
        <f t="shared" si="579"/>
        <v>0</v>
      </c>
      <c r="AC530" s="5">
        <f t="shared" si="580"/>
        <v>0</v>
      </c>
      <c r="AD530" s="5">
        <f t="shared" si="581"/>
        <v>0.14826735486749185</v>
      </c>
      <c r="AE530" s="5">
        <f t="shared" si="582"/>
        <v>0</v>
      </c>
      <c r="AF530" s="5">
        <f t="shared" si="583"/>
        <v>0</v>
      </c>
      <c r="AG530" s="5">
        <f t="shared" si="584"/>
        <v>0</v>
      </c>
      <c r="AH530" s="5">
        <f t="shared" si="585"/>
        <v>0</v>
      </c>
      <c r="AI530" s="5">
        <f t="shared" si="586"/>
        <v>0</v>
      </c>
      <c r="AJ530" s="5">
        <f t="shared" si="587"/>
        <v>0</v>
      </c>
      <c r="AK530" s="5">
        <f t="shared" si="588"/>
        <v>0</v>
      </c>
      <c r="AL530" s="5">
        <f t="shared" si="589"/>
        <v>0</v>
      </c>
      <c r="AM530" s="5">
        <f t="shared" si="590"/>
        <v>7.9838009457054049E-2</v>
      </c>
      <c r="AN530" s="5">
        <f t="shared" si="591"/>
        <v>0</v>
      </c>
      <c r="AO530" s="5">
        <f t="shared" si="592"/>
        <v>0</v>
      </c>
      <c r="AP530" s="5">
        <f t="shared" si="593"/>
        <v>0</v>
      </c>
      <c r="AQ530" s="5">
        <f t="shared" si="594"/>
        <v>0</v>
      </c>
      <c r="AR530" s="5">
        <f t="shared" si="595"/>
        <v>0</v>
      </c>
      <c r="AS530" s="5">
        <f t="shared" si="596"/>
        <v>0</v>
      </c>
      <c r="AT530" s="5">
        <f t="shared" si="597"/>
        <v>0</v>
      </c>
      <c r="AU530" s="5">
        <f t="shared" si="598"/>
        <v>0</v>
      </c>
      <c r="AV530" s="5">
        <f t="shared" si="599"/>
        <v>0</v>
      </c>
      <c r="AW530" s="5">
        <f t="shared" si="600"/>
        <v>0</v>
      </c>
      <c r="AX530" s="5">
        <f t="shared" si="601"/>
        <v>3.5825529270875012E-2</v>
      </c>
      <c r="AY530" s="5">
        <f t="shared" si="602"/>
        <v>0</v>
      </c>
      <c r="AZ530" s="5">
        <f t="shared" si="603"/>
        <v>0</v>
      </c>
      <c r="BA530" s="5">
        <f t="shared" si="604"/>
        <v>0</v>
      </c>
      <c r="BB530" s="5">
        <f t="shared" si="605"/>
        <v>0</v>
      </c>
      <c r="BC530" s="5">
        <f t="shared" si="606"/>
        <v>0</v>
      </c>
      <c r="BD530" s="5">
        <f t="shared" si="607"/>
        <v>0</v>
      </c>
      <c r="BE530" s="5">
        <f t="shared" si="608"/>
        <v>0</v>
      </c>
      <c r="BF530" s="5">
        <f t="shared" si="609"/>
        <v>0</v>
      </c>
      <c r="BG530" s="5">
        <f t="shared" si="610"/>
        <v>0</v>
      </c>
      <c r="BH530" s="5">
        <f t="shared" si="611"/>
        <v>0</v>
      </c>
      <c r="BI530" s="5">
        <f t="shared" si="612"/>
        <v>0</v>
      </c>
      <c r="BJ530" s="8">
        <f t="shared" si="613"/>
        <v>0.91198481233970863</v>
      </c>
      <c r="BK530" s="8">
        <f t="shared" si="614"/>
        <v>6.772049453903814E-2</v>
      </c>
      <c r="BL530" s="8">
        <f t="shared" si="615"/>
        <v>0</v>
      </c>
      <c r="BM530" s="8">
        <f t="shared" si="616"/>
        <v>0.48420901594743493</v>
      </c>
      <c r="BN530" s="8">
        <f t="shared" si="617"/>
        <v>0.49549629093131176</v>
      </c>
    </row>
    <row r="531" spans="1:66" x14ac:dyDescent="0.25">
      <c r="A531" t="s">
        <v>22</v>
      </c>
      <c r="B531" t="s">
        <v>262</v>
      </c>
      <c r="C531" t="s">
        <v>154</v>
      </c>
      <c r="D531" t="s">
        <v>503</v>
      </c>
      <c r="E531">
        <f>VLOOKUP(A531,home!$A$2:$E$405,3,FALSE)</f>
        <v>1.4857</v>
      </c>
      <c r="F531">
        <f>VLOOKUP(B531,home!$B$2:$E$405,3,FALSE)</f>
        <v>1.5705</v>
      </c>
      <c r="G531">
        <f>VLOOKUP(C531,away!$B$2:$E$405,4,FALSE)</f>
        <v>1.3462000000000001</v>
      </c>
      <c r="H531">
        <f>VLOOKUP(A531,away!$A$2:$E$405,3,FALSE)</f>
        <v>1.0857000000000001</v>
      </c>
      <c r="I531">
        <f>VLOOKUP(C531,away!$B$2:$E$405,3,FALSE)</f>
        <v>1.2281</v>
      </c>
      <c r="J531">
        <f>VLOOKUP(B531,home!$B$2:$E$405,4,FALSE)</f>
        <v>0.307</v>
      </c>
      <c r="K531" s="3">
        <f t="shared" si="562"/>
        <v>3.1410774884700006</v>
      </c>
      <c r="L531" s="3">
        <f t="shared" si="563"/>
        <v>0.40933788819</v>
      </c>
      <c r="M531" s="5">
        <f t="shared" si="564"/>
        <v>2.8712710587059691E-2</v>
      </c>
      <c r="N531" s="5">
        <f t="shared" si="565"/>
        <v>9.0188848857967449E-2</v>
      </c>
      <c r="O531" s="5">
        <f t="shared" si="566"/>
        <v>1.1753200315917669E-2</v>
      </c>
      <c r="P531" s="5">
        <f t="shared" si="567"/>
        <v>3.6917712929807486E-2</v>
      </c>
      <c r="Q531" s="5">
        <f t="shared" si="568"/>
        <v>0.14164508142939244</v>
      </c>
      <c r="R531" s="5">
        <f t="shared" si="569"/>
        <v>2.4055150983958895E-3</v>
      </c>
      <c r="S531" s="5">
        <f t="shared" si="570"/>
        <v>1.1866848340869617E-2</v>
      </c>
      <c r="T531" s="5">
        <f t="shared" si="571"/>
        <v>5.7980698504808088E-2</v>
      </c>
      <c r="U531" s="5">
        <f t="shared" si="572"/>
        <v>7.5559093237460261E-3</v>
      </c>
      <c r="V531" s="5">
        <f t="shared" si="573"/>
        <v>1.6953269958088E-3</v>
      </c>
      <c r="W531" s="5">
        <f t="shared" si="574"/>
        <v>0.14830605887678827</v>
      </c>
      <c r="X531" s="5">
        <f t="shared" si="575"/>
        <v>6.0707288946406306E-2</v>
      </c>
      <c r="Y531" s="5">
        <f t="shared" si="576"/>
        <v>1.2424896727531042E-2</v>
      </c>
      <c r="Z531" s="5">
        <f t="shared" si="577"/>
        <v>3.2822282346217787E-4</v>
      </c>
      <c r="AA531" s="5">
        <f t="shared" si="578"/>
        <v>1.03097332197911E-3</v>
      </c>
      <c r="AB531" s="5">
        <f t="shared" si="579"/>
        <v>1.6191835464408582E-3</v>
      </c>
      <c r="AC531" s="5">
        <f t="shared" si="580"/>
        <v>1.3623669202976027E-4</v>
      </c>
      <c r="AD531" s="5">
        <f t="shared" si="581"/>
        <v>0.11646020573539653</v>
      </c>
      <c r="AE531" s="5">
        <f t="shared" si="582"/>
        <v>4.7671574673900138E-2</v>
      </c>
      <c r="AF531" s="5">
        <f t="shared" si="583"/>
        <v>9.7568908518530853E-3</v>
      </c>
      <c r="AG531" s="5">
        <f t="shared" si="584"/>
        <v>1.3312883655326243E-3</v>
      </c>
      <c r="AH531" s="5">
        <f t="shared" si="585"/>
        <v>3.358850935294176E-5</v>
      </c>
      <c r="AI531" s="5">
        <f t="shared" si="586"/>
        <v>1.0550411059978942E-4</v>
      </c>
      <c r="AJ531" s="5">
        <f t="shared" si="587"/>
        <v>1.6569829337302388E-4</v>
      </c>
      <c r="AK531" s="5">
        <f t="shared" si="588"/>
        <v>1.7349039306396773E-4</v>
      </c>
      <c r="AL531" s="5">
        <f t="shared" si="589"/>
        <v>7.0067186051434779E-6</v>
      </c>
      <c r="AM531" s="5">
        <f t="shared" si="590"/>
        <v>7.3162106107607761E-2</v>
      </c>
      <c r="AN531" s="5">
        <f t="shared" si="591"/>
        <v>2.9948022009620857E-2</v>
      </c>
      <c r="AO531" s="5">
        <f t="shared" si="592"/>
        <v>6.1294300424429198E-3</v>
      </c>
      <c r="AP531" s="5">
        <f t="shared" si="593"/>
        <v>8.3633598312730917E-4</v>
      </c>
      <c r="AQ531" s="5">
        <f t="shared" si="594"/>
        <v>8.5586001287660032E-5</v>
      </c>
      <c r="AR531" s="5">
        <f t="shared" si="595"/>
        <v>2.7498098971966498E-6</v>
      </c>
      <c r="AS531" s="5">
        <f t="shared" si="596"/>
        <v>8.637365965656402E-6</v>
      </c>
      <c r="AT531" s="5">
        <f t="shared" si="597"/>
        <v>1.3565317897200139E-5</v>
      </c>
      <c r="AU531" s="5">
        <f t="shared" si="598"/>
        <v>1.4203238223611521E-5</v>
      </c>
      <c r="AV531" s="5">
        <f t="shared" si="599"/>
        <v>1.1153367961890698E-5</v>
      </c>
      <c r="AW531" s="5">
        <f t="shared" si="600"/>
        <v>2.5024924188221807E-7</v>
      </c>
      <c r="AX531" s="5">
        <f t="shared" si="601"/>
        <v>3.8301307417276727E-2</v>
      </c>
      <c r="AY531" s="5">
        <f t="shared" si="602"/>
        <v>1.5678176293104036E-2</v>
      </c>
      <c r="AZ531" s="5">
        <f t="shared" si="603"/>
        <v>3.2088357872448641E-3</v>
      </c>
      <c r="BA531" s="5">
        <f t="shared" si="604"/>
        <v>4.3783268823310303E-4</v>
      </c>
      <c r="BB531" s="5">
        <f t="shared" si="605"/>
        <v>4.480537699547225E-5</v>
      </c>
      <c r="BC531" s="5">
        <f t="shared" si="606"/>
        <v>3.6681076797766848E-6</v>
      </c>
      <c r="BD531" s="5">
        <f t="shared" si="607"/>
        <v>1.8760022937373955E-7</v>
      </c>
      <c r="BE531" s="5">
        <f t="shared" si="608"/>
        <v>5.8926685731766178E-7</v>
      </c>
      <c r="BF531" s="5">
        <f t="shared" si="609"/>
        <v>9.2546643011098573E-7</v>
      </c>
      <c r="BG531" s="5">
        <f t="shared" si="610"/>
        <v>9.689872566521043E-7</v>
      </c>
      <c r="BH531" s="5">
        <f t="shared" si="611"/>
        <v>7.609160146210569E-7</v>
      </c>
      <c r="BI531" s="5">
        <f t="shared" si="612"/>
        <v>4.780192328285021E-7</v>
      </c>
      <c r="BJ531" s="8">
        <f t="shared" si="613"/>
        <v>0.85430893878419645</v>
      </c>
      <c r="BK531" s="8">
        <f t="shared" si="614"/>
        <v>9.501401855728453E-2</v>
      </c>
      <c r="BL531" s="8">
        <f t="shared" si="615"/>
        <v>2.4897282268835738E-2</v>
      </c>
      <c r="BM531" s="8">
        <f t="shared" si="616"/>
        <v>0.64724746717137638</v>
      </c>
      <c r="BN531" s="8">
        <f t="shared" si="617"/>
        <v>0.3116230692185406</v>
      </c>
    </row>
    <row r="532" spans="1:66" x14ac:dyDescent="0.25">
      <c r="A532" t="s">
        <v>22</v>
      </c>
      <c r="B532" t="s">
        <v>153</v>
      </c>
      <c r="C532" t="s">
        <v>24</v>
      </c>
      <c r="D532" t="s">
        <v>503</v>
      </c>
      <c r="E532">
        <f>VLOOKUP(A532,home!$A$2:$E$405,3,FALSE)</f>
        <v>1.4857</v>
      </c>
      <c r="F532">
        <f>VLOOKUP(B532,home!$B$2:$E$405,3,FALSE)</f>
        <v>0.44869999999999999</v>
      </c>
      <c r="G532">
        <f>VLOOKUP(C532,away!$B$2:$E$405,4,FALSE)</f>
        <v>1.5705</v>
      </c>
      <c r="H532">
        <f>VLOOKUP(A532,away!$A$2:$E$405,3,FALSE)</f>
        <v>1.0857000000000001</v>
      </c>
      <c r="I532">
        <f>VLOOKUP(C532,away!$B$2:$E$405,3,FALSE)</f>
        <v>0.92110000000000003</v>
      </c>
      <c r="J532">
        <f>VLOOKUP(B532,home!$B$2:$E$405,4,FALSE)</f>
        <v>0.61399999999999999</v>
      </c>
      <c r="K532" s="3">
        <f t="shared" si="562"/>
        <v>1.0469480530949999</v>
      </c>
      <c r="L532" s="3">
        <f t="shared" si="563"/>
        <v>0.61402349778000009</v>
      </c>
      <c r="M532" s="5">
        <f t="shared" si="564"/>
        <v>0.18995434011712412</v>
      </c>
      <c r="N532" s="5">
        <f t="shared" si="565"/>
        <v>0.19887232656256854</v>
      </c>
      <c r="O532" s="5">
        <f t="shared" si="566"/>
        <v>0.11663642833720834</v>
      </c>
      <c r="P532" s="5">
        <f t="shared" si="567"/>
        <v>0.12211228156759475</v>
      </c>
      <c r="Q532" s="5">
        <f t="shared" si="568"/>
        <v>0.10410449755457707</v>
      </c>
      <c r="R532" s="5">
        <f t="shared" si="569"/>
        <v>3.5808753848089493E-2</v>
      </c>
      <c r="S532" s="5">
        <f t="shared" si="570"/>
        <v>1.9624991590675551E-2</v>
      </c>
      <c r="T532" s="5">
        <f t="shared" si="571"/>
        <v>6.3922607723090871E-2</v>
      </c>
      <c r="U532" s="5">
        <f t="shared" si="572"/>
        <v>3.7489905125015377E-2</v>
      </c>
      <c r="V532" s="5">
        <f t="shared" si="573"/>
        <v>1.4017710767315174E-3</v>
      </c>
      <c r="W532" s="5">
        <f t="shared" si="574"/>
        <v>3.6330667011065888E-2</v>
      </c>
      <c r="X532" s="5">
        <f t="shared" si="575"/>
        <v>2.230788323481514E-2</v>
      </c>
      <c r="Y532" s="5">
        <f t="shared" si="576"/>
        <v>6.8487822459545079E-3</v>
      </c>
      <c r="Z532" s="5">
        <f t="shared" si="577"/>
        <v>7.3291387629823169E-3</v>
      </c>
      <c r="AA532" s="5">
        <f t="shared" si="578"/>
        <v>7.6732275587674337E-3</v>
      </c>
      <c r="AB532" s="5">
        <f t="shared" si="579"/>
        <v>4.0167353268032308E-3</v>
      </c>
      <c r="AC532" s="5">
        <f t="shared" si="580"/>
        <v>5.6320595356496405E-5</v>
      </c>
      <c r="AD532" s="5">
        <f t="shared" si="581"/>
        <v>9.5090802737195397E-3</v>
      </c>
      <c r="AE532" s="5">
        <f t="shared" si="582"/>
        <v>5.8387987303400732E-3</v>
      </c>
      <c r="AF532" s="5">
        <f t="shared" si="583"/>
        <v>1.7925798096184175E-3</v>
      </c>
      <c r="AG532" s="5">
        <f t="shared" si="584"/>
        <v>3.6689537491723588E-4</v>
      </c>
      <c r="AH532" s="5">
        <f t="shared" si="585"/>
        <v>1.1250658547403462E-3</v>
      </c>
      <c r="AI532" s="5">
        <f t="shared" si="586"/>
        <v>1.1778855062240675E-3</v>
      </c>
      <c r="AJ532" s="5">
        <f t="shared" si="587"/>
        <v>6.1659246875505279E-4</v>
      </c>
      <c r="AK532" s="5">
        <f t="shared" si="588"/>
        <v>2.1518009490538076E-4</v>
      </c>
      <c r="AL532" s="5">
        <f t="shared" si="589"/>
        <v>1.4482293784888515E-6</v>
      </c>
      <c r="AM532" s="5">
        <f t="shared" si="590"/>
        <v>1.9911026158589491E-3</v>
      </c>
      <c r="AN532" s="5">
        <f t="shared" si="591"/>
        <v>1.2225837926286198E-3</v>
      </c>
      <c r="AO532" s="5">
        <f t="shared" si="592"/>
        <v>3.7534758833948173E-4</v>
      </c>
      <c r="AP532" s="5">
        <f t="shared" si="593"/>
        <v>7.6824079691832067E-5</v>
      </c>
      <c r="AQ532" s="5">
        <f t="shared" si="594"/>
        <v>1.1792947531527046E-5</v>
      </c>
      <c r="AR532" s="5">
        <f t="shared" si="595"/>
        <v>1.3816337427210261E-4</v>
      </c>
      <c r="AS532" s="5">
        <f t="shared" si="596"/>
        <v>1.4464987570321364E-4</v>
      </c>
      <c r="AT532" s="5">
        <f t="shared" si="597"/>
        <v>7.5720452873956611E-5</v>
      </c>
      <c r="AU532" s="5">
        <f t="shared" si="598"/>
        <v>2.6425126905286866E-5</v>
      </c>
      <c r="AV532" s="5">
        <f t="shared" si="599"/>
        <v>6.9164337915695931E-6</v>
      </c>
      <c r="AW532" s="5">
        <f t="shared" si="600"/>
        <v>2.586097993798745E-8</v>
      </c>
      <c r="AX532" s="5">
        <f t="shared" si="601"/>
        <v>3.4743016786431465E-4</v>
      </c>
      <c r="AY532" s="5">
        <f t="shared" si="602"/>
        <v>2.1333028690633906E-4</v>
      </c>
      <c r="AZ532" s="5">
        <f t="shared" si="603"/>
        <v>6.5494904474320629E-5</v>
      </c>
      <c r="BA532" s="5">
        <f t="shared" si="604"/>
        <v>1.3405136777363113E-5</v>
      </c>
      <c r="BB532" s="5">
        <f t="shared" si="605"/>
        <v>2.0577672430639538E-6</v>
      </c>
      <c r="BC532" s="5">
        <f t="shared" si="606"/>
        <v>2.527034880406474E-7</v>
      </c>
      <c r="BD532" s="5">
        <f t="shared" si="607"/>
        <v>1.4139259722607283E-5</v>
      </c>
      <c r="BE532" s="5">
        <f t="shared" si="608"/>
        <v>1.4803070438788244E-5</v>
      </c>
      <c r="BF532" s="5">
        <f t="shared" si="609"/>
        <v>7.7490228878587478E-6</v>
      </c>
      <c r="BG532" s="5">
        <f t="shared" si="610"/>
        <v>2.7042748086107711E-6</v>
      </c>
      <c r="BH532" s="5">
        <f t="shared" si="611"/>
        <v>7.0780881147722473E-7</v>
      </c>
      <c r="BI532" s="5">
        <f t="shared" si="612"/>
        <v>1.4820781142791332E-7</v>
      </c>
      <c r="BJ532" s="8">
        <f t="shared" si="613"/>
        <v>0.45421374051147123</v>
      </c>
      <c r="BK532" s="8">
        <f t="shared" si="614"/>
        <v>0.33336448346376724</v>
      </c>
      <c r="BL532" s="8">
        <f t="shared" si="615"/>
        <v>0.20519190102853568</v>
      </c>
      <c r="BM532" s="8">
        <f t="shared" si="616"/>
        <v>0.23239733135366775</v>
      </c>
      <c r="BN532" s="8">
        <f t="shared" si="617"/>
        <v>0.76748862798716233</v>
      </c>
    </row>
    <row r="533" spans="1:66" x14ac:dyDescent="0.25">
      <c r="A533" t="s">
        <v>25</v>
      </c>
      <c r="B533" t="s">
        <v>164</v>
      </c>
      <c r="C533" t="s">
        <v>161</v>
      </c>
      <c r="D533" t="s">
        <v>503</v>
      </c>
      <c r="E533">
        <f>VLOOKUP(A533,home!$A$2:$E$405,3,FALSE)</f>
        <v>1.1486000000000001</v>
      </c>
      <c r="F533">
        <f>VLOOKUP(B533,home!$B$2:$E$405,3,FALSE)</f>
        <v>1.3059000000000001</v>
      </c>
      <c r="G533">
        <f>VLOOKUP(C533,away!$B$2:$E$405,4,FALSE)</f>
        <v>0.65300000000000002</v>
      </c>
      <c r="H533">
        <f>VLOOKUP(A533,away!$A$2:$E$405,3,FALSE)</f>
        <v>1.1621999999999999</v>
      </c>
      <c r="I533">
        <f>VLOOKUP(C533,away!$B$2:$E$405,3,FALSE)</f>
        <v>0.86040000000000005</v>
      </c>
      <c r="J533">
        <f>VLOOKUP(B533,home!$B$2:$E$405,4,FALSE)</f>
        <v>0.86040000000000005</v>
      </c>
      <c r="K533" s="3">
        <f t="shared" si="562"/>
        <v>0.97947175122000019</v>
      </c>
      <c r="L533" s="3">
        <f t="shared" si="563"/>
        <v>0.86036289955199996</v>
      </c>
      <c r="M533" s="5">
        <f t="shared" si="564"/>
        <v>0.15884368861690343</v>
      </c>
      <c r="N533" s="5">
        <f t="shared" si="565"/>
        <v>0.15558290585984283</v>
      </c>
      <c r="O533" s="5">
        <f t="shared" si="566"/>
        <v>0.13666321651397403</v>
      </c>
      <c r="P533" s="5">
        <f t="shared" si="567"/>
        <v>0.1338577600063002</v>
      </c>
      <c r="Q533" s="5">
        <f t="shared" si="568"/>
        <v>7.6194530631218338E-2</v>
      </c>
      <c r="R533" s="5">
        <f t="shared" si="569"/>
        <v>5.8789980611032737E-2</v>
      </c>
      <c r="S533" s="5">
        <f t="shared" si="570"/>
        <v>2.8200522271171813E-2</v>
      </c>
      <c r="T533" s="5">
        <f t="shared" si="571"/>
        <v>6.5554947303878675E-2</v>
      </c>
      <c r="U533" s="5">
        <f t="shared" si="572"/>
        <v>5.75831252632781E-2</v>
      </c>
      <c r="V533" s="5">
        <f t="shared" si="573"/>
        <v>2.6405125239057315E-3</v>
      </c>
      <c r="W533" s="5">
        <f t="shared" si="574"/>
        <v>2.4876796783581793E-2</v>
      </c>
      <c r="X533" s="5">
        <f t="shared" si="575"/>
        <v>2.1403073012288297E-2</v>
      </c>
      <c r="Y533" s="5">
        <f t="shared" si="576"/>
        <v>9.2072049780877602E-3</v>
      </c>
      <c r="Z533" s="5">
        <f t="shared" si="577"/>
        <v>1.686023939437133E-2</v>
      </c>
      <c r="AA533" s="5">
        <f t="shared" si="578"/>
        <v>1.6514128205593323E-2</v>
      </c>
      <c r="AB533" s="5">
        <f t="shared" si="579"/>
        <v>8.087561036702046E-3</v>
      </c>
      <c r="AC533" s="5">
        <f t="shared" si="580"/>
        <v>1.3907268475545775E-4</v>
      </c>
      <c r="AD533" s="5">
        <f t="shared" si="581"/>
        <v>6.0915299275897308E-3</v>
      </c>
      <c r="AE533" s="5">
        <f t="shared" si="582"/>
        <v>5.2409263512088848E-3</v>
      </c>
      <c r="AF533" s="5">
        <f t="shared" si="583"/>
        <v>2.2545492959322798E-3</v>
      </c>
      <c r="AG533" s="5">
        <f t="shared" si="584"/>
        <v>6.4657685647707215E-4</v>
      </c>
      <c r="AH533" s="5">
        <f t="shared" si="585"/>
        <v>3.6264811131205424E-3</v>
      </c>
      <c r="AI533" s="5">
        <f t="shared" si="586"/>
        <v>3.5520358066344336E-3</v>
      </c>
      <c r="AJ533" s="5">
        <f t="shared" si="587"/>
        <v>1.7395593659601872E-3</v>
      </c>
      <c r="AK533" s="5">
        <f t="shared" si="588"/>
        <v>5.6794975284272598E-4</v>
      </c>
      <c r="AL533" s="5">
        <f t="shared" si="589"/>
        <v>4.6878684879512148E-6</v>
      </c>
      <c r="AM533" s="5">
        <f t="shared" si="590"/>
        <v>1.193296297157071E-3</v>
      </c>
      <c r="AN533" s="5">
        <f t="shared" si="591"/>
        <v>1.0266678622467226E-3</v>
      </c>
      <c r="AO533" s="5">
        <f t="shared" si="592"/>
        <v>4.4165346941972176E-4</v>
      </c>
      <c r="AP533" s="5">
        <f t="shared" si="593"/>
        <v>1.2666075318238415E-4</v>
      </c>
      <c r="AQ533" s="5">
        <f t="shared" si="594"/>
        <v>2.7243553216859048E-5</v>
      </c>
      <c r="AR533" s="5">
        <f t="shared" si="595"/>
        <v>6.2401796113099113E-4</v>
      </c>
      <c r="AS533" s="5">
        <f t="shared" si="596"/>
        <v>6.1120796518170594E-4</v>
      </c>
      <c r="AT533" s="5">
        <f t="shared" si="597"/>
        <v>2.9933046800806914E-4</v>
      </c>
      <c r="AU533" s="5">
        <f t="shared" si="598"/>
        <v>9.7728579231121926E-5</v>
      </c>
      <c r="AV533" s="5">
        <f t="shared" si="599"/>
        <v>2.393059566093738E-5</v>
      </c>
      <c r="AW533" s="5">
        <f t="shared" si="600"/>
        <v>1.0973533870959614E-7</v>
      </c>
      <c r="AX533" s="5">
        <f t="shared" si="601"/>
        <v>1.9480000231679627E-4</v>
      </c>
      <c r="AY533" s="5">
        <f t="shared" si="602"/>
        <v>1.6759869482601514E-4</v>
      </c>
      <c r="AZ533" s="5">
        <f t="shared" si="603"/>
        <v>7.209784952082059E-5</v>
      </c>
      <c r="BA533" s="5">
        <f t="shared" si="604"/>
        <v>2.0676771621732326E-5</v>
      </c>
      <c r="BB533" s="5">
        <f t="shared" si="605"/>
        <v>4.4473817964620323E-6</v>
      </c>
      <c r="BC533" s="5">
        <f t="shared" si="606"/>
        <v>7.6527245956377152E-7</v>
      </c>
      <c r="BD533" s="5">
        <f t="shared" si="607"/>
        <v>8.9480317068531075E-5</v>
      </c>
      <c r="BE533" s="5">
        <f t="shared" si="608"/>
        <v>8.7643442858835013E-5</v>
      </c>
      <c r="BF533" s="5">
        <f t="shared" si="609"/>
        <v>4.2922138229946573E-5</v>
      </c>
      <c r="BG533" s="5">
        <f t="shared" si="610"/>
        <v>1.4013673966064231E-5</v>
      </c>
      <c r="BH533" s="5">
        <f t="shared" si="611"/>
        <v>3.4314994451417638E-6</v>
      </c>
      <c r="BI533" s="5">
        <f t="shared" si="612"/>
        <v>6.7221135416869254E-7</v>
      </c>
      <c r="BJ533" s="8">
        <f t="shared" si="613"/>
        <v>0.37032894890786977</v>
      </c>
      <c r="BK533" s="8">
        <f t="shared" si="614"/>
        <v>0.32385384266635059</v>
      </c>
      <c r="BL533" s="8">
        <f t="shared" si="615"/>
        <v>0.28901841652127369</v>
      </c>
      <c r="BM533" s="8">
        <f t="shared" si="616"/>
        <v>0.27996187629110647</v>
      </c>
      <c r="BN533" s="8">
        <f t="shared" si="617"/>
        <v>0.71993208223927152</v>
      </c>
    </row>
    <row r="534" spans="1:66" x14ac:dyDescent="0.25">
      <c r="A534" t="s">
        <v>25</v>
      </c>
      <c r="B534" t="s">
        <v>417</v>
      </c>
      <c r="C534" t="s">
        <v>496</v>
      </c>
      <c r="D534" t="s">
        <v>503</v>
      </c>
      <c r="E534">
        <f>VLOOKUP(A534,home!$A$2:$E$405,3,FALSE)</f>
        <v>1.1486000000000001</v>
      </c>
      <c r="F534">
        <f>VLOOKUP(B534,home!$B$2:$E$405,3,FALSE)</f>
        <v>1.4510000000000001</v>
      </c>
      <c r="G534">
        <f>VLOOKUP(C534,away!$B$2:$E$405,4,FALSE)</f>
        <v>1.2189000000000001</v>
      </c>
      <c r="H534">
        <f>VLOOKUP(A534,away!$A$2:$E$405,3,FALSE)</f>
        <v>1.1621999999999999</v>
      </c>
      <c r="I534">
        <f>VLOOKUP(C534,away!$B$2:$E$405,3,FALSE)</f>
        <v>0.68830000000000002</v>
      </c>
      <c r="J534">
        <f>VLOOKUP(B534,home!$B$2:$E$405,4,FALSE)</f>
        <v>0.86040000000000005</v>
      </c>
      <c r="K534" s="3">
        <f t="shared" si="562"/>
        <v>2.0314414115400004</v>
      </c>
      <c r="L534" s="3">
        <f t="shared" si="563"/>
        <v>0.68827032050399994</v>
      </c>
      <c r="M534" s="5">
        <f t="shared" si="564"/>
        <v>6.5893746744520282E-2</v>
      </c>
      <c r="N534" s="5">
        <f t="shared" si="565"/>
        <v>0.13385928589834759</v>
      </c>
      <c r="O534" s="5">
        <f t="shared" si="566"/>
        <v>4.535271019106038E-2</v>
      </c>
      <c r="P534" s="5">
        <f t="shared" si="567"/>
        <v>9.213137360769226E-2</v>
      </c>
      <c r="Q534" s="5">
        <f t="shared" si="568"/>
        <v>0.13596364834653787</v>
      </c>
      <c r="R534" s="5">
        <f t="shared" si="569"/>
        <v>1.5607462189463074E-2</v>
      </c>
      <c r="S534" s="5">
        <f t="shared" si="570"/>
        <v>3.2204080137338872E-2</v>
      </c>
      <c r="T534" s="5">
        <f t="shared" si="571"/>
        <v>9.3579743824364778E-2</v>
      </c>
      <c r="U534" s="5">
        <f t="shared" si="572"/>
        <v>3.1705645020720055E-2</v>
      </c>
      <c r="V534" s="5">
        <f t="shared" si="573"/>
        <v>5.0030141712312593E-3</v>
      </c>
      <c r="W534" s="5">
        <f t="shared" si="574"/>
        <v>9.2067395238406333E-2</v>
      </c>
      <c r="X534" s="5">
        <f t="shared" si="575"/>
        <v>6.3367255628706376E-2</v>
      </c>
      <c r="Y534" s="5">
        <f t="shared" si="576"/>
        <v>2.1806900670514311E-2</v>
      </c>
      <c r="Z534" s="5">
        <f t="shared" si="577"/>
        <v>3.5807176677986039E-3</v>
      </c>
      <c r="AA534" s="5">
        <f t="shared" si="578"/>
        <v>7.2740181533990141E-3</v>
      </c>
      <c r="AB534" s="5">
        <f t="shared" si="579"/>
        <v>7.3883708525542416E-3</v>
      </c>
      <c r="AC534" s="5">
        <f t="shared" si="580"/>
        <v>4.3719490709167447E-4</v>
      </c>
      <c r="AD534" s="5">
        <f t="shared" si="581"/>
        <v>4.675737983497983E-2</v>
      </c>
      <c r="AE534" s="5">
        <f t="shared" si="582"/>
        <v>3.2181716804948829E-2</v>
      </c>
      <c r="AF534" s="5">
        <f t="shared" si="583"/>
        <v>1.1074860269855545E-2</v>
      </c>
      <c r="AG534" s="5">
        <f t="shared" si="584"/>
        <v>2.5408325424901641E-3</v>
      </c>
      <c r="AH534" s="5">
        <f t="shared" si="585"/>
        <v>6.1612542421251996E-4</v>
      </c>
      <c r="AI534" s="5">
        <f t="shared" si="586"/>
        <v>1.2516227014479631E-3</v>
      </c>
      <c r="AJ534" s="5">
        <f t="shared" si="587"/>
        <v>1.2712990936724798E-3</v>
      </c>
      <c r="AK534" s="5">
        <f t="shared" si="588"/>
        <v>8.6085654177984799E-4</v>
      </c>
      <c r="AL534" s="5">
        <f t="shared" si="589"/>
        <v>2.445110154735162E-5</v>
      </c>
      <c r="AM534" s="5">
        <f t="shared" si="590"/>
        <v>1.8996975538376679E-2</v>
      </c>
      <c r="AN534" s="5">
        <f t="shared" si="591"/>
        <v>1.3075054442405162E-2</v>
      </c>
      <c r="AO534" s="5">
        <f t="shared" si="592"/>
        <v>4.4995859558407247E-3</v>
      </c>
      <c r="AP534" s="5">
        <f t="shared" si="593"/>
        <v>1.0323104893205975E-3</v>
      </c>
      <c r="AQ534" s="5">
        <f t="shared" si="594"/>
        <v>1.7762716783608213E-4</v>
      </c>
      <c r="AR534" s="5">
        <f t="shared" si="595"/>
        <v>8.4812168638682853E-5</v>
      </c>
      <c r="AS534" s="5">
        <f t="shared" si="596"/>
        <v>1.7229095157513446E-4</v>
      </c>
      <c r="AT534" s="5">
        <f t="shared" si="597"/>
        <v>1.7499948693168053E-4</v>
      </c>
      <c r="AU534" s="5">
        <f t="shared" si="598"/>
        <v>1.1850040158375626E-4</v>
      </c>
      <c r="AV534" s="5">
        <f t="shared" si="599"/>
        <v>6.0181655765340682E-5</v>
      </c>
      <c r="AW534" s="5">
        <f t="shared" si="600"/>
        <v>9.4964059695172502E-7</v>
      </c>
      <c r="AX534" s="5">
        <f t="shared" si="601"/>
        <v>6.4318738004451297E-3</v>
      </c>
      <c r="AY534" s="5">
        <f t="shared" si="602"/>
        <v>4.4268678420736497E-3</v>
      </c>
      <c r="AZ534" s="5">
        <f t="shared" si="603"/>
        <v>1.5234408742464407E-3</v>
      </c>
      <c r="BA534" s="5">
        <f t="shared" si="604"/>
        <v>3.4951304626216389E-4</v>
      </c>
      <c r="BB534" s="5">
        <f t="shared" si="605"/>
        <v>6.0139864092797208E-5</v>
      </c>
      <c r="BC534" s="5">
        <f t="shared" si="606"/>
        <v>8.2784967068433104E-6</v>
      </c>
      <c r="BD534" s="5">
        <f t="shared" si="607"/>
        <v>9.7289497485975832E-6</v>
      </c>
      <c r="BE534" s="5">
        <f t="shared" si="608"/>
        <v>1.9763791410092808E-5</v>
      </c>
      <c r="BF534" s="5">
        <f t="shared" si="609"/>
        <v>2.007449215975054E-5</v>
      </c>
      <c r="BG534" s="5">
        <f t="shared" si="610"/>
        <v>1.3593384896317428E-5</v>
      </c>
      <c r="BH534" s="5">
        <f t="shared" si="611"/>
        <v>6.903541250345401E-6</v>
      </c>
      <c r="BI534" s="5">
        <f t="shared" si="612"/>
        <v>2.8048279164452567E-6</v>
      </c>
      <c r="BJ534" s="8">
        <f t="shared" si="613"/>
        <v>0.68378068657675806</v>
      </c>
      <c r="BK534" s="8">
        <f t="shared" si="614"/>
        <v>0.2001207285114954</v>
      </c>
      <c r="BL534" s="8">
        <f t="shared" si="615"/>
        <v>0.1120117638201857</v>
      </c>
      <c r="BM534" s="8">
        <f t="shared" si="616"/>
        <v>0.50625975139713963</v>
      </c>
      <c r="BN534" s="8">
        <f t="shared" si="617"/>
        <v>0.4888082269776215</v>
      </c>
    </row>
    <row r="535" spans="1:66" x14ac:dyDescent="0.25">
      <c r="A535" t="s">
        <v>25</v>
      </c>
      <c r="B535" t="s">
        <v>243</v>
      </c>
      <c r="C535" t="s">
        <v>450</v>
      </c>
      <c r="D535" t="s">
        <v>503</v>
      </c>
      <c r="E535">
        <f>VLOOKUP(A535,home!$A$2:$E$405,3,FALSE)</f>
        <v>1.1486000000000001</v>
      </c>
      <c r="F535">
        <f>VLOOKUP(B535,home!$B$2:$E$405,3,FALSE)</f>
        <v>0.69650000000000001</v>
      </c>
      <c r="G535">
        <f>VLOOKUP(C535,away!$B$2:$E$405,4,FALSE)</f>
        <v>0.65300000000000002</v>
      </c>
      <c r="H535">
        <f>VLOOKUP(A535,away!$A$2:$E$405,3,FALSE)</f>
        <v>1.1621999999999999</v>
      </c>
      <c r="I535">
        <f>VLOOKUP(C535,away!$B$2:$E$405,3,FALSE)</f>
        <v>0.64529999999999998</v>
      </c>
      <c r="J535">
        <f>VLOOKUP(B535,home!$B$2:$E$405,4,FALSE)</f>
        <v>1.0325</v>
      </c>
      <c r="K535" s="3">
        <f t="shared" si="562"/>
        <v>0.52239993470000012</v>
      </c>
      <c r="L535" s="3">
        <f t="shared" si="563"/>
        <v>0.77434160894999993</v>
      </c>
      <c r="M535" s="5">
        <f t="shared" si="564"/>
        <v>0.2734212743666411</v>
      </c>
      <c r="N535" s="5">
        <f t="shared" si="565"/>
        <v>0.14283525587472412</v>
      </c>
      <c r="O535" s="5">
        <f t="shared" si="566"/>
        <v>0.21172146951422421</v>
      </c>
      <c r="P535" s="5">
        <f t="shared" si="567"/>
        <v>0.11060328184881879</v>
      </c>
      <c r="Q535" s="5">
        <f t="shared" si="568"/>
        <v>3.7308564170906847E-2</v>
      </c>
      <c r="R535" s="5">
        <f t="shared" si="569"/>
        <v>8.1972371676451369E-2</v>
      </c>
      <c r="S535" s="5">
        <f t="shared" si="570"/>
        <v>1.1185199454638483E-2</v>
      </c>
      <c r="T535" s="5">
        <f t="shared" si="571"/>
        <v>2.8889573607714325E-2</v>
      </c>
      <c r="U535" s="5">
        <f t="shared" si="572"/>
        <v>4.2822361610982337E-2</v>
      </c>
      <c r="V535" s="5">
        <f t="shared" si="573"/>
        <v>5.0273246768392889E-4</v>
      </c>
      <c r="W535" s="5">
        <f t="shared" si="574"/>
        <v>6.4966638288775002E-3</v>
      </c>
      <c r="X535" s="5">
        <f t="shared" si="575"/>
        <v>5.03063712206027E-3</v>
      </c>
      <c r="Y535" s="5">
        <f t="shared" si="576"/>
        <v>1.9477158215698734E-3</v>
      </c>
      <c r="Z535" s="5">
        <f t="shared" si="577"/>
        <v>2.1158206057796922E-2</v>
      </c>
      <c r="AA535" s="5">
        <f t="shared" si="578"/>
        <v>1.1053045462962258E-2</v>
      </c>
      <c r="AB535" s="5">
        <f t="shared" si="579"/>
        <v>2.8870551140438082E-3</v>
      </c>
      <c r="AC535" s="5">
        <f t="shared" si="580"/>
        <v>1.2710208118086219E-5</v>
      </c>
      <c r="AD535" s="5">
        <f t="shared" si="581"/>
        <v>8.4846418999336474E-4</v>
      </c>
      <c r="AE535" s="5">
        <f t="shared" si="582"/>
        <v>6.570011260159204E-4</v>
      </c>
      <c r="AF535" s="5">
        <f t="shared" si="583"/>
        <v>2.5437165450056473E-4</v>
      </c>
      <c r="AG535" s="5">
        <f t="shared" si="584"/>
        <v>6.5656852072413599E-5</v>
      </c>
      <c r="AH535" s="5">
        <f t="shared" si="585"/>
        <v>4.0959198303225251E-3</v>
      </c>
      <c r="AI535" s="5">
        <f t="shared" si="586"/>
        <v>2.1397082518969227E-3</v>
      </c>
      <c r="AJ535" s="5">
        <f t="shared" si="587"/>
        <v>5.5889172553400185E-4</v>
      </c>
      <c r="AK535" s="5">
        <f t="shared" si="588"/>
        <v>9.7321666974444328E-5</v>
      </c>
      <c r="AL535" s="5">
        <f t="shared" si="589"/>
        <v>2.05659304909355E-7</v>
      </c>
      <c r="AM535" s="5">
        <f t="shared" si="590"/>
        <v>8.86475274895645E-5</v>
      </c>
      <c r="AN535" s="5">
        <f t="shared" si="591"/>
        <v>6.8643469065708706E-5</v>
      </c>
      <c r="AO535" s="5">
        <f t="shared" si="592"/>
        <v>2.6576747140125217E-5</v>
      </c>
      <c r="AP535" s="5">
        <f t="shared" si="593"/>
        <v>6.8598270470472902E-6</v>
      </c>
      <c r="AQ535" s="5">
        <f t="shared" si="594"/>
        <v>1.3279623781823312E-6</v>
      </c>
      <c r="AR535" s="5">
        <f t="shared" si="595"/>
        <v>6.3432823030843116E-4</v>
      </c>
      <c r="AS535" s="5">
        <f t="shared" si="596"/>
        <v>3.3137302609149104E-4</v>
      </c>
      <c r="AT535" s="5">
        <f t="shared" si="597"/>
        <v>8.6554623595768188E-5</v>
      </c>
      <c r="AU535" s="5">
        <f t="shared" si="598"/>
        <v>1.5072043238137463E-5</v>
      </c>
      <c r="AV535" s="5">
        <f t="shared" si="599"/>
        <v>1.9684086008496472E-6</v>
      </c>
      <c r="AW535" s="5">
        <f t="shared" si="600"/>
        <v>2.3109022391273753E-9</v>
      </c>
      <c r="AX535" s="5">
        <f t="shared" si="601"/>
        <v>7.7182437619774861E-6</v>
      </c>
      <c r="AY535" s="5">
        <f t="shared" si="602"/>
        <v>5.9765572929179459E-6</v>
      </c>
      <c r="AZ535" s="5">
        <f t="shared" si="603"/>
        <v>2.3139484950899695E-6</v>
      </c>
      <c r="BA535" s="5">
        <f t="shared" si="604"/>
        <v>5.9726220023846601E-7</v>
      </c>
      <c r="BB535" s="5">
        <f t="shared" si="605"/>
        <v>1.1562124327441768E-7</v>
      </c>
      <c r="BC535" s="5">
        <f t="shared" si="606"/>
        <v>1.7906067909182395E-8</v>
      </c>
      <c r="BD535" s="5">
        <f t="shared" si="607"/>
        <v>8.1864457076572759E-5</v>
      </c>
      <c r="BE535" s="5">
        <f t="shared" si="608"/>
        <v>4.2765987031052568E-5</v>
      </c>
      <c r="BF535" s="5">
        <f t="shared" si="609"/>
        <v>1.1170474416201458E-5</v>
      </c>
      <c r="BG535" s="5">
        <f t="shared" si="610"/>
        <v>1.9451517018638877E-6</v>
      </c>
      <c r="BH535" s="5">
        <f t="shared" si="611"/>
        <v>2.5403678050882231E-7</v>
      </c>
      <c r="BI535" s="5">
        <f t="shared" si="612"/>
        <v>2.6541759509841419E-8</v>
      </c>
      <c r="BJ535" s="8">
        <f t="shared" si="613"/>
        <v>0.22454269932061724</v>
      </c>
      <c r="BK535" s="8">
        <f t="shared" si="614"/>
        <v>0.39573138056249824</v>
      </c>
      <c r="BL535" s="8">
        <f t="shared" si="615"/>
        <v>0.35855546783399234</v>
      </c>
      <c r="BM535" s="8">
        <f t="shared" si="616"/>
        <v>0.14211956207674747</v>
      </c>
      <c r="BN535" s="8">
        <f t="shared" si="617"/>
        <v>0.85786221745176638</v>
      </c>
    </row>
    <row r="536" spans="1:66" x14ac:dyDescent="0.25">
      <c r="A536" t="s">
        <v>25</v>
      </c>
      <c r="B536" t="s">
        <v>497</v>
      </c>
      <c r="C536" t="s">
        <v>453</v>
      </c>
      <c r="D536" t="s">
        <v>503</v>
      </c>
      <c r="E536">
        <f>VLOOKUP(A536,home!$A$2:$E$405,3,FALSE)</f>
        <v>1.1486000000000001</v>
      </c>
      <c r="F536">
        <f>VLOOKUP(B536,home!$B$2:$E$405,3,FALSE)</f>
        <v>0.43530000000000002</v>
      </c>
      <c r="G536">
        <f>VLOOKUP(C536,away!$B$2:$E$405,4,FALSE)</f>
        <v>1.0883</v>
      </c>
      <c r="H536">
        <f>VLOOKUP(A536,away!$A$2:$E$405,3,FALSE)</f>
        <v>1.1621999999999999</v>
      </c>
      <c r="I536">
        <f>VLOOKUP(C536,away!$B$2:$E$405,3,FALSE)</f>
        <v>1.2907</v>
      </c>
      <c r="J536">
        <f>VLOOKUP(B536,home!$B$2:$E$405,4,FALSE)</f>
        <v>1.2907</v>
      </c>
      <c r="K536" s="3">
        <f t="shared" si="562"/>
        <v>0.54413430671400009</v>
      </c>
      <c r="L536" s="3">
        <f t="shared" si="563"/>
        <v>1.9361165226779997</v>
      </c>
      <c r="M536" s="5">
        <f t="shared" si="564"/>
        <v>8.3722222963984919E-2</v>
      </c>
      <c r="N536" s="5">
        <f t="shared" si="565"/>
        <v>4.5556133749062866E-2</v>
      </c>
      <c r="O536" s="5">
        <f t="shared" si="566"/>
        <v>0.16209597919590266</v>
      </c>
      <c r="P536" s="5">
        <f t="shared" si="567"/>
        <v>8.8201983260889461E-2</v>
      </c>
      <c r="Q536" s="5">
        <f t="shared" si="568"/>
        <v>1.2394327627058291E-2</v>
      </c>
      <c r="R536" s="5">
        <f t="shared" si="569"/>
        <v>0.15691835179042823</v>
      </c>
      <c r="S536" s="5">
        <f t="shared" si="570"/>
        <v>2.3230360995373952E-2</v>
      </c>
      <c r="T536" s="5">
        <f t="shared" si="571"/>
        <v>2.399686250623196E-2</v>
      </c>
      <c r="U536" s="5">
        <f t="shared" si="572"/>
        <v>8.5384658562188229E-2</v>
      </c>
      <c r="V536" s="5">
        <f t="shared" si="573"/>
        <v>2.7192619688188053E-3</v>
      </c>
      <c r="W536" s="5">
        <f t="shared" si="574"/>
        <v>2.2480596235118474E-3</v>
      </c>
      <c r="X536" s="5">
        <f t="shared" si="575"/>
        <v>4.3525053810465706E-3</v>
      </c>
      <c r="Y536" s="5">
        <f t="shared" si="576"/>
        <v>4.2134787916445855E-3</v>
      </c>
      <c r="Z536" s="5">
        <f t="shared" si="577"/>
        <v>0.10127073787094902</v>
      </c>
      <c r="AA536" s="5">
        <f t="shared" si="578"/>
        <v>5.5104882741824068E-2</v>
      </c>
      <c r="AB536" s="5">
        <f t="shared" si="579"/>
        <v>1.4992228583639354E-2</v>
      </c>
      <c r="AC536" s="5">
        <f t="shared" si="580"/>
        <v>1.7904766662050424E-4</v>
      </c>
      <c r="AD536" s="5">
        <f t="shared" si="581"/>
        <v>3.0581159117283873E-4</v>
      </c>
      <c r="AE536" s="5">
        <f t="shared" si="582"/>
        <v>5.9208687449618252E-4</v>
      </c>
      <c r="AF536" s="5">
        <f t="shared" si="583"/>
        <v>5.7317459028641716E-4</v>
      </c>
      <c r="AG536" s="5">
        <f t="shared" si="584"/>
        <v>3.699109315442418E-4</v>
      </c>
      <c r="AH536" s="5">
        <f t="shared" si="585"/>
        <v>4.9017987213934251E-2</v>
      </c>
      <c r="AI536" s="5">
        <f t="shared" si="586"/>
        <v>2.6672368489169831E-2</v>
      </c>
      <c r="AJ536" s="5">
        <f t="shared" si="587"/>
        <v>7.2566753681373832E-3</v>
      </c>
      <c r="AK536" s="5">
        <f t="shared" si="588"/>
        <v>1.3162020068299991E-3</v>
      </c>
      <c r="AL536" s="5">
        <f t="shared" si="589"/>
        <v>7.5451218255188838E-6</v>
      </c>
      <c r="AM536" s="5">
        <f t="shared" si="590"/>
        <v>3.3280515629587571E-5</v>
      </c>
      <c r="AN536" s="5">
        <f t="shared" si="591"/>
        <v>6.4434956193687895E-5</v>
      </c>
      <c r="AO536" s="5">
        <f t="shared" si="592"/>
        <v>6.2376791662316147E-5</v>
      </c>
      <c r="AP536" s="5">
        <f t="shared" si="593"/>
        <v>4.02562456563512E-5</v>
      </c>
      <c r="AQ536" s="5">
        <f t="shared" si="594"/>
        <v>1.9485195589061502E-5</v>
      </c>
      <c r="AR536" s="5">
        <f t="shared" si="595"/>
        <v>1.898090699066339E-2</v>
      </c>
      <c r="AS536" s="5">
        <f t="shared" si="596"/>
        <v>1.0328162666167541E-2</v>
      </c>
      <c r="AT536" s="5">
        <f t="shared" si="597"/>
        <v>2.8099538159922464E-3</v>
      </c>
      <c r="AU536" s="5">
        <f t="shared" si="598"/>
        <v>5.0966409052110011E-4</v>
      </c>
      <c r="AV536" s="5">
        <f t="shared" si="599"/>
        <v>6.9331429138180033E-5</v>
      </c>
      <c r="AW536" s="5">
        <f t="shared" si="600"/>
        <v>2.2080116226265255E-7</v>
      </c>
      <c r="AX536" s="5">
        <f t="shared" si="601"/>
        <v>3.0181783831983461E-6</v>
      </c>
      <c r="AY536" s="5">
        <f t="shared" si="602"/>
        <v>5.8435450360998884E-6</v>
      </c>
      <c r="AZ536" s="5">
        <f t="shared" si="603"/>
        <v>5.6568920477030022E-6</v>
      </c>
      <c r="BA536" s="5">
        <f t="shared" si="604"/>
        <v>3.6508007201878562E-6</v>
      </c>
      <c r="BB536" s="5">
        <f t="shared" si="605"/>
        <v>1.7670938988401119E-6</v>
      </c>
      <c r="BC536" s="5">
        <f t="shared" si="606"/>
        <v>6.8425993893356478E-7</v>
      </c>
      <c r="BD536" s="5">
        <f t="shared" si="607"/>
        <v>6.1248746066729634E-3</v>
      </c>
      <c r="BE536" s="5">
        <f t="shared" si="608"/>
        <v>3.3327543978121763E-3</v>
      </c>
      <c r="BF536" s="5">
        <f t="shared" si="609"/>
        <v>9.0673300185078174E-4</v>
      </c>
      <c r="BG536" s="5">
        <f t="shared" si="610"/>
        <v>1.6446151111225977E-4</v>
      </c>
      <c r="BH536" s="5">
        <f t="shared" si="611"/>
        <v>2.2372287582551569E-5</v>
      </c>
      <c r="BI536" s="5">
        <f t="shared" si="612"/>
        <v>2.4347058386675864E-6</v>
      </c>
      <c r="BJ536" s="8">
        <f t="shared" si="613"/>
        <v>9.4842806140811808E-2</v>
      </c>
      <c r="BK536" s="8">
        <f t="shared" si="614"/>
        <v>0.19806626552254925</v>
      </c>
      <c r="BL536" s="8">
        <f t="shared" si="615"/>
        <v>0.60201098345540605</v>
      </c>
      <c r="BM536" s="8">
        <f t="shared" si="616"/>
        <v>0.4472961716585156</v>
      </c>
      <c r="BN536" s="8">
        <f t="shared" si="617"/>
        <v>0.54888899858732643</v>
      </c>
    </row>
    <row r="537" spans="1:66" s="10" customFormat="1" x14ac:dyDescent="0.25">
      <c r="A537" t="s">
        <v>25</v>
      </c>
      <c r="B537" t="s">
        <v>454</v>
      </c>
      <c r="C537" t="s">
        <v>159</v>
      </c>
      <c r="D537" t="s">
        <v>503</v>
      </c>
      <c r="E537">
        <f>VLOOKUP(A537,home!$A$2:$E$405,3,FALSE)</f>
        <v>1.1486000000000001</v>
      </c>
      <c r="F537">
        <f>VLOOKUP(B537,home!$B$2:$E$405,3,FALSE)</f>
        <v>0.87060000000000004</v>
      </c>
      <c r="G537">
        <f>VLOOKUP(C537,away!$B$2:$E$405,4,FALSE)</f>
        <v>1.7413000000000001</v>
      </c>
      <c r="H537">
        <f>VLOOKUP(A537,away!$A$2:$E$405,3,FALSE)</f>
        <v>1.1621999999999999</v>
      </c>
      <c r="I537">
        <f>VLOOKUP(C537,away!$B$2:$E$405,3,FALSE)</f>
        <v>0.68830000000000002</v>
      </c>
      <c r="J537">
        <f>VLOOKUP(B537,home!$B$2:$E$405,4,FALSE)</f>
        <v>0.64529999999999998</v>
      </c>
      <c r="K537" s="3">
        <f t="shared" si="562"/>
        <v>1.7412497809080003</v>
      </c>
      <c r="L537" s="3">
        <f t="shared" si="563"/>
        <v>0.51620274037799996</v>
      </c>
      <c r="M537" s="5">
        <f t="shared" si="564"/>
        <v>0.10461665428012791</v>
      </c>
      <c r="N537" s="5">
        <f t="shared" si="565"/>
        <v>0.18216372634460068</v>
      </c>
      <c r="O537" s="5">
        <f t="shared" si="566"/>
        <v>5.4003403628579839E-2</v>
      </c>
      <c r="P537" s="5">
        <f t="shared" si="567"/>
        <v>9.4033414736550927E-2</v>
      </c>
      <c r="Q537" s="5">
        <f t="shared" si="568"/>
        <v>0.15859627429346052</v>
      </c>
      <c r="R537" s="5">
        <f t="shared" si="569"/>
        <v>1.3938352471406068E-2</v>
      </c>
      <c r="S537" s="5">
        <f t="shared" si="570"/>
        <v>2.1130199459780959E-2</v>
      </c>
      <c r="T537" s="5">
        <f t="shared" si="571"/>
        <v>8.186783140402526E-2</v>
      </c>
      <c r="U537" s="5">
        <f t="shared" si="572"/>
        <v>2.4270153187054295E-2</v>
      </c>
      <c r="V537" s="5">
        <f t="shared" si="573"/>
        <v>2.1102915878291168E-3</v>
      </c>
      <c r="W537" s="5">
        <f t="shared" si="574"/>
        <v>9.2051909288771064E-2</v>
      </c>
      <c r="X537" s="5">
        <f t="shared" si="575"/>
        <v>4.7517447831890686E-2</v>
      </c>
      <c r="Y537" s="5">
        <f t="shared" si="576"/>
        <v>1.2264318393295311E-2</v>
      </c>
      <c r="Z537" s="5">
        <f t="shared" si="577"/>
        <v>2.3983385806980941E-3</v>
      </c>
      <c r="AA537" s="5">
        <f t="shared" si="578"/>
        <v>4.1761065281837595E-3</v>
      </c>
      <c r="AB537" s="5">
        <f t="shared" si="579"/>
        <v>3.6358222886242221E-3</v>
      </c>
      <c r="AC537" s="5">
        <f t="shared" si="580"/>
        <v>1.1855062983210625E-4</v>
      </c>
      <c r="AD537" s="5">
        <f t="shared" si="581"/>
        <v>4.0071341720308955E-2</v>
      </c>
      <c r="AE537" s="5">
        <f t="shared" si="582"/>
        <v>2.0684936406646759E-2</v>
      </c>
      <c r="AF537" s="5">
        <f t="shared" si="583"/>
        <v>5.3388104288278572E-3</v>
      </c>
      <c r="AG537" s="5">
        <f t="shared" si="584"/>
        <v>9.1863619123986186E-4</v>
      </c>
      <c r="AH537" s="5">
        <f t="shared" si="585"/>
        <v>3.0950723692765972E-4</v>
      </c>
      <c r="AI537" s="5">
        <f t="shared" si="586"/>
        <v>5.3892940848972789E-4</v>
      </c>
      <c r="AJ537" s="5">
        <f t="shared" si="587"/>
        <v>4.6920535722880865E-4</v>
      </c>
      <c r="AK537" s="5">
        <f t="shared" si="588"/>
        <v>2.7233457515850762E-4</v>
      </c>
      <c r="AL537" s="5">
        <f t="shared" si="589"/>
        <v>4.262312007199914E-6</v>
      </c>
      <c r="AM537" s="5">
        <f t="shared" si="590"/>
        <v>1.3954842998235519E-2</v>
      </c>
      <c r="AN537" s="5">
        <f t="shared" si="591"/>
        <v>7.20352819723392E-3</v>
      </c>
      <c r="AO537" s="5">
        <f t="shared" si="592"/>
        <v>1.8592404979011711E-3</v>
      </c>
      <c r="AP537" s="5">
        <f t="shared" si="593"/>
        <v>3.1991501334611392E-4</v>
      </c>
      <c r="AQ537" s="5">
        <f t="shared" si="594"/>
        <v>4.1285251644332103E-5</v>
      </c>
      <c r="AR537" s="5">
        <f t="shared" si="595"/>
        <v>3.1953696773776186E-5</v>
      </c>
      <c r="AS537" s="5">
        <f t="shared" si="596"/>
        <v>5.5639367506538439E-5</v>
      </c>
      <c r="AT537" s="5">
        <f t="shared" si="597"/>
        <v>4.844101824030991E-5</v>
      </c>
      <c r="AU537" s="5">
        <f t="shared" si="598"/>
        <v>2.8115970799300023E-5</v>
      </c>
      <c r="AV537" s="5">
        <f t="shared" si="599"/>
        <v>1.2239231998574231E-5</v>
      </c>
      <c r="AW537" s="5">
        <f t="shared" si="600"/>
        <v>1.0642021139716977E-7</v>
      </c>
      <c r="AX537" s="5">
        <f t="shared" si="601"/>
        <v>4.0498112188805226E-3</v>
      </c>
      <c r="AY537" s="5">
        <f t="shared" si="602"/>
        <v>2.0905236491996935E-3</v>
      </c>
      <c r="AZ537" s="5">
        <f t="shared" si="603"/>
        <v>5.3956701827094912E-4</v>
      </c>
      <c r="BA537" s="5">
        <f t="shared" si="604"/>
        <v>9.284199114968346E-5</v>
      </c>
      <c r="BB537" s="5">
        <f t="shared" si="605"/>
        <v>1.1981322563404153E-5</v>
      </c>
      <c r="BC537" s="5">
        <f t="shared" si="606"/>
        <v>1.2369583081163979E-6</v>
      </c>
      <c r="BD537" s="5">
        <f t="shared" si="607"/>
        <v>2.7490976399718188E-6</v>
      </c>
      <c r="BE537" s="5">
        <f t="shared" si="608"/>
        <v>4.7868656632956284E-6</v>
      </c>
      <c r="BF537" s="5">
        <f t="shared" si="609"/>
        <v>4.1675643937247735E-6</v>
      </c>
      <c r="BG537" s="5">
        <f t="shared" si="610"/>
        <v>2.4189235291644145E-6</v>
      </c>
      <c r="BH537" s="5">
        <f t="shared" si="611"/>
        <v>1.0529875162976865E-6</v>
      </c>
      <c r="BI537" s="5">
        <f t="shared" si="612"/>
        <v>3.6670285641044131E-7</v>
      </c>
      <c r="BJ537" s="8">
        <f t="shared" si="613"/>
        <v>0.67164000641980059</v>
      </c>
      <c r="BK537" s="8">
        <f t="shared" si="614"/>
        <v>0.2241038966553279</v>
      </c>
      <c r="BL537" s="8">
        <f t="shared" si="615"/>
        <v>0.10180574610857021</v>
      </c>
      <c r="BM537" s="8">
        <f t="shared" si="616"/>
        <v>0.39050574478068245</v>
      </c>
      <c r="BN537" s="8">
        <f t="shared" si="617"/>
        <v>0.6073518257547259</v>
      </c>
    </row>
    <row r="538" spans="1:66" x14ac:dyDescent="0.25">
      <c r="A538" t="s">
        <v>25</v>
      </c>
      <c r="B538" t="s">
        <v>238</v>
      </c>
      <c r="C538" t="s">
        <v>158</v>
      </c>
      <c r="D538" t="s">
        <v>503</v>
      </c>
      <c r="E538">
        <f>VLOOKUP(A538,home!$A$2:$E$405,3,FALSE)</f>
        <v>1.1486000000000001</v>
      </c>
      <c r="F538">
        <f>VLOOKUP(B538,home!$B$2:$E$405,3,FALSE)</f>
        <v>1.2189000000000001</v>
      </c>
      <c r="G538">
        <f>VLOOKUP(C538,away!$B$2:$E$405,4,FALSE)</f>
        <v>1.0883</v>
      </c>
      <c r="H538">
        <f>VLOOKUP(A538,away!$A$2:$E$405,3,FALSE)</f>
        <v>1.1621999999999999</v>
      </c>
      <c r="I538">
        <f>VLOOKUP(C538,away!$B$2:$E$405,3,FALSE)</f>
        <v>0.86040000000000005</v>
      </c>
      <c r="J538">
        <f>VLOOKUP(B538,home!$B$2:$E$405,4,FALSE)</f>
        <v>0.34420000000000001</v>
      </c>
      <c r="K538" s="3">
        <f t="shared" si="562"/>
        <v>1.5236510600820001</v>
      </c>
      <c r="L538" s="3">
        <f t="shared" si="563"/>
        <v>0.34418515809599998</v>
      </c>
      <c r="M538" s="5">
        <f t="shared" si="564"/>
        <v>0.1544575128530544</v>
      </c>
      <c r="N538" s="5">
        <f t="shared" si="565"/>
        <v>0.23533935319618549</v>
      </c>
      <c r="O538" s="5">
        <f t="shared" si="566"/>
        <v>5.3161983480443487E-2</v>
      </c>
      <c r="P538" s="5">
        <f t="shared" si="567"/>
        <v>8.1000312486039491E-2</v>
      </c>
      <c r="Q538" s="5">
        <f t="shared" si="568"/>
        <v>0.17928752748819018</v>
      </c>
      <c r="R538" s="5">
        <f t="shared" si="569"/>
        <v>9.1487828444566897E-3</v>
      </c>
      <c r="S538" s="5">
        <f t="shared" si="570"/>
        <v>1.0619507108530882E-2</v>
      </c>
      <c r="T538" s="5">
        <f t="shared" si="571"/>
        <v>6.1708105993163682E-2</v>
      </c>
      <c r="U538" s="5">
        <f t="shared" si="572"/>
        <v>1.3939552679416451E-2</v>
      </c>
      <c r="V538" s="5">
        <f t="shared" si="573"/>
        <v>6.1878461544385142E-4</v>
      </c>
      <c r="W538" s="5">
        <f t="shared" si="574"/>
        <v>9.1057210438953873E-2</v>
      </c>
      <c r="X538" s="5">
        <f t="shared" si="575"/>
        <v>3.1340540370712079E-2</v>
      </c>
      <c r="Y538" s="5">
        <f t="shared" si="576"/>
        <v>5.3934744211538033E-3</v>
      </c>
      <c r="Z538" s="5">
        <f t="shared" si="577"/>
        <v>1.0496250899017664E-3</v>
      </c>
      <c r="AA538" s="5">
        <f t="shared" si="578"/>
        <v>1.5992623809174909E-3</v>
      </c>
      <c r="AB538" s="5">
        <f t="shared" si="579"/>
        <v>1.2183589110170995E-3</v>
      </c>
      <c r="AC538" s="5">
        <f t="shared" si="580"/>
        <v>2.0281365036363531E-5</v>
      </c>
      <c r="AD538" s="5">
        <f t="shared" si="581"/>
        <v>3.468485380335546E-2</v>
      </c>
      <c r="AE538" s="5">
        <f t="shared" si="582"/>
        <v>1.1938011889844547E-2</v>
      </c>
      <c r="AF538" s="5">
        <f t="shared" si="583"/>
        <v>2.0544432548290363E-3</v>
      </c>
      <c r="AG538" s="5">
        <f t="shared" si="584"/>
        <v>2.3570295882086427E-4</v>
      </c>
      <c r="AH538" s="5">
        <f t="shared" si="585"/>
        <v>9.031634437734189E-5</v>
      </c>
      <c r="AI538" s="5">
        <f t="shared" si="586"/>
        <v>1.3761059385326794E-4</v>
      </c>
      <c r="AJ538" s="5">
        <f t="shared" si="587"/>
        <v>1.0483526360152267E-4</v>
      </c>
      <c r="AK538" s="5">
        <f t="shared" si="588"/>
        <v>5.3244120173478625E-5</v>
      </c>
      <c r="AL538" s="5">
        <f t="shared" si="589"/>
        <v>4.2543658129515087E-7</v>
      </c>
      <c r="AM538" s="5">
        <f t="shared" si="590"/>
        <v>1.0569522853254354E-2</v>
      </c>
      <c r="AN538" s="5">
        <f t="shared" si="591"/>
        <v>3.637872894246635E-3</v>
      </c>
      <c r="AO538" s="5">
        <f t="shared" si="592"/>
        <v>6.2605092861971548E-4</v>
      </c>
      <c r="AP538" s="5">
        <f t="shared" si="593"/>
        <v>7.1825812614374808E-5</v>
      </c>
      <c r="AQ538" s="5">
        <f t="shared" si="594"/>
        <v>6.1803446675130651E-6</v>
      </c>
      <c r="AR538" s="5">
        <f t="shared" si="595"/>
        <v>6.2171090536336389E-6</v>
      </c>
      <c r="AS538" s="5">
        <f t="shared" si="596"/>
        <v>9.472704800214293E-6</v>
      </c>
      <c r="AT538" s="5">
        <f t="shared" si="597"/>
        <v>7.2165483553451816E-6</v>
      </c>
      <c r="AU538" s="5">
        <f t="shared" si="598"/>
        <v>3.6651671839182321E-6</v>
      </c>
      <c r="AV538" s="5">
        <f t="shared" si="599"/>
        <v>1.3961089662886936E-6</v>
      </c>
      <c r="AW538" s="5">
        <f t="shared" si="600"/>
        <v>6.1974065430256496E-9</v>
      </c>
      <c r="AX538" s="5">
        <f t="shared" si="601"/>
        <v>2.6840441166536533E-3</v>
      </c>
      <c r="AY538" s="5">
        <f t="shared" si="602"/>
        <v>9.2380814862707628E-4</v>
      </c>
      <c r="AZ538" s="5">
        <f t="shared" si="603"/>
        <v>1.5898052684279164E-4</v>
      </c>
      <c r="BA538" s="5">
        <f t="shared" si="604"/>
        <v>1.8239579255190542E-5</v>
      </c>
      <c r="BB538" s="5">
        <f t="shared" si="605"/>
        <v>1.5694481173880693E-6</v>
      </c>
      <c r="BC538" s="5">
        <f t="shared" si="606"/>
        <v>1.0803614968133641E-7</v>
      </c>
      <c r="BD538" s="5">
        <f t="shared" si="607"/>
        <v>3.5663944375416117E-7</v>
      </c>
      <c r="BE538" s="5">
        <f t="shared" si="608"/>
        <v>5.4339406654308251E-7</v>
      </c>
      <c r="BF538" s="5">
        <f t="shared" si="609"/>
        <v>4.1397147276531839E-7</v>
      </c>
      <c r="BG538" s="5">
        <f t="shared" si="610"/>
        <v>2.1024935777419464E-7</v>
      </c>
      <c r="BH538" s="5">
        <f t="shared" si="611"/>
        <v>8.0086664213552855E-8</v>
      </c>
      <c r="BI538" s="5">
        <f t="shared" si="612"/>
        <v>2.440482616548221E-8</v>
      </c>
      <c r="BJ538" s="8">
        <f t="shared" si="613"/>
        <v>0.67173742650425738</v>
      </c>
      <c r="BK538" s="8">
        <f t="shared" si="614"/>
        <v>0.24764063201331335</v>
      </c>
      <c r="BL538" s="8">
        <f t="shared" si="615"/>
        <v>7.9483543002447463E-2</v>
      </c>
      <c r="BM538" s="8">
        <f t="shared" si="616"/>
        <v>0.28659195231032963</v>
      </c>
      <c r="BN538" s="8">
        <f t="shared" si="617"/>
        <v>0.71239547234836975</v>
      </c>
    </row>
    <row r="539" spans="1:66" x14ac:dyDescent="0.25">
      <c r="A539" t="s">
        <v>166</v>
      </c>
      <c r="B539" t="s">
        <v>413</v>
      </c>
      <c r="C539" t="s">
        <v>246</v>
      </c>
      <c r="D539" t="s">
        <v>503</v>
      </c>
      <c r="E539">
        <f>VLOOKUP(A539,home!$A$2:$E$405,3,FALSE)</f>
        <v>1.8032999999999999</v>
      </c>
      <c r="F539">
        <f>VLOOKUP(B539,home!$B$2:$E$405,3,FALSE)</f>
        <v>1.3863000000000001</v>
      </c>
      <c r="G539">
        <f>VLOOKUP(C539,away!$B$2:$E$405,4,FALSE)</f>
        <v>1.1091</v>
      </c>
      <c r="H539">
        <f>VLOOKUP(A539,away!$A$2:$E$405,3,FALSE)</f>
        <v>1.4918</v>
      </c>
      <c r="I539">
        <f>VLOOKUP(C539,away!$B$2:$E$405,3,FALSE)</f>
        <v>0.67030000000000001</v>
      </c>
      <c r="J539">
        <f>VLOOKUP(B539,home!$B$2:$E$405,4,FALSE)</f>
        <v>1.1731</v>
      </c>
      <c r="K539" s="3">
        <f t="shared" si="562"/>
        <v>2.7726554935890002</v>
      </c>
      <c r="L539" s="3">
        <f t="shared" si="563"/>
        <v>1.1730454977740001</v>
      </c>
      <c r="M539" s="5">
        <f t="shared" si="564"/>
        <v>1.9337656087514522E-2</v>
      </c>
      <c r="N539" s="5">
        <f t="shared" si="565"/>
        <v>5.3616658384181906E-2</v>
      </c>
      <c r="O539" s="5">
        <f t="shared" si="566"/>
        <v>2.2683950410960895E-2</v>
      </c>
      <c r="P539" s="5">
        <f t="shared" si="567"/>
        <v>6.2894779723251179E-2</v>
      </c>
      <c r="Q539" s="5">
        <f t="shared" si="568"/>
        <v>7.4330261208393367E-2</v>
      </c>
      <c r="R539" s="5">
        <f t="shared" si="569"/>
        <v>1.330465295065318E-2</v>
      </c>
      <c r="S539" s="5">
        <f t="shared" si="570"/>
        <v>5.1140547987487822E-2</v>
      </c>
      <c r="T539" s="5">
        <f t="shared" si="571"/>
        <v>8.7192778258871256E-2</v>
      </c>
      <c r="U539" s="5">
        <f t="shared" si="572"/>
        <v>3.6889219093923634E-2</v>
      </c>
      <c r="V539" s="5">
        <f t="shared" si="573"/>
        <v>1.8481347630429381E-2</v>
      </c>
      <c r="W539" s="5">
        <f t="shared" si="574"/>
        <v>6.8697402359785734E-2</v>
      </c>
      <c r="X539" s="5">
        <f t="shared" si="575"/>
        <v>8.0585178546915631E-2</v>
      </c>
      <c r="Y539" s="5">
        <f t="shared" si="576"/>
        <v>4.7265040440886662E-2</v>
      </c>
      <c r="Z539" s="5">
        <f t="shared" si="577"/>
        <v>5.2023210810697596E-3</v>
      </c>
      <c r="AA539" s="5">
        <f t="shared" si="578"/>
        <v>1.4424244124841935E-2</v>
      </c>
      <c r="AB539" s="5">
        <f t="shared" si="579"/>
        <v>1.9996729856805933E-2</v>
      </c>
      <c r="AC539" s="5">
        <f t="shared" si="580"/>
        <v>3.7568548992708093E-3</v>
      </c>
      <c r="AD539" s="5">
        <f t="shared" si="581"/>
        <v>4.7618557512038473E-2</v>
      </c>
      <c r="AE539" s="5">
        <f t="shared" si="582"/>
        <v>5.585873449998903E-2</v>
      </c>
      <c r="AF539" s="5">
        <f t="shared" si="583"/>
        <v>3.2762418508282674E-2</v>
      </c>
      <c r="AG539" s="5">
        <f t="shared" si="584"/>
        <v>1.2810602509109521E-2</v>
      </c>
      <c r="AH539" s="5">
        <f t="shared" si="585"/>
        <v>1.525639830530913E-3</v>
      </c>
      <c r="AI539" s="5">
        <f t="shared" si="586"/>
        <v>4.2300736573597274E-3</v>
      </c>
      <c r="AJ539" s="5">
        <f t="shared" si="587"/>
        <v>5.8642684821822826E-3</v>
      </c>
      <c r="AK539" s="5">
        <f t="shared" si="588"/>
        <v>5.4198654076678442E-3</v>
      </c>
      <c r="AL539" s="5">
        <f t="shared" si="589"/>
        <v>4.8875946551643244E-4</v>
      </c>
      <c r="AM539" s="5">
        <f t="shared" si="590"/>
        <v>2.6405971016507448E-2</v>
      </c>
      <c r="AN539" s="5">
        <f t="shared" si="591"/>
        <v>3.0975405415264803E-2</v>
      </c>
      <c r="AO539" s="5">
        <f t="shared" si="592"/>
        <v>1.816777993205038E-2</v>
      </c>
      <c r="AP539" s="5">
        <f t="shared" si="593"/>
        <v>7.1038774846135097E-3</v>
      </c>
      <c r="AQ539" s="5">
        <f t="shared" si="594"/>
        <v>2.083292875015992E-3</v>
      </c>
      <c r="AR539" s="5">
        <f t="shared" si="595"/>
        <v>3.5792898688579518E-4</v>
      </c>
      <c r="AS539" s="5">
        <f t="shared" si="596"/>
        <v>9.9241377180364523E-4</v>
      </c>
      <c r="AT539" s="5">
        <f t="shared" si="597"/>
        <v>1.3758107481523791E-3</v>
      </c>
      <c r="AU539" s="5">
        <f t="shared" si="598"/>
        <v>1.271549743001162E-3</v>
      </c>
      <c r="AV539" s="5">
        <f t="shared" si="599"/>
        <v>8.813923450759634E-4</v>
      </c>
      <c r="AW539" s="5">
        <f t="shared" si="600"/>
        <v>4.4157395380677448E-5</v>
      </c>
      <c r="AX539" s="5">
        <f t="shared" si="601"/>
        <v>1.22024434337452E-2</v>
      </c>
      <c r="AY539" s="5">
        <f t="shared" si="602"/>
        <v>1.4314021331796718E-2</v>
      </c>
      <c r="AZ539" s="5">
        <f t="shared" si="603"/>
        <v>8.3954991391525687E-3</v>
      </c>
      <c r="BA539" s="5">
        <f t="shared" si="604"/>
        <v>3.2827674889161383E-3</v>
      </c>
      <c r="BB539" s="5">
        <f t="shared" si="605"/>
        <v>9.6270890577798425E-4</v>
      </c>
      <c r="BC539" s="5">
        <f t="shared" si="606"/>
        <v>2.2586026951795969E-4</v>
      </c>
      <c r="BD539" s="5">
        <f t="shared" si="607"/>
        <v>6.9977831098198492E-5</v>
      </c>
      <c r="BE539" s="5">
        <f t="shared" si="608"/>
        <v>1.9402441782386321E-4</v>
      </c>
      <c r="BF539" s="5">
        <f t="shared" si="609"/>
        <v>2.6898143398487099E-4</v>
      </c>
      <c r="BG539" s="5">
        <f t="shared" si="610"/>
        <v>2.485976168705332E-4</v>
      </c>
      <c r="BH539" s="5">
        <f t="shared" si="611"/>
        <v>1.7231888702730436E-4</v>
      </c>
      <c r="BI539" s="5">
        <f t="shared" si="612"/>
        <v>9.5556181753079565E-5</v>
      </c>
      <c r="BJ539" s="8">
        <f t="shared" si="613"/>
        <v>0.68485725952081289</v>
      </c>
      <c r="BK539" s="8">
        <f t="shared" si="614"/>
        <v>0.17041396712526685</v>
      </c>
      <c r="BL539" s="8">
        <f t="shared" si="615"/>
        <v>0.13026719577840318</v>
      </c>
      <c r="BM539" s="8">
        <f t="shared" si="616"/>
        <v>0.73030292080418147</v>
      </c>
      <c r="BN539" s="8">
        <f t="shared" si="617"/>
        <v>0.24616795876495504</v>
      </c>
    </row>
    <row r="540" spans="1:66" x14ac:dyDescent="0.25">
      <c r="A540" t="s">
        <v>166</v>
      </c>
      <c r="B540" t="s">
        <v>444</v>
      </c>
      <c r="C540" t="s">
        <v>171</v>
      </c>
      <c r="D540" t="s">
        <v>503</v>
      </c>
      <c r="E540">
        <f>VLOOKUP(A540,home!$A$2:$E$405,3,FALSE)</f>
        <v>1.8032999999999999</v>
      </c>
      <c r="F540">
        <f>VLOOKUP(B540,home!$B$2:$E$405,3,FALSE)</f>
        <v>0.83179999999999998</v>
      </c>
      <c r="G540">
        <f>VLOOKUP(C540,away!$B$2:$E$405,4,FALSE)</f>
        <v>1.2477</v>
      </c>
      <c r="H540">
        <f>VLOOKUP(A540,away!$A$2:$E$405,3,FALSE)</f>
        <v>1.4918</v>
      </c>
      <c r="I540">
        <f>VLOOKUP(C540,away!$B$2:$E$405,3,FALSE)</f>
        <v>0.3352</v>
      </c>
      <c r="J540">
        <f>VLOOKUP(B540,home!$B$2:$E$405,4,FALSE)</f>
        <v>0.83789999999999998</v>
      </c>
      <c r="K540" s="3">
        <f t="shared" si="562"/>
        <v>1.8715312096379999</v>
      </c>
      <c r="L540" s="3">
        <f t="shared" si="563"/>
        <v>0.41899303454400005</v>
      </c>
      <c r="M540" s="5">
        <f t="shared" si="564"/>
        <v>0.1012133874136236</v>
      </c>
      <c r="N540" s="5">
        <f t="shared" si="565"/>
        <v>0.18942401337777845</v>
      </c>
      <c r="O540" s="5">
        <f t="shared" si="566"/>
        <v>4.2407704328911652E-2</v>
      </c>
      <c r="P540" s="5">
        <f t="shared" si="567"/>
        <v>7.9367342180658648E-2</v>
      </c>
      <c r="Q540" s="5">
        <f t="shared" si="568"/>
        <v>0.17725647644569922</v>
      </c>
      <c r="R540" s="5">
        <f t="shared" si="569"/>
        <v>8.884266362407708E-3</v>
      </c>
      <c r="S540" s="5">
        <f t="shared" si="570"/>
        <v>1.555914480729521E-2</v>
      </c>
      <c r="T540" s="5">
        <f t="shared" si="571"/>
        <v>7.4269228958560585E-2</v>
      </c>
      <c r="U540" s="5">
        <f t="shared" si="572"/>
        <v>1.662718177198309E-2</v>
      </c>
      <c r="V540" s="5">
        <f t="shared" si="573"/>
        <v>1.3556484764131313E-3</v>
      </c>
      <c r="W540" s="5">
        <f t="shared" si="574"/>
        <v>0.11058034259286305</v>
      </c>
      <c r="X540" s="5">
        <f t="shared" si="575"/>
        <v>4.6332393303898829E-2</v>
      </c>
      <c r="Y540" s="5">
        <f t="shared" si="576"/>
        <v>9.7064750340433367E-3</v>
      </c>
      <c r="Z540" s="5">
        <f t="shared" si="577"/>
        <v>1.2408152409607968E-3</v>
      </c>
      <c r="AA540" s="5">
        <f t="shared" si="578"/>
        <v>2.322224448852626E-3</v>
      </c>
      <c r="AB540" s="5">
        <f t="shared" si="579"/>
        <v>2.1730577659060469E-3</v>
      </c>
      <c r="AC540" s="5">
        <f t="shared" si="580"/>
        <v>6.6440208191327114E-5</v>
      </c>
      <c r="AD540" s="5">
        <f t="shared" si="581"/>
        <v>5.1738640583751362E-2</v>
      </c>
      <c r="AE540" s="5">
        <f t="shared" si="582"/>
        <v>2.1678130021367339E-2</v>
      </c>
      <c r="AF540" s="5">
        <f t="shared" si="583"/>
        <v>4.5414927404460442E-3</v>
      </c>
      <c r="AG540" s="5">
        <f t="shared" si="584"/>
        <v>6.3428460822634487E-4</v>
      </c>
      <c r="AH540" s="5">
        <f t="shared" si="585"/>
        <v>1.299732357796522E-4</v>
      </c>
      <c r="AI540" s="5">
        <f t="shared" si="586"/>
        <v>2.4324896717925742E-4</v>
      </c>
      <c r="AJ540" s="5">
        <f t="shared" si="587"/>
        <v>2.2762401689409496E-4</v>
      </c>
      <c r="AK540" s="5">
        <f t="shared" si="588"/>
        <v>1.4200181722682202E-4</v>
      </c>
      <c r="AL540" s="5">
        <f t="shared" si="589"/>
        <v>2.0839862681507211E-6</v>
      </c>
      <c r="AM540" s="5">
        <f t="shared" si="590"/>
        <v>1.9366096119346785E-2</v>
      </c>
      <c r="AN540" s="5">
        <f t="shared" si="591"/>
        <v>8.1142593803158938E-3</v>
      </c>
      <c r="AO540" s="5">
        <f t="shared" si="592"/>
        <v>1.6999090804178366E-3</v>
      </c>
      <c r="AP540" s="5">
        <f t="shared" si="593"/>
        <v>2.3741668801772331E-4</v>
      </c>
      <c r="AQ540" s="5">
        <f t="shared" si="594"/>
        <v>2.4868984640983006E-5</v>
      </c>
      <c r="AR540" s="5">
        <f t="shared" si="595"/>
        <v>1.0891576093763862E-5</v>
      </c>
      <c r="AS540" s="5">
        <f t="shared" si="596"/>
        <v>2.03839245816262E-5</v>
      </c>
      <c r="AT540" s="5">
        <f t="shared" si="597"/>
        <v>1.9074575514710328E-5</v>
      </c>
      <c r="AU540" s="5">
        <f t="shared" si="598"/>
        <v>1.1899554462125732E-5</v>
      </c>
      <c r="AV540" s="5">
        <f t="shared" si="599"/>
        <v>5.5675968891638593E-6</v>
      </c>
      <c r="AW540" s="5">
        <f t="shared" si="600"/>
        <v>4.539376752827343E-8</v>
      </c>
      <c r="AX540" s="5">
        <f t="shared" si="601"/>
        <v>6.0407088827011375E-3</v>
      </c>
      <c r="AY540" s="5">
        <f t="shared" si="602"/>
        <v>2.531014945559846E-3</v>
      </c>
      <c r="AZ540" s="5">
        <f t="shared" si="603"/>
        <v>5.302388162581683E-4</v>
      </c>
      <c r="BA540" s="5">
        <f t="shared" si="604"/>
        <v>7.4055456885676138E-5</v>
      </c>
      <c r="BB540" s="5">
        <f t="shared" si="605"/>
        <v>7.757180151267951E-6</v>
      </c>
      <c r="BC540" s="5">
        <f t="shared" si="606"/>
        <v>6.5004089021684924E-7</v>
      </c>
      <c r="BD540" s="5">
        <f t="shared" si="607"/>
        <v>7.605824197488337E-7</v>
      </c>
      <c r="BE540" s="5">
        <f t="shared" si="608"/>
        <v>1.4234537360619316E-6</v>
      </c>
      <c r="BF540" s="5">
        <f t="shared" si="609"/>
        <v>1.3320190462578588E-6</v>
      </c>
      <c r="BG540" s="5">
        <f t="shared" si="610"/>
        <v>8.3097173896794186E-7</v>
      </c>
      <c r="BH540" s="5">
        <f t="shared" si="611"/>
        <v>3.8879738595141624E-7</v>
      </c>
      <c r="BI540" s="5">
        <f t="shared" si="612"/>
        <v>1.4552928840674932E-7</v>
      </c>
      <c r="BJ540" s="8">
        <f t="shared" si="613"/>
        <v>0.72478845324181984</v>
      </c>
      <c r="BK540" s="8">
        <f t="shared" si="614"/>
        <v>0.20009506201800989</v>
      </c>
      <c r="BL540" s="8">
        <f t="shared" si="615"/>
        <v>7.322998129629775E-2</v>
      </c>
      <c r="BM540" s="8">
        <f t="shared" si="616"/>
        <v>0.39827015213621708</v>
      </c>
      <c r="BN540" s="8">
        <f t="shared" si="617"/>
        <v>0.59855319010907926</v>
      </c>
    </row>
    <row r="541" spans="1:66" x14ac:dyDescent="0.25">
      <c r="A541" t="s">
        <v>27</v>
      </c>
      <c r="B541" t="s">
        <v>410</v>
      </c>
      <c r="C541" t="s">
        <v>263</v>
      </c>
      <c r="D541" t="s">
        <v>503</v>
      </c>
      <c r="E541">
        <f>VLOOKUP(A541,home!$A$2:$E$405,3,FALSE)</f>
        <v>1.7302</v>
      </c>
      <c r="F541">
        <f>VLOOKUP(B541,home!$B$2:$E$405,3,FALSE)</f>
        <v>0.72250000000000003</v>
      </c>
      <c r="G541">
        <f>VLOOKUP(C541,away!$B$2:$E$405,4,FALSE)</f>
        <v>1.3004</v>
      </c>
      <c r="H541">
        <f>VLOOKUP(A541,away!$A$2:$E$405,3,FALSE)</f>
        <v>1.4127000000000001</v>
      </c>
      <c r="I541">
        <f>VLOOKUP(C541,away!$B$2:$E$405,3,FALSE)</f>
        <v>1.0618000000000001</v>
      </c>
      <c r="J541">
        <f>VLOOKUP(B541,home!$B$2:$E$405,4,FALSE)</f>
        <v>1.2387999999999999</v>
      </c>
      <c r="K541" s="3">
        <f t="shared" si="562"/>
        <v>1.6255903777999998</v>
      </c>
      <c r="L541" s="3">
        <f t="shared" si="563"/>
        <v>1.8582060205680002</v>
      </c>
      <c r="M541" s="5">
        <f t="shared" si="564"/>
        <v>3.0690675555177814E-2</v>
      </c>
      <c r="N541" s="5">
        <f t="shared" si="565"/>
        <v>4.9890466870678711E-2</v>
      </c>
      <c r="O541" s="5">
        <f t="shared" si="566"/>
        <v>5.7029598091930568E-2</v>
      </c>
      <c r="P541" s="5">
        <f t="shared" si="567"/>
        <v>9.2706765908043554E-2</v>
      </c>
      <c r="Q541" s="5">
        <f t="shared" si="568"/>
        <v>4.0550731444462508E-2</v>
      </c>
      <c r="R541" s="5">
        <f t="shared" si="569"/>
        <v>5.298637126249936E-2</v>
      </c>
      <c r="S541" s="5">
        <f t="shared" si="570"/>
        <v>7.0009410754717061E-2</v>
      </c>
      <c r="T541" s="5">
        <f t="shared" si="571"/>
        <v>7.5351613308536361E-2</v>
      </c>
      <c r="U541" s="5">
        <f t="shared" si="572"/>
        <v>8.6134135278857382E-2</v>
      </c>
      <c r="V541" s="5">
        <f t="shared" si="573"/>
        <v>2.3497350531792013E-2</v>
      </c>
      <c r="W541" s="5">
        <f t="shared" si="574"/>
        <v>2.197295961629005E-2</v>
      </c>
      <c r="X541" s="5">
        <f t="shared" si="575"/>
        <v>4.0830285848687711E-2</v>
      </c>
      <c r="Y541" s="5">
        <f t="shared" si="576"/>
        <v>3.7935541492771965E-2</v>
      </c>
      <c r="Z541" s="5">
        <f t="shared" si="577"/>
        <v>3.2819864696009192E-2</v>
      </c>
      <c r="AA541" s="5">
        <f t="shared" si="578"/>
        <v>5.3351656250530455E-2</v>
      </c>
      <c r="AB541" s="5">
        <f t="shared" si="579"/>
        <v>4.3363969520277774E-2</v>
      </c>
      <c r="AC541" s="5">
        <f t="shared" si="580"/>
        <v>4.4361262333849402E-3</v>
      </c>
      <c r="AD541" s="5">
        <f t="shared" si="581"/>
        <v>8.9297579310072678E-3</v>
      </c>
      <c r="AE541" s="5">
        <f t="shared" si="582"/>
        <v>1.6593329949612552E-2</v>
      </c>
      <c r="AF541" s="5">
        <f t="shared" si="583"/>
        <v>1.5416912806820679E-2</v>
      </c>
      <c r="AG541" s="5">
        <f t="shared" si="584"/>
        <v>9.549266732068698E-3</v>
      </c>
      <c r="AH541" s="5">
        <f t="shared" si="585"/>
        <v>1.5246517543087857E-2</v>
      </c>
      <c r="AI541" s="5">
        <f t="shared" si="586"/>
        <v>2.4784592213002509E-2</v>
      </c>
      <c r="AJ541" s="5">
        <f t="shared" si="587"/>
        <v>2.0144797309576849E-2</v>
      </c>
      <c r="AK541" s="5">
        <f t="shared" si="588"/>
        <v>1.0915729556393153E-2</v>
      </c>
      <c r="AL541" s="5">
        <f t="shared" si="589"/>
        <v>5.3600503581950642E-4</v>
      </c>
      <c r="AM541" s="5">
        <f t="shared" si="590"/>
        <v>2.9032257137457289E-3</v>
      </c>
      <c r="AN541" s="5">
        <f t="shared" si="591"/>
        <v>5.3947915003501436E-3</v>
      </c>
      <c r="AO541" s="5">
        <f t="shared" si="592"/>
        <v>5.0123170228298557E-3</v>
      </c>
      <c r="AP541" s="5">
        <f t="shared" si="593"/>
        <v>3.1046392229393039E-3</v>
      </c>
      <c r="AQ541" s="5">
        <f t="shared" si="594"/>
        <v>1.4422648239393427E-3</v>
      </c>
      <c r="AR541" s="5">
        <f t="shared" si="595"/>
        <v>5.6662341382522951E-3</v>
      </c>
      <c r="AS541" s="5">
        <f t="shared" si="596"/>
        <v>9.2109756935048036E-3</v>
      </c>
      <c r="AT541" s="5">
        <f t="shared" si="597"/>
        <v>7.4866367287555469E-3</v>
      </c>
      <c r="AU541" s="5">
        <f t="shared" si="598"/>
        <v>4.056734876116362E-3</v>
      </c>
      <c r="AV541" s="5">
        <f t="shared" si="599"/>
        <v>1.6486472949751075E-3</v>
      </c>
      <c r="AW541" s="5">
        <f t="shared" si="600"/>
        <v>4.4975018635648508E-5</v>
      </c>
      <c r="AX541" s="5">
        <f t="shared" si="601"/>
        <v>7.8657596414109928E-4</v>
      </c>
      <c r="AY541" s="5">
        <f t="shared" si="602"/>
        <v>1.4616201922010702E-3</v>
      </c>
      <c r="AZ541" s="5">
        <f t="shared" si="603"/>
        <v>1.3579957204658932E-3</v>
      </c>
      <c r="BA541" s="5">
        <f t="shared" si="604"/>
        <v>8.4114527455843389E-4</v>
      </c>
      <c r="BB541" s="5">
        <f t="shared" si="605"/>
        <v>3.9075530333920126E-4</v>
      </c>
      <c r="BC541" s="5">
        <f t="shared" si="606"/>
        <v>1.4522077144675573E-4</v>
      </c>
      <c r="BD541" s="5">
        <f t="shared" si="607"/>
        <v>1.7548383982747249E-3</v>
      </c>
      <c r="BE541" s="5">
        <f t="shared" si="608"/>
        <v>2.8526484148293564E-3</v>
      </c>
      <c r="BF541" s="5">
        <f t="shared" si="609"/>
        <v>2.3186189071965129E-3</v>
      </c>
      <c r="BG541" s="5">
        <f t="shared" si="610"/>
        <v>1.2563748617746009E-3</v>
      </c>
      <c r="BH541" s="5">
        <f t="shared" si="611"/>
        <v>5.1058772155264886E-4</v>
      </c>
      <c r="BI541" s="5">
        <f t="shared" si="612"/>
        <v>1.6600129743576226E-4</v>
      </c>
      <c r="BJ541" s="8">
        <f t="shared" si="613"/>
        <v>0.33986141751089333</v>
      </c>
      <c r="BK541" s="8">
        <f t="shared" si="614"/>
        <v>0.22333795421113595</v>
      </c>
      <c r="BL541" s="8">
        <f t="shared" si="615"/>
        <v>0.40088566535882364</v>
      </c>
      <c r="BM541" s="8">
        <f t="shared" si="616"/>
        <v>0.67163364747050447</v>
      </c>
      <c r="BN541" s="8">
        <f t="shared" si="617"/>
        <v>0.32385460913279251</v>
      </c>
    </row>
    <row r="542" spans="1:66" x14ac:dyDescent="0.25">
      <c r="A542" t="s">
        <v>27</v>
      </c>
      <c r="B542" t="s">
        <v>479</v>
      </c>
      <c r="C542" t="s">
        <v>447</v>
      </c>
      <c r="D542" t="s">
        <v>503</v>
      </c>
      <c r="E542">
        <f>VLOOKUP(A542,home!$A$2:$E$405,3,FALSE)</f>
        <v>1.7302</v>
      </c>
      <c r="F542">
        <f>VLOOKUP(B542,home!$B$2:$E$405,3,FALSE)</f>
        <v>1.4449000000000001</v>
      </c>
      <c r="G542">
        <f>VLOOKUP(C542,away!$B$2:$E$405,4,FALSE)</f>
        <v>1.5893999999999999</v>
      </c>
      <c r="H542">
        <f>VLOOKUP(A542,away!$A$2:$E$405,3,FALSE)</f>
        <v>1.4127000000000001</v>
      </c>
      <c r="I542">
        <f>VLOOKUP(C542,away!$B$2:$E$405,3,FALSE)</f>
        <v>0.53090000000000004</v>
      </c>
      <c r="J542">
        <f>VLOOKUP(B542,home!$B$2:$E$405,4,FALSE)</f>
        <v>1.2387999999999999</v>
      </c>
      <c r="K542" s="3">
        <f t="shared" si="562"/>
        <v>3.9734459286120001</v>
      </c>
      <c r="L542" s="3">
        <f t="shared" si="563"/>
        <v>0.92910301028400011</v>
      </c>
      <c r="M542" s="5">
        <f t="shared" si="564"/>
        <v>7.4276263557105614E-3</v>
      </c>
      <c r="N542" s="5">
        <f t="shared" si="565"/>
        <v>2.9513271702349322E-2</v>
      </c>
      <c r="O542" s="5">
        <f t="shared" si="566"/>
        <v>6.9010300063554603E-3</v>
      </c>
      <c r="P542" s="5">
        <f t="shared" si="567"/>
        <v>2.7420869581982352E-2</v>
      </c>
      <c r="Q542" s="5">
        <f t="shared" si="568"/>
        <v>5.8634694642859822E-2</v>
      </c>
      <c r="R542" s="5">
        <f t="shared" si="569"/>
        <v>3.2058838764825346E-3</v>
      </c>
      <c r="S542" s="5">
        <f t="shared" si="570"/>
        <v>2.530768419893659E-2</v>
      </c>
      <c r="T542" s="5">
        <f t="shared" si="571"/>
        <v>5.4477671299764198E-2</v>
      </c>
      <c r="U542" s="5">
        <f t="shared" si="572"/>
        <v>1.2738406236612385E-2</v>
      </c>
      <c r="V542" s="5">
        <f t="shared" si="573"/>
        <v>1.0381044953098219E-2</v>
      </c>
      <c r="W542" s="5">
        <f t="shared" si="574"/>
        <v>7.7660596234693083E-2</v>
      </c>
      <c r="X542" s="5">
        <f t="shared" si="575"/>
        <v>7.2154693742103634E-2</v>
      </c>
      <c r="Y542" s="5">
        <f t="shared" si="576"/>
        <v>3.351957158095429E-2</v>
      </c>
      <c r="Z542" s="5">
        <f t="shared" si="577"/>
        <v>9.9286545342028775E-4</v>
      </c>
      <c r="AA542" s="5">
        <f t="shared" si="578"/>
        <v>3.9450971935523502E-3</v>
      </c>
      <c r="AB542" s="5">
        <f t="shared" si="579"/>
        <v>7.8378151908496049E-3</v>
      </c>
      <c r="AC542" s="5">
        <f t="shared" si="580"/>
        <v>2.3952578030257106E-3</v>
      </c>
      <c r="AD542" s="5">
        <f t="shared" si="581"/>
        <v>7.7145044980580418E-2</v>
      </c>
      <c r="AE542" s="5">
        <f t="shared" si="582"/>
        <v>7.1675693519951858E-2</v>
      </c>
      <c r="AF542" s="5">
        <f t="shared" si="583"/>
        <v>3.329705130679033E-2</v>
      </c>
      <c r="AG542" s="5">
        <f t="shared" si="584"/>
        <v>1.0312130200906568E-2</v>
      </c>
      <c r="AH542" s="5">
        <f t="shared" si="585"/>
        <v>2.3061857039494447E-4</v>
      </c>
      <c r="AI542" s="5">
        <f t="shared" si="586"/>
        <v>9.1635041959811214E-4</v>
      </c>
      <c r="AJ542" s="5">
        <f t="shared" si="587"/>
        <v>1.8205344219670079E-3</v>
      </c>
      <c r="AK542" s="5">
        <f t="shared" si="588"/>
        <v>2.4112650289542701E-3</v>
      </c>
      <c r="AL542" s="5">
        <f t="shared" si="589"/>
        <v>3.5370681661441928E-4</v>
      </c>
      <c r="AM542" s="5">
        <f t="shared" si="590"/>
        <v>6.1306332978135362E-2</v>
      </c>
      <c r="AN542" s="5">
        <f t="shared" si="591"/>
        <v>5.6959898519458839E-2</v>
      </c>
      <c r="AO542" s="5">
        <f t="shared" si="592"/>
        <v>2.6460806589950179E-2</v>
      </c>
      <c r="AP542" s="5">
        <f t="shared" si="593"/>
        <v>8.1949383524218076E-3</v>
      </c>
      <c r="AQ542" s="5">
        <f t="shared" si="594"/>
        <v>1.9034854730817263E-3</v>
      </c>
      <c r="AR542" s="5">
        <f t="shared" si="595"/>
        <v>4.2853681596267116E-5</v>
      </c>
      <c r="AS542" s="5">
        <f t="shared" si="596"/>
        <v>1.7027678666472256E-4</v>
      </c>
      <c r="AT542" s="5">
        <f t="shared" si="597"/>
        <v>3.3829280235503795E-4</v>
      </c>
      <c r="AU542" s="5">
        <f t="shared" si="598"/>
        <v>4.4806271939878994E-4</v>
      </c>
      <c r="AV542" s="5">
        <f t="shared" si="599"/>
        <v>4.4508824703948577E-4</v>
      </c>
      <c r="AW542" s="5">
        <f t="shared" si="600"/>
        <v>3.627205016693939E-5</v>
      </c>
      <c r="AX542" s="5">
        <f t="shared" si="601"/>
        <v>4.0599566528350575E-2</v>
      </c>
      <c r="AY542" s="5">
        <f t="shared" si="602"/>
        <v>3.7721179477716048E-2</v>
      </c>
      <c r="AZ542" s="5">
        <f t="shared" si="603"/>
        <v>1.7523430702104513E-2</v>
      </c>
      <c r="BA542" s="5">
        <f t="shared" si="604"/>
        <v>5.427024071942791E-3</v>
      </c>
      <c r="BB542" s="5">
        <f t="shared" si="605"/>
        <v>1.2605661005314448E-3</v>
      </c>
      <c r="BC542" s="5">
        <f t="shared" si="606"/>
        <v>2.3423915173314584E-4</v>
      </c>
      <c r="BD542" s="5">
        <f t="shared" si="607"/>
        <v>6.6359140954739686E-6</v>
      </c>
      <c r="BE542" s="5">
        <f t="shared" si="608"/>
        <v>2.6367445845280024E-5</v>
      </c>
      <c r="BF542" s="5">
        <f t="shared" si="609"/>
        <v>5.2384810170912649E-5</v>
      </c>
      <c r="BG542" s="5">
        <f t="shared" si="610"/>
        <v>6.9382736898241802E-5</v>
      </c>
      <c r="BH542" s="5">
        <f t="shared" si="611"/>
        <v>6.8922138361069118E-5</v>
      </c>
      <c r="BI542" s="5">
        <f t="shared" si="612"/>
        <v>5.4771678012404597E-5</v>
      </c>
      <c r="BJ542" s="8">
        <f t="shared" si="613"/>
        <v>0.77598188715638006</v>
      </c>
      <c r="BK542" s="8">
        <f t="shared" si="614"/>
        <v>0.1110073691870839</v>
      </c>
      <c r="BL542" s="8">
        <f t="shared" si="615"/>
        <v>4.1730039905204352E-2</v>
      </c>
      <c r="BM542" s="8">
        <f t="shared" si="616"/>
        <v>0.75892387810879947</v>
      </c>
      <c r="BN542" s="8">
        <f t="shared" si="617"/>
        <v>0.13310337616574006</v>
      </c>
    </row>
    <row r="543" spans="1:66" x14ac:dyDescent="0.25">
      <c r="A543" t="s">
        <v>27</v>
      </c>
      <c r="B543" t="s">
        <v>252</v>
      </c>
      <c r="C543" t="s">
        <v>30</v>
      </c>
      <c r="D543" t="s">
        <v>503</v>
      </c>
      <c r="E543">
        <f>VLOOKUP(A543,home!$A$2:$E$405,3,FALSE)</f>
        <v>1.7302</v>
      </c>
      <c r="F543">
        <f>VLOOKUP(B543,home!$B$2:$E$405,3,FALSE)</f>
        <v>2.0228999999999999</v>
      </c>
      <c r="G543">
        <f>VLOOKUP(C543,away!$B$2:$E$405,4,FALSE)</f>
        <v>1.0114000000000001</v>
      </c>
      <c r="H543">
        <f>VLOOKUP(A543,away!$A$2:$E$405,3,FALSE)</f>
        <v>1.4127000000000001</v>
      </c>
      <c r="I543">
        <f>VLOOKUP(C543,away!$B$2:$E$405,3,FALSE)</f>
        <v>1.7697000000000001</v>
      </c>
      <c r="J543">
        <f>VLOOKUP(B543,home!$B$2:$E$405,4,FALSE)</f>
        <v>1.0618000000000001</v>
      </c>
      <c r="K543" s="3">
        <f t="shared" si="562"/>
        <v>3.5399218260120002</v>
      </c>
      <c r="L543" s="3">
        <f t="shared" si="563"/>
        <v>2.6545586007420003</v>
      </c>
      <c r="M543" s="5">
        <f t="shared" si="564"/>
        <v>2.0406631982975011E-3</v>
      </c>
      <c r="N543" s="5">
        <f t="shared" si="565"/>
        <v>7.2237881951927796E-3</v>
      </c>
      <c r="O543" s="5">
        <f t="shared" si="566"/>
        <v>5.4170600442583101E-3</v>
      </c>
      <c r="P543" s="5">
        <f t="shared" si="567"/>
        <v>1.9175969083487523E-2</v>
      </c>
      <c r="Q543" s="5">
        <f t="shared" si="568"/>
        <v>1.278582274932538E-2</v>
      </c>
      <c r="R543" s="5">
        <f t="shared" si="569"/>
        <v>7.1899516656108702E-3</v>
      </c>
      <c r="S543" s="5">
        <f t="shared" si="570"/>
        <v>4.5048809450483021E-2</v>
      </c>
      <c r="T543" s="5">
        <f t="shared" si="571"/>
        <v>3.3940715746784415E-2</v>
      </c>
      <c r="U543" s="5">
        <f t="shared" si="572"/>
        <v>2.5451866829067256E-2</v>
      </c>
      <c r="V543" s="5">
        <f t="shared" si="573"/>
        <v>4.7035611755535896E-2</v>
      </c>
      <c r="W543" s="5">
        <f t="shared" si="574"/>
        <v>1.508693767128589E-2</v>
      </c>
      <c r="X543" s="5">
        <f t="shared" si="575"/>
        <v>4.0049160154170441E-2</v>
      </c>
      <c r="Y543" s="5">
        <f t="shared" si="576"/>
        <v>5.3156421269873494E-2</v>
      </c>
      <c r="Z543" s="5">
        <f t="shared" si="577"/>
        <v>6.3620493442888689E-3</v>
      </c>
      <c r="AA543" s="5">
        <f t="shared" si="578"/>
        <v>2.2521157332013503E-2</v>
      </c>
      <c r="AB543" s="5">
        <f t="shared" si="579"/>
        <v>3.98615681933224E-2</v>
      </c>
      <c r="AC543" s="5">
        <f t="shared" si="580"/>
        <v>2.7624396740222951E-2</v>
      </c>
      <c r="AD543" s="5">
        <f t="shared" si="581"/>
        <v>1.3351644987566896E-2</v>
      </c>
      <c r="AE543" s="5">
        <f t="shared" si="582"/>
        <v>3.5442724035799518E-2</v>
      </c>
      <c r="AF543" s="5">
        <f t="shared" si="583"/>
        <v>4.7042393961478426E-2</v>
      </c>
      <c r="AG543" s="5">
        <f t="shared" si="584"/>
        <v>4.1625597163312031E-2</v>
      </c>
      <c r="AH543" s="5">
        <f t="shared" si="585"/>
        <v>4.2221082013067564E-3</v>
      </c>
      <c r="AI543" s="5">
        <f t="shared" si="586"/>
        <v>1.4945932973590056E-2</v>
      </c>
      <c r="AJ543" s="5">
        <f t="shared" si="587"/>
        <v>2.6453717171661943E-2</v>
      </c>
      <c r="AK543" s="5">
        <f t="shared" si="588"/>
        <v>3.1214696931704845E-2</v>
      </c>
      <c r="AL543" s="5">
        <f t="shared" si="589"/>
        <v>1.0383380820165733E-2</v>
      </c>
      <c r="AM543" s="5">
        <f t="shared" si="590"/>
        <v>9.4527559009303513E-3</v>
      </c>
      <c r="AN543" s="5">
        <f t="shared" si="591"/>
        <v>2.5092894477529361E-2</v>
      </c>
      <c r="AO543" s="5">
        <f t="shared" si="592"/>
        <v>3.3305279426418512E-2</v>
      </c>
      <c r="AP543" s="5">
        <f t="shared" si="593"/>
        <v>2.9470271983838284E-2</v>
      </c>
      <c r="AQ543" s="5">
        <f t="shared" si="594"/>
        <v>1.9557640990225989E-2</v>
      </c>
      <c r="AR543" s="5">
        <f t="shared" si="595"/>
        <v>2.2415667278084363E-3</v>
      </c>
      <c r="AS543" s="5">
        <f t="shared" si="596"/>
        <v>7.9349709842313852E-3</v>
      </c>
      <c r="AT543" s="5">
        <f t="shared" si="597"/>
        <v>1.4044588487926304E-2</v>
      </c>
      <c r="AU543" s="5">
        <f t="shared" si="598"/>
        <v>1.6572248441922399E-2</v>
      </c>
      <c r="AV543" s="5">
        <f t="shared" si="599"/>
        <v>1.4666115991413617E-2</v>
      </c>
      <c r="AW543" s="5">
        <f t="shared" si="600"/>
        <v>2.7103306109788712E-3</v>
      </c>
      <c r="AX543" s="5">
        <f t="shared" si="601"/>
        <v>5.577002821611182E-3</v>
      </c>
      <c r="AY543" s="5">
        <f t="shared" si="602"/>
        <v>1.4804480806470366E-2</v>
      </c>
      <c r="AZ543" s="5">
        <f t="shared" si="603"/>
        <v>1.9649680927167894E-2</v>
      </c>
      <c r="BA543" s="5">
        <f t="shared" si="604"/>
        <v>1.7387076502349857E-2</v>
      </c>
      <c r="BB543" s="5">
        <f t="shared" si="605"/>
        <v>1.153875336776799E-2</v>
      </c>
      <c r="BC543" s="5">
        <f t="shared" si="606"/>
        <v>6.1260593988498461E-3</v>
      </c>
      <c r="BD543" s="5">
        <f t="shared" si="607"/>
        <v>9.9172837274016457E-4</v>
      </c>
      <c r="BE543" s="5">
        <f t="shared" si="608"/>
        <v>3.5106409121382735E-3</v>
      </c>
      <c r="BF543" s="5">
        <f t="shared" si="609"/>
        <v>6.2136971940844766E-3</v>
      </c>
      <c r="BG543" s="5">
        <f t="shared" si="610"/>
        <v>7.3320007725230533E-3</v>
      </c>
      <c r="BH543" s="5">
        <f t="shared" si="611"/>
        <v>6.4886773907478013E-3</v>
      </c>
      <c r="BI543" s="5">
        <f t="shared" si="612"/>
        <v>4.5938821434917459E-3</v>
      </c>
      <c r="BJ543" s="8">
        <f t="shared" si="613"/>
        <v>0.49166710253794893</v>
      </c>
      <c r="BK543" s="8">
        <f t="shared" si="614"/>
        <v>0.16611331185466302</v>
      </c>
      <c r="BL543" s="8">
        <f t="shared" si="615"/>
        <v>0.26186817676156365</v>
      </c>
      <c r="BM543" s="8">
        <f t="shared" si="616"/>
        <v>0.86008323536680031</v>
      </c>
      <c r="BN543" s="8">
        <f t="shared" si="617"/>
        <v>5.3833254936172366E-2</v>
      </c>
    </row>
    <row r="544" spans="1:66" x14ac:dyDescent="0.25">
      <c r="A544" t="s">
        <v>176</v>
      </c>
      <c r="B544" t="s">
        <v>183</v>
      </c>
      <c r="C544" t="s">
        <v>254</v>
      </c>
      <c r="D544" t="s">
        <v>503</v>
      </c>
      <c r="E544">
        <f>VLOOKUP(A544,home!$A$2:$E$405,3,FALSE)</f>
        <v>1.2142999999999999</v>
      </c>
      <c r="F544">
        <f>VLOOKUP(B544,home!$B$2:$E$405,3,FALSE)</f>
        <v>0.61760000000000004</v>
      </c>
      <c r="G544">
        <f>VLOOKUP(C544,away!$B$2:$E$405,4,FALSE)</f>
        <v>0.27450000000000002</v>
      </c>
      <c r="H544">
        <f>VLOOKUP(A544,away!$A$2:$E$405,3,FALSE)</f>
        <v>1.1429</v>
      </c>
      <c r="I544">
        <f>VLOOKUP(C544,away!$B$2:$E$405,3,FALSE)</f>
        <v>1.1666000000000001</v>
      </c>
      <c r="J544">
        <f>VLOOKUP(B544,home!$B$2:$E$405,4,FALSE)</f>
        <v>0.875</v>
      </c>
      <c r="K544" s="3">
        <f t="shared" si="562"/>
        <v>0.20586173616000003</v>
      </c>
      <c r="L544" s="3">
        <f t="shared" si="563"/>
        <v>1.1666437475</v>
      </c>
      <c r="M544" s="5">
        <f t="shared" si="564"/>
        <v>0.25347109562372416</v>
      </c>
      <c r="N544" s="5">
        <f t="shared" si="565"/>
        <v>5.2179999811477237E-2</v>
      </c>
      <c r="O544" s="5">
        <f t="shared" si="566"/>
        <v>0.29571046888139241</v>
      </c>
      <c r="P544" s="5">
        <f t="shared" si="567"/>
        <v>6.0875470524611099E-2</v>
      </c>
      <c r="Q544" s="5">
        <f t="shared" si="568"/>
        <v>5.37093267700959E-3</v>
      </c>
      <c r="R544" s="5">
        <f t="shared" si="569"/>
        <v>0.17249438479538493</v>
      </c>
      <c r="S544" s="5">
        <f t="shared" si="570"/>
        <v>3.6550744597463503E-3</v>
      </c>
      <c r="T544" s="5">
        <f t="shared" si="571"/>
        <v>6.265965025876675E-3</v>
      </c>
      <c r="U544" s="5">
        <f t="shared" si="572"/>
        <v>3.550999353182905E-2</v>
      </c>
      <c r="V544" s="5">
        <f t="shared" si="573"/>
        <v>9.7536599014058715E-5</v>
      </c>
      <c r="W544" s="5">
        <f t="shared" si="574"/>
        <v>3.6855650856255711E-4</v>
      </c>
      <c r="X544" s="5">
        <f t="shared" si="575"/>
        <v>4.299741463149375E-4</v>
      </c>
      <c r="Y544" s="5">
        <f t="shared" si="576"/>
        <v>2.5081332469248607E-4</v>
      </c>
      <c r="Z544" s="5">
        <f t="shared" si="577"/>
        <v>6.7079831833464942E-2</v>
      </c>
      <c r="AA544" s="5">
        <f t="shared" si="578"/>
        <v>1.3809170642557931E-2</v>
      </c>
      <c r="AB544" s="5">
        <f t="shared" si="579"/>
        <v>1.4213899217033396E-3</v>
      </c>
      <c r="AC544" s="5">
        <f t="shared" si="580"/>
        <v>1.4640688970226419E-6</v>
      </c>
      <c r="AD544" s="5">
        <f t="shared" si="581"/>
        <v>1.8967920681438972E-5</v>
      </c>
      <c r="AE544" s="5">
        <f t="shared" si="582"/>
        <v>2.2128806066076719E-5</v>
      </c>
      <c r="AF544" s="5">
        <f t="shared" si="583"/>
        <v>1.2908216618314241E-5</v>
      </c>
      <c r="AG544" s="5">
        <f t="shared" si="584"/>
        <v>5.0197634030439662E-6</v>
      </c>
      <c r="AH544" s="5">
        <f t="shared" si="585"/>
        <v>1.9564566597965842E-2</v>
      </c>
      <c r="AI544" s="5">
        <f t="shared" si="586"/>
        <v>4.027595647075193E-3</v>
      </c>
      <c r="AJ544" s="5">
        <f t="shared" si="587"/>
        <v>4.1456391622867904E-4</v>
      </c>
      <c r="AK544" s="5">
        <f t="shared" si="588"/>
        <v>2.8447615848041577E-5</v>
      </c>
      <c r="AL544" s="5">
        <f t="shared" si="589"/>
        <v>1.4064859390359563E-8</v>
      </c>
      <c r="AM544" s="5">
        <f t="shared" si="590"/>
        <v>7.8095381656523958E-7</v>
      </c>
      <c r="AN544" s="5">
        <f t="shared" si="591"/>
        <v>9.1109488718209867E-7</v>
      </c>
      <c r="AO544" s="5">
        <f t="shared" si="592"/>
        <v>5.3146157675510676E-7</v>
      </c>
      <c r="AP544" s="5">
        <f t="shared" si="593"/>
        <v>2.066754418526122E-7</v>
      </c>
      <c r="AQ544" s="5">
        <f t="shared" si="594"/>
        <v>6.027915299978748E-8</v>
      </c>
      <c r="AR544" s="5">
        <f t="shared" si="595"/>
        <v>4.5649758588128314E-3</v>
      </c>
      <c r="AS544" s="5">
        <f t="shared" si="596"/>
        <v>9.3975385582369662E-4</v>
      </c>
      <c r="AT544" s="5">
        <f t="shared" si="597"/>
        <v>9.6729680161460277E-5</v>
      </c>
      <c r="AU544" s="5">
        <f t="shared" si="598"/>
        <v>6.637646632079912E-6</v>
      </c>
      <c r="AV544" s="5">
        <f t="shared" si="599"/>
        <v>3.4160936492413674E-7</v>
      </c>
      <c r="AW544" s="5">
        <f t="shared" si="600"/>
        <v>9.3831094664062094E-11</v>
      </c>
      <c r="AX544" s="5">
        <f t="shared" si="601"/>
        <v>2.6794751423149764E-8</v>
      </c>
      <c r="AY544" s="5">
        <f t="shared" si="602"/>
        <v>3.1259929213634399E-8</v>
      </c>
      <c r="AZ544" s="5">
        <f t="shared" si="603"/>
        <v>1.8234600482189588E-8</v>
      </c>
      <c r="BA544" s="5">
        <f t="shared" si="604"/>
        <v>7.0910942135689871E-9</v>
      </c>
      <c r="BB544" s="5">
        <f t="shared" si="605"/>
        <v>2.068195181798423E-9</v>
      </c>
      <c r="BC544" s="5">
        <f t="shared" si="606"/>
        <v>4.8256939549095042E-10</v>
      </c>
      <c r="BD544" s="5">
        <f t="shared" si="607"/>
        <v>8.8761675719540634E-4</v>
      </c>
      <c r="BE544" s="5">
        <f t="shared" si="608"/>
        <v>1.8272632668095556E-4</v>
      </c>
      <c r="BF544" s="5">
        <f t="shared" si="609"/>
        <v>1.8808179426340424E-5</v>
      </c>
      <c r="BG544" s="5">
        <f t="shared" si="610"/>
        <v>1.2906281569050785E-6</v>
      </c>
      <c r="BH544" s="5">
        <f t="shared" si="611"/>
        <v>6.6422738279365059E-8</v>
      </c>
      <c r="BI544" s="5">
        <f t="shared" si="612"/>
        <v>2.7347800445382769E-9</v>
      </c>
      <c r="BJ544" s="8">
        <f t="shared" si="613"/>
        <v>6.4927842596717633E-2</v>
      </c>
      <c r="BK544" s="8">
        <f t="shared" si="614"/>
        <v>0.31810068660078128</v>
      </c>
      <c r="BL544" s="8">
        <f t="shared" si="615"/>
        <v>0.54967953124975844</v>
      </c>
      <c r="BM544" s="8">
        <f t="shared" si="616"/>
        <v>0.15968550880102461</v>
      </c>
      <c r="BN544" s="8">
        <f t="shared" si="617"/>
        <v>0.84010235231359942</v>
      </c>
    </row>
    <row r="545" spans="1:66" s="14" customFormat="1" x14ac:dyDescent="0.25">
      <c r="A545" t="s">
        <v>176</v>
      </c>
      <c r="B545" t="s">
        <v>177</v>
      </c>
      <c r="C545" t="s">
        <v>185</v>
      </c>
      <c r="D545" t="s">
        <v>503</v>
      </c>
      <c r="E545">
        <f>VLOOKUP(A545,home!$A$2:$E$405,3,FALSE)</f>
        <v>1.2142999999999999</v>
      </c>
      <c r="F545">
        <f>VLOOKUP(B545,home!$B$2:$E$405,3,FALSE)</f>
        <v>1.9215</v>
      </c>
      <c r="G545">
        <f>VLOOKUP(C545,away!$B$2:$E$405,4,FALSE)</f>
        <v>1.0980000000000001</v>
      </c>
      <c r="H545">
        <f>VLOOKUP(A545,away!$A$2:$E$405,3,FALSE)</f>
        <v>1.1429</v>
      </c>
      <c r="I545">
        <f>VLOOKUP(C545,away!$B$2:$E$405,3,FALSE)</f>
        <v>0</v>
      </c>
      <c r="J545">
        <f>VLOOKUP(B545,home!$B$2:$E$405,4,FALSE)</f>
        <v>0.58330000000000004</v>
      </c>
      <c r="K545" s="3">
        <f t="shared" si="562"/>
        <v>2.5619386400999997</v>
      </c>
      <c r="L545" s="3">
        <f t="shared" si="563"/>
        <v>0</v>
      </c>
      <c r="M545" s="5">
        <f t="shared" si="564"/>
        <v>7.7155019547913747E-2</v>
      </c>
      <c r="N545" s="5">
        <f t="shared" si="565"/>
        <v>0.19766642585747105</v>
      </c>
      <c r="O545" s="5">
        <f t="shared" si="566"/>
        <v>0</v>
      </c>
      <c r="P545" s="5">
        <f t="shared" si="567"/>
        <v>0</v>
      </c>
      <c r="Q545" s="5">
        <f t="shared" si="568"/>
        <v>0.25320462712735842</v>
      </c>
      <c r="R545" s="5">
        <f t="shared" si="569"/>
        <v>0</v>
      </c>
      <c r="S545" s="5">
        <f t="shared" si="570"/>
        <v>0</v>
      </c>
      <c r="T545" s="5">
        <f t="shared" si="571"/>
        <v>0</v>
      </c>
      <c r="U545" s="5">
        <f t="shared" si="572"/>
        <v>0</v>
      </c>
      <c r="V545" s="5">
        <f t="shared" si="573"/>
        <v>0</v>
      </c>
      <c r="W545" s="5">
        <f t="shared" si="574"/>
        <v>0.21623157269656404</v>
      </c>
      <c r="X545" s="5">
        <f t="shared" si="575"/>
        <v>0</v>
      </c>
      <c r="Y545" s="5">
        <f t="shared" si="576"/>
        <v>0</v>
      </c>
      <c r="Z545" s="5">
        <f t="shared" si="577"/>
        <v>0</v>
      </c>
      <c r="AA545" s="5">
        <f t="shared" si="578"/>
        <v>0</v>
      </c>
      <c r="AB545" s="5">
        <f t="shared" si="579"/>
        <v>0</v>
      </c>
      <c r="AC545" s="5">
        <f t="shared" si="580"/>
        <v>0</v>
      </c>
      <c r="AD545" s="5">
        <f t="shared" si="581"/>
        <v>0.13849300532522987</v>
      </c>
      <c r="AE545" s="5">
        <f t="shared" si="582"/>
        <v>0</v>
      </c>
      <c r="AF545" s="5">
        <f t="shared" si="583"/>
        <v>0</v>
      </c>
      <c r="AG545" s="5">
        <f t="shared" si="584"/>
        <v>0</v>
      </c>
      <c r="AH545" s="5">
        <f t="shared" si="585"/>
        <v>0</v>
      </c>
      <c r="AI545" s="5">
        <f t="shared" si="586"/>
        <v>0</v>
      </c>
      <c r="AJ545" s="5">
        <f t="shared" si="587"/>
        <v>0</v>
      </c>
      <c r="AK545" s="5">
        <f t="shared" si="588"/>
        <v>0</v>
      </c>
      <c r="AL545" s="5">
        <f t="shared" si="589"/>
        <v>0</v>
      </c>
      <c r="AM545" s="5">
        <f t="shared" si="590"/>
        <v>7.096211634525626E-2</v>
      </c>
      <c r="AN545" s="5">
        <f t="shared" si="591"/>
        <v>0</v>
      </c>
      <c r="AO545" s="5">
        <f t="shared" si="592"/>
        <v>0</v>
      </c>
      <c r="AP545" s="5">
        <f t="shared" si="593"/>
        <v>0</v>
      </c>
      <c r="AQ545" s="5">
        <f t="shared" si="594"/>
        <v>0</v>
      </c>
      <c r="AR545" s="5">
        <f t="shared" si="595"/>
        <v>0</v>
      </c>
      <c r="AS545" s="5">
        <f t="shared" si="596"/>
        <v>0</v>
      </c>
      <c r="AT545" s="5">
        <f t="shared" si="597"/>
        <v>0</v>
      </c>
      <c r="AU545" s="5">
        <f t="shared" si="598"/>
        <v>0</v>
      </c>
      <c r="AV545" s="5">
        <f t="shared" si="599"/>
        <v>0</v>
      </c>
      <c r="AW545" s="5">
        <f t="shared" si="600"/>
        <v>0</v>
      </c>
      <c r="AX545" s="5">
        <f t="shared" si="601"/>
        <v>3.030009797469729E-2</v>
      </c>
      <c r="AY545" s="5">
        <f t="shared" si="602"/>
        <v>0</v>
      </c>
      <c r="AZ545" s="5">
        <f t="shared" si="603"/>
        <v>0</v>
      </c>
      <c r="BA545" s="5">
        <f t="shared" si="604"/>
        <v>0</v>
      </c>
      <c r="BB545" s="5">
        <f t="shared" si="605"/>
        <v>0</v>
      </c>
      <c r="BC545" s="5">
        <f t="shared" si="606"/>
        <v>0</v>
      </c>
      <c r="BD545" s="5">
        <f t="shared" si="607"/>
        <v>0</v>
      </c>
      <c r="BE545" s="5">
        <f t="shared" si="608"/>
        <v>0</v>
      </c>
      <c r="BF545" s="5">
        <f t="shared" si="609"/>
        <v>0</v>
      </c>
      <c r="BG545" s="5">
        <f t="shared" si="610"/>
        <v>0</v>
      </c>
      <c r="BH545" s="5">
        <f t="shared" si="611"/>
        <v>0</v>
      </c>
      <c r="BI545" s="5">
        <f t="shared" si="612"/>
        <v>0</v>
      </c>
      <c r="BJ545" s="8">
        <f t="shared" si="613"/>
        <v>0.90685784532657687</v>
      </c>
      <c r="BK545" s="8">
        <f t="shared" si="614"/>
        <v>7.7155019547913747E-2</v>
      </c>
      <c r="BL545" s="8">
        <f t="shared" si="615"/>
        <v>0</v>
      </c>
      <c r="BM545" s="8">
        <f t="shared" si="616"/>
        <v>0.45598679234174749</v>
      </c>
      <c r="BN545" s="8">
        <f t="shared" si="617"/>
        <v>0.52802607253274325</v>
      </c>
    </row>
    <row r="546" spans="1:66" x14ac:dyDescent="0.25">
      <c r="A546" t="s">
        <v>176</v>
      </c>
      <c r="B546" t="s">
        <v>181</v>
      </c>
      <c r="C546" t="s">
        <v>178</v>
      </c>
      <c r="D546" t="s">
        <v>503</v>
      </c>
      <c r="E546">
        <f>VLOOKUP(A546,home!$A$2:$E$405,3,FALSE)</f>
        <v>1.2142999999999999</v>
      </c>
      <c r="F546">
        <f>VLOOKUP(B546,home!$B$2:$E$405,3,FALSE)</f>
        <v>1.2353000000000001</v>
      </c>
      <c r="G546">
        <f>VLOOKUP(C546,away!$B$2:$E$405,4,FALSE)</f>
        <v>1.647</v>
      </c>
      <c r="H546">
        <f>VLOOKUP(A546,away!$A$2:$E$405,3,FALSE)</f>
        <v>1.1429</v>
      </c>
      <c r="I546">
        <f>VLOOKUP(C546,away!$B$2:$E$405,3,FALSE)</f>
        <v>1.0936999999999999</v>
      </c>
      <c r="J546">
        <f>VLOOKUP(B546,home!$B$2:$E$405,4,FALSE)</f>
        <v>1.3125</v>
      </c>
      <c r="K546" s="3">
        <f t="shared" si="562"/>
        <v>2.4705408291300004</v>
      </c>
      <c r="L546" s="3">
        <f t="shared" si="563"/>
        <v>1.6406115206249998</v>
      </c>
      <c r="M546" s="5">
        <f t="shared" si="564"/>
        <v>1.6388877921177398E-2</v>
      </c>
      <c r="N546" s="5">
        <f t="shared" si="565"/>
        <v>4.0489392047895957E-2</v>
      </c>
      <c r="O546" s="5">
        <f t="shared" si="566"/>
        <v>2.688778192760034E-2</v>
      </c>
      <c r="P546" s="5">
        <f t="shared" si="567"/>
        <v>6.6427363056880365E-2</v>
      </c>
      <c r="Q546" s="5">
        <f t="shared" si="568"/>
        <v>5.0015348100489271E-2</v>
      </c>
      <c r="R546" s="5">
        <f t="shared" si="569"/>
        <v>2.205620239723689E-2</v>
      </c>
      <c r="S546" s="5">
        <f t="shared" si="570"/>
        <v>6.7310809561109811E-2</v>
      </c>
      <c r="T546" s="5">
        <f t="shared" si="571"/>
        <v>8.205575630173241E-2</v>
      </c>
      <c r="U546" s="5">
        <f t="shared" si="572"/>
        <v>5.4490748557928723E-2</v>
      </c>
      <c r="V546" s="5">
        <f t="shared" si="573"/>
        <v>3.0313780180498535E-2</v>
      </c>
      <c r="W546" s="5">
        <f t="shared" si="574"/>
        <v>4.1188319855136123E-2</v>
      </c>
      <c r="X546" s="5">
        <f t="shared" si="575"/>
        <v>6.7574032069523754E-2</v>
      </c>
      <c r="Y546" s="5">
        <f t="shared" si="576"/>
        <v>5.5431367754171935E-2</v>
      </c>
      <c r="Z546" s="5">
        <f t="shared" si="577"/>
        <v>1.2061886584714528E-2</v>
      </c>
      <c r="AA546" s="5">
        <f t="shared" si="578"/>
        <v>2.9799383283872653E-2</v>
      </c>
      <c r="AB546" s="5">
        <f t="shared" si="579"/>
        <v>3.6810296542850715E-2</v>
      </c>
      <c r="AC546" s="5">
        <f t="shared" si="580"/>
        <v>7.6792340946143355E-3</v>
      </c>
      <c r="AD546" s="5">
        <f t="shared" si="581"/>
        <v>2.5439356471344921E-2</v>
      </c>
      <c r="AE546" s="5">
        <f t="shared" si="582"/>
        <v>4.1736101304174628E-2</v>
      </c>
      <c r="AF546" s="5">
        <f t="shared" si="583"/>
        <v>3.4236364312800485E-2</v>
      </c>
      <c r="AG546" s="5">
        <f t="shared" si="584"/>
        <v>1.872285790529836E-2</v>
      </c>
      <c r="AH546" s="5">
        <f t="shared" si="585"/>
        <v>4.9472175228386962E-3</v>
      </c>
      <c r="AI546" s="5">
        <f t="shared" si="586"/>
        <v>1.2222302880760377E-2</v>
      </c>
      <c r="AJ546" s="5">
        <f t="shared" si="587"/>
        <v>1.509784914645587E-2</v>
      </c>
      <c r="AK546" s="5">
        <f t="shared" si="588"/>
        <v>1.243328424945492E-2</v>
      </c>
      <c r="AL546" s="5">
        <f t="shared" si="589"/>
        <v>1.2450181730686138E-3</v>
      </c>
      <c r="AM546" s="5">
        <f t="shared" si="590"/>
        <v>1.2569793765850025E-2</v>
      </c>
      <c r="AN546" s="5">
        <f t="shared" si="591"/>
        <v>2.0622148464133853E-2</v>
      </c>
      <c r="AO546" s="5">
        <f t="shared" si="592"/>
        <v>1.6916467175148574E-2</v>
      </c>
      <c r="AP546" s="5">
        <f t="shared" si="593"/>
        <v>9.2511169786077992E-3</v>
      </c>
      <c r="AQ546" s="5">
        <f t="shared" si="594"/>
        <v>3.7943722734383734E-3</v>
      </c>
      <c r="AR546" s="5">
        <f t="shared" si="595"/>
        <v>1.623292412601408E-3</v>
      </c>
      <c r="AS546" s="5">
        <f t="shared" si="596"/>
        <v>4.0104101829487203E-3</v>
      </c>
      <c r="AT546" s="5">
        <f t="shared" si="597"/>
        <v>4.953941049266765E-3</v>
      </c>
      <c r="AU546" s="5">
        <f t="shared" si="598"/>
        <v>4.07963787577222E-3</v>
      </c>
      <c r="AV546" s="5">
        <f t="shared" si="599"/>
        <v>2.519727985040114E-3</v>
      </c>
      <c r="AW546" s="5">
        <f t="shared" si="600"/>
        <v>1.4017513481569217E-4</v>
      </c>
      <c r="AX546" s="5">
        <f t="shared" si="601"/>
        <v>5.1756981187127049E-3</v>
      </c>
      <c r="AY546" s="5">
        <f t="shared" si="602"/>
        <v>8.4913099608372022E-3</v>
      </c>
      <c r="AZ546" s="5">
        <f t="shared" si="603"/>
        <v>6.9654704734736644E-3</v>
      </c>
      <c r="BA546" s="5">
        <f t="shared" si="604"/>
        <v>3.8092103684513887E-3</v>
      </c>
      <c r="BB546" s="5">
        <f t="shared" si="605"/>
        <v>1.5623586037413872E-3</v>
      </c>
      <c r="BC546" s="5">
        <f t="shared" si="606"/>
        <v>5.1264470492914179E-4</v>
      </c>
      <c r="BD546" s="5">
        <f t="shared" si="607"/>
        <v>4.4386537224283637E-4</v>
      </c>
      <c r="BE546" s="5">
        <f t="shared" si="608"/>
        <v>1.096587524762913E-3</v>
      </c>
      <c r="BF546" s="5">
        <f t="shared" si="609"/>
        <v>1.3545821263206911E-3</v>
      </c>
      <c r="BG546" s="5">
        <f t="shared" si="610"/>
        <v>1.1155168164949999E-3</v>
      </c>
      <c r="BH546" s="5">
        <f t="shared" si="611"/>
        <v>6.889824601830041E-4</v>
      </c>
      <c r="BI546" s="5">
        <f t="shared" si="612"/>
        <v>3.4043185968730928E-4</v>
      </c>
      <c r="BJ546" s="8">
        <f t="shared" si="613"/>
        <v>0.54655948700989199</v>
      </c>
      <c r="BK546" s="8">
        <f t="shared" si="614"/>
        <v>0.19785639294818624</v>
      </c>
      <c r="BL546" s="8">
        <f t="shared" si="615"/>
        <v>0.23697204217432016</v>
      </c>
      <c r="BM546" s="8">
        <f t="shared" si="616"/>
        <v>0.76283370843981135</v>
      </c>
      <c r="BN546" s="8">
        <f t="shared" si="617"/>
        <v>0.22226496545128022</v>
      </c>
    </row>
    <row r="547" spans="1:66" x14ac:dyDescent="0.25">
      <c r="A547" t="s">
        <v>176</v>
      </c>
      <c r="B547" t="s">
        <v>253</v>
      </c>
      <c r="C547" t="s">
        <v>182</v>
      </c>
      <c r="D547" t="s">
        <v>503</v>
      </c>
      <c r="E547">
        <f>VLOOKUP(A547,home!$A$2:$E$405,3,FALSE)</f>
        <v>1.2142999999999999</v>
      </c>
      <c r="F547">
        <f>VLOOKUP(B547,home!$B$2:$E$405,3,FALSE)</f>
        <v>1.0294000000000001</v>
      </c>
      <c r="G547">
        <f>VLOOKUP(C547,away!$B$2:$E$405,4,FALSE)</f>
        <v>1.0980000000000001</v>
      </c>
      <c r="H547">
        <f>VLOOKUP(A547,away!$A$2:$E$405,3,FALSE)</f>
        <v>1.1429</v>
      </c>
      <c r="I547">
        <f>VLOOKUP(C547,away!$B$2:$E$405,3,FALSE)</f>
        <v>0.875</v>
      </c>
      <c r="J547">
        <f>VLOOKUP(B547,home!$B$2:$E$405,4,FALSE)</f>
        <v>1.0936999999999999</v>
      </c>
      <c r="K547" s="3">
        <f t="shared" si="562"/>
        <v>1.3725004611600002</v>
      </c>
      <c r="L547" s="3">
        <f t="shared" si="563"/>
        <v>1.0937410137499999</v>
      </c>
      <c r="M547" s="5">
        <f t="shared" si="564"/>
        <v>8.4903371510027664E-2</v>
      </c>
      <c r="N547" s="5">
        <f t="shared" si="565"/>
        <v>0.1165299165515518</v>
      </c>
      <c r="O547" s="5">
        <f t="shared" si="566"/>
        <v>9.2862299626170514E-2</v>
      </c>
      <c r="P547" s="5">
        <f t="shared" si="567"/>
        <v>0.12745354906129716</v>
      </c>
      <c r="Q547" s="5">
        <f t="shared" si="568"/>
        <v>7.9968682102970617E-2</v>
      </c>
      <c r="R547" s="5">
        <f t="shared" si="569"/>
        <v>5.0783652866141983E-2</v>
      </c>
      <c r="S547" s="5">
        <f t="shared" si="570"/>
        <v>4.7832043885330008E-2</v>
      </c>
      <c r="T547" s="5">
        <f t="shared" si="571"/>
        <v>8.7465027431554543E-2</v>
      </c>
      <c r="U547" s="5">
        <f t="shared" si="572"/>
        <v>6.9700586978169249E-2</v>
      </c>
      <c r="V547" s="5">
        <f t="shared" si="573"/>
        <v>7.9781725764185712E-3</v>
      </c>
      <c r="W547" s="5">
        <f t="shared" si="574"/>
        <v>3.6585684354894864E-2</v>
      </c>
      <c r="X547" s="5">
        <f t="shared" si="575"/>
        <v>4.0015263495060217E-2</v>
      </c>
      <c r="Y547" s="5">
        <f t="shared" si="576"/>
        <v>2.1883167430280265E-2</v>
      </c>
      <c r="Z547" s="5">
        <f t="shared" si="577"/>
        <v>1.8514721322580741E-2</v>
      </c>
      <c r="AA547" s="5">
        <f t="shared" si="578"/>
        <v>2.5411463553490957E-2</v>
      </c>
      <c r="AB547" s="5">
        <f t="shared" si="579"/>
        <v>1.743862272295844E-2</v>
      </c>
      <c r="AC547" s="5">
        <f t="shared" si="580"/>
        <v>7.4853211936934394E-4</v>
      </c>
      <c r="AD547" s="5">
        <f t="shared" si="581"/>
        <v>1.255346716223686E-2</v>
      </c>
      <c r="AE547" s="5">
        <f t="shared" si="582"/>
        <v>1.3730241900102275E-2</v>
      </c>
      <c r="AF547" s="5">
        <f t="shared" si="583"/>
        <v>7.5086643474252934E-3</v>
      </c>
      <c r="AG547" s="5">
        <f t="shared" si="584"/>
        <v>2.7375113850871408E-3</v>
      </c>
      <c r="AH547" s="5">
        <f t="shared" si="585"/>
        <v>5.0625775171645494E-3</v>
      </c>
      <c r="AI547" s="5">
        <f t="shared" si="586"/>
        <v>6.9483899769665937E-3</v>
      </c>
      <c r="AJ547" s="5">
        <f t="shared" si="587"/>
        <v>4.7683342238530879E-3</v>
      </c>
      <c r="AK547" s="5">
        <f t="shared" si="588"/>
        <v>2.1815136404011244E-3</v>
      </c>
      <c r="AL547" s="5">
        <f t="shared" si="589"/>
        <v>4.4946660422656849E-5</v>
      </c>
      <c r="AM547" s="5">
        <f t="shared" si="590"/>
        <v>3.4459278938653967E-3</v>
      </c>
      <c r="AN547" s="5">
        <f t="shared" si="591"/>
        <v>3.7689526679457403E-3</v>
      </c>
      <c r="AO547" s="5">
        <f t="shared" si="592"/>
        <v>2.0611290559073704E-3</v>
      </c>
      <c r="AP547" s="5">
        <f t="shared" si="593"/>
        <v>7.5144712769256911E-4</v>
      </c>
      <c r="AQ547" s="5">
        <f t="shared" si="594"/>
        <v>2.0547213580549906E-4</v>
      </c>
      <c r="AR547" s="5">
        <f t="shared" si="595"/>
        <v>1.1074297331623026E-3</v>
      </c>
      <c r="AS547" s="5">
        <f t="shared" si="596"/>
        <v>1.5199478194675565E-3</v>
      </c>
      <c r="AT547" s="5">
        <f t="shared" si="597"/>
        <v>1.0430645415791793E-3</v>
      </c>
      <c r="AU547" s="5">
        <f t="shared" si="598"/>
        <v>4.772021881123558E-4</v>
      </c>
      <c r="AV547" s="5">
        <f t="shared" si="599"/>
        <v>1.6374005581269247E-4</v>
      </c>
      <c r="AW547" s="5">
        <f t="shared" si="600"/>
        <v>1.8742258560250334E-6</v>
      </c>
      <c r="AX547" s="5">
        <f t="shared" si="601"/>
        <v>7.8825627057572652E-4</v>
      </c>
      <c r="AY547" s="5">
        <f t="shared" si="602"/>
        <v>8.6214821247428933E-4</v>
      </c>
      <c r="AZ547" s="5">
        <f t="shared" si="603"/>
        <v>4.7148342995718978E-4</v>
      </c>
      <c r="BA547" s="5">
        <f t="shared" si="604"/>
        <v>1.7189358821590126E-4</v>
      </c>
      <c r="BB547" s="5">
        <f t="shared" si="605"/>
        <v>4.7001766858096222E-5</v>
      </c>
      <c r="BC547" s="5">
        <f t="shared" si="606"/>
        <v>1.0281552026283063E-5</v>
      </c>
      <c r="BD547" s="5">
        <f t="shared" si="607"/>
        <v>2.0187355316763806E-4</v>
      </c>
      <c r="BE547" s="5">
        <f t="shared" si="608"/>
        <v>2.7707154481859106E-4</v>
      </c>
      <c r="BF547" s="5">
        <f t="shared" si="609"/>
        <v>1.9014041151891502E-4</v>
      </c>
      <c r="BG547" s="5">
        <f t="shared" si="610"/>
        <v>8.6989267498287671E-5</v>
      </c>
      <c r="BH547" s="5">
        <f t="shared" si="611"/>
        <v>2.9848202439342626E-5</v>
      </c>
      <c r="BI547" s="5">
        <f t="shared" si="612"/>
        <v>8.1933343225589466E-6</v>
      </c>
      <c r="BJ547" s="8">
        <f t="shared" si="613"/>
        <v>0.43156161986248798</v>
      </c>
      <c r="BK547" s="8">
        <f t="shared" si="614"/>
        <v>0.26982276402533972</v>
      </c>
      <c r="BL547" s="8">
        <f t="shared" si="615"/>
        <v>0.280262941757216</v>
      </c>
      <c r="BM547" s="8">
        <f t="shared" si="616"/>
        <v>0.44680030126284637</v>
      </c>
      <c r="BN547" s="8">
        <f t="shared" si="617"/>
        <v>0.55250147171815966</v>
      </c>
    </row>
    <row r="548" spans="1:66" x14ac:dyDescent="0.25">
      <c r="A548" t="s">
        <v>31</v>
      </c>
      <c r="B548" t="s">
        <v>268</v>
      </c>
      <c r="C548" t="s">
        <v>194</v>
      </c>
      <c r="D548" t="s">
        <v>503</v>
      </c>
      <c r="E548">
        <f>VLOOKUP(A548,home!$A$2:$E$405,3,FALSE)</f>
        <v>1.4722</v>
      </c>
      <c r="F548">
        <f>VLOOKUP(B548,home!$B$2:$E$405,3,FALSE)</f>
        <v>1.1321000000000001</v>
      </c>
      <c r="G548">
        <f>VLOOKUP(C548,away!$B$2:$E$405,4,FALSE)</f>
        <v>1.0188999999999999</v>
      </c>
      <c r="H548">
        <f>VLOOKUP(A548,away!$A$2:$E$405,3,FALSE)</f>
        <v>1.5832999999999999</v>
      </c>
      <c r="I548">
        <f>VLOOKUP(C548,away!$B$2:$E$405,3,FALSE)</f>
        <v>0.63160000000000005</v>
      </c>
      <c r="J548">
        <f>VLOOKUP(B548,home!$B$2:$E$405,4,FALSE)</f>
        <v>0.42109999999999997</v>
      </c>
      <c r="K548" s="3">
        <f t="shared" si="562"/>
        <v>1.6981778270180001</v>
      </c>
      <c r="L548" s="3">
        <f t="shared" si="563"/>
        <v>0.42110517110799994</v>
      </c>
      <c r="M548" s="5">
        <f t="shared" si="564"/>
        <v>0.12011772227504527</v>
      </c>
      <c r="N548" s="5">
        <f t="shared" si="565"/>
        <v>0.20398125259938799</v>
      </c>
      <c r="O548" s="5">
        <f t="shared" si="566"/>
        <v>5.058219399173617E-2</v>
      </c>
      <c r="P548" s="5">
        <f t="shared" si="567"/>
        <v>8.5897560278689444E-2</v>
      </c>
      <c r="Q548" s="5">
        <f t="shared" si="568"/>
        <v>0.17319822014581931</v>
      </c>
      <c r="R548" s="5">
        <f t="shared" si="569"/>
        <v>1.0650211727954051E-2</v>
      </c>
      <c r="S548" s="5">
        <f t="shared" si="570"/>
        <v>1.5356582530211627E-2</v>
      </c>
      <c r="T548" s="5">
        <f t="shared" si="571"/>
        <v>7.2934666130106296E-2</v>
      </c>
      <c r="U548" s="5">
        <f t="shared" si="572"/>
        <v>1.8085953409458629E-2</v>
      </c>
      <c r="V548" s="5">
        <f t="shared" si="573"/>
        <v>1.2201853579598876E-3</v>
      </c>
      <c r="W548" s="5">
        <f t="shared" si="574"/>
        <v>9.8040459043537545E-2</v>
      </c>
      <c r="X548" s="5">
        <f t="shared" si="575"/>
        <v>4.1285344281035745E-2</v>
      </c>
      <c r="Y548" s="5">
        <f t="shared" si="576"/>
        <v>8.692735983859121E-3</v>
      </c>
      <c r="Z548" s="5">
        <f t="shared" si="577"/>
        <v>1.4949530773455059E-3</v>
      </c>
      <c r="AA548" s="5">
        <f t="shared" si="578"/>
        <v>2.5386961683804632E-3</v>
      </c>
      <c r="AB548" s="5">
        <f t="shared" si="579"/>
        <v>2.1555787713396298E-3</v>
      </c>
      <c r="AC548" s="5">
        <f t="shared" si="580"/>
        <v>5.4535533637023342E-5</v>
      </c>
      <c r="AD548" s="5">
        <f t="shared" si="581"/>
        <v>4.1622533424600469E-2</v>
      </c>
      <c r="AE548" s="5">
        <f t="shared" si="582"/>
        <v>1.752746405971483E-2</v>
      </c>
      <c r="AF548" s="5">
        <f t="shared" si="583"/>
        <v>3.6904528759777659E-3</v>
      </c>
      <c r="AG548" s="5">
        <f t="shared" si="584"/>
        <v>5.1802292993487578E-4</v>
      </c>
      <c r="AH548" s="5">
        <f t="shared" si="585"/>
        <v>1.5738311785850261E-4</v>
      </c>
      <c r="AI548" s="5">
        <f t="shared" si="586"/>
        <v>2.672645210942697E-4</v>
      </c>
      <c r="AJ548" s="5">
        <f t="shared" si="587"/>
        <v>2.2693134183543679E-4</v>
      </c>
      <c r="AK548" s="5">
        <f t="shared" si="588"/>
        <v>1.2845659098679367E-4</v>
      </c>
      <c r="AL548" s="5">
        <f t="shared" si="589"/>
        <v>1.5599594128800476E-6</v>
      </c>
      <c r="AM548" s="5">
        <f t="shared" si="590"/>
        <v>1.4136492673194412E-2</v>
      </c>
      <c r="AN548" s="5">
        <f t="shared" si="591"/>
        <v>5.9529501660125217E-3</v>
      </c>
      <c r="AO548" s="5">
        <f t="shared" si="592"/>
        <v>1.2534090491280495E-3</v>
      </c>
      <c r="AP548" s="5">
        <f t="shared" si="593"/>
        <v>1.7593901070046093E-4</v>
      </c>
      <c r="AQ548" s="5">
        <f t="shared" si="594"/>
        <v>1.8522206801397458E-5</v>
      </c>
      <c r="AR548" s="5">
        <f t="shared" si="595"/>
        <v>1.3254968955063053E-5</v>
      </c>
      <c r="AS548" s="5">
        <f t="shared" si="596"/>
        <v>2.2509294377300023E-5</v>
      </c>
      <c r="AT548" s="5">
        <f t="shared" si="597"/>
        <v>1.9112392306675927E-5</v>
      </c>
      <c r="AU548" s="5">
        <f t="shared" si="598"/>
        <v>1.0818746945488824E-5</v>
      </c>
      <c r="AV548" s="5">
        <f t="shared" si="599"/>
        <v>4.5930390447369607E-6</v>
      </c>
      <c r="AW548" s="5">
        <f t="shared" si="600"/>
        <v>3.0987357227156915E-8</v>
      </c>
      <c r="AX548" s="5">
        <f t="shared" si="601"/>
        <v>4.0010464015702001E-3</v>
      </c>
      <c r="AY548" s="5">
        <f t="shared" si="602"/>
        <v>1.6848613295442668E-3</v>
      </c>
      <c r="AZ548" s="5">
        <f t="shared" si="603"/>
        <v>3.5475190923549532E-4</v>
      </c>
      <c r="BA548" s="5">
        <f t="shared" si="604"/>
        <v>4.9795954479834308E-5</v>
      </c>
      <c r="BB548" s="5">
        <f t="shared" si="605"/>
        <v>5.242333482929201E-6</v>
      </c>
      <c r="BC548" s="5">
        <f t="shared" si="606"/>
        <v>4.415147476668197E-7</v>
      </c>
      <c r="BD548" s="5">
        <f t="shared" si="607"/>
        <v>9.3028932830884213E-7</v>
      </c>
      <c r="BE548" s="5">
        <f t="shared" si="608"/>
        <v>1.5797967100455441E-6</v>
      </c>
      <c r="BF548" s="5">
        <f t="shared" si="609"/>
        <v>1.3413878720976644E-6</v>
      </c>
      <c r="BG548" s="5">
        <f t="shared" si="610"/>
        <v>7.5930504727570358E-7</v>
      </c>
      <c r="BH548" s="5">
        <f t="shared" si="611"/>
        <v>3.2235874880661364E-7</v>
      </c>
      <c r="BI548" s="5">
        <f t="shared" si="612"/>
        <v>1.0948449591373123E-7</v>
      </c>
      <c r="BJ548" s="8">
        <f t="shared" si="613"/>
        <v>0.68912460402287112</v>
      </c>
      <c r="BK548" s="8">
        <f t="shared" si="614"/>
        <v>0.22433300726450039</v>
      </c>
      <c r="BL548" s="8">
        <f t="shared" si="615"/>
        <v>8.4868000704475671E-2</v>
      </c>
      <c r="BM548" s="8">
        <f t="shared" si="616"/>
        <v>0.3537085737083735</v>
      </c>
      <c r="BN548" s="8">
        <f t="shared" si="617"/>
        <v>0.64442716101863229</v>
      </c>
    </row>
    <row r="549" spans="1:66" x14ac:dyDescent="0.25">
      <c r="A549" t="s">
        <v>31</v>
      </c>
      <c r="B549" t="s">
        <v>190</v>
      </c>
      <c r="C549" t="s">
        <v>180</v>
      </c>
      <c r="D549" t="s">
        <v>503</v>
      </c>
      <c r="E549">
        <f>VLOOKUP(A549,home!$A$2:$E$405,3,FALSE)</f>
        <v>1.4722</v>
      </c>
      <c r="F549">
        <f>VLOOKUP(B549,home!$B$2:$E$405,3,FALSE)</f>
        <v>0.33960000000000001</v>
      </c>
      <c r="G549">
        <f>VLOOKUP(C549,away!$B$2:$E$405,4,FALSE)</f>
        <v>0</v>
      </c>
      <c r="H549">
        <f>VLOOKUP(A549,away!$A$2:$E$405,3,FALSE)</f>
        <v>1.5832999999999999</v>
      </c>
      <c r="I549">
        <f>VLOOKUP(C549,away!$B$2:$E$405,3,FALSE)</f>
        <v>1.6841999999999999</v>
      </c>
      <c r="J549">
        <f>VLOOKUP(B549,home!$B$2:$E$405,4,FALSE)</f>
        <v>1.4211</v>
      </c>
      <c r="K549" s="3">
        <f t="shared" si="562"/>
        <v>0</v>
      </c>
      <c r="L549" s="3">
        <f t="shared" si="563"/>
        <v>3.7894965344460001</v>
      </c>
      <c r="M549" s="5">
        <f t="shared" si="564"/>
        <v>2.2606980822545517E-2</v>
      </c>
      <c r="N549" s="5">
        <f t="shared" si="565"/>
        <v>0</v>
      </c>
      <c r="O549" s="5">
        <f t="shared" si="566"/>
        <v>8.5669075481323423E-2</v>
      </c>
      <c r="P549" s="5">
        <f t="shared" si="567"/>
        <v>0</v>
      </c>
      <c r="Q549" s="5">
        <f t="shared" si="568"/>
        <v>0</v>
      </c>
      <c r="R549" s="5">
        <f t="shared" si="569"/>
        <v>0.16232133232283394</v>
      </c>
      <c r="S549" s="5">
        <f t="shared" si="570"/>
        <v>0</v>
      </c>
      <c r="T549" s="5">
        <f t="shared" si="571"/>
        <v>0</v>
      </c>
      <c r="U549" s="5">
        <f t="shared" si="572"/>
        <v>0</v>
      </c>
      <c r="V549" s="5">
        <f t="shared" si="573"/>
        <v>0</v>
      </c>
      <c r="W549" s="5">
        <f t="shared" si="574"/>
        <v>0</v>
      </c>
      <c r="X549" s="5">
        <f t="shared" si="575"/>
        <v>0</v>
      </c>
      <c r="Y549" s="5">
        <f t="shared" si="576"/>
        <v>0</v>
      </c>
      <c r="Z549" s="5">
        <f t="shared" si="577"/>
        <v>0.20503870876801228</v>
      </c>
      <c r="AA549" s="5">
        <f t="shared" si="578"/>
        <v>0</v>
      </c>
      <c r="AB549" s="5">
        <f t="shared" si="579"/>
        <v>0</v>
      </c>
      <c r="AC549" s="5">
        <f t="shared" si="580"/>
        <v>0</v>
      </c>
      <c r="AD549" s="5">
        <f t="shared" si="581"/>
        <v>0</v>
      </c>
      <c r="AE549" s="5">
        <f t="shared" si="582"/>
        <v>0</v>
      </c>
      <c r="AF549" s="5">
        <f t="shared" si="583"/>
        <v>0</v>
      </c>
      <c r="AG549" s="5">
        <f t="shared" si="584"/>
        <v>0</v>
      </c>
      <c r="AH549" s="5">
        <f t="shared" si="585"/>
        <v>0.19424836907591631</v>
      </c>
      <c r="AI549" s="5">
        <f t="shared" si="586"/>
        <v>0</v>
      </c>
      <c r="AJ549" s="5">
        <f t="shared" si="587"/>
        <v>0</v>
      </c>
      <c r="AK549" s="5">
        <f t="shared" si="588"/>
        <v>0</v>
      </c>
      <c r="AL549" s="5">
        <f t="shared" si="589"/>
        <v>0</v>
      </c>
      <c r="AM549" s="5">
        <f t="shared" si="590"/>
        <v>0</v>
      </c>
      <c r="AN549" s="5">
        <f t="shared" si="591"/>
        <v>0</v>
      </c>
      <c r="AO549" s="5">
        <f t="shared" si="592"/>
        <v>0</v>
      </c>
      <c r="AP549" s="5">
        <f t="shared" si="593"/>
        <v>0</v>
      </c>
      <c r="AQ549" s="5">
        <f t="shared" si="594"/>
        <v>0</v>
      </c>
      <c r="AR549" s="5">
        <f t="shared" si="595"/>
        <v>0.14722070428699446</v>
      </c>
      <c r="AS549" s="5">
        <f t="shared" si="596"/>
        <v>0</v>
      </c>
      <c r="AT549" s="5">
        <f t="shared" si="597"/>
        <v>0</v>
      </c>
      <c r="AU549" s="5">
        <f t="shared" si="598"/>
        <v>0</v>
      </c>
      <c r="AV549" s="5">
        <f t="shared" si="599"/>
        <v>0</v>
      </c>
      <c r="AW549" s="5">
        <f t="shared" si="600"/>
        <v>0</v>
      </c>
      <c r="AX549" s="5">
        <f t="shared" si="601"/>
        <v>0</v>
      </c>
      <c r="AY549" s="5">
        <f t="shared" si="602"/>
        <v>0</v>
      </c>
      <c r="AZ549" s="5">
        <f t="shared" si="603"/>
        <v>0</v>
      </c>
      <c r="BA549" s="5">
        <f t="shared" si="604"/>
        <v>0</v>
      </c>
      <c r="BB549" s="5">
        <f t="shared" si="605"/>
        <v>0</v>
      </c>
      <c r="BC549" s="5">
        <f t="shared" si="606"/>
        <v>0</v>
      </c>
      <c r="BD549" s="5">
        <f t="shared" si="607"/>
        <v>9.2982058115710864E-2</v>
      </c>
      <c r="BE549" s="5">
        <f t="shared" si="608"/>
        <v>0</v>
      </c>
      <c r="BF549" s="5">
        <f t="shared" si="609"/>
        <v>0</v>
      </c>
      <c r="BG549" s="5">
        <f t="shared" si="610"/>
        <v>0</v>
      </c>
      <c r="BH549" s="5">
        <f t="shared" si="611"/>
        <v>0</v>
      </c>
      <c r="BI549" s="5">
        <f t="shared" si="612"/>
        <v>0</v>
      </c>
      <c r="BJ549" s="8">
        <f t="shared" si="613"/>
        <v>0</v>
      </c>
      <c r="BK549" s="8">
        <f t="shared" si="614"/>
        <v>2.2606980822545517E-2</v>
      </c>
      <c r="BL549" s="8">
        <f t="shared" si="615"/>
        <v>0.68244153928277895</v>
      </c>
      <c r="BM549" s="8">
        <f t="shared" si="616"/>
        <v>0.6394898402466338</v>
      </c>
      <c r="BN549" s="8">
        <f t="shared" si="617"/>
        <v>0.27059738862670291</v>
      </c>
    </row>
    <row r="550" spans="1:66" x14ac:dyDescent="0.25">
      <c r="A550" t="s">
        <v>31</v>
      </c>
      <c r="B550" t="s">
        <v>33</v>
      </c>
      <c r="C550" t="s">
        <v>193</v>
      </c>
      <c r="D550" t="s">
        <v>503</v>
      </c>
      <c r="E550">
        <f>VLOOKUP(A550,home!$A$2:$E$405,3,FALSE)</f>
        <v>1.4722</v>
      </c>
      <c r="F550">
        <f>VLOOKUP(B550,home!$B$2:$E$405,3,FALSE)</f>
        <v>1.1321000000000001</v>
      </c>
      <c r="G550">
        <f>VLOOKUP(C550,away!$B$2:$E$405,4,FALSE)</f>
        <v>0.67930000000000001</v>
      </c>
      <c r="H550">
        <f>VLOOKUP(A550,away!$A$2:$E$405,3,FALSE)</f>
        <v>1.5832999999999999</v>
      </c>
      <c r="I550">
        <f>VLOOKUP(C550,away!$B$2:$E$405,3,FALSE)</f>
        <v>0.78949999999999998</v>
      </c>
      <c r="J550">
        <f>VLOOKUP(B550,home!$B$2:$E$405,4,FALSE)</f>
        <v>0.63160000000000005</v>
      </c>
      <c r="K550" s="3">
        <f t="shared" si="562"/>
        <v>1.1321741072660001</v>
      </c>
      <c r="L550" s="3">
        <f t="shared" si="563"/>
        <v>0.78950969506000002</v>
      </c>
      <c r="M550" s="5">
        <f t="shared" si="564"/>
        <v>0.146360312699225</v>
      </c>
      <c r="N550" s="5">
        <f t="shared" si="565"/>
        <v>0.16570535636941766</v>
      </c>
      <c r="O550" s="5">
        <f t="shared" si="566"/>
        <v>0.11555288584805137</v>
      </c>
      <c r="P550" s="5">
        <f t="shared" si="567"/>
        <v>0.13082598537702755</v>
      </c>
      <c r="Q550" s="5">
        <f t="shared" si="568"/>
        <v>9.3803656958369938E-2</v>
      </c>
      <c r="R550" s="5">
        <f t="shared" si="569"/>
        <v>4.5615061834599006E-2</v>
      </c>
      <c r="S550" s="5">
        <f t="shared" si="570"/>
        <v>2.9235108435855476E-2</v>
      </c>
      <c r="T550" s="5">
        <f t="shared" si="571"/>
        <v>7.405889660071549E-2</v>
      </c>
      <c r="U550" s="5">
        <f t="shared" si="572"/>
        <v>5.1644191910470517E-2</v>
      </c>
      <c r="V550" s="5">
        <f t="shared" si="573"/>
        <v>2.9035739100067145E-3</v>
      </c>
      <c r="W550" s="5">
        <f t="shared" si="574"/>
        <v>3.5400690525042883E-2</v>
      </c>
      <c r="X550" s="5">
        <f t="shared" si="575"/>
        <v>2.7949188381340036E-2</v>
      </c>
      <c r="Y550" s="5">
        <f t="shared" si="576"/>
        <v>1.1033077598063131E-2</v>
      </c>
      <c r="Z550" s="5">
        <f t="shared" si="577"/>
        <v>1.2004511186392439E-2</v>
      </c>
      <c r="AA550" s="5">
        <f t="shared" si="578"/>
        <v>1.3591196735618571E-2</v>
      </c>
      <c r="AB550" s="5">
        <f t="shared" si="579"/>
        <v>7.6938005154127661E-3</v>
      </c>
      <c r="AC550" s="5">
        <f t="shared" si="580"/>
        <v>1.6221222768919566E-4</v>
      </c>
      <c r="AD550" s="5">
        <f t="shared" si="581"/>
        <v>1.001993629794759E-2</v>
      </c>
      <c r="AE550" s="5">
        <f t="shared" si="582"/>
        <v>7.9108368511132277E-3</v>
      </c>
      <c r="AF550" s="5">
        <f t="shared" si="583"/>
        <v>3.1228411949959069E-3</v>
      </c>
      <c r="AG550" s="5">
        <f t="shared" si="584"/>
        <v>8.2183779986067505E-4</v>
      </c>
      <c r="AH550" s="5">
        <f t="shared" si="585"/>
        <v>2.3694194915282627E-3</v>
      </c>
      <c r="AI550" s="5">
        <f t="shared" si="586"/>
        <v>2.6825953975596704E-3</v>
      </c>
      <c r="AJ550" s="5">
        <f t="shared" si="587"/>
        <v>1.5185825246940004E-3</v>
      </c>
      <c r="AK550" s="5">
        <f t="shared" si="588"/>
        <v>5.7309993806839302E-4</v>
      </c>
      <c r="AL550" s="5">
        <f t="shared" si="589"/>
        <v>5.7998166678566149E-6</v>
      </c>
      <c r="AM550" s="5">
        <f t="shared" si="590"/>
        <v>2.2688624865982001E-3</v>
      </c>
      <c r="AN550" s="5">
        <f t="shared" si="591"/>
        <v>1.7912889299272182E-3</v>
      </c>
      <c r="AO550" s="5">
        <f t="shared" si="592"/>
        <v>7.0711998841559577E-4</v>
      </c>
      <c r="AP550" s="5">
        <f t="shared" si="593"/>
        <v>1.8609269547494264E-4</v>
      </c>
      <c r="AQ550" s="5">
        <f t="shared" si="594"/>
        <v>3.6730496814328842E-5</v>
      </c>
      <c r="AR550" s="5">
        <f t="shared" si="595"/>
        <v>3.741359320451399E-4</v>
      </c>
      <c r="AS550" s="5">
        <f t="shared" si="596"/>
        <v>4.2358701485933914E-4</v>
      </c>
      <c r="AT550" s="5">
        <f t="shared" si="597"/>
        <v>2.3978712519892112E-4</v>
      </c>
      <c r="AU550" s="5">
        <f t="shared" si="598"/>
        <v>9.0493591468656417E-5</v>
      </c>
      <c r="AV550" s="5">
        <f t="shared" si="599"/>
        <v>2.5613625283580044E-5</v>
      </c>
      <c r="AW550" s="5">
        <f t="shared" si="600"/>
        <v>1.4400661790394484E-7</v>
      </c>
      <c r="AX550" s="5">
        <f t="shared" si="601"/>
        <v>4.2812456004560586E-4</v>
      </c>
      <c r="AY550" s="5">
        <f t="shared" si="602"/>
        <v>3.3800849084930293E-4</v>
      </c>
      <c r="AZ550" s="5">
        <f t="shared" si="603"/>
        <v>1.3343049026906195E-4</v>
      </c>
      <c r="BA550" s="5">
        <f t="shared" si="604"/>
        <v>3.5114888561344481E-5</v>
      </c>
      <c r="BB550" s="5">
        <f t="shared" si="605"/>
        <v>6.9308862400332385E-6</v>
      </c>
      <c r="BC550" s="5">
        <f t="shared" si="606"/>
        <v>1.0944003763728389E-6</v>
      </c>
      <c r="BD550" s="5">
        <f t="shared" si="607"/>
        <v>4.9230657603324538E-5</v>
      </c>
      <c r="BE550" s="5">
        <f t="shared" si="608"/>
        <v>5.5737675822162073E-5</v>
      </c>
      <c r="BF550" s="5">
        <f t="shared" si="609"/>
        <v>3.1552376682519038E-5</v>
      </c>
      <c r="BG550" s="5">
        <f t="shared" si="610"/>
        <v>1.1907594634217188E-5</v>
      </c>
      <c r="BH550" s="5">
        <f t="shared" si="611"/>
        <v>3.370367581170063E-6</v>
      </c>
      <c r="BI550" s="5">
        <f t="shared" si="612"/>
        <v>7.6316858147389663E-7</v>
      </c>
      <c r="BJ550" s="8">
        <f t="shared" si="613"/>
        <v>0.43575911689043845</v>
      </c>
      <c r="BK550" s="8">
        <f t="shared" si="614"/>
        <v>0.30983100095732113</v>
      </c>
      <c r="BL550" s="8">
        <f t="shared" si="615"/>
        <v>0.24254701332576301</v>
      </c>
      <c r="BM550" s="8">
        <f t="shared" si="616"/>
        <v>0.30194051878899314</v>
      </c>
      <c r="BN550" s="8">
        <f t="shared" si="617"/>
        <v>0.69786325908669034</v>
      </c>
    </row>
    <row r="551" spans="1:66" x14ac:dyDescent="0.25">
      <c r="A551" t="s">
        <v>31</v>
      </c>
      <c r="B551" t="s">
        <v>32</v>
      </c>
      <c r="C551" t="s">
        <v>192</v>
      </c>
      <c r="D551" t="s">
        <v>503</v>
      </c>
      <c r="E551">
        <f>VLOOKUP(A551,home!$A$2:$E$405,3,FALSE)</f>
        <v>1.4722</v>
      </c>
      <c r="F551">
        <f>VLOOKUP(B551,home!$B$2:$E$405,3,FALSE)</f>
        <v>0.67930000000000001</v>
      </c>
      <c r="G551">
        <f>VLOOKUP(C551,away!$B$2:$E$405,4,FALSE)</f>
        <v>0.45279999999999998</v>
      </c>
      <c r="H551">
        <f>VLOOKUP(A551,away!$A$2:$E$405,3,FALSE)</f>
        <v>1.5832999999999999</v>
      </c>
      <c r="I551">
        <f>VLOOKUP(C551,away!$B$2:$E$405,3,FALSE)</f>
        <v>1.4737</v>
      </c>
      <c r="J551">
        <f>VLOOKUP(B551,home!$B$2:$E$405,4,FALSE)</f>
        <v>1.4211</v>
      </c>
      <c r="K551" s="3">
        <f t="shared" si="562"/>
        <v>0.45282964028799999</v>
      </c>
      <c r="L551" s="3">
        <f t="shared" si="563"/>
        <v>3.3158657183310001</v>
      </c>
      <c r="M551" s="5">
        <f t="shared" si="564"/>
        <v>2.3082157589775137E-2</v>
      </c>
      <c r="N551" s="5">
        <f t="shared" si="565"/>
        <v>1.0452285118448803E-2</v>
      </c>
      <c r="O551" s="5">
        <f t="shared" si="566"/>
        <v>7.6537335057049086E-2</v>
      </c>
      <c r="P551" s="5">
        <f t="shared" si="567"/>
        <v>3.4658373902485662E-2</v>
      </c>
      <c r="Q551" s="5">
        <f t="shared" si="568"/>
        <v>2.3665522551873934E-3</v>
      </c>
      <c r="R551" s="5">
        <f t="shared" si="569"/>
        <v>0.12689376274404124</v>
      </c>
      <c r="S551" s="5">
        <f t="shared" si="570"/>
        <v>1.3010080154905066E-2</v>
      </c>
      <c r="T551" s="5">
        <f t="shared" si="571"/>
        <v>7.8471694936147942E-3</v>
      </c>
      <c r="U551" s="5">
        <f t="shared" si="572"/>
        <v>5.7461256938175012E-2</v>
      </c>
      <c r="V551" s="5">
        <f t="shared" si="573"/>
        <v>2.17054724703971E-3</v>
      </c>
      <c r="W551" s="5">
        <f t="shared" si="574"/>
        <v>3.5721500214642093E-4</v>
      </c>
      <c r="X551" s="5">
        <f t="shared" si="575"/>
        <v>1.1844769796908517E-3</v>
      </c>
      <c r="Y551" s="5">
        <f t="shared" si="576"/>
        <v>1.9637833055545701E-3</v>
      </c>
      <c r="Z551" s="5">
        <f t="shared" si="577"/>
        <v>0.14025422591766462</v>
      </c>
      <c r="AA551" s="5">
        <f t="shared" si="578"/>
        <v>6.3511270671167949E-2</v>
      </c>
      <c r="AB551" s="5">
        <f t="shared" si="579"/>
        <v>1.4379892926129392E-2</v>
      </c>
      <c r="AC551" s="5">
        <f t="shared" si="580"/>
        <v>2.0369531576588099E-4</v>
      </c>
      <c r="AD551" s="5">
        <f t="shared" si="581"/>
        <v>4.0439385231860223E-5</v>
      </c>
      <c r="AE551" s="5">
        <f t="shared" si="582"/>
        <v>1.3409157116070624E-4</v>
      </c>
      <c r="AF551" s="5">
        <f t="shared" si="583"/>
        <v>2.2231482196446382E-4</v>
      </c>
      <c r="AG551" s="5">
        <f t="shared" si="584"/>
        <v>2.4572203227627505E-4</v>
      </c>
      <c r="AH551" s="5">
        <f t="shared" si="585"/>
        <v>0.11626604489285884</v>
      </c>
      <c r="AI551" s="5">
        <f t="shared" si="586"/>
        <v>5.2648711286541722E-2</v>
      </c>
      <c r="AJ551" s="5">
        <f t="shared" si="587"/>
        <v>1.1920448496755727E-2</v>
      </c>
      <c r="AK551" s="5">
        <f t="shared" si="588"/>
        <v>1.7993108016191757E-3</v>
      </c>
      <c r="AL551" s="5">
        <f t="shared" si="589"/>
        <v>1.2234122202035561E-5</v>
      </c>
      <c r="AM551" s="5">
        <f t="shared" si="590"/>
        <v>3.6624304536022261E-6</v>
      </c>
      <c r="AN551" s="5">
        <f t="shared" si="591"/>
        <v>1.2144127586871077E-5</v>
      </c>
      <c r="AO551" s="5">
        <f t="shared" si="592"/>
        <v>2.0134148172171788E-5</v>
      </c>
      <c r="AP551" s="5">
        <f t="shared" si="593"/>
        <v>2.22540438973004E-5</v>
      </c>
      <c r="AQ551" s="5">
        <f t="shared" si="594"/>
        <v>1.8447855313322902E-5</v>
      </c>
      <c r="AR551" s="5">
        <f t="shared" si="595"/>
        <v>7.7104518493232743E-2</v>
      </c>
      <c r="AS551" s="5">
        <f t="shared" si="596"/>
        <v>3.4915211373870027E-2</v>
      </c>
      <c r="AT551" s="5">
        <f t="shared" si="597"/>
        <v>7.9053213035045235E-3</v>
      </c>
      <c r="AU551" s="5">
        <f t="shared" si="598"/>
        <v>1.1932546007423393E-3</v>
      </c>
      <c r="AV551" s="5">
        <f t="shared" si="599"/>
        <v>1.3508526290653859E-4</v>
      </c>
      <c r="AW551" s="5">
        <f t="shared" si="600"/>
        <v>5.1027241856699836E-7</v>
      </c>
      <c r="AX551" s="5">
        <f t="shared" si="601"/>
        <v>2.7640951081408548E-7</v>
      </c>
      <c r="AY551" s="5">
        <f t="shared" si="602"/>
        <v>9.165368211290679E-7</v>
      </c>
      <c r="AZ551" s="5">
        <f t="shared" si="603"/>
        <v>1.519556512384974E-6</v>
      </c>
      <c r="BA551" s="5">
        <f t="shared" si="604"/>
        <v>1.6795484488279838E-6</v>
      </c>
      <c r="BB551" s="5">
        <f t="shared" si="605"/>
        <v>1.3922892809361798E-6</v>
      </c>
      <c r="BC551" s="5">
        <f t="shared" si="606"/>
        <v>9.2332885933119961E-7</v>
      </c>
      <c r="BD551" s="5">
        <f t="shared" si="607"/>
        <v>4.26113716000215E-2</v>
      </c>
      <c r="BE551" s="5">
        <f t="shared" si="608"/>
        <v>1.9295692073816033E-2</v>
      </c>
      <c r="BF551" s="5">
        <f t="shared" si="609"/>
        <v>4.3688306504470632E-3</v>
      </c>
      <c r="BG551" s="5">
        <f t="shared" si="610"/>
        <v>6.5944533730704442E-4</v>
      </c>
      <c r="BH551" s="5">
        <f t="shared" si="611"/>
        <v>7.4654098720586915E-5</v>
      </c>
      <c r="BI551" s="5">
        <f t="shared" si="612"/>
        <v>6.7611177339336457E-6</v>
      </c>
      <c r="BJ551" s="8">
        <f t="shared" si="613"/>
        <v>2.489740024013283E-2</v>
      </c>
      <c r="BK551" s="8">
        <f t="shared" si="614"/>
        <v>7.3138004868994633E-2</v>
      </c>
      <c r="BL551" s="8">
        <f t="shared" si="615"/>
        <v>0.70968817972664033</v>
      </c>
      <c r="BM551" s="8">
        <f t="shared" si="616"/>
        <v>0.67398693782204233</v>
      </c>
      <c r="BN551" s="8">
        <f t="shared" si="617"/>
        <v>0.27399046666698734</v>
      </c>
    </row>
    <row r="552" spans="1:66" x14ac:dyDescent="0.25">
      <c r="A552" t="s">
        <v>31</v>
      </c>
      <c r="B552" t="s">
        <v>322</v>
      </c>
      <c r="C552" t="s">
        <v>325</v>
      </c>
      <c r="D552" t="s">
        <v>503</v>
      </c>
      <c r="E552">
        <f>VLOOKUP(A552,home!$A$2:$E$405,3,FALSE)</f>
        <v>1.4722</v>
      </c>
      <c r="F552">
        <f>VLOOKUP(B552,home!$B$2:$E$405,3,FALSE)</f>
        <v>1.3585</v>
      </c>
      <c r="G552">
        <f>VLOOKUP(C552,away!$B$2:$E$405,4,FALSE)</f>
        <v>1.4944</v>
      </c>
      <c r="H552">
        <f>VLOOKUP(A552,away!$A$2:$E$405,3,FALSE)</f>
        <v>1.5832999999999999</v>
      </c>
      <c r="I552">
        <f>VLOOKUP(C552,away!$B$2:$E$405,3,FALSE)</f>
        <v>0.88419999999999999</v>
      </c>
      <c r="J552">
        <f>VLOOKUP(B552,home!$B$2:$E$405,4,FALSE)</f>
        <v>0.94740000000000002</v>
      </c>
      <c r="K552" s="3">
        <f t="shared" si="562"/>
        <v>2.9887756412799997</v>
      </c>
      <c r="L552" s="3">
        <f t="shared" si="563"/>
        <v>1.3263162869639999</v>
      </c>
      <c r="M552" s="5">
        <f t="shared" si="564"/>
        <v>1.3365320779182583E-2</v>
      </c>
      <c r="N552" s="5">
        <f t="shared" si="565"/>
        <v>3.9945945182714326E-2</v>
      </c>
      <c r="O552" s="5">
        <f t="shared" si="566"/>
        <v>1.7726642629928235E-2</v>
      </c>
      <c r="P552" s="5">
        <f t="shared" si="567"/>
        <v>5.2980957694005133E-2</v>
      </c>
      <c r="Q552" s="5">
        <f t="shared" si="568"/>
        <v>5.9694733965001377E-2</v>
      </c>
      <c r="R552" s="5">
        <f t="shared" si="569"/>
        <v>1.1755567416632088E-2</v>
      </c>
      <c r="S552" s="5">
        <f t="shared" si="570"/>
        <v>5.2504947777722508E-2</v>
      </c>
      <c r="T552" s="5">
        <f t="shared" si="571"/>
        <v>7.9174097903764382E-2</v>
      </c>
      <c r="U552" s="5">
        <f t="shared" si="572"/>
        <v>3.5134753544254833E-2</v>
      </c>
      <c r="V552" s="5">
        <f t="shared" si="573"/>
        <v>2.3125873153338208E-2</v>
      </c>
      <c r="W552" s="5">
        <f t="shared" si="574"/>
        <v>5.9471388929095322E-2</v>
      </c>
      <c r="X552" s="5">
        <f t="shared" si="575"/>
        <v>7.8877871745029624E-2</v>
      </c>
      <c r="Y552" s="5">
        <f t="shared" si="576"/>
        <v>5.2308502988245159E-2</v>
      </c>
      <c r="Z552" s="5">
        <f t="shared" si="577"/>
        <v>5.1972001757274846E-3</v>
      </c>
      <c r="AA552" s="5">
        <f t="shared" si="578"/>
        <v>1.5533265288070437E-2</v>
      </c>
      <c r="AB552" s="5">
        <f t="shared" si="579"/>
        <v>2.3212722461262547E-2</v>
      </c>
      <c r="AC552" s="5">
        <f t="shared" si="580"/>
        <v>5.7295244134839786E-3</v>
      </c>
      <c r="AD552" s="5">
        <f t="shared" si="581"/>
        <v>4.4436659646092287E-2</v>
      </c>
      <c r="AE552" s="5">
        <f t="shared" si="582"/>
        <v>5.8937065426888126E-2</v>
      </c>
      <c r="AF552" s="5">
        <f t="shared" si="583"/>
        <v>3.9084594890772303E-2</v>
      </c>
      <c r="AG552" s="5">
        <f t="shared" si="584"/>
        <v>1.7279511591007081E-2</v>
      </c>
      <c r="AH552" s="5">
        <f t="shared" si="585"/>
        <v>1.7232828099198814E-3</v>
      </c>
      <c r="AI552" s="5">
        <f t="shared" si="586"/>
        <v>5.1505056853250923E-3</v>
      </c>
      <c r="AJ552" s="5">
        <f t="shared" si="587"/>
        <v>7.6968529662868957E-3</v>
      </c>
      <c r="AK552" s="5">
        <f t="shared" si="588"/>
        <v>7.6680555533839949E-3</v>
      </c>
      <c r="AL552" s="5">
        <f t="shared" si="589"/>
        <v>9.0848755693278399E-4</v>
      </c>
      <c r="AM552" s="5">
        <f t="shared" si="590"/>
        <v>2.6562241186018094E-2</v>
      </c>
      <c r="AN552" s="5">
        <f t="shared" si="591"/>
        <v>3.5229933103281749E-2</v>
      </c>
      <c r="AO552" s="5">
        <f t="shared" si="592"/>
        <v>2.336301703176738E-2</v>
      </c>
      <c r="AP552" s="5">
        <f t="shared" si="593"/>
        <v>1.0328916667283469E-2</v>
      </c>
      <c r="AQ552" s="5">
        <f t="shared" si="594"/>
        <v>3.4248526006279961E-3</v>
      </c>
      <c r="AR552" s="5">
        <f t="shared" si="595"/>
        <v>4.5712361156836483E-4</v>
      </c>
      <c r="AS552" s="5">
        <f t="shared" si="596"/>
        <v>1.3662399153094688E-3</v>
      </c>
      <c r="AT552" s="5">
        <f t="shared" si="597"/>
        <v>2.0416922895106957E-3</v>
      </c>
      <c r="AU552" s="5">
        <f t="shared" si="598"/>
        <v>2.0340533939595868E-3</v>
      </c>
      <c r="AV552" s="5">
        <f t="shared" si="599"/>
        <v>1.519832309232331E-3</v>
      </c>
      <c r="AW552" s="5">
        <f t="shared" si="600"/>
        <v>1.0003613417518686E-4</v>
      </c>
      <c r="AX552" s="5">
        <f t="shared" si="601"/>
        <v>1.323142990576256E-2</v>
      </c>
      <c r="AY552" s="5">
        <f t="shared" si="602"/>
        <v>1.7549060983835425E-2</v>
      </c>
      <c r="AZ552" s="5">
        <f t="shared" si="603"/>
        <v>1.1637802701892701E-2</v>
      </c>
      <c r="BA552" s="5">
        <f t="shared" si="604"/>
        <v>5.1451357559979781E-3</v>
      </c>
      <c r="BB552" s="5">
        <f t="shared" si="605"/>
        <v>1.706019337955238E-3</v>
      </c>
      <c r="BC552" s="5">
        <f t="shared" si="606"/>
        <v>4.5254424676111424E-4</v>
      </c>
      <c r="BD552" s="5">
        <f t="shared" si="607"/>
        <v>1.0104841519648789E-4</v>
      </c>
      <c r="BE552" s="5">
        <f t="shared" si="608"/>
        <v>3.0201104192921073E-4</v>
      </c>
      <c r="BF552" s="5">
        <f t="shared" si="609"/>
        <v>4.5132162275780894E-4</v>
      </c>
      <c r="BG552" s="5">
        <f t="shared" si="610"/>
        <v>4.4963302416050016E-4</v>
      </c>
      <c r="BH552" s="5">
        <f t="shared" si="611"/>
        <v>3.3596305753149112E-4</v>
      </c>
      <c r="BI552" s="5">
        <f t="shared" si="612"/>
        <v>2.0082364054401424E-4</v>
      </c>
      <c r="BJ552" s="8">
        <f t="shared" si="613"/>
        <v>0.6778413257897935</v>
      </c>
      <c r="BK552" s="8">
        <f t="shared" si="614"/>
        <v>0.16616417235850064</v>
      </c>
      <c r="BL552" s="8">
        <f t="shared" si="615"/>
        <v>0.134861390676764</v>
      </c>
      <c r="BM552" s="8">
        <f t="shared" si="616"/>
        <v>0.77114589648366139</v>
      </c>
      <c r="BN552" s="8">
        <f t="shared" si="617"/>
        <v>0.19546916766746375</v>
      </c>
    </row>
    <row r="553" spans="1:66" x14ac:dyDescent="0.25">
      <c r="A553" t="s">
        <v>267</v>
      </c>
      <c r="B553" t="s">
        <v>277</v>
      </c>
      <c r="C553" t="s">
        <v>470</v>
      </c>
      <c r="D553" t="s">
        <v>503</v>
      </c>
      <c r="E553">
        <f>VLOOKUP(A553,home!$A$2:$E$405,3,FALSE)</f>
        <v>1.65</v>
      </c>
      <c r="F553">
        <f>VLOOKUP(B553,home!$B$2:$E$405,3,FALSE)</f>
        <v>1.2121</v>
      </c>
      <c r="G553">
        <f>VLOOKUP(C553,away!$B$2:$E$405,4,FALSE)</f>
        <v>1.5152000000000001</v>
      </c>
      <c r="H553">
        <f>VLOOKUP(A553,away!$A$2:$E$405,3,FALSE)</f>
        <v>1.5249999999999999</v>
      </c>
      <c r="I553">
        <f>VLOOKUP(C553,away!$B$2:$E$405,3,FALSE)</f>
        <v>0.81969999999999998</v>
      </c>
      <c r="J553">
        <f>VLOOKUP(B553,home!$B$2:$E$405,4,FALSE)</f>
        <v>0.98360000000000003</v>
      </c>
      <c r="K553" s="3">
        <f t="shared" si="562"/>
        <v>3.0303469679999999</v>
      </c>
      <c r="L553" s="3">
        <f t="shared" si="563"/>
        <v>1.229541803</v>
      </c>
      <c r="M553" s="5">
        <f t="shared" si="564"/>
        <v>1.4123873307101768E-2</v>
      </c>
      <c r="N553" s="5">
        <f t="shared" si="565"/>
        <v>4.2800236652591972E-2</v>
      </c>
      <c r="O553" s="5">
        <f t="shared" si="566"/>
        <v>1.7365892651357483E-2</v>
      </c>
      <c r="P553" s="5">
        <f t="shared" si="567"/>
        <v>5.2624680142654617E-2</v>
      </c>
      <c r="Q553" s="5">
        <f t="shared" si="568"/>
        <v>6.4849783684932299E-2</v>
      </c>
      <c r="R553" s="5">
        <f t="shared" si="569"/>
        <v>1.0676045480627267E-2</v>
      </c>
      <c r="S553" s="5">
        <f t="shared" si="570"/>
        <v>4.9019077485002303E-2</v>
      </c>
      <c r="T553" s="5">
        <f t="shared" si="571"/>
        <v>7.9735519956131637E-2</v>
      </c>
      <c r="U553" s="5">
        <f t="shared" si="572"/>
        <v>3.2352122052448938E-2</v>
      </c>
      <c r="V553" s="5">
        <f t="shared" si="573"/>
        <v>2.0293561888257872E-2</v>
      </c>
      <c r="W553" s="5">
        <f t="shared" si="574"/>
        <v>6.5505781788363471E-2</v>
      </c>
      <c r="X553" s="5">
        <f t="shared" si="575"/>
        <v>8.0542097046988989E-2</v>
      </c>
      <c r="Y553" s="5">
        <f t="shared" si="576"/>
        <v>4.9514937610277927E-2</v>
      </c>
      <c r="Z553" s="5">
        <f t="shared" si="577"/>
        <v>4.3755480697201497E-3</v>
      </c>
      <c r="AA553" s="5">
        <f t="shared" si="578"/>
        <v>1.3259428826414706E-2</v>
      </c>
      <c r="AB553" s="5">
        <f t="shared" si="579"/>
        <v>2.0090334970768807E-2</v>
      </c>
      <c r="AC553" s="5">
        <f t="shared" si="580"/>
        <v>4.7257849356546295E-3</v>
      </c>
      <c r="AD553" s="5">
        <f t="shared" si="581"/>
        <v>4.9626311807209215E-2</v>
      </c>
      <c r="AE553" s="5">
        <f t="shared" si="582"/>
        <v>6.1017624895676206E-2</v>
      </c>
      <c r="AF553" s="5">
        <f t="shared" si="583"/>
        <v>3.7511860264503719E-2</v>
      </c>
      <c r="AG553" s="5">
        <f t="shared" si="584"/>
        <v>1.5374133434500649E-2</v>
      </c>
      <c r="AH553" s="5">
        <f t="shared" si="585"/>
        <v>1.3449798156892213E-3</v>
      </c>
      <c r="AI553" s="5">
        <f t="shared" si="586"/>
        <v>4.0757555064950294E-3</v>
      </c>
      <c r="AJ553" s="5">
        <f t="shared" si="587"/>
        <v>6.1754766707082607E-3</v>
      </c>
      <c r="AK553" s="5">
        <f t="shared" si="588"/>
        <v>6.23794566834517E-3</v>
      </c>
      <c r="AL553" s="5">
        <f t="shared" si="589"/>
        <v>7.0431931879975885E-4</v>
      </c>
      <c r="AM553" s="5">
        <f t="shared" si="590"/>
        <v>3.0076988703599809E-2</v>
      </c>
      <c r="AN553" s="5">
        <f t="shared" si="591"/>
        <v>3.698091491943474E-2</v>
      </c>
      <c r="AO553" s="5">
        <f t="shared" si="592"/>
        <v>2.2734790403315702E-2</v>
      </c>
      <c r="AP553" s="5">
        <f t="shared" si="593"/>
        <v>9.3177917277732936E-3</v>
      </c>
      <c r="AQ553" s="5">
        <f t="shared" si="594"/>
        <v>2.8641536102362165E-3</v>
      </c>
      <c r="AR553" s="5">
        <f t="shared" si="595"/>
        <v>3.3074178151622631E-4</v>
      </c>
      <c r="AS553" s="5">
        <f t="shared" si="596"/>
        <v>1.0022623548086146E-3</v>
      </c>
      <c r="AT553" s="5">
        <f t="shared" si="597"/>
        <v>1.5186013440174134E-3</v>
      </c>
      <c r="AU553" s="5">
        <f t="shared" si="598"/>
        <v>1.5339629928146309E-3</v>
      </c>
      <c r="AV553" s="5">
        <f t="shared" si="599"/>
        <v>1.1621100260750057E-3</v>
      </c>
      <c r="AW553" s="5">
        <f t="shared" si="600"/>
        <v>7.2895841876724528E-5</v>
      </c>
      <c r="AX553" s="5">
        <f t="shared" si="601"/>
        <v>1.5190618587420645E-2</v>
      </c>
      <c r="AY553" s="5">
        <f t="shared" si="602"/>
        <v>1.8677500566662494E-2</v>
      </c>
      <c r="AZ553" s="5">
        <f t="shared" si="603"/>
        <v>1.1482383861133864E-2</v>
      </c>
      <c r="BA553" s="5">
        <f t="shared" si="604"/>
        <v>4.7060236517855432E-3</v>
      </c>
      <c r="BB553" s="5">
        <f t="shared" si="605"/>
        <v>1.4465632014442611E-3</v>
      </c>
      <c r="BC553" s="5">
        <f t="shared" si="606"/>
        <v>3.557219853714455E-4</v>
      </c>
      <c r="BD553" s="5">
        <f t="shared" si="607"/>
        <v>6.7776807728815551E-5</v>
      </c>
      <c r="BE553" s="5">
        <f t="shared" si="608"/>
        <v>2.0538724380173514E-4</v>
      </c>
      <c r="BF553" s="5">
        <f t="shared" si="609"/>
        <v>3.1119730576023254E-4</v>
      </c>
      <c r="BG553" s="5">
        <f t="shared" si="610"/>
        <v>3.1434527065342984E-4</v>
      </c>
      <c r="BH553" s="5">
        <f t="shared" si="611"/>
        <v>2.3814380945744011E-4</v>
      </c>
      <c r="BI553" s="5">
        <f t="shared" si="612"/>
        <v>1.4433167418746468E-4</v>
      </c>
      <c r="BJ553" s="8">
        <f t="shared" si="613"/>
        <v>0.70031173835935401</v>
      </c>
      <c r="BK553" s="8">
        <f t="shared" si="614"/>
        <v>0.16016879764413344</v>
      </c>
      <c r="BL553" s="8">
        <f t="shared" si="615"/>
        <v>0.11840684225367591</v>
      </c>
      <c r="BM553" s="8">
        <f t="shared" si="616"/>
        <v>0.76221780968283237</v>
      </c>
      <c r="BN553" s="8">
        <f t="shared" si="617"/>
        <v>0.2024405119192654</v>
      </c>
    </row>
    <row r="554" spans="1:66" x14ac:dyDescent="0.25">
      <c r="A554" t="s">
        <v>267</v>
      </c>
      <c r="B554" t="s">
        <v>292</v>
      </c>
      <c r="C554" t="s">
        <v>191</v>
      </c>
      <c r="D554" t="s">
        <v>503</v>
      </c>
      <c r="E554">
        <f>VLOOKUP(A554,home!$A$2:$E$405,3,FALSE)</f>
        <v>1.65</v>
      </c>
      <c r="F554">
        <f>VLOOKUP(B554,home!$B$2:$E$405,3,FALSE)</f>
        <v>1.0101</v>
      </c>
      <c r="G554">
        <f>VLOOKUP(C554,away!$B$2:$E$405,4,FALSE)</f>
        <v>0.90910000000000002</v>
      </c>
      <c r="H554">
        <f>VLOOKUP(A554,away!$A$2:$E$405,3,FALSE)</f>
        <v>1.5249999999999999</v>
      </c>
      <c r="I554">
        <f>VLOOKUP(C554,away!$B$2:$E$405,3,FALSE)</f>
        <v>0.81969999999999998</v>
      </c>
      <c r="J554">
        <f>VLOOKUP(B554,home!$B$2:$E$405,4,FALSE)</f>
        <v>1.3115000000000001</v>
      </c>
      <c r="K554" s="3">
        <f t="shared" si="562"/>
        <v>1.5151651515</v>
      </c>
      <c r="L554" s="3">
        <f t="shared" si="563"/>
        <v>1.63943073875</v>
      </c>
      <c r="M554" s="5">
        <f t="shared" si="564"/>
        <v>4.2655635068212988E-2</v>
      </c>
      <c r="N554" s="5">
        <f t="shared" si="565"/>
        <v>6.4630331770457655E-2</v>
      </c>
      <c r="O554" s="5">
        <f t="shared" si="566"/>
        <v>6.9930959311730823E-2</v>
      </c>
      <c r="P554" s="5">
        <f t="shared" si="567"/>
        <v>0.10595695256009896</v>
      </c>
      <c r="Q554" s="5">
        <f t="shared" si="568"/>
        <v>4.8962813214240376E-2</v>
      </c>
      <c r="R554" s="5">
        <f t="shared" si="569"/>
        <v>5.7323482142963546E-2</v>
      </c>
      <c r="S554" s="5">
        <f t="shared" si="570"/>
        <v>6.579948802701889E-2</v>
      </c>
      <c r="T554" s="5">
        <f t="shared" si="571"/>
        <v>8.0271141039100352E-2</v>
      </c>
      <c r="U554" s="5">
        <f t="shared" si="572"/>
        <v>8.6854542505650903E-2</v>
      </c>
      <c r="V554" s="5">
        <f t="shared" si="573"/>
        <v>1.8160719550127605E-2</v>
      </c>
      <c r="W554" s="5">
        <f t="shared" si="574"/>
        <v>2.4728916100540243E-2</v>
      </c>
      <c r="X554" s="5">
        <f t="shared" si="575"/>
        <v>4.0541345191195455E-2</v>
      </c>
      <c r="Y554" s="5">
        <f t="shared" si="576"/>
        <v>3.3232363748360166E-2</v>
      </c>
      <c r="Z554" s="5">
        <f t="shared" si="577"/>
        <v>3.1325959559120375E-2</v>
      </c>
      <c r="AA554" s="5">
        <f t="shared" si="578"/>
        <v>4.7464002261277505E-2</v>
      </c>
      <c r="AB554" s="5">
        <f t="shared" si="579"/>
        <v>3.5957901088502442E-2</v>
      </c>
      <c r="AC554" s="5">
        <f t="shared" si="580"/>
        <v>2.8194611578765496E-3</v>
      </c>
      <c r="AD554" s="5">
        <f t="shared" si="581"/>
        <v>9.3670979774764605E-3</v>
      </c>
      <c r="AE554" s="5">
        <f t="shared" si="582"/>
        <v>1.5356708357157862E-2</v>
      </c>
      <c r="AF554" s="5">
        <f t="shared" si="583"/>
        <v>1.2588129863371812E-2</v>
      </c>
      <c r="AG554" s="5">
        <f t="shared" si="584"/>
        <v>6.879122347129527E-3</v>
      </c>
      <c r="AH554" s="5">
        <f t="shared" si="585"/>
        <v>1.2839185255515341E-2</v>
      </c>
      <c r="AI554" s="5">
        <f t="shared" si="586"/>
        <v>1.9453486072809469E-2</v>
      </c>
      <c r="AJ554" s="5">
        <f t="shared" si="587"/>
        <v>1.4737622086355753E-2</v>
      </c>
      <c r="AK554" s="5">
        <f t="shared" si="588"/>
        <v>7.4433104670743209E-3</v>
      </c>
      <c r="AL554" s="5">
        <f t="shared" si="589"/>
        <v>2.8014259937514293E-4</v>
      </c>
      <c r="AM554" s="5">
        <f t="shared" si="590"/>
        <v>2.838540085231692E-3</v>
      </c>
      <c r="AN554" s="5">
        <f t="shared" si="591"/>
        <v>4.6535898689028798E-3</v>
      </c>
      <c r="AO554" s="5">
        <f t="shared" si="592"/>
        <v>3.8146191383074831E-3</v>
      </c>
      <c r="AP554" s="5">
        <f t="shared" si="593"/>
        <v>2.0846012906551082E-3</v>
      </c>
      <c r="AQ554" s="5">
        <f t="shared" si="594"/>
        <v>8.5438985848447719E-4</v>
      </c>
      <c r="AR554" s="5">
        <f t="shared" si="595"/>
        <v>4.2097909936795255E-3</v>
      </c>
      <c r="AS554" s="5">
        <f t="shared" si="596"/>
        <v>6.378528608721774E-3</v>
      </c>
      <c r="AT554" s="5">
        <f t="shared" si="597"/>
        <v>4.8322621328905063E-3</v>
      </c>
      <c r="AU554" s="5">
        <f t="shared" si="598"/>
        <v>2.4405583955562525E-3</v>
      </c>
      <c r="AV554" s="5">
        <f t="shared" si="599"/>
        <v>9.2446225778689657E-4</v>
      </c>
      <c r="AW554" s="5">
        <f t="shared" si="600"/>
        <v>1.9329904129370426E-5</v>
      </c>
      <c r="AX554" s="5">
        <f t="shared" si="601"/>
        <v>7.1680950304648392E-4</v>
      </c>
      <c r="AY554" s="5">
        <f t="shared" si="602"/>
        <v>1.1751595331225173E-3</v>
      </c>
      <c r="AZ554" s="5">
        <f t="shared" si="603"/>
        <v>9.6329633076807719E-4</v>
      </c>
      <c r="BA554" s="5">
        <f t="shared" si="604"/>
        <v>5.2641920506209098E-4</v>
      </c>
      <c r="BB554" s="5">
        <f t="shared" si="605"/>
        <v>2.1575695656178296E-4</v>
      </c>
      <c r="BC554" s="5">
        <f t="shared" si="606"/>
        <v>7.0743717337307105E-5</v>
      </c>
      <c r="BD554" s="5">
        <f t="shared" si="607"/>
        <v>1.1502767931251864E-3</v>
      </c>
      <c r="BE554" s="5">
        <f t="shared" si="608"/>
        <v>1.7428593115224574E-3</v>
      </c>
      <c r="BF554" s="5">
        <f t="shared" si="609"/>
        <v>1.3203598463930552E-3</v>
      </c>
      <c r="BG554" s="5">
        <f t="shared" si="610"/>
        <v>6.6685440889821675E-4</v>
      </c>
      <c r="BH554" s="5">
        <f t="shared" si="611"/>
        <v>2.5259864037167738E-4</v>
      </c>
      <c r="BI554" s="5">
        <f t="shared" si="612"/>
        <v>7.6545731441489279E-5</v>
      </c>
      <c r="BJ554" s="8">
        <f t="shared" si="613"/>
        <v>0.35447189509650978</v>
      </c>
      <c r="BK554" s="8">
        <f t="shared" si="614"/>
        <v>0.23684755849583264</v>
      </c>
      <c r="BL554" s="8">
        <f t="shared" si="615"/>
        <v>0.37599958831226721</v>
      </c>
      <c r="BM554" s="8">
        <f t="shared" si="616"/>
        <v>0.60802899776703234</v>
      </c>
      <c r="BN554" s="8">
        <f t="shared" si="617"/>
        <v>0.38946017406770439</v>
      </c>
    </row>
    <row r="555" spans="1:66" x14ac:dyDescent="0.25">
      <c r="A555" t="s">
        <v>267</v>
      </c>
      <c r="B555" t="s">
        <v>179</v>
      </c>
      <c r="C555" t="s">
        <v>318</v>
      </c>
      <c r="D555" t="s">
        <v>503</v>
      </c>
      <c r="E555">
        <f>VLOOKUP(A555,home!$A$2:$E$405,3,FALSE)</f>
        <v>1.65</v>
      </c>
      <c r="F555">
        <f>VLOOKUP(B555,home!$B$2:$E$405,3,FALSE)</f>
        <v>1.3635999999999999</v>
      </c>
      <c r="G555">
        <f>VLOOKUP(C555,away!$B$2:$E$405,4,FALSE)</f>
        <v>1.0606</v>
      </c>
      <c r="H555">
        <f>VLOOKUP(A555,away!$A$2:$E$405,3,FALSE)</f>
        <v>1.5249999999999999</v>
      </c>
      <c r="I555">
        <f>VLOOKUP(C555,away!$B$2:$E$405,3,FALSE)</f>
        <v>1.3115000000000001</v>
      </c>
      <c r="J555">
        <f>VLOOKUP(B555,home!$B$2:$E$405,4,FALSE)</f>
        <v>0.16389999999999999</v>
      </c>
      <c r="K555" s="3">
        <f t="shared" si="562"/>
        <v>2.3862863639999996</v>
      </c>
      <c r="L555" s="3">
        <f t="shared" si="563"/>
        <v>0.32780614624999999</v>
      </c>
      <c r="M555" s="5">
        <f t="shared" si="564"/>
        <v>6.626506059271027E-2</v>
      </c>
      <c r="N555" s="5">
        <f t="shared" si="565"/>
        <v>0.15812741050201823</v>
      </c>
      <c r="O555" s="5">
        <f t="shared" si="566"/>
        <v>2.1722094143919093E-2</v>
      </c>
      <c r="P555" s="5">
        <f t="shared" si="567"/>
        <v>5.183513705315837E-2</v>
      </c>
      <c r="Q555" s="5">
        <f t="shared" si="568"/>
        <v>0.18866864172779826</v>
      </c>
      <c r="R555" s="5">
        <f t="shared" si="569"/>
        <v>3.5603179848989045E-3</v>
      </c>
      <c r="S555" s="5">
        <f t="shared" si="570"/>
        <v>1.0136870808261559E-2</v>
      </c>
      <c r="T555" s="5">
        <f t="shared" si="571"/>
        <v>6.1846740363011493E-2</v>
      </c>
      <c r="U555" s="5">
        <f t="shared" si="572"/>
        <v>8.4959382588682113E-3</v>
      </c>
      <c r="V555" s="5">
        <f t="shared" si="573"/>
        <v>8.8105101095597744E-4</v>
      </c>
      <c r="W555" s="5">
        <f t="shared" si="574"/>
        <v>0.15007246902314877</v>
      </c>
      <c r="X555" s="5">
        <f t="shared" si="575"/>
        <v>4.9194677728700897E-2</v>
      </c>
      <c r="Y555" s="5">
        <f t="shared" si="576"/>
        <v>8.0631588611280707E-3</v>
      </c>
      <c r="Z555" s="5">
        <f t="shared" si="577"/>
        <v>3.8903137268475862E-4</v>
      </c>
      <c r="AA555" s="5">
        <f t="shared" si="578"/>
        <v>9.2834025980584127E-4</v>
      </c>
      <c r="AB555" s="5">
        <f t="shared" si="579"/>
        <v>1.1076428515634483E-3</v>
      </c>
      <c r="AC555" s="5">
        <f t="shared" si="580"/>
        <v>4.3074547407822448E-5</v>
      </c>
      <c r="AD555" s="5">
        <f t="shared" si="581"/>
        <v>8.9528971610438046E-2</v>
      </c>
      <c r="AE555" s="5">
        <f t="shared" si="582"/>
        <v>2.9348147161343353E-2</v>
      </c>
      <c r="AF555" s="5">
        <f t="shared" si="583"/>
        <v>4.8102515102689198E-3</v>
      </c>
      <c r="AG555" s="5">
        <f t="shared" si="584"/>
        <v>5.2561000335816577E-4</v>
      </c>
      <c r="AH555" s="5">
        <f t="shared" si="585"/>
        <v>3.1881718762534546E-5</v>
      </c>
      <c r="AI555" s="5">
        <f t="shared" si="586"/>
        <v>7.6078910743919109E-5</v>
      </c>
      <c r="AJ555" s="5">
        <f t="shared" si="587"/>
        <v>9.077303364809365E-5</v>
      </c>
      <c r="AK555" s="5">
        <f t="shared" si="588"/>
        <v>7.2203484137786338E-5</v>
      </c>
      <c r="AL555" s="5">
        <f t="shared" si="589"/>
        <v>1.3477842159449367E-6</v>
      </c>
      <c r="AM555" s="5">
        <f t="shared" si="590"/>
        <v>4.2728352827386254E-2</v>
      </c>
      <c r="AN555" s="5">
        <f t="shared" si="591"/>
        <v>1.4006616675955779E-2</v>
      </c>
      <c r="AO555" s="5">
        <f t="shared" si="592"/>
        <v>2.2957275172730239E-3</v>
      </c>
      <c r="AP555" s="5">
        <f t="shared" si="593"/>
        <v>2.5085119675911683E-4</v>
      </c>
      <c r="AQ555" s="5">
        <f t="shared" si="594"/>
        <v>2.0557641022951632E-5</v>
      </c>
      <c r="AR555" s="5">
        <f t="shared" si="595"/>
        <v>2.0902046726745537E-6</v>
      </c>
      <c r="AS555" s="5">
        <f t="shared" si="596"/>
        <v>4.9878269083723689E-6</v>
      </c>
      <c r="AT555" s="5">
        <f t="shared" si="597"/>
        <v>5.9511916687206325E-6</v>
      </c>
      <c r="AU555" s="5">
        <f t="shared" si="598"/>
        <v>4.7337491762061489E-6</v>
      </c>
      <c r="AV555" s="5">
        <f t="shared" si="599"/>
        <v>2.8240202774442406E-6</v>
      </c>
      <c r="AW555" s="5">
        <f t="shared" si="600"/>
        <v>2.928582864647466E-8</v>
      </c>
      <c r="AX555" s="5">
        <f t="shared" si="601"/>
        <v>1.6993680951362115E-2</v>
      </c>
      <c r="AY555" s="5">
        <f t="shared" si="602"/>
        <v>5.5706330632680481E-3</v>
      </c>
      <c r="AZ555" s="5">
        <f t="shared" si="603"/>
        <v>9.1304387832136539E-4</v>
      </c>
      <c r="BA555" s="5">
        <f t="shared" si="604"/>
        <v>9.9767131703226933E-5</v>
      </c>
      <c r="BB555" s="5">
        <f t="shared" si="605"/>
        <v>8.1760697415127503E-6</v>
      </c>
      <c r="BC555" s="5">
        <f t="shared" si="606"/>
        <v>5.3603318268730574E-7</v>
      </c>
      <c r="BD555" s="5">
        <f t="shared" si="607"/>
        <v>1.1419698977053139E-7</v>
      </c>
      <c r="BE555" s="5">
        <f t="shared" si="608"/>
        <v>2.7250671949926648E-7</v>
      </c>
      <c r="BF555" s="5">
        <f t="shared" si="609"/>
        <v>3.2513953441973629E-7</v>
      </c>
      <c r="BG555" s="5">
        <f t="shared" si="610"/>
        <v>2.5862534579437506E-7</v>
      </c>
      <c r="BH555" s="5">
        <f t="shared" si="611"/>
        <v>1.5428853401347544E-7</v>
      </c>
      <c r="BI555" s="5">
        <f t="shared" si="612"/>
        <v>7.3635324967581268E-8</v>
      </c>
      <c r="BJ555" s="8">
        <f t="shared" si="613"/>
        <v>0.82307402147719033</v>
      </c>
      <c r="BK555" s="8">
        <f t="shared" si="614"/>
        <v>0.13473317485997799</v>
      </c>
      <c r="BL555" s="8">
        <f t="shared" si="615"/>
        <v>3.6107056031499718E-2</v>
      </c>
      <c r="BM555" s="8">
        <f t="shared" si="616"/>
        <v>0.49855401795941018</v>
      </c>
      <c r="BN555" s="8">
        <f t="shared" si="617"/>
        <v>0.49017866200450316</v>
      </c>
    </row>
    <row r="556" spans="1:66" x14ac:dyDescent="0.25">
      <c r="A556" t="s">
        <v>267</v>
      </c>
      <c r="B556" t="s">
        <v>335</v>
      </c>
      <c r="C556" t="s">
        <v>408</v>
      </c>
      <c r="D556" t="s">
        <v>503</v>
      </c>
      <c r="E556">
        <f>VLOOKUP(A556,home!$A$2:$E$405,3,FALSE)</f>
        <v>1.65</v>
      </c>
      <c r="F556">
        <f>VLOOKUP(B556,home!$B$2:$E$405,3,FALSE)</f>
        <v>0.90910000000000002</v>
      </c>
      <c r="G556">
        <f>VLOOKUP(C556,away!$B$2:$E$405,4,FALSE)</f>
        <v>0.60609999999999997</v>
      </c>
      <c r="H556">
        <f>VLOOKUP(A556,away!$A$2:$E$405,3,FALSE)</f>
        <v>1.5249999999999999</v>
      </c>
      <c r="I556">
        <f>VLOOKUP(C556,away!$B$2:$E$405,3,FALSE)</f>
        <v>0.87429999999999997</v>
      </c>
      <c r="J556">
        <f>VLOOKUP(B556,home!$B$2:$E$405,4,FALSE)</f>
        <v>0.65569999999999995</v>
      </c>
      <c r="K556" s="3">
        <f t="shared" si="562"/>
        <v>0.90915909149999985</v>
      </c>
      <c r="L556" s="3">
        <f t="shared" si="563"/>
        <v>0.87424972774999987</v>
      </c>
      <c r="M556" s="5">
        <f t="shared" si="564"/>
        <v>0.16806426898527937</v>
      </c>
      <c r="N556" s="5">
        <f t="shared" si="565"/>
        <v>0.15279715810426822</v>
      </c>
      <c r="O556" s="5">
        <f t="shared" si="566"/>
        <v>0.14693014140488325</v>
      </c>
      <c r="P556" s="5">
        <f t="shared" si="567"/>
        <v>0.13358287387363016</v>
      </c>
      <c r="Q556" s="5">
        <f t="shared" si="568"/>
        <v>6.9458462722929146E-2</v>
      </c>
      <c r="R556" s="5">
        <f t="shared" si="569"/>
        <v>6.4226818060744081E-2</v>
      </c>
      <c r="S556" s="5">
        <f t="shared" si="570"/>
        <v>2.6543988648028979E-2</v>
      </c>
      <c r="T556" s="5">
        <f t="shared" si="571"/>
        <v>6.0724042125454319E-2</v>
      </c>
      <c r="U556" s="5">
        <f t="shared" si="572"/>
        <v>5.8392395558041869E-2</v>
      </c>
      <c r="V556" s="5">
        <f t="shared" si="573"/>
        <v>2.3442237696602065E-3</v>
      </c>
      <c r="W556" s="5">
        <f t="shared" si="574"/>
        <v>2.1049597622054959E-2</v>
      </c>
      <c r="X556" s="5">
        <f t="shared" si="575"/>
        <v>1.8402604990328593E-2</v>
      </c>
      <c r="Y556" s="5">
        <f t="shared" si="576"/>
        <v>8.0442362013427807E-3</v>
      </c>
      <c r="Z556" s="5">
        <f t="shared" si="577"/>
        <v>1.8716759401284762E-2</v>
      </c>
      <c r="AA556" s="5">
        <f t="shared" si="578"/>
        <v>1.7016511973096136E-2</v>
      </c>
      <c r="AB556" s="5">
        <f t="shared" si="579"/>
        <v>7.7353582829794744E-3</v>
      </c>
      <c r="AC556" s="5">
        <f t="shared" si="580"/>
        <v>1.1645401713165214E-4</v>
      </c>
      <c r="AD556" s="5">
        <f t="shared" si="581"/>
        <v>4.7843582626270103E-3</v>
      </c>
      <c r="AE556" s="5">
        <f t="shared" si="582"/>
        <v>4.1827239085601257E-3</v>
      </c>
      <c r="AF556" s="5">
        <f t="shared" si="583"/>
        <v>1.8283726191560526E-3</v>
      </c>
      <c r="AG556" s="5">
        <f t="shared" si="584"/>
        <v>5.3281808817424439E-4</v>
      </c>
      <c r="AH556" s="5">
        <f t="shared" si="585"/>
        <v>4.090780452733863E-3</v>
      </c>
      <c r="AI556" s="5">
        <f t="shared" si="586"/>
        <v>3.7191702399334771E-3</v>
      </c>
      <c r="AJ556" s="5">
        <f t="shared" si="587"/>
        <v>1.6906587182358779E-3</v>
      </c>
      <c r="AK556" s="5">
        <f t="shared" si="588"/>
        <v>5.1235924810262839E-4</v>
      </c>
      <c r="AL556" s="5">
        <f t="shared" si="589"/>
        <v>3.7024555847590965E-6</v>
      </c>
      <c r="AM556" s="5">
        <f t="shared" si="590"/>
        <v>8.6994856229209846E-4</v>
      </c>
      <c r="AN556" s="5">
        <f t="shared" si="591"/>
        <v>7.6055229374037085E-4</v>
      </c>
      <c r="AO556" s="5">
        <f t="shared" si="592"/>
        <v>3.3245631787107854E-4</v>
      </c>
      <c r="AP556" s="5">
        <f t="shared" si="593"/>
        <v>9.6883281795852617E-5</v>
      </c>
      <c r="AQ556" s="5">
        <f t="shared" si="594"/>
        <v>2.1175045683387665E-5</v>
      </c>
      <c r="AR556" s="5">
        <f t="shared" si="595"/>
        <v>7.1527273941752035E-4</v>
      </c>
      <c r="AS556" s="5">
        <f t="shared" si="596"/>
        <v>6.50296713943549E-4</v>
      </c>
      <c r="AT556" s="5">
        <f t="shared" si="597"/>
        <v>2.9561158482717609E-4</v>
      </c>
      <c r="AU556" s="5">
        <f t="shared" si="598"/>
        <v>8.9585986632783533E-5</v>
      </c>
      <c r="AV556" s="5">
        <f t="shared" si="599"/>
        <v>2.0361978554548146E-5</v>
      </c>
      <c r="AW556" s="5">
        <f t="shared" si="600"/>
        <v>8.174529177765386E-8</v>
      </c>
      <c r="AX556" s="5">
        <f t="shared" si="601"/>
        <v>1.3182027409086914E-4</v>
      </c>
      <c r="AY556" s="5">
        <f t="shared" si="602"/>
        <v>1.152438387358727E-4</v>
      </c>
      <c r="AZ556" s="5">
        <f t="shared" si="603"/>
        <v>5.0375947319850796E-5</v>
      </c>
      <c r="BA556" s="5">
        <f t="shared" si="604"/>
        <v>1.4680386076509299E-5</v>
      </c>
      <c r="BB556" s="5">
        <f t="shared" si="605"/>
        <v>3.2085808826632856E-6</v>
      </c>
      <c r="BC556" s="5">
        <f t="shared" si="606"/>
        <v>5.6102019262644649E-7</v>
      </c>
      <c r="BD556" s="5">
        <f t="shared" si="607"/>
        <v>1.0422116628379393E-4</v>
      </c>
      <c r="BE556" s="5">
        <f t="shared" si="608"/>
        <v>9.4753620853644502E-5</v>
      </c>
      <c r="BF556" s="5">
        <f t="shared" si="609"/>
        <v>4.3073057925817428E-5</v>
      </c>
      <c r="BG556" s="5">
        <f t="shared" si="610"/>
        <v>1.3053420737321017E-5</v>
      </c>
      <c r="BH556" s="5">
        <f t="shared" si="611"/>
        <v>2.9669090346275077E-6</v>
      </c>
      <c r="BI556" s="5">
        <f t="shared" si="612"/>
        <v>5.3947846449701754E-7</v>
      </c>
      <c r="BJ556" s="8">
        <f t="shared" si="613"/>
        <v>0.34420128019357649</v>
      </c>
      <c r="BK556" s="8">
        <f t="shared" si="614"/>
        <v>0.33077075558805102</v>
      </c>
      <c r="BL556" s="8">
        <f t="shared" si="615"/>
        <v>0.30634393059542592</v>
      </c>
      <c r="BM556" s="8">
        <f t="shared" si="616"/>
        <v>0.26485784053315997</v>
      </c>
      <c r="BN556" s="8">
        <f t="shared" si="617"/>
        <v>0.73505972315173407</v>
      </c>
    </row>
    <row r="557" spans="1:66" x14ac:dyDescent="0.25">
      <c r="A557" t="s">
        <v>267</v>
      </c>
      <c r="B557" t="s">
        <v>187</v>
      </c>
      <c r="C557" t="s">
        <v>302</v>
      </c>
      <c r="D557" t="s">
        <v>503</v>
      </c>
      <c r="E557">
        <f>VLOOKUP(A557,home!$A$2:$E$405,3,FALSE)</f>
        <v>1.65</v>
      </c>
      <c r="F557">
        <f>VLOOKUP(B557,home!$B$2:$E$405,3,FALSE)</f>
        <v>0.45450000000000002</v>
      </c>
      <c r="G557">
        <f>VLOOKUP(C557,away!$B$2:$E$405,4,FALSE)</f>
        <v>0.60609999999999997</v>
      </c>
      <c r="H557">
        <f>VLOOKUP(A557,away!$A$2:$E$405,3,FALSE)</f>
        <v>1.5249999999999999</v>
      </c>
      <c r="I557">
        <f>VLOOKUP(C557,away!$B$2:$E$405,3,FALSE)</f>
        <v>2.1311</v>
      </c>
      <c r="J557">
        <f>VLOOKUP(B557,home!$B$2:$E$405,4,FALSE)</f>
        <v>0.98360000000000003</v>
      </c>
      <c r="K557" s="3">
        <f t="shared" si="562"/>
        <v>0.45452954249999994</v>
      </c>
      <c r="L557" s="3">
        <f t="shared" si="563"/>
        <v>3.1966286889999997</v>
      </c>
      <c r="M557" s="5">
        <f t="shared" si="564"/>
        <v>2.5961042461506819E-2</v>
      </c>
      <c r="N557" s="5">
        <f t="shared" si="565"/>
        <v>1.1800060752851766E-2</v>
      </c>
      <c r="O557" s="5">
        <f t="shared" si="566"/>
        <v>8.2987813128799867E-2</v>
      </c>
      <c r="P557" s="5">
        <f t="shared" si="567"/>
        <v>3.7720412734508893E-2</v>
      </c>
      <c r="Q557" s="5">
        <f t="shared" si="568"/>
        <v>2.6817381077329592E-3</v>
      </c>
      <c r="R557" s="5">
        <f t="shared" si="569"/>
        <v>0.1326406121424463</v>
      </c>
      <c r="S557" s="5">
        <f t="shared" si="570"/>
        <v>1.370158323737742E-2</v>
      </c>
      <c r="T557" s="5">
        <f t="shared" si="571"/>
        <v>8.5725209715637497E-3</v>
      </c>
      <c r="U557" s="5">
        <f t="shared" si="572"/>
        <v>6.0289076754026047E-2</v>
      </c>
      <c r="V557" s="5">
        <f t="shared" si="573"/>
        <v>2.2119869099008743E-3</v>
      </c>
      <c r="W557" s="5">
        <f t="shared" si="574"/>
        <v>4.0630973173755915E-4</v>
      </c>
      <c r="X557" s="5">
        <f t="shared" si="575"/>
        <v>1.2988213450921755E-3</v>
      </c>
      <c r="Y557" s="5">
        <f t="shared" si="576"/>
        <v>2.0759247868036091E-3</v>
      </c>
      <c r="Z557" s="5">
        <f t="shared" si="577"/>
        <v>0.14133426203368848</v>
      </c>
      <c r="AA557" s="5">
        <f t="shared" si="578"/>
        <v>6.4240597461747526E-2</v>
      </c>
      <c r="AB557" s="5">
        <f t="shared" si="579"/>
        <v>1.4599624687107382E-2</v>
      </c>
      <c r="AC557" s="5">
        <f t="shared" si="580"/>
        <v>2.0087083205659603E-4</v>
      </c>
      <c r="AD557" s="5">
        <f t="shared" si="581"/>
        <v>4.6169944119992612E-5</v>
      </c>
      <c r="AE557" s="5">
        <f t="shared" si="582"/>
        <v>1.4758816794349522E-4</v>
      </c>
      <c r="AF557" s="5">
        <f t="shared" si="583"/>
        <v>2.3589228590256353E-4</v>
      </c>
      <c r="AG557" s="5">
        <f t="shared" si="584"/>
        <v>2.513533495433082E-4</v>
      </c>
      <c r="AH557" s="5">
        <f t="shared" si="585"/>
        <v>0.11294828918888301</v>
      </c>
      <c r="AI557" s="5">
        <f t="shared" si="586"/>
        <v>5.1338334211180683E-2</v>
      </c>
      <c r="AJ557" s="5">
        <f t="shared" si="587"/>
        <v>1.1667394780860025E-2</v>
      </c>
      <c r="AK557" s="5">
        <f t="shared" si="588"/>
        <v>1.7677252039703982E-3</v>
      </c>
      <c r="AL557" s="5">
        <f t="shared" si="589"/>
        <v>1.1674308846008095E-5</v>
      </c>
      <c r="AM557" s="5">
        <f t="shared" si="590"/>
        <v>4.1971207156221625E-6</v>
      </c>
      <c r="AN557" s="5">
        <f t="shared" si="591"/>
        <v>1.3416636490754015E-5</v>
      </c>
      <c r="AO557" s="5">
        <f t="shared" si="592"/>
        <v>2.1444002558114287E-5</v>
      </c>
      <c r="AP557" s="5">
        <f t="shared" si="593"/>
        <v>2.2849504594752498E-5</v>
      </c>
      <c r="AQ557" s="5">
        <f t="shared" si="594"/>
        <v>1.826034547925579E-5</v>
      </c>
      <c r="AR557" s="5">
        <f t="shared" si="595"/>
        <v>7.221074831893036E-2</v>
      </c>
      <c r="AS557" s="5">
        <f t="shared" si="596"/>
        <v>3.2821918396986054E-2</v>
      </c>
      <c r="AT557" s="5">
        <f t="shared" si="597"/>
        <v>7.4592657764772008E-3</v>
      </c>
      <c r="AU557" s="5">
        <f t="shared" si="598"/>
        <v>1.1301522202560297E-3</v>
      </c>
      <c r="AV557" s="5">
        <f t="shared" si="599"/>
        <v>1.2842189290708308E-4</v>
      </c>
      <c r="AW557" s="5">
        <f t="shared" si="600"/>
        <v>4.7117581052721989E-7</v>
      </c>
      <c r="AX557" s="5">
        <f t="shared" si="601"/>
        <v>3.1795255978150217E-7</v>
      </c>
      <c r="AY557" s="5">
        <f t="shared" si="602"/>
        <v>1.0163762743385373E-6</v>
      </c>
      <c r="AZ557" s="5">
        <f t="shared" si="603"/>
        <v>1.6244887786847516E-6</v>
      </c>
      <c r="BA557" s="5">
        <f t="shared" si="604"/>
        <v>1.7309624783007493E-6</v>
      </c>
      <c r="BB557" s="5">
        <f t="shared" si="605"/>
        <v>1.3833110794296787E-6</v>
      </c>
      <c r="BC557" s="5">
        <f t="shared" si="606"/>
        <v>8.8438637646329322E-7</v>
      </c>
      <c r="BD557" s="5">
        <f t="shared" si="607"/>
        <v>3.8471824955075243E-2</v>
      </c>
      <c r="BE557" s="5">
        <f t="shared" si="608"/>
        <v>1.7486580995970429E-2</v>
      </c>
      <c r="BF557" s="5">
        <f t="shared" si="609"/>
        <v>3.9740838299938165E-3</v>
      </c>
      <c r="BG557" s="5">
        <f t="shared" si="610"/>
        <v>6.0211283503457894E-4</v>
      </c>
      <c r="BH557" s="5">
        <f t="shared" si="611"/>
        <v>6.8419517860411275E-5</v>
      </c>
      <c r="BI557" s="5">
        <f t="shared" si="612"/>
        <v>6.2197384302326645E-6</v>
      </c>
      <c r="BJ557" s="8">
        <f t="shared" si="613"/>
        <v>2.7603504530676677E-2</v>
      </c>
      <c r="BK557" s="8">
        <f t="shared" si="614"/>
        <v>7.9808586860470959E-2</v>
      </c>
      <c r="BL557" s="8">
        <f t="shared" si="615"/>
        <v>0.70683921603694255</v>
      </c>
      <c r="BM557" s="8">
        <f t="shared" si="616"/>
        <v>0.66179334493346831</v>
      </c>
      <c r="BN557" s="8">
        <f t="shared" si="617"/>
        <v>0.29379167932784661</v>
      </c>
    </row>
    <row r="558" spans="1:66" x14ac:dyDescent="0.25">
      <c r="A558" t="s">
        <v>273</v>
      </c>
      <c r="B558" t="s">
        <v>299</v>
      </c>
      <c r="C558" t="s">
        <v>296</v>
      </c>
      <c r="D558" t="s">
        <v>503</v>
      </c>
      <c r="E558">
        <f>VLOOKUP(A558,home!$A$2:$E$405,3,FALSE)</f>
        <v>1.375</v>
      </c>
      <c r="F558">
        <f>VLOOKUP(B558,home!$B$2:$E$405,3,FALSE)</f>
        <v>0.72729999999999995</v>
      </c>
      <c r="G558">
        <f>VLOOKUP(C558,away!$B$2:$E$405,4,FALSE)</f>
        <v>0.90910000000000002</v>
      </c>
      <c r="H558">
        <f>VLOOKUP(A558,away!$A$2:$E$405,3,FALSE)</f>
        <v>1.1000000000000001</v>
      </c>
      <c r="I558">
        <f>VLOOKUP(C558,away!$B$2:$E$405,3,FALSE)</f>
        <v>0.90910000000000002</v>
      </c>
      <c r="J558">
        <f>VLOOKUP(B558,home!$B$2:$E$405,4,FALSE)</f>
        <v>0.60609999999999997</v>
      </c>
      <c r="K558" s="3">
        <f t="shared" si="562"/>
        <v>0.90913409124999989</v>
      </c>
      <c r="L558" s="3">
        <f t="shared" si="563"/>
        <v>0.60610606099999997</v>
      </c>
      <c r="M558" s="5">
        <f t="shared" si="564"/>
        <v>0.21975540375560482</v>
      </c>
      <c r="N558" s="5">
        <f t="shared" si="565"/>
        <v>0.19978712929062861</v>
      </c>
      <c r="O558" s="5">
        <f t="shared" si="566"/>
        <v>0.13319508215377421</v>
      </c>
      <c r="P558" s="5">
        <f t="shared" si="567"/>
        <v>0.1210921899728406</v>
      </c>
      <c r="Q558" s="5">
        <f t="shared" si="568"/>
        <v>9.0816645115540912E-2</v>
      </c>
      <c r="R558" s="5">
        <f t="shared" si="569"/>
        <v>4.036517329439774E-2</v>
      </c>
      <c r="S558" s="5">
        <f t="shared" si="570"/>
        <v>1.6681408308764432E-2</v>
      </c>
      <c r="T558" s="5">
        <f t="shared" si="571"/>
        <v>5.5044519044215381E-2</v>
      </c>
      <c r="U558" s="5">
        <f t="shared" si="572"/>
        <v>3.669735514115105E-2</v>
      </c>
      <c r="V558" s="5">
        <f t="shared" si="573"/>
        <v>1.0213316105178579E-3</v>
      </c>
      <c r="W558" s="5">
        <f t="shared" si="574"/>
        <v>2.7521502709163682E-2</v>
      </c>
      <c r="X558" s="5">
        <f t="shared" si="575"/>
        <v>1.6680949599852023E-2</v>
      </c>
      <c r="Y558" s="5">
        <f t="shared" si="576"/>
        <v>5.0552123278529183E-3</v>
      </c>
      <c r="Z558" s="5">
        <f t="shared" si="577"/>
        <v>8.1551920623499381E-3</v>
      </c>
      <c r="AA558" s="5">
        <f t="shared" si="578"/>
        <v>7.4141631245737234E-3</v>
      </c>
      <c r="AB558" s="5">
        <f t="shared" si="579"/>
        <v>3.3702342273192951E-3</v>
      </c>
      <c r="AC558" s="5">
        <f t="shared" si="580"/>
        <v>3.5174129763277013E-5</v>
      </c>
      <c r="AD558" s="5">
        <f t="shared" si="581"/>
        <v>6.2551840888324826E-3</v>
      </c>
      <c r="AE558" s="5">
        <f t="shared" si="582"/>
        <v>3.7913049889121289E-3</v>
      </c>
      <c r="AF558" s="5">
        <f t="shared" si="583"/>
        <v>1.1489664664395894E-3</v>
      </c>
      <c r="AG558" s="5">
        <f t="shared" si="584"/>
        <v>2.3213184639826281E-4</v>
      </c>
      <c r="AH558" s="5">
        <f t="shared" si="585"/>
        <v>1.2357278344023461E-3</v>
      </c>
      <c r="AI558" s="5">
        <f t="shared" si="586"/>
        <v>1.1234423017617073E-3</v>
      </c>
      <c r="AJ558" s="5">
        <f t="shared" si="587"/>
        <v>5.1067984804196889E-4</v>
      </c>
      <c r="AK558" s="5">
        <f t="shared" si="588"/>
        <v>1.5475881985644116E-4</v>
      </c>
      <c r="AL558" s="5">
        <f t="shared" si="589"/>
        <v>7.7528239681622964E-7</v>
      </c>
      <c r="AM558" s="5">
        <f t="shared" si="590"/>
        <v>1.1373602204404359E-3</v>
      </c>
      <c r="AN558" s="5">
        <f t="shared" si="591"/>
        <v>6.8936092314924409E-4</v>
      </c>
      <c r="AO558" s="5">
        <f t="shared" si="592"/>
        <v>2.0891291686865601E-4</v>
      </c>
      <c r="AP558" s="5">
        <f t="shared" si="593"/>
        <v>4.2207795045093858E-5</v>
      </c>
      <c r="AQ558" s="5">
        <f t="shared" si="594"/>
        <v>6.3956000995692856E-6</v>
      </c>
      <c r="AR558" s="5">
        <f t="shared" si="595"/>
        <v>1.4979642603553327E-4</v>
      </c>
      <c r="AS558" s="5">
        <f t="shared" si="596"/>
        <v>1.3618503765631238E-4</v>
      </c>
      <c r="AT558" s="5">
        <f t="shared" si="597"/>
        <v>6.1905230225759272E-5</v>
      </c>
      <c r="AU558" s="5">
        <f t="shared" si="598"/>
        <v>1.8760051741639229E-5</v>
      </c>
      <c r="AV558" s="5">
        <f t="shared" si="599"/>
        <v>4.2638506479845388E-6</v>
      </c>
      <c r="AW558" s="5">
        <f t="shared" si="600"/>
        <v>1.1866810108149569E-8</v>
      </c>
      <c r="AX558" s="5">
        <f t="shared" si="601"/>
        <v>1.7233549173900246E-4</v>
      </c>
      <c r="AY558" s="5">
        <f t="shared" si="602"/>
        <v>1.044535860684248E-4</v>
      </c>
      <c r="AZ558" s="5">
        <f t="shared" si="603"/>
        <v>3.1654975804628715E-5</v>
      </c>
      <c r="BA558" s="5">
        <f t="shared" si="604"/>
        <v>6.3954242319979405E-6</v>
      </c>
      <c r="BB558" s="5">
        <f t="shared" si="605"/>
        <v>9.6907634742005489E-7</v>
      </c>
      <c r="BC558" s="5">
        <f t="shared" si="606"/>
        <v>1.174726095486074E-7</v>
      </c>
      <c r="BD558" s="5">
        <f t="shared" si="607"/>
        <v>1.5132086956045817E-5</v>
      </c>
      <c r="BE558" s="5">
        <f t="shared" si="608"/>
        <v>1.3757096123500692E-5</v>
      </c>
      <c r="BF558" s="5">
        <f t="shared" si="609"/>
        <v>6.253522541238847E-6</v>
      </c>
      <c r="BG558" s="5">
        <f t="shared" si="610"/>
        <v>1.8950968442135235E-6</v>
      </c>
      <c r="BH558" s="5">
        <f t="shared" si="611"/>
        <v>4.3072428682370097E-7</v>
      </c>
      <c r="BI558" s="5">
        <f t="shared" si="612"/>
        <v>7.8317226616153959E-8</v>
      </c>
      <c r="BJ558" s="8">
        <f t="shared" si="613"/>
        <v>0.40873370896023997</v>
      </c>
      <c r="BK558" s="8">
        <f t="shared" si="614"/>
        <v>0.35869073664595624</v>
      </c>
      <c r="BL558" s="8">
        <f t="shared" si="615"/>
        <v>0.22447507418556409</v>
      </c>
      <c r="BM558" s="8">
        <f t="shared" si="616"/>
        <v>0.19493864655206514</v>
      </c>
      <c r="BN558" s="8">
        <f t="shared" si="617"/>
        <v>0.80501162358278677</v>
      </c>
    </row>
    <row r="559" spans="1:66" x14ac:dyDescent="0.25">
      <c r="A559" t="s">
        <v>273</v>
      </c>
      <c r="B559" t="s">
        <v>303</v>
      </c>
      <c r="C559" t="s">
        <v>440</v>
      </c>
      <c r="D559" t="s">
        <v>503</v>
      </c>
      <c r="E559">
        <f>VLOOKUP(A559,home!$A$2:$E$405,3,FALSE)</f>
        <v>1.375</v>
      </c>
      <c r="F559">
        <f>VLOOKUP(B559,home!$B$2:$E$405,3,FALSE)</f>
        <v>0.72729999999999995</v>
      </c>
      <c r="G559">
        <f>VLOOKUP(C559,away!$B$2:$E$405,4,FALSE)</f>
        <v>0.90910000000000002</v>
      </c>
      <c r="H559">
        <f>VLOOKUP(A559,away!$A$2:$E$405,3,FALSE)</f>
        <v>1.1000000000000001</v>
      </c>
      <c r="I559">
        <f>VLOOKUP(C559,away!$B$2:$E$405,3,FALSE)</f>
        <v>1.5909</v>
      </c>
      <c r="J559">
        <f>VLOOKUP(B559,home!$B$2:$E$405,4,FALSE)</f>
        <v>1.2121</v>
      </c>
      <c r="K559" s="3">
        <f t="shared" si="562"/>
        <v>0.90913409124999989</v>
      </c>
      <c r="L559" s="3">
        <f t="shared" si="563"/>
        <v>2.1211628789999999</v>
      </c>
      <c r="M559" s="5">
        <f t="shared" si="564"/>
        <v>4.8301291949233875E-2</v>
      </c>
      <c r="N559" s="5">
        <f t="shared" si="565"/>
        <v>4.3912351162467674E-2</v>
      </c>
      <c r="O559" s="5">
        <f t="shared" si="566"/>
        <v>0.10245490749045644</v>
      </c>
      <c r="P559" s="5">
        <f t="shared" si="567"/>
        <v>9.314524921543893E-2</v>
      </c>
      <c r="Q559" s="5">
        <f t="shared" si="568"/>
        <v>1.9961107734370459E-2</v>
      </c>
      <c r="R559" s="5">
        <f t="shared" si="569"/>
        <v>0.10866177327006764</v>
      </c>
      <c r="S559" s="5">
        <f t="shared" si="570"/>
        <v>4.4905824985618417E-2</v>
      </c>
      <c r="T559" s="5">
        <f t="shared" si="571"/>
        <v>4.234076074986641E-2</v>
      </c>
      <c r="U559" s="5">
        <f t="shared" si="572"/>
        <v>9.8788122495496483E-2</v>
      </c>
      <c r="V559" s="5">
        <f t="shared" si="573"/>
        <v>9.6219286407184038E-3</v>
      </c>
      <c r="W559" s="5">
        <f t="shared" si="574"/>
        <v>6.0491078468100784E-3</v>
      </c>
      <c r="X559" s="5">
        <f t="shared" si="575"/>
        <v>1.2831143015721157E-2</v>
      </c>
      <c r="Y559" s="5">
        <f t="shared" si="576"/>
        <v>1.3608472130043917E-2</v>
      </c>
      <c r="Z559" s="5">
        <f t="shared" si="577"/>
        <v>7.6829773275593954E-2</v>
      </c>
      <c r="AA559" s="5">
        <f t="shared" si="578"/>
        <v>6.9848566107850646E-2</v>
      </c>
      <c r="AB559" s="5">
        <f t="shared" si="579"/>
        <v>3.1750856336788161E-2</v>
      </c>
      <c r="AC559" s="5">
        <f t="shared" si="580"/>
        <v>1.1596958707062862E-3</v>
      </c>
      <c r="AD559" s="5">
        <f t="shared" si="581"/>
        <v>1.3748625412957306E-3</v>
      </c>
      <c r="AE559" s="5">
        <f t="shared" si="582"/>
        <v>2.9163073863241085E-3</v>
      </c>
      <c r="AF559" s="5">
        <f t="shared" si="583"/>
        <v>3.0929814858121061E-3</v>
      </c>
      <c r="AG559" s="5">
        <f t="shared" si="584"/>
        <v>2.1869058377129674E-3</v>
      </c>
      <c r="AH559" s="5">
        <f t="shared" si="585"/>
        <v>4.0742115768544029E-2</v>
      </c>
      <c r="AI559" s="5">
        <f t="shared" si="586"/>
        <v>3.7040046394837566E-2</v>
      </c>
      <c r="AJ559" s="5">
        <f t="shared" si="587"/>
        <v>1.6837184459514241E-2</v>
      </c>
      <c r="AK559" s="5">
        <f t="shared" si="588"/>
        <v>5.1024194642697003E-3</v>
      </c>
      <c r="AL559" s="5">
        <f t="shared" si="589"/>
        <v>8.9455297390044912E-5</v>
      </c>
      <c r="AM559" s="5">
        <f t="shared" si="590"/>
        <v>2.4998688141491198E-4</v>
      </c>
      <c r="AN559" s="5">
        <f t="shared" si="591"/>
        <v>5.3026289309428634E-4</v>
      </c>
      <c r="AO559" s="5">
        <f t="shared" si="592"/>
        <v>5.6238698247137282E-4</v>
      </c>
      <c r="AP559" s="5">
        <f t="shared" si="593"/>
        <v>3.9763813028369981E-4</v>
      </c>
      <c r="AQ559" s="5">
        <f t="shared" si="594"/>
        <v>2.1086381030818743E-4</v>
      </c>
      <c r="AR559" s="5">
        <f t="shared" si="595"/>
        <v>1.7284132716031225E-2</v>
      </c>
      <c r="AS559" s="5">
        <f t="shared" si="596"/>
        <v>1.5713594289833439E-2</v>
      </c>
      <c r="AT559" s="5">
        <f t="shared" si="597"/>
        <v>7.1428821324794542E-3</v>
      </c>
      <c r="AU559" s="5">
        <f t="shared" si="598"/>
        <v>2.1646125521391905E-3</v>
      </c>
      <c r="AV559" s="5">
        <f t="shared" si="599"/>
        <v>4.9198076637435139E-4</v>
      </c>
      <c r="AW559" s="5">
        <f t="shared" si="600"/>
        <v>4.7918754877396964E-6</v>
      </c>
      <c r="AX559" s="5">
        <f t="shared" si="601"/>
        <v>3.7878599376594573E-5</v>
      </c>
      <c r="AY559" s="5">
        <f t="shared" si="602"/>
        <v>8.0346678906144945E-5</v>
      </c>
      <c r="AZ559" s="5">
        <f t="shared" si="603"/>
        <v>8.5214196373323501E-5</v>
      </c>
      <c r="BA559" s="5">
        <f t="shared" si="604"/>
        <v>6.0251063370303393E-5</v>
      </c>
      <c r="BB559" s="5">
        <f t="shared" si="605"/>
        <v>3.1950579760341044E-5</v>
      </c>
      <c r="BC559" s="5">
        <f t="shared" si="606"/>
        <v>1.3554476750032823E-5</v>
      </c>
      <c r="BD559" s="5">
        <f t="shared" si="607"/>
        <v>6.1104101188258113E-3</v>
      </c>
      <c r="BE559" s="5">
        <f t="shared" si="608"/>
        <v>5.5551821505435079E-3</v>
      </c>
      <c r="BF559" s="5">
        <f t="shared" si="609"/>
        <v>2.5252027380812956E-3</v>
      </c>
      <c r="BG559" s="5">
        <f t="shared" si="610"/>
        <v>7.6524929883585024E-4</v>
      </c>
      <c r="BH559" s="5">
        <f t="shared" si="611"/>
        <v>1.7392855646920752E-4</v>
      </c>
      <c r="BI559" s="5">
        <f t="shared" si="612"/>
        <v>3.1624876025611461E-5</v>
      </c>
      <c r="BJ559" s="8">
        <f t="shared" si="613"/>
        <v>0.15053433418253384</v>
      </c>
      <c r="BK559" s="8">
        <f t="shared" si="614"/>
        <v>0.19730379263801207</v>
      </c>
      <c r="BL559" s="8">
        <f t="shared" si="615"/>
        <v>0.56918479198346383</v>
      </c>
      <c r="BM559" s="8">
        <f t="shared" si="616"/>
        <v>0.57734045645415011</v>
      </c>
      <c r="BN559" s="8">
        <f t="shared" si="617"/>
        <v>0.416436680822035</v>
      </c>
    </row>
    <row r="560" spans="1:66" x14ac:dyDescent="0.25">
      <c r="A560" t="s">
        <v>273</v>
      </c>
      <c r="B560" t="s">
        <v>323</v>
      </c>
      <c r="C560" t="s">
        <v>471</v>
      </c>
      <c r="D560" t="s">
        <v>503</v>
      </c>
      <c r="E560">
        <f>VLOOKUP(A560,home!$A$2:$E$405,3,FALSE)</f>
        <v>1.375</v>
      </c>
      <c r="F560">
        <f>VLOOKUP(B560,home!$B$2:$E$405,3,FALSE)</f>
        <v>1.4544999999999999</v>
      </c>
      <c r="G560">
        <f>VLOOKUP(C560,away!$B$2:$E$405,4,FALSE)</f>
        <v>0.72729999999999995</v>
      </c>
      <c r="H560">
        <f>VLOOKUP(A560,away!$A$2:$E$405,3,FALSE)</f>
        <v>1.1000000000000001</v>
      </c>
      <c r="I560">
        <f>VLOOKUP(C560,away!$B$2:$E$405,3,FALSE)</f>
        <v>1.2121</v>
      </c>
      <c r="J560">
        <f>VLOOKUP(B560,home!$B$2:$E$405,4,FALSE)</f>
        <v>0.45450000000000002</v>
      </c>
      <c r="K560" s="3">
        <f t="shared" si="562"/>
        <v>1.4545545437499998</v>
      </c>
      <c r="L560" s="3">
        <f t="shared" si="563"/>
        <v>0.60598939500000004</v>
      </c>
      <c r="M560" s="5">
        <f t="shared" si="564"/>
        <v>0.12738466159319797</v>
      </c>
      <c r="N560" s="5">
        <f t="shared" si="565"/>
        <v>0.18528793832444218</v>
      </c>
      <c r="O560" s="5">
        <f t="shared" si="566"/>
        <v>7.7193754011141771E-2</v>
      </c>
      <c r="P560" s="5">
        <f t="shared" si="567"/>
        <v>0.11228252564602605</v>
      </c>
      <c r="Q560" s="5">
        <f t="shared" si="568"/>
        <v>0.13475570629594358</v>
      </c>
      <c r="R560" s="5">
        <f t="shared" si="569"/>
        <v>2.338929814549531E-2</v>
      </c>
      <c r="S560" s="5">
        <f t="shared" si="570"/>
        <v>2.4742707261161533E-2</v>
      </c>
      <c r="T560" s="5">
        <f t="shared" si="571"/>
        <v>8.1660528931076545E-2</v>
      </c>
      <c r="U560" s="5">
        <f t="shared" si="572"/>
        <v>3.4021009892653643E-2</v>
      </c>
      <c r="V560" s="5">
        <f t="shared" si="573"/>
        <v>2.4232584885084886E-3</v>
      </c>
      <c r="W560" s="5">
        <f t="shared" si="574"/>
        <v>6.5336508296335055E-2</v>
      </c>
      <c r="X560" s="5">
        <f t="shared" si="575"/>
        <v>3.9593231133908564E-2</v>
      </c>
      <c r="Y560" s="5">
        <f t="shared" si="576"/>
        <v>1.1996539090466206E-2</v>
      </c>
      <c r="Z560" s="5">
        <f t="shared" si="577"/>
        <v>4.7245555442211084E-3</v>
      </c>
      <c r="AA560" s="5">
        <f t="shared" si="578"/>
        <v>6.8721237340460661E-3</v>
      </c>
      <c r="AB560" s="5">
        <f t="shared" si="579"/>
        <v>4.9979394012844612E-3</v>
      </c>
      <c r="AC560" s="5">
        <f t="shared" si="580"/>
        <v>1.3349801105362916E-4</v>
      </c>
      <c r="AD560" s="5">
        <f t="shared" si="581"/>
        <v>2.3758878753798441E-2</v>
      </c>
      <c r="AE560" s="5">
        <f t="shared" si="582"/>
        <v>1.4397628561892672E-2</v>
      </c>
      <c r="AF560" s="5">
        <f t="shared" si="583"/>
        <v>4.3624051108280297E-3</v>
      </c>
      <c r="AG560" s="5">
        <f t="shared" si="584"/>
        <v>8.8119041128519515E-4</v>
      </c>
      <c r="AH560" s="5">
        <f t="shared" si="585"/>
        <v>7.1575763897161132E-4</v>
      </c>
      <c r="AI560" s="5">
        <f t="shared" si="586"/>
        <v>1.0411085259899291E-3</v>
      </c>
      <c r="AJ560" s="5">
        <f t="shared" si="587"/>
        <v>7.5717456850775834E-4</v>
      </c>
      <c r="AK560" s="5">
        <f t="shared" si="588"/>
        <v>3.6711723634496842E-4</v>
      </c>
      <c r="AL560" s="5">
        <f t="shared" si="589"/>
        <v>4.7068441874709959E-6</v>
      </c>
      <c r="AM560" s="5">
        <f t="shared" si="590"/>
        <v>6.911717009148572E-3</v>
      </c>
      <c r="AN560" s="5">
        <f t="shared" si="591"/>
        <v>4.188427208785153E-3</v>
      </c>
      <c r="AO560" s="5">
        <f t="shared" si="592"/>
        <v>1.2690712351266266E-3</v>
      </c>
      <c r="AP560" s="5">
        <f t="shared" si="593"/>
        <v>2.5634790332876241E-4</v>
      </c>
      <c r="AQ560" s="5">
        <f t="shared" si="594"/>
        <v>3.8836027711928806E-5</v>
      </c>
      <c r="AR560" s="5">
        <f t="shared" si="595"/>
        <v>8.6748307721407062E-5</v>
      </c>
      <c r="AS560" s="5">
        <f t="shared" si="596"/>
        <v>1.2618014515879583E-4</v>
      </c>
      <c r="AT560" s="5">
        <f t="shared" si="597"/>
        <v>9.1767951735880539E-5</v>
      </c>
      <c r="AU560" s="5">
        <f t="shared" si="598"/>
        <v>4.4493830389351901E-5</v>
      </c>
      <c r="AV560" s="5">
        <f t="shared" si="599"/>
        <v>1.6179675790418416E-5</v>
      </c>
      <c r="AW560" s="5">
        <f t="shared" si="600"/>
        <v>1.1524507010273374E-7</v>
      </c>
      <c r="AX560" s="5">
        <f t="shared" si="601"/>
        <v>1.6755782301285352E-3</v>
      </c>
      <c r="AY560" s="5">
        <f t="shared" si="602"/>
        <v>1.0153826379507619E-3</v>
      </c>
      <c r="AZ560" s="5">
        <f t="shared" si="603"/>
        <v>3.0765555523264306E-4</v>
      </c>
      <c r="BA560" s="5">
        <f t="shared" si="604"/>
        <v>6.2145334594606154E-5</v>
      </c>
      <c r="BB560" s="5">
        <f t="shared" si="605"/>
        <v>9.414853428264488E-6</v>
      </c>
      <c r="BC560" s="5">
        <f t="shared" si="606"/>
        <v>1.1410602666015351E-6</v>
      </c>
      <c r="BD560" s="5">
        <f t="shared" si="607"/>
        <v>8.7614257522282092E-6</v>
      </c>
      <c r="BE560" s="5">
        <f t="shared" si="608"/>
        <v>1.2743971637631803E-5</v>
      </c>
      <c r="BF560" s="5">
        <f t="shared" si="609"/>
        <v>9.2684009254692342E-6</v>
      </c>
      <c r="BG560" s="5">
        <f t="shared" si="610"/>
        <v>4.493798226479326E-6</v>
      </c>
      <c r="BH560" s="5">
        <f t="shared" si="611"/>
        <v>1.6341186572552993E-6</v>
      </c>
      <c r="BI560" s="5">
        <f t="shared" si="612"/>
        <v>4.7538294358746891E-7</v>
      </c>
      <c r="BJ560" s="8">
        <f t="shared" si="613"/>
        <v>0.57776627196567898</v>
      </c>
      <c r="BK560" s="8">
        <f t="shared" si="614"/>
        <v>0.26798674048208587</v>
      </c>
      <c r="BL560" s="8">
        <f t="shared" si="615"/>
        <v>0.14975803016337405</v>
      </c>
      <c r="BM560" s="8">
        <f t="shared" si="616"/>
        <v>0.33892644674623251</v>
      </c>
      <c r="BN560" s="8">
        <f t="shared" si="617"/>
        <v>0.66029388401624689</v>
      </c>
    </row>
    <row r="561" spans="1:66" x14ac:dyDescent="0.25">
      <c r="A561" t="s">
        <v>273</v>
      </c>
      <c r="B561" t="s">
        <v>334</v>
      </c>
      <c r="C561" t="s">
        <v>295</v>
      </c>
      <c r="D561" t="s">
        <v>503</v>
      </c>
      <c r="E561">
        <f>VLOOKUP(A561,home!$A$2:$E$405,3,FALSE)</f>
        <v>1.375</v>
      </c>
      <c r="F561">
        <f>VLOOKUP(B561,home!$B$2:$E$405,3,FALSE)</f>
        <v>1.6364000000000001</v>
      </c>
      <c r="G561">
        <f>VLOOKUP(C561,away!$B$2:$E$405,4,FALSE)</f>
        <v>1.2121</v>
      </c>
      <c r="H561">
        <f>VLOOKUP(A561,away!$A$2:$E$405,3,FALSE)</f>
        <v>1.1000000000000001</v>
      </c>
      <c r="I561">
        <f>VLOOKUP(C561,away!$B$2:$E$405,3,FALSE)</f>
        <v>1.5152000000000001</v>
      </c>
      <c r="J561">
        <f>VLOOKUP(B561,home!$B$2:$E$405,4,FALSE)</f>
        <v>1.3635999999999999</v>
      </c>
      <c r="K561" s="3">
        <f t="shared" si="562"/>
        <v>2.7272856049999996</v>
      </c>
      <c r="L561" s="3">
        <f t="shared" si="563"/>
        <v>2.2727393920000001</v>
      </c>
      <c r="M561" s="5">
        <f t="shared" si="564"/>
        <v>6.7377785727294184E-3</v>
      </c>
      <c r="N561" s="5">
        <f t="shared" si="565"/>
        <v>1.8375846511082386E-2</v>
      </c>
      <c r="O561" s="5">
        <f t="shared" si="566"/>
        <v>1.5313214776815687E-2</v>
      </c>
      <c r="P561" s="5">
        <f t="shared" si="567"/>
        <v>4.176351022708271E-2</v>
      </c>
      <c r="Q561" s="5">
        <f t="shared" si="568"/>
        <v>2.5058090834682231E-2</v>
      </c>
      <c r="R561" s="5">
        <f t="shared" si="569"/>
        <v>1.7401473220712754E-2</v>
      </c>
      <c r="S561" s="5">
        <f t="shared" si="570"/>
        <v>6.4716833881537206E-2</v>
      </c>
      <c r="T561" s="5">
        <f t="shared" si="571"/>
        <v>5.6950510128296467E-2</v>
      </c>
      <c r="U561" s="5">
        <f t="shared" si="572"/>
        <v>4.7458787420642884E-2</v>
      </c>
      <c r="V561" s="5">
        <f t="shared" si="573"/>
        <v>4.4571270362598121E-2</v>
      </c>
      <c r="W561" s="5">
        <f t="shared" si="574"/>
        <v>2.2780190140737091E-2</v>
      </c>
      <c r="X561" s="5">
        <f t="shared" si="575"/>
        <v>5.1773435490103215E-2</v>
      </c>
      <c r="Y561" s="5">
        <f t="shared" si="576"/>
        <v>5.883376314876422E-2</v>
      </c>
      <c r="Z561" s="5">
        <f t="shared" si="577"/>
        <v>1.3183004555848993E-2</v>
      </c>
      <c r="AA561" s="5">
        <f t="shared" si="578"/>
        <v>3.5953818555816378E-2</v>
      </c>
      <c r="AB561" s="5">
        <f t="shared" si="579"/>
        <v>4.9028165896029943E-2</v>
      </c>
      <c r="AC561" s="5">
        <f t="shared" si="580"/>
        <v>1.7266936401306159E-2</v>
      </c>
      <c r="AD561" s="5">
        <f t="shared" si="581"/>
        <v>1.5532021162498797E-2</v>
      </c>
      <c r="AE561" s="5">
        <f t="shared" si="582"/>
        <v>3.5300236333388656E-2</v>
      </c>
      <c r="AF561" s="5">
        <f t="shared" si="583"/>
        <v>4.0114118830901033E-2</v>
      </c>
      <c r="AG561" s="5">
        <f t="shared" si="584"/>
        <v>3.0389646014119247E-2</v>
      </c>
      <c r="AH561" s="5">
        <f t="shared" si="585"/>
        <v>7.4903834397483712E-3</v>
      </c>
      <c r="AI561" s="5">
        <f t="shared" si="586"/>
        <v>2.0428414931156116E-2</v>
      </c>
      <c r="AJ561" s="5">
        <f t="shared" si="587"/>
        <v>2.7857060987354569E-2</v>
      </c>
      <c r="AK561" s="5">
        <f t="shared" si="588"/>
        <v>2.532472047613973E-2</v>
      </c>
      <c r="AL561" s="5">
        <f t="shared" si="589"/>
        <v>4.2811016551065652E-3</v>
      </c>
      <c r="AM561" s="5">
        <f t="shared" si="590"/>
        <v>8.4720515466076667E-3</v>
      </c>
      <c r="AN561" s="5">
        <f t="shared" si="591"/>
        <v>1.9254765281029769E-2</v>
      </c>
      <c r="AO561" s="5">
        <f t="shared" si="592"/>
        <v>2.1880531768955158E-2</v>
      </c>
      <c r="AP561" s="5">
        <f t="shared" si="593"/>
        <v>1.6576248823070606E-2</v>
      </c>
      <c r="AQ561" s="5">
        <f t="shared" si="594"/>
        <v>9.4183734179465566E-3</v>
      </c>
      <c r="AR561" s="5">
        <f t="shared" si="595"/>
        <v>3.4047379009401178E-3</v>
      </c>
      <c r="AS561" s="5">
        <f t="shared" si="596"/>
        <v>9.2856926660318979E-3</v>
      </c>
      <c r="AT561" s="5">
        <f t="shared" si="597"/>
        <v>1.2662367970261434E-2</v>
      </c>
      <c r="AU561" s="5">
        <f t="shared" si="598"/>
        <v>1.1511297963502358E-2</v>
      </c>
      <c r="AV561" s="5">
        <f t="shared" si="599"/>
        <v>7.8486493076814472E-3</v>
      </c>
      <c r="AW561" s="5">
        <f t="shared" si="600"/>
        <v>7.371116905564403E-4</v>
      </c>
      <c r="AX561" s="5">
        <f t="shared" si="601"/>
        <v>3.8509507046468453E-3</v>
      </c>
      <c r="AY561" s="5">
        <f t="shared" si="602"/>
        <v>8.7522073631010437E-3</v>
      </c>
      <c r="AZ561" s="5">
        <f t="shared" si="603"/>
        <v>9.945743220536098E-3</v>
      </c>
      <c r="BA561" s="5">
        <f t="shared" si="604"/>
        <v>7.5346941333431089E-3</v>
      </c>
      <c r="BB561" s="5">
        <f t="shared" si="605"/>
        <v>4.2810990408800476E-3</v>
      </c>
      <c r="BC561" s="5">
        <f t="shared" si="606"/>
        <v>1.9459644862523016E-3</v>
      </c>
      <c r="BD561" s="5">
        <f t="shared" si="607"/>
        <v>1.2896803244836648E-3</v>
      </c>
      <c r="BE561" s="5">
        <f t="shared" si="608"/>
        <v>3.5173265840160281E-3</v>
      </c>
      <c r="BF561" s="5">
        <f t="shared" si="609"/>
        <v>4.7963770803353678E-3</v>
      </c>
      <c r="BG561" s="5">
        <f t="shared" si="610"/>
        <v>4.3603633891168584E-3</v>
      </c>
      <c r="BH561" s="5">
        <f t="shared" si="611"/>
        <v>2.9729890759268552E-3</v>
      </c>
      <c r="BI561" s="5">
        <f t="shared" si="612"/>
        <v>1.6216380621195126E-3</v>
      </c>
      <c r="BJ561" s="8">
        <f t="shared" si="613"/>
        <v>0.46702048838094257</v>
      </c>
      <c r="BK561" s="8">
        <f t="shared" si="614"/>
        <v>0.18808963846346122</v>
      </c>
      <c r="BL561" s="8">
        <f t="shared" si="615"/>
        <v>0.30952716002883202</v>
      </c>
      <c r="BM561" s="8">
        <f t="shared" si="616"/>
        <v>0.84515528161343445</v>
      </c>
      <c r="BN561" s="8">
        <f t="shared" si="617"/>
        <v>0.12464991414310518</v>
      </c>
    </row>
    <row r="562" spans="1:66" x14ac:dyDescent="0.25">
      <c r="A562" t="s">
        <v>273</v>
      </c>
      <c r="B562" t="s">
        <v>337</v>
      </c>
      <c r="C562" t="s">
        <v>291</v>
      </c>
      <c r="D562" t="s">
        <v>503</v>
      </c>
      <c r="E562">
        <f>VLOOKUP(A562,home!$A$2:$E$405,3,FALSE)</f>
        <v>1.375</v>
      </c>
      <c r="F562">
        <f>VLOOKUP(B562,home!$B$2:$E$405,3,FALSE)</f>
        <v>0.72729999999999995</v>
      </c>
      <c r="G562">
        <f>VLOOKUP(C562,away!$B$2:$E$405,4,FALSE)</f>
        <v>1.0909</v>
      </c>
      <c r="H562">
        <f>VLOOKUP(A562,away!$A$2:$E$405,3,FALSE)</f>
        <v>1.1000000000000001</v>
      </c>
      <c r="I562">
        <f>VLOOKUP(C562,away!$B$2:$E$405,3,FALSE)</f>
        <v>0.68179999999999996</v>
      </c>
      <c r="J562">
        <f>VLOOKUP(B562,home!$B$2:$E$405,4,FALSE)</f>
        <v>0.90910000000000002</v>
      </c>
      <c r="K562" s="3">
        <f t="shared" si="562"/>
        <v>1.0909409087499999</v>
      </c>
      <c r="L562" s="3">
        <f t="shared" si="563"/>
        <v>0.68180681799999998</v>
      </c>
      <c r="M562" s="5">
        <f t="shared" si="564"/>
        <v>0.16986560273430279</v>
      </c>
      <c r="N562" s="5">
        <f t="shared" si="565"/>
        <v>0.18531333501232675</v>
      </c>
      <c r="O562" s="5">
        <f t="shared" si="566"/>
        <v>0.11581552608792707</v>
      </c>
      <c r="P562" s="5">
        <f t="shared" si="567"/>
        <v>0.12634789527772247</v>
      </c>
      <c r="Q562" s="5">
        <f t="shared" si="568"/>
        <v>0.10108294905092045</v>
      </c>
      <c r="R562" s="5">
        <f t="shared" si="569"/>
        <v>3.948190765850277E-2</v>
      </c>
      <c r="S562" s="5">
        <f t="shared" si="570"/>
        <v>2.3494736992280111E-2</v>
      </c>
      <c r="T562" s="5">
        <f t="shared" si="571"/>
        <v>6.891904384646419E-2</v>
      </c>
      <c r="U562" s="5">
        <f t="shared" si="572"/>
        <v>4.3072428220150588E-2</v>
      </c>
      <c r="V562" s="5">
        <f t="shared" si="573"/>
        <v>1.9417380703689291E-3</v>
      </c>
      <c r="W562" s="5">
        <f t="shared" si="574"/>
        <v>3.6758508098913713E-2</v>
      </c>
      <c r="X562" s="5">
        <f t="shared" si="575"/>
        <v>2.5062201441347586E-2</v>
      </c>
      <c r="Y562" s="5">
        <f t="shared" si="576"/>
        <v>8.5437899084001047E-3</v>
      </c>
      <c r="Z562" s="5">
        <f t="shared" si="577"/>
        <v>8.9730112764045359E-3</v>
      </c>
      <c r="AA562" s="5">
        <f t="shared" si="578"/>
        <v>9.7890250761047595E-3</v>
      </c>
      <c r="AB562" s="5">
        <f t="shared" si="579"/>
        <v>5.3396239561511313E-3</v>
      </c>
      <c r="AC562" s="5">
        <f t="shared" si="580"/>
        <v>9.0267877377256237E-5</v>
      </c>
      <c r="AD562" s="5">
        <f t="shared" si="581"/>
        <v>1.0025340057430786E-2</v>
      </c>
      <c r="AE562" s="5">
        <f t="shared" si="582"/>
        <v>6.8353452039248202E-3</v>
      </c>
      <c r="AF562" s="5">
        <f t="shared" si="583"/>
        <v>2.3301924817097715E-3</v>
      </c>
      <c r="AG562" s="5">
        <f t="shared" si="584"/>
        <v>5.2958037376068753E-4</v>
      </c>
      <c r="AH562" s="5">
        <f t="shared" si="585"/>
        <v>1.5294650665608734E-3</v>
      </c>
      <c r="AI562" s="5">
        <f t="shared" si="586"/>
        <v>1.668556009615298E-3</v>
      </c>
      <c r="AJ562" s="5">
        <f t="shared" si="587"/>
        <v>9.1014800471499342E-4</v>
      </c>
      <c r="AK562" s="5">
        <f t="shared" si="588"/>
        <v>3.3097256378692482E-4</v>
      </c>
      <c r="AL562" s="5">
        <f t="shared" si="589"/>
        <v>2.6856894236894745E-6</v>
      </c>
      <c r="AM562" s="5">
        <f t="shared" si="590"/>
        <v>2.1874107185562647E-3</v>
      </c>
      <c r="AN562" s="5">
        <f t="shared" si="591"/>
        <v>1.49139154167794E-3</v>
      </c>
      <c r="AO562" s="5">
        <f t="shared" si="592"/>
        <v>5.0842046071177536E-4</v>
      </c>
      <c r="AP562" s="5">
        <f t="shared" si="593"/>
        <v>1.1554817884132986E-4</v>
      </c>
      <c r="AQ562" s="5">
        <f t="shared" si="594"/>
        <v>1.9695384035375505E-5</v>
      </c>
      <c r="AR562" s="5">
        <f t="shared" si="595"/>
        <v>2.0855994205480545E-4</v>
      </c>
      <c r="AS562" s="5">
        <f t="shared" si="596"/>
        <v>2.2752657271411678E-4</v>
      </c>
      <c r="AT562" s="5">
        <f t="shared" si="597"/>
        <v>1.2410902300075575E-4</v>
      </c>
      <c r="AU562" s="5">
        <f t="shared" si="598"/>
        <v>4.5131870112173053E-5</v>
      </c>
      <c r="AV562" s="5">
        <f t="shared" si="599"/>
        <v>1.2309050848440252E-5</v>
      </c>
      <c r="AW562" s="5">
        <f t="shared" si="600"/>
        <v>5.549014446169953E-8</v>
      </c>
      <c r="AX562" s="5">
        <f t="shared" si="601"/>
        <v>3.9772263951854341E-4</v>
      </c>
      <c r="AY562" s="5">
        <f t="shared" si="602"/>
        <v>2.711700072966991E-4</v>
      </c>
      <c r="AZ562" s="5">
        <f t="shared" si="603"/>
        <v>9.2442779905999584E-5</v>
      </c>
      <c r="BA562" s="5">
        <f t="shared" si="604"/>
        <v>2.1009372538261309E-5</v>
      </c>
      <c r="BB562" s="5">
        <f t="shared" si="605"/>
        <v>3.5810833596221307E-6</v>
      </c>
      <c r="BC562" s="5">
        <f t="shared" si="606"/>
        <v>4.8832141008334296E-7</v>
      </c>
      <c r="BD562" s="5">
        <f t="shared" si="607"/>
        <v>2.3699598409108549E-5</v>
      </c>
      <c r="BE562" s="5">
        <f t="shared" si="608"/>
        <v>2.585486142544293E-5</v>
      </c>
      <c r="BF562" s="5">
        <f t="shared" si="609"/>
        <v>1.4103063009539015E-5</v>
      </c>
      <c r="BG562" s="5">
        <f t="shared" si="610"/>
        <v>5.1285361252616686E-6</v>
      </c>
      <c r="BH562" s="5">
        <f t="shared" si="611"/>
        <v>1.3987324652625416E-6</v>
      </c>
      <c r="BI562" s="5">
        <f t="shared" si="612"/>
        <v>3.0518689335032907E-7</v>
      </c>
      <c r="BJ562" s="8">
        <f t="shared" si="613"/>
        <v>0.45050916596305074</v>
      </c>
      <c r="BK562" s="8">
        <f t="shared" si="614"/>
        <v>0.3220140966487719</v>
      </c>
      <c r="BL562" s="8">
        <f t="shared" si="615"/>
        <v>0.21862577908057265</v>
      </c>
      <c r="BM562" s="8">
        <f t="shared" si="616"/>
        <v>0.26194372262994536</v>
      </c>
      <c r="BN562" s="8">
        <f t="shared" si="617"/>
        <v>0.73790721582170227</v>
      </c>
    </row>
    <row r="563" spans="1:66" x14ac:dyDescent="0.25">
      <c r="A563" t="s">
        <v>270</v>
      </c>
      <c r="B563" t="s">
        <v>286</v>
      </c>
      <c r="C563" t="s">
        <v>275</v>
      </c>
      <c r="D563" t="s">
        <v>503</v>
      </c>
      <c r="E563">
        <f>VLOOKUP(A563,home!$A$2:$E$405,3,FALSE)</f>
        <v>1.5696000000000001</v>
      </c>
      <c r="F563">
        <f>VLOOKUP(B563,home!$B$2:$E$405,3,FALSE)</f>
        <v>0.7964</v>
      </c>
      <c r="G563">
        <f>VLOOKUP(C563,away!$B$2:$E$405,4,FALSE)</f>
        <v>1.6989000000000001</v>
      </c>
      <c r="H563">
        <f>VLOOKUP(A563,away!$A$2:$E$405,3,FALSE)</f>
        <v>1.3290999999999999</v>
      </c>
      <c r="I563">
        <f>VLOOKUP(C563,away!$B$2:$E$405,3,FALSE)</f>
        <v>0.75239999999999996</v>
      </c>
      <c r="J563">
        <f>VLOOKUP(B563,home!$B$2:$E$405,4,FALSE)</f>
        <v>0.37619999999999998</v>
      </c>
      <c r="K563" s="3">
        <f t="shared" si="562"/>
        <v>2.123675015616</v>
      </c>
      <c r="L563" s="3">
        <f t="shared" si="563"/>
        <v>0.37620558280799998</v>
      </c>
      <c r="M563" s="5">
        <f t="shared" si="564"/>
        <v>8.2094800287255826E-2</v>
      </c>
      <c r="N563" s="5">
        <f t="shared" si="565"/>
        <v>0.1743426762820304</v>
      </c>
      <c r="O563" s="5">
        <f t="shared" si="566"/>
        <v>3.088452218757344E-2</v>
      </c>
      <c r="P563" s="5">
        <f t="shared" si="567"/>
        <v>6.558868813898773E-2</v>
      </c>
      <c r="Q563" s="5">
        <f t="shared" si="568"/>
        <v>0.18512359288788813</v>
      </c>
      <c r="R563" s="5">
        <f t="shared" si="569"/>
        <v>5.809464834661336E-3</v>
      </c>
      <c r="S563" s="5">
        <f t="shared" si="570"/>
        <v>1.3100330339865636E-2</v>
      </c>
      <c r="T563" s="5">
        <f t="shared" si="571"/>
        <v>6.9644529153898876E-2</v>
      </c>
      <c r="U563" s="5">
        <f t="shared" si="572"/>
        <v>1.2337415323470016E-2</v>
      </c>
      <c r="V563" s="5">
        <f t="shared" si="573"/>
        <v>1.1629285467974482E-3</v>
      </c>
      <c r="W563" s="5">
        <f t="shared" si="574"/>
        <v>0.1310474496723586</v>
      </c>
      <c r="X563" s="5">
        <f t="shared" si="575"/>
        <v>4.9300782179491714E-2</v>
      </c>
      <c r="Y563" s="5">
        <f t="shared" si="576"/>
        <v>9.2736147463629692E-3</v>
      </c>
      <c r="Z563" s="5">
        <f t="shared" si="577"/>
        <v>7.2851770130878321E-4</v>
      </c>
      <c r="AA563" s="5">
        <f t="shared" si="578"/>
        <v>1.5471348407034625E-3</v>
      </c>
      <c r="AB563" s="5">
        <f t="shared" si="579"/>
        <v>1.6428058034954921E-3</v>
      </c>
      <c r="AC563" s="5">
        <f t="shared" si="580"/>
        <v>5.8069266808717063E-5</v>
      </c>
      <c r="AD563" s="5">
        <f t="shared" si="581"/>
        <v>6.9575548682345778E-2</v>
      </c>
      <c r="AE563" s="5">
        <f t="shared" si="582"/>
        <v>2.6174709841228268E-2</v>
      </c>
      <c r="AF563" s="5">
        <f t="shared" si="583"/>
        <v>4.9235359853247868E-3</v>
      </c>
      <c r="AG563" s="5">
        <f t="shared" si="584"/>
        <v>6.174205749450907E-4</v>
      </c>
      <c r="AH563" s="5">
        <f t="shared" si="585"/>
        <v>6.8518106601703807E-5</v>
      </c>
      <c r="AI563" s="5">
        <f t="shared" si="586"/>
        <v>1.4551019110735209E-4</v>
      </c>
      <c r="AJ563" s="5">
        <f t="shared" si="587"/>
        <v>1.5450817868609658E-4</v>
      </c>
      <c r="AK563" s="5">
        <f t="shared" si="588"/>
        <v>1.093750529279986E-4</v>
      </c>
      <c r="AL563" s="5">
        <f t="shared" si="589"/>
        <v>1.8557506774362006E-6</v>
      </c>
      <c r="AM563" s="5">
        <f t="shared" si="590"/>
        <v>2.955117088689448E-2</v>
      </c>
      <c r="AN563" s="5">
        <f t="shared" si="591"/>
        <v>1.1117315466162939E-2</v>
      </c>
      <c r="AO563" s="5">
        <f t="shared" si="592"/>
        <v>2.0911980721041103E-3</v>
      </c>
      <c r="AP563" s="5">
        <f t="shared" si="593"/>
        <v>2.6224012982763091E-4</v>
      </c>
      <c r="AQ563" s="5">
        <f t="shared" si="594"/>
        <v>2.466405021936237E-5</v>
      </c>
      <c r="AR563" s="5">
        <f t="shared" si="595"/>
        <v>5.1553788453989322E-6</v>
      </c>
      <c r="AS563" s="5">
        <f t="shared" si="596"/>
        <v>1.0948349250008973E-5</v>
      </c>
      <c r="AT563" s="5">
        <f t="shared" si="597"/>
        <v>1.1625367882241117E-5</v>
      </c>
      <c r="AU563" s="5">
        <f t="shared" si="598"/>
        <v>8.2295011062867149E-6</v>
      </c>
      <c r="AV563" s="5">
        <f t="shared" si="599"/>
        <v>4.3691964726013319E-6</v>
      </c>
      <c r="AW563" s="5">
        <f t="shared" si="600"/>
        <v>4.1184179759992862E-8</v>
      </c>
      <c r="AX563" s="5">
        <f t="shared" si="601"/>
        <v>1.0459513882449449E-2</v>
      </c>
      <c r="AY563" s="5">
        <f t="shared" si="602"/>
        <v>3.9349275160352618E-3</v>
      </c>
      <c r="AZ563" s="5">
        <f t="shared" si="603"/>
        <v>7.4017084973864052E-4</v>
      </c>
      <c r="BA563" s="5">
        <f t="shared" si="604"/>
        <v>9.2818801967805957E-5</v>
      </c>
      <c r="BB563" s="5">
        <f t="shared" si="605"/>
        <v>8.7297378724596939E-6</v>
      </c>
      <c r="BC563" s="5">
        <f t="shared" si="606"/>
        <v>6.5683522481395407E-7</v>
      </c>
      <c r="BD563" s="5">
        <f t="shared" si="607"/>
        <v>3.2324705052155639E-7</v>
      </c>
      <c r="BE563" s="5">
        <f t="shared" si="608"/>
        <v>6.8647168506419229E-7</v>
      </c>
      <c r="BF563" s="5">
        <f t="shared" si="609"/>
        <v>7.2892138324932032E-7</v>
      </c>
      <c r="BG563" s="5">
        <f t="shared" si="610"/>
        <v>5.159973766516122E-7</v>
      </c>
      <c r="BH563" s="5">
        <f t="shared" si="611"/>
        <v>2.7395268422960685E-7</v>
      </c>
      <c r="BI563" s="5">
        <f t="shared" si="612"/>
        <v>1.1635729419187106E-7</v>
      </c>
      <c r="BJ563" s="8">
        <f t="shared" si="613"/>
        <v>0.77830726623437163</v>
      </c>
      <c r="BK563" s="8">
        <f t="shared" si="614"/>
        <v>0.16594159984642806</v>
      </c>
      <c r="BL563" s="8">
        <f t="shared" si="615"/>
        <v>5.2742227260257332E-2</v>
      </c>
      <c r="BM563" s="8">
        <f t="shared" si="616"/>
        <v>0.44994098009211342</v>
      </c>
      <c r="BN563" s="8">
        <f t="shared" si="617"/>
        <v>0.54384374461839691</v>
      </c>
    </row>
    <row r="564" spans="1:66" x14ac:dyDescent="0.25">
      <c r="A564" t="s">
        <v>270</v>
      </c>
      <c r="B564" t="s">
        <v>306</v>
      </c>
      <c r="C564" t="s">
        <v>315</v>
      </c>
      <c r="D564" t="s">
        <v>503</v>
      </c>
      <c r="E564">
        <f>VLOOKUP(A564,home!$A$2:$E$405,3,FALSE)</f>
        <v>1.5696000000000001</v>
      </c>
      <c r="F564">
        <f>VLOOKUP(B564,home!$B$2:$E$405,3,FALSE)</f>
        <v>0.95569999999999999</v>
      </c>
      <c r="G564">
        <f>VLOOKUP(C564,away!$B$2:$E$405,4,FALSE)</f>
        <v>1.4016</v>
      </c>
      <c r="H564">
        <f>VLOOKUP(A564,away!$A$2:$E$405,3,FALSE)</f>
        <v>1.3290999999999999</v>
      </c>
      <c r="I564">
        <f>VLOOKUP(C564,away!$B$2:$E$405,3,FALSE)</f>
        <v>1.3543000000000001</v>
      </c>
      <c r="J564">
        <f>VLOOKUP(B564,home!$B$2:$E$405,4,FALSE)</f>
        <v>1.6929000000000001</v>
      </c>
      <c r="K564" s="3">
        <f t="shared" si="562"/>
        <v>2.1024935147520001</v>
      </c>
      <c r="L564" s="3">
        <f t="shared" si="563"/>
        <v>3.047220220077</v>
      </c>
      <c r="M564" s="5">
        <f t="shared" si="564"/>
        <v>5.8010651320747255E-3</v>
      </c>
      <c r="N564" s="5">
        <f t="shared" si="565"/>
        <v>1.2196701818841063E-2</v>
      </c>
      <c r="O564" s="5">
        <f t="shared" si="566"/>
        <v>1.7677122968441757E-2</v>
      </c>
      <c r="P564" s="5">
        <f t="shared" si="567"/>
        <v>3.7166036400622417E-2</v>
      </c>
      <c r="Q564" s="5">
        <f t="shared" si="568"/>
        <v>1.2821743237738634E-2</v>
      </c>
      <c r="R564" s="5">
        <f t="shared" si="569"/>
        <v>2.693304327111164E-2</v>
      </c>
      <c r="S564" s="5">
        <f t="shared" si="570"/>
        <v>5.9528475817955943E-2</v>
      </c>
      <c r="T564" s="5">
        <f t="shared" si="571"/>
        <v>3.9070675250672711E-2</v>
      </c>
      <c r="U564" s="5">
        <f t="shared" si="572"/>
        <v>5.6626548810047216E-2</v>
      </c>
      <c r="V564" s="5">
        <f t="shared" si="573"/>
        <v>4.237607804682688E-2</v>
      </c>
      <c r="W564" s="5">
        <f t="shared" si="574"/>
        <v>8.9858773350535957E-3</v>
      </c>
      <c r="X564" s="5">
        <f t="shared" si="575"/>
        <v>2.7381947110506948E-2</v>
      </c>
      <c r="Y564" s="5">
        <f t="shared" si="576"/>
        <v>4.1719411450107879E-2</v>
      </c>
      <c r="Z564" s="5">
        <f t="shared" si="577"/>
        <v>2.7356971347980062E-2</v>
      </c>
      <c r="AA564" s="5">
        <f t="shared" si="578"/>
        <v>5.7517854842384357E-2</v>
      </c>
      <c r="AB564" s="5">
        <f t="shared" si="579"/>
        <v>6.0465458394280039E-2</v>
      </c>
      <c r="AC564" s="5">
        <f t="shared" si="580"/>
        <v>1.6968337100025703E-2</v>
      </c>
      <c r="AD564" s="5">
        <f t="shared" si="581"/>
        <v>4.7231872053267948E-3</v>
      </c>
      <c r="AE564" s="5">
        <f t="shared" si="582"/>
        <v>1.4392591555280788E-2</v>
      </c>
      <c r="AF564" s="5">
        <f t="shared" si="583"/>
        <v>2.1928698003280546E-2</v>
      </c>
      <c r="AG564" s="5">
        <f t="shared" si="584"/>
        <v>2.2273857318519542E-2</v>
      </c>
      <c r="AH564" s="5">
        <f t="shared" si="585"/>
        <v>2.0840679062907999E-2</v>
      </c>
      <c r="AI564" s="5">
        <f t="shared" si="586"/>
        <v>4.3817392572791852E-2</v>
      </c>
      <c r="AJ564" s="5">
        <f t="shared" si="587"/>
        <v>4.6062891858818678E-2</v>
      </c>
      <c r="AK564" s="5">
        <f t="shared" si="588"/>
        <v>3.2282310467962989E-2</v>
      </c>
      <c r="AL564" s="5">
        <f t="shared" si="589"/>
        <v>4.3484830455060861E-3</v>
      </c>
      <c r="AM564" s="5">
        <f t="shared" si="590"/>
        <v>1.9860940936318417E-3</v>
      </c>
      <c r="AN564" s="5">
        <f t="shared" si="591"/>
        <v>6.0520660810904512E-3</v>
      </c>
      <c r="AO564" s="5">
        <f t="shared" si="592"/>
        <v>9.2209890677704947E-3</v>
      </c>
      <c r="AP564" s="5">
        <f t="shared" si="593"/>
        <v>9.3661281121397415E-3</v>
      </c>
      <c r="AQ564" s="5">
        <f t="shared" si="594"/>
        <v>7.1351637417859598E-3</v>
      </c>
      <c r="AR564" s="5">
        <f t="shared" si="595"/>
        <v>1.270122772812572E-2</v>
      </c>
      <c r="AS564" s="5">
        <f t="shared" si="596"/>
        <v>2.6704248927772602E-2</v>
      </c>
      <c r="AT564" s="5">
        <f t="shared" si="597"/>
        <v>2.8072755093482483E-2</v>
      </c>
      <c r="AU564" s="5">
        <f t="shared" si="598"/>
        <v>1.9674261841756031E-2</v>
      </c>
      <c r="AV564" s="5">
        <f t="shared" si="599"/>
        <v>1.0341251982456204E-2</v>
      </c>
      <c r="AW564" s="5">
        <f t="shared" si="600"/>
        <v>7.7388029169934785E-4</v>
      </c>
      <c r="AX564" s="5">
        <f t="shared" si="601"/>
        <v>6.9595832525803274E-4</v>
      </c>
      <c r="AY564" s="5">
        <f t="shared" si="602"/>
        <v>2.1207382810572032E-3</v>
      </c>
      <c r="AZ564" s="5">
        <f t="shared" si="603"/>
        <v>3.2311782857644242E-3</v>
      </c>
      <c r="BA564" s="5">
        <f t="shared" si="604"/>
        <v>3.2820372690183647E-3</v>
      </c>
      <c r="BB564" s="5">
        <f t="shared" si="605"/>
        <v>2.5002725822997644E-3</v>
      </c>
      <c r="BC564" s="5">
        <f t="shared" si="606"/>
        <v>1.5237762336975944E-3</v>
      </c>
      <c r="BD564" s="5">
        <f t="shared" si="607"/>
        <v>6.4505729921578931E-3</v>
      </c>
      <c r="BE564" s="5">
        <f t="shared" si="608"/>
        <v>1.3562287882446372E-2</v>
      </c>
      <c r="BF564" s="5">
        <f t="shared" si="609"/>
        <v>1.4257311159021572E-2</v>
      </c>
      <c r="BG564" s="5">
        <f t="shared" si="610"/>
        <v>9.9919680832147254E-3</v>
      </c>
      <c r="BH564" s="5">
        <f t="shared" si="611"/>
        <v>5.2520120236419854E-3</v>
      </c>
      <c r="BI564" s="5">
        <f t="shared" si="612"/>
        <v>2.2084642438213601E-3</v>
      </c>
      <c r="BJ564" s="8">
        <f t="shared" si="613"/>
        <v>0.25260909235884244</v>
      </c>
      <c r="BK564" s="8">
        <f t="shared" si="614"/>
        <v>0.16830921382406899</v>
      </c>
      <c r="BL564" s="8">
        <f t="shared" si="615"/>
        <v>0.51143966420664355</v>
      </c>
      <c r="BM564" s="8">
        <f t="shared" si="616"/>
        <v>0.84577237091934676</v>
      </c>
      <c r="BN564" s="8">
        <f t="shared" si="617"/>
        <v>0.11259571282883023</v>
      </c>
    </row>
    <row r="565" spans="1:66" x14ac:dyDescent="0.25">
      <c r="A565" t="s">
        <v>270</v>
      </c>
      <c r="B565" t="s">
        <v>328</v>
      </c>
      <c r="C565" t="s">
        <v>305</v>
      </c>
      <c r="D565" t="s">
        <v>503</v>
      </c>
      <c r="E565">
        <f>VLOOKUP(A565,home!$A$2:$E$405,3,FALSE)</f>
        <v>1.5696000000000001</v>
      </c>
      <c r="F565">
        <f>VLOOKUP(B565,home!$B$2:$E$405,3,FALSE)</f>
        <v>1.2742</v>
      </c>
      <c r="G565">
        <f>VLOOKUP(C565,away!$B$2:$E$405,4,FALSE)</f>
        <v>0.7964</v>
      </c>
      <c r="H565">
        <f>VLOOKUP(A565,away!$A$2:$E$405,3,FALSE)</f>
        <v>1.3290999999999999</v>
      </c>
      <c r="I565">
        <f>VLOOKUP(C565,away!$B$2:$E$405,3,FALSE)</f>
        <v>1.6929000000000001</v>
      </c>
      <c r="J565">
        <f>VLOOKUP(B565,home!$B$2:$E$405,4,FALSE)</f>
        <v>0.9405</v>
      </c>
      <c r="K565" s="3">
        <f t="shared" ref="K565:K626" si="618">E565*F565*G565</f>
        <v>1.592787512448</v>
      </c>
      <c r="L565" s="3">
        <f t="shared" ref="L565:L626" si="619">H565*I565*J565</f>
        <v>2.1161564032950002</v>
      </c>
      <c r="M565" s="5">
        <f t="shared" ref="M565:M626" si="620">_xlfn.POISSON.DIST(0,K565,FALSE) * _xlfn.POISSON.DIST(0,L565,FALSE)</f>
        <v>2.4503387253498363E-2</v>
      </c>
      <c r="N565" s="5">
        <f t="shared" ref="N565:N626" si="621">_xlfn.POISSON.DIST(1,K565,FALSE) * _xlfn.POISSON.DIST(0,L565,FALSE)</f>
        <v>3.9028689230049686E-2</v>
      </c>
      <c r="O565" s="5">
        <f t="shared" ref="O565:O626" si="622">_xlfn.POISSON.DIST(0,K565,FALSE) * _xlfn.POISSON.DIST(1,L565,FALSE)</f>
        <v>5.1852999838907649E-2</v>
      </c>
      <c r="P565" s="5">
        <f t="shared" ref="P565:P626" si="623">_xlfn.POISSON.DIST(1,K565,FALSE) * _xlfn.POISSON.DIST(1,L565,FALSE)</f>
        <v>8.259081062638024E-2</v>
      </c>
      <c r="Q565" s="5">
        <f t="shared" ref="Q565:Q626" si="624">_xlfn.POISSON.DIST(2,K565,FALSE) * _xlfn.POISSON.DIST(0,L565,FALSE)</f>
        <v>3.1082204416418454E-2</v>
      </c>
      <c r="R565" s="5">
        <f t="shared" ref="R565:R626" si="625">_xlfn.POISSON.DIST(0,K565,FALSE) * _xlfn.POISSON.DIST(2,L565,FALSE)</f>
        <v>5.4864528819579532E-2</v>
      </c>
      <c r="S565" s="5">
        <f t="shared" ref="S565:S626" si="626">_xlfn.POISSON.DIST(2,K565,FALSE) * _xlfn.POISSON.DIST(2,L565,FALSE)</f>
        <v>6.95948883449648E-2</v>
      </c>
      <c r="T565" s="5">
        <f t="shared" ref="T565:T626" si="627">_xlfn.POISSON.DIST(2,K565,FALSE) * _xlfn.POISSON.DIST(1,L565,FALSE)</f>
        <v>6.5774805904328049E-2</v>
      </c>
      <c r="U565" s="5">
        <f t="shared" ref="U565:U626" si="628">_xlfn.POISSON.DIST(1,K565,FALSE) * _xlfn.POISSON.DIST(2,L565,FALSE)</f>
        <v>8.7387536380169675E-2</v>
      </c>
      <c r="V565" s="5">
        <f t="shared" ref="V565:V626" si="629">_xlfn.POISSON.DIST(3,K565,FALSE) * _xlfn.POISSON.DIST(3,L565,FALSE)</f>
        <v>2.6063962252322818E-2</v>
      </c>
      <c r="W565" s="5">
        <f t="shared" ref="W565:W626" si="630">_xlfn.POISSON.DIST(3,K565,FALSE) * _xlfn.POISSON.DIST(0,L565,FALSE)</f>
        <v>1.6502449017942462E-2</v>
      </c>
      <c r="X565" s="5">
        <f t="shared" ref="X565:X626" si="631">_xlfn.POISSON.DIST(3,K565,FALSE) * _xlfn.POISSON.DIST(1,L565,FALSE)</f>
        <v>3.4921763159368228E-2</v>
      </c>
      <c r="Y565" s="5">
        <f t="shared" ref="Y565:Y626" si="632">_xlfn.POISSON.DIST(3,K565,FALSE) * _xlfn.POISSON.DIST(2,L565,FALSE)</f>
        <v>3.6949956362024264E-2</v>
      </c>
      <c r="Z565" s="5">
        <f t="shared" ref="Z565:Z626" si="633">_xlfn.POISSON.DIST(0,K565,FALSE) * _xlfn.POISSON.DIST(3,L565,FALSE)</f>
        <v>3.870064132510543E-2</v>
      </c>
      <c r="AA565" s="5">
        <f t="shared" ref="AA565:AA626" si="634">_xlfn.POISSON.DIST(1,K565,FALSE) * _xlfn.POISSON.DIST(3,L565,FALSE)</f>
        <v>6.1641898226356934E-2</v>
      </c>
      <c r="AB565" s="5">
        <f t="shared" ref="AB565:AB626" si="635">_xlfn.POISSON.DIST(2,K565,FALSE) * _xlfn.POISSON.DIST(3,L565,FALSE)</f>
        <v>4.9091222869265941E-2</v>
      </c>
      <c r="AC565" s="5">
        <f t="shared" ref="AC565:AC626" si="636">_xlfn.POISSON.DIST(4,K565,FALSE) * _xlfn.POISSON.DIST(4,L565,FALSE)</f>
        <v>5.4906790750108032E-3</v>
      </c>
      <c r="AD565" s="5">
        <f t="shared" ref="AD565:AD626" si="637">_xlfn.POISSON.DIST(4,K565,FALSE) * _xlfn.POISSON.DIST(0,L565,FALSE)</f>
        <v>6.571223680147128E-3</v>
      </c>
      <c r="AE565" s="5">
        <f t="shared" ref="AE565:AE626" si="638">_xlfn.POISSON.DIST(4,K565,FALSE) * _xlfn.POISSON.DIST(1,L565,FALSE)</f>
        <v>1.3905737068227082E-2</v>
      </c>
      <c r="AF565" s="5">
        <f t="shared" ref="AF565:AF626" si="639">_xlfn.POISSON.DIST(4,K565,FALSE) * _xlfn.POISSON.DIST(2,L565,FALSE)</f>
        <v>1.4713357269732694E-2</v>
      </c>
      <c r="AG565" s="5">
        <f t="shared" ref="AG565:AG626" si="640">_xlfn.POISSON.DIST(4,K565,FALSE) * _xlfn.POISSON.DIST(3,L565,FALSE)</f>
        <v>1.037858840010396E-2</v>
      </c>
      <c r="AH565" s="5">
        <f t="shared" ref="AH565:AH626" si="641">_xlfn.POISSON.DIST(0,K565,FALSE) * _xlfn.POISSON.DIST(4,L565,FALSE)</f>
        <v>2.0474152487936246E-2</v>
      </c>
      <c r="AI565" s="5">
        <f t="shared" ref="AI565:AI626" si="642">_xlfn.POISSON.DIST(1,K565,FALSE) * _xlfn.POISSON.DIST(4,L565,FALSE)</f>
        <v>3.2610974410740998E-2</v>
      </c>
      <c r="AJ565" s="5">
        <f t="shared" ref="AJ565:AJ626" si="643">_xlfn.POISSON.DIST(2,K565,FALSE) * _xlfn.POISSON.DIST(4,L565,FALSE)</f>
        <v>2.5971176405094779E-2</v>
      </c>
      <c r="AK565" s="5">
        <f t="shared" ref="AK565:AK626" si="644">_xlfn.POISSON.DIST(3,K565,FALSE) * _xlfn.POISSON.DIST(4,L565,FALSE)</f>
        <v>1.3788855153873033E-2</v>
      </c>
      <c r="AL565" s="5">
        <f t="shared" ref="AL565:AL626" si="645">_xlfn.POISSON.DIST(5,K565,FALSE) * _xlfn.POISSON.DIST(5,L565,FALSE)</f>
        <v>7.40272568854254E-4</v>
      </c>
      <c r="AM565" s="5">
        <f t="shared" ref="AM565:AM626" si="646">_xlfn.POISSON.DIST(5,K565,FALSE) * _xlfn.POISSON.DIST(0,L565,FALSE)</f>
        <v>2.0933126038481862E-3</v>
      </c>
      <c r="AN565" s="5">
        <f t="shared" ref="AN565:AN626" si="647">_xlfn.POISSON.DIST(5,K565,FALSE) * _xlfn.POISSON.DIST(1,L565,FALSE)</f>
        <v>4.4297768707314694E-3</v>
      </c>
      <c r="AO565" s="5">
        <f t="shared" ref="AO565:AO626" si="648">_xlfn.POISSON.DIST(5,K565,FALSE) * _xlfn.POISSON.DIST(2,L565,FALSE)</f>
        <v>4.6870503450832449E-3</v>
      </c>
      <c r="AP565" s="5">
        <f t="shared" ref="AP565:AP626" si="649">_xlfn.POISSON.DIST(5,K565,FALSE) * _xlfn.POISSON.DIST(3,L565,FALSE)</f>
        <v>3.306177200104649E-3</v>
      </c>
      <c r="AQ565" s="5">
        <f t="shared" ref="AQ565:AQ626" si="650">_xlfn.POISSON.DIST(5,K565,FALSE) * _xlfn.POISSON.DIST(4,L565,FALSE)</f>
        <v>1.7490970131073479E-3</v>
      </c>
      <c r="AR565" s="5">
        <f t="shared" ref="AR565:AR626" si="651">_xlfn.POISSON.DIST(0,K565,FALSE) * _xlfn.POISSON.DIST(5,L565,FALSE)</f>
        <v>8.665301777876902E-3</v>
      </c>
      <c r="AS565" s="5">
        <f t="shared" ref="AS565:AS626" si="652">_xlfn.POISSON.DIST(1,K565,FALSE) * _xlfn.POISSON.DIST(5,L565,FALSE)</f>
        <v>1.380198446339578E-2</v>
      </c>
      <c r="AT565" s="5">
        <f t="shared" ref="AT565:AT626" si="653">_xlfn.POISSON.DIST(2,K565,FALSE) * _xlfn.POISSON.DIST(5,L565,FALSE)</f>
        <v>1.0991814250149059E-2</v>
      </c>
      <c r="AU565" s="5">
        <f t="shared" ref="AU565:AU626" si="654">_xlfn.POISSON.DIST(3,K565,FALSE) * _xlfn.POISSON.DIST(5,L565,FALSE)</f>
        <v>5.8358748255951318E-3</v>
      </c>
      <c r="AV565" s="5">
        <f t="shared" ref="AV565:AV626" si="655">_xlfn.POISSON.DIST(4,K565,FALSE) * _xlfn.POISSON.DIST(5,L565,FALSE)</f>
        <v>2.3238271366043941E-3</v>
      </c>
      <c r="AW565" s="5">
        <f t="shared" ref="AW565:AW626" si="656">_xlfn.POISSON.DIST(6,K565,FALSE) * _xlfn.POISSON.DIST(6,L565,FALSE)</f>
        <v>6.9309818400058141E-5</v>
      </c>
      <c r="AX565" s="5">
        <f t="shared" ref="AX565:AX626" si="657">_xlfn.POISSON.DIST(6,K565,FALSE) * _xlfn.POISSON.DIST(0,L565,FALSE)</f>
        <v>5.5570036250989982E-4</v>
      </c>
      <c r="AY565" s="5">
        <f t="shared" ref="AY565:AY626" si="658">_xlfn.POISSON.DIST(6,K565,FALSE) * _xlfn.POISSON.DIST(1,L565,FALSE)</f>
        <v>1.1759488804386773E-3</v>
      </c>
      <c r="AZ565" s="5">
        <f t="shared" ref="AZ565:AZ626" si="659">_xlfn.POISSON.DIST(6,K565,FALSE) * _xlfn.POISSON.DIST(2,L565,FALSE)</f>
        <v>1.244245876643947E-3</v>
      </c>
      <c r="BA565" s="5">
        <f t="shared" ref="BA565:BA626" si="660">_xlfn.POISSON.DIST(6,K565,FALSE) * _xlfn.POISSON.DIST(3,L565,FALSE)</f>
        <v>8.7767295971116299E-4</v>
      </c>
      <c r="BB565" s="5">
        <f t="shared" ref="BB565:BB626" si="661">_xlfn.POISSON.DIST(6,K565,FALSE) * _xlfn.POISSON.DIST(4,L565,FALSE)</f>
        <v>4.6432331342291327E-4</v>
      </c>
      <c r="BC565" s="5">
        <f t="shared" ref="BC565:BC626" si="662">_xlfn.POISSON.DIST(6,K565,FALSE) * _xlfn.POISSON.DIST(5,L565,FALSE)</f>
        <v>1.9651615057980968E-4</v>
      </c>
      <c r="BD565" s="5">
        <f t="shared" ref="BD565:BD626" si="663">_xlfn.POISSON.DIST(0,K565,FALSE) * _xlfn.POISSON.DIST(6,L565,FALSE)</f>
        <v>3.0561889739562937E-3</v>
      </c>
      <c r="BE565" s="5">
        <f t="shared" ref="BE565:BE626" si="664">_xlfn.POISSON.DIST(1,K565,FALSE) * _xlfn.POISSON.DIST(6,L565,FALSE)</f>
        <v>4.8678596333988494E-3</v>
      </c>
      <c r="BF565" s="5">
        <f t="shared" ref="BF565:BF626" si="665">_xlfn.POISSON.DIST(2,K565,FALSE) * _xlfn.POISSON.DIST(6,L565,FALSE)</f>
        <v>3.8767330182136951E-3</v>
      </c>
      <c r="BG565" s="5">
        <f t="shared" ref="BG565:BG626" si="666">_xlfn.POISSON.DIST(3,K565,FALSE) * _xlfn.POISSON.DIST(6,L565,FALSE)</f>
        <v>2.0582706468352057E-3</v>
      </c>
      <c r="BH565" s="5">
        <f t="shared" ref="BH565:BH626" si="667">_xlfn.POISSON.DIST(4,K565,FALSE) * _xlfn.POISSON.DIST(6,L565,FALSE)</f>
        <v>8.195969458793459E-4</v>
      </c>
      <c r="BI565" s="5">
        <f t="shared" ref="BI565:BI626" si="668">_xlfn.POISSON.DIST(5,K565,FALSE) * _xlfn.POISSON.DIST(6,L565,FALSE)</f>
        <v>2.6108875612742817E-4</v>
      </c>
      <c r="BJ565" s="8">
        <f t="shared" ref="BJ565:BJ626" si="669">SUM(N565,Q565,T565,W565,X565,Y565,AD565,AE565,AF565,AG565,AM565,AN565,AO565,AP565,AQ565,AX565,AY565,AZ565,BA565,BB565,BC565)</f>
        <v>0.29060859608452339</v>
      </c>
      <c r="BK565" s="8">
        <f t="shared" ref="BK565:BK626" si="670">SUM(M565,P565,S565,V565,AC565,AL565,AY565)</f>
        <v>0.21015994900146998</v>
      </c>
      <c r="BL565" s="8">
        <f t="shared" ref="BL565:BL626" si="671">SUM(O565,R565,U565,AA565,AB565,AH565,AI565,AJ565,AK565,AR565,AS565,AT565,AU565,AV565,BD565,BE565,BF565,BG565,BH565,BI565)</f>
        <v>0.45424188501995683</v>
      </c>
      <c r="BM565" s="8">
        <f t="shared" ref="BM565:BM626" si="672">SUM(S565:BI565)</f>
        <v>0.7086818121841828</v>
      </c>
      <c r="BN565" s="8">
        <f t="shared" ref="BN565:BN626" si="673">SUM(M565:R565)</f>
        <v>0.28392262018483394</v>
      </c>
    </row>
    <row r="566" spans="1:66" x14ac:dyDescent="0.25">
      <c r="A566" t="s">
        <v>272</v>
      </c>
      <c r="B566" t="s">
        <v>414</v>
      </c>
      <c r="C566" t="s">
        <v>321</v>
      </c>
      <c r="D566" t="s">
        <v>503</v>
      </c>
      <c r="E566">
        <f>VLOOKUP(A566,home!$A$2:$E$405,3,FALSE)</f>
        <v>1.3837999999999999</v>
      </c>
      <c r="F566">
        <f>VLOOKUP(B566,home!$B$2:$E$405,3,FALSE)</f>
        <v>1.1561999999999999</v>
      </c>
      <c r="G566">
        <f>VLOOKUP(C566,away!$B$2:$E$405,4,FALSE)</f>
        <v>0.72260000000000002</v>
      </c>
      <c r="H566">
        <f>VLOOKUP(A566,away!$A$2:$E$405,3,FALSE)</f>
        <v>0.90910000000000002</v>
      </c>
      <c r="I566">
        <f>VLOOKUP(C566,away!$B$2:$E$405,3,FALSE)</f>
        <v>0.88</v>
      </c>
      <c r="J566">
        <f>VLOOKUP(B566,home!$B$2:$E$405,4,FALSE)</f>
        <v>0.22</v>
      </c>
      <c r="K566" s="3">
        <f t="shared" si="618"/>
        <v>1.1561235520559998</v>
      </c>
      <c r="L566" s="3">
        <f t="shared" si="619"/>
        <v>0.17600176000000001</v>
      </c>
      <c r="M566" s="5">
        <f t="shared" si="620"/>
        <v>0.2639157614803691</v>
      </c>
      <c r="N566" s="5">
        <f t="shared" si="621"/>
        <v>0.30511922760624832</v>
      </c>
      <c r="O566" s="5">
        <f t="shared" si="622"/>
        <v>4.6449638512285167E-2</v>
      </c>
      <c r="P566" s="5">
        <f t="shared" si="623"/>
        <v>5.3701521068540294E-2</v>
      </c>
      <c r="Q566" s="5">
        <f t="shared" si="624"/>
        <v>0.17637776261035948</v>
      </c>
      <c r="R566" s="5">
        <f t="shared" si="625"/>
        <v>4.0876090647629848E-3</v>
      </c>
      <c r="S566" s="5">
        <f t="shared" si="626"/>
        <v>2.7317934223581673E-3</v>
      </c>
      <c r="T566" s="5">
        <f t="shared" si="627"/>
        <v>3.1042796644285459E-2</v>
      </c>
      <c r="U566" s="5">
        <f t="shared" si="628"/>
        <v>4.725781111370086E-3</v>
      </c>
      <c r="V566" s="5">
        <f t="shared" si="629"/>
        <v>6.176274715789863E-5</v>
      </c>
      <c r="W566" s="5">
        <f t="shared" si="630"/>
        <v>6.7971495137592888E-2</v>
      </c>
      <c r="X566" s="5">
        <f t="shared" si="631"/>
        <v>1.1963102774047789E-2</v>
      </c>
      <c r="Y566" s="5">
        <f t="shared" si="632"/>
        <v>1.0527635716466466E-3</v>
      </c>
      <c r="Z566" s="5">
        <f t="shared" si="633"/>
        <v>2.3980879653007979E-4</v>
      </c>
      <c r="AA566" s="5">
        <f t="shared" si="634"/>
        <v>2.7724859765863039E-4</v>
      </c>
      <c r="AB566" s="5">
        <f t="shared" si="635"/>
        <v>1.6026681676382026E-4</v>
      </c>
      <c r="AC566" s="5">
        <f t="shared" si="636"/>
        <v>7.8546688750851897E-7</v>
      </c>
      <c r="AD566" s="5">
        <f t="shared" si="637"/>
        <v>1.9645861599257745E-2</v>
      </c>
      <c r="AE566" s="5">
        <f t="shared" si="638"/>
        <v>3.4577062181857777E-3</v>
      </c>
      <c r="AF566" s="5">
        <f t="shared" si="639"/>
        <v>3.0428118998182042E-4</v>
      </c>
      <c r="AG566" s="5">
        <f t="shared" si="640"/>
        <v>1.7851341657231588E-5</v>
      </c>
      <c r="AH566" s="5">
        <f t="shared" si="641"/>
        <v>1.0551692563193983E-5</v>
      </c>
      <c r="AI566" s="5">
        <f t="shared" si="642"/>
        <v>1.2199060286362704E-5</v>
      </c>
      <c r="AJ566" s="5">
        <f t="shared" si="643"/>
        <v>7.0518104550074669E-6</v>
      </c>
      <c r="AK566" s="5">
        <f t="shared" si="644"/>
        <v>2.717588050556289E-6</v>
      </c>
      <c r="AL566" s="5">
        <f t="shared" si="645"/>
        <v>6.3930651767938556E-9</v>
      </c>
      <c r="AM566" s="5">
        <f t="shared" si="646"/>
        <v>4.5426086590668827E-3</v>
      </c>
      <c r="AN566" s="5">
        <f t="shared" si="647"/>
        <v>7.995071189870113E-4</v>
      </c>
      <c r="AO566" s="5">
        <f t="shared" si="648"/>
        <v>7.03573300371217E-5</v>
      </c>
      <c r="AP566" s="5">
        <f t="shared" si="649"/>
        <v>4.127671305144762E-6</v>
      </c>
      <c r="AQ566" s="5">
        <f t="shared" si="650"/>
        <v>1.8161935360174374E-7</v>
      </c>
      <c r="AR566" s="5">
        <f t="shared" si="651"/>
        <v>3.7142329242021088E-7</v>
      </c>
      <c r="AS566" s="5">
        <f t="shared" si="652"/>
        <v>4.2941121614918854E-7</v>
      </c>
      <c r="AT566" s="5">
        <f t="shared" si="653"/>
        <v>2.4822621025354328E-7</v>
      </c>
      <c r="AU566" s="5">
        <f t="shared" si="654"/>
        <v>9.5660055970575282E-8</v>
      </c>
      <c r="AV566" s="5">
        <f t="shared" si="655"/>
        <v>2.7648710924644305E-8</v>
      </c>
      <c r="AW566" s="5">
        <f t="shared" si="656"/>
        <v>3.6134985980879537E-11</v>
      </c>
      <c r="AX566" s="5">
        <f t="shared" si="657"/>
        <v>8.753028097534583E-4</v>
      </c>
      <c r="AY566" s="5">
        <f t="shared" si="658"/>
        <v>1.5405483504955382E-4</v>
      </c>
      <c r="AZ566" s="5">
        <f t="shared" si="659"/>
        <v>1.355696105261558E-5</v>
      </c>
      <c r="BA566" s="5">
        <f t="shared" si="660"/>
        <v>7.9534966850393156E-7</v>
      </c>
      <c r="BB566" s="5">
        <f t="shared" si="661"/>
        <v>3.4995735368027123E-8</v>
      </c>
      <c r="BC566" s="5">
        <f t="shared" si="662"/>
        <v>1.2318622034534059E-9</v>
      </c>
      <c r="BD566" s="5">
        <f t="shared" si="663"/>
        <v>1.0895192195158615E-8</v>
      </c>
      <c r="BE566" s="5">
        <f t="shared" si="664"/>
        <v>1.2596188300999584E-8</v>
      </c>
      <c r="BF566" s="5">
        <f t="shared" si="665"/>
        <v>7.2813749804589346E-9</v>
      </c>
      <c r="BG566" s="5">
        <f t="shared" si="666"/>
        <v>2.8060563687532894E-9</v>
      </c>
      <c r="BH566" s="5">
        <f t="shared" si="667"/>
        <v>8.1103696407810312E-10</v>
      </c>
      <c r="BI566" s="5">
        <f t="shared" si="668"/>
        <v>1.8753178715173804E-10</v>
      </c>
      <c r="BJ566" s="8">
        <f t="shared" si="669"/>
        <v>0.62341337727513468</v>
      </c>
      <c r="BK566" s="8">
        <f t="shared" si="670"/>
        <v>0.32056568541342778</v>
      </c>
      <c r="BL566" s="8">
        <f t="shared" si="671"/>
        <v>5.5734271201062134E-2</v>
      </c>
      <c r="BM566" s="8">
        <f t="shared" si="672"/>
        <v>0.15014756754467468</v>
      </c>
      <c r="BN566" s="8">
        <f t="shared" si="673"/>
        <v>0.84965152034256541</v>
      </c>
    </row>
    <row r="567" spans="1:66" x14ac:dyDescent="0.25">
      <c r="A567" t="s">
        <v>272</v>
      </c>
      <c r="B567" t="s">
        <v>339</v>
      </c>
      <c r="C567" t="s">
        <v>347</v>
      </c>
      <c r="D567" t="s">
        <v>503</v>
      </c>
      <c r="E567">
        <f>VLOOKUP(A567,home!$A$2:$E$405,3,FALSE)</f>
        <v>1.3837999999999999</v>
      </c>
      <c r="F567">
        <f>VLOOKUP(B567,home!$B$2:$E$405,3,FALSE)</f>
        <v>0.86719999999999997</v>
      </c>
      <c r="G567">
        <f>VLOOKUP(C567,away!$B$2:$E$405,4,FALSE)</f>
        <v>0.36130000000000001</v>
      </c>
      <c r="H567">
        <f>VLOOKUP(A567,away!$A$2:$E$405,3,FALSE)</f>
        <v>0.90910000000000002</v>
      </c>
      <c r="I567">
        <f>VLOOKUP(C567,away!$B$2:$E$405,3,FALSE)</f>
        <v>1.375</v>
      </c>
      <c r="J567">
        <f>VLOOKUP(B567,home!$B$2:$E$405,4,FALSE)</f>
        <v>0.22</v>
      </c>
      <c r="K567" s="3">
        <f t="shared" si="618"/>
        <v>0.433571330368</v>
      </c>
      <c r="L567" s="3">
        <f t="shared" si="619"/>
        <v>0.27500275000000002</v>
      </c>
      <c r="M567" s="5">
        <f t="shared" si="620"/>
        <v>0.49234574262872949</v>
      </c>
      <c r="N567" s="5">
        <f t="shared" si="621"/>
        <v>0.21346699863255916</v>
      </c>
      <c r="O567" s="5">
        <f t="shared" si="622"/>
        <v>0.13539643317369285</v>
      </c>
      <c r="P567" s="5">
        <f t="shared" si="623"/>
        <v>5.8704011658200016E-2</v>
      </c>
      <c r="Q567" s="5">
        <f t="shared" si="624"/>
        <v>4.6276585293391348E-2</v>
      </c>
      <c r="R567" s="5">
        <f t="shared" si="625"/>
        <v>1.8617195731478381E-2</v>
      </c>
      <c r="S567" s="5">
        <f t="shared" si="626"/>
        <v>1.749868378248972E-3</v>
      </c>
      <c r="T567" s="5">
        <f t="shared" si="627"/>
        <v>1.2726188216292178E-2</v>
      </c>
      <c r="U567" s="5">
        <f t="shared" si="628"/>
        <v>8.0718823210185319E-3</v>
      </c>
      <c r="V567" s="5">
        <f t="shared" si="629"/>
        <v>2.3182510622758336E-5</v>
      </c>
      <c r="W567" s="5">
        <f t="shared" si="630"/>
        <v>6.6880668835146385E-3</v>
      </c>
      <c r="X567" s="5">
        <f t="shared" si="631"/>
        <v>1.8392367851504555E-3</v>
      </c>
      <c r="Y567" s="5">
        <f t="shared" si="632"/>
        <v>2.5289758690876722E-4</v>
      </c>
      <c r="Z567" s="5">
        <f t="shared" si="633"/>
        <v>1.7065933411482728E-3</v>
      </c>
      <c r="AA567" s="5">
        <f t="shared" si="634"/>
        <v>7.3992994531882675E-4</v>
      </c>
      <c r="AB567" s="5">
        <f t="shared" si="635"/>
        <v>1.6040620538550256E-4</v>
      </c>
      <c r="AC567" s="5">
        <f t="shared" si="636"/>
        <v>1.7275796458076988E-7</v>
      </c>
      <c r="AD567" s="5">
        <f t="shared" si="637"/>
        <v>7.2493851406890111E-4</v>
      </c>
      <c r="AE567" s="5">
        <f t="shared" si="638"/>
        <v>1.9936008494986151E-4</v>
      </c>
      <c r="AF567" s="5">
        <f t="shared" si="639"/>
        <v>2.7412285800722767E-5</v>
      </c>
      <c r="AG567" s="5">
        <f t="shared" si="640"/>
        <v>2.5128179929949054E-6</v>
      </c>
      <c r="AH567" s="5">
        <f t="shared" si="641"/>
        <v>1.1732946548686576E-4</v>
      </c>
      <c r="AI567" s="5">
        <f t="shared" si="642"/>
        <v>5.0870692442506734E-5</v>
      </c>
      <c r="AJ567" s="5">
        <f t="shared" si="643"/>
        <v>1.10280368995195E-5</v>
      </c>
      <c r="AK567" s="5">
        <f t="shared" si="644"/>
        <v>1.5938135432906884E-6</v>
      </c>
      <c r="AL567" s="5">
        <f t="shared" si="645"/>
        <v>8.2394014520353335E-10</v>
      </c>
      <c r="AM567" s="5">
        <f t="shared" si="646"/>
        <v>6.2862511195970912E-5</v>
      </c>
      <c r="AN567" s="5">
        <f t="shared" si="647"/>
        <v>1.7287363450797791E-5</v>
      </c>
      <c r="AO567" s="5">
        <f t="shared" si="648"/>
        <v>2.3770362446094411E-6</v>
      </c>
      <c r="AP567" s="5">
        <f t="shared" si="649"/>
        <v>2.1789716803908976E-7</v>
      </c>
      <c r="AQ567" s="5">
        <f t="shared" si="650"/>
        <v>1.4980580106990444E-8</v>
      </c>
      <c r="AR567" s="5">
        <f t="shared" si="651"/>
        <v>6.453185132983635E-6</v>
      </c>
      <c r="AS567" s="5">
        <f t="shared" si="652"/>
        <v>2.7979160632187139E-6</v>
      </c>
      <c r="AT567" s="5">
        <f t="shared" si="653"/>
        <v>6.0654809489386731E-7</v>
      </c>
      <c r="AU567" s="5">
        <f t="shared" si="654"/>
        <v>8.7660621478436682E-8</v>
      </c>
      <c r="AV567" s="5">
        <f t="shared" si="655"/>
        <v>9.5017830688228629E-9</v>
      </c>
      <c r="AW567" s="5">
        <f t="shared" si="656"/>
        <v>2.7289197013508557E-12</v>
      </c>
      <c r="AX567" s="5">
        <f t="shared" si="657"/>
        <v>4.5425637682517359E-6</v>
      </c>
      <c r="AY567" s="5">
        <f t="shared" si="658"/>
        <v>1.2492175283195901E-6</v>
      </c>
      <c r="AZ567" s="5">
        <f t="shared" si="659"/>
        <v>1.7176912781804509E-7</v>
      </c>
      <c r="BA567" s="5">
        <f t="shared" si="660"/>
        <v>1.574566083835464E-8</v>
      </c>
      <c r="BB567" s="5">
        <f t="shared" si="661"/>
        <v>1.0825250077787075E-9</v>
      </c>
      <c r="BC567" s="5">
        <f t="shared" si="662"/>
        <v>5.9539470816583201E-11</v>
      </c>
      <c r="BD567" s="5">
        <f t="shared" si="663"/>
        <v>2.9577394297160271E-7</v>
      </c>
      <c r="BE567" s="5">
        <f t="shared" si="664"/>
        <v>1.2823910194238676E-7</v>
      </c>
      <c r="BF567" s="5">
        <f t="shared" si="665"/>
        <v>2.7800399017179094E-8</v>
      </c>
      <c r="BG567" s="5">
        <f t="shared" si="666"/>
        <v>4.0178186622131944E-9</v>
      </c>
      <c r="BH567" s="5">
        <f t="shared" si="667"/>
        <v>4.35502745638288E-10</v>
      </c>
      <c r="BI567" s="5">
        <f t="shared" si="668"/>
        <v>3.7764300961061851E-11</v>
      </c>
      <c r="BJ567" s="8">
        <f t="shared" si="669"/>
        <v>0.28229293732741834</v>
      </c>
      <c r="BK567" s="8">
        <f t="shared" si="670"/>
        <v>0.55282422797523423</v>
      </c>
      <c r="BL567" s="8">
        <f t="shared" si="671"/>
        <v>0.16317708050149154</v>
      </c>
      <c r="BM567" s="8">
        <f t="shared" si="672"/>
        <v>3.5192622812441711E-2</v>
      </c>
      <c r="BN567" s="8">
        <f t="shared" si="673"/>
        <v>0.96480696711805136</v>
      </c>
    </row>
    <row r="568" spans="1:66" x14ac:dyDescent="0.25">
      <c r="A568" t="s">
        <v>272</v>
      </c>
      <c r="B568" t="s">
        <v>298</v>
      </c>
      <c r="C568" t="s">
        <v>457</v>
      </c>
      <c r="D568" t="s">
        <v>503</v>
      </c>
      <c r="E568">
        <f>VLOOKUP(A568,home!$A$2:$E$405,3,FALSE)</f>
        <v>1.3837999999999999</v>
      </c>
      <c r="F568">
        <f>VLOOKUP(B568,home!$B$2:$E$405,3,FALSE)</f>
        <v>0.43359999999999999</v>
      </c>
      <c r="G568">
        <f>VLOOKUP(C568,away!$B$2:$E$405,4,FALSE)</f>
        <v>1.1561999999999999</v>
      </c>
      <c r="H568">
        <f>VLOOKUP(A568,away!$A$2:$E$405,3,FALSE)</f>
        <v>0.90910000000000002</v>
      </c>
      <c r="I568">
        <f>VLOOKUP(C568,away!$B$2:$E$405,3,FALSE)</f>
        <v>1.1000000000000001</v>
      </c>
      <c r="J568">
        <f>VLOOKUP(B568,home!$B$2:$E$405,4,FALSE)</f>
        <v>0.44</v>
      </c>
      <c r="K568" s="3">
        <f t="shared" si="618"/>
        <v>0.69373812921599987</v>
      </c>
      <c r="L568" s="3">
        <f t="shared" si="619"/>
        <v>0.44000440000000002</v>
      </c>
      <c r="M568" s="5">
        <f t="shared" si="620"/>
        <v>0.32182655448944708</v>
      </c>
      <c r="N568" s="5">
        <f t="shared" si="621"/>
        <v>0.22326335184354007</v>
      </c>
      <c r="O568" s="5">
        <f t="shared" si="622"/>
        <v>0.14160510001219645</v>
      </c>
      <c r="P568" s="5">
        <f t="shared" si="623"/>
        <v>9.8236857169905725E-2</v>
      </c>
      <c r="Q568" s="5">
        <f t="shared" si="624"/>
        <v>7.7443150015215512E-2</v>
      </c>
      <c r="R568" s="5">
        <f t="shared" si="625"/>
        <v>3.1153433533903246E-2</v>
      </c>
      <c r="S568" s="5">
        <f t="shared" si="626"/>
        <v>7.4966468521609391E-3</v>
      </c>
      <c r="T568" s="5">
        <f t="shared" si="627"/>
        <v>3.4075326756554884E-2</v>
      </c>
      <c r="U568" s="5">
        <f t="shared" si="628"/>
        <v>2.1612324698465035E-2</v>
      </c>
      <c r="V568" s="5">
        <f t="shared" si="629"/>
        <v>2.5425946429687331E-4</v>
      </c>
      <c r="W568" s="5">
        <f t="shared" si="630"/>
        <v>1.7908422004049882E-2</v>
      </c>
      <c r="X568" s="5">
        <f t="shared" si="631"/>
        <v>7.8797844788387646E-3</v>
      </c>
      <c r="Y568" s="5">
        <f t="shared" si="632"/>
        <v>1.7335699208703816E-3</v>
      </c>
      <c r="Z568" s="5">
        <f t="shared" si="633"/>
        <v>4.5692159433416606E-3</v>
      </c>
      <c r="AA568" s="5">
        <f t="shared" si="634"/>
        <v>3.1698393205177636E-3</v>
      </c>
      <c r="AB568" s="5">
        <f t="shared" si="635"/>
        <v>1.0995192000656546E-3</v>
      </c>
      <c r="AC568" s="5">
        <f t="shared" si="636"/>
        <v>4.8507593472697175E-6</v>
      </c>
      <c r="AD568" s="5">
        <f t="shared" si="637"/>
        <v>3.1059387945750524E-3</v>
      </c>
      <c r="AE568" s="5">
        <f t="shared" si="638"/>
        <v>1.3666267357437191E-3</v>
      </c>
      <c r="AF568" s="5">
        <f t="shared" si="639"/>
        <v>3.0066088844243682E-4</v>
      </c>
      <c r="AG568" s="5">
        <f t="shared" si="640"/>
        <v>4.4097371274193797E-5</v>
      </c>
      <c r="AH568" s="5">
        <f t="shared" si="641"/>
        <v>5.0261877990512012E-4</v>
      </c>
      <c r="AI568" s="5">
        <f t="shared" si="642"/>
        <v>3.4868581208020647E-4</v>
      </c>
      <c r="AJ568" s="5">
        <f t="shared" si="643"/>
        <v>1.2094832147834204E-4</v>
      </c>
      <c r="AK568" s="5">
        <f t="shared" si="644"/>
        <v>2.7968820758066783E-5</v>
      </c>
      <c r="AL568" s="5">
        <f t="shared" si="645"/>
        <v>5.9227350448975621E-8</v>
      </c>
      <c r="AM568" s="5">
        <f t="shared" si="646"/>
        <v>4.3094163376157908E-4</v>
      </c>
      <c r="AN568" s="5">
        <f t="shared" si="647"/>
        <v>1.8961621499828332E-4</v>
      </c>
      <c r="AO568" s="5">
        <f t="shared" si="648"/>
        <v>4.1715984455295328E-5</v>
      </c>
      <c r="AP568" s="5">
        <f t="shared" si="649"/>
        <v>6.1184055702205176E-6</v>
      </c>
      <c r="AQ568" s="5">
        <f t="shared" si="650"/>
        <v>6.7303134297038396E-7</v>
      </c>
      <c r="AR568" s="5">
        <f t="shared" si="651"/>
        <v>4.4230894936176904E-5</v>
      </c>
      <c r="AS568" s="5">
        <f t="shared" si="652"/>
        <v>3.0684658306572807E-5</v>
      </c>
      <c r="AT568" s="5">
        <f t="shared" si="653"/>
        <v>1.0643558724617004E-5</v>
      </c>
      <c r="AU568" s="5">
        <f t="shared" si="654"/>
        <v>2.461280839272145E-6</v>
      </c>
      <c r="AV568" s="5">
        <f t="shared" si="655"/>
        <v>4.2687109122796092E-7</v>
      </c>
      <c r="AW568" s="5">
        <f t="shared" si="656"/>
        <v>5.0219500444184764E-10</v>
      </c>
      <c r="AX568" s="5">
        <f t="shared" si="657"/>
        <v>4.982677380117405E-5</v>
      </c>
      <c r="AY568" s="5">
        <f t="shared" si="658"/>
        <v>2.1923999710321304E-5</v>
      </c>
      <c r="AZ568" s="5">
        <f t="shared" si="659"/>
        <v>4.8233281690700497E-6</v>
      </c>
      <c r="BA568" s="5">
        <f t="shared" si="660"/>
        <v>7.0742853901158876E-7</v>
      </c>
      <c r="BB568" s="5">
        <f t="shared" si="661"/>
        <v>7.7817917462667652E-8</v>
      </c>
      <c r="BC568" s="5">
        <f t="shared" si="662"/>
        <v>6.8480452164821228E-9</v>
      </c>
      <c r="BD568" s="5">
        <f t="shared" si="663"/>
        <v>3.2436313979759256E-6</v>
      </c>
      <c r="BE568" s="5">
        <f t="shared" si="664"/>
        <v>2.250230777898097E-6</v>
      </c>
      <c r="BF568" s="5">
        <f t="shared" si="665"/>
        <v>7.8053544508164489E-7</v>
      </c>
      <c r="BG568" s="5">
        <f t="shared" si="666"/>
        <v>1.8049573315257272E-7</v>
      </c>
      <c r="BH568" s="5">
        <f t="shared" si="667"/>
        <v>3.1304193062184029E-8</v>
      </c>
      <c r="BI568" s="5">
        <f t="shared" si="668"/>
        <v>4.3433824663152069E-9</v>
      </c>
      <c r="BJ568" s="8">
        <f t="shared" si="669"/>
        <v>0.36786736027541556</v>
      </c>
      <c r="BK568" s="8">
        <f t="shared" si="670"/>
        <v>0.42784115196221861</v>
      </c>
      <c r="BL568" s="8">
        <f t="shared" si="671"/>
        <v>0.19973537630419741</v>
      </c>
      <c r="BM568" s="8">
        <f t="shared" si="672"/>
        <v>0.10646273392344981</v>
      </c>
      <c r="BN568" s="8">
        <f t="shared" si="673"/>
        <v>0.89352844706420798</v>
      </c>
    </row>
    <row r="569" spans="1:66" x14ac:dyDescent="0.25">
      <c r="A569" t="s">
        <v>272</v>
      </c>
      <c r="B569" t="s">
        <v>341</v>
      </c>
      <c r="C569" t="s">
        <v>488</v>
      </c>
      <c r="D569" t="s">
        <v>503</v>
      </c>
      <c r="E569">
        <f>VLOOKUP(A569,home!$A$2:$E$405,3,FALSE)</f>
        <v>1.3837999999999999</v>
      </c>
      <c r="F569">
        <f>VLOOKUP(B569,home!$B$2:$E$405,3,FALSE)</f>
        <v>1.0117</v>
      </c>
      <c r="G569">
        <f>VLOOKUP(C569,away!$B$2:$E$405,4,FALSE)</f>
        <v>1.4453</v>
      </c>
      <c r="H569">
        <f>VLOOKUP(A569,away!$A$2:$E$405,3,FALSE)</f>
        <v>0.90910000000000002</v>
      </c>
      <c r="I569">
        <f>VLOOKUP(C569,away!$B$2:$E$405,3,FALSE)</f>
        <v>1.65</v>
      </c>
      <c r="J569">
        <f>VLOOKUP(B569,home!$B$2:$E$405,4,FALSE)</f>
        <v>0.66</v>
      </c>
      <c r="K569" s="3">
        <f t="shared" si="618"/>
        <v>2.0234062118380001</v>
      </c>
      <c r="L569" s="3">
        <f t="shared" si="619"/>
        <v>0.9900099</v>
      </c>
      <c r="M569" s="5">
        <f t="shared" si="620"/>
        <v>4.9123580158419181E-2</v>
      </c>
      <c r="N569" s="5">
        <f t="shared" si="621"/>
        <v>9.93969572402673E-2</v>
      </c>
      <c r="O569" s="5">
        <f t="shared" si="622"/>
        <v>4.8632830680278558E-2</v>
      </c>
      <c r="P569" s="5">
        <f t="shared" si="623"/>
        <v>9.8403971697741302E-2</v>
      </c>
      <c r="Q569" s="5">
        <f t="shared" si="624"/>
        <v>0.10056021035887648</v>
      </c>
      <c r="R569" s="5">
        <f t="shared" si="625"/>
        <v>2.4073491919249748E-2</v>
      </c>
      <c r="S569" s="5">
        <f t="shared" si="626"/>
        <v>4.9280516681917089E-2</v>
      </c>
      <c r="T569" s="5">
        <f t="shared" si="627"/>
        <v>9.9555603801370268E-2</v>
      </c>
      <c r="U569" s="5">
        <f t="shared" si="628"/>
        <v>4.8710453090041843E-2</v>
      </c>
      <c r="V569" s="5">
        <f t="shared" si="629"/>
        <v>1.0968705079399428E-2</v>
      </c>
      <c r="W569" s="5">
        <f t="shared" si="630"/>
        <v>6.7824718101295547E-2</v>
      </c>
      <c r="X569" s="5">
        <f t="shared" si="631"/>
        <v>6.7147142384991795E-2</v>
      </c>
      <c r="Y569" s="5">
        <f t="shared" si="632"/>
        <v>3.3238167858925735E-2</v>
      </c>
      <c r="Z569" s="5">
        <f t="shared" si="633"/>
        <v>7.9443317758757515E-3</v>
      </c>
      <c r="AA569" s="5">
        <f t="shared" si="634"/>
        <v>1.6074610264209005E-2</v>
      </c>
      <c r="AB569" s="5">
        <f t="shared" si="635"/>
        <v>1.6262733130737693E-2</v>
      </c>
      <c r="AC569" s="5">
        <f t="shared" si="636"/>
        <v>1.3732765159741507E-3</v>
      </c>
      <c r="AD569" s="5">
        <f t="shared" si="637"/>
        <v>3.4309238980580678E-2</v>
      </c>
      <c r="AE569" s="5">
        <f t="shared" si="638"/>
        <v>3.3966486252240781E-2</v>
      </c>
      <c r="AF569" s="5">
        <f t="shared" si="639"/>
        <v>1.6813578828966131E-2</v>
      </c>
      <c r="AG569" s="5">
        <f t="shared" si="640"/>
        <v>5.5485364983689596E-3</v>
      </c>
      <c r="AH569" s="5">
        <f t="shared" si="641"/>
        <v>1.9662417767503937E-3</v>
      </c>
      <c r="AI569" s="5">
        <f t="shared" si="642"/>
        <v>3.9785058250521328E-3</v>
      </c>
      <c r="AJ569" s="5">
        <f t="shared" si="643"/>
        <v>4.0250667001220765E-3</v>
      </c>
      <c r="AK569" s="5">
        <f t="shared" si="644"/>
        <v>2.7147816546964298E-3</v>
      </c>
      <c r="AL569" s="5">
        <f t="shared" si="645"/>
        <v>1.1003747119024468E-4</v>
      </c>
      <c r="AM569" s="5">
        <f t="shared" si="646"/>
        <v>1.3884305455348279E-2</v>
      </c>
      <c r="AN569" s="5">
        <f t="shared" si="647"/>
        <v>1.3745599855418804E-2</v>
      </c>
      <c r="AO569" s="5">
        <f t="shared" si="648"/>
        <v>6.8041399691515913E-3</v>
      </c>
      <c r="AP569" s="5">
        <f t="shared" si="649"/>
        <v>2.2453886434819236E-3</v>
      </c>
      <c r="AQ569" s="5">
        <f t="shared" si="650"/>
        <v>5.5573924659866865E-4</v>
      </c>
      <c r="AR569" s="5">
        <f t="shared" si="651"/>
        <v>3.89319764955296E-4</v>
      </c>
      <c r="AS569" s="5">
        <f t="shared" si="652"/>
        <v>7.8775203080185604E-4</v>
      </c>
      <c r="AT569" s="5">
        <f t="shared" si="653"/>
        <v>7.9697117625623763E-4</v>
      </c>
      <c r="AU569" s="5">
        <f t="shared" si="654"/>
        <v>5.375321428975695E-4</v>
      </c>
      <c r="AV569" s="5">
        <f t="shared" si="655"/>
        <v>2.7191146925038356E-4</v>
      </c>
      <c r="AW569" s="5">
        <f t="shared" si="656"/>
        <v>6.1229500542736153E-6</v>
      </c>
      <c r="AX569" s="5">
        <f t="shared" si="657"/>
        <v>4.6822649842346532E-3</v>
      </c>
      <c r="AY569" s="5">
        <f t="shared" si="658"/>
        <v>4.6354886888156513E-3</v>
      </c>
      <c r="AZ569" s="5">
        <f t="shared" si="659"/>
        <v>2.2945898466327562E-3</v>
      </c>
      <c r="BA569" s="5">
        <f t="shared" si="660"/>
        <v>7.5722222153530355E-4</v>
      </c>
      <c r="BB569" s="5">
        <f t="shared" si="661"/>
        <v>1.8741437395498591E-4</v>
      </c>
      <c r="BC569" s="5">
        <f t="shared" si="662"/>
        <v>3.7108417123547648E-5</v>
      </c>
      <c r="BD569" s="5">
        <f t="shared" si="663"/>
        <v>6.4238403595235998E-5</v>
      </c>
      <c r="BE569" s="5">
        <f t="shared" si="664"/>
        <v>1.2998038487315705E-4</v>
      </c>
      <c r="BF569" s="5">
        <f t="shared" si="665"/>
        <v>1.3150155908471999E-4</v>
      </c>
      <c r="BG569" s="5">
        <f t="shared" si="666"/>
        <v>8.8693690506134733E-5</v>
      </c>
      <c r="BH569" s="5">
        <f t="shared" si="667"/>
        <v>4.4865841080237539E-5</v>
      </c>
      <c r="BI569" s="5">
        <f t="shared" si="668"/>
        <v>1.8156364308217833E-5</v>
      </c>
      <c r="BJ569" s="8">
        <f t="shared" si="669"/>
        <v>0.60818990200817979</v>
      </c>
      <c r="BK569" s="8">
        <f t="shared" si="670"/>
        <v>0.21389557629345707</v>
      </c>
      <c r="BL569" s="8">
        <f t="shared" si="671"/>
        <v>0.16969963786874692</v>
      </c>
      <c r="BM569" s="8">
        <f t="shared" si="672"/>
        <v>0.57490904015266553</v>
      </c>
      <c r="BN569" s="8">
        <f t="shared" si="673"/>
        <v>0.42019104205483254</v>
      </c>
    </row>
    <row r="570" spans="1:66" x14ac:dyDescent="0.25">
      <c r="A570" t="s">
        <v>34</v>
      </c>
      <c r="B570" t="s">
        <v>265</v>
      </c>
      <c r="C570" t="s">
        <v>481</v>
      </c>
      <c r="D570" t="s">
        <v>503</v>
      </c>
      <c r="E570">
        <f>VLOOKUP(A570,home!$A$2:$E$405,3,FALSE)</f>
        <v>1.4202999999999999</v>
      </c>
      <c r="F570">
        <f>VLOOKUP(B570,home!$B$2:$E$405,3,FALSE)</f>
        <v>1.2321</v>
      </c>
      <c r="G570">
        <f>VLOOKUP(C570,away!$B$2:$E$405,4,FALSE)</f>
        <v>1.2321</v>
      </c>
      <c r="H570">
        <f>VLOOKUP(A570,away!$A$2:$E$405,3,FALSE)</f>
        <v>1.2029000000000001</v>
      </c>
      <c r="I570">
        <f>VLOOKUP(C570,away!$B$2:$E$405,3,FALSE)</f>
        <v>0.62350000000000005</v>
      </c>
      <c r="J570">
        <f>VLOOKUP(B570,home!$B$2:$E$405,4,FALSE)</f>
        <v>1.8705000000000001</v>
      </c>
      <c r="K570" s="3">
        <f t="shared" si="618"/>
        <v>2.1561154033229997</v>
      </c>
      <c r="L570" s="3">
        <f t="shared" si="619"/>
        <v>1.4028902445750002</v>
      </c>
      <c r="M570" s="5">
        <f t="shared" si="620"/>
        <v>2.8467116983224933E-2</v>
      </c>
      <c r="N570" s="5">
        <f t="shared" si="621"/>
        <v>6.1378389415729026E-2</v>
      </c>
      <c r="O570" s="5">
        <f t="shared" si="622"/>
        <v>3.9936240706941566E-2</v>
      </c>
      <c r="P570" s="5">
        <f t="shared" si="623"/>
        <v>8.6107143739051692E-2</v>
      </c>
      <c r="Q570" s="5">
        <f t="shared" si="624"/>
        <v>6.6169445425205378E-2</v>
      </c>
      <c r="R570" s="5">
        <f t="shared" si="625"/>
        <v>2.8013081246383673E-2</v>
      </c>
      <c r="S570" s="5">
        <f t="shared" si="626"/>
        <v>6.5114077123325204E-2</v>
      </c>
      <c r="T570" s="5">
        <f t="shared" si="627"/>
        <v>9.2828469475958506E-2</v>
      </c>
      <c r="U570" s="5">
        <f t="shared" si="628"/>
        <v>6.039943596986648E-2</v>
      </c>
      <c r="V570" s="5">
        <f t="shared" si="629"/>
        <v>2.1884069107984887E-2</v>
      </c>
      <c r="W570" s="5">
        <f t="shared" si="630"/>
        <v>4.7556320170208645E-2</v>
      </c>
      <c r="X570" s="5">
        <f t="shared" si="631"/>
        <v>6.6716297634671018E-2</v>
      </c>
      <c r="Y570" s="5">
        <f t="shared" si="632"/>
        <v>4.6797821552921073E-2</v>
      </c>
      <c r="Z570" s="5">
        <f t="shared" si="633"/>
        <v>1.3099759467012848E-2</v>
      </c>
      <c r="AA570" s="5">
        <f t="shared" si="634"/>
        <v>2.8244593166652683E-2</v>
      </c>
      <c r="AB570" s="5">
        <f t="shared" si="635"/>
        <v>3.0449301193605706E-2</v>
      </c>
      <c r="AC570" s="5">
        <f t="shared" si="636"/>
        <v>4.1371740537227098E-3</v>
      </c>
      <c r="AD570" s="5">
        <f t="shared" si="637"/>
        <v>2.563422861108678E-2</v>
      </c>
      <c r="AE570" s="5">
        <f t="shared" si="638"/>
        <v>3.5962009245698999E-2</v>
      </c>
      <c r="AF570" s="5">
        <f t="shared" si="639"/>
        <v>2.5225375973053552E-2</v>
      </c>
      <c r="AG570" s="5">
        <f t="shared" si="640"/>
        <v>1.179614462277781E-2</v>
      </c>
      <c r="AH570" s="5">
        <f t="shared" si="641"/>
        <v>4.5943811906378326E-3</v>
      </c>
      <c r="AI570" s="5">
        <f t="shared" si="642"/>
        <v>9.906016053871692E-3</v>
      </c>
      <c r="AJ570" s="5">
        <f t="shared" si="643"/>
        <v>1.067925689965884E-2</v>
      </c>
      <c r="AK570" s="5">
        <f t="shared" si="644"/>
        <v>7.6752367657992827E-3</v>
      </c>
      <c r="AL570" s="5">
        <f t="shared" si="645"/>
        <v>5.0056384863602634E-4</v>
      </c>
      <c r="AM570" s="5">
        <f t="shared" si="646"/>
        <v>1.1054071032133468E-2</v>
      </c>
      <c r="AN570" s="5">
        <f t="shared" si="647"/>
        <v>1.5507648413819146E-2</v>
      </c>
      <c r="AO570" s="5">
        <f t="shared" si="648"/>
        <v>1.0877764338022931E-2</v>
      </c>
      <c r="AP570" s="5">
        <f t="shared" si="649"/>
        <v>5.0867698241994011E-3</v>
      </c>
      <c r="AQ570" s="5">
        <f t="shared" si="650"/>
        <v>1.7840449406919575E-3</v>
      </c>
      <c r="AR570" s="5">
        <f t="shared" si="651"/>
        <v>1.2890825104409378E-3</v>
      </c>
      <c r="AS570" s="5">
        <f t="shared" si="652"/>
        <v>2.7794106569159868E-3</v>
      </c>
      <c r="AT570" s="5">
        <f t="shared" si="653"/>
        <v>2.9963650647683291E-3</v>
      </c>
      <c r="AU570" s="5">
        <f t="shared" si="654"/>
        <v>2.1535029567086375E-3</v>
      </c>
      <c r="AV570" s="5">
        <f t="shared" si="655"/>
        <v>1.1608002240152792E-3</v>
      </c>
      <c r="AW570" s="5">
        <f t="shared" si="656"/>
        <v>4.2058393286302094E-5</v>
      </c>
      <c r="AX570" s="5">
        <f t="shared" si="657"/>
        <v>3.9723088036349215E-3</v>
      </c>
      <c r="AY570" s="5">
        <f t="shared" si="658"/>
        <v>5.5727132690588212E-3</v>
      </c>
      <c r="AZ570" s="5">
        <f t="shared" si="659"/>
        <v>3.9089525404881406E-3</v>
      </c>
      <c r="BA570" s="5">
        <f t="shared" si="660"/>
        <v>1.8279437951858252E-3</v>
      </c>
      <c r="BB570" s="5">
        <f t="shared" si="661"/>
        <v>6.4110112947439923E-4</v>
      </c>
      <c r="BC570" s="5">
        <f t="shared" si="662"/>
        <v>1.7987890406512971E-4</v>
      </c>
      <c r="BD570" s="5">
        <f t="shared" si="663"/>
        <v>3.0140687972497342E-4</v>
      </c>
      <c r="BE570" s="5">
        <f t="shared" si="664"/>
        <v>6.498680160425378E-4</v>
      </c>
      <c r="BF570" s="5">
        <f t="shared" si="665"/>
        <v>7.0059521975813718E-4</v>
      </c>
      <c r="BG570" s="5">
        <f t="shared" si="666"/>
        <v>5.0352138160499385E-4</v>
      </c>
      <c r="BH570" s="5">
        <f t="shared" si="667"/>
        <v>2.714125516952514E-4</v>
      </c>
      <c r="BI570" s="5">
        <f t="shared" si="668"/>
        <v>1.1703935667306627E-4</v>
      </c>
      <c r="BJ570" s="8">
        <f t="shared" si="669"/>
        <v>0.54047769911808496</v>
      </c>
      <c r="BK570" s="8">
        <f t="shared" si="670"/>
        <v>0.21178285812500428</v>
      </c>
      <c r="BL570" s="8">
        <f t="shared" si="671"/>
        <v>0.23282054801176583</v>
      </c>
      <c r="BM570" s="8">
        <f t="shared" si="672"/>
        <v>0.68257879232955931</v>
      </c>
      <c r="BN570" s="8">
        <f t="shared" si="673"/>
        <v>0.31007141751653627</v>
      </c>
    </row>
    <row r="571" spans="1:66" x14ac:dyDescent="0.25">
      <c r="A571" t="s">
        <v>34</v>
      </c>
      <c r="B571" t="s">
        <v>201</v>
      </c>
      <c r="C571" t="s">
        <v>486</v>
      </c>
      <c r="D571" t="s">
        <v>503</v>
      </c>
      <c r="E571">
        <f>VLOOKUP(A571,home!$A$2:$E$405,3,FALSE)</f>
        <v>1.4202999999999999</v>
      </c>
      <c r="F571">
        <f>VLOOKUP(B571,home!$B$2:$E$405,3,FALSE)</f>
        <v>1.4081999999999999</v>
      </c>
      <c r="G571">
        <f>VLOOKUP(C571,away!$B$2:$E$405,4,FALSE)</f>
        <v>1.7602</v>
      </c>
      <c r="H571">
        <f>VLOOKUP(A571,away!$A$2:$E$405,3,FALSE)</f>
        <v>1.2029000000000001</v>
      </c>
      <c r="I571">
        <f>VLOOKUP(C571,away!$B$2:$E$405,3,FALSE)</f>
        <v>1.2470000000000001</v>
      </c>
      <c r="J571">
        <f>VLOOKUP(B571,home!$B$2:$E$405,4,FALSE)</f>
        <v>0.83130000000000004</v>
      </c>
      <c r="K571" s="3">
        <f t="shared" si="618"/>
        <v>3.5205169828919995</v>
      </c>
      <c r="L571" s="3">
        <f t="shared" si="619"/>
        <v>1.2469635501900003</v>
      </c>
      <c r="M571" s="5">
        <f t="shared" si="620"/>
        <v>8.5017731353488526E-3</v>
      </c>
      <c r="N571" s="5">
        <f t="shared" si="621"/>
        <v>2.9930636707690604E-2</v>
      </c>
      <c r="O571" s="5">
        <f t="shared" si="622"/>
        <v>1.0601401211764576E-2</v>
      </c>
      <c r="P571" s="5">
        <f t="shared" si="623"/>
        <v>3.7322413008469016E-2</v>
      </c>
      <c r="Q571" s="5">
        <f t="shared" si="624"/>
        <v>5.2685657419097719E-2</v>
      </c>
      <c r="R571" s="5">
        <f t="shared" si="625"/>
        <v>6.6097804460052648E-3</v>
      </c>
      <c r="S571" s="5">
        <f t="shared" si="626"/>
        <v>4.0960941047198968E-2</v>
      </c>
      <c r="T571" s="5">
        <f t="shared" si="627"/>
        <v>6.5697094419412225E-2</v>
      </c>
      <c r="U571" s="5">
        <f t="shared" si="628"/>
        <v>2.3269844313348994E-2</v>
      </c>
      <c r="V571" s="5">
        <f t="shared" si="629"/>
        <v>1.9979638164116811E-2</v>
      </c>
      <c r="W571" s="5">
        <f t="shared" si="630"/>
        <v>6.1826917232921136E-2</v>
      </c>
      <c r="X571" s="5">
        <f t="shared" si="631"/>
        <v>7.7095912210066647E-2</v>
      </c>
      <c r="Y571" s="5">
        <f t="shared" si="632"/>
        <v>4.8067896197300668E-2</v>
      </c>
      <c r="Z571" s="5">
        <f t="shared" si="633"/>
        <v>2.7473850969757223E-3</v>
      </c>
      <c r="AA571" s="5">
        <f t="shared" si="634"/>
        <v>9.6722158924474142E-3</v>
      </c>
      <c r="AB571" s="5">
        <f t="shared" si="635"/>
        <v>1.7025600155779506E-2</v>
      </c>
      <c r="AC571" s="5">
        <f t="shared" si="636"/>
        <v>5.4818587211861915E-3</v>
      </c>
      <c r="AD571" s="5">
        <f t="shared" si="637"/>
        <v>5.4415678029589229E-2</v>
      </c>
      <c r="AE571" s="5">
        <f t="shared" si="638"/>
        <v>6.7854367061772586E-2</v>
      </c>
      <c r="AF571" s="5">
        <f t="shared" si="639"/>
        <v>4.2305961223621694E-2</v>
      </c>
      <c r="AG571" s="5">
        <f t="shared" si="640"/>
        <v>1.7584663867202595E-2</v>
      </c>
      <c r="AH571" s="5">
        <f t="shared" si="641"/>
        <v>8.5647226856598623E-4</v>
      </c>
      <c r="AI571" s="5">
        <f t="shared" si="642"/>
        <v>3.0152251668625926E-3</v>
      </c>
      <c r="AJ571" s="5">
        <f t="shared" si="643"/>
        <v>5.3075757035915593E-3</v>
      </c>
      <c r="AK571" s="5">
        <f t="shared" si="644"/>
        <v>6.2284701341596806E-3</v>
      </c>
      <c r="AL571" s="5">
        <f t="shared" si="645"/>
        <v>9.6260482131904613E-4</v>
      </c>
      <c r="AM571" s="5">
        <f t="shared" si="646"/>
        <v>3.8314263727750382E-2</v>
      </c>
      <c r="AN571" s="5">
        <f t="shared" si="647"/>
        <v>4.7776490320871577E-2</v>
      </c>
      <c r="AO571" s="5">
        <f t="shared" si="648"/>
        <v>2.978777099306611E-2</v>
      </c>
      <c r="AP571" s="5">
        <f t="shared" si="649"/>
        <v>1.2381421556586806E-2</v>
      </c>
      <c r="AQ571" s="5">
        <f t="shared" si="650"/>
        <v>3.8597953451501212E-3</v>
      </c>
      <c r="AR571" s="5">
        <f t="shared" si="651"/>
        <v>2.1359794013006505E-4</v>
      </c>
      <c r="AS571" s="5">
        <f t="shared" si="652"/>
        <v>7.519751757386426E-4</v>
      </c>
      <c r="AT571" s="5">
        <f t="shared" si="653"/>
        <v>1.3236706884505434E-3</v>
      </c>
      <c r="AU571" s="5">
        <f t="shared" si="654"/>
        <v>1.5533350461488279E-3</v>
      </c>
      <c r="AV571" s="5">
        <f t="shared" si="655"/>
        <v>1.3671356025220694E-3</v>
      </c>
      <c r="AW571" s="5">
        <f t="shared" si="656"/>
        <v>1.1738314314377821E-4</v>
      </c>
      <c r="AX571" s="5">
        <f t="shared" si="657"/>
        <v>2.2481002690091352E-2</v>
      </c>
      <c r="AY571" s="5">
        <f t="shared" si="658"/>
        <v>2.8032990926267261E-2</v>
      </c>
      <c r="AZ571" s="5">
        <f t="shared" si="659"/>
        <v>1.747805894393115E-2</v>
      </c>
      <c r="BA571" s="5">
        <f t="shared" si="660"/>
        <v>7.2648341437181558E-3</v>
      </c>
      <c r="BB571" s="5">
        <f t="shared" si="661"/>
        <v>2.2647458438480807E-3</v>
      </c>
      <c r="BC571" s="5">
        <f t="shared" si="662"/>
        <v>5.6481110354456997E-4</v>
      </c>
      <c r="BD571" s="5">
        <f t="shared" si="663"/>
        <v>4.4391474289642868E-5</v>
      </c>
      <c r="BE571" s="5">
        <f t="shared" si="664"/>
        <v>1.5628093913230132E-4</v>
      </c>
      <c r="BF571" s="5">
        <f t="shared" si="665"/>
        <v>2.7509485015878878E-4</v>
      </c>
      <c r="BG571" s="5">
        <f t="shared" si="666"/>
        <v>3.2282536396338195E-4</v>
      </c>
      <c r="BH571" s="5">
        <f t="shared" si="667"/>
        <v>2.8412804408534429E-4</v>
      </c>
      <c r="BI571" s="5">
        <f t="shared" si="668"/>
        <v>2.0005552090366824E-4</v>
      </c>
      <c r="BJ571" s="8">
        <f t="shared" si="669"/>
        <v>0.72767096996350067</v>
      </c>
      <c r="BK571" s="8">
        <f t="shared" si="670"/>
        <v>0.14124221982390614</v>
      </c>
      <c r="BL571" s="8">
        <f t="shared" si="671"/>
        <v>8.9079075938048841E-2</v>
      </c>
      <c r="BM571" s="8">
        <f t="shared" si="672"/>
        <v>0.78717238111093202</v>
      </c>
      <c r="BN571" s="8">
        <f t="shared" si="673"/>
        <v>0.14565166192837603</v>
      </c>
    </row>
    <row r="572" spans="1:66" x14ac:dyDescent="0.25">
      <c r="A572" t="s">
        <v>34</v>
      </c>
      <c r="B572" t="s">
        <v>452</v>
      </c>
      <c r="C572" t="s">
        <v>257</v>
      </c>
      <c r="D572" t="s">
        <v>503</v>
      </c>
      <c r="E572">
        <f>VLOOKUP(A572,home!$A$2:$E$405,3,FALSE)</f>
        <v>1.4202999999999999</v>
      </c>
      <c r="F572">
        <f>VLOOKUP(B572,home!$B$2:$E$405,3,FALSE)</f>
        <v>0.35199999999999998</v>
      </c>
      <c r="G572">
        <f>VLOOKUP(C572,away!$B$2:$E$405,4,FALSE)</f>
        <v>0.17599999999999999</v>
      </c>
      <c r="H572">
        <f>VLOOKUP(A572,away!$A$2:$E$405,3,FALSE)</f>
        <v>1.2029000000000001</v>
      </c>
      <c r="I572">
        <f>VLOOKUP(C572,away!$B$2:$E$405,3,FALSE)</f>
        <v>1.2470000000000001</v>
      </c>
      <c r="J572">
        <f>VLOOKUP(B572,home!$B$2:$E$405,4,FALSE)</f>
        <v>1.2470000000000001</v>
      </c>
      <c r="K572" s="3">
        <f t="shared" si="618"/>
        <v>8.7990425599999977E-2</v>
      </c>
      <c r="L572" s="3">
        <f t="shared" si="619"/>
        <v>1.8705203261000003</v>
      </c>
      <c r="M572" s="5">
        <f t="shared" si="620"/>
        <v>0.1410683503646763</v>
      </c>
      <c r="N572" s="5">
        <f t="shared" si="621"/>
        <v>1.2412664187277782E-2</v>
      </c>
      <c r="O572" s="5">
        <f t="shared" si="622"/>
        <v>0.26387121672652342</v>
      </c>
      <c r="P572" s="5">
        <f t="shared" si="623"/>
        <v>2.3218140663356632E-2</v>
      </c>
      <c r="Q572" s="5">
        <f t="shared" si="624"/>
        <v>5.4609780233422505E-4</v>
      </c>
      <c r="R572" s="5">
        <f t="shared" si="625"/>
        <v>0.24678823717985029</v>
      </c>
      <c r="S572" s="5">
        <f t="shared" si="626"/>
        <v>9.5535613493358349E-4</v>
      </c>
      <c r="T572" s="5">
        <f t="shared" si="627"/>
        <v>1.0214870393047081E-3</v>
      </c>
      <c r="U572" s="5">
        <f t="shared" si="628"/>
        <v>2.1715002022528771E-2</v>
      </c>
      <c r="V572" s="5">
        <f t="shared" si="629"/>
        <v>1.7471115611015626E-5</v>
      </c>
      <c r="W572" s="5">
        <f t="shared" si="630"/>
        <v>1.6017126015537712E-5</v>
      </c>
      <c r="X572" s="5">
        <f t="shared" si="631"/>
        <v>2.9960359777768397E-5</v>
      </c>
      <c r="Y572" s="5">
        <f t="shared" si="632"/>
        <v>2.8020730970792348E-5</v>
      </c>
      <c r="Z572" s="5">
        <f t="shared" si="633"/>
        <v>0.15387413796243257</v>
      </c>
      <c r="AA572" s="5">
        <f t="shared" si="634"/>
        <v>1.3539450888147559E-2</v>
      </c>
      <c r="AB572" s="5">
        <f t="shared" si="635"/>
        <v>5.9567102301920079E-4</v>
      </c>
      <c r="AC572" s="5">
        <f t="shared" si="636"/>
        <v>1.7972086702726352E-7</v>
      </c>
      <c r="AD572" s="5">
        <f t="shared" si="637"/>
        <v>3.5233843374899875E-7</v>
      </c>
      <c r="AE572" s="5">
        <f t="shared" si="638"/>
        <v>6.5905620199374044E-7</v>
      </c>
      <c r="AF572" s="5">
        <f t="shared" si="639"/>
        <v>6.1638901093577975E-7</v>
      </c>
      <c r="AG572" s="5">
        <f t="shared" si="640"/>
        <v>3.8432272458001711E-7</v>
      </c>
      <c r="AH572" s="5">
        <f t="shared" si="641"/>
        <v>7.1956175679961445E-2</v>
      </c>
      <c r="AI572" s="5">
        <f t="shared" si="642"/>
        <v>6.3314545226281771E-3</v>
      </c>
      <c r="AJ572" s="5">
        <f t="shared" si="643"/>
        <v>2.7855368905654903E-4</v>
      </c>
      <c r="AK572" s="5">
        <f t="shared" si="644"/>
        <v>8.1700192175119368E-6</v>
      </c>
      <c r="AL572" s="5">
        <f t="shared" si="645"/>
        <v>1.1831950568621052E-9</v>
      </c>
      <c r="AM572" s="5">
        <f t="shared" si="646"/>
        <v>6.200481748162356E-9</v>
      </c>
      <c r="AN572" s="5">
        <f t="shared" si="647"/>
        <v>1.1598127141549749E-8</v>
      </c>
      <c r="AO572" s="5">
        <f t="shared" si="648"/>
        <v>1.0847266281480453E-8</v>
      </c>
      <c r="AP572" s="5">
        <f t="shared" si="649"/>
        <v>6.7633440207094522E-9</v>
      </c>
      <c r="AQ572" s="5">
        <f t="shared" si="650"/>
        <v>3.1627431157859822E-9</v>
      </c>
      <c r="AR572" s="5">
        <f t="shared" si="651"/>
        <v>2.6919097839558075E-2</v>
      </c>
      <c r="AS572" s="5">
        <f t="shared" si="652"/>
        <v>2.3686228756707554E-3</v>
      </c>
      <c r="AT572" s="5">
        <f t="shared" si="653"/>
        <v>1.0420806745808282E-4</v>
      </c>
      <c r="AU572" s="5">
        <f t="shared" si="654"/>
        <v>3.0564374021967395E-6</v>
      </c>
      <c r="AV572" s="5">
        <f t="shared" si="655"/>
        <v>6.7234306959762342E-8</v>
      </c>
      <c r="AW572" s="5">
        <f t="shared" si="656"/>
        <v>5.4094323762983869E-12</v>
      </c>
      <c r="AX572" s="5">
        <f t="shared" si="657"/>
        <v>9.0930504657639642E-11</v>
      </c>
      <c r="AY572" s="5">
        <f t="shared" si="658"/>
        <v>1.7008735722464571E-10</v>
      </c>
      <c r="AZ572" s="5">
        <f t="shared" si="659"/>
        <v>1.5907592945066581E-10</v>
      </c>
      <c r="BA572" s="5">
        <f t="shared" si="660"/>
        <v>9.9184919810240008E-11</v>
      </c>
      <c r="BB572" s="5">
        <f t="shared" si="661"/>
        <v>4.6381852136913121E-11</v>
      </c>
      <c r="BC572" s="5">
        <f t="shared" si="662"/>
        <v>1.7351639436852147E-11</v>
      </c>
      <c r="BD572" s="5">
        <f t="shared" si="663"/>
        <v>8.3921199448613367E-3</v>
      </c>
      <c r="BE572" s="5">
        <f t="shared" si="664"/>
        <v>7.384262056345976E-4</v>
      </c>
      <c r="BF572" s="5">
        <f t="shared" si="665"/>
        <v>3.2487218053990672E-5</v>
      </c>
      <c r="BG572" s="5">
        <f t="shared" si="666"/>
        <v>9.5285471437688113E-7</v>
      </c>
      <c r="BH572" s="5">
        <f t="shared" si="667"/>
        <v>2.0960522963247044E-8</v>
      </c>
      <c r="BI572" s="5">
        <f t="shared" si="668"/>
        <v>3.6886506726693585E-10</v>
      </c>
      <c r="BJ572" s="8">
        <f t="shared" si="669"/>
        <v>1.4056298507026584E-2</v>
      </c>
      <c r="BK572" s="8">
        <f t="shared" si="670"/>
        <v>0.16525949935272699</v>
      </c>
      <c r="BL572" s="8">
        <f t="shared" si="671"/>
        <v>0.66364299175798125</v>
      </c>
      <c r="BM572" s="8">
        <f t="shared" si="672"/>
        <v>0.30892822049147073</v>
      </c>
      <c r="BN572" s="8">
        <f t="shared" si="673"/>
        <v>0.68790470692401873</v>
      </c>
    </row>
    <row r="573" spans="1:66" x14ac:dyDescent="0.25">
      <c r="A573" t="s">
        <v>34</v>
      </c>
      <c r="B573" t="s">
        <v>197</v>
      </c>
      <c r="C573" t="s">
        <v>200</v>
      </c>
      <c r="D573" t="s">
        <v>503</v>
      </c>
      <c r="E573">
        <f>VLOOKUP(A573,home!$A$2:$E$405,3,FALSE)</f>
        <v>1.4202999999999999</v>
      </c>
      <c r="F573">
        <f>VLOOKUP(B573,home!$B$2:$E$405,3,FALSE)</f>
        <v>0.52810000000000001</v>
      </c>
      <c r="G573">
        <f>VLOOKUP(C573,away!$B$2:$E$405,4,FALSE)</f>
        <v>1.0561</v>
      </c>
      <c r="H573">
        <f>VLOOKUP(A573,away!$A$2:$E$405,3,FALSE)</f>
        <v>1.2029000000000001</v>
      </c>
      <c r="I573">
        <f>VLOOKUP(C573,away!$B$2:$E$405,3,FALSE)</f>
        <v>1.0391999999999999</v>
      </c>
      <c r="J573">
        <f>VLOOKUP(B573,home!$B$2:$E$405,4,FALSE)</f>
        <v>1.0391999999999999</v>
      </c>
      <c r="K573" s="3">
        <f t="shared" si="618"/>
        <v>0.79213882012300008</v>
      </c>
      <c r="L573" s="3">
        <f t="shared" si="619"/>
        <v>1.2990557842559998</v>
      </c>
      <c r="M573" s="5">
        <f t="shared" si="620"/>
        <v>0.12353946684394382</v>
      </c>
      <c r="N573" s="5">
        <f t="shared" si="621"/>
        <v>9.7860407504386127E-2</v>
      </c>
      <c r="O573" s="5">
        <f t="shared" si="622"/>
        <v>0.16048465898752751</v>
      </c>
      <c r="P573" s="5">
        <f t="shared" si="623"/>
        <v>0.12712612841822205</v>
      </c>
      <c r="Q573" s="5">
        <f t="shared" si="624"/>
        <v>3.8759513868640197E-2</v>
      </c>
      <c r="R573" s="5">
        <f t="shared" si="625"/>
        <v>0.10423926227104964</v>
      </c>
      <c r="S573" s="5">
        <f t="shared" si="626"/>
        <v>3.2704229950702872E-2</v>
      </c>
      <c r="T573" s="5">
        <f t="shared" si="627"/>
        <v>5.0350770686007698E-2</v>
      </c>
      <c r="U573" s="5">
        <f t="shared" si="628"/>
        <v>8.2571966225881213E-2</v>
      </c>
      <c r="V573" s="5">
        <f t="shared" si="629"/>
        <v>3.7393017818921773E-3</v>
      </c>
      <c r="W573" s="5">
        <f t="shared" si="630"/>
        <v>1.0234305194815238E-2</v>
      </c>
      <c r="X573" s="5">
        <f t="shared" si="631"/>
        <v>1.3294933361165962E-2</v>
      </c>
      <c r="Y573" s="5">
        <f t="shared" si="632"/>
        <v>8.635430042060353E-3</v>
      </c>
      <c r="Z573" s="5">
        <f t="shared" si="633"/>
        <v>4.5137538866595078E-2</v>
      </c>
      <c r="AA573" s="5">
        <f t="shared" si="634"/>
        <v>3.575519678104068E-2</v>
      </c>
      <c r="AB573" s="5">
        <f t="shared" si="635"/>
        <v>1.4161539695699624E-2</v>
      </c>
      <c r="AC573" s="5">
        <f t="shared" si="636"/>
        <v>2.4049144509411842E-4</v>
      </c>
      <c r="AD573" s="5">
        <f t="shared" si="637"/>
        <v>2.0267476104499074E-3</v>
      </c>
      <c r="AE573" s="5">
        <f t="shared" si="638"/>
        <v>2.6328582065819782E-3</v>
      </c>
      <c r="AF573" s="5">
        <f t="shared" si="639"/>
        <v>1.7101148411930989E-3</v>
      </c>
      <c r="AG573" s="5">
        <f t="shared" si="640"/>
        <v>7.4051152539797514E-4</v>
      </c>
      <c r="AH573" s="5">
        <f t="shared" si="641"/>
        <v>1.4659045237932591E-2</v>
      </c>
      <c r="AI573" s="5">
        <f t="shared" si="642"/>
        <v>1.1611998798905605E-2</v>
      </c>
      <c r="AJ573" s="5">
        <f t="shared" si="643"/>
        <v>4.5991575139173891E-3</v>
      </c>
      <c r="AK573" s="5">
        <f t="shared" si="644"/>
        <v>1.2143904022114506E-3</v>
      </c>
      <c r="AL573" s="5">
        <f t="shared" si="645"/>
        <v>9.8989406749305438E-6</v>
      </c>
      <c r="AM573" s="5">
        <f t="shared" si="646"/>
        <v>3.2109309216578005E-4</v>
      </c>
      <c r="AN573" s="5">
        <f t="shared" si="647"/>
        <v>4.1711783866260144E-4</v>
      </c>
      <c r="AO573" s="5">
        <f t="shared" si="648"/>
        <v>2.7092967051550672E-4</v>
      </c>
      <c r="AP573" s="5">
        <f t="shared" si="649"/>
        <v>1.1731758520324706E-4</v>
      </c>
      <c r="AQ573" s="5">
        <f t="shared" si="650"/>
        <v>3.8100521913306062E-5</v>
      </c>
      <c r="AR573" s="5">
        <f t="shared" si="651"/>
        <v>3.8085835016013407E-3</v>
      </c>
      <c r="AS573" s="5">
        <f t="shared" si="652"/>
        <v>3.0169268412984099E-3</v>
      </c>
      <c r="AT573" s="5">
        <f t="shared" si="653"/>
        <v>1.1949124342317658E-3</v>
      </c>
      <c r="AU573" s="5">
        <f t="shared" si="654"/>
        <v>3.1551217526755101E-4</v>
      </c>
      <c r="AV573" s="5">
        <f t="shared" si="655"/>
        <v>6.2482360562719753E-5</v>
      </c>
      <c r="AW573" s="5">
        <f t="shared" si="656"/>
        <v>2.8295366196060796E-7</v>
      </c>
      <c r="AX573" s="5">
        <f t="shared" si="657"/>
        <v>4.2391717196307769E-5</v>
      </c>
      <c r="AY573" s="5">
        <f t="shared" si="658"/>
        <v>5.5069205428408141E-5</v>
      </c>
      <c r="AZ573" s="5">
        <f t="shared" si="659"/>
        <v>3.5768984923077762E-5</v>
      </c>
      <c r="BA573" s="5">
        <f t="shared" si="660"/>
        <v>1.54886355870966E-5</v>
      </c>
      <c r="BB573" s="5">
        <f t="shared" si="661"/>
        <v>5.0301504124127929E-6</v>
      </c>
      <c r="BC573" s="5">
        <f t="shared" si="662"/>
        <v>1.3068891977845084E-6</v>
      </c>
      <c r="BD573" s="5">
        <f t="shared" si="663"/>
        <v>8.2459373792953127E-4</v>
      </c>
      <c r="BE573" s="5">
        <f t="shared" si="664"/>
        <v>6.5319271064431317E-4</v>
      </c>
      <c r="BF573" s="5">
        <f t="shared" si="665"/>
        <v>2.5870965156136517E-4</v>
      </c>
      <c r="BG573" s="5">
        <f t="shared" si="666"/>
        <v>6.8311319380750773E-5</v>
      </c>
      <c r="BH573" s="5">
        <f t="shared" si="667"/>
        <v>1.3528011983828333E-5</v>
      </c>
      <c r="BI573" s="5">
        <f t="shared" si="668"/>
        <v>2.1432126902959171E-6</v>
      </c>
      <c r="BJ573" s="8">
        <f t="shared" si="669"/>
        <v>0.22756520713190406</v>
      </c>
      <c r="BK573" s="8">
        <f t="shared" si="670"/>
        <v>0.28741458658595842</v>
      </c>
      <c r="BL573" s="8">
        <f t="shared" si="671"/>
        <v>0.43951611187131751</v>
      </c>
      <c r="BM573" s="8">
        <f t="shared" si="672"/>
        <v>0.3475692203102394</v>
      </c>
      <c r="BN573" s="8">
        <f t="shared" si="673"/>
        <v>0.65200943789376931</v>
      </c>
    </row>
    <row r="574" spans="1:66" x14ac:dyDescent="0.25">
      <c r="A574" t="s">
        <v>10</v>
      </c>
      <c r="B574" t="s">
        <v>207</v>
      </c>
      <c r="C574" t="s">
        <v>204</v>
      </c>
      <c r="D574" t="s">
        <v>504</v>
      </c>
      <c r="E574">
        <f>VLOOKUP(A574,home!$A$2:$E$405,3,FALSE)</f>
        <v>1.4167000000000001</v>
      </c>
      <c r="F574">
        <f>VLOOKUP(B574,home!$B$2:$E$405,3,FALSE)</f>
        <v>0.52939999999999998</v>
      </c>
      <c r="G574">
        <f>VLOOKUP(C574,away!$B$2:$E$405,4,FALSE)</f>
        <v>0.70589999999999997</v>
      </c>
      <c r="H574">
        <f>VLOOKUP(A574,away!$A$2:$E$405,3,FALSE)</f>
        <v>1.2778</v>
      </c>
      <c r="I574">
        <f>VLOOKUP(C574,away!$B$2:$E$405,3,FALSE)</f>
        <v>0.78259999999999996</v>
      </c>
      <c r="J574">
        <f>VLOOKUP(B574,home!$B$2:$E$405,4,FALSE)</f>
        <v>0.58689999999999998</v>
      </c>
      <c r="K574" s="3">
        <f t="shared" si="618"/>
        <v>0.52942569178200005</v>
      </c>
      <c r="L574" s="3">
        <f t="shared" si="619"/>
        <v>0.58690368573200002</v>
      </c>
      <c r="M574" s="5">
        <f t="shared" si="620"/>
        <v>0.32747964532621671</v>
      </c>
      <c r="N574" s="5">
        <f t="shared" si="621"/>
        <v>0.1733761377713563</v>
      </c>
      <c r="O574" s="5">
        <f t="shared" si="622"/>
        <v>0.19219901084416471</v>
      </c>
      <c r="P574" s="5">
        <f t="shared" si="623"/>
        <v>0.10175509427598803</v>
      </c>
      <c r="Q574" s="5">
        <f t="shared" si="624"/>
        <v>4.589489083904582E-2</v>
      </c>
      <c r="R574" s="5">
        <f t="shared" si="625"/>
        <v>5.6401153929242449E-2</v>
      </c>
      <c r="S574" s="5">
        <f t="shared" si="626"/>
        <v>7.9043837982670975E-3</v>
      </c>
      <c r="T574" s="5">
        <f t="shared" si="627"/>
        <v>2.6935880589703795E-2</v>
      </c>
      <c r="U574" s="5">
        <f t="shared" si="628"/>
        <v>2.9860219936292252E-2</v>
      </c>
      <c r="V574" s="5">
        <f t="shared" si="629"/>
        <v>2.7289611908043649E-4</v>
      </c>
      <c r="W574" s="5">
        <f t="shared" si="630"/>
        <v>8.0993114439070722E-3</v>
      </c>
      <c r="X574" s="5">
        <f t="shared" si="631"/>
        <v>4.7535157383204272E-3</v>
      </c>
      <c r="Y574" s="5">
        <f t="shared" si="632"/>
        <v>1.394927953502664E-3</v>
      </c>
      <c r="Z574" s="5">
        <f t="shared" si="633"/>
        <v>1.1034015040203423E-2</v>
      </c>
      <c r="AA574" s="5">
        <f t="shared" si="634"/>
        <v>5.8416910457926895E-3</v>
      </c>
      <c r="AB574" s="5">
        <f t="shared" si="635"/>
        <v>1.546370661547755E-3</v>
      </c>
      <c r="AC574" s="5">
        <f t="shared" si="636"/>
        <v>5.2996748654636964E-6</v>
      </c>
      <c r="AD574" s="5">
        <f t="shared" si="637"/>
        <v>1.0719958910370927E-3</v>
      </c>
      <c r="AE574" s="5">
        <f t="shared" si="638"/>
        <v>6.2915833953922919E-4</v>
      </c>
      <c r="AF574" s="5">
        <f t="shared" si="639"/>
        <v>1.8462767419229935E-4</v>
      </c>
      <c r="AG574" s="5">
        <f t="shared" si="640"/>
        <v>3.6119554157195783E-5</v>
      </c>
      <c r="AH574" s="5">
        <f t="shared" si="641"/>
        <v>1.6189760238794276E-3</v>
      </c>
      <c r="AI574" s="5">
        <f t="shared" si="642"/>
        <v>8.5712750142083775E-4</v>
      </c>
      <c r="AJ574" s="5">
        <f t="shared" si="643"/>
        <v>2.268926601925521E-4</v>
      </c>
      <c r="AK574" s="5">
        <f t="shared" si="644"/>
        <v>4.004093452756673E-5</v>
      </c>
      <c r="AL574" s="5">
        <f t="shared" si="645"/>
        <v>6.5868999586848065E-8</v>
      </c>
      <c r="AM574" s="5">
        <f t="shared" si="646"/>
        <v>1.1350843323995492E-4</v>
      </c>
      <c r="AN574" s="5">
        <f t="shared" si="647"/>
        <v>6.6618517830194216E-5</v>
      </c>
      <c r="AO574" s="5">
        <f t="shared" si="648"/>
        <v>1.954932682627197E-5</v>
      </c>
      <c r="AP574" s="5">
        <f t="shared" si="649"/>
        <v>3.8245239893061601E-6</v>
      </c>
      <c r="AQ574" s="5">
        <f t="shared" si="650"/>
        <v>5.6115680637355936E-7</v>
      </c>
      <c r="AR574" s="5">
        <f t="shared" si="651"/>
        <v>1.9003659910531495E-4</v>
      </c>
      <c r="AS574" s="5">
        <f t="shared" si="652"/>
        <v>1.0061025794522998E-4</v>
      </c>
      <c r="AT574" s="5">
        <f t="shared" si="653"/>
        <v>2.6632827706509423E-5</v>
      </c>
      <c r="AU574" s="5">
        <f t="shared" si="654"/>
        <v>4.7000344108765241E-6</v>
      </c>
      <c r="AV574" s="5">
        <f t="shared" si="655"/>
        <v>6.2207974234437717E-7</v>
      </c>
      <c r="AW574" s="5">
        <f t="shared" si="656"/>
        <v>5.6852611201971526E-10</v>
      </c>
      <c r="AX574" s="5">
        <f t="shared" si="657"/>
        <v>1.0015713465192345E-5</v>
      </c>
      <c r="AY574" s="5">
        <f t="shared" si="658"/>
        <v>5.8782591479570094E-6</v>
      </c>
      <c r="AZ574" s="5">
        <f t="shared" si="659"/>
        <v>1.7249859798119072E-6</v>
      </c>
      <c r="BA574" s="5">
        <f t="shared" si="660"/>
        <v>3.3746687646254454E-7</v>
      </c>
      <c r="BB574" s="5">
        <f t="shared" si="661"/>
        <v>4.9515138402083219E-8</v>
      </c>
      <c r="BC574" s="5">
        <f t="shared" si="662"/>
        <v>5.8121234455425493E-9</v>
      </c>
      <c r="BD574" s="5">
        <f t="shared" si="663"/>
        <v>1.8588863406480632E-5</v>
      </c>
      <c r="BE574" s="5">
        <f t="shared" si="664"/>
        <v>9.8414218684171134E-6</v>
      </c>
      <c r="BF574" s="5">
        <f t="shared" si="665"/>
        <v>2.6051507904026168E-6</v>
      </c>
      <c r="BG574" s="5">
        <f t="shared" si="666"/>
        <v>4.5974458646844329E-7</v>
      </c>
      <c r="BH574" s="5">
        <f t="shared" si="667"/>
        <v>6.0850148933521271E-8</v>
      </c>
      <c r="BI574" s="5">
        <f t="shared" si="668"/>
        <v>6.4431264388334496E-9</v>
      </c>
      <c r="BJ574" s="8">
        <f t="shared" si="669"/>
        <v>0.26259863950618523</v>
      </c>
      <c r="BK574" s="8">
        <f t="shared" si="670"/>
        <v>0.4374232633225652</v>
      </c>
      <c r="BL574" s="8">
        <f t="shared" si="671"/>
        <v>0.28894564780989773</v>
      </c>
      <c r="BM574" s="8">
        <f t="shared" si="672"/>
        <v>0.10288975500221578</v>
      </c>
      <c r="BN574" s="8">
        <f t="shared" si="673"/>
        <v>0.89710593298601415</v>
      </c>
    </row>
    <row r="575" spans="1:66" x14ac:dyDescent="0.25">
      <c r="A575" t="s">
        <v>10</v>
      </c>
      <c r="B575" t="s">
        <v>12</v>
      </c>
      <c r="C575" t="s">
        <v>38</v>
      </c>
      <c r="D575" t="s">
        <v>504</v>
      </c>
      <c r="E575">
        <f>VLOOKUP(A575,home!$A$2:$E$405,3,FALSE)</f>
        <v>1.4167000000000001</v>
      </c>
      <c r="F575">
        <f>VLOOKUP(B575,home!$B$2:$E$405,3,FALSE)</f>
        <v>1.0588</v>
      </c>
      <c r="G575">
        <f>VLOOKUP(C575,away!$B$2:$E$405,4,FALSE)</f>
        <v>1.5528999999999999</v>
      </c>
      <c r="H575">
        <f>VLOOKUP(A575,away!$A$2:$E$405,3,FALSE)</f>
        <v>1.2778</v>
      </c>
      <c r="I575">
        <f>VLOOKUP(C575,away!$B$2:$E$405,3,FALSE)</f>
        <v>0.62609999999999999</v>
      </c>
      <c r="J575">
        <f>VLOOKUP(B575,home!$B$2:$E$405,4,FALSE)</f>
        <v>0.58689999999999998</v>
      </c>
      <c r="K575" s="3">
        <f t="shared" si="618"/>
        <v>2.3293530436840002</v>
      </c>
      <c r="L575" s="3">
        <f t="shared" si="619"/>
        <v>0.469537947402</v>
      </c>
      <c r="M575" s="5">
        <f t="shared" si="620"/>
        <v>6.0877538935729378E-2</v>
      </c>
      <c r="N575" s="5">
        <f t="shared" si="621"/>
        <v>0.14180528061193245</v>
      </c>
      <c r="O575" s="5">
        <f t="shared" si="622"/>
        <v>2.858431467476771E-2</v>
      </c>
      <c r="P575" s="5">
        <f t="shared" si="623"/>
        <v>6.6582960389291401E-2</v>
      </c>
      <c r="Q575" s="5">
        <f t="shared" si="624"/>
        <v>0.16515728100193433</v>
      </c>
      <c r="R575" s="5">
        <f t="shared" si="625"/>
        <v>6.7107102201416479E-3</v>
      </c>
      <c r="S575" s="5">
        <f t="shared" si="626"/>
        <v>1.820577298173277E-2</v>
      </c>
      <c r="T575" s="5">
        <f t="shared" si="627"/>
        <v>7.7547610720143573E-2</v>
      </c>
      <c r="U575" s="5">
        <f t="shared" si="628"/>
        <v>1.5631613276568274E-2</v>
      </c>
      <c r="V575" s="5">
        <f t="shared" si="629"/>
        <v>2.2124457330257026E-3</v>
      </c>
      <c r="W575" s="5">
        <f t="shared" si="630"/>
        <v>0.12823653839614313</v>
      </c>
      <c r="X575" s="5">
        <f t="shared" si="631"/>
        <v>6.0211921020462814E-2</v>
      </c>
      <c r="Y575" s="5">
        <f t="shared" si="632"/>
        <v>1.413589090253972E-2</v>
      </c>
      <c r="Z575" s="5">
        <f t="shared" si="633"/>
        <v>1.050311034124978E-3</v>
      </c>
      <c r="AA575" s="5">
        <f t="shared" si="634"/>
        <v>2.4465452041539069E-3</v>
      </c>
      <c r="AB575" s="5">
        <f t="shared" si="635"/>
        <v>2.8494337589031987E-3</v>
      </c>
      <c r="AC575" s="5">
        <f t="shared" si="636"/>
        <v>1.5123721037022054E-4</v>
      </c>
      <c r="AD575" s="5">
        <f t="shared" si="637"/>
        <v>7.4677042756139067E-2</v>
      </c>
      <c r="AE575" s="5">
        <f t="shared" si="638"/>
        <v>3.5063705373768933E-2</v>
      </c>
      <c r="AF575" s="5">
        <f t="shared" si="639"/>
        <v>8.2318701247539698E-3</v>
      </c>
      <c r="AG575" s="5">
        <f t="shared" si="640"/>
        <v>1.2883918005522751E-3</v>
      </c>
      <c r="AH575" s="5">
        <f t="shared" si="641"/>
        <v>1.232902217741785E-4</v>
      </c>
      <c r="AI575" s="5">
        <f t="shared" si="642"/>
        <v>2.8718645334615807E-4</v>
      </c>
      <c r="AJ575" s="5">
        <f t="shared" si="643"/>
        <v>3.3447931960334319E-4</v>
      </c>
      <c r="AK575" s="5">
        <f t="shared" si="644"/>
        <v>2.5970680705580035E-4</v>
      </c>
      <c r="AL575" s="5">
        <f t="shared" si="645"/>
        <v>6.6164443330065591E-6</v>
      </c>
      <c r="AM575" s="5">
        <f t="shared" si="646"/>
        <v>3.4789839367466539E-2</v>
      </c>
      <c r="AN575" s="5">
        <f t="shared" si="647"/>
        <v>1.6335149767045531E-2</v>
      </c>
      <c r="AO575" s="5">
        <f t="shared" si="648"/>
        <v>3.8349863460614081E-3</v>
      </c>
      <c r="AP575" s="5">
        <f t="shared" si="649"/>
        <v>6.0022387241479003E-4</v>
      </c>
      <c r="AQ575" s="5">
        <f t="shared" si="650"/>
        <v>7.0456971258830094E-5</v>
      </c>
      <c r="AR575" s="5">
        <f t="shared" si="651"/>
        <v>1.1577887533317028E-5</v>
      </c>
      <c r="AS575" s="5">
        <f t="shared" si="652"/>
        <v>2.6968987565163062E-5</v>
      </c>
      <c r="AT575" s="5">
        <f t="shared" si="653"/>
        <v>3.1410146634994266E-5</v>
      </c>
      <c r="AU575" s="5">
        <f t="shared" si="654"/>
        <v>2.4388440222261552E-5</v>
      </c>
      <c r="AV575" s="5">
        <f t="shared" si="655"/>
        <v>1.4202321865607565E-5</v>
      </c>
      <c r="AW575" s="5">
        <f t="shared" si="656"/>
        <v>2.0101486554636255E-7</v>
      </c>
      <c r="AX575" s="5">
        <f t="shared" si="657"/>
        <v>1.3506303036647608E-2</v>
      </c>
      <c r="AY575" s="5">
        <f t="shared" si="658"/>
        <v>6.3417218048169169E-3</v>
      </c>
      <c r="AZ575" s="5">
        <f t="shared" si="659"/>
        <v>1.4888395196141209E-3</v>
      </c>
      <c r="BA575" s="5">
        <f t="shared" si="660"/>
        <v>2.3302221735019805E-4</v>
      </c>
      <c r="BB575" s="5">
        <f t="shared" si="661"/>
        <v>2.7353193408418669E-5</v>
      </c>
      <c r="BC575" s="5">
        <f t="shared" si="662"/>
        <v>2.5686724575757643E-6</v>
      </c>
      <c r="BD575" s="5">
        <f t="shared" si="663"/>
        <v>9.0604292460748043E-7</v>
      </c>
      <c r="BE575" s="5">
        <f t="shared" si="664"/>
        <v>2.1104938441427878E-6</v>
      </c>
      <c r="BF575" s="5">
        <f t="shared" si="665"/>
        <v>2.4580426297651744E-6</v>
      </c>
      <c r="BG575" s="5">
        <f t="shared" si="666"/>
        <v>1.9085496937161776E-6</v>
      </c>
      <c r="BH575" s="5">
        <f t="shared" si="667"/>
        <v>1.1114215095199866E-6</v>
      </c>
      <c r="BI575" s="5">
        <f t="shared" si="668"/>
        <v>5.1777861520324913E-7</v>
      </c>
      <c r="BJ575" s="8">
        <f t="shared" si="669"/>
        <v>0.78358599747691227</v>
      </c>
      <c r="BK575" s="8">
        <f t="shared" si="670"/>
        <v>0.15437829349929941</v>
      </c>
      <c r="BL575" s="8">
        <f t="shared" si="671"/>
        <v>5.734484004935253E-2</v>
      </c>
      <c r="BM575" s="8">
        <f t="shared" si="672"/>
        <v>0.52029983543594061</v>
      </c>
      <c r="BN575" s="8">
        <f t="shared" si="673"/>
        <v>0.46971808583379693</v>
      </c>
    </row>
    <row r="576" spans="1:66" x14ac:dyDescent="0.25">
      <c r="A576" t="s">
        <v>13</v>
      </c>
      <c r="B576" t="s">
        <v>41</v>
      </c>
      <c r="C576" t="s">
        <v>211</v>
      </c>
      <c r="D576" t="s">
        <v>504</v>
      </c>
      <c r="E576">
        <f>VLOOKUP(A576,home!$A$2:$E$405,3,FALSE)</f>
        <v>2.0369999999999999</v>
      </c>
      <c r="F576">
        <f>VLOOKUP(B576,home!$B$2:$E$405,3,FALSE)</f>
        <v>0.32729999999999998</v>
      </c>
      <c r="G576">
        <f>VLOOKUP(C576,away!$B$2:$E$405,4,FALSE)</f>
        <v>0.65459999999999996</v>
      </c>
      <c r="H576">
        <f>VLOOKUP(A576,away!$A$2:$E$405,3,FALSE)</f>
        <v>1.5185</v>
      </c>
      <c r="I576">
        <f>VLOOKUP(C576,away!$B$2:$E$405,3,FALSE)</f>
        <v>0.439</v>
      </c>
      <c r="J576">
        <f>VLOOKUP(B576,home!$B$2:$E$405,4,FALSE)</f>
        <v>1.5366</v>
      </c>
      <c r="K576" s="3">
        <f t="shared" si="618"/>
        <v>0.43642843145999993</v>
      </c>
      <c r="L576" s="3">
        <f t="shared" si="619"/>
        <v>1.0243305968999998</v>
      </c>
      <c r="M576" s="5">
        <f t="shared" si="620"/>
        <v>0.23206006769254725</v>
      </c>
      <c r="N576" s="5">
        <f t="shared" si="621"/>
        <v>0.10127761134755979</v>
      </c>
      <c r="O576" s="5">
        <f t="shared" si="622"/>
        <v>0.23770622765616126</v>
      </c>
      <c r="P576" s="5">
        <f t="shared" si="623"/>
        <v>0.10374175608425211</v>
      </c>
      <c r="Q576" s="5">
        <f t="shared" si="624"/>
        <v>2.2100214531215499E-2</v>
      </c>
      <c r="R576" s="5">
        <f t="shared" si="625"/>
        <v>0.12174488103094144</v>
      </c>
      <c r="S576" s="5">
        <f t="shared" si="626"/>
        <v>1.1594360096567034E-2</v>
      </c>
      <c r="T576" s="5">
        <f t="shared" si="627"/>
        <v>2.2637925942378019E-2</v>
      </c>
      <c r="U576" s="5">
        <f t="shared" si="628"/>
        <v>5.3132927466618067E-2</v>
      </c>
      <c r="V576" s="5">
        <f t="shared" si="629"/>
        <v>5.759137609169172E-4</v>
      </c>
      <c r="W576" s="5">
        <f t="shared" si="630"/>
        <v>3.2150539875959597E-3</v>
      </c>
      <c r="X576" s="5">
        <f t="shared" si="631"/>
        <v>3.2932781701798938E-3</v>
      </c>
      <c r="Y576" s="5">
        <f t="shared" si="632"/>
        <v>1.6867027969090548E-3</v>
      </c>
      <c r="Z576" s="5">
        <f t="shared" si="633"/>
        <v>4.1569002218647913E-2</v>
      </c>
      <c r="AA576" s="5">
        <f t="shared" si="634"/>
        <v>1.8141894435641764E-2</v>
      </c>
      <c r="AB576" s="5">
        <f t="shared" si="635"/>
        <v>3.958819266130017E-3</v>
      </c>
      <c r="AC576" s="5">
        <f t="shared" si="636"/>
        <v>1.6091282287568116E-5</v>
      </c>
      <c r="AD576" s="5">
        <f t="shared" si="637"/>
        <v>3.5078524221643061E-4</v>
      </c>
      <c r="AE576" s="5">
        <f t="shared" si="638"/>
        <v>3.5932005654326735E-4</v>
      </c>
      <c r="AF576" s="5">
        <f t="shared" si="639"/>
        <v>1.8403126399855335E-4</v>
      </c>
      <c r="AG576" s="5">
        <f t="shared" si="640"/>
        <v>6.283628483329987E-5</v>
      </c>
      <c r="AH576" s="5">
        <f t="shared" si="641"/>
        <v>1.0645100213791257E-2</v>
      </c>
      <c r="AI576" s="5">
        <f t="shared" si="642"/>
        <v>4.6458243890394281E-3</v>
      </c>
      <c r="AJ576" s="5">
        <f t="shared" si="643"/>
        <v>1.0137849254735448E-3</v>
      </c>
      <c r="AK576" s="5">
        <f t="shared" si="644"/>
        <v>1.4748152162073739E-4</v>
      </c>
      <c r="AL576" s="5">
        <f t="shared" si="645"/>
        <v>2.8774237614571735E-7</v>
      </c>
      <c r="AM576" s="5">
        <f t="shared" si="646"/>
        <v>3.0618530607966599E-5</v>
      </c>
      <c r="AN576" s="5">
        <f t="shared" si="647"/>
        <v>3.1363497733859341E-5</v>
      </c>
      <c r="AO576" s="5">
        <f t="shared" si="648"/>
        <v>1.6063295177297964E-5</v>
      </c>
      <c r="AP576" s="5">
        <f t="shared" si="649"/>
        <v>5.4847082457141711E-6</v>
      </c>
      <c r="AQ576" s="5">
        <f t="shared" si="650"/>
        <v>1.4045386177886868E-6</v>
      </c>
      <c r="AR576" s="5">
        <f t="shared" si="651"/>
        <v>2.1808203712106234E-3</v>
      </c>
      <c r="AS576" s="5">
        <f t="shared" si="652"/>
        <v>9.5177201390346717E-4</v>
      </c>
      <c r="AT576" s="5">
        <f t="shared" si="653"/>
        <v>2.0769018356770765E-4</v>
      </c>
      <c r="AU576" s="5">
        <f t="shared" si="654"/>
        <v>3.021396701469804E-5</v>
      </c>
      <c r="AV576" s="5">
        <f t="shared" si="655"/>
        <v>3.2965585581022095E-6</v>
      </c>
      <c r="AW576" s="5">
        <f t="shared" si="656"/>
        <v>3.573176799776914E-9</v>
      </c>
      <c r="AX576" s="5">
        <f t="shared" si="657"/>
        <v>2.2271328811408099E-6</v>
      </c>
      <c r="AY576" s="5">
        <f t="shared" si="658"/>
        <v>2.2813203535145819E-6</v>
      </c>
      <c r="AZ576" s="5">
        <f t="shared" si="659"/>
        <v>1.1684131197178551E-6</v>
      </c>
      <c r="BA576" s="5">
        <f t="shared" si="660"/>
        <v>3.9894710278212723E-7</v>
      </c>
      <c r="BB576" s="5">
        <f t="shared" si="661"/>
        <v>1.0216343098108548E-7</v>
      </c>
      <c r="BC576" s="5">
        <f t="shared" si="662"/>
        <v>2.0929825647641451E-8</v>
      </c>
      <c r="BD576" s="5">
        <f t="shared" si="663"/>
        <v>3.7231350542897605E-4</v>
      </c>
      <c r="BE576" s="5">
        <f t="shared" si="664"/>
        <v>1.6248819918574217E-4</v>
      </c>
      <c r="BF576" s="5">
        <f t="shared" si="665"/>
        <v>3.5457234950696739E-5</v>
      </c>
      <c r="BG576" s="5">
        <f t="shared" si="666"/>
        <v>5.1581818111470892E-6</v>
      </c>
      <c r="BH576" s="5">
        <f t="shared" si="667"/>
        <v>5.6279429925610624E-7</v>
      </c>
      <c r="BI576" s="5">
        <f t="shared" si="668"/>
        <v>4.9123886651794467E-8</v>
      </c>
      <c r="BJ576" s="8">
        <f t="shared" si="669"/>
        <v>0.15525889310052621</v>
      </c>
      <c r="BK576" s="8">
        <f t="shared" si="670"/>
        <v>0.34799075797930057</v>
      </c>
      <c r="BL576" s="8">
        <f t="shared" si="671"/>
        <v>0.45508676303923462</v>
      </c>
      <c r="BM576" s="8">
        <f t="shared" si="672"/>
        <v>0.18127238024785516</v>
      </c>
      <c r="BN576" s="8">
        <f t="shared" si="673"/>
        <v>0.81863075834267729</v>
      </c>
    </row>
    <row r="577" spans="1:66" x14ac:dyDescent="0.25">
      <c r="A577" t="s">
        <v>13</v>
      </c>
      <c r="B577" t="s">
        <v>209</v>
      </c>
      <c r="C577" t="s">
        <v>46</v>
      </c>
      <c r="D577" t="s">
        <v>504</v>
      </c>
      <c r="E577">
        <f>VLOOKUP(A577,home!$A$2:$E$405,3,FALSE)</f>
        <v>2.0369999999999999</v>
      </c>
      <c r="F577">
        <f>VLOOKUP(B577,home!$B$2:$E$405,3,FALSE)</f>
        <v>1.9637</v>
      </c>
      <c r="G577">
        <f>VLOOKUP(C577,away!$B$2:$E$405,4,FALSE)</f>
        <v>1.3090999999999999</v>
      </c>
      <c r="H577">
        <f>VLOOKUP(A577,away!$A$2:$E$405,3,FALSE)</f>
        <v>1.5185</v>
      </c>
      <c r="I577">
        <f>VLOOKUP(C577,away!$B$2:$E$405,3,FALSE)</f>
        <v>0.2195</v>
      </c>
      <c r="J577">
        <f>VLOOKUP(B577,home!$B$2:$E$405,4,FALSE)</f>
        <v>0.65849999999999997</v>
      </c>
      <c r="K577" s="3">
        <f t="shared" si="618"/>
        <v>5.2364744877899989</v>
      </c>
      <c r="L577" s="3">
        <f t="shared" si="619"/>
        <v>0.21948512887499999</v>
      </c>
      <c r="M577" s="5">
        <f t="shared" si="620"/>
        <v>4.2707765063730117E-3</v>
      </c>
      <c r="N577" s="5">
        <f t="shared" si="621"/>
        <v>2.2363812218675179E-2</v>
      </c>
      <c r="O577" s="5">
        <f t="shared" si="622"/>
        <v>9.3737193189760259E-4</v>
      </c>
      <c r="P577" s="5">
        <f t="shared" si="623"/>
        <v>4.9085242069522202E-3</v>
      </c>
      <c r="Q577" s="5">
        <f t="shared" si="624"/>
        <v>5.8553766066409413E-2</v>
      </c>
      <c r="R577" s="5">
        <f t="shared" si="625"/>
        <v>1.028695996381765E-4</v>
      </c>
      <c r="S577" s="5">
        <f t="shared" si="626"/>
        <v>1.4103764183329742E-3</v>
      </c>
      <c r="T577" s="5">
        <f t="shared" si="627"/>
        <v>1.285168089120247E-2</v>
      </c>
      <c r="U577" s="5">
        <f t="shared" si="628"/>
        <v>5.3867403407448255E-4</v>
      </c>
      <c r="V577" s="5">
        <f t="shared" si="629"/>
        <v>1.801094999929928E-4</v>
      </c>
      <c r="W577" s="5">
        <f t="shared" si="630"/>
        <v>0.10220510072359221</v>
      </c>
      <c r="X577" s="5">
        <f t="shared" si="631"/>
        <v>2.2432499703999988E-2</v>
      </c>
      <c r="Y577" s="5">
        <f t="shared" si="632"/>
        <v>2.4618000442604179E-3</v>
      </c>
      <c r="Z577" s="5">
        <f t="shared" si="633"/>
        <v>7.5261157779682719E-6</v>
      </c>
      <c r="AA577" s="5">
        <f t="shared" si="634"/>
        <v>3.9410313263484635E-5</v>
      </c>
      <c r="AB577" s="5">
        <f t="shared" si="635"/>
        <v>1.0318554998002456E-4</v>
      </c>
      <c r="AC577" s="5">
        <f t="shared" si="636"/>
        <v>1.2937808840184291E-5</v>
      </c>
      <c r="AD577" s="5">
        <f t="shared" si="637"/>
        <v>0.13379860061527446</v>
      </c>
      <c r="AE577" s="5">
        <f t="shared" si="638"/>
        <v>2.9366803099338167E-2</v>
      </c>
      <c r="AF577" s="5">
        <f t="shared" si="639"/>
        <v>3.2227882814524927E-3</v>
      </c>
      <c r="AG577" s="5">
        <f t="shared" si="640"/>
        <v>2.3578470043047998E-4</v>
      </c>
      <c r="AH577" s="5">
        <f t="shared" si="641"/>
        <v>4.1296762286388427E-7</v>
      </c>
      <c r="AI577" s="5">
        <f t="shared" si="642"/>
        <v>2.1624944214100118E-6</v>
      </c>
      <c r="AJ577" s="5">
        <f t="shared" si="643"/>
        <v>5.6619234338508613E-6</v>
      </c>
      <c r="AK577" s="5">
        <f t="shared" si="644"/>
        <v>9.8828392043934595E-6</v>
      </c>
      <c r="AL577" s="5">
        <f t="shared" si="645"/>
        <v>5.9479158211346087E-7</v>
      </c>
      <c r="AM577" s="5">
        <f t="shared" si="646"/>
        <v>0.14012659172477759</v>
      </c>
      <c r="AN577" s="5">
        <f t="shared" si="647"/>
        <v>3.0755703043527316E-2</v>
      </c>
      <c r="AO577" s="5">
        <f t="shared" si="648"/>
        <v>3.3752097230749108E-3</v>
      </c>
      <c r="AP577" s="5">
        <f t="shared" si="649"/>
        <v>2.4693611368308319E-4</v>
      </c>
      <c r="AQ577" s="5">
        <f t="shared" si="650"/>
        <v>1.3549701183905792E-5</v>
      </c>
      <c r="AR577" s="5">
        <f t="shared" si="651"/>
        <v>1.8128050385096417E-8</v>
      </c>
      <c r="AS577" s="5">
        <f t="shared" si="652"/>
        <v>9.492707335492904E-8</v>
      </c>
      <c r="AT577" s="5">
        <f t="shared" si="653"/>
        <v>2.485415989118279E-7</v>
      </c>
      <c r="AU577" s="5">
        <f t="shared" si="654"/>
        <v>4.338272472854404E-7</v>
      </c>
      <c r="AV577" s="5">
        <f t="shared" si="655"/>
        <v>5.67931328129593E-7</v>
      </c>
      <c r="AW577" s="5">
        <f t="shared" si="656"/>
        <v>1.8989188464509056E-8</v>
      </c>
      <c r="AX577" s="5">
        <f t="shared" si="657"/>
        <v>0.12229488710462716</v>
      </c>
      <c r="AY577" s="5">
        <f t="shared" si="658"/>
        <v>2.6841909056912666E-2</v>
      </c>
      <c r="AZ577" s="5">
        <f t="shared" si="659"/>
        <v>2.9456999343037524E-3</v>
      </c>
      <c r="BA577" s="5">
        <f t="shared" si="660"/>
        <v>2.1551244323591263E-4</v>
      </c>
      <c r="BB577" s="5">
        <f t="shared" si="661"/>
        <v>1.1825444094450102E-5</v>
      </c>
      <c r="BC577" s="5">
        <f t="shared" si="662"/>
        <v>5.1910182421489796E-7</v>
      </c>
      <c r="BD577" s="5">
        <f t="shared" si="663"/>
        <v>6.6313957917089592E-10</v>
      </c>
      <c r="BE577" s="5">
        <f t="shared" si="664"/>
        <v>3.4725134881721923E-9</v>
      </c>
      <c r="BF577" s="5">
        <f t="shared" si="665"/>
        <v>9.0918641446601721E-9</v>
      </c>
      <c r="BG577" s="5">
        <f t="shared" si="666"/>
        <v>1.5869771546655211E-8</v>
      </c>
      <c r="BH577" s="5">
        <f t="shared" si="667"/>
        <v>2.0775413457778912E-8</v>
      </c>
      <c r="BI577" s="5">
        <f t="shared" si="668"/>
        <v>2.1757984508989659E-8</v>
      </c>
      <c r="BJ577" s="8">
        <f t="shared" si="669"/>
        <v>0.71432097973588016</v>
      </c>
      <c r="BK577" s="8">
        <f t="shared" si="670"/>
        <v>3.7625228288986165E-2</v>
      </c>
      <c r="BL577" s="8">
        <f t="shared" si="671"/>
        <v>1.7410666395210809E-3</v>
      </c>
      <c r="BM577" s="8">
        <f t="shared" si="672"/>
        <v>0.63571579018249558</v>
      </c>
      <c r="BN577" s="8">
        <f t="shared" si="673"/>
        <v>9.1137120529945603E-2</v>
      </c>
    </row>
    <row r="578" spans="1:66" x14ac:dyDescent="0.25">
      <c r="A578" t="s">
        <v>16</v>
      </c>
      <c r="B578" t="s">
        <v>216</v>
      </c>
      <c r="C578" t="s">
        <v>436</v>
      </c>
      <c r="D578" t="s">
        <v>504</v>
      </c>
      <c r="E578">
        <f>VLOOKUP(A578,home!$A$2:$E$405,3,FALSE)</f>
        <v>1.8472</v>
      </c>
      <c r="F578">
        <f>VLOOKUP(B578,home!$B$2:$E$405,3,FALSE)</f>
        <v>0.67669999999999997</v>
      </c>
      <c r="G578">
        <f>VLOOKUP(C578,away!$B$2:$E$405,4,FALSE)</f>
        <v>1.0827</v>
      </c>
      <c r="H578">
        <f>VLOOKUP(A578,away!$A$2:$E$405,3,FALSE)</f>
        <v>1.3056000000000001</v>
      </c>
      <c r="I578">
        <f>VLOOKUP(C578,away!$B$2:$E$405,3,FALSE)</f>
        <v>0.1915</v>
      </c>
      <c r="J578">
        <f>VLOOKUP(B578,home!$B$2:$E$405,4,FALSE)</f>
        <v>0.95740000000000003</v>
      </c>
      <c r="K578" s="3">
        <f t="shared" si="618"/>
        <v>1.3533752598479998</v>
      </c>
      <c r="L578" s="3">
        <f t="shared" si="619"/>
        <v>0.23937144576000005</v>
      </c>
      <c r="M578" s="5">
        <f t="shared" si="620"/>
        <v>0.20336625665637895</v>
      </c>
      <c r="N578" s="5">
        <f t="shared" si="621"/>
        <v>0.27523086044664191</v>
      </c>
      <c r="O578" s="5">
        <f t="shared" si="622"/>
        <v>4.8680074874636665E-2</v>
      </c>
      <c r="P578" s="5">
        <f t="shared" si="623"/>
        <v>6.5882408982881488E-2</v>
      </c>
      <c r="Q578" s="5">
        <f t="shared" si="624"/>
        <v>0.18624531863758129</v>
      </c>
      <c r="R578" s="5">
        <f t="shared" si="625"/>
        <v>5.8263099512234143E-3</v>
      </c>
      <c r="S578" s="5">
        <f t="shared" si="626"/>
        <v>5.3358062993725209E-3</v>
      </c>
      <c r="T578" s="5">
        <f t="shared" si="627"/>
        <v>4.4581811188309721E-2</v>
      </c>
      <c r="U578" s="5">
        <f t="shared" si="628"/>
        <v>7.8851837441919759E-3</v>
      </c>
      <c r="V578" s="5">
        <f t="shared" si="629"/>
        <v>1.9206495197844706E-4</v>
      </c>
      <c r="W578" s="5">
        <f t="shared" si="630"/>
        <v>8.4019935502203352E-2</v>
      </c>
      <c r="X578" s="5">
        <f t="shared" si="631"/>
        <v>2.0111973433824374E-2</v>
      </c>
      <c r="Y578" s="5">
        <f t="shared" si="632"/>
        <v>2.407116078970626E-3</v>
      </c>
      <c r="Z578" s="5">
        <f t="shared" si="633"/>
        <v>4.6488407882340802E-4</v>
      </c>
      <c r="AA578" s="5">
        <f t="shared" si="634"/>
        <v>6.2916261097682789E-4</v>
      </c>
      <c r="AB578" s="5">
        <f t="shared" si="635"/>
        <v>4.2574655605870528E-4</v>
      </c>
      <c r="AC578" s="5">
        <f t="shared" si="636"/>
        <v>3.8888278239854701E-6</v>
      </c>
      <c r="AD578" s="5">
        <f t="shared" si="637"/>
        <v>2.8427625510676676E-2</v>
      </c>
      <c r="AE578" s="5">
        <f t="shared" si="638"/>
        <v>6.8047618180145366E-3</v>
      </c>
      <c r="AF578" s="5">
        <f t="shared" si="639"/>
        <v>8.1443283721529278E-4</v>
      </c>
      <c r="AG578" s="5">
        <f t="shared" si="640"/>
        <v>6.4983988572881132E-5</v>
      </c>
      <c r="AH578" s="5">
        <f t="shared" si="641"/>
        <v>2.7819993514691251E-5</v>
      </c>
      <c r="AI578" s="5">
        <f t="shared" si="642"/>
        <v>3.7650890951914947E-5</v>
      </c>
      <c r="AJ578" s="5">
        <f t="shared" si="643"/>
        <v>2.5477892162778299E-5</v>
      </c>
      <c r="AK578" s="5">
        <f t="shared" si="644"/>
        <v>1.1493716308726465E-5</v>
      </c>
      <c r="AL578" s="5">
        <f t="shared" si="645"/>
        <v>5.0392891992248502E-8</v>
      </c>
      <c r="AM578" s="5">
        <f t="shared" si="646"/>
        <v>7.6946490124747326E-3</v>
      </c>
      <c r="AN578" s="5">
        <f t="shared" si="647"/>
        <v>1.8418792587318335E-3</v>
      </c>
      <c r="AO578" s="5">
        <f t="shared" si="648"/>
        <v>2.2044665053899803E-4</v>
      </c>
      <c r="AP578" s="5">
        <f t="shared" si="649"/>
        <v>1.7589544484156482E-5</v>
      </c>
      <c r="AQ578" s="5">
        <f t="shared" si="650"/>
        <v>1.052608673358093E-6</v>
      </c>
      <c r="AR578" s="5">
        <f t="shared" si="651"/>
        <v>1.3318624137290949E-6</v>
      </c>
      <c r="AS578" s="5">
        <f t="shared" si="652"/>
        <v>1.802509640262398E-6</v>
      </c>
      <c r="AT578" s="5">
        <f t="shared" si="653"/>
        <v>1.2197359763843241E-6</v>
      </c>
      <c r="AU578" s="5">
        <f t="shared" si="654"/>
        <v>5.5025349799502932E-7</v>
      </c>
      <c r="AV578" s="5">
        <f t="shared" si="655"/>
        <v>1.8617486770782348E-7</v>
      </c>
      <c r="AW578" s="5">
        <f t="shared" si="656"/>
        <v>4.5347918559583351E-10</v>
      </c>
      <c r="AX578" s="5">
        <f t="shared" si="657"/>
        <v>1.7356246011161923E-3</v>
      </c>
      <c r="AY578" s="5">
        <f t="shared" si="658"/>
        <v>4.1545897006580639E-4</v>
      </c>
      <c r="AZ578" s="5">
        <f t="shared" si="659"/>
        <v>4.9724507159306312E-5</v>
      </c>
      <c r="BA578" s="5">
        <f t="shared" si="660"/>
        <v>3.9675423894755413E-6</v>
      </c>
      <c r="BB578" s="5">
        <f t="shared" si="661"/>
        <v>2.3742908947071144E-7</v>
      </c>
      <c r="BC578" s="5">
        <f t="shared" si="662"/>
        <v>1.1366748882416926E-8</v>
      </c>
      <c r="BD578" s="5">
        <f t="shared" si="663"/>
        <v>5.3134971921289394E-8</v>
      </c>
      <c r="BE578" s="5">
        <f t="shared" si="664"/>
        <v>7.1911556430991215E-8</v>
      </c>
      <c r="BF578" s="5">
        <f t="shared" si="665"/>
        <v>4.8661660685433427E-8</v>
      </c>
      <c r="BG578" s="5">
        <f t="shared" si="666"/>
        <v>2.1952495891594549E-8</v>
      </c>
      <c r="BH578" s="5">
        <f t="shared" si="667"/>
        <v>7.427491207899734E-9</v>
      </c>
      <c r="BI578" s="5">
        <f t="shared" si="668"/>
        <v>2.0104365687020065E-9</v>
      </c>
      <c r="BJ578" s="8">
        <f t="shared" si="669"/>
        <v>0.66068946093348291</v>
      </c>
      <c r="BK578" s="8">
        <f t="shared" si="670"/>
        <v>0.27519593508139312</v>
      </c>
      <c r="BL578" s="8">
        <f t="shared" si="671"/>
        <v>6.3554215865034458E-2</v>
      </c>
      <c r="BM578" s="8">
        <f t="shared" si="672"/>
        <v>0.21425780789280374</v>
      </c>
      <c r="BN578" s="8">
        <f t="shared" si="673"/>
        <v>0.78523122954934377</v>
      </c>
    </row>
    <row r="579" spans="1:66" x14ac:dyDescent="0.25">
      <c r="A579" t="s">
        <v>16</v>
      </c>
      <c r="B579" t="s">
        <v>52</v>
      </c>
      <c r="C579" t="s">
        <v>460</v>
      </c>
      <c r="D579" t="s">
        <v>504</v>
      </c>
      <c r="E579">
        <f>VLOOKUP(A579,home!$A$2:$E$405,3,FALSE)</f>
        <v>1.8472</v>
      </c>
      <c r="F579">
        <f>VLOOKUP(B579,home!$B$2:$E$405,3,FALSE)</f>
        <v>0.81200000000000006</v>
      </c>
      <c r="G579">
        <f>VLOOKUP(C579,away!$B$2:$E$405,4,FALSE)</f>
        <v>0.81200000000000006</v>
      </c>
      <c r="H579">
        <f>VLOOKUP(A579,away!$A$2:$E$405,3,FALSE)</f>
        <v>1.3056000000000001</v>
      </c>
      <c r="I579">
        <f>VLOOKUP(C579,away!$B$2:$E$405,3,FALSE)</f>
        <v>0.57440000000000002</v>
      </c>
      <c r="J579">
        <f>VLOOKUP(B579,home!$B$2:$E$405,4,FALSE)</f>
        <v>0.76590000000000003</v>
      </c>
      <c r="K579" s="3">
        <f t="shared" si="618"/>
        <v>1.2179402368000001</v>
      </c>
      <c r="L579" s="3">
        <f t="shared" si="619"/>
        <v>0.574376472576</v>
      </c>
      <c r="M579" s="5">
        <f t="shared" si="620"/>
        <v>0.16657381918025188</v>
      </c>
      <c r="N579" s="5">
        <f t="shared" si="621"/>
        <v>0.2028769567770764</v>
      </c>
      <c r="O579" s="5">
        <f t="shared" si="622"/>
        <v>9.5676082684265529E-2</v>
      </c>
      <c r="P579" s="5">
        <f t="shared" si="623"/>
        <v>0.11652775080057076</v>
      </c>
      <c r="Q579" s="5">
        <f t="shared" si="624"/>
        <v>0.12354600438916792</v>
      </c>
      <c r="R579" s="5">
        <f t="shared" si="625"/>
        <v>2.7477045441039068E-2</v>
      </c>
      <c r="S579" s="5">
        <f t="shared" si="626"/>
        <v>2.037942813201965E-2</v>
      </c>
      <c r="T579" s="5">
        <f t="shared" si="627"/>
        <v>7.096191820190928E-2</v>
      </c>
      <c r="U579" s="5">
        <f t="shared" si="628"/>
        <v>3.3465399231023492E-2</v>
      </c>
      <c r="V579" s="5">
        <f t="shared" si="629"/>
        <v>1.5840617387887193E-3</v>
      </c>
      <c r="W579" s="5">
        <f t="shared" si="630"/>
        <v>5.015721661381236E-2</v>
      </c>
      <c r="X579" s="5">
        <f t="shared" si="631"/>
        <v>2.8809125152871883E-2</v>
      </c>
      <c r="Y579" s="5">
        <f t="shared" si="632"/>
        <v>8.2736418416535333E-3</v>
      </c>
      <c r="Z579" s="5">
        <f t="shared" si="633"/>
        <v>5.2607228124114955E-3</v>
      </c>
      <c r="AA579" s="5">
        <f t="shared" si="634"/>
        <v>6.4072459878876196E-3</v>
      </c>
      <c r="AB579" s="5">
        <f t="shared" si="635"/>
        <v>3.9018213478618498E-3</v>
      </c>
      <c r="AC579" s="5">
        <f t="shared" si="636"/>
        <v>6.925876484472711E-5</v>
      </c>
      <c r="AD579" s="5">
        <f t="shared" si="637"/>
        <v>1.5272123069963875E-2</v>
      </c>
      <c r="AE579" s="5">
        <f t="shared" si="638"/>
        <v>8.7719481776724027E-3</v>
      </c>
      <c r="AF579" s="5">
        <f t="shared" si="639"/>
        <v>2.5192003259554723E-3</v>
      </c>
      <c r="AG579" s="5">
        <f t="shared" si="640"/>
        <v>4.8232313231153797E-4</v>
      </c>
      <c r="AH579" s="5">
        <f t="shared" si="641"/>
        <v>7.5540885304825199E-4</v>
      </c>
      <c r="AI579" s="5">
        <f t="shared" si="642"/>
        <v>9.2004283736240461E-4</v>
      </c>
      <c r="AJ579" s="5">
        <f t="shared" si="643"/>
        <v>5.6027859560165555E-4</v>
      </c>
      <c r="AK579" s="5">
        <f t="shared" si="644"/>
        <v>2.2746194846701736E-4</v>
      </c>
      <c r="AL579" s="5">
        <f t="shared" si="645"/>
        <v>1.9380159812145308E-6</v>
      </c>
      <c r="AM579" s="5">
        <f t="shared" si="646"/>
        <v>3.7201066376541083E-3</v>
      </c>
      <c r="AN579" s="5">
        <f t="shared" si="647"/>
        <v>2.1367417281423304E-3</v>
      </c>
      <c r="AO579" s="5">
        <f t="shared" si="648"/>
        <v>6.1364708830816898E-4</v>
      </c>
      <c r="AP579" s="5">
        <f t="shared" si="649"/>
        <v>1.1748814999632645E-4</v>
      </c>
      <c r="AQ579" s="5">
        <f t="shared" si="650"/>
        <v>1.6870607291092488E-5</v>
      </c>
      <c r="AR579" s="5">
        <f t="shared" si="651"/>
        <v>8.6777814473307414E-5</v>
      </c>
      <c r="AS579" s="5">
        <f t="shared" si="652"/>
        <v>1.0569019190860652E-4</v>
      </c>
      <c r="AT579" s="5">
        <f t="shared" si="653"/>
        <v>6.4362168680302844E-5</v>
      </c>
      <c r="AU579" s="5">
        <f t="shared" si="654"/>
        <v>2.6129758321149872E-5</v>
      </c>
      <c r="AV579" s="5">
        <f t="shared" si="655"/>
        <v>7.9561210092970089E-6</v>
      </c>
      <c r="AW579" s="5">
        <f t="shared" si="656"/>
        <v>3.7659753565160246E-8</v>
      </c>
      <c r="AX579" s="5">
        <f t="shared" si="657"/>
        <v>7.5514459319761702E-4</v>
      </c>
      <c r="AY579" s="5">
        <f t="shared" si="658"/>
        <v>4.3373728772568574E-4</v>
      </c>
      <c r="AZ579" s="5">
        <f t="shared" si="659"/>
        <v>1.2456424667428047E-4</v>
      </c>
      <c r="BA579" s="5">
        <f t="shared" si="660"/>
        <v>2.3848924204619989E-5</v>
      </c>
      <c r="BB579" s="5">
        <f t="shared" si="661"/>
        <v>3.4245652398455028E-6</v>
      </c>
      <c r="BC579" s="5">
        <f t="shared" si="662"/>
        <v>3.9339794051376879E-7</v>
      </c>
      <c r="BD579" s="5">
        <f t="shared" si="663"/>
        <v>8.3071891625054738E-6</v>
      </c>
      <c r="BE579" s="5">
        <f t="shared" si="664"/>
        <v>1.0117659935724313E-5</v>
      </c>
      <c r="BF579" s="5">
        <f t="shared" si="665"/>
        <v>6.1613525689889727E-6</v>
      </c>
      <c r="BG579" s="5">
        <f t="shared" si="666"/>
        <v>2.5013864022942401E-6</v>
      </c>
      <c r="BH579" s="5">
        <f t="shared" si="667"/>
        <v>7.616347867846365E-7</v>
      </c>
      <c r="BI579" s="5">
        <f t="shared" si="668"/>
        <v>1.855251305143195E-7</v>
      </c>
      <c r="BJ579" s="8">
        <f t="shared" si="669"/>
        <v>0.51961642490876914</v>
      </c>
      <c r="BK579" s="8">
        <f t="shared" si="670"/>
        <v>0.30556999392018258</v>
      </c>
      <c r="BL579" s="8">
        <f t="shared" si="671"/>
        <v>0.16970973772893633</v>
      </c>
      <c r="BM579" s="8">
        <f t="shared" si="672"/>
        <v>0.267045520469956</v>
      </c>
      <c r="BN579" s="8">
        <f t="shared" si="673"/>
        <v>0.73267765927237161</v>
      </c>
    </row>
    <row r="580" spans="1:66" x14ac:dyDescent="0.25">
      <c r="A580" t="s">
        <v>16</v>
      </c>
      <c r="B580" t="s">
        <v>55</v>
      </c>
      <c r="C580" t="s">
        <v>435</v>
      </c>
      <c r="D580" t="s">
        <v>504</v>
      </c>
      <c r="E580">
        <f>VLOOKUP(A580,home!$A$2:$E$405,3,FALSE)</f>
        <v>1.8472</v>
      </c>
      <c r="F580">
        <f>VLOOKUP(B580,home!$B$2:$E$405,3,FALSE)</f>
        <v>1.0827</v>
      </c>
      <c r="G580">
        <f>VLOOKUP(C580,away!$B$2:$E$405,4,FALSE)</f>
        <v>0.86619999999999997</v>
      </c>
      <c r="H580">
        <f>VLOOKUP(A580,away!$A$2:$E$405,3,FALSE)</f>
        <v>1.3056000000000001</v>
      </c>
      <c r="I580">
        <f>VLOOKUP(C580,away!$B$2:$E$405,3,FALSE)</f>
        <v>1.2255</v>
      </c>
      <c r="J580">
        <f>VLOOKUP(B580,home!$B$2:$E$405,4,FALSE)</f>
        <v>0.38300000000000001</v>
      </c>
      <c r="K580" s="3">
        <f t="shared" si="618"/>
        <v>1.7323683317279999</v>
      </c>
      <c r="L580" s="3">
        <f t="shared" si="619"/>
        <v>0.61280490240000007</v>
      </c>
      <c r="M580" s="5">
        <f t="shared" si="620"/>
        <v>9.5830599562123586E-2</v>
      </c>
      <c r="N580" s="5">
        <f t="shared" si="621"/>
        <v>0.16601389589193005</v>
      </c>
      <c r="O580" s="5">
        <f t="shared" si="622"/>
        <v>5.8725461211600639E-2</v>
      </c>
      <c r="P580" s="5">
        <f t="shared" si="623"/>
        <v>0.10173412926909796</v>
      </c>
      <c r="Q580" s="5">
        <f t="shared" si="624"/>
        <v>0.14379860793498439</v>
      </c>
      <c r="R580" s="5">
        <f t="shared" si="625"/>
        <v>1.7993625263084956E-2</v>
      </c>
      <c r="S580" s="5">
        <f t="shared" si="626"/>
        <v>2.7000334719371407E-2</v>
      </c>
      <c r="T580" s="5">
        <f t="shared" si="627"/>
        <v>8.8120491900853984E-2</v>
      </c>
      <c r="U580" s="5">
        <f t="shared" si="628"/>
        <v>3.1171586578749282E-2</v>
      </c>
      <c r="V580" s="5">
        <f t="shared" si="629"/>
        <v>3.1848509014872602E-3</v>
      </c>
      <c r="W580" s="5">
        <f t="shared" si="630"/>
        <v>8.3037384844379225E-2</v>
      </c>
      <c r="X580" s="5">
        <f t="shared" si="631"/>
        <v>5.0885716515111062E-2</v>
      </c>
      <c r="Y580" s="5">
        <f t="shared" si="632"/>
        <v>1.5591508271298351E-2</v>
      </c>
      <c r="Z580" s="5">
        <f t="shared" si="633"/>
        <v>3.6755272577223184E-3</v>
      </c>
      <c r="AA580" s="5">
        <f t="shared" si="634"/>
        <v>6.3673670236812025E-3</v>
      </c>
      <c r="AB580" s="5">
        <f t="shared" si="635"/>
        <v>5.5153124941572443E-3</v>
      </c>
      <c r="AC580" s="5">
        <f t="shared" si="636"/>
        <v>2.1131561499875169E-4</v>
      </c>
      <c r="AD580" s="5">
        <f t="shared" si="637"/>
        <v>3.5962833963478283E-2</v>
      </c>
      <c r="AE580" s="5">
        <f t="shared" si="638"/>
        <v>2.2038200957016717E-2</v>
      </c>
      <c r="AF580" s="5">
        <f t="shared" si="639"/>
        <v>6.752558793268108E-3</v>
      </c>
      <c r="AG580" s="5">
        <f t="shared" si="640"/>
        <v>1.3793337107529753E-3</v>
      </c>
      <c r="AH580" s="5">
        <f t="shared" si="641"/>
        <v>5.6309528060926619E-4</v>
      </c>
      <c r="AI580" s="5">
        <f t="shared" si="642"/>
        <v>9.7548843187298447E-4</v>
      </c>
      <c r="AJ580" s="5">
        <f t="shared" si="643"/>
        <v>8.449526336718826E-4</v>
      </c>
      <c r="AK580" s="5">
        <f t="shared" si="644"/>
        <v>4.8792306146111313E-4</v>
      </c>
      <c r="AL580" s="5">
        <f t="shared" si="645"/>
        <v>8.9733384497612575E-6</v>
      </c>
      <c r="AM580" s="5">
        <f t="shared" si="646"/>
        <v>1.2460174935504387E-2</v>
      </c>
      <c r="AN580" s="5">
        <f t="shared" si="647"/>
        <v>7.6356562852386931E-3</v>
      </c>
      <c r="AO580" s="5">
        <f t="shared" si="648"/>
        <v>2.3395838023178221E-3</v>
      </c>
      <c r="AP580" s="5">
        <f t="shared" si="649"/>
        <v>4.7790280787866473E-4</v>
      </c>
      <c r="AQ580" s="5">
        <f t="shared" si="650"/>
        <v>7.3215295884692774E-5</v>
      </c>
      <c r="AR580" s="5">
        <f t="shared" si="651"/>
        <v>6.9013509695132412E-5</v>
      </c>
      <c r="AS580" s="5">
        <f t="shared" si="652"/>
        <v>1.1955681865725069E-4</v>
      </c>
      <c r="AT580" s="5">
        <f t="shared" si="653"/>
        <v>1.0355822324198421E-4</v>
      </c>
      <c r="AU580" s="5">
        <f t="shared" si="654"/>
        <v>5.9800328811477337E-5</v>
      </c>
      <c r="AV580" s="5">
        <f t="shared" si="655"/>
        <v>2.5899048964981206E-5</v>
      </c>
      <c r="AW580" s="5">
        <f t="shared" si="656"/>
        <v>2.6461472929971301E-7</v>
      </c>
      <c r="AX580" s="5">
        <f t="shared" si="657"/>
        <v>3.5976020776764634E-3</v>
      </c>
      <c r="AY580" s="5">
        <f t="shared" si="658"/>
        <v>2.2046281900845628E-3</v>
      </c>
      <c r="AZ580" s="5">
        <f t="shared" si="659"/>
        <v>6.7550348142652954E-4</v>
      </c>
      <c r="BA580" s="5">
        <f t="shared" si="660"/>
        <v>1.3798394833548159E-4</v>
      </c>
      <c r="BB580" s="5">
        <f t="shared" si="661"/>
        <v>2.113930999812286E-5</v>
      </c>
      <c r="BC580" s="5">
        <f t="shared" si="662"/>
        <v>2.590854560040605E-6</v>
      </c>
      <c r="BD580" s="5">
        <f t="shared" si="663"/>
        <v>7.0486361788345116E-6</v>
      </c>
      <c r="BE580" s="5">
        <f t="shared" si="664"/>
        <v>1.2210834098085166E-5</v>
      </c>
      <c r="BF580" s="5">
        <f t="shared" si="665"/>
        <v>1.0576831147753591E-5</v>
      </c>
      <c r="BG580" s="5">
        <f t="shared" si="666"/>
        <v>6.1076557768008795E-6</v>
      </c>
      <c r="BH580" s="5">
        <f t="shared" si="667"/>
        <v>2.6451773622063549E-6</v>
      </c>
      <c r="BI580" s="5">
        <f t="shared" si="668"/>
        <v>9.1648429881801904E-7</v>
      </c>
      <c r="BJ580" s="8">
        <f t="shared" si="669"/>
        <v>0.64320651377197846</v>
      </c>
      <c r="BK580" s="8">
        <f t="shared" si="670"/>
        <v>0.23017483159561333</v>
      </c>
      <c r="BL580" s="8">
        <f t="shared" si="671"/>
        <v>0.1230621455271219</v>
      </c>
      <c r="BM580" s="8">
        <f t="shared" si="672"/>
        <v>0.41381833544425928</v>
      </c>
      <c r="BN580" s="8">
        <f t="shared" si="673"/>
        <v>0.58409631913282167</v>
      </c>
    </row>
    <row r="581" spans="1:66" x14ac:dyDescent="0.25">
      <c r="A581" t="s">
        <v>56</v>
      </c>
      <c r="B581" t="s">
        <v>62</v>
      </c>
      <c r="C581" t="s">
        <v>278</v>
      </c>
      <c r="D581" t="s">
        <v>504</v>
      </c>
      <c r="E581">
        <f>VLOOKUP(A581,home!$A$2:$E$405,3,FALSE)</f>
        <v>1.5570999999999999</v>
      </c>
      <c r="F581">
        <f>VLOOKUP(B581,home!$B$2:$E$405,3,FALSE)</f>
        <v>0.48170000000000002</v>
      </c>
      <c r="G581">
        <f>VLOOKUP(C581,away!$B$2:$E$405,4,FALSE)</f>
        <v>1.4450000000000001</v>
      </c>
      <c r="H581">
        <f>VLOOKUP(A581,away!$A$2:$E$405,3,FALSE)</f>
        <v>1.4857</v>
      </c>
      <c r="I581">
        <f>VLOOKUP(C581,away!$B$2:$E$405,3,FALSE)</f>
        <v>0.84140000000000004</v>
      </c>
      <c r="J581">
        <f>VLOOKUP(B581,home!$B$2:$E$405,4,FALSE)</f>
        <v>2.0192999999999999</v>
      </c>
      <c r="K581" s="3">
        <f t="shared" si="618"/>
        <v>1.0838295761500001</v>
      </c>
      <c r="L581" s="3">
        <f t="shared" si="619"/>
        <v>2.524262272014</v>
      </c>
      <c r="M581" s="5">
        <f t="shared" si="620"/>
        <v>2.7103515177429736E-2</v>
      </c>
      <c r="N581" s="5">
        <f t="shared" si="621"/>
        <v>2.9375591366928765E-2</v>
      </c>
      <c r="O581" s="5">
        <f t="shared" si="622"/>
        <v>6.8416380801344712E-2</v>
      </c>
      <c r="P581" s="5">
        <f t="shared" si="623"/>
        <v>7.4151697005638451E-2</v>
      </c>
      <c r="Q581" s="5">
        <f t="shared" si="624"/>
        <v>1.5919067370187001E-2</v>
      </c>
      <c r="R581" s="5">
        <f t="shared" si="625"/>
        <v>8.635044442228873E-2</v>
      </c>
      <c r="S581" s="5">
        <f t="shared" si="626"/>
        <v>5.0717352830628656E-2</v>
      </c>
      <c r="T581" s="5">
        <f t="shared" si="627"/>
        <v>4.0183901168212174E-2</v>
      </c>
      <c r="U581" s="5">
        <f t="shared" si="628"/>
        <v>9.358916557857333E-2</v>
      </c>
      <c r="V581" s="5">
        <f t="shared" si="629"/>
        <v>1.5417343287209877E-2</v>
      </c>
      <c r="W581" s="5">
        <f t="shared" si="630"/>
        <v>5.7511853468443586E-3</v>
      </c>
      <c r="X581" s="5">
        <f t="shared" si="631"/>
        <v>1.4517500190398967E-2</v>
      </c>
      <c r="Y581" s="5">
        <f t="shared" si="632"/>
        <v>1.832298900729009E-2</v>
      </c>
      <c r="Z581" s="5">
        <f t="shared" si="633"/>
        <v>7.2657056342275067E-2</v>
      </c>
      <c r="AA581" s="5">
        <f t="shared" si="634"/>
        <v>7.8747866579754661E-2</v>
      </c>
      <c r="AB581" s="5">
        <f t="shared" si="635"/>
        <v>4.2674633428926127E-2</v>
      </c>
      <c r="AC581" s="5">
        <f t="shared" si="636"/>
        <v>2.6362405406207016E-3</v>
      </c>
      <c r="AD581" s="5">
        <f t="shared" si="637"/>
        <v>1.5583261942076025E-3</v>
      </c>
      <c r="AE581" s="5">
        <f t="shared" si="638"/>
        <v>3.933624019529413E-3</v>
      </c>
      <c r="AF581" s="5">
        <f t="shared" si="639"/>
        <v>4.9647493523930801E-3</v>
      </c>
      <c r="AG581" s="5">
        <f t="shared" si="640"/>
        <v>4.1774431600839308E-3</v>
      </c>
      <c r="AH581" s="5">
        <f t="shared" si="641"/>
        <v>4.5851366530100114E-2</v>
      </c>
      <c r="AI581" s="5">
        <f t="shared" si="642"/>
        <v>4.96950671522167E-2</v>
      </c>
      <c r="AJ581" s="5">
        <f t="shared" si="643"/>
        <v>2.6930491784166413E-2</v>
      </c>
      <c r="AK581" s="5">
        <f t="shared" si="644"/>
        <v>9.7293544986480473E-3</v>
      </c>
      <c r="AL581" s="5">
        <f t="shared" si="645"/>
        <v>2.8849646774212206E-4</v>
      </c>
      <c r="AM581" s="5">
        <f t="shared" si="646"/>
        <v>3.3779200371429391E-4</v>
      </c>
      <c r="AN581" s="5">
        <f t="shared" si="647"/>
        <v>8.5267561076400513E-4</v>
      </c>
      <c r="AO581" s="5">
        <f t="shared" si="648"/>
        <v>1.0761884372590365E-3</v>
      </c>
      <c r="AP581" s="5">
        <f t="shared" si="649"/>
        <v>9.0552728991689739E-4</v>
      </c>
      <c r="AQ581" s="5">
        <f t="shared" si="650"/>
        <v>5.714470935540768E-4</v>
      </c>
      <c r="AR581" s="5">
        <f t="shared" si="651"/>
        <v>2.3148174930443435E-2</v>
      </c>
      <c r="AS581" s="5">
        <f t="shared" si="652"/>
        <v>2.5088676623508565E-2</v>
      </c>
      <c r="AT581" s="5">
        <f t="shared" si="653"/>
        <v>1.3595924875510852E-2</v>
      </c>
      <c r="AU581" s="5">
        <f t="shared" si="654"/>
        <v>4.9118884983973899E-3</v>
      </c>
      <c r="AV581" s="5">
        <f t="shared" si="655"/>
        <v>1.3309125073285254E-3</v>
      </c>
      <c r="AW581" s="5">
        <f t="shared" si="656"/>
        <v>2.1924690624042521E-5</v>
      </c>
      <c r="AX581" s="5">
        <f t="shared" si="657"/>
        <v>6.1018160702087045E-5</v>
      </c>
      <c r="AY581" s="5">
        <f t="shared" si="658"/>
        <v>1.5402584096796561E-4</v>
      </c>
      <c r="AZ581" s="5">
        <f t="shared" si="659"/>
        <v>1.9440080963533201E-4</v>
      </c>
      <c r="BA581" s="5">
        <f t="shared" si="660"/>
        <v>1.6357287647048144E-4</v>
      </c>
      <c r="BB581" s="5">
        <f t="shared" si="661"/>
        <v>1.032252101998107E-4</v>
      </c>
      <c r="BC581" s="5">
        <f t="shared" si="662"/>
        <v>5.2113500725619368E-5</v>
      </c>
      <c r="BD581" s="5">
        <f t="shared" si="663"/>
        <v>9.738677440483106E-3</v>
      </c>
      <c r="BE581" s="5">
        <f t="shared" si="664"/>
        <v>1.0555066642580371E-2</v>
      </c>
      <c r="BF581" s="5">
        <f t="shared" si="665"/>
        <v>5.7199467027314443E-3</v>
      </c>
      <c r="BG581" s="5">
        <f t="shared" si="666"/>
        <v>2.0664824701406709E-3</v>
      </c>
      <c r="BH581" s="5">
        <f t="shared" si="667"/>
        <v>5.5992870493349191E-4</v>
      </c>
      <c r="BI581" s="5">
        <f t="shared" si="668"/>
        <v>1.2137345818845707E-4</v>
      </c>
      <c r="BJ581" s="8">
        <f t="shared" si="669"/>
        <v>0.14317636400998493</v>
      </c>
      <c r="BK581" s="8">
        <f t="shared" si="670"/>
        <v>0.17046867115023748</v>
      </c>
      <c r="BL581" s="8">
        <f t="shared" si="671"/>
        <v>0.59882182363026504</v>
      </c>
      <c r="BM581" s="8">
        <f t="shared" si="672"/>
        <v>0.68367511783860124</v>
      </c>
      <c r="BN581" s="8">
        <f t="shared" si="673"/>
        <v>0.3013166961438174</v>
      </c>
    </row>
    <row r="582" spans="1:66" x14ac:dyDescent="0.25">
      <c r="A582" t="s">
        <v>56</v>
      </c>
      <c r="B582" t="s">
        <v>217</v>
      </c>
      <c r="C582" t="s">
        <v>221</v>
      </c>
      <c r="D582" t="s">
        <v>504</v>
      </c>
      <c r="E582">
        <f>VLOOKUP(A582,home!$A$2:$E$405,3,FALSE)</f>
        <v>1.5570999999999999</v>
      </c>
      <c r="F582">
        <f>VLOOKUP(B582,home!$B$2:$E$405,3,FALSE)</f>
        <v>0.48170000000000002</v>
      </c>
      <c r="G582">
        <f>VLOOKUP(C582,away!$B$2:$E$405,4,FALSE)</f>
        <v>0.64219999999999999</v>
      </c>
      <c r="H582">
        <f>VLOOKUP(A582,away!$A$2:$E$405,3,FALSE)</f>
        <v>1.4857</v>
      </c>
      <c r="I582">
        <f>VLOOKUP(C582,away!$B$2:$E$405,3,FALSE)</f>
        <v>1.5144</v>
      </c>
      <c r="J582">
        <f>VLOOKUP(B582,home!$B$2:$E$405,4,FALSE)</f>
        <v>2.1875</v>
      </c>
      <c r="K582" s="3">
        <f t="shared" si="618"/>
        <v>0.48168536595400002</v>
      </c>
      <c r="L582" s="3">
        <f t="shared" si="619"/>
        <v>4.9217526750000005</v>
      </c>
      <c r="M582" s="5">
        <f t="shared" si="620"/>
        <v>4.5010794150723375E-3</v>
      </c>
      <c r="N582" s="5">
        <f t="shared" si="621"/>
        <v>2.1681040852371352E-3</v>
      </c>
      <c r="O582" s="5">
        <f t="shared" si="622"/>
        <v>2.2153199651519719E-2</v>
      </c>
      <c r="P582" s="5">
        <f t="shared" si="623"/>
        <v>1.0670872081194301E-2</v>
      </c>
      <c r="Q582" s="5">
        <f t="shared" si="624"/>
        <v>5.2217200486190602E-4</v>
      </c>
      <c r="R582" s="5">
        <f t="shared" si="625"/>
        <v>5.4516284822338126E-2</v>
      </c>
      <c r="S582" s="5">
        <f t="shared" si="626"/>
        <v>6.3244557845344076E-3</v>
      </c>
      <c r="T582" s="5">
        <f t="shared" si="627"/>
        <v>2.5700014617391995E-3</v>
      </c>
      <c r="U582" s="5">
        <f t="shared" si="628"/>
        <v>2.6259696605100434E-2</v>
      </c>
      <c r="V582" s="5">
        <f t="shared" si="629"/>
        <v>1.6659573907229438E-3</v>
      </c>
      <c r="W582" s="5">
        <f t="shared" si="630"/>
        <v>8.3840871084280361E-5</v>
      </c>
      <c r="X582" s="5">
        <f t="shared" si="631"/>
        <v>4.1264403153338711E-4</v>
      </c>
      <c r="Y582" s="5">
        <f t="shared" si="632"/>
        <v>1.0154659330111162E-3</v>
      </c>
      <c r="Z582" s="5">
        <f t="shared" si="633"/>
        <v>8.9438556885134843E-2</v>
      </c>
      <c r="AA582" s="5">
        <f t="shared" si="634"/>
        <v>4.3081244003613822E-2</v>
      </c>
      <c r="AB582" s="5">
        <f t="shared" si="635"/>
        <v>1.0375802391817146E-2</v>
      </c>
      <c r="AC582" s="5">
        <f t="shared" si="636"/>
        <v>2.4684659736278874E-4</v>
      </c>
      <c r="AD582" s="5">
        <f t="shared" si="637"/>
        <v>1.0096230167533427E-5</v>
      </c>
      <c r="AE582" s="5">
        <f t="shared" si="638"/>
        <v>4.9691147834473357E-5</v>
      </c>
      <c r="AF582" s="5">
        <f t="shared" si="639"/>
        <v>1.2228376988906986E-4</v>
      </c>
      <c r="AG582" s="5">
        <f t="shared" si="640"/>
        <v>2.0061682385353799E-4</v>
      </c>
      <c r="AH582" s="5">
        <f t="shared" si="641"/>
        <v>0.11004861414938807</v>
      </c>
      <c r="AI582" s="5">
        <f t="shared" si="642"/>
        <v>5.3008806979278539E-2</v>
      </c>
      <c r="AJ582" s="5">
        <f t="shared" si="643"/>
        <v>1.2766783294299366E-2</v>
      </c>
      <c r="AK582" s="5">
        <f t="shared" si="644"/>
        <v>2.0498575610566681E-3</v>
      </c>
      <c r="AL582" s="5">
        <f t="shared" si="645"/>
        <v>2.3408326947673379E-5</v>
      </c>
      <c r="AM582" s="5">
        <f t="shared" si="646"/>
        <v>9.7264126460083137E-7</v>
      </c>
      <c r="AN582" s="5">
        <f t="shared" si="647"/>
        <v>4.7870997458645256E-6</v>
      </c>
      <c r="AO582" s="5">
        <f t="shared" si="648"/>
        <v>1.1780460489850276E-5</v>
      </c>
      <c r="AP582" s="5">
        <f t="shared" si="649"/>
        <v>1.932683764288413E-5</v>
      </c>
      <c r="AQ582" s="5">
        <f t="shared" si="650"/>
        <v>2.378047871703893E-5</v>
      </c>
      <c r="AR582" s="5">
        <f t="shared" si="651"/>
        <v>0.10832641221395871</v>
      </c>
      <c r="AS582" s="5">
        <f t="shared" si="652"/>
        <v>5.2179247509764555E-2</v>
      </c>
      <c r="AT582" s="5">
        <f t="shared" si="653"/>
        <v>1.2566989965972641E-2</v>
      </c>
      <c r="AU582" s="5">
        <f t="shared" si="654"/>
        <v>2.0177783868999262E-3</v>
      </c>
      <c r="AV582" s="5">
        <f t="shared" si="655"/>
        <v>2.4298358017699063E-4</v>
      </c>
      <c r="AW582" s="5">
        <f t="shared" si="656"/>
        <v>1.5415269159718857E-6</v>
      </c>
      <c r="AX582" s="5">
        <f t="shared" si="657"/>
        <v>7.8084510580202107E-8</v>
      </c>
      <c r="AY582" s="5">
        <f t="shared" si="658"/>
        <v>3.8431264882417561E-7</v>
      </c>
      <c r="AZ582" s="5">
        <f t="shared" si="659"/>
        <v>9.4574590369336092E-7</v>
      </c>
      <c r="BA582" s="5">
        <f t="shared" si="660"/>
        <v>1.551575810457697E-6</v>
      </c>
      <c r="BB582" s="5">
        <f t="shared" si="661"/>
        <v>1.909118098896367E-6</v>
      </c>
      <c r="BC582" s="5">
        <f t="shared" si="662"/>
        <v>1.8792414220268211E-6</v>
      </c>
      <c r="BD582" s="5">
        <f t="shared" si="663"/>
        <v>8.8859301514534014E-2</v>
      </c>
      <c r="BE582" s="5">
        <f t="shared" si="664"/>
        <v>4.2802225168445146E-2</v>
      </c>
      <c r="BF582" s="5">
        <f t="shared" si="665"/>
        <v>1.0308602746954004E-2</v>
      </c>
      <c r="BG582" s="5">
        <f t="shared" si="666"/>
        <v>1.6551676955469834E-3</v>
      </c>
      <c r="BH582" s="5">
        <f t="shared" si="667"/>
        <v>1.9931751428619684E-4</v>
      </c>
      <c r="BI582" s="5">
        <f t="shared" si="668"/>
        <v>1.920166596199768E-5</v>
      </c>
      <c r="BJ582" s="8">
        <f t="shared" si="669"/>
        <v>7.2223119554663574E-3</v>
      </c>
      <c r="BK582" s="8">
        <f t="shared" si="670"/>
        <v>2.3433003908483272E-2</v>
      </c>
      <c r="BL582" s="8">
        <f t="shared" si="671"/>
        <v>0.65343751742091294</v>
      </c>
      <c r="BM582" s="8">
        <f t="shared" si="672"/>
        <v>0.67900083532404121</v>
      </c>
      <c r="BN582" s="8">
        <f t="shared" si="673"/>
        <v>9.4531712060223524E-2</v>
      </c>
    </row>
    <row r="583" spans="1:66" x14ac:dyDescent="0.25">
      <c r="A583" t="s">
        <v>56</v>
      </c>
      <c r="B583" t="s">
        <v>260</v>
      </c>
      <c r="C583" t="s">
        <v>219</v>
      </c>
      <c r="D583" t="s">
        <v>504</v>
      </c>
      <c r="E583">
        <f>VLOOKUP(A583,home!$A$2:$E$405,3,FALSE)</f>
        <v>1.5570999999999999</v>
      </c>
      <c r="F583">
        <f>VLOOKUP(B583,home!$B$2:$E$405,3,FALSE)</f>
        <v>1.4450000000000001</v>
      </c>
      <c r="G583">
        <f>VLOOKUP(C583,away!$B$2:$E$405,4,FALSE)</f>
        <v>0.80279999999999996</v>
      </c>
      <c r="H583">
        <f>VLOOKUP(A583,away!$A$2:$E$405,3,FALSE)</f>
        <v>1.4857</v>
      </c>
      <c r="I583">
        <f>VLOOKUP(C583,away!$B$2:$E$405,3,FALSE)</f>
        <v>1.1778999999999999</v>
      </c>
      <c r="J583">
        <f>VLOOKUP(B583,home!$B$2:$E$405,4,FALSE)</f>
        <v>0.50480000000000003</v>
      </c>
      <c r="K583" s="3">
        <f t="shared" si="618"/>
        <v>1.8063076266</v>
      </c>
      <c r="L583" s="3">
        <f t="shared" si="619"/>
        <v>0.88340304394400004</v>
      </c>
      <c r="M583" s="5">
        <f t="shared" si="620"/>
        <v>6.7900582168505447E-2</v>
      </c>
      <c r="N583" s="5">
        <f t="shared" si="621"/>
        <v>0.12264933942155136</v>
      </c>
      <c r="O583" s="5">
        <f t="shared" si="622"/>
        <v>5.9983580973227403E-2</v>
      </c>
      <c r="P583" s="5">
        <f t="shared" si="623"/>
        <v>0.10834879978271932</v>
      </c>
      <c r="Q583" s="5">
        <f t="shared" si="624"/>
        <v>0.11077121859730014</v>
      </c>
      <c r="R583" s="5">
        <f t="shared" si="625"/>
        <v>2.6494839009205247E-2</v>
      </c>
      <c r="S583" s="5">
        <f t="shared" si="626"/>
        <v>4.3222981451111003E-2</v>
      </c>
      <c r="T583" s="5">
        <f t="shared" si="627"/>
        <v>9.7855631690241182E-2</v>
      </c>
      <c r="U583" s="5">
        <f t="shared" si="628"/>
        <v>4.7857829767866622E-2</v>
      </c>
      <c r="V583" s="5">
        <f t="shared" si="629"/>
        <v>7.6634233523566351E-3</v>
      </c>
      <c r="W583" s="5">
        <f t="shared" si="630"/>
        <v>6.669563232002633E-2</v>
      </c>
      <c r="X583" s="5">
        <f t="shared" si="631"/>
        <v>5.8919124609281094E-2</v>
      </c>
      <c r="Y583" s="5">
        <f t="shared" si="632"/>
        <v>2.6024667013177381E-2</v>
      </c>
      <c r="Z583" s="5">
        <f t="shared" si="633"/>
        <v>7.8018738098460496E-3</v>
      </c>
      <c r="AA583" s="5">
        <f t="shared" si="634"/>
        <v>1.4092584164495717E-2</v>
      </c>
      <c r="AB583" s="5">
        <f t="shared" si="635"/>
        <v>1.2727771127415506E-2</v>
      </c>
      <c r="AC583" s="5">
        <f t="shared" si="636"/>
        <v>7.6428166734466934E-4</v>
      </c>
      <c r="AD583" s="5">
        <f t="shared" si="637"/>
        <v>3.0118207330143275E-2</v>
      </c>
      <c r="AE583" s="5">
        <f t="shared" si="638"/>
        <v>2.6606516033585062E-2</v>
      </c>
      <c r="AF583" s="5">
        <f t="shared" si="639"/>
        <v>1.1752138626406942E-2</v>
      </c>
      <c r="AG583" s="5">
        <f t="shared" si="640"/>
        <v>3.4606250118065845E-3</v>
      </c>
      <c r="AH583" s="5">
        <f t="shared" si="641"/>
        <v>1.7230497680212429E-3</v>
      </c>
      <c r="AI583" s="5">
        <f t="shared" si="642"/>
        <v>3.1123579369881321E-3</v>
      </c>
      <c r="AJ583" s="5">
        <f t="shared" si="643"/>
        <v>2.810937939145353E-3</v>
      </c>
      <c r="AK583" s="5">
        <f t="shared" si="644"/>
        <v>1.6924728791258459E-3</v>
      </c>
      <c r="AL583" s="5">
        <f t="shared" si="645"/>
        <v>4.8782498593150546E-5</v>
      </c>
      <c r="AM583" s="5">
        <f t="shared" si="646"/>
        <v>1.0880549519991565E-2</v>
      </c>
      <c r="AN583" s="5">
        <f t="shared" si="647"/>
        <v>9.6119105657439773E-3</v>
      </c>
      <c r="AO583" s="5">
        <f t="shared" si="648"/>
        <v>4.2455955259478621E-3</v>
      </c>
      <c r="AP583" s="5">
        <f t="shared" si="649"/>
        <v>1.2501906703257899E-3</v>
      </c>
      <c r="AQ583" s="5">
        <f t="shared" si="650"/>
        <v>2.7610556091904809E-4</v>
      </c>
      <c r="AR583" s="5">
        <f t="shared" si="651"/>
        <v>3.0442948198739395E-4</v>
      </c>
      <c r="AS583" s="5">
        <f t="shared" si="652"/>
        <v>5.4989329507571698E-4</v>
      </c>
      <c r="AT583" s="5">
        <f t="shared" si="653"/>
        <v>4.9663822635573611E-4</v>
      </c>
      <c r="AU583" s="5">
        <f t="shared" si="654"/>
        <v>2.9902713864248768E-4</v>
      </c>
      <c r="AV583" s="5">
        <f t="shared" si="655"/>
        <v>1.3503375027257536E-4</v>
      </c>
      <c r="AW583" s="5">
        <f t="shared" si="656"/>
        <v>2.1622810733677689E-6</v>
      </c>
      <c r="AX583" s="5">
        <f t="shared" si="657"/>
        <v>3.2756032632599509E-3</v>
      </c>
      <c r="AY583" s="5">
        <f t="shared" si="658"/>
        <v>2.8936778935167401E-3</v>
      </c>
      <c r="AZ583" s="5">
        <f t="shared" si="659"/>
        <v>1.2781419296630753E-3</v>
      </c>
      <c r="BA583" s="5">
        <f t="shared" si="660"/>
        <v>3.7637149041893953E-4</v>
      </c>
      <c r="BB583" s="5">
        <f t="shared" si="661"/>
        <v>8.312193007245779E-5</v>
      </c>
      <c r="BC583" s="5">
        <f t="shared" si="662"/>
        <v>1.4686033208901913E-5</v>
      </c>
      <c r="BD583" s="5">
        <f t="shared" si="663"/>
        <v>4.482232184232647E-5</v>
      </c>
      <c r="BE583" s="5">
        <f t="shared" si="664"/>
        <v>8.096290178571407E-5</v>
      </c>
      <c r="BF583" s="5">
        <f t="shared" si="665"/>
        <v>7.3121953483601054E-5</v>
      </c>
      <c r="BG583" s="5">
        <f t="shared" si="666"/>
        <v>4.4026914083106341E-5</v>
      </c>
      <c r="BH583" s="5">
        <f t="shared" si="667"/>
        <v>1.9881537670994494E-5</v>
      </c>
      <c r="BI583" s="5">
        <f t="shared" si="668"/>
        <v>7.182434624730512E-6</v>
      </c>
      <c r="BJ583" s="8">
        <f t="shared" si="669"/>
        <v>0.58903905503658738</v>
      </c>
      <c r="BK583" s="8">
        <f t="shared" si="670"/>
        <v>0.23084252881414696</v>
      </c>
      <c r="BL583" s="8">
        <f t="shared" si="671"/>
        <v>0.17255044352131546</v>
      </c>
      <c r="BM583" s="8">
        <f t="shared" si="672"/>
        <v>0.50119402561694371</v>
      </c>
      <c r="BN583" s="8">
        <f t="shared" si="673"/>
        <v>0.49614835995250894</v>
      </c>
    </row>
    <row r="584" spans="1:66" x14ac:dyDescent="0.25">
      <c r="A584" t="s">
        <v>67</v>
      </c>
      <c r="B584" t="s">
        <v>82</v>
      </c>
      <c r="C584" t="s">
        <v>70</v>
      </c>
      <c r="D584" t="s">
        <v>504</v>
      </c>
      <c r="E584">
        <f>VLOOKUP(A584,home!$A$2:$E$405,3,FALSE)</f>
        <v>1.5417000000000001</v>
      </c>
      <c r="F584">
        <f>VLOOKUP(B584,home!$B$2:$E$405,3,FALSE)</f>
        <v>1.0810999999999999</v>
      </c>
      <c r="G584">
        <f>VLOOKUP(C584,away!$B$2:$E$405,4,FALSE)</f>
        <v>1.2972999999999999</v>
      </c>
      <c r="H584">
        <f>VLOOKUP(A584,away!$A$2:$E$405,3,FALSE)</f>
        <v>1.2666999999999999</v>
      </c>
      <c r="I584">
        <f>VLOOKUP(C584,away!$B$2:$E$405,3,FALSE)</f>
        <v>0.94730000000000003</v>
      </c>
      <c r="J584">
        <f>VLOOKUP(B584,home!$B$2:$E$405,4,FALSE)</f>
        <v>0.78949999999999998</v>
      </c>
      <c r="K584" s="3">
        <f t="shared" si="618"/>
        <v>2.1622512549509998</v>
      </c>
      <c r="L584" s="3">
        <f t="shared" si="619"/>
        <v>0.94735650644499991</v>
      </c>
      <c r="M584" s="5">
        <f t="shared" si="620"/>
        <v>4.461845298813643E-2</v>
      </c>
      <c r="N584" s="5">
        <f t="shared" si="621"/>
        <v>9.6476305967570175E-2</v>
      </c>
      <c r="O584" s="5">
        <f t="shared" si="622"/>
        <v>4.2269581745821398E-2</v>
      </c>
      <c r="P584" s="5">
        <f t="shared" si="623"/>
        <v>9.1397456176156175E-2</v>
      </c>
      <c r="Q584" s="5">
        <f t="shared" si="624"/>
        <v>0.10430300682570764</v>
      </c>
      <c r="R584" s="5">
        <f t="shared" si="625"/>
        <v>2.0022181645806346E-2</v>
      </c>
      <c r="S584" s="5">
        <f t="shared" si="626"/>
        <v>4.6805158157845007E-2</v>
      </c>
      <c r="T584" s="5">
        <f t="shared" si="627"/>
        <v>9.8812132158111382E-2</v>
      </c>
      <c r="U584" s="5">
        <f t="shared" si="628"/>
        <v>4.3292987390501643E-2</v>
      </c>
      <c r="V584" s="5">
        <f t="shared" si="629"/>
        <v>1.065297254351278E-2</v>
      </c>
      <c r="W584" s="5">
        <f t="shared" si="630"/>
        <v>7.5176435801349681E-2</v>
      </c>
      <c r="X584" s="5">
        <f t="shared" si="631"/>
        <v>7.1218885587753453E-2</v>
      </c>
      <c r="Y584" s="5">
        <f t="shared" si="632"/>
        <v>3.3734837321660126E-2</v>
      </c>
      <c r="Z584" s="5">
        <f t="shared" si="633"/>
        <v>6.3227146851261001E-3</v>
      </c>
      <c r="AA584" s="5">
        <f t="shared" si="634"/>
        <v>1.3671297762611025E-2</v>
      </c>
      <c r="AB584" s="5">
        <f t="shared" si="635"/>
        <v>1.4780390372007245E-2</v>
      </c>
      <c r="AC584" s="5">
        <f t="shared" si="636"/>
        <v>1.3638619870045535E-3</v>
      </c>
      <c r="AD584" s="5">
        <f t="shared" si="637"/>
        <v>4.0637585663552897E-2</v>
      </c>
      <c r="AE584" s="5">
        <f t="shared" si="638"/>
        <v>3.8498281184582886E-2</v>
      </c>
      <c r="AF584" s="5">
        <f t="shared" si="639"/>
        <v>1.8235798583581857E-2</v>
      </c>
      <c r="AG584" s="5">
        <f t="shared" si="640"/>
        <v>5.7586008127922623E-3</v>
      </c>
      <c r="AH584" s="5">
        <f t="shared" si="641"/>
        <v>1.4974662238373896E-3</v>
      </c>
      <c r="AI584" s="5">
        <f t="shared" si="642"/>
        <v>3.2378982217391304E-3</v>
      </c>
      <c r="AJ584" s="5">
        <f t="shared" si="643"/>
        <v>3.5005747466795236E-3</v>
      </c>
      <c r="AK584" s="5">
        <f t="shared" si="644"/>
        <v>2.5230407130191926E-3</v>
      </c>
      <c r="AL584" s="5">
        <f t="shared" si="645"/>
        <v>1.1175063933365694E-4</v>
      </c>
      <c r="AM584" s="5">
        <f t="shared" si="646"/>
        <v>1.7573734119839209E-2</v>
      </c>
      <c r="AN584" s="5">
        <f t="shared" si="647"/>
        <v>1.6648591360964169E-2</v>
      </c>
      <c r="AO584" s="5">
        <f t="shared" si="648"/>
        <v>7.8860756744767099E-3</v>
      </c>
      <c r="AP584" s="5">
        <f t="shared" si="649"/>
        <v>2.4903083668443844E-3</v>
      </c>
      <c r="AQ584" s="5">
        <f t="shared" si="650"/>
        <v>5.898024585961122E-4</v>
      </c>
      <c r="AR584" s="5">
        <f t="shared" si="651"/>
        <v>2.8372687406679527E-4</v>
      </c>
      <c r="AS584" s="5">
        <f t="shared" si="652"/>
        <v>6.1348878951425229E-4</v>
      </c>
      <c r="AT584" s="5">
        <f t="shared" si="653"/>
        <v>6.6325845251278106E-4</v>
      </c>
      <c r="AU584" s="5">
        <f t="shared" si="654"/>
        <v>4.7804380710087289E-4</v>
      </c>
      <c r="AV584" s="5">
        <f t="shared" si="655"/>
        <v>2.58412705456354E-4</v>
      </c>
      <c r="AW584" s="5">
        <f t="shared" si="656"/>
        <v>6.358682137803601E-6</v>
      </c>
      <c r="AX584" s="5">
        <f t="shared" si="657"/>
        <v>6.3331381091329218E-3</v>
      </c>
      <c r="AY584" s="5">
        <f t="shared" si="658"/>
        <v>5.999739593901857E-3</v>
      </c>
      <c r="AZ584" s="5">
        <f t="shared" si="659"/>
        <v>2.8419461706293029E-3</v>
      </c>
      <c r="BA584" s="5">
        <f t="shared" si="660"/>
        <v>8.9744539857070733E-4</v>
      </c>
      <c r="BB584" s="5">
        <f t="shared" si="661"/>
        <v>2.1255018437877141E-4</v>
      </c>
      <c r="BC584" s="5">
        <f t="shared" si="662"/>
        <v>4.0272160023462712E-5</v>
      </c>
      <c r="BD584" s="5">
        <f t="shared" si="663"/>
        <v>4.4798416700079912E-5</v>
      </c>
      <c r="BE584" s="5">
        <f t="shared" si="664"/>
        <v>9.6865432729565615E-5</v>
      </c>
      <c r="BF584" s="5">
        <f t="shared" si="665"/>
        <v>1.0472370174043748E-4</v>
      </c>
      <c r="BG584" s="5">
        <f t="shared" si="666"/>
        <v>7.5479651837125034E-5</v>
      </c>
      <c r="BH584" s="5">
        <f t="shared" si="667"/>
        <v>4.0801492977022036E-5</v>
      </c>
      <c r="BI584" s="5">
        <f t="shared" si="668"/>
        <v>1.7644615878688068E-5</v>
      </c>
      <c r="BJ584" s="8">
        <f t="shared" si="669"/>
        <v>0.64436547350401996</v>
      </c>
      <c r="BK584" s="8">
        <f t="shared" si="670"/>
        <v>0.20094939208589044</v>
      </c>
      <c r="BL584" s="8">
        <f t="shared" si="671"/>
        <v>0.14747266276253693</v>
      </c>
      <c r="BM584" s="8">
        <f t="shared" si="672"/>
        <v>0.59402987677661134</v>
      </c>
      <c r="BN584" s="8">
        <f t="shared" si="673"/>
        <v>0.39908698534919818</v>
      </c>
    </row>
    <row r="585" spans="1:66" x14ac:dyDescent="0.25">
      <c r="A585" t="s">
        <v>19</v>
      </c>
      <c r="B585" t="s">
        <v>224</v>
      </c>
      <c r="C585" t="s">
        <v>144</v>
      </c>
      <c r="D585" t="s">
        <v>504</v>
      </c>
      <c r="E585">
        <f>VLOOKUP(A585,home!$A$2:$E$405,3,FALSE)</f>
        <v>1.5713999999999999</v>
      </c>
      <c r="F585">
        <f>VLOOKUP(B585,home!$B$2:$E$405,3,FALSE)</f>
        <v>1.9091</v>
      </c>
      <c r="G585">
        <f>VLOOKUP(C585,away!$B$2:$E$405,4,FALSE)</f>
        <v>0.84850000000000003</v>
      </c>
      <c r="H585">
        <f>VLOOKUP(A585,away!$A$2:$E$405,3,FALSE)</f>
        <v>1.2062999999999999</v>
      </c>
      <c r="I585">
        <f>VLOOKUP(C585,away!$B$2:$E$405,3,FALSE)</f>
        <v>1.1052999999999999</v>
      </c>
      <c r="J585">
        <f>VLOOKUP(B585,home!$B$2:$E$405,4,FALSE)</f>
        <v>1.2435</v>
      </c>
      <c r="K585" s="3">
        <f t="shared" si="618"/>
        <v>2.5454658393900003</v>
      </c>
      <c r="L585" s="3">
        <f t="shared" si="619"/>
        <v>1.6579876354649998</v>
      </c>
      <c r="M585" s="5">
        <f t="shared" si="620"/>
        <v>1.4943879292429376E-2</v>
      </c>
      <c r="N585" s="5">
        <f t="shared" si="621"/>
        <v>3.803913424684658E-2</v>
      </c>
      <c r="O585" s="5">
        <f t="shared" si="622"/>
        <v>2.4776767092729357E-2</v>
      </c>
      <c r="P585" s="5">
        <f t="shared" si="623"/>
        <v>6.306841424506486E-2</v>
      </c>
      <c r="Q585" s="5">
        <f t="shared" si="624"/>
        <v>4.8413658392659133E-2</v>
      </c>
      <c r="R585" s="5">
        <f t="shared" si="625"/>
        <v>2.0539786743270685E-2</v>
      </c>
      <c r="S585" s="5">
        <f t="shared" si="626"/>
        <v>6.6542709519244139E-2</v>
      </c>
      <c r="T585" s="5">
        <f t="shared" si="627"/>
        <v>8.0269247002655156E-2</v>
      </c>
      <c r="U585" s="5">
        <f t="shared" si="628"/>
        <v>5.2283325503351116E-2</v>
      </c>
      <c r="V585" s="5">
        <f t="shared" si="629"/>
        <v>3.1203731469250314E-2</v>
      </c>
      <c r="W585" s="5">
        <f t="shared" si="630"/>
        <v>4.1078437866136928E-2</v>
      </c>
      <c r="X585" s="5">
        <f t="shared" si="631"/>
        <v>6.8107542066272286E-2</v>
      </c>
      <c r="Y585" s="5">
        <f t="shared" si="632"/>
        <v>5.6460731313895909E-2</v>
      </c>
      <c r="Z585" s="5">
        <f t="shared" si="633"/>
        <v>1.1351570818476904E-2</v>
      </c>
      <c r="AA585" s="5">
        <f t="shared" si="634"/>
        <v>2.8895035741849342E-2</v>
      </c>
      <c r="AB585" s="5">
        <f t="shared" si="635"/>
        <v>3.6775663204415304E-2</v>
      </c>
      <c r="AC585" s="5">
        <f t="shared" si="636"/>
        <v>8.2306684888517612E-3</v>
      </c>
      <c r="AD585" s="5">
        <f t="shared" si="637"/>
        <v>2.6140940080939055E-2</v>
      </c>
      <c r="AE585" s="5">
        <f t="shared" si="638"/>
        <v>4.3341355433628388E-2</v>
      </c>
      <c r="AF585" s="5">
        <f t="shared" si="639"/>
        <v>3.5929715706624836E-2</v>
      </c>
      <c r="AG585" s="5">
        <f t="shared" si="640"/>
        <v>1.9857008129118857E-2</v>
      </c>
      <c r="AH585" s="5">
        <f t="shared" si="641"/>
        <v>4.7051910150350028E-3</v>
      </c>
      <c r="AI585" s="5">
        <f t="shared" si="642"/>
        <v>1.1976902996576359E-2</v>
      </c>
      <c r="AJ585" s="5">
        <f t="shared" si="643"/>
        <v>1.5243398719736428E-2</v>
      </c>
      <c r="AK585" s="5">
        <f t="shared" si="644"/>
        <v>1.2933850239096781E-2</v>
      </c>
      <c r="AL585" s="5">
        <f t="shared" si="645"/>
        <v>1.3894523626985671E-3</v>
      </c>
      <c r="AM585" s="5">
        <f t="shared" si="646"/>
        <v>1.3308173997114243E-2</v>
      </c>
      <c r="AN585" s="5">
        <f t="shared" si="647"/>
        <v>2.2064787937832241E-2</v>
      </c>
      <c r="AO585" s="5">
        <f t="shared" si="648"/>
        <v>1.8291572790041566E-2</v>
      </c>
      <c r="AP585" s="5">
        <f t="shared" si="649"/>
        <v>1.0109067173032315E-2</v>
      </c>
      <c r="AQ585" s="5">
        <f t="shared" si="650"/>
        <v>4.1901770947431732E-3</v>
      </c>
      <c r="AR585" s="5">
        <f t="shared" si="651"/>
        <v>1.560229705085809E-3</v>
      </c>
      <c r="AS585" s="5">
        <f t="shared" si="652"/>
        <v>3.9715114158974611E-3</v>
      </c>
      <c r="AT585" s="5">
        <f t="shared" si="653"/>
        <v>5.0546733199572005E-3</v>
      </c>
      <c r="AU585" s="5">
        <f t="shared" si="654"/>
        <v>4.2888327550756975E-3</v>
      </c>
      <c r="AV585" s="5">
        <f t="shared" si="655"/>
        <v>2.7292693172255226E-3</v>
      </c>
      <c r="AW585" s="5">
        <f t="shared" si="656"/>
        <v>1.6288823647323442E-4</v>
      </c>
      <c r="AX585" s="5">
        <f t="shared" si="657"/>
        <v>5.6459170490521021E-3</v>
      </c>
      <c r="AY585" s="5">
        <f t="shared" si="658"/>
        <v>9.3608606581894252E-3</v>
      </c>
      <c r="AZ585" s="5">
        <f t="shared" si="659"/>
        <v>7.7600956142944147E-3</v>
      </c>
      <c r="BA585" s="5">
        <f t="shared" si="660"/>
        <v>4.2887141928421033E-3</v>
      </c>
      <c r="BB585" s="5">
        <f t="shared" si="661"/>
        <v>1.7776587759438657E-3</v>
      </c>
      <c r="BC585" s="5">
        <f t="shared" si="662"/>
        <v>5.8946725411815511E-4</v>
      </c>
      <c r="BD585" s="5">
        <f t="shared" si="663"/>
        <v>4.3114025991957918E-4</v>
      </c>
      <c r="BE585" s="5">
        <f t="shared" si="664"/>
        <v>1.0974528036110146E-3</v>
      </c>
      <c r="BF585" s="5">
        <f t="shared" si="665"/>
        <v>1.3967643109673103E-3</v>
      </c>
      <c r="BG585" s="5">
        <f t="shared" si="666"/>
        <v>1.1851386130821331E-3</v>
      </c>
      <c r="BH585" s="5">
        <f t="shared" si="667"/>
        <v>7.5418246363565336E-4</v>
      </c>
      <c r="BI585" s="5">
        <f t="shared" si="668"/>
        <v>3.8394913957030921E-4</v>
      </c>
      <c r="BJ585" s="8">
        <f t="shared" si="669"/>
        <v>0.5550242627759806</v>
      </c>
      <c r="BK585" s="8">
        <f t="shared" si="670"/>
        <v>0.19473971603572846</v>
      </c>
      <c r="BL585" s="8">
        <f t="shared" si="671"/>
        <v>0.23098306536008811</v>
      </c>
      <c r="BM585" s="8">
        <f t="shared" si="672"/>
        <v>0.7731190025555581</v>
      </c>
      <c r="BN585" s="8">
        <f t="shared" si="673"/>
        <v>0.20978164001299998</v>
      </c>
    </row>
    <row r="586" spans="1:66" x14ac:dyDescent="0.25">
      <c r="A586" t="s">
        <v>19</v>
      </c>
      <c r="B586" t="s">
        <v>146</v>
      </c>
      <c r="C586" t="s">
        <v>234</v>
      </c>
      <c r="D586" t="s">
        <v>504</v>
      </c>
      <c r="E586">
        <f>VLOOKUP(A586,home!$A$2:$E$405,3,FALSE)</f>
        <v>1.5713999999999999</v>
      </c>
      <c r="F586">
        <f>VLOOKUP(B586,home!$B$2:$E$405,3,FALSE)</f>
        <v>0.31819999999999998</v>
      </c>
      <c r="G586">
        <f>VLOOKUP(C586,away!$B$2:$E$405,4,FALSE)</f>
        <v>1.2727999999999999</v>
      </c>
      <c r="H586">
        <f>VLOOKUP(A586,away!$A$2:$E$405,3,FALSE)</f>
        <v>1.2062999999999999</v>
      </c>
      <c r="I586">
        <f>VLOOKUP(C586,away!$B$2:$E$405,3,FALSE)</f>
        <v>0.62170000000000003</v>
      </c>
      <c r="J586">
        <f>VLOOKUP(B586,home!$B$2:$E$405,4,FALSE)</f>
        <v>1.2435</v>
      </c>
      <c r="K586" s="3">
        <f t="shared" si="618"/>
        <v>0.63642479414399988</v>
      </c>
      <c r="L586" s="3">
        <f t="shared" si="619"/>
        <v>0.93257116888500002</v>
      </c>
      <c r="M586" s="5">
        <f t="shared" si="620"/>
        <v>0.20825417231100884</v>
      </c>
      <c r="N586" s="5">
        <f t="shared" si="621"/>
        <v>0.13253811874266289</v>
      </c>
      <c r="O586" s="5">
        <f t="shared" si="622"/>
        <v>0.19421183689725574</v>
      </c>
      <c r="P586" s="5">
        <f t="shared" si="623"/>
        <v>0.12360122831766406</v>
      </c>
      <c r="Q586" s="5">
        <f t="shared" si="624"/>
        <v>4.2175272468516108E-2</v>
      </c>
      <c r="R586" s="5">
        <f t="shared" si="625"/>
        <v>9.0558179873288375E-2</v>
      </c>
      <c r="S586" s="5">
        <f t="shared" si="626"/>
        <v>1.8339684953370461E-2</v>
      </c>
      <c r="T586" s="5">
        <f t="shared" si="627"/>
        <v>3.9331443144007425E-2</v>
      </c>
      <c r="U586" s="5">
        <f t="shared" si="628"/>
        <v>5.763347098391286E-2</v>
      </c>
      <c r="V586" s="5">
        <f t="shared" si="629"/>
        <v>1.209423594703569E-3</v>
      </c>
      <c r="W586" s="5">
        <f t="shared" si="630"/>
        <v>8.9471296995808271E-3</v>
      </c>
      <c r="X586" s="5">
        <f t="shared" si="631"/>
        <v>8.3438352021037911E-3</v>
      </c>
      <c r="Y586" s="5">
        <f t="shared" si="632"/>
        <v>3.8906100737048708E-3</v>
      </c>
      <c r="Z586" s="5">
        <f t="shared" si="633"/>
        <v>2.8150649218843537E-2</v>
      </c>
      <c r="AA586" s="5">
        <f t="shared" si="634"/>
        <v>1.791577113412245E-2</v>
      </c>
      <c r="AB586" s="5">
        <f t="shared" si="635"/>
        <v>5.7010204779824455E-3</v>
      </c>
      <c r="AC586" s="5">
        <f t="shared" si="636"/>
        <v>4.4862919252369637E-5</v>
      </c>
      <c r="AD586" s="5">
        <f t="shared" si="637"/>
        <v>1.4235437943088485E-3</v>
      </c>
      <c r="AE586" s="5">
        <f t="shared" si="638"/>
        <v>1.3275559002175908E-3</v>
      </c>
      <c r="AF586" s="5">
        <f t="shared" si="639"/>
        <v>6.1902017881304853E-4</v>
      </c>
      <c r="AG586" s="5">
        <f t="shared" si="640"/>
        <v>1.9242679057302877E-4</v>
      </c>
      <c r="AH586" s="5">
        <f t="shared" si="641"/>
        <v>6.5631209617221329E-3</v>
      </c>
      <c r="AI586" s="5">
        <f t="shared" si="642"/>
        <v>4.1769329070061789E-3</v>
      </c>
      <c r="AJ586" s="5">
        <f t="shared" si="643"/>
        <v>1.3291518327473528E-3</v>
      </c>
      <c r="AK586" s="5">
        <f t="shared" si="644"/>
        <v>2.8196839384745151E-4</v>
      </c>
      <c r="AL586" s="5">
        <f t="shared" si="645"/>
        <v>1.0650661859927481E-6</v>
      </c>
      <c r="AM586" s="5">
        <f t="shared" si="646"/>
        <v>1.811957132495955E-4</v>
      </c>
      <c r="AN586" s="5">
        <f t="shared" si="647"/>
        <v>1.6897789810212658E-4</v>
      </c>
      <c r="AO586" s="5">
        <f t="shared" si="648"/>
        <v>7.8791957974415287E-5</v>
      </c>
      <c r="AP586" s="5">
        <f t="shared" si="649"/>
        <v>2.4493036115646089E-5</v>
      </c>
      <c r="AQ586" s="5">
        <f t="shared" si="650"/>
        <v>5.7103748299776485E-6</v>
      </c>
      <c r="AR586" s="5">
        <f t="shared" si="651"/>
        <v>1.2241154773613711E-3</v>
      </c>
      <c r="AS586" s="5">
        <f t="shared" si="652"/>
        <v>7.790574406881948E-4</v>
      </c>
      <c r="AT586" s="5">
        <f t="shared" si="653"/>
        <v>2.4790573565816783E-4</v>
      </c>
      <c r="AU586" s="5">
        <f t="shared" si="654"/>
        <v>5.2591118927788785E-5</v>
      </c>
      <c r="AV586" s="5">
        <f t="shared" si="655"/>
        <v>8.3675730093551473E-6</v>
      </c>
      <c r="AW586" s="5">
        <f t="shared" si="656"/>
        <v>1.7559137173507429E-8</v>
      </c>
      <c r="AX586" s="5">
        <f t="shared" si="657"/>
        <v>1.9219574084108173E-5</v>
      </c>
      <c r="AY586" s="5">
        <f t="shared" si="658"/>
        <v>1.7923620669088615E-5</v>
      </c>
      <c r="AZ586" s="5">
        <f t="shared" si="659"/>
        <v>8.3575259390116562E-6</v>
      </c>
      <c r="BA586" s="5">
        <f t="shared" si="660"/>
        <v>2.5979959113102691E-6</v>
      </c>
      <c r="BB586" s="5">
        <f t="shared" si="661"/>
        <v>6.0570402094226714E-7</v>
      </c>
      <c r="BC586" s="5">
        <f t="shared" si="662"/>
        <v>1.1297242136169495E-7</v>
      </c>
      <c r="BD586" s="5">
        <f t="shared" si="663"/>
        <v>1.9026246692885223E-4</v>
      </c>
      <c r="BE586" s="5">
        <f t="shared" si="664"/>
        <v>1.2108775134852437E-4</v>
      </c>
      <c r="BF586" s="5">
        <f t="shared" si="665"/>
        <v>3.8531623612672224E-5</v>
      </c>
      <c r="BG586" s="5">
        <f t="shared" si="666"/>
        <v>8.1741602085763383E-6</v>
      </c>
      <c r="BH586" s="5">
        <f t="shared" si="667"/>
        <v>1.3005595570108175E-6</v>
      </c>
      <c r="BI586" s="5">
        <f t="shared" si="668"/>
        <v>1.6554166966852425E-7</v>
      </c>
      <c r="BJ586" s="8">
        <f t="shared" si="669"/>
        <v>0.23929694236780599</v>
      </c>
      <c r="BK586" s="8">
        <f t="shared" si="670"/>
        <v>0.35146836078285437</v>
      </c>
      <c r="BL586" s="8">
        <f t="shared" si="671"/>
        <v>0.38104301291085518</v>
      </c>
      <c r="BM586" s="8">
        <f t="shared" si="672"/>
        <v>0.20860225060843116</v>
      </c>
      <c r="BN586" s="8">
        <f t="shared" si="673"/>
        <v>0.79133880861039607</v>
      </c>
    </row>
    <row r="587" spans="1:66" x14ac:dyDescent="0.25">
      <c r="A587" t="s">
        <v>19</v>
      </c>
      <c r="B587" t="s">
        <v>20</v>
      </c>
      <c r="C587" t="s">
        <v>232</v>
      </c>
      <c r="D587" t="s">
        <v>504</v>
      </c>
      <c r="E587">
        <f>VLOOKUP(A587,home!$A$2:$E$405,3,FALSE)</f>
        <v>1.5713999999999999</v>
      </c>
      <c r="F587">
        <f>VLOOKUP(B587,home!$B$2:$E$405,3,FALSE)</f>
        <v>0.63639999999999997</v>
      </c>
      <c r="G587">
        <f>VLOOKUP(C587,away!$B$2:$E$405,4,FALSE)</f>
        <v>0.9546</v>
      </c>
      <c r="H587">
        <f>VLOOKUP(A587,away!$A$2:$E$405,3,FALSE)</f>
        <v>1.2062999999999999</v>
      </c>
      <c r="I587">
        <f>VLOOKUP(C587,away!$B$2:$E$405,3,FALSE)</f>
        <v>1.6579999999999999</v>
      </c>
      <c r="J587">
        <f>VLOOKUP(B587,home!$B$2:$E$405,4,FALSE)</f>
        <v>1.3815999999999999</v>
      </c>
      <c r="K587" s="3">
        <f t="shared" si="618"/>
        <v>0.95463719121599988</v>
      </c>
      <c r="L587" s="3">
        <f t="shared" si="619"/>
        <v>2.7632627246399997</v>
      </c>
      <c r="M587" s="5">
        <f t="shared" si="620"/>
        <v>2.4284914694920733E-2</v>
      </c>
      <c r="N587" s="5">
        <f t="shared" si="621"/>
        <v>2.3183282753279289E-2</v>
      </c>
      <c r="O587" s="5">
        <f t="shared" si="622"/>
        <v>6.7105599547536615E-2</v>
      </c>
      <c r="P587" s="5">
        <f t="shared" si="623"/>
        <v>6.4061501066926041E-2</v>
      </c>
      <c r="Q587" s="5">
        <f t="shared" si="624"/>
        <v>1.1065811965378435E-2</v>
      </c>
      <c r="R587" s="5">
        <f t="shared" si="625"/>
        <v>9.2715200922163413E-2</v>
      </c>
      <c r="S587" s="5">
        <f t="shared" si="626"/>
        <v>4.2247172478292724E-2</v>
      </c>
      <c r="T587" s="5">
        <f t="shared" si="627"/>
        <v>3.0577745721805522E-2</v>
      </c>
      <c r="U587" s="5">
        <f t="shared" si="628"/>
        <v>8.8509378991361159E-2</v>
      </c>
      <c r="V587" s="5">
        <f t="shared" si="629"/>
        <v>1.2382708995330951E-2</v>
      </c>
      <c r="W587" s="5">
        <f t="shared" si="630"/>
        <v>3.5212785510510911E-3</v>
      </c>
      <c r="X587" s="5">
        <f t="shared" si="631"/>
        <v>9.7302177631938269E-3</v>
      </c>
      <c r="Y587" s="5">
        <f t="shared" si="632"/>
        <v>1.3443574023831754E-2</v>
      </c>
      <c r="Z587" s="5">
        <f t="shared" si="633"/>
        <v>8.5398819571907425E-2</v>
      </c>
      <c r="AA587" s="5">
        <f t="shared" si="634"/>
        <v>8.1524889249287663E-2</v>
      </c>
      <c r="AB587" s="5">
        <f t="shared" si="635"/>
        <v>3.8913345643567715E-2</v>
      </c>
      <c r="AC587" s="5">
        <f t="shared" si="636"/>
        <v>2.0415320979121558E-3</v>
      </c>
      <c r="AD587" s="5">
        <f t="shared" si="637"/>
        <v>8.4038586636613977E-4</v>
      </c>
      <c r="AE587" s="5">
        <f t="shared" si="638"/>
        <v>2.3222069388438458E-3</v>
      </c>
      <c r="AF587" s="5">
        <f t="shared" si="639"/>
        <v>3.20843393650378E-3</v>
      </c>
      <c r="AG587" s="5">
        <f t="shared" si="640"/>
        <v>2.955248633736958E-3</v>
      </c>
      <c r="AH587" s="5">
        <f t="shared" si="641"/>
        <v>5.8994843712827157E-2</v>
      </c>
      <c r="AI587" s="5">
        <f t="shared" si="642"/>
        <v>5.6318671898240212E-2</v>
      </c>
      <c r="AJ587" s="5">
        <f t="shared" si="643"/>
        <v>2.6881949376975748E-2</v>
      </c>
      <c r="AK587" s="5">
        <f t="shared" si="644"/>
        <v>8.5541695492156091E-3</v>
      </c>
      <c r="AL587" s="5">
        <f t="shared" si="645"/>
        <v>2.1541539233146592E-4</v>
      </c>
      <c r="AM587" s="5">
        <f t="shared" si="646"/>
        <v>1.6045272060107932E-4</v>
      </c>
      <c r="AN587" s="5">
        <f t="shared" si="647"/>
        <v>4.4337302190403897E-4</v>
      </c>
      <c r="AO587" s="5">
        <f t="shared" si="648"/>
        <v>6.1257807226921266E-4</v>
      </c>
      <c r="AP587" s="5">
        <f t="shared" si="649"/>
        <v>5.6423805101111439E-4</v>
      </c>
      <c r="AQ587" s="5">
        <f t="shared" si="650"/>
        <v>3.8978449354563379E-4</v>
      </c>
      <c r="AR587" s="5">
        <f t="shared" si="651"/>
        <v>3.2603650515523525E-2</v>
      </c>
      <c r="AS587" s="5">
        <f t="shared" si="652"/>
        <v>3.1124657351527467E-2</v>
      </c>
      <c r="AT587" s="5">
        <f t="shared" si="653"/>
        <v>1.4856377735811301E-2</v>
      </c>
      <c r="AU587" s="5">
        <f t="shared" si="654"/>
        <v>4.7274835711196058E-3</v>
      </c>
      <c r="AV587" s="5">
        <f t="shared" si="655"/>
        <v>1.1282579094633511E-3</v>
      </c>
      <c r="AW587" s="5">
        <f t="shared" si="656"/>
        <v>1.5784642852288847E-5</v>
      </c>
      <c r="AX587" s="5">
        <f t="shared" si="657"/>
        <v>2.5529022419596655E-5</v>
      </c>
      <c r="AY587" s="5">
        <f t="shared" si="658"/>
        <v>7.0543396048570274E-5</v>
      </c>
      <c r="AZ587" s="5">
        <f t="shared" si="659"/>
        <v>9.7464968385265477E-5</v>
      </c>
      <c r="BA587" s="5">
        <f t="shared" si="660"/>
        <v>8.9773771365740023E-5</v>
      </c>
      <c r="BB587" s="5">
        <f t="shared" si="661"/>
        <v>6.2017129016325793E-5</v>
      </c>
      <c r="BC587" s="5">
        <f t="shared" si="662"/>
        <v>3.4273924180000542E-5</v>
      </c>
      <c r="BD587" s="5">
        <f t="shared" si="663"/>
        <v>1.5015408692789315E-2</v>
      </c>
      <c r="BE587" s="5">
        <f t="shared" si="664"/>
        <v>1.43342675794447E-2</v>
      </c>
      <c r="BF587" s="5">
        <f t="shared" si="665"/>
        <v>6.8420124700898288E-3</v>
      </c>
      <c r="BG587" s="5">
        <f t="shared" si="666"/>
        <v>2.1772131889038E-3</v>
      </c>
      <c r="BH587" s="5">
        <f t="shared" si="667"/>
        <v>5.1961217083338837E-4</v>
      </c>
      <c r="BI587" s="5">
        <f t="shared" si="668"/>
        <v>9.9208220657206865E-5</v>
      </c>
      <c r="BJ587" s="8">
        <f t="shared" si="669"/>
        <v>0.10339821472473723</v>
      </c>
      <c r="BK587" s="8">
        <f t="shared" si="670"/>
        <v>0.14530378812176264</v>
      </c>
      <c r="BL587" s="8">
        <f t="shared" si="671"/>
        <v>0.6429461982973389</v>
      </c>
      <c r="BM587" s="8">
        <f t="shared" si="672"/>
        <v>0.69457595101234537</v>
      </c>
      <c r="BN587" s="8">
        <f t="shared" si="673"/>
        <v>0.28241631095020453</v>
      </c>
    </row>
    <row r="588" spans="1:66" x14ac:dyDescent="0.25">
      <c r="A588" t="s">
        <v>19</v>
      </c>
      <c r="B588" t="s">
        <v>229</v>
      </c>
      <c r="C588" t="s">
        <v>137</v>
      </c>
      <c r="D588" t="s">
        <v>504</v>
      </c>
      <c r="E588">
        <f>VLOOKUP(A588,home!$A$2:$E$405,3,FALSE)</f>
        <v>1.5713999999999999</v>
      </c>
      <c r="F588">
        <f>VLOOKUP(B588,home!$B$2:$E$405,3,FALSE)</f>
        <v>0.9546</v>
      </c>
      <c r="G588">
        <f>VLOOKUP(C588,away!$B$2:$E$405,4,FALSE)</f>
        <v>0.79549999999999998</v>
      </c>
      <c r="H588">
        <f>VLOOKUP(A588,away!$A$2:$E$405,3,FALSE)</f>
        <v>1.2062999999999999</v>
      </c>
      <c r="I588">
        <f>VLOOKUP(C588,away!$B$2:$E$405,3,FALSE)</f>
        <v>0.62170000000000003</v>
      </c>
      <c r="J588">
        <f>VLOOKUP(B588,home!$B$2:$E$405,4,FALSE)</f>
        <v>0.82899999999999996</v>
      </c>
      <c r="K588" s="3">
        <f t="shared" si="618"/>
        <v>1.19329648902</v>
      </c>
      <c r="L588" s="3">
        <f t="shared" si="619"/>
        <v>0.62171411258999998</v>
      </c>
      <c r="M588" s="5">
        <f t="shared" si="620"/>
        <v>0.16283618205535</v>
      </c>
      <c r="N588" s="5">
        <f t="shared" si="621"/>
        <v>0.19431184433207063</v>
      </c>
      <c r="O588" s="5">
        <f t="shared" si="622"/>
        <v>0.10123755242408561</v>
      </c>
      <c r="P588" s="5">
        <f t="shared" si="623"/>
        <v>0.12080641586463953</v>
      </c>
      <c r="Q588" s="5">
        <f t="shared" si="624"/>
        <v>0.11593582080823034</v>
      </c>
      <c r="R588" s="5">
        <f t="shared" si="625"/>
        <v>3.1470407533061989E-2</v>
      </c>
      <c r="S588" s="5">
        <f t="shared" si="626"/>
        <v>2.2406245850660339E-2</v>
      </c>
      <c r="T588" s="5">
        <f t="shared" si="627"/>
        <v>7.2078935951182199E-2</v>
      </c>
      <c r="U588" s="5">
        <f t="shared" si="628"/>
        <v>3.7553526817231425E-2</v>
      </c>
      <c r="V588" s="5">
        <f t="shared" si="629"/>
        <v>1.8469948140751305E-3</v>
      </c>
      <c r="W588" s="5">
        <f t="shared" si="630"/>
        <v>4.6115269307371053E-2</v>
      </c>
      <c r="X588" s="5">
        <f t="shared" si="631"/>
        <v>2.8670513734281061E-2</v>
      </c>
      <c r="Y588" s="5">
        <f t="shared" si="632"/>
        <v>8.9124315019039769E-3</v>
      </c>
      <c r="Z588" s="5">
        <f t="shared" si="633"/>
        <v>6.5218654974210947E-3</v>
      </c>
      <c r="AA588" s="5">
        <f t="shared" si="634"/>
        <v>7.7825191999332669E-3</v>
      </c>
      <c r="AB588" s="5">
        <f t="shared" si="635"/>
        <v>4.643426418505554E-3</v>
      </c>
      <c r="AC588" s="5">
        <f t="shared" si="636"/>
        <v>8.5641601881956332E-5</v>
      </c>
      <c r="AD588" s="5">
        <f t="shared" si="637"/>
        <v>1.375729723867441E-2</v>
      </c>
      <c r="AE588" s="5">
        <f t="shared" si="638"/>
        <v>8.55310584437932E-3</v>
      </c>
      <c r="AF588" s="5">
        <f t="shared" si="639"/>
        <v>2.658793304963315E-3</v>
      </c>
      <c r="AG588" s="5">
        <f t="shared" si="640"/>
        <v>5.5100310671850024E-4</v>
      </c>
      <c r="AH588" s="5">
        <f t="shared" si="641"/>
        <v>1.0136839550401234E-3</v>
      </c>
      <c r="AI588" s="5">
        <f t="shared" si="642"/>
        <v>1.2096255045252865E-3</v>
      </c>
      <c r="AJ588" s="5">
        <f t="shared" si="643"/>
        <v>7.2172093378953541E-4</v>
      </c>
      <c r="AK588" s="5">
        <f t="shared" si="644"/>
        <v>2.8707568544776287E-4</v>
      </c>
      <c r="AL588" s="5">
        <f t="shared" si="645"/>
        <v>2.5414634122897246E-6</v>
      </c>
      <c r="AM588" s="5">
        <f t="shared" si="646"/>
        <v>3.2833068986629415E-3</v>
      </c>
      <c r="AN588" s="5">
        <f t="shared" si="647"/>
        <v>2.0412782348628563E-3</v>
      </c>
      <c r="AO588" s="5">
        <f t="shared" si="648"/>
        <v>6.34545743168521E-4</v>
      </c>
      <c r="AP588" s="5">
        <f t="shared" si="649"/>
        <v>1.3150201453725969E-4</v>
      </c>
      <c r="AQ588" s="5">
        <f t="shared" si="650"/>
        <v>2.0439164567957415E-5</v>
      </c>
      <c r="AR588" s="5">
        <f t="shared" si="651"/>
        <v>1.2604432411089845E-4</v>
      </c>
      <c r="AS588" s="5">
        <f t="shared" si="652"/>
        <v>1.50408249422434E-4</v>
      </c>
      <c r="AT588" s="5">
        <f t="shared" si="653"/>
        <v>8.9740817977717479E-5</v>
      </c>
      <c r="AU588" s="5">
        <f t="shared" si="654"/>
        <v>3.5695801004864396E-5</v>
      </c>
      <c r="AV588" s="5">
        <f t="shared" si="655"/>
        <v>1.0648918502965318E-5</v>
      </c>
      <c r="AW588" s="5">
        <f t="shared" si="656"/>
        <v>5.2374567497241687E-8</v>
      </c>
      <c r="AX588" s="5">
        <f t="shared" si="657"/>
        <v>6.5299309909160584E-4</v>
      </c>
      <c r="AY588" s="5">
        <f t="shared" si="658"/>
        <v>4.0597502512913173E-4</v>
      </c>
      <c r="AZ588" s="5">
        <f t="shared" si="659"/>
        <v>1.2620020124093053E-4</v>
      </c>
      <c r="BA588" s="5">
        <f t="shared" si="660"/>
        <v>2.6153482041061511E-5</v>
      </c>
      <c r="BB588" s="5">
        <f t="shared" si="661"/>
        <v>4.0649972195742632E-6</v>
      </c>
      <c r="BC588" s="5">
        <f t="shared" si="662"/>
        <v>5.0545322780968644E-7</v>
      </c>
      <c r="BD588" s="5">
        <f t="shared" si="663"/>
        <v>1.3060589185268919E-5</v>
      </c>
      <c r="BE588" s="5">
        <f t="shared" si="664"/>
        <v>1.5585155219313982E-5</v>
      </c>
      <c r="BF588" s="5">
        <f t="shared" si="665"/>
        <v>9.2988555020195518E-6</v>
      </c>
      <c r="BG588" s="5">
        <f t="shared" si="666"/>
        <v>3.6987638741547475E-6</v>
      </c>
      <c r="BH588" s="5">
        <f t="shared" si="667"/>
        <v>1.1034304861857183E-6</v>
      </c>
      <c r="BI588" s="5">
        <f t="shared" si="668"/>
        <v>2.6334394500860976E-7</v>
      </c>
      <c r="BJ588" s="8">
        <f t="shared" si="669"/>
        <v>0.4988719794435244</v>
      </c>
      <c r="BK588" s="8">
        <f t="shared" si="670"/>
        <v>0.30838999667514838</v>
      </c>
      <c r="BL588" s="8">
        <f t="shared" si="671"/>
        <v>0.18637508672085137</v>
      </c>
      <c r="BM588" s="8">
        <f t="shared" si="672"/>
        <v>0.27315478266894549</v>
      </c>
      <c r="BN588" s="8">
        <f t="shared" si="673"/>
        <v>0.72659822301743804</v>
      </c>
    </row>
    <row r="589" spans="1:66" x14ac:dyDescent="0.25">
      <c r="A589" t="s">
        <v>19</v>
      </c>
      <c r="B589" t="s">
        <v>314</v>
      </c>
      <c r="C589" t="s">
        <v>231</v>
      </c>
      <c r="D589" t="s">
        <v>504</v>
      </c>
      <c r="E589">
        <f>VLOOKUP(A589,home!$A$2:$E$405,3,FALSE)</f>
        <v>1.5713999999999999</v>
      </c>
      <c r="F589">
        <f>VLOOKUP(B589,home!$B$2:$E$405,3,FALSE)</f>
        <v>1.1136999999999999</v>
      </c>
      <c r="G589">
        <f>VLOOKUP(C589,away!$B$2:$E$405,4,FALSE)</f>
        <v>1.1136999999999999</v>
      </c>
      <c r="H589">
        <f>VLOOKUP(A589,away!$A$2:$E$405,3,FALSE)</f>
        <v>1.2062999999999999</v>
      </c>
      <c r="I589">
        <f>VLOOKUP(C589,away!$B$2:$E$405,3,FALSE)</f>
        <v>1.2435</v>
      </c>
      <c r="J589">
        <f>VLOOKUP(B589,home!$B$2:$E$405,4,FALSE)</f>
        <v>1.4507000000000001</v>
      </c>
      <c r="K589" s="3">
        <f t="shared" si="618"/>
        <v>1.9490509320659997</v>
      </c>
      <c r="L589" s="3">
        <f t="shared" si="619"/>
        <v>2.1760993963350002</v>
      </c>
      <c r="M589" s="5">
        <f t="shared" si="620"/>
        <v>1.6161064938497116E-2</v>
      </c>
      <c r="N589" s="5">
        <f t="shared" si="621"/>
        <v>3.1498738681556955E-2</v>
      </c>
      <c r="O589" s="5">
        <f t="shared" si="622"/>
        <v>3.5168083656794309E-2</v>
      </c>
      <c r="P589" s="5">
        <f t="shared" si="623"/>
        <v>6.8544386230249998E-2</v>
      </c>
      <c r="Q589" s="5">
        <f t="shared" si="624"/>
        <v>3.0696322993095972E-2</v>
      </c>
      <c r="R589" s="5">
        <f t="shared" si="625"/>
        <v>3.8264622807904457E-2</v>
      </c>
      <c r="S589" s="5">
        <f t="shared" si="626"/>
        <v>7.2679815679872598E-2</v>
      </c>
      <c r="T589" s="5">
        <f t="shared" si="627"/>
        <v>6.6798249934980319E-2</v>
      </c>
      <c r="U589" s="5">
        <f t="shared" si="628"/>
        <v>7.4579698748900095E-2</v>
      </c>
      <c r="V589" s="5">
        <f t="shared" si="629"/>
        <v>3.4250997526485777E-2</v>
      </c>
      <c r="W589" s="5">
        <f t="shared" si="630"/>
        <v>1.9942898980230894E-2</v>
      </c>
      <c r="X589" s="5">
        <f t="shared" si="631"/>
        <v>4.3397730432050335E-2</v>
      </c>
      <c r="Y589" s="5">
        <f t="shared" si="632"/>
        <v>4.7218887497746914E-2</v>
      </c>
      <c r="Z589" s="5">
        <f t="shared" si="633"/>
        <v>2.7755874197755784E-2</v>
      </c>
      <c r="AA589" s="5">
        <f t="shared" si="634"/>
        <v>5.4097612475442543E-2</v>
      </c>
      <c r="AB589" s="5">
        <f t="shared" si="635"/>
        <v>5.2719501008903269E-2</v>
      </c>
      <c r="AC589" s="5">
        <f t="shared" si="636"/>
        <v>9.0793583690233597E-3</v>
      </c>
      <c r="AD589" s="5">
        <f t="shared" si="637"/>
        <v>9.7174314613792789E-3</v>
      </c>
      <c r="AE589" s="5">
        <f t="shared" si="638"/>
        <v>2.1146096737034187E-2</v>
      </c>
      <c r="AF589" s="5">
        <f t="shared" si="639"/>
        <v>2.3008004172150813E-2</v>
      </c>
      <c r="AG589" s="5">
        <f t="shared" si="640"/>
        <v>1.6689234663296845E-2</v>
      </c>
      <c r="AH589" s="5">
        <f t="shared" si="641"/>
        <v>1.5099885271621646E-2</v>
      </c>
      <c r="AI589" s="5">
        <f t="shared" si="642"/>
        <v>2.9430445462743829E-2</v>
      </c>
      <c r="AJ589" s="5">
        <f t="shared" si="643"/>
        <v>2.8680718580139219E-2</v>
      </c>
      <c r="AK589" s="5">
        <f t="shared" si="644"/>
        <v>1.8633393760314323E-2</v>
      </c>
      <c r="AL589" s="5">
        <f t="shared" si="645"/>
        <v>1.5403416770802566E-3</v>
      </c>
      <c r="AM589" s="5">
        <f t="shared" si="646"/>
        <v>3.7879537694177502E-3</v>
      </c>
      <c r="AN589" s="5">
        <f t="shared" si="647"/>
        <v>8.2429639109748536E-3</v>
      </c>
      <c r="AO589" s="5">
        <f t="shared" si="648"/>
        <v>8.9687543953417895E-3</v>
      </c>
      <c r="AP589" s="5">
        <f t="shared" si="649"/>
        <v>6.5056336751933806E-3</v>
      </c>
      <c r="AQ589" s="5">
        <f t="shared" si="650"/>
        <v>3.5392263783412419E-3</v>
      </c>
      <c r="AR589" s="5">
        <f t="shared" si="651"/>
        <v>6.5717702448607231E-3</v>
      </c>
      <c r="AS589" s="5">
        <f t="shared" si="652"/>
        <v>1.2808714921069395E-2</v>
      </c>
      <c r="AT589" s="5">
        <f t="shared" si="653"/>
        <v>1.2482418877738991E-2</v>
      </c>
      <c r="AU589" s="5">
        <f t="shared" si="654"/>
        <v>8.10962338269847E-3</v>
      </c>
      <c r="AV589" s="5">
        <f t="shared" si="655"/>
        <v>3.9515172531881717E-3</v>
      </c>
      <c r="AW589" s="5">
        <f t="shared" si="656"/>
        <v>1.814748650574428E-4</v>
      </c>
      <c r="AX589" s="5">
        <f t="shared" si="657"/>
        <v>1.2304858041510961E-3</v>
      </c>
      <c r="AY589" s="5">
        <f t="shared" si="658"/>
        <v>2.6776594156119877E-3</v>
      </c>
      <c r="AZ589" s="5">
        <f t="shared" si="659"/>
        <v>2.9134265189519888E-3</v>
      </c>
      <c r="BA589" s="5">
        <f t="shared" si="660"/>
        <v>2.113301896385934E-3</v>
      </c>
      <c r="BB589" s="5">
        <f t="shared" si="661"/>
        <v>1.1496887452497608E-3</v>
      </c>
      <c r="BC589" s="5">
        <f t="shared" si="662"/>
        <v>5.0036739690222955E-4</v>
      </c>
      <c r="BD589" s="5">
        <f t="shared" si="663"/>
        <v>2.3834708771156218E-3</v>
      </c>
      <c r="BE589" s="5">
        <f t="shared" si="664"/>
        <v>4.6455061345943684E-3</v>
      </c>
      <c r="BF589" s="5">
        <f t="shared" si="665"/>
        <v>4.5271640307747371E-3</v>
      </c>
      <c r="BG589" s="5">
        <f t="shared" si="666"/>
        <v>2.9412244245990561E-3</v>
      </c>
      <c r="BH589" s="5">
        <f t="shared" si="667"/>
        <v>1.4331490515450192E-3</v>
      </c>
      <c r="BI589" s="5">
        <f t="shared" si="668"/>
        <v>5.5865609894066451E-4</v>
      </c>
      <c r="BJ589" s="8">
        <f t="shared" si="669"/>
        <v>0.35174305746004453</v>
      </c>
      <c r="BK589" s="8">
        <f t="shared" si="670"/>
        <v>0.20493362383682107</v>
      </c>
      <c r="BL589" s="8">
        <f t="shared" si="671"/>
        <v>0.40708717706988884</v>
      </c>
      <c r="BM589" s="8">
        <f t="shared" si="672"/>
        <v>0.7686903287058573</v>
      </c>
      <c r="BN589" s="8">
        <f t="shared" si="673"/>
        <v>0.22033321930809879</v>
      </c>
    </row>
    <row r="590" spans="1:66" x14ac:dyDescent="0.25">
      <c r="A590" t="s">
        <v>19</v>
      </c>
      <c r="B590" t="s">
        <v>227</v>
      </c>
      <c r="C590" t="s">
        <v>233</v>
      </c>
      <c r="D590" t="s">
        <v>504</v>
      </c>
      <c r="E590">
        <f>VLOOKUP(A590,home!$A$2:$E$405,3,FALSE)</f>
        <v>1.5713999999999999</v>
      </c>
      <c r="F590">
        <f>VLOOKUP(B590,home!$B$2:$E$405,3,FALSE)</f>
        <v>0.4773</v>
      </c>
      <c r="G590">
        <f>VLOOKUP(C590,away!$B$2:$E$405,4,FALSE)</f>
        <v>0.79549999999999998</v>
      </c>
      <c r="H590">
        <f>VLOOKUP(A590,away!$A$2:$E$405,3,FALSE)</f>
        <v>1.2062999999999999</v>
      </c>
      <c r="I590">
        <f>VLOOKUP(C590,away!$B$2:$E$405,3,FALSE)</f>
        <v>0.2072</v>
      </c>
      <c r="J590">
        <f>VLOOKUP(B590,home!$B$2:$E$405,4,FALSE)</f>
        <v>0.2072</v>
      </c>
      <c r="K590" s="3">
        <f t="shared" si="618"/>
        <v>0.59664824450999998</v>
      </c>
      <c r="L590" s="3">
        <f t="shared" si="619"/>
        <v>5.1788678591999995E-2</v>
      </c>
      <c r="M590" s="5">
        <f t="shared" si="620"/>
        <v>0.52286241252034682</v>
      </c>
      <c r="N590" s="5">
        <f t="shared" si="621"/>
        <v>0.31196494055052831</v>
      </c>
      <c r="O590" s="5">
        <f t="shared" si="622"/>
        <v>2.7078353429853957E-2</v>
      </c>
      <c r="P590" s="5">
        <f t="shared" si="623"/>
        <v>1.6156252038143699E-2</v>
      </c>
      <c r="Q590" s="5">
        <f t="shared" si="624"/>
        <v>9.3066667064069616E-2</v>
      </c>
      <c r="R590" s="5">
        <f t="shared" si="625"/>
        <v>7.0117607128964375E-4</v>
      </c>
      <c r="S590" s="5">
        <f t="shared" si="626"/>
        <v>1.2480552898314569E-4</v>
      </c>
      <c r="T590" s="5">
        <f t="shared" si="627"/>
        <v>4.8197997082097734E-3</v>
      </c>
      <c r="U590" s="5">
        <f t="shared" si="628"/>
        <v>4.1835547202738449E-4</v>
      </c>
      <c r="V590" s="5">
        <f t="shared" si="629"/>
        <v>4.2849377106599209E-7</v>
      </c>
      <c r="W590" s="5">
        <f t="shared" si="630"/>
        <v>1.8509354508724592E-2</v>
      </c>
      <c r="X590" s="5">
        <f t="shared" si="631"/>
        <v>9.5857501159772401E-4</v>
      </c>
      <c r="Y590" s="5">
        <f t="shared" si="632"/>
        <v>2.4821666590978604E-5</v>
      </c>
      <c r="Z590" s="5">
        <f t="shared" si="633"/>
        <v>1.2104327397473557E-5</v>
      </c>
      <c r="AA590" s="5">
        <f t="shared" si="634"/>
        <v>7.2220256926768938E-6</v>
      </c>
      <c r="AB590" s="5">
        <f t="shared" si="635"/>
        <v>2.1545044756708926E-6</v>
      </c>
      <c r="AC590" s="5">
        <f t="shared" si="636"/>
        <v>8.275185302509447E-10</v>
      </c>
      <c r="AD590" s="5">
        <f t="shared" si="637"/>
        <v>2.7608934686609451E-3</v>
      </c>
      <c r="AE590" s="5">
        <f t="shared" si="638"/>
        <v>1.4298302447523373E-4</v>
      </c>
      <c r="AF590" s="5">
        <f t="shared" si="639"/>
        <v>3.7024509493299744E-6</v>
      </c>
      <c r="AG590" s="5">
        <f t="shared" si="640"/>
        <v>6.3915014072498501E-8</v>
      </c>
      <c r="AH590" s="5">
        <f t="shared" si="641"/>
        <v>1.5671678029002433E-7</v>
      </c>
      <c r="AI590" s="5">
        <f t="shared" si="642"/>
        <v>9.3504791845302365E-8</v>
      </c>
      <c r="AJ590" s="5">
        <f t="shared" si="643"/>
        <v>2.789473495388631E-8</v>
      </c>
      <c r="AK590" s="5">
        <f t="shared" si="644"/>
        <v>5.5477815471026685E-9</v>
      </c>
      <c r="AL590" s="5">
        <f t="shared" si="645"/>
        <v>1.022800463052848E-12</v>
      </c>
      <c r="AM590" s="5">
        <f t="shared" si="646"/>
        <v>3.2945644827113554E-4</v>
      </c>
      <c r="AN590" s="5">
        <f t="shared" si="647"/>
        <v>1.7062114109575715E-5</v>
      </c>
      <c r="AO590" s="5">
        <f t="shared" si="648"/>
        <v>4.4181217186042247E-7</v>
      </c>
      <c r="AP590" s="5">
        <f t="shared" si="649"/>
        <v>7.6269561888376347E-9</v>
      </c>
      <c r="AQ590" s="5">
        <f t="shared" si="650"/>
        <v>9.8747495674744296E-11</v>
      </c>
      <c r="AR590" s="5">
        <f t="shared" si="651"/>
        <v>1.6232309928826292E-9</v>
      </c>
      <c r="AS590" s="5">
        <f t="shared" si="652"/>
        <v>9.6849792233764483E-10</v>
      </c>
      <c r="AT590" s="5">
        <f t="shared" si="653"/>
        <v>2.8892629258716905E-10</v>
      </c>
      <c r="AU590" s="5">
        <f t="shared" si="654"/>
        <v>5.7462455088305689E-11</v>
      </c>
      <c r="AV590" s="5">
        <f t="shared" si="655"/>
        <v>8.5712182384180753E-12</v>
      </c>
      <c r="AW590" s="5">
        <f t="shared" si="656"/>
        <v>8.7789305296070531E-16</v>
      </c>
      <c r="AX590" s="5">
        <f t="shared" si="657"/>
        <v>3.2761601917245437E-5</v>
      </c>
      <c r="AY590" s="5">
        <f t="shared" si="658"/>
        <v>1.6966800718512749E-6</v>
      </c>
      <c r="AZ590" s="5">
        <f t="shared" si="659"/>
        <v>4.3934409457278574E-8</v>
      </c>
      <c r="BA590" s="5">
        <f t="shared" si="660"/>
        <v>7.5843500350410911E-10</v>
      </c>
      <c r="BB590" s="5">
        <f t="shared" si="661"/>
        <v>9.8195866573491656E-12</v>
      </c>
      <c r="BC590" s="5">
        <f t="shared" si="662"/>
        <v>1.0170868346074945E-13</v>
      </c>
      <c r="BD590" s="5">
        <f t="shared" si="663"/>
        <v>1.4010831361828618E-11</v>
      </c>
      <c r="BE590" s="5">
        <f t="shared" si="664"/>
        <v>8.359537936160697E-12</v>
      </c>
      <c r="BF590" s="5">
        <f t="shared" si="665"/>
        <v>2.4938518172625143E-12</v>
      </c>
      <c r="BG590" s="5">
        <f t="shared" si="666"/>
        <v>4.9598410294591754E-13</v>
      </c>
      <c r="BH590" s="5">
        <f t="shared" si="667"/>
        <v>7.3982011081887197E-14</v>
      </c>
      <c r="BI590" s="5">
        <f t="shared" si="668"/>
        <v>8.8282474074654723E-15</v>
      </c>
      <c r="BJ590" s="8">
        <f t="shared" si="669"/>
        <v>0.4326332724538316</v>
      </c>
      <c r="BK590" s="8">
        <f t="shared" si="670"/>
        <v>0.53914559608985801</v>
      </c>
      <c r="BL590" s="8">
        <f t="shared" si="671"/>
        <v>2.8207548139559866E-2</v>
      </c>
      <c r="BM590" s="8">
        <f t="shared" si="672"/>
        <v>2.8167022656343913E-2</v>
      </c>
      <c r="BN590" s="8">
        <f t="shared" si="673"/>
        <v>0.97182980167423216</v>
      </c>
    </row>
    <row r="591" spans="1:66" x14ac:dyDescent="0.25">
      <c r="A591" t="s">
        <v>421</v>
      </c>
      <c r="B591" t="s">
        <v>426</v>
      </c>
      <c r="C591" t="s">
        <v>432</v>
      </c>
      <c r="D591" t="s">
        <v>504</v>
      </c>
      <c r="E591">
        <f>VLOOKUP(A591,home!$A$2:$E$405,3,FALSE)</f>
        <v>1.8261000000000001</v>
      </c>
      <c r="F591">
        <f>VLOOKUP(B591,home!$B$2:$E$405,3,FALSE)</f>
        <v>0.73019999999999996</v>
      </c>
      <c r="G591">
        <f>VLOOKUP(C591,away!$B$2:$E$405,4,FALSE)</f>
        <v>1.0952</v>
      </c>
      <c r="H591">
        <f>VLOOKUP(A591,away!$A$2:$E$405,3,FALSE)</f>
        <v>1.1521999999999999</v>
      </c>
      <c r="I591">
        <f>VLOOKUP(C591,away!$B$2:$E$405,3,FALSE)</f>
        <v>0.65090000000000003</v>
      </c>
      <c r="J591">
        <f>VLOOKUP(B591,home!$B$2:$E$405,4,FALSE)</f>
        <v>0.5786</v>
      </c>
      <c r="K591" s="3">
        <f t="shared" si="618"/>
        <v>1.460359634544</v>
      </c>
      <c r="L591" s="3">
        <f t="shared" si="619"/>
        <v>0.433930894628</v>
      </c>
      <c r="M591" s="5">
        <f t="shared" si="620"/>
        <v>0.15042501936025857</v>
      </c>
      <c r="N591" s="5">
        <f t="shared" si="621"/>
        <v>0.2196746262992213</v>
      </c>
      <c r="O591" s="5">
        <f t="shared" si="622"/>
        <v>6.5274063225431223E-2</v>
      </c>
      <c r="P591" s="5">
        <f t="shared" si="623"/>
        <v>9.5323607117092687E-2</v>
      </c>
      <c r="Q591" s="5">
        <f t="shared" si="624"/>
        <v>0.16040197849046034</v>
      </c>
      <c r="R591" s="5">
        <f t="shared" si="625"/>
        <v>1.4162216325708002E-2</v>
      </c>
      <c r="S591" s="5">
        <f t="shared" si="626"/>
        <v>1.510152718021599E-2</v>
      </c>
      <c r="T591" s="5">
        <f t="shared" si="627"/>
        <v>6.9603374026466672E-2</v>
      </c>
      <c r="U591" s="5">
        <f t="shared" si="628"/>
        <v>2.0681929057744006E-2</v>
      </c>
      <c r="V591" s="5">
        <f t="shared" si="629"/>
        <v>1.0633071914921697E-3</v>
      </c>
      <c r="W591" s="5">
        <f t="shared" si="630"/>
        <v>7.80815248961544E-2</v>
      </c>
      <c r="X591" s="5">
        <f t="shared" si="631"/>
        <v>3.3881985952106737E-2</v>
      </c>
      <c r="Y591" s="5">
        <f t="shared" si="632"/>
        <v>7.3512202379855023E-3</v>
      </c>
      <c r="Z591" s="5">
        <f t="shared" si="633"/>
        <v>2.0484744000432474E-3</v>
      </c>
      <c r="AA591" s="5">
        <f t="shared" si="634"/>
        <v>2.9915093262198964E-3</v>
      </c>
      <c r="AB591" s="5">
        <f t="shared" si="635"/>
        <v>2.1843397331867283E-3</v>
      </c>
      <c r="AC591" s="5">
        <f t="shared" si="636"/>
        <v>4.2113288981798297E-5</v>
      </c>
      <c r="AD591" s="5">
        <f t="shared" si="637"/>
        <v>2.8506776790496565E-2</v>
      </c>
      <c r="AE591" s="5">
        <f t="shared" si="638"/>
        <v>1.2369971155660882E-2</v>
      </c>
      <c r="AF591" s="5">
        <f t="shared" si="639"/>
        <v>2.6838563250492407E-3</v>
      </c>
      <c r="AG591" s="5">
        <f t="shared" si="640"/>
        <v>3.8820272539387792E-4</v>
      </c>
      <c r="AH591" s="5">
        <f t="shared" si="641"/>
        <v>2.2222408225833042E-4</v>
      </c>
      <c r="AI591" s="5">
        <f t="shared" si="642"/>
        <v>3.2452707955365117E-4</v>
      </c>
      <c r="AJ591" s="5">
        <f t="shared" si="643"/>
        <v>2.3696312364830088E-4</v>
      </c>
      <c r="AK591" s="5">
        <f t="shared" si="644"/>
        <v>1.1535046021714578E-4</v>
      </c>
      <c r="AL591" s="5">
        <f t="shared" si="645"/>
        <v>1.0674795005198736E-6</v>
      </c>
      <c r="AM591" s="5">
        <f t="shared" si="646"/>
        <v>8.3260292271593855E-3</v>
      </c>
      <c r="AN591" s="5">
        <f t="shared" si="647"/>
        <v>3.6129213112401476E-3</v>
      </c>
      <c r="AO591" s="5">
        <f t="shared" si="648"/>
        <v>7.8387908840350199E-4</v>
      </c>
      <c r="AP591" s="5">
        <f t="shared" si="649"/>
        <v>1.1338311803703762E-4</v>
      </c>
      <c r="AQ591" s="5">
        <f t="shared" si="650"/>
        <v>1.230010946138096E-5</v>
      </c>
      <c r="AR591" s="5">
        <f t="shared" si="651"/>
        <v>1.928597896444872E-5</v>
      </c>
      <c r="AS591" s="5">
        <f t="shared" si="652"/>
        <v>2.8164465192345599E-5</v>
      </c>
      <c r="AT591" s="5">
        <f t="shared" si="653"/>
        <v>2.056512404771052E-5</v>
      </c>
      <c r="AU591" s="5">
        <f t="shared" si="654"/>
        <v>1.001082567955552E-5</v>
      </c>
      <c r="AV591" s="5">
        <f t="shared" si="655"/>
        <v>3.6548514327198467E-6</v>
      </c>
      <c r="AW591" s="5">
        <f t="shared" si="656"/>
        <v>1.8790460993247337E-8</v>
      </c>
      <c r="AX591" s="5">
        <f t="shared" si="657"/>
        <v>2.0264994998961923E-3</v>
      </c>
      <c r="AY591" s="5">
        <f t="shared" si="658"/>
        <v>8.7936074095314946E-4</v>
      </c>
      <c r="AZ591" s="5">
        <f t="shared" si="659"/>
        <v>1.9079089651127053E-4</v>
      </c>
      <c r="BA591" s="5">
        <f t="shared" si="660"/>
        <v>2.7596688136671273E-5</v>
      </c>
      <c r="BB591" s="5">
        <f t="shared" si="661"/>
        <v>2.9937638929789189E-6</v>
      </c>
      <c r="BC591" s="5">
        <f t="shared" si="662"/>
        <v>2.5981732887706927E-7</v>
      </c>
      <c r="BD591" s="5">
        <f t="shared" si="663"/>
        <v>1.3947970176366709E-6</v>
      </c>
      <c r="BE591" s="5">
        <f t="shared" si="664"/>
        <v>2.0369052629389493E-6</v>
      </c>
      <c r="BF591" s="5">
        <f t="shared" si="665"/>
        <v>1.4873071126931378E-6</v>
      </c>
      <c r="BG591" s="5">
        <f t="shared" si="666"/>
        <v>7.2400109051574746E-7</v>
      </c>
      <c r="BH591" s="5">
        <f t="shared" si="667"/>
        <v>2.6432549198875854E-7</v>
      </c>
      <c r="BI591" s="5">
        <f t="shared" si="668"/>
        <v>7.7202055776273251E-8</v>
      </c>
      <c r="BJ591" s="8">
        <f t="shared" si="669"/>
        <v>0.62891953116001609</v>
      </c>
      <c r="BK591" s="8">
        <f t="shared" si="670"/>
        <v>0.26283600235849486</v>
      </c>
      <c r="BL591" s="8">
        <f t="shared" si="671"/>
        <v>0.10628078819731562</v>
      </c>
      <c r="BM591" s="8">
        <f t="shared" si="672"/>
        <v>0.29394394334720553</v>
      </c>
      <c r="BN591" s="8">
        <f t="shared" si="673"/>
        <v>0.70526151081817212</v>
      </c>
    </row>
    <row r="592" spans="1:66" x14ac:dyDescent="0.25">
      <c r="A592" t="s">
        <v>421</v>
      </c>
      <c r="B592" t="s">
        <v>427</v>
      </c>
      <c r="C592" t="s">
        <v>493</v>
      </c>
      <c r="D592" t="s">
        <v>504</v>
      </c>
      <c r="E592">
        <f>VLOOKUP(A592,home!$A$2:$E$405,3,FALSE)</f>
        <v>1.8261000000000001</v>
      </c>
      <c r="F592">
        <f>VLOOKUP(B592,home!$B$2:$E$405,3,FALSE)</f>
        <v>1.0952</v>
      </c>
      <c r="G592">
        <f>VLOOKUP(C592,away!$B$2:$E$405,4,FALSE)</f>
        <v>1.369</v>
      </c>
      <c r="H592">
        <f>VLOOKUP(A592,away!$A$2:$E$405,3,FALSE)</f>
        <v>1.1521999999999999</v>
      </c>
      <c r="I592">
        <f>VLOOKUP(C592,away!$B$2:$E$405,3,FALSE)</f>
        <v>0.434</v>
      </c>
      <c r="J592">
        <f>VLOOKUP(B592,home!$B$2:$E$405,4,FALSE)</f>
        <v>0.217</v>
      </c>
      <c r="K592" s="3">
        <f t="shared" si="618"/>
        <v>2.73792432168</v>
      </c>
      <c r="L592" s="3">
        <f t="shared" si="619"/>
        <v>0.10851189159999998</v>
      </c>
      <c r="M592" s="5">
        <f t="shared" si="620"/>
        <v>5.8050833462238868E-2</v>
      </c>
      <c r="N592" s="5">
        <f t="shared" si="621"/>
        <v>0.15893878883005899</v>
      </c>
      <c r="O592" s="5">
        <f t="shared" si="622"/>
        <v>6.2992057479441151E-3</v>
      </c>
      <c r="P592" s="5">
        <f t="shared" si="623"/>
        <v>1.7246748624562647E-2</v>
      </c>
      <c r="Q592" s="5">
        <f t="shared" si="624"/>
        <v>0.21758118779809002</v>
      </c>
      <c r="R592" s="5">
        <f t="shared" si="625"/>
        <v>3.417693656435042E-4</v>
      </c>
      <c r="S592" s="5">
        <f t="shared" si="626"/>
        <v>1.2809908160592569E-3</v>
      </c>
      <c r="T592" s="5">
        <f t="shared" si="627"/>
        <v>2.3610146264545582E-2</v>
      </c>
      <c r="U592" s="5">
        <f t="shared" si="628"/>
        <v>9.3573865860049519E-4</v>
      </c>
      <c r="V592" s="5">
        <f t="shared" si="629"/>
        <v>4.2286552582532806E-5</v>
      </c>
      <c r="W592" s="5">
        <f t="shared" si="630"/>
        <v>0.19857360867080479</v>
      </c>
      <c r="X592" s="5">
        <f t="shared" si="631"/>
        <v>2.154759789870718E-2</v>
      </c>
      <c r="Y592" s="5">
        <f t="shared" si="632"/>
        <v>1.1690853037124502E-3</v>
      </c>
      <c r="Z592" s="5">
        <f t="shared" si="633"/>
        <v>1.2362013452302892E-5</v>
      </c>
      <c r="AA592" s="5">
        <f t="shared" si="634"/>
        <v>3.384625729599543E-5</v>
      </c>
      <c r="AB592" s="5">
        <f t="shared" si="635"/>
        <v>4.6334245524272524E-5</v>
      </c>
      <c r="AC592" s="5">
        <f t="shared" si="636"/>
        <v>7.8520141216479667E-7</v>
      </c>
      <c r="AD592" s="5">
        <f t="shared" si="637"/>
        <v>0.13591987820589077</v>
      </c>
      <c r="AE592" s="5">
        <f t="shared" si="638"/>
        <v>1.4748923090162817E-2</v>
      </c>
      <c r="AF592" s="5">
        <f t="shared" si="639"/>
        <v>8.0021677178824201E-4</v>
      </c>
      <c r="AG592" s="5">
        <f t="shared" si="640"/>
        <v>2.8944345198929204E-5</v>
      </c>
      <c r="AH592" s="5">
        <f t="shared" si="641"/>
        <v>3.3535636592350833E-7</v>
      </c>
      <c r="AI592" s="5">
        <f t="shared" si="642"/>
        <v>9.1818035069219144E-7</v>
      </c>
      <c r="AJ592" s="5">
        <f t="shared" si="643"/>
        <v>1.2569541569244114E-6</v>
      </c>
      <c r="AK592" s="5">
        <f t="shared" si="644"/>
        <v>1.1471484524933751E-6</v>
      </c>
      <c r="AL592" s="5">
        <f t="shared" si="645"/>
        <v>9.3312502629729321E-9</v>
      </c>
      <c r="AM592" s="5">
        <f t="shared" si="646"/>
        <v>7.4427668067938282E-2</v>
      </c>
      <c r="AN592" s="5">
        <f t="shared" si="647"/>
        <v>8.0762870494288982E-3</v>
      </c>
      <c r="AO592" s="5">
        <f t="shared" si="648"/>
        <v>4.3818659241905605E-4</v>
      </c>
      <c r="AP592" s="5">
        <f t="shared" si="649"/>
        <v>1.5849485339049989E-5</v>
      </c>
      <c r="AQ592" s="5">
        <f t="shared" si="650"/>
        <v>4.2996440875669548E-7</v>
      </c>
      <c r="AR592" s="5">
        <f t="shared" si="651"/>
        <v>7.2780307252923382E-9</v>
      </c>
      <c r="AS592" s="5">
        <f t="shared" si="652"/>
        <v>1.9926697336712223E-8</v>
      </c>
      <c r="AT592" s="5">
        <f t="shared" si="653"/>
        <v>2.7278894644470241E-8</v>
      </c>
      <c r="AU592" s="5">
        <f t="shared" si="654"/>
        <v>2.4895849705213789E-8</v>
      </c>
      <c r="AV592" s="5">
        <f t="shared" si="655"/>
        <v>1.7040738104198677E-8</v>
      </c>
      <c r="AW592" s="5">
        <f t="shared" si="656"/>
        <v>7.7008047200497004E-11</v>
      </c>
      <c r="AX592" s="5">
        <f t="shared" si="657"/>
        <v>3.3962887101522385E-2</v>
      </c>
      <c r="AY592" s="5">
        <f t="shared" si="658"/>
        <v>3.6853771235834339E-3</v>
      </c>
      <c r="AZ592" s="5">
        <f t="shared" si="659"/>
        <v>1.9995362146970263E-4</v>
      </c>
      <c r="BA592" s="5">
        <f t="shared" si="660"/>
        <v>7.2324485659825975E-6</v>
      </c>
      <c r="BB592" s="5">
        <f t="shared" si="661"/>
        <v>1.9620166869861979E-7</v>
      </c>
      <c r="BC592" s="5">
        <f t="shared" si="662"/>
        <v>4.2580428411127512E-9</v>
      </c>
      <c r="BD592" s="5">
        <f t="shared" si="663"/>
        <v>1.3162548018739833E-10</v>
      </c>
      <c r="BE592" s="5">
        <f t="shared" si="664"/>
        <v>3.6038060355788686E-10</v>
      </c>
      <c r="BF592" s="5">
        <f t="shared" si="665"/>
        <v>4.9334740977142828E-10</v>
      </c>
      <c r="BG592" s="5">
        <f t="shared" si="666"/>
        <v>4.5024929075034087E-10</v>
      </c>
      <c r="BH592" s="5">
        <f t="shared" si="667"/>
        <v>3.0818712099113209E-10</v>
      </c>
      <c r="BI592" s="5">
        <f t="shared" si="668"/>
        <v>1.6875860283803136E-10</v>
      </c>
      <c r="BJ592" s="8">
        <f t="shared" si="669"/>
        <v>0.89373244909334681</v>
      </c>
      <c r="BK592" s="8">
        <f t="shared" si="670"/>
        <v>8.0307031111689173E-2</v>
      </c>
      <c r="BL592" s="8">
        <f t="shared" si="671"/>
        <v>7.6606502470934401E-3</v>
      </c>
      <c r="BM592" s="8">
        <f t="shared" si="672"/>
        <v>0.51956858159046815</v>
      </c>
      <c r="BN592" s="8">
        <f t="shared" si="673"/>
        <v>0.45845853382853813</v>
      </c>
    </row>
    <row r="593" spans="1:66" x14ac:dyDescent="0.25">
      <c r="A593" t="s">
        <v>421</v>
      </c>
      <c r="B593" t="s">
        <v>430</v>
      </c>
      <c r="C593" t="s">
        <v>431</v>
      </c>
      <c r="D593" t="s">
        <v>504</v>
      </c>
      <c r="E593">
        <f>VLOOKUP(A593,home!$A$2:$E$405,3,FALSE)</f>
        <v>1.8261000000000001</v>
      </c>
      <c r="F593">
        <f>VLOOKUP(B593,home!$B$2:$E$405,3,FALSE)</f>
        <v>1.9714</v>
      </c>
      <c r="G593">
        <f>VLOOKUP(C593,away!$B$2:$E$405,4,FALSE)</f>
        <v>1.2321</v>
      </c>
      <c r="H593">
        <f>VLOOKUP(A593,away!$A$2:$E$405,3,FALSE)</f>
        <v>1.1521999999999999</v>
      </c>
      <c r="I593">
        <f>VLOOKUP(C593,away!$B$2:$E$405,3,FALSE)</f>
        <v>0.65090000000000003</v>
      </c>
      <c r="J593">
        <f>VLOOKUP(B593,home!$B$2:$E$405,4,FALSE)</f>
        <v>0.1736</v>
      </c>
      <c r="K593" s="3">
        <f t="shared" si="618"/>
        <v>4.435527398634</v>
      </c>
      <c r="L593" s="3">
        <f t="shared" si="619"/>
        <v>0.130194267728</v>
      </c>
      <c r="M593" s="5">
        <f t="shared" si="620"/>
        <v>1.0402369457195821E-2</v>
      </c>
      <c r="N593" s="5">
        <f t="shared" si="621"/>
        <v>4.6139994738105553E-2</v>
      </c>
      <c r="O593" s="5">
        <f t="shared" si="622"/>
        <v>1.3543288741157226E-3</v>
      </c>
      <c r="P593" s="5">
        <f t="shared" si="623"/>
        <v>6.0071628279014253E-3</v>
      </c>
      <c r="Q593" s="5">
        <f t="shared" si="624"/>
        <v>0.10232760541684789</v>
      </c>
      <c r="R593" s="5">
        <f t="shared" si="625"/>
        <v>8.8162928014191575E-5</v>
      </c>
      <c r="S593" s="5">
        <f t="shared" si="626"/>
        <v>8.6725446037580923E-4</v>
      </c>
      <c r="T593" s="5">
        <f t="shared" si="627"/>
        <v>1.3322467655606237E-2</v>
      </c>
      <c r="U593" s="5">
        <f t="shared" si="628"/>
        <v>3.9104908275074379E-4</v>
      </c>
      <c r="V593" s="5">
        <f t="shared" si="629"/>
        <v>5.5646923928016372E-5</v>
      </c>
      <c r="W593" s="5">
        <f t="shared" si="630"/>
        <v>0.15129229915434592</v>
      </c>
      <c r="X593" s="5">
        <f t="shared" si="631"/>
        <v>1.9697390101285579E-2</v>
      </c>
      <c r="Y593" s="5">
        <f t="shared" si="632"/>
        <v>1.2822436401948155E-3</v>
      </c>
      <c r="Z593" s="5">
        <f t="shared" si="633"/>
        <v>3.8261026178546827E-6</v>
      </c>
      <c r="AA593" s="5">
        <f t="shared" si="634"/>
        <v>1.697078299147972E-5</v>
      </c>
      <c r="AB593" s="5">
        <f t="shared" si="635"/>
        <v>3.7637186467490089E-5</v>
      </c>
      <c r="AC593" s="5">
        <f t="shared" si="636"/>
        <v>2.0084374423235401E-6</v>
      </c>
      <c r="AD593" s="5">
        <f t="shared" si="637"/>
        <v>0.16776528452535822</v>
      </c>
      <c r="AE593" s="5">
        <f t="shared" si="638"/>
        <v>2.1842078368958583E-2</v>
      </c>
      <c r="AF593" s="5">
        <f t="shared" si="639"/>
        <v>1.4218566994520752E-3</v>
      </c>
      <c r="AG593" s="5">
        <f t="shared" si="640"/>
        <v>6.1705863933104627E-5</v>
      </c>
      <c r="AH593" s="5">
        <f t="shared" si="641"/>
        <v>1.2453415714594352E-7</v>
      </c>
      <c r="AI593" s="5">
        <f t="shared" si="642"/>
        <v>5.5237466608662468E-7</v>
      </c>
      <c r="AJ593" s="5">
        <f t="shared" si="643"/>
        <v>1.2250364828692654E-6</v>
      </c>
      <c r="AK593" s="5">
        <f t="shared" si="644"/>
        <v>1.8112276280309525E-6</v>
      </c>
      <c r="AL593" s="5">
        <f t="shared" si="645"/>
        <v>4.6393317581487856E-8</v>
      </c>
      <c r="AM593" s="5">
        <f t="shared" si="646"/>
        <v>0.148825503210371</v>
      </c>
      <c r="AN593" s="5">
        <f t="shared" si="647"/>
        <v>1.9376227409725364E-2</v>
      </c>
      <c r="AO593" s="5">
        <f t="shared" si="648"/>
        <v>1.2613368694701977E-3</v>
      </c>
      <c r="AP593" s="5">
        <f t="shared" si="649"/>
        <v>5.4739610026333435E-5</v>
      </c>
      <c r="AQ593" s="5">
        <f t="shared" si="650"/>
        <v>1.7816958607736914E-6</v>
      </c>
      <c r="AR593" s="5">
        <f t="shared" si="651"/>
        <v>3.2427266793479576E-9</v>
      </c>
      <c r="AS593" s="5">
        <f t="shared" si="652"/>
        <v>1.4383203032529317E-8</v>
      </c>
      <c r="AT593" s="5">
        <f t="shared" si="653"/>
        <v>3.1898545565449712E-8</v>
      </c>
      <c r="AU593" s="5">
        <f t="shared" si="654"/>
        <v>4.7162290944042422E-8</v>
      </c>
      <c r="AV593" s="5">
        <f t="shared" si="655"/>
        <v>5.229740841616209E-8</v>
      </c>
      <c r="AW593" s="5">
        <f t="shared" si="656"/>
        <v>7.4420067355625042E-10</v>
      </c>
      <c r="AX593" s="5">
        <f t="shared" si="657"/>
        <v>0.11001993285084878</v>
      </c>
      <c r="AY593" s="5">
        <f t="shared" si="658"/>
        <v>1.4323964592999989E-2</v>
      </c>
      <c r="AZ593" s="5">
        <f t="shared" si="659"/>
        <v>9.3244904057371628E-4</v>
      </c>
      <c r="BA593" s="5">
        <f t="shared" si="660"/>
        <v>4.0466506677057049E-5</v>
      </c>
      <c r="BB593" s="5">
        <f t="shared" si="661"/>
        <v>1.3171268010824159E-6</v>
      </c>
      <c r="BC593" s="5">
        <f t="shared" si="662"/>
        <v>3.4296471874369631E-8</v>
      </c>
      <c r="BD593" s="5">
        <f t="shared" si="663"/>
        <v>7.0364070909959407E-11</v>
      </c>
      <c r="BE593" s="5">
        <f t="shared" si="664"/>
        <v>3.1210176440055058E-10</v>
      </c>
      <c r="BF593" s="5">
        <f t="shared" si="665"/>
        <v>6.9216796358032784E-10</v>
      </c>
      <c r="BG593" s="5">
        <f t="shared" si="666"/>
        <v>1.0233766556390817E-9</v>
      </c>
      <c r="BH593" s="5">
        <f t="shared" si="667"/>
        <v>1.1348037988023947E-9</v>
      </c>
      <c r="BI593" s="5">
        <f t="shared" si="668"/>
        <v>1.0066906683323934E-9</v>
      </c>
      <c r="BJ593" s="8">
        <f t="shared" si="669"/>
        <v>0.81999067937391412</v>
      </c>
      <c r="BK593" s="8">
        <f t="shared" si="670"/>
        <v>3.1658453093160961E-2</v>
      </c>
      <c r="BL593" s="8">
        <f t="shared" si="671"/>
        <v>1.8920152509533201E-3</v>
      </c>
      <c r="BM593" s="8">
        <f t="shared" si="672"/>
        <v>0.67290138572966629</v>
      </c>
      <c r="BN593" s="8">
        <f t="shared" si="673"/>
        <v>0.16631962424218061</v>
      </c>
    </row>
    <row r="594" spans="1:66" x14ac:dyDescent="0.25">
      <c r="A594" t="s">
        <v>22</v>
      </c>
      <c r="B594" t="s">
        <v>236</v>
      </c>
      <c r="C594" t="s">
        <v>165</v>
      </c>
      <c r="D594" t="s">
        <v>504</v>
      </c>
      <c r="E594">
        <f>VLOOKUP(A594,home!$A$2:$E$405,3,FALSE)</f>
        <v>1.4857</v>
      </c>
      <c r="F594">
        <f>VLOOKUP(B594,home!$B$2:$E$405,3,FALSE)</f>
        <v>1.7948999999999999</v>
      </c>
      <c r="G594">
        <f>VLOOKUP(C594,away!$B$2:$E$405,4,FALSE)</f>
        <v>0.89739999999999998</v>
      </c>
      <c r="H594">
        <f>VLOOKUP(A594,away!$A$2:$E$405,3,FALSE)</f>
        <v>1.0857000000000001</v>
      </c>
      <c r="I594">
        <f>VLOOKUP(C594,away!$B$2:$E$405,3,FALSE)</f>
        <v>0.92110000000000003</v>
      </c>
      <c r="J594">
        <f>VLOOKUP(B594,home!$B$2:$E$405,4,FALSE)</f>
        <v>1.2281</v>
      </c>
      <c r="K594" s="3">
        <f t="shared" si="618"/>
        <v>2.3930812613820001</v>
      </c>
      <c r="L594" s="3">
        <f t="shared" si="619"/>
        <v>1.228146999387</v>
      </c>
      <c r="M594" s="5">
        <f t="shared" si="620"/>
        <v>2.6749800576045868E-2</v>
      </c>
      <c r="N594" s="5">
        <f t="shared" si="621"/>
        <v>6.4014446504240791E-2</v>
      </c>
      <c r="O594" s="5">
        <f t="shared" si="622"/>
        <v>3.2852687311671375E-2</v>
      </c>
      <c r="P594" s="5">
        <f t="shared" si="623"/>
        <v>7.8619150391602943E-2</v>
      </c>
      <c r="Q594" s="5">
        <f t="shared" si="624"/>
        <v>7.6595886193519563E-2</v>
      </c>
      <c r="R594" s="5">
        <f t="shared" si="625"/>
        <v>2.0173964671814291E-2</v>
      </c>
      <c r="S594" s="5">
        <f t="shared" si="626"/>
        <v>5.7766512975731051E-2</v>
      </c>
      <c r="T594" s="5">
        <f t="shared" si="627"/>
        <v>9.4071007793959174E-2</v>
      </c>
      <c r="U594" s="5">
        <f t="shared" si="628"/>
        <v>4.8277936823901239E-2</v>
      </c>
      <c r="V594" s="5">
        <f t="shared" si="629"/>
        <v>1.8864332416346202E-2</v>
      </c>
      <c r="W594" s="5">
        <f t="shared" si="630"/>
        <v>6.1100059982886638E-2</v>
      </c>
      <c r="X594" s="5">
        <f t="shared" si="631"/>
        <v>7.5039855330347932E-2</v>
      </c>
      <c r="Y594" s="5">
        <f t="shared" si="632"/>
        <v>4.6079986579200712E-2</v>
      </c>
      <c r="Z594" s="5">
        <f t="shared" si="633"/>
        <v>8.2588647258093582E-3</v>
      </c>
      <c r="AA594" s="5">
        <f t="shared" si="634"/>
        <v>1.976413441562316E-2</v>
      </c>
      <c r="AB594" s="5">
        <f t="shared" si="635"/>
        <v>2.3648589858731438E-2</v>
      </c>
      <c r="AC594" s="5">
        <f t="shared" si="636"/>
        <v>3.4652075794492304E-3</v>
      </c>
      <c r="AD594" s="5">
        <f t="shared" si="637"/>
        <v>3.6554352153590555E-2</v>
      </c>
      <c r="AE594" s="5">
        <f t="shared" si="638"/>
        <v>4.4894117911967957E-2</v>
      </c>
      <c r="AF594" s="5">
        <f t="shared" si="639"/>
        <v>2.7568288101854816E-2</v>
      </c>
      <c r="AG594" s="5">
        <f t="shared" si="640"/>
        <v>1.128597010350978E-2</v>
      </c>
      <c r="AH594" s="5">
        <f t="shared" si="641"/>
        <v>2.5357749828364743E-3</v>
      </c>
      <c r="AI594" s="5">
        <f t="shared" si="642"/>
        <v>6.0683155945072285E-3</v>
      </c>
      <c r="AJ594" s="5">
        <f t="shared" si="643"/>
        <v>7.2609861686837116E-3</v>
      </c>
      <c r="AK594" s="5">
        <f t="shared" si="644"/>
        <v>5.7920433131436241E-3</v>
      </c>
      <c r="AL594" s="5">
        <f t="shared" si="645"/>
        <v>4.0737750556660339E-4</v>
      </c>
      <c r="AM594" s="5">
        <f t="shared" si="646"/>
        <v>1.7495507032143257E-2</v>
      </c>
      <c r="AN594" s="5">
        <f t="shared" si="647"/>
        <v>2.14870544642809E-2</v>
      </c>
      <c r="AO594" s="5">
        <f t="shared" si="648"/>
        <v>1.319463073298582E-2</v>
      </c>
      <c r="AP594" s="5">
        <f t="shared" si="649"/>
        <v>5.4016487142453445E-3</v>
      </c>
      <c r="AQ594" s="5">
        <f t="shared" si="650"/>
        <v>1.6585046650357659E-3</v>
      </c>
      <c r="AR594" s="5">
        <f t="shared" si="651"/>
        <v>6.2286088725824738E-4</v>
      </c>
      <c r="AS594" s="5">
        <f t="shared" si="652"/>
        <v>1.4905567177454782E-3</v>
      </c>
      <c r="AT594" s="5">
        <f t="shared" si="653"/>
        <v>1.7835116751318816E-3</v>
      </c>
      <c r="AU594" s="5">
        <f t="shared" si="654"/>
        <v>1.4226961230713758E-3</v>
      </c>
      <c r="AV594" s="5">
        <f t="shared" si="655"/>
        <v>8.5115685819073218E-4</v>
      </c>
      <c r="AW594" s="5">
        <f t="shared" si="656"/>
        <v>3.3258475750383776E-5</v>
      </c>
      <c r="AX594" s="5">
        <f t="shared" si="657"/>
        <v>6.9780283394998387E-3</v>
      </c>
      <c r="AY594" s="5">
        <f t="shared" si="658"/>
        <v>8.5700445667941764E-3</v>
      </c>
      <c r="AZ594" s="5">
        <f t="shared" si="659"/>
        <v>5.2626372596605671E-3</v>
      </c>
      <c r="BA594" s="5">
        <f t="shared" si="660"/>
        <v>2.1544307197714509E-3</v>
      </c>
      <c r="BB594" s="5">
        <f t="shared" si="661"/>
        <v>6.6148940596862029E-4</v>
      </c>
      <c r="BC594" s="5">
        <f t="shared" si="662"/>
        <v>1.6248124581332997E-4</v>
      </c>
      <c r="BD594" s="5">
        <f t="shared" si="663"/>
        <v>1.2749412162029012E-4</v>
      </c>
      <c r="BE594" s="5">
        <f t="shared" si="664"/>
        <v>3.0510379338587391E-4</v>
      </c>
      <c r="BF594" s="5">
        <f t="shared" si="665"/>
        <v>3.6506908536415019E-4</v>
      </c>
      <c r="BG594" s="5">
        <f t="shared" si="666"/>
        <v>2.9121332909827122E-4</v>
      </c>
      <c r="BH594" s="5">
        <f t="shared" si="667"/>
        <v>1.7422429023243558E-4</v>
      </c>
      <c r="BI594" s="5">
        <f t="shared" si="668"/>
        <v>8.3386576846564104E-5</v>
      </c>
      <c r="BJ594" s="8">
        <f t="shared" si="669"/>
        <v>0.62023042780127702</v>
      </c>
      <c r="BK594" s="8">
        <f t="shared" si="670"/>
        <v>0.19444242601153605</v>
      </c>
      <c r="BL594" s="8">
        <f t="shared" si="671"/>
        <v>0.17389170659885786</v>
      </c>
      <c r="BM594" s="8">
        <f t="shared" si="672"/>
        <v>0.68928070339754188</v>
      </c>
      <c r="BN594" s="8">
        <f t="shared" si="673"/>
        <v>0.29900593564889488</v>
      </c>
    </row>
    <row r="595" spans="1:66" x14ac:dyDescent="0.25">
      <c r="A595" t="s">
        <v>22</v>
      </c>
      <c r="B595" t="s">
        <v>242</v>
      </c>
      <c r="C595" t="s">
        <v>152</v>
      </c>
      <c r="D595" t="s">
        <v>504</v>
      </c>
      <c r="E595">
        <f>VLOOKUP(A595,home!$A$2:$E$405,3,FALSE)</f>
        <v>1.4857</v>
      </c>
      <c r="F595">
        <f>VLOOKUP(B595,home!$B$2:$E$405,3,FALSE)</f>
        <v>1.1217999999999999</v>
      </c>
      <c r="G595">
        <f>VLOOKUP(C595,away!$B$2:$E$405,4,FALSE)</f>
        <v>0.22439999999999999</v>
      </c>
      <c r="H595">
        <f>VLOOKUP(A595,away!$A$2:$E$405,3,FALSE)</f>
        <v>1.0857000000000001</v>
      </c>
      <c r="I595">
        <f>VLOOKUP(C595,away!$B$2:$E$405,3,FALSE)</f>
        <v>0.307</v>
      </c>
      <c r="J595">
        <f>VLOOKUP(B595,home!$B$2:$E$405,4,FALSE)</f>
        <v>0.61399999999999999</v>
      </c>
      <c r="K595" s="3">
        <f t="shared" si="618"/>
        <v>0.37399811354399998</v>
      </c>
      <c r="L595" s="3">
        <f t="shared" si="619"/>
        <v>0.20465227860000001</v>
      </c>
      <c r="M595" s="5">
        <f t="shared" si="620"/>
        <v>0.56065451993997351</v>
      </c>
      <c r="N595" s="5">
        <f t="shared" si="621"/>
        <v>0.20968373280746702</v>
      </c>
      <c r="O595" s="5">
        <f t="shared" si="622"/>
        <v>0.11473922501310474</v>
      </c>
      <c r="P595" s="5">
        <f t="shared" si="623"/>
        <v>4.2912253704401708E-2</v>
      </c>
      <c r="Q595" s="5">
        <f t="shared" si="624"/>
        <v>3.9210660255428395E-2</v>
      </c>
      <c r="R595" s="5">
        <f t="shared" si="625"/>
        <v>1.1740821921865001E-2</v>
      </c>
      <c r="S595" s="5">
        <f t="shared" si="626"/>
        <v>8.2112132003684453E-4</v>
      </c>
      <c r="T595" s="5">
        <f t="shared" si="627"/>
        <v>8.0245509666838806E-3</v>
      </c>
      <c r="U595" s="5">
        <f t="shared" si="628"/>
        <v>4.3910452502335506E-3</v>
      </c>
      <c r="V595" s="5">
        <f t="shared" si="629"/>
        <v>6.9831410638660239E-6</v>
      </c>
      <c r="W595" s="5">
        <f t="shared" si="630"/>
        <v>4.888237655448306E-3</v>
      </c>
      <c r="X595" s="5">
        <f t="shared" si="631"/>
        <v>1.0003889745258177E-3</v>
      </c>
      <c r="Y595" s="5">
        <f t="shared" si="632"/>
        <v>1.0236594156151299E-4</v>
      </c>
      <c r="Z595" s="5">
        <f t="shared" si="633"/>
        <v>8.009286529821677E-4</v>
      </c>
      <c r="AA595" s="5">
        <f t="shared" si="634"/>
        <v>2.9954580529866772E-4</v>
      </c>
      <c r="AB595" s="5">
        <f t="shared" si="635"/>
        <v>5.6014783050860017E-5</v>
      </c>
      <c r="AC595" s="5">
        <f t="shared" si="636"/>
        <v>3.3405411702817431E-8</v>
      </c>
      <c r="AD595" s="5">
        <f t="shared" si="637"/>
        <v>4.5704791542310291E-4</v>
      </c>
      <c r="AE595" s="5">
        <f t="shared" si="638"/>
        <v>9.3535897320718114E-5</v>
      </c>
      <c r="AF595" s="5">
        <f t="shared" si="639"/>
        <v>9.5711672587902991E-6</v>
      </c>
      <c r="AG595" s="5">
        <f t="shared" si="640"/>
        <v>6.5292039612438351E-7</v>
      </c>
      <c r="AH595" s="5">
        <f t="shared" si="641"/>
        <v>4.0977968457207343E-5</v>
      </c>
      <c r="AI595" s="5">
        <f t="shared" si="642"/>
        <v>1.532568289986108E-5</v>
      </c>
      <c r="AJ595" s="5">
        <f t="shared" si="643"/>
        <v>2.8658882466607915E-6</v>
      </c>
      <c r="AK595" s="5">
        <f t="shared" si="644"/>
        <v>3.5727893262635262E-7</v>
      </c>
      <c r="AL595" s="5">
        <f t="shared" si="645"/>
        <v>1.0227342872361184E-10</v>
      </c>
      <c r="AM595" s="5">
        <f t="shared" si="646"/>
        <v>3.4187011633491631E-5</v>
      </c>
      <c r="AN595" s="5">
        <f t="shared" si="647"/>
        <v>6.9964498293187722E-6</v>
      </c>
      <c r="AO595" s="5">
        <f t="shared" si="648"/>
        <v>7.1591969984033396E-7</v>
      </c>
      <c r="AP595" s="5">
        <f t="shared" si="649"/>
        <v>4.8838199288984127E-8</v>
      </c>
      <c r="AQ595" s="5">
        <f t="shared" si="650"/>
        <v>2.4987121918028761E-9</v>
      </c>
      <c r="AR595" s="5">
        <f t="shared" si="651"/>
        <v>1.6772469234332828E-6</v>
      </c>
      <c r="AS595" s="5">
        <f t="shared" si="652"/>
        <v>6.272871853115256E-7</v>
      </c>
      <c r="AT595" s="5">
        <f t="shared" si="653"/>
        <v>1.1730211197841805E-7</v>
      </c>
      <c r="AU595" s="5">
        <f t="shared" si="654"/>
        <v>1.4623589531551799E-8</v>
      </c>
      <c r="AV595" s="5">
        <f t="shared" si="655"/>
        <v>1.3672987245105397E-9</v>
      </c>
      <c r="AW595" s="5">
        <f t="shared" si="656"/>
        <v>2.1744344058384138E-13</v>
      </c>
      <c r="AX595" s="5">
        <f t="shared" si="657"/>
        <v>2.1309796431054416E-6</v>
      </c>
      <c r="AY595" s="5">
        <f t="shared" si="658"/>
        <v>4.3610983961174345E-7</v>
      </c>
      <c r="AZ595" s="5">
        <f t="shared" si="659"/>
        <v>4.4625436198211928E-8</v>
      </c>
      <c r="BA595" s="5">
        <f t="shared" si="660"/>
        <v>3.04423240049433E-9</v>
      </c>
      <c r="BB595" s="5">
        <f t="shared" si="661"/>
        <v>1.5575227433727815E-10</v>
      </c>
      <c r="BC595" s="5">
        <f t="shared" si="662"/>
        <v>6.3750115680512604E-12</v>
      </c>
      <c r="BD595" s="5">
        <f t="shared" si="663"/>
        <v>5.7208734109243468E-8</v>
      </c>
      <c r="BE595" s="5">
        <f t="shared" si="664"/>
        <v>2.1395958635097345E-8</v>
      </c>
      <c r="BF595" s="5">
        <f t="shared" si="665"/>
        <v>4.0010240834959311E-9</v>
      </c>
      <c r="BG595" s="5">
        <f t="shared" si="666"/>
        <v>4.987918198238633E-10</v>
      </c>
      <c r="BH595" s="5">
        <f t="shared" si="667"/>
        <v>4.6636799916325893E-11</v>
      </c>
      <c r="BI595" s="5">
        <f t="shared" si="668"/>
        <v>3.4884150380869724E-12</v>
      </c>
      <c r="BJ595" s="8">
        <f t="shared" si="669"/>
        <v>0.26351531014086638</v>
      </c>
      <c r="BK595" s="8">
        <f t="shared" si="670"/>
        <v>0.60439534772300052</v>
      </c>
      <c r="BL595" s="8">
        <f t="shared" si="671"/>
        <v>0.13128870057383202</v>
      </c>
      <c r="BM595" s="8">
        <f t="shared" si="672"/>
        <v>2.1058637338818718E-2</v>
      </c>
      <c r="BN595" s="8">
        <f t="shared" si="673"/>
        <v>0.97894121364224029</v>
      </c>
    </row>
    <row r="596" spans="1:66" x14ac:dyDescent="0.25">
      <c r="A596" t="s">
        <v>22</v>
      </c>
      <c r="B596" t="s">
        <v>23</v>
      </c>
      <c r="C596" t="s">
        <v>240</v>
      </c>
      <c r="D596" t="s">
        <v>504</v>
      </c>
      <c r="E596">
        <f>VLOOKUP(A596,home!$A$2:$E$405,3,FALSE)</f>
        <v>1.4857</v>
      </c>
      <c r="F596">
        <f>VLOOKUP(B596,home!$B$2:$E$405,3,FALSE)</f>
        <v>0.67310000000000003</v>
      </c>
      <c r="G596">
        <f>VLOOKUP(C596,away!$B$2:$E$405,4,FALSE)</f>
        <v>0.67310000000000003</v>
      </c>
      <c r="H596">
        <f>VLOOKUP(A596,away!$A$2:$E$405,3,FALSE)</f>
        <v>1.0857000000000001</v>
      </c>
      <c r="I596">
        <f>VLOOKUP(C596,away!$B$2:$E$405,3,FALSE)</f>
        <v>0.69079999999999997</v>
      </c>
      <c r="J596">
        <f>VLOOKUP(B596,home!$B$2:$E$405,4,FALSE)</f>
        <v>0.61399999999999999</v>
      </c>
      <c r="K596" s="3">
        <f t="shared" si="618"/>
        <v>0.67311660537700013</v>
      </c>
      <c r="L596" s="3">
        <f t="shared" si="619"/>
        <v>0.46050095784000006</v>
      </c>
      <c r="M596" s="5">
        <f t="shared" si="620"/>
        <v>0.32186677437934047</v>
      </c>
      <c r="N596" s="5">
        <f t="shared" si="621"/>
        <v>0.21665387055386648</v>
      </c>
      <c r="O596" s="5">
        <f t="shared" si="622"/>
        <v>0.14821995789855746</v>
      </c>
      <c r="P596" s="5">
        <f t="shared" si="623"/>
        <v>9.9769314909798887E-2</v>
      </c>
      <c r="Q596" s="5">
        <f t="shared" si="624"/>
        <v>7.2916658944503304E-2</v>
      </c>
      <c r="R596" s="5">
        <f t="shared" si="625"/>
        <v>3.4127716291645092E-2</v>
      </c>
      <c r="S596" s="5">
        <f t="shared" si="626"/>
        <v>7.7313946249693462E-3</v>
      </c>
      <c r="T596" s="5">
        <f t="shared" si="627"/>
        <v>3.3578191286436375E-2</v>
      </c>
      <c r="U596" s="5">
        <f t="shared" si="628"/>
        <v>2.2971932539501493E-2</v>
      </c>
      <c r="V596" s="5">
        <f t="shared" si="629"/>
        <v>2.6627854421994184E-4</v>
      </c>
      <c r="W596" s="5">
        <f t="shared" si="630"/>
        <v>1.6360471314718846E-2</v>
      </c>
      <c r="X596" s="5">
        <f t="shared" si="631"/>
        <v>7.5340127111418733E-3</v>
      </c>
      <c r="Y596" s="5">
        <f t="shared" si="632"/>
        <v>1.7347100349297839E-3</v>
      </c>
      <c r="Z596" s="5">
        <f t="shared" si="633"/>
        <v>5.2386153470647808E-3</v>
      </c>
      <c r="AA596" s="5">
        <f t="shared" si="634"/>
        <v>3.5261989792921009E-3</v>
      </c>
      <c r="AB596" s="5">
        <f t="shared" si="635"/>
        <v>1.1867715434124707E-3</v>
      </c>
      <c r="AC596" s="5">
        <f t="shared" si="636"/>
        <v>5.1586615268130998E-6</v>
      </c>
      <c r="AD596" s="5">
        <f t="shared" si="637"/>
        <v>2.7531262284328337E-3</v>
      </c>
      <c r="AE596" s="5">
        <f t="shared" si="638"/>
        <v>1.2678172652477466E-3</v>
      </c>
      <c r="AF596" s="5">
        <f t="shared" si="639"/>
        <v>2.9191553250633835E-4</v>
      </c>
      <c r="AG596" s="5">
        <f t="shared" si="640"/>
        <v>4.480912744251416E-5</v>
      </c>
      <c r="AH596" s="5">
        <f t="shared" si="641"/>
        <v>6.0309684626966384E-4</v>
      </c>
      <c r="AI596" s="5">
        <f t="shared" si="642"/>
        <v>4.0595450187461065E-4</v>
      </c>
      <c r="AJ596" s="5">
        <f t="shared" si="643"/>
        <v>1.3662735811967446E-4</v>
      </c>
      <c r="AK596" s="5">
        <f t="shared" si="644"/>
        <v>3.0655381166381001E-5</v>
      </c>
      <c r="AL596" s="5">
        <f t="shared" si="645"/>
        <v>6.3961386182110466E-8</v>
      </c>
      <c r="AM596" s="5">
        <f t="shared" si="646"/>
        <v>3.7063499621141864E-4</v>
      </c>
      <c r="AN596" s="5">
        <f t="shared" si="647"/>
        <v>1.7067777076438306E-4</v>
      </c>
      <c r="AO596" s="5">
        <f t="shared" si="648"/>
        <v>3.9298638459497174E-5</v>
      </c>
      <c r="AP596" s="5">
        <f t="shared" si="649"/>
        <v>6.0323535508021049E-6</v>
      </c>
      <c r="AQ596" s="5">
        <f t="shared" si="650"/>
        <v>6.944761470434735E-7</v>
      </c>
      <c r="AR596" s="5">
        <f t="shared" si="651"/>
        <v>5.55453350754927E-5</v>
      </c>
      <c r="AS596" s="5">
        <f t="shared" si="652"/>
        <v>3.7388487390543664E-5</v>
      </c>
      <c r="AT596" s="5">
        <f t="shared" si="653"/>
        <v>1.2583405856251762E-5</v>
      </c>
      <c r="AU596" s="5">
        <f t="shared" si="654"/>
        <v>2.82336647801375E-6</v>
      </c>
      <c r="AV596" s="5">
        <f t="shared" si="655"/>
        <v>4.7511371485395797E-7</v>
      </c>
      <c r="AW596" s="5">
        <f t="shared" si="656"/>
        <v>5.5072679720217339E-10</v>
      </c>
      <c r="AX596" s="5">
        <f t="shared" si="657"/>
        <v>4.1580095080624551E-5</v>
      </c>
      <c r="AY596" s="5">
        <f t="shared" si="658"/>
        <v>1.9147673611705879E-5</v>
      </c>
      <c r="AZ596" s="5">
        <f t="shared" si="659"/>
        <v>4.4087610192991248E-6</v>
      </c>
      <c r="BA596" s="5">
        <f t="shared" si="660"/>
        <v>6.7674622409163402E-7</v>
      </c>
      <c r="BB596" s="5">
        <f t="shared" si="661"/>
        <v>7.7910571102200184E-8</v>
      </c>
      <c r="BC596" s="5">
        <f t="shared" si="662"/>
        <v>7.1755785236849235E-9</v>
      </c>
      <c r="BD596" s="5">
        <f t="shared" si="663"/>
        <v>4.2631133343013559E-6</v>
      </c>
      <c r="BE596" s="5">
        <f t="shared" si="664"/>
        <v>2.8695723759223535E-6</v>
      </c>
      <c r="BF596" s="5">
        <f t="shared" si="665"/>
        <v>9.6577840828223366E-7</v>
      </c>
      <c r="BG596" s="5">
        <f t="shared" si="666"/>
        <v>2.1669382790977988E-7</v>
      </c>
      <c r="BH596" s="5">
        <f t="shared" si="667"/>
        <v>3.6465053462194714E-8</v>
      </c>
      <c r="BI596" s="5">
        <f t="shared" si="668"/>
        <v>4.909046600272668E-9</v>
      </c>
      <c r="BJ596" s="8">
        <f t="shared" si="669"/>
        <v>0.3537888195964447</v>
      </c>
      <c r="BK596" s="8">
        <f t="shared" si="670"/>
        <v>0.42965813275485343</v>
      </c>
      <c r="BL596" s="8">
        <f t="shared" si="671"/>
        <v>0.21132608358040056</v>
      </c>
      <c r="BM596" s="8">
        <f t="shared" si="672"/>
        <v>0.10643821117816669</v>
      </c>
      <c r="BN596" s="8">
        <f t="shared" si="673"/>
        <v>0.89355429297771172</v>
      </c>
    </row>
    <row r="597" spans="1:66" x14ac:dyDescent="0.25">
      <c r="A597" t="s">
        <v>22</v>
      </c>
      <c r="B597" t="s">
        <v>235</v>
      </c>
      <c r="C597" t="s">
        <v>237</v>
      </c>
      <c r="D597" t="s">
        <v>504</v>
      </c>
      <c r="E597">
        <f>VLOOKUP(A597,home!$A$2:$E$405,3,FALSE)</f>
        <v>1.4857</v>
      </c>
      <c r="F597">
        <f>VLOOKUP(B597,home!$B$2:$E$405,3,FALSE)</f>
        <v>1.5705</v>
      </c>
      <c r="G597">
        <f>VLOOKUP(C597,away!$B$2:$E$405,4,FALSE)</f>
        <v>1.5705</v>
      </c>
      <c r="H597">
        <f>VLOOKUP(A597,away!$A$2:$E$405,3,FALSE)</f>
        <v>1.0857000000000001</v>
      </c>
      <c r="I597">
        <f>VLOOKUP(C597,away!$B$2:$E$405,3,FALSE)</f>
        <v>1.2281</v>
      </c>
      <c r="J597">
        <f>VLOOKUP(B597,home!$B$2:$E$405,4,FALSE)</f>
        <v>0.92110000000000003</v>
      </c>
      <c r="K597" s="3">
        <f t="shared" si="618"/>
        <v>3.6644348504250002</v>
      </c>
      <c r="L597" s="3">
        <f t="shared" si="619"/>
        <v>1.228146999387</v>
      </c>
      <c r="M597" s="5">
        <f t="shared" si="620"/>
        <v>7.502028338936856E-3</v>
      </c>
      <c r="N597" s="5">
        <f t="shared" si="621"/>
        <v>2.7490694094076184E-2</v>
      </c>
      <c r="O597" s="5">
        <f t="shared" si="622"/>
        <v>9.2135935937815387E-3</v>
      </c>
      <c r="P597" s="5">
        <f t="shared" si="623"/>
        <v>3.3762613462705586E-2</v>
      </c>
      <c r="Q597" s="5">
        <f t="shared" si="624"/>
        <v>5.0368928750352773E-2</v>
      </c>
      <c r="R597" s="5">
        <f t="shared" si="625"/>
        <v>5.6578236628870432E-3</v>
      </c>
      <c r="S597" s="5">
        <f t="shared" si="626"/>
        <v>3.7986862230168936E-2</v>
      </c>
      <c r="T597" s="5">
        <f t="shared" si="627"/>
        <v>6.1860448707083349E-2</v>
      </c>
      <c r="U597" s="5">
        <f t="shared" si="628"/>
        <v>2.0732726207842507E-2</v>
      </c>
      <c r="V597" s="5">
        <f t="shared" si="629"/>
        <v>1.8995392359892515E-2</v>
      </c>
      <c r="W597" s="5">
        <f t="shared" si="630"/>
        <v>6.1524552630455476E-2</v>
      </c>
      <c r="X597" s="5">
        <f t="shared" si="631"/>
        <v>7.5561194701721443E-2</v>
      </c>
      <c r="Y597" s="5">
        <f t="shared" si="632"/>
        <v>4.6400127271508051E-2</v>
      </c>
      <c r="Z597" s="5">
        <f t="shared" si="633"/>
        <v>2.3162130515451637E-3</v>
      </c>
      <c r="AA597" s="5">
        <f t="shared" si="634"/>
        <v>8.487611827091332E-3</v>
      </c>
      <c r="AB597" s="5">
        <f t="shared" si="635"/>
        <v>1.5551150288036452E-2</v>
      </c>
      <c r="AC597" s="5">
        <f t="shared" si="636"/>
        <v>5.3430057582797667E-3</v>
      </c>
      <c r="AD597" s="5">
        <f t="shared" si="637"/>
        <v>5.6363178703962041E-2</v>
      </c>
      <c r="AE597" s="5">
        <f t="shared" si="638"/>
        <v>6.9222268801184234E-2</v>
      </c>
      <c r="AF597" s="5">
        <f t="shared" si="639"/>
        <v>4.25075608594674E-2</v>
      </c>
      <c r="AG597" s="5">
        <f t="shared" si="640"/>
        <v>1.7401844440271732E-2</v>
      </c>
      <c r="AH597" s="5">
        <f t="shared" si="641"/>
        <v>7.1116252729904958E-4</v>
      </c>
      <c r="AI597" s="5">
        <f t="shared" si="642"/>
        <v>2.6060087493509575E-3</v>
      </c>
      <c r="AJ597" s="5">
        <f t="shared" si="643"/>
        <v>4.7747746408170607E-3</v>
      </c>
      <c r="AK597" s="5">
        <f t="shared" si="644"/>
        <v>5.8322835322451817E-3</v>
      </c>
      <c r="AL597" s="5">
        <f t="shared" si="645"/>
        <v>9.6184034501460873E-4</v>
      </c>
      <c r="AM597" s="5">
        <f t="shared" si="646"/>
        <v>4.1307839264706138E-2</v>
      </c>
      <c r="AN597" s="5">
        <f t="shared" si="647"/>
        <v>5.0732098844109341E-2</v>
      </c>
      <c r="AO597" s="5">
        <f t="shared" si="648"/>
        <v>3.1153237483998803E-2</v>
      </c>
      <c r="AP597" s="5">
        <f t="shared" si="649"/>
        <v>1.2753585045721253E-2</v>
      </c>
      <c r="AQ597" s="5">
        <f t="shared" si="650"/>
        <v>3.9158193013323662E-3</v>
      </c>
      <c r="AR597" s="5">
        <f t="shared" si="651"/>
        <v>1.7468242479576061E-4</v>
      </c>
      <c r="AS597" s="5">
        <f t="shared" si="652"/>
        <v>6.4011236517832928E-4</v>
      </c>
      <c r="AT597" s="5">
        <f t="shared" si="653"/>
        <v>1.1728250295737225E-3</v>
      </c>
      <c r="AU597" s="5">
        <f t="shared" si="654"/>
        <v>1.4325803039402264E-3</v>
      </c>
      <c r="AV597" s="5">
        <f t="shared" si="655"/>
        <v>1.3123992979477514E-3</v>
      </c>
      <c r="AW597" s="5">
        <f t="shared" si="656"/>
        <v>1.2024245797417114E-4</v>
      </c>
      <c r="AX597" s="5">
        <f t="shared" si="657"/>
        <v>2.5228314299557235E-2</v>
      </c>
      <c r="AY597" s="5">
        <f t="shared" si="658"/>
        <v>3.0984078506593359E-2</v>
      </c>
      <c r="AZ597" s="5">
        <f t="shared" si="659"/>
        <v>1.9026501523321946E-2</v>
      </c>
      <c r="BA597" s="5">
        <f t="shared" si="660"/>
        <v>7.7891135849000133E-3</v>
      </c>
      <c r="BB597" s="5">
        <f t="shared" si="661"/>
        <v>2.3915441192948667E-3</v>
      </c>
      <c r="BC597" s="5">
        <f t="shared" si="662"/>
        <v>5.8743354680272305E-4</v>
      </c>
      <c r="BD597" s="5">
        <f t="shared" si="663"/>
        <v>3.5755949309759761E-5</v>
      </c>
      <c r="BE597" s="5">
        <f t="shared" si="664"/>
        <v>1.3102534676071338E-4</v>
      </c>
      <c r="BF597" s="5">
        <f t="shared" si="665"/>
        <v>2.4006692347948935E-4</v>
      </c>
      <c r="BG597" s="5">
        <f t="shared" si="666"/>
        <v>2.9323653361085081E-4</v>
      </c>
      <c r="BH597" s="5">
        <f t="shared" si="667"/>
        <v>2.6863654329535591E-4</v>
      </c>
      <c r="BI597" s="5">
        <f t="shared" si="668"/>
        <v>1.9688022226984131E-4</v>
      </c>
      <c r="BJ597" s="8">
        <f t="shared" si="669"/>
        <v>0.73457036448042046</v>
      </c>
      <c r="BK597" s="8">
        <f t="shared" si="670"/>
        <v>0.13553582100159164</v>
      </c>
      <c r="BL597" s="8">
        <f t="shared" si="671"/>
        <v>7.9465335969512926E-2</v>
      </c>
      <c r="BM597" s="8">
        <f t="shared" si="672"/>
        <v>0.78702821655171096</v>
      </c>
      <c r="BN597" s="8">
        <f t="shared" si="673"/>
        <v>0.13399568190273997</v>
      </c>
    </row>
    <row r="598" spans="1:66" x14ac:dyDescent="0.25">
      <c r="A598" t="s">
        <v>25</v>
      </c>
      <c r="B598" t="s">
        <v>494</v>
      </c>
      <c r="C598" t="s">
        <v>416</v>
      </c>
      <c r="D598" t="s">
        <v>504</v>
      </c>
      <c r="E598">
        <f>VLOOKUP(A598,home!$A$2:$E$405,3,FALSE)</f>
        <v>1.1486000000000001</v>
      </c>
      <c r="F598">
        <f>VLOOKUP(B598,home!$B$2:$E$405,3,FALSE)</f>
        <v>1.3059000000000001</v>
      </c>
      <c r="G598">
        <f>VLOOKUP(C598,away!$B$2:$E$405,4,FALSE)</f>
        <v>1.7413000000000001</v>
      </c>
      <c r="H598">
        <f>VLOOKUP(A598,away!$A$2:$E$405,3,FALSE)</f>
        <v>1.1621999999999999</v>
      </c>
      <c r="I598">
        <f>VLOOKUP(C598,away!$B$2:$E$405,3,FALSE)</f>
        <v>0.5736</v>
      </c>
      <c r="J598">
        <f>VLOOKUP(B598,home!$B$2:$E$405,4,FALSE)</f>
        <v>1.5058</v>
      </c>
      <c r="K598" s="3">
        <f t="shared" si="618"/>
        <v>2.6118746713620005</v>
      </c>
      <c r="L598" s="3">
        <f t="shared" si="619"/>
        <v>1.0038233799359999</v>
      </c>
      <c r="M598" s="5">
        <f t="shared" si="620"/>
        <v>2.6898142379097021E-2</v>
      </c>
      <c r="N598" s="5">
        <f t="shared" si="621"/>
        <v>7.0254576786652326E-2</v>
      </c>
      <c r="O598" s="5">
        <f t="shared" si="622"/>
        <v>2.7000984196984927E-2</v>
      </c>
      <c r="P598" s="5">
        <f t="shared" si="623"/>
        <v>7.0523186725950565E-2</v>
      </c>
      <c r="Q598" s="5">
        <f t="shared" si="624"/>
        <v>9.1748074828157014E-2</v>
      </c>
      <c r="R598" s="5">
        <f t="shared" si="625"/>
        <v>1.3552109609107965E-2</v>
      </c>
      <c r="S598" s="5">
        <f t="shared" si="626"/>
        <v>4.622549575996273E-2</v>
      </c>
      <c r="T598" s="5">
        <f t="shared" si="627"/>
        <v>9.2098862576621587E-2</v>
      </c>
      <c r="U598" s="5">
        <f t="shared" si="628"/>
        <v>3.5396411831550671E-2</v>
      </c>
      <c r="V598" s="5">
        <f t="shared" si="629"/>
        <v>1.3466313121528933E-2</v>
      </c>
      <c r="W598" s="5">
        <f t="shared" si="630"/>
        <v>7.9878157596629612E-2</v>
      </c>
      <c r="X598" s="5">
        <f t="shared" si="631"/>
        <v>8.0183562141709186E-2</v>
      </c>
      <c r="Y598" s="5">
        <f t="shared" si="632"/>
        <v>4.0245067182199404E-2</v>
      </c>
      <c r="Z598" s="5">
        <f t="shared" si="633"/>
        <v>4.5346414910259671E-3</v>
      </c>
      <c r="AA598" s="5">
        <f t="shared" si="634"/>
        <v>1.1843915254117938E-2</v>
      </c>
      <c r="AB598" s="5">
        <f t="shared" si="635"/>
        <v>1.5467411130994342E-2</v>
      </c>
      <c r="AC598" s="5">
        <f t="shared" si="636"/>
        <v>2.2066749568497163E-3</v>
      </c>
      <c r="AD598" s="5">
        <f t="shared" si="637"/>
        <v>5.2157934155424752E-2</v>
      </c>
      <c r="AE598" s="5">
        <f t="shared" si="638"/>
        <v>5.2357353754377799E-2</v>
      </c>
      <c r="AF598" s="5">
        <f t="shared" si="639"/>
        <v>2.6278767905112167E-2</v>
      </c>
      <c r="AG598" s="5">
        <f t="shared" si="640"/>
        <v>8.7930805396877927E-3</v>
      </c>
      <c r="AH598" s="5">
        <f t="shared" si="641"/>
        <v>1.1379947870799269E-3</v>
      </c>
      <c r="AI598" s="5">
        <f t="shared" si="642"/>
        <v>2.9722997605160536E-3</v>
      </c>
      <c r="AJ598" s="5">
        <f t="shared" si="643"/>
        <v>3.8816372300936111E-3</v>
      </c>
      <c r="AK598" s="5">
        <f t="shared" si="644"/>
        <v>3.3794499882324192E-3</v>
      </c>
      <c r="AL598" s="5">
        <f t="shared" si="645"/>
        <v>2.3142378805508532E-4</v>
      </c>
      <c r="AM598" s="5">
        <f t="shared" si="646"/>
        <v>2.7245997426224158E-2</v>
      </c>
      <c r="AN598" s="5">
        <f t="shared" si="647"/>
        <v>2.7350169226119884E-2</v>
      </c>
      <c r="AO598" s="5">
        <f t="shared" si="648"/>
        <v>1.3727369657192618E-2</v>
      </c>
      <c r="AP598" s="5">
        <f t="shared" si="649"/>
        <v>4.5932848689713276E-3</v>
      </c>
      <c r="AQ598" s="5">
        <f t="shared" si="650"/>
        <v>1.152711685544921E-3</v>
      </c>
      <c r="AR598" s="5">
        <f t="shared" si="651"/>
        <v>2.2846915470322427E-4</v>
      </c>
      <c r="AS598" s="5">
        <f t="shared" si="652"/>
        <v>5.9673279835683788E-4</v>
      </c>
      <c r="AT598" s="5">
        <f t="shared" si="653"/>
        <v>7.792956407995966E-4</v>
      </c>
      <c r="AU598" s="5">
        <f t="shared" si="654"/>
        <v>6.7847418190242865E-4</v>
      </c>
      <c r="AV598" s="5">
        <f t="shared" si="655"/>
        <v>4.4302238272100192E-4</v>
      </c>
      <c r="AW598" s="5">
        <f t="shared" si="656"/>
        <v>1.6854471447439588E-5</v>
      </c>
      <c r="AX598" s="5">
        <f t="shared" si="657"/>
        <v>1.18605217622582E-2</v>
      </c>
      <c r="AY598" s="5">
        <f t="shared" si="658"/>
        <v>1.1905869043194506E-2</v>
      </c>
      <c r="AZ598" s="5">
        <f t="shared" si="659"/>
        <v>5.9756948520074491E-3</v>
      </c>
      <c r="BA598" s="5">
        <f t="shared" si="660"/>
        <v>1.9995140679360912E-3</v>
      </c>
      <c r="BB598" s="5">
        <f t="shared" si="661"/>
        <v>5.017897424762968E-4</v>
      </c>
      <c r="BC598" s="5">
        <f t="shared" si="662"/>
        <v>1.0074165506195428E-4</v>
      </c>
      <c r="BD598" s="5">
        <f t="shared" si="663"/>
        <v>3.8223779847551881E-5</v>
      </c>
      <c r="BE598" s="5">
        <f t="shared" si="664"/>
        <v>9.9835722427538021E-5</v>
      </c>
      <c r="BF598" s="5">
        <f t="shared" si="665"/>
        <v>1.3037919735280691E-4</v>
      </c>
      <c r="BG598" s="5">
        <f t="shared" si="666"/>
        <v>1.1351137441276799E-4</v>
      </c>
      <c r="BH598" s="5">
        <f t="shared" si="667"/>
        <v>7.4119370935049332E-5</v>
      </c>
      <c r="BI598" s="5">
        <f t="shared" si="668"/>
        <v>3.8718101520508015E-5</v>
      </c>
      <c r="BJ598" s="8">
        <f t="shared" si="669"/>
        <v>0.70040910145355872</v>
      </c>
      <c r="BK598" s="8">
        <f t="shared" si="670"/>
        <v>0.17145710577463857</v>
      </c>
      <c r="BL598" s="8">
        <f t="shared" si="671"/>
        <v>0.11785299549365713</v>
      </c>
      <c r="BM598" s="8">
        <f t="shared" si="672"/>
        <v>0.68238775511518346</v>
      </c>
      <c r="BN598" s="8">
        <f t="shared" si="673"/>
        <v>0.29997707452594979</v>
      </c>
    </row>
    <row r="599" spans="1:66" x14ac:dyDescent="0.25">
      <c r="A599" t="s">
        <v>166</v>
      </c>
      <c r="B599" t="s">
        <v>478</v>
      </c>
      <c r="C599" t="s">
        <v>170</v>
      </c>
      <c r="D599" t="s">
        <v>504</v>
      </c>
      <c r="E599">
        <f>VLOOKUP(A599,home!$A$2:$E$405,3,FALSE)</f>
        <v>1.8032999999999999</v>
      </c>
      <c r="F599">
        <f>VLOOKUP(B599,home!$B$2:$E$405,3,FALSE)</f>
        <v>0.41589999999999999</v>
      </c>
      <c r="G599">
        <f>VLOOKUP(C599,away!$B$2:$E$405,4,FALSE)</f>
        <v>0.97040000000000004</v>
      </c>
      <c r="H599">
        <f>VLOOKUP(A599,away!$A$2:$E$405,3,FALSE)</f>
        <v>1.4918</v>
      </c>
      <c r="I599">
        <f>VLOOKUP(C599,away!$B$2:$E$405,3,FALSE)</f>
        <v>0.50270000000000004</v>
      </c>
      <c r="J599">
        <f>VLOOKUP(B599,home!$B$2:$E$405,4,FALSE)</f>
        <v>1.0055000000000001</v>
      </c>
      <c r="K599" s="3">
        <f t="shared" si="618"/>
        <v>0.72779269288799997</v>
      </c>
      <c r="L599" s="3">
        <f t="shared" si="619"/>
        <v>0.75405246323000019</v>
      </c>
      <c r="M599" s="5">
        <f t="shared" si="620"/>
        <v>0.22721804857993849</v>
      </c>
      <c r="N599" s="5">
        <f t="shared" si="621"/>
        <v>0.16536763544874983</v>
      </c>
      <c r="O599" s="5">
        <f t="shared" si="622"/>
        <v>0.1713343292220165</v>
      </c>
      <c r="P599" s="5">
        <f t="shared" si="623"/>
        <v>0.12469587284865052</v>
      </c>
      <c r="Q599" s="5">
        <f t="shared" si="624"/>
        <v>6.017667835988335E-2</v>
      </c>
      <c r="R599" s="5">
        <f t="shared" si="625"/>
        <v>6.4597536492860652E-2</v>
      </c>
      <c r="S599" s="5">
        <f t="shared" si="626"/>
        <v>1.7108082745478329E-2</v>
      </c>
      <c r="T599" s="5">
        <f t="shared" si="627"/>
        <v>4.5376372546269493E-2</v>
      </c>
      <c r="U599" s="5">
        <f t="shared" si="628"/>
        <v>4.7013615038069903E-2</v>
      </c>
      <c r="V599" s="5">
        <f t="shared" si="629"/>
        <v>1.0432012206615566E-3</v>
      </c>
      <c r="W599" s="5">
        <f t="shared" si="630"/>
        <v>1.4598715597531517E-2</v>
      </c>
      <c r="X599" s="5">
        <f t="shared" si="631"/>
        <v>1.1008197456312865E-2</v>
      </c>
      <c r="Y599" s="5">
        <f t="shared" si="632"/>
        <v>4.1503792038274688E-3</v>
      </c>
      <c r="Z599" s="5">
        <f t="shared" si="633"/>
        <v>1.623664383701047E-2</v>
      </c>
      <c r="AA599" s="5">
        <f t="shared" si="634"/>
        <v>1.1816910741601197E-2</v>
      </c>
      <c r="AB599" s="5">
        <f t="shared" si="635"/>
        <v>4.3001306451235337E-3</v>
      </c>
      <c r="AC599" s="5">
        <f t="shared" si="636"/>
        <v>3.5781402374326975E-5</v>
      </c>
      <c r="AD599" s="5">
        <f t="shared" si="637"/>
        <v>2.6562096343583771E-3</v>
      </c>
      <c r="AE599" s="5">
        <f t="shared" si="638"/>
        <v>2.0029214176431926E-3</v>
      </c>
      <c r="AF599" s="5">
        <f t="shared" si="639"/>
        <v>7.5515391431498651E-4</v>
      </c>
      <c r="AG599" s="5">
        <f t="shared" si="640"/>
        <v>1.8980855640233073E-4</v>
      </c>
      <c r="AH599" s="5">
        <f t="shared" si="641"/>
        <v>3.0608203199714865E-3</v>
      </c>
      <c r="AI599" s="5">
        <f t="shared" si="642"/>
        <v>2.2276426631183577E-3</v>
      </c>
      <c r="AJ599" s="5">
        <f t="shared" si="643"/>
        <v>8.1063102629155251E-4</v>
      </c>
      <c r="AK599" s="5">
        <f t="shared" si="644"/>
        <v>1.9665711252109743E-4</v>
      </c>
      <c r="AL599" s="5">
        <f t="shared" si="645"/>
        <v>7.8546457531884974E-7</v>
      </c>
      <c r="AM599" s="5">
        <f t="shared" si="646"/>
        <v>3.8663399253294667E-4</v>
      </c>
      <c r="AN599" s="5">
        <f t="shared" si="647"/>
        <v>2.9154231443791797E-4</v>
      </c>
      <c r="AO599" s="5">
        <f t="shared" si="648"/>
        <v>1.0991910016884363E-4</v>
      </c>
      <c r="AP599" s="5">
        <f t="shared" si="649"/>
        <v>2.7628256079447226E-5</v>
      </c>
      <c r="AQ599" s="5">
        <f t="shared" si="650"/>
        <v>5.2082886378641014E-6</v>
      </c>
      <c r="AR599" s="5">
        <f t="shared" si="651"/>
        <v>4.6160382035578742E-4</v>
      </c>
      <c r="AS599" s="5">
        <f t="shared" si="652"/>
        <v>3.3595188746412706E-4</v>
      </c>
      <c r="AT599" s="5">
        <f t="shared" si="653"/>
        <v>1.2225166442916165E-4</v>
      </c>
      <c r="AU599" s="5">
        <f t="shared" si="654"/>
        <v>2.965795602164657E-5</v>
      </c>
      <c r="AV599" s="5">
        <f t="shared" si="655"/>
        <v>5.3962109196370073E-6</v>
      </c>
      <c r="AW599" s="5">
        <f t="shared" si="656"/>
        <v>1.1973837395303713E-8</v>
      </c>
      <c r="AX599" s="5">
        <f t="shared" si="657"/>
        <v>4.6898232431265346E-5</v>
      </c>
      <c r="AY599" s="5">
        <f t="shared" si="658"/>
        <v>3.5363727685928719E-5</v>
      </c>
      <c r="AZ599" s="5">
        <f t="shared" si="659"/>
        <v>1.3333052985284748E-5</v>
      </c>
      <c r="BA599" s="5">
        <f t="shared" si="660"/>
        <v>3.3512738153100246E-6</v>
      </c>
      <c r="BB599" s="5">
        <f t="shared" si="661"/>
        <v>6.3175906884818109E-7</v>
      </c>
      <c r="BC599" s="5">
        <f t="shared" si="662"/>
        <v>9.5275896406572459E-8</v>
      </c>
      <c r="BD599" s="5">
        <f t="shared" si="663"/>
        <v>5.8012249629276654E-5</v>
      </c>
      <c r="BE599" s="5">
        <f t="shared" si="664"/>
        <v>4.2220891378182135E-5</v>
      </c>
      <c r="BF599" s="5">
        <f t="shared" si="665"/>
        <v>1.5364028116129454E-5</v>
      </c>
      <c r="BG599" s="5">
        <f t="shared" si="666"/>
        <v>3.727275798748268E-6</v>
      </c>
      <c r="BH599" s="5">
        <f t="shared" si="667"/>
        <v>6.7817102267681823E-7</v>
      </c>
      <c r="BI599" s="5">
        <f t="shared" si="668"/>
        <v>9.8713582966514103E-8</v>
      </c>
      <c r="BJ599" s="8">
        <f t="shared" si="669"/>
        <v>0.3072026774090334</v>
      </c>
      <c r="BK599" s="8">
        <f t="shared" si="670"/>
        <v>0.37013713598936443</v>
      </c>
      <c r="BL599" s="8">
        <f t="shared" si="671"/>
        <v>0.30643323613029255</v>
      </c>
      <c r="BM599" s="8">
        <f t="shared" si="672"/>
        <v>0.18658424065975313</v>
      </c>
      <c r="BN599" s="8">
        <f t="shared" si="673"/>
        <v>0.8133901009520994</v>
      </c>
    </row>
    <row r="600" spans="1:66" x14ac:dyDescent="0.25">
      <c r="A600" t="s">
        <v>166</v>
      </c>
      <c r="B600" t="s">
        <v>250</v>
      </c>
      <c r="C600" t="s">
        <v>482</v>
      </c>
      <c r="D600" t="s">
        <v>504</v>
      </c>
      <c r="E600">
        <f>VLOOKUP(A600,home!$A$2:$E$405,3,FALSE)</f>
        <v>1.8032999999999999</v>
      </c>
      <c r="F600">
        <f>VLOOKUP(B600,home!$B$2:$E$405,3,FALSE)</f>
        <v>2.0794999999999999</v>
      </c>
      <c r="G600">
        <f>VLOOKUP(C600,away!$B$2:$E$405,4,FALSE)</f>
        <v>1.1091</v>
      </c>
      <c r="H600">
        <f>VLOOKUP(A600,away!$A$2:$E$405,3,FALSE)</f>
        <v>1.4918</v>
      </c>
      <c r="I600">
        <f>VLOOKUP(C600,away!$B$2:$E$405,3,FALSE)</f>
        <v>0.67030000000000001</v>
      </c>
      <c r="J600">
        <f>VLOOKUP(B600,home!$B$2:$E$405,4,FALSE)</f>
        <v>0.50270000000000004</v>
      </c>
      <c r="K600" s="3">
        <f t="shared" si="618"/>
        <v>4.1590832423849999</v>
      </c>
      <c r="L600" s="3">
        <f t="shared" si="619"/>
        <v>0.5026766445580001</v>
      </c>
      <c r="M600" s="5">
        <f t="shared" si="620"/>
        <v>9.4498171493104764E-3</v>
      </c>
      <c r="N600" s="5">
        <f t="shared" si="621"/>
        <v>3.9302576149299592E-2</v>
      </c>
      <c r="O600" s="5">
        <f t="shared" si="622"/>
        <v>4.7502023763020358E-3</v>
      </c>
      <c r="P600" s="5">
        <f t="shared" si="623"/>
        <v>1.9756487101215203E-2</v>
      </c>
      <c r="Q600" s="5">
        <f t="shared" si="624"/>
        <v>8.1731342922556169E-2</v>
      </c>
      <c r="R600" s="5">
        <f t="shared" si="625"/>
        <v>1.1939078957454729E-3</v>
      </c>
      <c r="S600" s="5">
        <f t="shared" si="626"/>
        <v>1.0326093521528166E-2</v>
      </c>
      <c r="T600" s="5">
        <f t="shared" si="627"/>
        <v>4.1084437215529776E-2</v>
      </c>
      <c r="U600" s="5">
        <f t="shared" si="628"/>
        <v>4.9655623221461342E-3</v>
      </c>
      <c r="V600" s="5">
        <f t="shared" si="629"/>
        <v>2.3987217041184158E-3</v>
      </c>
      <c r="W600" s="5">
        <f t="shared" si="630"/>
        <v>0.11330915290894175</v>
      </c>
      <c r="X600" s="5">
        <f t="shared" si="631"/>
        <v>5.6957864781976189E-2</v>
      </c>
      <c r="Y600" s="5">
        <f t="shared" si="632"/>
        <v>1.4315694174896039E-2</v>
      </c>
      <c r="Z600" s="5">
        <f t="shared" si="633"/>
        <v>2.0004987164821229E-4</v>
      </c>
      <c r="AA600" s="5">
        <f t="shared" si="634"/>
        <v>8.3202406881334977E-4</v>
      </c>
      <c r="AB600" s="5">
        <f t="shared" si="635"/>
        <v>1.7302286809312937E-3</v>
      </c>
      <c r="AC600" s="5">
        <f t="shared" si="636"/>
        <v>3.1343407005948227E-4</v>
      </c>
      <c r="AD600" s="5">
        <f t="shared" si="637"/>
        <v>0.11781554976810479</v>
      </c>
      <c r="AE600" s="5">
        <f t="shared" si="638"/>
        <v>5.9223125234186977E-2</v>
      </c>
      <c r="AF600" s="5">
        <f t="shared" si="639"/>
        <v>1.4885040936479667E-2</v>
      </c>
      <c r="AG600" s="5">
        <f t="shared" si="640"/>
        <v>2.4941208106860229E-3</v>
      </c>
      <c r="AH600" s="5">
        <f t="shared" si="641"/>
        <v>2.5140099556095487E-5</v>
      </c>
      <c r="AI600" s="5">
        <f t="shared" si="642"/>
        <v>1.0455976677564732E-4</v>
      </c>
      <c r="AJ600" s="5">
        <f t="shared" si="643"/>
        <v>2.1743638691213931E-4</v>
      </c>
      <c r="AK600" s="5">
        <f t="shared" si="644"/>
        <v>3.0144534436367333E-4</v>
      </c>
      <c r="AL600" s="5">
        <f t="shared" si="645"/>
        <v>2.6211538548821055E-5</v>
      </c>
      <c r="AM600" s="5">
        <f t="shared" si="646"/>
        <v>9.8000935746580101E-2</v>
      </c>
      <c r="AN600" s="5">
        <f t="shared" si="647"/>
        <v>4.9262781544635051E-2</v>
      </c>
      <c r="AO600" s="5">
        <f t="shared" si="648"/>
        <v>1.2381624864225459E-2</v>
      </c>
      <c r="AP600" s="5">
        <f t="shared" si="649"/>
        <v>2.0746512136415856E-3</v>
      </c>
      <c r="AQ600" s="5">
        <f t="shared" si="650"/>
        <v>2.6071967767538371E-4</v>
      </c>
      <c r="AR600" s="5">
        <f t="shared" si="651"/>
        <v>2.5274681777424307E-6</v>
      </c>
      <c r="AS600" s="5">
        <f t="shared" si="652"/>
        <v>1.0511950543709895E-5</v>
      </c>
      <c r="AT600" s="5">
        <f t="shared" si="653"/>
        <v>2.1860038675561859E-5</v>
      </c>
      <c r="AU600" s="5">
        <f t="shared" si="654"/>
        <v>3.0305906844472445E-5</v>
      </c>
      <c r="AV600" s="5">
        <f t="shared" si="655"/>
        <v>3.1511197325531549E-5</v>
      </c>
      <c r="AW600" s="5">
        <f t="shared" si="656"/>
        <v>1.5222161770158147E-6</v>
      </c>
      <c r="AX600" s="5">
        <f t="shared" si="657"/>
        <v>6.7932341600275059E-2</v>
      </c>
      <c r="AY600" s="5">
        <f t="shared" si="658"/>
        <v>3.4148001532594105E-2</v>
      </c>
      <c r="AZ600" s="5">
        <f t="shared" si="659"/>
        <v>8.5827014143829237E-3</v>
      </c>
      <c r="BA600" s="5">
        <f t="shared" si="660"/>
        <v>1.4381078494084031E-3</v>
      </c>
      <c r="BB600" s="5">
        <f t="shared" si="661"/>
        <v>1.8072580706328446E-4</v>
      </c>
      <c r="BC600" s="5">
        <f t="shared" si="662"/>
        <v>1.8169328455921676E-5</v>
      </c>
      <c r="BD600" s="5">
        <f t="shared" si="663"/>
        <v>2.1174987046911443E-7</v>
      </c>
      <c r="BE600" s="5">
        <f t="shared" si="664"/>
        <v>8.8068533784528822E-7</v>
      </c>
      <c r="BF600" s="5">
        <f t="shared" si="665"/>
        <v>1.8314218152232552E-6</v>
      </c>
      <c r="BG600" s="5">
        <f t="shared" si="666"/>
        <v>2.5390119271444533E-6</v>
      </c>
      <c r="BH600" s="5">
        <f t="shared" si="667"/>
        <v>2.6399904896005348E-6</v>
      </c>
      <c r="BI600" s="5">
        <f t="shared" si="668"/>
        <v>2.1959880410706709E-6</v>
      </c>
      <c r="BJ600" s="8">
        <f t="shared" si="669"/>
        <v>0.81539966548159415</v>
      </c>
      <c r="BK600" s="8">
        <f t="shared" si="670"/>
        <v>7.6418766617374678E-2</v>
      </c>
      <c r="BL600" s="8">
        <f t="shared" si="671"/>
        <v>1.4227522350594213E-2</v>
      </c>
      <c r="BM600" s="8">
        <f t="shared" si="672"/>
        <v>0.7159151914103653</v>
      </c>
      <c r="BN600" s="8">
        <f t="shared" si="673"/>
        <v>0.15618433359442896</v>
      </c>
    </row>
    <row r="601" spans="1:66" x14ac:dyDescent="0.25">
      <c r="A601" t="s">
        <v>166</v>
      </c>
      <c r="B601" t="s">
        <v>248</v>
      </c>
      <c r="C601" t="s">
        <v>168</v>
      </c>
      <c r="D601" t="s">
        <v>504</v>
      </c>
      <c r="E601">
        <f>VLOOKUP(A601,home!$A$2:$E$405,3,FALSE)</f>
        <v>1.8032999999999999</v>
      </c>
      <c r="F601">
        <f>VLOOKUP(B601,home!$B$2:$E$405,3,FALSE)</f>
        <v>0.73939999999999995</v>
      </c>
      <c r="G601">
        <f>VLOOKUP(C601,away!$B$2:$E$405,4,FALSE)</f>
        <v>0.83179999999999998</v>
      </c>
      <c r="H601">
        <f>VLOOKUP(A601,away!$A$2:$E$405,3,FALSE)</f>
        <v>1.4918</v>
      </c>
      <c r="I601">
        <f>VLOOKUP(C601,away!$B$2:$E$405,3,FALSE)</f>
        <v>1.0055000000000001</v>
      </c>
      <c r="J601">
        <f>VLOOKUP(B601,home!$B$2:$E$405,4,FALSE)</f>
        <v>1.5641</v>
      </c>
      <c r="K601" s="3">
        <f t="shared" si="618"/>
        <v>1.1090888646359998</v>
      </c>
      <c r="L601" s="3">
        <f t="shared" si="619"/>
        <v>2.3461576640900006</v>
      </c>
      <c r="M601" s="5">
        <f t="shared" si="620"/>
        <v>3.1579518137992743E-2</v>
      </c>
      <c r="N601" s="5">
        <f t="shared" si="621"/>
        <v>3.5024491917418334E-2</v>
      </c>
      <c r="O601" s="5">
        <f t="shared" si="622"/>
        <v>7.4090528507720854E-2</v>
      </c>
      <c r="P601" s="5">
        <f t="shared" si="623"/>
        <v>8.2172980142909302E-2</v>
      </c>
      <c r="Q601" s="5">
        <f t="shared" si="624"/>
        <v>1.9422636987571133E-2</v>
      </c>
      <c r="R601" s="5">
        <f t="shared" si="625"/>
        <v>8.6914030647433999E-2</v>
      </c>
      <c r="S601" s="5">
        <f t="shared" si="626"/>
        <v>5.3455523260844844E-2</v>
      </c>
      <c r="T601" s="5">
        <f t="shared" si="627"/>
        <v>4.5568568625227929E-2</v>
      </c>
      <c r="U601" s="5">
        <f t="shared" si="628"/>
        <v>9.6395383571701077E-2</v>
      </c>
      <c r="V601" s="5">
        <f t="shared" si="629"/>
        <v>1.5455163875690721E-2</v>
      </c>
      <c r="W601" s="5">
        <f t="shared" si="630"/>
        <v>7.180476801594146E-3</v>
      </c>
      <c r="X601" s="5">
        <f t="shared" si="631"/>
        <v>1.684653067988056E-2</v>
      </c>
      <c r="Y601" s="5">
        <f t="shared" si="632"/>
        <v>1.9762308533964556E-2</v>
      </c>
      <c r="Z601" s="5">
        <f t="shared" si="633"/>
        <v>6.7971339706810144E-2</v>
      </c>
      <c r="AA601" s="5">
        <f t="shared" si="634"/>
        <v>7.5386255983213926E-2</v>
      </c>
      <c r="AB601" s="5">
        <f t="shared" si="635"/>
        <v>4.1805028528790804E-2</v>
      </c>
      <c r="AC601" s="5">
        <f t="shared" si="636"/>
        <v>2.5134900505626948E-3</v>
      </c>
      <c r="AD601" s="5">
        <f t="shared" si="637"/>
        <v>1.9909467158562961E-3</v>
      </c>
      <c r="AE601" s="5">
        <f t="shared" si="638"/>
        <v>4.6710748962010655E-3</v>
      </c>
      <c r="AF601" s="5">
        <f t="shared" si="639"/>
        <v>5.4795390836302688E-3</v>
      </c>
      <c r="AG601" s="5">
        <f t="shared" si="640"/>
        <v>4.2852875389132843E-3</v>
      </c>
      <c r="AH601" s="5">
        <f t="shared" si="641"/>
        <v>3.9867869897899408E-2</v>
      </c>
      <c r="AI601" s="5">
        <f t="shared" si="642"/>
        <v>4.4217010560517002E-2</v>
      </c>
      <c r="AJ601" s="5">
        <f t="shared" si="643"/>
        <v>2.4520297020080916E-2</v>
      </c>
      <c r="AK601" s="5">
        <f t="shared" si="644"/>
        <v>9.0650627941796756E-3</v>
      </c>
      <c r="AL601" s="5">
        <f t="shared" si="645"/>
        <v>2.6161383097964686E-4</v>
      </c>
      <c r="AM601" s="5">
        <f t="shared" si="646"/>
        <v>4.4162736652796612E-4</v>
      </c>
      <c r="AN601" s="5">
        <f t="shared" si="647"/>
        <v>1.0361274306514715E-3</v>
      </c>
      <c r="AO601" s="5">
        <f t="shared" si="648"/>
        <v>1.2154591561984154E-3</v>
      </c>
      <c r="AP601" s="5">
        <f t="shared" si="649"/>
        <v>9.5055293823442571E-4</v>
      </c>
      <c r="AQ601" s="5">
        <f t="shared" si="650"/>
        <v>5.5753676529049175E-4</v>
      </c>
      <c r="AR601" s="5">
        <f t="shared" si="651"/>
        <v>1.8707261702379931E-2</v>
      </c>
      <c r="AS601" s="5">
        <f t="shared" si="652"/>
        <v>2.0748015641941082E-2</v>
      </c>
      <c r="AT601" s="5">
        <f t="shared" si="653"/>
        <v>1.1505696555885203E-2</v>
      </c>
      <c r="AU601" s="5">
        <f t="shared" si="654"/>
        <v>4.2536133100043502E-3</v>
      </c>
      <c r="AV601" s="5">
        <f t="shared" si="655"/>
        <v>1.1794087891483251E-3</v>
      </c>
      <c r="AW601" s="5">
        <f t="shared" si="656"/>
        <v>1.8909573713308531E-5</v>
      </c>
      <c r="AX601" s="5">
        <f t="shared" si="657"/>
        <v>8.1633999089114699E-5</v>
      </c>
      <c r="AY601" s="5">
        <f t="shared" si="658"/>
        <v>1.9152623261324257E-4</v>
      </c>
      <c r="AZ601" s="5">
        <f t="shared" si="659"/>
        <v>2.2467536925992171E-4</v>
      </c>
      <c r="BA601" s="5">
        <f t="shared" si="660"/>
        <v>1.7570794650713874E-4</v>
      </c>
      <c r="BB601" s="5">
        <f t="shared" si="661"/>
        <v>1.0305963633480985E-4</v>
      </c>
      <c r="BC601" s="5">
        <f t="shared" si="662"/>
        <v>4.8358831129048458E-5</v>
      </c>
      <c r="BD601" s="5">
        <f t="shared" si="663"/>
        <v>7.3150309028626754E-3</v>
      </c>
      <c r="BE601" s="5">
        <f t="shared" si="664"/>
        <v>8.1130193188332176E-3</v>
      </c>
      <c r="BF601" s="5">
        <f t="shared" si="665"/>
        <v>4.4990296925473345E-3</v>
      </c>
      <c r="BG601" s="5">
        <f t="shared" si="666"/>
        <v>1.6632745778903243E-3</v>
      </c>
      <c r="BH601" s="5">
        <f t="shared" si="667"/>
        <v>4.611798282925753E-4</v>
      </c>
      <c r="BI601" s="5">
        <f t="shared" si="668"/>
        <v>1.0229788243080748E-4</v>
      </c>
      <c r="BJ601" s="8">
        <f t="shared" si="669"/>
        <v>0.16525812745209359</v>
      </c>
      <c r="BK601" s="8">
        <f t="shared" si="670"/>
        <v>0.18562981553159316</v>
      </c>
      <c r="BL601" s="8">
        <f t="shared" si="671"/>
        <v>0.5708092957137535</v>
      </c>
      <c r="BM601" s="8">
        <f t="shared" si="672"/>
        <v>0.66029177540430406</v>
      </c>
      <c r="BN601" s="8">
        <f t="shared" si="673"/>
        <v>0.32920418634104637</v>
      </c>
    </row>
    <row r="602" spans="1:66" x14ac:dyDescent="0.25">
      <c r="A602" t="s">
        <v>27</v>
      </c>
      <c r="B602" t="s">
        <v>175</v>
      </c>
      <c r="C602" t="s">
        <v>446</v>
      </c>
      <c r="D602" t="s">
        <v>504</v>
      </c>
      <c r="E602">
        <f>VLOOKUP(A602,home!$A$2:$E$405,3,FALSE)</f>
        <v>1.7302</v>
      </c>
      <c r="F602">
        <f>VLOOKUP(B602,home!$B$2:$E$405,3,FALSE)</f>
        <v>1.4449000000000001</v>
      </c>
      <c r="G602">
        <f>VLOOKUP(C602,away!$B$2:$E$405,4,FALSE)</f>
        <v>0.4335</v>
      </c>
      <c r="H602">
        <f>VLOOKUP(A602,away!$A$2:$E$405,3,FALSE)</f>
        <v>1.4127000000000001</v>
      </c>
      <c r="I602">
        <f>VLOOKUP(C602,away!$B$2:$E$405,3,FALSE)</f>
        <v>0.88480000000000003</v>
      </c>
      <c r="J602">
        <f>VLOOKUP(B602,home!$B$2:$E$405,4,FALSE)</f>
        <v>1.0618000000000001</v>
      </c>
      <c r="K602" s="3">
        <f t="shared" si="618"/>
        <v>1.0837352523300001</v>
      </c>
      <c r="L602" s="3">
        <f t="shared" si="619"/>
        <v>1.3272043001280001</v>
      </c>
      <c r="M602" s="5">
        <f t="shared" si="620"/>
        <v>8.9730948021675527E-2</v>
      </c>
      <c r="N602" s="5">
        <f t="shared" si="621"/>
        <v>9.7244591596080648E-2</v>
      </c>
      <c r="O602" s="5">
        <f t="shared" si="622"/>
        <v>0.11909130006892985</v>
      </c>
      <c r="P602" s="5">
        <f t="shared" si="623"/>
        <v>0.12906344013050944</v>
      </c>
      <c r="Q602" s="5">
        <f t="shared" si="624"/>
        <v>5.2693696005553133E-2</v>
      </c>
      <c r="R602" s="5">
        <f t="shared" si="625"/>
        <v>7.9029242779658851E-2</v>
      </c>
      <c r="S602" s="5">
        <f t="shared" si="626"/>
        <v>4.6409215397729374E-2</v>
      </c>
      <c r="T602" s="5">
        <f t="shared" si="627"/>
        <v>6.9935299928207753E-2</v>
      </c>
      <c r="U602" s="5">
        <f t="shared" si="628"/>
        <v>8.5646776365262411E-2</v>
      </c>
      <c r="V602" s="5">
        <f t="shared" si="629"/>
        <v>7.4169046776269114E-3</v>
      </c>
      <c r="W602" s="5">
        <f t="shared" si="630"/>
        <v>1.9035338645592818E-2</v>
      </c>
      <c r="X602" s="5">
        <f t="shared" si="631"/>
        <v>2.5263783304823491E-2</v>
      </c>
      <c r="Y602" s="5">
        <f t="shared" si="632"/>
        <v>1.6765100919831858E-2</v>
      </c>
      <c r="Z602" s="5">
        <f t="shared" si="633"/>
        <v>3.4962650284340979E-2</v>
      </c>
      <c r="AA602" s="5">
        <f t="shared" si="634"/>
        <v>3.7890256628025816E-2</v>
      </c>
      <c r="AB602" s="5">
        <f t="shared" si="635"/>
        <v>2.0531503413811009E-2</v>
      </c>
      <c r="AC602" s="5">
        <f t="shared" si="636"/>
        <v>6.6675103038541493E-4</v>
      </c>
      <c r="AD602" s="5">
        <f t="shared" si="637"/>
        <v>5.1573168825671326E-3</v>
      </c>
      <c r="AE602" s="5">
        <f t="shared" si="638"/>
        <v>6.8448131436658309E-3</v>
      </c>
      <c r="AF602" s="5">
        <f t="shared" si="639"/>
        <v>4.5422327189229735E-3</v>
      </c>
      <c r="AG602" s="5">
        <f t="shared" si="640"/>
        <v>2.0094902655788892E-3</v>
      </c>
      <c r="AH602" s="5">
        <f t="shared" si="641"/>
        <v>1.1600644950312202E-2</v>
      </c>
      <c r="AI602" s="5">
        <f t="shared" si="642"/>
        <v>1.2572027882417333E-2</v>
      </c>
      <c r="AJ602" s="5">
        <f t="shared" si="643"/>
        <v>6.8123749047256732E-3</v>
      </c>
      <c r="AK602" s="5">
        <f t="shared" si="644"/>
        <v>2.4609369454464797E-3</v>
      </c>
      <c r="AL602" s="5">
        <f t="shared" si="645"/>
        <v>3.8360536064465236E-5</v>
      </c>
      <c r="AM602" s="5">
        <f t="shared" si="646"/>
        <v>1.1178332226149327E-3</v>
      </c>
      <c r="AN602" s="5">
        <f t="shared" si="647"/>
        <v>1.4835930598804787E-3</v>
      </c>
      <c r="AO602" s="5">
        <f t="shared" si="648"/>
        <v>9.8451554435671448E-4</v>
      </c>
      <c r="AP602" s="5">
        <f t="shared" si="649"/>
        <v>4.3555108800436346E-4</v>
      </c>
      <c r="AQ602" s="5">
        <f t="shared" si="650"/>
        <v>1.4451631923120511E-4</v>
      </c>
      <c r="AR602" s="5">
        <f t="shared" si="651"/>
        <v>3.0792851724625045E-3</v>
      </c>
      <c r="AS602" s="5">
        <f t="shared" si="652"/>
        <v>3.3371298933746797E-3</v>
      </c>
      <c r="AT602" s="5">
        <f t="shared" si="653"/>
        <v>1.8082826535271975E-3</v>
      </c>
      <c r="AU602" s="5">
        <f t="shared" si="654"/>
        <v>6.5323321926808657E-4</v>
      </c>
      <c r="AV602" s="5">
        <f t="shared" si="655"/>
        <v>1.7698296692845948E-4</v>
      </c>
      <c r="AW602" s="5">
        <f t="shared" si="656"/>
        <v>1.5326505573003514E-6</v>
      </c>
      <c r="AX602" s="5">
        <f t="shared" si="657"/>
        <v>2.0190587826224179E-4</v>
      </c>
      <c r="AY602" s="5">
        <f t="shared" si="658"/>
        <v>2.6797034985076785E-4</v>
      </c>
      <c r="AZ602" s="5">
        <f t="shared" si="659"/>
        <v>1.7782570031437184E-4</v>
      </c>
      <c r="BA602" s="5">
        <f t="shared" si="660"/>
        <v>7.8670344710169132E-5</v>
      </c>
      <c r="BB602" s="5">
        <f t="shared" si="661"/>
        <v>2.6102904947972144E-5</v>
      </c>
      <c r="BC602" s="5">
        <f t="shared" si="662"/>
        <v>6.9287775385562144E-6</v>
      </c>
      <c r="BD602" s="5">
        <f t="shared" si="663"/>
        <v>6.8114008703543767E-4</v>
      </c>
      <c r="BE602" s="5">
        <f t="shared" si="664"/>
        <v>7.3817552409542817E-4</v>
      </c>
      <c r="BF602" s="5">
        <f t="shared" si="665"/>
        <v>3.9999341893469446E-4</v>
      </c>
      <c r="BG602" s="5">
        <f t="shared" si="666"/>
        <v>1.444956562665102E-4</v>
      </c>
      <c r="BH602" s="5">
        <f t="shared" si="667"/>
        <v>3.9148759126143841E-5</v>
      </c>
      <c r="BI602" s="5">
        <f t="shared" si="668"/>
        <v>8.4853780699955823E-6</v>
      </c>
      <c r="BJ602" s="8">
        <f t="shared" si="669"/>
        <v>0.30441707660053624</v>
      </c>
      <c r="BK602" s="8">
        <f t="shared" si="670"/>
        <v>0.27359359014384194</v>
      </c>
      <c r="BL602" s="8">
        <f t="shared" si="671"/>
        <v>0.38670141666767888</v>
      </c>
      <c r="BM602" s="8">
        <f t="shared" si="672"/>
        <v>0.43255507739469712</v>
      </c>
      <c r="BN602" s="8">
        <f t="shared" si="673"/>
        <v>0.56685321860240745</v>
      </c>
    </row>
    <row r="603" spans="1:66" x14ac:dyDescent="0.25">
      <c r="A603" t="s">
        <v>27</v>
      </c>
      <c r="B603" t="s">
        <v>174</v>
      </c>
      <c r="C603" t="s">
        <v>409</v>
      </c>
      <c r="D603" t="s">
        <v>504</v>
      </c>
      <c r="E603">
        <f>VLOOKUP(A603,home!$A$2:$E$405,3,FALSE)</f>
        <v>1.7302</v>
      </c>
      <c r="F603">
        <f>VLOOKUP(B603,home!$B$2:$E$405,3,FALSE)</f>
        <v>1.1558999999999999</v>
      </c>
      <c r="G603">
        <f>VLOOKUP(C603,away!$B$2:$E$405,4,FALSE)</f>
        <v>1.3486</v>
      </c>
      <c r="H603">
        <f>VLOOKUP(A603,away!$A$2:$E$405,3,FALSE)</f>
        <v>1.4127000000000001</v>
      </c>
      <c r="I603">
        <f>VLOOKUP(C603,away!$B$2:$E$405,3,FALSE)</f>
        <v>0.94379999999999997</v>
      </c>
      <c r="J603">
        <f>VLOOKUP(B603,home!$B$2:$E$405,4,FALSE)</f>
        <v>0.88480000000000003</v>
      </c>
      <c r="K603" s="3">
        <f t="shared" si="618"/>
        <v>2.6971166295479998</v>
      </c>
      <c r="L603" s="3">
        <f t="shared" si="619"/>
        <v>1.1797093788480002</v>
      </c>
      <c r="M603" s="5">
        <f t="shared" si="620"/>
        <v>2.071647485810171E-2</v>
      </c>
      <c r="N603" s="5">
        <f t="shared" si="621"/>
        <v>5.5874748845399162E-2</v>
      </c>
      <c r="O603" s="5">
        <f t="shared" si="622"/>
        <v>2.443941968677138E-2</v>
      </c>
      <c r="P603" s="5">
        <f t="shared" si="623"/>
        <v>6.5915965253693851E-2</v>
      </c>
      <c r="Q603" s="5">
        <f t="shared" si="624"/>
        <v>7.5350357141372004E-2</v>
      </c>
      <c r="R603" s="5">
        <f t="shared" si="625"/>
        <v>1.4415706309043328E-2</v>
      </c>
      <c r="S603" s="5">
        <f t="shared" si="626"/>
        <v>5.2433081702930109E-2</v>
      </c>
      <c r="T603" s="5">
        <f t="shared" si="627"/>
        <v>8.8891523019222929E-2</v>
      </c>
      <c r="U603" s="5">
        <f t="shared" si="628"/>
        <v>3.8880841212800776E-2</v>
      </c>
      <c r="V603" s="5">
        <f t="shared" si="629"/>
        <v>1.8536922453949493E-2</v>
      </c>
      <c r="W603" s="5">
        <f t="shared" si="630"/>
        <v>6.7742900429458436E-2</v>
      </c>
      <c r="X603" s="5">
        <f t="shared" si="631"/>
        <v>7.9916934986998325E-2</v>
      </c>
      <c r="Y603" s="5">
        <f t="shared" si="632"/>
        <v>4.7139378866473909E-2</v>
      </c>
      <c r="Z603" s="5">
        <f t="shared" si="633"/>
        <v>5.668781311832234E-3</v>
      </c>
      <c r="AA603" s="5">
        <f t="shared" si="634"/>
        <v>1.5289364345413644E-2</v>
      </c>
      <c r="AB603" s="5">
        <f t="shared" si="635"/>
        <v>2.0618599415616706E-2</v>
      </c>
      <c r="AC603" s="5">
        <f t="shared" si="636"/>
        <v>3.6863147107382564E-3</v>
      </c>
      <c r="AD603" s="5">
        <f t="shared" si="637"/>
        <v>4.5677625820526681E-2</v>
      </c>
      <c r="AE603" s="5">
        <f t="shared" si="638"/>
        <v>5.3886323583984902E-2</v>
      </c>
      <c r="AF603" s="5">
        <f t="shared" si="639"/>
        <v>3.1785100661832592E-2</v>
      </c>
      <c r="AG603" s="5">
        <f t="shared" si="640"/>
        <v>1.2499060452797228E-2</v>
      </c>
      <c r="AH603" s="5">
        <f t="shared" si="641"/>
        <v>1.6718786200516896E-3</v>
      </c>
      <c r="AI603" s="5">
        <f t="shared" si="642"/>
        <v>4.5092516287271742E-3</v>
      </c>
      <c r="AJ603" s="5">
        <f t="shared" si="643"/>
        <v>6.0809887773282329E-3</v>
      </c>
      <c r="AK603" s="5">
        <f t="shared" si="644"/>
        <v>5.4670453184755777E-3</v>
      </c>
      <c r="AL603" s="5">
        <f t="shared" si="645"/>
        <v>4.6916667831096173E-4</v>
      </c>
      <c r="AM603" s="5">
        <f t="shared" si="646"/>
        <v>2.4639576839762707E-2</v>
      </c>
      <c r="AN603" s="5">
        <f t="shared" si="647"/>
        <v>2.9067539888714033E-2</v>
      </c>
      <c r="AO603" s="5">
        <f t="shared" si="648"/>
        <v>1.7145624713377154E-2</v>
      </c>
      <c r="AP603" s="5">
        <f t="shared" si="649"/>
        <v>6.7422847601930269E-3</v>
      </c>
      <c r="AQ603" s="5">
        <f t="shared" si="650"/>
        <v>1.9884841416159143E-3</v>
      </c>
      <c r="AR603" s="5">
        <f t="shared" si="651"/>
        <v>3.9446617767408606E-4</v>
      </c>
      <c r="AS603" s="5">
        <f t="shared" si="652"/>
        <v>1.0639212875990134E-3</v>
      </c>
      <c r="AT603" s="5">
        <f t="shared" si="653"/>
        <v>1.4347598986567099E-3</v>
      </c>
      <c r="AU603" s="5">
        <f t="shared" si="654"/>
        <v>1.2899049273585382E-3</v>
      </c>
      <c r="AV603" s="5">
        <f t="shared" si="655"/>
        <v>8.6975600752865474E-4</v>
      </c>
      <c r="AW603" s="5">
        <f t="shared" si="656"/>
        <v>4.1466694553170625E-5</v>
      </c>
      <c r="AX603" s="5">
        <f t="shared" si="657"/>
        <v>1.1075968739924962E-2</v>
      </c>
      <c r="AY603" s="5">
        <f t="shared" si="658"/>
        <v>1.3066424202316743E-2</v>
      </c>
      <c r="AZ603" s="5">
        <f t="shared" si="659"/>
        <v>7.707291589739782E-3</v>
      </c>
      <c r="BA603" s="5">
        <f t="shared" si="660"/>
        <v>3.0307880579774444E-3</v>
      </c>
      <c r="BB603" s="5">
        <f t="shared" si="661"/>
        <v>8.9386227432412726E-4</v>
      </c>
      <c r="BC603" s="5">
        <f t="shared" si="662"/>
        <v>2.1089954168371537E-4</v>
      </c>
      <c r="BD603" s="5">
        <f t="shared" si="663"/>
        <v>7.7559241573406807E-5</v>
      </c>
      <c r="BE603" s="5">
        <f t="shared" si="664"/>
        <v>2.0918632022276607E-4</v>
      </c>
      <c r="BF603" s="5">
        <f t="shared" si="665"/>
        <v>2.8209995147338777E-4</v>
      </c>
      <c r="BG603" s="5">
        <f t="shared" si="666"/>
        <v>2.5361882343785262E-4</v>
      </c>
      <c r="BH603" s="5">
        <f t="shared" si="667"/>
        <v>1.7100988656515762E-4</v>
      </c>
      <c r="BI603" s="5">
        <f t="shared" si="668"/>
        <v>9.2246721774400688E-5</v>
      </c>
      <c r="BJ603" s="8">
        <f t="shared" si="669"/>
        <v>0.67433269855769573</v>
      </c>
      <c r="BK603" s="8">
        <f t="shared" si="670"/>
        <v>0.17482434986004114</v>
      </c>
      <c r="BL603" s="8">
        <f t="shared" si="671"/>
        <v>0.13751162455809246</v>
      </c>
      <c r="BM603" s="8">
        <f t="shared" si="672"/>
        <v>0.72259982468551687</v>
      </c>
      <c r="BN603" s="8">
        <f t="shared" si="673"/>
        <v>0.25671267209438142</v>
      </c>
    </row>
    <row r="604" spans="1:66" x14ac:dyDescent="0.25">
      <c r="A604" t="s">
        <v>27</v>
      </c>
      <c r="B604" t="s">
        <v>28</v>
      </c>
      <c r="C604" t="s">
        <v>251</v>
      </c>
      <c r="D604" t="s">
        <v>504</v>
      </c>
      <c r="E604">
        <f>VLOOKUP(A604,home!$A$2:$E$405,3,FALSE)</f>
        <v>1.7302</v>
      </c>
      <c r="F604">
        <f>VLOOKUP(B604,home!$B$2:$E$405,3,FALSE)</f>
        <v>1.3004</v>
      </c>
      <c r="G604">
        <f>VLOOKUP(C604,away!$B$2:$E$405,4,FALSE)</f>
        <v>0.72250000000000003</v>
      </c>
      <c r="H604">
        <f>VLOOKUP(A604,away!$A$2:$E$405,3,FALSE)</f>
        <v>1.4127000000000001</v>
      </c>
      <c r="I604">
        <f>VLOOKUP(C604,away!$B$2:$E$405,3,FALSE)</f>
        <v>0.88480000000000003</v>
      </c>
      <c r="J604">
        <f>VLOOKUP(B604,home!$B$2:$E$405,4,FALSE)</f>
        <v>0.35389999999999999</v>
      </c>
      <c r="K604" s="3">
        <f t="shared" si="618"/>
        <v>1.6255903778</v>
      </c>
      <c r="L604" s="3">
        <f t="shared" si="619"/>
        <v>0.44235976814399997</v>
      </c>
      <c r="M604" s="5">
        <f t="shared" si="620"/>
        <v>0.12644470943283714</v>
      </c>
      <c r="N604" s="5">
        <f t="shared" si="621"/>
        <v>0.20554730297773693</v>
      </c>
      <c r="O604" s="5">
        <f t="shared" si="622"/>
        <v>5.5934052347745282E-2</v>
      </c>
      <c r="P604" s="5">
        <f t="shared" si="623"/>
        <v>9.0925857287856224E-2</v>
      </c>
      <c r="Q604" s="5">
        <f t="shared" si="624"/>
        <v>0.16706785895167528</v>
      </c>
      <c r="R604" s="5">
        <f t="shared" si="625"/>
        <v>1.2371487213951482E-2</v>
      </c>
      <c r="S604" s="5">
        <f t="shared" si="626"/>
        <v>1.6346100126717847E-2</v>
      </c>
      <c r="T604" s="5">
        <f t="shared" si="627"/>
        <v>7.3904099350177568E-2</v>
      </c>
      <c r="U604" s="5">
        <f t="shared" si="628"/>
        <v>2.0110970574075258E-2</v>
      </c>
      <c r="V604" s="5">
        <f t="shared" si="629"/>
        <v>1.3060457403798783E-3</v>
      </c>
      <c r="W604" s="5">
        <f t="shared" si="630"/>
        <v>9.052796798383031E-2</v>
      </c>
      <c r="X604" s="5">
        <f t="shared" si="631"/>
        <v>4.0045930927874632E-2</v>
      </c>
      <c r="Y604" s="5">
        <f t="shared" si="632"/>
        <v>8.8573543601826298E-3</v>
      </c>
      <c r="Z604" s="5">
        <f t="shared" si="633"/>
        <v>1.8242160718533456E-3</v>
      </c>
      <c r="AA604" s="5">
        <f t="shared" si="634"/>
        <v>2.965428093432912E-3</v>
      </c>
      <c r="AB604" s="5">
        <f t="shared" si="635"/>
        <v>2.4102856873711711E-3</v>
      </c>
      <c r="AC604" s="5">
        <f t="shared" si="636"/>
        <v>5.8698248988558354E-5</v>
      </c>
      <c r="AD604" s="5">
        <f t="shared" si="637"/>
        <v>3.6790348419075268E-2</v>
      </c>
      <c r="AE604" s="5">
        <f t="shared" si="638"/>
        <v>1.6274569996599111E-2</v>
      </c>
      <c r="AF604" s="5">
        <f t="shared" si="639"/>
        <v>3.5996075051694413E-3</v>
      </c>
      <c r="AG604" s="5">
        <f t="shared" si="640"/>
        <v>5.3077384713205202E-4</v>
      </c>
      <c r="AH604" s="5">
        <f t="shared" si="641"/>
        <v>2.017399496474011E-4</v>
      </c>
      <c r="AI604" s="5">
        <f t="shared" si="642"/>
        <v>3.2794652096467176E-4</v>
      </c>
      <c r="AJ604" s="5">
        <f t="shared" si="643"/>
        <v>2.6655335445657823E-4</v>
      </c>
      <c r="AK604" s="5">
        <f t="shared" si="644"/>
        <v>1.4443552272497547E-4</v>
      </c>
      <c r="AL604" s="5">
        <f t="shared" si="645"/>
        <v>1.6883865317957434E-6</v>
      </c>
      <c r="AM604" s="5">
        <f t="shared" si="646"/>
        <v>1.1961207277191637E-2</v>
      </c>
      <c r="AN604" s="5">
        <f t="shared" si="647"/>
        <v>5.2911568778608179E-3</v>
      </c>
      <c r="AO604" s="5">
        <f t="shared" si="648"/>
        <v>1.1702974648520211E-3</v>
      </c>
      <c r="AP604" s="5">
        <f t="shared" si="649"/>
        <v>1.7256417173715032E-4</v>
      </c>
      <c r="AQ604" s="5">
        <f t="shared" si="650"/>
        <v>1.9083861749901804E-5</v>
      </c>
      <c r="AR604" s="5">
        <f t="shared" si="651"/>
        <v>1.7848327470281329E-5</v>
      </c>
      <c r="AS604" s="5">
        <f t="shared" si="652"/>
        <v>2.9014069395512744E-5</v>
      </c>
      <c r="AT604" s="5">
        <f t="shared" si="653"/>
        <v>2.3582496015083494E-5</v>
      </c>
      <c r="AU604" s="5">
        <f t="shared" si="654"/>
        <v>1.2778492868875524E-5</v>
      </c>
      <c r="AV604" s="5">
        <f t="shared" si="655"/>
        <v>5.1931487626074945E-6</v>
      </c>
      <c r="AW604" s="5">
        <f t="shared" si="656"/>
        <v>3.3725323179109755E-8</v>
      </c>
      <c r="AX604" s="5">
        <f t="shared" si="657"/>
        <v>3.2406705761123446E-3</v>
      </c>
      <c r="AY604" s="5">
        <f t="shared" si="658"/>
        <v>1.4335422846801396E-3</v>
      </c>
      <c r="AZ604" s="5">
        <f t="shared" si="659"/>
        <v>3.1707071633786329E-4</v>
      </c>
      <c r="BA604" s="5">
        <f t="shared" si="660"/>
        <v>4.6753109521489728E-5</v>
      </c>
      <c r="BB604" s="5">
        <f t="shared" si="661"/>
        <v>5.1704236719843087E-6</v>
      </c>
      <c r="BC604" s="5">
        <f t="shared" si="662"/>
        <v>4.5743748334904584E-7</v>
      </c>
      <c r="BD604" s="5">
        <f t="shared" si="663"/>
        <v>1.3158970002519708E-6</v>
      </c>
      <c r="BE604" s="5">
        <f t="shared" si="664"/>
        <v>2.139109501785488E-6</v>
      </c>
      <c r="BF604" s="5">
        <f t="shared" si="665"/>
        <v>1.738657911581521E-6</v>
      </c>
      <c r="BG604" s="5">
        <f t="shared" si="666"/>
        <v>9.4211519045092126E-7</v>
      </c>
      <c r="BH604" s="5">
        <f t="shared" si="667"/>
        <v>3.8287334709405814E-7</v>
      </c>
      <c r="BI604" s="5">
        <f t="shared" si="668"/>
        <v>1.2447904579043608E-7</v>
      </c>
      <c r="BJ604" s="8">
        <f t="shared" si="669"/>
        <v>0.66680378852065203</v>
      </c>
      <c r="BK604" s="8">
        <f t="shared" si="670"/>
        <v>0.23651664150799159</v>
      </c>
      <c r="BL604" s="8">
        <f t="shared" si="671"/>
        <v>9.4827958930879058E-2</v>
      </c>
      <c r="BM604" s="8">
        <f t="shared" si="672"/>
        <v>0.34024782826021671</v>
      </c>
      <c r="BN604" s="8">
        <f t="shared" si="673"/>
        <v>0.65829126821180228</v>
      </c>
    </row>
    <row r="605" spans="1:66" x14ac:dyDescent="0.25">
      <c r="A605" t="s">
        <v>176</v>
      </c>
      <c r="B605" t="s">
        <v>189</v>
      </c>
      <c r="C605" t="s">
        <v>188</v>
      </c>
      <c r="D605" t="s">
        <v>504</v>
      </c>
      <c r="E605">
        <f>VLOOKUP(A605,home!$A$2:$E$405,3,FALSE)</f>
        <v>1.2142999999999999</v>
      </c>
      <c r="F605">
        <f>VLOOKUP(B605,home!$B$2:$E$405,3,FALSE)</f>
        <v>1.0980000000000001</v>
      </c>
      <c r="G605">
        <f>VLOOKUP(C605,away!$B$2:$E$405,4,FALSE)</f>
        <v>0.4118</v>
      </c>
      <c r="H605">
        <f>VLOOKUP(A605,away!$A$2:$E$405,3,FALSE)</f>
        <v>1.1429</v>
      </c>
      <c r="I605">
        <f>VLOOKUP(C605,away!$B$2:$E$405,3,FALSE)</f>
        <v>0.65620000000000001</v>
      </c>
      <c r="J605">
        <f>VLOOKUP(B605,home!$B$2:$E$405,4,FALSE)</f>
        <v>0.875</v>
      </c>
      <c r="K605" s="3">
        <f t="shared" si="618"/>
        <v>0.54905351652000001</v>
      </c>
      <c r="L605" s="3">
        <f t="shared" si="619"/>
        <v>0.6562246075</v>
      </c>
      <c r="M605" s="5">
        <f t="shared" si="620"/>
        <v>0.29960865955953858</v>
      </c>
      <c r="N605" s="5">
        <f t="shared" si="621"/>
        <v>0.16450118811100817</v>
      </c>
      <c r="O605" s="5">
        <f t="shared" si="622"/>
        <v>0.19661057502305931</v>
      </c>
      <c r="P605" s="5">
        <f t="shared" si="623"/>
        <v>0.10794972760143</v>
      </c>
      <c r="Q605" s="5">
        <f t="shared" si="624"/>
        <v>4.5159977902033521E-2</v>
      </c>
      <c r="R605" s="5">
        <f t="shared" si="625"/>
        <v>6.4510348712428195E-2</v>
      </c>
      <c r="S605" s="5">
        <f t="shared" si="626"/>
        <v>9.7236372492992065E-3</v>
      </c>
      <c r="T605" s="5">
        <f t="shared" si="627"/>
        <v>2.9635088773470621E-2</v>
      </c>
      <c r="U605" s="5">
        <f t="shared" si="628"/>
        <v>3.5419633812490157E-2</v>
      </c>
      <c r="V605" s="5">
        <f t="shared" si="629"/>
        <v>3.8927223483983049E-4</v>
      </c>
      <c r="W605" s="5">
        <f t="shared" si="630"/>
        <v>8.2650815576923321E-3</v>
      </c>
      <c r="X605" s="5">
        <f t="shared" si="631"/>
        <v>5.4237499011521393E-3</v>
      </c>
      <c r="Y605" s="5">
        <f t="shared" si="632"/>
        <v>1.779599075030863E-3</v>
      </c>
      <c r="Z605" s="5">
        <f t="shared" si="633"/>
        <v>1.4111092754500443E-2</v>
      </c>
      <c r="AA605" s="5">
        <f t="shared" si="634"/>
        <v>7.7477450987983622E-3</v>
      </c>
      <c r="AB605" s="5">
        <f t="shared" si="635"/>
        <v>2.1269633457979176E-3</v>
      </c>
      <c r="AC605" s="5">
        <f t="shared" si="636"/>
        <v>8.7659832194805419E-6</v>
      </c>
      <c r="AD605" s="5">
        <f t="shared" si="637"/>
        <v>1.1344930233938935E-3</v>
      </c>
      <c r="AE605" s="5">
        <f t="shared" si="638"/>
        <v>7.4448223898814609E-4</v>
      </c>
      <c r="AF605" s="5">
        <f t="shared" si="639"/>
        <v>2.4427378253535865E-4</v>
      </c>
      <c r="AG605" s="5">
        <f t="shared" si="640"/>
        <v>5.3432822355602037E-5</v>
      </c>
      <c r="AH605" s="5">
        <f t="shared" si="641"/>
        <v>2.3150115760545362E-3</v>
      </c>
      <c r="AI605" s="5">
        <f t="shared" si="642"/>
        <v>1.2710652466172508E-3</v>
      </c>
      <c r="AJ605" s="5">
        <f t="shared" si="643"/>
        <v>3.4894142169078122E-4</v>
      </c>
      <c r="AK605" s="5">
        <f t="shared" si="644"/>
        <v>6.3862504879603883E-5</v>
      </c>
      <c r="AL605" s="5">
        <f t="shared" si="645"/>
        <v>1.2633620164287475E-7</v>
      </c>
      <c r="AM605" s="5">
        <f t="shared" si="646"/>
        <v>1.2457947679236485E-4</v>
      </c>
      <c r="AN605" s="5">
        <f t="shared" si="647"/>
        <v>8.1752118260624979E-5</v>
      </c>
      <c r="AO605" s="5">
        <f t="shared" si="648"/>
        <v>2.6823875858936102E-5</v>
      </c>
      <c r="AP605" s="5">
        <f t="shared" si="649"/>
        <v>5.8674958023863571E-6</v>
      </c>
      <c r="AQ605" s="5">
        <f t="shared" si="650"/>
        <v>9.6259878248222108E-7</v>
      </c>
      <c r="AR605" s="5">
        <f t="shared" si="651"/>
        <v>3.0383351257086909E-4</v>
      </c>
      <c r="AS605" s="5">
        <f t="shared" si="652"/>
        <v>1.6682085851365928E-4</v>
      </c>
      <c r="AT605" s="5">
        <f t="shared" si="653"/>
        <v>4.5796789497905006E-5</v>
      </c>
      <c r="AU605" s="5">
        <f t="shared" si="654"/>
        <v>8.3816294397169838E-6</v>
      </c>
      <c r="AV605" s="5">
        <f t="shared" si="655"/>
        <v>1.1504907795110416E-6</v>
      </c>
      <c r="AW605" s="5">
        <f t="shared" si="656"/>
        <v>1.2644233400994478E-9</v>
      </c>
      <c r="AX605" s="5">
        <f t="shared" si="657"/>
        <v>1.1400133303178267E-5</v>
      </c>
      <c r="AY605" s="5">
        <f t="shared" si="658"/>
        <v>7.4810480023258361E-6</v>
      </c>
      <c r="AZ605" s="5">
        <f t="shared" si="659"/>
        <v>2.4546238945074653E-6</v>
      </c>
      <c r="BA605" s="5">
        <f t="shared" si="660"/>
        <v>5.3692820057776108E-7</v>
      </c>
      <c r="BB605" s="5">
        <f t="shared" si="661"/>
        <v>8.8086374419955619E-8</v>
      </c>
      <c r="BC605" s="5">
        <f t="shared" si="662"/>
        <v>1.1560889295966688E-8</v>
      </c>
      <c r="BD605" s="5">
        <f t="shared" si="663"/>
        <v>3.3230504588694123E-5</v>
      </c>
      <c r="BE605" s="5">
        <f t="shared" si="664"/>
        <v>1.8245325400156506E-5</v>
      </c>
      <c r="BF605" s="5">
        <f t="shared" si="665"/>
        <v>5.0088300355038025E-6</v>
      </c>
      <c r="BG605" s="5">
        <f t="shared" si="666"/>
        <v>9.1670524821478641E-7</v>
      </c>
      <c r="BH605" s="5">
        <f t="shared" si="667"/>
        <v>1.2583006003616697E-7</v>
      </c>
      <c r="BI605" s="5">
        <f t="shared" si="668"/>
        <v>1.3817487389356047E-8</v>
      </c>
      <c r="BJ605" s="8">
        <f t="shared" si="669"/>
        <v>0.25720332513382171</v>
      </c>
      <c r="BK605" s="8">
        <f t="shared" si="670"/>
        <v>0.41768767001253104</v>
      </c>
      <c r="BL605" s="8">
        <f t="shared" si="671"/>
        <v>0.31099767103543779</v>
      </c>
      <c r="BM605" s="8">
        <f t="shared" si="672"/>
        <v>0.12165180224321427</v>
      </c>
      <c r="BN605" s="8">
        <f t="shared" si="673"/>
        <v>0.87834047690949779</v>
      </c>
    </row>
    <row r="606" spans="1:66" x14ac:dyDescent="0.25">
      <c r="A606" t="s">
        <v>176</v>
      </c>
      <c r="B606" t="s">
        <v>186</v>
      </c>
      <c r="C606" t="s">
        <v>184</v>
      </c>
      <c r="D606" t="s">
        <v>504</v>
      </c>
      <c r="E606">
        <f>VLOOKUP(A606,home!$A$2:$E$405,3,FALSE)</f>
        <v>1.2142999999999999</v>
      </c>
      <c r="F606">
        <f>VLOOKUP(B606,home!$B$2:$E$405,3,FALSE)</f>
        <v>1.3725000000000001</v>
      </c>
      <c r="G606">
        <f>VLOOKUP(C606,away!$B$2:$E$405,4,FALSE)</f>
        <v>1.0294000000000001</v>
      </c>
      <c r="H606">
        <f>VLOOKUP(A606,away!$A$2:$E$405,3,FALSE)</f>
        <v>1.1429</v>
      </c>
      <c r="I606">
        <f>VLOOKUP(C606,away!$B$2:$E$405,3,FALSE)</f>
        <v>1.0936999999999999</v>
      </c>
      <c r="J606">
        <f>VLOOKUP(B606,home!$B$2:$E$405,4,FALSE)</f>
        <v>0.875</v>
      </c>
      <c r="K606" s="3">
        <f t="shared" si="618"/>
        <v>1.7156255764500001</v>
      </c>
      <c r="L606" s="3">
        <f t="shared" si="619"/>
        <v>1.0937410137499999</v>
      </c>
      <c r="M606" s="5">
        <f t="shared" si="620"/>
        <v>6.0243138904475704E-2</v>
      </c>
      <c r="N606" s="5">
        <f t="shared" si="621"/>
        <v>0.10335466991014855</v>
      </c>
      <c r="O606" s="5">
        <f t="shared" si="622"/>
        <v>6.5890391816863306E-2</v>
      </c>
      <c r="P606" s="5">
        <f t="shared" si="623"/>
        <v>0.11304324144332248</v>
      </c>
      <c r="Q606" s="5">
        <f t="shared" si="624"/>
        <v>8.8658957571699074E-2</v>
      </c>
      <c r="R606" s="5">
        <f t="shared" si="625"/>
        <v>3.6033511971080387E-2</v>
      </c>
      <c r="S606" s="5">
        <f t="shared" si="626"/>
        <v>5.3029999218151297E-2</v>
      </c>
      <c r="T606" s="5">
        <f t="shared" si="627"/>
        <v>9.6969938132488359E-2</v>
      </c>
      <c r="U606" s="5">
        <f t="shared" si="628"/>
        <v>6.1820014746902761E-2</v>
      </c>
      <c r="V606" s="5">
        <f t="shared" si="629"/>
        <v>1.105646056292379E-2</v>
      </c>
      <c r="W606" s="5">
        <f t="shared" si="630"/>
        <v>5.0701858397134106E-2</v>
      </c>
      <c r="X606" s="5">
        <f t="shared" si="631"/>
        <v>5.5454702002290399E-2</v>
      </c>
      <c r="Y606" s="5">
        <f t="shared" si="632"/>
        <v>3.0326540992594624E-2</v>
      </c>
      <c r="Z606" s="5">
        <f t="shared" si="633"/>
        <v>1.3137109970740739E-2</v>
      </c>
      <c r="AA606" s="5">
        <f t="shared" si="634"/>
        <v>2.2538361866439122E-2</v>
      </c>
      <c r="AB606" s="5">
        <f t="shared" si="635"/>
        <v>1.9333695034674164E-2</v>
      </c>
      <c r="AC606" s="5">
        <f t="shared" si="636"/>
        <v>1.2966810034842724E-3</v>
      </c>
      <c r="AD606" s="5">
        <f t="shared" si="637"/>
        <v>2.1746351259917369E-2</v>
      </c>
      <c r="AE606" s="5">
        <f t="shared" si="638"/>
        <v>2.3784876272385607E-2</v>
      </c>
      <c r="AF606" s="5">
        <f t="shared" si="639"/>
        <v>1.3007247343038677E-2</v>
      </c>
      <c r="AG606" s="5">
        <f t="shared" si="640"/>
        <v>4.7421866316907047E-3</v>
      </c>
      <c r="AH606" s="5">
        <f t="shared" si="641"/>
        <v>3.592148994285802E-3</v>
      </c>
      <c r="AI606" s="5">
        <f t="shared" si="642"/>
        <v>6.1627826890158673E-3</v>
      </c>
      <c r="AJ606" s="5">
        <f t="shared" si="643"/>
        <v>5.2865138016894653E-3</v>
      </c>
      <c r="AK606" s="5">
        <f t="shared" si="644"/>
        <v>3.0232260961447904E-3</v>
      </c>
      <c r="AL606" s="5">
        <f t="shared" si="645"/>
        <v>9.732628572642464E-5</v>
      </c>
      <c r="AM606" s="5">
        <f t="shared" si="646"/>
        <v>7.4617192831959809E-3</v>
      </c>
      <c r="AN606" s="5">
        <f t="shared" si="647"/>
        <v>8.1611884131206937E-3</v>
      </c>
      <c r="AO606" s="5">
        <f t="shared" si="648"/>
        <v>4.4631132441856902E-3</v>
      </c>
      <c r="AP606" s="5">
        <f t="shared" si="649"/>
        <v>1.6271633347255694E-3</v>
      </c>
      <c r="AQ606" s="5">
        <f t="shared" si="650"/>
        <v>4.4492381881489366E-4</v>
      </c>
      <c r="AR606" s="5">
        <f t="shared" si="651"/>
        <v>7.8577613651023928E-4</v>
      </c>
      <c r="AS606" s="5">
        <f t="shared" si="652"/>
        <v>1.3480976371610333E-3</v>
      </c>
      <c r="AT606" s="5">
        <f t="shared" si="653"/>
        <v>1.1564153929326407E-3</v>
      </c>
      <c r="AU606" s="5">
        <f t="shared" si="654"/>
        <v>6.6132527503857171E-4</v>
      </c>
      <c r="AV606" s="5">
        <f t="shared" si="655"/>
        <v>2.8364663905225109E-4</v>
      </c>
      <c r="AW606" s="5">
        <f t="shared" si="656"/>
        <v>5.0729976227386987E-6</v>
      </c>
      <c r="AX606" s="5">
        <f t="shared" si="657"/>
        <v>2.1335860744235314E-3</v>
      </c>
      <c r="AY606" s="5">
        <f t="shared" si="658"/>
        <v>2.3335905959628758E-3</v>
      </c>
      <c r="AZ606" s="5">
        <f t="shared" si="659"/>
        <v>1.2761718720529511E-3</v>
      </c>
      <c r="BA606" s="5">
        <f t="shared" si="660"/>
        <v>4.6526717235280992E-4</v>
      </c>
      <c r="BB606" s="5">
        <f t="shared" si="661"/>
        <v>1.2722044718843956E-4</v>
      </c>
      <c r="BC606" s="5">
        <f t="shared" si="662"/>
        <v>2.782924417552245E-5</v>
      </c>
      <c r="BD606" s="5">
        <f t="shared" si="663"/>
        <v>1.4323926468787785E-4</v>
      </c>
      <c r="BE606" s="5">
        <f t="shared" si="664"/>
        <v>2.457449460504146E-4</v>
      </c>
      <c r="BF606" s="5">
        <f t="shared" si="665"/>
        <v>2.108031573637084E-4</v>
      </c>
      <c r="BG606" s="5">
        <f t="shared" si="666"/>
        <v>1.2055309612319744E-4</v>
      </c>
      <c r="BH606" s="5">
        <f t="shared" si="667"/>
        <v>5.1705993757298219E-5</v>
      </c>
      <c r="BI606" s="5">
        <f t="shared" si="668"/>
        <v>1.7741625069156965E-5</v>
      </c>
      <c r="BJ606" s="8">
        <f t="shared" si="669"/>
        <v>0.51726910201358656</v>
      </c>
      <c r="BK606" s="8">
        <f t="shared" si="670"/>
        <v>0.24110043801404685</v>
      </c>
      <c r="BL606" s="8">
        <f t="shared" si="671"/>
        <v>0.22870569618084208</v>
      </c>
      <c r="BM606" s="8">
        <f t="shared" si="672"/>
        <v>0.53065991696328663</v>
      </c>
      <c r="BN606" s="8">
        <f t="shared" si="673"/>
        <v>0.46722391161758947</v>
      </c>
    </row>
    <row r="607" spans="1:66" x14ac:dyDescent="0.25">
      <c r="A607" t="s">
        <v>270</v>
      </c>
      <c r="B607" t="s">
        <v>343</v>
      </c>
      <c r="C607" t="s">
        <v>281</v>
      </c>
      <c r="D607" t="s">
        <v>504</v>
      </c>
      <c r="E607">
        <f>VLOOKUP(A607,home!$A$2:$E$405,3,FALSE)</f>
        <v>1.5696000000000001</v>
      </c>
      <c r="F607">
        <f>VLOOKUP(B607,home!$B$2:$E$405,3,FALSE)</f>
        <v>1.1149</v>
      </c>
      <c r="G607">
        <f>VLOOKUP(C607,away!$B$2:$E$405,4,FALSE)</f>
        <v>0.95569999999999999</v>
      </c>
      <c r="H607">
        <f>VLOOKUP(A607,away!$A$2:$E$405,3,FALSE)</f>
        <v>1.3290999999999999</v>
      </c>
      <c r="I607">
        <f>VLOOKUP(C607,away!$B$2:$E$405,3,FALSE)</f>
        <v>1.5047999999999999</v>
      </c>
      <c r="J607">
        <f>VLOOKUP(B607,home!$B$2:$E$405,4,FALSE)</f>
        <v>1.6929000000000001</v>
      </c>
      <c r="K607" s="3">
        <f t="shared" si="618"/>
        <v>1.6724243861280002</v>
      </c>
      <c r="L607" s="3">
        <f t="shared" si="619"/>
        <v>3.3858502452720001</v>
      </c>
      <c r="M607" s="5">
        <f t="shared" si="620"/>
        <v>6.356517392514441E-3</v>
      </c>
      <c r="N607" s="5">
        <f t="shared" si="621"/>
        <v>1.0630794698087918E-2</v>
      </c>
      <c r="O607" s="5">
        <f t="shared" si="622"/>
        <v>2.1522215972520752E-2</v>
      </c>
      <c r="P607" s="5">
        <f t="shared" si="623"/>
        <v>3.5994278835957252E-2</v>
      </c>
      <c r="Q607" s="5">
        <f t="shared" si="624"/>
        <v>8.8896001485012453E-3</v>
      </c>
      <c r="R607" s="5">
        <f t="shared" si="625"/>
        <v>3.6435500114678186E-2</v>
      </c>
      <c r="S607" s="5">
        <f t="shared" si="626"/>
        <v>5.0955107526581736E-2</v>
      </c>
      <c r="T607" s="5">
        <f t="shared" si="627"/>
        <v>3.0098854843172946E-2</v>
      </c>
      <c r="U607" s="5">
        <f t="shared" si="628"/>
        <v>6.0935618912557332E-2</v>
      </c>
      <c r="V607" s="5">
        <f t="shared" si="629"/>
        <v>3.2059699695654628E-2</v>
      </c>
      <c r="W607" s="5">
        <f t="shared" si="630"/>
        <v>4.9557280237601904E-3</v>
      </c>
      <c r="X607" s="5">
        <f t="shared" si="631"/>
        <v>1.6779352944749765E-2</v>
      </c>
      <c r="Y607" s="5">
        <f t="shared" si="632"/>
        <v>2.8406188141743231E-2</v>
      </c>
      <c r="Z607" s="5">
        <f t="shared" si="633"/>
        <v>4.1121715666630365E-2</v>
      </c>
      <c r="AA607" s="5">
        <f t="shared" si="634"/>
        <v>6.8772960080294446E-2</v>
      </c>
      <c r="AB607" s="5">
        <f t="shared" si="635"/>
        <v>5.7508787772245967E-2</v>
      </c>
      <c r="AC607" s="5">
        <f t="shared" si="636"/>
        <v>1.1346285424324689E-2</v>
      </c>
      <c r="AD607" s="5">
        <f t="shared" si="637"/>
        <v>2.0720200994886174E-3</v>
      </c>
      <c r="AE607" s="5">
        <f t="shared" si="638"/>
        <v>7.0155497620620483E-3</v>
      </c>
      <c r="AF607" s="5">
        <f t="shared" si="639"/>
        <v>1.1876800441297857E-2</v>
      </c>
      <c r="AG607" s="5">
        <f t="shared" si="640"/>
        <v>1.3404355895738315E-2</v>
      </c>
      <c r="AH607" s="5">
        <f t="shared" si="641"/>
        <v>3.4807992768966477E-2</v>
      </c>
      <c r="AI607" s="5">
        <f t="shared" si="642"/>
        <v>5.8213735938986613E-2</v>
      </c>
      <c r="AJ607" s="5">
        <f t="shared" si="643"/>
        <v>4.8679035795988604E-2</v>
      </c>
      <c r="AK607" s="5">
        <f t="shared" si="644"/>
        <v>2.7137335519469726E-2</v>
      </c>
      <c r="AL607" s="5">
        <f t="shared" si="645"/>
        <v>2.5699692841016477E-3</v>
      </c>
      <c r="AM607" s="5">
        <f t="shared" si="646"/>
        <v>6.930593885864254E-4</v>
      </c>
      <c r="AN607" s="5">
        <f t="shared" si="647"/>
        <v>2.3465953008334106E-3</v>
      </c>
      <c r="AO607" s="5">
        <f t="shared" si="648"/>
        <v>3.9726101374404641E-3</v>
      </c>
      <c r="AP607" s="5">
        <f t="shared" si="649"/>
        <v>4.4835543360742759E-3</v>
      </c>
      <c r="AQ607" s="5">
        <f t="shared" si="650"/>
        <v>3.7951608871218574E-3</v>
      </c>
      <c r="AR607" s="5">
        <f t="shared" si="651"/>
        <v>2.3570930170846223E-2</v>
      </c>
      <c r="AS607" s="5">
        <f t="shared" si="652"/>
        <v>3.9420598421443444E-2</v>
      </c>
      <c r="AT607" s="5">
        <f t="shared" si="653"/>
        <v>3.2963985057890492E-2</v>
      </c>
      <c r="AU607" s="5">
        <f t="shared" si="654"/>
        <v>1.8376590824925022E-2</v>
      </c>
      <c r="AV607" s="5">
        <f t="shared" si="655"/>
        <v>7.6833646573751723E-3</v>
      </c>
      <c r="AW607" s="5">
        <f t="shared" si="656"/>
        <v>4.0424035722215723E-4</v>
      </c>
      <c r="AX607" s="5">
        <f t="shared" si="657"/>
        <v>1.9318157041781658E-4</v>
      </c>
      <c r="AY607" s="5">
        <f t="shared" si="658"/>
        <v>6.5408386758119435E-4</v>
      </c>
      <c r="AZ607" s="5">
        <f t="shared" si="659"/>
        <v>1.1073150117391231E-3</v>
      </c>
      <c r="BA607" s="5">
        <f t="shared" si="660"/>
        <v>1.2497342680300922E-3</v>
      </c>
      <c r="BB607" s="5">
        <f t="shared" si="661"/>
        <v>1.057853269483628E-3</v>
      </c>
      <c r="BC607" s="5">
        <f t="shared" si="662"/>
        <v>7.1634655038858559E-4</v>
      </c>
      <c r="BD607" s="5">
        <f t="shared" si="663"/>
        <v>1.3301273283374809E-2</v>
      </c>
      <c r="BE607" s="5">
        <f t="shared" si="664"/>
        <v>2.2245373805668881E-2</v>
      </c>
      <c r="BF607" s="5">
        <f t="shared" si="665"/>
        <v>1.8601852815566842E-2</v>
      </c>
      <c r="BG607" s="5">
        <f t="shared" si="666"/>
        <v>1.0370064091972594E-2</v>
      </c>
      <c r="BH607" s="5">
        <f t="shared" si="667"/>
        <v>4.3357870182813233E-3</v>
      </c>
      <c r="BI607" s="5">
        <f t="shared" si="668"/>
        <v>1.4502551884861782E-3</v>
      </c>
      <c r="BJ607" s="8">
        <f t="shared" si="669"/>
        <v>0.15439873958629904</v>
      </c>
      <c r="BK607" s="8">
        <f t="shared" si="670"/>
        <v>0.13993594202671561</v>
      </c>
      <c r="BL607" s="8">
        <f t="shared" si="671"/>
        <v>0.60633325821153916</v>
      </c>
      <c r="BM607" s="8">
        <f t="shared" si="672"/>
        <v>0.82171090481856501</v>
      </c>
      <c r="BN607" s="8">
        <f t="shared" si="673"/>
        <v>0.1198289071622598</v>
      </c>
    </row>
    <row r="608" spans="1:66" x14ac:dyDescent="0.25">
      <c r="A608" t="s">
        <v>270</v>
      </c>
      <c r="B608" t="s">
        <v>340</v>
      </c>
      <c r="C608" t="s">
        <v>320</v>
      </c>
      <c r="D608" t="s">
        <v>504</v>
      </c>
      <c r="E608">
        <f>VLOOKUP(A608,home!$A$2:$E$405,3,FALSE)</f>
        <v>1.5696000000000001</v>
      </c>
      <c r="F608">
        <f>VLOOKUP(B608,home!$B$2:$E$405,3,FALSE)</f>
        <v>0.7964</v>
      </c>
      <c r="G608">
        <f>VLOOKUP(C608,away!$B$2:$E$405,4,FALSE)</f>
        <v>0.6371</v>
      </c>
      <c r="H608">
        <f>VLOOKUP(A608,away!$A$2:$E$405,3,FALSE)</f>
        <v>1.3290999999999999</v>
      </c>
      <c r="I608">
        <f>VLOOKUP(C608,away!$B$2:$E$405,3,FALSE)</f>
        <v>1.5047999999999999</v>
      </c>
      <c r="J608">
        <f>VLOOKUP(B608,home!$B$2:$E$405,4,FALSE)</f>
        <v>0.56430000000000002</v>
      </c>
      <c r="K608" s="3">
        <f t="shared" si="618"/>
        <v>0.79639375622399999</v>
      </c>
      <c r="L608" s="3">
        <f t="shared" si="619"/>
        <v>1.1286167484239999</v>
      </c>
      <c r="M608" s="5">
        <f t="shared" si="620"/>
        <v>0.14587422449079837</v>
      </c>
      <c r="N608" s="5">
        <f t="shared" si="621"/>
        <v>0.11617332157848993</v>
      </c>
      <c r="O608" s="5">
        <f t="shared" si="622"/>
        <v>0.16463609292367748</v>
      </c>
      <c r="P608" s="5">
        <f t="shared" si="623"/>
        <v>0.131115156453531</v>
      </c>
      <c r="Q608" s="5">
        <f t="shared" si="624"/>
        <v>4.6259853972456133E-2</v>
      </c>
      <c r="R608" s="5">
        <f t="shared" si="625"/>
        <v>9.2905525934376218E-2</v>
      </c>
      <c r="S608" s="5">
        <f t="shared" si="626"/>
        <v>2.9462340437186565E-2</v>
      </c>
      <c r="T608" s="5">
        <f t="shared" si="627"/>
        <v>5.2209645972962494E-2</v>
      </c>
      <c r="U608" s="5">
        <f t="shared" si="628"/>
        <v>7.3989380772844116E-2</v>
      </c>
      <c r="V608" s="5">
        <f t="shared" si="629"/>
        <v>2.942382109879856E-3</v>
      </c>
      <c r="W608" s="5">
        <f t="shared" si="630"/>
        <v>1.228035295583269E-2</v>
      </c>
      <c r="X608" s="5">
        <f t="shared" si="631"/>
        <v>1.3859812022510945E-2</v>
      </c>
      <c r="Y608" s="5">
        <f t="shared" si="632"/>
        <v>7.8212079893070861E-3</v>
      </c>
      <c r="Z608" s="5">
        <f t="shared" si="633"/>
        <v>3.4951577530225743E-2</v>
      </c>
      <c r="AA608" s="5">
        <f t="shared" si="634"/>
        <v>2.7835218115250835E-2</v>
      </c>
      <c r="AB608" s="5">
        <f t="shared" si="635"/>
        <v>1.108389695505947E-2</v>
      </c>
      <c r="AC608" s="5">
        <f t="shared" si="636"/>
        <v>1.6529260568035774E-4</v>
      </c>
      <c r="AD608" s="5">
        <f t="shared" si="637"/>
        <v>2.4449991045630238E-3</v>
      </c>
      <c r="AE608" s="5">
        <f t="shared" si="638"/>
        <v>2.7594669392915112E-3</v>
      </c>
      <c r="AF608" s="5">
        <f t="shared" si="639"/>
        <v>1.5571903022033569E-3</v>
      </c>
      <c r="AG608" s="5">
        <f t="shared" si="640"/>
        <v>5.8582368518337918E-4</v>
      </c>
      <c r="AH608" s="5">
        <f t="shared" si="641"/>
        <v>9.8617339461131888E-3</v>
      </c>
      <c r="AI608" s="5">
        <f t="shared" si="642"/>
        <v>7.8538233402268114E-3</v>
      </c>
      <c r="AJ608" s="5">
        <f t="shared" si="643"/>
        <v>3.1273679353214763E-3</v>
      </c>
      <c r="AK608" s="5">
        <f t="shared" si="644"/>
        <v>8.302054323683888E-4</v>
      </c>
      <c r="AL608" s="5">
        <f t="shared" si="645"/>
        <v>5.9427540211558016E-6</v>
      </c>
      <c r="AM608" s="5">
        <f t="shared" si="646"/>
        <v>3.8943640416945279E-4</v>
      </c>
      <c r="AN608" s="5">
        <f t="shared" si="647"/>
        <v>4.3952444819166239E-4</v>
      </c>
      <c r="AO608" s="5">
        <f t="shared" si="648"/>
        <v>2.4802732678546349E-4</v>
      </c>
      <c r="AP608" s="5">
        <f t="shared" si="649"/>
        <v>9.3309265025635509E-5</v>
      </c>
      <c r="AQ608" s="5">
        <f t="shared" si="650"/>
        <v>2.6327599822766526E-5</v>
      </c>
      <c r="AR608" s="5">
        <f t="shared" si="651"/>
        <v>2.2260236200169676E-3</v>
      </c>
      <c r="AS608" s="5">
        <f t="shared" si="652"/>
        <v>1.7727913121886589E-3</v>
      </c>
      <c r="AT608" s="5">
        <f t="shared" si="653"/>
        <v>7.0591996605759986E-4</v>
      </c>
      <c r="AU608" s="5">
        <f t="shared" si="654"/>
        <v>1.8739675112071019E-4</v>
      </c>
      <c r="AV608" s="5">
        <f t="shared" si="655"/>
        <v>3.7310400632299112E-5</v>
      </c>
      <c r="AW608" s="5">
        <f t="shared" si="656"/>
        <v>1.4837461022949846E-7</v>
      </c>
      <c r="AX608" s="5">
        <f t="shared" si="657"/>
        <v>5.1690786787813023E-5</v>
      </c>
      <c r="AY608" s="5">
        <f t="shared" si="658"/>
        <v>5.8339087707939786E-5</v>
      </c>
      <c r="AZ608" s="5">
        <f t="shared" si="659"/>
        <v>3.2921235737478785E-5</v>
      </c>
      <c r="BA608" s="5">
        <f t="shared" si="660"/>
        <v>1.2385152677377755E-5</v>
      </c>
      <c r="BB608" s="5">
        <f t="shared" si="661"/>
        <v>3.4945226858692233E-6</v>
      </c>
      <c r="BC608" s="5">
        <f t="shared" si="662"/>
        <v>7.8879536620392445E-7</v>
      </c>
      <c r="BD608" s="5">
        <f t="shared" si="663"/>
        <v>4.1872125665642825E-4</v>
      </c>
      <c r="BE608" s="5">
        <f t="shared" si="664"/>
        <v>3.3346699439944645E-4</v>
      </c>
      <c r="BF608" s="5">
        <f t="shared" si="665"/>
        <v>1.3278551612325135E-4</v>
      </c>
      <c r="BG608" s="5">
        <f t="shared" si="666"/>
        <v>3.5249851985846227E-5</v>
      </c>
      <c r="BH608" s="5">
        <f t="shared" si="667"/>
        <v>7.0181905073370246E-6</v>
      </c>
      <c r="BI608" s="5">
        <f t="shared" si="668"/>
        <v>1.1178486200067509E-6</v>
      </c>
      <c r="BJ608" s="8">
        <f t="shared" si="669"/>
        <v>0.25730791914775819</v>
      </c>
      <c r="BK608" s="8">
        <f t="shared" si="670"/>
        <v>0.30962367793880519</v>
      </c>
      <c r="BL608" s="8">
        <f t="shared" si="671"/>
        <v>0.39798104706354659</v>
      </c>
      <c r="BM608" s="8">
        <f t="shared" si="672"/>
        <v>0.30284185561390892</v>
      </c>
      <c r="BN608" s="8">
        <f t="shared" si="673"/>
        <v>0.69696417535332911</v>
      </c>
    </row>
    <row r="609" spans="1:66" x14ac:dyDescent="0.25">
      <c r="A609" t="s">
        <v>270</v>
      </c>
      <c r="B609" t="s">
        <v>279</v>
      </c>
      <c r="C609" t="s">
        <v>283</v>
      </c>
      <c r="D609" t="s">
        <v>504</v>
      </c>
      <c r="E609">
        <f>VLOOKUP(A609,home!$A$2:$E$405,3,FALSE)</f>
        <v>1.5696000000000001</v>
      </c>
      <c r="F609">
        <f>VLOOKUP(B609,home!$B$2:$E$405,3,FALSE)</f>
        <v>1.4335</v>
      </c>
      <c r="G609">
        <f>VLOOKUP(C609,away!$B$2:$E$405,4,FALSE)</f>
        <v>1.752</v>
      </c>
      <c r="H609">
        <f>VLOOKUP(A609,away!$A$2:$E$405,3,FALSE)</f>
        <v>1.3290999999999999</v>
      </c>
      <c r="I609">
        <f>VLOOKUP(C609,away!$B$2:$E$405,3,FALSE)</f>
        <v>0.9405</v>
      </c>
      <c r="J609">
        <f>VLOOKUP(B609,home!$B$2:$E$405,4,FALSE)</f>
        <v>1.1286</v>
      </c>
      <c r="K609" s="3">
        <f t="shared" si="618"/>
        <v>3.9420378432000005</v>
      </c>
      <c r="L609" s="3">
        <f t="shared" si="619"/>
        <v>1.4107709355300002</v>
      </c>
      <c r="M609" s="5">
        <f t="shared" si="620"/>
        <v>4.7348332060005308E-3</v>
      </c>
      <c r="N609" s="5">
        <f t="shared" si="621"/>
        <v>1.8664891679294075E-2</v>
      </c>
      <c r="O609" s="5">
        <f t="shared" si="622"/>
        <v>6.6797650716078801E-3</v>
      </c>
      <c r="P609" s="5">
        <f t="shared" si="623"/>
        <v>2.6331886695963827E-2</v>
      </c>
      <c r="Q609" s="5">
        <f t="shared" si="624"/>
        <v>3.6788854669503032E-2</v>
      </c>
      <c r="R609" s="5">
        <f t="shared" si="625"/>
        <v>4.7118092095964339E-3</v>
      </c>
      <c r="S609" s="5">
        <f t="shared" si="626"/>
        <v>3.6609962104386266E-2</v>
      </c>
      <c r="T609" s="5">
        <f t="shared" si="627"/>
        <v>5.1900646919172018E-2</v>
      </c>
      <c r="U609" s="5">
        <f t="shared" si="628"/>
        <v>1.8574130214167428E-2</v>
      </c>
      <c r="V609" s="5">
        <f t="shared" si="629"/>
        <v>2.2622159644270369E-2</v>
      </c>
      <c r="W609" s="5">
        <f t="shared" si="630"/>
        <v>4.8341019105055331E-2</v>
      </c>
      <c r="X609" s="5">
        <f t="shared" si="631"/>
        <v>6.8198104747312527E-2</v>
      </c>
      <c r="Y609" s="5">
        <f t="shared" si="632"/>
        <v>4.8105952017869526E-2</v>
      </c>
      <c r="Z609" s="5">
        <f t="shared" si="633"/>
        <v>2.2157611622204113E-3</v>
      </c>
      <c r="AA609" s="5">
        <f t="shared" si="634"/>
        <v>8.7346143529656774E-3</v>
      </c>
      <c r="AB609" s="5">
        <f t="shared" si="635"/>
        <v>1.7216090162574294E-2</v>
      </c>
      <c r="AC609" s="5">
        <f t="shared" si="636"/>
        <v>7.8630560815744783E-3</v>
      </c>
      <c r="AD609" s="5">
        <f t="shared" si="637"/>
        <v>4.7640531672745581E-2</v>
      </c>
      <c r="AE609" s="5">
        <f t="shared" si="638"/>
        <v>6.7209877437105908E-2</v>
      </c>
      <c r="AF609" s="5">
        <f t="shared" si="639"/>
        <v>4.7408870834401276E-2</v>
      </c>
      <c r="AG609" s="5">
        <f t="shared" si="640"/>
        <v>2.2294352353156417E-2</v>
      </c>
      <c r="AH609" s="5">
        <f t="shared" si="641"/>
        <v>7.8148286193418192E-4</v>
      </c>
      <c r="AI609" s="5">
        <f t="shared" si="642"/>
        <v>3.0806350155567863E-3</v>
      </c>
      <c r="AJ609" s="5">
        <f t="shared" si="643"/>
        <v>6.0719899062059374E-3</v>
      </c>
      <c r="AK609" s="5">
        <f t="shared" si="644"/>
        <v>7.9786713312640749E-3</v>
      </c>
      <c r="AL609" s="5">
        <f t="shared" si="645"/>
        <v>1.7491564565495711E-3</v>
      </c>
      <c r="AM609" s="5">
        <f t="shared" si="646"/>
        <v>3.7560155744826261E-2</v>
      </c>
      <c r="AN609" s="5">
        <f t="shared" si="647"/>
        <v>5.2988776058781065E-2</v>
      </c>
      <c r="AO609" s="5">
        <f t="shared" si="648"/>
        <v>3.737751258651812E-2</v>
      </c>
      <c r="AP609" s="5">
        <f t="shared" si="649"/>
        <v>1.7577036133155515E-2</v>
      </c>
      <c r="AQ609" s="5">
        <f t="shared" si="650"/>
        <v>6.199292927354101E-3</v>
      </c>
      <c r="AR609" s="5">
        <f t="shared" si="651"/>
        <v>2.2049866164630951E-4</v>
      </c>
      <c r="AS609" s="5">
        <f t="shared" si="652"/>
        <v>8.6921406858470464E-4</v>
      </c>
      <c r="AT609" s="5">
        <f t="shared" si="653"/>
        <v>1.7132373761013732E-3</v>
      </c>
      <c r="AU609" s="5">
        <f t="shared" si="654"/>
        <v>2.2512155236587617E-3</v>
      </c>
      <c r="AV609" s="5">
        <f t="shared" si="655"/>
        <v>2.2185941968655364E-3</v>
      </c>
      <c r="AW609" s="5">
        <f t="shared" si="656"/>
        <v>2.7021126442336463E-4</v>
      </c>
      <c r="AX609" s="5">
        <f t="shared" si="657"/>
        <v>2.4677259223765156E-2</v>
      </c>
      <c r="AY609" s="5">
        <f t="shared" si="658"/>
        <v>3.4813960081427502E-2</v>
      </c>
      <c r="AZ609" s="5">
        <f t="shared" si="659"/>
        <v>2.4557261516789781E-2</v>
      </c>
      <c r="BA609" s="5">
        <f t="shared" si="660"/>
        <v>1.1548223601365466E-2</v>
      </c>
      <c r="BB609" s="5">
        <f t="shared" si="661"/>
        <v>4.0729745534519935E-3</v>
      </c>
      <c r="BC609" s="5">
        <f t="shared" si="662"/>
        <v>1.1492068242326705E-3</v>
      </c>
      <c r="BD609" s="5">
        <f t="shared" si="663"/>
        <v>5.1845517195646264E-5</v>
      </c>
      <c r="BE609" s="5">
        <f t="shared" si="664"/>
        <v>2.0437699078551394E-4</v>
      </c>
      <c r="BF609" s="5">
        <f t="shared" si="665"/>
        <v>4.0283091597791691E-4</v>
      </c>
      <c r="BG609" s="5">
        <f t="shared" si="666"/>
        <v>5.2932490506528939E-4</v>
      </c>
      <c r="BH609" s="5">
        <f t="shared" si="667"/>
        <v>5.216547017789046E-4</v>
      </c>
      <c r="BI609" s="5">
        <f t="shared" si="668"/>
        <v>4.1127651509913047E-4</v>
      </c>
      <c r="BJ609" s="8">
        <f t="shared" si="669"/>
        <v>0.70907476068728326</v>
      </c>
      <c r="BK609" s="8">
        <f t="shared" si="670"/>
        <v>0.13472501427017256</v>
      </c>
      <c r="BL609" s="8">
        <f t="shared" si="671"/>
        <v>8.3223257498631784E-2</v>
      </c>
      <c r="BM609" s="8">
        <f t="shared" si="672"/>
        <v>0.79678300426933824</v>
      </c>
      <c r="BN609" s="8">
        <f t="shared" si="673"/>
        <v>9.7912040531965783E-2</v>
      </c>
    </row>
    <row r="610" spans="1:66" x14ac:dyDescent="0.25">
      <c r="A610" t="s">
        <v>272</v>
      </c>
      <c r="B610" t="s">
        <v>480</v>
      </c>
      <c r="C610" t="s">
        <v>333</v>
      </c>
      <c r="D610" t="s">
        <v>504</v>
      </c>
      <c r="E610">
        <f>VLOOKUP(A610,home!$A$2:$E$405,3,FALSE)</f>
        <v>1.3837999999999999</v>
      </c>
      <c r="F610">
        <f>VLOOKUP(B610,home!$B$2:$E$405,3,FALSE)</f>
        <v>1.0840000000000001</v>
      </c>
      <c r="G610">
        <f>VLOOKUP(C610,away!$B$2:$E$405,4,FALSE)</f>
        <v>0.57809999999999995</v>
      </c>
      <c r="H610">
        <f>VLOOKUP(A610,away!$A$2:$E$405,3,FALSE)</f>
        <v>0.90910000000000002</v>
      </c>
      <c r="I610">
        <f>VLOOKUP(C610,away!$B$2:$E$405,3,FALSE)</f>
        <v>0.22</v>
      </c>
      <c r="J610">
        <f>VLOOKUP(B610,home!$B$2:$E$405,4,FALSE)</f>
        <v>0.55000000000000004</v>
      </c>
      <c r="K610" s="3">
        <f t="shared" si="618"/>
        <v>0.86717266151999994</v>
      </c>
      <c r="L610" s="3">
        <f t="shared" si="619"/>
        <v>0.11000110000000002</v>
      </c>
      <c r="M610" s="5">
        <f t="shared" si="620"/>
        <v>0.37637331785600653</v>
      </c>
      <c r="N610" s="5">
        <f t="shared" si="621"/>
        <v>0.32638065177030612</v>
      </c>
      <c r="O610" s="5">
        <f t="shared" si="622"/>
        <v>4.140147897481037E-2</v>
      </c>
      <c r="P610" s="5">
        <f t="shared" si="623"/>
        <v>3.5902230713450632E-2</v>
      </c>
      <c r="Q610" s="5">
        <f t="shared" si="624"/>
        <v>0.14151418923214429</v>
      </c>
      <c r="R610" s="5">
        <f t="shared" si="625"/>
        <v>2.2771041144280073E-3</v>
      </c>
      <c r="S610" s="5">
        <f t="shared" si="626"/>
        <v>8.5617796815698661E-4</v>
      </c>
      <c r="T610" s="5">
        <f t="shared" si="627"/>
        <v>1.5566716481144029E-2</v>
      </c>
      <c r="U610" s="5">
        <f t="shared" si="628"/>
        <v>1.9746424354666779E-3</v>
      </c>
      <c r="V610" s="5">
        <f t="shared" si="629"/>
        <v>9.0745300790558886E-6</v>
      </c>
      <c r="W610" s="5">
        <f t="shared" si="630"/>
        <v>4.0905745373094507E-2</v>
      </c>
      <c r="X610" s="5">
        <f t="shared" si="631"/>
        <v>4.4996769873603066E-3</v>
      </c>
      <c r="Y610" s="5">
        <f t="shared" si="632"/>
        <v>2.4748470912716006E-4</v>
      </c>
      <c r="Z610" s="5">
        <f t="shared" si="633"/>
        <v>8.3494652467202293E-5</v>
      </c>
      <c r="AA610" s="5">
        <f t="shared" si="634"/>
        <v>7.2404280002671257E-5</v>
      </c>
      <c r="AB610" s="5">
        <f t="shared" si="635"/>
        <v>3.1393506097677861E-5</v>
      </c>
      <c r="AC610" s="5">
        <f t="shared" si="636"/>
        <v>5.4101183761227568E-8</v>
      </c>
      <c r="AD610" s="5">
        <f t="shared" si="637"/>
        <v>8.8680860216614442E-3</v>
      </c>
      <c r="AE610" s="5">
        <f t="shared" si="638"/>
        <v>9.7549921727738283E-4</v>
      </c>
      <c r="AF610" s="5">
        <f t="shared" si="639"/>
        <v>5.3652993474825579E-5</v>
      </c>
      <c r="AG610" s="5">
        <f t="shared" si="640"/>
        <v>1.9672961001745468E-6</v>
      </c>
      <c r="AH610" s="5">
        <f t="shared" si="641"/>
        <v>2.296125903877491E-6</v>
      </c>
      <c r="AI610" s="5">
        <f t="shared" si="642"/>
        <v>1.9911376112504592E-6</v>
      </c>
      <c r="AJ610" s="5">
        <f t="shared" si="643"/>
        <v>8.6333005090031768E-7</v>
      </c>
      <c r="AK610" s="5">
        <f t="shared" si="644"/>
        <v>2.4955207266980857E-7</v>
      </c>
      <c r="AL610" s="5">
        <f t="shared" si="645"/>
        <v>2.0642836132283849E-10</v>
      </c>
      <c r="AM610" s="5">
        <f t="shared" si="646"/>
        <v>1.5380323515984931E-3</v>
      </c>
      <c r="AN610" s="5">
        <f t="shared" si="647"/>
        <v>1.6918525051142102E-4</v>
      </c>
      <c r="AO610" s="5">
        <f t="shared" si="648"/>
        <v>9.305281830015942E-6</v>
      </c>
      <c r="AP610" s="5">
        <f t="shared" si="649"/>
        <v>3.4119707903725579E-7</v>
      </c>
      <c r="AQ610" s="5">
        <f t="shared" si="650"/>
        <v>9.3830135027212668E-9</v>
      </c>
      <c r="AR610" s="5">
        <f t="shared" si="651"/>
        <v>5.0515275033003657E-8</v>
      </c>
      <c r="AS610" s="5">
        <f t="shared" si="652"/>
        <v>4.3805465497784587E-8</v>
      </c>
      <c r="AT610" s="5">
        <f t="shared" si="653"/>
        <v>1.8993451052418189E-8</v>
      </c>
      <c r="AU610" s="5">
        <f t="shared" si="654"/>
        <v>5.4902005001917769E-9</v>
      </c>
      <c r="AV610" s="5">
        <f t="shared" si="655"/>
        <v>1.1902379450074341E-9</v>
      </c>
      <c r="AW610" s="5">
        <f t="shared" si="656"/>
        <v>5.4697751041955153E-13</v>
      </c>
      <c r="AX610" s="5">
        <f t="shared" si="657"/>
        <v>2.2228993463992147E-4</v>
      </c>
      <c r="AY610" s="5">
        <f t="shared" si="658"/>
        <v>2.4452137329319471E-5</v>
      </c>
      <c r="AZ610" s="5">
        <f t="shared" si="659"/>
        <v>1.3448810017881028E-6</v>
      </c>
      <c r="BA610" s="5">
        <f t="shared" si="660"/>
        <v>4.9312796521931128E-8</v>
      </c>
      <c r="BB610" s="5">
        <f t="shared" si="661"/>
        <v>1.356115465372149E-9</v>
      </c>
      <c r="BC610" s="5">
        <f t="shared" si="662"/>
        <v>2.9834838583589664E-11</v>
      </c>
      <c r="BD610" s="5">
        <f t="shared" si="663"/>
        <v>9.2612263673882428E-10</v>
      </c>
      <c r="BE610" s="5">
        <f t="shared" si="664"/>
        <v>8.0310823179472644E-10</v>
      </c>
      <c r="BF610" s="5">
        <f t="shared" si="665"/>
        <v>3.4821675142702688E-10</v>
      </c>
      <c r="BG610" s="5">
        <f t="shared" si="666"/>
        <v>1.0065468237360774E-10</v>
      </c>
      <c r="BH610" s="5">
        <f t="shared" si="667"/>
        <v>2.1821247202092907E-11</v>
      </c>
      <c r="BI610" s="5">
        <f t="shared" si="668"/>
        <v>3.7845578027849529E-12</v>
      </c>
      <c r="BJ610" s="8">
        <f t="shared" si="669"/>
        <v>0.5409786811974403</v>
      </c>
      <c r="BK610" s="8">
        <f t="shared" si="670"/>
        <v>0.41316530751263464</v>
      </c>
      <c r="BL610" s="8">
        <f t="shared" si="671"/>
        <v>4.576254565478223E-2</v>
      </c>
      <c r="BM610" s="8">
        <f t="shared" si="672"/>
        <v>7.6116604219396408E-2</v>
      </c>
      <c r="BN610" s="8">
        <f t="shared" si="673"/>
        <v>0.92384897266114607</v>
      </c>
    </row>
    <row r="611" spans="1:66" x14ac:dyDescent="0.25">
      <c r="A611" t="s">
        <v>272</v>
      </c>
      <c r="B611" t="s">
        <v>476</v>
      </c>
      <c r="C611" t="s">
        <v>458</v>
      </c>
      <c r="D611" t="s">
        <v>504</v>
      </c>
      <c r="E611">
        <f>VLOOKUP(A611,home!$A$2:$E$405,3,FALSE)</f>
        <v>1.3837999999999999</v>
      </c>
      <c r="F611">
        <f>VLOOKUP(B611,home!$B$2:$E$405,3,FALSE)</f>
        <v>1.0840000000000001</v>
      </c>
      <c r="G611">
        <f>VLOOKUP(C611,away!$B$2:$E$405,4,FALSE)</f>
        <v>1.8066</v>
      </c>
      <c r="H611">
        <f>VLOOKUP(A611,away!$A$2:$E$405,3,FALSE)</f>
        <v>0.90910000000000002</v>
      </c>
      <c r="I611">
        <f>VLOOKUP(C611,away!$B$2:$E$405,3,FALSE)</f>
        <v>1.375</v>
      </c>
      <c r="J611">
        <f>VLOOKUP(B611,home!$B$2:$E$405,4,FALSE)</f>
        <v>0.27500000000000002</v>
      </c>
      <c r="K611" s="3">
        <f t="shared" si="618"/>
        <v>2.70997081872</v>
      </c>
      <c r="L611" s="3">
        <f t="shared" si="619"/>
        <v>0.34375343750000004</v>
      </c>
      <c r="M611" s="5">
        <f t="shared" si="620"/>
        <v>4.718287565119627E-2</v>
      </c>
      <c r="N611" s="5">
        <f t="shared" si="621"/>
        <v>0.12786421615803634</v>
      </c>
      <c r="O611" s="5">
        <f t="shared" si="622"/>
        <v>1.621927569623377E-2</v>
      </c>
      <c r="P611" s="5">
        <f t="shared" si="623"/>
        <v>4.3953763837568036E-2</v>
      </c>
      <c r="Q611" s="5">
        <f t="shared" si="624"/>
        <v>0.17325414727339239</v>
      </c>
      <c r="R611" s="5">
        <f t="shared" si="625"/>
        <v>2.7877158871702822E-3</v>
      </c>
      <c r="S611" s="5">
        <f t="shared" si="626"/>
        <v>1.023641166856116E-2</v>
      </c>
      <c r="T611" s="5">
        <f t="shared" si="627"/>
        <v>5.9556708686359899E-2</v>
      </c>
      <c r="U611" s="5">
        <f t="shared" si="628"/>
        <v>7.5546287051136011E-3</v>
      </c>
      <c r="V611" s="5">
        <f t="shared" si="629"/>
        <v>1.0595388800476472E-3</v>
      </c>
      <c r="W611" s="5">
        <f t="shared" si="630"/>
        <v>0.15650456111103686</v>
      </c>
      <c r="X611" s="5">
        <f t="shared" si="631"/>
        <v>5.3798980866347754E-2</v>
      </c>
      <c r="Y611" s="5">
        <f t="shared" si="632"/>
        <v>9.2467923034018819E-3</v>
      </c>
      <c r="Z611" s="5">
        <f t="shared" si="633"/>
        <v>3.1942897299604898E-4</v>
      </c>
      <c r="AA611" s="5">
        <f t="shared" si="634"/>
        <v>8.6564319547299178E-4</v>
      </c>
      <c r="AB611" s="5">
        <f t="shared" si="635"/>
        <v>1.1729338995776703E-3</v>
      </c>
      <c r="AC611" s="5">
        <f t="shared" si="636"/>
        <v>6.1689120612600431E-5</v>
      </c>
      <c r="AD611" s="5">
        <f t="shared" si="637"/>
        <v>0.10603069840187274</v>
      </c>
      <c r="AE611" s="5">
        <f t="shared" si="638"/>
        <v>3.6448417056169517E-2</v>
      </c>
      <c r="AF611" s="5">
        <f t="shared" si="639"/>
        <v>6.2646343272459498E-3</v>
      </c>
      <c r="AG611" s="5">
        <f t="shared" si="640"/>
        <v>7.1782986155709868E-4</v>
      </c>
      <c r="AH611" s="5">
        <f t="shared" si="641"/>
        <v>2.7451201876121626E-5</v>
      </c>
      <c r="AI611" s="5">
        <f t="shared" si="642"/>
        <v>7.4391956023081324E-5</v>
      </c>
      <c r="AJ611" s="5">
        <f t="shared" si="643"/>
        <v>1.0080001498502598E-4</v>
      </c>
      <c r="AK611" s="5">
        <f t="shared" si="644"/>
        <v>9.105503304531971E-5</v>
      </c>
      <c r="AL611" s="5">
        <f t="shared" si="645"/>
        <v>2.2986890911849226E-6</v>
      </c>
      <c r="AM611" s="5">
        <f t="shared" si="646"/>
        <v>5.7468019711515279E-2</v>
      </c>
      <c r="AN611" s="5">
        <f t="shared" si="647"/>
        <v>1.9754829322151141E-2</v>
      </c>
      <c r="AO611" s="5">
        <f t="shared" si="648"/>
        <v>3.3953952433576243E-3</v>
      </c>
      <c r="AP611" s="5">
        <f t="shared" si="649"/>
        <v>3.8905959552511092E-4</v>
      </c>
      <c r="AQ611" s="5">
        <f t="shared" si="650"/>
        <v>3.3435143338529123E-5</v>
      </c>
      <c r="AR611" s="5">
        <f t="shared" si="651"/>
        <v>1.8872890016846518E-6</v>
      </c>
      <c r="AS611" s="5">
        <f t="shared" si="652"/>
        <v>5.1144981210566074E-6</v>
      </c>
      <c r="AT611" s="5">
        <f t="shared" si="653"/>
        <v>6.930070330230839E-6</v>
      </c>
      <c r="AU611" s="5">
        <f t="shared" si="654"/>
        <v>6.2600961222009489E-6</v>
      </c>
      <c r="AV611" s="5">
        <f t="shared" si="655"/>
        <v>4.2411694533867012E-6</v>
      </c>
      <c r="AW611" s="5">
        <f t="shared" si="656"/>
        <v>5.9482525325062474E-8</v>
      </c>
      <c r="AX611" s="5">
        <f t="shared" si="657"/>
        <v>2.5956109404638696E-2</v>
      </c>
      <c r="AY611" s="5">
        <f t="shared" si="658"/>
        <v>8.9225018319706306E-3</v>
      </c>
      <c r="AZ611" s="5">
        <f t="shared" si="659"/>
        <v>1.5335703379199758E-3</v>
      </c>
      <c r="BA611" s="5">
        <f t="shared" si="660"/>
        <v>1.757233584360095E-4</v>
      </c>
      <c r="BB611" s="5">
        <f t="shared" si="661"/>
        <v>1.510137712785572E-5</v>
      </c>
      <c r="BC611" s="5">
        <f t="shared" si="662"/>
        <v>1.0382300597368564E-6</v>
      </c>
      <c r="BD611" s="5">
        <f t="shared" si="663"/>
        <v>1.0812701364750712E-7</v>
      </c>
      <c r="BE611" s="5">
        <f t="shared" si="664"/>
        <v>2.9302105170008349E-7</v>
      </c>
      <c r="BF611" s="5">
        <f t="shared" si="665"/>
        <v>3.970392496889354E-7</v>
      </c>
      <c r="BG611" s="5">
        <f t="shared" si="666"/>
        <v>3.5865492684783289E-7</v>
      </c>
      <c r="BH611" s="5">
        <f t="shared" si="667"/>
        <v>2.4298609643694587E-7</v>
      </c>
      <c r="BI611" s="5">
        <f t="shared" si="668"/>
        <v>1.3169704613976142E-7</v>
      </c>
      <c r="BJ611" s="8">
        <f t="shared" si="669"/>
        <v>0.84733176960146095</v>
      </c>
      <c r="BK611" s="8">
        <f t="shared" si="670"/>
        <v>0.11141907967904753</v>
      </c>
      <c r="BL611" s="8">
        <f t="shared" si="671"/>
        <v>2.8919860237910884E-2</v>
      </c>
      <c r="BM611" s="8">
        <f t="shared" si="672"/>
        <v>0.56780570163837307</v>
      </c>
      <c r="BN611" s="8">
        <f t="shared" si="673"/>
        <v>0.41126199450359713</v>
      </c>
    </row>
    <row r="612" spans="1:66" x14ac:dyDescent="0.25">
      <c r="A612" t="s">
        <v>272</v>
      </c>
      <c r="B612" t="s">
        <v>317</v>
      </c>
      <c r="C612" t="s">
        <v>300</v>
      </c>
      <c r="D612" t="s">
        <v>504</v>
      </c>
      <c r="E612">
        <f>VLOOKUP(A612,home!$A$2:$E$405,3,FALSE)</f>
        <v>1.3837999999999999</v>
      </c>
      <c r="F612">
        <f>VLOOKUP(B612,home!$B$2:$E$405,3,FALSE)</f>
        <v>1.4453</v>
      </c>
      <c r="G612">
        <f>VLOOKUP(C612,away!$B$2:$E$405,4,FALSE)</f>
        <v>0.43359999999999999</v>
      </c>
      <c r="H612">
        <f>VLOOKUP(A612,away!$A$2:$E$405,3,FALSE)</f>
        <v>0.90910000000000002</v>
      </c>
      <c r="I612">
        <f>VLOOKUP(C612,away!$B$2:$E$405,3,FALSE)</f>
        <v>1.76</v>
      </c>
      <c r="J612">
        <f>VLOOKUP(B612,home!$B$2:$E$405,4,FALSE)</f>
        <v>2.2000000000000002</v>
      </c>
      <c r="K612" s="3">
        <f t="shared" si="618"/>
        <v>0.867202662304</v>
      </c>
      <c r="L612" s="3">
        <f t="shared" si="619"/>
        <v>3.5200352000000006</v>
      </c>
      <c r="M612" s="5">
        <f t="shared" si="620"/>
        <v>1.2435029090756155E-2</v>
      </c>
      <c r="N612" s="5">
        <f t="shared" si="621"/>
        <v>1.0783690333331425E-2</v>
      </c>
      <c r="O612" s="5">
        <f t="shared" si="622"/>
        <v>4.3771740112485663E-2</v>
      </c>
      <c r="P612" s="5">
        <f t="shared" si="623"/>
        <v>3.7958969559226355E-2</v>
      </c>
      <c r="Q612" s="5">
        <f t="shared" si="624"/>
        <v>4.6758224832634592E-3</v>
      </c>
      <c r="R612" s="5">
        <f t="shared" si="625"/>
        <v>7.7039032980600788E-2</v>
      </c>
      <c r="S612" s="5">
        <f t="shared" si="626"/>
        <v>2.8968234804319534E-2</v>
      </c>
      <c r="T612" s="5">
        <f t="shared" si="627"/>
        <v>1.6459059730038788E-2</v>
      </c>
      <c r="U612" s="5">
        <f t="shared" si="628"/>
        <v>6.6808454502102654E-2</v>
      </c>
      <c r="V612" s="5">
        <f t="shared" si="629"/>
        <v>9.8253296759617491E-3</v>
      </c>
      <c r="W612" s="5">
        <f t="shared" si="630"/>
        <v>1.3516285686489913E-3</v>
      </c>
      <c r="X612" s="5">
        <f t="shared" si="631"/>
        <v>4.757780138970066E-3</v>
      </c>
      <c r="Y612" s="5">
        <f t="shared" si="632"/>
        <v>8.3737767815177666E-3</v>
      </c>
      <c r="Z612" s="5">
        <f t="shared" si="633"/>
        <v>9.0393369288558553E-2</v>
      </c>
      <c r="AA612" s="5">
        <f t="shared" si="634"/>
        <v>7.8389370501666611E-2</v>
      </c>
      <c r="AB612" s="5">
        <f t="shared" si="635"/>
        <v>3.3989735397689957E-2</v>
      </c>
      <c r="AC612" s="5">
        <f t="shared" si="636"/>
        <v>1.8745401968763926E-3</v>
      </c>
      <c r="AD612" s="5">
        <f t="shared" si="637"/>
        <v>2.9303397329463748E-4</v>
      </c>
      <c r="AE612" s="5">
        <f t="shared" si="638"/>
        <v>1.0314899007929841E-3</v>
      </c>
      <c r="AF612" s="5">
        <f t="shared" si="639"/>
        <v>1.8154403796179067E-3</v>
      </c>
      <c r="AG612" s="5">
        <f t="shared" si="640"/>
        <v>2.1301380132521313E-3</v>
      </c>
      <c r="AH612" s="5">
        <f t="shared" si="641"/>
        <v>7.9546960435581293E-2</v>
      </c>
      <c r="AI612" s="5">
        <f t="shared" si="642"/>
        <v>6.8983335867927043E-2</v>
      </c>
      <c r="AJ612" s="5">
        <f t="shared" si="643"/>
        <v>2.9911266259638667E-2</v>
      </c>
      <c r="AK612" s="5">
        <f t="shared" si="644"/>
        <v>8.6463765777474895E-3</v>
      </c>
      <c r="AL612" s="5">
        <f t="shared" si="645"/>
        <v>2.2888764875885086E-4</v>
      </c>
      <c r="AM612" s="5">
        <f t="shared" si="646"/>
        <v>5.0823968357325788E-5</v>
      </c>
      <c r="AN612" s="5">
        <f t="shared" si="647"/>
        <v>1.7890215762147296E-4</v>
      </c>
      <c r="AO612" s="5">
        <f t="shared" si="648"/>
        <v>3.148709460917667E-4</v>
      </c>
      <c r="AP612" s="5">
        <f t="shared" si="649"/>
        <v>3.6945227123344042E-4</v>
      </c>
      <c r="AQ612" s="5">
        <f t="shared" si="650"/>
        <v>3.2512124986541448E-4</v>
      </c>
      <c r="AR612" s="5">
        <f t="shared" si="651"/>
        <v>5.6001620157250694E-2</v>
      </c>
      <c r="AS612" s="5">
        <f t="shared" si="652"/>
        <v>4.8564754093705149E-2</v>
      </c>
      <c r="AT612" s="5">
        <f t="shared" si="653"/>
        <v>2.105774202210009E-2</v>
      </c>
      <c r="AU612" s="5">
        <f t="shared" si="654"/>
        <v>6.08710998122534E-3</v>
      </c>
      <c r="AV612" s="5">
        <f t="shared" si="655"/>
        <v>1.3196894953639664E-3</v>
      </c>
      <c r="AW612" s="5">
        <f t="shared" si="656"/>
        <v>1.9408298632991834E-5</v>
      </c>
      <c r="AX612" s="5">
        <f t="shared" si="657"/>
        <v>7.3457801113878602E-6</v>
      </c>
      <c r="AY612" s="5">
        <f t="shared" si="658"/>
        <v>2.5857404563545191E-5</v>
      </c>
      <c r="AZ612" s="5">
        <f t="shared" si="659"/>
        <v>4.5509487122159877E-5</v>
      </c>
      <c r="BA612" s="5">
        <f t="shared" si="660"/>
        <v>5.3398332201316483E-5</v>
      </c>
      <c r="BB612" s="5">
        <f t="shared" si="661"/>
        <v>4.6991002242481887E-5</v>
      </c>
      <c r="BC612" s="5">
        <f t="shared" si="662"/>
        <v>3.3081996395363038E-5</v>
      </c>
      <c r="BD612" s="5">
        <f t="shared" si="663"/>
        <v>3.2854612368425323E-2</v>
      </c>
      <c r="BE612" s="5">
        <f t="shared" si="664"/>
        <v>2.8491607314864369E-2</v>
      </c>
      <c r="BF612" s="5">
        <f t="shared" si="665"/>
        <v>1.2353998858385248E-2</v>
      </c>
      <c r="BG612" s="5">
        <f t="shared" si="666"/>
        <v>3.5711402333640889E-3</v>
      </c>
      <c r="BH612" s="5">
        <f t="shared" si="667"/>
        <v>7.7422557945856633E-4</v>
      </c>
      <c r="BI612" s="5">
        <f t="shared" si="668"/>
        <v>1.3428209674606521E-4</v>
      </c>
      <c r="BJ612" s="8">
        <f t="shared" si="669"/>
        <v>5.3123214898533846E-2</v>
      </c>
      <c r="BK612" s="8">
        <f t="shared" si="670"/>
        <v>9.1316848380462584E-2</v>
      </c>
      <c r="BL612" s="8">
        <f t="shared" si="671"/>
        <v>0.6982970548363292</v>
      </c>
      <c r="BM612" s="8">
        <f t="shared" si="672"/>
        <v>0.74645975373828966</v>
      </c>
      <c r="BN612" s="8">
        <f t="shared" si="673"/>
        <v>0.18666428455966383</v>
      </c>
    </row>
    <row r="613" spans="1:66" x14ac:dyDescent="0.25">
      <c r="A613" t="s">
        <v>272</v>
      </c>
      <c r="B613" t="s">
        <v>311</v>
      </c>
      <c r="C613" t="s">
        <v>459</v>
      </c>
      <c r="D613" t="s">
        <v>504</v>
      </c>
      <c r="E613">
        <f>VLOOKUP(A613,home!$A$2:$E$405,3,FALSE)</f>
        <v>1.3837999999999999</v>
      </c>
      <c r="F613">
        <f>VLOOKUP(B613,home!$B$2:$E$405,3,FALSE)</f>
        <v>1.0840000000000001</v>
      </c>
      <c r="G613">
        <f>VLOOKUP(C613,away!$B$2:$E$405,4,FALSE)</f>
        <v>1.2645999999999999</v>
      </c>
      <c r="H613">
        <f>VLOOKUP(A613,away!$A$2:$E$405,3,FALSE)</f>
        <v>0.90910000000000002</v>
      </c>
      <c r="I613">
        <f>VLOOKUP(C613,away!$B$2:$E$405,3,FALSE)</f>
        <v>0.82499999999999996</v>
      </c>
      <c r="J613">
        <f>VLOOKUP(B613,home!$B$2:$E$405,4,FALSE)</f>
        <v>0.55000000000000004</v>
      </c>
      <c r="K613" s="3">
        <f t="shared" si="618"/>
        <v>1.8969495723199998</v>
      </c>
      <c r="L613" s="3">
        <f t="shared" si="619"/>
        <v>0.412504125</v>
      </c>
      <c r="M613" s="5">
        <f t="shared" si="620"/>
        <v>9.931549306218293E-2</v>
      </c>
      <c r="N613" s="5">
        <f t="shared" si="621"/>
        <v>0.18839648208905782</v>
      </c>
      <c r="O613" s="5">
        <f t="shared" si="622"/>
        <v>4.0968050564559343E-2</v>
      </c>
      <c r="P613" s="5">
        <f t="shared" si="623"/>
        <v>7.7714325997224984E-2</v>
      </c>
      <c r="Q613" s="5">
        <f t="shared" si="624"/>
        <v>0.17868931306271543</v>
      </c>
      <c r="R613" s="5">
        <f t="shared" si="625"/>
        <v>8.4497449255446534E-3</v>
      </c>
      <c r="S613" s="5">
        <f t="shared" si="626"/>
        <v>1.5202855765468348E-2</v>
      </c>
      <c r="T613" s="5">
        <f t="shared" si="627"/>
        <v>7.3710078731786505E-2</v>
      </c>
      <c r="U613" s="5">
        <f t="shared" si="628"/>
        <v>1.6028740022725019E-2</v>
      </c>
      <c r="V613" s="5">
        <f t="shared" si="629"/>
        <v>1.3218030435891992E-3</v>
      </c>
      <c r="W613" s="5">
        <f t="shared" si="630"/>
        <v>0.1129882053308242</v>
      </c>
      <c r="X613" s="5">
        <f t="shared" si="631"/>
        <v>4.6608100775311974E-2</v>
      </c>
      <c r="Y613" s="5">
        <f t="shared" si="632"/>
        <v>9.6130169141159429E-3</v>
      </c>
      <c r="Z613" s="5">
        <f t="shared" si="633"/>
        <v>1.1618515456616625E-3</v>
      </c>
      <c r="AA613" s="5">
        <f t="shared" si="634"/>
        <v>2.2039737926422215E-3</v>
      </c>
      <c r="AB613" s="5">
        <f t="shared" si="635"/>
        <v>2.0904135716785757E-3</v>
      </c>
      <c r="AC613" s="5">
        <f t="shared" si="636"/>
        <v>6.4644390735503604E-5</v>
      </c>
      <c r="AD613" s="5">
        <f t="shared" si="637"/>
        <v>5.3583231944877845E-2</v>
      </c>
      <c r="AE613" s="5">
        <f t="shared" si="638"/>
        <v>2.2103304208093883E-2</v>
      </c>
      <c r="AF613" s="5">
        <f t="shared" si="639"/>
        <v>4.5588520809842917E-3</v>
      </c>
      <c r="AG613" s="5">
        <f t="shared" si="640"/>
        <v>6.2684842955695159E-4</v>
      </c>
      <c r="AH613" s="5">
        <f t="shared" si="641"/>
        <v>1.1981713880576541E-4</v>
      </c>
      <c r="AI613" s="5">
        <f t="shared" si="642"/>
        <v>2.2728707021420273E-4</v>
      </c>
      <c r="AJ613" s="5">
        <f t="shared" si="643"/>
        <v>2.155760553183489E-4</v>
      </c>
      <c r="AK613" s="5">
        <f t="shared" si="644"/>
        <v>1.3631230197952486E-4</v>
      </c>
      <c r="AL613" s="5">
        <f t="shared" si="645"/>
        <v>2.023368197896554E-6</v>
      </c>
      <c r="AM613" s="5">
        <f t="shared" si="646"/>
        <v>2.0328937784271885E-2</v>
      </c>
      <c r="AN613" s="5">
        <f t="shared" si="647"/>
        <v>8.3857706928805141E-3</v>
      </c>
      <c r="AO613" s="5">
        <f t="shared" si="648"/>
        <v>1.7295825010586597E-3</v>
      </c>
      <c r="AP613" s="5">
        <f t="shared" si="649"/>
        <v>2.3781997207150471E-4</v>
      </c>
      <c r="AQ613" s="5">
        <f t="shared" si="650"/>
        <v>2.4525429871720119E-5</v>
      </c>
      <c r="AR613" s="5">
        <f t="shared" si="651"/>
        <v>9.8850128006151611E-6</v>
      </c>
      <c r="AS613" s="5">
        <f t="shared" si="652"/>
        <v>1.8751370804504652E-5</v>
      </c>
      <c r="AT613" s="5">
        <f t="shared" si="653"/>
        <v>1.7785202414009422E-5</v>
      </c>
      <c r="AU613" s="5">
        <f t="shared" si="654"/>
        <v>1.1245877370959933E-5</v>
      </c>
      <c r="AV613" s="5">
        <f t="shared" si="655"/>
        <v>5.3332155673014042E-6</v>
      </c>
      <c r="AW613" s="5">
        <f t="shared" si="656"/>
        <v>4.3980129186584814E-8</v>
      </c>
      <c r="AX613" s="5">
        <f t="shared" si="657"/>
        <v>6.4271616392657348E-3</v>
      </c>
      <c r="AY613" s="5">
        <f t="shared" si="658"/>
        <v>2.6512306882388779E-3</v>
      </c>
      <c r="AZ613" s="5">
        <f t="shared" si="659"/>
        <v>5.4682179761256298E-4</v>
      </c>
      <c r="BA613" s="5">
        <f t="shared" si="660"/>
        <v>7.5188749051699125E-5</v>
      </c>
      <c r="BB613" s="5">
        <f t="shared" si="661"/>
        <v>7.753917284353931E-6</v>
      </c>
      <c r="BC613" s="5">
        <f t="shared" si="662"/>
        <v>6.397045729409589E-7</v>
      </c>
      <c r="BD613" s="5">
        <f t="shared" si="663"/>
        <v>6.7960142598859249E-7</v>
      </c>
      <c r="BE613" s="5">
        <f t="shared" si="664"/>
        <v>1.2891696343771226E-6</v>
      </c>
      <c r="BF613" s="5">
        <f t="shared" si="665"/>
        <v>1.2227448932898069E-6</v>
      </c>
      <c r="BG613" s="5">
        <f t="shared" si="666"/>
        <v>7.7316180079418771E-7</v>
      </c>
      <c r="BH613" s="5">
        <f t="shared" si="667"/>
        <v>3.6666223683767396E-7</v>
      </c>
      <c r="BI613" s="5">
        <f t="shared" si="668"/>
        <v>1.391079546710241E-7</v>
      </c>
      <c r="BJ613" s="8">
        <f t="shared" si="669"/>
        <v>0.73129286644350544</v>
      </c>
      <c r="BK613" s="8">
        <f t="shared" si="670"/>
        <v>0.19627237631563774</v>
      </c>
      <c r="BL613" s="8">
        <f t="shared" si="671"/>
        <v>7.0507386570370992E-2</v>
      </c>
      <c r="BM613" s="8">
        <f t="shared" si="672"/>
        <v>0.40304988446578066</v>
      </c>
      <c r="BN613" s="8">
        <f t="shared" si="673"/>
        <v>0.5935334097012851</v>
      </c>
    </row>
    <row r="614" spans="1:66" x14ac:dyDescent="0.25">
      <c r="A614" t="s">
        <v>34</v>
      </c>
      <c r="B614" t="s">
        <v>35</v>
      </c>
      <c r="C614" t="s">
        <v>448</v>
      </c>
      <c r="D614" t="s">
        <v>504</v>
      </c>
      <c r="E614">
        <f>VLOOKUP(A614,home!$A$2:$E$405,3,FALSE)</f>
        <v>1.4202999999999999</v>
      </c>
      <c r="F614">
        <f>VLOOKUP(B614,home!$B$2:$E$405,3,FALSE)</f>
        <v>0.52810000000000001</v>
      </c>
      <c r="G614">
        <f>VLOOKUP(C614,away!$B$2:$E$405,4,FALSE)</f>
        <v>1.2321</v>
      </c>
      <c r="H614">
        <f>VLOOKUP(A614,away!$A$2:$E$405,3,FALSE)</f>
        <v>1.2029000000000001</v>
      </c>
      <c r="I614">
        <f>VLOOKUP(C614,away!$B$2:$E$405,3,FALSE)</f>
        <v>1.4548000000000001</v>
      </c>
      <c r="J614">
        <f>VLOOKUP(B614,home!$B$2:$E$405,4,FALSE)</f>
        <v>1.0391999999999999</v>
      </c>
      <c r="K614" s="3">
        <f t="shared" si="618"/>
        <v>0.92414945580300001</v>
      </c>
      <c r="L614" s="3">
        <f t="shared" si="619"/>
        <v>1.8185780936640001</v>
      </c>
      <c r="M614" s="5">
        <f t="shared" si="620"/>
        <v>6.439446804608176E-2</v>
      </c>
      <c r="N614" s="5">
        <f t="shared" si="621"/>
        <v>5.951011260151013E-2</v>
      </c>
      <c r="O614" s="5">
        <f t="shared" si="622"/>
        <v>0.11710636894175072</v>
      </c>
      <c r="P614" s="5">
        <f t="shared" si="623"/>
        <v>0.10822378712858427</v>
      </c>
      <c r="Q614" s="5">
        <f t="shared" si="624"/>
        <v>2.7498119087730415E-2</v>
      </c>
      <c r="R614" s="5">
        <f t="shared" si="625"/>
        <v>0.10648353859300108</v>
      </c>
      <c r="S614" s="5">
        <f t="shared" si="626"/>
        <v>4.547125108662884E-2</v>
      </c>
      <c r="T614" s="5">
        <f t="shared" si="627"/>
        <v>5.0007476989910427E-2</v>
      </c>
      <c r="U614" s="5">
        <f t="shared" si="628"/>
        <v>9.8406704242699705E-2</v>
      </c>
      <c r="V614" s="5">
        <f t="shared" si="629"/>
        <v>8.491190051619078E-3</v>
      </c>
      <c r="W614" s="5">
        <f t="shared" si="630"/>
        <v>8.4707905968440522E-3</v>
      </c>
      <c r="X614" s="5">
        <f t="shared" si="631"/>
        <v>1.5404794215435592E-2</v>
      </c>
      <c r="Y614" s="5">
        <f t="shared" si="632"/>
        <v>1.4007410648796542E-2</v>
      </c>
      <c r="Z614" s="5">
        <f t="shared" si="633"/>
        <v>6.4549543540352305E-2</v>
      </c>
      <c r="AA614" s="5">
        <f t="shared" si="634"/>
        <v>5.9653425535148644E-2</v>
      </c>
      <c r="AB614" s="5">
        <f t="shared" si="635"/>
        <v>2.7564340372546195E-2</v>
      </c>
      <c r="AC614" s="5">
        <f t="shared" si="636"/>
        <v>8.9191351805752172E-4</v>
      </c>
      <c r="AD614" s="5">
        <f t="shared" si="637"/>
        <v>1.9570691300736494E-3</v>
      </c>
      <c r="AE614" s="5">
        <f t="shared" si="638"/>
        <v>3.5590830477380004E-3</v>
      </c>
      <c r="AF614" s="5">
        <f t="shared" si="639"/>
        <v>3.2362352320736173E-3</v>
      </c>
      <c r="AG614" s="5">
        <f t="shared" si="640"/>
        <v>1.9617821663309044E-3</v>
      </c>
      <c r="AH614" s="5">
        <f t="shared" si="641"/>
        <v>2.9347096459623807E-2</v>
      </c>
      <c r="AI614" s="5">
        <f t="shared" si="642"/>
        <v>2.7121103222559489E-2</v>
      </c>
      <c r="AJ614" s="5">
        <f t="shared" si="643"/>
        <v>1.2531976391952668E-2</v>
      </c>
      <c r="AK614" s="5">
        <f t="shared" si="644"/>
        <v>3.8604730542530349E-3</v>
      </c>
      <c r="AL614" s="5">
        <f t="shared" si="645"/>
        <v>5.9959348462223933E-5</v>
      </c>
      <c r="AM614" s="5">
        <f t="shared" si="646"/>
        <v>3.6172487430528291E-4</v>
      </c>
      <c r="AN614" s="5">
        <f t="shared" si="647"/>
        <v>6.5782493234495146E-4</v>
      </c>
      <c r="AO614" s="5">
        <f t="shared" si="648"/>
        <v>5.9815300571426601E-4</v>
      </c>
      <c r="AP614" s="5">
        <f t="shared" si="649"/>
        <v>3.6259598428374729E-4</v>
      </c>
      <c r="AQ614" s="5">
        <f t="shared" si="650"/>
        <v>1.6485227846723966E-4</v>
      </c>
      <c r="AR614" s="5">
        <f t="shared" si="651"/>
        <v>1.067399734682324E-2</v>
      </c>
      <c r="AS614" s="5">
        <f t="shared" si="652"/>
        <v>9.8643688393093634E-3</v>
      </c>
      <c r="AT614" s="5">
        <f t="shared" si="653"/>
        <v>4.5580755473439089E-3</v>
      </c>
      <c r="AU614" s="5">
        <f t="shared" si="654"/>
        <v>1.4041143455289452E-3</v>
      </c>
      <c r="AV614" s="5">
        <f t="shared" si="655"/>
        <v>3.2440287707643996E-4</v>
      </c>
      <c r="AW614" s="5">
        <f t="shared" si="656"/>
        <v>2.7991654671764103E-6</v>
      </c>
      <c r="AX614" s="5">
        <f t="shared" si="657"/>
        <v>5.5714640956605935E-5</v>
      </c>
      <c r="AY614" s="5">
        <f t="shared" si="658"/>
        <v>1.0132142554003865E-4</v>
      </c>
      <c r="AZ614" s="5">
        <f t="shared" si="659"/>
        <v>9.2130462452961234E-5</v>
      </c>
      <c r="BA614" s="5">
        <f t="shared" si="660"/>
        <v>5.5848813592029669E-5</v>
      </c>
      <c r="BB614" s="5">
        <f t="shared" si="661"/>
        <v>2.5391357238897343E-5</v>
      </c>
      <c r="BC614" s="5">
        <f t="shared" si="662"/>
        <v>9.2352332086111092E-6</v>
      </c>
      <c r="BD614" s="5">
        <f t="shared" si="663"/>
        <v>3.2352496244600678E-3</v>
      </c>
      <c r="BE614" s="5">
        <f t="shared" si="664"/>
        <v>2.9898541798316319E-3</v>
      </c>
      <c r="BF614" s="5">
        <f t="shared" si="665"/>
        <v>1.3815360566108636E-3</v>
      </c>
      <c r="BG614" s="5">
        <f t="shared" si="666"/>
        <v>4.2558193162971745E-4</v>
      </c>
      <c r="BH614" s="5">
        <f t="shared" si="667"/>
        <v>9.8325327628798214E-5</v>
      </c>
      <c r="BI614" s="5">
        <f t="shared" si="668"/>
        <v>1.8173459603961118E-5</v>
      </c>
      <c r="BJ614" s="8">
        <f t="shared" si="669"/>
        <v>0.18809766672454795</v>
      </c>
      <c r="BK614" s="8">
        <f t="shared" si="670"/>
        <v>0.22763389060497374</v>
      </c>
      <c r="BL614" s="8">
        <f t="shared" si="671"/>
        <v>0.51704870634938227</v>
      </c>
      <c r="BM614" s="8">
        <f t="shared" si="672"/>
        <v>0.51401489056052496</v>
      </c>
      <c r="BN614" s="8">
        <f t="shared" si="673"/>
        <v>0.48321639439865838</v>
      </c>
    </row>
    <row r="615" spans="1:66" x14ac:dyDescent="0.25">
      <c r="A615" t="s">
        <v>34</v>
      </c>
      <c r="B615" t="s">
        <v>199</v>
      </c>
      <c r="C615" t="s">
        <v>485</v>
      </c>
      <c r="D615" t="s">
        <v>504</v>
      </c>
      <c r="E615">
        <f>VLOOKUP(A615,home!$A$2:$E$405,3,FALSE)</f>
        <v>1.4202999999999999</v>
      </c>
      <c r="F615">
        <f>VLOOKUP(B615,home!$B$2:$E$405,3,FALSE)</f>
        <v>0.70409999999999995</v>
      </c>
      <c r="G615">
        <f>VLOOKUP(C615,away!$B$2:$E$405,4,FALSE)</f>
        <v>1.5842000000000001</v>
      </c>
      <c r="H615">
        <f>VLOOKUP(A615,away!$A$2:$E$405,3,FALSE)</f>
        <v>1.2029000000000001</v>
      </c>
      <c r="I615">
        <f>VLOOKUP(C615,away!$B$2:$E$405,3,FALSE)</f>
        <v>0.83130000000000004</v>
      </c>
      <c r="J615">
        <f>VLOOKUP(B615,home!$B$2:$E$405,4,FALSE)</f>
        <v>0.20780000000000001</v>
      </c>
      <c r="K615" s="3">
        <f t="shared" si="618"/>
        <v>1.5842526429659998</v>
      </c>
      <c r="L615" s="3">
        <f t="shared" si="619"/>
        <v>0.20779392600600002</v>
      </c>
      <c r="M615" s="5">
        <f t="shared" si="620"/>
        <v>0.16661882357754046</v>
      </c>
      <c r="N615" s="5">
        <f t="shared" si="621"/>
        <v>0.26396631162060413</v>
      </c>
      <c r="O615" s="5">
        <f t="shared" si="622"/>
        <v>3.4622379497678213E-2</v>
      </c>
      <c r="P615" s="5">
        <f t="shared" si="623"/>
        <v>5.4850596224968559E-2</v>
      </c>
      <c r="Q615" s="5">
        <f t="shared" si="624"/>
        <v>0.20909466341946445</v>
      </c>
      <c r="R615" s="5">
        <f t="shared" si="625"/>
        <v>3.5971600817460993E-3</v>
      </c>
      <c r="S615" s="5">
        <f t="shared" si="626"/>
        <v>4.5141776925858709E-3</v>
      </c>
      <c r="T615" s="5">
        <f t="shared" si="627"/>
        <v>4.3448601018833674E-2</v>
      </c>
      <c r="U615" s="5">
        <f t="shared" si="628"/>
        <v>5.6988103666780502E-3</v>
      </c>
      <c r="V615" s="5">
        <f t="shared" si="629"/>
        <v>1.6511762369231163E-4</v>
      </c>
      <c r="W615" s="5">
        <f t="shared" si="630"/>
        <v>0.1104195910507909</v>
      </c>
      <c r="X615" s="5">
        <f t="shared" si="631"/>
        <v>2.2944520332420826E-2</v>
      </c>
      <c r="Y615" s="5">
        <f t="shared" si="632"/>
        <v>2.383865980099108E-3</v>
      </c>
      <c r="Z615" s="5">
        <f t="shared" si="633"/>
        <v>2.4915600528602872E-4</v>
      </c>
      <c r="AA615" s="5">
        <f t="shared" si="634"/>
        <v>3.947260598852416E-4</v>
      </c>
      <c r="AB615" s="5">
        <f t="shared" si="635"/>
        <v>3.1267290181037486E-4</v>
      </c>
      <c r="AC615" s="5">
        <f t="shared" si="636"/>
        <v>3.3972752568973955E-6</v>
      </c>
      <c r="AD615" s="5">
        <f t="shared" si="637"/>
        <v>4.3733132239360102E-2</v>
      </c>
      <c r="AE615" s="5">
        <f t="shared" si="638"/>
        <v>9.0874792445562076E-3</v>
      </c>
      <c r="AF615" s="5">
        <f t="shared" si="639"/>
        <v>9.4416149486218671E-4</v>
      </c>
      <c r="AG615" s="5">
        <f t="shared" si="640"/>
        <v>6.5397007933702548E-5</v>
      </c>
      <c r="AH615" s="5">
        <f t="shared" si="641"/>
        <v>1.2943276131588899E-5</v>
      </c>
      <c r="AI615" s="5">
        <f t="shared" si="642"/>
        <v>2.0505419420108454E-5</v>
      </c>
      <c r="AJ615" s="5">
        <f t="shared" si="643"/>
        <v>1.6242882455716584E-5</v>
      </c>
      <c r="AK615" s="5">
        <f t="shared" si="644"/>
        <v>8.5776098199516881E-6</v>
      </c>
      <c r="AL615" s="5">
        <f t="shared" si="645"/>
        <v>4.4735059192021236E-8</v>
      </c>
      <c r="AM615" s="5">
        <f t="shared" si="646"/>
        <v>1.3856866067077565E-2</v>
      </c>
      <c r="AN615" s="5">
        <f t="shared" si="647"/>
        <v>2.8793726022173683E-3</v>
      </c>
      <c r="AO615" s="5">
        <f t="shared" si="648"/>
        <v>2.9915806872442974E-4</v>
      </c>
      <c r="AP615" s="5">
        <f t="shared" si="649"/>
        <v>2.0721076532207343E-5</v>
      </c>
      <c r="AQ615" s="5">
        <f t="shared" si="650"/>
        <v>1.0764284609245391E-6</v>
      </c>
      <c r="AR615" s="5">
        <f t="shared" si="651"/>
        <v>5.3790683255252211E-7</v>
      </c>
      <c r="AS615" s="5">
        <f t="shared" si="652"/>
        <v>8.5218032114080266E-7</v>
      </c>
      <c r="AT615" s="5">
        <f t="shared" si="653"/>
        <v>6.7503446302546569E-7</v>
      </c>
      <c r="AU615" s="5">
        <f t="shared" si="654"/>
        <v>3.5647504404707613E-7</v>
      </c>
      <c r="AV615" s="5">
        <f t="shared" si="655"/>
        <v>1.4118663267075046E-7</v>
      </c>
      <c r="AW615" s="5">
        <f t="shared" si="656"/>
        <v>4.0907487324065598E-10</v>
      </c>
      <c r="AX615" s="5">
        <f t="shared" si="657"/>
        <v>3.6587961149989181E-3</v>
      </c>
      <c r="AY615" s="5">
        <f t="shared" si="658"/>
        <v>7.6027560919112553E-4</v>
      </c>
      <c r="AZ615" s="5">
        <f t="shared" si="659"/>
        <v>7.8990326840213654E-5</v>
      </c>
      <c r="BA615" s="5">
        <f t="shared" si="660"/>
        <v>5.4712367102083724E-6</v>
      </c>
      <c r="BB615" s="5">
        <f t="shared" si="661"/>
        <v>2.8422243903058736E-7</v>
      </c>
      <c r="BC615" s="5">
        <f t="shared" si="662"/>
        <v>1.1811939293033347E-8</v>
      </c>
      <c r="BD615" s="5">
        <f t="shared" si="663"/>
        <v>1.8628962093590105E-8</v>
      </c>
      <c r="BE615" s="5">
        <f t="shared" si="664"/>
        <v>2.951298243248355E-8</v>
      </c>
      <c r="BF615" s="5">
        <f t="shared" si="665"/>
        <v>2.3378010210235598E-8</v>
      </c>
      <c r="BG615" s="5">
        <f t="shared" si="666"/>
        <v>1.2345558154283958E-8</v>
      </c>
      <c r="BH615" s="5">
        <f t="shared" si="667"/>
        <v>4.889620783703705E-9</v>
      </c>
      <c r="BI615" s="5">
        <f t="shared" si="668"/>
        <v>1.5492789299368156E-9</v>
      </c>
      <c r="BJ615" s="8">
        <f t="shared" si="669"/>
        <v>0.72764874697405657</v>
      </c>
      <c r="BK615" s="8">
        <f t="shared" si="670"/>
        <v>0.22691243273829437</v>
      </c>
      <c r="BL615" s="8">
        <f t="shared" si="671"/>
        <v>4.4686671183331389E-2</v>
      </c>
      <c r="BM615" s="8">
        <f t="shared" si="672"/>
        <v>0.26598679727885027</v>
      </c>
      <c r="BN615" s="8">
        <f t="shared" si="673"/>
        <v>0.73274993442200198</v>
      </c>
    </row>
    <row r="616" spans="1:66" x14ac:dyDescent="0.25">
      <c r="A616" t="s">
        <v>34</v>
      </c>
      <c r="B616" t="s">
        <v>269</v>
      </c>
      <c r="C616" t="s">
        <v>255</v>
      </c>
      <c r="D616" t="s">
        <v>504</v>
      </c>
      <c r="E616">
        <f>VLOOKUP(A616,home!$A$2:$E$405,3,FALSE)</f>
        <v>1.4202999999999999</v>
      </c>
      <c r="F616">
        <f>VLOOKUP(B616,home!$B$2:$E$405,3,FALSE)</f>
        <v>0.88009999999999999</v>
      </c>
      <c r="G616">
        <f>VLOOKUP(C616,away!$B$2:$E$405,4,FALSE)</f>
        <v>0.17599999999999999</v>
      </c>
      <c r="H616">
        <f>VLOOKUP(A616,away!$A$2:$E$405,3,FALSE)</f>
        <v>1.2029000000000001</v>
      </c>
      <c r="I616">
        <f>VLOOKUP(C616,away!$B$2:$E$405,3,FALSE)</f>
        <v>1.0391999999999999</v>
      </c>
      <c r="J616">
        <f>VLOOKUP(B616,home!$B$2:$E$405,4,FALSE)</f>
        <v>0.83130000000000004</v>
      </c>
      <c r="K616" s="3">
        <f t="shared" si="618"/>
        <v>0.22000106127999999</v>
      </c>
      <c r="L616" s="3">
        <f t="shared" si="619"/>
        <v>1.0391696241840001</v>
      </c>
      <c r="M616" s="5">
        <f t="shared" si="620"/>
        <v>0.28388936247742719</v>
      </c>
      <c r="N616" s="5">
        <f t="shared" si="621"/>
        <v>6.2455961031136584E-2</v>
      </c>
      <c r="O616" s="5">
        <f t="shared" si="622"/>
        <v>0.29500920211550336</v>
      </c>
      <c r="P616" s="5">
        <f t="shared" si="623"/>
        <v>6.4902337552776759E-2</v>
      </c>
      <c r="Q616" s="5">
        <f t="shared" si="624"/>
        <v>6.8701888550561849E-3</v>
      </c>
      <c r="R616" s="5">
        <f t="shared" si="625"/>
        <v>0.15328230084659464</v>
      </c>
      <c r="S616" s="5">
        <f t="shared" si="626"/>
        <v>3.7094674691707653E-3</v>
      </c>
      <c r="T616" s="5">
        <f t="shared" si="627"/>
        <v>7.1392915705818412E-3</v>
      </c>
      <c r="U616" s="5">
        <f t="shared" si="628"/>
        <v>3.3722268861691065E-2</v>
      </c>
      <c r="V616" s="5">
        <f t="shared" si="629"/>
        <v>9.4228065830598073E-5</v>
      </c>
      <c r="W616" s="5">
        <f t="shared" si="630"/>
        <v>5.0381627976879659E-4</v>
      </c>
      <c r="X616" s="5">
        <f t="shared" si="631"/>
        <v>5.2355057410512131E-4</v>
      </c>
      <c r="Y616" s="5">
        <f t="shared" si="632"/>
        <v>2.7202892666706817E-4</v>
      </c>
      <c r="Z616" s="5">
        <f t="shared" si="633"/>
        <v>5.3095436988271544E-2</v>
      </c>
      <c r="AA616" s="5">
        <f t="shared" si="634"/>
        <v>1.1681052486545105E-2</v>
      </c>
      <c r="AB616" s="5">
        <f t="shared" si="635"/>
        <v>1.2849219719536528E-3</v>
      </c>
      <c r="AC616" s="5">
        <f t="shared" si="636"/>
        <v>1.3463919716190957E-6</v>
      </c>
      <c r="AD616" s="5">
        <f t="shared" si="637"/>
        <v>2.7710029059819144E-5</v>
      </c>
      <c r="AE616" s="5">
        <f t="shared" si="638"/>
        <v>2.8795420484219978E-5</v>
      </c>
      <c r="AF616" s="5">
        <f t="shared" si="639"/>
        <v>1.4961663141403563E-5</v>
      </c>
      <c r="AG616" s="5">
        <f t="shared" si="640"/>
        <v>5.1825686212733169E-6</v>
      </c>
      <c r="AH616" s="5">
        <f t="shared" si="641"/>
        <v>1.3793791325246847E-2</v>
      </c>
      <c r="AI616" s="5">
        <f t="shared" si="642"/>
        <v>3.0346487306291635E-3</v>
      </c>
      <c r="AJ616" s="5">
        <f t="shared" si="643"/>
        <v>3.3381297067521036E-4</v>
      </c>
      <c r="AK616" s="5">
        <f t="shared" si="644"/>
        <v>2.4479735939191949E-5</v>
      </c>
      <c r="AL616" s="5">
        <f t="shared" si="645"/>
        <v>1.2312400219267721E-8</v>
      </c>
      <c r="AM616" s="5">
        <f t="shared" si="646"/>
        <v>1.2192471602519704E-6</v>
      </c>
      <c r="AN616" s="5">
        <f t="shared" si="647"/>
        <v>1.2670046133064493E-6</v>
      </c>
      <c r="AO616" s="5">
        <f t="shared" si="648"/>
        <v>6.5831635392452846E-7</v>
      </c>
      <c r="AP616" s="5">
        <f t="shared" si="649"/>
        <v>2.280341193673112E-7</v>
      </c>
      <c r="AQ616" s="5">
        <f t="shared" si="650"/>
        <v>5.9241532531014535E-8</v>
      </c>
      <c r="AR616" s="5">
        <f t="shared" si="651"/>
        <v>2.8668177895058581E-3</v>
      </c>
      <c r="AS616" s="5">
        <f t="shared" si="652"/>
        <v>6.3070295618767236E-4</v>
      </c>
      <c r="AT616" s="5">
        <f t="shared" si="653"/>
        <v>6.9377659856860623E-5</v>
      </c>
      <c r="AU616" s="5">
        <f t="shared" si="654"/>
        <v>5.0877195992107325E-6</v>
      </c>
      <c r="AV616" s="5">
        <f t="shared" si="655"/>
        <v>2.7982592783035421E-7</v>
      </c>
      <c r="AW616" s="5">
        <f t="shared" si="656"/>
        <v>7.8190041295414031E-11</v>
      </c>
      <c r="AX616" s="5">
        <f t="shared" si="657"/>
        <v>4.4705944869676658E-8</v>
      </c>
      <c r="AY616" s="5">
        <f t="shared" si="658"/>
        <v>4.6457059929012514E-8</v>
      </c>
      <c r="AZ616" s="5">
        <f t="shared" si="659"/>
        <v>2.4138382753562749E-8</v>
      </c>
      <c r="BA616" s="5">
        <f t="shared" si="660"/>
        <v>8.3612913781431186E-9</v>
      </c>
      <c r="BB616" s="5">
        <f t="shared" si="661"/>
        <v>2.1722000047794756E-9</v>
      </c>
      <c r="BC616" s="5">
        <f t="shared" si="662"/>
        <v>4.5145685252383428E-10</v>
      </c>
      <c r="BD616" s="5">
        <f t="shared" si="663"/>
        <v>4.9651832748746775E-4</v>
      </c>
      <c r="BE616" s="5">
        <f t="shared" si="664"/>
        <v>1.0923455899221351E-4</v>
      </c>
      <c r="BF616" s="5">
        <f t="shared" si="665"/>
        <v>1.2015859453369868E-5</v>
      </c>
      <c r="BG616" s="5">
        <f t="shared" si="666"/>
        <v>8.8116727731089774E-7</v>
      </c>
      <c r="BH616" s="5">
        <f t="shared" si="667"/>
        <v>4.8464434043401362E-8</v>
      </c>
      <c r="BI616" s="5">
        <f t="shared" si="668"/>
        <v>2.1324453847765719E-9</v>
      </c>
      <c r="BJ616" s="8">
        <f t="shared" si="669"/>
        <v>7.7845045048737474E-2</v>
      </c>
      <c r="BK616" s="8">
        <f t="shared" si="670"/>
        <v>0.35259680072663707</v>
      </c>
      <c r="BL616" s="8">
        <f t="shared" si="671"/>
        <v>0.51635744550594531</v>
      </c>
      <c r="BM616" s="8">
        <f t="shared" si="672"/>
        <v>0.13348532901222698</v>
      </c>
      <c r="BN616" s="8">
        <f t="shared" si="673"/>
        <v>0.86640935287849474</v>
      </c>
    </row>
    <row r="617" spans="1:66" x14ac:dyDescent="0.25">
      <c r="A617" t="s">
        <v>34</v>
      </c>
      <c r="B617" t="s">
        <v>264</v>
      </c>
      <c r="C617" t="s">
        <v>196</v>
      </c>
      <c r="D617" t="s">
        <v>504</v>
      </c>
      <c r="E617">
        <f>VLOOKUP(A617,home!$A$2:$E$405,3,FALSE)</f>
        <v>1.4202999999999999</v>
      </c>
      <c r="F617">
        <f>VLOOKUP(B617,home!$B$2:$E$405,3,FALSE)</f>
        <v>2.4643000000000002</v>
      </c>
      <c r="G617">
        <f>VLOOKUP(C617,away!$B$2:$E$405,4,FALSE)</f>
        <v>1.0561</v>
      </c>
      <c r="H617">
        <f>VLOOKUP(A617,away!$A$2:$E$405,3,FALSE)</f>
        <v>1.2029000000000001</v>
      </c>
      <c r="I617">
        <f>VLOOKUP(C617,away!$B$2:$E$405,3,FALSE)</f>
        <v>0.41570000000000001</v>
      </c>
      <c r="J617">
        <f>VLOOKUP(B617,home!$B$2:$E$405,4,FALSE)</f>
        <v>0.62350000000000005</v>
      </c>
      <c r="K617" s="3">
        <f t="shared" si="618"/>
        <v>3.6963978307690004</v>
      </c>
      <c r="L617" s="3">
        <f t="shared" si="619"/>
        <v>0.31177838795500007</v>
      </c>
      <c r="M617" s="5">
        <f t="shared" si="620"/>
        <v>1.8166496759297587E-2</v>
      </c>
      <c r="N617" s="5">
        <f t="shared" si="621"/>
        <v>6.7150599213739684E-2</v>
      </c>
      <c r="O617" s="5">
        <f t="shared" si="622"/>
        <v>5.6639210744035343E-3</v>
      </c>
      <c r="P617" s="5">
        <f t="shared" si="623"/>
        <v>2.0936105573072052E-2</v>
      </c>
      <c r="Q617" s="5">
        <f t="shared" si="624"/>
        <v>0.12410766463425298</v>
      </c>
      <c r="R617" s="5">
        <f t="shared" si="625"/>
        <v>8.8294409104094289E-4</v>
      </c>
      <c r="S617" s="5">
        <f t="shared" si="626"/>
        <v>6.0319901296116279E-3</v>
      </c>
      <c r="T617" s="5">
        <f t="shared" si="627"/>
        <v>3.8694087612527163E-2</v>
      </c>
      <c r="U617" s="5">
        <f t="shared" si="628"/>
        <v>3.2637126228140479E-3</v>
      </c>
      <c r="V617" s="5">
        <f t="shared" si="629"/>
        <v>7.7240099876985807E-4</v>
      </c>
      <c r="W617" s="5">
        <f t="shared" si="630"/>
        <v>0.15291710077861975</v>
      </c>
      <c r="X617" s="5">
        <f t="shared" si="631"/>
        <v>4.7676247171510353E-2</v>
      </c>
      <c r="Y617" s="5">
        <f t="shared" si="632"/>
        <v>7.4322117434388133E-3</v>
      </c>
      <c r="Z617" s="5">
        <f t="shared" si="633"/>
        <v>9.1760961786379342E-5</v>
      </c>
      <c r="AA617" s="5">
        <f t="shared" si="634"/>
        <v>3.3918502009644977E-4</v>
      </c>
      <c r="AB617" s="5">
        <f t="shared" si="635"/>
        <v>6.2688138625692849E-4</v>
      </c>
      <c r="AC617" s="5">
        <f t="shared" si="636"/>
        <v>5.5634931535147633E-5</v>
      </c>
      <c r="AD617" s="5">
        <f t="shared" si="637"/>
        <v>0.14131060990139369</v>
      </c>
      <c r="AE617" s="5">
        <f t="shared" si="638"/>
        <v>4.405759415599439E-2</v>
      </c>
      <c r="AF617" s="5">
        <f t="shared" si="639"/>
        <v>6.8681028415657798E-3</v>
      </c>
      <c r="AG617" s="5">
        <f t="shared" si="640"/>
        <v>7.1377534408417819E-4</v>
      </c>
      <c r="AH617" s="5">
        <f t="shared" si="641"/>
        <v>7.1522711857394277E-6</v>
      </c>
      <c r="AI617" s="5">
        <f t="shared" si="642"/>
        <v>2.6437639696038847E-5</v>
      </c>
      <c r="AJ617" s="5">
        <f t="shared" si="643"/>
        <v>4.8862017011545216E-5</v>
      </c>
      <c r="AK617" s="5">
        <f t="shared" si="644"/>
        <v>6.020448456282458E-5</v>
      </c>
      <c r="AL617" s="5">
        <f t="shared" si="645"/>
        <v>2.5646745558124277E-6</v>
      </c>
      <c r="AM617" s="5">
        <f t="shared" si="646"/>
        <v>0.10446804638083121</v>
      </c>
      <c r="AN617" s="5">
        <f t="shared" si="647"/>
        <v>3.2570879093423731E-2</v>
      </c>
      <c r="AO617" s="5">
        <f t="shared" si="648"/>
        <v>5.0774480890124311E-3</v>
      </c>
      <c r="AP617" s="5">
        <f t="shared" si="649"/>
        <v>5.2767952670583062E-4</v>
      </c>
      <c r="AQ617" s="5">
        <f t="shared" si="650"/>
        <v>4.1129768048300312E-5</v>
      </c>
      <c r="AR617" s="5">
        <f t="shared" si="651"/>
        <v>4.4598471610136706E-7</v>
      </c>
      <c r="AS617" s="5">
        <f t="shared" si="652"/>
        <v>1.6485369371532217E-6</v>
      </c>
      <c r="AT617" s="5">
        <f t="shared" si="653"/>
        <v>3.0468241792178712E-6</v>
      </c>
      <c r="AU617" s="5">
        <f t="shared" si="654"/>
        <v>3.7540914289318265E-6</v>
      </c>
      <c r="AV617" s="5">
        <f t="shared" si="655"/>
        <v>3.4691538536030247E-6</v>
      </c>
      <c r="AW617" s="5">
        <f t="shared" si="656"/>
        <v>8.2102139835427144E-8</v>
      </c>
      <c r="AX617" s="5">
        <f t="shared" si="657"/>
        <v>6.4359243337796621E-2</v>
      </c>
      <c r="AY617" s="5">
        <f t="shared" si="658"/>
        <v>2.0065821137861806E-2</v>
      </c>
      <c r="AZ617" s="5">
        <f t="shared" si="659"/>
        <v>3.1280446836779593E-3</v>
      </c>
      <c r="BA617" s="5">
        <f t="shared" si="660"/>
        <v>3.2508557630944078E-4</v>
      </c>
      <c r="BB617" s="5">
        <f t="shared" si="661"/>
        <v>2.53386642322949E-5</v>
      </c>
      <c r="BC617" s="5">
        <f t="shared" si="662"/>
        <v>1.5800095774555845E-6</v>
      </c>
      <c r="BD617" s="5">
        <f t="shared" si="663"/>
        <v>2.3174732639775428E-8</v>
      </c>
      <c r="BE617" s="5">
        <f t="shared" si="664"/>
        <v>8.5663031458317442E-8</v>
      </c>
      <c r="BF617" s="5">
        <f t="shared" si="665"/>
        <v>1.5832232182981066E-7</v>
      </c>
      <c r="BG617" s="5">
        <f t="shared" si="666"/>
        <v>1.950740956580079E-7</v>
      </c>
      <c r="BH617" s="5">
        <f t="shared" si="667"/>
        <v>1.802678660073712E-7</v>
      </c>
      <c r="BI617" s="5">
        <f t="shared" si="668"/>
        <v>1.3326834977340076E-7</v>
      </c>
      <c r="BJ617" s="8">
        <f t="shared" si="669"/>
        <v>0.86151828966460398</v>
      </c>
      <c r="BK617" s="8">
        <f t="shared" si="670"/>
        <v>6.6031014204703892E-2</v>
      </c>
      <c r="BL617" s="8">
        <f t="shared" si="671"/>
        <v>1.0932440968580424E-2</v>
      </c>
      <c r="BM617" s="8">
        <f t="shared" si="672"/>
        <v>0.68160003541814596</v>
      </c>
      <c r="BN617" s="8">
        <f t="shared" si="673"/>
        <v>0.23690773134580678</v>
      </c>
    </row>
    <row r="618" spans="1:66" x14ac:dyDescent="0.25">
      <c r="A618" t="s">
        <v>136</v>
      </c>
      <c r="B618" t="s">
        <v>438</v>
      </c>
      <c r="C618" t="s">
        <v>230</v>
      </c>
      <c r="D618" t="s">
        <v>505</v>
      </c>
      <c r="E618">
        <f>VLOOKUP(A618,home!$A$2:$E$405,3,FALSE)</f>
        <v>1.3110999999999999</v>
      </c>
      <c r="F618">
        <f>VLOOKUP(B618,home!$B$2:$E$405,3,FALSE)</f>
        <v>1.0678000000000001</v>
      </c>
      <c r="G618">
        <f>VLOOKUP(C618,away!$B$2:$E$405,4,FALSE)</f>
        <v>0.61019999999999996</v>
      </c>
      <c r="H618">
        <f>VLOOKUP(A618,away!$A$2:$E$405,3,FALSE)</f>
        <v>0.93330000000000002</v>
      </c>
      <c r="I618">
        <f>VLOOKUP(C618,away!$B$2:$E$405,3,FALSE)</f>
        <v>1.2858000000000001</v>
      </c>
      <c r="J618">
        <f>VLOOKUP(B618,home!$B$2:$E$405,4,FALSE)</f>
        <v>1.5001</v>
      </c>
      <c r="K618" s="3">
        <f t="shared" si="618"/>
        <v>0.85427547231599987</v>
      </c>
      <c r="L618" s="3">
        <f t="shared" si="619"/>
        <v>1.800175713714</v>
      </c>
      <c r="M618" s="5">
        <f t="shared" si="620"/>
        <v>7.0337430238791424E-2</v>
      </c>
      <c r="N618" s="5">
        <f t="shared" si="621"/>
        <v>6.0087541438737242E-2</v>
      </c>
      <c r="O618" s="5">
        <f t="shared" si="622"/>
        <v>0.12661973368092505</v>
      </c>
      <c r="P618" s="5">
        <f t="shared" si="623"/>
        <v>0.10816813279479837</v>
      </c>
      <c r="Q618" s="5">
        <f t="shared" si="624"/>
        <v>2.5665656421442234E-2</v>
      </c>
      <c r="R618" s="5">
        <f t="shared" si="625"/>
        <v>0.11396888472466796</v>
      </c>
      <c r="S618" s="5">
        <f t="shared" si="626"/>
        <v>4.1586481453015682E-2</v>
      </c>
      <c r="T618" s="5">
        <f t="shared" si="627"/>
        <v>4.6202691366408082E-2</v>
      </c>
      <c r="U618" s="5">
        <f t="shared" si="628"/>
        <v>9.7360822827493462E-2</v>
      </c>
      <c r="V618" s="5">
        <f t="shared" si="629"/>
        <v>7.1059558237210512E-3</v>
      </c>
      <c r="W618" s="5">
        <f t="shared" si="630"/>
        <v>7.3085135872425809E-3</v>
      </c>
      <c r="X618" s="5">
        <f t="shared" si="631"/>
        <v>1.315660866310288E-2</v>
      </c>
      <c r="Y618" s="5">
        <f t="shared" si="632"/>
        <v>1.1842103695078515E-2</v>
      </c>
      <c r="Z618" s="5">
        <f t="shared" si="633"/>
        <v>6.8388006133472554E-2</v>
      </c>
      <c r="AA618" s="5">
        <f t="shared" si="634"/>
        <v>5.8422196240421762E-2</v>
      </c>
      <c r="AB618" s="5">
        <f t="shared" si="635"/>
        <v>2.4954324643512167E-2</v>
      </c>
      <c r="AC618" s="5">
        <f t="shared" si="636"/>
        <v>6.8299159011491893E-4</v>
      </c>
      <c r="AD618" s="5">
        <f t="shared" si="637"/>
        <v>1.5608709741673893E-3</v>
      </c>
      <c r="AE618" s="5">
        <f t="shared" si="638"/>
        <v>2.8098420199372466E-3</v>
      </c>
      <c r="AF618" s="5">
        <f t="shared" si="639"/>
        <v>2.5291046818320608E-3</v>
      </c>
      <c r="AG618" s="5">
        <f t="shared" si="640"/>
        <v>1.5176109418914825E-3</v>
      </c>
      <c r="AH618" s="5">
        <f t="shared" si="641"/>
        <v>3.0777606937700343E-2</v>
      </c>
      <c r="AI618" s="5">
        <f t="shared" si="642"/>
        <v>2.6292554703460157E-2</v>
      </c>
      <c r="AJ618" s="5">
        <f t="shared" si="643"/>
        <v>1.1230542293846344E-2</v>
      </c>
      <c r="AK618" s="5">
        <f t="shared" si="644"/>
        <v>3.1979922741468001E-3</v>
      </c>
      <c r="AL618" s="5">
        <f t="shared" si="645"/>
        <v>4.2013434250566067E-5</v>
      </c>
      <c r="AM618" s="5">
        <f t="shared" si="646"/>
        <v>2.6668275773623635E-4</v>
      </c>
      <c r="AN618" s="5">
        <f t="shared" si="647"/>
        <v>4.8007582374304703E-4</v>
      </c>
      <c r="AO618" s="5">
        <f t="shared" si="648"/>
        <v>4.3211041932173817E-4</v>
      </c>
      <c r="AP618" s="5">
        <f t="shared" si="649"/>
        <v>2.5929156083525517E-4</v>
      </c>
      <c r="AQ618" s="5">
        <f t="shared" si="650"/>
        <v>1.1669259264665565E-4</v>
      </c>
      <c r="AR618" s="5">
        <f t="shared" si="651"/>
        <v>1.1081020107096731E-2</v>
      </c>
      <c r="AS618" s="5">
        <f t="shared" si="652"/>
        <v>9.4662436857331517E-3</v>
      </c>
      <c r="AT618" s="5">
        <f t="shared" si="653"/>
        <v>4.0433898978440201E-3</v>
      </c>
      <c r="AU618" s="5">
        <f t="shared" si="654"/>
        <v>1.1513896049128143E-3</v>
      </c>
      <c r="AV618" s="5">
        <f t="shared" si="655"/>
        <v>2.4590097463915672E-4</v>
      </c>
      <c r="AW618" s="5">
        <f t="shared" si="656"/>
        <v>1.7947275013193146E-6</v>
      </c>
      <c r="AX618" s="5">
        <f t="shared" si="657"/>
        <v>3.7970089803942769E-5</v>
      </c>
      <c r="AY618" s="5">
        <f t="shared" si="658"/>
        <v>6.8352833512597347E-5</v>
      </c>
      <c r="AZ618" s="5">
        <f t="shared" si="659"/>
        <v>6.1523555426457093E-5</v>
      </c>
      <c r="BA618" s="5">
        <f t="shared" si="660"/>
        <v>3.6917736766681727E-5</v>
      </c>
      <c r="BB618" s="5">
        <f t="shared" si="661"/>
        <v>1.6614603283166716E-5</v>
      </c>
      <c r="BC618" s="5">
        <f t="shared" si="662"/>
        <v>5.9818410646699208E-6</v>
      </c>
      <c r="BD618" s="5">
        <f t="shared" si="663"/>
        <v>3.3246305466620068E-3</v>
      </c>
      <c r="BE618" s="5">
        <f t="shared" si="664"/>
        <v>2.8401503305258871E-3</v>
      </c>
      <c r="BF618" s="5">
        <f t="shared" si="665"/>
        <v>1.2131353825292227E-3</v>
      </c>
      <c r="BG618" s="5">
        <f t="shared" si="666"/>
        <v>3.4545060063113431E-4</v>
      </c>
      <c r="BH618" s="5">
        <f t="shared" si="667"/>
        <v>7.3777493754002021E-5</v>
      </c>
      <c r="BI618" s="5">
        <f t="shared" si="668"/>
        <v>1.2605260664598163E-5</v>
      </c>
      <c r="BJ618" s="8">
        <f t="shared" si="669"/>
        <v>0.17446275760398014</v>
      </c>
      <c r="BK618" s="8">
        <f t="shared" si="670"/>
        <v>0.22799135816820459</v>
      </c>
      <c r="BL618" s="8">
        <f t="shared" si="671"/>
        <v>0.52662235221116671</v>
      </c>
      <c r="BM618" s="8">
        <f t="shared" si="672"/>
        <v>0.49255053671145038</v>
      </c>
      <c r="BN618" s="8">
        <f t="shared" si="673"/>
        <v>0.5048473792993623</v>
      </c>
    </row>
    <row r="619" spans="1:66" x14ac:dyDescent="0.25">
      <c r="A619" t="s">
        <v>22</v>
      </c>
      <c r="B619" t="s">
        <v>245</v>
      </c>
      <c r="C619" t="s">
        <v>157</v>
      </c>
      <c r="D619" t="s">
        <v>505</v>
      </c>
      <c r="E619">
        <f>VLOOKUP(A619,home!$A$2:$E$405,3,FALSE)</f>
        <v>1.4857</v>
      </c>
      <c r="F619">
        <f>VLOOKUP(B619,home!$B$2:$E$405,3,FALSE)</f>
        <v>0.33650000000000002</v>
      </c>
      <c r="G619">
        <f>VLOOKUP(C619,away!$B$2:$E$405,4,FALSE)</f>
        <v>1.1217999999999999</v>
      </c>
      <c r="H619">
        <f>VLOOKUP(A619,away!$A$2:$E$405,3,FALSE)</f>
        <v>1.0857000000000001</v>
      </c>
      <c r="I619">
        <f>VLOOKUP(C619,away!$B$2:$E$405,3,FALSE)</f>
        <v>0.61399999999999999</v>
      </c>
      <c r="J619">
        <f>VLOOKUP(B619,home!$B$2:$E$405,4,FALSE)</f>
        <v>2.0724</v>
      </c>
      <c r="K619" s="3">
        <f t="shared" si="618"/>
        <v>0.56083050448999994</v>
      </c>
      <c r="L619" s="3">
        <f t="shared" si="619"/>
        <v>1.3815028735200001</v>
      </c>
      <c r="M619" s="5">
        <f t="shared" si="620"/>
        <v>0.14336902504630547</v>
      </c>
      <c r="N619" s="5">
        <f t="shared" si="621"/>
        <v>8.0405722644958932E-2</v>
      </c>
      <c r="O619" s="5">
        <f t="shared" si="622"/>
        <v>0.1980647200752319</v>
      </c>
      <c r="P619" s="5">
        <f t="shared" si="623"/>
        <v>0.11108073688146292</v>
      </c>
      <c r="Q619" s="5">
        <f t="shared" si="624"/>
        <v>2.2546990997427664E-2</v>
      </c>
      <c r="R619" s="5">
        <f t="shared" si="625"/>
        <v>0.13681348996343368</v>
      </c>
      <c r="S619" s="5">
        <f t="shared" si="626"/>
        <v>2.1516031970893919E-2</v>
      </c>
      <c r="T619" s="5">
        <f t="shared" si="627"/>
        <v>3.1148732852175894E-2</v>
      </c>
      <c r="U619" s="5">
        <f t="shared" si="628"/>
        <v>7.6729178597230052E-2</v>
      </c>
      <c r="V619" s="5">
        <f t="shared" si="629"/>
        <v>1.8522648771588503E-3</v>
      </c>
      <c r="W619" s="5">
        <f t="shared" si="630"/>
        <v>4.2150134452729488E-3</v>
      </c>
      <c r="X619" s="5">
        <f t="shared" si="631"/>
        <v>5.8230531865700154E-3</v>
      </c>
      <c r="Y619" s="5">
        <f t="shared" si="632"/>
        <v>4.0222823549531357E-3</v>
      </c>
      <c r="Z619" s="5">
        <f t="shared" si="633"/>
        <v>6.3002743173594444E-2</v>
      </c>
      <c r="AA619" s="5">
        <f t="shared" si="634"/>
        <v>3.5333860238300874E-2</v>
      </c>
      <c r="AB619" s="5">
        <f t="shared" si="635"/>
        <v>9.9081533315127143E-3</v>
      </c>
      <c r="AC619" s="5">
        <f t="shared" si="636"/>
        <v>8.9694647862397314E-5</v>
      </c>
      <c r="AD619" s="5">
        <f t="shared" si="637"/>
        <v>5.9097702923614E-4</v>
      </c>
      <c r="AE619" s="5">
        <f t="shared" si="638"/>
        <v>8.1643646407404073E-4</v>
      </c>
      <c r="AF619" s="5">
        <f t="shared" si="639"/>
        <v>5.6395466058239789E-4</v>
      </c>
      <c r="AG619" s="5">
        <f t="shared" si="640"/>
        <v>2.5970166137652634E-4</v>
      </c>
      <c r="AH619" s="5">
        <f t="shared" si="641"/>
        <v>2.1759617683490828E-2</v>
      </c>
      <c r="AI619" s="5">
        <f t="shared" si="642"/>
        <v>1.2203457362941685E-2</v>
      </c>
      <c r="AJ619" s="5">
        <f t="shared" si="643"/>
        <v>3.4220355746903946E-3</v>
      </c>
      <c r="AK619" s="5">
        <f t="shared" si="644"/>
        <v>6.3972731257878044E-4</v>
      </c>
      <c r="AL619" s="5">
        <f t="shared" si="645"/>
        <v>2.7797768941123664E-6</v>
      </c>
      <c r="AM619" s="5">
        <f t="shared" si="646"/>
        <v>6.6287589089701171E-5</v>
      </c>
      <c r="AN619" s="5">
        <f t="shared" si="647"/>
        <v>9.1576494806135198E-5</v>
      </c>
      <c r="AO619" s="5">
        <f t="shared" si="648"/>
        <v>6.3256595360782584E-5</v>
      </c>
      <c r="AP619" s="5">
        <f t="shared" si="649"/>
        <v>2.9129722753337683E-5</v>
      </c>
      <c r="AQ619" s="5">
        <f t="shared" si="650"/>
        <v>1.0060698922144236E-5</v>
      </c>
      <c r="AR619" s="5">
        <f t="shared" si="651"/>
        <v>6.012194871287839E-3</v>
      </c>
      <c r="AS619" s="5">
        <f t="shared" si="652"/>
        <v>3.3718222827565487E-3</v>
      </c>
      <c r="AT619" s="5">
        <f t="shared" si="653"/>
        <v>9.4551039594448921E-4</v>
      </c>
      <c r="AU619" s="5">
        <f t="shared" si="654"/>
        <v>1.7675702411936253E-4</v>
      </c>
      <c r="AV619" s="5">
        <f t="shared" si="655"/>
        <v>2.4782682752253287E-5</v>
      </c>
      <c r="AW619" s="5">
        <f t="shared" si="656"/>
        <v>5.9826123077285555E-8</v>
      </c>
      <c r="AX619" s="5">
        <f t="shared" si="657"/>
        <v>6.1960170051004871E-6</v>
      </c>
      <c r="AY619" s="5">
        <f t="shared" si="658"/>
        <v>8.5598152969251093E-6</v>
      </c>
      <c r="AZ619" s="5">
        <f t="shared" si="659"/>
        <v>5.9127047147512472E-6</v>
      </c>
      <c r="BA619" s="5">
        <f t="shared" si="660"/>
        <v>2.7228061845680334E-6</v>
      </c>
      <c r="BB619" s="5">
        <f t="shared" si="661"/>
        <v>9.4039114200469159E-7</v>
      </c>
      <c r="BC619" s="5">
        <f t="shared" si="662"/>
        <v>2.5983061298244727E-7</v>
      </c>
      <c r="BD619" s="5">
        <f t="shared" si="663"/>
        <v>1.3843107484743902E-3</v>
      </c>
      <c r="BE619" s="5">
        <f t="shared" si="664"/>
        <v>7.7636369543782166E-4</v>
      </c>
      <c r="BF619" s="5">
        <f t="shared" si="665"/>
        <v>2.177042214900571E-4</v>
      </c>
      <c r="BG619" s="5">
        <f t="shared" si="666"/>
        <v>4.0698389455957151E-5</v>
      </c>
      <c r="BH619" s="5">
        <f t="shared" si="667"/>
        <v>5.7062245726287342E-6</v>
      </c>
      <c r="BI619" s="5">
        <f t="shared" si="668"/>
        <v>6.4004496116012147E-7</v>
      </c>
      <c r="BJ619" s="8">
        <f t="shared" si="669"/>
        <v>0.15067776796251611</v>
      </c>
      <c r="BK619" s="8">
        <f t="shared" si="670"/>
        <v>0.27791909301587453</v>
      </c>
      <c r="BL619" s="8">
        <f t="shared" si="671"/>
        <v>0.50783073072066343</v>
      </c>
      <c r="BM619" s="8">
        <f t="shared" si="672"/>
        <v>0.30714114927465402</v>
      </c>
      <c r="BN619" s="8">
        <f t="shared" si="673"/>
        <v>0.6922806856088205</v>
      </c>
    </row>
    <row r="620" spans="1:66" x14ac:dyDescent="0.25">
      <c r="A620" t="s">
        <v>22</v>
      </c>
      <c r="B620" t="s">
        <v>261</v>
      </c>
      <c r="C620" t="s">
        <v>241</v>
      </c>
      <c r="D620" t="s">
        <v>505</v>
      </c>
      <c r="E620">
        <f>VLOOKUP(A620,home!$A$2:$E$405,3,FALSE)</f>
        <v>1.4857</v>
      </c>
      <c r="F620">
        <f>VLOOKUP(B620,home!$B$2:$E$405,3,FALSE)</f>
        <v>0.22439999999999999</v>
      </c>
      <c r="G620">
        <f>VLOOKUP(C620,away!$B$2:$E$405,4,FALSE)</f>
        <v>0</v>
      </c>
      <c r="H620">
        <f>VLOOKUP(A620,away!$A$2:$E$405,3,FALSE)</f>
        <v>1.0857000000000001</v>
      </c>
      <c r="I620">
        <f>VLOOKUP(C620,away!$B$2:$E$405,3,FALSE)</f>
        <v>2.1492</v>
      </c>
      <c r="J620">
        <f>VLOOKUP(B620,home!$B$2:$E$405,4,FALSE)</f>
        <v>1.5350999999999999</v>
      </c>
      <c r="K620" s="3">
        <f t="shared" si="618"/>
        <v>0</v>
      </c>
      <c r="L620" s="3">
        <f t="shared" si="619"/>
        <v>3.5819815240440005</v>
      </c>
      <c r="M620" s="5">
        <f t="shared" si="620"/>
        <v>2.7820516578875819E-2</v>
      </c>
      <c r="N620" s="5">
        <f t="shared" si="621"/>
        <v>0</v>
      </c>
      <c r="O620" s="5">
        <f t="shared" si="622"/>
        <v>9.9652576374892998E-2</v>
      </c>
      <c r="P620" s="5">
        <f t="shared" si="623"/>
        <v>0</v>
      </c>
      <c r="Q620" s="5">
        <f t="shared" si="624"/>
        <v>0</v>
      </c>
      <c r="R620" s="5">
        <f t="shared" si="625"/>
        <v>0.17847684369912523</v>
      </c>
      <c r="S620" s="5">
        <f t="shared" si="626"/>
        <v>0</v>
      </c>
      <c r="T620" s="5">
        <f t="shared" si="627"/>
        <v>0</v>
      </c>
      <c r="U620" s="5">
        <f t="shared" si="628"/>
        <v>0</v>
      </c>
      <c r="V620" s="5">
        <f t="shared" si="629"/>
        <v>0</v>
      </c>
      <c r="W620" s="5">
        <f t="shared" si="630"/>
        <v>0</v>
      </c>
      <c r="X620" s="5">
        <f t="shared" si="631"/>
        <v>0</v>
      </c>
      <c r="Y620" s="5">
        <f t="shared" si="632"/>
        <v>0</v>
      </c>
      <c r="Z620" s="5">
        <f t="shared" si="633"/>
        <v>0.2131002521999851</v>
      </c>
      <c r="AA620" s="5">
        <f t="shared" si="634"/>
        <v>0</v>
      </c>
      <c r="AB620" s="5">
        <f t="shared" si="635"/>
        <v>0</v>
      </c>
      <c r="AC620" s="5">
        <f t="shared" si="636"/>
        <v>0</v>
      </c>
      <c r="AD620" s="5">
        <f t="shared" si="637"/>
        <v>0</v>
      </c>
      <c r="AE620" s="5">
        <f t="shared" si="638"/>
        <v>0</v>
      </c>
      <c r="AF620" s="5">
        <f t="shared" si="639"/>
        <v>0</v>
      </c>
      <c r="AG620" s="5">
        <f t="shared" si="640"/>
        <v>0</v>
      </c>
      <c r="AH620" s="5">
        <f t="shared" si="641"/>
        <v>0.19083029153736589</v>
      </c>
      <c r="AI620" s="5">
        <f t="shared" si="642"/>
        <v>0</v>
      </c>
      <c r="AJ620" s="5">
        <f t="shared" si="643"/>
        <v>0</v>
      </c>
      <c r="AK620" s="5">
        <f t="shared" si="644"/>
        <v>0</v>
      </c>
      <c r="AL620" s="5">
        <f t="shared" si="645"/>
        <v>0</v>
      </c>
      <c r="AM620" s="5">
        <f t="shared" si="646"/>
        <v>0</v>
      </c>
      <c r="AN620" s="5">
        <f t="shared" si="647"/>
        <v>0</v>
      </c>
      <c r="AO620" s="5">
        <f t="shared" si="648"/>
        <v>0</v>
      </c>
      <c r="AP620" s="5">
        <f t="shared" si="649"/>
        <v>0</v>
      </c>
      <c r="AQ620" s="5">
        <f t="shared" si="650"/>
        <v>0</v>
      </c>
      <c r="AR620" s="5">
        <f t="shared" si="651"/>
        <v>0.13671011570295491</v>
      </c>
      <c r="AS620" s="5">
        <f t="shared" si="652"/>
        <v>0</v>
      </c>
      <c r="AT620" s="5">
        <f t="shared" si="653"/>
        <v>0</v>
      </c>
      <c r="AU620" s="5">
        <f t="shared" si="654"/>
        <v>0</v>
      </c>
      <c r="AV620" s="5">
        <f t="shared" si="655"/>
        <v>0</v>
      </c>
      <c r="AW620" s="5">
        <f t="shared" si="656"/>
        <v>0</v>
      </c>
      <c r="AX620" s="5">
        <f t="shared" si="657"/>
        <v>0</v>
      </c>
      <c r="AY620" s="5">
        <f t="shared" si="658"/>
        <v>0</v>
      </c>
      <c r="AZ620" s="5">
        <f t="shared" si="659"/>
        <v>0</v>
      </c>
      <c r="BA620" s="5">
        <f t="shared" si="660"/>
        <v>0</v>
      </c>
      <c r="BB620" s="5">
        <f t="shared" si="661"/>
        <v>0</v>
      </c>
      <c r="BC620" s="5">
        <f t="shared" si="662"/>
        <v>0</v>
      </c>
      <c r="BD620" s="5">
        <f t="shared" si="663"/>
        <v>8.1615518099650355E-2</v>
      </c>
      <c r="BE620" s="5">
        <f t="shared" si="664"/>
        <v>0</v>
      </c>
      <c r="BF620" s="5">
        <f t="shared" si="665"/>
        <v>0</v>
      </c>
      <c r="BG620" s="5">
        <f t="shared" si="666"/>
        <v>0</v>
      </c>
      <c r="BH620" s="5">
        <f t="shared" si="667"/>
        <v>0</v>
      </c>
      <c r="BI620" s="5">
        <f t="shared" si="668"/>
        <v>0</v>
      </c>
      <c r="BJ620" s="8">
        <f t="shared" si="669"/>
        <v>0</v>
      </c>
      <c r="BK620" s="8">
        <f t="shared" si="670"/>
        <v>2.7820516578875819E-2</v>
      </c>
      <c r="BL620" s="8">
        <f t="shared" si="671"/>
        <v>0.68728534541398933</v>
      </c>
      <c r="BM620" s="8">
        <f t="shared" si="672"/>
        <v>0.62225617753995632</v>
      </c>
      <c r="BN620" s="8">
        <f t="shared" si="673"/>
        <v>0.30594993665289405</v>
      </c>
    </row>
    <row r="621" spans="1:66" x14ac:dyDescent="0.25">
      <c r="A621" t="s">
        <v>27</v>
      </c>
      <c r="B621" t="s">
        <v>445</v>
      </c>
      <c r="C621" t="s">
        <v>29</v>
      </c>
      <c r="D621" t="s">
        <v>505</v>
      </c>
      <c r="E621">
        <f>VLOOKUP(A621,home!$A$2:$E$405,3,FALSE)</f>
        <v>1.7302</v>
      </c>
      <c r="F621">
        <f>VLOOKUP(B621,home!$B$2:$E$405,3,FALSE)</f>
        <v>0.57799999999999996</v>
      </c>
      <c r="G621">
        <f>VLOOKUP(C621,away!$B$2:$E$405,4,FALSE)</f>
        <v>0.4335</v>
      </c>
      <c r="H621">
        <f>VLOOKUP(A621,away!$A$2:$E$405,3,FALSE)</f>
        <v>1.4127000000000001</v>
      </c>
      <c r="I621">
        <f>VLOOKUP(C621,away!$B$2:$E$405,3,FALSE)</f>
        <v>0.88480000000000003</v>
      </c>
      <c r="J621">
        <f>VLOOKUP(B621,home!$B$2:$E$405,4,FALSE)</f>
        <v>1.2387999999999999</v>
      </c>
      <c r="K621" s="3">
        <f t="shared" si="618"/>
        <v>0.43352410259999991</v>
      </c>
      <c r="L621" s="3">
        <f t="shared" si="619"/>
        <v>1.5484466820479998</v>
      </c>
      <c r="M621" s="5">
        <f t="shared" si="620"/>
        <v>0.13779740053149958</v>
      </c>
      <c r="N621" s="5">
        <f t="shared" si="621"/>
        <v>5.9738494406031108E-2</v>
      </c>
      <c r="O621" s="5">
        <f t="shared" si="622"/>
        <v>0.2133719276478398</v>
      </c>
      <c r="P621" s="5">
        <f t="shared" si="623"/>
        <v>9.2501873453561867E-2</v>
      </c>
      <c r="Q621" s="5">
        <f t="shared" si="624"/>
        <v>1.2949038589024874E-2</v>
      </c>
      <c r="R621" s="5">
        <f t="shared" si="625"/>
        <v>0.16519752670424176</v>
      </c>
      <c r="S621" s="5">
        <f t="shared" si="626"/>
        <v>1.5523871566907377E-2</v>
      </c>
      <c r="T621" s="5">
        <f t="shared" si="627"/>
        <v>2.005089583888708E-2</v>
      </c>
      <c r="U621" s="5">
        <f t="shared" si="628"/>
        <v>7.1617109516195931E-2</v>
      </c>
      <c r="V621" s="5">
        <f t="shared" si="629"/>
        <v>1.1578892858103069E-3</v>
      </c>
      <c r="W621" s="5">
        <f t="shared" si="630"/>
        <v>1.8712401112799262E-3</v>
      </c>
      <c r="X621" s="5">
        <f t="shared" si="631"/>
        <v>2.8975155416265316E-3</v>
      </c>
      <c r="Y621" s="5">
        <f t="shared" si="632"/>
        <v>2.2433241633070589E-3</v>
      </c>
      <c r="Z621" s="5">
        <f t="shared" si="633"/>
        <v>8.5266520702572998E-2</v>
      </c>
      <c r="AA621" s="5">
        <f t="shared" si="634"/>
        <v>3.6965091869407274E-2</v>
      </c>
      <c r="AB621" s="5">
        <f t="shared" si="635"/>
        <v>8.0126291401056704E-3</v>
      </c>
      <c r="AC621" s="5">
        <f t="shared" si="636"/>
        <v>4.8579893278164657E-5</v>
      </c>
      <c r="AD621" s="5">
        <f t="shared" si="637"/>
        <v>2.028069224979384E-4</v>
      </c>
      <c r="AE621" s="5">
        <f t="shared" si="638"/>
        <v>3.1403570623829858E-4</v>
      </c>
      <c r="AF621" s="5">
        <f t="shared" si="639"/>
        <v>2.4313377368464698E-4</v>
      </c>
      <c r="AG621" s="5">
        <f t="shared" si="640"/>
        <v>1.2549322838526698E-4</v>
      </c>
      <c r="AH621" s="5">
        <f t="shared" si="641"/>
        <v>3.3007665267919081E-2</v>
      </c>
      <c r="AI621" s="5">
        <f t="shared" si="642"/>
        <v>1.4309618464195808E-2</v>
      </c>
      <c r="AJ621" s="5">
        <f t="shared" si="643"/>
        <v>3.1017822516194379E-3</v>
      </c>
      <c r="AK621" s="5">
        <f t="shared" si="644"/>
        <v>4.4823245569797476E-4</v>
      </c>
      <c r="AL621" s="5">
        <f t="shared" si="645"/>
        <v>1.3044458380409257E-6</v>
      </c>
      <c r="AM621" s="5">
        <f t="shared" si="646"/>
        <v>1.7584337815397302E-5</v>
      </c>
      <c r="AN621" s="5">
        <f t="shared" si="647"/>
        <v>2.7228409546263128E-5</v>
      </c>
      <c r="AO621" s="5">
        <f t="shared" si="648"/>
        <v>2.1080870209677617E-5</v>
      </c>
      <c r="AP621" s="5">
        <f t="shared" si="649"/>
        <v>1.0880867843619942E-5</v>
      </c>
      <c r="AQ621" s="5">
        <f t="shared" si="650"/>
        <v>4.2121109275640217E-6</v>
      </c>
      <c r="AR621" s="5">
        <f t="shared" si="651"/>
        <v>1.0222121953252056E-2</v>
      </c>
      <c r="AS621" s="5">
        <f t="shared" si="652"/>
        <v>4.4315362464513557E-3</v>
      </c>
      <c r="AT621" s="5">
        <f t="shared" si="653"/>
        <v>9.60588887191098E-4</v>
      </c>
      <c r="AU621" s="5">
        <f t="shared" si="654"/>
        <v>1.3881281176235112E-4</v>
      </c>
      <c r="AV621" s="5">
        <f t="shared" si="655"/>
        <v>1.504467491216399E-5</v>
      </c>
      <c r="AW621" s="5">
        <f t="shared" si="656"/>
        <v>2.4323891325653584E-8</v>
      </c>
      <c r="AX621" s="5">
        <f t="shared" si="657"/>
        <v>1.2705390452058926E-6</v>
      </c>
      <c r="AY621" s="5">
        <f t="shared" si="658"/>
        <v>1.9673619689614981E-6</v>
      </c>
      <c r="AZ621" s="5">
        <f t="shared" si="659"/>
        <v>1.5231775566129264E-6</v>
      </c>
      <c r="BA621" s="5">
        <f t="shared" si="660"/>
        <v>7.8618641123575503E-7</v>
      </c>
      <c r="BB621" s="5">
        <f t="shared" si="661"/>
        <v>3.0434193498730749E-7</v>
      </c>
      <c r="BC621" s="5">
        <f t="shared" si="662"/>
        <v>9.4251451887832813E-8</v>
      </c>
      <c r="BD621" s="5">
        <f t="shared" si="663"/>
        <v>2.6380684703338621E-3</v>
      </c>
      <c r="BE621" s="5">
        <f t="shared" si="664"/>
        <v>1.1436662661988423E-3</v>
      </c>
      <c r="BF621" s="5">
        <f t="shared" si="665"/>
        <v>2.4790344586387279E-4</v>
      </c>
      <c r="BG621" s="5">
        <f t="shared" si="666"/>
        <v>3.5824039633194378E-5</v>
      </c>
      <c r="BH621" s="5">
        <f t="shared" si="667"/>
        <v>3.8826461583718541E-6</v>
      </c>
      <c r="BI621" s="5">
        <f t="shared" si="668"/>
        <v>3.3664413830429918E-7</v>
      </c>
      <c r="BJ621" s="8">
        <f t="shared" si="669"/>
        <v>0.10072291073567416</v>
      </c>
      <c r="BK621" s="8">
        <f t="shared" si="670"/>
        <v>0.24703288653886432</v>
      </c>
      <c r="BL621" s="8">
        <f t="shared" si="671"/>
        <v>0.56586936940311816</v>
      </c>
      <c r="BM621" s="8">
        <f t="shared" si="672"/>
        <v>0.31733348300995307</v>
      </c>
      <c r="BN621" s="8">
        <f t="shared" si="673"/>
        <v>0.68155626133219904</v>
      </c>
    </row>
    <row r="622" spans="1:66" x14ac:dyDescent="0.25">
      <c r="A622" t="s">
        <v>270</v>
      </c>
      <c r="B622" t="s">
        <v>304</v>
      </c>
      <c r="C622" t="s">
        <v>271</v>
      </c>
      <c r="D622" t="s">
        <v>505</v>
      </c>
      <c r="E622">
        <f>VLOOKUP(A622,home!$A$2:$E$405,3,FALSE)</f>
        <v>1.5696000000000001</v>
      </c>
      <c r="F622">
        <f>VLOOKUP(B622,home!$B$2:$E$405,3,FALSE)</f>
        <v>0.6371</v>
      </c>
      <c r="G622">
        <f>VLOOKUP(C622,away!$B$2:$E$405,4,FALSE)</f>
        <v>0.7964</v>
      </c>
      <c r="H622">
        <f>VLOOKUP(A622,away!$A$2:$E$405,3,FALSE)</f>
        <v>1.3290999999999999</v>
      </c>
      <c r="I622">
        <f>VLOOKUP(C622,away!$B$2:$E$405,3,FALSE)</f>
        <v>0.18809999999999999</v>
      </c>
      <c r="J622">
        <f>VLOOKUP(B622,home!$B$2:$E$405,4,FALSE)</f>
        <v>0.37619999999999998</v>
      </c>
      <c r="K622" s="3">
        <f t="shared" si="618"/>
        <v>0.79639375622399999</v>
      </c>
      <c r="L622" s="3">
        <f t="shared" si="619"/>
        <v>9.4051395701999996E-2</v>
      </c>
      <c r="M622" s="5">
        <f t="shared" si="620"/>
        <v>0.41047298923486875</v>
      </c>
      <c r="N622" s="5">
        <f t="shared" si="621"/>
        <v>0.32689812572525062</v>
      </c>
      <c r="O622" s="5">
        <f t="shared" si="622"/>
        <v>3.8605557535511419E-2</v>
      </c>
      <c r="P622" s="5">
        <f t="shared" si="623"/>
        <v>3.0745224976827686E-2</v>
      </c>
      <c r="Q622" s="5">
        <f t="shared" si="624"/>
        <v>0.13016981312445886</v>
      </c>
      <c r="R622" s="5">
        <f t="shared" si="625"/>
        <v>1.8154532840343556E-3</v>
      </c>
      <c r="S622" s="5">
        <f t="shared" si="626"/>
        <v>5.7571928218574876E-4</v>
      </c>
      <c r="T622" s="5">
        <f t="shared" si="627"/>
        <v>1.2242652602623872E-2</v>
      </c>
      <c r="U622" s="5">
        <f t="shared" si="628"/>
        <v>1.4458156601213168E-3</v>
      </c>
      <c r="V622" s="5">
        <f t="shared" si="629"/>
        <v>4.7913881786020571E-6</v>
      </c>
      <c r="W622" s="5">
        <f t="shared" si="630"/>
        <v>3.4555475473721314E-2</v>
      </c>
      <c r="X622" s="5">
        <f t="shared" si="631"/>
        <v>3.2499906974497185E-3</v>
      </c>
      <c r="Y622" s="5">
        <f t="shared" si="632"/>
        <v>1.5283308055683118E-4</v>
      </c>
      <c r="Z622" s="5">
        <f t="shared" si="633"/>
        <v>5.691530506507019E-5</v>
      </c>
      <c r="AA622" s="5">
        <f t="shared" si="634"/>
        <v>4.5326993587406103E-5</v>
      </c>
      <c r="AB622" s="5">
        <f t="shared" si="635"/>
        <v>1.804906734070775E-5</v>
      </c>
      <c r="AC622" s="5">
        <f t="shared" si="636"/>
        <v>2.2430268154950099E-8</v>
      </c>
      <c r="AD622" s="5">
        <f t="shared" si="637"/>
        <v>6.8799412276558045E-3</v>
      </c>
      <c r="AE622" s="5">
        <f t="shared" si="638"/>
        <v>6.4706807480875966E-4</v>
      </c>
      <c r="AF622" s="5">
        <f t="shared" si="639"/>
        <v>3.0428827774984985E-5</v>
      </c>
      <c r="AG622" s="5">
        <f t="shared" si="640"/>
        <v>9.5395790727104036E-7</v>
      </c>
      <c r="AH622" s="5">
        <f t="shared" si="641"/>
        <v>1.3382409695437399E-6</v>
      </c>
      <c r="AI622" s="5">
        <f t="shared" si="642"/>
        <v>1.0657667524677866E-6</v>
      </c>
      <c r="AJ622" s="5">
        <f t="shared" si="643"/>
        <v>4.2438499362823724E-7</v>
      </c>
      <c r="AK622" s="5">
        <f t="shared" si="644"/>
        <v>1.1265918638689673E-7</v>
      </c>
      <c r="AL622" s="5">
        <f t="shared" si="645"/>
        <v>6.7202827840145113E-11</v>
      </c>
      <c r="AM622" s="5">
        <f t="shared" si="646"/>
        <v>1.0958284473786331E-3</v>
      </c>
      <c r="AN622" s="5">
        <f t="shared" si="647"/>
        <v>1.0306419492591611E-4</v>
      </c>
      <c r="AO622" s="5">
        <f t="shared" si="648"/>
        <v>4.8466656898426962E-6</v>
      </c>
      <c r="AP622" s="5">
        <f t="shared" si="649"/>
        <v>1.5194522421023407E-7</v>
      </c>
      <c r="AQ622" s="5">
        <f t="shared" si="650"/>
        <v>3.5726651018064573E-9</v>
      </c>
      <c r="AR622" s="5">
        <f t="shared" si="651"/>
        <v>2.5172686194237306E-8</v>
      </c>
      <c r="AS622" s="5">
        <f t="shared" si="652"/>
        <v>2.0047370112476674E-8</v>
      </c>
      <c r="AT622" s="5">
        <f t="shared" si="653"/>
        <v>7.9828001931440262E-9</v>
      </c>
      <c r="AU622" s="5">
        <f t="shared" si="654"/>
        <v>2.1191507436678814E-9</v>
      </c>
      <c r="AV622" s="5">
        <f t="shared" si="655"/>
        <v>4.219196051886367E-10</v>
      </c>
      <c r="AW622" s="5">
        <f t="shared" si="656"/>
        <v>1.3982284632687191E-13</v>
      </c>
      <c r="AX622" s="5">
        <f t="shared" si="657"/>
        <v>1.4545182223083051E-4</v>
      </c>
      <c r="AY622" s="5">
        <f t="shared" si="658"/>
        <v>1.3679946888208799E-5</v>
      </c>
      <c r="AZ622" s="5">
        <f t="shared" si="659"/>
        <v>6.433090489826345E-7</v>
      </c>
      <c r="BA622" s="5">
        <f t="shared" si="660"/>
        <v>2.0168037974847685E-8</v>
      </c>
      <c r="BB622" s="5">
        <f t="shared" si="661"/>
        <v>4.742080300263404E-10</v>
      </c>
      <c r="BC622" s="5">
        <f t="shared" si="662"/>
        <v>8.9199854154146573E-12</v>
      </c>
      <c r="BD622" s="5">
        <f t="shared" si="663"/>
        <v>3.9458771168941359E-10</v>
      </c>
      <c r="BE622" s="5">
        <f t="shared" si="664"/>
        <v>3.1424718987216484E-10</v>
      </c>
      <c r="BF622" s="5">
        <f t="shared" si="665"/>
        <v>1.2513224996256494E-10</v>
      </c>
      <c r="BG622" s="5">
        <f t="shared" si="666"/>
        <v>3.3218180857482525E-11</v>
      </c>
      <c r="BH622" s="5">
        <f t="shared" si="667"/>
        <v>6.6136879570046703E-12</v>
      </c>
      <c r="BI622" s="5">
        <f t="shared" si="668"/>
        <v>1.0534199589144767E-12</v>
      </c>
      <c r="BJ622" s="8">
        <f t="shared" si="669"/>
        <v>0.51619097334742547</v>
      </c>
      <c r="BK622" s="8">
        <f t="shared" si="670"/>
        <v>0.44181242732642001</v>
      </c>
      <c r="BL622" s="8">
        <f t="shared" si="671"/>
        <v>4.1933200211276514E-2</v>
      </c>
      <c r="BM622" s="8">
        <f t="shared" si="672"/>
        <v>6.1272672362487235E-2</v>
      </c>
      <c r="BN622" s="8">
        <f t="shared" si="673"/>
        <v>0.93870716388095166</v>
      </c>
    </row>
    <row r="623" spans="1:66" x14ac:dyDescent="0.25">
      <c r="A623" t="s">
        <v>270</v>
      </c>
      <c r="B623" t="s">
        <v>342</v>
      </c>
      <c r="C623" t="s">
        <v>280</v>
      </c>
      <c r="D623" t="s">
        <v>505</v>
      </c>
      <c r="E623">
        <f>VLOOKUP(A623,home!$A$2:$E$405,3,FALSE)</f>
        <v>1.5696000000000001</v>
      </c>
      <c r="F623">
        <f>VLOOKUP(B623,home!$B$2:$E$405,3,FALSE)</f>
        <v>0.7964</v>
      </c>
      <c r="G623">
        <f>VLOOKUP(C623,away!$B$2:$E$405,4,FALSE)</f>
        <v>0.4778</v>
      </c>
      <c r="H623">
        <f>VLOOKUP(A623,away!$A$2:$E$405,3,FALSE)</f>
        <v>1.3290999999999999</v>
      </c>
      <c r="I623">
        <f>VLOOKUP(C623,away!$B$2:$E$405,3,FALSE)</f>
        <v>1.6929000000000001</v>
      </c>
      <c r="J623">
        <f>VLOOKUP(B623,home!$B$2:$E$405,4,FALSE)</f>
        <v>1.881</v>
      </c>
      <c r="K623" s="3">
        <f t="shared" si="618"/>
        <v>0.59726406643200003</v>
      </c>
      <c r="L623" s="3">
        <f t="shared" si="619"/>
        <v>4.2323128065900004</v>
      </c>
      <c r="M623" s="5">
        <f t="shared" si="620"/>
        <v>7.9899012936035085E-3</v>
      </c>
      <c r="N623" s="5">
        <f t="shared" si="621"/>
        <v>4.7720809370079284E-3</v>
      </c>
      <c r="O623" s="5">
        <f t="shared" si="622"/>
        <v>3.3815761568308143E-2</v>
      </c>
      <c r="P623" s="5">
        <f t="shared" si="623"/>
        <v>2.0196939263782666E-2</v>
      </c>
      <c r="Q623" s="5">
        <f t="shared" si="624"/>
        <v>1.4250962328899918E-3</v>
      </c>
      <c r="R623" s="5">
        <f t="shared" si="625"/>
        <v>7.1559440375072267E-2</v>
      </c>
      <c r="S623" s="5">
        <f t="shared" si="626"/>
        <v>1.2763497965597281E-2</v>
      </c>
      <c r="T623" s="5">
        <f t="shared" si="627"/>
        <v>6.0314530370834786E-3</v>
      </c>
      <c r="U623" s="5">
        <f t="shared" si="628"/>
        <v>4.27398823500139E-2</v>
      </c>
      <c r="V623" s="5">
        <f t="shared" si="629"/>
        <v>3.5848529806126956E-3</v>
      </c>
      <c r="W623" s="5">
        <f t="shared" si="630"/>
        <v>2.8371959037093366E-4</v>
      </c>
      <c r="X623" s="5">
        <f t="shared" si="631"/>
        <v>1.2007900558073717E-3</v>
      </c>
      <c r="Y623" s="5">
        <f t="shared" si="632"/>
        <v>2.5410595656097305E-3</v>
      </c>
      <c r="Z623" s="5">
        <f t="shared" si="633"/>
        <v>0.10095397864394397</v>
      </c>
      <c r="AA623" s="5">
        <f t="shared" si="634"/>
        <v>6.0296183807371256E-2</v>
      </c>
      <c r="AB623" s="5">
        <f t="shared" si="635"/>
        <v>1.800637196556093E-2</v>
      </c>
      <c r="AC623" s="5">
        <f t="shared" si="636"/>
        <v>5.6636383274994838E-4</v>
      </c>
      <c r="AD623" s="5">
        <f t="shared" si="637"/>
        <v>4.2363879067841293E-5</v>
      </c>
      <c r="AE623" s="5">
        <f t="shared" si="638"/>
        <v>1.7929718791565474E-4</v>
      </c>
      <c r="AF623" s="5">
        <f t="shared" si="639"/>
        <v>3.7942089230049981E-4</v>
      </c>
      <c r="AG623" s="5">
        <f t="shared" si="640"/>
        <v>5.352759671904036E-4</v>
      </c>
      <c r="AH623" s="5">
        <f t="shared" si="641"/>
        <v>0.10681720417274436</v>
      </c>
      <c r="AI623" s="5">
        <f t="shared" si="642"/>
        <v>6.3798077729110489E-2</v>
      </c>
      <c r="AJ623" s="5">
        <f t="shared" si="643"/>
        <v>1.9052149667516671E-2</v>
      </c>
      <c r="AK623" s="5">
        <f t="shared" si="644"/>
        <v>3.7930547948973612E-3</v>
      </c>
      <c r="AL623" s="5">
        <f t="shared" si="645"/>
        <v>5.7266369187371413E-5</v>
      </c>
      <c r="AM623" s="5">
        <f t="shared" si="646"/>
        <v>5.0604845363784771E-6</v>
      </c>
      <c r="AN623" s="5">
        <f t="shared" si="647"/>
        <v>2.1417553510865291E-5</v>
      </c>
      <c r="AO623" s="5">
        <f t="shared" si="648"/>
        <v>4.5322893004930904E-5</v>
      </c>
      <c r="AP623" s="5">
        <f t="shared" si="649"/>
        <v>6.3940220165492473E-5</v>
      </c>
      <c r="AQ623" s="5">
        <f t="shared" si="650"/>
        <v>6.7653753165649487E-5</v>
      </c>
      <c r="AR623" s="5">
        <f t="shared" si="651"/>
        <v>9.0416764236888936E-2</v>
      </c>
      <c r="AS623" s="5">
        <f t="shared" si="652"/>
        <v>5.4002684281747711E-2</v>
      </c>
      <c r="AT623" s="5">
        <f t="shared" si="653"/>
        <v>1.6126931406180042E-2</v>
      </c>
      <c r="AU623" s="5">
        <f t="shared" si="654"/>
        <v>3.2106788769083409E-3</v>
      </c>
      <c r="AV623" s="5">
        <f t="shared" si="655"/>
        <v>4.7940578050740065E-4</v>
      </c>
      <c r="AW623" s="5">
        <f t="shared" si="656"/>
        <v>4.0210668506305603E-6</v>
      </c>
      <c r="AX623" s="5">
        <f t="shared" si="657"/>
        <v>5.0374092871894363E-7</v>
      </c>
      <c r="AY623" s="5">
        <f t="shared" si="658"/>
        <v>2.1319891838207257E-6</v>
      </c>
      <c r="AZ623" s="5">
        <f t="shared" si="659"/>
        <v>4.511622563097911E-6</v>
      </c>
      <c r="BA623" s="5">
        <f t="shared" si="660"/>
        <v>6.3648659840998966E-6</v>
      </c>
      <c r="BB623" s="5">
        <f t="shared" si="661"/>
        <v>6.7345259541837642E-6</v>
      </c>
      <c r="BC623" s="5">
        <f t="shared" si="662"/>
        <v>5.7005240884409357E-6</v>
      </c>
      <c r="BD623" s="5">
        <f t="shared" si="663"/>
        <v>6.3778671535035636E-2</v>
      </c>
      <c r="BE623" s="5">
        <f t="shared" si="664"/>
        <v>3.809270871264623E-2</v>
      </c>
      <c r="BF623" s="5">
        <f t="shared" si="665"/>
        <v>1.1375703053562379E-2</v>
      </c>
      <c r="BG623" s="5">
        <f t="shared" si="666"/>
        <v>2.2647662214311955E-3</v>
      </c>
      <c r="BH623" s="5">
        <f t="shared" si="667"/>
        <v>3.3816587073245779E-4</v>
      </c>
      <c r="BI623" s="5">
        <f t="shared" si="668"/>
        <v>4.0394864616437175E-5</v>
      </c>
      <c r="BJ623" s="8">
        <f t="shared" si="669"/>
        <v>1.7619899518329506E-2</v>
      </c>
      <c r="BK623" s="8">
        <f t="shared" si="670"/>
        <v>4.5160953694717287E-2</v>
      </c>
      <c r="BL623" s="8">
        <f t="shared" si="671"/>
        <v>0.7000050012708523</v>
      </c>
      <c r="BM623" s="8">
        <f t="shared" si="672"/>
        <v>0.72398250253484542</v>
      </c>
      <c r="BN623" s="8">
        <f t="shared" si="673"/>
        <v>0.13975921967066451</v>
      </c>
    </row>
    <row r="624" spans="1:66" x14ac:dyDescent="0.25">
      <c r="A624" t="s">
        <v>272</v>
      </c>
      <c r="B624" t="s">
        <v>484</v>
      </c>
      <c r="C624" t="s">
        <v>297</v>
      </c>
      <c r="D624" t="s">
        <v>505</v>
      </c>
      <c r="E624">
        <f>VLOOKUP(A624,home!$A$2:$E$405,3,FALSE)</f>
        <v>1.3837999999999999</v>
      </c>
      <c r="F624">
        <f>VLOOKUP(B624,home!$B$2:$E$405,3,FALSE)</f>
        <v>0.90329999999999999</v>
      </c>
      <c r="G624">
        <f>VLOOKUP(C624,away!$B$2:$E$405,4,FALSE)</f>
        <v>1.3008</v>
      </c>
      <c r="H624">
        <f>VLOOKUP(A624,away!$A$2:$E$405,3,FALSE)</f>
        <v>0.90910000000000002</v>
      </c>
      <c r="I624">
        <f>VLOOKUP(C624,away!$B$2:$E$405,3,FALSE)</f>
        <v>1.32</v>
      </c>
      <c r="J624">
        <f>VLOOKUP(B624,home!$B$2:$E$405,4,FALSE)</f>
        <v>1.925</v>
      </c>
      <c r="K624" s="3">
        <f t="shared" si="618"/>
        <v>1.6259824912319998</v>
      </c>
      <c r="L624" s="3">
        <f t="shared" si="619"/>
        <v>2.3100231</v>
      </c>
      <c r="M624" s="5">
        <f t="shared" si="620"/>
        <v>1.9526054222735723E-2</v>
      </c>
      <c r="N624" s="5">
        <f t="shared" si="621"/>
        <v>3.1749022289014946E-2</v>
      </c>
      <c r="O624" s="5">
        <f t="shared" si="622"/>
        <v>4.5105636306372057E-2</v>
      </c>
      <c r="P624" s="5">
        <f t="shared" si="623"/>
        <v>7.3340974890039379E-2</v>
      </c>
      <c r="Q624" s="5">
        <f t="shared" si="624"/>
        <v>2.5811677177836403E-2</v>
      </c>
      <c r="R624" s="5">
        <f t="shared" si="625"/>
        <v>5.2097530903959084E-2</v>
      </c>
      <c r="S624" s="5">
        <f t="shared" si="626"/>
        <v>6.8868222638119009E-2</v>
      </c>
      <c r="T624" s="5">
        <f t="shared" si="627"/>
        <v>5.9625570530544895E-2</v>
      </c>
      <c r="U624" s="5">
        <f t="shared" si="628"/>
        <v>8.4709673086255502E-2</v>
      </c>
      <c r="V624" s="5">
        <f t="shared" si="629"/>
        <v>2.8741441959253333E-2</v>
      </c>
      <c r="W624" s="5">
        <f t="shared" si="630"/>
        <v>1.3989778386831535E-2</v>
      </c>
      <c r="X624" s="5">
        <f t="shared" si="631"/>
        <v>3.2316711237461576E-2</v>
      </c>
      <c r="Y624" s="5">
        <f t="shared" si="632"/>
        <v>3.7326174737282926E-2</v>
      </c>
      <c r="Z624" s="5">
        <f t="shared" si="633"/>
        <v>4.0115499947036462E-2</v>
      </c>
      <c r="AA624" s="5">
        <f t="shared" si="634"/>
        <v>6.5227100540899502E-2</v>
      </c>
      <c r="AB624" s="5">
        <f t="shared" si="635"/>
        <v>5.3029061716665951E-2</v>
      </c>
      <c r="AC624" s="5">
        <f t="shared" si="636"/>
        <v>6.7471560977956681E-3</v>
      </c>
      <c r="AD624" s="5">
        <f t="shared" si="637"/>
        <v>5.6867836783009804E-3</v>
      </c>
      <c r="AE624" s="5">
        <f t="shared" si="638"/>
        <v>1.3136601661578233E-2</v>
      </c>
      <c r="AF624" s="5">
        <f t="shared" si="639"/>
        <v>1.5172926646872054E-2</v>
      </c>
      <c r="AG624" s="5">
        <f t="shared" si="640"/>
        <v>1.1683270349626665E-2</v>
      </c>
      <c r="AH624" s="5">
        <f t="shared" si="641"/>
        <v>2.316693288642575E-2</v>
      </c>
      <c r="AI624" s="5">
        <f t="shared" si="642"/>
        <v>3.7669027248875088E-2</v>
      </c>
      <c r="AJ624" s="5">
        <f t="shared" si="643"/>
        <v>3.0624589384206004E-2</v>
      </c>
      <c r="AK624" s="5">
        <f t="shared" si="644"/>
        <v>1.6598348713296115E-2</v>
      </c>
      <c r="AL624" s="5">
        <f t="shared" si="645"/>
        <v>1.0137081466698446E-3</v>
      </c>
      <c r="AM624" s="5">
        <f t="shared" si="646"/>
        <v>1.8493221384682597E-3</v>
      </c>
      <c r="AN624" s="5">
        <f t="shared" si="647"/>
        <v>4.2719768592030779E-3</v>
      </c>
      <c r="AO624" s="5">
        <f t="shared" si="648"/>
        <v>4.9341826137122803E-3</v>
      </c>
      <c r="AP624" s="5">
        <f t="shared" si="649"/>
        <v>3.7993586057645818E-3</v>
      </c>
      <c r="AQ624" s="5">
        <f t="shared" si="650"/>
        <v>2.1941515361249947E-3</v>
      </c>
      <c r="AR624" s="5">
        <f t="shared" si="651"/>
        <v>1.0703230024758635E-2</v>
      </c>
      <c r="AS624" s="5">
        <f t="shared" si="652"/>
        <v>1.7403264619886186E-2</v>
      </c>
      <c r="AT624" s="5">
        <f t="shared" si="653"/>
        <v>1.4148701781106133E-2</v>
      </c>
      <c r="AU624" s="5">
        <f t="shared" si="654"/>
        <v>7.6685137899138627E-3</v>
      </c>
      <c r="AV624" s="5">
        <f t="shared" si="655"/>
        <v>3.1172172890427713E-3</v>
      </c>
      <c r="AW624" s="5">
        <f t="shared" si="656"/>
        <v>1.0576515824370564E-4</v>
      </c>
      <c r="AX624" s="5">
        <f t="shared" si="657"/>
        <v>5.0116090296618572E-4</v>
      </c>
      <c r="AY624" s="5">
        <f t="shared" si="658"/>
        <v>1.1576932626687474E-3</v>
      </c>
      <c r="AZ624" s="5">
        <f t="shared" si="659"/>
        <v>1.3371490897395877E-3</v>
      </c>
      <c r="BA624" s="5">
        <f t="shared" si="660"/>
        <v>1.0296150951474737E-3</v>
      </c>
      <c r="BB624" s="5">
        <f t="shared" si="661"/>
        <v>5.9460866347484055E-4</v>
      </c>
      <c r="BC624" s="5">
        <f t="shared" si="662"/>
        <v>2.7471194961740161E-4</v>
      </c>
      <c r="BD624" s="5">
        <f t="shared" si="663"/>
        <v>4.1207847669676697E-3</v>
      </c>
      <c r="BE624" s="5">
        <f t="shared" si="664"/>
        <v>6.7003238812249673E-3</v>
      </c>
      <c r="BF624" s="5">
        <f t="shared" si="665"/>
        <v>5.447304658227718E-3</v>
      </c>
      <c r="BG624" s="5">
        <f t="shared" si="666"/>
        <v>2.952407332894928E-3</v>
      </c>
      <c r="BH624" s="5">
        <f t="shared" si="667"/>
        <v>1.2001406575680297E-3</v>
      </c>
      <c r="BI624" s="5">
        <f t="shared" si="668"/>
        <v>3.9028153924425485E-4</v>
      </c>
      <c r="BJ624" s="8">
        <f t="shared" si="669"/>
        <v>0.26844244741223761</v>
      </c>
      <c r="BK624" s="8">
        <f t="shared" si="670"/>
        <v>0.19939525121728166</v>
      </c>
      <c r="BL624" s="8">
        <f t="shared" si="671"/>
        <v>0.48208007112779022</v>
      </c>
      <c r="BM624" s="8">
        <f t="shared" si="672"/>
        <v>0.74135044580996345</v>
      </c>
      <c r="BN624" s="8">
        <f t="shared" si="673"/>
        <v>0.24763089578995756</v>
      </c>
    </row>
    <row r="625" spans="1:66" x14ac:dyDescent="0.25">
      <c r="A625" t="s">
        <v>272</v>
      </c>
      <c r="B625" t="s">
        <v>456</v>
      </c>
      <c r="C625" t="s">
        <v>309</v>
      </c>
      <c r="D625" t="s">
        <v>505</v>
      </c>
      <c r="E625">
        <f>VLOOKUP(A625,home!$A$2:$E$405,3,FALSE)</f>
        <v>1.3837999999999999</v>
      </c>
      <c r="F625">
        <f>VLOOKUP(B625,home!$B$2:$E$405,3,FALSE)</f>
        <v>1.2645999999999999</v>
      </c>
      <c r="G625">
        <f>VLOOKUP(C625,away!$B$2:$E$405,4,FALSE)</f>
        <v>0.57809999999999995</v>
      </c>
      <c r="H625">
        <f>VLOOKUP(A625,away!$A$2:$E$405,3,FALSE)</f>
        <v>0.90910000000000002</v>
      </c>
      <c r="I625">
        <f>VLOOKUP(C625,away!$B$2:$E$405,3,FALSE)</f>
        <v>0.66</v>
      </c>
      <c r="J625">
        <f>VLOOKUP(B625,home!$B$2:$E$405,4,FALSE)</f>
        <v>0.27500000000000002</v>
      </c>
      <c r="K625" s="3">
        <f t="shared" si="618"/>
        <v>1.0116481067879999</v>
      </c>
      <c r="L625" s="3">
        <f t="shared" si="619"/>
        <v>0.16500165000000003</v>
      </c>
      <c r="M625" s="5">
        <f t="shared" si="620"/>
        <v>0.30830992350492115</v>
      </c>
      <c r="N625" s="5">
        <f t="shared" si="621"/>
        <v>0.31190115041770655</v>
      </c>
      <c r="O625" s="5">
        <f t="shared" si="622"/>
        <v>5.0871646089685779E-2</v>
      </c>
      <c r="P625" s="5">
        <f t="shared" si="623"/>
        <v>5.1464204455819777E-2</v>
      </c>
      <c r="Q625" s="5">
        <f t="shared" si="624"/>
        <v>0.157767104162536</v>
      </c>
      <c r="R625" s="5">
        <f t="shared" si="625"/>
        <v>4.1969527715071007E-3</v>
      </c>
      <c r="S625" s="5">
        <f t="shared" si="626"/>
        <v>2.1476476577213907E-3</v>
      </c>
      <c r="T625" s="5">
        <f t="shared" si="627"/>
        <v>2.6031832502540316E-2</v>
      </c>
      <c r="U625" s="5">
        <f t="shared" si="628"/>
        <v>4.2458393255738079E-3</v>
      </c>
      <c r="V625" s="5">
        <f t="shared" si="629"/>
        <v>3.9832565916337278E-5</v>
      </c>
      <c r="W625" s="5">
        <f t="shared" si="630"/>
        <v>5.3201597413151572E-2</v>
      </c>
      <c r="X625" s="5">
        <f t="shared" si="631"/>
        <v>8.7783513558057427E-3</v>
      </c>
      <c r="Y625" s="5">
        <f t="shared" si="632"/>
        <v>7.2422122899384227E-4</v>
      </c>
      <c r="Z625" s="5">
        <f t="shared" si="633"/>
        <v>2.308347107569149E-4</v>
      </c>
      <c r="AA625" s="5">
        <f t="shared" si="634"/>
        <v>2.3352349811818851E-4</v>
      </c>
      <c r="AB625" s="5">
        <f t="shared" si="635"/>
        <v>1.1812180238088824E-4</v>
      </c>
      <c r="AC625" s="5">
        <f t="shared" si="636"/>
        <v>4.1556222327643843E-7</v>
      </c>
      <c r="AD625" s="5">
        <f t="shared" si="637"/>
        <v>1.3455323825278033E-2</v>
      </c>
      <c r="AE625" s="5">
        <f t="shared" si="638"/>
        <v>2.2201506324551878E-3</v>
      </c>
      <c r="AF625" s="5">
        <f t="shared" si="639"/>
        <v>1.8316425880182473E-4</v>
      </c>
      <c r="AG625" s="5">
        <f t="shared" si="640"/>
        <v>1.0074134974442703E-5</v>
      </c>
      <c r="AH625" s="5">
        <f t="shared" si="641"/>
        <v>9.5220270380409275E-6</v>
      </c>
      <c r="AI625" s="5">
        <f t="shared" si="642"/>
        <v>9.6329406258182499E-6</v>
      </c>
      <c r="AJ625" s="5">
        <f t="shared" si="643"/>
        <v>4.8725730734551216E-6</v>
      </c>
      <c r="AK625" s="5">
        <f t="shared" si="644"/>
        <v>1.6431097749823531E-6</v>
      </c>
      <c r="AL625" s="5">
        <f t="shared" si="645"/>
        <v>2.774685807020068E-9</v>
      </c>
      <c r="AM625" s="5">
        <f t="shared" si="646"/>
        <v>2.7224105748123993E-3</v>
      </c>
      <c r="AN625" s="5">
        <f t="shared" si="647"/>
        <v>4.4920223682149438E-4</v>
      </c>
      <c r="AO625" s="5">
        <f t="shared" si="648"/>
        <v>3.7059555129618664E-5</v>
      </c>
      <c r="AP625" s="5">
        <f t="shared" si="649"/>
        <v>2.038295914884348E-6</v>
      </c>
      <c r="AQ625" s="5">
        <f t="shared" si="650"/>
        <v>8.4080547286044239E-8</v>
      </c>
      <c r="AR625" s="5">
        <f t="shared" si="651"/>
        <v>3.1423003452427358E-7</v>
      </c>
      <c r="AS625" s="5">
        <f t="shared" si="652"/>
        <v>3.1789021952240916E-7</v>
      </c>
      <c r="AT625" s="5">
        <f t="shared" si="653"/>
        <v>1.6079651937313348E-7</v>
      </c>
      <c r="AU625" s="5">
        <f t="shared" si="654"/>
        <v>5.4223164800643469E-8</v>
      </c>
      <c r="AV625" s="5">
        <f t="shared" si="655"/>
        <v>1.3713690503656168E-8</v>
      </c>
      <c r="AW625" s="5">
        <f t="shared" si="656"/>
        <v>1.2865571187607493E-11</v>
      </c>
      <c r="AX625" s="5">
        <f t="shared" si="657"/>
        <v>4.590202506514321E-4</v>
      </c>
      <c r="AY625" s="5">
        <f t="shared" si="658"/>
        <v>7.5739098740899884E-5</v>
      </c>
      <c r="AZ625" s="5">
        <f t="shared" si="659"/>
        <v>6.2485381308807021E-6</v>
      </c>
      <c r="BA625" s="5">
        <f t="shared" si="660"/>
        <v>3.4367303389441062E-7</v>
      </c>
      <c r="BB625" s="5">
        <f t="shared" si="661"/>
        <v>1.4176654413270919E-8</v>
      </c>
      <c r="BC625" s="5">
        <f t="shared" si="662"/>
        <v>4.6783427393389731E-10</v>
      </c>
      <c r="BD625" s="5">
        <f t="shared" si="663"/>
        <v>8.6414123626770071E-9</v>
      </c>
      <c r="BE625" s="5">
        <f t="shared" si="664"/>
        <v>8.7420684566766108E-9</v>
      </c>
      <c r="BF625" s="5">
        <f t="shared" si="665"/>
        <v>4.4219485018039932E-9</v>
      </c>
      <c r="BG625" s="5">
        <f t="shared" si="666"/>
        <v>1.4911519433880138E-9</v>
      </c>
      <c r="BH625" s="5">
        <f t="shared" si="667"/>
        <v>3.7713026011543268E-10</v>
      </c>
      <c r="BI625" s="5">
        <f t="shared" si="668"/>
        <v>7.6304622731648713E-11</v>
      </c>
      <c r="BJ625" s="8">
        <f t="shared" si="669"/>
        <v>0.57802513088051521</v>
      </c>
      <c r="BK625" s="8">
        <f t="shared" si="670"/>
        <v>0.36203776562002871</v>
      </c>
      <c r="BL625" s="8">
        <f t="shared" si="671"/>
        <v>5.9692638741422929E-2</v>
      </c>
      <c r="BM625" s="8">
        <f t="shared" si="672"/>
        <v>0.11539964946467178</v>
      </c>
      <c r="BN625" s="8">
        <f t="shared" si="673"/>
        <v>0.88451098140217632</v>
      </c>
    </row>
    <row r="626" spans="1:66" x14ac:dyDescent="0.25">
      <c r="A626" t="s">
        <v>34</v>
      </c>
      <c r="B626" t="s">
        <v>415</v>
      </c>
      <c r="C626" t="s">
        <v>256</v>
      </c>
      <c r="D626" t="s">
        <v>505</v>
      </c>
      <c r="E626">
        <f>VLOOKUP(A626,home!$A$2:$E$405,3,FALSE)</f>
        <v>1.4202999999999999</v>
      </c>
      <c r="F626">
        <f>VLOOKUP(B626,home!$B$2:$E$405,3,FALSE)</f>
        <v>2.2881999999999998</v>
      </c>
      <c r="G626">
        <f>VLOOKUP(C626,away!$B$2:$E$405,4,FALSE)</f>
        <v>1.2321</v>
      </c>
      <c r="H626">
        <f>VLOOKUP(A626,away!$A$2:$E$405,3,FALSE)</f>
        <v>1.2029000000000001</v>
      </c>
      <c r="I626">
        <f>VLOOKUP(C626,away!$B$2:$E$405,3,FALSE)</f>
        <v>1.0391999999999999</v>
      </c>
      <c r="J626">
        <f>VLOOKUP(B626,home!$B$2:$E$405,4,FALSE)</f>
        <v>0.62350000000000005</v>
      </c>
      <c r="K626" s="3">
        <f t="shared" si="618"/>
        <v>4.0042393197659996</v>
      </c>
      <c r="L626" s="3">
        <f t="shared" si="619"/>
        <v>0.77940846948000009</v>
      </c>
      <c r="M626" s="5">
        <f t="shared" si="620"/>
        <v>8.3654279250075549E-3</v>
      </c>
      <c r="N626" s="5">
        <f t="shared" si="621"/>
        <v>3.3497175423983748E-2</v>
      </c>
      <c r="O626" s="5">
        <f t="shared" si="622"/>
        <v>6.5200853755753912E-3</v>
      </c>
      <c r="P626" s="5">
        <f t="shared" si="623"/>
        <v>2.610798222911025E-2</v>
      </c>
      <c r="Q626" s="5">
        <f t="shared" si="624"/>
        <v>6.7065353466907535E-2</v>
      </c>
      <c r="R626" s="5">
        <f t="shared" si="625"/>
        <v>2.5409048817280734E-3</v>
      </c>
      <c r="S626" s="5">
        <f t="shared" si="626"/>
        <v>2.0370348719337062E-2</v>
      </c>
      <c r="T626" s="5">
        <f t="shared" si="627"/>
        <v>5.2271304500777625E-2</v>
      </c>
      <c r="U626" s="5">
        <f t="shared" si="628"/>
        <v>1.017439123520093E-2</v>
      </c>
      <c r="V626" s="5">
        <f t="shared" si="629"/>
        <v>7.0638440221248841E-3</v>
      </c>
      <c r="W626" s="5">
        <f t="shared" si="630"/>
        <v>8.951524178206538E-2</v>
      </c>
      <c r="X626" s="5">
        <f t="shared" si="631"/>
        <v>6.9768937592491739E-2</v>
      </c>
      <c r="Y626" s="5">
        <f t="shared" si="632"/>
        <v>2.7189250433104811E-2</v>
      </c>
      <c r="Z626" s="5">
        <f t="shared" si="633"/>
        <v>6.6013426165397956E-4</v>
      </c>
      <c r="AA626" s="5">
        <f t="shared" si="634"/>
        <v>2.6433355668395615E-3</v>
      </c>
      <c r="AB626" s="5">
        <f t="shared" si="635"/>
        <v>5.2922741060374605E-3</v>
      </c>
      <c r="AC626" s="5">
        <f t="shared" si="636"/>
        <v>1.3778637196754384E-3</v>
      </c>
      <c r="AD626" s="5">
        <f t="shared" si="637"/>
        <v>8.961011271552663E-2</v>
      </c>
      <c r="AE626" s="5">
        <f t="shared" si="638"/>
        <v>6.9842880801538901E-2</v>
      </c>
      <c r="AF626" s="5">
        <f t="shared" si="639"/>
        <v>2.7218066414800759E-2</v>
      </c>
      <c r="AG626" s="5">
        <f t="shared" si="640"/>
        <v>7.0713304955216183E-3</v>
      </c>
      <c r="AH626" s="5">
        <f t="shared" si="641"/>
        <v>1.2862855863175949E-4</v>
      </c>
      <c r="AI626" s="5">
        <f t="shared" si="642"/>
        <v>5.1505953211811769E-4</v>
      </c>
      <c r="AJ626" s="5">
        <f t="shared" si="643"/>
        <v>1.0312108152638229E-3</v>
      </c>
      <c r="AK626" s="5">
        <f t="shared" si="644"/>
        <v>1.3764049644824506E-3</v>
      </c>
      <c r="AL626" s="5">
        <f t="shared" si="645"/>
        <v>1.7200909184757391E-4</v>
      </c>
      <c r="AM626" s="5">
        <f t="shared" si="646"/>
        <v>7.1764067356834965E-2</v>
      </c>
      <c r="AN626" s="5">
        <f t="shared" si="647"/>
        <v>5.5933521902250379E-2</v>
      </c>
      <c r="AO626" s="5">
        <f t="shared" si="648"/>
        <v>2.1797530349229512E-2</v>
      </c>
      <c r="AP626" s="5">
        <f t="shared" si="649"/>
        <v>5.6630599226456099E-3</v>
      </c>
      <c r="AQ626" s="5">
        <f t="shared" si="650"/>
        <v>1.1034592167206854E-3</v>
      </c>
      <c r="AR626" s="5">
        <f t="shared" si="651"/>
        <v>2.0050837602919637E-5</v>
      </c>
      <c r="AS626" s="5">
        <f t="shared" si="652"/>
        <v>8.0288352323853456E-5</v>
      </c>
      <c r="AT626" s="5">
        <f t="shared" si="653"/>
        <v>1.6074688864719996E-4</v>
      </c>
      <c r="AU626" s="5">
        <f t="shared" si="654"/>
        <v>2.1455633735038826E-4</v>
      </c>
      <c r="AV626" s="5">
        <f t="shared" si="655"/>
        <v>2.147837305808508E-4</v>
      </c>
      <c r="AW626" s="5">
        <f t="shared" si="656"/>
        <v>1.4911936608689503E-5</v>
      </c>
      <c r="AX626" s="5">
        <f t="shared" si="657"/>
        <v>4.7893416709429044E-2</v>
      </c>
      <c r="AY626" s="5">
        <f t="shared" si="658"/>
        <v>3.7328534615663954E-2</v>
      </c>
      <c r="AZ626" s="5">
        <f t="shared" si="659"/>
        <v>1.4547088016362921E-2</v>
      </c>
      <c r="BA626" s="5">
        <f t="shared" si="660"/>
        <v>3.7793745354080923E-3</v>
      </c>
      <c r="BB626" s="5">
        <f t="shared" si="661"/>
        <v>7.3641913055852676E-4</v>
      </c>
      <c r="BC626" s="5">
        <f t="shared" si="662"/>
        <v>1.1479426148888281E-4</v>
      </c>
      <c r="BD626" s="5">
        <f t="shared" si="663"/>
        <v>2.604632107980603E-6</v>
      </c>
      <c r="BE626" s="5">
        <f t="shared" si="664"/>
        <v>1.0429570300300932E-5</v>
      </c>
      <c r="BF626" s="5">
        <f t="shared" si="665"/>
        <v>2.0881247742364342E-5</v>
      </c>
      <c r="BG626" s="5">
        <f t="shared" si="666"/>
        <v>2.7871171085250101E-5</v>
      </c>
      <c r="BH626" s="5">
        <f t="shared" si="667"/>
        <v>2.7900709786870921E-5</v>
      </c>
      <c r="BI626" s="5">
        <f t="shared" si="668"/>
        <v>2.2344223835593711E-5</v>
      </c>
      <c r="BJ626" s="8">
        <f t="shared" si="669"/>
        <v>0.79371091964331142</v>
      </c>
      <c r="BK626" s="8">
        <f t="shared" si="670"/>
        <v>0.10078601032276671</v>
      </c>
      <c r="BL626" s="8">
        <f t="shared" si="671"/>
        <v>3.1024752737241139E-2</v>
      </c>
      <c r="BM626" s="8">
        <f t="shared" si="672"/>
        <v>0.74477126498360546</v>
      </c>
      <c r="BN626" s="8">
        <f t="shared" si="673"/>
        <v>0.14409692930231255</v>
      </c>
    </row>
    <row r="627" spans="1:66" x14ac:dyDescent="0.25">
      <c r="A627" t="s">
        <v>10</v>
      </c>
      <c r="B627" t="s">
        <v>208</v>
      </c>
      <c r="C627" t="s">
        <v>36</v>
      </c>
      <c r="D627" s="7" t="s">
        <v>506</v>
      </c>
      <c r="E627">
        <f>VLOOKUP(A627,home!$A$2:$E$405,3,FALSE)</f>
        <v>1.4167000000000001</v>
      </c>
      <c r="F627">
        <f>VLOOKUP(B627,home!$B$2:$E$405,3,FALSE)</f>
        <v>0.98819999999999997</v>
      </c>
      <c r="G627">
        <f>VLOOKUP(C627,away!$B$2:$E$405,4,FALSE)</f>
        <v>2.2940999999999998</v>
      </c>
      <c r="H627">
        <f>VLOOKUP(A627,away!$A$2:$E$405,3,FALSE)</f>
        <v>1.2778</v>
      </c>
      <c r="I627">
        <f>VLOOKUP(C627,away!$B$2:$E$405,3,FALSE)</f>
        <v>0.39129999999999998</v>
      </c>
      <c r="J627">
        <f>VLOOKUP(B627,home!$B$2:$E$405,4,FALSE)</f>
        <v>0.93910000000000005</v>
      </c>
      <c r="K627" s="3">
        <f t="shared" ref="K627:K690" si="674">E627*F627*G627</f>
        <v>3.2117008626539998</v>
      </c>
      <c r="L627" s="3">
        <f t="shared" ref="L627:L690" si="675">H627*I627*J627</f>
        <v>0.46955294877400006</v>
      </c>
      <c r="M627" s="5">
        <f t="shared" ref="M627:M690" si="676">_xlfn.POISSON.DIST(0,K627,FALSE) * _xlfn.POISSON.DIST(0,L627,FALSE)</f>
        <v>2.5191369798649048E-2</v>
      </c>
      <c r="N627" s="5">
        <f t="shared" ref="N627:N690" si="677">_xlfn.POISSON.DIST(1,K627,FALSE) * _xlfn.POISSON.DIST(0,L627,FALSE)</f>
        <v>8.0907144113757073E-2</v>
      </c>
      <c r="O627" s="5">
        <f t="shared" ref="O627:O690" si="678">_xlfn.POISSON.DIST(0,K627,FALSE) * _xlfn.POISSON.DIST(1,L627,FALSE)</f>
        <v>1.182868197261195E-2</v>
      </c>
      <c r="P627" s="5">
        <f t="shared" ref="P627:P690" si="679">_xlfn.POISSON.DIST(1,K627,FALSE) * _xlfn.POISSON.DIST(1,L627,FALSE)</f>
        <v>3.7990188095497618E-2</v>
      </c>
      <c r="Q627" s="5">
        <f t="shared" ref="Q627:Q690" si="680">_xlfn.POISSON.DIST(2,K627,FALSE) * _xlfn.POISSON.DIST(0,L627,FALSE)</f>
        <v>0.12992477227251253</v>
      </c>
      <c r="R627" s="5">
        <f t="shared" ref="R627:R690" si="681">_xlfn.POISSON.DIST(0,K627,FALSE) * _xlfn.POISSON.DIST(2,L627,FALSE)</f>
        <v>2.7770962501748988E-3</v>
      </c>
      <c r="S627" s="5">
        <f t="shared" ref="S627:S690" si="682">_xlfn.POISSON.DIST(2,K627,FALSE) * _xlfn.POISSON.DIST(2,L627,FALSE)</f>
        <v>1.4322905057039483E-2</v>
      </c>
      <c r="T627" s="5">
        <f t="shared" ref="T627:T690" si="683">_xlfn.POISSON.DIST(2,K627,FALSE) * _xlfn.POISSON.DIST(1,L627,FALSE)</f>
        <v>6.1006559939348705E-2</v>
      </c>
      <c r="U627" s="5">
        <f t="shared" ref="U627:U690" si="684">_xlfn.POISSON.DIST(1,K627,FALSE) * _xlfn.POISSON.DIST(2,L627,FALSE)</f>
        <v>8.9192024223599103E-3</v>
      </c>
      <c r="V627" s="5">
        <f t="shared" ref="V627:V690" si="685">_xlfn.POISSON.DIST(3,K627,FALSE) * _xlfn.POISSON.DIST(3,L627,FALSE)</f>
        <v>2.399983546129024E-3</v>
      </c>
      <c r="W627" s="5">
        <f t="shared" ref="W627:W690" si="686">_xlfn.POISSON.DIST(3,K627,FALSE) * _xlfn.POISSON.DIST(0,L627,FALSE)</f>
        <v>0.13909316772925101</v>
      </c>
      <c r="X627" s="5">
        <f t="shared" ref="X627:X690" si="687">_xlfn.POISSON.DIST(3,K627,FALSE) * _xlfn.POISSON.DIST(1,L627,FALSE)</f>
        <v>6.531160706158641E-2</v>
      </c>
      <c r="Y627" s="5">
        <f t="shared" ref="Y627:Y690" si="688">_xlfn.POISSON.DIST(3,K627,FALSE) * _xlfn.POISSON.DIST(2,L627,FALSE)</f>
        <v>1.5333628842468352E-2</v>
      </c>
      <c r="Z627" s="5">
        <f t="shared" ref="Z627:Z690" si="689">_xlfn.POISSON.DIST(0,K627,FALSE) * _xlfn.POISSON.DIST(3,L627,FALSE)</f>
        <v>4.3466457776628064E-4</v>
      </c>
      <c r="AA627" s="5">
        <f t="shared" ref="AA627:AA690" si="690">_xlfn.POISSON.DIST(1,K627,FALSE) * _xlfn.POISSON.DIST(3,L627,FALSE)</f>
        <v>1.3960125993771001E-3</v>
      </c>
      <c r="AB627" s="5">
        <f t="shared" ref="AB627:AB690" si="691">_xlfn.POISSON.DIST(2,K627,FALSE) * _xlfn.POISSON.DIST(3,L627,FALSE)</f>
        <v>2.2417874348476426E-3</v>
      </c>
      <c r="AC627" s="5">
        <f t="shared" ref="AC627:AC690" si="692">_xlfn.POISSON.DIST(4,K627,FALSE) * _xlfn.POISSON.DIST(4,L627,FALSE)</f>
        <v>2.2620799075312323E-4</v>
      </c>
      <c r="AD627" s="5">
        <f t="shared" ref="AD627:AD690" si="693">_xlfn.POISSON.DIST(4,K627,FALSE) * _xlfn.POISSON.DIST(0,L627,FALSE)</f>
        <v>0.11168141169632825</v>
      </c>
      <c r="AE627" s="5">
        <f t="shared" ref="AE627:AE690" si="694">_xlfn.POISSON.DIST(4,K627,FALSE) * _xlfn.POISSON.DIST(1,L627,FALSE)</f>
        <v>5.2440336185254038E-2</v>
      </c>
      <c r="AF627" s="5">
        <f t="shared" ref="AF627:AF690" si="695">_xlfn.POISSON.DIST(4,K627,FALSE) * _xlfn.POISSON.DIST(2,L627,FALSE)</f>
        <v>1.2311757245242964E-2</v>
      </c>
      <c r="AG627" s="5">
        <f t="shared" ref="AG627:AG690" si="696">_xlfn.POISSON.DIST(4,K627,FALSE) * _xlfn.POISSON.DIST(3,L627,FALSE)</f>
        <v>1.9270073063644981E-3</v>
      </c>
      <c r="AH627" s="5">
        <f t="shared" ref="AH627:AH690" si="697">_xlfn.POISSON.DIST(0,K627,FALSE) * _xlfn.POISSON.DIST(4,L627,FALSE)</f>
        <v>5.1024508554440677E-5</v>
      </c>
      <c r="AI627" s="5">
        <f t="shared" ref="AI627:AI690" si="698">_xlfn.POISSON.DIST(1,K627,FALSE) * _xlfn.POISSON.DIST(4,L627,FALSE)</f>
        <v>1.6387545814079354E-4</v>
      </c>
      <c r="AJ627" s="5">
        <f t="shared" ref="AJ627:AJ690" si="699">_xlfn.POISSON.DIST(2,K627,FALSE) * _xlfn.POISSON.DIST(4,L627,FALSE)</f>
        <v>2.6315947513930296E-4</v>
      </c>
      <c r="AK627" s="5">
        <f t="shared" ref="AK627:AK690" si="700">_xlfn.POISSON.DIST(3,K627,FALSE) * _xlfn.POISSON.DIST(4,L627,FALSE)</f>
        <v>2.8172983777349114E-4</v>
      </c>
      <c r="AL627" s="5">
        <f t="shared" ref="AL627:AL690" si="701">_xlfn.POISSON.DIST(5,K627,FALSE) * _xlfn.POISSON.DIST(5,L627,FALSE)</f>
        <v>1.3645441571623617E-5</v>
      </c>
      <c r="AM627" s="5">
        <f t="shared" ref="AM627:AM690" si="702">_xlfn.POISSON.DIST(5,K627,FALSE) * _xlfn.POISSON.DIST(0,L627,FALSE)</f>
        <v>7.173745725750276E-2</v>
      </c>
      <c r="AN627" s="5">
        <f t="shared" ref="AN627:AN690" si="703">_xlfn.POISSON.DIST(5,K627,FALSE) * _xlfn.POISSON.DIST(1,L627,FALSE)</f>
        <v>3.3684534592809214E-2</v>
      </c>
      <c r="AO627" s="5">
        <f t="shared" ref="AO627:AO690" si="704">_xlfn.POISSON.DIST(5,K627,FALSE) * _xlfn.POISSON.DIST(2,L627,FALSE)</f>
        <v>7.9083362730666892E-3</v>
      </c>
      <c r="AP627" s="5">
        <f t="shared" ref="AP627:AP690" si="705">_xlfn.POISSON.DIST(5,K627,FALSE) * _xlfn.POISSON.DIST(3,L627,FALSE)</f>
        <v>1.2377942056382833E-3</v>
      </c>
      <c r="AQ627" s="5">
        <f t="shared" ref="AQ627:AQ690" si="706">_xlfn.POISSON.DIST(5,K627,FALSE) * _xlfn.POISSON.DIST(4,L627,FALSE)</f>
        <v>1.4530247980820671E-4</v>
      </c>
      <c r="AR627" s="5">
        <f t="shared" ref="AR627:AR690" si="707">_xlfn.POISSON.DIST(0,K627,FALSE) * _xlfn.POISSON.DIST(5,L627,FALSE)</f>
        <v>4.7917416902963637E-6</v>
      </c>
      <c r="AS627" s="5">
        <f t="shared" ref="AS627:AS690" si="708">_xlfn.POISSON.DIST(1,K627,FALSE) * _xlfn.POISSON.DIST(5,L627,FALSE)</f>
        <v>1.5389640920339968E-5</v>
      </c>
      <c r="AT627" s="5">
        <f t="shared" ref="AT627:AT690" si="709">_xlfn.POISSON.DIST(2,K627,FALSE) * _xlfn.POISSON.DIST(5,L627,FALSE)</f>
        <v>2.4713461509895586E-5</v>
      </c>
      <c r="AU627" s="5">
        <f t="shared" ref="AU627:AU690" si="710">_xlfn.POISSON.DIST(3,K627,FALSE) * _xlfn.POISSON.DIST(5,L627,FALSE)</f>
        <v>2.6457415216832696E-5</v>
      </c>
      <c r="AV627" s="5">
        <f t="shared" ref="AV627:AV690" si="711">_xlfn.POISSON.DIST(4,K627,FALSE) * _xlfn.POISSON.DIST(5,L627,FALSE)</f>
        <v>2.1243325818874159E-5</v>
      </c>
      <c r="AW627" s="5">
        <f t="shared" ref="AW627:AW690" si="712">_xlfn.POISSON.DIST(6,K627,FALSE) * _xlfn.POISSON.DIST(6,L627,FALSE)</f>
        <v>5.7161649681302095E-7</v>
      </c>
      <c r="AX627" s="5">
        <f t="shared" ref="AX627:AX690" si="713">_xlfn.POISSON.DIST(6,K627,FALSE) * _xlfn.POISSON.DIST(0,L627,FALSE)</f>
        <v>3.8399875559754354E-2</v>
      </c>
      <c r="AY627" s="5">
        <f t="shared" ref="AY627:AY690" si="714">_xlfn.POISSON.DIST(6,K627,FALSE) * _xlfn.POISSON.DIST(1,L627,FALSE)</f>
        <v>1.8030774801637315E-2</v>
      </c>
      <c r="AZ627" s="5">
        <f t="shared" ref="AZ627:AZ690" si="715">_xlfn.POISSON.DIST(6,K627,FALSE) * _xlfn.POISSON.DIST(2,L627,FALSE)</f>
        <v>4.2332017383943689E-3</v>
      </c>
      <c r="BA627" s="5">
        <f t="shared" ref="BA627:BA690" si="716">_xlfn.POISSON.DIST(6,K627,FALSE) * _xlfn.POISSON.DIST(3,L627,FALSE)</f>
        <v>6.6257078633943304E-4</v>
      </c>
      <c r="BB627" s="5">
        <f t="shared" ref="BB627:BB690" si="717">_xlfn.POISSON.DIST(6,K627,FALSE) * _xlfn.POISSON.DIST(4,L627,FALSE)</f>
        <v>7.7778016624297181E-5</v>
      </c>
      <c r="BC627" s="5">
        <f t="shared" ref="BC627:BC690" si="718">_xlfn.POISSON.DIST(6,K627,FALSE) * _xlfn.POISSON.DIST(5,L627,FALSE)</f>
        <v>7.3041794111463904E-6</v>
      </c>
      <c r="BD627" s="5">
        <f t="shared" ref="BD627:BD690" si="719">_xlfn.POISSON.DIST(0,K627,FALSE) * _xlfn.POISSON.DIST(6,L627,FALSE)</f>
        <v>3.7499607340699473E-7</v>
      </c>
      <c r="BE627" s="5">
        <f t="shared" ref="BE627:BE690" si="720">_xlfn.POISSON.DIST(1,K627,FALSE) * _xlfn.POISSON.DIST(6,L627,FALSE)</f>
        <v>1.2043752124531077E-6</v>
      </c>
      <c r="BF627" s="5">
        <f t="shared" ref="BF627:BF690" si="721">_xlfn.POISSON.DIST(2,K627,FALSE) * _xlfn.POISSON.DIST(6,L627,FALSE)</f>
        <v>1.93404645439737E-6</v>
      </c>
      <c r="BG627" s="5">
        <f t="shared" ref="BG627:BG690" si="722">_xlfn.POISSON.DIST(3,K627,FALSE) * _xlfn.POISSON.DIST(6,L627,FALSE)</f>
        <v>2.0705262220003146E-6</v>
      </c>
      <c r="BH627" s="5">
        <f t="shared" ref="BH627:BH690" si="723">_xlfn.POISSON.DIST(4,K627,FALSE) * _xlfn.POISSON.DIST(6,L627,FALSE)</f>
        <v>1.6624777133365346E-6</v>
      </c>
      <c r="BI627" s="5">
        <f t="shared" ref="BI627:BI690" si="724">_xlfn.POISSON.DIST(5,K627,FALSE) * _xlfn.POISSON.DIST(6,L627,FALSE)</f>
        <v>1.0678762212131988E-6</v>
      </c>
      <c r="BJ627" s="8">
        <f t="shared" ref="BJ627:BJ690" si="725">SUM(N627,Q627,T627,W627,X627,Y627,AD627,AE627,AF627,AG627,AM627,AN627,AO627,AP627,AQ627,AX627,AY627,AZ627,BA627,BB627,BC627)</f>
        <v>0.84606232228309985</v>
      </c>
      <c r="BK627" s="8">
        <f t="shared" ref="BK627:BK690" si="726">SUM(M627,P627,S627,V627,AC627,AL627,AY627)</f>
        <v>9.8175074731277234E-2</v>
      </c>
      <c r="BL627" s="8">
        <f t="shared" ref="BL627:BL690" si="727">SUM(O627,R627,U627,AA627,AB627,AH627,AI627,AJ627,AK627,AR627,AS627,AT627,AU627,AV627,BD627,BE627,BF627,BG627,BH627,BI627)</f>
        <v>2.8023479842032573E-2</v>
      </c>
      <c r="BM627" s="8">
        <f t="shared" ref="BM627:BM690" si="728">SUM(S627:BI627)</f>
        <v>0.66604608574583235</v>
      </c>
      <c r="BN627" s="8">
        <f t="shared" ref="BN627:BN690" si="729">SUM(M627:R627)</f>
        <v>0.28861925250320314</v>
      </c>
    </row>
    <row r="628" spans="1:66" x14ac:dyDescent="0.25">
      <c r="A628" t="s">
        <v>13</v>
      </c>
      <c r="B628" t="s">
        <v>40</v>
      </c>
      <c r="C628" t="s">
        <v>213</v>
      </c>
      <c r="D628" s="7" t="s">
        <v>506</v>
      </c>
      <c r="E628">
        <f>VLOOKUP(A628,home!$A$2:$E$405,3,FALSE)</f>
        <v>2.0369999999999999</v>
      </c>
      <c r="F628">
        <f>VLOOKUP(B628,home!$B$2:$E$405,3,FALSE)</f>
        <v>0.65459999999999996</v>
      </c>
      <c r="G628">
        <f>VLOOKUP(C628,away!$B$2:$E$405,4,FALSE)</f>
        <v>1.3090999999999999</v>
      </c>
      <c r="H628">
        <f>VLOOKUP(A628,away!$A$2:$E$405,3,FALSE)</f>
        <v>1.5185</v>
      </c>
      <c r="I628">
        <f>VLOOKUP(C628,away!$B$2:$E$405,3,FALSE)</f>
        <v>0.65849999999999997</v>
      </c>
      <c r="J628">
        <f>VLOOKUP(B628,home!$B$2:$E$405,4,FALSE)</f>
        <v>0.439</v>
      </c>
      <c r="K628" s="3">
        <f t="shared" si="674"/>
        <v>1.7455803838199999</v>
      </c>
      <c r="L628" s="3">
        <f t="shared" si="675"/>
        <v>0.43897025774999998</v>
      </c>
      <c r="M628" s="5">
        <f t="shared" si="676"/>
        <v>0.11252828782971623</v>
      </c>
      <c r="N628" s="5">
        <f t="shared" si="677"/>
        <v>0.19642717186040348</v>
      </c>
      <c r="O628" s="5">
        <f t="shared" si="678"/>
        <v>4.9396571512776717E-2</v>
      </c>
      <c r="P628" s="5">
        <f t="shared" si="679"/>
        <v>8.6225686260664861E-2</v>
      </c>
      <c r="Q628" s="5">
        <f t="shared" si="680"/>
        <v>0.1714397090243801</v>
      </c>
      <c r="R628" s="5">
        <f t="shared" si="681"/>
        <v>1.084181286446495E-2</v>
      </c>
      <c r="S628" s="5">
        <f t="shared" si="682"/>
        <v>1.6517777695092647E-2</v>
      </c>
      <c r="T628" s="5">
        <f t="shared" si="683"/>
        <v>7.5256933259017125E-2</v>
      </c>
      <c r="U628" s="5">
        <f t="shared" si="684"/>
        <v>1.8925255861257342E-2</v>
      </c>
      <c r="V628" s="5">
        <f t="shared" si="685"/>
        <v>1.4063196856042765E-3</v>
      </c>
      <c r="W628" s="5">
        <f t="shared" si="686"/>
        <v>9.9753931026922191E-2</v>
      </c>
      <c r="X628" s="5">
        <f t="shared" si="687"/>
        <v>4.3789008814463751E-2</v>
      </c>
      <c r="Y628" s="5">
        <f t="shared" si="688"/>
        <v>9.6110362429510862E-3</v>
      </c>
      <c r="Z628" s="5">
        <f t="shared" si="689"/>
        <v>1.586411129197148E-3</v>
      </c>
      <c r="AA628" s="5">
        <f t="shared" si="690"/>
        <v>2.7692081478002772E-3</v>
      </c>
      <c r="AB628" s="5">
        <f t="shared" si="691"/>
        <v>2.4169377107573393E-3</v>
      </c>
      <c r="AC628" s="5">
        <f t="shared" si="692"/>
        <v>6.7350220515556902E-5</v>
      </c>
      <c r="AD628" s="5">
        <f t="shared" si="693"/>
        <v>4.3532126302382144E-2</v>
      </c>
      <c r="AE628" s="5">
        <f t="shared" si="694"/>
        <v>1.9109308703362242E-2</v>
      </c>
      <c r="AF628" s="5">
        <f t="shared" si="695"/>
        <v>4.1942090834696209E-3</v>
      </c>
      <c r="AG628" s="5">
        <f t="shared" si="696"/>
        <v>6.1371101414268341E-4</v>
      </c>
      <c r="AH628" s="5">
        <f t="shared" si="697"/>
        <v>1.7409682557028514E-4</v>
      </c>
      <c r="AI628" s="5">
        <f t="shared" si="698"/>
        <v>3.0390000360082191E-4</v>
      </c>
      <c r="AJ628" s="5">
        <f t="shared" si="699"/>
        <v>2.6524094246421103E-4</v>
      </c>
      <c r="AK628" s="5">
        <f t="shared" si="700"/>
        <v>1.5433312871715205E-4</v>
      </c>
      <c r="AL628" s="5">
        <f t="shared" si="701"/>
        <v>2.0643054633689801E-6</v>
      </c>
      <c r="AM628" s="5">
        <f t="shared" si="702"/>
        <v>1.519776514788259E-2</v>
      </c>
      <c r="AN628" s="5">
        <f t="shared" si="703"/>
        <v>6.6713668841899866E-3</v>
      </c>
      <c r="AO628" s="5">
        <f t="shared" si="704"/>
        <v>1.4642658203488461E-3</v>
      </c>
      <c r="AP628" s="5">
        <f t="shared" si="705"/>
        <v>2.1425638152434937E-4</v>
      </c>
      <c r="AQ628" s="5">
        <f t="shared" si="706"/>
        <v>2.3513044755581494E-5</v>
      </c>
      <c r="AR628" s="5">
        <f t="shared" si="707"/>
        <v>1.5284665678808982E-5</v>
      </c>
      <c r="AS628" s="5">
        <f t="shared" si="708"/>
        <v>2.6680612582175766E-5</v>
      </c>
      <c r="AT628" s="5">
        <f t="shared" si="709"/>
        <v>2.3286576975873546E-5</v>
      </c>
      <c r="AU628" s="5">
        <f t="shared" si="710"/>
        <v>1.3549530658466442E-5</v>
      </c>
      <c r="AV628" s="5">
        <f t="shared" si="711"/>
        <v>5.9129487318466751E-6</v>
      </c>
      <c r="AW628" s="5">
        <f t="shared" si="712"/>
        <v>4.3938619707582414E-8</v>
      </c>
      <c r="AX628" s="5">
        <f t="shared" si="713"/>
        <v>4.4214867866745186E-3</v>
      </c>
      <c r="AY628" s="5">
        <f t="shared" si="714"/>
        <v>1.9409011943847324E-3</v>
      </c>
      <c r="AZ628" s="5">
        <f t="shared" si="715"/>
        <v>4.2599894878317439E-4</v>
      </c>
      <c r="BA628" s="5">
        <f t="shared" si="716"/>
        <v>6.2333622782859694E-5</v>
      </c>
      <c r="BB628" s="5">
        <f t="shared" si="717"/>
        <v>6.8406516148707978E-6</v>
      </c>
      <c r="BC628" s="5">
        <f t="shared" si="718"/>
        <v>6.0056852051155799E-7</v>
      </c>
      <c r="BD628" s="5">
        <f t="shared" si="719"/>
        <v>1.118252272108225E-6</v>
      </c>
      <c r="BE628" s="5">
        <f t="shared" si="720"/>
        <v>1.9519992303542627E-6</v>
      </c>
      <c r="BF628" s="5">
        <f t="shared" si="721"/>
        <v>1.7036857828690691E-6</v>
      </c>
      <c r="BG628" s="5">
        <f t="shared" si="722"/>
        <v>9.9130682758975583E-7</v>
      </c>
      <c r="BH628" s="5">
        <f t="shared" si="723"/>
        <v>4.3260143814687792E-7</v>
      </c>
      <c r="BI628" s="5">
        <f t="shared" si="724"/>
        <v>1.5102811688830224E-7</v>
      </c>
      <c r="BJ628" s="8">
        <f t="shared" si="725"/>
        <v>0.69415647438295636</v>
      </c>
      <c r="BK628" s="8">
        <f t="shared" si="726"/>
        <v>0.21868838719144168</v>
      </c>
      <c r="BL628" s="8">
        <f t="shared" si="727"/>
        <v>8.5338420205704216E-2</v>
      </c>
      <c r="BM628" s="8">
        <f t="shared" si="728"/>
        <v>0.37096959630112819</v>
      </c>
      <c r="BN628" s="8">
        <f t="shared" si="729"/>
        <v>0.62685923935240639</v>
      </c>
    </row>
    <row r="629" spans="1:66" x14ac:dyDescent="0.25">
      <c r="A629" t="s">
        <v>16</v>
      </c>
      <c r="B629" t="s">
        <v>436</v>
      </c>
      <c r="C629" t="s">
        <v>55</v>
      </c>
      <c r="D629" s="7" t="s">
        <v>506</v>
      </c>
      <c r="E629">
        <f>VLOOKUP(A629,home!$A$2:$E$405,3,FALSE)</f>
        <v>1.8472</v>
      </c>
      <c r="F629">
        <f>VLOOKUP(B629,home!$B$2:$E$405,3,FALSE)</f>
        <v>0.54139999999999999</v>
      </c>
      <c r="G629">
        <f>VLOOKUP(C629,away!$B$2:$E$405,4,FALSE)</f>
        <v>0.40600000000000003</v>
      </c>
      <c r="H629">
        <f>VLOOKUP(A629,away!$A$2:$E$405,3,FALSE)</f>
        <v>1.3056000000000001</v>
      </c>
      <c r="I629">
        <f>VLOOKUP(C629,away!$B$2:$E$405,3,FALSE)</f>
        <v>0.95740000000000003</v>
      </c>
      <c r="J629">
        <f>VLOOKUP(B629,home!$B$2:$E$405,4,FALSE)</f>
        <v>0.76590000000000003</v>
      </c>
      <c r="K629" s="3">
        <f t="shared" si="674"/>
        <v>0.40603007647999995</v>
      </c>
      <c r="L629" s="3">
        <f t="shared" si="675"/>
        <v>0.95736078489600018</v>
      </c>
      <c r="M629" s="5">
        <f t="shared" si="676"/>
        <v>0.25579194970710301</v>
      </c>
      <c r="N629" s="5">
        <f t="shared" si="677"/>
        <v>0.10385922490254332</v>
      </c>
      <c r="O629" s="5">
        <f t="shared" si="678"/>
        <v>0.24488518174167034</v>
      </c>
      <c r="P629" s="5">
        <f t="shared" si="679"/>
        <v>9.9430749071389088E-2</v>
      </c>
      <c r="Q629" s="5">
        <f t="shared" si="680"/>
        <v>2.1084984515166584E-2</v>
      </c>
      <c r="R629" s="5">
        <f t="shared" si="681"/>
        <v>0.11722173490080257</v>
      </c>
      <c r="S629" s="5">
        <f t="shared" si="682"/>
        <v>9.662612400642534E-3</v>
      </c>
      <c r="T629" s="5">
        <f t="shared" si="683"/>
        <v>2.0185937324959893E-2</v>
      </c>
      <c r="U629" s="5">
        <f t="shared" si="684"/>
        <v>4.7595549986891139E-2</v>
      </c>
      <c r="V629" s="5">
        <f t="shared" si="685"/>
        <v>4.1733603773713967E-4</v>
      </c>
      <c r="W629" s="5">
        <f t="shared" si="686"/>
        <v>2.8537126250909018E-3</v>
      </c>
      <c r="X629" s="5">
        <f t="shared" si="687"/>
        <v>2.732032558624651E-3</v>
      </c>
      <c r="Y629" s="5">
        <f t="shared" si="688"/>
        <v>1.3077704173431615E-3</v>
      </c>
      <c r="Z629" s="5">
        <f t="shared" si="689"/>
        <v>3.7407830710501071E-2</v>
      </c>
      <c r="AA629" s="5">
        <f t="shared" si="690"/>
        <v>1.5188704364335639E-2</v>
      </c>
      <c r="AB629" s="5">
        <f t="shared" si="691"/>
        <v>3.0835353973416536E-3</v>
      </c>
      <c r="AC629" s="5">
        <f t="shared" si="692"/>
        <v>1.0139107899555848E-5</v>
      </c>
      <c r="AD629" s="5">
        <f t="shared" si="693"/>
        <v>2.8967328885439993E-4</v>
      </c>
      <c r="AE629" s="5">
        <f t="shared" si="694"/>
        <v>2.7732184718105412E-4</v>
      </c>
      <c r="AF629" s="5">
        <f t="shared" si="695"/>
        <v>1.3274853064303128E-4</v>
      </c>
      <c r="AG629" s="5">
        <f t="shared" si="696"/>
        <v>4.2362745830067721E-5</v>
      </c>
      <c r="AH629" s="5">
        <f t="shared" si="697"/>
        <v>8.953197542565499E-3</v>
      </c>
      <c r="AI629" s="5">
        <f t="shared" si="698"/>
        <v>3.6352674829484171E-3</v>
      </c>
      <c r="AJ629" s="5">
        <f t="shared" si="699"/>
        <v>7.3801396706340118E-4</v>
      </c>
      <c r="AK629" s="5">
        <f t="shared" si="700"/>
        <v>9.9885289163353686E-5</v>
      </c>
      <c r="AL629" s="5">
        <f t="shared" si="701"/>
        <v>1.5764985481722251E-7</v>
      </c>
      <c r="AM629" s="5">
        <f t="shared" si="702"/>
        <v>2.3523213525553028E-5</v>
      </c>
      <c r="AN629" s="5">
        <f t="shared" si="703"/>
        <v>2.2520202164099657E-5</v>
      </c>
      <c r="AO629" s="5">
        <f t="shared" si="704"/>
        <v>1.0779979209919522E-5</v>
      </c>
      <c r="AP629" s="5">
        <f t="shared" si="705"/>
        <v>3.4401097858570395E-6</v>
      </c>
      <c r="AQ629" s="5">
        <f t="shared" si="706"/>
        <v>8.2335655117912658E-7</v>
      </c>
      <c r="AR629" s="5">
        <f t="shared" si="707"/>
        <v>1.7142880453358898E-3</v>
      </c>
      <c r="AS629" s="5">
        <f t="shared" si="708"/>
        <v>6.9605250615648094E-4</v>
      </c>
      <c r="AT629" s="5">
        <f t="shared" si="709"/>
        <v>1.4130912615440577E-4</v>
      </c>
      <c r="AU629" s="5">
        <f t="shared" si="710"/>
        <v>1.9125251766598448E-5</v>
      </c>
      <c r="AV629" s="5">
        <f t="shared" si="711"/>
        <v>1.9413568593728047E-6</v>
      </c>
      <c r="AW629" s="5">
        <f t="shared" si="712"/>
        <v>1.702256155770046E-9</v>
      </c>
      <c r="AX629" s="5">
        <f t="shared" si="713"/>
        <v>1.5918553644726114E-6</v>
      </c>
      <c r="AY629" s="5">
        <f t="shared" si="714"/>
        <v>1.5239799011724076E-6</v>
      </c>
      <c r="AZ629" s="5">
        <f t="shared" si="715"/>
        <v>7.2949929717607237E-7</v>
      </c>
      <c r="BA629" s="5">
        <f t="shared" si="716"/>
        <v>2.327980065751884E-7</v>
      </c>
      <c r="BB629" s="5">
        <f t="shared" si="717"/>
        <v>5.5717920574261634E-8</v>
      </c>
      <c r="BC629" s="5">
        <f t="shared" si="718"/>
        <v>1.0668430434749626E-8</v>
      </c>
      <c r="BD629" s="5">
        <f t="shared" si="719"/>
        <v>2.7353202477009949E-4</v>
      </c>
      <c r="BE629" s="5">
        <f t="shared" si="720"/>
        <v>1.1106222893713272E-4</v>
      </c>
      <c r="BF629" s="5">
        <f t="shared" si="721"/>
        <v>2.2547302654691628E-5</v>
      </c>
      <c r="BG629" s="5">
        <f t="shared" si="722"/>
        <v>3.0516276737673835E-6</v>
      </c>
      <c r="BH629" s="5">
        <f t="shared" si="723"/>
        <v>3.0976315444206363E-7</v>
      </c>
      <c r="BI629" s="5">
        <f t="shared" si="724"/>
        <v>2.5154631457759429E-8</v>
      </c>
      <c r="BJ629" s="8">
        <f t="shared" si="725"/>
        <v>0.15283100013639403</v>
      </c>
      <c r="BK629" s="8">
        <f t="shared" si="726"/>
        <v>0.36531446795452732</v>
      </c>
      <c r="BL629" s="8">
        <f t="shared" si="727"/>
        <v>0.44438431506087639</v>
      </c>
      <c r="BM629" s="8">
        <f t="shared" si="728"/>
        <v>0.15766226674597886</v>
      </c>
      <c r="BN629" s="8">
        <f t="shared" si="729"/>
        <v>0.84227382483867486</v>
      </c>
    </row>
    <row r="630" spans="1:66" x14ac:dyDescent="0.25">
      <c r="A630" t="s">
        <v>16</v>
      </c>
      <c r="B630" t="s">
        <v>53</v>
      </c>
      <c r="C630" t="s">
        <v>216</v>
      </c>
      <c r="D630" s="7" t="s">
        <v>506</v>
      </c>
      <c r="E630">
        <f>VLOOKUP(A630,home!$A$2:$E$405,3,FALSE)</f>
        <v>1.8472</v>
      </c>
      <c r="F630">
        <f>VLOOKUP(B630,home!$B$2:$E$405,3,FALSE)</f>
        <v>0.81200000000000006</v>
      </c>
      <c r="G630">
        <f>VLOOKUP(C630,away!$B$2:$E$405,4,FALSE)</f>
        <v>1.3533999999999999</v>
      </c>
      <c r="H630">
        <f>VLOOKUP(A630,away!$A$2:$E$405,3,FALSE)</f>
        <v>1.3056000000000001</v>
      </c>
      <c r="I630">
        <f>VLOOKUP(C630,away!$B$2:$E$405,3,FALSE)</f>
        <v>1.3404</v>
      </c>
      <c r="J630">
        <f>VLOOKUP(B630,home!$B$2:$E$405,4,FALSE)</f>
        <v>0.76590000000000003</v>
      </c>
      <c r="K630" s="3">
        <f t="shared" si="674"/>
        <v>2.0300003897600001</v>
      </c>
      <c r="L630" s="3">
        <f t="shared" si="675"/>
        <v>1.3403450972160003</v>
      </c>
      <c r="M630" s="5">
        <f t="shared" si="676"/>
        <v>3.4377758223819894E-2</v>
      </c>
      <c r="N630" s="5">
        <f t="shared" si="677"/>
        <v>6.9786862593429436E-2</v>
      </c>
      <c r="O630" s="5">
        <f t="shared" si="678"/>
        <v>4.6078059688574022E-2</v>
      </c>
      <c r="P630" s="5">
        <f t="shared" si="679"/>
        <v>9.3538479127189822E-2</v>
      </c>
      <c r="Q630" s="5">
        <f t="shared" si="680"/>
        <v>7.0833679132394675E-2</v>
      </c>
      <c r="R630" s="5">
        <f t="shared" si="681"/>
        <v>3.0880250696403211E-2</v>
      </c>
      <c r="S630" s="5">
        <f t="shared" si="682"/>
        <v>6.3627236980255977E-2</v>
      </c>
      <c r="T630" s="5">
        <f t="shared" si="683"/>
        <v>9.4941574542876495E-2</v>
      </c>
      <c r="U630" s="5">
        <f t="shared" si="684"/>
        <v>6.2686920949585029E-2</v>
      </c>
      <c r="V630" s="5">
        <f t="shared" si="685"/>
        <v>1.9235935240615516E-2</v>
      </c>
      <c r="W630" s="5">
        <f t="shared" si="686"/>
        <v>4.7930798748965324E-2</v>
      </c>
      <c r="X630" s="5">
        <f t="shared" si="687"/>
        <v>6.4243811108822463E-2</v>
      </c>
      <c r="Y630" s="5">
        <f t="shared" si="688"/>
        <v>4.305443862309051E-2</v>
      </c>
      <c r="Z630" s="5">
        <f t="shared" si="689"/>
        <v>1.3796730873908336E-2</v>
      </c>
      <c r="AA630" s="5">
        <f t="shared" si="690"/>
        <v>2.8007369051447753E-2</v>
      </c>
      <c r="AB630" s="5">
        <f t="shared" si="691"/>
        <v>2.8427485045295554E-2</v>
      </c>
      <c r="AC630" s="5">
        <f t="shared" si="692"/>
        <v>3.2711922983782193E-3</v>
      </c>
      <c r="AD630" s="5">
        <f t="shared" si="693"/>
        <v>2.4324885035476931E-2</v>
      </c>
      <c r="AE630" s="5">
        <f t="shared" si="694"/>
        <v>3.2603740397644354E-2</v>
      </c>
      <c r="AF630" s="5">
        <f t="shared" si="695"/>
        <v>2.1850131796442931E-2</v>
      </c>
      <c r="AG630" s="5">
        <f t="shared" si="696"/>
        <v>9.7622390089619048E-3</v>
      </c>
      <c r="AH630" s="5">
        <f t="shared" si="697"/>
        <v>4.6230951461129167E-3</v>
      </c>
      <c r="AI630" s="5">
        <f t="shared" si="698"/>
        <v>9.3848849485067866E-3</v>
      </c>
      <c r="AJ630" s="5">
        <f t="shared" si="699"/>
        <v>9.5256600516607677E-3</v>
      </c>
      <c r="AK630" s="5">
        <f t="shared" si="700"/>
        <v>6.4456978725308742E-3</v>
      </c>
      <c r="AL630" s="5">
        <f t="shared" si="701"/>
        <v>3.5602362496209994E-4</v>
      </c>
      <c r="AM630" s="5">
        <f t="shared" si="702"/>
        <v>9.8759052205770713E-3</v>
      </c>
      <c r="AN630" s="5">
        <f t="shared" si="703"/>
        <v>1.3237121142970378E-2</v>
      </c>
      <c r="AO630" s="5">
        <f t="shared" si="704"/>
        <v>8.8711552126173026E-3</v>
      </c>
      <c r="AP630" s="5">
        <f t="shared" si="705"/>
        <v>3.9634697986245882E-3</v>
      </c>
      <c r="AQ630" s="5">
        <f t="shared" si="706"/>
        <v>1.3281043281375389E-3</v>
      </c>
      <c r="AR630" s="5">
        <f t="shared" si="707"/>
        <v>1.2393085826111069E-3</v>
      </c>
      <c r="AS630" s="5">
        <f t="shared" si="708"/>
        <v>2.5157969057334603E-3</v>
      </c>
      <c r="AT630" s="5">
        <f t="shared" si="709"/>
        <v>2.5535343495979635E-3</v>
      </c>
      <c r="AU630" s="5">
        <f t="shared" si="710"/>
        <v>1.7278919083164716E-3</v>
      </c>
      <c r="AV630" s="5">
        <f t="shared" si="711"/>
        <v>8.7690531183639685E-4</v>
      </c>
      <c r="AW630" s="5">
        <f t="shared" si="712"/>
        <v>2.6908473944991787E-5</v>
      </c>
      <c r="AX630" s="5">
        <f t="shared" si="713"/>
        <v>3.3413485745007149E-3</v>
      </c>
      <c r="AY630" s="5">
        <f t="shared" si="714"/>
        <v>4.4785601799217046E-3</v>
      </c>
      <c r="AZ630" s="5">
        <f t="shared" si="715"/>
        <v>3.001408089872433E-3</v>
      </c>
      <c r="BA630" s="5">
        <f t="shared" si="716"/>
        <v>1.3409742060016515E-3</v>
      </c>
      <c r="BB630" s="5">
        <f t="shared" si="717"/>
        <v>4.4934205062685821E-4</v>
      </c>
      <c r="BC630" s="5">
        <f t="shared" si="718"/>
        <v>1.204546829061386E-4</v>
      </c>
      <c r="BD630" s="5">
        <f t="shared" si="719"/>
        <v>2.7685019710675104E-4</v>
      </c>
      <c r="BE630" s="5">
        <f t="shared" si="720"/>
        <v>5.6200600803183755E-4</v>
      </c>
      <c r="BF630" s="5">
        <f t="shared" si="721"/>
        <v>5.7043620767604608E-4</v>
      </c>
      <c r="BG630" s="5">
        <f t="shared" si="722"/>
        <v>3.8599524130519662E-4</v>
      </c>
      <c r="BH630" s="5">
        <f t="shared" si="723"/>
        <v>1.9589262257376359E-4</v>
      </c>
      <c r="BI630" s="5">
        <f t="shared" si="724"/>
        <v>7.9532420035169715E-5</v>
      </c>
      <c r="BJ630" s="8">
        <f t="shared" si="725"/>
        <v>0.5293400044748614</v>
      </c>
      <c r="BK630" s="8">
        <f t="shared" si="726"/>
        <v>0.2188851856751432</v>
      </c>
      <c r="BL630" s="8">
        <f t="shared" si="727"/>
        <v>0.23704357320494104</v>
      </c>
      <c r="BM630" s="8">
        <f t="shared" si="728"/>
        <v>0.64911875306106637</v>
      </c>
      <c r="BN630" s="8">
        <f t="shared" si="729"/>
        <v>0.34549508946181107</v>
      </c>
    </row>
    <row r="631" spans="1:66" x14ac:dyDescent="0.25">
      <c r="A631" t="s">
        <v>56</v>
      </c>
      <c r="B631" t="s">
        <v>73</v>
      </c>
      <c r="C631" t="s">
        <v>61</v>
      </c>
      <c r="D631" s="7" t="s">
        <v>506</v>
      </c>
      <c r="E631">
        <f>VLOOKUP(A631,home!$A$2:$E$405,3,FALSE)</f>
        <v>1.5570999999999999</v>
      </c>
      <c r="F631">
        <f>VLOOKUP(B631,home!$B$2:$E$405,3,FALSE)</f>
        <v>0.64219999999999999</v>
      </c>
      <c r="G631">
        <f>VLOOKUP(C631,away!$B$2:$E$405,4,FALSE)</f>
        <v>0.96330000000000005</v>
      </c>
      <c r="H631">
        <f>VLOOKUP(A631,away!$A$2:$E$405,3,FALSE)</f>
        <v>1.4857</v>
      </c>
      <c r="I631">
        <f>VLOOKUP(C631,away!$B$2:$E$405,3,FALSE)</f>
        <v>1.1778999999999999</v>
      </c>
      <c r="J631">
        <f>VLOOKUP(B631,home!$B$2:$E$405,4,FALSE)</f>
        <v>1.1217999999999999</v>
      </c>
      <c r="K631" s="3">
        <f t="shared" si="674"/>
        <v>0.96327073494599991</v>
      </c>
      <c r="L631" s="3">
        <f t="shared" si="675"/>
        <v>1.9631567644539998</v>
      </c>
      <c r="M631" s="5">
        <f t="shared" si="676"/>
        <v>5.3588140248950041E-2</v>
      </c>
      <c r="N631" s="5">
        <f t="shared" si="677"/>
        <v>5.1619887241995427E-2</v>
      </c>
      <c r="O631" s="5">
        <f t="shared" si="678"/>
        <v>0.10520192002423592</v>
      </c>
      <c r="P631" s="5">
        <f t="shared" si="679"/>
        <v>0.10133793081947604</v>
      </c>
      <c r="Q631" s="5">
        <f t="shared" si="680"/>
        <v>2.4861963360713286E-2</v>
      </c>
      <c r="R631" s="5">
        <f t="shared" si="681"/>
        <v>0.10326393046456375</v>
      </c>
      <c r="S631" s="5">
        <f t="shared" si="682"/>
        <v>4.7908810489901837E-2</v>
      </c>
      <c r="T631" s="5">
        <f t="shared" si="683"/>
        <v>4.8807931549191788E-2</v>
      </c>
      <c r="U631" s="5">
        <f t="shared" si="684"/>
        <v>9.9471122192012956E-2</v>
      </c>
      <c r="V631" s="5">
        <f t="shared" si="685"/>
        <v>1.0066447332302917E-2</v>
      </c>
      <c r="W631" s="5">
        <f t="shared" si="686"/>
        <v>7.9829339062249382E-3</v>
      </c>
      <c r="X631" s="5">
        <f t="shared" si="687"/>
        <v>1.5671750698194677E-2</v>
      </c>
      <c r="Y631" s="5">
        <f t="shared" si="688"/>
        <v>1.5383051696998794E-2</v>
      </c>
      <c r="Z631" s="5">
        <f t="shared" si="689"/>
        <v>6.75744278718719E-2</v>
      </c>
      <c r="AA631" s="5">
        <f t="shared" si="690"/>
        <v>6.5092468799693506E-2</v>
      </c>
      <c r="AB631" s="5">
        <f t="shared" si="691"/>
        <v>3.1350835130065167E-2</v>
      </c>
      <c r="AC631" s="5">
        <f t="shared" si="692"/>
        <v>1.1897606198635522E-3</v>
      </c>
      <c r="AD631" s="5">
        <f t="shared" si="693"/>
        <v>1.9224316527186589E-3</v>
      </c>
      <c r="AE631" s="5">
        <f t="shared" si="694"/>
        <v>3.7740347032351176E-3</v>
      </c>
      <c r="AF631" s="5">
        <f t="shared" si="695"/>
        <v>3.7045108784700834E-3</v>
      </c>
      <c r="AG631" s="5">
        <f t="shared" si="696"/>
        <v>2.4241785300206571E-3</v>
      </c>
      <c r="AH631" s="5">
        <f t="shared" si="697"/>
        <v>3.3164798795193573E-2</v>
      </c>
      <c r="AI631" s="5">
        <f t="shared" si="698"/>
        <v>3.194668010978232E-2</v>
      </c>
      <c r="AJ631" s="5">
        <f t="shared" si="699"/>
        <v>1.5386651014217387E-2</v>
      </c>
      <c r="AK631" s="5">
        <f t="shared" si="700"/>
        <v>4.9405035436075996E-3</v>
      </c>
      <c r="AL631" s="5">
        <f t="shared" si="701"/>
        <v>8.9995942256892894E-5</v>
      </c>
      <c r="AM631" s="5">
        <f t="shared" si="702"/>
        <v>3.7036443019955131E-4</v>
      </c>
      <c r="AN631" s="5">
        <f t="shared" si="703"/>
        <v>7.2708343645940042E-4</v>
      </c>
      <c r="AO631" s="5">
        <f t="shared" si="704"/>
        <v>7.1368938330386607E-4</v>
      </c>
      <c r="AP631" s="5">
        <f t="shared" si="705"/>
        <v>4.6702804685066254E-4</v>
      </c>
      <c r="AQ631" s="5">
        <f t="shared" si="706"/>
        <v>2.2921231734115453E-4</v>
      </c>
      <c r="AR631" s="5">
        <f t="shared" si="707"/>
        <v>1.3021539819308028E-2</v>
      </c>
      <c r="AS631" s="5">
        <f t="shared" si="708"/>
        <v>1.2543268231873446E-2</v>
      </c>
      <c r="AT631" s="5">
        <f t="shared" si="709"/>
        <v>6.0412816041707732E-3</v>
      </c>
      <c r="AU631" s="5">
        <f t="shared" si="710"/>
        <v>1.9397965902884437E-3</v>
      </c>
      <c r="AV631" s="5">
        <f t="shared" si="711"/>
        <v>4.6713732179322332E-4</v>
      </c>
      <c r="AW631" s="5">
        <f t="shared" si="712"/>
        <v>4.7274154982460799E-6</v>
      </c>
      <c r="AX631" s="5">
        <f t="shared" si="713"/>
        <v>5.9460202812696362E-5</v>
      </c>
      <c r="AY631" s="5">
        <f t="shared" si="714"/>
        <v>1.167296993675516E-4</v>
      </c>
      <c r="AZ631" s="5">
        <f t="shared" si="715"/>
        <v>1.1457934946304539E-4</v>
      </c>
      <c r="BA631" s="5">
        <f t="shared" si="716"/>
        <v>7.4979074988372081E-5</v>
      </c>
      <c r="BB631" s="5">
        <f t="shared" si="717"/>
        <v>3.6798919563981604E-5</v>
      </c>
      <c r="BC631" s="5">
        <f t="shared" si="718"/>
        <v>1.4448409573325826E-5</v>
      </c>
      <c r="BD631" s="5">
        <f t="shared" si="719"/>
        <v>4.260553996646938E-3</v>
      </c>
      <c r="BE631" s="5">
        <f t="shared" si="720"/>
        <v>4.1040669796272135E-3</v>
      </c>
      <c r="BF631" s="5">
        <f t="shared" si="721"/>
        <v>1.976663807866558E-3</v>
      </c>
      <c r="BG631" s="5">
        <f t="shared" si="722"/>
        <v>6.3468746631492612E-4</v>
      </c>
      <c r="BH631" s="5">
        <f t="shared" si="723"/>
        <v>1.5284396553454831E-4</v>
      </c>
      <c r="BI631" s="5">
        <f t="shared" si="724"/>
        <v>2.9446023802505098E-5</v>
      </c>
      <c r="BJ631" s="8">
        <f t="shared" si="725"/>
        <v>0.1790770474876871</v>
      </c>
      <c r="BK631" s="8">
        <f t="shared" si="726"/>
        <v>0.21429781515211882</v>
      </c>
      <c r="BL631" s="8">
        <f t="shared" si="727"/>
        <v>0.5349901958805986</v>
      </c>
      <c r="BM631" s="8">
        <f t="shared" si="728"/>
        <v>0.55595371194847254</v>
      </c>
      <c r="BN631" s="8">
        <f t="shared" si="729"/>
        <v>0.43987377215993451</v>
      </c>
    </row>
    <row r="632" spans="1:66" x14ac:dyDescent="0.25">
      <c r="A632" t="s">
        <v>19</v>
      </c>
      <c r="B632" t="s">
        <v>225</v>
      </c>
      <c r="C632" t="s">
        <v>133</v>
      </c>
      <c r="D632" s="7" t="s">
        <v>506</v>
      </c>
      <c r="E632">
        <f>VLOOKUP(A632,home!$A$2:$E$405,3,FALSE)</f>
        <v>1.5713999999999999</v>
      </c>
      <c r="F632">
        <f>VLOOKUP(B632,home!$B$2:$E$405,3,FALSE)</f>
        <v>1.5909</v>
      </c>
      <c r="G632">
        <f>VLOOKUP(C632,away!$B$2:$E$405,4,FALSE)</f>
        <v>1.5909</v>
      </c>
      <c r="H632">
        <f>VLOOKUP(A632,away!$A$2:$E$405,3,FALSE)</f>
        <v>1.2062999999999999</v>
      </c>
      <c r="I632">
        <f>VLOOKUP(C632,away!$B$2:$E$405,3,FALSE)</f>
        <v>1.0362</v>
      </c>
      <c r="J632">
        <f>VLOOKUP(B632,home!$B$2:$E$405,4,FALSE)</f>
        <v>1.8652</v>
      </c>
      <c r="K632" s="3">
        <f t="shared" si="674"/>
        <v>3.9771549596339995</v>
      </c>
      <c r="L632" s="3">
        <f t="shared" si="675"/>
        <v>2.331440425512</v>
      </c>
      <c r="M632" s="5">
        <f t="shared" si="676"/>
        <v>1.8205886699809999E-3</v>
      </c>
      <c r="N632" s="5">
        <f t="shared" si="677"/>
        <v>7.2407632582684013E-3</v>
      </c>
      <c r="O632" s="5">
        <f t="shared" si="678"/>
        <v>4.2445940234228288E-3</v>
      </c>
      <c r="P632" s="5">
        <f t="shared" si="679"/>
        <v>1.6881408171888938E-2</v>
      </c>
      <c r="Q632" s="5">
        <f t="shared" si="680"/>
        <v>1.4398818752078907E-2</v>
      </c>
      <c r="R632" s="5">
        <f t="shared" si="681"/>
        <v>4.9480090480473072E-3</v>
      </c>
      <c r="S632" s="5">
        <f t="shared" si="682"/>
        <v>3.9133213691384339E-2</v>
      </c>
      <c r="T632" s="5">
        <f t="shared" si="683"/>
        <v>3.3569988118217015E-2</v>
      </c>
      <c r="U632" s="5">
        <f t="shared" si="684"/>
        <v>1.9678998725755254E-2</v>
      </c>
      <c r="V632" s="5">
        <f t="shared" si="685"/>
        <v>4.0318079793200193E-2</v>
      </c>
      <c r="W632" s="5">
        <f t="shared" si="686"/>
        <v>1.9088777804233889E-2</v>
      </c>
      <c r="X632" s="5">
        <f t="shared" si="687"/>
        <v>4.4504348246407081E-2</v>
      </c>
      <c r="Y632" s="5">
        <f t="shared" si="688"/>
        <v>5.1879618306368787E-2</v>
      </c>
      <c r="Z632" s="5">
        <f t="shared" si="689"/>
        <v>3.8453294401388791E-3</v>
      </c>
      <c r="AA632" s="5">
        <f t="shared" si="690"/>
        <v>1.5293471054274976E-2</v>
      </c>
      <c r="AB632" s="5">
        <f t="shared" si="691"/>
        <v>3.0412252126764371E-2</v>
      </c>
      <c r="AC632" s="5">
        <f t="shared" si="692"/>
        <v>2.3365586805739833E-2</v>
      </c>
      <c r="AD632" s="5">
        <f t="shared" si="693"/>
        <v>1.8979756829365049E-2</v>
      </c>
      <c r="AE632" s="5">
        <f t="shared" si="694"/>
        <v>4.4250172338369143E-2</v>
      </c>
      <c r="AF632" s="5">
        <f t="shared" si="695"/>
        <v>5.1583320312773358E-2</v>
      </c>
      <c r="AG632" s="5">
        <f t="shared" si="696"/>
        <v>4.0087812753111358E-2</v>
      </c>
      <c r="AH632" s="5">
        <f t="shared" si="697"/>
        <v>2.2412891265378024E-3</v>
      </c>
      <c r="AI632" s="5">
        <f t="shared" si="698"/>
        <v>8.9139541655835763E-3</v>
      </c>
      <c r="AJ632" s="5">
        <f t="shared" si="699"/>
        <v>1.7726088509800439E-2</v>
      </c>
      <c r="AK632" s="5">
        <f t="shared" si="700"/>
        <v>2.3499800277221355E-2</v>
      </c>
      <c r="AL632" s="5">
        <f t="shared" si="701"/>
        <v>8.666296007379044E-3</v>
      </c>
      <c r="AM632" s="5">
        <f t="shared" si="702"/>
        <v>1.5097086801311293E-2</v>
      </c>
      <c r="AN632" s="5">
        <f t="shared" si="703"/>
        <v>3.5197958476040798E-2</v>
      </c>
      <c r="AO632" s="5">
        <f t="shared" si="704"/>
        <v>4.1030971643267147E-2</v>
      </c>
      <c r="AP632" s="5">
        <f t="shared" si="705"/>
        <v>3.1887088662383177E-2</v>
      </c>
      <c r="AQ632" s="5">
        <f t="shared" si="706"/>
        <v>1.8585711889841379E-2</v>
      </c>
      <c r="AR632" s="5">
        <f t="shared" si="707"/>
        <v>1.0450864149741425E-3</v>
      </c>
      <c r="AS632" s="5">
        <f t="shared" si="708"/>
        <v>4.1564706185605281E-3</v>
      </c>
      <c r="AT632" s="5">
        <f t="shared" si="709"/>
        <v>8.2654638675905018E-3</v>
      </c>
      <c r="AU632" s="5">
        <f t="shared" si="710"/>
        <v>1.0957676871554396E-2</v>
      </c>
      <c r="AV632" s="5">
        <f t="shared" si="711"/>
        <v>1.0895094728942331E-2</v>
      </c>
      <c r="AW632" s="5">
        <f t="shared" si="712"/>
        <v>2.2321730122430972E-3</v>
      </c>
      <c r="AX632" s="5">
        <f t="shared" si="713"/>
        <v>1.000724227464337E-2</v>
      </c>
      <c r="AY632" s="5">
        <f t="shared" si="714"/>
        <v>2.3331289186996215E-2</v>
      </c>
      <c r="AZ632" s="5">
        <f t="shared" si="715"/>
        <v>2.7197755394936997E-2</v>
      </c>
      <c r="BA632" s="5">
        <f t="shared" si="716"/>
        <v>2.1136648803647729E-2</v>
      </c>
      <c r="BB632" s="5">
        <f t="shared" si="717"/>
        <v>1.2319709370168543E-2</v>
      </c>
      <c r="BC632" s="5">
        <f t="shared" si="718"/>
        <v>5.7445336912339846E-3</v>
      </c>
      <c r="BD632" s="5">
        <f t="shared" si="719"/>
        <v>4.0609278600402097E-4</v>
      </c>
      <c r="BE632" s="5">
        <f t="shared" si="720"/>
        <v>1.6150939379274809E-3</v>
      </c>
      <c r="BF632" s="5">
        <f t="shared" si="721"/>
        <v>3.2117394327515437E-3</v>
      </c>
      <c r="BG632" s="5">
        <f t="shared" si="722"/>
        <v>4.2578618046732975E-3</v>
      </c>
      <c r="BH632" s="5">
        <f t="shared" si="723"/>
        <v>4.2335440484731436E-3</v>
      </c>
      <c r="BI632" s="5">
        <f t="shared" si="724"/>
        <v>3.3674921418427916E-3</v>
      </c>
      <c r="BJ632" s="8">
        <f t="shared" si="725"/>
        <v>0.56711937291366354</v>
      </c>
      <c r="BK632" s="8">
        <f t="shared" si="726"/>
        <v>0.15351646232656957</v>
      </c>
      <c r="BL632" s="8">
        <f t="shared" si="727"/>
        <v>0.17937007371070207</v>
      </c>
      <c r="BM632" s="8">
        <f t="shared" si="728"/>
        <v>0.83321794029263341</v>
      </c>
      <c r="BN632" s="8">
        <f t="shared" si="729"/>
        <v>4.953418192368738E-2</v>
      </c>
    </row>
    <row r="633" spans="1:66" x14ac:dyDescent="0.25">
      <c r="A633" t="s">
        <v>421</v>
      </c>
      <c r="B633" t="s">
        <v>493</v>
      </c>
      <c r="C633" t="s">
        <v>431</v>
      </c>
      <c r="D633" s="7" t="s">
        <v>506</v>
      </c>
      <c r="E633">
        <f>VLOOKUP(A633,home!$A$2:$E$405,3,FALSE)</f>
        <v>1.8261000000000001</v>
      </c>
      <c r="F633">
        <f>VLOOKUP(B633,home!$B$2:$E$405,3,FALSE)</f>
        <v>1.2778</v>
      </c>
      <c r="G633">
        <f>VLOOKUP(C633,away!$B$2:$E$405,4,FALSE)</f>
        <v>1.2321</v>
      </c>
      <c r="H633">
        <f>VLOOKUP(A633,away!$A$2:$E$405,3,FALSE)</f>
        <v>1.1521999999999999</v>
      </c>
      <c r="I633">
        <f>VLOOKUP(C633,away!$B$2:$E$405,3,FALSE)</f>
        <v>0.65090000000000003</v>
      </c>
      <c r="J633">
        <f>VLOOKUP(B633,home!$B$2:$E$405,4,FALSE)</f>
        <v>1.7358</v>
      </c>
      <c r="K633" s="3">
        <f t="shared" si="674"/>
        <v>2.8749705336180003</v>
      </c>
      <c r="L633" s="3">
        <f t="shared" si="675"/>
        <v>1.3017926838839999</v>
      </c>
      <c r="M633" s="5">
        <f t="shared" si="676"/>
        <v>1.5348105734200881E-2</v>
      </c>
      <c r="N633" s="5">
        <f t="shared" si="677"/>
        <v>4.4125351732680992E-2</v>
      </c>
      <c r="O633" s="5">
        <f t="shared" si="678"/>
        <v>1.9980051756260775E-2</v>
      </c>
      <c r="P633" s="5">
        <f t="shared" si="679"/>
        <v>5.7442060059412291E-2</v>
      </c>
      <c r="Q633" s="5">
        <f t="shared" si="680"/>
        <v>6.3429543008493933E-2</v>
      </c>
      <c r="R633" s="5">
        <f t="shared" si="681"/>
        <v>1.3004942599961969E-2</v>
      </c>
      <c r="S633" s="5">
        <f t="shared" si="682"/>
        <v>5.3745887619807434E-2</v>
      </c>
      <c r="T633" s="5">
        <f t="shared" si="683"/>
        <v>8.2572115030562915E-2</v>
      </c>
      <c r="U633" s="5">
        <f t="shared" si="684"/>
        <v>3.7388826766284119E-2</v>
      </c>
      <c r="V633" s="5">
        <f t="shared" si="685"/>
        <v>2.2350021980047929E-2</v>
      </c>
      <c r="W633" s="5">
        <f t="shared" si="686"/>
        <v>6.078602237009189E-2</v>
      </c>
      <c r="X633" s="5">
        <f t="shared" si="687"/>
        <v>7.9130799203794774E-2</v>
      </c>
      <c r="Y633" s="5">
        <f t="shared" si="688"/>
        <v>5.1505947736696943E-2</v>
      </c>
      <c r="Z633" s="5">
        <f t="shared" si="689"/>
        <v>5.6432463769872888E-3</v>
      </c>
      <c r="AA633" s="5">
        <f t="shared" si="690"/>
        <v>1.6224167047784992E-2</v>
      </c>
      <c r="AB633" s="5">
        <f t="shared" si="691"/>
        <v>2.3322001097439003E-2</v>
      </c>
      <c r="AC633" s="5">
        <f t="shared" si="692"/>
        <v>5.2279713175217716E-3</v>
      </c>
      <c r="AD633" s="5">
        <f t="shared" si="693"/>
        <v>4.3689505792464708E-2</v>
      </c>
      <c r="AE633" s="5">
        <f t="shared" si="694"/>
        <v>5.6874679003138189E-2</v>
      </c>
      <c r="AF633" s="5">
        <f t="shared" si="695"/>
        <v>3.7019520512268124E-2</v>
      </c>
      <c r="AG633" s="5">
        <f t="shared" si="696"/>
        <v>1.6063913654588112E-2</v>
      </c>
      <c r="AH633" s="5">
        <f t="shared" si="697"/>
        <v>1.8365842117292349E-3</v>
      </c>
      <c r="AI633" s="5">
        <f t="shared" si="698"/>
        <v>5.2801254912295927E-3</v>
      </c>
      <c r="AJ633" s="5">
        <f t="shared" si="699"/>
        <v>7.5901026005451748E-3</v>
      </c>
      <c r="AK633" s="5">
        <f t="shared" si="700"/>
        <v>7.2737737745682445E-3</v>
      </c>
      <c r="AL633" s="5">
        <f t="shared" si="701"/>
        <v>7.826514818458308E-4</v>
      </c>
      <c r="AM633" s="5">
        <f t="shared" si="702"/>
        <v>2.5121208356333784E-2</v>
      </c>
      <c r="AN633" s="5">
        <f t="shared" si="703"/>
        <v>3.270260524860092E-2</v>
      </c>
      <c r="AO633" s="5">
        <f t="shared" si="704"/>
        <v>2.1286006128287589E-2</v>
      </c>
      <c r="AP633" s="5">
        <f t="shared" si="705"/>
        <v>9.2366556823049294E-3</v>
      </c>
      <c r="AQ633" s="5">
        <f t="shared" si="706"/>
        <v>3.0060526976950323E-3</v>
      </c>
      <c r="AR633" s="5">
        <f t="shared" si="707"/>
        <v>4.781703780331962E-4</v>
      </c>
      <c r="AS633" s="5">
        <f t="shared" si="708"/>
        <v>1.3747257468944187E-3</v>
      </c>
      <c r="AT633" s="5">
        <f t="shared" si="709"/>
        <v>1.976148007063726E-3</v>
      </c>
      <c r="AU633" s="5">
        <f t="shared" si="710"/>
        <v>1.8937890967920493E-3</v>
      </c>
      <c r="AV633" s="5">
        <f t="shared" si="711"/>
        <v>1.3611469625410477E-3</v>
      </c>
      <c r="AW633" s="5">
        <f t="shared" si="712"/>
        <v>8.1365656967607774E-5</v>
      </c>
      <c r="AX633" s="5">
        <f t="shared" si="713"/>
        <v>1.2037122298889655E-2</v>
      </c>
      <c r="AY633" s="5">
        <f t="shared" si="714"/>
        <v>1.5669837743711505E-2</v>
      </c>
      <c r="AZ633" s="5">
        <f t="shared" si="715"/>
        <v>1.0199440066206501E-2</v>
      </c>
      <c r="BA633" s="5">
        <f t="shared" si="716"/>
        <v>4.4258521526336575E-3</v>
      </c>
      <c r="BB633" s="5">
        <f t="shared" si="717"/>
        <v>1.4403854880626864E-3</v>
      </c>
      <c r="BC633" s="5">
        <f t="shared" si="718"/>
        <v>3.7501665806653794E-4</v>
      </c>
      <c r="BD633" s="5">
        <f t="shared" si="719"/>
        <v>1.0374644996227686E-4</v>
      </c>
      <c r="BE633" s="5">
        <f t="shared" si="720"/>
        <v>2.9826798660902024E-4</v>
      </c>
      <c r="BF633" s="5">
        <f t="shared" si="721"/>
        <v>4.2875583631125089E-4</v>
      </c>
      <c r="BG633" s="5">
        <f t="shared" si="722"/>
        <v>4.1088679850386292E-4</v>
      </c>
      <c r="BH633" s="5">
        <f t="shared" si="723"/>
        <v>2.9532185958781073E-4</v>
      </c>
      <c r="BI633" s="5">
        <f t="shared" si="724"/>
        <v>1.6980832884964559E-4</v>
      </c>
      <c r="BJ633" s="8">
        <f t="shared" si="725"/>
        <v>0.67069758056557349</v>
      </c>
      <c r="BK633" s="8">
        <f t="shared" si="726"/>
        <v>0.17056653593654766</v>
      </c>
      <c r="BL633" s="8">
        <f t="shared" si="727"/>
        <v>0.14069134279695139</v>
      </c>
      <c r="BM633" s="8">
        <f t="shared" si="728"/>
        <v>0.75868017869830517</v>
      </c>
      <c r="BN633" s="8">
        <f t="shared" si="729"/>
        <v>0.21333005489101084</v>
      </c>
    </row>
    <row r="634" spans="1:66" x14ac:dyDescent="0.25">
      <c r="A634" t="s">
        <v>22</v>
      </c>
      <c r="B634" t="s">
        <v>237</v>
      </c>
      <c r="C634" t="s">
        <v>153</v>
      </c>
      <c r="D634" s="7" t="s">
        <v>506</v>
      </c>
      <c r="E634">
        <f>VLOOKUP(A634,home!$A$2:$E$405,3,FALSE)</f>
        <v>1.4857</v>
      </c>
      <c r="F634">
        <f>VLOOKUP(B634,home!$B$2:$E$405,3,FALSE)</f>
        <v>1.1778999999999999</v>
      </c>
      <c r="G634">
        <f>VLOOKUP(C634,away!$B$2:$E$405,4,FALSE)</f>
        <v>0.67310000000000003</v>
      </c>
      <c r="H634">
        <f>VLOOKUP(A634,away!$A$2:$E$405,3,FALSE)</f>
        <v>1.0857000000000001</v>
      </c>
      <c r="I634">
        <f>VLOOKUP(C634,away!$B$2:$E$405,3,FALSE)</f>
        <v>0.46050000000000002</v>
      </c>
      <c r="J634">
        <f>VLOOKUP(B634,home!$B$2:$E$405,4,FALSE)</f>
        <v>1.3815999999999999</v>
      </c>
      <c r="K634" s="3">
        <f t="shared" si="674"/>
        <v>1.177929058793</v>
      </c>
      <c r="L634" s="3">
        <f t="shared" si="675"/>
        <v>0.69075143676000006</v>
      </c>
      <c r="M634" s="5">
        <f t="shared" si="676"/>
        <v>0.15432716290305348</v>
      </c>
      <c r="N634" s="5">
        <f t="shared" si="677"/>
        <v>0.18178644974458777</v>
      </c>
      <c r="O634" s="5">
        <f t="shared" si="678"/>
        <v>0.10660170950637875</v>
      </c>
      <c r="P634" s="5">
        <f t="shared" si="679"/>
        <v>0.12556925134457353</v>
      </c>
      <c r="Q634" s="5">
        <f t="shared" si="680"/>
        <v>0.10706577082448165</v>
      </c>
      <c r="R634" s="5">
        <f t="shared" si="681"/>
        <v>3.6817642001301637E-2</v>
      </c>
      <c r="S634" s="5">
        <f t="shared" si="682"/>
        <v>2.5542549650092596E-2</v>
      </c>
      <c r="T634" s="5">
        <f t="shared" si="683"/>
        <v>7.3955835024827596E-2</v>
      </c>
      <c r="U634" s="5">
        <f t="shared" si="684"/>
        <v>4.3368570389570864E-2</v>
      </c>
      <c r="V634" s="5">
        <f t="shared" si="685"/>
        <v>2.3092059583463185E-3</v>
      </c>
      <c r="W634" s="5">
        <f t="shared" si="686"/>
        <v>4.2038627552076241E-2</v>
      </c>
      <c r="X634" s="5">
        <f t="shared" si="687"/>
        <v>2.9038242381015184E-2</v>
      </c>
      <c r="Y634" s="5">
        <f t="shared" si="688"/>
        <v>1.0029103822835681E-2</v>
      </c>
      <c r="Z634" s="5">
        <f t="shared" si="689"/>
        <v>8.4772797035048107E-3</v>
      </c>
      <c r="AA634" s="5">
        <f t="shared" si="690"/>
        <v>9.9856341022744235E-3</v>
      </c>
      <c r="AB634" s="5">
        <f t="shared" si="691"/>
        <v>5.8811842897716991E-3</v>
      </c>
      <c r="AC634" s="5">
        <f t="shared" si="692"/>
        <v>1.1743123259032517E-4</v>
      </c>
      <c r="AD634" s="5">
        <f t="shared" si="693"/>
        <v>1.2379630246341656E-2</v>
      </c>
      <c r="AE634" s="5">
        <f t="shared" si="694"/>
        <v>8.5512473792180525E-3</v>
      </c>
      <c r="AF634" s="5">
        <f t="shared" si="695"/>
        <v>2.9533932066425272E-3</v>
      </c>
      <c r="AG634" s="5">
        <f t="shared" si="696"/>
        <v>6.8002020026851644E-4</v>
      </c>
      <c r="AH634" s="5">
        <f t="shared" si="697"/>
        <v>1.4639232837530835E-3</v>
      </c>
      <c r="AI634" s="5">
        <f t="shared" si="698"/>
        <v>1.7243977757764276E-3</v>
      </c>
      <c r="AJ634" s="5">
        <f t="shared" si="699"/>
        <v>1.0156091245025352E-3</v>
      </c>
      <c r="AK634" s="5">
        <f t="shared" si="700"/>
        <v>3.9877183337561805E-4</v>
      </c>
      <c r="AL634" s="5">
        <f t="shared" si="701"/>
        <v>3.8219459707428795E-6</v>
      </c>
      <c r="AM634" s="5">
        <f t="shared" si="702"/>
        <v>2.9164652408557182E-3</v>
      </c>
      <c r="AN634" s="5">
        <f t="shared" si="703"/>
        <v>2.014552555381687E-3</v>
      </c>
      <c r="AO634" s="5">
        <f t="shared" si="704"/>
        <v>6.957775360292149E-4</v>
      </c>
      <c r="AP634" s="5">
        <f t="shared" si="705"/>
        <v>1.6020311089250428E-4</v>
      </c>
      <c r="AQ634" s="5">
        <f t="shared" si="706"/>
        <v>2.7665132255604736E-5</v>
      </c>
      <c r="AR634" s="5">
        <f t="shared" si="707"/>
        <v>2.0224142231177204E-4</v>
      </c>
      <c r="AS634" s="5">
        <f t="shared" si="708"/>
        <v>2.3822604823266324E-4</v>
      </c>
      <c r="AT634" s="5">
        <f t="shared" si="709"/>
        <v>1.4030669238733847E-4</v>
      </c>
      <c r="AU634" s="5">
        <f t="shared" si="710"/>
        <v>5.5090443368725525E-5</v>
      </c>
      <c r="AV634" s="5">
        <f t="shared" si="711"/>
        <v>1.6223158526452975E-5</v>
      </c>
      <c r="AW634" s="5">
        <f t="shared" si="712"/>
        <v>8.6381944334256771E-8</v>
      </c>
      <c r="AX634" s="5">
        <f t="shared" si="713"/>
        <v>5.7256485936061253E-4</v>
      </c>
      <c r="AY634" s="5">
        <f t="shared" si="714"/>
        <v>3.9549999924163041E-4</v>
      </c>
      <c r="AZ634" s="5">
        <f t="shared" si="715"/>
        <v>1.3659609635736756E-4</v>
      </c>
      <c r="BA634" s="5">
        <f t="shared" si="716"/>
        <v>3.1451316604886352E-5</v>
      </c>
      <c r="BB634" s="5">
        <f t="shared" si="717"/>
        <v>5.4312605332047226E-6</v>
      </c>
      <c r="BC634" s="5">
        <f t="shared" si="718"/>
        <v>7.5033020334580958E-7</v>
      </c>
      <c r="BD634" s="5">
        <f t="shared" si="719"/>
        <v>2.3283092172373728E-5</v>
      </c>
      <c r="BE634" s="5">
        <f t="shared" si="720"/>
        <v>2.7425830848394854E-5</v>
      </c>
      <c r="BF634" s="5">
        <f t="shared" si="721"/>
        <v>1.6152841558932892E-5</v>
      </c>
      <c r="BG634" s="5">
        <f t="shared" si="722"/>
        <v>6.3423004847820917E-6</v>
      </c>
      <c r="BH634" s="5">
        <f t="shared" si="723"/>
        <v>1.8676950101554386E-6</v>
      </c>
      <c r="BI634" s="5">
        <f t="shared" si="724"/>
        <v>4.4000244508495597E-7</v>
      </c>
      <c r="BJ634" s="8">
        <f t="shared" si="725"/>
        <v>0.4754352778200106</v>
      </c>
      <c r="BK634" s="8">
        <f t="shared" si="726"/>
        <v>0.30826492303386871</v>
      </c>
      <c r="BL634" s="8">
        <f t="shared" si="727"/>
        <v>0.2079850418340517</v>
      </c>
      <c r="BM634" s="8">
        <f t="shared" si="728"/>
        <v>0.28759912244976177</v>
      </c>
      <c r="BN634" s="8">
        <f t="shared" si="729"/>
        <v>0.71216798632437683</v>
      </c>
    </row>
    <row r="635" spans="1:66" s="10" customFormat="1" x14ac:dyDescent="0.25">
      <c r="A635" t="s">
        <v>22</v>
      </c>
      <c r="B635" t="s">
        <v>24</v>
      </c>
      <c r="C635" t="s">
        <v>262</v>
      </c>
      <c r="D635" s="7" t="s">
        <v>506</v>
      </c>
      <c r="E635">
        <f>VLOOKUP(A635,home!$A$2:$E$405,3,FALSE)</f>
        <v>1.4857</v>
      </c>
      <c r="F635">
        <f>VLOOKUP(B635,home!$B$2:$E$405,3,FALSE)</f>
        <v>2.0192999999999999</v>
      </c>
      <c r="G635">
        <f>VLOOKUP(C635,away!$B$2:$E$405,4,FALSE)</f>
        <v>1.1778999999999999</v>
      </c>
      <c r="H635">
        <f>VLOOKUP(A635,away!$A$2:$E$405,3,FALSE)</f>
        <v>1.0857000000000001</v>
      </c>
      <c r="I635">
        <f>VLOOKUP(C635,away!$B$2:$E$405,3,FALSE)</f>
        <v>1.8421000000000001</v>
      </c>
      <c r="J635">
        <f>VLOOKUP(B635,home!$B$2:$E$405,4,FALSE)</f>
        <v>0.92110000000000003</v>
      </c>
      <c r="K635" s="3">
        <f t="shared" si="674"/>
        <v>3.5337871763790001</v>
      </c>
      <c r="L635" s="3">
        <f t="shared" si="675"/>
        <v>1.8421704971670003</v>
      </c>
      <c r="M635" s="5">
        <f t="shared" si="676"/>
        <v>4.6264859480879316E-3</v>
      </c>
      <c r="N635" s="5">
        <f t="shared" si="677"/>
        <v>1.634901671505077E-2</v>
      </c>
      <c r="O635" s="5">
        <f t="shared" si="678"/>
        <v>8.5227759191252861E-3</v>
      </c>
      <c r="P635" s="5">
        <f t="shared" si="679"/>
        <v>3.011767625015668E-2</v>
      </c>
      <c r="Q635" s="5">
        <f t="shared" si="680"/>
        <v>2.8886972807026182E-2</v>
      </c>
      <c r="R635" s="5">
        <f t="shared" si="681"/>
        <v>7.8502031760889837E-3</v>
      </c>
      <c r="S635" s="5">
        <f t="shared" si="682"/>
        <v>4.9015301942294594E-2</v>
      </c>
      <c r="T635" s="5">
        <f t="shared" si="683"/>
        <v>5.3214729057569042E-2</v>
      </c>
      <c r="U635" s="5">
        <f t="shared" si="684"/>
        <v>2.7740947315632945E-2</v>
      </c>
      <c r="V635" s="5">
        <f t="shared" si="685"/>
        <v>3.5453522074754773E-2</v>
      </c>
      <c r="W635" s="5">
        <f t="shared" si="686"/>
        <v>3.4026804689959333E-2</v>
      </c>
      <c r="X635" s="5">
        <f t="shared" si="687"/>
        <v>6.2683175712706804E-2</v>
      </c>
      <c r="Y635" s="5">
        <f t="shared" si="688"/>
        <v>5.7736548483341775E-2</v>
      </c>
      <c r="Z635" s="5">
        <f t="shared" si="689"/>
        <v>4.8204708959192688E-3</v>
      </c>
      <c r="AA635" s="5">
        <f t="shared" si="690"/>
        <v>1.7034518236107701E-2</v>
      </c>
      <c r="AB635" s="5">
        <f t="shared" si="691"/>
        <v>3.0098181049275821E-2</v>
      </c>
      <c r="AC635" s="5">
        <f t="shared" si="692"/>
        <v>1.4424793889957493E-2</v>
      </c>
      <c r="AD635" s="5">
        <f t="shared" si="693"/>
        <v>3.0060871516632774E-2</v>
      </c>
      <c r="AE635" s="5">
        <f t="shared" si="694"/>
        <v>5.5377250627068719E-2</v>
      </c>
      <c r="AF635" s="5">
        <f t="shared" si="695"/>
        <v>5.1007168659704387E-2</v>
      </c>
      <c r="AG635" s="5">
        <f t="shared" si="696"/>
        <v>3.1321300416309553E-2</v>
      </c>
      <c r="AH635" s="5">
        <f t="shared" si="697"/>
        <v>2.2200323167286648E-3</v>
      </c>
      <c r="AI635" s="5">
        <f t="shared" si="698"/>
        <v>7.8451217320027189E-3</v>
      </c>
      <c r="AJ635" s="5">
        <f t="shared" si="699"/>
        <v>1.3861495286841713E-2</v>
      </c>
      <c r="AK635" s="5">
        <f t="shared" si="700"/>
        <v>1.6327858096693064E-2</v>
      </c>
      <c r="AL635" s="5">
        <f t="shared" si="701"/>
        <v>3.7561231330014264E-3</v>
      </c>
      <c r="AM635" s="5">
        <f t="shared" si="702"/>
        <v>2.1245744455250733E-2</v>
      </c>
      <c r="AN635" s="5">
        <f t="shared" si="703"/>
        <v>3.9138283625812287E-2</v>
      </c>
      <c r="AO635" s="5">
        <f t="shared" si="704"/>
        <v>3.604969570261285E-2</v>
      </c>
      <c r="AP635" s="5">
        <f t="shared" si="705"/>
        <v>2.2136561951733792E-2</v>
      </c>
      <c r="AQ635" s="5">
        <f t="shared" si="706"/>
        <v>1.0194830334048392E-2</v>
      </c>
      <c r="AR635" s="5">
        <f t="shared" si="707"/>
        <v>8.1793560732697007E-4</v>
      </c>
      <c r="AS635" s="5">
        <f t="shared" si="708"/>
        <v>2.8904103602758161E-3</v>
      </c>
      <c r="AT635" s="5">
        <f t="shared" si="709"/>
        <v>5.1070475328078438E-3</v>
      </c>
      <c r="AU635" s="5">
        <f t="shared" si="710"/>
        <v>6.0157396935314562E-3</v>
      </c>
      <c r="AV635" s="5">
        <f t="shared" si="711"/>
        <v>5.3145859463588985E-3</v>
      </c>
      <c r="AW635" s="5">
        <f t="shared" si="712"/>
        <v>6.7921541403611436E-4</v>
      </c>
      <c r="AX635" s="5">
        <f t="shared" si="713"/>
        <v>1.2512989884765045E-2</v>
      </c>
      <c r="AY635" s="5">
        <f t="shared" si="714"/>
        <v>2.3051060797063268E-2</v>
      </c>
      <c r="AZ635" s="5">
        <f t="shared" si="715"/>
        <v>2.1231992064376398E-2</v>
      </c>
      <c r="BA635" s="5">
        <f t="shared" si="716"/>
        <v>1.3037649792359357E-2</v>
      </c>
      <c r="BB635" s="5">
        <f t="shared" si="717"/>
        <v>6.0043934499699721E-3</v>
      </c>
      <c r="BC635" s="5">
        <f t="shared" si="718"/>
        <v>2.2122232933834917E-3</v>
      </c>
      <c r="BD635" s="5">
        <f t="shared" si="719"/>
        <v>2.5112947406668614E-4</v>
      </c>
      <c r="BE635" s="5">
        <f t="shared" si="720"/>
        <v>8.8743811506765814E-4</v>
      </c>
      <c r="BF635" s="5">
        <f t="shared" si="721"/>
        <v>1.5680087154280216E-3</v>
      </c>
      <c r="BG635" s="5">
        <f t="shared" si="722"/>
        <v>1.8470030303433503E-3</v>
      </c>
      <c r="BH635" s="5">
        <f t="shared" si="723"/>
        <v>1.6317289058401208E-3</v>
      </c>
      <c r="BI635" s="5">
        <f t="shared" si="724"/>
        <v>1.1532365365569514E-3</v>
      </c>
      <c r="BJ635" s="8">
        <f t="shared" si="725"/>
        <v>0.62747926403674492</v>
      </c>
      <c r="BK635" s="8">
        <f t="shared" si="726"/>
        <v>0.16044496403531613</v>
      </c>
      <c r="BL635" s="8">
        <f t="shared" si="727"/>
        <v>0.15898539704610068</v>
      </c>
      <c r="BM635" s="8">
        <f t="shared" si="728"/>
        <v>0.83300511981551784</v>
      </c>
      <c r="BN635" s="8">
        <f t="shared" si="729"/>
        <v>9.6353130815535842E-2</v>
      </c>
    </row>
    <row r="636" spans="1:66" x14ac:dyDescent="0.25">
      <c r="A636" t="s">
        <v>166</v>
      </c>
      <c r="B636" t="s">
        <v>168</v>
      </c>
      <c r="C636" t="s">
        <v>413</v>
      </c>
      <c r="D636" s="7" t="s">
        <v>506</v>
      </c>
      <c r="E636">
        <f>VLOOKUP(A636,home!$A$2:$E$405,3,FALSE)</f>
        <v>1.8032999999999999</v>
      </c>
      <c r="F636">
        <f>VLOOKUP(B636,home!$B$2:$E$405,3,FALSE)</f>
        <v>0.73939999999999995</v>
      </c>
      <c r="G636">
        <f>VLOOKUP(C636,away!$B$2:$E$405,4,FALSE)</f>
        <v>1.2939000000000001</v>
      </c>
      <c r="H636">
        <f>VLOOKUP(A636,away!$A$2:$E$405,3,FALSE)</f>
        <v>1.4918</v>
      </c>
      <c r="I636">
        <f>VLOOKUP(C636,away!$B$2:$E$405,3,FALSE)</f>
        <v>0.44690000000000002</v>
      </c>
      <c r="J636">
        <f>VLOOKUP(B636,home!$B$2:$E$405,4,FALSE)</f>
        <v>0.67030000000000001</v>
      </c>
      <c r="K636" s="3">
        <f t="shared" si="674"/>
        <v>1.7252345298779999</v>
      </c>
      <c r="L636" s="3">
        <f t="shared" si="675"/>
        <v>0.44687923702600008</v>
      </c>
      <c r="M636" s="5">
        <f t="shared" si="676"/>
        <v>0.11393652693680281</v>
      </c>
      <c r="N636" s="5">
        <f t="shared" si="677"/>
        <v>0.19656723048574706</v>
      </c>
      <c r="O636" s="5">
        <f t="shared" si="678"/>
        <v>5.091586822691075E-2</v>
      </c>
      <c r="P636" s="5">
        <f t="shared" si="679"/>
        <v>8.7841813983784559E-2</v>
      </c>
      <c r="Q636" s="5">
        <f t="shared" si="680"/>
        <v>0.16956228673824916</v>
      </c>
      <c r="R636" s="5">
        <f t="shared" si="681"/>
        <v>1.1376622172879115E-2</v>
      </c>
      <c r="S636" s="5">
        <f t="shared" si="682"/>
        <v>1.6930883561690764E-2</v>
      </c>
      <c r="T636" s="5">
        <f t="shared" si="683"/>
        <v>7.5773865325972647E-2</v>
      </c>
      <c r="U636" s="5">
        <f t="shared" si="684"/>
        <v>1.9627341406026729E-2</v>
      </c>
      <c r="V636" s="5">
        <f t="shared" si="685"/>
        <v>1.4503587259325379E-3</v>
      </c>
      <c r="W636" s="5">
        <f t="shared" si="686"/>
        <v>9.7511570681967322E-2</v>
      </c>
      <c r="X636" s="5">
        <f t="shared" si="687"/>
        <v>4.3575896307564442E-2</v>
      </c>
      <c r="Y636" s="5">
        <f t="shared" si="688"/>
        <v>9.7365816473242439E-3</v>
      </c>
      <c r="Z636" s="5">
        <f t="shared" si="689"/>
        <v>1.6946587455164317E-3</v>
      </c>
      <c r="AA636" s="5">
        <f t="shared" si="690"/>
        <v>2.9236837841246821E-3</v>
      </c>
      <c r="AB636" s="5">
        <f t="shared" si="691"/>
        <v>2.522020109408139E-3</v>
      </c>
      <c r="AC636" s="5">
        <f t="shared" si="692"/>
        <v>6.9886576784431307E-5</v>
      </c>
      <c r="AD636" s="5">
        <f t="shared" si="693"/>
        <v>4.2057582200792309E-2</v>
      </c>
      <c r="AE636" s="5">
        <f t="shared" si="694"/>
        <v>1.8794660245048351E-2</v>
      </c>
      <c r="AF636" s="5">
        <f t="shared" si="695"/>
        <v>4.1994717152350498E-3</v>
      </c>
      <c r="AG636" s="5">
        <f t="shared" si="696"/>
        <v>6.2555223867216919E-4</v>
      </c>
      <c r="AH636" s="5">
        <f t="shared" si="697"/>
        <v>1.8932695180395534E-4</v>
      </c>
      <c r="AI636" s="5">
        <f t="shared" si="698"/>
        <v>3.2663339468873162E-4</v>
      </c>
      <c r="AJ636" s="5">
        <f t="shared" si="699"/>
        <v>2.8175960556413461E-4</v>
      </c>
      <c r="AK636" s="5">
        <f t="shared" si="700"/>
        <v>1.6203380021468351E-4</v>
      </c>
      <c r="AL636" s="5">
        <f t="shared" si="701"/>
        <v>2.1552223305056825E-6</v>
      </c>
      <c r="AM636" s="5">
        <f t="shared" si="702"/>
        <v>1.4511838611197838E-2</v>
      </c>
      <c r="AN636" s="5">
        <f t="shared" si="703"/>
        <v>6.4850393664165383E-3</v>
      </c>
      <c r="AO636" s="5">
        <f t="shared" si="704"/>
        <v>1.4490147220738985E-3</v>
      </c>
      <c r="AP636" s="5">
        <f t="shared" si="705"/>
        <v>2.1584486447994184E-4</v>
      </c>
      <c r="AQ636" s="5">
        <f t="shared" si="706"/>
        <v>2.4114147088694194E-5</v>
      </c>
      <c r="AR636" s="5">
        <f t="shared" si="707"/>
        <v>1.6921256754121984E-5</v>
      </c>
      <c r="AS636" s="5">
        <f t="shared" si="708"/>
        <v>2.919313644114257E-5</v>
      </c>
      <c r="AT636" s="5">
        <f t="shared" si="709"/>
        <v>2.518250351184946E-5</v>
      </c>
      <c r="AU636" s="5">
        <f t="shared" si="710"/>
        <v>1.4481908202472231E-5</v>
      </c>
      <c r="AV636" s="5">
        <f t="shared" si="711"/>
        <v>6.2461720223571319E-6</v>
      </c>
      <c r="AW636" s="5">
        <f t="shared" si="712"/>
        <v>4.6155971452759493E-8</v>
      </c>
      <c r="AX636" s="5">
        <f t="shared" si="713"/>
        <v>4.1727208440092223E-3</v>
      </c>
      <c r="AY636" s="5">
        <f t="shared" si="714"/>
        <v>1.8647023070933284E-3</v>
      </c>
      <c r="AZ636" s="5">
        <f t="shared" si="715"/>
        <v>4.1664837213724429E-4</v>
      </c>
      <c r="BA636" s="5">
        <f t="shared" si="716"/>
        <v>6.2063835549605571E-5</v>
      </c>
      <c r="BB636" s="5">
        <f t="shared" si="717"/>
        <v>6.9337598693287187E-6</v>
      </c>
      <c r="BC636" s="5">
        <f t="shared" si="718"/>
        <v>6.197106640254237E-7</v>
      </c>
      <c r="BD636" s="5">
        <f t="shared" si="719"/>
        <v>1.2602930513005128E-6</v>
      </c>
      <c r="BE636" s="5">
        <f t="shared" si="720"/>
        <v>2.17430108986895E-6</v>
      </c>
      <c r="BF636" s="5">
        <f t="shared" si="721"/>
        <v>1.8755896592966406E-6</v>
      </c>
      <c r="BG636" s="5">
        <f t="shared" si="722"/>
        <v>1.078610681366893E-6</v>
      </c>
      <c r="BH636" s="5">
        <f t="shared" si="723"/>
        <v>4.6521409794735008E-7</v>
      </c>
      <c r="BI636" s="5">
        <f t="shared" si="724"/>
        <v>1.6052068511296273E-7</v>
      </c>
      <c r="BJ636" s="8">
        <f t="shared" si="725"/>
        <v>0.68761423812715261</v>
      </c>
      <c r="BK636" s="8">
        <f t="shared" si="726"/>
        <v>0.22209632731441897</v>
      </c>
      <c r="BL636" s="8">
        <f t="shared" si="727"/>
        <v>8.8424328957817752E-2</v>
      </c>
      <c r="BM636" s="8">
        <f t="shared" si="728"/>
        <v>0.36776454844941026</v>
      </c>
      <c r="BN636" s="8">
        <f t="shared" si="729"/>
        <v>0.63020034854437346</v>
      </c>
    </row>
    <row r="637" spans="1:66" x14ac:dyDescent="0.25">
      <c r="A637" t="s">
        <v>27</v>
      </c>
      <c r="B637" t="s">
        <v>409</v>
      </c>
      <c r="C637" t="s">
        <v>252</v>
      </c>
      <c r="D637" s="7" t="s">
        <v>506</v>
      </c>
      <c r="E637">
        <f>VLOOKUP(A637,home!$A$2:$E$405,3,FALSE)</f>
        <v>1.7302</v>
      </c>
      <c r="F637">
        <f>VLOOKUP(B637,home!$B$2:$E$405,3,FALSE)</f>
        <v>0.86699999999999999</v>
      </c>
      <c r="G637">
        <f>VLOOKUP(C637,away!$B$2:$E$405,4,FALSE)</f>
        <v>0.96330000000000005</v>
      </c>
      <c r="H637">
        <f>VLOOKUP(A637,away!$A$2:$E$405,3,FALSE)</f>
        <v>1.4127000000000001</v>
      </c>
      <c r="I637">
        <f>VLOOKUP(C637,away!$B$2:$E$405,3,FALSE)</f>
        <v>0.47189999999999999</v>
      </c>
      <c r="J637">
        <f>VLOOKUP(B637,home!$B$2:$E$405,4,FALSE)</f>
        <v>1.2387999999999999</v>
      </c>
      <c r="K637" s="3">
        <f t="shared" si="674"/>
        <v>1.4450303392199999</v>
      </c>
      <c r="L637" s="3">
        <f t="shared" si="675"/>
        <v>0.82584989744399995</v>
      </c>
      <c r="M637" s="5">
        <f t="shared" si="676"/>
        <v>0.10322128092660762</v>
      </c>
      <c r="N637" s="5">
        <f t="shared" si="677"/>
        <v>0.14915788259209872</v>
      </c>
      <c r="O637" s="5">
        <f t="shared" si="678"/>
        <v>8.5245284267277205E-2</v>
      </c>
      <c r="P637" s="5">
        <f t="shared" si="679"/>
        <v>0.12318202204164889</v>
      </c>
      <c r="Q637" s="5">
        <f t="shared" si="680"/>
        <v>0.10776883283969868</v>
      </c>
      <c r="R637" s="5">
        <f t="shared" si="681"/>
        <v>3.5199904634857754E-2</v>
      </c>
      <c r="S637" s="5">
        <f t="shared" si="682"/>
        <v>3.6750683623704886E-2</v>
      </c>
      <c r="T637" s="5">
        <f t="shared" si="683"/>
        <v>8.9000879548324724E-2</v>
      </c>
      <c r="U637" s="5">
        <f t="shared" si="684"/>
        <v>5.086493013502015E-2</v>
      </c>
      <c r="V637" s="5">
        <f t="shared" si="685"/>
        <v>4.8730514564247294E-3</v>
      </c>
      <c r="W637" s="5">
        <f t="shared" si="686"/>
        <v>5.1909744358564436E-2</v>
      </c>
      <c r="X637" s="5">
        <f t="shared" si="687"/>
        <v>4.2869657054864695E-2</v>
      </c>
      <c r="Y637" s="5">
        <f t="shared" si="688"/>
        <v>1.7701950941109729E-2</v>
      </c>
      <c r="Z637" s="5">
        <f t="shared" si="689"/>
        <v>9.6899458775786193E-3</v>
      </c>
      <c r="AA637" s="5">
        <f t="shared" si="690"/>
        <v>1.4002265778500871E-2</v>
      </c>
      <c r="AB637" s="5">
        <f t="shared" si="691"/>
        <v>1.0116849433877858E-2</v>
      </c>
      <c r="AC637" s="5">
        <f t="shared" si="692"/>
        <v>3.6346207301368272E-4</v>
      </c>
      <c r="AD637" s="5">
        <f t="shared" si="693"/>
        <v>1.8752788874819962E-2</v>
      </c>
      <c r="AE637" s="5">
        <f t="shared" si="694"/>
        <v>1.5486988769059047E-2</v>
      </c>
      <c r="AF637" s="5">
        <f t="shared" si="695"/>
        <v>6.3949640433218977E-3</v>
      </c>
      <c r="AG637" s="5">
        <f t="shared" si="696"/>
        <v>1.7604267997784857E-3</v>
      </c>
      <c r="AH637" s="5">
        <f t="shared" si="697"/>
        <v>2.0006102023090526E-3</v>
      </c>
      <c r="AI637" s="5">
        <f t="shared" si="698"/>
        <v>2.8909424392896429E-3</v>
      </c>
      <c r="AJ637" s="5">
        <f t="shared" si="699"/>
        <v>2.0887497668561038E-3</v>
      </c>
      <c r="AK637" s="5">
        <f t="shared" si="700"/>
        <v>1.0061022613819242E-3</v>
      </c>
      <c r="AL637" s="5">
        <f t="shared" si="701"/>
        <v>1.7349907959816411E-5</v>
      </c>
      <c r="AM637" s="5">
        <f t="shared" si="702"/>
        <v>5.4196697738204272E-3</v>
      </c>
      <c r="AN637" s="5">
        <f t="shared" si="703"/>
        <v>4.475833726889946E-3</v>
      </c>
      <c r="AO637" s="5">
        <f t="shared" si="704"/>
        <v>1.8481834121642289E-3</v>
      </c>
      <c r="AP637" s="5">
        <f t="shared" si="705"/>
        <v>5.0877402713117689E-4</v>
      </c>
      <c r="AQ637" s="5">
        <f t="shared" si="706"/>
        <v>1.0504274453211328E-4</v>
      </c>
      <c r="AR637" s="5">
        <f t="shared" si="707"/>
        <v>3.3044074608047029E-4</v>
      </c>
      <c r="AS637" s="5">
        <f t="shared" si="708"/>
        <v>4.7749690340077188E-4</v>
      </c>
      <c r="AT637" s="5">
        <f t="shared" si="709"/>
        <v>3.4499875614885849E-4</v>
      </c>
      <c r="AU637" s="5">
        <f t="shared" si="710"/>
        <v>1.6617788987608774E-4</v>
      </c>
      <c r="AV637" s="5">
        <f t="shared" si="711"/>
        <v>6.0033023144626717E-5</v>
      </c>
      <c r="AW637" s="5">
        <f t="shared" si="712"/>
        <v>5.7513892202731592E-7</v>
      </c>
      <c r="AX637" s="5">
        <f t="shared" si="713"/>
        <v>1.3052645419540177E-3</v>
      </c>
      <c r="AY637" s="5">
        <f t="shared" si="714"/>
        <v>1.077952588110015E-3</v>
      </c>
      <c r="AZ637" s="5">
        <f t="shared" si="715"/>
        <v>4.4511351717007512E-4</v>
      </c>
      <c r="BA637" s="5">
        <f t="shared" si="716"/>
        <v>1.2253231750194822E-4</v>
      </c>
      <c r="BB637" s="5">
        <f t="shared" si="717"/>
        <v>2.5298325460639888E-5</v>
      </c>
      <c r="BC637" s="5">
        <f t="shared" si="718"/>
        <v>4.1785238974348782E-6</v>
      </c>
      <c r="BD637" s="5">
        <f t="shared" si="719"/>
        <v>4.5482409376979184E-5</v>
      </c>
      <c r="BE637" s="5">
        <f t="shared" si="720"/>
        <v>6.5723461450559141E-5</v>
      </c>
      <c r="BF637" s="5">
        <f t="shared" si="721"/>
        <v>4.7486197897307041E-5</v>
      </c>
      <c r="BG637" s="5">
        <f t="shared" si="722"/>
        <v>2.287299888527122E-5</v>
      </c>
      <c r="BH637" s="5">
        <f t="shared" si="723"/>
        <v>8.2630443345405387E-6</v>
      </c>
      <c r="BI637" s="5">
        <f t="shared" si="724"/>
        <v>2.3880699515462028E-6</v>
      </c>
      <c r="BJ637" s="8">
        <f t="shared" si="725"/>
        <v>0.51614195932027251</v>
      </c>
      <c r="BK637" s="8">
        <f t="shared" si="726"/>
        <v>0.26948580261746963</v>
      </c>
      <c r="BL637" s="8">
        <f t="shared" si="727"/>
        <v>0.20498700241991752</v>
      </c>
      <c r="BM637" s="8">
        <f t="shared" si="728"/>
        <v>0.39545212548386138</v>
      </c>
      <c r="BN637" s="8">
        <f t="shared" si="729"/>
        <v>0.60377520730218892</v>
      </c>
    </row>
    <row r="638" spans="1:66" s="10" customFormat="1" x14ac:dyDescent="0.25">
      <c r="A638" t="s">
        <v>270</v>
      </c>
      <c r="B638" t="s">
        <v>286</v>
      </c>
      <c r="C638" t="s">
        <v>343</v>
      </c>
      <c r="D638" s="7" t="s">
        <v>506</v>
      </c>
      <c r="E638">
        <f>VLOOKUP(A638,home!$A$2:$E$405,3,FALSE)</f>
        <v>1.5696000000000001</v>
      </c>
      <c r="F638">
        <f>VLOOKUP(B638,home!$B$2:$E$405,3,FALSE)</f>
        <v>0.7964</v>
      </c>
      <c r="G638">
        <f>VLOOKUP(C638,away!$B$2:$E$405,4,FALSE)</f>
        <v>0.6371</v>
      </c>
      <c r="H638">
        <f>VLOOKUP(A638,away!$A$2:$E$405,3,FALSE)</f>
        <v>1.3290999999999999</v>
      </c>
      <c r="I638">
        <f>VLOOKUP(C638,away!$B$2:$E$405,3,FALSE)</f>
        <v>0.56430000000000002</v>
      </c>
      <c r="J638">
        <f>VLOOKUP(B638,home!$B$2:$E$405,4,FALSE)</f>
        <v>0.37619999999999998</v>
      </c>
      <c r="K638" s="3">
        <f t="shared" si="674"/>
        <v>0.79639375622399999</v>
      </c>
      <c r="L638" s="3">
        <f t="shared" si="675"/>
        <v>0.28215418710599999</v>
      </c>
      <c r="M638" s="5">
        <f t="shared" si="676"/>
        <v>0.3400889957796488</v>
      </c>
      <c r="N638" s="5">
        <f t="shared" si="677"/>
        <v>0.27084475279940257</v>
      </c>
      <c r="O638" s="5">
        <f t="shared" si="678"/>
        <v>9.5957534147902659E-2</v>
      </c>
      <c r="P638" s="5">
        <f t="shared" si="679"/>
        <v>7.6419981058040945E-2</v>
      </c>
      <c r="Q638" s="5">
        <f t="shared" si="680"/>
        <v>0.10784953501773847</v>
      </c>
      <c r="R638" s="5">
        <f t="shared" si="681"/>
        <v>1.3537410022098852E-2</v>
      </c>
      <c r="S638" s="5">
        <f t="shared" si="682"/>
        <v>4.2930038735325693E-3</v>
      </c>
      <c r="T638" s="5">
        <f t="shared" si="683"/>
        <v>3.0430197882690076E-2</v>
      </c>
      <c r="U638" s="5">
        <f t="shared" si="684"/>
        <v>1.0781108817043727E-2</v>
      </c>
      <c r="V638" s="5">
        <f t="shared" si="685"/>
        <v>1.0718477900676066E-4</v>
      </c>
      <c r="W638" s="5">
        <f t="shared" si="686"/>
        <v>2.8630232099929525E-2</v>
      </c>
      <c r="X638" s="5">
        <f t="shared" si="687"/>
        <v>8.078139864811722E-3</v>
      </c>
      <c r="Y638" s="5">
        <f t="shared" si="688"/>
        <v>1.1396404934422618E-3</v>
      </c>
      <c r="Z638" s="5">
        <f t="shared" si="689"/>
        <v>1.2732123067686395E-3</v>
      </c>
      <c r="AA638" s="5">
        <f t="shared" si="690"/>
        <v>1.0139783314581006E-3</v>
      </c>
      <c r="AB638" s="5">
        <f t="shared" si="691"/>
        <v>4.0376300605983033E-4</v>
      </c>
      <c r="AC638" s="5">
        <f t="shared" si="692"/>
        <v>1.5053153150819165E-6</v>
      </c>
      <c r="AD638" s="5">
        <f t="shared" si="693"/>
        <v>5.7002345209069523E-3</v>
      </c>
      <c r="AE638" s="5">
        <f t="shared" si="694"/>
        <v>1.6083450375600603E-3</v>
      </c>
      <c r="AF638" s="5">
        <f t="shared" si="695"/>
        <v>2.2690064332936389E-4</v>
      </c>
      <c r="AG638" s="5">
        <f t="shared" si="696"/>
        <v>2.1340322190808364E-5</v>
      </c>
      <c r="AH638" s="5">
        <f t="shared" si="697"/>
        <v>8.9810545857415132E-5</v>
      </c>
      <c r="AI638" s="5">
        <f t="shared" si="698"/>
        <v>7.1524557963914643E-5</v>
      </c>
      <c r="AJ638" s="5">
        <f t="shared" si="699"/>
        <v>2.8480855689571593E-5</v>
      </c>
      <c r="AK638" s="5">
        <f t="shared" si="700"/>
        <v>7.5606585476972021E-6</v>
      </c>
      <c r="AL638" s="5">
        <f t="shared" si="701"/>
        <v>1.353012526632571E-8</v>
      </c>
      <c r="AM638" s="5">
        <f t="shared" si="702"/>
        <v>9.0792623629256048E-4</v>
      </c>
      <c r="AN638" s="5">
        <f t="shared" si="703"/>
        <v>2.5617518915333745E-4</v>
      </c>
      <c r="AO638" s="5">
        <f t="shared" si="704"/>
        <v>3.6140451126142854E-5</v>
      </c>
      <c r="AP638" s="5">
        <f t="shared" si="705"/>
        <v>3.3990598697136517E-6</v>
      </c>
      <c r="AQ638" s="5">
        <f t="shared" si="706"/>
        <v>2.397647436159204E-7</v>
      </c>
      <c r="AR638" s="5">
        <f t="shared" si="707"/>
        <v>5.0680843119890221E-6</v>
      </c>
      <c r="AS638" s="5">
        <f t="shared" si="708"/>
        <v>4.0361907020848642E-6</v>
      </c>
      <c r="AT638" s="5">
        <f t="shared" si="709"/>
        <v>1.6071985370348742E-6</v>
      </c>
      <c r="AU638" s="5">
        <f t="shared" si="710"/>
        <v>4.2665429330230705E-7</v>
      </c>
      <c r="AV638" s="5">
        <f t="shared" si="711"/>
        <v>8.4946203813030114E-8</v>
      </c>
      <c r="AW638" s="5">
        <f t="shared" si="712"/>
        <v>8.4452724090577607E-11</v>
      </c>
      <c r="AX638" s="5">
        <f t="shared" si="713"/>
        <v>1.2051113094922514E-4</v>
      </c>
      <c r="AY638" s="5">
        <f t="shared" si="714"/>
        <v>3.4002720190203336E-5</v>
      </c>
      <c r="AZ638" s="5">
        <f t="shared" si="715"/>
        <v>4.7970049373297969E-6</v>
      </c>
      <c r="BA638" s="5">
        <f t="shared" si="716"/>
        <v>4.511650095452523E-7</v>
      </c>
      <c r="BB638" s="5">
        <f t="shared" si="717"/>
        <v>3.1824524129727843E-8</v>
      </c>
      <c r="BC638" s="5">
        <f t="shared" si="718"/>
        <v>1.7958845471717291E-9</v>
      </c>
      <c r="BD638" s="5">
        <f t="shared" si="719"/>
        <v>2.3833020153898872E-7</v>
      </c>
      <c r="BE638" s="5">
        <f t="shared" si="720"/>
        <v>1.8980468442525817E-7</v>
      </c>
      <c r="BF638" s="5">
        <f t="shared" si="721"/>
        <v>7.5579632789171155E-8</v>
      </c>
      <c r="BG638" s="5">
        <f t="shared" si="722"/>
        <v>2.0063715883666204E-8</v>
      </c>
      <c r="BH638" s="5">
        <f t="shared" si="723"/>
        <v>3.9946545141010143E-9</v>
      </c>
      <c r="BI638" s="5">
        <f t="shared" si="724"/>
        <v>6.3626358266041309E-10</v>
      </c>
      <c r="BJ638" s="8">
        <f t="shared" si="725"/>
        <v>0.45589299502468222</v>
      </c>
      <c r="BK638" s="8">
        <f t="shared" si="726"/>
        <v>0.42094468705585963</v>
      </c>
      <c r="BL638" s="8">
        <f t="shared" si="727"/>
        <v>0.12190292242582268</v>
      </c>
      <c r="BM638" s="8">
        <f t="shared" si="728"/>
        <v>9.5281605352563331E-2</v>
      </c>
      <c r="BN638" s="8">
        <f t="shared" si="729"/>
        <v>0.90469820882483232</v>
      </c>
    </row>
    <row r="639" spans="1:66" x14ac:dyDescent="0.25">
      <c r="A639" t="s">
        <v>270</v>
      </c>
      <c r="B639" t="s">
        <v>275</v>
      </c>
      <c r="C639" t="s">
        <v>289</v>
      </c>
      <c r="D639" s="7" t="s">
        <v>506</v>
      </c>
      <c r="E639">
        <f>VLOOKUP(A639,home!$A$2:$E$405,3,FALSE)</f>
        <v>1.5696000000000001</v>
      </c>
      <c r="F639">
        <f>VLOOKUP(B639,home!$B$2:$E$405,3,FALSE)</f>
        <v>1.0194000000000001</v>
      </c>
      <c r="G639">
        <f>VLOOKUP(C639,away!$B$2:$E$405,4,FALSE)</f>
        <v>1.2742</v>
      </c>
      <c r="H639">
        <f>VLOOKUP(A639,away!$A$2:$E$405,3,FALSE)</f>
        <v>1.3290999999999999</v>
      </c>
      <c r="I639">
        <f>VLOOKUP(C639,away!$B$2:$E$405,3,FALSE)</f>
        <v>1.3167</v>
      </c>
      <c r="J639">
        <f>VLOOKUP(B639,home!$B$2:$E$405,4,FALSE)</f>
        <v>1.9561999999999999</v>
      </c>
      <c r="K639" s="3">
        <f t="shared" si="674"/>
        <v>2.0387840158080004</v>
      </c>
      <c r="L639" s="3">
        <f t="shared" si="675"/>
        <v>3.4234008025139997</v>
      </c>
      <c r="M639" s="5">
        <f t="shared" si="676"/>
        <v>4.2442726429284356E-3</v>
      </c>
      <c r="N639" s="5">
        <f t="shared" si="677"/>
        <v>8.6531552231336704E-3</v>
      </c>
      <c r="O639" s="5">
        <f t="shared" si="678"/>
        <v>1.4529846371889421E-2</v>
      </c>
      <c r="P639" s="5">
        <f t="shared" si="679"/>
        <v>2.9623218535154018E-2</v>
      </c>
      <c r="Q639" s="5">
        <f t="shared" si="680"/>
        <v>8.8209572776152215E-3</v>
      </c>
      <c r="R639" s="5">
        <f t="shared" si="681"/>
        <v>2.4870743864965687E-2</v>
      </c>
      <c r="S639" s="5">
        <f t="shared" si="682"/>
        <v>5.1689367661358392E-2</v>
      </c>
      <c r="T639" s="5">
        <f t="shared" si="683"/>
        <v>3.0197672223129659E-2</v>
      </c>
      <c r="U639" s="5">
        <f t="shared" si="684"/>
        <v>5.0706075053146928E-2</v>
      </c>
      <c r="V639" s="5">
        <f t="shared" si="685"/>
        <v>4.0085534423471174E-2</v>
      </c>
      <c r="W639" s="5">
        <f t="shared" si="686"/>
        <v>5.994675567242389E-3</v>
      </c>
      <c r="X639" s="5">
        <f t="shared" si="687"/>
        <v>2.0522177147708664E-2</v>
      </c>
      <c r="Y639" s="5">
        <f t="shared" si="688"/>
        <v>3.5127818858400155E-2</v>
      </c>
      <c r="Z639" s="5">
        <f t="shared" si="689"/>
        <v>2.8380841502147893E-2</v>
      </c>
      <c r="AA639" s="5">
        <f t="shared" si="690"/>
        <v>5.7862406009759441E-2</v>
      </c>
      <c r="AB639" s="5">
        <f t="shared" si="691"/>
        <v>5.8984474244445181E-2</v>
      </c>
      <c r="AC639" s="5">
        <f t="shared" si="692"/>
        <v>1.7486249209028304E-2</v>
      </c>
      <c r="AD639" s="5">
        <f t="shared" si="693"/>
        <v>3.0554621816121343E-3</v>
      </c>
      <c r="AE639" s="5">
        <f t="shared" si="694"/>
        <v>1.0460071684582158E-2</v>
      </c>
      <c r="AF639" s="5">
        <f t="shared" si="695"/>
        <v>1.790450889967626E-2</v>
      </c>
      <c r="AG639" s="5">
        <f t="shared" si="696"/>
        <v>2.043143671192359E-2</v>
      </c>
      <c r="AH639" s="5">
        <f t="shared" si="697"/>
        <v>2.4289748893618929E-2</v>
      </c>
      <c r="AI639" s="5">
        <f t="shared" si="698"/>
        <v>4.9521551792300333E-2</v>
      </c>
      <c r="AJ639" s="5">
        <f t="shared" si="699"/>
        <v>5.0481874116074993E-2</v>
      </c>
      <c r="AK639" s="5">
        <f t="shared" si="700"/>
        <v>3.4307212678628442E-2</v>
      </c>
      <c r="AL639" s="5">
        <f t="shared" si="701"/>
        <v>4.8818633981233027E-3</v>
      </c>
      <c r="AM639" s="5">
        <f t="shared" si="702"/>
        <v>1.2458854913553325E-3</v>
      </c>
      <c r="AN639" s="5">
        <f t="shared" si="703"/>
        <v>4.2651653909463938E-3</v>
      </c>
      <c r="AO639" s="5">
        <f t="shared" si="704"/>
        <v>7.3006853111104112E-3</v>
      </c>
      <c r="AP639" s="5">
        <f t="shared" si="705"/>
        <v>8.3310573176525182E-3</v>
      </c>
      <c r="AQ639" s="5">
        <f t="shared" si="706"/>
        <v>7.13013707676044E-3</v>
      </c>
      <c r="AR639" s="5">
        <f t="shared" si="707"/>
        <v>1.6630709171055715E-2</v>
      </c>
      <c r="AS639" s="5">
        <f t="shared" si="708"/>
        <v>3.3906424029499914E-2</v>
      </c>
      <c r="AT639" s="5">
        <f t="shared" si="709"/>
        <v>3.4563937672276369E-2</v>
      </c>
      <c r="AU639" s="5">
        <f t="shared" si="710"/>
        <v>2.3489467883207014E-2</v>
      </c>
      <c r="AV639" s="5">
        <f t="shared" si="711"/>
        <v>1.1972487915029457E-2</v>
      </c>
      <c r="AW639" s="5">
        <f t="shared" si="712"/>
        <v>9.4648141460264886E-4</v>
      </c>
      <c r="AX639" s="5">
        <f t="shared" si="713"/>
        <v>4.2334857088372461E-4</v>
      </c>
      <c r="AY639" s="5">
        <f t="shared" si="714"/>
        <v>1.4492918373064979E-3</v>
      </c>
      <c r="AZ639" s="5">
        <f t="shared" si="715"/>
        <v>2.4807534194560268E-3</v>
      </c>
      <c r="BA639" s="5">
        <f t="shared" si="716"/>
        <v>2.8308710823350377E-3</v>
      </c>
      <c r="BB639" s="5">
        <f t="shared" si="717"/>
        <v>2.4228015837698606E-3</v>
      </c>
      <c r="BC639" s="5">
        <f t="shared" si="718"/>
        <v>1.6588441772419861E-3</v>
      </c>
      <c r="BD639" s="5">
        <f t="shared" si="719"/>
        <v>9.4889305204281828E-3</v>
      </c>
      <c r="BE639" s="5">
        <f t="shared" si="720"/>
        <v>1.9345879872161669E-2</v>
      </c>
      <c r="BF639" s="5">
        <f t="shared" si="721"/>
        <v>1.9721035327552473E-2</v>
      </c>
      <c r="BG639" s="5">
        <f t="shared" si="722"/>
        <v>1.3402310533666292E-2</v>
      </c>
      <c r="BH639" s="5">
        <f t="shared" si="723"/>
        <v>6.831104122733505E-3</v>
      </c>
      <c r="BI639" s="5">
        <f t="shared" si="724"/>
        <v>2.7854291791498407E-3</v>
      </c>
      <c r="BJ639" s="8">
        <f t="shared" si="725"/>
        <v>0.20070677703384213</v>
      </c>
      <c r="BK639" s="8">
        <f t="shared" si="726"/>
        <v>0.14945979770737011</v>
      </c>
      <c r="BL639" s="8">
        <f t="shared" si="727"/>
        <v>0.55769164925158954</v>
      </c>
      <c r="BM639" s="8">
        <f t="shared" si="728"/>
        <v>0.8449940611565594</v>
      </c>
      <c r="BN639" s="8">
        <f t="shared" si="729"/>
        <v>9.0742193915686456E-2</v>
      </c>
    </row>
    <row r="640" spans="1:66" x14ac:dyDescent="0.25">
      <c r="A640" t="s">
        <v>272</v>
      </c>
      <c r="B640" t="s">
        <v>488</v>
      </c>
      <c r="C640" t="s">
        <v>480</v>
      </c>
      <c r="D640" s="7" t="s">
        <v>506</v>
      </c>
      <c r="E640">
        <f>VLOOKUP(A640,home!$A$2:$E$405,3,FALSE)</f>
        <v>1.3837999999999999</v>
      </c>
      <c r="F640">
        <f>VLOOKUP(B640,home!$B$2:$E$405,3,FALSE)</f>
        <v>0.28910000000000002</v>
      </c>
      <c r="G640">
        <f>VLOOKUP(C640,away!$B$2:$E$405,4,FALSE)</f>
        <v>1.0117</v>
      </c>
      <c r="H640">
        <f>VLOOKUP(A640,away!$A$2:$E$405,3,FALSE)</f>
        <v>0.90910000000000002</v>
      </c>
      <c r="I640">
        <f>VLOOKUP(C640,away!$B$2:$E$405,3,FALSE)</f>
        <v>0.66</v>
      </c>
      <c r="J640">
        <f>VLOOKUP(B640,home!$B$2:$E$405,4,FALSE)</f>
        <v>1.98</v>
      </c>
      <c r="K640" s="3">
        <f t="shared" si="674"/>
        <v>0.40473724198600003</v>
      </c>
      <c r="L640" s="3">
        <f t="shared" si="675"/>
        <v>1.1880118800000001</v>
      </c>
      <c r="M640" s="5">
        <f t="shared" si="676"/>
        <v>0.20336576524722408</v>
      </c>
      <c r="N640" s="5">
        <f t="shared" si="677"/>
        <v>8.2309698940533804E-2</v>
      </c>
      <c r="O640" s="5">
        <f t="shared" si="678"/>
        <v>0.24160094509899335</v>
      </c>
      <c r="P640" s="5">
        <f t="shared" si="679"/>
        <v>9.7784900180577575E-2</v>
      </c>
      <c r="Q640" s="5">
        <f t="shared" si="680"/>
        <v>1.6656900268944824E-2</v>
      </c>
      <c r="R640" s="5">
        <f t="shared" si="681"/>
        <v>0.14351239649841599</v>
      </c>
      <c r="S640" s="5">
        <f t="shared" si="682"/>
        <v>1.1754543213924797E-2</v>
      </c>
      <c r="T640" s="5">
        <f t="shared" si="683"/>
        <v>1.9788595403481647E-2</v>
      </c>
      <c r="U640" s="5">
        <f t="shared" si="684"/>
        <v>5.8084811549570167E-2</v>
      </c>
      <c r="V640" s="5">
        <f t="shared" si="685"/>
        <v>6.2799646486146076E-4</v>
      </c>
      <c r="W640" s="5">
        <f t="shared" si="686"/>
        <v>2.2472226249628637E-3</v>
      </c>
      <c r="X640" s="5">
        <f t="shared" si="687"/>
        <v>2.6697271754606666E-3</v>
      </c>
      <c r="Y640" s="5">
        <f t="shared" si="688"/>
        <v>1.5858338004030588E-3</v>
      </c>
      <c r="Z640" s="5">
        <f t="shared" si="689"/>
        <v>5.683147732246286E-2</v>
      </c>
      <c r="AA640" s="5">
        <f t="shared" si="690"/>
        <v>2.300181538948352E-2</v>
      </c>
      <c r="AB640" s="5">
        <f t="shared" si="691"/>
        <v>4.6548456607053467E-3</v>
      </c>
      <c r="AC640" s="5">
        <f t="shared" si="692"/>
        <v>1.8872575343366379E-5</v>
      </c>
      <c r="AD640" s="5">
        <f t="shared" si="693"/>
        <v>2.2738367183900213E-4</v>
      </c>
      <c r="AE640" s="5">
        <f t="shared" si="694"/>
        <v>2.7013450346275597E-4</v>
      </c>
      <c r="AF640" s="5">
        <f t="shared" si="695"/>
        <v>1.6046149965582768E-4</v>
      </c>
      <c r="AG640" s="5">
        <f t="shared" si="696"/>
        <v>6.3543389291246386E-5</v>
      </c>
      <c r="AH640" s="5">
        <f t="shared" si="697"/>
        <v>1.6879117554259124E-2</v>
      </c>
      <c r="AI640" s="5">
        <f t="shared" si="698"/>
        <v>6.831607486068314E-3</v>
      </c>
      <c r="AJ640" s="5">
        <f t="shared" si="699"/>
        <v>1.3825029861211007E-3</v>
      </c>
      <c r="AK640" s="5">
        <f t="shared" si="700"/>
        <v>1.8651681521335457E-4</v>
      </c>
      <c r="AL640" s="5">
        <f t="shared" si="701"/>
        <v>3.6298201791399143E-7</v>
      </c>
      <c r="AM640" s="5">
        <f t="shared" si="702"/>
        <v>1.8406128042553498E-5</v>
      </c>
      <c r="AN640" s="5">
        <f t="shared" si="703"/>
        <v>2.1866698779354699E-5</v>
      </c>
      <c r="AO640" s="5">
        <f t="shared" si="704"/>
        <v>1.2988948963127446E-5</v>
      </c>
      <c r="AP640" s="5">
        <f t="shared" si="705"/>
        <v>5.1436752256363621E-6</v>
      </c>
      <c r="AQ640" s="5">
        <f t="shared" si="706"/>
        <v>1.5276868187294201E-6</v>
      </c>
      <c r="AR640" s="5">
        <f t="shared" si="707"/>
        <v>4.0105184356752747E-3</v>
      </c>
      <c r="AS640" s="5">
        <f t="shared" si="708"/>
        <v>1.6232061705892177E-3</v>
      </c>
      <c r="AT640" s="5">
        <f t="shared" si="709"/>
        <v>3.2848599432946842E-4</v>
      </c>
      <c r="AU640" s="5">
        <f t="shared" si="710"/>
        <v>4.4316838458645979E-5</v>
      </c>
      <c r="AV640" s="5">
        <f t="shared" si="711"/>
        <v>4.4841687428228659E-6</v>
      </c>
      <c r="AW640" s="5">
        <f t="shared" si="712"/>
        <v>4.8481557281661837E-9</v>
      </c>
      <c r="AX640" s="5">
        <f t="shared" si="713"/>
        <v>1.2416075832640453E-6</v>
      </c>
      <c r="AY640" s="5">
        <f t="shared" si="714"/>
        <v>1.4750445592157751E-6</v>
      </c>
      <c r="AZ640" s="5">
        <f t="shared" si="715"/>
        <v>8.7618522993885245E-7</v>
      </c>
      <c r="BA640" s="5">
        <f t="shared" si="716"/>
        <v>3.4697282074929609E-7</v>
      </c>
      <c r="BB640" s="5">
        <f t="shared" si="717"/>
        <v>1.030519582718186E-7</v>
      </c>
      <c r="BC640" s="5">
        <f t="shared" si="718"/>
        <v>2.4485390136836944E-8</v>
      </c>
      <c r="BD640" s="5">
        <f t="shared" si="719"/>
        <v>7.9409059109020674E-4</v>
      </c>
      <c r="BE640" s="5">
        <f t="shared" si="720"/>
        <v>3.2139803572488277E-4</v>
      </c>
      <c r="BF640" s="5">
        <f t="shared" si="721"/>
        <v>6.5040877279503491E-5</v>
      </c>
      <c r="BG640" s="5">
        <f t="shared" si="722"/>
        <v>8.7748217621520469E-6</v>
      </c>
      <c r="BH640" s="5">
        <f t="shared" si="723"/>
        <v>8.8787428973303779E-7</v>
      </c>
      <c r="BI640" s="5">
        <f t="shared" si="724"/>
        <v>7.1871158251365735E-8</v>
      </c>
      <c r="BJ640" s="8">
        <f t="shared" si="725"/>
        <v>0.12604350176340665</v>
      </c>
      <c r="BK640" s="8">
        <f t="shared" si="726"/>
        <v>0.31355391570850838</v>
      </c>
      <c r="BL640" s="8">
        <f t="shared" si="727"/>
        <v>0.50333583471793042</v>
      </c>
      <c r="BM640" s="8">
        <f t="shared" si="728"/>
        <v>0.21453265308121525</v>
      </c>
      <c r="BN640" s="8">
        <f t="shared" si="729"/>
        <v>0.78523060623468965</v>
      </c>
    </row>
    <row r="641" spans="1:66" x14ac:dyDescent="0.25">
      <c r="A641" t="s">
        <v>272</v>
      </c>
      <c r="B641" t="s">
        <v>459</v>
      </c>
      <c r="C641" t="s">
        <v>341</v>
      </c>
      <c r="D641" s="7" t="s">
        <v>506</v>
      </c>
      <c r="E641">
        <f>VLOOKUP(A641,home!$A$2:$E$405,3,FALSE)</f>
        <v>1.3837999999999999</v>
      </c>
      <c r="F641">
        <f>VLOOKUP(B641,home!$B$2:$E$405,3,FALSE)</f>
        <v>1.4453</v>
      </c>
      <c r="G641">
        <f>VLOOKUP(C641,away!$B$2:$E$405,4,FALSE)</f>
        <v>0.54200000000000004</v>
      </c>
      <c r="H641">
        <f>VLOOKUP(A641,away!$A$2:$E$405,3,FALSE)</f>
        <v>0.90910000000000002</v>
      </c>
      <c r="I641">
        <f>VLOOKUP(C641,away!$B$2:$E$405,3,FALSE)</f>
        <v>0.55000000000000004</v>
      </c>
      <c r="J641">
        <f>VLOOKUP(B641,home!$B$2:$E$405,4,FALSE)</f>
        <v>1.1000000000000001</v>
      </c>
      <c r="K641" s="3">
        <f t="shared" si="674"/>
        <v>1.0840033278800001</v>
      </c>
      <c r="L641" s="3">
        <f t="shared" si="675"/>
        <v>0.55000550000000004</v>
      </c>
      <c r="M641" s="5">
        <f t="shared" si="676"/>
        <v>0.19514569844875507</v>
      </c>
      <c r="N641" s="5">
        <f t="shared" si="677"/>
        <v>0.21153858653991744</v>
      </c>
      <c r="O641" s="5">
        <f t="shared" si="678"/>
        <v>0.10733120744815676</v>
      </c>
      <c r="P641" s="5">
        <f t="shared" si="679"/>
        <v>0.11634738605918057</v>
      </c>
      <c r="Q641" s="5">
        <f t="shared" si="680"/>
        <v>0.11465426589215094</v>
      </c>
      <c r="R641" s="5">
        <f t="shared" si="681"/>
        <v>2.9516377209063593E-2</v>
      </c>
      <c r="S641" s="5">
        <f t="shared" si="682"/>
        <v>1.73418045470763E-2</v>
      </c>
      <c r="T641" s="5">
        <f t="shared" si="683"/>
        <v>6.3060476839145424E-2</v>
      </c>
      <c r="U641" s="5">
        <f t="shared" si="684"/>
        <v>3.1995851121586316E-2</v>
      </c>
      <c r="V641" s="5">
        <f t="shared" si="685"/>
        <v>1.1488132227130557E-3</v>
      </c>
      <c r="W641" s="5">
        <f t="shared" si="686"/>
        <v>4.1428535260910011E-2</v>
      </c>
      <c r="X641" s="5">
        <f t="shared" si="687"/>
        <v>2.278592225044444E-2</v>
      </c>
      <c r="Y641" s="5">
        <f t="shared" si="688"/>
        <v>6.2661912801584094E-3</v>
      </c>
      <c r="Z641" s="5">
        <f t="shared" si="689"/>
        <v>5.4113899350198766E-3</v>
      </c>
      <c r="AA641" s="5">
        <f t="shared" si="690"/>
        <v>5.8659646980178835E-3</v>
      </c>
      <c r="AB641" s="5">
        <f t="shared" si="691"/>
        <v>3.1793626269389927E-3</v>
      </c>
      <c r="AC641" s="5">
        <f t="shared" si="692"/>
        <v>4.2808212208680364E-5</v>
      </c>
      <c r="AD641" s="5">
        <f t="shared" si="693"/>
        <v>1.1227167523005092E-2</v>
      </c>
      <c r="AE641" s="5">
        <f t="shared" si="694"/>
        <v>6.1750038870741772E-3</v>
      </c>
      <c r="AF641" s="5">
        <f t="shared" si="695"/>
        <v>1.6981430502060883E-3</v>
      </c>
      <c r="AG641" s="5">
        <f t="shared" si="696"/>
        <v>3.1132933913337497E-4</v>
      </c>
      <c r="AH641" s="5">
        <f t="shared" si="697"/>
        <v>7.4407355672639365E-4</v>
      </c>
      <c r="AI641" s="5">
        <f t="shared" si="698"/>
        <v>8.065782116789186E-4</v>
      </c>
      <c r="AJ641" s="5">
        <f t="shared" si="699"/>
        <v>4.3716673282772343E-4</v>
      </c>
      <c r="AK641" s="5">
        <f t="shared" si="700"/>
        <v>1.5796339774122638E-4</v>
      </c>
      <c r="AL641" s="5">
        <f t="shared" si="701"/>
        <v>1.0209035878194502E-6</v>
      </c>
      <c r="AM641" s="5">
        <f t="shared" si="702"/>
        <v>2.4340573915207562E-3</v>
      </c>
      <c r="AN641" s="5">
        <f t="shared" si="703"/>
        <v>1.3387449526520692E-3</v>
      </c>
      <c r="AO641" s="5">
        <f t="shared" si="704"/>
        <v>3.6815854352793885E-4</v>
      </c>
      <c r="AP641" s="5">
        <f t="shared" si="705"/>
        <v>6.7496407937451945E-5</v>
      </c>
      <c r="AQ641" s="5">
        <f t="shared" si="706"/>
        <v>9.2808488989605551E-6</v>
      </c>
      <c r="AR641" s="5">
        <f t="shared" si="707"/>
        <v>8.1848909720815707E-5</v>
      </c>
      <c r="AS641" s="5">
        <f t="shared" si="708"/>
        <v>8.8724490520713918E-5</v>
      </c>
      <c r="AT641" s="5">
        <f t="shared" si="709"/>
        <v>4.8088821494455697E-5</v>
      </c>
      <c r="AU641" s="5">
        <f t="shared" si="710"/>
        <v>1.7376147511272421E-5</v>
      </c>
      <c r="AV641" s="5">
        <f t="shared" si="711"/>
        <v>4.7089504319882702E-6</v>
      </c>
      <c r="AW641" s="5">
        <f t="shared" si="712"/>
        <v>1.6907518730510559E-8</v>
      </c>
      <c r="AX641" s="5">
        <f t="shared" si="713"/>
        <v>4.3975438544323521E-4</v>
      </c>
      <c r="AY641" s="5">
        <f t="shared" si="714"/>
        <v>2.4186733064289931E-4</v>
      </c>
      <c r="AZ641" s="5">
        <f t="shared" si="715"/>
        <v>6.6514181061956573E-5</v>
      </c>
      <c r="BA641" s="5">
        <f t="shared" si="716"/>
        <v>1.2194388470690658E-5</v>
      </c>
      <c r="BB641" s="5">
        <f t="shared" si="717"/>
        <v>1.6767451820041123E-6</v>
      </c>
      <c r="BC641" s="5">
        <f t="shared" si="718"/>
        <v>1.8444381444015259E-7</v>
      </c>
      <c r="BD641" s="5">
        <f t="shared" si="719"/>
        <v>7.5028917525753517E-6</v>
      </c>
      <c r="BE641" s="5">
        <f t="shared" si="720"/>
        <v>8.1331596285150875E-6</v>
      </c>
      <c r="BF641" s="5">
        <f t="shared" si="721"/>
        <v>4.4081860517448095E-6</v>
      </c>
      <c r="BG641" s="5">
        <f t="shared" si="722"/>
        <v>1.5928294500018575E-6</v>
      </c>
      <c r="BH641" s="5">
        <f t="shared" si="723"/>
        <v>4.3165810613682081E-7</v>
      </c>
      <c r="BI641" s="5">
        <f t="shared" si="724"/>
        <v>9.3583764711738443E-8</v>
      </c>
      <c r="BJ641" s="8">
        <f t="shared" si="725"/>
        <v>0.48412555148129782</v>
      </c>
      <c r="BK641" s="8">
        <f t="shared" si="726"/>
        <v>0.33026939872416444</v>
      </c>
      <c r="BL641" s="8">
        <f t="shared" si="727"/>
        <v>0.18029745463117081</v>
      </c>
      <c r="BM641" s="8">
        <f t="shared" si="728"/>
        <v>0.22532842275130432</v>
      </c>
      <c r="BN641" s="8">
        <f t="shared" si="729"/>
        <v>0.77453352159722444</v>
      </c>
    </row>
    <row r="642" spans="1:66" x14ac:dyDescent="0.25">
      <c r="A642" t="s">
        <v>34</v>
      </c>
      <c r="B642" t="s">
        <v>265</v>
      </c>
      <c r="C642" t="s">
        <v>201</v>
      </c>
      <c r="D642" s="7" t="s">
        <v>506</v>
      </c>
      <c r="E642">
        <f>VLOOKUP(A642,home!$A$2:$E$405,3,FALSE)</f>
        <v>1.4202999999999999</v>
      </c>
      <c r="F642">
        <f>VLOOKUP(B642,home!$B$2:$E$405,3,FALSE)</f>
        <v>1.2321</v>
      </c>
      <c r="G642">
        <f>VLOOKUP(C642,away!$B$2:$E$405,4,FALSE)</f>
        <v>1.4081999999999999</v>
      </c>
      <c r="H642">
        <f>VLOOKUP(A642,away!$A$2:$E$405,3,FALSE)</f>
        <v>1.2029000000000001</v>
      </c>
      <c r="I642">
        <f>VLOOKUP(C642,away!$B$2:$E$405,3,FALSE)</f>
        <v>1.9398</v>
      </c>
      <c r="J642">
        <f>VLOOKUP(B642,home!$B$2:$E$405,4,FALSE)</f>
        <v>1.8705000000000001</v>
      </c>
      <c r="K642" s="3">
        <f t="shared" si="674"/>
        <v>2.4642818853659993</v>
      </c>
      <c r="L642" s="3">
        <f t="shared" si="675"/>
        <v>4.3645974281099997</v>
      </c>
      <c r="M642" s="5">
        <f t="shared" si="676"/>
        <v>1.0820700997292434E-3</v>
      </c>
      <c r="N642" s="5">
        <f t="shared" si="677"/>
        <v>2.6665257454589553E-3</v>
      </c>
      <c r="O642" s="5">
        <f t="shared" si="678"/>
        <v>4.7228003743129869E-3</v>
      </c>
      <c r="P642" s="5">
        <f t="shared" si="679"/>
        <v>1.1638311410619256E-2</v>
      </c>
      <c r="Q642" s="5">
        <f t="shared" si="680"/>
        <v>3.2855355456982861E-3</v>
      </c>
      <c r="R642" s="5">
        <f t="shared" si="681"/>
        <v>1.0306561183601706E-2</v>
      </c>
      <c r="S642" s="5">
        <f t="shared" si="682"/>
        <v>3.129425083560735E-2</v>
      </c>
      <c r="T642" s="5">
        <f t="shared" si="683"/>
        <v>1.4340039992718726E-2</v>
      </c>
      <c r="U642" s="5">
        <f t="shared" si="684"/>
        <v>2.5398272025166039E-2</v>
      </c>
      <c r="V642" s="5">
        <f t="shared" si="685"/>
        <v>3.7398710395520139E-2</v>
      </c>
      <c r="W642" s="5">
        <f t="shared" si="686"/>
        <v>2.6988285763301268E-3</v>
      </c>
      <c r="X642" s="5">
        <f t="shared" si="687"/>
        <v>1.1779300263160243E-2</v>
      </c>
      <c r="Y642" s="5">
        <f t="shared" si="688"/>
        <v>2.5705951816762322E-2</v>
      </c>
      <c r="Z642" s="5">
        <f t="shared" si="689"/>
        <v>1.499466347820212E-2</v>
      </c>
      <c r="AA642" s="5">
        <f t="shared" si="690"/>
        <v>3.6951077586492617E-2</v>
      </c>
      <c r="AB642" s="5">
        <f t="shared" si="691"/>
        <v>4.5528935570573685E-2</v>
      </c>
      <c r="AC642" s="5">
        <f t="shared" si="692"/>
        <v>2.5140344306686876E-2</v>
      </c>
      <c r="AD642" s="5">
        <f t="shared" si="693"/>
        <v>1.6626685930896099E-3</v>
      </c>
      <c r="AE642" s="5">
        <f t="shared" si="694"/>
        <v>7.2568790651981836E-3</v>
      </c>
      <c r="AF642" s="5">
        <f t="shared" si="695"/>
        <v>1.5836677852034648E-2</v>
      </c>
      <c r="AG642" s="5">
        <f t="shared" si="696"/>
        <v>2.3040241140932342E-2</v>
      </c>
      <c r="AH642" s="5">
        <f t="shared" si="697"/>
        <v>1.636141741308398E-2</v>
      </c>
      <c r="AI642" s="5">
        <f t="shared" si="698"/>
        <v>4.0319144549974685E-2</v>
      </c>
      <c r="AJ642" s="5">
        <f t="shared" si="699"/>
        <v>4.9678868773977945E-2</v>
      </c>
      <c r="AK642" s="5">
        <f t="shared" si="700"/>
        <v>4.0807578801729479E-2</v>
      </c>
      <c r="AL642" s="5">
        <f t="shared" si="701"/>
        <v>1.0815977858906662E-2</v>
      </c>
      <c r="AM642" s="5">
        <f t="shared" si="702"/>
        <v>8.1945681906353909E-4</v>
      </c>
      <c r="AN642" s="5">
        <f t="shared" si="703"/>
        <v>3.5765991249319244E-3</v>
      </c>
      <c r="AO642" s="5">
        <f t="shared" si="704"/>
        <v>7.8052076710291773E-3</v>
      </c>
      <c r="AP642" s="5">
        <f t="shared" si="705"/>
        <v>1.1355529775612798E-2</v>
      </c>
      <c r="AQ642" s="5">
        <f t="shared" si="706"/>
        <v>1.2390579013366534E-2</v>
      </c>
      <c r="AR642" s="5">
        <f t="shared" si="707"/>
        <v>1.42822000722761E-2</v>
      </c>
      <c r="AS642" s="5">
        <f t="shared" si="708"/>
        <v>3.5195366921282965E-2</v>
      </c>
      <c r="AT642" s="5">
        <f t="shared" si="709"/>
        <v>4.3365652576463659E-2</v>
      </c>
      <c r="AU642" s="5">
        <f t="shared" si="710"/>
        <v>3.5621730697084922E-2</v>
      </c>
      <c r="AV642" s="5">
        <f t="shared" si="711"/>
        <v>2.194549642055308E-2</v>
      </c>
      <c r="AW642" s="5">
        <f t="shared" si="712"/>
        <v>3.2314531646285205E-3</v>
      </c>
      <c r="AX642" s="5">
        <f t="shared" si="713"/>
        <v>3.3656209917632063E-4</v>
      </c>
      <c r="AY642" s="5">
        <f t="shared" si="714"/>
        <v>1.4689580724642718E-3</v>
      </c>
      <c r="AZ642" s="5">
        <f t="shared" si="715"/>
        <v>3.2057053125394922E-3</v>
      </c>
      <c r="BA642" s="5">
        <f t="shared" si="716"/>
        <v>4.6638710541294769E-3</v>
      </c>
      <c r="BB642" s="5">
        <f t="shared" si="717"/>
        <v>5.0889799019725474E-3</v>
      </c>
      <c r="BC642" s="5">
        <f t="shared" si="718"/>
        <v>4.4422697183705718E-3</v>
      </c>
      <c r="BD642" s="5">
        <f t="shared" si="719"/>
        <v>1.0389342283868116E-2</v>
      </c>
      <c r="BE642" s="5">
        <f t="shared" si="720"/>
        <v>2.5602267991003222E-2</v>
      </c>
      <c r="BF642" s="5">
        <f t="shared" si="721"/>
        <v>3.1545602617257501E-2</v>
      </c>
      <c r="BG642" s="5">
        <f t="shared" si="722"/>
        <v>2.5912419030887306E-2</v>
      </c>
      <c r="BH642" s="5">
        <f t="shared" si="723"/>
        <v>1.5963876205957191E-2</v>
      </c>
      <c r="BI642" s="5">
        <f t="shared" si="724"/>
        <v>7.8678981909131168E-3</v>
      </c>
      <c r="BJ642" s="8">
        <f t="shared" si="725"/>
        <v>0.1634263671540401</v>
      </c>
      <c r="BK642" s="8">
        <f t="shared" si="726"/>
        <v>0.11883862297953381</v>
      </c>
      <c r="BL642" s="8">
        <f t="shared" si="727"/>
        <v>0.5377665092864603</v>
      </c>
      <c r="BM642" s="8">
        <f t="shared" si="728"/>
        <v>0.80308685363097998</v>
      </c>
      <c r="BN642" s="8">
        <f t="shared" si="729"/>
        <v>3.3701804359420426E-2</v>
      </c>
    </row>
    <row r="643" spans="1:66" x14ac:dyDescent="0.25">
      <c r="A643" t="s">
        <v>34</v>
      </c>
      <c r="B643" t="s">
        <v>486</v>
      </c>
      <c r="C643" t="s">
        <v>35</v>
      </c>
      <c r="D643" s="7" t="s">
        <v>506</v>
      </c>
      <c r="E643">
        <f>VLOOKUP(A643,home!$A$2:$E$405,3,FALSE)</f>
        <v>1.4202999999999999</v>
      </c>
      <c r="F643">
        <f>VLOOKUP(B643,home!$B$2:$E$405,3,FALSE)</f>
        <v>0.46939999999999998</v>
      </c>
      <c r="G643">
        <f>VLOOKUP(C643,away!$B$2:$E$405,4,FALSE)</f>
        <v>0.46939999999999998</v>
      </c>
      <c r="H643">
        <f>VLOOKUP(A643,away!$A$2:$E$405,3,FALSE)</f>
        <v>1.2029000000000001</v>
      </c>
      <c r="I643">
        <f>VLOOKUP(C643,away!$B$2:$E$405,3,FALSE)</f>
        <v>0.83130000000000004</v>
      </c>
      <c r="J643">
        <f>VLOOKUP(B643,home!$B$2:$E$405,4,FALSE)</f>
        <v>0.27710000000000001</v>
      </c>
      <c r="K643" s="3">
        <f t="shared" si="674"/>
        <v>0.31294373210799997</v>
      </c>
      <c r="L643" s="3">
        <f t="shared" si="675"/>
        <v>0.27709190036700004</v>
      </c>
      <c r="M643" s="5">
        <f t="shared" si="676"/>
        <v>0.55430753303329494</v>
      </c>
      <c r="N643" s="5">
        <f t="shared" si="677"/>
        <v>0.17346706812301782</v>
      </c>
      <c r="O643" s="5">
        <f t="shared" si="678"/>
        <v>0.15359412771593936</v>
      </c>
      <c r="P643" s="5">
        <f t="shared" si="679"/>
        <v>4.8066319557298863E-2</v>
      </c>
      <c r="Q643" s="5">
        <f t="shared" si="680"/>
        <v>2.7142715848124936E-2</v>
      </c>
      <c r="R643" s="5">
        <f t="shared" si="681"/>
        <v>2.1279844367010674E-2</v>
      </c>
      <c r="S643" s="5">
        <f t="shared" si="682"/>
        <v>1.042007792651447E-3</v>
      </c>
      <c r="T643" s="5">
        <f t="shared" si="683"/>
        <v>7.5210267154784283E-3</v>
      </c>
      <c r="U643" s="5">
        <f t="shared" si="684"/>
        <v>6.6593939148897217E-3</v>
      </c>
      <c r="V643" s="5">
        <f t="shared" si="685"/>
        <v>1.0039649383940183E-5</v>
      </c>
      <c r="W643" s="5">
        <f t="shared" si="686"/>
        <v>2.8313809323530594E-3</v>
      </c>
      <c r="X643" s="5">
        <f t="shared" si="687"/>
        <v>7.8455272320859771E-4</v>
      </c>
      <c r="Y643" s="5">
        <f t="shared" si="688"/>
        <v>1.0869660250598766E-4</v>
      </c>
      <c r="Z643" s="5">
        <f t="shared" si="689"/>
        <v>1.9654908383896635E-3</v>
      </c>
      <c r="AA643" s="5">
        <f t="shared" si="690"/>
        <v>6.1508803838974317E-4</v>
      </c>
      <c r="AB643" s="5">
        <f t="shared" si="691"/>
        <v>9.6243973154337502E-5</v>
      </c>
      <c r="AC643" s="5">
        <f t="shared" si="692"/>
        <v>5.441124362082244E-8</v>
      </c>
      <c r="AD643" s="5">
        <f t="shared" si="693"/>
        <v>2.2151572899749866E-4</v>
      </c>
      <c r="AE643" s="5">
        <f t="shared" si="694"/>
        <v>6.1380214309098285E-5</v>
      </c>
      <c r="AF643" s="5">
        <f t="shared" si="695"/>
        <v>8.503980113920887E-6</v>
      </c>
      <c r="AG643" s="5">
        <f t="shared" si="696"/>
        <v>7.8546133681650553E-7</v>
      </c>
      <c r="AH643" s="5">
        <f t="shared" si="697"/>
        <v>1.3615539789082996E-4</v>
      </c>
      <c r="AI643" s="5">
        <f t="shared" si="698"/>
        <v>4.2608978362606041E-5</v>
      </c>
      <c r="AJ643" s="5">
        <f t="shared" si="699"/>
        <v>6.6671063550514763E-6</v>
      </c>
      <c r="AK643" s="5">
        <f t="shared" si="700"/>
        <v>6.9547638170359144E-7</v>
      </c>
      <c r="AL643" s="5">
        <f t="shared" si="701"/>
        <v>1.8872904065198031E-10</v>
      </c>
      <c r="AM643" s="5">
        <f t="shared" si="702"/>
        <v>1.3864391790620313E-5</v>
      </c>
      <c r="AN643" s="5">
        <f t="shared" si="703"/>
        <v>3.8417106686956175E-6</v>
      </c>
      <c r="AO643" s="5">
        <f t="shared" si="704"/>
        <v>5.3225345492452355E-7</v>
      </c>
      <c r="AP643" s="5">
        <f t="shared" si="705"/>
        <v>4.9161040433979229E-8</v>
      </c>
      <c r="AQ643" s="5">
        <f t="shared" si="706"/>
        <v>3.405531529467557E-9</v>
      </c>
      <c r="AR643" s="5">
        <f t="shared" si="707"/>
        <v>7.5455115893590213E-6</v>
      </c>
      <c r="AS643" s="5">
        <f t="shared" si="708"/>
        <v>2.3613205574381791E-6</v>
      </c>
      <c r="AT643" s="5">
        <f t="shared" si="709"/>
        <v>3.6948023397402335E-7</v>
      </c>
      <c r="AU643" s="5">
        <f t="shared" si="710"/>
        <v>3.8542174453322654E-8</v>
      </c>
      <c r="AV643" s="5">
        <f t="shared" si="711"/>
        <v>3.0153829792450997E-9</v>
      </c>
      <c r="AW643" s="5">
        <f t="shared" si="712"/>
        <v>4.5459674343987365E-13</v>
      </c>
      <c r="AX643" s="5">
        <f t="shared" si="713"/>
        <v>7.2312908506070649E-7</v>
      </c>
      <c r="AY643" s="5">
        <f t="shared" si="714"/>
        <v>2.0037321239012119E-7</v>
      </c>
      <c r="AZ643" s="5">
        <f t="shared" si="715"/>
        <v>2.7760897101909601E-8</v>
      </c>
      <c r="BA643" s="5">
        <f t="shared" si="716"/>
        <v>2.5641065779536257E-9</v>
      </c>
      <c r="BB643" s="5">
        <f t="shared" si="717"/>
        <v>1.7762329110717381E-10</v>
      </c>
      <c r="BC643" s="5">
        <f t="shared" si="718"/>
        <v>9.8435950564655306E-12</v>
      </c>
      <c r="BD643" s="5">
        <f t="shared" si="719"/>
        <v>3.4846669092278581E-7</v>
      </c>
      <c r="BE643" s="5">
        <f t="shared" si="720"/>
        <v>1.0905046677270151E-7</v>
      </c>
      <c r="BF643" s="5">
        <f t="shared" si="721"/>
        <v>1.7063330029984329E-8</v>
      </c>
      <c r="BG643" s="5">
        <f t="shared" si="722"/>
        <v>1.7799540605912697E-9</v>
      </c>
      <c r="BH643" s="5">
        <f t="shared" si="723"/>
        <v>1.392563666755552E-10</v>
      </c>
      <c r="BI643" s="5">
        <f t="shared" si="724"/>
        <v>8.7158814214496744E-12</v>
      </c>
      <c r="BJ643" s="8">
        <f t="shared" si="725"/>
        <v>0.21216687126670039</v>
      </c>
      <c r="BK643" s="8">
        <f t="shared" si="726"/>
        <v>0.6034261550058142</v>
      </c>
      <c r="BL643" s="8">
        <f t="shared" si="727"/>
        <v>0.18244161934672626</v>
      </c>
      <c r="BM643" s="8">
        <f t="shared" si="728"/>
        <v>2.2142327440186162E-2</v>
      </c>
      <c r="BN643" s="8">
        <f t="shared" si="729"/>
        <v>0.97785760864468663</v>
      </c>
    </row>
    <row r="644" spans="1:66" x14ac:dyDescent="0.25">
      <c r="A644" t="s">
        <v>10</v>
      </c>
      <c r="B644" t="s">
        <v>204</v>
      </c>
      <c r="C644" t="s">
        <v>437</v>
      </c>
      <c r="D644" s="7" t="s">
        <v>507</v>
      </c>
      <c r="E644">
        <f>VLOOKUP(A644,home!$A$2:$E$405,3,FALSE)</f>
        <v>1.4167000000000001</v>
      </c>
      <c r="F644">
        <f>VLOOKUP(B644,home!$B$2:$E$405,3,FALSE)</f>
        <v>0.70589999999999997</v>
      </c>
      <c r="G644">
        <f>VLOOKUP(C644,away!$B$2:$E$405,4,FALSE)</f>
        <v>1.2706</v>
      </c>
      <c r="H644">
        <f>VLOOKUP(A644,away!$A$2:$E$405,3,FALSE)</f>
        <v>1.2778</v>
      </c>
      <c r="I644">
        <f>VLOOKUP(C644,away!$B$2:$E$405,3,FALSE)</f>
        <v>1.0955999999999999</v>
      </c>
      <c r="J644">
        <f>VLOOKUP(B644,home!$B$2:$E$405,4,FALSE)</f>
        <v>0.78259999999999996</v>
      </c>
      <c r="K644" s="3">
        <f t="shared" si="674"/>
        <v>1.2706616622179998</v>
      </c>
      <c r="L644" s="3">
        <f t="shared" si="675"/>
        <v>1.0956068803679999</v>
      </c>
      <c r="M644" s="5">
        <f t="shared" si="676"/>
        <v>9.3830197239704122E-2</v>
      </c>
      <c r="N644" s="5">
        <f t="shared" si="677"/>
        <v>0.11922643439084522</v>
      </c>
      <c r="O644" s="5">
        <f t="shared" si="678"/>
        <v>0.10280100968210634</v>
      </c>
      <c r="P644" s="5">
        <f t="shared" si="679"/>
        <v>0.13062530184035395</v>
      </c>
      <c r="Q644" s="5">
        <f t="shared" si="680"/>
        <v>7.5748229651698348E-2</v>
      </c>
      <c r="R644" s="5">
        <f t="shared" si="681"/>
        <v>5.6314746758246534E-2</v>
      </c>
      <c r="S644" s="5">
        <f t="shared" si="682"/>
        <v>4.546236175251106E-2</v>
      </c>
      <c r="T644" s="5">
        <f t="shared" si="683"/>
        <v>8.2990281582096051E-2</v>
      </c>
      <c r="U644" s="5">
        <f t="shared" si="684"/>
        <v>7.1556989723219264E-2</v>
      </c>
      <c r="V644" s="5">
        <f t="shared" si="685"/>
        <v>7.0322477328394898E-3</v>
      </c>
      <c r="W644" s="5">
        <f t="shared" si="686"/>
        <v>3.2083457133099277E-2</v>
      </c>
      <c r="X644" s="5">
        <f t="shared" si="687"/>
        <v>3.5150856381015352E-2</v>
      </c>
      <c r="Y644" s="5">
        <f t="shared" si="688"/>
        <v>1.9255760050933914E-2</v>
      </c>
      <c r="Z644" s="5">
        <f t="shared" si="689"/>
        <v>2.0566274671505479E-2</v>
      </c>
      <c r="AA644" s="5">
        <f t="shared" si="690"/>
        <v>2.6132776759727101E-2</v>
      </c>
      <c r="AB644" s="5">
        <f t="shared" si="691"/>
        <v>1.6602958777943377E-2</v>
      </c>
      <c r="AC644" s="5">
        <f t="shared" si="692"/>
        <v>6.1186957247064307E-4</v>
      </c>
      <c r="AD644" s="5">
        <f t="shared" si="693"/>
        <v>1.0191804742610961E-2</v>
      </c>
      <c r="AE644" s="5">
        <f t="shared" si="694"/>
        <v>1.1166211399371779E-2</v>
      </c>
      <c r="AF644" s="5">
        <f t="shared" si="695"/>
        <v>6.1168890183976561E-3</v>
      </c>
      <c r="AG644" s="5">
        <f t="shared" si="696"/>
        <v>2.2339018983346449E-3</v>
      </c>
      <c r="AH644" s="5">
        <f t="shared" si="697"/>
        <v>5.6331380084098806E-3</v>
      </c>
      <c r="AI644" s="5">
        <f t="shared" si="698"/>
        <v>7.1578125052694924E-3</v>
      </c>
      <c r="AJ644" s="5">
        <f t="shared" si="699"/>
        <v>4.5475789678952596E-3</v>
      </c>
      <c r="AK644" s="5">
        <f t="shared" si="700"/>
        <v>1.9261447501378026E-3</v>
      </c>
      <c r="AL644" s="5">
        <f t="shared" si="701"/>
        <v>3.4072462785822923E-5</v>
      </c>
      <c r="AM644" s="5">
        <f t="shared" si="702"/>
        <v>2.5900671110494666E-3</v>
      </c>
      <c r="AN644" s="5">
        <f t="shared" si="703"/>
        <v>2.8376953474806639E-3</v>
      </c>
      <c r="AO644" s="5">
        <f t="shared" si="704"/>
        <v>1.5544992735440388E-3</v>
      </c>
      <c r="AP644" s="5">
        <f t="shared" si="705"/>
        <v>5.6770669987396896E-4</v>
      </c>
      <c r="AQ644" s="5">
        <f t="shared" si="706"/>
        <v>1.5549584160323281E-4</v>
      </c>
      <c r="AR644" s="5">
        <f t="shared" si="707"/>
        <v>1.234340952015272E-3</v>
      </c>
      <c r="AS644" s="5">
        <f t="shared" si="708"/>
        <v>1.5684297258314738E-3</v>
      </c>
      <c r="AT644" s="5">
        <f t="shared" si="709"/>
        <v>9.964717612485712E-4</v>
      </c>
      <c r="AU644" s="5">
        <f t="shared" si="710"/>
        <v>4.2205948816713586E-4</v>
      </c>
      <c r="AV644" s="5">
        <f t="shared" si="711"/>
        <v>1.3407370269733268E-4</v>
      </c>
      <c r="AW644" s="5">
        <f t="shared" si="712"/>
        <v>1.3176064217815662E-6</v>
      </c>
      <c r="AX644" s="5">
        <f t="shared" si="713"/>
        <v>5.4851649676371456E-4</v>
      </c>
      <c r="AY644" s="5">
        <f t="shared" si="714"/>
        <v>6.0095844784967744E-4</v>
      </c>
      <c r="AZ644" s="5">
        <f t="shared" si="715"/>
        <v>3.2920710513969017E-4</v>
      </c>
      <c r="BA644" s="5">
        <f t="shared" si="716"/>
        <v>1.2022718981902539E-4</v>
      </c>
      <c r="BB644" s="5">
        <f t="shared" si="717"/>
        <v>3.2930434093258428E-5</v>
      </c>
      <c r="BC644" s="5">
        <f t="shared" si="718"/>
        <v>7.2157620332157819E-6</v>
      </c>
      <c r="BD644" s="5">
        <f t="shared" si="719"/>
        <v>2.253920732913198E-4</v>
      </c>
      <c r="BE644" s="5">
        <f t="shared" si="720"/>
        <v>2.8639706649910969E-4</v>
      </c>
      <c r="BF644" s="5">
        <f t="shared" si="721"/>
        <v>1.8195688628605888E-4</v>
      </c>
      <c r="BG644" s="5">
        <f t="shared" si="722"/>
        <v>7.706854652675174E-5</v>
      </c>
      <c r="BH644" s="5">
        <f t="shared" si="723"/>
        <v>2.4482011858601886E-5</v>
      </c>
      <c r="BI644" s="5">
        <f t="shared" si="724"/>
        <v>6.2216707765383699E-6</v>
      </c>
      <c r="BJ644" s="8">
        <f t="shared" si="725"/>
        <v>0.40350834595765328</v>
      </c>
      <c r="BK644" s="8">
        <f t="shared" si="726"/>
        <v>0.2781970090485148</v>
      </c>
      <c r="BL644" s="8">
        <f t="shared" si="727"/>
        <v>0.2978300498181532</v>
      </c>
      <c r="BM644" s="8">
        <f t="shared" si="728"/>
        <v>0.42095611909144431</v>
      </c>
      <c r="BN644" s="8">
        <f t="shared" si="729"/>
        <v>0.57854591956295454</v>
      </c>
    </row>
    <row r="645" spans="1:66" x14ac:dyDescent="0.25">
      <c r="A645" t="s">
        <v>10</v>
      </c>
      <c r="B645" t="s">
        <v>39</v>
      </c>
      <c r="C645" t="s">
        <v>11</v>
      </c>
      <c r="D645" s="7" t="s">
        <v>507</v>
      </c>
      <c r="E645">
        <f>VLOOKUP(A645,home!$A$2:$E$405,3,FALSE)</f>
        <v>1.4167000000000001</v>
      </c>
      <c r="F645">
        <f>VLOOKUP(B645,home!$B$2:$E$405,3,FALSE)</f>
        <v>0.84699999999999998</v>
      </c>
      <c r="G645">
        <f>VLOOKUP(C645,away!$B$2:$E$405,4,FALSE)</f>
        <v>0.70589999999999997</v>
      </c>
      <c r="H645">
        <f>VLOOKUP(A645,away!$A$2:$E$405,3,FALSE)</f>
        <v>1.2778</v>
      </c>
      <c r="I645">
        <f>VLOOKUP(C645,away!$B$2:$E$405,3,FALSE)</f>
        <v>0.97819999999999996</v>
      </c>
      <c r="J645">
        <f>VLOOKUP(B645,home!$B$2:$E$405,4,FALSE)</f>
        <v>0.46960000000000002</v>
      </c>
      <c r="K645" s="3">
        <f t="shared" si="674"/>
        <v>0.84704110490999995</v>
      </c>
      <c r="L645" s="3">
        <f t="shared" si="675"/>
        <v>0.586973683616</v>
      </c>
      <c r="M645" s="5">
        <f t="shared" si="676"/>
        <v>0.23835007360375521</v>
      </c>
      <c r="N645" s="5">
        <f t="shared" si="677"/>
        <v>0.20189230970070465</v>
      </c>
      <c r="O645" s="5">
        <f t="shared" si="678"/>
        <v>0.13990522069334091</v>
      </c>
      <c r="P645" s="5">
        <f t="shared" si="679"/>
        <v>0.1185054727187649</v>
      </c>
      <c r="Q645" s="5">
        <f t="shared" si="680"/>
        <v>8.5505542540858376E-2</v>
      </c>
      <c r="R645" s="5">
        <f t="shared" si="681"/>
        <v>4.1060341373739866E-2</v>
      </c>
      <c r="S645" s="5">
        <f t="shared" si="682"/>
        <v>1.4729958808031044E-2</v>
      </c>
      <c r="T645" s="5">
        <f t="shared" si="683"/>
        <v>5.0189503274792227E-2</v>
      </c>
      <c r="U645" s="5">
        <f t="shared" si="684"/>
        <v>3.4779796925194409E-2</v>
      </c>
      <c r="V645" s="5">
        <f t="shared" si="685"/>
        <v>8.1373339516078178E-4</v>
      </c>
      <c r="W645" s="5">
        <f t="shared" si="686"/>
        <v>2.4142236409912563E-2</v>
      </c>
      <c r="X645" s="5">
        <f t="shared" si="687"/>
        <v>1.4170857436254691E-2</v>
      </c>
      <c r="Y645" s="5">
        <f t="shared" si="688"/>
        <v>4.1589601946778005E-3</v>
      </c>
      <c r="Z645" s="5">
        <f t="shared" si="689"/>
        <v>8.0337799422248481E-3</v>
      </c>
      <c r="AA645" s="5">
        <f t="shared" si="690"/>
        <v>6.8049418388659317E-3</v>
      </c>
      <c r="AB645" s="5">
        <f t="shared" si="691"/>
        <v>2.8820327270206426E-3</v>
      </c>
      <c r="AC645" s="5">
        <f t="shared" si="692"/>
        <v>2.5286299266286087E-5</v>
      </c>
      <c r="AD645" s="5">
        <f t="shared" si="693"/>
        <v>5.1123666509126902E-3</v>
      </c>
      <c r="AE645" s="5">
        <f t="shared" si="694"/>
        <v>3.0008246850818147E-3</v>
      </c>
      <c r="AF645" s="5">
        <f t="shared" si="695"/>
        <v>8.8070255964414789E-4</v>
      </c>
      <c r="AG645" s="5">
        <f t="shared" si="696"/>
        <v>1.7231640853478851E-4</v>
      </c>
      <c r="AH645" s="5">
        <f t="shared" si="697"/>
        <v>1.1789043515120137E-3</v>
      </c>
      <c r="AI645" s="5">
        <f t="shared" si="698"/>
        <v>9.9858044448794298E-4</v>
      </c>
      <c r="AJ645" s="5">
        <f t="shared" si="699"/>
        <v>4.2291934152029306E-4</v>
      </c>
      <c r="AK645" s="5">
        <f t="shared" si="700"/>
        <v>1.1941002210971954E-4</v>
      </c>
      <c r="AL645" s="5">
        <f t="shared" si="701"/>
        <v>5.0288465240267174E-7</v>
      </c>
      <c r="AM645" s="5">
        <f t="shared" si="702"/>
        <v>8.6607693933882452E-4</v>
      </c>
      <c r="AN645" s="5">
        <f t="shared" si="703"/>
        <v>5.0836437137858075E-4</v>
      </c>
      <c r="AO645" s="5">
        <f t="shared" si="704"/>
        <v>1.4919825384360888E-4</v>
      </c>
      <c r="AP645" s="5">
        <f t="shared" si="705"/>
        <v>2.919181621588605E-5</v>
      </c>
      <c r="AQ645" s="5">
        <f t="shared" si="706"/>
        <v>4.2837069739199794E-6</v>
      </c>
      <c r="AR645" s="5">
        <f t="shared" si="707"/>
        <v>1.3839716596758766E-4</v>
      </c>
      <c r="AS645" s="5">
        <f t="shared" si="708"/>
        <v>1.1722808837759811E-4</v>
      </c>
      <c r="AT645" s="5">
        <f t="shared" si="709"/>
        <v>4.9648504752923909E-5</v>
      </c>
      <c r="AU645" s="5">
        <f t="shared" si="710"/>
        <v>1.4018108107682019E-5</v>
      </c>
      <c r="AV645" s="5">
        <f t="shared" si="711"/>
        <v>2.9684784450697007E-6</v>
      </c>
      <c r="AW645" s="5">
        <f t="shared" si="712"/>
        <v>6.9452678196011717E-9</v>
      </c>
      <c r="AX645" s="5">
        <f t="shared" si="713"/>
        <v>1.222671279391048E-4</v>
      </c>
      <c r="AY645" s="5">
        <f t="shared" si="714"/>
        <v>7.1767586471565084E-5</v>
      </c>
      <c r="AZ645" s="5">
        <f t="shared" si="715"/>
        <v>2.106284229772218E-5</v>
      </c>
      <c r="BA645" s="5">
        <f t="shared" si="716"/>
        <v>4.1211113769722947E-6</v>
      </c>
      <c r="BB645" s="5">
        <f t="shared" si="717"/>
        <v>6.0474598138330839E-7</v>
      </c>
      <c r="BC645" s="5">
        <f t="shared" si="718"/>
        <v>7.0993995268906705E-8</v>
      </c>
      <c r="BD645" s="5">
        <f t="shared" si="719"/>
        <v>1.3539249051668303E-5</v>
      </c>
      <c r="BE645" s="5">
        <f t="shared" si="720"/>
        <v>1.1468300476376789E-5</v>
      </c>
      <c r="BF645" s="5">
        <f t="shared" si="721"/>
        <v>4.857060953475037E-6</v>
      </c>
      <c r="BG645" s="5">
        <f t="shared" si="722"/>
        <v>1.3713767588822378E-6</v>
      </c>
      <c r="BH645" s="5">
        <f t="shared" si="723"/>
        <v>2.9040312127287627E-7</v>
      </c>
      <c r="BI645" s="5">
        <f t="shared" si="724"/>
        <v>4.9196676142457981E-8</v>
      </c>
      <c r="BJ645" s="8">
        <f t="shared" si="725"/>
        <v>0.39100262935718672</v>
      </c>
      <c r="BK645" s="8">
        <f t="shared" si="726"/>
        <v>0.37249679529610213</v>
      </c>
      <c r="BL645" s="8">
        <f t="shared" si="727"/>
        <v>0.22850598365048047</v>
      </c>
      <c r="BM645" s="8">
        <f t="shared" si="728"/>
        <v>0.17474846697362637</v>
      </c>
      <c r="BN645" s="8">
        <f t="shared" si="729"/>
        <v>0.82521896063116384</v>
      </c>
    </row>
    <row r="646" spans="1:66" x14ac:dyDescent="0.25">
      <c r="A646" t="s">
        <v>10</v>
      </c>
      <c r="B646" t="s">
        <v>205</v>
      </c>
      <c r="C646" t="s">
        <v>462</v>
      </c>
      <c r="D646" s="7" t="s">
        <v>507</v>
      </c>
      <c r="E646">
        <f>VLOOKUP(A646,home!$A$2:$E$405,3,FALSE)</f>
        <v>1.4167000000000001</v>
      </c>
      <c r="F646">
        <f>VLOOKUP(B646,home!$B$2:$E$405,3,FALSE)</f>
        <v>0.17649999999999999</v>
      </c>
      <c r="G646">
        <f>VLOOKUP(C646,away!$B$2:$E$405,4,FALSE)</f>
        <v>1.5882000000000001</v>
      </c>
      <c r="H646">
        <f>VLOOKUP(A646,away!$A$2:$E$405,3,FALSE)</f>
        <v>1.2778</v>
      </c>
      <c r="I646">
        <f>VLOOKUP(C646,away!$B$2:$E$405,3,FALSE)</f>
        <v>0.78259999999999996</v>
      </c>
      <c r="J646">
        <f>VLOOKUP(B646,home!$B$2:$E$405,4,FALSE)</f>
        <v>0.58689999999999998</v>
      </c>
      <c r="K646" s="3">
        <f t="shared" si="674"/>
        <v>0.39712551891000003</v>
      </c>
      <c r="L646" s="3">
        <f t="shared" si="675"/>
        <v>0.58690368573200002</v>
      </c>
      <c r="M646" s="5">
        <f t="shared" si="676"/>
        <v>0.3738019360343342</v>
      </c>
      <c r="N646" s="5">
        <f t="shared" si="677"/>
        <v>0.1484462878171976</v>
      </c>
      <c r="O646" s="5">
        <f t="shared" si="678"/>
        <v>0.21938573399230807</v>
      </c>
      <c r="P646" s="5">
        <f t="shared" si="679"/>
        <v>8.7123673453146561E-2</v>
      </c>
      <c r="Q646" s="5">
        <f t="shared" si="680"/>
        <v>2.9475904539833904E-2</v>
      </c>
      <c r="R646" s="5">
        <f t="shared" si="681"/>
        <v>6.4379147938552858E-2</v>
      </c>
      <c r="S646" s="5">
        <f t="shared" si="682"/>
        <v>5.0765751486592844E-3</v>
      </c>
      <c r="T646" s="5">
        <f t="shared" si="683"/>
        <v>1.729951701471311E-2</v>
      </c>
      <c r="U646" s="5">
        <f t="shared" si="684"/>
        <v>2.556660253208146E-2</v>
      </c>
      <c r="V646" s="5">
        <f t="shared" si="685"/>
        <v>1.3146887365729471E-4</v>
      </c>
      <c r="W646" s="5">
        <f t="shared" si="686"/>
        <v>3.9018779619077208E-3</v>
      </c>
      <c r="X646" s="5">
        <f t="shared" si="687"/>
        <v>2.2900265571201058E-3</v>
      </c>
      <c r="Y646" s="5">
        <f t="shared" si="688"/>
        <v>6.7201251339897626E-4</v>
      </c>
      <c r="Z646" s="5">
        <f t="shared" si="689"/>
        <v>1.2594786403140787E-2</v>
      </c>
      <c r="AA646" s="5">
        <f t="shared" si="690"/>
        <v>5.0017110859078978E-3</v>
      </c>
      <c r="AB646" s="5">
        <f t="shared" si="691"/>
        <v>9.9315355521453655E-4</v>
      </c>
      <c r="AC646" s="5">
        <f t="shared" si="692"/>
        <v>1.9151270555349425E-6</v>
      </c>
      <c r="AD646" s="5">
        <f t="shared" si="693"/>
        <v>3.8738382758652425E-4</v>
      </c>
      <c r="AE646" s="5">
        <f t="shared" si="694"/>
        <v>2.2735699620350072E-4</v>
      </c>
      <c r="AF646" s="5">
        <f t="shared" si="695"/>
        <v>6.6718329524395449E-5</v>
      </c>
      <c r="AG646" s="5">
        <f t="shared" si="696"/>
        <v>1.30524111679166E-5</v>
      </c>
      <c r="AH646" s="5">
        <f t="shared" si="697"/>
        <v>1.8479816402526515E-3</v>
      </c>
      <c r="AI646" s="5">
        <f t="shared" si="698"/>
        <v>7.3388066782148714E-4</v>
      </c>
      <c r="AJ646" s="5">
        <f t="shared" si="699"/>
        <v>1.4572137051331271E-4</v>
      </c>
      <c r="AK646" s="5">
        <f t="shared" si="700"/>
        <v>1.9289891627125225E-5</v>
      </c>
      <c r="AL646" s="5">
        <f t="shared" si="701"/>
        <v>1.7854685931042041E-8</v>
      </c>
      <c r="AM646" s="5">
        <f t="shared" si="702"/>
        <v>3.0768000709528106E-5</v>
      </c>
      <c r="AN646" s="5">
        <f t="shared" si="703"/>
        <v>1.8057853019026837E-5</v>
      </c>
      <c r="AO646" s="5">
        <f t="shared" si="704"/>
        <v>5.2991102466367866E-6</v>
      </c>
      <c r="AP646" s="5">
        <f t="shared" si="705"/>
        <v>1.0366891116171126E-6</v>
      </c>
      <c r="AQ646" s="5">
        <f t="shared" si="706"/>
        <v>1.5210916514157901E-7</v>
      </c>
      <c r="AR646" s="5">
        <f t="shared" si="707"/>
        <v>2.1691744716586969E-4</v>
      </c>
      <c r="AS646" s="5">
        <f t="shared" si="708"/>
        <v>8.6143453766378508E-5</v>
      </c>
      <c r="AT646" s="5">
        <f t="shared" si="709"/>
        <v>1.7104881888836328E-5</v>
      </c>
      <c r="AU646" s="5">
        <f t="shared" si="710"/>
        <v>2.264261698666129E-6</v>
      </c>
      <c r="AV646" s="5">
        <f t="shared" si="711"/>
        <v>2.2479902550770619E-7</v>
      </c>
      <c r="AW646" s="5">
        <f t="shared" si="712"/>
        <v>1.1559640998709375E-10</v>
      </c>
      <c r="AX646" s="5">
        <f t="shared" si="713"/>
        <v>2.0364597079324308E-6</v>
      </c>
      <c r="AY646" s="5">
        <f t="shared" si="714"/>
        <v>1.1952057084302559E-6</v>
      </c>
      <c r="AZ646" s="5">
        <f t="shared" si="715"/>
        <v>3.5073531774282162E-7</v>
      </c>
      <c r="BA646" s="5">
        <f t="shared" si="716"/>
        <v>6.8615950233215382E-8</v>
      </c>
      <c r="BB646" s="5">
        <f t="shared" si="717"/>
        <v>1.0067738522969397E-8</v>
      </c>
      <c r="BC646" s="5">
        <f t="shared" si="718"/>
        <v>1.1817585692233565E-9</v>
      </c>
      <c r="BD646" s="5">
        <f t="shared" si="719"/>
        <v>2.1218274873537539E-5</v>
      </c>
      <c r="BE646" s="5">
        <f t="shared" si="720"/>
        <v>8.4263184195286105E-6</v>
      </c>
      <c r="BF646" s="5">
        <f t="shared" si="721"/>
        <v>1.673153037428095E-6</v>
      </c>
      <c r="BG646" s="5">
        <f t="shared" si="722"/>
        <v>2.2148392273482494E-7</v>
      </c>
      <c r="BH646" s="5">
        <f t="shared" si="723"/>
        <v>2.1989229436572427E-8</v>
      </c>
      <c r="BI646" s="5">
        <f t="shared" si="724"/>
        <v>1.7464968300859756E-9</v>
      </c>
      <c r="BJ646" s="8">
        <f t="shared" si="725"/>
        <v>0.20283911399708712</v>
      </c>
      <c r="BK646" s="8">
        <f t="shared" si="726"/>
        <v>0.4661367816972472</v>
      </c>
      <c r="BL646" s="8">
        <f t="shared" si="727"/>
        <v>0.31842744048380422</v>
      </c>
      <c r="BM646" s="8">
        <f t="shared" si="728"/>
        <v>7.7384243715794096E-2</v>
      </c>
      <c r="BN646" s="8">
        <f t="shared" si="729"/>
        <v>0.9226126837753732</v>
      </c>
    </row>
    <row r="647" spans="1:66" x14ac:dyDescent="0.25">
      <c r="A647" t="s">
        <v>13</v>
      </c>
      <c r="B647" t="s">
        <v>46</v>
      </c>
      <c r="C647" t="s">
        <v>51</v>
      </c>
      <c r="D647" s="7" t="s">
        <v>507</v>
      </c>
      <c r="E647">
        <f>VLOOKUP(A647,home!$A$2:$E$405,3,FALSE)</f>
        <v>2.0369999999999999</v>
      </c>
      <c r="F647">
        <f>VLOOKUP(B647,home!$B$2:$E$405,3,FALSE)</f>
        <v>1.3090999999999999</v>
      </c>
      <c r="G647">
        <f>VLOOKUP(C647,away!$B$2:$E$405,4,FALSE)</f>
        <v>2.2909999999999999</v>
      </c>
      <c r="H647">
        <f>VLOOKUP(A647,away!$A$2:$E$405,3,FALSE)</f>
        <v>1.5185</v>
      </c>
      <c r="I647">
        <f>VLOOKUP(C647,away!$B$2:$E$405,3,FALSE)</f>
        <v>0.439</v>
      </c>
      <c r="J647">
        <f>VLOOKUP(B647,home!$B$2:$E$405,4,FALSE)</f>
        <v>1.5366</v>
      </c>
      <c r="K647" s="3">
        <f t="shared" si="674"/>
        <v>6.109264679699999</v>
      </c>
      <c r="L647" s="3">
        <f t="shared" si="675"/>
        <v>1.0243305968999998</v>
      </c>
      <c r="M647" s="5">
        <f t="shared" si="676"/>
        <v>7.9784574867385592E-4</v>
      </c>
      <c r="N647" s="5">
        <f t="shared" si="677"/>
        <v>4.874250852221991E-3</v>
      </c>
      <c r="O647" s="5">
        <f t="shared" si="678"/>
        <v>8.1725781197321799E-4</v>
      </c>
      <c r="P647" s="5">
        <f t="shared" si="679"/>
        <v>4.9928442848968845E-3</v>
      </c>
      <c r="Q647" s="5">
        <f t="shared" si="680"/>
        <v>1.4889044285738713E-2</v>
      </c>
      <c r="R647" s="5">
        <f t="shared" si="681"/>
        <v>4.1857109117985708E-4</v>
      </c>
      <c r="S647" s="5">
        <f t="shared" si="682"/>
        <v>7.8111884705353513E-3</v>
      </c>
      <c r="T647" s="5">
        <f t="shared" si="683"/>
        <v>1.5251303620481266E-2</v>
      </c>
      <c r="U647" s="5">
        <f t="shared" si="684"/>
        <v>2.5571615832885889E-3</v>
      </c>
      <c r="V647" s="5">
        <f t="shared" si="685"/>
        <v>5.4312987717500599E-3</v>
      </c>
      <c r="W647" s="5">
        <f t="shared" si="686"/>
        <v>3.032037078978422E-2</v>
      </c>
      <c r="X647" s="5">
        <f t="shared" si="687"/>
        <v>3.1058083509328985E-2</v>
      </c>
      <c r="Y647" s="5">
        <f t="shared" si="688"/>
        <v>1.59068726098405E-2</v>
      </c>
      <c r="Z647" s="5">
        <f t="shared" si="689"/>
        <v>1.4291839189111577E-4</v>
      </c>
      <c r="AA647" s="5">
        <f t="shared" si="690"/>
        <v>8.7312628365991641E-4</v>
      </c>
      <c r="AB647" s="5">
        <f t="shared" si="691"/>
        <v>2.6670797828406249E-3</v>
      </c>
      <c r="AC647" s="5">
        <f t="shared" si="692"/>
        <v>2.1242850730524561E-3</v>
      </c>
      <c r="AD647" s="5">
        <f t="shared" si="693"/>
        <v>4.6308792585359047E-2</v>
      </c>
      <c r="AE647" s="5">
        <f t="shared" si="694"/>
        <v>4.7435513150679114E-2</v>
      </c>
      <c r="AF647" s="5">
        <f t="shared" si="695"/>
        <v>2.4294823749946463E-2</v>
      </c>
      <c r="AG647" s="5">
        <f t="shared" si="696"/>
        <v>8.2953104377876518E-3</v>
      </c>
      <c r="AH647" s="5">
        <f t="shared" si="697"/>
        <v>3.6598920418453677E-5</v>
      </c>
      <c r="AI647" s="5">
        <f t="shared" si="698"/>
        <v>2.2359249182761016E-4</v>
      </c>
      <c r="AJ647" s="5">
        <f t="shared" si="699"/>
        <v>6.829928564842648E-4</v>
      </c>
      <c r="AK647" s="5">
        <f t="shared" si="700"/>
        <v>1.3908613782022436E-3</v>
      </c>
      <c r="AL647" s="5">
        <f t="shared" si="701"/>
        <v>5.3174311471163027E-4</v>
      </c>
      <c r="AM647" s="5">
        <f t="shared" si="702"/>
        <v>5.6582534180257445E-2</v>
      </c>
      <c r="AN647" s="5">
        <f t="shared" si="703"/>
        <v>5.7959221010977745E-2</v>
      </c>
      <c r="AO647" s="5">
        <f t="shared" si="704"/>
        <v>2.968470172701692E-2</v>
      </c>
      <c r="AP647" s="5">
        <f t="shared" si="705"/>
        <v>1.0135649412944567E-2</v>
      </c>
      <c r="AQ647" s="5">
        <f t="shared" si="706"/>
        <v>2.5955639532826602E-3</v>
      </c>
      <c r="AR647" s="5">
        <f t="shared" si="707"/>
        <v>7.497878799626051E-6</v>
      </c>
      <c r="AS647" s="5">
        <f t="shared" si="708"/>
        <v>4.5806526123226862E-5</v>
      </c>
      <c r="AT647" s="5">
        <f t="shared" si="709"/>
        <v>1.3992209607219261E-4</v>
      </c>
      <c r="AU647" s="5">
        <f t="shared" si="710"/>
        <v>2.849403731478122E-4</v>
      </c>
      <c r="AV647" s="5">
        <f t="shared" si="711"/>
        <v>4.3519403937311655E-4</v>
      </c>
      <c r="AW647" s="5">
        <f t="shared" si="712"/>
        <v>9.2433300537872218E-5</v>
      </c>
      <c r="AX647" s="5">
        <f t="shared" si="713"/>
        <v>5.7612946259227464E-2</v>
      </c>
      <c r="AY647" s="5">
        <f t="shared" si="714"/>
        <v>5.9014703630882077E-2</v>
      </c>
      <c r="AZ647" s="5">
        <f t="shared" si="715"/>
        <v>3.0225283298049008E-2</v>
      </c>
      <c r="BA647" s="5">
        <f t="shared" si="716"/>
        <v>1.0320227494054047E-2</v>
      </c>
      <c r="BB647" s="5">
        <f t="shared" si="717"/>
        <v>2.6428311972820427E-3</v>
      </c>
      <c r="BC647" s="5">
        <f t="shared" si="718"/>
        <v>5.4142657156357134E-4</v>
      </c>
      <c r="BD647" s="5">
        <f t="shared" si="719"/>
        <v>1.2800511110508006E-6</v>
      </c>
      <c r="BE647" s="5">
        <f t="shared" si="720"/>
        <v>7.8201710409533983E-6</v>
      </c>
      <c r="BF647" s="5">
        <f t="shared" si="721"/>
        <v>2.3887747364854685E-5</v>
      </c>
      <c r="BG647" s="5">
        <f t="shared" si="722"/>
        <v>4.8645523751234507E-5</v>
      </c>
      <c r="BH647" s="5">
        <f t="shared" si="723"/>
        <v>7.4297095019731053E-5</v>
      </c>
      <c r="BI647" s="5">
        <f t="shared" si="724"/>
        <v>9.0780123681671521E-5</v>
      </c>
      <c r="BJ647" s="8">
        <f t="shared" si="725"/>
        <v>0.55594945432670539</v>
      </c>
      <c r="BK647" s="8">
        <f t="shared" si="726"/>
        <v>8.0703909094502313E-2</v>
      </c>
      <c r="BL647" s="8">
        <f t="shared" si="727"/>
        <v>1.0827313825360245E-2</v>
      </c>
      <c r="BM647" s="8">
        <f t="shared" si="728"/>
        <v>0.56191151123343042</v>
      </c>
      <c r="BN647" s="8">
        <f t="shared" si="729"/>
        <v>2.6789814074684521E-2</v>
      </c>
    </row>
    <row r="648" spans="1:66" x14ac:dyDescent="0.25">
      <c r="A648" t="s">
        <v>13</v>
      </c>
      <c r="B648" t="s">
        <v>44</v>
      </c>
      <c r="C648" t="s">
        <v>47</v>
      </c>
      <c r="D648" s="7" t="s">
        <v>507</v>
      </c>
      <c r="E648">
        <f>VLOOKUP(A648,home!$A$2:$E$405,3,FALSE)</f>
        <v>2.0369999999999999</v>
      </c>
      <c r="F648">
        <f>VLOOKUP(B648,home!$B$2:$E$405,3,FALSE)</f>
        <v>0.81820000000000004</v>
      </c>
      <c r="G648">
        <f>VLOOKUP(C648,away!$B$2:$E$405,4,FALSE)</f>
        <v>0.81820000000000004</v>
      </c>
      <c r="H648">
        <f>VLOOKUP(A648,away!$A$2:$E$405,3,FALSE)</f>
        <v>1.5185</v>
      </c>
      <c r="I648">
        <f>VLOOKUP(C648,away!$B$2:$E$405,3,FALSE)</f>
        <v>0.65849999999999997</v>
      </c>
      <c r="J648">
        <f>VLOOKUP(B648,home!$B$2:$E$405,4,FALSE)</f>
        <v>1.3170999999999999</v>
      </c>
      <c r="K648" s="3">
        <f t="shared" si="674"/>
        <v>1.3636721758800001</v>
      </c>
      <c r="L648" s="3">
        <f t="shared" si="675"/>
        <v>1.3170107664749999</v>
      </c>
      <c r="M648" s="5">
        <f t="shared" si="676"/>
        <v>6.8516345457953556E-2</v>
      </c>
      <c r="N648" s="5">
        <f t="shared" si="677"/>
        <v>9.343383389399329E-2</v>
      </c>
      <c r="O648" s="5">
        <f t="shared" si="678"/>
        <v>9.0236764647645296E-2</v>
      </c>
      <c r="P648" s="5">
        <f t="shared" si="679"/>
        <v>0.12305336519142593</v>
      </c>
      <c r="Q648" s="5">
        <f t="shared" si="680"/>
        <v>6.3706559783516178E-2</v>
      </c>
      <c r="R648" s="5">
        <f t="shared" si="681"/>
        <v>5.9421395286409759E-2</v>
      </c>
      <c r="S648" s="5">
        <f t="shared" si="682"/>
        <v>5.5250066913692573E-2</v>
      </c>
      <c r="T648" s="5">
        <f t="shared" si="683"/>
        <v>8.3902225129974056E-2</v>
      </c>
      <c r="U648" s="5">
        <f t="shared" si="684"/>
        <v>8.1031303404043978E-2</v>
      </c>
      <c r="V648" s="5">
        <f t="shared" si="685"/>
        <v>1.1025279386237843E-2</v>
      </c>
      <c r="W648" s="5">
        <f t="shared" si="686"/>
        <v>2.8958287665938953E-2</v>
      </c>
      <c r="X648" s="5">
        <f t="shared" si="687"/>
        <v>3.8138376634721798E-2</v>
      </c>
      <c r="Y648" s="5">
        <f t="shared" si="688"/>
        <v>2.5114326321903593E-2</v>
      </c>
      <c r="Z648" s="5">
        <f t="shared" si="689"/>
        <v>2.6086205783722831E-2</v>
      </c>
      <c r="AA648" s="5">
        <f t="shared" si="690"/>
        <v>3.5573033001542756E-2</v>
      </c>
      <c r="AB648" s="5">
        <f t="shared" si="691"/>
        <v>2.4254977657932435E-2</v>
      </c>
      <c r="AC648" s="5">
        <f t="shared" si="692"/>
        <v>1.2375675847714229E-3</v>
      </c>
      <c r="AD648" s="5">
        <f t="shared" si="693"/>
        <v>9.8724027877924777E-3</v>
      </c>
      <c r="AE648" s="5">
        <f t="shared" si="694"/>
        <v>1.3002060762500498E-2</v>
      </c>
      <c r="AF648" s="5">
        <f t="shared" si="695"/>
        <v>8.5619270052876527E-3</v>
      </c>
      <c r="AG648" s="5">
        <f t="shared" si="696"/>
        <v>3.7587166825789652E-3</v>
      </c>
      <c r="AH648" s="5">
        <f t="shared" si="697"/>
        <v>8.588953468411346E-3</v>
      </c>
      <c r="AI648" s="5">
        <f t="shared" si="698"/>
        <v>1.1712516864800572E-2</v>
      </c>
      <c r="AJ648" s="5">
        <f t="shared" si="699"/>
        <v>7.9860166790268992E-3</v>
      </c>
      <c r="AK648" s="5">
        <f t="shared" si="700"/>
        <v>3.6301029137675296E-3</v>
      </c>
      <c r="AL648" s="5">
        <f t="shared" si="701"/>
        <v>8.8905416621441248E-5</v>
      </c>
      <c r="AM648" s="5">
        <f t="shared" si="702"/>
        <v>2.6925441981585484E-3</v>
      </c>
      <c r="AN648" s="5">
        <f t="shared" si="703"/>
        <v>3.5461096981846039E-3</v>
      </c>
      <c r="AO648" s="5">
        <f t="shared" si="704"/>
        <v>2.3351323258052684E-3</v>
      </c>
      <c r="AP648" s="5">
        <f t="shared" si="705"/>
        <v>1.0251314714097822E-3</v>
      </c>
      <c r="AQ648" s="5">
        <f t="shared" si="706"/>
        <v>3.3752729622476044E-4</v>
      </c>
      <c r="AR648" s="5">
        <f t="shared" si="707"/>
        <v>2.2623488381301074E-3</v>
      </c>
      <c r="AS648" s="5">
        <f t="shared" si="708"/>
        <v>3.0851021626924738E-3</v>
      </c>
      <c r="AT648" s="5">
        <f t="shared" si="709"/>
        <v>2.1035339895054705E-3</v>
      </c>
      <c r="AU648" s="5">
        <f t="shared" si="710"/>
        <v>9.5617692416882121E-4</v>
      </c>
      <c r="AV648" s="5">
        <f t="shared" si="711"/>
        <v>3.2597796667688532E-4</v>
      </c>
      <c r="AW648" s="5">
        <f t="shared" si="712"/>
        <v>4.4353206790340531E-6</v>
      </c>
      <c r="AX648" s="5">
        <f t="shared" si="713"/>
        <v>6.1195793422599029E-4</v>
      </c>
      <c r="AY648" s="5">
        <f t="shared" si="714"/>
        <v>8.0595518800542917E-4</v>
      </c>
      <c r="AZ648" s="5">
        <f t="shared" si="715"/>
        <v>5.3072582994976648E-4</v>
      </c>
      <c r="BA648" s="5">
        <f t="shared" si="716"/>
        <v>2.3299054403007422E-4</v>
      </c>
      <c r="BB648" s="5">
        <f t="shared" si="717"/>
        <v>7.6712763743618824E-5</v>
      </c>
      <c r="BC648" s="5">
        <f t="shared" si="718"/>
        <v>2.0206307155279807E-5</v>
      </c>
      <c r="BD648" s="5">
        <f t="shared" si="719"/>
        <v>4.9658962955659281E-4</v>
      </c>
      <c r="BE648" s="5">
        <f t="shared" si="720"/>
        <v>6.7718546065688207E-4</v>
      </c>
      <c r="BF648" s="5">
        <f t="shared" si="721"/>
        <v>4.6172948530413544E-4</v>
      </c>
      <c r="BG648" s="5">
        <f t="shared" si="722"/>
        <v>2.0988255063088105E-4</v>
      </c>
      <c r="BH648" s="5">
        <f t="shared" si="723"/>
        <v>7.1552748624514412E-5</v>
      </c>
      <c r="BI648" s="5">
        <f t="shared" si="724"/>
        <v>1.9514898481397243E-5</v>
      </c>
      <c r="BJ648" s="8">
        <f t="shared" si="725"/>
        <v>0.38066371022510059</v>
      </c>
      <c r="BK648" s="8">
        <f t="shared" si="726"/>
        <v>0.25997748513870822</v>
      </c>
      <c r="BL648" s="8">
        <f t="shared" si="727"/>
        <v>0.33310465857800864</v>
      </c>
      <c r="BM648" s="8">
        <f t="shared" si="728"/>
        <v>0.50066227559726983</v>
      </c>
      <c r="BN648" s="8">
        <f t="shared" si="729"/>
        <v>0.49836826426094399</v>
      </c>
    </row>
    <row r="649" spans="1:66" x14ac:dyDescent="0.25">
      <c r="A649" t="s">
        <v>13</v>
      </c>
      <c r="B649" t="s">
        <v>15</v>
      </c>
      <c r="C649" t="s">
        <v>214</v>
      </c>
      <c r="D649" s="7" t="s">
        <v>507</v>
      </c>
      <c r="E649">
        <f>VLOOKUP(A649,home!$A$2:$E$405,3,FALSE)</f>
        <v>2.0369999999999999</v>
      </c>
      <c r="F649">
        <f>VLOOKUP(B649,home!$B$2:$E$405,3,FALSE)</f>
        <v>1.9637</v>
      </c>
      <c r="G649">
        <f>VLOOKUP(C649,away!$B$2:$E$405,4,FALSE)</f>
        <v>1.4728000000000001</v>
      </c>
      <c r="H649">
        <f>VLOOKUP(A649,away!$A$2:$E$405,3,FALSE)</f>
        <v>1.5185</v>
      </c>
      <c r="I649">
        <f>VLOOKUP(C649,away!$B$2:$E$405,3,FALSE)</f>
        <v>0.439</v>
      </c>
      <c r="J649">
        <f>VLOOKUP(B649,home!$B$2:$E$405,4,FALSE)</f>
        <v>0.87809999999999999</v>
      </c>
      <c r="K649" s="3">
        <f t="shared" si="674"/>
        <v>5.8912838023200003</v>
      </c>
      <c r="L649" s="3">
        <f t="shared" si="675"/>
        <v>0.58536033914999996</v>
      </c>
      <c r="M649" s="5">
        <f t="shared" si="676"/>
        <v>1.5389665773695793E-3</v>
      </c>
      <c r="N649" s="5">
        <f t="shared" si="677"/>
        <v>9.066488869569251E-3</v>
      </c>
      <c r="O649" s="5">
        <f t="shared" si="678"/>
        <v>9.0084999766957131E-4</v>
      </c>
      <c r="P649" s="5">
        <f t="shared" si="679"/>
        <v>5.3071629995907546E-3</v>
      </c>
      <c r="Q649" s="5">
        <f t="shared" si="680"/>
        <v>2.6706629510603944E-2</v>
      </c>
      <c r="R649" s="5">
        <f t="shared" si="681"/>
        <v>2.6366093007956852E-4</v>
      </c>
      <c r="S649" s="5">
        <f t="shared" si="682"/>
        <v>4.5754695908287353E-3</v>
      </c>
      <c r="T649" s="5">
        <f t="shared" si="683"/>
        <v>1.5633001707880519E-2</v>
      </c>
      <c r="U649" s="5">
        <f t="shared" si="684"/>
        <v>1.5533013666823878E-3</v>
      </c>
      <c r="V649" s="5">
        <f t="shared" si="685"/>
        <v>1.753179574114189E-3</v>
      </c>
      <c r="W649" s="5">
        <f t="shared" si="686"/>
        <v>5.244544461679413E-2</v>
      </c>
      <c r="X649" s="5">
        <f t="shared" si="687"/>
        <v>3.0699483247759146E-2</v>
      </c>
      <c r="Y649" s="5">
        <f t="shared" si="688"/>
        <v>8.9851299628190186E-3</v>
      </c>
      <c r="Z649" s="5">
        <f t="shared" si="689"/>
        <v>5.1445550483993546E-5</v>
      </c>
      <c r="AA649" s="5">
        <f t="shared" si="690"/>
        <v>3.0308033826778694E-4</v>
      </c>
      <c r="AB649" s="5">
        <f t="shared" si="691"/>
        <v>8.9276614381933982E-4</v>
      </c>
      <c r="AC649" s="5">
        <f t="shared" si="692"/>
        <v>3.7786760220291443E-4</v>
      </c>
      <c r="AD649" s="5">
        <f t="shared" si="693"/>
        <v>7.7242749594097465E-2</v>
      </c>
      <c r="AE649" s="5">
        <f t="shared" si="694"/>
        <v>4.5214842099279402E-2</v>
      </c>
      <c r="AF649" s="5">
        <f t="shared" si="695"/>
        <v>1.3233487652923944E-2</v>
      </c>
      <c r="AG649" s="5">
        <f t="shared" si="696"/>
        <v>2.5821196068842988E-3</v>
      </c>
      <c r="AH649" s="5">
        <f t="shared" si="697"/>
        <v>7.5285462197672264E-6</v>
      </c>
      <c r="AI649" s="5">
        <f t="shared" si="698"/>
        <v>4.4352802399532125E-5</v>
      </c>
      <c r="AJ649" s="5">
        <f t="shared" si="699"/>
        <v>1.3064747318193161E-4</v>
      </c>
      <c r="AK649" s="5">
        <f t="shared" si="700"/>
        <v>2.5656044752358354E-4</v>
      </c>
      <c r="AL649" s="5">
        <f t="shared" si="701"/>
        <v>5.212341805585018E-5</v>
      </c>
      <c r="AM649" s="5">
        <f t="shared" si="702"/>
        <v>9.1011791906073239E-2</v>
      </c>
      <c r="AN649" s="5">
        <f t="shared" si="703"/>
        <v>5.3274693376788237E-2</v>
      </c>
      <c r="AO649" s="5">
        <f t="shared" si="704"/>
        <v>1.559244629157451E-2</v>
      </c>
      <c r="AP649" s="5">
        <f t="shared" si="705"/>
        <v>3.0423998831380712E-3</v>
      </c>
      <c r="AQ649" s="5">
        <f t="shared" si="706"/>
        <v>4.4522505685590545E-4</v>
      </c>
      <c r="AR649" s="5">
        <f t="shared" si="707"/>
        <v>8.8138247370187913E-7</v>
      </c>
      <c r="AS649" s="5">
        <f t="shared" si="708"/>
        <v>5.1924742909686131E-6</v>
      </c>
      <c r="AT649" s="5">
        <f t="shared" si="709"/>
        <v>1.5295169842173208E-5</v>
      </c>
      <c r="AU649" s="5">
        <f t="shared" si="710"/>
        <v>3.0036062114976135E-5</v>
      </c>
      <c r="AV649" s="5">
        <f t="shared" si="711"/>
        <v>4.4237741555859067E-5</v>
      </c>
      <c r="AW649" s="5">
        <f t="shared" si="712"/>
        <v>4.993023669728924E-6</v>
      </c>
      <c r="AX649" s="5">
        <f t="shared" si="713"/>
        <v>8.9362715912727958E-2</v>
      </c>
      <c r="AY649" s="5">
        <f t="shared" si="714"/>
        <v>5.2309389694039518E-2</v>
      </c>
      <c r="AZ649" s="5">
        <f t="shared" si="715"/>
        <v>1.5309921046016245E-2</v>
      </c>
      <c r="BA649" s="5">
        <f t="shared" si="716"/>
        <v>2.9872735252852636E-3</v>
      </c>
      <c r="BB649" s="5">
        <f t="shared" si="717"/>
        <v>4.3715786097369943E-4</v>
      </c>
      <c r="BC649" s="5">
        <f t="shared" si="718"/>
        <v>5.1178974752330667E-5</v>
      </c>
      <c r="BD649" s="5">
        <f t="shared" si="719"/>
        <v>8.5987723954499594E-8</v>
      </c>
      <c r="BE649" s="5">
        <f t="shared" si="720"/>
        <v>5.0657808533150685E-7</v>
      </c>
      <c r="BF649" s="5">
        <f t="shared" si="721"/>
        <v>1.4921976343618925E-6</v>
      </c>
      <c r="BG649" s="5">
        <f t="shared" si="722"/>
        <v>2.9303199177254806E-6</v>
      </c>
      <c r="BH649" s="5">
        <f t="shared" si="723"/>
        <v>4.3158365667279487E-6</v>
      </c>
      <c r="BI649" s="5">
        <f t="shared" si="724"/>
        <v>5.0851636118049459E-6</v>
      </c>
      <c r="BJ649" s="8">
        <f t="shared" si="725"/>
        <v>0.60563357039683618</v>
      </c>
      <c r="BK649" s="8">
        <f t="shared" si="726"/>
        <v>6.5914159456201535E-2</v>
      </c>
      <c r="BL649" s="8">
        <f t="shared" si="727"/>
        <v>4.4628069596610526E-3</v>
      </c>
      <c r="BM649" s="8">
        <f t="shared" si="728"/>
        <v>0.57997382680793019</v>
      </c>
      <c r="BN649" s="8">
        <f t="shared" si="729"/>
        <v>4.3783758884882666E-2</v>
      </c>
    </row>
    <row r="650" spans="1:66" x14ac:dyDescent="0.25">
      <c r="A650" t="s">
        <v>13</v>
      </c>
      <c r="B650" t="s">
        <v>49</v>
      </c>
      <c r="C650" t="s">
        <v>210</v>
      </c>
      <c r="D650" s="7" t="s">
        <v>507</v>
      </c>
      <c r="E650">
        <f>VLOOKUP(A650,home!$A$2:$E$405,3,FALSE)</f>
        <v>2.0369999999999999</v>
      </c>
      <c r="F650">
        <f>VLOOKUP(B650,home!$B$2:$E$405,3,FALSE)</f>
        <v>2.1273</v>
      </c>
      <c r="G650">
        <f>VLOOKUP(C650,away!$B$2:$E$405,4,FALSE)</f>
        <v>0.98180000000000001</v>
      </c>
      <c r="H650">
        <f>VLOOKUP(A650,away!$A$2:$E$405,3,FALSE)</f>
        <v>1.5185</v>
      </c>
      <c r="I650">
        <f>VLOOKUP(C650,away!$B$2:$E$405,3,FALSE)</f>
        <v>0.439</v>
      </c>
      <c r="J650">
        <f>VLOOKUP(B650,home!$B$2:$E$405,4,FALSE)</f>
        <v>0.2195</v>
      </c>
      <c r="K650" s="3">
        <f t="shared" si="674"/>
        <v>4.2544438561799991</v>
      </c>
      <c r="L650" s="3">
        <f t="shared" si="675"/>
        <v>0.14632341925</v>
      </c>
      <c r="M650" s="5">
        <f t="shared" si="676"/>
        <v>1.226792341479708E-2</v>
      </c>
      <c r="N650" s="5">
        <f t="shared" si="677"/>
        <v>5.2193191400170195E-2</v>
      </c>
      <c r="O650" s="5">
        <f t="shared" si="678"/>
        <v>1.7950845011502447E-3</v>
      </c>
      <c r="P650" s="5">
        <f t="shared" si="679"/>
        <v>7.6370862272425975E-3</v>
      </c>
      <c r="Q650" s="5">
        <f t="shared" si="680"/>
        <v>0.11102650124344043</v>
      </c>
      <c r="R650" s="5">
        <f t="shared" si="681"/>
        <v>1.313314510254922E-4</v>
      </c>
      <c r="S650" s="5">
        <f t="shared" si="682"/>
        <v>1.1885688406725215E-3</v>
      </c>
      <c r="T650" s="5">
        <f t="shared" si="683"/>
        <v>1.624577728930458E-2</v>
      </c>
      <c r="U650" s="5">
        <f t="shared" si="684"/>
        <v>5.587422849386098E-4</v>
      </c>
      <c r="V650" s="5">
        <f t="shared" si="685"/>
        <v>8.2212616288618328E-5</v>
      </c>
      <c r="W650" s="5">
        <f t="shared" si="686"/>
        <v>0.15745200536277204</v>
      </c>
      <c r="X650" s="5">
        <f t="shared" si="687"/>
        <v>2.3038915792450144E-2</v>
      </c>
      <c r="Y650" s="5">
        <f t="shared" si="688"/>
        <v>1.6855664672820643E-3</v>
      </c>
      <c r="Z650" s="5">
        <f t="shared" si="689"/>
        <v>6.4056223230379817E-6</v>
      </c>
      <c r="AA650" s="5">
        <f t="shared" si="690"/>
        <v>2.7252360537258393E-5</v>
      </c>
      <c r="AB650" s="5">
        <f t="shared" si="691"/>
        <v>5.7971818927070624E-5</v>
      </c>
      <c r="AC650" s="5">
        <f t="shared" si="692"/>
        <v>3.1987118883852923E-6</v>
      </c>
      <c r="AD650" s="5">
        <f t="shared" si="693"/>
        <v>0.16746767921471648</v>
      </c>
      <c r="AE650" s="5">
        <f t="shared" si="694"/>
        <v>2.450444343655947E-2</v>
      </c>
      <c r="AF650" s="5">
        <f t="shared" si="695"/>
        <v>1.7927869752278013E-3</v>
      </c>
      <c r="AG650" s="5">
        <f t="shared" si="696"/>
        <v>8.7442240067398992E-5</v>
      </c>
      <c r="AH650" s="5">
        <f t="shared" si="697"/>
        <v>2.3432314018276134E-7</v>
      </c>
      <c r="AI650" s="5">
        <f t="shared" si="698"/>
        <v>9.9691464411135361E-7</v>
      </c>
      <c r="AJ650" s="5">
        <f t="shared" si="699"/>
        <v>2.1206586913877095E-6</v>
      </c>
      <c r="AK650" s="5">
        <f t="shared" si="700"/>
        <v>3.0074077802097191E-6</v>
      </c>
      <c r="AL650" s="5">
        <f t="shared" si="701"/>
        <v>7.9651095565984401E-8</v>
      </c>
      <c r="AM650" s="5">
        <f t="shared" si="702"/>
        <v>0.14249636778875466</v>
      </c>
      <c r="AN650" s="5">
        <f t="shared" si="703"/>
        <v>2.0850555765556143E-2</v>
      </c>
      <c r="AO650" s="5">
        <f t="shared" si="704"/>
        <v>1.5254623064394881E-3</v>
      </c>
      <c r="AP650" s="5">
        <f t="shared" si="705"/>
        <v>7.4403620205072424E-5</v>
      </c>
      <c r="AQ650" s="5">
        <f t="shared" si="706"/>
        <v>2.7217480282461455E-6</v>
      </c>
      <c r="AR650" s="5">
        <f t="shared" si="707"/>
        <v>6.8573926161877493E-9</v>
      </c>
      <c r="AS650" s="5">
        <f t="shared" si="708"/>
        <v>2.917439188535406E-8</v>
      </c>
      <c r="AT650" s="5">
        <f t="shared" si="709"/>
        <v>6.2060406157216109E-8</v>
      </c>
      <c r="AU650" s="5">
        <f t="shared" si="710"/>
        <v>8.8010837895867809E-8</v>
      </c>
      <c r="AV650" s="5">
        <f t="shared" si="711"/>
        <v>9.3609292140832173E-8</v>
      </c>
      <c r="AW650" s="5">
        <f t="shared" si="712"/>
        <v>1.3773550030617356E-9</v>
      </c>
      <c r="AX650" s="5">
        <f t="shared" si="713"/>
        <v>0.10104046607780544</v>
      </c>
      <c r="AY650" s="5">
        <f t="shared" si="714"/>
        <v>1.4784586479118128E-2</v>
      </c>
      <c r="AZ650" s="5">
        <f t="shared" si="715"/>
        <v>1.0816656229109417E-3</v>
      </c>
      <c r="BA650" s="5">
        <f t="shared" si="716"/>
        <v>5.2757670809836725E-5</v>
      </c>
      <c r="BB650" s="5">
        <f t="shared" si="717"/>
        <v>1.9299206961403064E-6</v>
      </c>
      <c r="BC650" s="5">
        <f t="shared" si="718"/>
        <v>5.6478519028118041E-8</v>
      </c>
      <c r="BD650" s="5">
        <f t="shared" si="719"/>
        <v>1.6723285579004897E-10</v>
      </c>
      <c r="BE650" s="5">
        <f t="shared" si="720"/>
        <v>7.1148279586740956E-10</v>
      </c>
      <c r="BF650" s="5">
        <f t="shared" si="721"/>
        <v>1.5134818048279348E-9</v>
      </c>
      <c r="BG650" s="5">
        <f t="shared" si="722"/>
        <v>2.1463411219968077E-9</v>
      </c>
      <c r="BH650" s="5">
        <f t="shared" si="723"/>
        <v>2.2828719499364512E-9</v>
      </c>
      <c r="BI650" s="5">
        <f t="shared" si="724"/>
        <v>1.9424701083705577E-9</v>
      </c>
      <c r="BJ650" s="8">
        <f t="shared" si="725"/>
        <v>0.83740528290083371</v>
      </c>
      <c r="BK650" s="8">
        <f t="shared" si="726"/>
        <v>3.5963655941102901E-2</v>
      </c>
      <c r="BL650" s="8">
        <f t="shared" si="727"/>
        <v>2.577030197035899E-3</v>
      </c>
      <c r="BM650" s="8">
        <f t="shared" si="728"/>
        <v>0.67611667132170639</v>
      </c>
      <c r="BN650" s="8">
        <f t="shared" si="729"/>
        <v>0.18505111823782602</v>
      </c>
    </row>
    <row r="651" spans="1:66" x14ac:dyDescent="0.25">
      <c r="A651" t="s">
        <v>13</v>
      </c>
      <c r="B651" t="s">
        <v>45</v>
      </c>
      <c r="C651" t="s">
        <v>41</v>
      </c>
      <c r="D651" s="7" t="s">
        <v>507</v>
      </c>
      <c r="E651">
        <f>VLOOKUP(A651,home!$A$2:$E$405,3,FALSE)</f>
        <v>2.0369999999999999</v>
      </c>
      <c r="F651">
        <f>VLOOKUP(B651,home!$B$2:$E$405,3,FALSE)</f>
        <v>0.98180000000000001</v>
      </c>
      <c r="G651">
        <f>VLOOKUP(C651,away!$B$2:$E$405,4,FALSE)</f>
        <v>1.6364000000000001</v>
      </c>
      <c r="H651">
        <f>VLOOKUP(A651,away!$A$2:$E$405,3,FALSE)</f>
        <v>1.5185</v>
      </c>
      <c r="I651">
        <f>VLOOKUP(C651,away!$B$2:$E$405,3,FALSE)</f>
        <v>0.439</v>
      </c>
      <c r="J651">
        <f>VLOOKUP(B651,home!$B$2:$E$405,4,FALSE)</f>
        <v>1.0975999999999999</v>
      </c>
      <c r="K651" s="3">
        <f t="shared" si="674"/>
        <v>3.2726798882400003</v>
      </c>
      <c r="L651" s="3">
        <f t="shared" si="675"/>
        <v>0.73168375839999988</v>
      </c>
      <c r="M651" s="5">
        <f t="shared" si="676"/>
        <v>1.8235890037086352E-2</v>
      </c>
      <c r="N651" s="5">
        <f t="shared" si="677"/>
        <v>5.9680230568528711E-2</v>
      </c>
      <c r="O651" s="5">
        <f t="shared" si="678"/>
        <v>1.3342904560104459E-2</v>
      </c>
      <c r="P651" s="5">
        <f t="shared" si="679"/>
        <v>4.3667055404559653E-2</v>
      </c>
      <c r="Q651" s="5">
        <f t="shared" si="680"/>
        <v>9.7657145153575015E-2</v>
      </c>
      <c r="R651" s="5">
        <f t="shared" si="681"/>
        <v>4.8813932782548631E-3</v>
      </c>
      <c r="S651" s="5">
        <f t="shared" si="682"/>
        <v>2.6140919415325998E-2</v>
      </c>
      <c r="T651" s="5">
        <f t="shared" si="683"/>
        <v>7.1454147000582113E-2</v>
      </c>
      <c r="U651" s="5">
        <f t="shared" si="684"/>
        <v>1.5975237608334615E-2</v>
      </c>
      <c r="V651" s="5">
        <f t="shared" si="685"/>
        <v>6.9551306310657183E-3</v>
      </c>
      <c r="W651" s="5">
        <f t="shared" si="686"/>
        <v>0.10653352496234644</v>
      </c>
      <c r="X651" s="5">
        <f t="shared" si="687"/>
        <v>7.7948849940049858E-2</v>
      </c>
      <c r="Y651" s="5">
        <f t="shared" si="688"/>
        <v>2.8516953743546639E-2</v>
      </c>
      <c r="Z651" s="5">
        <f t="shared" si="689"/>
        <v>1.1905453933540049E-3</v>
      </c>
      <c r="AA651" s="5">
        <f t="shared" si="690"/>
        <v>3.8962739648664324E-3</v>
      </c>
      <c r="AB651" s="5">
        <f t="shared" si="691"/>
        <v>6.3756287219457518E-3</v>
      </c>
      <c r="AC651" s="5">
        <f t="shared" si="692"/>
        <v>1.0409077716903349E-3</v>
      </c>
      <c r="AD651" s="5">
        <f t="shared" si="693"/>
        <v>8.7162531141896316E-2</v>
      </c>
      <c r="AE651" s="5">
        <f t="shared" si="694"/>
        <v>6.3775408377559739E-2</v>
      </c>
      <c r="AF651" s="5">
        <f t="shared" si="695"/>
        <v>2.3331715247593872E-2</v>
      </c>
      <c r="AG651" s="5">
        <f t="shared" si="696"/>
        <v>5.6904790340926896E-3</v>
      </c>
      <c r="AH651" s="5">
        <f t="shared" si="697"/>
        <v>2.177756819887661E-4</v>
      </c>
      <c r="AI651" s="5">
        <f t="shared" si="698"/>
        <v>7.12710094592385E-4</v>
      </c>
      <c r="AJ651" s="5">
        <f t="shared" si="699"/>
        <v>1.1662359963590637E-3</v>
      </c>
      <c r="AK651" s="5">
        <f t="shared" si="700"/>
        <v>1.2722390300752816E-3</v>
      </c>
      <c r="AL651" s="5">
        <f t="shared" si="701"/>
        <v>9.970092437495505E-5</v>
      </c>
      <c r="AM651" s="5">
        <f t="shared" si="702"/>
        <v>5.705101253523534E-2</v>
      </c>
      <c r="AN651" s="5">
        <f t="shared" si="703"/>
        <v>4.1743299272306508E-2</v>
      </c>
      <c r="AO651" s="5">
        <f t="shared" si="704"/>
        <v>1.5271447049788601E-2</v>
      </c>
      <c r="AP651" s="5">
        <f t="shared" si="705"/>
        <v>3.7246232578653049E-3</v>
      </c>
      <c r="AQ651" s="5">
        <f t="shared" si="706"/>
        <v>6.8131158598473435E-4</v>
      </c>
      <c r="AR651" s="5">
        <f t="shared" si="707"/>
        <v>3.1868585897132717E-5</v>
      </c>
      <c r="AS651" s="5">
        <f t="shared" si="708"/>
        <v>1.0429568013219517E-4</v>
      </c>
      <c r="AT651" s="5">
        <f t="shared" si="709"/>
        <v>1.7066318739947369E-4</v>
      </c>
      <c r="AU651" s="5">
        <f t="shared" si="710"/>
        <v>1.8617532702173056E-4</v>
      </c>
      <c r="AV651" s="5">
        <f t="shared" si="711"/>
        <v>1.523230621076307E-4</v>
      </c>
      <c r="AW651" s="5">
        <f t="shared" si="712"/>
        <v>6.6316809868904966E-6</v>
      </c>
      <c r="AX651" s="5">
        <f t="shared" si="713"/>
        <v>3.1118283554632125E-2</v>
      </c>
      <c r="AY651" s="5">
        <f t="shared" si="714"/>
        <v>2.2768742666210144E-2</v>
      </c>
      <c r="AZ651" s="5">
        <f t="shared" si="715"/>
        <v>8.3297596040275354E-3</v>
      </c>
      <c r="BA651" s="5">
        <f t="shared" si="716"/>
        <v>2.0315832712144541E-3</v>
      </c>
      <c r="BB651" s="5">
        <f t="shared" si="717"/>
        <v>3.7161912084618945E-4</v>
      </c>
      <c r="BC651" s="5">
        <f t="shared" si="718"/>
        <v>5.4381535006808746E-5</v>
      </c>
      <c r="BD651" s="5">
        <f t="shared" si="719"/>
        <v>3.8862877840178827E-6</v>
      </c>
      <c r="BE651" s="5">
        <f t="shared" si="720"/>
        <v>1.2718575870668123E-5</v>
      </c>
      <c r="BF651" s="5">
        <f t="shared" si="721"/>
        <v>2.0811913729495066E-5</v>
      </c>
      <c r="BG651" s="5">
        <f t="shared" si="722"/>
        <v>2.2703577166101475E-5</v>
      </c>
      <c r="BH651" s="5">
        <f t="shared" si="723"/>
        <v>1.8575385095651301E-5</v>
      </c>
      <c r="BI651" s="5">
        <f t="shared" si="724"/>
        <v>1.2158257843770209E-5</v>
      </c>
      <c r="BJ651" s="8">
        <f t="shared" si="725"/>
        <v>0.8048970486228888</v>
      </c>
      <c r="BK651" s="8">
        <f t="shared" si="726"/>
        <v>0.11890834685031315</v>
      </c>
      <c r="BL651" s="8">
        <f t="shared" si="727"/>
        <v>4.8576578776569498E-2</v>
      </c>
      <c r="BM651" s="8">
        <f t="shared" si="728"/>
        <v>0.71334578965579298</v>
      </c>
      <c r="BN651" s="8">
        <f t="shared" si="729"/>
        <v>0.23746461900210905</v>
      </c>
    </row>
    <row r="652" spans="1:66" x14ac:dyDescent="0.25">
      <c r="A652" t="s">
        <v>13</v>
      </c>
      <c r="B652" t="s">
        <v>50</v>
      </c>
      <c r="C652" t="s">
        <v>209</v>
      </c>
      <c r="D652" s="7" t="s">
        <v>507</v>
      </c>
      <c r="E652">
        <f>VLOOKUP(A652,home!$A$2:$E$405,3,FALSE)</f>
        <v>2.0369999999999999</v>
      </c>
      <c r="F652">
        <f>VLOOKUP(B652,home!$B$2:$E$405,3,FALSE)</f>
        <v>0.1636</v>
      </c>
      <c r="G652">
        <f>VLOOKUP(C652,away!$B$2:$E$405,4,FALSE)</f>
        <v>0.4909</v>
      </c>
      <c r="H652">
        <f>VLOOKUP(A652,away!$A$2:$E$405,3,FALSE)</f>
        <v>1.5185</v>
      </c>
      <c r="I652">
        <f>VLOOKUP(C652,away!$B$2:$E$405,3,FALSE)</f>
        <v>1.7561</v>
      </c>
      <c r="J652">
        <f>VLOOKUP(B652,home!$B$2:$E$405,4,FALSE)</f>
        <v>1.3170999999999999</v>
      </c>
      <c r="K652" s="3">
        <f t="shared" si="674"/>
        <v>0.16359399587999998</v>
      </c>
      <c r="L652" s="3">
        <f t="shared" si="675"/>
        <v>3.5122287122349998</v>
      </c>
      <c r="M652" s="5">
        <f t="shared" si="676"/>
        <v>2.5328558937594184E-2</v>
      </c>
      <c r="N652" s="5">
        <f t="shared" si="677"/>
        <v>4.1436001664831188E-3</v>
      </c>
      <c r="O652" s="5">
        <f t="shared" si="678"/>
        <v>8.8959691940154711E-2</v>
      </c>
      <c r="P652" s="5">
        <f t="shared" si="679"/>
        <v>1.4553271476743734E-2</v>
      </c>
      <c r="Q652" s="5">
        <f t="shared" si="680"/>
        <v>3.3893405428200325E-4</v>
      </c>
      <c r="R652" s="5">
        <f t="shared" si="681"/>
        <v>0.15622339213189593</v>
      </c>
      <c r="S652" s="5">
        <f t="shared" si="682"/>
        <v>2.0905029693718555E-3</v>
      </c>
      <c r="T652" s="5">
        <f t="shared" si="683"/>
        <v>1.1904139170034677E-3</v>
      </c>
      <c r="U652" s="5">
        <f t="shared" si="684"/>
        <v>2.5557208968785002E-2</v>
      </c>
      <c r="V652" s="5">
        <f t="shared" si="685"/>
        <v>1.3346224583512365E-4</v>
      </c>
      <c r="W652" s="5">
        <f t="shared" si="686"/>
        <v>1.8482525426600578E-5</v>
      </c>
      <c r="X652" s="5">
        <f t="shared" si="687"/>
        <v>6.4914856477919981E-5</v>
      </c>
      <c r="Y652" s="5">
        <f t="shared" si="688"/>
        <v>1.1399791138618237E-4</v>
      </c>
      <c r="Z652" s="5">
        <f t="shared" si="689"/>
        <v>0.18289742778946411</v>
      </c>
      <c r="AA652" s="5">
        <f t="shared" si="690"/>
        <v>2.9920921048252183E-2</v>
      </c>
      <c r="AB652" s="5">
        <f t="shared" si="691"/>
        <v>2.4474415173467855E-3</v>
      </c>
      <c r="AC652" s="5">
        <f t="shared" si="692"/>
        <v>4.7927921509471664E-6</v>
      </c>
      <c r="AD652" s="5">
        <f t="shared" si="693"/>
        <v>7.5590754712282231E-7</v>
      </c>
      <c r="AE652" s="5">
        <f t="shared" si="694"/>
        <v>2.6549201907999074E-6</v>
      </c>
      <c r="AF652" s="5">
        <f t="shared" si="695"/>
        <v>4.6623434614099295E-6</v>
      </c>
      <c r="AG652" s="5">
        <f t="shared" si="696"/>
        <v>5.4584055238216905E-6</v>
      </c>
      <c r="AH652" s="5">
        <f t="shared" si="697"/>
        <v>0.16059439931902086</v>
      </c>
      <c r="AI652" s="5">
        <f t="shared" si="698"/>
        <v>2.6272279500546968E-2</v>
      </c>
      <c r="AJ652" s="5">
        <f t="shared" si="699"/>
        <v>2.1489935921853438E-3</v>
      </c>
      <c r="AK652" s="5">
        <f t="shared" si="700"/>
        <v>1.1718748295537184E-4</v>
      </c>
      <c r="AL652" s="5">
        <f t="shared" si="701"/>
        <v>1.1015361035927275E-7</v>
      </c>
      <c r="AM652" s="5">
        <f t="shared" si="702"/>
        <v>2.4732387229934366E-8</v>
      </c>
      <c r="AN652" s="5">
        <f t="shared" si="703"/>
        <v>8.6865800551089728E-8</v>
      </c>
      <c r="AO652" s="5">
        <f t="shared" si="704"/>
        <v>1.525462794034081E-7</v>
      </c>
      <c r="AP652" s="5">
        <f t="shared" si="705"/>
        <v>1.7859247415509087E-7</v>
      </c>
      <c r="AQ652" s="5">
        <f t="shared" si="706"/>
        <v>1.5681440387914934E-7</v>
      </c>
      <c r="AR652" s="5">
        <f t="shared" si="707"/>
        <v>0.11280885206247958</v>
      </c>
      <c r="AS652" s="5">
        <f t="shared" si="708"/>
        <v>1.845485087953681E-2</v>
      </c>
      <c r="AT652" s="5">
        <f t="shared" si="709"/>
        <v>1.5095513993764792E-3</v>
      </c>
      <c r="AU652" s="5">
        <f t="shared" si="710"/>
        <v>8.2317848470081308E-5</v>
      </c>
      <c r="AV652" s="5">
        <f t="shared" si="711"/>
        <v>3.366676440866236E-6</v>
      </c>
      <c r="AW652" s="5">
        <f t="shared" si="712"/>
        <v>1.7581113780734149E-9</v>
      </c>
      <c r="AX652" s="5">
        <f t="shared" si="713"/>
        <v>6.7434500909940758E-10</v>
      </c>
      <c r="AY652" s="5">
        <f t="shared" si="714"/>
        <v>2.3684539029113114E-9</v>
      </c>
      <c r="AZ652" s="5">
        <f t="shared" si="715"/>
        <v>4.1592759007050768E-9</v>
      </c>
      <c r="BA652" s="5">
        <f t="shared" si="716"/>
        <v>4.8694427468544879E-9</v>
      </c>
      <c r="BB652" s="5">
        <f t="shared" si="717"/>
        <v>4.2756491570217E-9</v>
      </c>
      <c r="BC652" s="5">
        <f t="shared" si="718"/>
        <v>3.0034115465469971E-9</v>
      </c>
      <c r="BD652" s="5">
        <f t="shared" si="719"/>
        <v>6.6035081534685222E-2</v>
      </c>
      <c r="BE652" s="5">
        <f t="shared" si="720"/>
        <v>1.0802942856520755E-2</v>
      </c>
      <c r="BF652" s="5">
        <f t="shared" si="721"/>
        <v>8.836482945807656E-4</v>
      </c>
      <c r="BG652" s="5">
        <f t="shared" si="722"/>
        <v>4.8186518487671596E-5</v>
      </c>
      <c r="BH652" s="5">
        <f t="shared" si="723"/>
        <v>1.9707562767359222E-6</v>
      </c>
      <c r="BI652" s="5">
        <f t="shared" si="724"/>
        <v>6.4480778843364086E-8</v>
      </c>
      <c r="BJ652" s="8">
        <f t="shared" si="725"/>
        <v>5.8844939097059288E-3</v>
      </c>
      <c r="BK652" s="8">
        <f t="shared" si="726"/>
        <v>4.2110700943760106E-2</v>
      </c>
      <c r="BL652" s="8">
        <f t="shared" si="727"/>
        <v>0.7028723488087768</v>
      </c>
      <c r="BM652" s="8">
        <f t="shared" si="728"/>
        <v>0.6442175221342108</v>
      </c>
      <c r="BN652" s="8">
        <f t="shared" si="729"/>
        <v>0.28954744870715365</v>
      </c>
    </row>
    <row r="653" spans="1:66" x14ac:dyDescent="0.25">
      <c r="A653" t="s">
        <v>16</v>
      </c>
      <c r="B653" t="s">
        <v>215</v>
      </c>
      <c r="C653" t="s">
        <v>18</v>
      </c>
      <c r="D653" s="7" t="s">
        <v>507</v>
      </c>
      <c r="E653">
        <f>VLOOKUP(A653,home!$A$2:$E$405,3,FALSE)</f>
        <v>1.8472</v>
      </c>
      <c r="F653">
        <f>VLOOKUP(B653,home!$B$2:$E$405,3,FALSE)</f>
        <v>1.0827</v>
      </c>
      <c r="G653">
        <f>VLOOKUP(C653,away!$B$2:$E$405,4,FALSE)</f>
        <v>1.2181</v>
      </c>
      <c r="H653">
        <f>VLOOKUP(A653,away!$A$2:$E$405,3,FALSE)</f>
        <v>1.3056000000000001</v>
      </c>
      <c r="I653">
        <f>VLOOKUP(C653,away!$B$2:$E$405,3,FALSE)</f>
        <v>0.76590000000000003</v>
      </c>
      <c r="J653">
        <f>VLOOKUP(B653,home!$B$2:$E$405,4,FALSE)</f>
        <v>1.7233000000000001</v>
      </c>
      <c r="K653" s="3">
        <f t="shared" si="674"/>
        <v>2.4361554662639997</v>
      </c>
      <c r="L653" s="3">
        <f t="shared" si="675"/>
        <v>1.7232294136320003</v>
      </c>
      <c r="M653" s="5">
        <f t="shared" si="676"/>
        <v>1.5617161395976525E-2</v>
      </c>
      <c r="N653" s="5">
        <f t="shared" si="677"/>
        <v>3.8045833102335329E-2</v>
      </c>
      <c r="O653" s="5">
        <f t="shared" si="678"/>
        <v>2.6911951874984942E-2</v>
      </c>
      <c r="P653" s="5">
        <f t="shared" si="679"/>
        <v>6.5561698668078261E-2</v>
      </c>
      <c r="Q653" s="5">
        <f t="shared" si="680"/>
        <v>4.6342782140411022E-2</v>
      </c>
      <c r="R653" s="5">
        <f t="shared" si="681"/>
        <v>2.3187733524611457E-2</v>
      </c>
      <c r="S653" s="5">
        <f t="shared" si="682"/>
        <v>6.8807900220447277E-2</v>
      </c>
      <c r="T653" s="5">
        <f t="shared" si="683"/>
        <v>7.9859245293896028E-2</v>
      </c>
      <c r="U653" s="5">
        <f t="shared" si="684"/>
        <v>5.6488923776255202E-2</v>
      </c>
      <c r="V653" s="5">
        <f t="shared" si="685"/>
        <v>3.2095481416277653E-2</v>
      </c>
      <c r="W653" s="5">
        <f t="shared" si="686"/>
        <v>3.7632740677747994E-2</v>
      </c>
      <c r="X653" s="5">
        <f t="shared" si="687"/>
        <v>6.4849845651480803E-2</v>
      </c>
      <c r="Y653" s="5">
        <f t="shared" si="688"/>
        <v>5.5875580748063501E-2</v>
      </c>
      <c r="Z653" s="5">
        <f t="shared" si="689"/>
        <v>1.3319261481690426E-2</v>
      </c>
      <c r="AA653" s="5">
        <f t="shared" si="690"/>
        <v>3.2447791665219675E-2</v>
      </c>
      <c r="AB653" s="5">
        <f t="shared" si="691"/>
        <v>3.9523932516710179E-2</v>
      </c>
      <c r="AC653" s="5">
        <f t="shared" si="692"/>
        <v>8.4211617746480227E-3</v>
      </c>
      <c r="AD653" s="5">
        <f t="shared" si="693"/>
        <v>2.291980172814783E-2</v>
      </c>
      <c r="AE653" s="5">
        <f t="shared" si="694"/>
        <v>3.9496076492557895E-2</v>
      </c>
      <c r="AF653" s="5">
        <f t="shared" si="695"/>
        <v>3.4030400367517588E-2</v>
      </c>
      <c r="AG653" s="5">
        <f t="shared" si="696"/>
        <v>1.9547395623659848E-2</v>
      </c>
      <c r="AH653" s="5">
        <f t="shared" si="697"/>
        <v>5.7380357882761699E-3</v>
      </c>
      <c r="AI653" s="5">
        <f t="shared" si="698"/>
        <v>1.397874725122745E-2</v>
      </c>
      <c r="AJ653" s="5">
        <f t="shared" si="699"/>
        <v>1.702720076380031E-2</v>
      </c>
      <c r="AK653" s="5">
        <f t="shared" si="700"/>
        <v>1.3826969405302226E-2</v>
      </c>
      <c r="AL653" s="5">
        <f t="shared" si="701"/>
        <v>1.4140999294451869E-3</v>
      </c>
      <c r="AM653" s="5">
        <f t="shared" si="702"/>
        <v>1.1167240053142895E-2</v>
      </c>
      <c r="AN653" s="5">
        <f t="shared" si="703"/>
        <v>1.924371652866522E-2</v>
      </c>
      <c r="AO653" s="5">
        <f t="shared" si="704"/>
        <v>1.65806691748961E-2</v>
      </c>
      <c r="AP653" s="5">
        <f t="shared" si="705"/>
        <v>9.5240989399607966E-3</v>
      </c>
      <c r="AQ653" s="5">
        <f t="shared" si="706"/>
        <v>4.1030518579204499E-3</v>
      </c>
      <c r="AR653" s="5">
        <f t="shared" si="707"/>
        <v>1.9775904093661122E-3</v>
      </c>
      <c r="AS653" s="5">
        <f t="shared" si="708"/>
        <v>4.817717685808515E-3</v>
      </c>
      <c r="AT653" s="5">
        <f t="shared" si="709"/>
        <v>5.8683546375995809E-3</v>
      </c>
      <c r="AU653" s="5">
        <f t="shared" si="710"/>
        <v>4.7654080761213042E-3</v>
      </c>
      <c r="AV653" s="5">
        <f t="shared" si="711"/>
        <v>2.9023187334053808E-3</v>
      </c>
      <c r="AW653" s="5">
        <f t="shared" si="712"/>
        <v>1.6490191482685447E-4</v>
      </c>
      <c r="AX653" s="5">
        <f t="shared" si="713"/>
        <v>4.5341888164243897E-3</v>
      </c>
      <c r="AY653" s="5">
        <f t="shared" si="714"/>
        <v>7.8134475354237742E-3</v>
      </c>
      <c r="AZ653" s="5">
        <f t="shared" si="715"/>
        <v>6.7321813074563549E-3</v>
      </c>
      <c r="BA653" s="5">
        <f t="shared" si="716"/>
        <v>3.8670309489707761E-3</v>
      </c>
      <c r="BB653" s="5">
        <f t="shared" si="717"/>
        <v>1.6659453686729271E-3</v>
      </c>
      <c r="BC653" s="5">
        <f t="shared" si="718"/>
        <v>5.7416121216023795E-4</v>
      </c>
      <c r="BD653" s="5">
        <f t="shared" si="719"/>
        <v>5.6797366025603967E-4</v>
      </c>
      <c r="BE653" s="5">
        <f t="shared" si="720"/>
        <v>1.383672137126723E-3</v>
      </c>
      <c r="BF653" s="5">
        <f t="shared" si="721"/>
        <v>1.6854202201892286E-3</v>
      </c>
      <c r="BG653" s="5">
        <f t="shared" si="722"/>
        <v>1.3686485607886211E-3</v>
      </c>
      <c r="BH653" s="5">
        <f t="shared" si="723"/>
        <v>8.3356016818988857E-4</v>
      </c>
      <c r="BI653" s="5">
        <f t="shared" si="724"/>
        <v>4.0613643203914771E-4</v>
      </c>
      <c r="BJ653" s="8">
        <f t="shared" si="725"/>
        <v>0.52440543356951175</v>
      </c>
      <c r="BK653" s="8">
        <f t="shared" si="726"/>
        <v>0.19973095094029669</v>
      </c>
      <c r="BL653" s="8">
        <f t="shared" si="727"/>
        <v>0.25570808728727812</v>
      </c>
      <c r="BM653" s="8">
        <f t="shared" si="728"/>
        <v>0.76984802695178267</v>
      </c>
      <c r="BN653" s="8">
        <f t="shared" si="729"/>
        <v>0.21566716070639752</v>
      </c>
    </row>
    <row r="654" spans="1:66" x14ac:dyDescent="0.25">
      <c r="A654" t="s">
        <v>16</v>
      </c>
      <c r="B654" t="s">
        <v>435</v>
      </c>
      <c r="C654" t="s">
        <v>43</v>
      </c>
      <c r="D654" s="7" t="s">
        <v>507</v>
      </c>
      <c r="E654">
        <f>VLOOKUP(A654,home!$A$2:$E$405,3,FALSE)</f>
        <v>1.8472</v>
      </c>
      <c r="F654">
        <f>VLOOKUP(B654,home!$B$2:$E$405,3,FALSE)</f>
        <v>1.6241000000000001</v>
      </c>
      <c r="G654">
        <f>VLOOKUP(C654,away!$B$2:$E$405,4,FALSE)</f>
        <v>1.6241000000000001</v>
      </c>
      <c r="H654">
        <f>VLOOKUP(A654,away!$A$2:$E$405,3,FALSE)</f>
        <v>1.3056000000000001</v>
      </c>
      <c r="I654">
        <f>VLOOKUP(C654,away!$B$2:$E$405,3,FALSE)</f>
        <v>1.3404</v>
      </c>
      <c r="J654">
        <f>VLOOKUP(B654,home!$B$2:$E$405,4,FALSE)</f>
        <v>1.5319</v>
      </c>
      <c r="K654" s="3">
        <f t="shared" si="674"/>
        <v>4.8723609362320008</v>
      </c>
      <c r="L654" s="3">
        <f t="shared" si="675"/>
        <v>2.6808651970560002</v>
      </c>
      <c r="M654" s="5">
        <f t="shared" si="676"/>
        <v>5.2441556064022291E-4</v>
      </c>
      <c r="N654" s="5">
        <f t="shared" si="677"/>
        <v>2.5551418920156267E-3</v>
      </c>
      <c r="O654" s="5">
        <f t="shared" si="678"/>
        <v>1.4058874253149839E-3</v>
      </c>
      <c r="P654" s="5">
        <f t="shared" si="679"/>
        <v>6.8499909718445131E-3</v>
      </c>
      <c r="Q654" s="5">
        <f t="shared" si="680"/>
        <v>6.2247867705934341E-3</v>
      </c>
      <c r="R654" s="5">
        <f t="shared" si="681"/>
        <v>1.8844973347528044E-3</v>
      </c>
      <c r="S654" s="5">
        <f t="shared" si="682"/>
        <v>2.2368890168451078E-2</v>
      </c>
      <c r="T654" s="5">
        <f t="shared" si="683"/>
        <v>1.6687814212378548E-2</v>
      </c>
      <c r="U654" s="5">
        <f t="shared" si="684"/>
        <v>9.1819511982828839E-3</v>
      </c>
      <c r="V654" s="5">
        <f t="shared" si="685"/>
        <v>3.2465071003573188E-2</v>
      </c>
      <c r="W654" s="5">
        <f t="shared" si="686"/>
        <v>1.0109802632471063E-2</v>
      </c>
      <c r="X654" s="5">
        <f t="shared" si="687"/>
        <v>2.7103018026496801E-2</v>
      </c>
      <c r="Y654" s="5">
        <f t="shared" si="688"/>
        <v>3.6329768881208348E-2</v>
      </c>
      <c r="Z654" s="5">
        <f t="shared" si="689"/>
        <v>1.6840277728945279E-3</v>
      </c>
      <c r="AA654" s="5">
        <f t="shared" si="690"/>
        <v>8.2051911361810739E-3</v>
      </c>
      <c r="AB654" s="5">
        <f t="shared" si="691"/>
        <v>1.9989326383122872E-2</v>
      </c>
      <c r="AC654" s="5">
        <f t="shared" si="692"/>
        <v>2.6503962215965758E-2</v>
      </c>
      <c r="AD654" s="5">
        <f t="shared" si="693"/>
        <v>1.2314651854866864E-2</v>
      </c>
      <c r="AE654" s="5">
        <f t="shared" si="694"/>
        <v>3.3013921571573693E-2</v>
      </c>
      <c r="AF654" s="5">
        <f t="shared" si="695"/>
        <v>4.4252936679784138E-2</v>
      </c>
      <c r="AG654" s="5">
        <f t="shared" si="696"/>
        <v>3.9545385937452063E-2</v>
      </c>
      <c r="AH654" s="5">
        <f t="shared" si="697"/>
        <v>1.1286628618071668E-3</v>
      </c>
      <c r="AI654" s="5">
        <f t="shared" si="698"/>
        <v>5.4992528380450566E-3</v>
      </c>
      <c r="AJ654" s="5">
        <f t="shared" si="699"/>
        <v>1.3397172353276855E-2</v>
      </c>
      <c r="AK654" s="5">
        <f t="shared" si="700"/>
        <v>2.1758619743357823E-2</v>
      </c>
      <c r="AL654" s="5">
        <f t="shared" si="701"/>
        <v>1.3847941634365635E-2</v>
      </c>
      <c r="AM654" s="5">
        <f t="shared" si="702"/>
        <v>1.2000285728190051E-2</v>
      </c>
      <c r="AN654" s="5">
        <f t="shared" si="703"/>
        <v>3.2171148363432524E-2</v>
      </c>
      <c r="AO654" s="5">
        <f t="shared" si="704"/>
        <v>4.3123255998425689E-2</v>
      </c>
      <c r="AP654" s="5">
        <f t="shared" si="705"/>
        <v>3.853587872997194E-2</v>
      </c>
      <c r="AQ654" s="5">
        <f t="shared" si="706"/>
        <v>2.5827374031288097E-2</v>
      </c>
      <c r="AR654" s="5">
        <f t="shared" si="707"/>
        <v>6.0515859708569172E-4</v>
      </c>
      <c r="AS654" s="5">
        <f t="shared" si="708"/>
        <v>2.9485511086652853E-3</v>
      </c>
      <c r="AT654" s="5">
        <f t="shared" si="709"/>
        <v>7.1832026201721503E-3</v>
      </c>
      <c r="AU654" s="5">
        <f t="shared" si="710"/>
        <v>1.1666385281188707E-2</v>
      </c>
      <c r="AV654" s="5">
        <f t="shared" si="711"/>
        <v>1.4210709977773964E-2</v>
      </c>
      <c r="AW654" s="5">
        <f t="shared" si="712"/>
        <v>5.0245497768044625E-3</v>
      </c>
      <c r="AX654" s="5">
        <f t="shared" si="713"/>
        <v>9.7449539009425972E-3</v>
      </c>
      <c r="AY654" s="5">
        <f t="shared" si="714"/>
        <v>2.6124907759952111E-2</v>
      </c>
      <c r="AZ654" s="5">
        <f t="shared" si="715"/>
        <v>3.5018677994976932E-2</v>
      </c>
      <c r="BA654" s="5">
        <f t="shared" si="716"/>
        <v>3.1293451694548148E-2</v>
      </c>
      <c r="BB654" s="5">
        <f t="shared" si="717"/>
        <v>2.0973381385916819E-2</v>
      </c>
      <c r="BC654" s="5">
        <f t="shared" si="718"/>
        <v>1.1245361644417307E-2</v>
      </c>
      <c r="BD654" s="5">
        <f t="shared" si="719"/>
        <v>2.7039143693771082E-4</v>
      </c>
      <c r="BE654" s="5">
        <f t="shared" si="720"/>
        <v>1.3174446748269407E-3</v>
      </c>
      <c r="BF654" s="5">
        <f t="shared" si="721"/>
        <v>3.2095329846368297E-3</v>
      </c>
      <c r="BG654" s="5">
        <f t="shared" si="722"/>
        <v>5.2126677126308621E-3</v>
      </c>
      <c r="BH654" s="5">
        <f t="shared" si="723"/>
        <v>6.3494996341451086E-3</v>
      </c>
      <c r="BI654" s="5">
        <f t="shared" si="724"/>
        <v>6.1874107964056003E-3</v>
      </c>
      <c r="BJ654" s="8">
        <f t="shared" si="725"/>
        <v>0.5141959056909029</v>
      </c>
      <c r="BK654" s="8">
        <f t="shared" si="726"/>
        <v>0.12868517931479251</v>
      </c>
      <c r="BL654" s="8">
        <f t="shared" si="727"/>
        <v>0.14161151609861039</v>
      </c>
      <c r="BM654" s="8">
        <f t="shared" si="728"/>
        <v>0.745631550938891</v>
      </c>
      <c r="BN654" s="8">
        <f t="shared" si="729"/>
        <v>1.9444719955161584E-2</v>
      </c>
    </row>
    <row r="655" spans="1:66" x14ac:dyDescent="0.25">
      <c r="A655" t="s">
        <v>16</v>
      </c>
      <c r="B655" t="s">
        <v>460</v>
      </c>
      <c r="C655" t="s">
        <v>212</v>
      </c>
      <c r="D655" s="7" t="s">
        <v>507</v>
      </c>
      <c r="E655">
        <f>VLOOKUP(A655,home!$A$2:$E$405,3,FALSE)</f>
        <v>1.8472</v>
      </c>
      <c r="F655">
        <f>VLOOKUP(B655,home!$B$2:$E$405,3,FALSE)</f>
        <v>0.40600000000000003</v>
      </c>
      <c r="G655">
        <f>VLOOKUP(C655,away!$B$2:$E$405,4,FALSE)</f>
        <v>1.4075</v>
      </c>
      <c r="H655">
        <f>VLOOKUP(A655,away!$A$2:$E$405,3,FALSE)</f>
        <v>1.3056000000000001</v>
      </c>
      <c r="I655">
        <f>VLOOKUP(C655,away!$B$2:$E$405,3,FALSE)</f>
        <v>0.91910000000000003</v>
      </c>
      <c r="J655">
        <f>VLOOKUP(B655,home!$B$2:$E$405,4,FALSE)</f>
        <v>0.76590000000000003</v>
      </c>
      <c r="K655" s="3">
        <f t="shared" si="674"/>
        <v>1.0555732040000001</v>
      </c>
      <c r="L655" s="3">
        <f t="shared" si="675"/>
        <v>0.91906235366400013</v>
      </c>
      <c r="M655" s="5">
        <f t="shared" si="676"/>
        <v>0.13881189195586999</v>
      </c>
      <c r="N655" s="5">
        <f t="shared" si="677"/>
        <v>0.14652611354515957</v>
      </c>
      <c r="O655" s="5">
        <f t="shared" si="678"/>
        <v>0.12757678413751475</v>
      </c>
      <c r="P655" s="5">
        <f t="shared" si="679"/>
        <v>0.13466663478805285</v>
      </c>
      <c r="Q655" s="5">
        <f t="shared" si="680"/>
        <v>7.733451957226592E-2</v>
      </c>
      <c r="R655" s="5">
        <f t="shared" si="681"/>
        <v>5.8625509751154194E-2</v>
      </c>
      <c r="S655" s="5">
        <f t="shared" si="682"/>
        <v>3.2661291243880196E-2</v>
      </c>
      <c r="T655" s="5">
        <f t="shared" si="683"/>
        <v>7.1075245577561397E-2</v>
      </c>
      <c r="U655" s="5">
        <f t="shared" si="684"/>
        <v>6.1883517164159088E-2</v>
      </c>
      <c r="V655" s="5">
        <f t="shared" si="685"/>
        <v>3.5206607202758369E-3</v>
      </c>
      <c r="W655" s="5">
        <f t="shared" si="686"/>
        <v>2.7210748868232489E-2</v>
      </c>
      <c r="X655" s="5">
        <f t="shared" si="687"/>
        <v>2.5008374899797774E-2</v>
      </c>
      <c r="Y655" s="5">
        <f t="shared" si="688"/>
        <v>1.1492127948359923E-2</v>
      </c>
      <c r="Z655" s="5">
        <f t="shared" si="689"/>
        <v>1.7960166325549191E-2</v>
      </c>
      <c r="AA655" s="5">
        <f t="shared" si="690"/>
        <v>1.895827031263287E-2</v>
      </c>
      <c r="AB655" s="5">
        <f t="shared" si="691"/>
        <v>1.0005921068101978E-2</v>
      </c>
      <c r="AC655" s="5">
        <f t="shared" si="692"/>
        <v>2.1347033238187737E-4</v>
      </c>
      <c r="AD655" s="5">
        <f t="shared" si="693"/>
        <v>7.1807343415198855E-3</v>
      </c>
      <c r="AE655" s="5">
        <f t="shared" si="694"/>
        <v>6.5995426049531795E-3</v>
      </c>
      <c r="AF655" s="5">
        <f t="shared" si="695"/>
        <v>3.032695579807058E-3</v>
      </c>
      <c r="AG655" s="5">
        <f t="shared" si="696"/>
        <v>9.290787791746282E-4</v>
      </c>
      <c r="AH655" s="5">
        <f t="shared" si="697"/>
        <v>4.126628183839038E-3</v>
      </c>
      <c r="AI655" s="5">
        <f t="shared" si="698"/>
        <v>4.3559581337316751E-3</v>
      </c>
      <c r="AJ655" s="5">
        <f t="shared" si="699"/>
        <v>2.299016341856502E-3</v>
      </c>
      <c r="AK655" s="5">
        <f t="shared" si="700"/>
        <v>8.0892668200727592E-4</v>
      </c>
      <c r="AL655" s="5">
        <f t="shared" si="701"/>
        <v>8.2838237801970686E-6</v>
      </c>
      <c r="AM655" s="5">
        <f t="shared" si="702"/>
        <v>1.5159581511901958E-3</v>
      </c>
      <c r="AN655" s="5">
        <f t="shared" si="703"/>
        <v>1.3932600664889874E-3</v>
      </c>
      <c r="AO655" s="5">
        <f t="shared" si="704"/>
        <v>6.4024643798671506E-4</v>
      </c>
      <c r="AP655" s="5">
        <f t="shared" si="705"/>
        <v>1.9614213274035422E-4</v>
      </c>
      <c r="AQ655" s="5">
        <f t="shared" si="706"/>
        <v>4.5066712542256662E-5</v>
      </c>
      <c r="AR655" s="5">
        <f t="shared" si="707"/>
        <v>7.5852572226706117E-4</v>
      </c>
      <c r="AS655" s="5">
        <f t="shared" si="708"/>
        <v>8.0067942696985617E-4</v>
      </c>
      <c r="AT655" s="5">
        <f t="shared" si="709"/>
        <v>4.2258787405172741E-4</v>
      </c>
      <c r="AU655" s="5">
        <f t="shared" si="710"/>
        <v>1.4869081206144349E-4</v>
      </c>
      <c r="AV655" s="5">
        <f t="shared" si="711"/>
        <v>3.9238509223264941E-5</v>
      </c>
      <c r="AW655" s="5">
        <f t="shared" si="712"/>
        <v>2.2323469071428164E-7</v>
      </c>
      <c r="AX655" s="5">
        <f t="shared" si="713"/>
        <v>2.6670080046362516E-4</v>
      </c>
      <c r="AY655" s="5">
        <f t="shared" si="714"/>
        <v>2.4511466539817216E-4</v>
      </c>
      <c r="AZ655" s="5">
        <f t="shared" si="715"/>
        <v>1.1263783064920399E-4</v>
      </c>
      <c r="BA655" s="5">
        <f t="shared" si="716"/>
        <v>3.450706324935483E-5</v>
      </c>
      <c r="BB655" s="5">
        <f t="shared" si="717"/>
        <v>7.9285356919961408E-6</v>
      </c>
      <c r="BC655" s="5">
        <f t="shared" si="718"/>
        <v>1.4573637348390016E-6</v>
      </c>
      <c r="BD655" s="5">
        <f t="shared" si="719"/>
        <v>1.1618873927024176E-4</v>
      </c>
      <c r="BE655" s="5">
        <f t="shared" si="720"/>
        <v>1.2264571978020975E-4</v>
      </c>
      <c r="BF655" s="5">
        <f t="shared" si="721"/>
        <v>6.4730767692641077E-5</v>
      </c>
      <c r="BG655" s="5">
        <f t="shared" si="722"/>
        <v>2.277602128356695E-5</v>
      </c>
      <c r="BH655" s="5">
        <f t="shared" si="723"/>
        <v>6.0104394401667393E-6</v>
      </c>
      <c r="BI655" s="5">
        <f t="shared" si="724"/>
        <v>1.2688917634609548E-6</v>
      </c>
      <c r="BJ655" s="8">
        <f t="shared" si="725"/>
        <v>0.38084820147696752</v>
      </c>
      <c r="BK655" s="8">
        <f t="shared" si="726"/>
        <v>0.31012734752963911</v>
      </c>
      <c r="BL655" s="8">
        <f t="shared" si="727"/>
        <v>0.29114387469880093</v>
      </c>
      <c r="BM655" s="8">
        <f t="shared" si="728"/>
        <v>0.31629324485023214</v>
      </c>
      <c r="BN655" s="8">
        <f t="shared" si="729"/>
        <v>0.68354145375001729</v>
      </c>
    </row>
    <row r="656" spans="1:66" x14ac:dyDescent="0.25">
      <c r="A656" t="s">
        <v>16</v>
      </c>
      <c r="B656" t="s">
        <v>434</v>
      </c>
      <c r="C656" t="s">
        <v>52</v>
      </c>
      <c r="D656" s="7" t="s">
        <v>507</v>
      </c>
      <c r="E656">
        <f>VLOOKUP(A656,home!$A$2:$E$405,3,FALSE)</f>
        <v>1.8472</v>
      </c>
      <c r="F656">
        <f>VLOOKUP(B656,home!$B$2:$E$405,3,FALSE)</f>
        <v>1.3533999999999999</v>
      </c>
      <c r="G656">
        <f>VLOOKUP(C656,away!$B$2:$E$405,4,FALSE)</f>
        <v>1.2181</v>
      </c>
      <c r="H656">
        <f>VLOOKUP(A656,away!$A$2:$E$405,3,FALSE)</f>
        <v>1.3056000000000001</v>
      </c>
      <c r="I656">
        <f>VLOOKUP(C656,away!$B$2:$E$405,3,FALSE)</f>
        <v>1.1489</v>
      </c>
      <c r="J656">
        <f>VLOOKUP(B656,home!$B$2:$E$405,4,FALSE)</f>
        <v>1.1489</v>
      </c>
      <c r="K656" s="3">
        <f t="shared" si="674"/>
        <v>3.0452505846879996</v>
      </c>
      <c r="L656" s="3">
        <f t="shared" si="675"/>
        <v>1.7233544117760002</v>
      </c>
      <c r="M656" s="5">
        <f t="shared" si="676"/>
        <v>8.4922185756590805E-3</v>
      </c>
      <c r="N656" s="5">
        <f t="shared" si="677"/>
        <v>2.5860933582824101E-2</v>
      </c>
      <c r="O656" s="5">
        <f t="shared" si="678"/>
        <v>1.4635102348128176E-2</v>
      </c>
      <c r="P656" s="5">
        <f t="shared" si="679"/>
        <v>4.4567553982606041E-2</v>
      </c>
      <c r="Q656" s="5">
        <f t="shared" si="680"/>
        <v>3.9376511556836316E-2</v>
      </c>
      <c r="R656" s="5">
        <f t="shared" si="681"/>
        <v>1.261073409922E-2</v>
      </c>
      <c r="S656" s="5">
        <f t="shared" si="682"/>
        <v>5.8473143687259338E-2</v>
      </c>
      <c r="T656" s="5">
        <f t="shared" si="683"/>
        <v>6.7859684911822524E-2</v>
      </c>
      <c r="U656" s="5">
        <f t="shared" si="684"/>
        <v>3.8402845388994598E-2</v>
      </c>
      <c r="V656" s="5">
        <f t="shared" si="685"/>
        <v>3.4096638843837873E-2</v>
      </c>
      <c r="W656" s="5">
        <f t="shared" si="686"/>
        <v>3.9970448280476523E-2</v>
      </c>
      <c r="X656" s="5">
        <f t="shared" si="687"/>
        <v>6.8883248384823653E-2</v>
      </c>
      <c r="Y656" s="5">
        <f t="shared" si="688"/>
        <v>5.9355125000723964E-2</v>
      </c>
      <c r="Z656" s="5">
        <f t="shared" si="689"/>
        <v>7.244254748541611E-3</v>
      </c>
      <c r="AA656" s="5">
        <f t="shared" si="690"/>
        <v>2.2060571008625154E-2</v>
      </c>
      <c r="AB656" s="5">
        <f t="shared" si="691"/>
        <v>3.3589983381283453E-2</v>
      </c>
      <c r="AC656" s="5">
        <f t="shared" si="692"/>
        <v>1.1183795632728916E-2</v>
      </c>
      <c r="AD656" s="5">
        <f t="shared" si="693"/>
        <v>3.0430007749090639E-2</v>
      </c>
      <c r="AE656" s="5">
        <f t="shared" si="694"/>
        <v>5.2441688104773232E-2</v>
      </c>
      <c r="AF656" s="5">
        <f t="shared" si="695"/>
        <v>4.5187807278170983E-2</v>
      </c>
      <c r="AG656" s="5">
        <f t="shared" si="696"/>
        <v>2.5958202343773204E-2</v>
      </c>
      <c r="AH656" s="5">
        <f t="shared" si="697"/>
        <v>3.1211045952321058E-3</v>
      </c>
      <c r="AI656" s="5">
        <f t="shared" si="698"/>
        <v>9.5045455935029721E-3</v>
      </c>
      <c r="AJ656" s="5">
        <f t="shared" si="699"/>
        <v>1.4471861512904341E-2</v>
      </c>
      <c r="AK656" s="5">
        <f t="shared" si="700"/>
        <v>1.4690148244565234E-2</v>
      </c>
      <c r="AL656" s="5">
        <f t="shared" si="701"/>
        <v>2.3477229708652255E-3</v>
      </c>
      <c r="AM656" s="5">
        <f t="shared" si="702"/>
        <v>1.8533399777995722E-2</v>
      </c>
      <c r="AN656" s="5">
        <f t="shared" si="703"/>
        <v>3.1939616272617273E-2</v>
      </c>
      <c r="AO656" s="5">
        <f t="shared" si="704"/>
        <v>2.7521639306923758E-2</v>
      </c>
      <c r="AP656" s="5">
        <f t="shared" si="705"/>
        <v>1.5809846172964947E-2</v>
      </c>
      <c r="AQ656" s="5">
        <f t="shared" si="706"/>
        <v>6.8114920379197634E-3</v>
      </c>
      <c r="AR656" s="5">
        <f t="shared" si="707"/>
        <v>1.0757538747615198E-3</v>
      </c>
      <c r="AS656" s="5">
        <f t="shared" si="708"/>
        <v>3.2759401160978988E-3</v>
      </c>
      <c r="AT656" s="5">
        <f t="shared" si="709"/>
        <v>4.9880292769750008E-3</v>
      </c>
      <c r="AU656" s="5">
        <f t="shared" si="710"/>
        <v>5.0632663573829933E-3</v>
      </c>
      <c r="AV656" s="5">
        <f t="shared" si="711"/>
        <v>3.8547287088129094E-3</v>
      </c>
      <c r="AW656" s="5">
        <f t="shared" si="712"/>
        <v>3.4224883936082772E-4</v>
      </c>
      <c r="AX656" s="5">
        <f t="shared" si="713"/>
        <v>9.4064744183663257E-3</v>
      </c>
      <c r="AY656" s="5">
        <f t="shared" si="714"/>
        <v>1.6210689188149691E-2</v>
      </c>
      <c r="AZ656" s="5">
        <f t="shared" si="715"/>
        <v>1.3968381365163644E-2</v>
      </c>
      <c r="BA656" s="5">
        <f t="shared" si="716"/>
        <v>8.0241572170081446E-3</v>
      </c>
      <c r="BB656" s="5">
        <f t="shared" si="717"/>
        <v>3.4571166851788048E-3</v>
      </c>
      <c r="BC656" s="5">
        <f t="shared" si="718"/>
        <v>1.1915674582854633E-3</v>
      </c>
      <c r="BD656" s="5">
        <f t="shared" si="719"/>
        <v>3.0898419767589838E-4</v>
      </c>
      <c r="BE656" s="5">
        <f t="shared" si="720"/>
        <v>9.4093430863188181E-4</v>
      </c>
      <c r="BF656" s="5">
        <f t="shared" si="721"/>
        <v>1.4326903767571189E-3</v>
      </c>
      <c r="BG656" s="5">
        <f t="shared" si="722"/>
        <v>1.4543004024988287E-3</v>
      </c>
      <c r="BH656" s="5">
        <f t="shared" si="723"/>
        <v>1.1071772877553876E-3</v>
      </c>
      <c r="BI656" s="5">
        <f t="shared" si="724"/>
        <v>6.7432645657807347E-4</v>
      </c>
      <c r="BJ656" s="8">
        <f t="shared" si="725"/>
        <v>0.60819803709388864</v>
      </c>
      <c r="BK656" s="8">
        <f t="shared" si="726"/>
        <v>0.17537176288110615</v>
      </c>
      <c r="BL656" s="8">
        <f t="shared" si="727"/>
        <v>0.18726302753638352</v>
      </c>
      <c r="BM656" s="8">
        <f t="shared" si="728"/>
        <v>0.81666558776585729</v>
      </c>
      <c r="BN656" s="8">
        <f t="shared" si="729"/>
        <v>0.14554305414527371</v>
      </c>
    </row>
    <row r="657" spans="1:66" s="14" customFormat="1" x14ac:dyDescent="0.25">
      <c r="A657" t="s">
        <v>56</v>
      </c>
      <c r="B657" t="s">
        <v>217</v>
      </c>
      <c r="C657" t="s">
        <v>301</v>
      </c>
      <c r="D657" s="7" t="s">
        <v>507</v>
      </c>
      <c r="E657">
        <f>VLOOKUP(A657,home!$A$2:$E$405,3,FALSE)</f>
        <v>1.5570999999999999</v>
      </c>
      <c r="F657">
        <f>VLOOKUP(B657,home!$B$2:$E$405,3,FALSE)</f>
        <v>0.48170000000000002</v>
      </c>
      <c r="G657">
        <f>VLOOKUP(C657,away!$B$2:$E$405,4,FALSE)</f>
        <v>1.4984999999999999</v>
      </c>
      <c r="H657">
        <f>VLOOKUP(A657,away!$A$2:$E$405,3,FALSE)</f>
        <v>1.4857</v>
      </c>
      <c r="I657">
        <f>VLOOKUP(C657,away!$B$2:$E$405,3,FALSE)</f>
        <v>1.1217999999999999</v>
      </c>
      <c r="J657">
        <f>VLOOKUP(B657,home!$B$2:$E$405,4,FALSE)</f>
        <v>2.1875</v>
      </c>
      <c r="K657" s="3">
        <f t="shared" si="674"/>
        <v>1.123957522395</v>
      </c>
      <c r="L657" s="3">
        <f t="shared" si="675"/>
        <v>3.64581494375</v>
      </c>
      <c r="M657" s="5">
        <f t="shared" si="676"/>
        <v>8.4823099530812324E-3</v>
      </c>
      <c r="N657" s="5">
        <f t="shared" si="677"/>
        <v>9.5337560790516307E-3</v>
      </c>
      <c r="O657" s="5">
        <f t="shared" si="678"/>
        <v>3.0924932384462915E-2</v>
      </c>
      <c r="P657" s="5">
        <f t="shared" si="679"/>
        <v>3.4758310383073837E-2</v>
      </c>
      <c r="Q657" s="5">
        <f t="shared" si="680"/>
        <v>5.3577684308645721E-3</v>
      </c>
      <c r="R657" s="5">
        <f t="shared" si="681"/>
        <v>5.6373290310866631E-2</v>
      </c>
      <c r="S657" s="5">
        <f t="shared" si="682"/>
        <v>3.5607639527698402E-2</v>
      </c>
      <c r="T657" s="5">
        <f t="shared" si="683"/>
        <v>1.9533432210398043E-2</v>
      </c>
      <c r="U657" s="5">
        <f t="shared" si="684"/>
        <v>6.3361183707055721E-2</v>
      </c>
      <c r="V657" s="5">
        <f t="shared" si="685"/>
        <v>1.6212321008969233E-2</v>
      </c>
      <c r="W657" s="5">
        <f t="shared" si="686"/>
        <v>2.0073013770402297E-3</v>
      </c>
      <c r="X657" s="5">
        <f t="shared" si="687"/>
        <v>7.3182493570232215E-3</v>
      </c>
      <c r="Y657" s="5">
        <f t="shared" si="688"/>
        <v>1.334049143396205E-2</v>
      </c>
      <c r="Z657" s="5">
        <f t="shared" si="689"/>
        <v>6.8508861414571534E-2</v>
      </c>
      <c r="AA657" s="5">
        <f t="shared" si="690"/>
        <v>7.7001050137624247E-2</v>
      </c>
      <c r="AB657" s="5">
        <f t="shared" si="691"/>
        <v>4.327295476724867E-2</v>
      </c>
      <c r="AC657" s="5">
        <f t="shared" si="692"/>
        <v>4.1521184145060274E-3</v>
      </c>
      <c r="AD657" s="5">
        <f t="shared" si="693"/>
        <v>5.6403037060955203E-4</v>
      </c>
      <c r="AE657" s="5">
        <f t="shared" si="694"/>
        <v>2.0563503538971553E-3</v>
      </c>
      <c r="AF657" s="5">
        <f t="shared" si="695"/>
        <v>3.7485364249119266E-3</v>
      </c>
      <c r="AG657" s="5">
        <f t="shared" si="696"/>
        <v>4.555490038378367E-3</v>
      </c>
      <c r="AH657" s="5">
        <f t="shared" si="697"/>
        <v>6.2442657681135674E-2</v>
      </c>
      <c r="AI657" s="5">
        <f t="shared" si="698"/>
        <v>7.0182894819048366E-2</v>
      </c>
      <c r="AJ657" s="5">
        <f t="shared" si="699"/>
        <v>3.9441296287663248E-2</v>
      </c>
      <c r="AK657" s="5">
        <f t="shared" si="700"/>
        <v>1.4776780551843028E-2</v>
      </c>
      <c r="AL657" s="5">
        <f t="shared" si="701"/>
        <v>6.8057225636397232E-4</v>
      </c>
      <c r="AM657" s="5">
        <f t="shared" si="702"/>
        <v>1.2678923558116908E-4</v>
      </c>
      <c r="AN657" s="5">
        <f t="shared" si="703"/>
        <v>4.6225008978846539E-4</v>
      </c>
      <c r="AO657" s="5">
        <f t="shared" si="704"/>
        <v>8.4263914255028349E-4</v>
      </c>
      <c r="AP657" s="5">
        <f t="shared" si="705"/>
        <v>1.0240354593661698E-3</v>
      </c>
      <c r="AQ657" s="5">
        <f t="shared" si="706"/>
        <v>9.3336094517176957E-4</v>
      </c>
      <c r="AR657" s="5">
        <f t="shared" si="707"/>
        <v>4.5530874900270031E-2</v>
      </c>
      <c r="AS657" s="5">
        <f t="shared" si="708"/>
        <v>5.1174769345384195E-2</v>
      </c>
      <c r="AT657" s="5">
        <f t="shared" si="709"/>
        <v>2.8759133481286812E-2</v>
      </c>
      <c r="AU657" s="5">
        <f t="shared" si="710"/>
        <v>1.0774681471284736E-2</v>
      </c>
      <c r="AV657" s="5">
        <f t="shared" si="711"/>
        <v>3.0275710727651261E-3</v>
      </c>
      <c r="AW657" s="5">
        <f t="shared" si="712"/>
        <v>7.7466914658779753E-5</v>
      </c>
      <c r="AX657" s="5">
        <f t="shared" si="713"/>
        <v>2.3750952515027784E-5</v>
      </c>
      <c r="AY657" s="5">
        <f t="shared" si="714"/>
        <v>8.6591577607584929E-5</v>
      </c>
      <c r="AZ657" s="5">
        <f t="shared" si="715"/>
        <v>1.5784843382231055E-4</v>
      </c>
      <c r="BA657" s="5">
        <f t="shared" si="716"/>
        <v>1.9182872629230422E-4</v>
      </c>
      <c r="BB657" s="5">
        <f t="shared" si="717"/>
        <v>1.7484300923925283E-4</v>
      </c>
      <c r="BC657" s="5">
        <f t="shared" si="718"/>
        <v>1.2748905117893744E-4</v>
      </c>
      <c r="BD657" s="5">
        <f t="shared" si="719"/>
        <v>2.7666190685569365E-2</v>
      </c>
      <c r="BE657" s="5">
        <f t="shared" si="720"/>
        <v>3.1095623137060172E-2</v>
      </c>
      <c r="BF657" s="5">
        <f t="shared" si="721"/>
        <v>1.7475079769229396E-2</v>
      </c>
      <c r="BG657" s="5">
        <f t="shared" si="722"/>
        <v>6.5470824536926851E-3</v>
      </c>
      <c r="BH657" s="5">
        <f t="shared" si="723"/>
        <v>1.839660643392052E-3</v>
      </c>
      <c r="BI657" s="5">
        <f t="shared" si="724"/>
        <v>4.1354008375890422E-4</v>
      </c>
      <c r="BJ657" s="8">
        <f t="shared" si="725"/>
        <v>7.2166832699250019E-2</v>
      </c>
      <c r="BK657" s="8">
        <f t="shared" si="726"/>
        <v>9.9979863121300278E-2</v>
      </c>
      <c r="BL657" s="8">
        <f t="shared" si="727"/>
        <v>0.68208124769064193</v>
      </c>
      <c r="BM657" s="8">
        <f t="shared" si="728"/>
        <v>0.77729731272141445</v>
      </c>
      <c r="BN657" s="8">
        <f t="shared" si="729"/>
        <v>0.14543036754140082</v>
      </c>
    </row>
    <row r="658" spans="1:66" x14ac:dyDescent="0.25">
      <c r="A658" t="s">
        <v>56</v>
      </c>
      <c r="B658" t="s">
        <v>285</v>
      </c>
      <c r="C658" t="s">
        <v>72</v>
      </c>
      <c r="D658" s="7" t="s">
        <v>507</v>
      </c>
      <c r="E658">
        <f>VLOOKUP(A658,home!$A$2:$E$405,3,FALSE)</f>
        <v>1.5570999999999999</v>
      </c>
      <c r="F658">
        <f>VLOOKUP(B658,home!$B$2:$E$405,3,FALSE)</f>
        <v>0.96330000000000005</v>
      </c>
      <c r="G658">
        <f>VLOOKUP(C658,away!$B$2:$E$405,4,FALSE)</f>
        <v>1.7125999999999999</v>
      </c>
      <c r="H658">
        <f>VLOOKUP(A658,away!$A$2:$E$405,3,FALSE)</f>
        <v>1.4857</v>
      </c>
      <c r="I658">
        <f>VLOOKUP(C658,away!$B$2:$E$405,3,FALSE)</f>
        <v>0.89739999999999998</v>
      </c>
      <c r="J658">
        <f>VLOOKUP(B658,home!$B$2:$E$405,4,FALSE)</f>
        <v>1.3462000000000001</v>
      </c>
      <c r="K658" s="3">
        <f t="shared" si="674"/>
        <v>2.5688219568179997</v>
      </c>
      <c r="L658" s="3">
        <f t="shared" si="675"/>
        <v>1.7948442777160001</v>
      </c>
      <c r="M658" s="5">
        <f t="shared" si="676"/>
        <v>1.2731624857507009E-2</v>
      </c>
      <c r="N658" s="5">
        <f t="shared" si="677"/>
        <v>3.2705277479933841E-2</v>
      </c>
      <c r="O658" s="5">
        <f t="shared" si="678"/>
        <v>2.2851284021523234E-2</v>
      </c>
      <c r="P658" s="5">
        <f t="shared" si="679"/>
        <v>5.8700880135973202E-2</v>
      </c>
      <c r="Q658" s="5">
        <f t="shared" si="680"/>
        <v>4.2007017447139659E-2</v>
      </c>
      <c r="R658" s="5">
        <f t="shared" si="681"/>
        <v>2.0507248182247029E-2</v>
      </c>
      <c r="S658" s="5">
        <f t="shared" si="682"/>
        <v>6.7662088839865103E-2</v>
      </c>
      <c r="T658" s="5">
        <f t="shared" si="683"/>
        <v>7.5396054888914779E-2</v>
      </c>
      <c r="U658" s="5">
        <f t="shared" si="684"/>
        <v>5.2679469404472185E-2</v>
      </c>
      <c r="V658" s="5">
        <f t="shared" si="685"/>
        <v>3.4662802371534136E-2</v>
      </c>
      <c r="W658" s="5">
        <f t="shared" si="686"/>
        <v>3.5969516252883055E-2</v>
      </c>
      <c r="X658" s="5">
        <f t="shared" si="687"/>
        <v>6.4559680418699791E-2</v>
      </c>
      <c r="Y658" s="5">
        <f t="shared" si="688"/>
        <v>5.7937286485338538E-2</v>
      </c>
      <c r="Z658" s="5">
        <f t="shared" si="689"/>
        <v>1.2269105683869307E-2</v>
      </c>
      <c r="AA658" s="5">
        <f t="shared" si="690"/>
        <v>3.1517148071243999E-2</v>
      </c>
      <c r="AB658" s="5">
        <f t="shared" si="691"/>
        <v>4.0480970990847825E-2</v>
      </c>
      <c r="AC658" s="5">
        <f t="shared" si="692"/>
        <v>9.9885964574496257E-3</v>
      </c>
      <c r="AD658" s="5">
        <f t="shared" si="693"/>
        <v>2.3099820781631968E-2</v>
      </c>
      <c r="AE658" s="5">
        <f t="shared" si="694"/>
        <v>4.1460581146177268E-2</v>
      </c>
      <c r="AF658" s="5">
        <f t="shared" si="695"/>
        <v>3.7207643410498092E-2</v>
      </c>
      <c r="AG658" s="5">
        <f t="shared" si="696"/>
        <v>2.2260641954209976E-2</v>
      </c>
      <c r="AH658" s="5">
        <f t="shared" si="697"/>
        <v>5.505283532346421E-3</v>
      </c>
      <c r="AI658" s="5">
        <f t="shared" si="698"/>
        <v>1.4142093216400042E-2</v>
      </c>
      <c r="AJ658" s="5">
        <f t="shared" si="699"/>
        <v>1.816425978482766E-2</v>
      </c>
      <c r="AK658" s="5">
        <f t="shared" si="700"/>
        <v>1.5553583121537163E-2</v>
      </c>
      <c r="AL658" s="5">
        <f t="shared" si="701"/>
        <v>1.84215105279239E-3</v>
      </c>
      <c r="AM658" s="5">
        <f t="shared" si="702"/>
        <v>1.1867865364483384E-2</v>
      </c>
      <c r="AN658" s="5">
        <f t="shared" si="703"/>
        <v>2.1300970238146911E-2</v>
      </c>
      <c r="AO658" s="5">
        <f t="shared" si="704"/>
        <v>1.9115962270868411E-2</v>
      </c>
      <c r="AP658" s="5">
        <f t="shared" si="705"/>
        <v>1.1436725164967706E-2</v>
      </c>
      <c r="AQ658" s="5">
        <f t="shared" si="706"/>
        <v>5.1317851795382174E-3</v>
      </c>
      <c r="AR658" s="5">
        <f t="shared" si="707"/>
        <v>1.9762253290472212E-3</v>
      </c>
      <c r="AS658" s="5">
        <f t="shared" si="708"/>
        <v>5.0765710168763781E-3</v>
      </c>
      <c r="AT658" s="5">
        <f t="shared" si="709"/>
        <v>6.5204035467489613E-3</v>
      </c>
      <c r="AU658" s="5">
        <f t="shared" si="710"/>
        <v>5.583251932734231E-3</v>
      </c>
      <c r="AV658" s="5">
        <f t="shared" si="711"/>
        <v>3.5855950388135561E-3</v>
      </c>
      <c r="AW658" s="5">
        <f t="shared" si="712"/>
        <v>2.3593018991986334E-4</v>
      </c>
      <c r="AX658" s="5">
        <f t="shared" si="713"/>
        <v>5.0810721881407988E-3</v>
      </c>
      <c r="AY658" s="5">
        <f t="shared" si="714"/>
        <v>9.1197333415464262E-3</v>
      </c>
      <c r="AZ658" s="5">
        <f t="shared" si="715"/>
        <v>8.1842506011852133E-3</v>
      </c>
      <c r="BA658" s="5">
        <f t="shared" si="716"/>
        <v>4.8964851196436707E-3</v>
      </c>
      <c r="BB658" s="5">
        <f t="shared" si="717"/>
        <v>2.1971070744784974E-3</v>
      </c>
      <c r="BC658" s="5">
        <f t="shared" si="718"/>
        <v>7.8869301203141485E-4</v>
      </c>
      <c r="BD658" s="5">
        <f t="shared" si="719"/>
        <v>5.9116945388630355E-4</v>
      </c>
      <c r="BE658" s="5">
        <f t="shared" si="720"/>
        <v>1.5186090733432425E-3</v>
      </c>
      <c r="BF658" s="5">
        <f t="shared" si="721"/>
        <v>1.9505181657135788E-3</v>
      </c>
      <c r="BG658" s="5">
        <f t="shared" si="722"/>
        <v>1.6701779637524705E-3</v>
      </c>
      <c r="BH658" s="5">
        <f t="shared" si="723"/>
        <v>1.0725974562702306E-3</v>
      </c>
      <c r="BI658" s="5">
        <f t="shared" si="724"/>
        <v>5.5106237929882049E-4</v>
      </c>
      <c r="BJ658" s="8">
        <f t="shared" si="725"/>
        <v>0.53172416982045767</v>
      </c>
      <c r="BK658" s="8">
        <f t="shared" si="726"/>
        <v>0.19470787705666789</v>
      </c>
      <c r="BL658" s="8">
        <f t="shared" si="727"/>
        <v>0.25149752168193051</v>
      </c>
      <c r="BM658" s="8">
        <f t="shared" si="728"/>
        <v>0.79181153896697487</v>
      </c>
      <c r="BN658" s="8">
        <f t="shared" si="729"/>
        <v>0.18950333212432399</v>
      </c>
    </row>
    <row r="659" spans="1:66" x14ac:dyDescent="0.25">
      <c r="A659" t="s">
        <v>56</v>
      </c>
      <c r="B659" t="s">
        <v>62</v>
      </c>
      <c r="C659" t="s">
        <v>218</v>
      </c>
      <c r="D659" s="7" t="s">
        <v>507</v>
      </c>
      <c r="E659">
        <f>VLOOKUP(A659,home!$A$2:$E$405,3,FALSE)</f>
        <v>1.5570999999999999</v>
      </c>
      <c r="F659">
        <f>VLOOKUP(B659,home!$B$2:$E$405,3,FALSE)</f>
        <v>0.48170000000000002</v>
      </c>
      <c r="G659">
        <f>VLOOKUP(C659,away!$B$2:$E$405,4,FALSE)</f>
        <v>0.96330000000000005</v>
      </c>
      <c r="H659">
        <f>VLOOKUP(A659,away!$A$2:$E$405,3,FALSE)</f>
        <v>1.4857</v>
      </c>
      <c r="I659">
        <f>VLOOKUP(C659,away!$B$2:$E$405,3,FALSE)</f>
        <v>1.851</v>
      </c>
      <c r="J659">
        <f>VLOOKUP(B659,home!$B$2:$E$405,4,FALSE)</f>
        <v>2.0192999999999999</v>
      </c>
      <c r="K659" s="3">
        <f t="shared" si="674"/>
        <v>0.72252804893100009</v>
      </c>
      <c r="L659" s="3">
        <f t="shared" si="675"/>
        <v>5.5531369925099998</v>
      </c>
      <c r="M659" s="5">
        <f t="shared" si="676"/>
        <v>1.8815393359717123E-3</v>
      </c>
      <c r="N659" s="5">
        <f t="shared" si="677"/>
        <v>1.3594649454065709E-3</v>
      </c>
      <c r="O659" s="5">
        <f t="shared" si="678"/>
        <v>1.0448445689447219E-2</v>
      </c>
      <c r="P659" s="5">
        <f t="shared" si="679"/>
        <v>7.5492950783578169E-3</v>
      </c>
      <c r="Q659" s="5">
        <f t="shared" si="680"/>
        <v>4.9112577729734902E-4</v>
      </c>
      <c r="R659" s="5">
        <f t="shared" si="681"/>
        <v>2.9010825136150508E-2</v>
      </c>
      <c r="S659" s="5">
        <f t="shared" si="682"/>
        <v>7.5725039453778372E-3</v>
      </c>
      <c r="T659" s="5">
        <f t="shared" si="683"/>
        <v>2.7272887218851368E-3</v>
      </c>
      <c r="U659" s="5">
        <f t="shared" si="684"/>
        <v>2.0961134883501244E-2</v>
      </c>
      <c r="V659" s="5">
        <f t="shared" si="685"/>
        <v>3.3759040727246031E-3</v>
      </c>
      <c r="W659" s="5">
        <f t="shared" si="686"/>
        <v>1.1828404988345816E-4</v>
      </c>
      <c r="X659" s="5">
        <f t="shared" si="687"/>
        <v>6.5684753303172966E-4</v>
      </c>
      <c r="Y659" s="5">
        <f t="shared" si="688"/>
        <v>1.8237821670587166E-3</v>
      </c>
      <c r="Z659" s="5">
        <f t="shared" si="689"/>
        <v>5.3700362082265432E-2</v>
      </c>
      <c r="AA659" s="5">
        <f t="shared" si="690"/>
        <v>3.8800017842187499E-2</v>
      </c>
      <c r="AB659" s="5">
        <f t="shared" si="691"/>
        <v>1.401705059500186E-2</v>
      </c>
      <c r="AC659" s="5">
        <f t="shared" si="692"/>
        <v>8.4657066138568054E-4</v>
      </c>
      <c r="AD659" s="5">
        <f t="shared" si="693"/>
        <v>2.1365885945488022E-5</v>
      </c>
      <c r="AE659" s="5">
        <f t="shared" si="694"/>
        <v>1.1864769162163905E-4</v>
      </c>
      <c r="AF659" s="5">
        <f t="shared" si="695"/>
        <v>3.2943344271002138E-4</v>
      </c>
      <c r="AG659" s="5">
        <f t="shared" si="696"/>
        <v>6.0979634576098095E-4</v>
      </c>
      <c r="AH659" s="5">
        <f t="shared" si="697"/>
        <v>7.4551366797552379E-2</v>
      </c>
      <c r="AI659" s="5">
        <f t="shared" si="698"/>
        <v>5.3865453597374859E-2</v>
      </c>
      <c r="AJ659" s="5">
        <f t="shared" si="699"/>
        <v>1.9459650546247285E-2</v>
      </c>
      <c r="AK659" s="5">
        <f t="shared" si="700"/>
        <v>4.6867144473530407E-3</v>
      </c>
      <c r="AL659" s="5">
        <f t="shared" si="701"/>
        <v>1.3586772501209348E-4</v>
      </c>
      <c r="AM659" s="5">
        <f t="shared" si="702"/>
        <v>3.087490377175148E-6</v>
      </c>
      <c r="AN659" s="5">
        <f t="shared" si="703"/>
        <v>1.7145257027509969E-5</v>
      </c>
      <c r="AO659" s="5">
        <f t="shared" si="704"/>
        <v>4.7604980522778836E-5</v>
      </c>
      <c r="AP659" s="5">
        <f t="shared" si="705"/>
        <v>8.8118992789587043E-5</v>
      </c>
      <c r="AQ659" s="5">
        <f t="shared" si="706"/>
        <v>1.2233420965064443E-4</v>
      </c>
      <c r="AR659" s="5">
        <f t="shared" si="707"/>
        <v>8.279879056113397E-2</v>
      </c>
      <c r="AS659" s="5">
        <f t="shared" si="708"/>
        <v>5.9824448597982631E-2</v>
      </c>
      <c r="AT659" s="5">
        <f t="shared" si="709"/>
        <v>2.1612421061936643E-2</v>
      </c>
      <c r="AU659" s="5">
        <f t="shared" si="710"/>
        <v>5.2051934741854456E-3</v>
      </c>
      <c r="AV659" s="5">
        <f t="shared" si="711"/>
        <v>9.4022457130289586E-4</v>
      </c>
      <c r="AW659" s="5">
        <f t="shared" si="712"/>
        <v>1.5142824933756657E-5</v>
      </c>
      <c r="AX659" s="5">
        <f t="shared" si="713"/>
        <v>3.7179973305226608E-7</v>
      </c>
      <c r="AY659" s="5">
        <f t="shared" si="714"/>
        <v>2.0646548514178821E-6</v>
      </c>
      <c r="AZ659" s="5">
        <f t="shared" si="715"/>
        <v>5.7326556160869404E-6</v>
      </c>
      <c r="BA659" s="5">
        <f t="shared" si="716"/>
        <v>1.0611407322337528E-5</v>
      </c>
      <c r="BB659" s="5">
        <f t="shared" si="717"/>
        <v>1.4731649636066004E-5</v>
      </c>
      <c r="BC659" s="5">
        <f t="shared" si="718"/>
        <v>1.6361373710946921E-5</v>
      </c>
      <c r="BD659" s="5">
        <f t="shared" si="719"/>
        <v>7.6632171133353466E-2</v>
      </c>
      <c r="BE659" s="5">
        <f t="shared" si="720"/>
        <v>5.5368893094328388E-2</v>
      </c>
      <c r="BF659" s="5">
        <f t="shared" si="721"/>
        <v>2.0002789149457103E-2</v>
      </c>
      <c r="BG659" s="5">
        <f t="shared" si="722"/>
        <v>4.8175254057784738E-3</v>
      </c>
      <c r="BH659" s="5">
        <f t="shared" si="723"/>
        <v>8.7019930802816102E-4</v>
      </c>
      <c r="BI659" s="5">
        <f t="shared" si="724"/>
        <v>1.2574868164213875E-4</v>
      </c>
      <c r="BJ659" s="8">
        <f t="shared" si="725"/>
        <v>8.5842010318386928E-3</v>
      </c>
      <c r="BK659" s="8">
        <f t="shared" si="726"/>
        <v>2.1363745473681164E-2</v>
      </c>
      <c r="BL659" s="8">
        <f t="shared" si="727"/>
        <v>0.59399906457394513</v>
      </c>
      <c r="BM659" s="8">
        <f t="shared" si="728"/>
        <v>0.62691975536918165</v>
      </c>
      <c r="BN659" s="8">
        <f t="shared" si="729"/>
        <v>5.0740695962631178E-2</v>
      </c>
    </row>
    <row r="660" spans="1:66" x14ac:dyDescent="0.25">
      <c r="A660" t="s">
        <v>56</v>
      </c>
      <c r="B660" t="s">
        <v>64</v>
      </c>
      <c r="C660" t="s">
        <v>80</v>
      </c>
      <c r="D660" s="7" t="s">
        <v>507</v>
      </c>
      <c r="E660">
        <f>VLOOKUP(A660,home!$A$2:$E$405,3,FALSE)</f>
        <v>1.5570999999999999</v>
      </c>
      <c r="F660">
        <f>VLOOKUP(B660,home!$B$2:$E$405,3,FALSE)</f>
        <v>0.64219999999999999</v>
      </c>
      <c r="G660">
        <f>VLOOKUP(C660,away!$B$2:$E$405,4,FALSE)</f>
        <v>1.1238999999999999</v>
      </c>
      <c r="H660">
        <f>VLOOKUP(A660,away!$A$2:$E$405,3,FALSE)</f>
        <v>1.4857</v>
      </c>
      <c r="I660">
        <f>VLOOKUP(C660,away!$B$2:$E$405,3,FALSE)</f>
        <v>0.67310000000000003</v>
      </c>
      <c r="J660">
        <f>VLOOKUP(B660,home!$B$2:$E$405,4,FALSE)</f>
        <v>0.50480000000000003</v>
      </c>
      <c r="K660" s="3">
        <f t="shared" si="674"/>
        <v>1.1238658559179997</v>
      </c>
      <c r="L660" s="3">
        <f t="shared" si="675"/>
        <v>0.50481245341600012</v>
      </c>
      <c r="M660" s="5">
        <f t="shared" si="676"/>
        <v>0.1961887036230224</v>
      </c>
      <c r="N660" s="5">
        <f t="shared" si="677"/>
        <v>0.22048978531873081</v>
      </c>
      <c r="O660" s="5">
        <f t="shared" si="678"/>
        <v>9.903850080844244E-2</v>
      </c>
      <c r="P660" s="5">
        <f t="shared" si="679"/>
        <v>0.11130598947991566</v>
      </c>
      <c r="Q660" s="5">
        <f t="shared" si="680"/>
        <v>0.12390047064920577</v>
      </c>
      <c r="R660" s="5">
        <f t="shared" si="681"/>
        <v>2.499793428787617E-2</v>
      </c>
      <c r="S660" s="5">
        <f t="shared" si="682"/>
        <v>1.5787126202113904E-2</v>
      </c>
      <c r="T660" s="5">
        <f t="shared" si="683"/>
        <v>6.2546500567822683E-2</v>
      </c>
      <c r="U660" s="5">
        <f t="shared" si="684"/>
        <v>2.809432481462586E-2</v>
      </c>
      <c r="V660" s="5">
        <f t="shared" si="685"/>
        <v>9.9518794944770386E-4</v>
      </c>
      <c r="W660" s="5">
        <f t="shared" si="686"/>
        <v>4.6415836164937531E-2</v>
      </c>
      <c r="X660" s="5">
        <f t="shared" si="687"/>
        <v>2.343129213177722E-2</v>
      </c>
      <c r="Y660" s="5">
        <f t="shared" si="688"/>
        <v>5.9142040338747391E-3</v>
      </c>
      <c r="Z660" s="5">
        <f t="shared" si="689"/>
        <v>4.206422846064907E-3</v>
      </c>
      <c r="AA660" s="5">
        <f t="shared" si="690"/>
        <v>4.7274550122457645E-3</v>
      </c>
      <c r="AB660" s="5">
        <f t="shared" si="691"/>
        <v>2.6565126368257135E-3</v>
      </c>
      <c r="AC660" s="5">
        <f t="shared" si="692"/>
        <v>3.5288212759630516E-5</v>
      </c>
      <c r="AD660" s="5">
        <f t="shared" si="693"/>
        <v>1.3041293359914288E-2</v>
      </c>
      <c r="AE660" s="5">
        <f t="shared" si="694"/>
        <v>6.583407296736123E-3</v>
      </c>
      <c r="AF660" s="5">
        <f t="shared" si="695"/>
        <v>1.6616929946510796E-3</v>
      </c>
      <c r="AG660" s="5">
        <f t="shared" si="696"/>
        <v>2.7961443915133067E-4</v>
      </c>
      <c r="AH660" s="5">
        <f t="shared" si="697"/>
        <v>5.3086365925678481E-4</v>
      </c>
      <c r="AI660" s="5">
        <f t="shared" si="698"/>
        <v>5.9661954078638773E-4</v>
      </c>
      <c r="AJ660" s="5">
        <f t="shared" si="699"/>
        <v>3.3526016543164894E-4</v>
      </c>
      <c r="AK660" s="5">
        <f t="shared" si="700"/>
        <v>1.2559581759268341E-4</v>
      </c>
      <c r="AL660" s="5">
        <f t="shared" si="701"/>
        <v>8.0081867419558033E-7</v>
      </c>
      <c r="AM660" s="5">
        <f t="shared" si="702"/>
        <v>2.9313328648435592E-3</v>
      </c>
      <c r="AN660" s="5">
        <f t="shared" si="703"/>
        <v>1.4797733352806294E-3</v>
      </c>
      <c r="AO660" s="5">
        <f t="shared" si="704"/>
        <v>3.7350400394129595E-4</v>
      </c>
      <c r="AP660" s="5">
        <f t="shared" si="705"/>
        <v>6.2849824196768323E-5</v>
      </c>
      <c r="AQ660" s="5">
        <f t="shared" si="706"/>
        <v>7.9318434873837253E-6</v>
      </c>
      <c r="AR660" s="5">
        <f t="shared" si="707"/>
        <v>5.3597317251762616E-5</v>
      </c>
      <c r="AS660" s="5">
        <f t="shared" si="708"/>
        <v>6.0236194828060759E-5</v>
      </c>
      <c r="AT660" s="5">
        <f t="shared" si="709"/>
        <v>3.3848701328840968E-5</v>
      </c>
      <c r="AU660" s="5">
        <f t="shared" si="710"/>
        <v>1.268046656355019E-5</v>
      </c>
      <c r="AV660" s="5">
        <f t="shared" si="711"/>
        <v>3.5627858519709772E-6</v>
      </c>
      <c r="AW660" s="5">
        <f t="shared" si="712"/>
        <v>1.2620490329414965E-8</v>
      </c>
      <c r="AX660" s="5">
        <f t="shared" si="713"/>
        <v>5.4907081985466151E-4</v>
      </c>
      <c r="AY660" s="5">
        <f t="shared" si="714"/>
        <v>2.7717778766996629E-4</v>
      </c>
      <c r="AZ660" s="5">
        <f t="shared" si="715"/>
        <v>6.9961399513047403E-5</v>
      </c>
      <c r="BA660" s="5">
        <f t="shared" si="716"/>
        <v>1.1772461910866141E-5</v>
      </c>
      <c r="BB660" s="5">
        <f t="shared" si="717"/>
        <v>1.485721344992687E-6</v>
      </c>
      <c r="BC660" s="5">
        <f t="shared" si="718"/>
        <v>1.500021274516556E-7</v>
      </c>
      <c r="BD660" s="5">
        <f t="shared" si="719"/>
        <v>4.5094322030629985E-6</v>
      </c>
      <c r="BE660" s="5">
        <f t="shared" si="720"/>
        <v>5.0679968825995874E-6</v>
      </c>
      <c r="BF660" s="5">
        <f t="shared" si="721"/>
        <v>2.847874327126271E-6</v>
      </c>
      <c r="BG660" s="5">
        <f t="shared" si="722"/>
        <v>1.0668762394008878E-6</v>
      </c>
      <c r="BH660" s="5">
        <f t="shared" si="723"/>
        <v>2.997564444882138E-7</v>
      </c>
      <c r="BI660" s="5">
        <f t="shared" si="724"/>
        <v>6.7377206610336553E-8</v>
      </c>
      <c r="BJ660" s="8">
        <f t="shared" si="725"/>
        <v>0.51002910702097237</v>
      </c>
      <c r="BK660" s="8">
        <f t="shared" si="726"/>
        <v>0.32459027407360347</v>
      </c>
      <c r="BL660" s="8">
        <f t="shared" si="727"/>
        <v>0.16128085152221094</v>
      </c>
      <c r="BM660" s="8">
        <f t="shared" si="728"/>
        <v>0.22390810612847864</v>
      </c>
      <c r="BN660" s="8">
        <f t="shared" si="729"/>
        <v>0.77592138416719325</v>
      </c>
    </row>
    <row r="661" spans="1:66" x14ac:dyDescent="0.25">
      <c r="A661" t="s">
        <v>56</v>
      </c>
      <c r="B661" t="s">
        <v>221</v>
      </c>
      <c r="C661" t="s">
        <v>63</v>
      </c>
      <c r="D661" s="7" t="s">
        <v>507</v>
      </c>
      <c r="E661">
        <f>VLOOKUP(A661,home!$A$2:$E$405,3,FALSE)</f>
        <v>1.5570999999999999</v>
      </c>
      <c r="F661">
        <f>VLOOKUP(B661,home!$B$2:$E$405,3,FALSE)</f>
        <v>1.7125999999999999</v>
      </c>
      <c r="G661">
        <f>VLOOKUP(C661,away!$B$2:$E$405,4,FALSE)</f>
        <v>1.1238999999999999</v>
      </c>
      <c r="H661">
        <f>VLOOKUP(A661,away!$A$2:$E$405,3,FALSE)</f>
        <v>1.4857</v>
      </c>
      <c r="I661">
        <f>VLOOKUP(C661,away!$B$2:$E$405,3,FALSE)</f>
        <v>0.67310000000000003</v>
      </c>
      <c r="J661">
        <f>VLOOKUP(B661,home!$B$2:$E$405,4,FALSE)</f>
        <v>0.22439999999999999</v>
      </c>
      <c r="K661" s="3">
        <f t="shared" si="674"/>
        <v>2.9970922840939993</v>
      </c>
      <c r="L661" s="3">
        <f t="shared" si="675"/>
        <v>0.22440553594800003</v>
      </c>
      <c r="M661" s="5">
        <f t="shared" si="676"/>
        <v>3.9895257570128309E-2</v>
      </c>
      <c r="N661" s="5">
        <f t="shared" si="677"/>
        <v>0.11956976863537426</v>
      </c>
      <c r="O661" s="5">
        <f t="shared" si="678"/>
        <v>8.952716656808149E-3</v>
      </c>
      <c r="P661" s="5">
        <f t="shared" si="679"/>
        <v>2.6832118013799523E-2</v>
      </c>
      <c r="Q661" s="5">
        <f t="shared" si="680"/>
        <v>0.17918081549399248</v>
      </c>
      <c r="R661" s="5">
        <f t="shared" si="681"/>
        <v>1.0045195897808099E-3</v>
      </c>
      <c r="S661" s="5">
        <f t="shared" si="682"/>
        <v>4.5115798277583956E-3</v>
      </c>
      <c r="T661" s="5">
        <f t="shared" si="683"/>
        <v>4.0209166932529086E-2</v>
      </c>
      <c r="U661" s="5">
        <f t="shared" si="684"/>
        <v>3.0106379117533343E-3</v>
      </c>
      <c r="V661" s="5">
        <f t="shared" si="685"/>
        <v>3.3714740308641222E-4</v>
      </c>
      <c r="W661" s="5">
        <f t="shared" si="686"/>
        <v>0.17900714652490513</v>
      </c>
      <c r="X661" s="5">
        <f t="shared" si="687"/>
        <v>4.0170194654443506E-2</v>
      </c>
      <c r="Y661" s="5">
        <f t="shared" si="688"/>
        <v>4.5072070302829403E-3</v>
      </c>
      <c r="Z661" s="5">
        <f t="shared" si="689"/>
        <v>7.513991897167591E-5</v>
      </c>
      <c r="AA661" s="5">
        <f t="shared" si="690"/>
        <v>2.2520127137745814E-4</v>
      </c>
      <c r="AB661" s="5">
        <f t="shared" si="691"/>
        <v>3.3747449640676936E-4</v>
      </c>
      <c r="AC661" s="5">
        <f t="shared" si="692"/>
        <v>1.4172077489033052E-5</v>
      </c>
      <c r="AD661" s="5">
        <f t="shared" si="693"/>
        <v>0.13412523441186927</v>
      </c>
      <c r="AE661" s="5">
        <f t="shared" si="694"/>
        <v>3.0098445112346661E-2</v>
      </c>
      <c r="AF661" s="5">
        <f t="shared" si="695"/>
        <v>3.3771288533188076E-3</v>
      </c>
      <c r="AG661" s="5">
        <f t="shared" si="696"/>
        <v>2.5261547009815385E-4</v>
      </c>
      <c r="AH661" s="5">
        <f t="shared" si="697"/>
        <v>4.2154534469820581E-6</v>
      </c>
      <c r="AI661" s="5">
        <f t="shared" si="698"/>
        <v>1.2634102999907377E-5</v>
      </c>
      <c r="AJ661" s="5">
        <f t="shared" si="699"/>
        <v>1.893278630873563E-5</v>
      </c>
      <c r="AK661" s="5">
        <f t="shared" si="700"/>
        <v>1.8914435920770688E-5</v>
      </c>
      <c r="AL661" s="5">
        <f t="shared" si="701"/>
        <v>3.8126522183044905E-7</v>
      </c>
      <c r="AM661" s="5">
        <f t="shared" si="702"/>
        <v>8.039714103162246E-2</v>
      </c>
      <c r="AN661" s="5">
        <f t="shared" si="703"/>
        <v>1.8041563521888182E-2</v>
      </c>
      <c r="AO661" s="5">
        <f t="shared" si="704"/>
        <v>2.0243133657346021E-3</v>
      </c>
      <c r="AP661" s="5">
        <f t="shared" si="705"/>
        <v>1.5142237525479101E-4</v>
      </c>
      <c r="AQ661" s="5">
        <f t="shared" si="706"/>
        <v>8.4950048183926424E-6</v>
      </c>
      <c r="AR661" s="5">
        <f t="shared" si="707"/>
        <v>1.8919421800677075E-7</v>
      </c>
      <c r="AS661" s="5">
        <f t="shared" si="708"/>
        <v>5.6703253098329046E-7</v>
      </c>
      <c r="AT661" s="5">
        <f t="shared" si="709"/>
        <v>8.4972441172015591E-7</v>
      </c>
      <c r="AU661" s="5">
        <f t="shared" si="710"/>
        <v>8.4890082599093068E-7</v>
      </c>
      <c r="AV661" s="5">
        <f t="shared" si="711"/>
        <v>6.3605852888461035E-7</v>
      </c>
      <c r="AW661" s="5">
        <f t="shared" si="712"/>
        <v>7.1229250248669422E-9</v>
      </c>
      <c r="AX661" s="5">
        <f t="shared" si="713"/>
        <v>4.0159608508182149E-2</v>
      </c>
      <c r="AY661" s="5">
        <f t="shared" si="714"/>
        <v>9.0120384707404761E-3</v>
      </c>
      <c r="AZ661" s="5">
        <f t="shared" si="715"/>
        <v>1.0111756615052557E-3</v>
      </c>
      <c r="BA661" s="5">
        <f t="shared" si="716"/>
        <v>7.5637805419220095E-5</v>
      </c>
      <c r="BB661" s="5">
        <f t="shared" si="717"/>
        <v>4.2433855657576582E-6</v>
      </c>
      <c r="BC661" s="5">
        <f t="shared" si="718"/>
        <v>1.904478424235711E-7</v>
      </c>
      <c r="BD661" s="5">
        <f t="shared" si="719"/>
        <v>7.0760383150120118E-9</v>
      </c>
      <c r="BE661" s="5">
        <f t="shared" si="720"/>
        <v>2.1207539835876004E-8</v>
      </c>
      <c r="BF661" s="5">
        <f t="shared" si="721"/>
        <v>3.1780477003360048E-8</v>
      </c>
      <c r="BG661" s="5">
        <f t="shared" si="722"/>
        <v>3.1749674137199067E-8</v>
      </c>
      <c r="BH661" s="5">
        <f t="shared" si="723"/>
        <v>2.3789175844774531E-8</v>
      </c>
      <c r="BI661" s="5">
        <f t="shared" si="724"/>
        <v>1.4259671073865815E-8</v>
      </c>
      <c r="BJ661" s="8">
        <f t="shared" si="725"/>
        <v>0.88138355269773361</v>
      </c>
      <c r="BK661" s="8">
        <f t="shared" si="726"/>
        <v>8.0602694628223961E-2</v>
      </c>
      <c r="BL661" s="8">
        <f t="shared" si="727"/>
        <v>1.3588467477894713E-2</v>
      </c>
      <c r="BM661" s="8">
        <f t="shared" si="728"/>
        <v>0.59120262741512519</v>
      </c>
      <c r="BN661" s="8">
        <f t="shared" si="729"/>
        <v>0.37543519595988356</v>
      </c>
    </row>
    <row r="662" spans="1:66" x14ac:dyDescent="0.25">
      <c r="A662" t="s">
        <v>56</v>
      </c>
      <c r="B662" t="s">
        <v>60</v>
      </c>
      <c r="C662" t="s">
        <v>260</v>
      </c>
      <c r="D662" s="7" t="s">
        <v>507</v>
      </c>
      <c r="E662">
        <f>VLOOKUP(A662,home!$A$2:$E$405,3,FALSE)</f>
        <v>1.5570999999999999</v>
      </c>
      <c r="F662">
        <f>VLOOKUP(B662,home!$B$2:$E$405,3,FALSE)</f>
        <v>1.7661</v>
      </c>
      <c r="G662">
        <f>VLOOKUP(C662,away!$B$2:$E$405,4,FALSE)</f>
        <v>0.85629999999999995</v>
      </c>
      <c r="H662">
        <f>VLOOKUP(A662,away!$A$2:$E$405,3,FALSE)</f>
        <v>1.4857</v>
      </c>
      <c r="I662">
        <f>VLOOKUP(C662,away!$B$2:$E$405,3,FALSE)</f>
        <v>2.0192999999999999</v>
      </c>
      <c r="J662">
        <f>VLOOKUP(B662,home!$B$2:$E$405,4,FALSE)</f>
        <v>1.0096000000000001</v>
      </c>
      <c r="K662" s="3">
        <f t="shared" si="674"/>
        <v>2.3548201276529999</v>
      </c>
      <c r="L662" s="3">
        <f t="shared" si="675"/>
        <v>3.0288747204960003</v>
      </c>
      <c r="M662" s="5">
        <f t="shared" si="676"/>
        <v>4.5908281417304736E-3</v>
      </c>
      <c r="N662" s="5">
        <f t="shared" si="677"/>
        <v>1.0810574510742736E-2</v>
      </c>
      <c r="O662" s="5">
        <f t="shared" si="678"/>
        <v>1.390504330462906E-2</v>
      </c>
      <c r="P662" s="5">
        <f t="shared" si="679"/>
        <v>3.274387584962709E-2</v>
      </c>
      <c r="Q662" s="5">
        <f t="shared" si="680"/>
        <v>1.2728479224694741E-2</v>
      </c>
      <c r="R662" s="5">
        <f t="shared" si="681"/>
        <v>2.1058317076396563E-2</v>
      </c>
      <c r="S662" s="5">
        <f t="shared" si="682"/>
        <v>5.8386056532474043E-2</v>
      </c>
      <c r="T662" s="5">
        <f t="shared" si="683"/>
        <v>3.8552968954036433E-2</v>
      </c>
      <c r="U662" s="5">
        <f t="shared" si="684"/>
        <v>4.9588548905997495E-2</v>
      </c>
      <c r="V662" s="5">
        <f t="shared" si="685"/>
        <v>4.6270658883490134E-2</v>
      </c>
      <c r="W662" s="5">
        <f t="shared" si="686"/>
        <v>9.991093024241407E-3</v>
      </c>
      <c r="X662" s="5">
        <f t="shared" si="687"/>
        <v>3.0261769091248735E-2</v>
      </c>
      <c r="Y662" s="5">
        <f t="shared" si="688"/>
        <v>4.5829553698985254E-2</v>
      </c>
      <c r="Z662" s="5">
        <f t="shared" si="689"/>
        <v>2.1261001416295597E-2</v>
      </c>
      <c r="AA662" s="5">
        <f t="shared" si="690"/>
        <v>5.0065834069151799E-2</v>
      </c>
      <c r="AB662" s="5">
        <f t="shared" si="691"/>
        <v>5.8948016886886993E-2</v>
      </c>
      <c r="AC662" s="5">
        <f t="shared" si="692"/>
        <v>2.0626462470210615E-2</v>
      </c>
      <c r="AD662" s="5">
        <f t="shared" si="693"/>
        <v>5.8818067376842859E-3</v>
      </c>
      <c r="AE662" s="5">
        <f t="shared" si="694"/>
        <v>1.7815255738614984E-2</v>
      </c>
      <c r="AF662" s="5">
        <f t="shared" si="695"/>
        <v>2.6980088872931112E-2</v>
      </c>
      <c r="AG662" s="5">
        <f t="shared" si="696"/>
        <v>2.7239769714652157E-2</v>
      </c>
      <c r="AH662" s="5">
        <f t="shared" si="697"/>
        <v>1.6099227430561847E-2</v>
      </c>
      <c r="AI662" s="5">
        <f t="shared" si="698"/>
        <v>3.7910784793150319E-2</v>
      </c>
      <c r="AJ662" s="5">
        <f t="shared" si="699"/>
        <v>4.4636539543015837E-2</v>
      </c>
      <c r="AK662" s="5">
        <f t="shared" si="700"/>
        <v>3.5037007248224235E-2</v>
      </c>
      <c r="AL662" s="5">
        <f t="shared" si="701"/>
        <v>5.8846927437975188E-3</v>
      </c>
      <c r="AM662" s="5">
        <f t="shared" si="702"/>
        <v>2.7701193785727978E-3</v>
      </c>
      <c r="AN662" s="5">
        <f t="shared" si="703"/>
        <v>8.3903445585152368E-3</v>
      </c>
      <c r="AO662" s="5">
        <f t="shared" si="704"/>
        <v>1.2706651264768987E-2</v>
      </c>
      <c r="AP662" s="5">
        <f t="shared" si="705"/>
        <v>1.2828951599339106E-2</v>
      </c>
      <c r="AQ662" s="5">
        <f t="shared" si="706"/>
        <v>9.7143217974262376E-3</v>
      </c>
      <c r="AR662" s="5">
        <f t="shared" si="707"/>
        <v>9.75250859678891E-3</v>
      </c>
      <c r="AS662" s="5">
        <f t="shared" si="708"/>
        <v>2.2965403538827436E-2</v>
      </c>
      <c r="AT662" s="5">
        <f t="shared" si="709"/>
        <v>2.7039697246452148E-2</v>
      </c>
      <c r="AU662" s="5">
        <f t="shared" si="710"/>
        <v>2.12245411071963E-2</v>
      </c>
      <c r="AV662" s="5">
        <f t="shared" si="711"/>
        <v>1.2494994149856081E-2</v>
      </c>
      <c r="AW662" s="5">
        <f t="shared" si="712"/>
        <v>1.1658974194932953E-3</v>
      </c>
      <c r="AX662" s="5">
        <f t="shared" si="713"/>
        <v>1.0871888114441402E-3</v>
      </c>
      <c r="AY662" s="5">
        <f t="shared" si="714"/>
        <v>3.2929587073892491E-3</v>
      </c>
      <c r="AZ662" s="5">
        <f t="shared" si="715"/>
        <v>4.9869796922242405E-3</v>
      </c>
      <c r="BA662" s="5">
        <f t="shared" si="716"/>
        <v>5.0349789071349755E-3</v>
      </c>
      <c r="BB662" s="5">
        <f t="shared" si="717"/>
        <v>3.8125800825129265E-3</v>
      </c>
      <c r="BC662" s="5">
        <f t="shared" si="718"/>
        <v>2.3095654863579912E-3</v>
      </c>
      <c r="BD662" s="5">
        <f t="shared" si="719"/>
        <v>4.9231877917056428E-3</v>
      </c>
      <c r="BE662" s="5">
        <f t="shared" si="720"/>
        <v>1.159322170412397E-2</v>
      </c>
      <c r="BF662" s="5">
        <f t="shared" si="721"/>
        <v>1.3649975906607372E-2</v>
      </c>
      <c r="BG662" s="5">
        <f t="shared" si="722"/>
        <v>1.0714412668952513E-2</v>
      </c>
      <c r="BH662" s="5">
        <f t="shared" si="723"/>
        <v>6.3076286522074183E-3</v>
      </c>
      <c r="BI662" s="5">
        <f t="shared" si="724"/>
        <v>2.9706661815957591E-3</v>
      </c>
      <c r="BJ662" s="8">
        <f t="shared" si="725"/>
        <v>0.29302599985351779</v>
      </c>
      <c r="BK662" s="8">
        <f t="shared" si="726"/>
        <v>0.17179553332871911</v>
      </c>
      <c r="BL662" s="8">
        <f t="shared" si="727"/>
        <v>0.47088555680232774</v>
      </c>
      <c r="BM662" s="8">
        <f t="shared" si="728"/>
        <v>0.8590039120051437</v>
      </c>
      <c r="BN662" s="8">
        <f t="shared" si="729"/>
        <v>9.5837118107820654E-2</v>
      </c>
    </row>
    <row r="663" spans="1:66" x14ac:dyDescent="0.25">
      <c r="A663" t="s">
        <v>67</v>
      </c>
      <c r="B663" t="s">
        <v>69</v>
      </c>
      <c r="C663" t="s">
        <v>81</v>
      </c>
      <c r="D663" s="7" t="s">
        <v>507</v>
      </c>
      <c r="E663">
        <f>VLOOKUP(A663,home!$A$2:$E$405,3,FALSE)</f>
        <v>1.5417000000000001</v>
      </c>
      <c r="F663">
        <f>VLOOKUP(B663,home!$B$2:$E$405,3,FALSE)</f>
        <v>1.0378000000000001</v>
      </c>
      <c r="G663">
        <f>VLOOKUP(C663,away!$B$2:$E$405,4,FALSE)</f>
        <v>0.51890000000000003</v>
      </c>
      <c r="H663">
        <f>VLOOKUP(A663,away!$A$2:$E$405,3,FALSE)</f>
        <v>1.2666999999999999</v>
      </c>
      <c r="I663">
        <f>VLOOKUP(C663,away!$B$2:$E$405,3,FALSE)</f>
        <v>0.78949999999999998</v>
      </c>
      <c r="J663">
        <f>VLOOKUP(B663,home!$B$2:$E$405,4,FALSE)</f>
        <v>0.47370000000000001</v>
      </c>
      <c r="K663" s="3">
        <f t="shared" si="674"/>
        <v>0.83022768131400015</v>
      </c>
      <c r="L663" s="3">
        <f t="shared" si="675"/>
        <v>0.47372825620499992</v>
      </c>
      <c r="M663" s="5">
        <f t="shared" si="676"/>
        <v>0.27145580396481206</v>
      </c>
      <c r="N663" s="5">
        <f t="shared" si="677"/>
        <v>0.2253701227049337</v>
      </c>
      <c r="O663" s="5">
        <f t="shared" si="678"/>
        <v>0.12859628464897671</v>
      </c>
      <c r="P663" s="5">
        <f t="shared" si="679"/>
        <v>0.10676419522971509</v>
      </c>
      <c r="Q663" s="5">
        <f t="shared" si="680"/>
        <v>9.3554257205384392E-2</v>
      </c>
      <c r="R663" s="5">
        <f t="shared" si="681"/>
        <v>3.0459846840600768E-2</v>
      </c>
      <c r="S663" s="5">
        <f t="shared" si="682"/>
        <v>1.0497651198246511E-2</v>
      </c>
      <c r="T663" s="5">
        <f t="shared" si="683"/>
        <v>4.4319295126460788E-2</v>
      </c>
      <c r="U663" s="5">
        <f t="shared" si="684"/>
        <v>2.528860801565155E-2</v>
      </c>
      <c r="V663" s="5">
        <f t="shared" si="685"/>
        <v>4.5875005376906614E-4</v>
      </c>
      <c r="W663" s="5">
        <f t="shared" si="686"/>
        <v>2.5890444678893294E-2</v>
      </c>
      <c r="X663" s="5">
        <f t="shared" si="687"/>
        <v>1.2265035210104138E-2</v>
      </c>
      <c r="Y663" s="5">
        <f t="shared" si="688"/>
        <v>2.905146871187779E-3</v>
      </c>
      <c r="Z663" s="5">
        <f t="shared" si="689"/>
        <v>4.8098967093563941E-3</v>
      </c>
      <c r="AA663" s="5">
        <f t="shared" si="690"/>
        <v>3.9933093923687985E-3</v>
      </c>
      <c r="AB663" s="5">
        <f t="shared" si="691"/>
        <v>1.6576779987978829E-3</v>
      </c>
      <c r="AC663" s="5">
        <f t="shared" si="692"/>
        <v>1.1276716040622887E-5</v>
      </c>
      <c r="AD663" s="5">
        <f t="shared" si="693"/>
        <v>5.3737409634864921E-3</v>
      </c>
      <c r="AE663" s="5">
        <f t="shared" si="694"/>
        <v>2.5456929359298319E-3</v>
      </c>
      <c r="AF663" s="5">
        <f t="shared" si="695"/>
        <v>6.0298333768571291E-4</v>
      </c>
      <c r="AG663" s="5">
        <f t="shared" si="696"/>
        <v>9.5216748360841142E-5</v>
      </c>
      <c r="AH663" s="5">
        <f t="shared" si="697"/>
        <v>5.6964599516239284E-4</v>
      </c>
      <c r="AI663" s="5">
        <f t="shared" si="698"/>
        <v>4.7293587373347951E-4</v>
      </c>
      <c r="AJ663" s="5">
        <f t="shared" si="699"/>
        <v>1.9632222692997871E-4</v>
      </c>
      <c r="AK663" s="5">
        <f t="shared" si="700"/>
        <v>5.43307157514924E-5</v>
      </c>
      <c r="AL663" s="5">
        <f t="shared" si="701"/>
        <v>1.7740633949638252E-7</v>
      </c>
      <c r="AM663" s="5">
        <f t="shared" si="702"/>
        <v>8.9228570001949066E-4</v>
      </c>
      <c r="AN663" s="5">
        <f t="shared" si="703"/>
        <v>4.2270094870689091E-4</v>
      </c>
      <c r="AO663" s="5">
        <f t="shared" si="704"/>
        <v>1.0012269166355728E-4</v>
      </c>
      <c r="AP663" s="5">
        <f t="shared" si="705"/>
        <v>1.5810316042775961E-5</v>
      </c>
      <c r="AQ663" s="5">
        <f t="shared" si="706"/>
        <v>1.8724483622485472E-6</v>
      </c>
      <c r="AR663" s="5">
        <f t="shared" si="707"/>
        <v>5.3971480788488451E-5</v>
      </c>
      <c r="AS663" s="5">
        <f t="shared" si="708"/>
        <v>4.4808617352109871E-5</v>
      </c>
      <c r="AT663" s="5">
        <f t="shared" si="709"/>
        <v>1.8600677243564222E-5</v>
      </c>
      <c r="AU663" s="5">
        <f t="shared" si="710"/>
        <v>5.1475990462648051E-6</v>
      </c>
      <c r="AV663" s="5">
        <f t="shared" si="711"/>
        <v>1.0684198051286467E-6</v>
      </c>
      <c r="AW663" s="5">
        <f t="shared" si="712"/>
        <v>1.9381756510573724E-9</v>
      </c>
      <c r="AX663" s="5">
        <f t="shared" si="713"/>
        <v>1.2346671463280345E-4</v>
      </c>
      <c r="AY663" s="5">
        <f t="shared" si="714"/>
        <v>5.8489671422358319E-5</v>
      </c>
      <c r="AZ663" s="5">
        <f t="shared" si="715"/>
        <v>1.3854105024458612E-5</v>
      </c>
      <c r="BA663" s="5">
        <f t="shared" si="716"/>
        <v>2.1876936715059026E-6</v>
      </c>
      <c r="BB663" s="5">
        <f t="shared" si="717"/>
        <v>2.5909307702830119E-7</v>
      </c>
      <c r="BC663" s="5">
        <f t="shared" si="718"/>
        <v>2.4547942315080981E-8</v>
      </c>
      <c r="BD663" s="5">
        <f t="shared" si="719"/>
        <v>4.2613025797887125E-6</v>
      </c>
      <c r="BE663" s="5">
        <f t="shared" si="720"/>
        <v>3.5378513601953501E-6</v>
      </c>
      <c r="BF663" s="5">
        <f t="shared" si="721"/>
        <v>1.4686110658042834E-6</v>
      </c>
      <c r="BG663" s="5">
        <f t="shared" si="722"/>
        <v>4.0642718663825762E-7</v>
      </c>
      <c r="BH663" s="5">
        <f t="shared" si="723"/>
        <v>8.4356775196413226E-8</v>
      </c>
      <c r="BI663" s="5">
        <f t="shared" si="724"/>
        <v>1.4007065974888908E-8</v>
      </c>
      <c r="BJ663" s="8">
        <f t="shared" si="725"/>
        <v>0.41455300971299225</v>
      </c>
      <c r="BK663" s="8">
        <f t="shared" si="726"/>
        <v>0.38924634424034521</v>
      </c>
      <c r="BL663" s="8">
        <f t="shared" si="727"/>
        <v>0.19142233105824227</v>
      </c>
      <c r="BM663" s="8">
        <f t="shared" si="728"/>
        <v>0.14377258339326687</v>
      </c>
      <c r="BN663" s="8">
        <f t="shared" si="729"/>
        <v>0.8562005105944227</v>
      </c>
    </row>
    <row r="664" spans="1:66" x14ac:dyDescent="0.25">
      <c r="A664" t="s">
        <v>67</v>
      </c>
      <c r="B664" t="s">
        <v>88</v>
      </c>
      <c r="C664" t="s">
        <v>66</v>
      </c>
      <c r="D664" s="7" t="s">
        <v>507</v>
      </c>
      <c r="E664">
        <f>VLOOKUP(A664,home!$A$2:$E$405,3,FALSE)</f>
        <v>1.5417000000000001</v>
      </c>
      <c r="F664">
        <f>VLOOKUP(B664,home!$B$2:$E$405,3,FALSE)</f>
        <v>1.2972999999999999</v>
      </c>
      <c r="G664">
        <f>VLOOKUP(C664,away!$B$2:$E$405,4,FALSE)</f>
        <v>1.1675</v>
      </c>
      <c r="H664">
        <f>VLOOKUP(A664,away!$A$2:$E$405,3,FALSE)</f>
        <v>1.2666999999999999</v>
      </c>
      <c r="I664">
        <f>VLOOKUP(C664,away!$B$2:$E$405,3,FALSE)</f>
        <v>0.94730000000000003</v>
      </c>
      <c r="J664">
        <f>VLOOKUP(B664,home!$B$2:$E$405,4,FALSE)</f>
        <v>0.63160000000000005</v>
      </c>
      <c r="K664" s="3">
        <f t="shared" si="674"/>
        <v>2.3350553511749998</v>
      </c>
      <c r="L664" s="3">
        <f t="shared" si="675"/>
        <v>0.757885205156</v>
      </c>
      <c r="M664" s="5">
        <f t="shared" si="676"/>
        <v>4.5368349876616282E-2</v>
      </c>
      <c r="N664" s="5">
        <f t="shared" si="677"/>
        <v>0.10593760815337248</v>
      </c>
      <c r="O664" s="5">
        <f t="shared" si="678"/>
        <v>3.4384001153828517E-2</v>
      </c>
      <c r="P664" s="5">
        <f t="shared" si="679"/>
        <v>8.0288545889054638E-2</v>
      </c>
      <c r="Q664" s="5">
        <f t="shared" si="680"/>
        <v>0.12368508940460639</v>
      </c>
      <c r="R664" s="5">
        <f t="shared" si="681"/>
        <v>1.302956288427673E-2</v>
      </c>
      <c r="S664" s="5">
        <f t="shared" si="682"/>
        <v>3.5521738274094446E-2</v>
      </c>
      <c r="T664" s="5">
        <f t="shared" si="683"/>
        <v>9.3739099358148309E-2</v>
      </c>
      <c r="U664" s="5">
        <f t="shared" si="684"/>
        <v>3.0424750536401545E-2</v>
      </c>
      <c r="V664" s="5">
        <f t="shared" si="685"/>
        <v>6.9847732106802481E-3</v>
      </c>
      <c r="W664" s="5">
        <f t="shared" si="686"/>
        <v>9.6270509958261474E-2</v>
      </c>
      <c r="X664" s="5">
        <f t="shared" si="687"/>
        <v>7.2961995190189727E-2</v>
      </c>
      <c r="Y664" s="5">
        <f t="shared" si="688"/>
        <v>2.764840834665401E-2</v>
      </c>
      <c r="Z664" s="5">
        <f t="shared" si="689"/>
        <v>3.2916376465476922E-3</v>
      </c>
      <c r="AA664" s="5">
        <f t="shared" si="690"/>
        <v>7.6861561007002706E-3</v>
      </c>
      <c r="AB664" s="5">
        <f t="shared" si="691"/>
        <v>8.9737999664532709E-3</v>
      </c>
      <c r="AC664" s="5">
        <f t="shared" si="692"/>
        <v>7.725612761642815E-4</v>
      </c>
      <c r="AD664" s="5">
        <f t="shared" si="693"/>
        <v>5.6199242359596155E-2</v>
      </c>
      <c r="AE664" s="5">
        <f t="shared" si="694"/>
        <v>4.2592574325314297E-2</v>
      </c>
      <c r="AF664" s="5">
        <f t="shared" si="695"/>
        <v>1.61401409653315E-2</v>
      </c>
      <c r="AG664" s="5">
        <f t="shared" si="696"/>
        <v>4.0774580155856759E-3</v>
      </c>
      <c r="AH664" s="5">
        <f t="shared" si="697"/>
        <v>6.2367086826325253E-4</v>
      </c>
      <c r="AI664" s="5">
        <f t="shared" si="698"/>
        <v>1.4563059983100661E-3</v>
      </c>
      <c r="AJ664" s="5">
        <f t="shared" si="699"/>
        <v>1.7002775571510855E-3</v>
      </c>
      <c r="AK664" s="5">
        <f t="shared" si="700"/>
        <v>1.3234140694361328E-3</v>
      </c>
      <c r="AL664" s="5">
        <f t="shared" si="701"/>
        <v>5.4688188256450395E-5</v>
      </c>
      <c r="AM664" s="5">
        <f t="shared" si="702"/>
        <v>2.6245668320751113E-2</v>
      </c>
      <c r="AN664" s="5">
        <f t="shared" si="703"/>
        <v>1.9891203719728787E-2</v>
      </c>
      <c r="AO664" s="5">
        <f t="shared" si="704"/>
        <v>7.5376245059632198E-3</v>
      </c>
      <c r="AP664" s="5">
        <f t="shared" si="705"/>
        <v>1.9042180316969433E-3</v>
      </c>
      <c r="AQ664" s="5">
        <f t="shared" si="706"/>
        <v>3.6079466840359799E-4</v>
      </c>
      <c r="AR664" s="5">
        <f t="shared" si="707"/>
        <v>9.4534184788703192E-5</v>
      </c>
      <c r="AS664" s="5">
        <f t="shared" si="708"/>
        <v>2.2074255405982765E-4</v>
      </c>
      <c r="AT664" s="5">
        <f t="shared" si="709"/>
        <v>2.5772304104471869E-4</v>
      </c>
      <c r="AU664" s="5">
        <f t="shared" si="710"/>
        <v>2.0059918870418816E-4</v>
      </c>
      <c r="AV664" s="5">
        <f t="shared" si="711"/>
        <v>1.1710255225626957E-4</v>
      </c>
      <c r="AW664" s="5">
        <f t="shared" si="712"/>
        <v>2.6883861181483153E-6</v>
      </c>
      <c r="AX664" s="5">
        <f t="shared" si="713"/>
        <v>1.0214181376255684E-2</v>
      </c>
      <c r="AY664" s="5">
        <f t="shared" si="714"/>
        <v>7.7411769478441328E-3</v>
      </c>
      <c r="AZ664" s="5">
        <f t="shared" si="715"/>
        <v>2.9334617396328737E-3</v>
      </c>
      <c r="BA664" s="5">
        <f t="shared" si="716"/>
        <v>7.4107575078631257E-4</v>
      </c>
      <c r="BB664" s="5">
        <f t="shared" si="717"/>
        <v>1.404125868552053E-4</v>
      </c>
      <c r="BC664" s="5">
        <f t="shared" si="718"/>
        <v>2.1283324439048394E-5</v>
      </c>
      <c r="BD664" s="5">
        <f t="shared" si="719"/>
        <v>1.1941010005473583E-5</v>
      </c>
      <c r="BE664" s="5">
        <f t="shared" si="720"/>
        <v>2.7882919311715303E-5</v>
      </c>
      <c r="BF664" s="5">
        <f t="shared" si="721"/>
        <v>3.2554079972600787E-5</v>
      </c>
      <c r="BG664" s="5">
        <f t="shared" si="722"/>
        <v>2.533852621420012E-5</v>
      </c>
      <c r="BH664" s="5">
        <f t="shared" si="723"/>
        <v>1.4791715306839005E-5</v>
      </c>
      <c r="BI664" s="5">
        <f t="shared" si="724"/>
        <v>6.9078947960583061E-6</v>
      </c>
      <c r="BJ664" s="8">
        <f t="shared" si="725"/>
        <v>0.71698322704941686</v>
      </c>
      <c r="BK664" s="8">
        <f t="shared" si="726"/>
        <v>0.17673183366271047</v>
      </c>
      <c r="BL664" s="8">
        <f t="shared" si="727"/>
        <v>0.10061205680128146</v>
      </c>
      <c r="BM664" s="8">
        <f t="shared" si="728"/>
        <v>0.58718710923647532</v>
      </c>
      <c r="BN664" s="8">
        <f t="shared" si="729"/>
        <v>0.40269315736175504</v>
      </c>
    </row>
    <row r="665" spans="1:66" x14ac:dyDescent="0.25">
      <c r="A665" t="s">
        <v>67</v>
      </c>
      <c r="B665" t="s">
        <v>85</v>
      </c>
      <c r="C665" t="s">
        <v>74</v>
      </c>
      <c r="D665" s="7" t="s">
        <v>507</v>
      </c>
      <c r="E665">
        <f>VLOOKUP(A665,home!$A$2:$E$405,3,FALSE)</f>
        <v>1.5417000000000001</v>
      </c>
      <c r="F665">
        <f>VLOOKUP(B665,home!$B$2:$E$405,3,FALSE)</f>
        <v>1.0378000000000001</v>
      </c>
      <c r="G665">
        <f>VLOOKUP(C665,away!$B$2:$E$405,4,FALSE)</f>
        <v>0.51890000000000003</v>
      </c>
      <c r="H665">
        <f>VLOOKUP(A665,away!$A$2:$E$405,3,FALSE)</f>
        <v>1.2666999999999999</v>
      </c>
      <c r="I665">
        <f>VLOOKUP(C665,away!$B$2:$E$405,3,FALSE)</f>
        <v>0.94730000000000003</v>
      </c>
      <c r="J665">
        <f>VLOOKUP(B665,home!$B$2:$E$405,4,FALSE)</f>
        <v>0.78949999999999998</v>
      </c>
      <c r="K665" s="3">
        <f t="shared" si="674"/>
        <v>0.83022768131400015</v>
      </c>
      <c r="L665" s="3">
        <f t="shared" si="675"/>
        <v>0.94735650644499991</v>
      </c>
      <c r="M665" s="5">
        <f t="shared" si="676"/>
        <v>0.16904603786423769</v>
      </c>
      <c r="N665" s="5">
        <f t="shared" si="677"/>
        <v>0.14034670005134472</v>
      </c>
      <c r="O665" s="5">
        <f t="shared" si="678"/>
        <v>0.16014686385943339</v>
      </c>
      <c r="P665" s="5">
        <f t="shared" si="679"/>
        <v>0.13295835945172624</v>
      </c>
      <c r="Q665" s="5">
        <f t="shared" si="680"/>
        <v>5.8259857681849686E-2</v>
      </c>
      <c r="R665" s="5">
        <f t="shared" si="681"/>
        <v>7.5858086731997912E-2</v>
      </c>
      <c r="S665" s="5">
        <f t="shared" si="682"/>
        <v>2.6143655260189722E-2</v>
      </c>
      <c r="T665" s="5">
        <f t="shared" si="683"/>
        <v>5.5192855239460013E-2</v>
      </c>
      <c r="U665" s="5">
        <f t="shared" si="684"/>
        <v>6.2979483456422944E-2</v>
      </c>
      <c r="V665" s="5">
        <f t="shared" si="685"/>
        <v>2.2847277170323522E-3</v>
      </c>
      <c r="W665" s="5">
        <f t="shared" si="686"/>
        <v>1.6122982185628573E-2</v>
      </c>
      <c r="X665" s="5">
        <f t="shared" si="687"/>
        <v>1.5274212076852053E-2</v>
      </c>
      <c r="Y665" s="5">
        <f t="shared" si="688"/>
        <v>7.2350620959132934E-3</v>
      </c>
      <c r="Z665" s="5">
        <f t="shared" si="689"/>
        <v>2.3954884010675779E-2</v>
      </c>
      <c r="AA665" s="5">
        <f t="shared" si="690"/>
        <v>1.988800780832917E-2</v>
      </c>
      <c r="AB665" s="5">
        <f t="shared" si="691"/>
        <v>8.2557873043319265E-3</v>
      </c>
      <c r="AC665" s="5">
        <f t="shared" si="692"/>
        <v>1.1231173061213376E-4</v>
      </c>
      <c r="AD665" s="5">
        <f t="shared" si="693"/>
        <v>3.3464365289603338E-3</v>
      </c>
      <c r="AE665" s="5">
        <f t="shared" si="694"/>
        <v>3.1702684191157937E-3</v>
      </c>
      <c r="AF665" s="5">
        <f t="shared" si="695"/>
        <v>1.5016872070132254E-3</v>
      </c>
      <c r="AG665" s="5">
        <f t="shared" si="696"/>
        <v>4.7421104873639956E-4</v>
      </c>
      <c r="AH665" s="5">
        <f t="shared" si="697"/>
        <v>5.6734538071622478E-3</v>
      </c>
      <c r="AI665" s="5">
        <f t="shared" si="698"/>
        <v>4.7102583993623992E-3</v>
      </c>
      <c r="AJ665" s="5">
        <f t="shared" si="699"/>
        <v>1.955293454646219E-3</v>
      </c>
      <c r="AK665" s="5">
        <f t="shared" si="700"/>
        <v>5.4111291704645728E-4</v>
      </c>
      <c r="AL665" s="5">
        <f t="shared" si="701"/>
        <v>3.5334240631812219E-6</v>
      </c>
      <c r="AM665" s="5">
        <f t="shared" si="702"/>
        <v>5.5566084802064202E-4</v>
      </c>
      <c r="AN665" s="5">
        <f t="shared" si="703"/>
        <v>5.2640891974910144E-4</v>
      </c>
      <c r="AO665" s="5">
        <f t="shared" si="704"/>
        <v>2.493484575874975E-4</v>
      </c>
      <c r="AP665" s="5">
        <f t="shared" si="705"/>
        <v>7.8740627889180301E-5</v>
      </c>
      <c r="AQ665" s="5">
        <f t="shared" si="706"/>
        <v>1.8648861538094892E-5</v>
      </c>
      <c r="AR665" s="5">
        <f t="shared" si="707"/>
        <v>1.0749566756460627E-3</v>
      </c>
      <c r="AS665" s="5">
        <f t="shared" si="708"/>
        <v>8.9245878833463634E-4</v>
      </c>
      <c r="AT665" s="5">
        <f t="shared" si="709"/>
        <v>3.7047199525368349E-4</v>
      </c>
      <c r="AU665" s="5">
        <f t="shared" si="710"/>
        <v>1.02525368537079E-4</v>
      </c>
      <c r="AV665" s="5">
        <f t="shared" si="711"/>
        <v>2.1279849749100604E-5</v>
      </c>
      <c r="AW665" s="5">
        <f t="shared" si="712"/>
        <v>7.719762034837029E-8</v>
      </c>
      <c r="AX665" s="5">
        <f t="shared" si="713"/>
        <v>7.6887502908191393E-5</v>
      </c>
      <c r="AY665" s="5">
        <f t="shared" si="714"/>
        <v>7.283987614438397E-5</v>
      </c>
      <c r="AZ665" s="5">
        <f t="shared" si="715"/>
        <v>3.4502665297015039E-5</v>
      </c>
      <c r="BA665" s="5">
        <f t="shared" si="716"/>
        <v>1.0895441486273768E-5</v>
      </c>
      <c r="BB665" s="5">
        <f t="shared" si="717"/>
        <v>2.5804668456530582E-6</v>
      </c>
      <c r="BC665" s="5">
        <f t="shared" si="718"/>
        <v>4.8892441117900615E-7</v>
      </c>
      <c r="BD665" s="5">
        <f t="shared" si="719"/>
        <v>1.697278668032974E-4</v>
      </c>
      <c r="BE665" s="5">
        <f t="shared" si="720"/>
        <v>1.4091277331047307E-4</v>
      </c>
      <c r="BF665" s="5">
        <f t="shared" si="721"/>
        <v>5.8494842526539677E-5</v>
      </c>
      <c r="BG665" s="5">
        <f t="shared" si="722"/>
        <v>1.6188012493212206E-5</v>
      </c>
      <c r="BH665" s="5">
        <f t="shared" si="723"/>
        <v>3.3599340193304081E-6</v>
      </c>
      <c r="BI665" s="5">
        <f t="shared" si="724"/>
        <v>5.57902046047343E-7</v>
      </c>
      <c r="BJ665" s="8">
        <f t="shared" si="725"/>
        <v>0.30255127512675123</v>
      </c>
      <c r="BK665" s="8">
        <f t="shared" si="726"/>
        <v>0.33062146532400577</v>
      </c>
      <c r="BL665" s="8">
        <f t="shared" si="727"/>
        <v>0.34285928174745206</v>
      </c>
      <c r="BM665" s="8">
        <f t="shared" si="728"/>
        <v>0.26329823788977125</v>
      </c>
      <c r="BN665" s="8">
        <f t="shared" si="729"/>
        <v>0.73661590564058965</v>
      </c>
    </row>
    <row r="666" spans="1:66" x14ac:dyDescent="0.25">
      <c r="A666" t="s">
        <v>67</v>
      </c>
      <c r="B666" t="s">
        <v>293</v>
      </c>
      <c r="C666" t="s">
        <v>82</v>
      </c>
      <c r="D666" s="7" t="s">
        <v>507</v>
      </c>
      <c r="E666">
        <f>VLOOKUP(A666,home!$A$2:$E$405,3,FALSE)</f>
        <v>1.5417000000000001</v>
      </c>
      <c r="F666">
        <f>VLOOKUP(B666,home!$B$2:$E$405,3,FALSE)</f>
        <v>1.0378000000000001</v>
      </c>
      <c r="G666">
        <f>VLOOKUP(C666,away!$B$2:$E$405,4,FALSE)</f>
        <v>1.4594</v>
      </c>
      <c r="H666">
        <f>VLOOKUP(A666,away!$A$2:$E$405,3,FALSE)</f>
        <v>1.2666999999999999</v>
      </c>
      <c r="I666">
        <f>VLOOKUP(C666,away!$B$2:$E$405,3,FALSE)</f>
        <v>0.59209999999999996</v>
      </c>
      <c r="J666">
        <f>VLOOKUP(B666,home!$B$2:$E$405,4,FALSE)</f>
        <v>0.63160000000000005</v>
      </c>
      <c r="K666" s="3">
        <f t="shared" si="674"/>
        <v>2.3350053538440005</v>
      </c>
      <c r="L666" s="3">
        <f t="shared" si="675"/>
        <v>0.47370825501199998</v>
      </c>
      <c r="M666" s="5">
        <f t="shared" si="676"/>
        <v>6.0282489396454669E-2</v>
      </c>
      <c r="N666" s="5">
        <f t="shared" si="677"/>
        <v>0.14075993548376584</v>
      </c>
      <c r="O666" s="5">
        <f t="shared" si="678"/>
        <v>2.8556312859773933E-2</v>
      </c>
      <c r="P666" s="5">
        <f t="shared" si="679"/>
        <v>6.6679143413616415E-2</v>
      </c>
      <c r="Q666" s="5">
        <f t="shared" si="680"/>
        <v>0.1643376014806647</v>
      </c>
      <c r="R666" s="5">
        <f t="shared" si="681"/>
        <v>6.7636805671901223E-3</v>
      </c>
      <c r="S666" s="5">
        <f t="shared" si="682"/>
        <v>1.8438638694618634E-2</v>
      </c>
      <c r="T666" s="5">
        <f t="shared" si="683"/>
        <v>7.7848078430263146E-2</v>
      </c>
      <c r="U666" s="5">
        <f t="shared" si="684"/>
        <v>1.5793230336079562E-2</v>
      </c>
      <c r="V666" s="5">
        <f t="shared" si="685"/>
        <v>2.2661318700961134E-3</v>
      </c>
      <c r="W666" s="5">
        <f t="shared" si="686"/>
        <v>0.12790972643174461</v>
      </c>
      <c r="X666" s="5">
        <f t="shared" si="687"/>
        <v>6.059189330704403E-2</v>
      </c>
      <c r="Y666" s="5">
        <f t="shared" si="688"/>
        <v>1.4351440023176553E-2</v>
      </c>
      <c r="Z666" s="5">
        <f t="shared" si="689"/>
        <v>1.0680037729807353E-3</v>
      </c>
      <c r="AA666" s="5">
        <f t="shared" si="690"/>
        <v>2.4937945278356096E-3</v>
      </c>
      <c r="AB666" s="5">
        <f t="shared" si="691"/>
        <v>2.911511786941511E-3</v>
      </c>
      <c r="AC666" s="5">
        <f t="shared" si="692"/>
        <v>1.5666213094501889E-4</v>
      </c>
      <c r="AD666" s="5">
        <f t="shared" si="693"/>
        <v>7.4667474006711282E-2</v>
      </c>
      <c r="AE666" s="5">
        <f t="shared" si="694"/>
        <v>3.5370598817873064E-2</v>
      </c>
      <c r="AF666" s="5">
        <f t="shared" si="695"/>
        <v>8.3776723223720796E-3</v>
      </c>
      <c r="AG666" s="5">
        <f t="shared" si="696"/>
        <v>1.3228575122977352E-3</v>
      </c>
      <c r="AH666" s="5">
        <f t="shared" si="697"/>
        <v>1.2648055091123408E-4</v>
      </c>
      <c r="AI666" s="5">
        <f t="shared" si="698"/>
        <v>2.9533276353487024E-4</v>
      </c>
      <c r="AJ666" s="5">
        <f t="shared" si="699"/>
        <v>3.4480179200973324E-4</v>
      </c>
      <c r="AK666" s="5">
        <f t="shared" si="700"/>
        <v>2.6837134345257752E-4</v>
      </c>
      <c r="AL666" s="5">
        <f t="shared" si="701"/>
        <v>6.9314302055880505E-6</v>
      </c>
      <c r="AM666" s="5">
        <f t="shared" si="702"/>
        <v>3.4869790312735738E-2</v>
      </c>
      <c r="AN666" s="5">
        <f t="shared" si="703"/>
        <v>1.6518107521680387E-2</v>
      </c>
      <c r="AO666" s="5">
        <f t="shared" si="704"/>
        <v>3.9123819450979039E-3</v>
      </c>
      <c r="AP666" s="5">
        <f t="shared" si="705"/>
        <v>6.1777587471759392E-4</v>
      </c>
      <c r="AQ666" s="5">
        <f t="shared" si="706"/>
        <v>7.3161382900245839E-5</v>
      </c>
      <c r="AR666" s="5">
        <f t="shared" si="707"/>
        <v>1.1982976213023433E-5</v>
      </c>
      <c r="AS666" s="5">
        <f t="shared" si="708"/>
        <v>2.7980313612395022E-5</v>
      </c>
      <c r="AT666" s="5">
        <f t="shared" si="709"/>
        <v>3.2667091043588281E-5</v>
      </c>
      <c r="AU666" s="5">
        <f t="shared" si="710"/>
        <v>2.5425944160429342E-5</v>
      </c>
      <c r="AV666" s="5">
        <f t="shared" si="711"/>
        <v>1.4842428935285278E-5</v>
      </c>
      <c r="AW666" s="5">
        <f t="shared" si="712"/>
        <v>2.1297037100160492E-7</v>
      </c>
      <c r="AX666" s="5">
        <f t="shared" si="713"/>
        <v>1.3570191177942595E-2</v>
      </c>
      <c r="AY666" s="5">
        <f t="shared" si="714"/>
        <v>6.4283115830824234E-3</v>
      </c>
      <c r="AZ666" s="5">
        <f t="shared" si="715"/>
        <v>1.522572131347701E-3</v>
      </c>
      <c r="BA666" s="5">
        <f t="shared" si="716"/>
        <v>2.4041832915687361E-4</v>
      </c>
      <c r="BB666" s="5">
        <f t="shared" si="717"/>
        <v>2.8472036794450808E-5</v>
      </c>
      <c r="BC666" s="5">
        <f t="shared" si="718"/>
        <v>2.6974877733073519E-6</v>
      </c>
      <c r="BD666" s="5">
        <f t="shared" si="719"/>
        <v>9.4607245862027119E-7</v>
      </c>
      <c r="BE666" s="5">
        <f t="shared" si="720"/>
        <v>2.20908425600269E-6</v>
      </c>
      <c r="BF666" s="5">
        <f t="shared" si="721"/>
        <v>2.5791117824293866E-6</v>
      </c>
      <c r="BG666" s="5">
        <f t="shared" si="722"/>
        <v>2.0074132733782534E-6</v>
      </c>
      <c r="BH666" s="5">
        <f t="shared" si="723"/>
        <v>1.1718301851789328E-6</v>
      </c>
      <c r="BI666" s="5">
        <f t="shared" si="724"/>
        <v>5.4724595123776327E-7</v>
      </c>
      <c r="BJ666" s="8">
        <f t="shared" si="725"/>
        <v>0.78332115759914223</v>
      </c>
      <c r="BK666" s="8">
        <f t="shared" si="726"/>
        <v>0.15425830851901884</v>
      </c>
      <c r="BL666" s="8">
        <f t="shared" si="727"/>
        <v>5.7675876039600699E-2</v>
      </c>
      <c r="BM666" s="8">
        <f t="shared" si="728"/>
        <v>0.52251608411656536</v>
      </c>
      <c r="BN666" s="8">
        <f t="shared" si="729"/>
        <v>0.46737916320146566</v>
      </c>
    </row>
    <row r="667" spans="1:66" x14ac:dyDescent="0.25">
      <c r="A667" t="s">
        <v>67</v>
      </c>
      <c r="B667" t="s">
        <v>94</v>
      </c>
      <c r="C667" t="s">
        <v>76</v>
      </c>
      <c r="D667" s="7" t="s">
        <v>507</v>
      </c>
      <c r="E667">
        <f>VLOOKUP(A667,home!$A$2:$E$405,3,FALSE)</f>
        <v>1.5417000000000001</v>
      </c>
      <c r="F667">
        <f>VLOOKUP(B667,home!$B$2:$E$405,3,FALSE)</f>
        <v>1.9459</v>
      </c>
      <c r="G667">
        <f>VLOOKUP(C667,away!$B$2:$E$405,4,FALSE)</f>
        <v>1.1675</v>
      </c>
      <c r="H667">
        <f>VLOOKUP(A667,away!$A$2:$E$405,3,FALSE)</f>
        <v>1.2666999999999999</v>
      </c>
      <c r="I667">
        <f>VLOOKUP(C667,away!$B$2:$E$405,3,FALSE)</f>
        <v>0.94730000000000003</v>
      </c>
      <c r="J667">
        <f>VLOOKUP(B667,home!$B$2:$E$405,4,FALSE)</f>
        <v>1.421</v>
      </c>
      <c r="K667" s="3">
        <f t="shared" si="674"/>
        <v>3.5024930300249997</v>
      </c>
      <c r="L667" s="3">
        <f t="shared" si="675"/>
        <v>1.7051217171099999</v>
      </c>
      <c r="M667" s="5">
        <f t="shared" si="676"/>
        <v>5.4747167097208655E-3</v>
      </c>
      <c r="N667" s="5">
        <f t="shared" si="677"/>
        <v>1.9175157117158729E-2</v>
      </c>
      <c r="O667" s="5">
        <f t="shared" si="678"/>
        <v>9.3350583567700512E-3</v>
      </c>
      <c r="P667" s="5">
        <f t="shared" si="679"/>
        <v>3.2695976829463728E-2</v>
      </c>
      <c r="Q667" s="5">
        <f t="shared" si="680"/>
        <v>3.3580427076241363E-2</v>
      </c>
      <c r="R667" s="5">
        <f t="shared" si="681"/>
        <v>7.9587053673089037E-3</v>
      </c>
      <c r="S667" s="5">
        <f t="shared" si="682"/>
        <v>4.8816539627277576E-2</v>
      </c>
      <c r="T667" s="5">
        <f t="shared" si="683"/>
        <v>5.7258715477527804E-2</v>
      </c>
      <c r="U667" s="5">
        <f t="shared" si="684"/>
        <v>2.7875310077021986E-2</v>
      </c>
      <c r="V667" s="5">
        <f t="shared" si="685"/>
        <v>3.239344574901392E-2</v>
      </c>
      <c r="W667" s="5">
        <f t="shared" si="686"/>
        <v>3.9205070593266056E-2</v>
      </c>
      <c r="X667" s="5">
        <f t="shared" si="687"/>
        <v>6.6849417289408575E-2</v>
      </c>
      <c r="Y667" s="5">
        <f t="shared" si="688"/>
        <v>5.6993196598159643E-2</v>
      </c>
      <c r="Z667" s="5">
        <f t="shared" si="689"/>
        <v>4.5235204539594426E-3</v>
      </c>
      <c r="AA667" s="5">
        <f t="shared" si="690"/>
        <v>1.584359886116847E-2</v>
      </c>
      <c r="AB667" s="5">
        <f t="shared" si="691"/>
        <v>2.7746047290877294E-2</v>
      </c>
      <c r="AC667" s="5">
        <f t="shared" si="692"/>
        <v>1.2091211835624036E-2</v>
      </c>
      <c r="AD667" s="5">
        <f t="shared" si="693"/>
        <v>3.432887162363811E-2</v>
      </c>
      <c r="AE667" s="5">
        <f t="shared" si="694"/>
        <v>5.8534904529346572E-2</v>
      </c>
      <c r="AF667" s="5">
        <f t="shared" si="695"/>
        <v>4.9904568460974678E-2</v>
      </c>
      <c r="AG667" s="5">
        <f t="shared" si="696"/>
        <v>2.8364454488603558E-2</v>
      </c>
      <c r="AH667" s="5">
        <f t="shared" si="697"/>
        <v>1.9282882409593829E-3</v>
      </c>
      <c r="AI667" s="5">
        <f t="shared" si="698"/>
        <v>6.753816123839405E-3</v>
      </c>
      <c r="AJ667" s="5">
        <f t="shared" si="699"/>
        <v>1.1827596949908989E-2</v>
      </c>
      <c r="AK667" s="5">
        <f t="shared" si="700"/>
        <v>1.3808691959667061E-2</v>
      </c>
      <c r="AL667" s="5">
        <f t="shared" si="701"/>
        <v>2.8884342549871061E-3</v>
      </c>
      <c r="AM667" s="5">
        <f t="shared" si="702"/>
        <v>2.4047326718083094E-2</v>
      </c>
      <c r="AN667" s="5">
        <f t="shared" si="703"/>
        <v>4.1003619025443021E-2</v>
      </c>
      <c r="AO667" s="5">
        <f t="shared" si="704"/>
        <v>3.4958080640193838E-2</v>
      </c>
      <c r="AP667" s="5">
        <f t="shared" si="705"/>
        <v>1.9869260829359053E-2</v>
      </c>
      <c r="AQ667" s="5">
        <f t="shared" si="706"/>
        <v>8.469877035765792E-3</v>
      </c>
      <c r="AR667" s="5">
        <f t="shared" si="707"/>
        <v>6.5759323130153721E-4</v>
      </c>
      <c r="AS667" s="5">
        <f t="shared" si="708"/>
        <v>2.3032157092252514E-3</v>
      </c>
      <c r="AT667" s="5">
        <f t="shared" si="709"/>
        <v>4.0334984841027648E-3</v>
      </c>
      <c r="AU667" s="5">
        <f t="shared" si="710"/>
        <v>4.7091001090621126E-3</v>
      </c>
      <c r="AV667" s="5">
        <f t="shared" si="711"/>
        <v>4.1233975774200042E-3</v>
      </c>
      <c r="AW667" s="5">
        <f t="shared" si="712"/>
        <v>4.7917334500208756E-4</v>
      </c>
      <c r="AX667" s="5">
        <f t="shared" si="713"/>
        <v>1.4037599036803329E-2</v>
      </c>
      <c r="AY667" s="5">
        <f t="shared" si="714"/>
        <v>2.3935814973735772E-2</v>
      </c>
      <c r="AZ667" s="5">
        <f t="shared" si="715"/>
        <v>2.0406738964221797E-2</v>
      </c>
      <c r="BA667" s="5">
        <f t="shared" si="716"/>
        <v>1.1598657927763135E-2</v>
      </c>
      <c r="BB667" s="5">
        <f t="shared" si="717"/>
        <v>4.9442808804897476E-3</v>
      </c>
      <c r="BC667" s="5">
        <f t="shared" si="718"/>
        <v>1.6861201409629652E-3</v>
      </c>
      <c r="BD667" s="5">
        <f t="shared" si="719"/>
        <v>1.8687941661946501E-4</v>
      </c>
      <c r="BE667" s="5">
        <f t="shared" si="720"/>
        <v>6.5454385416481423E-4</v>
      </c>
      <c r="BF667" s="5">
        <f t="shared" si="721"/>
        <v>1.146267643528981E-3</v>
      </c>
      <c r="BG667" s="5">
        <f t="shared" si="722"/>
        <v>1.3382648106678124E-3</v>
      </c>
      <c r="BH667" s="5">
        <f t="shared" si="723"/>
        <v>1.1718157929229349E-3</v>
      </c>
      <c r="BI667" s="5">
        <f t="shared" si="724"/>
        <v>8.2085532943715941E-4</v>
      </c>
      <c r="BJ667" s="8">
        <f t="shared" si="725"/>
        <v>0.64915215942714655</v>
      </c>
      <c r="BK667" s="8">
        <f t="shared" si="726"/>
        <v>0.158296139979823</v>
      </c>
      <c r="BL667" s="8">
        <f t="shared" si="727"/>
        <v>0.14422254518597435</v>
      </c>
      <c r="BM667" s="8">
        <f t="shared" si="728"/>
        <v>0.82451768196150599</v>
      </c>
      <c r="BN667" s="8">
        <f t="shared" si="729"/>
        <v>0.10822004145666365</v>
      </c>
    </row>
    <row r="668" spans="1:66" x14ac:dyDescent="0.25">
      <c r="A668" t="s">
        <v>67</v>
      </c>
      <c r="B668" t="s">
        <v>59</v>
      </c>
      <c r="C668" t="s">
        <v>329</v>
      </c>
      <c r="D668" s="7" t="s">
        <v>507</v>
      </c>
      <c r="E668">
        <f>VLOOKUP(A668,home!$A$2:$E$405,3,FALSE)</f>
        <v>1.5417000000000001</v>
      </c>
      <c r="F668">
        <f>VLOOKUP(B668,home!$B$2:$E$405,3,FALSE)</f>
        <v>0.90810000000000002</v>
      </c>
      <c r="G668">
        <f>VLOOKUP(C668,away!$B$2:$E$405,4,FALSE)</f>
        <v>1.2972999999999999</v>
      </c>
      <c r="H668">
        <f>VLOOKUP(A668,away!$A$2:$E$405,3,FALSE)</f>
        <v>1.2666999999999999</v>
      </c>
      <c r="I668">
        <f>VLOOKUP(C668,away!$B$2:$E$405,3,FALSE)</f>
        <v>0.47370000000000001</v>
      </c>
      <c r="J668">
        <f>VLOOKUP(B668,home!$B$2:$E$405,4,FALSE)</f>
        <v>0.47370000000000001</v>
      </c>
      <c r="K668" s="3">
        <f t="shared" si="674"/>
        <v>1.8162430530209999</v>
      </c>
      <c r="L668" s="3">
        <f t="shared" si="675"/>
        <v>0.28423695372300001</v>
      </c>
      <c r="M668" s="5">
        <f t="shared" si="676"/>
        <v>0.12239766244669434</v>
      </c>
      <c r="N668" s="5">
        <f t="shared" si="677"/>
        <v>0.2223039041248179</v>
      </c>
      <c r="O668" s="5">
        <f t="shared" si="678"/>
        <v>3.4789938716664429E-2</v>
      </c>
      <c r="P668" s="5">
        <f t="shared" si="679"/>
        <v>6.3186984509168098E-2</v>
      </c>
      <c r="Q668" s="5">
        <f t="shared" si="680"/>
        <v>0.20187896076307352</v>
      </c>
      <c r="R668" s="5">
        <f t="shared" si="681"/>
        <v>4.9442931005172766E-3</v>
      </c>
      <c r="S668" s="5">
        <f t="shared" si="682"/>
        <v>8.1549658129718636E-3</v>
      </c>
      <c r="T668" s="5">
        <f t="shared" si="683"/>
        <v>5.7381460828061059E-2</v>
      </c>
      <c r="U668" s="5">
        <f t="shared" si="684"/>
        <v>8.9800379959141634E-3</v>
      </c>
      <c r="V668" s="5">
        <f t="shared" si="685"/>
        <v>4.6777191310192856E-4</v>
      </c>
      <c r="W668" s="5">
        <f t="shared" si="686"/>
        <v>0.12222042001234376</v>
      </c>
      <c r="X668" s="5">
        <f t="shared" si="687"/>
        <v>3.4739559867054175E-2</v>
      </c>
      <c r="Y668" s="5">
        <f t="shared" si="688"/>
        <v>4.9371333351446323E-3</v>
      </c>
      <c r="Z668" s="5">
        <f t="shared" si="689"/>
        <v>4.6845026973489249E-4</v>
      </c>
      <c r="AA668" s="5">
        <f t="shared" si="690"/>
        <v>8.5081954809181212E-4</v>
      </c>
      <c r="AB668" s="5">
        <f t="shared" si="691"/>
        <v>7.7264754679811037E-4</v>
      </c>
      <c r="AC668" s="5">
        <f t="shared" si="692"/>
        <v>1.5092759961749647E-5</v>
      </c>
      <c r="AD668" s="5">
        <f t="shared" si="693"/>
        <v>5.5495497196182006E-2</v>
      </c>
      <c r="AE668" s="5">
        <f t="shared" si="694"/>
        <v>1.5773871068386063E-2</v>
      </c>
      <c r="AF668" s="5">
        <f t="shared" si="695"/>
        <v>2.2417585304487083E-3</v>
      </c>
      <c r="AG668" s="5">
        <f t="shared" si="696"/>
        <v>2.1239687189243006E-4</v>
      </c>
      <c r="AH668" s="5">
        <f t="shared" si="697"/>
        <v>3.3287719410040872E-5</v>
      </c>
      <c r="AI668" s="5">
        <f t="shared" si="698"/>
        <v>6.0458589129399029E-5</v>
      </c>
      <c r="AJ668" s="5">
        <f t="shared" si="699"/>
        <v>5.4903746250860978E-5</v>
      </c>
      <c r="AK668" s="5">
        <f t="shared" si="700"/>
        <v>3.3239515904318003E-5</v>
      </c>
      <c r="AL668" s="5">
        <f t="shared" si="701"/>
        <v>3.1166150426083578E-7</v>
      </c>
      <c r="AM668" s="5">
        <f t="shared" si="702"/>
        <v>2.015866225130241E-2</v>
      </c>
      <c r="AN668" s="5">
        <f t="shared" si="703"/>
        <v>5.7298367494410295E-3</v>
      </c>
      <c r="AO668" s="5">
        <f t="shared" si="704"/>
        <v>8.143156714956073E-4</v>
      </c>
      <c r="AP668" s="5">
        <f t="shared" si="705"/>
        <v>7.7152868611603552E-5</v>
      </c>
      <c r="AQ668" s="5">
        <f t="shared" si="706"/>
        <v>5.4824240862882628E-6</v>
      </c>
      <c r="AR668" s="5">
        <f t="shared" si="707"/>
        <v>1.8923199922992008E-6</v>
      </c>
      <c r="AS668" s="5">
        <f t="shared" si="708"/>
        <v>3.4369130401061751E-6</v>
      </c>
      <c r="AT668" s="5">
        <f t="shared" si="709"/>
        <v>3.1211347164650641E-6</v>
      </c>
      <c r="AU668" s="5">
        <f t="shared" si="710"/>
        <v>1.8895797487741135E-6</v>
      </c>
      <c r="AV668" s="5">
        <f t="shared" si="711"/>
        <v>8.5798402296003703E-7</v>
      </c>
      <c r="AW668" s="5">
        <f t="shared" si="712"/>
        <v>4.4692553418316449E-9</v>
      </c>
      <c r="AX668" s="5">
        <f t="shared" si="713"/>
        <v>6.1021717120207748E-3</v>
      </c>
      <c r="AY668" s="5">
        <f t="shared" si="714"/>
        <v>1.7344626985194486E-3</v>
      </c>
      <c r="AZ668" s="5">
        <f t="shared" si="715"/>
        <v>2.464991968866711E-4</v>
      </c>
      <c r="BA668" s="5">
        <f t="shared" si="716"/>
        <v>2.3354726939411136E-5</v>
      </c>
      <c r="BB668" s="5">
        <f t="shared" si="717"/>
        <v>1.6595691100726758E-6</v>
      </c>
      <c r="BC668" s="5">
        <f t="shared" si="718"/>
        <v>9.4342173667969564E-8</v>
      </c>
      <c r="BD668" s="5">
        <f t="shared" si="719"/>
        <v>8.9644545013375865E-8</v>
      </c>
      <c r="BE668" s="5">
        <f t="shared" si="720"/>
        <v>1.6281628212177225E-7</v>
      </c>
      <c r="BF668" s="5">
        <f t="shared" si="721"/>
        <v>1.4785697066118806E-7</v>
      </c>
      <c r="BG668" s="5">
        <f t="shared" si="722"/>
        <v>8.9514731934704201E-8</v>
      </c>
      <c r="BH668" s="5">
        <f t="shared" si="723"/>
        <v>4.0645127504860868E-8</v>
      </c>
      <c r="BI668" s="5">
        <f t="shared" si="724"/>
        <v>1.4764286093971279E-8</v>
      </c>
      <c r="BJ668" s="8">
        <f t="shared" si="725"/>
        <v>0.75207865480799097</v>
      </c>
      <c r="BK668" s="8">
        <f t="shared" si="726"/>
        <v>0.19595725180192172</v>
      </c>
      <c r="BL668" s="8">
        <f t="shared" si="727"/>
        <v>5.0531369652144338E-2</v>
      </c>
      <c r="BM668" s="8">
        <f t="shared" si="728"/>
        <v>0.34779952464159258</v>
      </c>
      <c r="BN668" s="8">
        <f t="shared" si="729"/>
        <v>0.64950174366093549</v>
      </c>
    </row>
    <row r="669" spans="1:66" x14ac:dyDescent="0.25">
      <c r="A669" t="s">
        <v>67</v>
      </c>
      <c r="B669" t="s">
        <v>65</v>
      </c>
      <c r="C669" t="s">
        <v>97</v>
      </c>
      <c r="D669" s="7" t="s">
        <v>507</v>
      </c>
      <c r="E669">
        <f>VLOOKUP(A669,home!$A$2:$E$405,3,FALSE)</f>
        <v>1.5417000000000001</v>
      </c>
      <c r="F669">
        <f>VLOOKUP(B669,home!$B$2:$E$405,3,FALSE)</f>
        <v>1.0378000000000001</v>
      </c>
      <c r="G669">
        <f>VLOOKUP(C669,away!$B$2:$E$405,4,FALSE)</f>
        <v>0.90810000000000002</v>
      </c>
      <c r="H669">
        <f>VLOOKUP(A669,away!$A$2:$E$405,3,FALSE)</f>
        <v>1.2666999999999999</v>
      </c>
      <c r="I669">
        <f>VLOOKUP(C669,away!$B$2:$E$405,3,FALSE)</f>
        <v>1.1052</v>
      </c>
      <c r="J669">
        <f>VLOOKUP(B669,home!$B$2:$E$405,4,FALSE)</f>
        <v>0.47370000000000001</v>
      </c>
      <c r="K669" s="3">
        <f t="shared" si="674"/>
        <v>1.4529384417060003</v>
      </c>
      <c r="L669" s="3">
        <f t="shared" si="675"/>
        <v>0.66315955510799995</v>
      </c>
      <c r="M669" s="5">
        <f t="shared" si="676"/>
        <v>0.1205009072765255</v>
      </c>
      <c r="N669" s="5">
        <f t="shared" si="677"/>
        <v>0.17508040044251419</v>
      </c>
      <c r="O669" s="5">
        <f t="shared" si="678"/>
        <v>7.9911328059611014E-2</v>
      </c>
      <c r="P669" s="5">
        <f t="shared" si="679"/>
        <v>0.11610624046558821</v>
      </c>
      <c r="Q669" s="5">
        <f t="shared" si="680"/>
        <v>0.1271905220961046</v>
      </c>
      <c r="R669" s="5">
        <f t="shared" si="681"/>
        <v>2.6496980382050533E-2</v>
      </c>
      <c r="S669" s="5">
        <f t="shared" si="682"/>
        <v>2.7967961776664416E-2</v>
      </c>
      <c r="T669" s="5">
        <f t="shared" si="683"/>
        <v>8.4347610047206964E-2</v>
      </c>
      <c r="U669" s="5">
        <f t="shared" si="684"/>
        <v>3.8498481386210967E-2</v>
      </c>
      <c r="V669" s="5">
        <f t="shared" si="685"/>
        <v>2.99421894523995E-3</v>
      </c>
      <c r="W669" s="5">
        <f t="shared" si="686"/>
        <v>6.1599999658028912E-2</v>
      </c>
      <c r="X669" s="5">
        <f t="shared" si="687"/>
        <v>4.0850628367871407E-2</v>
      </c>
      <c r="Y669" s="5">
        <f t="shared" si="688"/>
        <v>1.354524226715992E-2</v>
      </c>
      <c r="Z669" s="5">
        <f t="shared" si="689"/>
        <v>5.8572419072886791E-3</v>
      </c>
      <c r="AA669" s="5">
        <f t="shared" si="690"/>
        <v>8.510211929471094E-3</v>
      </c>
      <c r="AB669" s="5">
        <f t="shared" si="691"/>
        <v>6.1824070296967746E-3</v>
      </c>
      <c r="AC669" s="5">
        <f t="shared" si="692"/>
        <v>1.803137382530593E-4</v>
      </c>
      <c r="AD669" s="5">
        <f t="shared" si="693"/>
        <v>2.2375251878056671E-2</v>
      </c>
      <c r="AE669" s="5">
        <f t="shared" si="694"/>
        <v>1.4838362080881505E-2</v>
      </c>
      <c r="AF669" s="5">
        <f t="shared" si="695"/>
        <v>4.9201007980443964E-3</v>
      </c>
      <c r="AG669" s="5">
        <f t="shared" si="696"/>
        <v>1.0876039521058793E-3</v>
      </c>
      <c r="AH669" s="5">
        <f t="shared" si="697"/>
        <v>9.7107148434937311E-4</v>
      </c>
      <c r="AI669" s="5">
        <f t="shared" si="698"/>
        <v>1.4109070892557108E-3</v>
      </c>
      <c r="AJ669" s="5">
        <f t="shared" si="699"/>
        <v>1.024980573827571E-3</v>
      </c>
      <c r="AK669" s="5">
        <f t="shared" si="700"/>
        <v>4.9641122590531744E-4</v>
      </c>
      <c r="AL669" s="5">
        <f t="shared" si="701"/>
        <v>6.9495079252194975E-6</v>
      </c>
      <c r="AM669" s="5">
        <f t="shared" si="702"/>
        <v>6.5019727192965841E-3</v>
      </c>
      <c r="AN669" s="5">
        <f t="shared" si="703"/>
        <v>4.3118453358530762E-3</v>
      </c>
      <c r="AO669" s="5">
        <f t="shared" si="704"/>
        <v>1.429720717309415E-3</v>
      </c>
      <c r="AP669" s="5">
        <f t="shared" si="705"/>
        <v>3.1604431827320073E-4</v>
      </c>
      <c r="AQ669" s="5">
        <f t="shared" si="706"/>
        <v>5.2396952375116728E-5</v>
      </c>
      <c r="AR669" s="5">
        <f t="shared" si="707"/>
        <v>1.2879506670783914E-4</v>
      </c>
      <c r="AS669" s="5">
        <f t="shared" si="708"/>
        <v>1.8713130352190818E-4</v>
      </c>
      <c r="AT669" s="5">
        <f t="shared" si="709"/>
        <v>1.3594513226676696E-4</v>
      </c>
      <c r="AU669" s="5">
        <f t="shared" si="710"/>
        <v>6.5839969544397462E-5</v>
      </c>
      <c r="AV669" s="5">
        <f t="shared" si="711"/>
        <v>2.3915355687951847E-5</v>
      </c>
      <c r="AW669" s="5">
        <f t="shared" si="712"/>
        <v>1.8600165124608057E-7</v>
      </c>
      <c r="AX669" s="5">
        <f t="shared" si="713"/>
        <v>1.5744943517982835E-3</v>
      </c>
      <c r="AY669" s="5">
        <f t="shared" si="714"/>
        <v>1.0441409738586086E-3</v>
      </c>
      <c r="AZ669" s="5">
        <f t="shared" si="715"/>
        <v>3.4621603184705428E-4</v>
      </c>
      <c r="BA669" s="5">
        <f t="shared" si="716"/>
        <v>7.6532156550316566E-5</v>
      </c>
      <c r="BB669" s="5">
        <f t="shared" si="717"/>
        <v>1.2688257722340931E-5</v>
      </c>
      <c r="BC669" s="5">
        <f t="shared" si="718"/>
        <v>1.6828678692486521E-6</v>
      </c>
      <c r="BD669" s="5">
        <f t="shared" si="719"/>
        <v>1.4235279856345958E-5</v>
      </c>
      <c r="BE669" s="5">
        <f t="shared" si="720"/>
        <v>2.0682985331728111E-5</v>
      </c>
      <c r="BF669" s="5">
        <f t="shared" si="721"/>
        <v>1.5025552238854556E-5</v>
      </c>
      <c r="BG669" s="5">
        <f t="shared" si="722"/>
        <v>7.277067485231145E-6</v>
      </c>
      <c r="BH669" s="5">
        <f t="shared" si="723"/>
        <v>2.6432827730452856E-6</v>
      </c>
      <c r="BI669" s="5">
        <f t="shared" si="724"/>
        <v>7.6810543065134664E-7</v>
      </c>
      <c r="BJ669" s="8">
        <f t="shared" si="725"/>
        <v>0.56150345627072762</v>
      </c>
      <c r="BK669" s="8">
        <f t="shared" si="726"/>
        <v>0.26880073268405502</v>
      </c>
      <c r="BL669" s="8">
        <f t="shared" si="727"/>
        <v>0.16410503826122316</v>
      </c>
      <c r="BM669" s="8">
        <f t="shared" si="728"/>
        <v>0.35393613542869301</v>
      </c>
      <c r="BN669" s="8">
        <f t="shared" si="729"/>
        <v>0.64528637872239392</v>
      </c>
    </row>
    <row r="670" spans="1:66" x14ac:dyDescent="0.25">
      <c r="A670" t="s">
        <v>67</v>
      </c>
      <c r="B670" t="s">
        <v>68</v>
      </c>
      <c r="C670" t="s">
        <v>324</v>
      </c>
      <c r="D670" s="7" t="s">
        <v>507</v>
      </c>
      <c r="E670">
        <f>VLOOKUP(A670,home!$A$2:$E$405,3,FALSE)</f>
        <v>1.5417000000000001</v>
      </c>
      <c r="F670">
        <f>VLOOKUP(B670,home!$B$2:$E$405,3,FALSE)</f>
        <v>0.64859999999999995</v>
      </c>
      <c r="G670">
        <f>VLOOKUP(C670,away!$B$2:$E$405,4,FALSE)</f>
        <v>0.86480000000000001</v>
      </c>
      <c r="H670">
        <f>VLOOKUP(A670,away!$A$2:$E$405,3,FALSE)</f>
        <v>1.2666999999999999</v>
      </c>
      <c r="I670">
        <f>VLOOKUP(C670,away!$B$2:$E$405,3,FALSE)</f>
        <v>0.65790000000000004</v>
      </c>
      <c r="J670">
        <f>VLOOKUP(B670,home!$B$2:$E$405,4,FALSE)</f>
        <v>0.78949999999999998</v>
      </c>
      <c r="K670" s="3">
        <f t="shared" si="674"/>
        <v>0.86475383697600006</v>
      </c>
      <c r="L670" s="3">
        <f t="shared" si="675"/>
        <v>0.65793924373500001</v>
      </c>
      <c r="M670" s="5">
        <f t="shared" si="676"/>
        <v>0.21812367060076454</v>
      </c>
      <c r="N670" s="5">
        <f t="shared" si="677"/>
        <v>0.18862328108730028</v>
      </c>
      <c r="O670" s="5">
        <f t="shared" si="678"/>
        <v>0.14351212287576928</v>
      </c>
      <c r="P670" s="5">
        <f t="shared" si="679"/>
        <v>0.12410265890939269</v>
      </c>
      <c r="Q670" s="5">
        <f t="shared" si="680"/>
        <v>8.1556353031622758E-2</v>
      </c>
      <c r="R670" s="5">
        <f t="shared" si="681"/>
        <v>4.7211128795844014E-2</v>
      </c>
      <c r="S670" s="5">
        <f t="shared" si="682"/>
        <v>1.7652222138433836E-2</v>
      </c>
      <c r="T670" s="5">
        <f t="shared" si="683"/>
        <v>5.3659125235410554E-2</v>
      </c>
      <c r="U670" s="5">
        <f t="shared" si="684"/>
        <v>4.0826004774174238E-2</v>
      </c>
      <c r="V670" s="5">
        <f t="shared" si="685"/>
        <v>1.1159254019139227E-3</v>
      </c>
      <c r="W670" s="5">
        <f t="shared" si="686"/>
        <v>2.3508723071288335E-2</v>
      </c>
      <c r="X670" s="5">
        <f t="shared" si="687"/>
        <v>1.5467311478698996E-2</v>
      </c>
      <c r="Y670" s="5">
        <f t="shared" si="688"/>
        <v>5.0882756084544506E-3</v>
      </c>
      <c r="Z670" s="5">
        <f t="shared" si="689"/>
        <v>1.0354018125271099E-2</v>
      </c>
      <c r="AA670" s="5">
        <f t="shared" si="690"/>
        <v>8.9536769019472329E-3</v>
      </c>
      <c r="AB670" s="5">
        <f t="shared" si="691"/>
        <v>3.8713632280011276E-3</v>
      </c>
      <c r="AC670" s="5">
        <f t="shared" si="692"/>
        <v>3.9681992427913126E-5</v>
      </c>
      <c r="AD670" s="5">
        <f t="shared" si="693"/>
        <v>5.0823146195757016E-3</v>
      </c>
      <c r="AE670" s="5">
        <f t="shared" si="694"/>
        <v>3.3438542372269718E-3</v>
      </c>
      <c r="AF670" s="5">
        <f t="shared" si="695"/>
        <v>1.1000264640005945E-3</v>
      </c>
      <c r="AG670" s="5">
        <f t="shared" si="696"/>
        <v>2.4125019327101246E-4</v>
      </c>
      <c r="AH670" s="5">
        <f t="shared" si="697"/>
        <v>1.7030787137398372E-3</v>
      </c>
      <c r="AI670" s="5">
        <f t="shared" si="698"/>
        <v>1.4727438523786749E-3</v>
      </c>
      <c r="AJ670" s="5">
        <f t="shared" si="699"/>
        <v>6.3678044861363754E-4</v>
      </c>
      <c r="AK670" s="5">
        <f t="shared" si="700"/>
        <v>1.8355277874998056E-4</v>
      </c>
      <c r="AL670" s="5">
        <f t="shared" si="701"/>
        <v>9.0309149072409694E-7</v>
      </c>
      <c r="AM670" s="5">
        <f t="shared" si="702"/>
        <v>8.7899021359946164E-4</v>
      </c>
      <c r="AN670" s="5">
        <f t="shared" si="703"/>
        <v>5.7832215638609606E-4</v>
      </c>
      <c r="AO670" s="5">
        <f t="shared" si="704"/>
        <v>1.9025042110393117E-4</v>
      </c>
      <c r="AP670" s="5">
        <f t="shared" si="705"/>
        <v>4.1724406060461923E-5</v>
      </c>
      <c r="AQ670" s="5">
        <f t="shared" si="706"/>
        <v>6.863031042178092E-6</v>
      </c>
      <c r="AR670" s="5">
        <f t="shared" si="707"/>
        <v>2.2410446418783309E-4</v>
      </c>
      <c r="AS670" s="5">
        <f t="shared" si="708"/>
        <v>1.9379519528987926E-4</v>
      </c>
      <c r="AT670" s="5">
        <f t="shared" si="709"/>
        <v>8.3792569357218178E-5</v>
      </c>
      <c r="AU670" s="5">
        <f t="shared" si="710"/>
        <v>2.4153315287244006E-5</v>
      </c>
      <c r="AV670" s="5">
        <f t="shared" si="711"/>
        <v>5.2216680175838342E-6</v>
      </c>
      <c r="AW670" s="5">
        <f t="shared" si="712"/>
        <v>1.4272746043642645E-8</v>
      </c>
      <c r="AX670" s="5">
        <f t="shared" si="713"/>
        <v>1.26685026645748E-4</v>
      </c>
      <c r="AY670" s="5">
        <f t="shared" si="714"/>
        <v>8.3351050623851772E-5</v>
      </c>
      <c r="AZ670" s="5">
        <f t="shared" si="715"/>
        <v>2.7419963605987364E-5</v>
      </c>
      <c r="BA670" s="5">
        <f t="shared" si="716"/>
        <v>6.0135567060548502E-6</v>
      </c>
      <c r="BB670" s="5">
        <f t="shared" si="717"/>
        <v>9.891387378348164E-7</v>
      </c>
      <c r="BC670" s="5">
        <f t="shared" si="718"/>
        <v>1.3015863862400637E-7</v>
      </c>
      <c r="BD670" s="5">
        <f t="shared" si="719"/>
        <v>2.4574520280896703E-5</v>
      </c>
      <c r="BE670" s="5">
        <f t="shared" si="720"/>
        <v>2.1250910704749953E-5</v>
      </c>
      <c r="BF670" s="5">
        <f t="shared" si="721"/>
        <v>9.1884032855834396E-6</v>
      </c>
      <c r="BG670" s="5">
        <f t="shared" si="722"/>
        <v>2.6485689989637214E-6</v>
      </c>
      <c r="BH670" s="5">
        <f t="shared" si="723"/>
        <v>5.7259005108739045E-7</v>
      </c>
      <c r="BI670" s="5">
        <f t="shared" si="724"/>
        <v>9.9029888738420968E-8</v>
      </c>
      <c r="BJ670" s="8">
        <f t="shared" si="725"/>
        <v>0.37961125414999997</v>
      </c>
      <c r="BK670" s="8">
        <f t="shared" si="726"/>
        <v>0.36111841318504745</v>
      </c>
      <c r="BL670" s="8">
        <f t="shared" si="727"/>
        <v>0.24895985360456788</v>
      </c>
      <c r="BM670" s="8">
        <f t="shared" si="728"/>
        <v>0.1968309869863149</v>
      </c>
      <c r="BN670" s="8">
        <f t="shared" si="729"/>
        <v>0.80312921530069359</v>
      </c>
    </row>
    <row r="671" spans="1:66" x14ac:dyDescent="0.25">
      <c r="A671" t="s">
        <v>67</v>
      </c>
      <c r="B671" t="s">
        <v>103</v>
      </c>
      <c r="C671" t="s">
        <v>70</v>
      </c>
      <c r="D671" s="7" t="s">
        <v>507</v>
      </c>
      <c r="E671">
        <f>VLOOKUP(A671,home!$A$2:$E$405,3,FALSE)</f>
        <v>1.5417000000000001</v>
      </c>
      <c r="F671">
        <f>VLOOKUP(B671,home!$B$2:$E$405,3,FALSE)</f>
        <v>1.6865000000000001</v>
      </c>
      <c r="G671">
        <f>VLOOKUP(C671,away!$B$2:$E$405,4,FALSE)</f>
        <v>1.2972999999999999</v>
      </c>
      <c r="H671">
        <f>VLOOKUP(A671,away!$A$2:$E$405,3,FALSE)</f>
        <v>1.2666999999999999</v>
      </c>
      <c r="I671">
        <f>VLOOKUP(C671,away!$B$2:$E$405,3,FALSE)</f>
        <v>0.94730000000000003</v>
      </c>
      <c r="J671">
        <f>VLOOKUP(B671,home!$B$2:$E$405,4,FALSE)</f>
        <v>1.1052</v>
      </c>
      <c r="K671" s="3">
        <f t="shared" si="674"/>
        <v>3.3730799569650003</v>
      </c>
      <c r="L671" s="3">
        <f t="shared" si="675"/>
        <v>1.3261791145319999</v>
      </c>
      <c r="M671" s="5">
        <f t="shared" si="676"/>
        <v>9.1020185488999306E-3</v>
      </c>
      <c r="N671" s="5">
        <f t="shared" si="677"/>
        <v>3.0701836335218009E-2</v>
      </c>
      <c r="O671" s="5">
        <f t="shared" si="678"/>
        <v>1.2070906899633947E-2</v>
      </c>
      <c r="P671" s="5">
        <f t="shared" si="679"/>
        <v>4.0716134125545797E-2</v>
      </c>
      <c r="Q671" s="5">
        <f t="shared" si="680"/>
        <v>5.1779874392171847E-2</v>
      </c>
      <c r="R671" s="5">
        <f t="shared" si="681"/>
        <v>8.0040923118773789E-3</v>
      </c>
      <c r="S671" s="5">
        <f t="shared" si="682"/>
        <v>4.5533954068073132E-2</v>
      </c>
      <c r="T671" s="5">
        <f t="shared" si="683"/>
        <v>6.8669387971988627E-2</v>
      </c>
      <c r="U671" s="5">
        <f t="shared" si="684"/>
        <v>2.699844335089124E-2</v>
      </c>
      <c r="V671" s="5">
        <f t="shared" si="685"/>
        <v>2.2631934409100905E-2</v>
      </c>
      <c r="W671" s="5">
        <f t="shared" si="686"/>
        <v>5.8219218828800032E-2</v>
      </c>
      <c r="X671" s="5">
        <f t="shared" si="687"/>
        <v>7.7209112075122752E-2</v>
      </c>
      <c r="Y671" s="5">
        <f t="shared" si="688"/>
        <v>5.1196555942794125E-2</v>
      </c>
      <c r="Z671" s="5">
        <f t="shared" si="689"/>
        <v>3.5382866849326439E-3</v>
      </c>
      <c r="AA671" s="5">
        <f t="shared" si="690"/>
        <v>1.1934923898942436E-2</v>
      </c>
      <c r="AB671" s="5">
        <f t="shared" si="691"/>
        <v>2.0128726295712662E-2</v>
      </c>
      <c r="AC671" s="5">
        <f t="shared" si="692"/>
        <v>6.327476097547054E-3</v>
      </c>
      <c r="AD671" s="5">
        <f t="shared" si="693"/>
        <v>4.9094520035396189E-2</v>
      </c>
      <c r="AE671" s="5">
        <f t="shared" si="694"/>
        <v>6.510812710891524E-2</v>
      </c>
      <c r="AF671" s="5">
        <f t="shared" si="695"/>
        <v>4.3172519179069065E-2</v>
      </c>
      <c r="AG671" s="5">
        <f t="shared" si="696"/>
        <v>1.9084831085671199E-2</v>
      </c>
      <c r="AH671" s="5">
        <f t="shared" si="697"/>
        <v>1.1731004756960848E-3</v>
      </c>
      <c r="AI671" s="5">
        <f t="shared" si="698"/>
        <v>3.9569617020765706E-3</v>
      </c>
      <c r="AJ671" s="5">
        <f t="shared" si="699"/>
        <v>6.6735741038762997E-3</v>
      </c>
      <c r="AK671" s="5">
        <f t="shared" si="700"/>
        <v>7.5034996837019348E-3</v>
      </c>
      <c r="AL671" s="5">
        <f t="shared" si="701"/>
        <v>1.1321900261126062E-3</v>
      </c>
      <c r="AM671" s="5">
        <f t="shared" si="702"/>
        <v>3.3119948305642306E-2</v>
      </c>
      <c r="AN671" s="5">
        <f t="shared" si="703"/>
        <v>4.3922983717322318E-2</v>
      </c>
      <c r="AO671" s="5">
        <f t="shared" si="704"/>
        <v>2.9124871826920987E-2</v>
      </c>
      <c r="AP671" s="5">
        <f t="shared" si="705"/>
        <v>1.2874932243428023E-2</v>
      </c>
      <c r="AQ671" s="5">
        <f t="shared" si="706"/>
        <v>4.2686165605622176E-3</v>
      </c>
      <c r="AR671" s="5">
        <f t="shared" si="707"/>
        <v>3.1114827002314021E-4</v>
      </c>
      <c r="AS671" s="5">
        <f t="shared" si="708"/>
        <v>1.0495279932593879E-3</v>
      </c>
      <c r="AT671" s="5">
        <f t="shared" si="709"/>
        <v>1.7700709191684706E-3</v>
      </c>
      <c r="AU671" s="5">
        <f t="shared" si="710"/>
        <v>1.9901969132845938E-3</v>
      </c>
      <c r="AV671" s="5">
        <f t="shared" si="711"/>
        <v>1.6782733296534687E-3</v>
      </c>
      <c r="AW671" s="5">
        <f t="shared" si="712"/>
        <v>1.4068430325264248E-4</v>
      </c>
      <c r="AX671" s="5">
        <f t="shared" si="713"/>
        <v>1.8619372300913178E-2</v>
      </c>
      <c r="AY671" s="5">
        <f t="shared" si="714"/>
        <v>2.4692622671166682E-2</v>
      </c>
      <c r="AZ671" s="5">
        <f t="shared" si="715"/>
        <v>1.6373420234760312E-2</v>
      </c>
      <c r="BA671" s="5">
        <f t="shared" si="716"/>
        <v>7.2380293162649205E-3</v>
      </c>
      <c r="BB671" s="5">
        <f t="shared" si="717"/>
        <v>2.399730827400217E-3</v>
      </c>
      <c r="BC671" s="5">
        <f t="shared" si="718"/>
        <v>6.3649458075935243E-4</v>
      </c>
      <c r="BD671" s="5">
        <f t="shared" si="719"/>
        <v>6.8773056204575296E-5</v>
      </c>
      <c r="BE671" s="5">
        <f t="shared" si="720"/>
        <v>2.3197701746288039E-4</v>
      </c>
      <c r="BF671" s="5">
        <f t="shared" si="721"/>
        <v>3.9123851404028107E-4</v>
      </c>
      <c r="BG671" s="5">
        <f t="shared" si="722"/>
        <v>4.3989293003401388E-4</v>
      </c>
      <c r="BH671" s="5">
        <f t="shared" si="723"/>
        <v>3.7094850637708486E-4</v>
      </c>
      <c r="BI671" s="5">
        <f t="shared" si="724"/>
        <v>2.502477943853297E-4</v>
      </c>
      <c r="BJ671" s="8">
        <f t="shared" si="725"/>
        <v>0.70750700554028756</v>
      </c>
      <c r="BK671" s="8">
        <f t="shared" si="726"/>
        <v>0.1501363299464461</v>
      </c>
      <c r="BL671" s="8">
        <f t="shared" si="727"/>
        <v>0.10699652396630181</v>
      </c>
      <c r="BM671" s="8">
        <f t="shared" si="728"/>
        <v>0.79125134515670725</v>
      </c>
      <c r="BN671" s="8">
        <f t="shared" si="729"/>
        <v>0.1523748626133469</v>
      </c>
    </row>
    <row r="672" spans="1:66" x14ac:dyDescent="0.25">
      <c r="A672" t="s">
        <v>67</v>
      </c>
      <c r="B672" t="s">
        <v>79</v>
      </c>
      <c r="C672" t="s">
        <v>77</v>
      </c>
      <c r="D672" s="7" t="s">
        <v>507</v>
      </c>
      <c r="E672">
        <f>VLOOKUP(A672,home!$A$2:$E$405,3,FALSE)</f>
        <v>1.5417000000000001</v>
      </c>
      <c r="F672">
        <f>VLOOKUP(B672,home!$B$2:$E$405,3,FALSE)</f>
        <v>0.90810000000000002</v>
      </c>
      <c r="G672">
        <f>VLOOKUP(C672,away!$B$2:$E$405,4,FALSE)</f>
        <v>1.8162</v>
      </c>
      <c r="H672">
        <f>VLOOKUP(A672,away!$A$2:$E$405,3,FALSE)</f>
        <v>1.2666999999999999</v>
      </c>
      <c r="I672">
        <f>VLOOKUP(C672,away!$B$2:$E$405,3,FALSE)</f>
        <v>1.8947000000000001</v>
      </c>
      <c r="J672">
        <f>VLOOKUP(B672,home!$B$2:$E$405,4,FALSE)</f>
        <v>1.2630999999999999</v>
      </c>
      <c r="K672" s="3">
        <f t="shared" si="674"/>
        <v>2.5427122738740002</v>
      </c>
      <c r="L672" s="3">
        <f t="shared" si="675"/>
        <v>3.0314608285189997</v>
      </c>
      <c r="M672" s="5">
        <f t="shared" si="676"/>
        <v>3.7946120408208564E-3</v>
      </c>
      <c r="N672" s="5">
        <f t="shared" si="677"/>
        <v>9.6486066107852597E-3</v>
      </c>
      <c r="O672" s="5">
        <f t="shared" si="678"/>
        <v>1.1503217761174966E-2</v>
      </c>
      <c r="P672" s="5">
        <f t="shared" si="679"/>
        <v>2.9249372990384982E-2</v>
      </c>
      <c r="Q672" s="5">
        <f t="shared" si="680"/>
        <v>1.2266815227512752E-2</v>
      </c>
      <c r="R672" s="5">
        <f t="shared" si="681"/>
        <v>1.7435777022462972E-2</v>
      </c>
      <c r="S672" s="5">
        <f t="shared" si="682"/>
        <v>5.6364511781920805E-2</v>
      </c>
      <c r="T672" s="5">
        <f t="shared" si="683"/>
        <v>3.7186369852885294E-2</v>
      </c>
      <c r="U672" s="5">
        <f t="shared" si="684"/>
        <v>4.4334164239546864E-2</v>
      </c>
      <c r="V672" s="5">
        <f t="shared" si="685"/>
        <v>4.827390377007984E-2</v>
      </c>
      <c r="W672" s="5">
        <f t="shared" si="686"/>
        <v>1.0396993880113722E-2</v>
      </c>
      <c r="X672" s="5">
        <f t="shared" si="687"/>
        <v>3.1518079681916514E-2</v>
      </c>
      <c r="Y672" s="5">
        <f t="shared" si="688"/>
        <v>4.7772911972935247E-2</v>
      </c>
      <c r="Z672" s="5">
        <f t="shared" si="689"/>
        <v>1.7618625019462712E-2</v>
      </c>
      <c r="AA672" s="5">
        <f t="shared" si="690"/>
        <v>4.4799094085771374E-2</v>
      </c>
      <c r="AB672" s="5">
        <f t="shared" si="691"/>
        <v>5.6955603195163518E-2</v>
      </c>
      <c r="AC672" s="5">
        <f t="shared" si="692"/>
        <v>2.3256353381510237E-2</v>
      </c>
      <c r="AD672" s="5">
        <f t="shared" si="693"/>
        <v>6.6091409875895062E-3</v>
      </c>
      <c r="AE672" s="5">
        <f t="shared" si="694"/>
        <v>2.0035352014036965E-2</v>
      </c>
      <c r="AF672" s="5">
        <f t="shared" si="695"/>
        <v>3.0368192408071159E-2</v>
      </c>
      <c r="AG672" s="5">
        <f t="shared" si="696"/>
        <v>3.0686661905998596E-2</v>
      </c>
      <c r="AH672" s="5">
        <f t="shared" si="697"/>
        <v>1.3352542899716503E-2</v>
      </c>
      <c r="AI672" s="5">
        <f t="shared" si="698"/>
        <v>3.3951674718538286E-2</v>
      </c>
      <c r="AJ672" s="5">
        <f t="shared" si="699"/>
        <v>4.3164670012702452E-2</v>
      </c>
      <c r="AK672" s="5">
        <f t="shared" si="700"/>
        <v>3.6585112079673174E-2</v>
      </c>
      <c r="AL672" s="5">
        <f t="shared" si="701"/>
        <v>7.1705222787923706E-3</v>
      </c>
      <c r="AM672" s="5">
        <f t="shared" si="702"/>
        <v>3.3610287817815118E-3</v>
      </c>
      <c r="AN672" s="5">
        <f t="shared" si="703"/>
        <v>1.0188827095495586E-2</v>
      </c>
      <c r="AO672" s="5">
        <f t="shared" si="704"/>
        <v>1.5443515114273942E-2</v>
      </c>
      <c r="AP672" s="5">
        <f t="shared" si="705"/>
        <v>1.560547037452086E-2</v>
      </c>
      <c r="AQ672" s="5">
        <f t="shared" si="706"/>
        <v>1.182684303774343E-2</v>
      </c>
      <c r="AR672" s="5">
        <f t="shared" si="707"/>
        <v>8.0955421523220134E-3</v>
      </c>
      <c r="AS672" s="5">
        <f t="shared" si="708"/>
        <v>2.0584634394373524E-2</v>
      </c>
      <c r="AT672" s="5">
        <f t="shared" si="709"/>
        <v>2.6170401263891235E-2</v>
      </c>
      <c r="AU672" s="5">
        <f t="shared" si="710"/>
        <v>2.2181266835301298E-2</v>
      </c>
      <c r="AV672" s="5">
        <f t="shared" si="711"/>
        <v>1.410014485804873E-2</v>
      </c>
      <c r="AW672" s="5">
        <f t="shared" si="712"/>
        <v>1.5353149150254225E-3</v>
      </c>
      <c r="AX672" s="5">
        <f t="shared" si="713"/>
        <v>1.4243548560466061E-3</v>
      </c>
      <c r="AY672" s="5">
        <f t="shared" si="714"/>
        <v>4.3178759520161054E-3</v>
      </c>
      <c r="AZ672" s="5">
        <f t="shared" si="715"/>
        <v>6.5447359054705044E-3</v>
      </c>
      <c r="BA672" s="5">
        <f t="shared" si="716"/>
        <v>6.6133701768118867E-3</v>
      </c>
      <c r="BB672" s="5">
        <f t="shared" si="717"/>
        <v>5.0120431588752514E-3</v>
      </c>
      <c r="BC672" s="5">
        <f t="shared" si="718"/>
        <v>3.0387625013953905E-3</v>
      </c>
      <c r="BD672" s="5">
        <f t="shared" si="719"/>
        <v>4.0902198200647617E-3</v>
      </c>
      <c r="BE672" s="5">
        <f t="shared" si="720"/>
        <v>1.0400252139321373E-2</v>
      </c>
      <c r="BF672" s="5">
        <f t="shared" si="721"/>
        <v>1.3222424383018395E-2</v>
      </c>
      <c r="BG672" s="5">
        <f t="shared" si="722"/>
        <v>1.1206940256357243E-2</v>
      </c>
      <c r="BH672" s="5">
        <f t="shared" si="723"/>
        <v>7.1240061356030492E-3</v>
      </c>
      <c r="BI672" s="5">
        <f t="shared" si="724"/>
        <v>3.6228595680303094E-3</v>
      </c>
      <c r="BJ672" s="8">
        <f t="shared" si="725"/>
        <v>0.31986595149627611</v>
      </c>
      <c r="BK672" s="8">
        <f t="shared" si="726"/>
        <v>0.17242715219552521</v>
      </c>
      <c r="BL672" s="8">
        <f t="shared" si="727"/>
        <v>0.4428805478210821</v>
      </c>
      <c r="BM672" s="8">
        <f t="shared" si="728"/>
        <v>0.86611131384221374</v>
      </c>
      <c r="BN672" s="8">
        <f t="shared" si="729"/>
        <v>8.3898401653141788E-2</v>
      </c>
    </row>
    <row r="673" spans="1:66" x14ac:dyDescent="0.25">
      <c r="A673" t="s">
        <v>67</v>
      </c>
      <c r="B673" t="s">
        <v>71</v>
      </c>
      <c r="C673" t="s">
        <v>75</v>
      </c>
      <c r="D673" s="7" t="s">
        <v>507</v>
      </c>
      <c r="E673">
        <f>VLOOKUP(A673,home!$A$2:$E$405,3,FALSE)</f>
        <v>1.5417000000000001</v>
      </c>
      <c r="F673">
        <f>VLOOKUP(B673,home!$B$2:$E$405,3,FALSE)</f>
        <v>0.77839999999999998</v>
      </c>
      <c r="G673">
        <f>VLOOKUP(C673,away!$B$2:$E$405,4,FALSE)</f>
        <v>0.64859999999999995</v>
      </c>
      <c r="H673">
        <f>VLOOKUP(A673,away!$A$2:$E$405,3,FALSE)</f>
        <v>1.2666999999999999</v>
      </c>
      <c r="I673">
        <f>VLOOKUP(C673,away!$B$2:$E$405,3,FALSE)</f>
        <v>0.78949999999999998</v>
      </c>
      <c r="J673">
        <f>VLOOKUP(B673,home!$B$2:$E$405,4,FALSE)</f>
        <v>1.1052</v>
      </c>
      <c r="K673" s="3">
        <f t="shared" si="674"/>
        <v>0.778358449008</v>
      </c>
      <c r="L673" s="3">
        <f t="shared" si="675"/>
        <v>1.1052659251799999</v>
      </c>
      <c r="M673" s="5">
        <f t="shared" si="676"/>
        <v>0.15203806312507373</v>
      </c>
      <c r="N673" s="5">
        <f t="shared" si="677"/>
        <v>0.11834011100421277</v>
      </c>
      <c r="O673" s="5">
        <f t="shared" si="678"/>
        <v>0.16804249050250986</v>
      </c>
      <c r="P673" s="5">
        <f t="shared" si="679"/>
        <v>0.13079729227497514</v>
      </c>
      <c r="Q673" s="5">
        <f t="shared" si="680"/>
        <v>4.6055512628336806E-2</v>
      </c>
      <c r="R673" s="5">
        <f t="shared" si="681"/>
        <v>9.2865819367403957E-2</v>
      </c>
      <c r="S673" s="5">
        <f t="shared" si="682"/>
        <v>2.8131001071079603E-2</v>
      </c>
      <c r="T673" s="5">
        <f t="shared" si="683"/>
        <v>5.090358877479785E-2</v>
      </c>
      <c r="U673" s="5">
        <f t="shared" si="684"/>
        <v>7.228289512866963E-2</v>
      </c>
      <c r="V673" s="5">
        <f t="shared" si="685"/>
        <v>2.6889894787982143E-3</v>
      </c>
      <c r="W673" s="5">
        <f t="shared" si="686"/>
        <v>1.1949232459220199E-2</v>
      </c>
      <c r="X673" s="5">
        <f t="shared" si="687"/>
        <v>1.3207079469230901E-2</v>
      </c>
      <c r="Y673" s="5">
        <f t="shared" si="688"/>
        <v>7.2986674542426366E-3</v>
      </c>
      <c r="Z673" s="5">
        <f t="shared" si="689"/>
        <v>3.4213808586904162E-2</v>
      </c>
      <c r="AA673" s="5">
        <f t="shared" si="690"/>
        <v>2.6630606986359315E-2</v>
      </c>
      <c r="AB673" s="5">
        <f t="shared" si="691"/>
        <v>1.0364078975022123E-2</v>
      </c>
      <c r="AC673" s="5">
        <f t="shared" si="692"/>
        <v>1.4458243858207718E-4</v>
      </c>
      <c r="AD673" s="5">
        <f t="shared" si="693"/>
        <v>2.3251965109486704E-3</v>
      </c>
      <c r="AE673" s="5">
        <f t="shared" si="694"/>
        <v>2.5699604728989904E-3</v>
      </c>
      <c r="AF673" s="5">
        <f t="shared" si="695"/>
        <v>1.4202448698773663E-3</v>
      </c>
      <c r="AG673" s="5">
        <f t="shared" si="696"/>
        <v>5.2324942002905195E-4</v>
      </c>
      <c r="AH673" s="5">
        <f t="shared" si="697"/>
        <v>9.4538392004340187E-3</v>
      </c>
      <c r="AI673" s="5">
        <f t="shared" si="698"/>
        <v>7.3584756172208523E-3</v>
      </c>
      <c r="AJ673" s="5">
        <f t="shared" si="699"/>
        <v>2.8637658342416041E-3</v>
      </c>
      <c r="AK673" s="5">
        <f t="shared" si="700"/>
        <v>7.4301211102079882E-4</v>
      </c>
      <c r="AL673" s="5">
        <f t="shared" si="701"/>
        <v>4.9753308055474292E-6</v>
      </c>
      <c r="AM673" s="5">
        <f t="shared" si="702"/>
        <v>3.6196726998016408E-4</v>
      </c>
      <c r="AN673" s="5">
        <f t="shared" si="703"/>
        <v>4.0007008953950492E-4</v>
      </c>
      <c r="AO673" s="5">
        <f t="shared" si="704"/>
        <v>2.2109191882586316E-4</v>
      </c>
      <c r="AP673" s="5">
        <f t="shared" si="705"/>
        <v>8.1455121403629702E-5</v>
      </c>
      <c r="AQ673" s="5">
        <f t="shared" si="706"/>
        <v>2.2507392529708007E-5</v>
      </c>
      <c r="AR673" s="5">
        <f t="shared" si="707"/>
        <v>2.0898012660741315E-3</v>
      </c>
      <c r="AS673" s="5">
        <f t="shared" si="708"/>
        <v>1.6266144721964156E-3</v>
      </c>
      <c r="AT673" s="5">
        <f t="shared" si="709"/>
        <v>6.3304455885638438E-4</v>
      </c>
      <c r="AU673" s="5">
        <f t="shared" si="710"/>
        <v>1.6424519366146966E-4</v>
      </c>
      <c r="AV673" s="5">
        <f t="shared" si="711"/>
        <v>3.1960408548840021E-5</v>
      </c>
      <c r="AW673" s="5">
        <f t="shared" si="712"/>
        <v>1.1889562831281266E-7</v>
      </c>
      <c r="AX673" s="5">
        <f t="shared" si="713"/>
        <v>4.6956713808903406E-5</v>
      </c>
      <c r="AY673" s="5">
        <f t="shared" si="714"/>
        <v>5.1899655731410108E-5</v>
      </c>
      <c r="AZ673" s="5">
        <f t="shared" si="715"/>
        <v>2.868146050425024E-5</v>
      </c>
      <c r="BA673" s="5">
        <f t="shared" si="716"/>
        <v>1.0566880326581256E-5</v>
      </c>
      <c r="BB673" s="5">
        <f t="shared" si="717"/>
        <v>2.9198031901062941E-6</v>
      </c>
      <c r="BC673" s="5">
        <f t="shared" si="718"/>
        <v>6.4543179485126983E-7</v>
      </c>
      <c r="BD673" s="5">
        <f t="shared" si="719"/>
        <v>3.8496435496495967E-4</v>
      </c>
      <c r="BE673" s="5">
        <f t="shared" si="720"/>
        <v>2.9964025825389114E-4</v>
      </c>
      <c r="BF673" s="5">
        <f t="shared" si="721"/>
        <v>1.1661376333742764E-4</v>
      </c>
      <c r="BG673" s="5">
        <f t="shared" si="722"/>
        <v>3.0255769321435388E-5</v>
      </c>
      <c r="BH673" s="5">
        <f t="shared" si="723"/>
        <v>5.8874584206440681E-6</v>
      </c>
      <c r="BI673" s="5">
        <f t="shared" si="724"/>
        <v>9.1651060097832141E-7</v>
      </c>
      <c r="BJ673" s="8">
        <f t="shared" si="725"/>
        <v>0.25582160480143012</v>
      </c>
      <c r="BK673" s="8">
        <f t="shared" si="726"/>
        <v>0.31385680337504573</v>
      </c>
      <c r="BL673" s="8">
        <f t="shared" si="727"/>
        <v>0.39598892773711869</v>
      </c>
      <c r="BM673" s="8">
        <f t="shared" si="728"/>
        <v>0.29169007483788334</v>
      </c>
      <c r="BN673" s="8">
        <f t="shared" si="729"/>
        <v>0.70813928890251221</v>
      </c>
    </row>
    <row r="674" spans="1:66" x14ac:dyDescent="0.25">
      <c r="A674" t="s">
        <v>67</v>
      </c>
      <c r="B674" t="s">
        <v>58</v>
      </c>
      <c r="C674" t="s">
        <v>83</v>
      </c>
      <c r="D674" s="7" t="s">
        <v>507</v>
      </c>
      <c r="E674">
        <f>VLOOKUP(A674,home!$A$2:$E$405,3,FALSE)</f>
        <v>1.5417000000000001</v>
      </c>
      <c r="F674">
        <f>VLOOKUP(B674,home!$B$2:$E$405,3,FALSE)</f>
        <v>1.1675</v>
      </c>
      <c r="G674">
        <f>VLOOKUP(C674,away!$B$2:$E$405,4,FALSE)</f>
        <v>1.2972999999999999</v>
      </c>
      <c r="H674">
        <f>VLOOKUP(A674,away!$A$2:$E$405,3,FALSE)</f>
        <v>1.2666999999999999</v>
      </c>
      <c r="I674">
        <f>VLOOKUP(C674,away!$B$2:$E$405,3,FALSE)</f>
        <v>0.94730000000000003</v>
      </c>
      <c r="J674">
        <f>VLOOKUP(B674,home!$B$2:$E$405,4,FALSE)</f>
        <v>0.94730000000000003</v>
      </c>
      <c r="K674" s="3">
        <f t="shared" si="674"/>
        <v>2.3350553511749998</v>
      </c>
      <c r="L674" s="3">
        <f t="shared" si="675"/>
        <v>1.136707813243</v>
      </c>
      <c r="M674" s="5">
        <f t="shared" si="676"/>
        <v>3.1062214558906693E-2</v>
      </c>
      <c r="N674" s="5">
        <f t="shared" si="677"/>
        <v>7.253199032512106E-2</v>
      </c>
      <c r="O674" s="5">
        <f t="shared" si="678"/>
        <v>3.5308661985739696E-2</v>
      </c>
      <c r="P674" s="5">
        <f t="shared" si="679"/>
        <v>8.2447680112630775E-2</v>
      </c>
      <c r="Q674" s="5">
        <f t="shared" si="680"/>
        <v>8.4683106070023634E-2</v>
      </c>
      <c r="R674" s="5">
        <f t="shared" si="681"/>
        <v>2.0067815977173213E-2</v>
      </c>
      <c r="S674" s="5">
        <f t="shared" si="682"/>
        <v>5.4709717678561066E-2</v>
      </c>
      <c r="T674" s="5">
        <f t="shared" si="683"/>
        <v>9.6259948319481578E-2</v>
      </c>
      <c r="U674" s="5">
        <f t="shared" si="684"/>
        <v>4.6859461083893474E-2</v>
      </c>
      <c r="V674" s="5">
        <f t="shared" si="685"/>
        <v>1.6134963567893103E-2</v>
      </c>
      <c r="W674" s="5">
        <f t="shared" si="686"/>
        <v>6.5913246660976268E-2</v>
      </c>
      <c r="X674" s="5">
        <f t="shared" si="687"/>
        <v>7.4924102475744797E-2</v>
      </c>
      <c r="Y674" s="5">
        <f t="shared" si="688"/>
        <v>4.2583406342199169E-2</v>
      </c>
      <c r="Z674" s="5">
        <f t="shared" si="689"/>
        <v>7.6037477386584991E-3</v>
      </c>
      <c r="AA674" s="5">
        <f t="shared" si="690"/>
        <v>1.7755171846139332E-2</v>
      </c>
      <c r="AB674" s="5">
        <f t="shared" si="691"/>
        <v>2.072965451517968E-2</v>
      </c>
      <c r="AC674" s="5">
        <f t="shared" si="692"/>
        <v>2.6766650691305086E-3</v>
      </c>
      <c r="AD674" s="5">
        <f t="shared" si="693"/>
        <v>3.8477769832257591E-2</v>
      </c>
      <c r="AE674" s="5">
        <f t="shared" si="694"/>
        <v>4.3737981604492993E-2</v>
      </c>
      <c r="AF674" s="5">
        <f t="shared" si="695"/>
        <v>2.4858652712652907E-2</v>
      </c>
      <c r="AG674" s="5">
        <f t="shared" si="696"/>
        <v>9.4190082550556168E-3</v>
      </c>
      <c r="AH674" s="5">
        <f t="shared" si="697"/>
        <v>2.1608098661154772E-3</v>
      </c>
      <c r="AI674" s="5">
        <f t="shared" si="698"/>
        <v>5.0456106407446794E-3</v>
      </c>
      <c r="AJ674" s="5">
        <f t="shared" si="699"/>
        <v>5.8908900633081931E-3</v>
      </c>
      <c r="AK674" s="5">
        <f t="shared" si="700"/>
        <v>4.5851847885038099E-3</v>
      </c>
      <c r="AL674" s="5">
        <f t="shared" si="701"/>
        <v>2.841842779365467E-4</v>
      </c>
      <c r="AM674" s="5">
        <f t="shared" si="702"/>
        <v>1.7969544469618591E-2</v>
      </c>
      <c r="AN674" s="5">
        <f t="shared" si="703"/>
        <v>2.0426121599032988E-2</v>
      </c>
      <c r="AO674" s="5">
        <f t="shared" si="704"/>
        <v>1.1609266007936204E-2</v>
      </c>
      <c r="AP674" s="5">
        <f t="shared" si="705"/>
        <v>4.3987811257458174E-3</v>
      </c>
      <c r="AQ674" s="5">
        <f t="shared" si="706"/>
        <v>1.2500322185952774E-3</v>
      </c>
      <c r="AR674" s="5">
        <f t="shared" si="707"/>
        <v>4.912418915492047E-4</v>
      </c>
      <c r="AS674" s="5">
        <f t="shared" si="708"/>
        <v>1.1470770075832993E-3</v>
      </c>
      <c r="AT674" s="5">
        <f t="shared" si="709"/>
        <v>1.3392441523835947E-3</v>
      </c>
      <c r="AU674" s="5">
        <f t="shared" si="710"/>
        <v>1.0424030748510465E-3</v>
      </c>
      <c r="AV674" s="5">
        <f t="shared" si="711"/>
        <v>6.0851721950305271E-4</v>
      </c>
      <c r="AW674" s="5">
        <f t="shared" si="712"/>
        <v>2.0952872568336374E-5</v>
      </c>
      <c r="AX674" s="5">
        <f t="shared" si="713"/>
        <v>6.9933134953266739E-3</v>
      </c>
      <c r="AY674" s="5">
        <f t="shared" si="714"/>
        <v>7.9493540905955437E-3</v>
      </c>
      <c r="AZ674" s="5">
        <f t="shared" si="715"/>
        <v>4.5180464525075804E-3</v>
      </c>
      <c r="BA674" s="5">
        <f t="shared" si="716"/>
        <v>1.7118995677200613E-3</v>
      </c>
      <c r="BB674" s="5">
        <f t="shared" si="717"/>
        <v>4.8648240352867694E-4</v>
      </c>
      <c r="BC674" s="5">
        <f t="shared" si="718"/>
        <v>1.1059766981925621E-4</v>
      </c>
      <c r="BD674" s="5">
        <f t="shared" si="719"/>
        <v>9.3066416052708703E-5</v>
      </c>
      <c r="BE674" s="5">
        <f t="shared" si="720"/>
        <v>2.1731523281855636E-4</v>
      </c>
      <c r="BF674" s="5">
        <f t="shared" si="721"/>
        <v>2.5372154864240553E-4</v>
      </c>
      <c r="BG674" s="5">
        <f t="shared" si="722"/>
        <v>1.974846199552857E-4</v>
      </c>
      <c r="BH674" s="5">
        <f t="shared" si="723"/>
        <v>1.1528437965033778E-4</v>
      </c>
      <c r="BI674" s="5">
        <f t="shared" si="724"/>
        <v>5.3839081521882233E-5</v>
      </c>
      <c r="BJ674" s="8">
        <f t="shared" si="725"/>
        <v>0.63081265169843226</v>
      </c>
      <c r="BK674" s="8">
        <f t="shared" si="726"/>
        <v>0.19526477935565423</v>
      </c>
      <c r="BL674" s="8">
        <f t="shared" si="727"/>
        <v>0.16396245539130891</v>
      </c>
      <c r="BM674" s="8">
        <f t="shared" si="728"/>
        <v>0.66361376393643168</v>
      </c>
      <c r="BN674" s="8">
        <f t="shared" si="729"/>
        <v>0.32610146902959503</v>
      </c>
    </row>
    <row r="675" spans="1:66" x14ac:dyDescent="0.25">
      <c r="A675" t="s">
        <v>86</v>
      </c>
      <c r="B675" t="s">
        <v>98</v>
      </c>
      <c r="C675" t="s">
        <v>106</v>
      </c>
      <c r="D675" s="7" t="s">
        <v>507</v>
      </c>
      <c r="E675">
        <f>VLOOKUP(A675,home!$A$2:$E$405,3,FALSE)</f>
        <v>1.2903</v>
      </c>
      <c r="F675">
        <f>VLOOKUP(B675,home!$B$2:$E$405,3,FALSE)</f>
        <v>1.1625000000000001</v>
      </c>
      <c r="G675">
        <f>VLOOKUP(C675,away!$B$2:$E$405,4,FALSE)</f>
        <v>1.2917000000000001</v>
      </c>
      <c r="H675">
        <f>VLOOKUP(A675,away!$A$2:$E$405,3,FALSE)</f>
        <v>1.121</v>
      </c>
      <c r="I675">
        <f>VLOOKUP(C675,away!$B$2:$E$405,3,FALSE)</f>
        <v>1.4867999999999999</v>
      </c>
      <c r="J675">
        <f>VLOOKUP(B675,home!$B$2:$E$405,4,FALSE)</f>
        <v>0.74339999999999995</v>
      </c>
      <c r="K675" s="3">
        <f t="shared" si="674"/>
        <v>1.9375160928750002</v>
      </c>
      <c r="L675" s="3">
        <f t="shared" si="675"/>
        <v>1.23902686152</v>
      </c>
      <c r="M675" s="5">
        <f t="shared" si="676"/>
        <v>4.1729667412544157E-2</v>
      </c>
      <c r="N675" s="5">
        <f t="shared" si="677"/>
        <v>8.0851902162125761E-2</v>
      </c>
      <c r="O675" s="5">
        <f t="shared" si="678"/>
        <v>5.1704178846437999E-2</v>
      </c>
      <c r="P675" s="5">
        <f t="shared" si="679"/>
        <v>0.10017767858386079</v>
      </c>
      <c r="Q675" s="5">
        <f t="shared" si="680"/>
        <v>7.8325930789336862E-2</v>
      </c>
      <c r="R675" s="5">
        <f t="shared" si="681"/>
        <v>3.2031433221785428E-2</v>
      </c>
      <c r="S675" s="5">
        <f t="shared" si="682"/>
        <v>6.0122497426342895E-2</v>
      </c>
      <c r="T675" s="5">
        <f t="shared" si="683"/>
        <v>9.7047932201544784E-2</v>
      </c>
      <c r="U675" s="5">
        <f t="shared" si="684"/>
        <v>6.2061417345060182E-2</v>
      </c>
      <c r="V675" s="5">
        <f t="shared" si="685"/>
        <v>1.6036904507534158E-2</v>
      </c>
      <c r="W675" s="5">
        <f t="shared" si="686"/>
        <v>5.0585917131251198E-2</v>
      </c>
      <c r="X675" s="5">
        <f t="shared" si="687"/>
        <v>6.2677310140244968E-2</v>
      </c>
      <c r="Y675" s="5">
        <f t="shared" si="688"/>
        <v>3.8829435435791711E-2</v>
      </c>
      <c r="Z675" s="5">
        <f t="shared" si="689"/>
        <v>1.3229268724925421E-2</v>
      </c>
      <c r="AA675" s="5">
        <f t="shared" si="690"/>
        <v>2.5631921051510936E-2</v>
      </c>
      <c r="AB675" s="5">
        <f t="shared" si="691"/>
        <v>2.4831129764301973E-2</v>
      </c>
      <c r="AC675" s="5">
        <f t="shared" si="692"/>
        <v>2.4061716232863075E-3</v>
      </c>
      <c r="AD675" s="5">
        <f t="shared" si="693"/>
        <v>2.4502757128660093E-2</v>
      </c>
      <c r="AE675" s="5">
        <f t="shared" si="694"/>
        <v>3.0359574263710522E-2</v>
      </c>
      <c r="AF675" s="5">
        <f t="shared" si="695"/>
        <v>1.8808164008524308E-2</v>
      </c>
      <c r="AG675" s="5">
        <f t="shared" si="696"/>
        <v>7.767940140811766E-3</v>
      </c>
      <c r="AH675" s="5">
        <f t="shared" si="697"/>
        <v>4.0978548271122595E-3</v>
      </c>
      <c r="AI675" s="5">
        <f t="shared" si="698"/>
        <v>7.9396596737955037E-3</v>
      </c>
      <c r="AJ675" s="5">
        <f t="shared" si="699"/>
        <v>7.691609194964733E-3</v>
      </c>
      <c r="AK675" s="5">
        <f t="shared" si="700"/>
        <v>4.967538865116498E-3</v>
      </c>
      <c r="AL675" s="5">
        <f t="shared" si="701"/>
        <v>2.3105354290240323E-4</v>
      </c>
      <c r="AM675" s="5">
        <f t="shared" si="702"/>
        <v>9.4948972513173129E-3</v>
      </c>
      <c r="AN675" s="5">
        <f t="shared" si="703"/>
        <v>1.1764432741754566E-2</v>
      </c>
      <c r="AO675" s="5">
        <f t="shared" si="704"/>
        <v>7.2882240887896452E-3</v>
      </c>
      <c r="AP675" s="5">
        <f t="shared" si="705"/>
        <v>3.0101018062624984E-3</v>
      </c>
      <c r="AQ675" s="5">
        <f t="shared" si="706"/>
        <v>9.323992484672768E-4</v>
      </c>
      <c r="AR675" s="5">
        <f t="shared" si="707"/>
        <v>1.0154704410802967E-3</v>
      </c>
      <c r="AS675" s="5">
        <f t="shared" si="708"/>
        <v>1.9674903214319493E-3</v>
      </c>
      <c r="AT675" s="5">
        <f t="shared" si="709"/>
        <v>1.9060220801751047E-3</v>
      </c>
      <c r="AU675" s="5">
        <f t="shared" si="710"/>
        <v>1.230982817904783E-3</v>
      </c>
      <c r="AV675" s="5">
        <f t="shared" si="711"/>
        <v>5.9626225493578328E-4</v>
      </c>
      <c r="AW675" s="5">
        <f t="shared" si="712"/>
        <v>1.5407641740900766E-5</v>
      </c>
      <c r="AX675" s="5">
        <f t="shared" si="713"/>
        <v>3.0660860374369793E-3</v>
      </c>
      <c r="AY675" s="5">
        <f t="shared" si="714"/>
        <v>3.7989629601158335E-3</v>
      </c>
      <c r="AZ675" s="5">
        <f t="shared" si="715"/>
        <v>2.3535085767515253E-3</v>
      </c>
      <c r="BA675" s="5">
        <f t="shared" si="716"/>
        <v>9.7202011513761492E-4</v>
      </c>
      <c r="BB675" s="5">
        <f t="shared" si="717"/>
        <v>3.0108975814831707E-4</v>
      </c>
      <c r="BC675" s="5">
        <f t="shared" si="718"/>
        <v>7.4611659614864988E-5</v>
      </c>
      <c r="BD675" s="5">
        <f t="shared" si="719"/>
        <v>2.0969919226300813E-4</v>
      </c>
      <c r="BE675" s="5">
        <f t="shared" si="720"/>
        <v>4.0629555967246694E-4</v>
      </c>
      <c r="BF675" s="5">
        <f t="shared" si="721"/>
        <v>3.9360209266452986E-4</v>
      </c>
      <c r="BG675" s="5">
        <f t="shared" si="722"/>
        <v>2.5420346290893454E-4</v>
      </c>
      <c r="BH675" s="5">
        <f t="shared" si="723"/>
        <v>1.2313082506265347E-4</v>
      </c>
      <c r="BI675" s="5">
        <f t="shared" si="724"/>
        <v>4.7713591017573506E-5</v>
      </c>
      <c r="BJ675" s="8">
        <f t="shared" si="725"/>
        <v>0.53281319764579849</v>
      </c>
      <c r="BK675" s="8">
        <f t="shared" si="726"/>
        <v>0.22450293605658656</v>
      </c>
      <c r="BL675" s="8">
        <f t="shared" si="727"/>
        <v>0.2291076154292026</v>
      </c>
      <c r="BM675" s="8">
        <f t="shared" si="728"/>
        <v>0.61104867152204712</v>
      </c>
      <c r="BN675" s="8">
        <f t="shared" si="729"/>
        <v>0.38482079101609101</v>
      </c>
    </row>
    <row r="676" spans="1:66" x14ac:dyDescent="0.25">
      <c r="A676" t="s">
        <v>86</v>
      </c>
      <c r="B676" t="s">
        <v>111</v>
      </c>
      <c r="C676" t="s">
        <v>78</v>
      </c>
      <c r="D676" s="7" t="s">
        <v>507</v>
      </c>
      <c r="E676">
        <f>VLOOKUP(A676,home!$A$2:$E$405,3,FALSE)</f>
        <v>1.2903</v>
      </c>
      <c r="F676">
        <f>VLOOKUP(B676,home!$B$2:$E$405,3,FALSE)</f>
        <v>1.55</v>
      </c>
      <c r="G676">
        <f>VLOOKUP(C676,away!$B$2:$E$405,4,FALSE)</f>
        <v>0.77500000000000002</v>
      </c>
      <c r="H676">
        <f>VLOOKUP(A676,away!$A$2:$E$405,3,FALSE)</f>
        <v>1.121</v>
      </c>
      <c r="I676">
        <f>VLOOKUP(C676,away!$B$2:$E$405,3,FALSE)</f>
        <v>2.3193999999999999</v>
      </c>
      <c r="J676">
        <f>VLOOKUP(B676,home!$B$2:$E$405,4,FALSE)</f>
        <v>1.3381000000000001</v>
      </c>
      <c r="K676" s="3">
        <f t="shared" si="674"/>
        <v>1.5499728750000001</v>
      </c>
      <c r="L676" s="3">
        <f t="shared" si="675"/>
        <v>3.4791234259399997</v>
      </c>
      <c r="M676" s="5">
        <f t="shared" si="676"/>
        <v>6.5447223583513974E-3</v>
      </c>
      <c r="N676" s="5">
        <f t="shared" si="677"/>
        <v>1.0144142129850698E-2</v>
      </c>
      <c r="O676" s="5">
        <f t="shared" si="678"/>
        <v>2.2769896873213628E-2</v>
      </c>
      <c r="P676" s="5">
        <f t="shared" si="679"/>
        <v>3.5292722520028443E-2</v>
      </c>
      <c r="Q676" s="5">
        <f t="shared" si="680"/>
        <v>7.8615725707066545E-3</v>
      </c>
      <c r="R676" s="5">
        <f t="shared" si="681"/>
        <v>3.9609640808917747E-2</v>
      </c>
      <c r="S676" s="5">
        <f t="shared" si="682"/>
        <v>4.7579415698448403E-2</v>
      </c>
      <c r="T676" s="5">
        <f t="shared" si="683"/>
        <v>2.7351381295472866E-2</v>
      </c>
      <c r="U676" s="5">
        <f t="shared" si="684"/>
        <v>6.1393868842315576E-2</v>
      </c>
      <c r="V676" s="5">
        <f t="shared" si="685"/>
        <v>2.8508248053702081E-2</v>
      </c>
      <c r="W676" s="5">
        <f t="shared" si="686"/>
        <v>4.0617414131464474E-3</v>
      </c>
      <c r="X676" s="5">
        <f t="shared" si="687"/>
        <v>1.4131299700588441E-2</v>
      </c>
      <c r="Y676" s="5">
        <f t="shared" si="688"/>
        <v>2.4582267913648082E-2</v>
      </c>
      <c r="Z676" s="5">
        <f t="shared" si="689"/>
        <v>4.5935609743791586E-2</v>
      </c>
      <c r="AA676" s="5">
        <f t="shared" si="690"/>
        <v>7.1198949099462658E-2</v>
      </c>
      <c r="AB676" s="5">
        <f t="shared" si="691"/>
        <v>5.517821991633641E-2</v>
      </c>
      <c r="AC676" s="5">
        <f t="shared" si="692"/>
        <v>9.6082541111118629E-3</v>
      </c>
      <c r="AD676" s="5">
        <f t="shared" si="693"/>
        <v>1.5738972539102909E-3</v>
      </c>
      <c r="AE676" s="5">
        <f t="shared" si="694"/>
        <v>5.4757828061019285E-3</v>
      </c>
      <c r="AF676" s="5">
        <f t="shared" si="695"/>
        <v>9.5254621180343446E-3</v>
      </c>
      <c r="AG676" s="5">
        <f t="shared" si="696"/>
        <v>1.1046752799252445E-2</v>
      </c>
      <c r="AH676" s="5">
        <f t="shared" si="697"/>
        <v>3.9953913986115745E-2</v>
      </c>
      <c r="AI676" s="5">
        <f t="shared" si="698"/>
        <v>6.1927482928562538E-2</v>
      </c>
      <c r="AJ676" s="5">
        <f t="shared" si="699"/>
        <v>4.7992959378148757E-2</v>
      </c>
      <c r="AK676" s="5">
        <f t="shared" si="700"/>
        <v>2.4795928409035824E-2</v>
      </c>
      <c r="AL676" s="5">
        <f t="shared" si="701"/>
        <v>2.0725184518342928E-3</v>
      </c>
      <c r="AM676" s="5">
        <f t="shared" si="702"/>
        <v>4.8789961031958705E-4</v>
      </c>
      <c r="AN676" s="5">
        <f t="shared" si="703"/>
        <v>1.6974629637698723E-3</v>
      </c>
      <c r="AO676" s="5">
        <f t="shared" si="704"/>
        <v>2.9528415809586526E-3</v>
      </c>
      <c r="AP676" s="5">
        <f t="shared" si="705"/>
        <v>3.4244334391343176E-3</v>
      </c>
      <c r="AQ676" s="5">
        <f t="shared" si="706"/>
        <v>2.9785066496661205E-3</v>
      </c>
      <c r="AR676" s="5">
        <f t="shared" si="707"/>
        <v>2.7800919621417418E-2</v>
      </c>
      <c r="AS676" s="5">
        <f t="shared" si="708"/>
        <v>4.3090671313252268E-2</v>
      </c>
      <c r="AT676" s="5">
        <f t="shared" si="709"/>
        <v>3.3394685850540826E-2</v>
      </c>
      <c r="AU676" s="5">
        <f t="shared" si="710"/>
        <v>1.7253619079161536E-2</v>
      </c>
      <c r="AV676" s="5">
        <f t="shared" si="711"/>
        <v>6.6856603920707174E-3</v>
      </c>
      <c r="AW676" s="5">
        <f t="shared" si="712"/>
        <v>3.1044869537297313E-4</v>
      </c>
      <c r="AX676" s="5">
        <f t="shared" si="713"/>
        <v>1.2603852695307178E-4</v>
      </c>
      <c r="AY676" s="5">
        <f t="shared" si="714"/>
        <v>4.3850359169340209E-4</v>
      </c>
      <c r="AZ676" s="5">
        <f t="shared" si="715"/>
        <v>7.6280405910967208E-4</v>
      </c>
      <c r="BA676" s="5">
        <f t="shared" si="716"/>
        <v>8.8462982381686016E-4</v>
      </c>
      <c r="BB676" s="5">
        <f t="shared" si="717"/>
        <v>7.6943408583160316E-4</v>
      </c>
      <c r="BC676" s="5">
        <f t="shared" si="718"/>
        <v>5.3539123054669173E-4</v>
      </c>
      <c r="BD676" s="5">
        <f t="shared" si="719"/>
        <v>1.6120471786258056E-2</v>
      </c>
      <c r="BE676" s="5">
        <f t="shared" si="720"/>
        <v>2.4986294000902791E-2</v>
      </c>
      <c r="BF676" s="5">
        <f t="shared" si="721"/>
        <v>1.9364038974087276E-2</v>
      </c>
      <c r="BG676" s="5">
        <f t="shared" si="722"/>
        <v>1.0004578386759375E-2</v>
      </c>
      <c r="BH676" s="5">
        <f t="shared" si="723"/>
        <v>3.8767062813220734E-3</v>
      </c>
      <c r="BI676" s="5">
        <f t="shared" si="724"/>
        <v>1.201757916078265E-3</v>
      </c>
      <c r="BJ676" s="8">
        <f t="shared" si="725"/>
        <v>0.13081224556251203</v>
      </c>
      <c r="BK676" s="8">
        <f t="shared" si="726"/>
        <v>0.13004438478516986</v>
      </c>
      <c r="BL676" s="8">
        <f t="shared" si="727"/>
        <v>0.62860026384395951</v>
      </c>
      <c r="BM676" s="8">
        <f t="shared" si="728"/>
        <v>0.81304175177804405</v>
      </c>
      <c r="BN676" s="8">
        <f t="shared" si="729"/>
        <v>0.12222269726106857</v>
      </c>
    </row>
    <row r="677" spans="1:66" x14ac:dyDescent="0.25">
      <c r="A677" t="s">
        <v>86</v>
      </c>
      <c r="B677" t="s">
        <v>91</v>
      </c>
      <c r="C677" t="s">
        <v>313</v>
      </c>
      <c r="D677" s="7" t="s">
        <v>507</v>
      </c>
      <c r="E677">
        <f>VLOOKUP(A677,home!$A$2:$E$405,3,FALSE)</f>
        <v>1.2903</v>
      </c>
      <c r="F677">
        <f>VLOOKUP(B677,home!$B$2:$E$405,3,FALSE)</f>
        <v>1.55</v>
      </c>
      <c r="G677">
        <f>VLOOKUP(C677,away!$B$2:$E$405,4,FALSE)</f>
        <v>1.24</v>
      </c>
      <c r="H677">
        <f>VLOOKUP(A677,away!$A$2:$E$405,3,FALSE)</f>
        <v>1.121</v>
      </c>
      <c r="I677">
        <f>VLOOKUP(C677,away!$B$2:$E$405,3,FALSE)</f>
        <v>0.8921</v>
      </c>
      <c r="J677">
        <f>VLOOKUP(B677,home!$B$2:$E$405,4,FALSE)</f>
        <v>0.8921</v>
      </c>
      <c r="K677" s="3">
        <f t="shared" si="674"/>
        <v>2.4799566</v>
      </c>
      <c r="L677" s="3">
        <f t="shared" si="675"/>
        <v>0.89213934160999997</v>
      </c>
      <c r="M677" s="5">
        <f t="shared" si="676"/>
        <v>3.4317634155209879E-2</v>
      </c>
      <c r="N677" s="5">
        <f t="shared" si="677"/>
        <v>8.5106243319598165E-2</v>
      </c>
      <c r="O677" s="5">
        <f t="shared" si="678"/>
        <v>3.0616111540841789E-2</v>
      </c>
      <c r="P677" s="5">
        <f t="shared" si="679"/>
        <v>7.5926627882046765E-2</v>
      </c>
      <c r="Q677" s="5">
        <f t="shared" si="680"/>
        <v>0.10552989491082171</v>
      </c>
      <c r="R677" s="5">
        <f t="shared" si="681"/>
        <v>1.3656918796352458E-2</v>
      </c>
      <c r="S677" s="5">
        <f t="shared" si="682"/>
        <v>4.1996286773921011E-2</v>
      </c>
      <c r="T677" s="5">
        <f t="shared" si="683"/>
        <v>9.4147370965912955E-2</v>
      </c>
      <c r="U677" s="5">
        <f t="shared" si="684"/>
        <v>3.3868565904678335E-2</v>
      </c>
      <c r="V677" s="5">
        <f t="shared" si="685"/>
        <v>1.0323932471211727E-2</v>
      </c>
      <c r="W677" s="5">
        <f t="shared" si="686"/>
        <v>8.7236519793799566E-2</v>
      </c>
      <c r="X677" s="5">
        <f t="shared" si="687"/>
        <v>7.7827131333188068E-2</v>
      </c>
      <c r="Y677" s="5">
        <f t="shared" si="688"/>
        <v>3.4716322853492708E-2</v>
      </c>
      <c r="Z677" s="5">
        <f t="shared" si="689"/>
        <v>4.0612915144663721E-3</v>
      </c>
      <c r="AA677" s="5">
        <f t="shared" si="690"/>
        <v>1.0071826695824876E-2</v>
      </c>
      <c r="AB677" s="5">
        <f t="shared" si="691"/>
        <v>1.2488846544183547E-2</v>
      </c>
      <c r="AC677" s="5">
        <f t="shared" si="692"/>
        <v>1.4275848960695167E-3</v>
      </c>
      <c r="AD677" s="5">
        <f t="shared" si="693"/>
        <v>5.4085695755915951E-2</v>
      </c>
      <c r="AE677" s="5">
        <f t="shared" si="694"/>
        <v>4.8251977002201622E-2</v>
      </c>
      <c r="AF677" s="5">
        <f t="shared" si="695"/>
        <v>2.1523743497062511E-2</v>
      </c>
      <c r="AG677" s="5">
        <f t="shared" si="696"/>
        <v>6.4007261174839555E-3</v>
      </c>
      <c r="AH677" s="5">
        <f t="shared" si="697"/>
        <v>9.0580948445057713E-4</v>
      </c>
      <c r="AI677" s="5">
        <f t="shared" si="698"/>
        <v>2.2463682093058061E-3</v>
      </c>
      <c r="AJ677" s="5">
        <f t="shared" si="699"/>
        <v>2.7854478333490581E-3</v>
      </c>
      <c r="AK677" s="5">
        <f t="shared" si="700"/>
        <v>2.3025965794232321E-3</v>
      </c>
      <c r="AL677" s="5">
        <f t="shared" si="701"/>
        <v>1.2633937023009528E-4</v>
      </c>
      <c r="AM677" s="5">
        <f t="shared" si="702"/>
        <v>2.6826035631095146E-2</v>
      </c>
      <c r="AN677" s="5">
        <f t="shared" si="703"/>
        <v>2.3932561765931622E-2</v>
      </c>
      <c r="AO677" s="5">
        <f t="shared" si="704"/>
        <v>1.0675589948449448E-2</v>
      </c>
      <c r="AP677" s="5">
        <f t="shared" si="705"/>
        <v>3.1747045959693416E-3</v>
      </c>
      <c r="AQ677" s="5">
        <f t="shared" si="706"/>
        <v>7.0806971701358227E-4</v>
      </c>
      <c r="AR677" s="5">
        <f t="shared" si="707"/>
        <v>1.6162165541636631E-4</v>
      </c>
      <c r="AS677" s="5">
        <f t="shared" si="708"/>
        <v>4.0081469105274339E-4</v>
      </c>
      <c r="AT677" s="5">
        <f t="shared" si="709"/>
        <v>4.97001519226606E-4</v>
      </c>
      <c r="AU677" s="5">
        <f t="shared" si="710"/>
        <v>4.1084739927201616E-4</v>
      </c>
      <c r="AV677" s="5">
        <f t="shared" si="711"/>
        <v>2.5472092985436782E-4</v>
      </c>
      <c r="AW677" s="5">
        <f t="shared" si="712"/>
        <v>7.764490785414393E-6</v>
      </c>
      <c r="AX677" s="5">
        <f t="shared" si="713"/>
        <v>1.1087900685861594E-2</v>
      </c>
      <c r="AY677" s="5">
        <f t="shared" si="714"/>
        <v>9.8919524177216306E-3</v>
      </c>
      <c r="AZ677" s="5">
        <f t="shared" si="715"/>
        <v>4.4124999585918112E-3</v>
      </c>
      <c r="BA677" s="5">
        <f t="shared" si="716"/>
        <v>1.3121882693040837E-3</v>
      </c>
      <c r="BB677" s="5">
        <f t="shared" si="717"/>
        <v>2.9266369466132762E-4</v>
      </c>
      <c r="BC677" s="5">
        <f t="shared" si="718"/>
        <v>5.2219359173661383E-5</v>
      </c>
      <c r="BD677" s="5">
        <f t="shared" si="719"/>
        <v>2.4031506208845875E-5</v>
      </c>
      <c r="BE677" s="5">
        <f t="shared" si="720"/>
        <v>5.9597092430568305E-5</v>
      </c>
      <c r="BF677" s="5">
        <f t="shared" si="721"/>
        <v>7.3899101356998957E-5</v>
      </c>
      <c r="BG677" s="5">
        <f t="shared" si="722"/>
        <v>6.1088854714786179E-5</v>
      </c>
      <c r="BH677" s="5">
        <f t="shared" si="723"/>
        <v>3.7874427109093763E-5</v>
      </c>
      <c r="BI677" s="5">
        <f t="shared" si="724"/>
        <v>1.8785387096083195E-5</v>
      </c>
      <c r="BJ677" s="8">
        <f t="shared" si="725"/>
        <v>0.70719201159325062</v>
      </c>
      <c r="BK677" s="8">
        <f t="shared" si="726"/>
        <v>0.17401035796641062</v>
      </c>
      <c r="BL677" s="8">
        <f t="shared" si="727"/>
        <v>0.11094277415214814</v>
      </c>
      <c r="BM677" s="8">
        <f t="shared" si="728"/>
        <v>0.64116881669446879</v>
      </c>
      <c r="BN677" s="8">
        <f t="shared" si="729"/>
        <v>0.34515343060487075</v>
      </c>
    </row>
    <row r="678" spans="1:66" x14ac:dyDescent="0.25">
      <c r="A678" t="s">
        <v>86</v>
      </c>
      <c r="B678" t="s">
        <v>93</v>
      </c>
      <c r="C678" t="s">
        <v>121</v>
      </c>
      <c r="D678" s="7" t="s">
        <v>507</v>
      </c>
      <c r="E678">
        <f>VLOOKUP(A678,home!$A$2:$E$405,3,FALSE)</f>
        <v>1.2903</v>
      </c>
      <c r="F678">
        <f>VLOOKUP(B678,home!$B$2:$E$405,3,FALSE)</f>
        <v>0.62</v>
      </c>
      <c r="G678">
        <f>VLOOKUP(C678,away!$B$2:$E$405,4,FALSE)</f>
        <v>1.0334000000000001</v>
      </c>
      <c r="H678">
        <f>VLOOKUP(A678,away!$A$2:$E$405,3,FALSE)</f>
        <v>1.121</v>
      </c>
      <c r="I678">
        <f>VLOOKUP(C678,away!$B$2:$E$405,3,FALSE)</f>
        <v>1.0407</v>
      </c>
      <c r="J678">
        <f>VLOOKUP(B678,home!$B$2:$E$405,4,FALSE)</f>
        <v>1.2488999999999999</v>
      </c>
      <c r="K678" s="3">
        <f t="shared" si="674"/>
        <v>0.8267055324</v>
      </c>
      <c r="L678" s="3">
        <f t="shared" si="675"/>
        <v>1.4569975878299997</v>
      </c>
      <c r="M678" s="5">
        <f t="shared" si="676"/>
        <v>0.10190613645230259</v>
      </c>
      <c r="N678" s="5">
        <f t="shared" si="677"/>
        <v>8.4246366790627872E-2</v>
      </c>
      <c r="O678" s="5">
        <f t="shared" si="678"/>
        <v>0.14847699499607966</v>
      </c>
      <c r="P678" s="5">
        <f t="shared" si="679"/>
        <v>0.12274675319738619</v>
      </c>
      <c r="Q678" s="5">
        <f t="shared" si="680"/>
        <v>3.4823468755205839E-2</v>
      </c>
      <c r="R678" s="5">
        <f t="shared" si="681"/>
        <v>0.10816531177876752</v>
      </c>
      <c r="S678" s="5">
        <f t="shared" si="682"/>
        <v>3.6962360523676782E-2</v>
      </c>
      <c r="T678" s="5">
        <f t="shared" si="683"/>
        <v>5.0737709976208266E-2</v>
      </c>
      <c r="U678" s="5">
        <f t="shared" si="684"/>
        <v>8.9420861661277995E-2</v>
      </c>
      <c r="V678" s="5">
        <f t="shared" si="685"/>
        <v>4.946828634817213E-3</v>
      </c>
      <c r="W678" s="5">
        <f t="shared" si="686"/>
        <v>9.5962514257624046E-3</v>
      </c>
      <c r="X678" s="5">
        <f t="shared" si="687"/>
        <v>1.3981715179546017E-2</v>
      </c>
      <c r="Y678" s="5">
        <f t="shared" si="688"/>
        <v>1.0185662645162321E-2</v>
      </c>
      <c r="Z678" s="5">
        <f t="shared" si="689"/>
        <v>5.2532199449514726E-2</v>
      </c>
      <c r="AA678" s="5">
        <f t="shared" si="690"/>
        <v>4.3428659914054056E-2</v>
      </c>
      <c r="AB678" s="5">
        <f t="shared" si="691"/>
        <v>1.7951356707833297E-2</v>
      </c>
      <c r="AC678" s="5">
        <f t="shared" si="692"/>
        <v>3.7240590623796479E-4</v>
      </c>
      <c r="AD678" s="5">
        <f t="shared" si="693"/>
        <v>1.9833185359947911E-3</v>
      </c>
      <c r="AE678" s="5">
        <f t="shared" si="694"/>
        <v>2.8896903228429367E-3</v>
      </c>
      <c r="AF678" s="5">
        <f t="shared" si="695"/>
        <v>2.1051359149789261E-3</v>
      </c>
      <c r="AG678" s="5">
        <f t="shared" si="696"/>
        <v>1.0223926500595318E-3</v>
      </c>
      <c r="AH678" s="5">
        <f t="shared" si="697"/>
        <v>1.9134821970336849E-2</v>
      </c>
      <c r="AI678" s="5">
        <f t="shared" si="698"/>
        <v>1.5818863184366542E-2</v>
      </c>
      <c r="AJ678" s="5">
        <f t="shared" si="699"/>
        <v>6.5387708553972497E-3</v>
      </c>
      <c r="AK678" s="5">
        <f t="shared" si="700"/>
        <v>1.8018793470842625E-3</v>
      </c>
      <c r="AL678" s="5">
        <f t="shared" si="701"/>
        <v>1.7942635234193516E-5</v>
      </c>
      <c r="AM678" s="5">
        <f t="shared" si="702"/>
        <v>3.279240812436726E-4</v>
      </c>
      <c r="AN678" s="5">
        <f t="shared" si="703"/>
        <v>4.7778459536339983E-4</v>
      </c>
      <c r="AO678" s="5">
        <f t="shared" si="704"/>
        <v>3.4806550147340305E-4</v>
      </c>
      <c r="AP678" s="5">
        <f t="shared" si="705"/>
        <v>1.690435320178625E-4</v>
      </c>
      <c r="AQ678" s="5">
        <f t="shared" si="706"/>
        <v>6.1574004597072252E-5</v>
      </c>
      <c r="AR678" s="5">
        <f t="shared" si="707"/>
        <v>5.5758778908674535E-3</v>
      </c>
      <c r="AS678" s="5">
        <f t="shared" si="708"/>
        <v>4.6096091003669671E-3</v>
      </c>
      <c r="AT678" s="5">
        <f t="shared" si="709"/>
        <v>1.905394672737379E-3</v>
      </c>
      <c r="AU678" s="5">
        <f t="shared" si="710"/>
        <v>5.2506677245249295E-4</v>
      </c>
      <c r="AV678" s="5">
        <f t="shared" si="711"/>
        <v>1.0851890141647194E-4</v>
      </c>
      <c r="AW678" s="5">
        <f t="shared" si="712"/>
        <v>6.0033464112588781E-7</v>
      </c>
      <c r="AX678" s="5">
        <f t="shared" si="713"/>
        <v>4.518277536188852E-5</v>
      </c>
      <c r="AY678" s="5">
        <f t="shared" si="714"/>
        <v>6.5831194713736305E-5</v>
      </c>
      <c r="AZ678" s="5">
        <f t="shared" si="715"/>
        <v>4.7957945950940417E-5</v>
      </c>
      <c r="BA678" s="5">
        <f t="shared" si="716"/>
        <v>2.3291537189267235E-5</v>
      </c>
      <c r="BB678" s="5">
        <f t="shared" si="717"/>
        <v>8.4839283754037742E-6</v>
      </c>
      <c r="BC678" s="5">
        <f t="shared" si="718"/>
        <v>2.472212635657157E-6</v>
      </c>
      <c r="BD678" s="5">
        <f t="shared" si="719"/>
        <v>1.3540067728380855E-3</v>
      </c>
      <c r="BE678" s="5">
        <f t="shared" si="720"/>
        <v>1.1193648900123154E-3</v>
      </c>
      <c r="BF678" s="5">
        <f t="shared" si="721"/>
        <v>4.6269257367374925E-4</v>
      </c>
      <c r="BG678" s="5">
        <f t="shared" si="722"/>
        <v>1.2750350348549437E-4</v>
      </c>
      <c r="BH678" s="5">
        <f t="shared" si="723"/>
        <v>2.6351962932960212E-5</v>
      </c>
      <c r="BI678" s="5">
        <f t="shared" si="724"/>
        <v>4.3570627092555891E-6</v>
      </c>
      <c r="BJ678" s="8">
        <f t="shared" si="725"/>
        <v>0.21314932350531127</v>
      </c>
      <c r="BK678" s="8">
        <f t="shared" si="726"/>
        <v>0.26701825854436867</v>
      </c>
      <c r="BL678" s="8">
        <f t="shared" si="727"/>
        <v>0.46655626451868998</v>
      </c>
      <c r="BM678" s="8">
        <f t="shared" si="728"/>
        <v>0.39882578318744222</v>
      </c>
      <c r="BN678" s="8">
        <f t="shared" si="729"/>
        <v>0.60036503197036972</v>
      </c>
    </row>
    <row r="679" spans="1:66" x14ac:dyDescent="0.25">
      <c r="A679" t="s">
        <v>86</v>
      </c>
      <c r="B679" t="s">
        <v>287</v>
      </c>
      <c r="C679" t="s">
        <v>330</v>
      </c>
      <c r="D679" s="7" t="s">
        <v>507</v>
      </c>
      <c r="E679">
        <f>VLOOKUP(A679,home!$A$2:$E$405,3,FALSE)</f>
        <v>1.2903</v>
      </c>
      <c r="F679">
        <f>VLOOKUP(B679,home!$B$2:$E$405,3,FALSE)</f>
        <v>0.64580000000000004</v>
      </c>
      <c r="G679">
        <f>VLOOKUP(C679,away!$B$2:$E$405,4,FALSE)</f>
        <v>1.24</v>
      </c>
      <c r="H679">
        <f>VLOOKUP(A679,away!$A$2:$E$405,3,FALSE)</f>
        <v>1.121</v>
      </c>
      <c r="I679">
        <f>VLOOKUP(C679,away!$B$2:$E$405,3,FALSE)</f>
        <v>0.1784</v>
      </c>
      <c r="J679">
        <f>VLOOKUP(B679,home!$B$2:$E$405,4,FALSE)</f>
        <v>1.0407</v>
      </c>
      <c r="K679" s="3">
        <f t="shared" si="674"/>
        <v>1.0332619176</v>
      </c>
      <c r="L679" s="3">
        <f t="shared" si="675"/>
        <v>0.20812584647999999</v>
      </c>
      <c r="M679" s="5">
        <f t="shared" si="676"/>
        <v>0.28898289944817696</v>
      </c>
      <c r="N679" s="5">
        <f t="shared" si="677"/>
        <v>0.29859502483743133</v>
      </c>
      <c r="O679" s="5">
        <f t="shared" si="678"/>
        <v>6.0144810565896559E-2</v>
      </c>
      <c r="P679" s="5">
        <f t="shared" si="679"/>
        <v>6.214534229900702E-2</v>
      </c>
      <c r="Q679" s="5">
        <f t="shared" si="680"/>
        <v>0.15426343397467193</v>
      </c>
      <c r="R679" s="5">
        <f t="shared" si="681"/>
        <v>6.2588448052032335E-3</v>
      </c>
      <c r="S679" s="5">
        <f t="shared" si="682"/>
        <v>3.3410658354140138E-3</v>
      </c>
      <c r="T679" s="5">
        <f t="shared" si="683"/>
        <v>3.2106207776890189E-2</v>
      </c>
      <c r="U679" s="5">
        <f t="shared" si="684"/>
        <v>6.4670259853850916E-3</v>
      </c>
      <c r="V679" s="5">
        <f t="shared" si="685"/>
        <v>7.9832359316378562E-5</v>
      </c>
      <c r="W679" s="5">
        <f t="shared" si="686"/>
        <v>5.3131510534743506E-2</v>
      </c>
      <c r="X679" s="5">
        <f t="shared" si="687"/>
        <v>1.1058040604804531E-2</v>
      </c>
      <c r="Y679" s="5">
        <f t="shared" si="688"/>
        <v>1.1507320306425768E-3</v>
      </c>
      <c r="Z679" s="5">
        <f t="shared" si="689"/>
        <v>4.3420912435662479E-4</v>
      </c>
      <c r="AA679" s="5">
        <f t="shared" si="690"/>
        <v>4.4865175247214297E-4</v>
      </c>
      <c r="AB679" s="5">
        <f t="shared" si="691"/>
        <v>2.3178738504698346E-4</v>
      </c>
      <c r="AC679" s="5">
        <f t="shared" si="692"/>
        <v>1.0729893762155281E-6</v>
      </c>
      <c r="AD679" s="5">
        <f t="shared" si="693"/>
        <v>1.3724691615028419E-2</v>
      </c>
      <c r="AE679" s="5">
        <f t="shared" si="694"/>
        <v>2.8564630600547481E-3</v>
      </c>
      <c r="AF679" s="5">
        <f t="shared" si="695"/>
        <v>2.9725189615637269E-4</v>
      </c>
      <c r="AG679" s="5">
        <f t="shared" si="696"/>
        <v>2.0621934168443387E-5</v>
      </c>
      <c r="AH679" s="5">
        <f t="shared" si="697"/>
        <v>2.2592535389015517E-5</v>
      </c>
      <c r="AI679" s="5">
        <f t="shared" si="698"/>
        <v>2.3344006439500035E-5</v>
      </c>
      <c r="AJ679" s="5">
        <f t="shared" si="699"/>
        <v>1.2060236429072275E-5</v>
      </c>
      <c r="AK679" s="5">
        <f t="shared" si="700"/>
        <v>4.1537943398041983E-6</v>
      </c>
      <c r="AL679" s="5">
        <f t="shared" si="701"/>
        <v>9.2297907170898079E-9</v>
      </c>
      <c r="AM679" s="5">
        <f t="shared" si="702"/>
        <v>2.8362402353225816E-3</v>
      </c>
      <c r="AN679" s="5">
        <f t="shared" si="703"/>
        <v>5.9029489979714673E-4</v>
      </c>
      <c r="AO679" s="5">
        <f t="shared" si="704"/>
        <v>6.1427812846553961E-5</v>
      </c>
      <c r="AP679" s="5">
        <f t="shared" si="705"/>
        <v>4.2615718487013555E-6</v>
      </c>
      <c r="AQ679" s="5">
        <f t="shared" si="706"/>
        <v>2.2173581208657693E-7</v>
      </c>
      <c r="AR679" s="5">
        <f t="shared" si="707"/>
        <v>9.4041811039364202E-7</v>
      </c>
      <c r="AS679" s="5">
        <f t="shared" si="708"/>
        <v>9.7169822009110311E-7</v>
      </c>
      <c r="AT679" s="5">
        <f t="shared" si="709"/>
        <v>5.0200938310991985E-7</v>
      </c>
      <c r="AU679" s="5">
        <f t="shared" si="710"/>
        <v>1.7290239261511632E-7</v>
      </c>
      <c r="AV679" s="5">
        <f t="shared" si="711"/>
        <v>4.4663364437780791E-8</v>
      </c>
      <c r="AW679" s="5">
        <f t="shared" si="712"/>
        <v>5.5134798686957173E-11</v>
      </c>
      <c r="AX679" s="5">
        <f t="shared" si="713"/>
        <v>4.8842983738728069E-4</v>
      </c>
      <c r="AY679" s="5">
        <f t="shared" si="714"/>
        <v>1.0165487335231656E-4</v>
      </c>
      <c r="AZ679" s="5">
        <f t="shared" si="715"/>
        <v>1.0578503282634037E-5</v>
      </c>
      <c r="BA679" s="5">
        <f t="shared" si="716"/>
        <v>7.338866500632229E-7</v>
      </c>
      <c r="BB679" s="5">
        <f t="shared" si="717"/>
        <v>3.8185195066194937E-8</v>
      </c>
      <c r="BC679" s="5">
        <f t="shared" si="718"/>
        <v>1.5894652092311479E-9</v>
      </c>
      <c r="BD679" s="5">
        <f t="shared" si="719"/>
        <v>3.2620885878466477E-8</v>
      </c>
      <c r="BE679" s="5">
        <f t="shared" si="720"/>
        <v>3.3705919096595037E-8</v>
      </c>
      <c r="BF679" s="5">
        <f t="shared" si="721"/>
        <v>1.7413521300109119E-8</v>
      </c>
      <c r="BG679" s="5">
        <f t="shared" si="722"/>
        <v>5.9975761369063983E-9</v>
      </c>
      <c r="BH679" s="5">
        <f t="shared" si="723"/>
        <v>1.5492667550429763E-9</v>
      </c>
      <c r="BI679" s="5">
        <f t="shared" si="724"/>
        <v>3.2015966763792712E-10</v>
      </c>
      <c r="BJ679" s="8">
        <f t="shared" si="725"/>
        <v>0.57129786139555183</v>
      </c>
      <c r="BK679" s="8">
        <f t="shared" si="726"/>
        <v>0.35465187703443363</v>
      </c>
      <c r="BL679" s="8">
        <f t="shared" si="727"/>
        <v>7.3615994365400894E-2</v>
      </c>
      <c r="BM679" s="8">
        <f t="shared" si="728"/>
        <v>0.12950793117113821</v>
      </c>
      <c r="BN679" s="8">
        <f t="shared" si="729"/>
        <v>0.87039035593038705</v>
      </c>
    </row>
    <row r="680" spans="1:66" x14ac:dyDescent="0.25">
      <c r="A680" t="s">
        <v>86</v>
      </c>
      <c r="B680" t="s">
        <v>92</v>
      </c>
      <c r="C680" t="s">
        <v>95</v>
      </c>
      <c r="D680" s="7" t="s">
        <v>507</v>
      </c>
      <c r="E680">
        <f>VLOOKUP(A680,home!$A$2:$E$405,3,FALSE)</f>
        <v>1.2903</v>
      </c>
      <c r="F680">
        <f>VLOOKUP(B680,home!$B$2:$E$405,3,FALSE)</f>
        <v>1.6792</v>
      </c>
      <c r="G680">
        <f>VLOOKUP(C680,away!$B$2:$E$405,4,FALSE)</f>
        <v>1.0334000000000001</v>
      </c>
      <c r="H680">
        <f>VLOOKUP(A680,away!$A$2:$E$405,3,FALSE)</f>
        <v>1.121</v>
      </c>
      <c r="I680">
        <f>VLOOKUP(C680,away!$B$2:$E$405,3,FALSE)</f>
        <v>0.8921</v>
      </c>
      <c r="J680">
        <f>VLOOKUP(B680,home!$B$2:$E$405,4,FALSE)</f>
        <v>1.1894</v>
      </c>
      <c r="K680" s="3">
        <f t="shared" si="674"/>
        <v>2.2390385967839999</v>
      </c>
      <c r="L680" s="3">
        <f t="shared" si="675"/>
        <v>1.1894524525400001</v>
      </c>
      <c r="M680" s="5">
        <f t="shared" si="676"/>
        <v>3.2435847959065844E-2</v>
      </c>
      <c r="N680" s="5">
        <f t="shared" si="677"/>
        <v>7.2625115499765941E-2</v>
      </c>
      <c r="O680" s="5">
        <f t="shared" si="678"/>
        <v>3.8580898905125421E-2</v>
      </c>
      <c r="P680" s="5">
        <f t="shared" si="679"/>
        <v>8.6384121747197368E-2</v>
      </c>
      <c r="Q680" s="5">
        <f t="shared" si="680"/>
        <v>8.130521834993594E-2</v>
      </c>
      <c r="R680" s="5">
        <f t="shared" si="681"/>
        <v>2.2945072411949624E-2</v>
      </c>
      <c r="S680" s="5">
        <f t="shared" si="682"/>
        <v>5.7515195066365821E-2</v>
      </c>
      <c r="T680" s="5">
        <f t="shared" si="683"/>
        <v>9.6708691370631525E-2</v>
      </c>
      <c r="U680" s="5">
        <f t="shared" si="684"/>
        <v>5.1374902736358953E-2</v>
      </c>
      <c r="V680" s="5">
        <f t="shared" si="685"/>
        <v>1.7019576677415302E-2</v>
      </c>
      <c r="W680" s="5">
        <f t="shared" si="686"/>
        <v>6.0681840668485768E-2</v>
      </c>
      <c r="X680" s="5">
        <f t="shared" si="687"/>
        <v>7.2178164207771914E-2</v>
      </c>
      <c r="Y680" s="5">
        <f t="shared" si="688"/>
        <v>4.2926247218384589E-2</v>
      </c>
      <c r="Z680" s="5">
        <f t="shared" si="689"/>
        <v>9.0973575513671259E-3</v>
      </c>
      <c r="AA680" s="5">
        <f t="shared" si="690"/>
        <v>2.0369334686255375E-2</v>
      </c>
      <c r="AB680" s="5">
        <f t="shared" si="691"/>
        <v>2.2803863276668449E-2</v>
      </c>
      <c r="AC680" s="5">
        <f t="shared" si="692"/>
        <v>2.8329403967699346E-3</v>
      </c>
      <c r="AD680" s="5">
        <f t="shared" si="693"/>
        <v>3.3967245845159144E-2</v>
      </c>
      <c r="AE680" s="5">
        <f t="shared" si="694"/>
        <v>4.0402423876553677E-2</v>
      </c>
      <c r="AF680" s="5">
        <f t="shared" si="695"/>
        <v>2.4028381084263719E-2</v>
      </c>
      <c r="AG680" s="5">
        <f t="shared" si="696"/>
        <v>9.5268722704144101E-3</v>
      </c>
      <c r="AH680" s="5">
        <f t="shared" si="697"/>
        <v>2.7052185627767294E-3</v>
      </c>
      <c r="AI680" s="5">
        <f t="shared" si="698"/>
        <v>6.0570887747936359E-3</v>
      </c>
      <c r="AJ680" s="5">
        <f t="shared" si="699"/>
        <v>6.7810277754550312E-3</v>
      </c>
      <c r="AK680" s="5">
        <f t="shared" si="700"/>
        <v>5.0609943050360547E-3</v>
      </c>
      <c r="AL680" s="5">
        <f t="shared" si="701"/>
        <v>3.0179086848102968E-4</v>
      </c>
      <c r="AM680" s="5">
        <f t="shared" si="702"/>
        <v>1.521079489475247E-2</v>
      </c>
      <c r="AN680" s="5">
        <f t="shared" si="703"/>
        <v>1.8092517292646236E-2</v>
      </c>
      <c r="AO680" s="5">
        <f t="shared" si="704"/>
        <v>1.0760094533180218E-2</v>
      </c>
      <c r="AP680" s="5">
        <f t="shared" si="705"/>
        <v>4.2662069440178195E-3</v>
      </c>
      <c r="AQ680" s="5">
        <f t="shared" si="706"/>
        <v>1.2686125781512935E-3</v>
      </c>
      <c r="AR680" s="5">
        <f t="shared" si="707"/>
        <v>6.4354577083030294E-4</v>
      </c>
      <c r="AS680" s="5">
        <f t="shared" si="708"/>
        <v>1.4409238196861588E-3</v>
      </c>
      <c r="AT680" s="5">
        <f t="shared" si="709"/>
        <v>1.6131420236513694E-3</v>
      </c>
      <c r="AU680" s="5">
        <f t="shared" si="710"/>
        <v>1.2039624176832216E-3</v>
      </c>
      <c r="AV680" s="5">
        <f t="shared" si="711"/>
        <v>6.7392958056752784E-4</v>
      </c>
      <c r="AW680" s="5">
        <f t="shared" si="712"/>
        <v>2.2326068879406051E-5</v>
      </c>
      <c r="AX680" s="5">
        <f t="shared" si="713"/>
        <v>5.6762594761859591E-3</v>
      </c>
      <c r="AY680" s="5">
        <f t="shared" si="714"/>
        <v>6.7516407552028045E-3</v>
      </c>
      <c r="AZ680" s="5">
        <f t="shared" si="715"/>
        <v>4.0153778274724982E-3</v>
      </c>
      <c r="BA680" s="5">
        <f t="shared" si="716"/>
        <v>1.592033668253967E-3</v>
      </c>
      <c r="BB680" s="5">
        <f t="shared" si="717"/>
        <v>4.7341208780773346E-4</v>
      </c>
      <c r="BC680" s="5">
        <f t="shared" si="718"/>
        <v>1.1262023378099808E-4</v>
      </c>
      <c r="BD680" s="5">
        <f t="shared" si="719"/>
        <v>1.2757784923930808E-4</v>
      </c>
      <c r="BE680" s="5">
        <f t="shared" si="720"/>
        <v>2.8565172854150105E-4</v>
      </c>
      <c r="BF680" s="5">
        <f t="shared" si="721"/>
        <v>3.1979262272124334E-4</v>
      </c>
      <c r="BG680" s="5">
        <f t="shared" si="722"/>
        <v>2.3867600841321593E-4</v>
      </c>
      <c r="BH680" s="5">
        <f t="shared" si="723"/>
        <v>1.3360119874088324E-4</v>
      </c>
      <c r="BI680" s="5">
        <f t="shared" si="724"/>
        <v>5.9827648111489554E-5</v>
      </c>
      <c r="BJ680" s="8">
        <f t="shared" si="725"/>
        <v>0.6025697706828187</v>
      </c>
      <c r="BK680" s="8">
        <f t="shared" si="726"/>
        <v>0.20324111347049809</v>
      </c>
      <c r="BL680" s="8">
        <f t="shared" si="727"/>
        <v>0.18341903210260552</v>
      </c>
      <c r="BM680" s="8">
        <f t="shared" si="728"/>
        <v>0.65732168424792581</v>
      </c>
      <c r="BN680" s="8">
        <f t="shared" si="729"/>
        <v>0.33427627487304012</v>
      </c>
    </row>
    <row r="681" spans="1:66" x14ac:dyDescent="0.25">
      <c r="A681" t="s">
        <v>86</v>
      </c>
      <c r="B681" t="s">
        <v>112</v>
      </c>
      <c r="C681" t="s">
        <v>84</v>
      </c>
      <c r="D681" s="7" t="s">
        <v>507</v>
      </c>
      <c r="E681">
        <f>VLOOKUP(A681,home!$A$2:$E$405,3,FALSE)</f>
        <v>1.2903</v>
      </c>
      <c r="F681">
        <f>VLOOKUP(B681,home!$B$2:$E$405,3,FALSE)</f>
        <v>0</v>
      </c>
      <c r="G681">
        <f>VLOOKUP(C681,away!$B$2:$E$405,4,FALSE)</f>
        <v>0.31</v>
      </c>
      <c r="H681">
        <f>VLOOKUP(A681,away!$A$2:$E$405,3,FALSE)</f>
        <v>1.121</v>
      </c>
      <c r="I681">
        <f>VLOOKUP(C681,away!$B$2:$E$405,3,FALSE)</f>
        <v>1.9624999999999999</v>
      </c>
      <c r="J681">
        <f>VLOOKUP(B681,home!$B$2:$E$405,4,FALSE)</f>
        <v>1.9624999999999999</v>
      </c>
      <c r="K681" s="3">
        <f t="shared" si="674"/>
        <v>0</v>
      </c>
      <c r="L681" s="3">
        <f t="shared" si="675"/>
        <v>4.3174264062499992</v>
      </c>
      <c r="M681" s="5">
        <f t="shared" si="676"/>
        <v>1.33341561225366E-2</v>
      </c>
      <c r="N681" s="5">
        <f t="shared" si="677"/>
        <v>0</v>
      </c>
      <c r="O681" s="5">
        <f t="shared" si="678"/>
        <v>5.7569237748499612E-2</v>
      </c>
      <c r="P681" s="5">
        <f t="shared" si="679"/>
        <v>0</v>
      </c>
      <c r="Q681" s="5">
        <f t="shared" si="680"/>
        <v>0</v>
      </c>
      <c r="R681" s="5">
        <f t="shared" si="681"/>
        <v>0.12427547362152824</v>
      </c>
      <c r="S681" s="5">
        <f t="shared" si="682"/>
        <v>0</v>
      </c>
      <c r="T681" s="5">
        <f t="shared" si="683"/>
        <v>0</v>
      </c>
      <c r="U681" s="5">
        <f t="shared" si="684"/>
        <v>0</v>
      </c>
      <c r="V681" s="5">
        <f t="shared" si="685"/>
        <v>0</v>
      </c>
      <c r="W681" s="5">
        <f t="shared" si="686"/>
        <v>0</v>
      </c>
      <c r="X681" s="5">
        <f t="shared" si="687"/>
        <v>0</v>
      </c>
      <c r="Y681" s="5">
        <f t="shared" si="688"/>
        <v>0</v>
      </c>
      <c r="Z681" s="5">
        <f t="shared" si="689"/>
        <v>0.17885007048760382</v>
      </c>
      <c r="AA681" s="5">
        <f t="shared" si="690"/>
        <v>0</v>
      </c>
      <c r="AB681" s="5">
        <f t="shared" si="691"/>
        <v>0</v>
      </c>
      <c r="AC681" s="5">
        <f t="shared" si="692"/>
        <v>0</v>
      </c>
      <c r="AD681" s="5">
        <f t="shared" si="693"/>
        <v>0</v>
      </c>
      <c r="AE681" s="5">
        <f t="shared" si="694"/>
        <v>0</v>
      </c>
      <c r="AF681" s="5">
        <f t="shared" si="695"/>
        <v>0</v>
      </c>
      <c r="AG681" s="5">
        <f t="shared" si="696"/>
        <v>0</v>
      </c>
      <c r="AH681" s="5">
        <f t="shared" si="697"/>
        <v>0.19304300427071358</v>
      </c>
      <c r="AI681" s="5">
        <f t="shared" si="698"/>
        <v>0</v>
      </c>
      <c r="AJ681" s="5">
        <f t="shared" si="699"/>
        <v>0</v>
      </c>
      <c r="AK681" s="5">
        <f t="shared" si="700"/>
        <v>0</v>
      </c>
      <c r="AL681" s="5">
        <f t="shared" si="701"/>
        <v>0</v>
      </c>
      <c r="AM681" s="5">
        <f t="shared" si="702"/>
        <v>0</v>
      </c>
      <c r="AN681" s="5">
        <f t="shared" si="703"/>
        <v>0</v>
      </c>
      <c r="AO681" s="5">
        <f t="shared" si="704"/>
        <v>0</v>
      </c>
      <c r="AP681" s="5">
        <f t="shared" si="705"/>
        <v>0</v>
      </c>
      <c r="AQ681" s="5">
        <f t="shared" si="706"/>
        <v>0</v>
      </c>
      <c r="AR681" s="5">
        <f t="shared" si="707"/>
        <v>0.16668979283604199</v>
      </c>
      <c r="AS681" s="5">
        <f t="shared" si="708"/>
        <v>0</v>
      </c>
      <c r="AT681" s="5">
        <f t="shared" si="709"/>
        <v>0</v>
      </c>
      <c r="AU681" s="5">
        <f t="shared" si="710"/>
        <v>0</v>
      </c>
      <c r="AV681" s="5">
        <f t="shared" si="711"/>
        <v>0</v>
      </c>
      <c r="AW681" s="5">
        <f t="shared" si="712"/>
        <v>0</v>
      </c>
      <c r="AX681" s="5">
        <f t="shared" si="713"/>
        <v>0</v>
      </c>
      <c r="AY681" s="5">
        <f t="shared" si="714"/>
        <v>0</v>
      </c>
      <c r="AZ681" s="5">
        <f t="shared" si="715"/>
        <v>0</v>
      </c>
      <c r="BA681" s="5">
        <f t="shared" si="716"/>
        <v>0</v>
      </c>
      <c r="BB681" s="5">
        <f t="shared" si="717"/>
        <v>0</v>
      </c>
      <c r="BC681" s="5">
        <f t="shared" si="718"/>
        <v>0</v>
      </c>
      <c r="BD681" s="5">
        <f t="shared" si="719"/>
        <v>0.11994515220711162</v>
      </c>
      <c r="BE681" s="5">
        <f t="shared" si="720"/>
        <v>0</v>
      </c>
      <c r="BF681" s="5">
        <f t="shared" si="721"/>
        <v>0</v>
      </c>
      <c r="BG681" s="5">
        <f t="shared" si="722"/>
        <v>0</v>
      </c>
      <c r="BH681" s="5">
        <f t="shared" si="723"/>
        <v>0</v>
      </c>
      <c r="BI681" s="5">
        <f t="shared" si="724"/>
        <v>0</v>
      </c>
      <c r="BJ681" s="8">
        <f t="shared" si="725"/>
        <v>0</v>
      </c>
      <c r="BK681" s="8">
        <f t="shared" si="726"/>
        <v>1.33341561225366E-2</v>
      </c>
      <c r="BL681" s="8">
        <f t="shared" si="727"/>
        <v>0.66152266068389509</v>
      </c>
      <c r="BM681" s="8">
        <f t="shared" si="728"/>
        <v>0.65852801980147102</v>
      </c>
      <c r="BN681" s="8">
        <f t="shared" si="729"/>
        <v>0.19517886749256447</v>
      </c>
    </row>
    <row r="682" spans="1:66" s="10" customFormat="1" x14ac:dyDescent="0.25">
      <c r="A682" t="s">
        <v>86</v>
      </c>
      <c r="B682" t="s">
        <v>122</v>
      </c>
      <c r="C682" t="s">
        <v>126</v>
      </c>
      <c r="D682" s="7" t="s">
        <v>507</v>
      </c>
      <c r="E682">
        <f>VLOOKUP(A682,home!$A$2:$E$405,3,FALSE)</f>
        <v>1.2903</v>
      </c>
      <c r="F682">
        <f>VLOOKUP(B682,home!$B$2:$E$405,3,FALSE)</f>
        <v>0.58130000000000004</v>
      </c>
      <c r="G682">
        <f>VLOOKUP(C682,away!$B$2:$E$405,4,FALSE)</f>
        <v>0.77500000000000002</v>
      </c>
      <c r="H682">
        <f>VLOOKUP(A682,away!$A$2:$E$405,3,FALSE)</f>
        <v>1.121</v>
      </c>
      <c r="I682">
        <f>VLOOKUP(C682,away!$B$2:$E$405,3,FALSE)</f>
        <v>1.6354</v>
      </c>
      <c r="J682">
        <f>VLOOKUP(B682,home!$B$2:$E$405,4,FALSE)</f>
        <v>1.5610999999999999</v>
      </c>
      <c r="K682" s="3">
        <f t="shared" si="674"/>
        <v>0.58128982725000011</v>
      </c>
      <c r="L682" s="3">
        <f t="shared" si="675"/>
        <v>2.86193871574</v>
      </c>
      <c r="M682" s="5">
        <f t="shared" si="676"/>
        <v>3.1961330046081052E-2</v>
      </c>
      <c r="N682" s="5">
        <f t="shared" si="677"/>
        <v>1.8578796021166695E-2</v>
      </c>
      <c r="O682" s="5">
        <f t="shared" si="678"/>
        <v>9.1471367865423495E-2</v>
      </c>
      <c r="P682" s="5">
        <f t="shared" si="679"/>
        <v>5.3171375624813243E-2</v>
      </c>
      <c r="Q682" s="5">
        <f t="shared" si="680"/>
        <v>5.3998325648284872E-3</v>
      </c>
      <c r="R682" s="5">
        <f t="shared" si="681"/>
        <v>0.13089272453787565</v>
      </c>
      <c r="S682" s="5">
        <f t="shared" si="682"/>
        <v>2.2114185969097679E-2</v>
      </c>
      <c r="T682" s="5">
        <f t="shared" si="683"/>
        <v>1.5453989875796274E-2</v>
      </c>
      <c r="U682" s="5">
        <f t="shared" si="684"/>
        <v>7.6086609234903582E-2</v>
      </c>
      <c r="V682" s="5">
        <f t="shared" si="685"/>
        <v>4.087723394018708E-3</v>
      </c>
      <c r="W682" s="5">
        <f t="shared" si="686"/>
        <v>1.046289246262692E-3</v>
      </c>
      <c r="X682" s="5">
        <f t="shared" si="687"/>
        <v>2.9944157017416221E-3</v>
      </c>
      <c r="Y682" s="5">
        <f t="shared" si="688"/>
        <v>4.2849171139170547E-3</v>
      </c>
      <c r="Z682" s="5">
        <f t="shared" si="689"/>
        <v>0.12486898532121246</v>
      </c>
      <c r="AA682" s="5">
        <f t="shared" si="690"/>
        <v>7.2585070906250396E-2</v>
      </c>
      <c r="AB682" s="5">
        <f t="shared" si="691"/>
        <v>2.1096481664011645E-2</v>
      </c>
      <c r="AC682" s="5">
        <f t="shared" si="692"/>
        <v>4.2502509227622777E-4</v>
      </c>
      <c r="AD682" s="5">
        <f t="shared" si="693"/>
        <v>1.5204932380339327E-4</v>
      </c>
      <c r="AE682" s="5">
        <f t="shared" si="694"/>
        <v>4.3515584649501883E-4</v>
      </c>
      <c r="AF682" s="5">
        <f t="shared" si="695"/>
        <v>6.2269468223235343E-4</v>
      </c>
      <c r="AG682" s="5">
        <f t="shared" si="696"/>
        <v>5.9403800638872968E-4</v>
      </c>
      <c r="AH682" s="5">
        <f t="shared" si="697"/>
        <v>8.9341845871486927E-2</v>
      </c>
      <c r="AI682" s="5">
        <f t="shared" si="698"/>
        <v>5.1933506152832778E-2</v>
      </c>
      <c r="AJ682" s="5">
        <f t="shared" si="699"/>
        <v>1.5094209410033487E-2</v>
      </c>
      <c r="AK682" s="5">
        <f t="shared" si="700"/>
        <v>2.9247034601445638E-3</v>
      </c>
      <c r="AL682" s="5">
        <f t="shared" si="701"/>
        <v>2.8283139404783578E-5</v>
      </c>
      <c r="AM682" s="5">
        <f t="shared" si="702"/>
        <v>1.7676945033430767E-5</v>
      </c>
      <c r="AN682" s="5">
        <f t="shared" si="703"/>
        <v>5.0590333367183429E-5</v>
      </c>
      <c r="AO682" s="5">
        <f t="shared" si="704"/>
        <v>7.2393216852867717E-5</v>
      </c>
      <c r="AP682" s="5">
        <f t="shared" si="705"/>
        <v>6.9061650022727859E-5</v>
      </c>
      <c r="AQ682" s="5">
        <f t="shared" si="706"/>
        <v>4.9412552493232778E-5</v>
      </c>
      <c r="AR682" s="5">
        <f t="shared" si="707"/>
        <v>5.1138177527056843E-2</v>
      </c>
      <c r="AS682" s="5">
        <f t="shared" si="708"/>
        <v>2.9726102380582712E-2</v>
      </c>
      <c r="AT682" s="5">
        <f t="shared" si="709"/>
        <v>8.6397404588123682E-3</v>
      </c>
      <c r="AU682" s="5">
        <f t="shared" si="710"/>
        <v>1.6740644129292926E-3</v>
      </c>
      <c r="AV682" s="5">
        <f t="shared" si="711"/>
        <v>2.4327915334926035E-4</v>
      </c>
      <c r="AW682" s="5">
        <f t="shared" si="712"/>
        <v>1.3070077592137501E-6</v>
      </c>
      <c r="AX682" s="5">
        <f t="shared" si="713"/>
        <v>1.7125713874651185E-6</v>
      </c>
      <c r="AY682" s="5">
        <f t="shared" si="714"/>
        <v>4.9012743572549917E-6</v>
      </c>
      <c r="AZ682" s="5">
        <f t="shared" si="715"/>
        <v>7.0135734197458738E-6</v>
      </c>
      <c r="BA682" s="5">
        <f t="shared" si="716"/>
        <v>6.6908057685519014E-6</v>
      </c>
      <c r="BB682" s="5">
        <f t="shared" si="717"/>
        <v>4.7871690171288035E-6</v>
      </c>
      <c r="BC682" s="5">
        <f t="shared" si="718"/>
        <v>2.7401168697823839E-6</v>
      </c>
      <c r="BD682" s="5">
        <f t="shared" si="719"/>
        <v>2.4392388352844852E-2</v>
      </c>
      <c r="BE682" s="5">
        <f t="shared" si="720"/>
        <v>1.4179047211840099E-2</v>
      </c>
      <c r="BF682" s="5">
        <f t="shared" si="721"/>
        <v>4.1210679521700624E-3</v>
      </c>
      <c r="BG682" s="5">
        <f t="shared" si="722"/>
        <v>7.9851162600081576E-4</v>
      </c>
      <c r="BH682" s="5">
        <f t="shared" si="723"/>
        <v>1.1604167128378272E-4</v>
      </c>
      <c r="BI682" s="5">
        <f t="shared" si="724"/>
        <v>1.3490768610870275E-5</v>
      </c>
      <c r="BJ682" s="8">
        <f t="shared" si="725"/>
        <v>4.984915859122168E-2</v>
      </c>
      <c r="BK682" s="8">
        <f t="shared" si="726"/>
        <v>0.11179282454004894</v>
      </c>
      <c r="BL682" s="8">
        <f t="shared" si="727"/>
        <v>0.68646843061844331</v>
      </c>
      <c r="BM682" s="8">
        <f t="shared" si="728"/>
        <v>0.64150037814413974</v>
      </c>
      <c r="BN682" s="8">
        <f t="shared" si="729"/>
        <v>0.33147542666018859</v>
      </c>
    </row>
    <row r="683" spans="1:66" x14ac:dyDescent="0.25">
      <c r="A683" t="s">
        <v>86</v>
      </c>
      <c r="B683" t="s">
        <v>99</v>
      </c>
      <c r="C683" t="s">
        <v>346</v>
      </c>
      <c r="D683" s="7" t="s">
        <v>507</v>
      </c>
      <c r="E683">
        <f>VLOOKUP(A683,home!$A$2:$E$405,3,FALSE)</f>
        <v>1.2903</v>
      </c>
      <c r="F683">
        <f>VLOOKUP(B683,home!$B$2:$E$405,3,FALSE)</f>
        <v>0.9042</v>
      </c>
      <c r="G683">
        <f>VLOOKUP(C683,away!$B$2:$E$405,4,FALSE)</f>
        <v>1.395</v>
      </c>
      <c r="H683">
        <f>VLOOKUP(A683,away!$A$2:$E$405,3,FALSE)</f>
        <v>1.121</v>
      </c>
      <c r="I683">
        <f>VLOOKUP(C683,away!$B$2:$E$405,3,FALSE)</f>
        <v>0.8921</v>
      </c>
      <c r="J683">
        <f>VLOOKUP(B683,home!$B$2:$E$405,4,FALSE)</f>
        <v>1.0407</v>
      </c>
      <c r="K683" s="3">
        <f t="shared" si="674"/>
        <v>1.6275315177</v>
      </c>
      <c r="L683" s="3">
        <f t="shared" si="675"/>
        <v>1.0407458948699999</v>
      </c>
      <c r="M683" s="5">
        <f t="shared" si="676"/>
        <v>6.9371621127507513E-2</v>
      </c>
      <c r="N683" s="5">
        <f t="shared" si="677"/>
        <v>0.11290449981896168</v>
      </c>
      <c r="O683" s="5">
        <f t="shared" si="678"/>
        <v>7.2198229908930392E-2</v>
      </c>
      <c r="P683" s="5">
        <f t="shared" si="679"/>
        <v>0.11750489469893502</v>
      </c>
      <c r="Q683" s="5">
        <f t="shared" si="680"/>
        <v>9.1877815972757057E-2</v>
      </c>
      <c r="R683" s="5">
        <f t="shared" si="681"/>
        <v>3.7570005697299867E-2</v>
      </c>
      <c r="S683" s="5">
        <f t="shared" si="682"/>
        <v>4.9758820875864043E-2</v>
      </c>
      <c r="T683" s="5">
        <f t="shared" si="683"/>
        <v>9.5621459803268208E-2</v>
      </c>
      <c r="U683" s="5">
        <f t="shared" si="684"/>
        <v>6.1146368392524103E-2</v>
      </c>
      <c r="V683" s="5">
        <f t="shared" si="685"/>
        <v>9.3648685351459902E-3</v>
      </c>
      <c r="W683" s="5">
        <f t="shared" si="686"/>
        <v>4.984468042436753E-2</v>
      </c>
      <c r="X683" s="5">
        <f t="shared" si="687"/>
        <v>5.187564653276755E-2</v>
      </c>
      <c r="Y683" s="5">
        <f t="shared" si="688"/>
        <v>2.6994683086352479E-2</v>
      </c>
      <c r="Z683" s="5">
        <f t="shared" si="689"/>
        <v>1.3033609733235786E-2</v>
      </c>
      <c r="AA683" s="5">
        <f t="shared" si="690"/>
        <v>2.1212610630242729E-2</v>
      </c>
      <c r="AB683" s="5">
        <f t="shared" si="691"/>
        <v>1.7262096186709056E-2</v>
      </c>
      <c r="AC683" s="5">
        <f t="shared" si="692"/>
        <v>9.9141575582929265E-4</v>
      </c>
      <c r="AD683" s="5">
        <f t="shared" si="693"/>
        <v>2.0280947095085589E-2</v>
      </c>
      <c r="AE683" s="5">
        <f t="shared" si="694"/>
        <v>2.1107312433285976E-2</v>
      </c>
      <c r="AF683" s="5">
        <f t="shared" si="695"/>
        <v>1.0983674383340442E-2</v>
      </c>
      <c r="AG683" s="5">
        <f t="shared" si="696"/>
        <v>3.8104046750167819E-3</v>
      </c>
      <c r="AH683" s="5">
        <f t="shared" si="697"/>
        <v>3.3911689563007039E-3</v>
      </c>
      <c r="AI683" s="5">
        <f t="shared" si="698"/>
        <v>5.5192343582252095E-3</v>
      </c>
      <c r="AJ683" s="5">
        <f t="shared" si="699"/>
        <v>4.4913639357921312E-3</v>
      </c>
      <c r="AK683" s="5">
        <f t="shared" si="700"/>
        <v>2.4366121209876039E-3</v>
      </c>
      <c r="AL683" s="5">
        <f t="shared" si="701"/>
        <v>6.7172254070558253E-5</v>
      </c>
      <c r="AM683" s="5">
        <f t="shared" si="702"/>
        <v>6.6015761212116037E-3</v>
      </c>
      <c r="AN683" s="5">
        <f t="shared" si="703"/>
        <v>6.8705632478227932E-3</v>
      </c>
      <c r="AO683" s="5">
        <f t="shared" si="704"/>
        <v>3.5752552478081319E-3</v>
      </c>
      <c r="AP683" s="5">
        <f t="shared" si="705"/>
        <v>1.2403107407562462E-3</v>
      </c>
      <c r="AQ683" s="5">
        <f t="shared" si="706"/>
        <v>3.2271207795130791E-4</v>
      </c>
      <c r="AR683" s="5">
        <f t="shared" si="707"/>
        <v>7.0586903401610821E-4</v>
      </c>
      <c r="AS683" s="5">
        <f t="shared" si="708"/>
        <v>1.1488241002296695E-3</v>
      </c>
      <c r="AT683" s="5">
        <f t="shared" si="709"/>
        <v>9.3487371570856567E-4</v>
      </c>
      <c r="AU683" s="5">
        <f t="shared" si="710"/>
        <v>5.0717881246166668E-4</v>
      </c>
      <c r="AV683" s="5">
        <f t="shared" si="711"/>
        <v>2.0636237559775499E-4</v>
      </c>
      <c r="AW683" s="5">
        <f t="shared" si="712"/>
        <v>3.1605417768517441E-6</v>
      </c>
      <c r="AX683" s="5">
        <f t="shared" si="713"/>
        <v>1.7907122006279369E-3</v>
      </c>
      <c r="AY683" s="5">
        <f t="shared" si="714"/>
        <v>1.8636763716971491E-3</v>
      </c>
      <c r="AZ683" s="5">
        <f t="shared" si="715"/>
        <v>9.6980676660501171E-4</v>
      </c>
      <c r="BA683" s="5">
        <f t="shared" si="716"/>
        <v>3.364408037204381E-4</v>
      </c>
      <c r="BB683" s="5">
        <f t="shared" si="717"/>
        <v>8.7537346334702317E-5</v>
      </c>
      <c r="BC683" s="5">
        <f t="shared" si="718"/>
        <v>1.8220826769130983E-5</v>
      </c>
      <c r="BD683" s="5">
        <f t="shared" si="719"/>
        <v>1.2243838324468612E-4</v>
      </c>
      <c r="BE683" s="5">
        <f t="shared" si="720"/>
        <v>1.9927232770695823E-4</v>
      </c>
      <c r="BF683" s="5">
        <f t="shared" si="721"/>
        <v>1.6216099697425877E-4</v>
      </c>
      <c r="BG683" s="5">
        <f t="shared" si="722"/>
        <v>8.7974044505753502E-5</v>
      </c>
      <c r="BH683" s="5">
        <f t="shared" si="723"/>
        <v>3.5795132543164078E-5</v>
      </c>
      <c r="BI683" s="5">
        <f t="shared" si="724"/>
        <v>1.1651541278849686E-5</v>
      </c>
      <c r="BJ683" s="8">
        <f t="shared" si="725"/>
        <v>0.50897793597650787</v>
      </c>
      <c r="BK683" s="8">
        <f t="shared" si="726"/>
        <v>0.24892246961904954</v>
      </c>
      <c r="BL683" s="8">
        <f t="shared" si="727"/>
        <v>0.22935009065127931</v>
      </c>
      <c r="BM683" s="8">
        <f t="shared" si="728"/>
        <v>0.49699652292576041</v>
      </c>
      <c r="BN683" s="8">
        <f t="shared" si="729"/>
        <v>0.50142706722439156</v>
      </c>
    </row>
    <row r="684" spans="1:66" x14ac:dyDescent="0.25">
      <c r="A684" t="s">
        <v>86</v>
      </c>
      <c r="B684" t="s">
        <v>100</v>
      </c>
      <c r="C684" t="s">
        <v>118</v>
      </c>
      <c r="D684" s="7" t="s">
        <v>507</v>
      </c>
      <c r="E684">
        <f>VLOOKUP(A684,home!$A$2:$E$405,3,FALSE)</f>
        <v>1.2903</v>
      </c>
      <c r="F684">
        <f>VLOOKUP(B684,home!$B$2:$E$405,3,FALSE)</f>
        <v>1.55</v>
      </c>
      <c r="G684">
        <f>VLOOKUP(C684,away!$B$2:$E$405,4,FALSE)</f>
        <v>1.8084</v>
      </c>
      <c r="H684">
        <f>VLOOKUP(A684,away!$A$2:$E$405,3,FALSE)</f>
        <v>1.121</v>
      </c>
      <c r="I684">
        <f>VLOOKUP(C684,away!$B$2:$E$405,3,FALSE)</f>
        <v>0.8921</v>
      </c>
      <c r="J684">
        <f>VLOOKUP(B684,home!$B$2:$E$405,4,FALSE)</f>
        <v>0.53520000000000001</v>
      </c>
      <c r="K684" s="3">
        <f t="shared" si="674"/>
        <v>3.6167367060000002</v>
      </c>
      <c r="L684" s="3">
        <f t="shared" si="675"/>
        <v>0.53522360231999999</v>
      </c>
      <c r="M684" s="5">
        <f t="shared" si="676"/>
        <v>1.5733543638095003E-2</v>
      </c>
      <c r="N684" s="5">
        <f t="shared" si="677"/>
        <v>5.6904084791350978E-2</v>
      </c>
      <c r="O684" s="5">
        <f t="shared" si="678"/>
        <v>8.4209639032401251E-3</v>
      </c>
      <c r="P684" s="5">
        <f t="shared" si="679"/>
        <v>3.0456409248749594E-2</v>
      </c>
      <c r="Q684" s="5">
        <f t="shared" si="680"/>
        <v>0.10290354609310774</v>
      </c>
      <c r="R684" s="5">
        <f t="shared" si="681"/>
        <v>2.2535493176494338E-3</v>
      </c>
      <c r="S684" s="5">
        <f t="shared" si="682"/>
        <v>1.4739096380064315E-2</v>
      </c>
      <c r="T684" s="5">
        <f t="shared" si="683"/>
        <v>5.5076406631455285E-2</v>
      </c>
      <c r="U684" s="5">
        <f t="shared" si="684"/>
        <v>8.1504945359239609E-3</v>
      </c>
      <c r="V684" s="5">
        <f t="shared" si="685"/>
        <v>3.1701550213258239E-3</v>
      </c>
      <c r="W684" s="5">
        <f t="shared" si="686"/>
        <v>0.12405834411083522</v>
      </c>
      <c r="X684" s="5">
        <f t="shared" si="687"/>
        <v>6.6398953832855379E-2</v>
      </c>
      <c r="Y684" s="5">
        <f t="shared" si="688"/>
        <v>1.776914363035011E-2</v>
      </c>
      <c r="Z684" s="5">
        <f t="shared" si="689"/>
        <v>4.0205092793270267E-4</v>
      </c>
      <c r="AA684" s="5">
        <f t="shared" si="690"/>
        <v>1.4541123487355667E-3</v>
      </c>
      <c r="AB684" s="5">
        <f t="shared" si="691"/>
        <v>2.6295707531598989E-3</v>
      </c>
      <c r="AC684" s="5">
        <f t="shared" si="692"/>
        <v>3.8354176962755775E-4</v>
      </c>
      <c r="AD684" s="5">
        <f t="shared" si="693"/>
        <v>0.11217159170780917</v>
      </c>
      <c r="AE684" s="5">
        <f t="shared" si="694"/>
        <v>6.0036883391821866E-2</v>
      </c>
      <c r="AF684" s="5">
        <f t="shared" si="695"/>
        <v>1.6066578500518337E-2</v>
      </c>
      <c r="AG684" s="5">
        <f t="shared" si="696"/>
        <v>2.8664040073348301E-3</v>
      </c>
      <c r="AH684" s="5">
        <f t="shared" si="697"/>
        <v>5.3796786491059946E-5</v>
      </c>
      <c r="AI684" s="5">
        <f t="shared" si="698"/>
        <v>1.9456881236706148E-4</v>
      </c>
      <c r="AJ684" s="5">
        <f t="shared" si="699"/>
        <v>3.5185208276538904E-4</v>
      </c>
      <c r="AK684" s="5">
        <f t="shared" si="700"/>
        <v>4.2418544760671086E-4</v>
      </c>
      <c r="AL684" s="5">
        <f t="shared" si="701"/>
        <v>2.9697836338618755E-5</v>
      </c>
      <c r="AM684" s="5">
        <f t="shared" si="702"/>
        <v>8.1139022620015738E-2</v>
      </c>
      <c r="AN684" s="5">
        <f t="shared" si="703"/>
        <v>4.3427519975408779E-2</v>
      </c>
      <c r="AO684" s="5">
        <f t="shared" si="704"/>
        <v>1.1621716840531022E-2</v>
      </c>
      <c r="AP684" s="5">
        <f t="shared" si="705"/>
        <v>2.0734057175106745E-3</v>
      </c>
      <c r="AQ684" s="5">
        <f t="shared" si="706"/>
        <v>2.7743391929923683E-4</v>
      </c>
      <c r="AR684" s="5">
        <f t="shared" si="707"/>
        <v>5.7586619717970062E-6</v>
      </c>
      <c r="AS684" s="5">
        <f t="shared" si="708"/>
        <v>2.0827564130844569E-5</v>
      </c>
      <c r="AT684" s="5">
        <f t="shared" si="709"/>
        <v>3.7663907844297278E-5</v>
      </c>
      <c r="AU684" s="5">
        <f t="shared" si="710"/>
        <v>4.5406812663957103E-5</v>
      </c>
      <c r="AV684" s="5">
        <f t="shared" si="711"/>
        <v>4.1056121516049828E-5</v>
      </c>
      <c r="AW684" s="5">
        <f t="shared" si="712"/>
        <v>1.5968880073056064E-6</v>
      </c>
      <c r="AX684" s="5">
        <f t="shared" si="713"/>
        <v>4.8909746899795867E-2</v>
      </c>
      <c r="AY684" s="5">
        <f t="shared" si="714"/>
        <v>2.6177650924268193E-2</v>
      </c>
      <c r="AZ684" s="5">
        <f t="shared" si="715"/>
        <v>7.0054483139811493E-3</v>
      </c>
      <c r="BA684" s="5">
        <f t="shared" si="716"/>
        <v>1.2498270941585206E-3</v>
      </c>
      <c r="BB684" s="5">
        <f t="shared" si="717"/>
        <v>1.6723423990316528E-4</v>
      </c>
      <c r="BC684" s="5">
        <f t="shared" si="718"/>
        <v>1.7901542462443848E-5</v>
      </c>
      <c r="BD684" s="5">
        <f t="shared" si="719"/>
        <v>5.1369530084806458E-7</v>
      </c>
      <c r="BE684" s="5">
        <f t="shared" si="720"/>
        <v>1.857900650276908E-6</v>
      </c>
      <c r="BF684" s="5">
        <f t="shared" si="721"/>
        <v>3.359768738978882E-6</v>
      </c>
      <c r="BG684" s="5">
        <f t="shared" si="722"/>
        <v>4.0504663073120853E-6</v>
      </c>
      <c r="BH684" s="5">
        <f t="shared" si="723"/>
        <v>3.6623675425179739E-6</v>
      </c>
      <c r="BI684" s="5">
        <f t="shared" si="724"/>
        <v>2.6491638243775544E-6</v>
      </c>
      <c r="BJ684" s="8">
        <f t="shared" si="725"/>
        <v>0.8363188447847737</v>
      </c>
      <c r="BK684" s="8">
        <f t="shared" si="726"/>
        <v>9.0690094818469097E-2</v>
      </c>
      <c r="BL684" s="8">
        <f t="shared" si="727"/>
        <v>2.4099900418430464E-2</v>
      </c>
      <c r="BM684" s="8">
        <f t="shared" si="728"/>
        <v>0.70866273992115236</v>
      </c>
      <c r="BN684" s="8">
        <f t="shared" si="729"/>
        <v>0.21667209699219286</v>
      </c>
    </row>
    <row r="685" spans="1:66" x14ac:dyDescent="0.25">
      <c r="A685" t="s">
        <v>86</v>
      </c>
      <c r="B685" t="s">
        <v>96</v>
      </c>
      <c r="C685" t="s">
        <v>101</v>
      </c>
      <c r="D685" s="7" t="s">
        <v>507</v>
      </c>
      <c r="E685">
        <f>VLOOKUP(A685,home!$A$2:$E$405,3,FALSE)</f>
        <v>1.2903</v>
      </c>
      <c r="F685">
        <f>VLOOKUP(B685,home!$B$2:$E$405,3,FALSE)</f>
        <v>1.1625000000000001</v>
      </c>
      <c r="G685">
        <f>VLOOKUP(C685,away!$B$2:$E$405,4,FALSE)</f>
        <v>0.9042</v>
      </c>
      <c r="H685">
        <f>VLOOKUP(A685,away!$A$2:$E$405,3,FALSE)</f>
        <v>1.121</v>
      </c>
      <c r="I685">
        <f>VLOOKUP(C685,away!$B$2:$E$405,3,FALSE)</f>
        <v>1.0407</v>
      </c>
      <c r="J685">
        <f>VLOOKUP(B685,home!$B$2:$E$405,4,FALSE)</f>
        <v>0.59470000000000001</v>
      </c>
      <c r="K685" s="3">
        <f t="shared" si="674"/>
        <v>1.3562762647500002</v>
      </c>
      <c r="L685" s="3">
        <f t="shared" si="675"/>
        <v>0.69379170908999988</v>
      </c>
      <c r="M685" s="5">
        <f t="shared" si="676"/>
        <v>0.12872615327946471</v>
      </c>
      <c r="N685" s="5">
        <f t="shared" si="677"/>
        <v>0.17458822634550841</v>
      </c>
      <c r="O685" s="5">
        <f t="shared" si="678"/>
        <v>8.930913788834112E-2</v>
      </c>
      <c r="P685" s="5">
        <f t="shared" si="679"/>
        <v>0.12112786394324203</v>
      </c>
      <c r="Q685" s="5">
        <f t="shared" si="680"/>
        <v>0.11839493374860686</v>
      </c>
      <c r="R685" s="5">
        <f t="shared" si="681"/>
        <v>3.098096970645332E-2</v>
      </c>
      <c r="S685" s="5">
        <f t="shared" si="682"/>
        <v>2.8494519275348223E-2</v>
      </c>
      <c r="T685" s="5">
        <f t="shared" si="683"/>
        <v>8.2141423433043273E-2</v>
      </c>
      <c r="U685" s="5">
        <f t="shared" si="684"/>
        <v>4.2018753871801422E-2</v>
      </c>
      <c r="V685" s="5">
        <f t="shared" si="685"/>
        <v>2.9791755305365155E-3</v>
      </c>
      <c r="W685" s="5">
        <f t="shared" si="686"/>
        <v>5.3525412836628095E-2</v>
      </c>
      <c r="X685" s="5">
        <f t="shared" si="687"/>
        <v>3.7135487651672024E-2</v>
      </c>
      <c r="Y685" s="5">
        <f t="shared" si="688"/>
        <v>1.2882146722872058E-2</v>
      </c>
      <c r="Z685" s="5">
        <f t="shared" si="689"/>
        <v>7.1647799739685868E-3</v>
      </c>
      <c r="AA685" s="5">
        <f t="shared" si="690"/>
        <v>9.7174210208497199E-3</v>
      </c>
      <c r="AB685" s="5">
        <f t="shared" si="691"/>
        <v>6.5897537425805962E-3</v>
      </c>
      <c r="AC685" s="5">
        <f t="shared" si="692"/>
        <v>1.7520777593191985E-4</v>
      </c>
      <c r="AD685" s="5">
        <f t="shared" si="693"/>
        <v>1.8148811747815911E-2</v>
      </c>
      <c r="AE685" s="5">
        <f t="shared" si="694"/>
        <v>1.259149512046987E-2</v>
      </c>
      <c r="AF685" s="5">
        <f t="shared" si="695"/>
        <v>4.3679374598145923E-3</v>
      </c>
      <c r="AG685" s="5">
        <f t="shared" si="696"/>
        <v>1.0101462651476662E-3</v>
      </c>
      <c r="AH685" s="5">
        <f t="shared" si="697"/>
        <v>1.2427162358483676E-3</v>
      </c>
      <c r="AI685" s="5">
        <f t="shared" si="698"/>
        <v>1.6854665345006044E-3</v>
      </c>
      <c r="AJ685" s="5">
        <f t="shared" si="699"/>
        <v>1.1429791278868037E-3</v>
      </c>
      <c r="AK685" s="5">
        <f t="shared" si="700"/>
        <v>5.1673182075250902E-4</v>
      </c>
      <c r="AL685" s="5">
        <f t="shared" si="701"/>
        <v>6.5946330576057644E-6</v>
      </c>
      <c r="AM685" s="5">
        <f t="shared" si="702"/>
        <v>4.9229605213957361E-3</v>
      </c>
      <c r="AN685" s="5">
        <f t="shared" si="703"/>
        <v>3.4155091939217447E-3</v>
      </c>
      <c r="AO685" s="5">
        <f t="shared" si="704"/>
        <v>1.1848259805317873E-3</v>
      </c>
      <c r="AP685" s="5">
        <f t="shared" si="705"/>
        <v>2.7400748066912792E-4</v>
      </c>
      <c r="AQ685" s="5">
        <f t="shared" si="706"/>
        <v>4.752602957921983E-5</v>
      </c>
      <c r="AR685" s="5">
        <f t="shared" si="707"/>
        <v>1.724372442366261E-4</v>
      </c>
      <c r="AS685" s="5">
        <f t="shared" si="708"/>
        <v>2.3387254151703476E-4</v>
      </c>
      <c r="AT685" s="5">
        <f t="shared" si="709"/>
        <v>1.5859788851815663E-4</v>
      </c>
      <c r="AU685" s="5">
        <f t="shared" si="710"/>
        <v>7.170085061221415E-5</v>
      </c>
      <c r="AV685" s="5">
        <f t="shared" si="711"/>
        <v>2.4311540461932889E-5</v>
      </c>
      <c r="AW685" s="5">
        <f t="shared" si="712"/>
        <v>1.7237147649551097E-7</v>
      </c>
      <c r="AX685" s="5">
        <f t="shared" si="713"/>
        <v>1.1128157512450534E-3</v>
      </c>
      <c r="AY685" s="5">
        <f t="shared" si="714"/>
        <v>7.7206234195857778E-4</v>
      </c>
      <c r="AZ685" s="5">
        <f t="shared" si="715"/>
        <v>2.678252258757348E-4</v>
      </c>
      <c r="BA685" s="5">
        <f t="shared" si="716"/>
        <v>6.1938307065913768E-5</v>
      </c>
      <c r="BB685" s="5">
        <f t="shared" si="717"/>
        <v>1.0743070979350382E-5</v>
      </c>
      <c r="BC685" s="5">
        <f t="shared" si="718"/>
        <v>1.4906907151277362E-6</v>
      </c>
      <c r="BD685" s="5">
        <f t="shared" si="719"/>
        <v>1.9939255064949749E-5</v>
      </c>
      <c r="BE685" s="5">
        <f t="shared" si="720"/>
        <v>2.7043138381387571E-5</v>
      </c>
      <c r="BF685" s="5">
        <f t="shared" si="721"/>
        <v>1.8338983355512852E-5</v>
      </c>
      <c r="BG685" s="5">
        <f t="shared" si="722"/>
        <v>8.2909092815758001E-6</v>
      </c>
      <c r="BH685" s="5">
        <f t="shared" si="723"/>
        <v>2.8111908679491829E-6</v>
      </c>
      <c r="BI685" s="5">
        <f t="shared" si="724"/>
        <v>7.6255028997628551E-7</v>
      </c>
      <c r="BJ685" s="8">
        <f t="shared" si="725"/>
        <v>0.52685772592551605</v>
      </c>
      <c r="BK685" s="8">
        <f t="shared" si="726"/>
        <v>0.28228157677953963</v>
      </c>
      <c r="BL685" s="8">
        <f t="shared" si="727"/>
        <v>0.18394203604160178</v>
      </c>
      <c r="BM685" s="8">
        <f t="shared" si="728"/>
        <v>0.33634694383852748</v>
      </c>
      <c r="BN685" s="8">
        <f t="shared" si="729"/>
        <v>0.66312728491161643</v>
      </c>
    </row>
    <row r="686" spans="1:66" x14ac:dyDescent="0.25">
      <c r="A686" t="s">
        <v>109</v>
      </c>
      <c r="B686" t="s">
        <v>127</v>
      </c>
      <c r="C686" t="s">
        <v>132</v>
      </c>
      <c r="D686" s="7" t="s">
        <v>507</v>
      </c>
      <c r="E686">
        <f>VLOOKUP(A686,home!$A$2:$E$405,3,FALSE)</f>
        <v>1.7307999999999999</v>
      </c>
      <c r="F686">
        <f>VLOOKUP(B686,home!$B$2:$E$405,3,FALSE)</f>
        <v>1.0591999999999999</v>
      </c>
      <c r="G686">
        <f>VLOOKUP(C686,away!$B$2:$E$405,4,FALSE)</f>
        <v>0.80889999999999995</v>
      </c>
      <c r="H686">
        <f>VLOOKUP(A686,away!$A$2:$E$405,3,FALSE)</f>
        <v>1.3153999999999999</v>
      </c>
      <c r="I686">
        <f>VLOOKUP(C686,away!$B$2:$E$405,3,FALSE)</f>
        <v>0.45610000000000001</v>
      </c>
      <c r="J686">
        <f>VLOOKUP(B686,home!$B$2:$E$405,4,FALSE)</f>
        <v>1.0136000000000001</v>
      </c>
      <c r="K686" s="3">
        <f t="shared" si="674"/>
        <v>1.4829267319039996</v>
      </c>
      <c r="L686" s="3">
        <f t="shared" si="675"/>
        <v>0.60811331358399989</v>
      </c>
      <c r="M686" s="5">
        <f t="shared" si="676"/>
        <v>0.12355856244259324</v>
      </c>
      <c r="N686" s="5">
        <f t="shared" si="677"/>
        <v>0.18322829520175107</v>
      </c>
      <c r="O686" s="5">
        <f t="shared" si="678"/>
        <v>7.5137606828640943E-2</v>
      </c>
      <c r="P686" s="5">
        <f t="shared" si="679"/>
        <v>0.11142356573748416</v>
      </c>
      <c r="Q686" s="5">
        <f t="shared" si="680"/>
        <v>0.13585706849793702</v>
      </c>
      <c r="R686" s="5">
        <f t="shared" si="681"/>
        <v>2.284608953166831E-2</v>
      </c>
      <c r="S686" s="5">
        <f t="shared" si="682"/>
        <v>2.5120094383227601E-2</v>
      </c>
      <c r="T686" s="5">
        <f t="shared" si="683"/>
        <v>8.2616492098088939E-2</v>
      </c>
      <c r="U686" s="5">
        <f t="shared" si="684"/>
        <v>3.3879076885983066E-2</v>
      </c>
      <c r="V686" s="5">
        <f t="shared" si="685"/>
        <v>2.5169985367526084E-3</v>
      </c>
      <c r="W686" s="5">
        <f t="shared" si="686"/>
        <v>6.7155359531234526E-2</v>
      </c>
      <c r="X686" s="5">
        <f t="shared" si="687"/>
        <v>4.0838068209463875E-2</v>
      </c>
      <c r="Y686" s="5">
        <f t="shared" si="688"/>
        <v>1.2417086489613241E-2</v>
      </c>
      <c r="Z686" s="5">
        <f t="shared" si="689"/>
        <v>4.6310037358465155E-3</v>
      </c>
      <c r="AA686" s="5">
        <f t="shared" si="690"/>
        <v>6.8674392354340866E-3</v>
      </c>
      <c r="AB686" s="5">
        <f t="shared" si="691"/>
        <v>5.0919546109757866E-3</v>
      </c>
      <c r="AC686" s="5">
        <f t="shared" si="692"/>
        <v>1.4186236185134241E-4</v>
      </c>
      <c r="AD686" s="5">
        <f t="shared" si="693"/>
        <v>2.4896619459872926E-2</v>
      </c>
      <c r="AE686" s="5">
        <f t="shared" si="694"/>
        <v>1.5139965756783219E-2</v>
      </c>
      <c r="AF686" s="5">
        <f t="shared" si="695"/>
        <v>4.6034073719528664E-3</v>
      </c>
      <c r="AG686" s="5">
        <f t="shared" si="696"/>
        <v>9.3313110357842353E-4</v>
      </c>
      <c r="AH686" s="5">
        <f t="shared" si="697"/>
        <v>7.0404375675637665E-4</v>
      </c>
      <c r="AI686" s="5">
        <f t="shared" si="698"/>
        <v>1.0440453073241481E-3</v>
      </c>
      <c r="AJ686" s="5">
        <f t="shared" si="699"/>
        <v>7.7412134777495305E-4</v>
      </c>
      <c r="AK686" s="5">
        <f t="shared" si="700"/>
        <v>3.826550801176769E-4</v>
      </c>
      <c r="AL686" s="5">
        <f t="shared" si="701"/>
        <v>5.1171881216283505E-6</v>
      </c>
      <c r="AM686" s="5">
        <f t="shared" si="702"/>
        <v>7.383972506217377E-3</v>
      </c>
      <c r="AN686" s="5">
        <f t="shared" si="703"/>
        <v>4.4902919881690019E-3</v>
      </c>
      <c r="AO686" s="5">
        <f t="shared" si="704"/>
        <v>1.3653031699425691E-3</v>
      </c>
      <c r="AP686" s="5">
        <f t="shared" si="705"/>
        <v>2.7675301157350487E-4</v>
      </c>
      <c r="AQ686" s="5">
        <f t="shared" si="706"/>
        <v>4.2074297728078774E-5</v>
      </c>
      <c r="AR686" s="5">
        <f t="shared" si="707"/>
        <v>8.5627676365849598E-5</v>
      </c>
      <c r="AS686" s="5">
        <f t="shared" si="708"/>
        <v>1.2697957027374272E-4</v>
      </c>
      <c r="AT686" s="5">
        <f t="shared" si="709"/>
        <v>9.4150699582307772E-5</v>
      </c>
      <c r="AU686" s="5">
        <f t="shared" si="710"/>
        <v>4.6539529746022313E-5</v>
      </c>
      <c r="AV686" s="5">
        <f t="shared" si="711"/>
        <v>1.7253678187654458E-5</v>
      </c>
      <c r="AW686" s="5">
        <f t="shared" si="712"/>
        <v>1.2818378404487797E-7</v>
      </c>
      <c r="AX686" s="5">
        <f t="shared" si="713"/>
        <v>1.824981702852322E-3</v>
      </c>
      <c r="AY686" s="5">
        <f t="shared" si="714"/>
        <v>1.1097956705516962E-3</v>
      </c>
      <c r="AZ686" s="5">
        <f t="shared" si="715"/>
        <v>3.3744076131018454E-4</v>
      </c>
      <c r="BA686" s="5">
        <f t="shared" si="716"/>
        <v>6.8400739832881301E-5</v>
      </c>
      <c r="BB686" s="5">
        <f t="shared" si="717"/>
        <v>1.0398850137842633E-5</v>
      </c>
      <c r="BC686" s="5">
        <f t="shared" si="718"/>
        <v>1.2647358429573839E-6</v>
      </c>
      <c r="BD686" s="5">
        <f t="shared" si="719"/>
        <v>8.678555001555856E-6</v>
      </c>
      <c r="BE686" s="5">
        <f t="shared" si="720"/>
        <v>1.2869661206106335E-5</v>
      </c>
      <c r="BF686" s="5">
        <f t="shared" si="721"/>
        <v>9.5423823165414786E-6</v>
      </c>
      <c r="BG686" s="5">
        <f t="shared" si="722"/>
        <v>4.7168846077491238E-6</v>
      </c>
      <c r="BH686" s="5">
        <f t="shared" si="723"/>
        <v>1.7486985690344214E-6</v>
      </c>
      <c r="BI686" s="5">
        <f t="shared" si="724"/>
        <v>5.1863837081268317E-7</v>
      </c>
      <c r="BJ686" s="8">
        <f t="shared" si="725"/>
        <v>0.58459617115443441</v>
      </c>
      <c r="BK686" s="8">
        <f t="shared" si="726"/>
        <v>0.26387599632058228</v>
      </c>
      <c r="BL686" s="8">
        <f t="shared" si="727"/>
        <v>0.1471356585589027</v>
      </c>
      <c r="BM686" s="8">
        <f t="shared" si="728"/>
        <v>0.34707797404292356</v>
      </c>
      <c r="BN686" s="8">
        <f t="shared" si="729"/>
        <v>0.6520511882400748</v>
      </c>
    </row>
    <row r="687" spans="1:66" x14ac:dyDescent="0.25">
      <c r="A687" t="s">
        <v>109</v>
      </c>
      <c r="B687" t="s">
        <v>104</v>
      </c>
      <c r="C687" t="s">
        <v>102</v>
      </c>
      <c r="D687" s="7" t="s">
        <v>507</v>
      </c>
      <c r="E687">
        <f>VLOOKUP(A687,home!$A$2:$E$405,3,FALSE)</f>
        <v>1.7307999999999999</v>
      </c>
      <c r="F687">
        <f>VLOOKUP(B687,home!$B$2:$E$405,3,FALSE)</f>
        <v>1.4443999999999999</v>
      </c>
      <c r="G687">
        <f>VLOOKUP(C687,away!$B$2:$E$405,4,FALSE)</f>
        <v>1.0591999999999999</v>
      </c>
      <c r="H687">
        <f>VLOOKUP(A687,away!$A$2:$E$405,3,FALSE)</f>
        <v>1.3153999999999999</v>
      </c>
      <c r="I687">
        <f>VLOOKUP(C687,away!$B$2:$E$405,3,FALSE)</f>
        <v>1.3936999999999999</v>
      </c>
      <c r="J687">
        <f>VLOOKUP(B687,home!$B$2:$E$405,4,FALSE)</f>
        <v>1.0136000000000001</v>
      </c>
      <c r="K687" s="3">
        <f t="shared" si="674"/>
        <v>2.6479655971839997</v>
      </c>
      <c r="L687" s="3">
        <f t="shared" si="675"/>
        <v>1.8582054925279998</v>
      </c>
      <c r="M687" s="5">
        <f t="shared" si="676"/>
        <v>1.1040653017882218E-2</v>
      </c>
      <c r="N687" s="5">
        <f t="shared" si="677"/>
        <v>2.9235269361797812E-2</v>
      </c>
      <c r="O687" s="5">
        <f t="shared" si="678"/>
        <v>2.0515802078924571E-2</v>
      </c>
      <c r="P687" s="5">
        <f t="shared" si="679"/>
        <v>5.4325138103628247E-2</v>
      </c>
      <c r="Q687" s="5">
        <f t="shared" si="680"/>
        <v>3.8706993747224028E-2</v>
      </c>
      <c r="R687" s="5">
        <f t="shared" si="681"/>
        <v>1.9061288053337504E-2</v>
      </c>
      <c r="S687" s="5">
        <f t="shared" si="682"/>
        <v>6.6826224526716826E-2</v>
      </c>
      <c r="T687" s="5">
        <f t="shared" si="683"/>
        <v>7.1925548380338628E-2</v>
      </c>
      <c r="U687" s="5">
        <f t="shared" si="684"/>
        <v>5.0473635003252082E-2</v>
      </c>
      <c r="V687" s="5">
        <f t="shared" si="685"/>
        <v>3.653511628018942E-2</v>
      </c>
      <c r="W687" s="5">
        <f t="shared" si="686"/>
        <v>3.4164929271021799E-2</v>
      </c>
      <c r="X687" s="5">
        <f t="shared" si="687"/>
        <v>6.3485459223243335E-2</v>
      </c>
      <c r="Y687" s="5">
        <f t="shared" si="688"/>
        <v>5.8984514512146584E-2</v>
      </c>
      <c r="Z687" s="5">
        <f t="shared" si="689"/>
        <v>1.1806596718456694E-2</v>
      </c>
      <c r="AA687" s="5">
        <f t="shared" si="690"/>
        <v>3.126346193029883E-2</v>
      </c>
      <c r="AB687" s="5">
        <f t="shared" si="691"/>
        <v>4.1392285820151503E-2</v>
      </c>
      <c r="AC687" s="5">
        <f t="shared" si="692"/>
        <v>1.1235608269381393E-2</v>
      </c>
      <c r="AD687" s="5">
        <f t="shared" si="693"/>
        <v>2.2616889334972599E-2</v>
      </c>
      <c r="AE687" s="5">
        <f t="shared" si="694"/>
        <v>4.2026827986144023E-2</v>
      </c>
      <c r="AF687" s="5">
        <f t="shared" si="695"/>
        <v>3.9047241298691152E-2</v>
      </c>
      <c r="AG687" s="5">
        <f t="shared" si="696"/>
        <v>2.4185932749764674E-2</v>
      </c>
      <c r="AH687" s="5">
        <f t="shared" si="697"/>
        <v>5.484770717574825E-3</v>
      </c>
      <c r="AI687" s="5">
        <f t="shared" si="698"/>
        <v>1.4523484168580335E-2</v>
      </c>
      <c r="AJ687" s="5">
        <f t="shared" si="699"/>
        <v>1.9228843214823602E-2</v>
      </c>
      <c r="AK687" s="5">
        <f t="shared" si="700"/>
        <v>1.6972438435499289E-2</v>
      </c>
      <c r="AL687" s="5">
        <f t="shared" si="701"/>
        <v>2.2113763376996037E-3</v>
      </c>
      <c r="AM687" s="5">
        <f t="shared" si="702"/>
        <v>1.1977748974865018E-2</v>
      </c>
      <c r="AN687" s="5">
        <f t="shared" si="703"/>
        <v>2.2257118933215796E-2</v>
      </c>
      <c r="AO687" s="5">
        <f t="shared" si="704"/>
        <v>2.0679150324775269E-2</v>
      </c>
      <c r="AP687" s="5">
        <f t="shared" si="705"/>
        <v>1.2808703571436523E-2</v>
      </c>
      <c r="AQ687" s="5">
        <f t="shared" si="706"/>
        <v>5.9503008321515911E-3</v>
      </c>
      <c r="AR687" s="5">
        <f t="shared" si="707"/>
        <v>2.0383662145308564E-3</v>
      </c>
      <c r="AS687" s="5">
        <f t="shared" si="708"/>
        <v>5.3975236105398882E-3</v>
      </c>
      <c r="AT687" s="5">
        <f t="shared" si="709"/>
        <v>7.1462284153489984E-3</v>
      </c>
      <c r="AU687" s="5">
        <f t="shared" si="710"/>
        <v>6.3076556644876243E-3</v>
      </c>
      <c r="AV687" s="5">
        <f t="shared" si="711"/>
        <v>4.1756137996115054E-3</v>
      </c>
      <c r="AW687" s="5">
        <f t="shared" si="712"/>
        <v>3.022499483148786E-4</v>
      </c>
      <c r="AX687" s="5">
        <f t="shared" si="713"/>
        <v>5.2861112028580858E-3</v>
      </c>
      <c r="AY687" s="5">
        <f t="shared" si="714"/>
        <v>9.8226808712646857E-3</v>
      </c>
      <c r="AZ687" s="5">
        <f t="shared" si="715"/>
        <v>9.1262797731668822E-3</v>
      </c>
      <c r="BA687" s="5">
        <f t="shared" si="716"/>
        <v>5.652834400281961E-3</v>
      </c>
      <c r="BB687" s="5">
        <f t="shared" si="717"/>
        <v>2.6260319827387918E-3</v>
      </c>
      <c r="BC687" s="5">
        <f t="shared" si="718"/>
        <v>9.759414107758836E-4</v>
      </c>
      <c r="BD687" s="5">
        <f t="shared" si="719"/>
        <v>6.3128388260412407E-4</v>
      </c>
      <c r="BE687" s="5">
        <f t="shared" si="720"/>
        <v>1.6716180031924632E-3</v>
      </c>
      <c r="BF687" s="5">
        <f t="shared" si="721"/>
        <v>2.2131934820435284E-3</v>
      </c>
      <c r="BG687" s="5">
        <f t="shared" si="722"/>
        <v>1.9534867334543757E-3</v>
      </c>
      <c r="BH687" s="5">
        <f t="shared" si="723"/>
        <v>1.2931914161856347E-3</v>
      </c>
      <c r="BI687" s="5">
        <f t="shared" si="724"/>
        <v>6.8486527612664271E-4</v>
      </c>
      <c r="BJ687" s="8">
        <f t="shared" si="725"/>
        <v>0.53154250814287507</v>
      </c>
      <c r="BK687" s="8">
        <f t="shared" si="726"/>
        <v>0.1919967974067624</v>
      </c>
      <c r="BL687" s="8">
        <f t="shared" si="727"/>
        <v>0.25242903592056815</v>
      </c>
      <c r="BM687" s="8">
        <f t="shared" si="728"/>
        <v>0.8053693629029185</v>
      </c>
      <c r="BN687" s="8">
        <f t="shared" si="729"/>
        <v>0.1728851443627944</v>
      </c>
    </row>
    <row r="688" spans="1:66" x14ac:dyDescent="0.25">
      <c r="A688" t="s">
        <v>109</v>
      </c>
      <c r="B688" t="s">
        <v>108</v>
      </c>
      <c r="C688" t="s">
        <v>107</v>
      </c>
      <c r="D688" s="7" t="s">
        <v>507</v>
      </c>
      <c r="E688">
        <f>VLOOKUP(A688,home!$A$2:$E$405,3,FALSE)</f>
        <v>1.7307999999999999</v>
      </c>
      <c r="F688">
        <f>VLOOKUP(B688,home!$B$2:$E$405,3,FALSE)</f>
        <v>0.67410000000000003</v>
      </c>
      <c r="G688">
        <f>VLOOKUP(C688,away!$B$2:$E$405,4,FALSE)</f>
        <v>1.2710999999999999</v>
      </c>
      <c r="H688">
        <f>VLOOKUP(A688,away!$A$2:$E$405,3,FALSE)</f>
        <v>1.3153999999999999</v>
      </c>
      <c r="I688">
        <f>VLOOKUP(C688,away!$B$2:$E$405,3,FALSE)</f>
        <v>1.5205</v>
      </c>
      <c r="J688">
        <f>VLOOKUP(B688,home!$B$2:$E$405,4,FALSE)</f>
        <v>0.88690000000000002</v>
      </c>
      <c r="K688" s="3">
        <f t="shared" si="674"/>
        <v>1.4830334011079997</v>
      </c>
      <c r="L688" s="3">
        <f t="shared" si="675"/>
        <v>1.77385826933</v>
      </c>
      <c r="M688" s="5">
        <f t="shared" si="676"/>
        <v>3.8507907451078301E-2</v>
      </c>
      <c r="N688" s="5">
        <f t="shared" si="677"/>
        <v>5.7108512956724734E-2</v>
      </c>
      <c r="O688" s="5">
        <f t="shared" si="678"/>
        <v>6.8307570066689569E-2</v>
      </c>
      <c r="P688" s="5">
        <f t="shared" si="679"/>
        <v>0.10130240795742561</v>
      </c>
      <c r="Q688" s="5">
        <f t="shared" si="680"/>
        <v>4.2346916101215895E-2</v>
      </c>
      <c r="R688" s="5">
        <f t="shared" si="681"/>
        <v>6.0583974010317856E-2</v>
      </c>
      <c r="S688" s="5">
        <f t="shared" si="682"/>
        <v>6.6623834799450624E-2</v>
      </c>
      <c r="T688" s="5">
        <f t="shared" si="683"/>
        <v>7.511742730676553E-2</v>
      </c>
      <c r="U688" s="5">
        <f t="shared" si="684"/>
        <v>8.984805702916035E-2</v>
      </c>
      <c r="V688" s="5">
        <f t="shared" si="685"/>
        <v>1.9474080748844821E-2</v>
      </c>
      <c r="W688" s="5">
        <f t="shared" si="686"/>
        <v>2.093396367067378E-2</v>
      </c>
      <c r="X688" s="5">
        <f t="shared" si="687"/>
        <v>3.713388456707848E-2</v>
      </c>
      <c r="Y688" s="5">
        <f t="shared" si="688"/>
        <v>3.2935124105828932E-2</v>
      </c>
      <c r="Z688" s="5">
        <f t="shared" si="689"/>
        <v>3.5822461095692038E-2</v>
      </c>
      <c r="AA688" s="5">
        <f t="shared" si="690"/>
        <v>5.3125906314803156E-2</v>
      </c>
      <c r="AB688" s="5">
        <f t="shared" si="691"/>
        <v>3.939374676449376E-2</v>
      </c>
      <c r="AC688" s="5">
        <f t="shared" si="692"/>
        <v>3.2018931357176441E-3</v>
      </c>
      <c r="AD688" s="5">
        <f t="shared" si="693"/>
        <v>7.7614418352976557E-3</v>
      </c>
      <c r="AE688" s="5">
        <f t="shared" si="694"/>
        <v>1.3767697781466557E-2</v>
      </c>
      <c r="AF688" s="5">
        <f t="shared" si="695"/>
        <v>1.2210972279645379E-2</v>
      </c>
      <c r="AG688" s="5">
        <f t="shared" si="696"/>
        <v>7.2201780516027835E-3</v>
      </c>
      <c r="AH688" s="5">
        <f t="shared" si="697"/>
        <v>1.5885992210586397E-2</v>
      </c>
      <c r="AI688" s="5">
        <f t="shared" si="698"/>
        <v>2.355945705804113E-2</v>
      </c>
      <c r="AJ688" s="5">
        <f t="shared" si="699"/>
        <v>1.7469730864522311E-2</v>
      </c>
      <c r="AK688" s="5">
        <f t="shared" si="700"/>
        <v>8.6360647934846432E-3</v>
      </c>
      <c r="AL688" s="5">
        <f t="shared" si="701"/>
        <v>3.3692766617622767E-4</v>
      </c>
      <c r="AM688" s="5">
        <f t="shared" si="702"/>
        <v>2.3020954965006788E-3</v>
      </c>
      <c r="AN688" s="5">
        <f t="shared" si="703"/>
        <v>4.0835911332550807E-3</v>
      </c>
      <c r="AO688" s="5">
        <f t="shared" si="704"/>
        <v>3.6218559501435973E-3</v>
      </c>
      <c r="AP688" s="5">
        <f t="shared" si="705"/>
        <v>2.1415530424947612E-3</v>
      </c>
      <c r="AQ688" s="5">
        <f t="shared" si="706"/>
        <v>9.4970289340953892E-4</v>
      </c>
      <c r="AR688" s="5">
        <f t="shared" si="707"/>
        <v>5.6358997298521299E-3</v>
      </c>
      <c r="AS688" s="5">
        <f t="shared" si="708"/>
        <v>8.3582275446662593E-3</v>
      </c>
      <c r="AT688" s="5">
        <f t="shared" si="709"/>
        <v>6.197765311400487E-3</v>
      </c>
      <c r="AU688" s="5">
        <f t="shared" si="710"/>
        <v>3.0638309896784824E-3</v>
      </c>
      <c r="AV688" s="5">
        <f t="shared" si="711"/>
        <v>1.1359409232607415E-3</v>
      </c>
      <c r="AW688" s="5">
        <f t="shared" si="712"/>
        <v>2.4620905556496835E-5</v>
      </c>
      <c r="AX688" s="5">
        <f t="shared" si="713"/>
        <v>5.6901408564180209E-4</v>
      </c>
      <c r="AY688" s="5">
        <f t="shared" si="714"/>
        <v>1.0093503411809594E-3</v>
      </c>
      <c r="AZ688" s="5">
        <f t="shared" si="715"/>
        <v>8.9522222467745122E-4</v>
      </c>
      <c r="BA688" s="5">
        <f t="shared" si="716"/>
        <v>5.2933244871069857E-4</v>
      </c>
      <c r="BB688" s="5">
        <f t="shared" si="717"/>
        <v>2.3474018534254287E-4</v>
      </c>
      <c r="BC688" s="5">
        <f t="shared" si="718"/>
        <v>8.3279163782785308E-5</v>
      </c>
      <c r="BD688" s="5">
        <f t="shared" si="719"/>
        <v>1.666214556818817E-3</v>
      </c>
      <c r="BE688" s="5">
        <f t="shared" si="720"/>
        <v>2.4710518411746683E-3</v>
      </c>
      <c r="BF688" s="5">
        <f t="shared" si="721"/>
        <v>1.8323262081657273E-3</v>
      </c>
      <c r="BG688" s="5">
        <f t="shared" si="722"/>
        <v>9.0580032281178133E-4</v>
      </c>
      <c r="BH688" s="5">
        <f t="shared" si="723"/>
        <v>3.3583303336606984E-4</v>
      </c>
      <c r="BI688" s="5">
        <f t="shared" si="724"/>
        <v>9.9610321135459753E-5</v>
      </c>
      <c r="BJ688" s="8">
        <f t="shared" si="725"/>
        <v>0.32295585562143964</v>
      </c>
      <c r="BK688" s="8">
        <f t="shared" si="726"/>
        <v>0.2304564020998742</v>
      </c>
      <c r="BL688" s="8">
        <f t="shared" si="727"/>
        <v>0.40851299989442985</v>
      </c>
      <c r="BM688" s="8">
        <f t="shared" si="728"/>
        <v>0.62860570073235933</v>
      </c>
      <c r="BN688" s="8">
        <f t="shared" si="729"/>
        <v>0.36815728854345192</v>
      </c>
    </row>
    <row r="689" spans="1:66" x14ac:dyDescent="0.25">
      <c r="A689" t="s">
        <v>109</v>
      </c>
      <c r="B689" t="s">
        <v>420</v>
      </c>
      <c r="C689" t="s">
        <v>90</v>
      </c>
      <c r="D689" s="7" t="s">
        <v>507</v>
      </c>
      <c r="E689">
        <f>VLOOKUP(A689,home!$A$2:$E$405,3,FALSE)</f>
        <v>1.7307999999999999</v>
      </c>
      <c r="F689">
        <f>VLOOKUP(B689,home!$B$2:$E$405,3,FALSE)</f>
        <v>0.86670000000000003</v>
      </c>
      <c r="G689">
        <f>VLOOKUP(C689,away!$B$2:$E$405,4,FALSE)</f>
        <v>0.57779999999999998</v>
      </c>
      <c r="H689">
        <f>VLOOKUP(A689,away!$A$2:$E$405,3,FALSE)</f>
        <v>1.3153999999999999</v>
      </c>
      <c r="I689">
        <f>VLOOKUP(C689,away!$B$2:$E$405,3,FALSE)</f>
        <v>0.50680000000000003</v>
      </c>
      <c r="J689">
        <f>VLOOKUP(B689,home!$B$2:$E$405,4,FALSE)</f>
        <v>0.63349999999999995</v>
      </c>
      <c r="K689" s="3">
        <f t="shared" si="674"/>
        <v>0.86674874320799999</v>
      </c>
      <c r="L689" s="3">
        <f t="shared" si="675"/>
        <v>0.42231943011999995</v>
      </c>
      <c r="M689" s="5">
        <f t="shared" si="676"/>
        <v>0.27552740729352765</v>
      </c>
      <c r="N689" s="5">
        <f t="shared" si="677"/>
        <v>0.23881303399102383</v>
      </c>
      <c r="O689" s="5">
        <f t="shared" si="678"/>
        <v>0.11636057763064372</v>
      </c>
      <c r="P689" s="5">
        <f t="shared" si="679"/>
        <v>0.10085538442031737</v>
      </c>
      <c r="Q689" s="5">
        <f t="shared" si="680"/>
        <v>0.10349544853670464</v>
      </c>
      <c r="R689" s="5">
        <f t="shared" si="681"/>
        <v>2.4570666416703732E-2</v>
      </c>
      <c r="S689" s="5">
        <f t="shared" si="682"/>
        <v>9.2293981445316416E-3</v>
      </c>
      <c r="T689" s="5">
        <f t="shared" si="683"/>
        <v>4.3708138846034889E-2</v>
      </c>
      <c r="U689" s="5">
        <f t="shared" si="684"/>
        <v>2.1296594236460971E-2</v>
      </c>
      <c r="V689" s="5">
        <f t="shared" si="685"/>
        <v>3.7537483595890078E-4</v>
      </c>
      <c r="W689" s="5">
        <f t="shared" si="686"/>
        <v>2.9901516648978999E-2</v>
      </c>
      <c r="X689" s="5">
        <f t="shared" si="687"/>
        <v>1.2627991470920504E-2</v>
      </c>
      <c r="Y689" s="5">
        <f t="shared" si="688"/>
        <v>2.6665230807796829E-3</v>
      </c>
      <c r="Z689" s="5">
        <f t="shared" si="689"/>
        <v>3.4588899462569805E-3</v>
      </c>
      <c r="AA689" s="5">
        <f t="shared" si="690"/>
        <v>2.9979885138130247E-3</v>
      </c>
      <c r="AB689" s="5">
        <f t="shared" si="691"/>
        <v>1.2992513882497294E-3</v>
      </c>
      <c r="AC689" s="5">
        <f t="shared" si="692"/>
        <v>8.5877512500091811E-6</v>
      </c>
      <c r="AD689" s="5">
        <f t="shared" si="693"/>
        <v>6.4792754938789079E-3</v>
      </c>
      <c r="AE689" s="5">
        <f t="shared" si="694"/>
        <v>2.7363239341654218E-3</v>
      </c>
      <c r="AF689" s="5">
        <f t="shared" si="695"/>
        <v>5.7780138225022851E-4</v>
      </c>
      <c r="AG689" s="5">
        <f t="shared" si="696"/>
        <v>8.1338916824821587E-5</v>
      </c>
      <c r="AH689" s="5">
        <f t="shared" si="697"/>
        <v>3.6518910773776123E-4</v>
      </c>
      <c r="AI689" s="5">
        <f t="shared" si="698"/>
        <v>3.1652720016495545E-4</v>
      </c>
      <c r="AJ689" s="5">
        <f t="shared" si="699"/>
        <v>1.3717477646706108E-4</v>
      </c>
      <c r="AK689" s="5">
        <f t="shared" si="700"/>
        <v>3.9632021700887855E-5</v>
      </c>
      <c r="AL689" s="5">
        <f t="shared" si="701"/>
        <v>1.2574007967244181E-7</v>
      </c>
      <c r="AM689" s="5">
        <f t="shared" si="702"/>
        <v>1.1231807782435877E-3</v>
      </c>
      <c r="AN689" s="5">
        <f t="shared" si="703"/>
        <v>4.7434106618957002E-4</v>
      </c>
      <c r="AO689" s="5">
        <f t="shared" si="704"/>
        <v>1.0016172437784618E-4</v>
      </c>
      <c r="AP689" s="5">
        <f t="shared" si="705"/>
        <v>1.4100080786362834E-5</v>
      </c>
      <c r="AQ689" s="5">
        <f t="shared" si="706"/>
        <v>1.488684520585678E-6</v>
      </c>
      <c r="AR689" s="5">
        <f t="shared" si="707"/>
        <v>3.0845291173168523E-5</v>
      </c>
      <c r="AS689" s="5">
        <f t="shared" si="708"/>
        <v>2.6735117358228635E-5</v>
      </c>
      <c r="AT689" s="5">
        <f t="shared" si="709"/>
        <v>1.1586314684881527E-5</v>
      </c>
      <c r="AU689" s="5">
        <f t="shared" si="710"/>
        <v>3.3474745638444866E-6</v>
      </c>
      <c r="AV689" s="5">
        <f t="shared" si="711"/>
        <v>7.2535484278323904E-7</v>
      </c>
      <c r="AW689" s="5">
        <f t="shared" si="712"/>
        <v>1.2785140764695313E-9</v>
      </c>
      <c r="AX689" s="5">
        <f t="shared" si="713"/>
        <v>1.6225258798966877E-4</v>
      </c>
      <c r="AY689" s="5">
        <f t="shared" si="714"/>
        <v>6.8522420495292061E-5</v>
      </c>
      <c r="AZ689" s="5">
        <f t="shared" si="715"/>
        <v>1.4469174787007372E-5</v>
      </c>
      <c r="BA689" s="5">
        <f t="shared" si="716"/>
        <v>2.0368712167852086E-6</v>
      </c>
      <c r="BB689" s="5">
        <f t="shared" si="717"/>
        <v>2.1505257287513998E-7</v>
      </c>
      <c r="BC689" s="5">
        <f t="shared" si="718"/>
        <v>1.8164176004493781E-8</v>
      </c>
      <c r="BD689" s="5">
        <f t="shared" si="719"/>
        <v>2.1710942983563321E-6</v>
      </c>
      <c r="BE689" s="5">
        <f t="shared" si="720"/>
        <v>1.8817932544864053E-6</v>
      </c>
      <c r="BF689" s="5">
        <f t="shared" si="721"/>
        <v>8.1552096915169186E-7</v>
      </c>
      <c r="BG689" s="5">
        <f t="shared" si="722"/>
        <v>2.3561725835733307E-7</v>
      </c>
      <c r="BH689" s="5">
        <f t="shared" si="723"/>
        <v>5.1055240639833263E-8</v>
      </c>
      <c r="BI689" s="5">
        <f t="shared" si="724"/>
        <v>8.850413131751499E-9</v>
      </c>
      <c r="BJ689" s="8">
        <f t="shared" si="725"/>
        <v>0.44304817890691744</v>
      </c>
      <c r="BK689" s="8">
        <f t="shared" si="726"/>
        <v>0.38606480060616055</v>
      </c>
      <c r="BL689" s="8">
        <f t="shared" si="727"/>
        <v>0.16746200477599887</v>
      </c>
      <c r="BM689" s="8">
        <f t="shared" si="728"/>
        <v>0.14034283480443172</v>
      </c>
      <c r="BN689" s="8">
        <f t="shared" si="729"/>
        <v>0.85962251828892089</v>
      </c>
    </row>
    <row r="690" spans="1:66" x14ac:dyDescent="0.25">
      <c r="A690" t="s">
        <v>109</v>
      </c>
      <c r="B690" t="s">
        <v>120</v>
      </c>
      <c r="C690" t="s">
        <v>110</v>
      </c>
      <c r="D690" s="7" t="s">
        <v>507</v>
      </c>
      <c r="E690">
        <f>VLOOKUP(A690,home!$A$2:$E$405,3,FALSE)</f>
        <v>1.7307999999999999</v>
      </c>
      <c r="F690">
        <f>VLOOKUP(B690,home!$B$2:$E$405,3,FALSE)</f>
        <v>0.57779999999999998</v>
      </c>
      <c r="G690">
        <f>VLOOKUP(C690,away!$B$2:$E$405,4,FALSE)</f>
        <v>0.57779999999999998</v>
      </c>
      <c r="H690">
        <f>VLOOKUP(A690,away!$A$2:$E$405,3,FALSE)</f>
        <v>1.3153999999999999</v>
      </c>
      <c r="I690">
        <f>VLOOKUP(C690,away!$B$2:$E$405,3,FALSE)</f>
        <v>0.65159999999999996</v>
      </c>
      <c r="J690">
        <f>VLOOKUP(B690,home!$B$2:$E$405,4,FALSE)</f>
        <v>0.76019999999999999</v>
      </c>
      <c r="K690" s="3">
        <f t="shared" si="674"/>
        <v>0.57783249547199989</v>
      </c>
      <c r="L690" s="3">
        <f t="shared" si="675"/>
        <v>0.65157854932799997</v>
      </c>
      <c r="M690" s="5">
        <f t="shared" si="676"/>
        <v>0.29246477561786366</v>
      </c>
      <c r="N690" s="5">
        <f t="shared" si="677"/>
        <v>0.16899565113292869</v>
      </c>
      <c r="O690" s="5">
        <f t="shared" si="678"/>
        <v>0.19056377422662663</v>
      </c>
      <c r="P690" s="5">
        <f t="shared" si="679"/>
        <v>0.11011394120793444</v>
      </c>
      <c r="Q690" s="5">
        <f t="shared" si="680"/>
        <v>4.8825589409027835E-2</v>
      </c>
      <c r="R690" s="5">
        <f t="shared" si="681"/>
        <v>6.2083633782526938E-2</v>
      </c>
      <c r="S690" s="5">
        <f t="shared" si="682"/>
        <v>1.0364564435775974E-2</v>
      </c>
      <c r="T690" s="5">
        <f t="shared" si="683"/>
        <v>3.1813706717218913E-2</v>
      </c>
      <c r="U690" s="5">
        <f t="shared" si="684"/>
        <v>3.5873941036527295E-2</v>
      </c>
      <c r="V690" s="5">
        <f t="shared" si="685"/>
        <v>4.3358803219817918E-4</v>
      </c>
      <c r="W690" s="5">
        <f t="shared" si="686"/>
        <v>9.404337390369933E-3</v>
      </c>
      <c r="X690" s="5">
        <f t="shared" si="687"/>
        <v>6.1276645142083102E-3</v>
      </c>
      <c r="Y690" s="5">
        <f t="shared" si="688"/>
        <v>1.9963273774682572E-3</v>
      </c>
      <c r="Z690" s="5">
        <f t="shared" si="689"/>
        <v>1.3484121345676572E-2</v>
      </c>
      <c r="AA690" s="5">
        <f t="shared" si="690"/>
        <v>7.7915634864195553E-3</v>
      </c>
      <c r="AB690" s="5">
        <f t="shared" si="691"/>
        <v>2.2511092864931632E-3</v>
      </c>
      <c r="AC690" s="5">
        <f t="shared" si="692"/>
        <v>1.0202956703305058E-5</v>
      </c>
      <c r="AD690" s="5">
        <f t="shared" si="693"/>
        <v>1.3585329356345232E-3</v>
      </c>
      <c r="AE690" s="5">
        <f t="shared" si="694"/>
        <v>8.8519091941505169E-4</v>
      </c>
      <c r="AF690" s="5">
        <f t="shared" si="695"/>
        <v>2.8838570757538896E-4</v>
      </c>
      <c r="AG690" s="5">
        <f t="shared" si="696"/>
        <v>6.2635313662966923E-5</v>
      </c>
      <c r="AH690" s="5">
        <f t="shared" si="697"/>
        <v>2.1964910563446647E-3</v>
      </c>
      <c r="AI690" s="5">
        <f t="shared" si="698"/>
        <v>1.2692039083695666E-3</v>
      </c>
      <c r="AJ690" s="5">
        <f t="shared" si="699"/>
        <v>3.6669363081800105E-4</v>
      </c>
      <c r="AK690" s="5">
        <f t="shared" si="700"/>
        <v>7.0629165256417916E-5</v>
      </c>
      <c r="AL690" s="5">
        <f t="shared" si="701"/>
        <v>1.5365785807215164E-7</v>
      </c>
      <c r="AM690" s="5">
        <f t="shared" si="702"/>
        <v>1.5700089527571971E-4</v>
      </c>
      <c r="AN690" s="5">
        <f t="shared" si="703"/>
        <v>1.0229841558695069E-4</v>
      </c>
      <c r="AO690" s="5">
        <f t="shared" si="704"/>
        <v>3.3327726613349094E-5</v>
      </c>
      <c r="AP690" s="5">
        <f t="shared" si="705"/>
        <v>7.2385439197087269E-6</v>
      </c>
      <c r="AQ690" s="5">
        <f t="shared" si="706"/>
        <v>1.1791199866127065E-6</v>
      </c>
      <c r="AR690" s="5">
        <f t="shared" si="707"/>
        <v>2.8623729122099659E-4</v>
      </c>
      <c r="AS690" s="5">
        <f t="shared" si="708"/>
        <v>1.6539720828337402E-4</v>
      </c>
      <c r="AT690" s="5">
        <f t="shared" si="709"/>
        <v>4.7785940803242064E-5</v>
      </c>
      <c r="AU690" s="5">
        <f t="shared" si="710"/>
        <v>9.2040898076048735E-6</v>
      </c>
      <c r="AV690" s="5">
        <f t="shared" si="711"/>
        <v>1.3296055455191806E-6</v>
      </c>
      <c r="AW690" s="5">
        <f t="shared" si="712"/>
        <v>1.6070190099672836E-9</v>
      </c>
      <c r="AX690" s="5">
        <f t="shared" si="713"/>
        <v>1.5120036518084535E-5</v>
      </c>
      <c r="AY690" s="5">
        <f t="shared" si="714"/>
        <v>9.8518914602399039E-6</v>
      </c>
      <c r="AZ690" s="5">
        <f t="shared" si="715"/>
        <v>3.209640572900014E-6</v>
      </c>
      <c r="BA690" s="5">
        <f t="shared" si="716"/>
        <v>6.9711098278482726E-7</v>
      </c>
      <c r="BB690" s="5">
        <f t="shared" si="717"/>
        <v>1.1355564072088852E-7</v>
      </c>
      <c r="BC690" s="5">
        <f t="shared" si="718"/>
        <v>1.4798083929785621E-8</v>
      </c>
      <c r="BD690" s="5">
        <f t="shared" si="719"/>
        <v>3.1084346496225527E-5</v>
      </c>
      <c r="BE690" s="5">
        <f t="shared" si="720"/>
        <v>1.7961545506030314E-5</v>
      </c>
      <c r="BF690" s="5">
        <f t="shared" si="721"/>
        <v>5.1893823311416902E-6</v>
      </c>
      <c r="BG690" s="5">
        <f t="shared" si="722"/>
        <v>9.9953124745396887E-7</v>
      </c>
      <c r="BH690" s="5">
        <f t="shared" si="723"/>
        <v>1.4439040875464194E-7</v>
      </c>
      <c r="BI690" s="5">
        <f t="shared" si="724"/>
        <v>1.6686694042583375E-8</v>
      </c>
      <c r="BJ690" s="8">
        <f t="shared" si="725"/>
        <v>0.27008807315215083</v>
      </c>
      <c r="BK690" s="8">
        <f t="shared" si="726"/>
        <v>0.41339707779979384</v>
      </c>
      <c r="BL690" s="8">
        <f t="shared" si="727"/>
        <v>0.30303238959772649</v>
      </c>
      <c r="BM690" s="8">
        <f t="shared" si="728"/>
        <v>0.12694444623399859</v>
      </c>
      <c r="BN690" s="8">
        <f t="shared" si="729"/>
        <v>0.87304736537690819</v>
      </c>
    </row>
    <row r="691" spans="1:66" x14ac:dyDescent="0.25">
      <c r="A691" t="s">
        <v>109</v>
      </c>
      <c r="B691" t="s">
        <v>316</v>
      </c>
      <c r="C691" t="s">
        <v>113</v>
      </c>
      <c r="D691" s="7" t="s">
        <v>507</v>
      </c>
      <c r="E691">
        <f>VLOOKUP(A691,home!$A$2:$E$405,3,FALSE)</f>
        <v>1.7307999999999999</v>
      </c>
      <c r="F691">
        <f>VLOOKUP(B691,home!$B$2:$E$405,3,FALSE)</f>
        <v>0.80889999999999995</v>
      </c>
      <c r="G691">
        <f>VLOOKUP(C691,away!$B$2:$E$405,4,FALSE)</f>
        <v>0.77039999999999997</v>
      </c>
      <c r="H691">
        <f>VLOOKUP(A691,away!$A$2:$E$405,3,FALSE)</f>
        <v>1.3153999999999999</v>
      </c>
      <c r="I691">
        <f>VLOOKUP(C691,away!$B$2:$E$405,3,FALSE)</f>
        <v>0.76019999999999999</v>
      </c>
      <c r="J691">
        <f>VLOOKUP(B691,home!$B$2:$E$405,4,FALSE)</f>
        <v>0.30409999999999998</v>
      </c>
      <c r="K691" s="3">
        <f t="shared" ref="K691:K754" si="730">E691*F691*G691</f>
        <v>1.0785939900479997</v>
      </c>
      <c r="L691" s="3">
        <f t="shared" ref="L691:L754" si="731">H691*I691*J691</f>
        <v>0.30408998902799994</v>
      </c>
      <c r="M691" s="5">
        <f t="shared" ref="M691:M754" si="732">_xlfn.POISSON.DIST(0,K691,FALSE) * _xlfn.POISSON.DIST(0,L691,FALSE)</f>
        <v>0.25090422683092423</v>
      </c>
      <c r="N691" s="5">
        <f t="shared" ref="N691:N754" si="733">_xlfn.POISSON.DIST(1,K691,FALSE) * _xlfn.POISSON.DIST(0,L691,FALSE)</f>
        <v>0.27062379113747492</v>
      </c>
      <c r="O691" s="5">
        <f t="shared" ref="O691:O754" si="734">_xlfn.POISSON.DIST(0,K691,FALSE) * _xlfn.POISSON.DIST(1,L691,FALSE)</f>
        <v>7.6297463584094546E-2</v>
      </c>
      <c r="P691" s="5">
        <f t="shared" ref="P691:P754" si="735">_xlfn.POISSON.DIST(1,K691,FALSE) * _xlfn.POISSON.DIST(1,L691,FALSE)</f>
        <v>8.2293985677710485E-2</v>
      </c>
      <c r="Q691" s="5">
        <f t="shared" ref="Q691:Q754" si="736">_xlfn.POISSON.DIST(2,K691,FALSE) * _xlfn.POISSON.DIST(0,L691,FALSE)</f>
        <v>0.14594659734244278</v>
      </c>
      <c r="R691" s="5">
        <f t="shared" ref="R691:R754" si="737">_xlfn.POISSON.DIST(0,K691,FALSE) * _xlfn.POISSON.DIST(2,L691,FALSE)</f>
        <v>1.1600647432075768E-2</v>
      </c>
      <c r="S691" s="5">
        <f t="shared" ref="S691:S754" si="738">_xlfn.POISSON.DIST(2,K691,FALSE) * _xlfn.POISSON.DIST(2,L691,FALSE)</f>
        <v>6.7478935730393673E-3</v>
      </c>
      <c r="T691" s="5">
        <f t="shared" ref="T691:T754" si="739">_xlfn.POISSON.DIST(2,K691,FALSE) * _xlfn.POISSON.DIST(1,L691,FALSE)</f>
        <v>4.4380899184537345E-2</v>
      </c>
      <c r="U691" s="5">
        <f t="shared" ref="U691:U754" si="740">_xlfn.POISSON.DIST(1,K691,FALSE) * _xlfn.POISSON.DIST(2,L691,FALSE)</f>
        <v>1.2512388600902683E-2</v>
      </c>
      <c r="V691" s="5">
        <f t="shared" ref="V691:V754" si="741">_xlfn.POISSON.DIST(3,K691,FALSE) * _xlfn.POISSON.DIST(3,L691,FALSE)</f>
        <v>2.4591546081517468E-4</v>
      </c>
      <c r="W691" s="5">
        <f t="shared" ref="W691:W754" si="742">_xlfn.POISSON.DIST(3,K691,FALSE) * _xlfn.POISSON.DIST(0,L691,FALSE)</f>
        <v>5.2472374253838064E-2</v>
      </c>
      <c r="X691" s="5">
        <f t="shared" ref="X691:X754" si="743">_xlfn.POISSON.DIST(3,K691,FALSE) * _xlfn.POISSON.DIST(1,L691,FALSE)</f>
        <v>1.5956323711122721E-2</v>
      </c>
      <c r="Y691" s="5">
        <f t="shared" ref="Y691:Y754" si="744">_xlfn.POISSON.DIST(3,K691,FALSE) * _xlfn.POISSON.DIST(2,L691,FALSE)</f>
        <v>2.426079151121262E-3</v>
      </c>
      <c r="Z691" s="5">
        <f t="shared" ref="Z691:Z754" si="745">_xlfn.POISSON.DIST(0,K691,FALSE) * _xlfn.POISSON.DIST(3,L691,FALSE)</f>
        <v>1.175880250112539E-3</v>
      </c>
      <c r="AA691" s="5">
        <f t="shared" ref="AA691:AA754" si="746">_xlfn.POISSON.DIST(1,K691,FALSE) * _xlfn.POISSON.DIST(3,L691,FALSE)</f>
        <v>1.2682973707875231E-3</v>
      </c>
      <c r="AB691" s="5">
        <f t="shared" ref="AB691:AB754" si="747">_xlfn.POISSON.DIST(2,K691,FALSE) * _xlfn.POISSON.DIST(3,L691,FALSE)</f>
        <v>6.8398896086255094E-4</v>
      </c>
      <c r="AC691" s="5">
        <f t="shared" ref="AC691:AC754" si="748">_xlfn.POISSON.DIST(4,K691,FALSE) * _xlfn.POISSON.DIST(4,L691,FALSE)</f>
        <v>5.0411076334439418E-6</v>
      </c>
      <c r="AD691" s="5">
        <f t="shared" ref="AD691:AD754" si="749">_xlfn.POISSON.DIST(4,K691,FALSE) * _xlfn.POISSON.DIST(0,L691,FALSE)</f>
        <v>1.4149096878434778E-2</v>
      </c>
      <c r="AE691" s="5">
        <f t="shared" ref="AE691:AE754" si="750">_xlfn.POISSON.DIST(4,K691,FALSE) * _xlfn.POISSON.DIST(1,L691,FALSE)</f>
        <v>4.302598714519339E-3</v>
      </c>
      <c r="AF691" s="5">
        <f t="shared" ref="AF691:AF754" si="751">_xlfn.POISSON.DIST(4,K691,FALSE) * _xlfn.POISSON.DIST(2,L691,FALSE)</f>
        <v>6.5418859794503625E-4</v>
      </c>
      <c r="AG691" s="5">
        <f t="shared" ref="AG691:AG754" si="752">_xlfn.POISSON.DIST(4,K691,FALSE) * _xlfn.POISSON.DIST(3,L691,FALSE)</f>
        <v>6.6310734523782923E-5</v>
      </c>
      <c r="AH691" s="5">
        <f t="shared" ref="AH691:AH754" si="753">_xlfn.POISSON.DIST(0,K691,FALSE) * _xlfn.POISSON.DIST(4,L691,FALSE)</f>
        <v>8.9393353088740947E-5</v>
      </c>
      <c r="AI691" s="5">
        <f t="shared" ref="AI691:AI754" si="754">_xlfn.POISSON.DIST(1,K691,FALSE) * _xlfn.POISSON.DIST(4,L691,FALSE)</f>
        <v>9.6419133391754768E-5</v>
      </c>
      <c r="AJ691" s="5">
        <f t="shared" ref="AJ691:AJ754" si="755">_xlfn.POISSON.DIST(2,K691,FALSE) * _xlfn.POISSON.DIST(4,L691,FALSE)</f>
        <v>5.1998548900991546E-5</v>
      </c>
      <c r="AK691" s="5">
        <f t="shared" ref="AK691:AK754" si="756">_xlfn.POISSON.DIST(3,K691,FALSE) * _xlfn.POISSON.DIST(4,L691,FALSE)</f>
        <v>1.8695107445275506E-5</v>
      </c>
      <c r="AL691" s="5">
        <f t="shared" ref="AL691:AL754" si="757">_xlfn.POISSON.DIST(5,K691,FALSE) * _xlfn.POISSON.DIST(5,L691,FALSE)</f>
        <v>6.6137242026773543E-8</v>
      </c>
      <c r="AM691" s="5">
        <f t="shared" ref="AM691:AM754" si="758">_xlfn.POISSON.DIST(5,K691,FALSE) * _xlfn.POISSON.DIST(0,L691,FALSE)</f>
        <v>3.0522261715373337E-3</v>
      </c>
      <c r="AN691" s="5">
        <f t="shared" ref="AN691:AN754" si="759">_xlfn.POISSON.DIST(5,K691,FALSE) * _xlfn.POISSON.DIST(1,L691,FALSE)</f>
        <v>9.2815142301376193E-4</v>
      </c>
      <c r="AO691" s="5">
        <f t="shared" ref="AO691:AO754" si="760">_xlfn.POISSON.DIST(5,K691,FALSE) * _xlfn.POISSON.DIST(2,L691,FALSE)</f>
        <v>1.4112077802028871E-4</v>
      </c>
      <c r="AP691" s="5">
        <f t="shared" ref="AP691:AP754" si="761">_xlfn.POISSON.DIST(5,K691,FALSE) * _xlfn.POISSON.DIST(3,L691,FALSE)</f>
        <v>1.4304471946604137E-5</v>
      </c>
      <c r="AQ691" s="5">
        <f t="shared" ref="AQ691:AQ754" si="762">_xlfn.POISSON.DIST(5,K691,FALSE) * _xlfn.POISSON.DIST(4,L691,FALSE)</f>
        <v>1.0874616793235464E-6</v>
      </c>
      <c r="AR691" s="5">
        <f t="shared" ref="AR691:AR754" si="763">_xlfn.POISSON.DIST(0,K691,FALSE) * _xlfn.POISSON.DIST(5,L691,FALSE)</f>
        <v>5.4367247519862738E-6</v>
      </c>
      <c r="AS691" s="5">
        <f t="shared" ref="AS691:AS754" si="764">_xlfn.POISSON.DIST(1,K691,FALSE) * _xlfn.POISSON.DIST(5,L691,FALSE)</f>
        <v>5.8640186430375956E-6</v>
      </c>
      <c r="AT691" s="5">
        <f t="shared" ref="AT691:AT754" si="765">_xlfn.POISSON.DIST(2,K691,FALSE) * _xlfn.POISSON.DIST(5,L691,FALSE)</f>
        <v>3.1624476329548886E-6</v>
      </c>
      <c r="AU691" s="5">
        <f t="shared" ref="AU691:AU754" si="766">_xlfn.POISSON.DIST(3,K691,FALSE) * _xlfn.POISSON.DIST(5,L691,FALSE)</f>
        <v>1.136999003582222E-6</v>
      </c>
      <c r="AV691" s="5">
        <f t="shared" ref="AV691:AV754" si="767">_xlfn.POISSON.DIST(4,K691,FALSE) * _xlfn.POISSON.DIST(5,L691,FALSE)</f>
        <v>3.0659007298858713E-7</v>
      </c>
      <c r="AW691" s="5">
        <f t="shared" ref="AW691:AW754" si="768">_xlfn.POISSON.DIST(6,K691,FALSE) * _xlfn.POISSON.DIST(6,L691,FALSE)</f>
        <v>6.025647179380852E-10</v>
      </c>
      <c r="AX691" s="5">
        <f t="shared" ref="AX691:AX754" si="769">_xlfn.POISSON.DIST(6,K691,FALSE) * _xlfn.POISSON.DIST(0,L691,FALSE)</f>
        <v>5.4868546748123041E-4</v>
      </c>
      <c r="AY691" s="5">
        <f t="shared" ref="AY691:AY754" si="770">_xlfn.POISSON.DIST(6,K691,FALSE) * _xlfn.POISSON.DIST(1,L691,FALSE)</f>
        <v>1.6684975778619035E-4</v>
      </c>
      <c r="AZ691" s="5">
        <f t="shared" ref="AZ691:AZ754" si="771">_xlfn.POISSON.DIST(6,K691,FALSE) * _xlfn.POISSON.DIST(2,L691,FALSE)</f>
        <v>2.5368670507263534E-5</v>
      </c>
      <c r="BA691" s="5">
        <f t="shared" ref="BA691:BA754" si="772">_xlfn.POISSON.DIST(6,K691,FALSE) * _xlfn.POISSON.DIST(3,L691,FALSE)</f>
        <v>2.5714529120695716E-6</v>
      </c>
      <c r="BB691" s="5">
        <f t="shared" ref="BB691:BB754" si="773">_xlfn.POISSON.DIST(6,K691,FALSE) * _xlfn.POISSON.DIST(4,L691,FALSE)</f>
        <v>1.9548827195431365E-7</v>
      </c>
      <c r="BC691" s="5">
        <f t="shared" ref="BC691:BC754" si="774">_xlfn.POISSON.DIST(6,K691,FALSE) * _xlfn.POISSON.DIST(5,L691,FALSE)</f>
        <v>1.1889205294737986E-8</v>
      </c>
      <c r="BD691" s="5">
        <f t="shared" ref="BD691:BD754" si="775">_xlfn.POISSON.DIST(0,K691,FALSE) * _xlfn.POISSON.DIST(6,L691,FALSE)</f>
        <v>2.7554226169662683E-7</v>
      </c>
      <c r="BE691" s="5">
        <f t="shared" ref="BE691:BE754" si="776">_xlfn.POISSON.DIST(1,K691,FALSE) * _xlfn.POISSON.DIST(6,L691,FALSE)</f>
        <v>2.9719822747021484E-7</v>
      </c>
      <c r="BF691" s="5">
        <f t="shared" ref="BF691:BF754" si="777">_xlfn.POISSON.DIST(2,K691,FALSE) * _xlfn.POISSON.DIST(6,L691,FALSE)</f>
        <v>1.6027811100114602E-7</v>
      </c>
      <c r="BG691" s="5">
        <f t="shared" ref="BG691:BG754" si="778">_xlfn.POISSON.DIST(3,K691,FALSE) * _xlfn.POISSON.DIST(6,L691,FALSE)</f>
        <v>5.7625002420694109E-8</v>
      </c>
      <c r="BH691" s="5">
        <f t="shared" ref="BH691:BH754" si="779">_xlfn.POISSON.DIST(4,K691,FALSE) * _xlfn.POISSON.DIST(6,L691,FALSE)</f>
        <v>1.5538495321865521E-8</v>
      </c>
      <c r="BI691" s="5">
        <f t="shared" ref="BI691:BI754" si="780">_xlfn.POISSON.DIST(5,K691,FALSE) * _xlfn.POISSON.DIST(6,L691,FALSE)</f>
        <v>3.3519455337106226E-9</v>
      </c>
      <c r="BJ691" s="8">
        <f t="shared" ref="BJ691:BJ754" si="781">SUM(N691,Q691,T691,W691,X691,Y691,AD691,AE691,AF691,AG691,AM691,AN691,AO691,AP691,AQ691,AX691,AY691,AZ691,BA691,BB691,BC691)</f>
        <v>0.55585883273832137</v>
      </c>
      <c r="BK691" s="8">
        <f t="shared" ref="BK691:BK754" si="782">SUM(M691,P691,S691,V691,AC691,AL691,AY691)</f>
        <v>0.34036397854515082</v>
      </c>
      <c r="BL691" s="8">
        <f t="shared" ref="BL691:BL754" si="783">SUM(O691,R691,U691,AA691,AB691,AH691,AI691,AJ691,AK691,AR691,AS691,AT691,AU691,AV691,BD691,BE691,BF691,BG691,BH691,BI691)</f>
        <v>0.10263600840569788</v>
      </c>
      <c r="BM691" s="8">
        <f t="shared" ref="BM691:BM754" si="784">SUM(S691:BI691)</f>
        <v>0.16220113877933839</v>
      </c>
      <c r="BN691" s="8">
        <f t="shared" ref="BN691:BN754" si="785">SUM(M691:R691)</f>
        <v>0.83766671200472276</v>
      </c>
    </row>
    <row r="692" spans="1:66" s="14" customFormat="1" x14ac:dyDescent="0.25">
      <c r="A692" t="s">
        <v>109</v>
      </c>
      <c r="B692" t="s">
        <v>123</v>
      </c>
      <c r="C692" t="s">
        <v>125</v>
      </c>
      <c r="D692" s="7" t="s">
        <v>507</v>
      </c>
      <c r="E692">
        <f>VLOOKUP(A692,home!$A$2:$E$405,3,FALSE)</f>
        <v>1.7307999999999999</v>
      </c>
      <c r="F692">
        <f>VLOOKUP(B692,home!$B$2:$E$405,3,FALSE)</f>
        <v>0.86670000000000003</v>
      </c>
      <c r="G692">
        <f>VLOOKUP(C692,away!$B$2:$E$405,4,FALSE)</f>
        <v>0.86670000000000003</v>
      </c>
      <c r="H692">
        <f>VLOOKUP(A692,away!$A$2:$E$405,3,FALSE)</f>
        <v>1.3153999999999999</v>
      </c>
      <c r="I692">
        <f>VLOOKUP(C692,away!$B$2:$E$405,3,FALSE)</f>
        <v>1.2669999999999999</v>
      </c>
      <c r="J692">
        <f>VLOOKUP(B692,home!$B$2:$E$405,4,FALSE)</f>
        <v>0.50680000000000003</v>
      </c>
      <c r="K692" s="3">
        <f t="shared" si="730"/>
        <v>1.300123114812</v>
      </c>
      <c r="L692" s="3">
        <f t="shared" si="731"/>
        <v>0.8446388602399999</v>
      </c>
      <c r="M692" s="5">
        <f t="shared" si="732"/>
        <v>0.11709590547411551</v>
      </c>
      <c r="N692" s="5">
        <f t="shared" si="733"/>
        <v>0.15223909335673858</v>
      </c>
      <c r="O692" s="5">
        <f t="shared" si="734"/>
        <v>9.8903752138427684E-2</v>
      </c>
      <c r="P692" s="5">
        <f t="shared" si="735"/>
        <v>0.12858705429680659</v>
      </c>
      <c r="Q692" s="5">
        <f t="shared" si="736"/>
        <v>9.8964782125558912E-2</v>
      </c>
      <c r="R692" s="5">
        <f t="shared" si="737"/>
        <v>4.1768976239830502E-2</v>
      </c>
      <c r="S692" s="5">
        <f t="shared" si="738"/>
        <v>3.5301470332762687E-2</v>
      </c>
      <c r="T692" s="5">
        <f t="shared" si="739"/>
        <v>8.3589500778431997E-2</v>
      </c>
      <c r="U692" s="5">
        <f t="shared" si="740"/>
        <v>5.4304811491436844E-2</v>
      </c>
      <c r="V692" s="5">
        <f t="shared" si="741"/>
        <v>4.3073069644698637E-3</v>
      </c>
      <c r="W692" s="5">
        <f t="shared" si="742"/>
        <v>4.2888800264590868E-2</v>
      </c>
      <c r="X692" s="5">
        <f t="shared" si="743"/>
        <v>3.6225547372545033E-2</v>
      </c>
      <c r="Y692" s="5">
        <f t="shared" si="744"/>
        <v>1.5298752522158279E-2</v>
      </c>
      <c r="Z692" s="5">
        <f t="shared" si="745"/>
        <v>1.1759900161534022E-2</v>
      </c>
      <c r="AA692" s="5">
        <f t="shared" si="746"/>
        <v>1.5289318027891755E-2</v>
      </c>
      <c r="AB692" s="5">
        <f t="shared" si="747"/>
        <v>9.9389978888869482E-3</v>
      </c>
      <c r="AC692" s="5">
        <f t="shared" si="748"/>
        <v>2.9562515031521187E-4</v>
      </c>
      <c r="AD692" s="5">
        <f t="shared" si="749"/>
        <v>1.3940180147637406E-2</v>
      </c>
      <c r="AE692" s="5">
        <f t="shared" si="750"/>
        <v>1.1774417871440731E-2</v>
      </c>
      <c r="AF692" s="5">
        <f t="shared" si="751"/>
        <v>4.9725654454615912E-3</v>
      </c>
      <c r="AG692" s="5">
        <f t="shared" si="752"/>
        <v>1.4000073367744954E-3</v>
      </c>
      <c r="AH692" s="5">
        <f t="shared" si="753"/>
        <v>2.4832171672435721E-3</v>
      </c>
      <c r="AI692" s="5">
        <f t="shared" si="754"/>
        <v>3.2284880382313437E-3</v>
      </c>
      <c r="AJ692" s="5">
        <f t="shared" si="755"/>
        <v>2.0987159621993095E-3</v>
      </c>
      <c r="AK692" s="5">
        <f t="shared" si="756"/>
        <v>9.0952971129340998E-4</v>
      </c>
      <c r="AL692" s="5">
        <f t="shared" si="757"/>
        <v>1.2985447134524041E-5</v>
      </c>
      <c r="AM692" s="5">
        <f t="shared" si="758"/>
        <v>3.6247900869173497E-3</v>
      </c>
      <c r="AN692" s="5">
        <f t="shared" si="759"/>
        <v>3.0616385676231202E-3</v>
      </c>
      <c r="AO692" s="5">
        <f t="shared" si="760"/>
        <v>1.2929894551120089E-3</v>
      </c>
      <c r="AP692" s="5">
        <f t="shared" si="761"/>
        <v>3.6403637988938192E-4</v>
      </c>
      <c r="AQ692" s="5">
        <f t="shared" si="762"/>
        <v>7.6869818248915793E-5</v>
      </c>
      <c r="AR692" s="5">
        <f t="shared" si="763"/>
        <v>4.1948434357380252E-4</v>
      </c>
      <c r="AS692" s="5">
        <f t="shared" si="764"/>
        <v>5.4538129138203932E-4</v>
      </c>
      <c r="AT692" s="5">
        <f t="shared" si="765"/>
        <v>3.5453141165590402E-4</v>
      </c>
      <c r="AU692" s="5">
        <f t="shared" si="766"/>
        <v>1.5364482774025645E-4</v>
      </c>
      <c r="AV692" s="5">
        <f t="shared" si="767"/>
        <v>4.993929800410386E-5</v>
      </c>
      <c r="AW692" s="5">
        <f t="shared" si="768"/>
        <v>3.9610465479238678E-7</v>
      </c>
      <c r="AX692" s="5">
        <f t="shared" si="769"/>
        <v>7.8544556305710741E-4</v>
      </c>
      <c r="AY692" s="5">
        <f t="shared" si="770"/>
        <v>6.6341784516112015E-4</v>
      </c>
      <c r="AZ692" s="5">
        <f t="shared" si="771"/>
        <v>2.8017424629988257E-4</v>
      </c>
      <c r="BA692" s="5">
        <f t="shared" si="772"/>
        <v>7.8882018687777936E-5</v>
      </c>
      <c r="BB692" s="5">
        <f t="shared" si="773"/>
        <v>1.6656704589468785E-5</v>
      </c>
      <c r="BC692" s="5">
        <f t="shared" si="774"/>
        <v>2.8137799959606586E-6</v>
      </c>
      <c r="BD692" s="5">
        <f t="shared" si="775"/>
        <v>5.9052129640783477E-5</v>
      </c>
      <c r="BE692" s="5">
        <f t="shared" si="776"/>
        <v>7.6775038724857437E-5</v>
      </c>
      <c r="BF692" s="5">
        <f t="shared" si="777"/>
        <v>4.9908501243386794E-5</v>
      </c>
      <c r="BG692" s="5">
        <f t="shared" si="778"/>
        <v>2.1629065364050207E-5</v>
      </c>
      <c r="BH692" s="5">
        <f t="shared" si="779"/>
        <v>7.0301119578953264E-6</v>
      </c>
      <c r="BI692" s="5">
        <f t="shared" si="780"/>
        <v>1.8280022112351918E-6</v>
      </c>
      <c r="BJ692" s="8">
        <f t="shared" si="781"/>
        <v>0.47154136168691985</v>
      </c>
      <c r="BK692" s="8">
        <f t="shared" si="782"/>
        <v>0.28626376551076549</v>
      </c>
      <c r="BL692" s="8">
        <f t="shared" si="783"/>
        <v>0.23066501068693962</v>
      </c>
      <c r="BM692" s="8">
        <f t="shared" si="784"/>
        <v>0.36200745267417506</v>
      </c>
      <c r="BN692" s="8">
        <f t="shared" si="785"/>
        <v>0.6375595636314777</v>
      </c>
    </row>
    <row r="693" spans="1:66" x14ac:dyDescent="0.25">
      <c r="A693" t="s">
        <v>109</v>
      </c>
      <c r="B693" t="s">
        <v>124</v>
      </c>
      <c r="C693" t="s">
        <v>87</v>
      </c>
      <c r="D693" s="7" t="s">
        <v>507</v>
      </c>
      <c r="E693">
        <f>VLOOKUP(A693,home!$A$2:$E$405,3,FALSE)</f>
        <v>1.7307999999999999</v>
      </c>
      <c r="F693">
        <f>VLOOKUP(B693,home!$B$2:$E$405,3,FALSE)</f>
        <v>1.2518</v>
      </c>
      <c r="G693">
        <f>VLOOKUP(C693,away!$B$2:$E$405,4,FALSE)</f>
        <v>0.28889999999999999</v>
      </c>
      <c r="H693">
        <f>VLOOKUP(A693,away!$A$2:$E$405,3,FALSE)</f>
        <v>1.3153999999999999</v>
      </c>
      <c r="I693">
        <f>VLOOKUP(C693,away!$B$2:$E$405,3,FALSE)</f>
        <v>1.3936999999999999</v>
      </c>
      <c r="J693">
        <f>VLOOKUP(B693,home!$B$2:$E$405,4,FALSE)</f>
        <v>1.1403000000000001</v>
      </c>
      <c r="K693" s="3">
        <f t="shared" si="730"/>
        <v>0.62593520061599994</v>
      </c>
      <c r="L693" s="3">
        <f t="shared" si="731"/>
        <v>2.0904811790940001</v>
      </c>
      <c r="M693" s="5">
        <f t="shared" si="732"/>
        <v>6.611124803151093E-2</v>
      </c>
      <c r="N693" s="5">
        <f t="shared" si="733"/>
        <v>4.1381357299577926E-2</v>
      </c>
      <c r="O693" s="5">
        <f t="shared" si="734"/>
        <v>0.13820431973628886</v>
      </c>
      <c r="P693" s="5">
        <f t="shared" si="735"/>
        <v>8.6506948600131764E-2</v>
      </c>
      <c r="Q693" s="5">
        <f t="shared" si="736"/>
        <v>1.2951024091536839E-2</v>
      </c>
      <c r="R693" s="5">
        <f t="shared" si="737"/>
        <v>0.1444567646391007</v>
      </c>
      <c r="S693" s="5">
        <f t="shared" si="738"/>
        <v>2.8298710049078808E-2</v>
      </c>
      <c r="T693" s="5">
        <f t="shared" si="739"/>
        <v>2.707387211335073E-2</v>
      </c>
      <c r="U693" s="5">
        <f t="shared" si="740"/>
        <v>9.042057395471377E-2</v>
      </c>
      <c r="V693" s="5">
        <f t="shared" si="741"/>
        <v>4.1143361103139278E-3</v>
      </c>
      <c r="W693" s="5">
        <f t="shared" si="742"/>
        <v>2.7021672876395876E-3</v>
      </c>
      <c r="X693" s="5">
        <f t="shared" si="743"/>
        <v>5.6488298575740406E-3</v>
      </c>
      <c r="Y693" s="5">
        <f t="shared" si="744"/>
        <v>5.9043862505813883E-3</v>
      </c>
      <c r="Z693" s="5">
        <f t="shared" si="745"/>
        <v>0.10066138255695056</v>
      </c>
      <c r="AA693" s="5">
        <f t="shared" si="746"/>
        <v>6.3007502685068759E-2</v>
      </c>
      <c r="AB693" s="5">
        <f t="shared" si="747"/>
        <v>1.9719306916745831E-2</v>
      </c>
      <c r="AC693" s="5">
        <f t="shared" si="748"/>
        <v>3.3647703021064357E-4</v>
      </c>
      <c r="AD693" s="5">
        <f t="shared" si="749"/>
        <v>4.2284540582166927E-4</v>
      </c>
      <c r="AE693" s="5">
        <f t="shared" si="750"/>
        <v>8.8395036253656413E-4</v>
      </c>
      <c r="AF693" s="5">
        <f t="shared" si="751"/>
        <v>9.239407980680029E-4</v>
      </c>
      <c r="AG693" s="5">
        <f t="shared" si="752"/>
        <v>6.4382694965275011E-4</v>
      </c>
      <c r="AH693" s="5">
        <f t="shared" si="753"/>
        <v>5.260768142422155E-2</v>
      </c>
      <c r="AI693" s="5">
        <f t="shared" si="754"/>
        <v>3.2928999626212728E-2</v>
      </c>
      <c r="AJ693" s="5">
        <f t="shared" si="755"/>
        <v>1.0305709993558823E-2</v>
      </c>
      <c r="AK693" s="5">
        <f t="shared" si="756"/>
        <v>2.1502355507695202E-3</v>
      </c>
      <c r="AL693" s="5">
        <f t="shared" si="757"/>
        <v>1.7611285234659877E-5</v>
      </c>
      <c r="AM693" s="5">
        <f t="shared" si="758"/>
        <v>5.2934764784508114E-5</v>
      </c>
      <c r="AN693" s="5">
        <f t="shared" si="759"/>
        <v>1.1065912950178207E-4</v>
      </c>
      <c r="AO693" s="5">
        <f t="shared" si="760"/>
        <v>1.1566541375920055E-4</v>
      </c>
      <c r="AP693" s="5">
        <f t="shared" si="761"/>
        <v>8.0598790178576315E-5</v>
      </c>
      <c r="AQ693" s="5">
        <f t="shared" si="762"/>
        <v>4.212256348151503E-5</v>
      </c>
      <c r="AR693" s="5">
        <f t="shared" si="763"/>
        <v>2.1995073578621634E-2</v>
      </c>
      <c r="AS693" s="5">
        <f t="shared" si="764"/>
        <v>1.3767490792998211E-2</v>
      </c>
      <c r="AT693" s="5">
        <f t="shared" si="765"/>
        <v>4.3087785557471333E-3</v>
      </c>
      <c r="AU693" s="5">
        <f t="shared" si="766"/>
        <v>8.9900538990050037E-4</v>
      </c>
      <c r="AV693" s="5">
        <f t="shared" si="767"/>
        <v>1.406797797705587E-4</v>
      </c>
      <c r="AW693" s="5">
        <f t="shared" si="768"/>
        <v>6.4012411399966228E-7</v>
      </c>
      <c r="AX693" s="5">
        <f t="shared" si="769"/>
        <v>5.5222887691586407E-6</v>
      </c>
      <c r="AY693" s="5">
        <f t="shared" si="770"/>
        <v>1.154424073744831E-5</v>
      </c>
      <c r="AZ693" s="5">
        <f t="shared" si="771"/>
        <v>1.2066508994282968E-5</v>
      </c>
      <c r="BA693" s="5">
        <f t="shared" si="772"/>
        <v>8.4082699833056718E-6</v>
      </c>
      <c r="BB693" s="5">
        <f t="shared" si="773"/>
        <v>4.394332537210382E-6</v>
      </c>
      <c r="BC693" s="5">
        <f t="shared" si="774"/>
        <v>1.8372538927437373E-6</v>
      </c>
      <c r="BD693" s="5">
        <f t="shared" si="775"/>
        <v>7.6633812248160489E-3</v>
      </c>
      <c r="BE693" s="5">
        <f t="shared" si="776"/>
        <v>4.7967800643521205E-3</v>
      </c>
      <c r="BF693" s="5">
        <f t="shared" si="777"/>
        <v>1.5012367459455367E-3</v>
      </c>
      <c r="BG693" s="5">
        <f t="shared" si="778"/>
        <v>3.1322564124851022E-4</v>
      </c>
      <c r="BH693" s="5">
        <f t="shared" si="779"/>
        <v>4.9014738648240353E-5</v>
      </c>
      <c r="BI693" s="5">
        <f t="shared" si="780"/>
        <v>6.1360100537854292E-6</v>
      </c>
      <c r="BJ693" s="8">
        <f t="shared" si="781"/>
        <v>9.8981953972959211E-2</v>
      </c>
      <c r="BK693" s="8">
        <f t="shared" si="782"/>
        <v>0.18539687534721819</v>
      </c>
      <c r="BL693" s="8">
        <f t="shared" si="783"/>
        <v>0.60924189704878295</v>
      </c>
      <c r="BM693" s="8">
        <f t="shared" si="784"/>
        <v>0.5046595424111403</v>
      </c>
      <c r="BN693" s="8">
        <f t="shared" si="785"/>
        <v>0.48961166239814702</v>
      </c>
    </row>
    <row r="694" spans="1:66" x14ac:dyDescent="0.25">
      <c r="A694" t="s">
        <v>109</v>
      </c>
      <c r="B694" t="s">
        <v>319</v>
      </c>
      <c r="C694" t="s">
        <v>89</v>
      </c>
      <c r="D694" s="7" t="s">
        <v>507</v>
      </c>
      <c r="E694">
        <f>VLOOKUP(A694,home!$A$2:$E$405,3,FALSE)</f>
        <v>1.7307999999999999</v>
      </c>
      <c r="F694">
        <f>VLOOKUP(B694,home!$B$2:$E$405,3,FALSE)</f>
        <v>1.7333000000000001</v>
      </c>
      <c r="G694">
        <f>VLOOKUP(C694,away!$B$2:$E$405,4,FALSE)</f>
        <v>0.9244</v>
      </c>
      <c r="H694">
        <f>VLOOKUP(A694,away!$A$2:$E$405,3,FALSE)</f>
        <v>1.3153999999999999</v>
      </c>
      <c r="I694">
        <f>VLOOKUP(C694,away!$B$2:$E$405,3,FALSE)</f>
        <v>0.60819999999999996</v>
      </c>
      <c r="J694">
        <f>VLOOKUP(B694,home!$B$2:$E$405,4,FALSE)</f>
        <v>1.2163999999999999</v>
      </c>
      <c r="K694" s="3">
        <f t="shared" si="730"/>
        <v>2.7731959696159998</v>
      </c>
      <c r="L694" s="3">
        <f t="shared" si="731"/>
        <v>0.9731519669919998</v>
      </c>
      <c r="M694" s="5">
        <f t="shared" si="732"/>
        <v>2.3603791180565888E-2</v>
      </c>
      <c r="N694" s="5">
        <f t="shared" si="733"/>
        <v>6.5457938569603011E-2</v>
      </c>
      <c r="O694" s="5">
        <f t="shared" si="734"/>
        <v>2.2970075815836113E-2</v>
      </c>
      <c r="P694" s="5">
        <f t="shared" si="735"/>
        <v>6.3700521674250651E-2</v>
      </c>
      <c r="Q694" s="5">
        <f t="shared" si="736"/>
        <v>9.0763845710297386E-2</v>
      </c>
      <c r="R694" s="5">
        <f t="shared" si="737"/>
        <v>1.1176687231068138E-2</v>
      </c>
      <c r="S694" s="5">
        <f t="shared" si="738"/>
        <v>4.2977804185463007E-2</v>
      </c>
      <c r="T694" s="5">
        <f t="shared" si="739"/>
        <v>8.8327014984734289E-2</v>
      </c>
      <c r="U694" s="5">
        <f t="shared" si="740"/>
        <v>3.0995143982856771E-2</v>
      </c>
      <c r="V694" s="5">
        <f t="shared" si="741"/>
        <v>1.2887329676475734E-2</v>
      </c>
      <c r="W694" s="5">
        <f t="shared" si="742"/>
        <v>8.3901977036881722E-2</v>
      </c>
      <c r="X694" s="5">
        <f t="shared" si="743"/>
        <v>8.1649373987959059E-2</v>
      </c>
      <c r="Y694" s="5">
        <f t="shared" si="744"/>
        <v>3.9728624450023883E-2</v>
      </c>
      <c r="Z694" s="5">
        <f t="shared" si="745"/>
        <v>3.6255383877894422E-3</v>
      </c>
      <c r="AA694" s="5">
        <f t="shared" si="746"/>
        <v>1.0054328444705772E-2</v>
      </c>
      <c r="AB694" s="5">
        <f t="shared" si="747"/>
        <v>1.3941311560026776E-2</v>
      </c>
      <c r="AC694" s="5">
        <f t="shared" si="748"/>
        <v>2.1737229019152915E-3</v>
      </c>
      <c r="AD694" s="5">
        <f t="shared" si="749"/>
        <v>5.8169156140373643E-2</v>
      </c>
      <c r="AE694" s="5">
        <f t="shared" si="750"/>
        <v>5.6607428716269372E-2</v>
      </c>
      <c r="AF694" s="5">
        <f t="shared" si="751"/>
        <v>2.7543815300798476E-2</v>
      </c>
      <c r="AG694" s="5">
        <f t="shared" si="752"/>
        <v>8.9347726794787932E-3</v>
      </c>
      <c r="AH694" s="5">
        <f t="shared" si="753"/>
        <v>8.8204995337057464E-4</v>
      </c>
      <c r="AI694" s="5">
        <f t="shared" si="754"/>
        <v>2.4460973756872582E-3</v>
      </c>
      <c r="AJ694" s="5">
        <f t="shared" si="755"/>
        <v>3.3917536917720897E-3</v>
      </c>
      <c r="AK694" s="5">
        <f t="shared" si="756"/>
        <v>3.1353325559841825E-3</v>
      </c>
      <c r="AL694" s="5">
        <f t="shared" si="757"/>
        <v>2.3465261451944495E-4</v>
      </c>
      <c r="AM694" s="5">
        <f t="shared" si="758"/>
        <v>3.2262893872889581E-2</v>
      </c>
      <c r="AN694" s="5">
        <f t="shared" si="759"/>
        <v>3.1396698633256635E-2</v>
      </c>
      <c r="AO694" s="5">
        <f t="shared" si="760"/>
        <v>1.5276879516004361E-2</v>
      </c>
      <c r="AP694" s="5">
        <f t="shared" si="761"/>
        <v>4.955575116833145E-3</v>
      </c>
      <c r="AQ694" s="5">
        <f t="shared" si="762"/>
        <v>1.2056319181306958E-3</v>
      </c>
      <c r="AR694" s="5">
        <f t="shared" si="763"/>
        <v>1.7167372942155534E-4</v>
      </c>
      <c r="AS694" s="5">
        <f t="shared" si="764"/>
        <v>4.7608489452080502E-4</v>
      </c>
      <c r="AT694" s="5">
        <f t="shared" si="765"/>
        <v>6.6013835534007746E-4</v>
      </c>
      <c r="AU694" s="5">
        <f t="shared" si="766"/>
        <v>6.1023100880601248E-4</v>
      </c>
      <c r="AV694" s="5">
        <f t="shared" si="767"/>
        <v>4.2307254353888488E-4</v>
      </c>
      <c r="AW694" s="5">
        <f t="shared" si="768"/>
        <v>1.7590740500080778E-5</v>
      </c>
      <c r="AX694" s="5">
        <f t="shared" si="769"/>
        <v>1.4911887876074347E-2</v>
      </c>
      <c r="AY694" s="5">
        <f t="shared" si="770"/>
        <v>1.4511533018165906E-2</v>
      </c>
      <c r="AZ694" s="5">
        <f t="shared" si="771"/>
        <v>7.0609634503487513E-3</v>
      </c>
      <c r="BA694" s="5">
        <f t="shared" si="772"/>
        <v>2.2904634901885017E-3</v>
      </c>
      <c r="BB694" s="5">
        <f t="shared" si="773"/>
        <v>5.5724226270007524E-4</v>
      </c>
      <c r="BC694" s="5">
        <f t="shared" si="774"/>
        <v>1.0845628080753022E-4</v>
      </c>
      <c r="BD694" s="5">
        <f t="shared" si="775"/>
        <v>2.7844104577906478E-5</v>
      </c>
      <c r="BE694" s="5">
        <f t="shared" si="776"/>
        <v>7.7217158593016652E-5</v>
      </c>
      <c r="BF694" s="5">
        <f t="shared" si="777"/>
        <v>1.0706915649767664E-4</v>
      </c>
      <c r="BG694" s="5">
        <f t="shared" si="778"/>
        <v>9.8974584423180536E-5</v>
      </c>
      <c r="BH694" s="5">
        <f t="shared" si="779"/>
        <v>6.8618979654195696E-5</v>
      </c>
      <c r="BI694" s="5">
        <f t="shared" si="780"/>
        <v>3.8058775563235541E-5</v>
      </c>
      <c r="BJ694" s="8">
        <f t="shared" si="781"/>
        <v>0.7256221730118193</v>
      </c>
      <c r="BK694" s="8">
        <f t="shared" si="782"/>
        <v>0.16008935525135592</v>
      </c>
      <c r="BL694" s="8">
        <f t="shared" si="783"/>
        <v>0.10175176390224423</v>
      </c>
      <c r="BM694" s="8">
        <f t="shared" si="784"/>
        <v>0.69892202809392201</v>
      </c>
      <c r="BN694" s="8">
        <f t="shared" si="785"/>
        <v>0.27767286018162118</v>
      </c>
    </row>
    <row r="695" spans="1:66" x14ac:dyDescent="0.25">
      <c r="A695" t="s">
        <v>109</v>
      </c>
      <c r="B695" t="s">
        <v>336</v>
      </c>
      <c r="C695" t="s">
        <v>114</v>
      </c>
      <c r="D695" s="7" t="s">
        <v>507</v>
      </c>
      <c r="E695">
        <f>VLOOKUP(A695,home!$A$2:$E$405,3,FALSE)</f>
        <v>1.7307999999999999</v>
      </c>
      <c r="F695">
        <f>VLOOKUP(B695,home!$B$2:$E$405,3,FALSE)</f>
        <v>1.1555</v>
      </c>
      <c r="G695">
        <f>VLOOKUP(C695,away!$B$2:$E$405,4,FALSE)</f>
        <v>1.6176999999999999</v>
      </c>
      <c r="H695">
        <f>VLOOKUP(A695,away!$A$2:$E$405,3,FALSE)</f>
        <v>1.3153999999999999</v>
      </c>
      <c r="I695">
        <f>VLOOKUP(C695,away!$B$2:$E$405,3,FALSE)</f>
        <v>1.0643</v>
      </c>
      <c r="J695">
        <f>VLOOKUP(B695,home!$B$2:$E$405,4,FALSE)</f>
        <v>0.63349999999999995</v>
      </c>
      <c r="K695" s="3">
        <f t="shared" si="730"/>
        <v>3.2353019673799999</v>
      </c>
      <c r="L695" s="3">
        <f t="shared" si="731"/>
        <v>0.88688746936999996</v>
      </c>
      <c r="M695" s="5">
        <f t="shared" si="732"/>
        <v>1.6208987011767526E-2</v>
      </c>
      <c r="N695" s="5">
        <f t="shared" si="733"/>
        <v>5.2440967568408332E-2</v>
      </c>
      <c r="O695" s="5">
        <f t="shared" si="734"/>
        <v>1.4375547471917698E-2</v>
      </c>
      <c r="P695" s="5">
        <f t="shared" si="735"/>
        <v>4.650923701805991E-2</v>
      </c>
      <c r="Q695" s="5">
        <f t="shared" si="736"/>
        <v>8.4831182772691138E-2</v>
      </c>
      <c r="R695" s="5">
        <f t="shared" si="737"/>
        <v>6.3747464590886921E-3</v>
      </c>
      <c r="S695" s="5">
        <f t="shared" si="738"/>
        <v>3.3362805560145176E-2</v>
      </c>
      <c r="T695" s="5">
        <f t="shared" si="739"/>
        <v>7.5235713012935981E-2</v>
      </c>
      <c r="U695" s="5">
        <f t="shared" si="740"/>
        <v>2.0624229760638331E-2</v>
      </c>
      <c r="V695" s="5">
        <f t="shared" si="741"/>
        <v>1.0636613916422072E-2</v>
      </c>
      <c r="W695" s="5">
        <f t="shared" si="742"/>
        <v>9.1484830839886663E-2</v>
      </c>
      <c r="X695" s="5">
        <f t="shared" si="743"/>
        <v>8.1136750109329608E-2</v>
      </c>
      <c r="Y695" s="5">
        <f t="shared" si="744"/>
        <v>3.5979583488684699E-2</v>
      </c>
      <c r="Z695" s="5">
        <f t="shared" si="745"/>
        <v>1.8845609183255133E-3</v>
      </c>
      <c r="AA695" s="5">
        <f t="shared" si="746"/>
        <v>6.0971236467059911E-3</v>
      </c>
      <c r="AB695" s="5">
        <f t="shared" si="747"/>
        <v>9.8630180647735089E-3</v>
      </c>
      <c r="AC695" s="5">
        <f t="shared" si="748"/>
        <v>1.9075096941179985E-3</v>
      </c>
      <c r="AD695" s="5">
        <f t="shared" si="749"/>
        <v>7.3995263300427952E-2</v>
      </c>
      <c r="AE695" s="5">
        <f t="shared" si="750"/>
        <v>6.5625471813883382E-2</v>
      </c>
      <c r="AF695" s="5">
        <f t="shared" si="751"/>
        <v>2.910120431161364E-2</v>
      </c>
      <c r="AG695" s="5">
        <f t="shared" si="752"/>
        <v>8.6031644825154529E-3</v>
      </c>
      <c r="AH695" s="5">
        <f t="shared" si="753"/>
        <v>4.1784836593182934E-4</v>
      </c>
      <c r="AI695" s="5">
        <f t="shared" si="754"/>
        <v>1.3518656403657655E-3</v>
      </c>
      <c r="AJ695" s="5">
        <f t="shared" si="755"/>
        <v>2.1868467829543928E-3</v>
      </c>
      <c r="AK695" s="5">
        <f t="shared" si="756"/>
        <v>2.3583698997503232E-3</v>
      </c>
      <c r="AL695" s="5">
        <f t="shared" si="757"/>
        <v>2.1893242412637787E-4</v>
      </c>
      <c r="AM695" s="5">
        <f t="shared" si="758"/>
        <v>4.7879404186535114E-2</v>
      </c>
      <c r="AN695" s="5">
        <f t="shared" si="759"/>
        <v>4.2463643613939513E-2</v>
      </c>
      <c r="AO695" s="5">
        <f t="shared" si="760"/>
        <v>1.8830236712498182E-2</v>
      </c>
      <c r="AP695" s="5">
        <f t="shared" si="761"/>
        <v>5.5667669951951944E-3</v>
      </c>
      <c r="AQ695" s="5">
        <f t="shared" si="762"/>
        <v>1.2342739732352761E-3</v>
      </c>
      <c r="AR695" s="5">
        <f t="shared" si="763"/>
        <v>7.4116895968333996E-5</v>
      </c>
      <c r="AS695" s="5">
        <f t="shared" si="764"/>
        <v>2.3979053934244972E-4</v>
      </c>
      <c r="AT695" s="5">
        <f t="shared" si="765"/>
        <v>3.8789740184686948E-4</v>
      </c>
      <c r="AU695" s="5">
        <f t="shared" si="766"/>
        <v>4.1832174244558909E-4</v>
      </c>
      <c r="AV695" s="5">
        <f t="shared" si="767"/>
        <v>3.38349289083011E-4</v>
      </c>
      <c r="AW695" s="5">
        <f t="shared" si="768"/>
        <v>1.7449818968465952E-5</v>
      </c>
      <c r="AX695" s="5">
        <f t="shared" si="769"/>
        <v>2.5817388426946562E-2</v>
      </c>
      <c r="AY695" s="5">
        <f t="shared" si="770"/>
        <v>2.2897118287716959E-2</v>
      </c>
      <c r="AZ695" s="5">
        <f t="shared" si="771"/>
        <v>1.0153583647029417E-2</v>
      </c>
      <c r="BA695" s="5">
        <f t="shared" si="772"/>
        <v>3.0016953685835122E-3</v>
      </c>
      <c r="BB695" s="5">
        <f t="shared" si="773"/>
        <v>6.6554150231567003E-4</v>
      </c>
      <c r="BC695" s="5">
        <f t="shared" si="774"/>
        <v>1.1805208374989055E-4</v>
      </c>
      <c r="BD695" s="5">
        <f t="shared" si="775"/>
        <v>1.0955557717152545E-5</v>
      </c>
      <c r="BE695" s="5">
        <f t="shared" si="776"/>
        <v>3.5444537436048764E-5</v>
      </c>
      <c r="BF695" s="5">
        <f t="shared" si="777"/>
        <v>5.7336890849861322E-5</v>
      </c>
      <c r="BG695" s="5">
        <f t="shared" si="778"/>
        <v>6.1834051923336214E-5</v>
      </c>
      <c r="BH695" s="5">
        <f t="shared" si="779"/>
        <v>5.001295745966168E-5</v>
      </c>
      <c r="BI695" s="5">
        <f t="shared" si="780"/>
        <v>3.2361403932747125E-5</v>
      </c>
      <c r="BJ695" s="8">
        <f t="shared" si="781"/>
        <v>0.77706183649812222</v>
      </c>
      <c r="BK695" s="8">
        <f t="shared" si="782"/>
        <v>0.13174120391235603</v>
      </c>
      <c r="BL695" s="8">
        <f t="shared" si="783"/>
        <v>6.5356017360131607E-2</v>
      </c>
      <c r="BM695" s="8">
        <f t="shared" si="784"/>
        <v>0.73242328191825368</v>
      </c>
      <c r="BN695" s="8">
        <f t="shared" si="785"/>
        <v>0.22074066830193331</v>
      </c>
    </row>
    <row r="696" spans="1:66" x14ac:dyDescent="0.25">
      <c r="A696" t="s">
        <v>109</v>
      </c>
      <c r="B696" t="s">
        <v>338</v>
      </c>
      <c r="C696" t="s">
        <v>117</v>
      </c>
      <c r="D696" s="7" t="s">
        <v>507</v>
      </c>
      <c r="E696">
        <f>VLOOKUP(A696,home!$A$2:$E$405,3,FALSE)</f>
        <v>1.7307999999999999</v>
      </c>
      <c r="F696">
        <f>VLOOKUP(B696,home!$B$2:$E$405,3,FALSE)</f>
        <v>0.57779999999999998</v>
      </c>
      <c r="G696">
        <f>VLOOKUP(C696,away!$B$2:$E$405,4,FALSE)</f>
        <v>0.80889999999999995</v>
      </c>
      <c r="H696">
        <f>VLOOKUP(A696,away!$A$2:$E$405,3,FALSE)</f>
        <v>1.3153999999999999</v>
      </c>
      <c r="I696">
        <f>VLOOKUP(C696,away!$B$2:$E$405,3,FALSE)</f>
        <v>0.9123</v>
      </c>
      <c r="J696">
        <f>VLOOKUP(B696,home!$B$2:$E$405,4,FALSE)</f>
        <v>1.1403000000000001</v>
      </c>
      <c r="K696" s="3">
        <f t="shared" si="730"/>
        <v>0.8089454925359999</v>
      </c>
      <c r="L696" s="3">
        <f t="shared" si="731"/>
        <v>1.3684049506260001</v>
      </c>
      <c r="M696" s="5">
        <f t="shared" si="732"/>
        <v>0.11334143773593464</v>
      </c>
      <c r="N696" s="5">
        <f t="shared" si="733"/>
        <v>9.168704517403399E-2</v>
      </c>
      <c r="O696" s="5">
        <f t="shared" si="734"/>
        <v>0.15509698450892148</v>
      </c>
      <c r="P696" s="5">
        <f t="shared" si="735"/>
        <v>0.12546500652441783</v>
      </c>
      <c r="Q696" s="5">
        <f t="shared" si="736"/>
        <v>3.7084910958739704E-2</v>
      </c>
      <c r="R696" s="5">
        <f t="shared" si="737"/>
        <v>0.10611774071458614</v>
      </c>
      <c r="S696" s="5">
        <f t="shared" si="738"/>
        <v>3.4721343262927001E-2</v>
      </c>
      <c r="T696" s="5">
        <f t="shared" si="739"/>
        <v>5.0747175749463816E-2</v>
      </c>
      <c r="U696" s="5">
        <f t="shared" si="740"/>
        <v>8.584346802916841E-2</v>
      </c>
      <c r="V696" s="5">
        <f t="shared" si="741"/>
        <v>4.2705902586024315E-3</v>
      </c>
      <c r="W696" s="5">
        <f t="shared" si="742"/>
        <v>9.9998905203904625E-3</v>
      </c>
      <c r="X696" s="5">
        <f t="shared" si="743"/>
        <v>1.3683899693820317E-2</v>
      </c>
      <c r="Y696" s="5">
        <f t="shared" si="744"/>
        <v>9.3625580424466677E-3</v>
      </c>
      <c r="Z696" s="5">
        <f t="shared" si="745"/>
        <v>4.8404013914361978E-2</v>
      </c>
      <c r="AA696" s="5">
        <f t="shared" si="746"/>
        <v>3.915620887667294E-2</v>
      </c>
      <c r="AB696" s="5">
        <f t="shared" si="747"/>
        <v>1.5837619337791341E-2</v>
      </c>
      <c r="AC696" s="5">
        <f t="shared" si="748"/>
        <v>2.9546212607773806E-4</v>
      </c>
      <c r="AD696" s="5">
        <f t="shared" si="749"/>
        <v>2.0223415905808347E-3</v>
      </c>
      <c r="AE696" s="5">
        <f t="shared" si="750"/>
        <v>2.7673822444076734E-3</v>
      </c>
      <c r="AF696" s="5">
        <f t="shared" si="751"/>
        <v>1.8934497817609764E-3</v>
      </c>
      <c r="AG696" s="5">
        <f t="shared" si="752"/>
        <v>8.6366868504114658E-4</v>
      </c>
      <c r="AH696" s="5">
        <f t="shared" si="753"/>
        <v>1.6559073067645674E-2</v>
      </c>
      <c r="AI696" s="5">
        <f t="shared" si="754"/>
        <v>1.339538751864624E-2</v>
      </c>
      <c r="AJ696" s="5">
        <f t="shared" si="755"/>
        <v>5.4180691769909351E-3</v>
      </c>
      <c r="AK696" s="5">
        <f t="shared" si="756"/>
        <v>1.4609742129916836E-3</v>
      </c>
      <c r="AL696" s="5">
        <f t="shared" si="757"/>
        <v>1.3082649493975417E-5</v>
      </c>
      <c r="AM696" s="5">
        <f t="shared" si="758"/>
        <v>3.2719282281369025E-4</v>
      </c>
      <c r="AN696" s="5">
        <f t="shared" si="759"/>
        <v>4.4773227854754934E-4</v>
      </c>
      <c r="AO696" s="5">
        <f t="shared" si="760"/>
        <v>3.0633953325976304E-4</v>
      </c>
      <c r="AP696" s="5">
        <f t="shared" si="761"/>
        <v>1.3973217796170597E-4</v>
      </c>
      <c r="AQ696" s="5">
        <f t="shared" si="762"/>
        <v>4.7802551021137912E-5</v>
      </c>
      <c r="AR696" s="5">
        <f t="shared" si="763"/>
        <v>4.5319035127088019E-3</v>
      </c>
      <c r="AS696" s="5">
        <f t="shared" si="764"/>
        <v>3.6660629192138494E-3</v>
      </c>
      <c r="AT696" s="5">
        <f t="shared" si="765"/>
        <v>1.4828225369257068E-3</v>
      </c>
      <c r="AU696" s="5">
        <f t="shared" si="766"/>
        <v>3.9984086915894891E-4</v>
      </c>
      <c r="AV696" s="5">
        <f t="shared" si="767"/>
        <v>8.086236720945204E-5</v>
      </c>
      <c r="AW696" s="5">
        <f t="shared" si="768"/>
        <v>4.0227875879254996E-7</v>
      </c>
      <c r="AX696" s="5">
        <f t="shared" si="769"/>
        <v>4.4113526534210779E-5</v>
      </c>
      <c r="AY696" s="5">
        <f t="shared" si="770"/>
        <v>6.0365168098985444E-5</v>
      </c>
      <c r="AZ696" s="5">
        <f t="shared" si="771"/>
        <v>4.1301997436011203E-5</v>
      </c>
      <c r="BA696" s="5">
        <f t="shared" si="772"/>
        <v>1.8839285920726697E-5</v>
      </c>
      <c r="BB696" s="5">
        <f t="shared" si="773"/>
        <v>6.4449430300452768E-6</v>
      </c>
      <c r="BC696" s="5">
        <f t="shared" si="774"/>
        <v>1.7638583897632981E-6</v>
      </c>
      <c r="BD696" s="5">
        <f t="shared" si="775"/>
        <v>1.0335798670916799E-3</v>
      </c>
      <c r="BE696" s="5">
        <f t="shared" si="776"/>
        <v>8.3610977465977223E-4</v>
      </c>
      <c r="BF696" s="5">
        <f t="shared" si="777"/>
        <v>3.3818361673815668E-4</v>
      </c>
      <c r="BG696" s="5">
        <f t="shared" si="778"/>
        <v>9.119070413661799E-5</v>
      </c>
      <c r="BH696" s="5">
        <f t="shared" si="779"/>
        <v>1.8442077268125269E-5</v>
      </c>
      <c r="BI696" s="5">
        <f t="shared" si="780"/>
        <v>2.9837270558101132E-6</v>
      </c>
      <c r="BJ696" s="8">
        <f t="shared" si="781"/>
        <v>0.22155395058369917</v>
      </c>
      <c r="BK696" s="8">
        <f t="shared" si="782"/>
        <v>0.27816728772555255</v>
      </c>
      <c r="BL696" s="8">
        <f t="shared" si="783"/>
        <v>0.45136750741558174</v>
      </c>
      <c r="BM696" s="8">
        <f t="shared" si="784"/>
        <v>0.37063967113322149</v>
      </c>
      <c r="BN696" s="8">
        <f t="shared" si="785"/>
        <v>0.6287931256166337</v>
      </c>
    </row>
    <row r="697" spans="1:66" x14ac:dyDescent="0.25">
      <c r="A697" t="s">
        <v>109</v>
      </c>
      <c r="B697" t="s">
        <v>128</v>
      </c>
      <c r="C697" t="s">
        <v>115</v>
      </c>
      <c r="D697" s="7" t="s">
        <v>507</v>
      </c>
      <c r="E697">
        <f>VLOOKUP(A697,home!$A$2:$E$405,3,FALSE)</f>
        <v>1.7307999999999999</v>
      </c>
      <c r="F697">
        <f>VLOOKUP(B697,home!$B$2:$E$405,3,FALSE)</f>
        <v>0.57779999999999998</v>
      </c>
      <c r="G697">
        <f>VLOOKUP(C697,away!$B$2:$E$405,4,FALSE)</f>
        <v>0.80889999999999995</v>
      </c>
      <c r="H697">
        <f>VLOOKUP(A697,away!$A$2:$E$405,3,FALSE)</f>
        <v>1.3153999999999999</v>
      </c>
      <c r="I697">
        <f>VLOOKUP(C697,away!$B$2:$E$405,3,FALSE)</f>
        <v>0.9123</v>
      </c>
      <c r="J697">
        <f>VLOOKUP(B697,home!$B$2:$E$405,4,FALSE)</f>
        <v>0.76019999999999999</v>
      </c>
      <c r="K697" s="3">
        <f t="shared" si="730"/>
        <v>0.8089454925359999</v>
      </c>
      <c r="L697" s="3">
        <f t="shared" si="731"/>
        <v>0.91226996708399999</v>
      </c>
      <c r="M697" s="5">
        <f t="shared" si="732"/>
        <v>0.17884863245680258</v>
      </c>
      <c r="N697" s="5">
        <f t="shared" si="733"/>
        <v>0.14467879507215817</v>
      </c>
      <c r="O697" s="5">
        <f t="shared" si="734"/>
        <v>0.16315823604438567</v>
      </c>
      <c r="P697" s="5">
        <f t="shared" si="735"/>
        <v>0.13198611961823048</v>
      </c>
      <c r="Q697" s="5">
        <f t="shared" si="736"/>
        <v>5.8518629569580996E-2</v>
      </c>
      <c r="R697" s="5">
        <f t="shared" si="737"/>
        <v>7.44221793128476E-2</v>
      </c>
      <c r="S697" s="5">
        <f t="shared" si="738"/>
        <v>2.4350669519496319E-2</v>
      </c>
      <c r="T697" s="5">
        <f t="shared" si="739"/>
        <v>5.3384788271242434E-2</v>
      </c>
      <c r="U697" s="5">
        <f t="shared" si="740"/>
        <v>6.0203486499834001E-2</v>
      </c>
      <c r="V697" s="5">
        <f t="shared" si="741"/>
        <v>1.9966917994873614E-3</v>
      </c>
      <c r="W697" s="5">
        <f t="shared" si="742"/>
        <v>1.5779460539898808E-2</v>
      </c>
      <c r="X697" s="5">
        <f t="shared" si="743"/>
        <v>1.439512794733676E-2</v>
      </c>
      <c r="Y697" s="5">
        <f t="shared" si="744"/>
        <v>6.5661214493434369E-3</v>
      </c>
      <c r="Z697" s="5">
        <f t="shared" si="745"/>
        <v>2.2631039690683679E-2</v>
      </c>
      <c r="AA697" s="5">
        <f t="shared" si="746"/>
        <v>1.830727754918187E-2</v>
      </c>
      <c r="AB697" s="5">
        <f t="shared" si="747"/>
        <v>7.4047948270080906E-3</v>
      </c>
      <c r="AC697" s="5">
        <f t="shared" si="748"/>
        <v>9.2094498804572451E-5</v>
      </c>
      <c r="AD697" s="5">
        <f t="shared" si="749"/>
        <v>3.1911808696002035E-3</v>
      </c>
      <c r="AE697" s="5">
        <f t="shared" si="750"/>
        <v>2.9112184668692673E-3</v>
      </c>
      <c r="AF697" s="5">
        <f t="shared" si="751"/>
        <v>1.3279085874725797E-3</v>
      </c>
      <c r="AG697" s="5">
        <f t="shared" si="752"/>
        <v>4.0380370779472381E-4</v>
      </c>
      <c r="AH697" s="5">
        <f t="shared" si="753"/>
        <v>5.1614044584241741E-3</v>
      </c>
      <c r="AI697" s="5">
        <f t="shared" si="754"/>
        <v>4.1752948717974489E-3</v>
      </c>
      <c r="AJ697" s="5">
        <f t="shared" si="755"/>
        <v>1.6887929832746112E-3</v>
      </c>
      <c r="AK697" s="5">
        <f t="shared" si="756"/>
        <v>4.5538049054880695E-4</v>
      </c>
      <c r="AL697" s="5">
        <f t="shared" si="757"/>
        <v>2.7185436910370887E-6</v>
      </c>
      <c r="AM697" s="5">
        <f t="shared" si="758"/>
        <v>5.1629827606603949E-4</v>
      </c>
      <c r="AN697" s="5">
        <f t="shared" si="759"/>
        <v>4.7100341131229174E-4</v>
      </c>
      <c r="AO697" s="5">
        <f t="shared" si="760"/>
        <v>2.1484113326715804E-4</v>
      </c>
      <c r="AP697" s="5">
        <f t="shared" si="761"/>
        <v>6.5331037857973187E-5</v>
      </c>
      <c r="AQ697" s="5">
        <f t="shared" si="762"/>
        <v>1.4899885939064188E-5</v>
      </c>
      <c r="AR697" s="5">
        <f t="shared" si="763"/>
        <v>9.417188550787665E-4</v>
      </c>
      <c r="AS697" s="5">
        <f t="shared" si="764"/>
        <v>7.6179922305213066E-4</v>
      </c>
      <c r="AT697" s="5">
        <f t="shared" si="765"/>
        <v>3.0812702385272399E-4</v>
      </c>
      <c r="AU697" s="5">
        <f t="shared" si="766"/>
        <v>8.3085989024731194E-5</v>
      </c>
      <c r="AV697" s="5">
        <f t="shared" si="767"/>
        <v>1.6803009078612961E-5</v>
      </c>
      <c r="AW697" s="5">
        <f t="shared" si="768"/>
        <v>5.57283844916036E-8</v>
      </c>
      <c r="AX697" s="5">
        <f t="shared" si="769"/>
        <v>6.9609527204621637E-5</v>
      </c>
      <c r="AY697" s="5">
        <f t="shared" si="770"/>
        <v>6.3502681091692976E-5</v>
      </c>
      <c r="AZ697" s="5">
        <f t="shared" si="771"/>
        <v>2.8965794394632247E-5</v>
      </c>
      <c r="BA697" s="5">
        <f t="shared" si="772"/>
        <v>8.8082080996510241E-6</v>
      </c>
      <c r="BB697" s="5">
        <f t="shared" si="773"/>
        <v>2.0088659282844155E-6</v>
      </c>
      <c r="BC697" s="5">
        <f t="shared" si="774"/>
        <v>3.6652561085443866E-7</v>
      </c>
      <c r="BD697" s="5">
        <f t="shared" si="775"/>
        <v>1.4318363815418137E-4</v>
      </c>
      <c r="BE697" s="5">
        <f t="shared" si="776"/>
        <v>1.1582775868973063E-4</v>
      </c>
      <c r="BF697" s="5">
        <f t="shared" si="777"/>
        <v>4.6849171651302545E-5</v>
      </c>
      <c r="BG697" s="5">
        <f t="shared" si="778"/>
        <v>1.2632808745455513E-5</v>
      </c>
      <c r="BH697" s="5">
        <f t="shared" si="779"/>
        <v>2.554813423176399E-6</v>
      </c>
      <c r="BI697" s="5">
        <f t="shared" si="780"/>
        <v>4.1334096058980329E-7</v>
      </c>
      <c r="BJ697" s="8">
        <f t="shared" si="781"/>
        <v>0.30261266982806967</v>
      </c>
      <c r="BK697" s="8">
        <f t="shared" si="782"/>
        <v>0.33734042911760409</v>
      </c>
      <c r="BL697" s="8">
        <f t="shared" si="783"/>
        <v>0.33740984266901375</v>
      </c>
      <c r="BM697" s="8">
        <f t="shared" si="784"/>
        <v>0.24831794227865833</v>
      </c>
      <c r="BN697" s="8">
        <f t="shared" si="785"/>
        <v>0.75161259207400544</v>
      </c>
    </row>
    <row r="698" spans="1:66" x14ac:dyDescent="0.25">
      <c r="A698" t="s">
        <v>130</v>
      </c>
      <c r="B698" t="s">
        <v>274</v>
      </c>
      <c r="C698" t="s">
        <v>290</v>
      </c>
      <c r="D698" s="7" t="s">
        <v>507</v>
      </c>
      <c r="E698">
        <f>VLOOKUP(A698,home!$A$2:$E$405,3,FALSE)</f>
        <v>1.631</v>
      </c>
      <c r="F698">
        <f>VLOOKUP(B698,home!$B$2:$E$405,3,FALSE)</f>
        <v>1.4890000000000001</v>
      </c>
      <c r="G698">
        <f>VLOOKUP(C698,away!$B$2:$E$405,4,FALSE)</f>
        <v>0.87590000000000001</v>
      </c>
      <c r="H698">
        <f>VLOOKUP(A698,away!$A$2:$E$405,3,FALSE)</f>
        <v>1.2738</v>
      </c>
      <c r="I698">
        <f>VLOOKUP(C698,away!$B$2:$E$405,3,FALSE)</f>
        <v>1.6822999999999999</v>
      </c>
      <c r="J698">
        <f>VLOOKUP(B698,home!$B$2:$E$405,4,FALSE)</f>
        <v>1.3458000000000001</v>
      </c>
      <c r="K698" s="3">
        <f t="shared" si="730"/>
        <v>2.1271748281000002</v>
      </c>
      <c r="L698" s="3">
        <f t="shared" si="731"/>
        <v>2.883933311292</v>
      </c>
      <c r="M698" s="5">
        <f t="shared" si="732"/>
        <v>6.6635151098531631E-3</v>
      </c>
      <c r="N698" s="5">
        <f t="shared" si="733"/>
        <v>1.4174461608343653E-2</v>
      </c>
      <c r="O698" s="5">
        <f t="shared" si="734"/>
        <v>1.9217133195603107E-2</v>
      </c>
      <c r="P698" s="5">
        <f t="shared" si="735"/>
        <v>4.0878202001931846E-2</v>
      </c>
      <c r="Q698" s="5">
        <f t="shared" si="736"/>
        <v>1.5075778967569238E-2</v>
      </c>
      <c r="R698" s="5">
        <f t="shared" si="737"/>
        <v>2.7710465285167546E-2</v>
      </c>
      <c r="S698" s="5">
        <f t="shared" si="738"/>
        <v>6.2693164619670547E-2</v>
      </c>
      <c r="T698" s="5">
        <f t="shared" si="739"/>
        <v>4.3477541158248242E-2</v>
      </c>
      <c r="U698" s="5">
        <f t="shared" si="740"/>
        <v>5.8945004229547286E-2</v>
      </c>
      <c r="V698" s="5">
        <f t="shared" si="741"/>
        <v>4.2733265571528935E-2</v>
      </c>
      <c r="W698" s="5">
        <f t="shared" si="742"/>
        <v>1.068960584460423E-2</v>
      </c>
      <c r="X698" s="5">
        <f t="shared" si="743"/>
        <v>3.0828110379835794E-2</v>
      </c>
      <c r="Y698" s="5">
        <f t="shared" si="744"/>
        <v>4.4453107224297558E-2</v>
      </c>
      <c r="Z698" s="5">
        <f t="shared" si="745"/>
        <v>2.6638377969098417E-2</v>
      </c>
      <c r="AA698" s="5">
        <f t="shared" si="746"/>
        <v>5.6664487077279752E-2</v>
      </c>
      <c r="AB698" s="5">
        <f t="shared" si="747"/>
        <v>6.0267635278993641E-2</v>
      </c>
      <c r="AC698" s="5">
        <f t="shared" si="748"/>
        <v>1.638454923412087E-2</v>
      </c>
      <c r="AD698" s="5">
        <f t="shared" si="749"/>
        <v>5.6846651187381914E-3</v>
      </c>
      <c r="AE698" s="5">
        <f t="shared" si="750"/>
        <v>1.6394195099468763E-2</v>
      </c>
      <c r="AF698" s="5">
        <f t="shared" si="751"/>
        <v>2.3639882679589018E-2</v>
      </c>
      <c r="AG698" s="5">
        <f t="shared" si="752"/>
        <v>2.2725281711567184E-2</v>
      </c>
      <c r="AH698" s="5">
        <f t="shared" si="753"/>
        <v>1.9205826395967469E-2</v>
      </c>
      <c r="AI698" s="5">
        <f t="shared" si="754"/>
        <v>4.0854150462360538E-2</v>
      </c>
      <c r="AJ698" s="5">
        <f t="shared" si="755"/>
        <v>4.3451960243471678E-2</v>
      </c>
      <c r="AK698" s="5">
        <f t="shared" si="756"/>
        <v>3.0809972020504967E-2</v>
      </c>
      <c r="AL698" s="5">
        <f t="shared" si="757"/>
        <v>4.0205261172897647E-3</v>
      </c>
      <c r="AM698" s="5">
        <f t="shared" si="758"/>
        <v>2.4184553093515955E-3</v>
      </c>
      <c r="AN698" s="5">
        <f t="shared" si="759"/>
        <v>6.974663828510066E-3</v>
      </c>
      <c r="AO698" s="5">
        <f t="shared" si="760"/>
        <v>1.0057232675051786E-2</v>
      </c>
      <c r="AP698" s="5">
        <f t="shared" si="761"/>
        <v>9.6681294436653988E-3</v>
      </c>
      <c r="AQ698" s="5">
        <f t="shared" si="762"/>
        <v>6.9705601401174096E-3</v>
      </c>
      <c r="AR698" s="5">
        <f t="shared" si="763"/>
        <v>1.1077664502844349E-2</v>
      </c>
      <c r="AS698" s="5">
        <f t="shared" si="764"/>
        <v>2.3564129084587399E-2</v>
      </c>
      <c r="AT698" s="5">
        <f t="shared" si="765"/>
        <v>2.5062511117416718E-2</v>
      </c>
      <c r="AU698" s="5">
        <f t="shared" si="766"/>
        <v>1.777078092598175E-2</v>
      </c>
      <c r="AV698" s="5">
        <f t="shared" si="767"/>
        <v>9.4503894653569995E-3</v>
      </c>
      <c r="AW698" s="5">
        <f t="shared" si="768"/>
        <v>6.851233756889687E-4</v>
      </c>
      <c r="AX698" s="5">
        <f t="shared" si="769"/>
        <v>8.574128761562516E-4</v>
      </c>
      <c r="AY698" s="5">
        <f t="shared" si="770"/>
        <v>2.4727215550776967E-3</v>
      </c>
      <c r="AZ698" s="5">
        <f t="shared" si="771"/>
        <v>3.5655820311191627E-3</v>
      </c>
      <c r="BA698" s="5">
        <f t="shared" si="772"/>
        <v>3.4276335978962475E-3</v>
      </c>
      <c r="BB698" s="5">
        <f t="shared" si="773"/>
        <v>2.4712666779691593E-3</v>
      </c>
      <c r="BC698" s="5">
        <f t="shared" si="774"/>
        <v>1.4253936587362353E-3</v>
      </c>
      <c r="BD698" s="5">
        <f t="shared" si="775"/>
        <v>5.3245409451782941E-3</v>
      </c>
      <c r="BE698" s="5">
        <f t="shared" si="776"/>
        <v>1.1326229469771049E-2</v>
      </c>
      <c r="BF698" s="5">
        <f t="shared" si="777"/>
        <v>1.2046435112690698E-2</v>
      </c>
      <c r="BG698" s="5">
        <f t="shared" si="778"/>
        <v>8.5416245133518795E-3</v>
      </c>
      <c r="BH698" s="5">
        <f t="shared" si="779"/>
        <v>4.5423821639710097E-3</v>
      </c>
      <c r="BI698" s="5">
        <f t="shared" si="780"/>
        <v>1.9324881997619075E-3</v>
      </c>
      <c r="BJ698" s="8">
        <f t="shared" si="781"/>
        <v>0.27745168158591293</v>
      </c>
      <c r="BK698" s="8">
        <f t="shared" si="782"/>
        <v>0.1758459442094728</v>
      </c>
      <c r="BL698" s="8">
        <f t="shared" si="783"/>
        <v>0.48776580968980804</v>
      </c>
      <c r="BM698" s="8">
        <f t="shared" si="784"/>
        <v>0.84219465910643454</v>
      </c>
      <c r="BN698" s="8">
        <f t="shared" si="785"/>
        <v>0.12371955616846855</v>
      </c>
    </row>
    <row r="699" spans="1:66" x14ac:dyDescent="0.25">
      <c r="A699" t="s">
        <v>130</v>
      </c>
      <c r="B699" t="s">
        <v>276</v>
      </c>
      <c r="C699" t="s">
        <v>418</v>
      </c>
      <c r="D699" s="7" t="s">
        <v>507</v>
      </c>
      <c r="E699">
        <f>VLOOKUP(A699,home!$A$2:$E$405,3,FALSE)</f>
        <v>1.631</v>
      </c>
      <c r="F699">
        <f>VLOOKUP(B699,home!$B$2:$E$405,3,FALSE)</f>
        <v>1.3138000000000001</v>
      </c>
      <c r="G699">
        <f>VLOOKUP(C699,away!$B$2:$E$405,4,FALSE)</f>
        <v>0.70069999999999999</v>
      </c>
      <c r="H699">
        <f>VLOOKUP(A699,away!$A$2:$E$405,3,FALSE)</f>
        <v>1.2738</v>
      </c>
      <c r="I699">
        <f>VLOOKUP(C699,away!$B$2:$E$405,3,FALSE)</f>
        <v>0.67290000000000005</v>
      </c>
      <c r="J699">
        <f>VLOOKUP(B699,home!$B$2:$E$405,4,FALSE)</f>
        <v>1.0094000000000001</v>
      </c>
      <c r="K699" s="3">
        <f t="shared" si="730"/>
        <v>1.5014654254599999</v>
      </c>
      <c r="L699" s="3">
        <f t="shared" si="731"/>
        <v>0.8651971361880002</v>
      </c>
      <c r="M699" s="5">
        <f t="shared" si="732"/>
        <v>9.379323363606086E-2</v>
      </c>
      <c r="N699" s="5">
        <f t="shared" si="733"/>
        <v>0.1408272974466373</v>
      </c>
      <c r="O699" s="5">
        <f t="shared" si="734"/>
        <v>8.1149637135731867E-2</v>
      </c>
      <c r="P699" s="5">
        <f t="shared" si="735"/>
        <v>0.12184337444792627</v>
      </c>
      <c r="Q699" s="5">
        <f t="shared" si="736"/>
        <v>0.10572365903854863</v>
      </c>
      <c r="R699" s="5">
        <f t="shared" si="737"/>
        <v>3.5105216826265294E-2</v>
      </c>
      <c r="S699" s="5">
        <f t="shared" si="738"/>
        <v>3.9570572741053724E-2</v>
      </c>
      <c r="T699" s="5">
        <f t="shared" si="739"/>
        <v>9.1471807027468877E-2</v>
      </c>
      <c r="U699" s="5">
        <f t="shared" si="740"/>
        <v>5.2709269317913976E-2</v>
      </c>
      <c r="V699" s="5">
        <f t="shared" si="741"/>
        <v>5.7116322369684088E-3</v>
      </c>
      <c r="W699" s="5">
        <f t="shared" si="742"/>
        <v>5.2913472899834148E-2</v>
      </c>
      <c r="X699" s="5">
        <f t="shared" si="743"/>
        <v>4.5780585218697864E-2</v>
      </c>
      <c r="Y699" s="5">
        <f t="shared" si="744"/>
        <v>1.9804615612114038E-2</v>
      </c>
      <c r="Z699" s="5">
        <f t="shared" si="745"/>
        <v>1.0124311021114512E-2</v>
      </c>
      <c r="AA699" s="5">
        <f t="shared" si="746"/>
        <v>1.5201302954807068E-2</v>
      </c>
      <c r="AB699" s="5">
        <f t="shared" si="747"/>
        <v>1.1412115404292876E-2</v>
      </c>
      <c r="AC699" s="5">
        <f t="shared" si="748"/>
        <v>4.6373584104833596E-4</v>
      </c>
      <c r="AD699" s="5">
        <f t="shared" si="749"/>
        <v>1.9861937525028902E-2</v>
      </c>
      <c r="AE699" s="5">
        <f t="shared" si="750"/>
        <v>1.7184491465799985E-2</v>
      </c>
      <c r="AF699" s="5">
        <f t="shared" si="751"/>
        <v>7.4339864015286368E-3</v>
      </c>
      <c r="AG699" s="5">
        <f t="shared" si="752"/>
        <v>2.1439545816877045E-3</v>
      </c>
      <c r="AH699" s="5">
        <f t="shared" si="753"/>
        <v>2.1898812253362205E-3</v>
      </c>
      <c r="AI699" s="5">
        <f t="shared" si="754"/>
        <v>3.2880309457063144E-3</v>
      </c>
      <c r="AJ699" s="5">
        <f t="shared" si="755"/>
        <v>2.4684323914102892E-3</v>
      </c>
      <c r="AK699" s="5">
        <f t="shared" si="756"/>
        <v>1.235421963596032E-3</v>
      </c>
      <c r="AL699" s="5">
        <f t="shared" si="757"/>
        <v>2.4096893788744494E-5</v>
      </c>
      <c r="AM699" s="5">
        <f t="shared" si="758"/>
        <v>5.9644024952954901E-3</v>
      </c>
      <c r="AN699" s="5">
        <f t="shared" si="759"/>
        <v>5.1603839580022202E-3</v>
      </c>
      <c r="AO699" s="5">
        <f t="shared" si="760"/>
        <v>2.2323747110470087E-3</v>
      </c>
      <c r="AP699" s="5">
        <f t="shared" si="761"/>
        <v>6.4381473563212893E-4</v>
      </c>
      <c r="AQ699" s="5">
        <f t="shared" si="762"/>
        <v>1.3925666637613806E-4</v>
      </c>
      <c r="AR699" s="5">
        <f t="shared" si="763"/>
        <v>3.7893579295055347E-4</v>
      </c>
      <c r="AS699" s="5">
        <f t="shared" si="764"/>
        <v>5.6895899158452526E-4</v>
      </c>
      <c r="AT699" s="5">
        <f t="shared" si="765"/>
        <v>4.2713612718437593E-4</v>
      </c>
      <c r="AU699" s="5">
        <f t="shared" si="766"/>
        <v>2.1377670897740859E-4</v>
      </c>
      <c r="AV699" s="5">
        <f t="shared" si="767"/>
        <v>8.0244584324550808E-5</v>
      </c>
      <c r="AW699" s="5">
        <f t="shared" si="768"/>
        <v>8.6953881281459049E-7</v>
      </c>
      <c r="AX699" s="5">
        <f t="shared" si="769"/>
        <v>1.4925573550355902E-3</v>
      </c>
      <c r="AY699" s="5">
        <f t="shared" si="770"/>
        <v>1.291356349173129E-3</v>
      </c>
      <c r="AZ699" s="5">
        <f t="shared" si="771"/>
        <v>5.5863890755139111E-4</v>
      </c>
      <c r="BA699" s="5">
        <f t="shared" si="772"/>
        <v>1.6111092765888553E-4</v>
      </c>
      <c r="BB699" s="5">
        <f t="shared" si="773"/>
        <v>3.4848178304764958E-5</v>
      </c>
      <c r="BC699" s="5">
        <f t="shared" si="774"/>
        <v>6.030108814130289E-6</v>
      </c>
      <c r="BD699" s="5">
        <f t="shared" si="775"/>
        <v>5.464236047665796E-5</v>
      </c>
      <c r="BE699" s="5">
        <f t="shared" si="776"/>
        <v>8.2043615021223931E-5</v>
      </c>
      <c r="BF699" s="5">
        <f t="shared" si="777"/>
        <v>6.1592825667059235E-5</v>
      </c>
      <c r="BG699" s="5">
        <f t="shared" si="778"/>
        <v>3.0826499398491574E-5</v>
      </c>
      <c r="BH699" s="5">
        <f t="shared" si="779"/>
        <v>1.1571230758699639E-5</v>
      </c>
      <c r="BI699" s="5">
        <f t="shared" si="780"/>
        <v>3.4747605828413571E-6</v>
      </c>
      <c r="BJ699" s="8">
        <f t="shared" si="781"/>
        <v>0.5208305816102371</v>
      </c>
      <c r="BK699" s="8">
        <f t="shared" si="782"/>
        <v>0.26269800214601952</v>
      </c>
      <c r="BL699" s="8">
        <f t="shared" si="783"/>
        <v>0.20667251166198633</v>
      </c>
      <c r="BM699" s="8">
        <f t="shared" si="784"/>
        <v>0.42059250109782687</v>
      </c>
      <c r="BN699" s="8">
        <f t="shared" si="785"/>
        <v>0.57844241853117029</v>
      </c>
    </row>
    <row r="700" spans="1:66" x14ac:dyDescent="0.25">
      <c r="A700" t="s">
        <v>130</v>
      </c>
      <c r="B700" t="s">
        <v>284</v>
      </c>
      <c r="C700" t="s">
        <v>282</v>
      </c>
      <c r="D700" s="7" t="s">
        <v>507</v>
      </c>
      <c r="E700">
        <f>VLOOKUP(A700,home!$A$2:$E$405,3,FALSE)</f>
        <v>1.631</v>
      </c>
      <c r="F700">
        <f>VLOOKUP(B700,home!$B$2:$E$405,3,FALSE)</f>
        <v>0.52549999999999997</v>
      </c>
      <c r="G700">
        <f>VLOOKUP(C700,away!$B$2:$E$405,4,FALSE)</f>
        <v>0.96350000000000002</v>
      </c>
      <c r="H700">
        <f>VLOOKUP(A700,away!$A$2:$E$405,3,FALSE)</f>
        <v>1.2738</v>
      </c>
      <c r="I700">
        <f>VLOOKUP(C700,away!$B$2:$E$405,3,FALSE)</f>
        <v>1.5701000000000001</v>
      </c>
      <c r="J700">
        <f>VLOOKUP(B700,home!$B$2:$E$405,4,FALSE)</f>
        <v>0.67290000000000005</v>
      </c>
      <c r="K700" s="3">
        <f t="shared" si="730"/>
        <v>0.82580669674999996</v>
      </c>
      <c r="L700" s="3">
        <f t="shared" si="731"/>
        <v>1.3457955454020001</v>
      </c>
      <c r="M700" s="5">
        <f t="shared" si="732"/>
        <v>0.11399482319920734</v>
      </c>
      <c r="N700" s="5">
        <f t="shared" si="733"/>
        <v>9.4137688392737673E-2</v>
      </c>
      <c r="O700" s="5">
        <f t="shared" si="734"/>
        <v>0.1534137252603818</v>
      </c>
      <c r="P700" s="5">
        <f t="shared" si="735"/>
        <v>0.12669008169338791</v>
      </c>
      <c r="Q700" s="5">
        <f t="shared" si="736"/>
        <v>3.8869766745643748E-2</v>
      </c>
      <c r="R700" s="5">
        <f t="shared" si="737"/>
        <v>0.10323175402947407</v>
      </c>
      <c r="S700" s="5">
        <f t="shared" si="738"/>
        <v>3.5199793177074973E-2</v>
      </c>
      <c r="T700" s="5">
        <f t="shared" si="739"/>
        <v>5.2310758937102152E-2</v>
      </c>
      <c r="U700" s="5">
        <f t="shared" si="740"/>
        <v>8.5249473794788477E-2</v>
      </c>
      <c r="V700" s="5">
        <f t="shared" si="741"/>
        <v>4.3466541803696352E-3</v>
      </c>
      <c r="W700" s="5">
        <f t="shared" si="742"/>
        <v>1.0699637893221023E-2</v>
      </c>
      <c r="X700" s="5">
        <f t="shared" si="743"/>
        <v>1.4399525014111294E-2</v>
      </c>
      <c r="Y700" s="5">
        <f t="shared" si="744"/>
        <v>9.6894083099478261E-3</v>
      </c>
      <c r="Z700" s="5">
        <f t="shared" si="745"/>
        <v>4.6309611572300388E-2</v>
      </c>
      <c r="AA700" s="5">
        <f t="shared" si="746"/>
        <v>3.8242787360296952E-2</v>
      </c>
      <c r="AB700" s="5">
        <f t="shared" si="747"/>
        <v>1.5790574952259738E-2</v>
      </c>
      <c r="AC700" s="5">
        <f t="shared" si="748"/>
        <v>3.0192049392542314E-4</v>
      </c>
      <c r="AD700" s="5">
        <f t="shared" si="749"/>
        <v>2.2089581562554951E-3</v>
      </c>
      <c r="AE700" s="5">
        <f t="shared" si="750"/>
        <v>2.9728060466680606E-3</v>
      </c>
      <c r="AF700" s="5">
        <f t="shared" si="751"/>
        <v>2.0003945674750031E-3</v>
      </c>
      <c r="AG700" s="5">
        <f t="shared" si="752"/>
        <v>8.9737403265140658E-4</v>
      </c>
      <c r="AH700" s="5">
        <f t="shared" si="753"/>
        <v>1.5580817240824702E-2</v>
      </c>
      <c r="AI700" s="5">
        <f t="shared" si="754"/>
        <v>1.2866743218310895E-2</v>
      </c>
      <c r="AJ700" s="5">
        <f t="shared" si="755"/>
        <v>5.3127213575218917E-3</v>
      </c>
      <c r="AK700" s="5">
        <f t="shared" si="756"/>
        <v>1.4624269583361099E-3</v>
      </c>
      <c r="AL700" s="5">
        <f t="shared" si="757"/>
        <v>1.3421778627079223E-5</v>
      </c>
      <c r="AM700" s="5">
        <f t="shared" si="758"/>
        <v>3.6483448765526418E-4</v>
      </c>
      <c r="AN700" s="5">
        <f t="shared" si="759"/>
        <v>4.9099262829547553E-4</v>
      </c>
      <c r="AO700" s="5">
        <f t="shared" si="760"/>
        <v>3.303878459926355E-4</v>
      </c>
      <c r="AP700" s="5">
        <f t="shared" si="761"/>
        <v>1.4821149713061695E-4</v>
      </c>
      <c r="AQ700" s="5">
        <f t="shared" si="762"/>
        <v>4.9865593153936427E-5</v>
      </c>
      <c r="AR700" s="5">
        <f t="shared" si="763"/>
        <v>4.193718887284913E-3</v>
      </c>
      <c r="AS700" s="5">
        <f t="shared" si="764"/>
        <v>3.4632011414068393E-3</v>
      </c>
      <c r="AT700" s="5">
        <f t="shared" si="765"/>
        <v>1.4299673473830055E-3</v>
      </c>
      <c r="AU700" s="5">
        <f t="shared" si="766"/>
        <v>3.9362553720090657E-4</v>
      </c>
      <c r="AV700" s="5">
        <f t="shared" si="767"/>
        <v>8.1264651158081218E-5</v>
      </c>
      <c r="AW700" s="5">
        <f t="shared" si="768"/>
        <v>4.1434781934589181E-7</v>
      </c>
      <c r="AX700" s="5">
        <f t="shared" si="769"/>
        <v>5.0213793851845386E-5</v>
      </c>
      <c r="AY700" s="5">
        <f t="shared" si="770"/>
        <v>6.7577500083547848E-5</v>
      </c>
      <c r="AZ700" s="5">
        <f t="shared" si="771"/>
        <v>4.5472749290920997E-5</v>
      </c>
      <c r="BA700" s="5">
        <f t="shared" si="772"/>
        <v>2.0399007810967811E-5</v>
      </c>
      <c r="BB700" s="5">
        <f t="shared" si="773"/>
        <v>6.8632234606552755E-6</v>
      </c>
      <c r="BC700" s="5">
        <f t="shared" si="774"/>
        <v>1.8472991120896735E-6</v>
      </c>
      <c r="BD700" s="5">
        <f t="shared" si="775"/>
        <v>9.4064803286271069E-4</v>
      </c>
      <c r="BE700" s="5">
        <f t="shared" si="776"/>
        <v>7.7679344482274051E-4</v>
      </c>
      <c r="BF700" s="5">
        <f t="shared" si="777"/>
        <v>3.2074061436306034E-4</v>
      </c>
      <c r="BG700" s="5">
        <f t="shared" si="778"/>
        <v>8.8289915753574826E-5</v>
      </c>
      <c r="BH700" s="5">
        <f t="shared" si="779"/>
        <v>1.8227600921198852E-5</v>
      </c>
      <c r="BI700" s="5">
        <f t="shared" si="780"/>
        <v>3.0104949812824962E-6</v>
      </c>
      <c r="BJ700" s="8">
        <f t="shared" si="781"/>
        <v>0.2297629837216516</v>
      </c>
      <c r="BK700" s="8">
        <f t="shared" si="782"/>
        <v>0.28061427202267586</v>
      </c>
      <c r="BL700" s="8">
        <f t="shared" si="783"/>
        <v>0.44286051184033287</v>
      </c>
      <c r="BM700" s="8">
        <f t="shared" si="784"/>
        <v>0.36914237668386407</v>
      </c>
      <c r="BN700" s="8">
        <f t="shared" si="785"/>
        <v>0.63033783932083254</v>
      </c>
    </row>
    <row r="701" spans="1:66" x14ac:dyDescent="0.25">
      <c r="A701" t="s">
        <v>130</v>
      </c>
      <c r="B701" t="s">
        <v>294</v>
      </c>
      <c r="C701" t="s">
        <v>466</v>
      </c>
      <c r="D701" s="7" t="s">
        <v>507</v>
      </c>
      <c r="E701">
        <f>VLOOKUP(A701,home!$A$2:$E$405,3,FALSE)</f>
        <v>1.631</v>
      </c>
      <c r="F701">
        <f>VLOOKUP(B701,home!$B$2:$E$405,3,FALSE)</f>
        <v>0.61309999999999998</v>
      </c>
      <c r="G701">
        <f>VLOOKUP(C701,away!$B$2:$E$405,4,FALSE)</f>
        <v>1.4014</v>
      </c>
      <c r="H701">
        <f>VLOOKUP(A701,away!$A$2:$E$405,3,FALSE)</f>
        <v>1.2738</v>
      </c>
      <c r="I701">
        <f>VLOOKUP(C701,away!$B$2:$E$405,3,FALSE)</f>
        <v>1.1214999999999999</v>
      </c>
      <c r="J701">
        <f>VLOOKUP(B701,home!$B$2:$E$405,4,FALSE)</f>
        <v>1.2337</v>
      </c>
      <c r="K701" s="3">
        <f t="shared" si="730"/>
        <v>1.4013524925399998</v>
      </c>
      <c r="L701" s="3">
        <f t="shared" si="731"/>
        <v>1.7624227377899999</v>
      </c>
      <c r="M701" s="5">
        <f t="shared" si="732"/>
        <v>4.2265876089464104E-2</v>
      </c>
      <c r="N701" s="5">
        <f t="shared" si="733"/>
        <v>5.9229390807357306E-2</v>
      </c>
      <c r="O701" s="5">
        <f t="shared" si="734"/>
        <v>7.4490341052686218E-2</v>
      </c>
      <c r="P701" s="5">
        <f t="shared" si="735"/>
        <v>0.10438722510433651</v>
      </c>
      <c r="Q701" s="5">
        <f t="shared" si="736"/>
        <v>4.150062721975796E-2</v>
      </c>
      <c r="R701" s="5">
        <f t="shared" si="737"/>
        <v>6.5641735408493038E-2</v>
      </c>
      <c r="S701" s="5">
        <f t="shared" si="738"/>
        <v>6.4453252677871956E-2</v>
      </c>
      <c r="T701" s="5">
        <f t="shared" si="739"/>
        <v>7.3141649044648011E-2</v>
      </c>
      <c r="U701" s="5">
        <f t="shared" si="740"/>
        <v>9.1987209529342889E-2</v>
      </c>
      <c r="V701" s="5">
        <f t="shared" si="741"/>
        <v>1.768722934825024E-2</v>
      </c>
      <c r="W701" s="5">
        <f t="shared" si="742"/>
        <v>1.9385669132127054E-2</v>
      </c>
      <c r="X701" s="5">
        <f t="shared" si="743"/>
        <v>3.416574406573445E-2</v>
      </c>
      <c r="Y701" s="5">
        <f t="shared" si="744"/>
        <v>3.0107242097482081E-2</v>
      </c>
      <c r="Z701" s="5">
        <f t="shared" si="745"/>
        <v>3.8562829010641037E-2</v>
      </c>
      <c r="AA701" s="5">
        <f t="shared" si="746"/>
        <v>5.4040116553455635E-2</v>
      </c>
      <c r="AB701" s="5">
        <f t="shared" si="747"/>
        <v>3.7864626014668577E-2</v>
      </c>
      <c r="AC701" s="5">
        <f t="shared" si="748"/>
        <v>2.7302178528426256E-3</v>
      </c>
      <c r="AD701" s="5">
        <f t="shared" si="749"/>
        <v>6.7915389394654991E-3</v>
      </c>
      <c r="AE701" s="5">
        <f t="shared" si="750"/>
        <v>1.1969562651500176E-2</v>
      </c>
      <c r="AF701" s="5">
        <f t="shared" si="751"/>
        <v>1.0547714689202937E-2</v>
      </c>
      <c r="AG701" s="5">
        <f t="shared" si="752"/>
        <v>6.1965107333242803E-3</v>
      </c>
      <c r="AH701" s="5">
        <f t="shared" si="753"/>
        <v>1.6991001670465408E-2</v>
      </c>
      <c r="AI701" s="5">
        <f t="shared" si="754"/>
        <v>2.3810382541658001E-2</v>
      </c>
      <c r="AJ701" s="5">
        <f t="shared" si="755"/>
        <v>1.6683369461541669E-2</v>
      </c>
      <c r="AK701" s="5">
        <f t="shared" si="756"/>
        <v>7.7930937929657088E-3</v>
      </c>
      <c r="AL701" s="5">
        <f t="shared" si="757"/>
        <v>2.6972100612352405E-4</v>
      </c>
      <c r="AM701" s="5">
        <f t="shared" si="758"/>
        <v>1.9034680042004891E-3</v>
      </c>
      <c r="AN701" s="5">
        <f t="shared" si="759"/>
        <v>3.3547152912586932E-3</v>
      </c>
      <c r="AO701" s="5">
        <f t="shared" si="760"/>
        <v>2.9562132540630615E-3</v>
      </c>
      <c r="AP701" s="5">
        <f t="shared" si="761"/>
        <v>1.7366991522389688E-3</v>
      </c>
      <c r="AQ701" s="5">
        <f t="shared" si="762"/>
        <v>7.6519951865164414E-4</v>
      </c>
      <c r="AR701" s="5">
        <f t="shared" si="763"/>
        <v>5.9890655363712192E-3</v>
      </c>
      <c r="AS701" s="5">
        <f t="shared" si="764"/>
        <v>8.3927919173792196E-3</v>
      </c>
      <c r="AT701" s="5">
        <f t="shared" si="765"/>
        <v>5.8806299363944672E-3</v>
      </c>
      <c r="AU701" s="5">
        <f t="shared" si="766"/>
        <v>2.7469451396905748E-3</v>
      </c>
      <c r="AV701" s="5">
        <f t="shared" si="767"/>
        <v>9.6235960459400678E-4</v>
      </c>
      <c r="AW701" s="5">
        <f t="shared" si="768"/>
        <v>1.850417588383949E-5</v>
      </c>
      <c r="AX701" s="5">
        <f t="shared" si="769"/>
        <v>4.4457160535941466E-4</v>
      </c>
      <c r="AY701" s="5">
        <f t="shared" si="770"/>
        <v>7.8352310586123498E-4</v>
      </c>
      <c r="AZ701" s="5">
        <f t="shared" si="771"/>
        <v>6.9044946867684092E-4</v>
      </c>
      <c r="BA701" s="5">
        <f t="shared" si="772"/>
        <v>4.0562128096369626E-4</v>
      </c>
      <c r="BB701" s="5">
        <f t="shared" si="773"/>
        <v>1.7871904212548117E-4</v>
      </c>
      <c r="BC701" s="5">
        <f t="shared" si="774"/>
        <v>6.2995700703599353E-5</v>
      </c>
      <c r="BD701" s="5">
        <f t="shared" si="775"/>
        <v>1.7592108799025156E-3</v>
      </c>
      <c r="BE701" s="5">
        <f t="shared" si="776"/>
        <v>2.4652745514548769E-3</v>
      </c>
      <c r="BF701" s="5">
        <f t="shared" si="777"/>
        <v>1.7273593187383609E-3</v>
      </c>
      <c r="BG701" s="5">
        <f t="shared" si="778"/>
        <v>8.0687976227539909E-4</v>
      </c>
      <c r="BH701" s="5">
        <f t="shared" si="779"/>
        <v>2.8268074151117841E-4</v>
      </c>
      <c r="BI701" s="5">
        <f t="shared" si="780"/>
        <v>7.9227072341949074E-5</v>
      </c>
      <c r="BJ701" s="8">
        <f t="shared" si="781"/>
        <v>0.30631782480470288</v>
      </c>
      <c r="BK701" s="8">
        <f t="shared" si="782"/>
        <v>0.23257704518475023</v>
      </c>
      <c r="BL701" s="8">
        <f t="shared" si="783"/>
        <v>0.42039430048593096</v>
      </c>
      <c r="BM701" s="8">
        <f t="shared" si="784"/>
        <v>0.60957178487395247</v>
      </c>
      <c r="BN701" s="8">
        <f t="shared" si="785"/>
        <v>0.38751519568209514</v>
      </c>
    </row>
    <row r="702" spans="1:66" x14ac:dyDescent="0.25">
      <c r="A702" t="s">
        <v>130</v>
      </c>
      <c r="B702" t="s">
        <v>442</v>
      </c>
      <c r="C702" t="s">
        <v>419</v>
      </c>
      <c r="D702" s="7" t="s">
        <v>507</v>
      </c>
      <c r="E702">
        <f>VLOOKUP(A702,home!$A$2:$E$405,3,FALSE)</f>
        <v>1.631</v>
      </c>
      <c r="F702">
        <f>VLOOKUP(B702,home!$B$2:$E$405,3,FALSE)</f>
        <v>0.70069999999999999</v>
      </c>
      <c r="G702">
        <f>VLOOKUP(C702,away!$B$2:$E$405,4,FALSE)</f>
        <v>0.7883</v>
      </c>
      <c r="H702">
        <f>VLOOKUP(A702,away!$A$2:$E$405,3,FALSE)</f>
        <v>1.2738</v>
      </c>
      <c r="I702">
        <f>VLOOKUP(C702,away!$B$2:$E$405,3,FALSE)</f>
        <v>0.67290000000000005</v>
      </c>
      <c r="J702">
        <f>VLOOKUP(B702,home!$B$2:$E$405,4,FALSE)</f>
        <v>1.0094000000000001</v>
      </c>
      <c r="K702" s="3">
        <f t="shared" si="730"/>
        <v>0.90090211210999993</v>
      </c>
      <c r="L702" s="3">
        <f t="shared" si="731"/>
        <v>0.8651971361880002</v>
      </c>
      <c r="M702" s="5">
        <f t="shared" si="732"/>
        <v>0.1709987130898751</v>
      </c>
      <c r="N702" s="5">
        <f t="shared" si="733"/>
        <v>0.15405310179076034</v>
      </c>
      <c r="O702" s="5">
        <f t="shared" si="734"/>
        <v>0.14794759685719344</v>
      </c>
      <c r="P702" s="5">
        <f t="shared" si="735"/>
        <v>0.13328630249024434</v>
      </c>
      <c r="Q702" s="5">
        <f t="shared" si="736"/>
        <v>6.9393382390196406E-2</v>
      </c>
      <c r="R702" s="5">
        <f t="shared" si="737"/>
        <v>6.4001918553370271E-2</v>
      </c>
      <c r="S702" s="5">
        <f t="shared" si="738"/>
        <v>2.5972766271907106E-2</v>
      </c>
      <c r="T702" s="5">
        <f t="shared" si="739"/>
        <v>6.0038955714396734E-2</v>
      </c>
      <c r="U702" s="5">
        <f t="shared" si="740"/>
        <v>5.7659463603823458E-2</v>
      </c>
      <c r="V702" s="5">
        <f t="shared" si="741"/>
        <v>2.2494087296346011E-3</v>
      </c>
      <c r="W702" s="5">
        <f t="shared" si="742"/>
        <v>2.0838881587261611E-2</v>
      </c>
      <c r="X702" s="5">
        <f t="shared" si="743"/>
        <v>1.8029740670659593E-2</v>
      </c>
      <c r="Y702" s="5">
        <f t="shared" si="744"/>
        <v>7.799639997233496E-3</v>
      </c>
      <c r="Z702" s="5">
        <f t="shared" si="745"/>
        <v>1.8458092214304531E-2</v>
      </c>
      <c r="AA702" s="5">
        <f t="shared" si="746"/>
        <v>1.6628934261388097E-2</v>
      </c>
      <c r="AB702" s="5">
        <f t="shared" si="747"/>
        <v>7.4905209991114382E-3</v>
      </c>
      <c r="AC702" s="5">
        <f t="shared" si="748"/>
        <v>1.0958246663992942E-4</v>
      </c>
      <c r="AD702" s="5">
        <f t="shared" si="749"/>
        <v>4.6934481089935427E-3</v>
      </c>
      <c r="AE702" s="5">
        <f t="shared" si="750"/>
        <v>4.0607578627481983E-3</v>
      </c>
      <c r="AF702" s="5">
        <f t="shared" si="751"/>
        <v>1.7566780368013224E-3</v>
      </c>
      <c r="AG702" s="5">
        <f t="shared" si="752"/>
        <v>5.0662426888162086E-4</v>
      </c>
      <c r="AH702" s="5">
        <f t="shared" si="753"/>
        <v>3.9924721308275757E-3</v>
      </c>
      <c r="AI702" s="5">
        <f t="shared" si="754"/>
        <v>3.5968265752028741E-3</v>
      </c>
      <c r="AJ702" s="5">
        <f t="shared" si="755"/>
        <v>1.6201943292468233E-3</v>
      </c>
      <c r="AK702" s="5">
        <f t="shared" si="756"/>
        <v>4.8654549774903601E-4</v>
      </c>
      <c r="AL702" s="5">
        <f t="shared" si="757"/>
        <v>3.4165968929883301E-6</v>
      </c>
      <c r="AM702" s="5">
        <f t="shared" si="758"/>
        <v>8.4566746289419382E-4</v>
      </c>
      <c r="AN702" s="5">
        <f t="shared" si="759"/>
        <v>7.3166906706342838E-4</v>
      </c>
      <c r="AO702" s="5">
        <f t="shared" si="760"/>
        <v>3.1651899073031198E-4</v>
      </c>
      <c r="AP702" s="5">
        <f t="shared" si="761"/>
        <v>9.1283774776327391E-5</v>
      </c>
      <c r="AQ702" s="5">
        <f t="shared" si="762"/>
        <v>1.9744615129227214E-5</v>
      </c>
      <c r="AR702" s="5">
        <f t="shared" si="763"/>
        <v>6.9085509078048435E-4</v>
      </c>
      <c r="AS702" s="5">
        <f t="shared" si="764"/>
        <v>6.2239281044608409E-4</v>
      </c>
      <c r="AT702" s="5">
        <f t="shared" si="765"/>
        <v>2.8035749874647794E-4</v>
      </c>
      <c r="AU702" s="5">
        <f t="shared" si="766"/>
        <v>8.4191554255526235E-5</v>
      </c>
      <c r="AV702" s="5">
        <f t="shared" si="767"/>
        <v>1.8962087262656806E-5</v>
      </c>
      <c r="AW702" s="5">
        <f t="shared" si="768"/>
        <v>7.3974820358691078E-8</v>
      </c>
      <c r="AX702" s="5">
        <f t="shared" si="769"/>
        <v>1.2697726724401396E-4</v>
      </c>
      <c r="AY702" s="5">
        <f t="shared" si="770"/>
        <v>1.0986036798049924E-4</v>
      </c>
      <c r="AZ702" s="5">
        <f t="shared" si="771"/>
        <v>4.7525437878643897E-5</v>
      </c>
      <c r="BA702" s="5">
        <f t="shared" si="772"/>
        <v>1.3706290916227804E-5</v>
      </c>
      <c r="BB702" s="5">
        <f t="shared" si="773"/>
        <v>2.964660912119974E-6</v>
      </c>
      <c r="BC702" s="5">
        <f t="shared" si="774"/>
        <v>5.1300322618694129E-7</v>
      </c>
      <c r="BD702" s="5">
        <f t="shared" si="775"/>
        <v>9.9620974344029312E-5</v>
      </c>
      <c r="BE702" s="5">
        <f t="shared" si="776"/>
        <v>8.9748746196992104E-5</v>
      </c>
      <c r="BF702" s="5">
        <f t="shared" si="777"/>
        <v>4.0427417504047255E-5</v>
      </c>
      <c r="BG702" s="5">
        <f t="shared" si="778"/>
        <v>1.2140381938849655E-5</v>
      </c>
      <c r="BH702" s="5">
        <f t="shared" si="779"/>
        <v>2.7343239326329371E-6</v>
      </c>
      <c r="BI702" s="5">
        <f t="shared" si="780"/>
        <v>4.9267164122038696E-7</v>
      </c>
      <c r="BJ702" s="8">
        <f t="shared" si="781"/>
        <v>0.34347764136668396</v>
      </c>
      <c r="BK702" s="8">
        <f t="shared" si="782"/>
        <v>0.33273005001317457</v>
      </c>
      <c r="BL702" s="8">
        <f t="shared" si="783"/>
        <v>0.30536639636496204</v>
      </c>
      <c r="BM702" s="8">
        <f t="shared" si="784"/>
        <v>0.26024137839432515</v>
      </c>
      <c r="BN702" s="8">
        <f t="shared" si="785"/>
        <v>0.73968101517163987</v>
      </c>
    </row>
    <row r="703" spans="1:66" x14ac:dyDescent="0.25">
      <c r="A703" t="s">
        <v>130</v>
      </c>
      <c r="B703" t="s">
        <v>467</v>
      </c>
      <c r="C703" t="s">
        <v>443</v>
      </c>
      <c r="D703" s="7" t="s">
        <v>507</v>
      </c>
      <c r="E703">
        <f>VLOOKUP(A703,home!$A$2:$E$405,3,FALSE)</f>
        <v>1.631</v>
      </c>
      <c r="F703">
        <f>VLOOKUP(B703,home!$B$2:$E$405,3,FALSE)</f>
        <v>1.1387</v>
      </c>
      <c r="G703">
        <f>VLOOKUP(C703,away!$B$2:$E$405,4,FALSE)</f>
        <v>1.1387</v>
      </c>
      <c r="H703">
        <f>VLOOKUP(A703,away!$A$2:$E$405,3,FALSE)</f>
        <v>1.2738</v>
      </c>
      <c r="I703">
        <f>VLOOKUP(C703,away!$B$2:$E$405,3,FALSE)</f>
        <v>1.0094000000000001</v>
      </c>
      <c r="J703">
        <f>VLOOKUP(B703,home!$B$2:$E$405,4,FALSE)</f>
        <v>0.67290000000000005</v>
      </c>
      <c r="K703" s="3">
        <f t="shared" si="730"/>
        <v>2.11481607239</v>
      </c>
      <c r="L703" s="3">
        <f t="shared" si="731"/>
        <v>0.8651971361880002</v>
      </c>
      <c r="M703" s="5">
        <f t="shared" si="732"/>
        <v>5.0792162968221345E-2</v>
      </c>
      <c r="N703" s="5">
        <f t="shared" si="733"/>
        <v>0.10741608259664667</v>
      </c>
      <c r="O703" s="5">
        <f t="shared" si="734"/>
        <v>4.394523394089931E-2</v>
      </c>
      <c r="P703" s="5">
        <f t="shared" si="735"/>
        <v>9.2936087043152399E-2</v>
      </c>
      <c r="Q703" s="5">
        <f t="shared" si="736"/>
        <v>0.1135826289542801</v>
      </c>
      <c r="R703" s="5">
        <f t="shared" si="737"/>
        <v>1.9010645277388889E-2</v>
      </c>
      <c r="S703" s="5">
        <f t="shared" si="738"/>
        <v>4.2512051909938849E-2</v>
      </c>
      <c r="T703" s="5">
        <f t="shared" si="739"/>
        <v>9.8271365291947382E-2</v>
      </c>
      <c r="U703" s="5">
        <f t="shared" si="740"/>
        <v>4.0204018179127075E-2</v>
      </c>
      <c r="V703" s="5">
        <f t="shared" si="741"/>
        <v>8.6428551304854172E-3</v>
      </c>
      <c r="W703" s="5">
        <f t="shared" si="742"/>
        <v>8.0068789752273772E-2</v>
      </c>
      <c r="X703" s="5">
        <f t="shared" si="743"/>
        <v>6.9275287591706369E-2</v>
      </c>
      <c r="Y703" s="5">
        <f t="shared" si="744"/>
        <v>2.9968390216472223E-2</v>
      </c>
      <c r="Z703" s="5">
        <f t="shared" si="745"/>
        <v>5.482651950360933E-3</v>
      </c>
      <c r="AA703" s="5">
        <f t="shared" si="746"/>
        <v>1.1594800463943683E-2</v>
      </c>
      <c r="AB703" s="5">
        <f t="shared" si="747"/>
        <v>1.2260435188651567E-2</v>
      </c>
      <c r="AC703" s="5">
        <f t="shared" si="748"/>
        <v>9.8838222494420573E-4</v>
      </c>
      <c r="AD703" s="5">
        <f t="shared" si="749"/>
        <v>4.2332690866231079E-2</v>
      </c>
      <c r="AE703" s="5">
        <f t="shared" si="750"/>
        <v>3.6626122904595042E-2</v>
      </c>
      <c r="AF703" s="5">
        <f t="shared" si="751"/>
        <v>1.5844408323362674E-2</v>
      </c>
      <c r="AG703" s="5">
        <f t="shared" si="752"/>
        <v>4.5695122353222335E-3</v>
      </c>
      <c r="AH703" s="5">
        <f t="shared" si="753"/>
        <v>1.1858936915419582E-3</v>
      </c>
      <c r="AI703" s="5">
        <f t="shared" si="754"/>
        <v>2.5079470390188419E-3</v>
      </c>
      <c r="AJ703" s="5">
        <f t="shared" si="755"/>
        <v>2.6519233534099793E-3</v>
      </c>
      <c r="AK703" s="5">
        <f t="shared" si="756"/>
        <v>1.8694433768459368E-3</v>
      </c>
      <c r="AL703" s="5">
        <f t="shared" si="757"/>
        <v>7.2339015408176443E-5</v>
      </c>
      <c r="AM703" s="5">
        <f t="shared" si="758"/>
        <v>1.7905171006284564E-2</v>
      </c>
      <c r="AN703" s="5">
        <f t="shared" si="759"/>
        <v>1.5491502677593819E-2</v>
      </c>
      <c r="AO703" s="5">
        <f t="shared" si="760"/>
        <v>6.7016018759514535E-3</v>
      </c>
      <c r="AP703" s="5">
        <f t="shared" si="761"/>
        <v>1.9327355836484426E-3</v>
      </c>
      <c r="AQ703" s="5">
        <f t="shared" si="762"/>
        <v>4.1804932299531884E-4</v>
      </c>
      <c r="AR703" s="5">
        <f t="shared" si="763"/>
        <v>2.0520636514910362E-4</v>
      </c>
      <c r="AS703" s="5">
        <f t="shared" si="764"/>
        <v>4.3397371917405547E-4</v>
      </c>
      <c r="AT703" s="5">
        <f t="shared" si="765"/>
        <v>4.5888729815207855E-4</v>
      </c>
      <c r="AU703" s="5">
        <f t="shared" si="766"/>
        <v>3.2348741118254587E-4</v>
      </c>
      <c r="AV703" s="5">
        <f t="shared" si="767"/>
        <v>1.7102909409617015E-4</v>
      </c>
      <c r="AW703" s="5">
        <f t="shared" si="768"/>
        <v>3.6766963858821211E-6</v>
      </c>
      <c r="AX703" s="5">
        <f t="shared" si="769"/>
        <v>6.311023903830335E-3</v>
      </c>
      <c r="AY703" s="5">
        <f t="shared" si="770"/>
        <v>5.4602798080080192E-3</v>
      </c>
      <c r="AZ703" s="5">
        <f t="shared" si="771"/>
        <v>2.3621092263368506E-3</v>
      </c>
      <c r="BA703" s="5">
        <f t="shared" si="772"/>
        <v>6.8123004599663208E-4</v>
      </c>
      <c r="BB703" s="5">
        <f t="shared" si="773"/>
        <v>1.4734957122037641E-4</v>
      </c>
      <c r="BC703" s="5">
        <f t="shared" si="774"/>
        <v>2.5497285407679895E-5</v>
      </c>
      <c r="BD703" s="5">
        <f t="shared" si="775"/>
        <v>2.9590659909092245E-5</v>
      </c>
      <c r="BE703" s="5">
        <f t="shared" si="776"/>
        <v>6.25788031683747E-5</v>
      </c>
      <c r="BF703" s="5">
        <f t="shared" si="777"/>
        <v>6.6171329365704551E-5</v>
      </c>
      <c r="BG703" s="5">
        <f t="shared" si="778"/>
        <v>4.6646730291334784E-5</v>
      </c>
      <c r="BH703" s="5">
        <f t="shared" si="779"/>
        <v>2.4662313736139067E-5</v>
      </c>
      <c r="BI703" s="5">
        <f t="shared" si="780"/>
        <v>1.0431251494302313E-5</v>
      </c>
      <c r="BJ703" s="8">
        <f t="shared" si="781"/>
        <v>0.65539182904011084</v>
      </c>
      <c r="BK703" s="8">
        <f t="shared" si="782"/>
        <v>0.20140415810015838</v>
      </c>
      <c r="BL703" s="8">
        <f t="shared" si="783"/>
        <v>0.1370630054865461</v>
      </c>
      <c r="BM703" s="8">
        <f t="shared" si="784"/>
        <v>0.56620220068496563</v>
      </c>
      <c r="BN703" s="8">
        <f t="shared" si="785"/>
        <v>0.42768284078058871</v>
      </c>
    </row>
    <row r="704" spans="1:66" x14ac:dyDescent="0.25">
      <c r="A704" t="s">
        <v>130</v>
      </c>
      <c r="B704" t="s">
        <v>308</v>
      </c>
      <c r="C704" t="s">
        <v>344</v>
      </c>
      <c r="D704" s="7" t="s">
        <v>507</v>
      </c>
      <c r="E704">
        <f>VLOOKUP(A704,home!$A$2:$E$405,3,FALSE)</f>
        <v>1.631</v>
      </c>
      <c r="F704">
        <f>VLOOKUP(B704,home!$B$2:$E$405,3,FALSE)</f>
        <v>0.87590000000000001</v>
      </c>
      <c r="G704">
        <f>VLOOKUP(C704,away!$B$2:$E$405,4,FALSE)</f>
        <v>1.2262</v>
      </c>
      <c r="H704">
        <f>VLOOKUP(A704,away!$A$2:$E$405,3,FALSE)</f>
        <v>1.2738</v>
      </c>
      <c r="I704">
        <f>VLOOKUP(C704,away!$B$2:$E$405,3,FALSE)</f>
        <v>0.78510000000000002</v>
      </c>
      <c r="J704">
        <f>VLOOKUP(B704,home!$B$2:$E$405,4,FALSE)</f>
        <v>1.1214999999999999</v>
      </c>
      <c r="K704" s="3">
        <f t="shared" si="730"/>
        <v>1.7517406139799998</v>
      </c>
      <c r="L704" s="3">
        <f t="shared" si="731"/>
        <v>1.12156771617</v>
      </c>
      <c r="M704" s="5">
        <f t="shared" si="732"/>
        <v>5.6511657755923851E-2</v>
      </c>
      <c r="N704" s="5">
        <f t="shared" si="733"/>
        <v>9.899376605438967E-2</v>
      </c>
      <c r="O704" s="5">
        <f t="shared" si="734"/>
        <v>6.338165092629218E-2</v>
      </c>
      <c r="P704" s="5">
        <f t="shared" si="735"/>
        <v>0.11102821210868909</v>
      </c>
      <c r="Q704" s="5">
        <f t="shared" si="736"/>
        <v>8.6705700264154528E-2</v>
      </c>
      <c r="R704" s="5">
        <f t="shared" si="737"/>
        <v>3.5543406738242841E-2</v>
      </c>
      <c r="S704" s="5">
        <f t="shared" si="738"/>
        <v>5.4534163275186558E-2</v>
      </c>
      <c r="T704" s="5">
        <f t="shared" si="739"/>
        <v>9.7246314224188349E-2</v>
      </c>
      <c r="U704" s="5">
        <f t="shared" si="740"/>
        <v>6.2262829142590383E-2</v>
      </c>
      <c r="V704" s="5">
        <f t="shared" si="741"/>
        <v>1.1904781907396397E-2</v>
      </c>
      <c r="W704" s="5">
        <f t="shared" si="742"/>
        <v>5.0628632205431963E-2</v>
      </c>
      <c r="X704" s="5">
        <f t="shared" si="743"/>
        <v>5.6783439395457234E-2</v>
      </c>
      <c r="Y704" s="5">
        <f t="shared" si="744"/>
        <v>3.1843236219520288E-2</v>
      </c>
      <c r="Z704" s="5">
        <f t="shared" si="745"/>
        <v>1.3288112506770804E-2</v>
      </c>
      <c r="AA704" s="5">
        <f t="shared" si="746"/>
        <v>2.3277326361246003E-2</v>
      </c>
      <c r="AB704" s="5">
        <f t="shared" si="747"/>
        <v>2.0387918985930956E-2</v>
      </c>
      <c r="AC704" s="5">
        <f t="shared" si="748"/>
        <v>1.4618296286215574E-3</v>
      </c>
      <c r="AD704" s="5">
        <f t="shared" si="749"/>
        <v>2.2172057816127737E-2</v>
      </c>
      <c r="AE704" s="5">
        <f t="shared" si="750"/>
        <v>2.4867464247623584E-2</v>
      </c>
      <c r="AF704" s="5">
        <f t="shared" si="751"/>
        <v>1.3945272541573156E-2</v>
      </c>
      <c r="AG704" s="5">
        <f t="shared" si="752"/>
        <v>5.2135224919401379E-3</v>
      </c>
      <c r="AH704" s="5">
        <f t="shared" si="753"/>
        <v>3.725879499107237E-3</v>
      </c>
      <c r="AI704" s="5">
        <f t="shared" si="754"/>
        <v>6.5267744413816057E-3</v>
      </c>
      <c r="AJ704" s="5">
        <f t="shared" si="755"/>
        <v>5.7166079336273927E-3</v>
      </c>
      <c r="AK704" s="5">
        <f t="shared" si="756"/>
        <v>3.3380047638451294E-3</v>
      </c>
      <c r="AL704" s="5">
        <f t="shared" si="757"/>
        <v>1.1488201657389668E-4</v>
      </c>
      <c r="AM704" s="5">
        <f t="shared" si="758"/>
        <v>7.7679388344047322E-3</v>
      </c>
      <c r="AN704" s="5">
        <f t="shared" si="759"/>
        <v>8.7122694178515658E-3</v>
      </c>
      <c r="AO704" s="5">
        <f t="shared" si="760"/>
        <v>4.8857000568187587E-3</v>
      </c>
      <c r="AP704" s="5">
        <f t="shared" si="761"/>
        <v>1.8265478182059513E-3</v>
      </c>
      <c r="AQ704" s="5">
        <f t="shared" si="762"/>
        <v>5.1214926623513641E-4</v>
      </c>
      <c r="AR704" s="5">
        <f t="shared" si="763"/>
        <v>8.3576523210766559E-4</v>
      </c>
      <c r="AS704" s="5">
        <f t="shared" si="764"/>
        <v>1.4640439008354192E-3</v>
      </c>
      <c r="AT704" s="5">
        <f t="shared" si="765"/>
        <v>1.2823125808715558E-3</v>
      </c>
      <c r="AU704" s="5">
        <f t="shared" si="766"/>
        <v>7.4875967591007248E-4</v>
      </c>
      <c r="AV704" s="5">
        <f t="shared" si="767"/>
        <v>3.2790818360054391E-4</v>
      </c>
      <c r="AW704" s="5">
        <f t="shared" si="768"/>
        <v>6.2696723955074593E-6</v>
      </c>
      <c r="AX704" s="5">
        <f t="shared" si="769"/>
        <v>2.2679023238565375E-3</v>
      </c>
      <c r="AY704" s="5">
        <f t="shared" si="770"/>
        <v>2.5436060298644121E-3</v>
      </c>
      <c r="AZ704" s="5">
        <f t="shared" si="771"/>
        <v>1.426413202875635E-3</v>
      </c>
      <c r="BA704" s="5">
        <f t="shared" si="772"/>
        <v>5.3327299942132022E-4</v>
      </c>
      <c r="BB704" s="5">
        <f t="shared" si="773"/>
        <v>1.4952544501402399E-4</v>
      </c>
      <c r="BC704" s="5">
        <f t="shared" si="774"/>
        <v>3.3540582374736367E-5</v>
      </c>
      <c r="BD704" s="5">
        <f t="shared" si="775"/>
        <v>1.5622788377154715E-4</v>
      </c>
      <c r="BE704" s="5">
        <f t="shared" si="776"/>
        <v>2.7367072903876604E-4</v>
      </c>
      <c r="BF704" s="5">
        <f t="shared" si="777"/>
        <v>2.3970006545736113E-4</v>
      </c>
      <c r="BG704" s="5">
        <f t="shared" si="778"/>
        <v>1.3996411327844133E-4</v>
      </c>
      <c r="BH704" s="5">
        <f t="shared" si="779"/>
        <v>6.1295205432385745E-5</v>
      </c>
      <c r="BI704" s="5">
        <f t="shared" si="780"/>
        <v>2.1474660159631524E-5</v>
      </c>
      <c r="BJ704" s="8">
        <f t="shared" si="781"/>
        <v>0.5190582714373293</v>
      </c>
      <c r="BK704" s="8">
        <f t="shared" si="782"/>
        <v>0.2380991327222558</v>
      </c>
      <c r="BL704" s="8">
        <f t="shared" si="783"/>
        <v>0.2297115210227271</v>
      </c>
      <c r="BM704" s="8">
        <f t="shared" si="784"/>
        <v>0.5454553074839219</v>
      </c>
      <c r="BN704" s="8">
        <f t="shared" si="785"/>
        <v>0.45216439384769214</v>
      </c>
    </row>
    <row r="705" spans="1:66" x14ac:dyDescent="0.25">
      <c r="A705" t="s">
        <v>130</v>
      </c>
      <c r="B705" t="s">
        <v>131</v>
      </c>
      <c r="C705" t="s">
        <v>345</v>
      </c>
      <c r="D705" s="7" t="s">
        <v>507</v>
      </c>
      <c r="E705">
        <f>VLOOKUP(A705,home!$A$2:$E$405,3,FALSE)</f>
        <v>1.631</v>
      </c>
      <c r="F705">
        <f>VLOOKUP(B705,home!$B$2:$E$405,3,FALSE)</f>
        <v>0.35039999999999999</v>
      </c>
      <c r="G705">
        <f>VLOOKUP(C705,away!$B$2:$E$405,4,FALSE)</f>
        <v>0.35039999999999999</v>
      </c>
      <c r="H705">
        <f>VLOOKUP(A705,away!$A$2:$E$405,3,FALSE)</f>
        <v>1.2738</v>
      </c>
      <c r="I705">
        <f>VLOOKUP(C705,away!$B$2:$E$405,3,FALSE)</f>
        <v>0.78510000000000002</v>
      </c>
      <c r="J705">
        <f>VLOOKUP(B705,home!$B$2:$E$405,4,FALSE)</f>
        <v>0.56079999999999997</v>
      </c>
      <c r="K705" s="3">
        <f t="shared" si="730"/>
        <v>0.20025444095999997</v>
      </c>
      <c r="L705" s="3">
        <f t="shared" si="731"/>
        <v>0.56083386110400002</v>
      </c>
      <c r="M705" s="5">
        <f t="shared" si="732"/>
        <v>0.46715774152407025</v>
      </c>
      <c r="N705" s="5">
        <f t="shared" si="733"/>
        <v>9.3550412369038868E-2</v>
      </c>
      <c r="O705" s="5">
        <f t="shared" si="734"/>
        <v>0.26199787992356871</v>
      </c>
      <c r="P705" s="5">
        <f t="shared" si="735"/>
        <v>5.2466238976799459E-2</v>
      </c>
      <c r="Q705" s="5">
        <f t="shared" si="736"/>
        <v>9.3669427652696719E-3</v>
      </c>
      <c r="R705" s="5">
        <f t="shared" si="737"/>
        <v>7.3468641299298615E-2</v>
      </c>
      <c r="S705" s="5">
        <f t="shared" si="738"/>
        <v>1.4731138904977336E-3</v>
      </c>
      <c r="T705" s="5">
        <f t="shared" si="739"/>
        <v>5.2532986777863678E-3</v>
      </c>
      <c r="U705" s="5">
        <f t="shared" si="740"/>
        <v>1.4712421691481811E-2</v>
      </c>
      <c r="V705" s="5">
        <f t="shared" si="741"/>
        <v>1.8382738027332791E-5</v>
      </c>
      <c r="W705" s="5">
        <f t="shared" si="742"/>
        <v>6.2525729565446461E-4</v>
      </c>
      <c r="X705" s="5">
        <f t="shared" si="743"/>
        <v>3.506654633053386E-4</v>
      </c>
      <c r="Y705" s="5">
        <f t="shared" si="744"/>
        <v>9.833253287067805E-5</v>
      </c>
      <c r="Z705" s="5">
        <f t="shared" si="745"/>
        <v>1.3734567256650145E-2</v>
      </c>
      <c r="AA705" s="5">
        <f t="shared" si="746"/>
        <v>2.7504080878079954E-3</v>
      </c>
      <c r="AB705" s="5">
        <f t="shared" si="747"/>
        <v>2.7539071701792629E-4</v>
      </c>
      <c r="AC705" s="5">
        <f t="shared" si="748"/>
        <v>1.2903472433682326E-7</v>
      </c>
      <c r="AD705" s="5">
        <f t="shared" si="749"/>
        <v>3.1302637549361563E-5</v>
      </c>
      <c r="AE705" s="5">
        <f t="shared" si="750"/>
        <v>1.7555579079547498E-5</v>
      </c>
      <c r="AF705" s="5">
        <f t="shared" si="751"/>
        <v>4.9228815995496149E-6</v>
      </c>
      <c r="AG705" s="5">
        <f t="shared" si="752"/>
        <v>9.2030623174441538E-7</v>
      </c>
      <c r="AH705" s="5">
        <f t="shared" si="753"/>
        <v>1.9257025962849184E-3</v>
      </c>
      <c r="AI705" s="5">
        <f t="shared" si="754"/>
        <v>3.8563049687425689E-4</v>
      </c>
      <c r="AJ705" s="5">
        <f t="shared" si="755"/>
        <v>3.8612109784340658E-5</v>
      </c>
      <c r="AK705" s="5">
        <f t="shared" si="756"/>
        <v>2.5774154863830941E-6</v>
      </c>
      <c r="AL705" s="5">
        <f t="shared" si="757"/>
        <v>5.7967286692282194E-10</v>
      </c>
      <c r="AM705" s="5">
        <f t="shared" si="758"/>
        <v>1.2536984366041801E-6</v>
      </c>
      <c r="AN705" s="5">
        <f t="shared" si="759"/>
        <v>7.0311653486077059E-7</v>
      </c>
      <c r="AO705" s="5">
        <f t="shared" si="760"/>
        <v>1.9716578052601562E-7</v>
      </c>
      <c r="AP705" s="5">
        <f t="shared" si="761"/>
        <v>3.6859081989996394E-8</v>
      </c>
      <c r="AQ705" s="5">
        <f t="shared" si="762"/>
        <v>5.1679553172996464E-9</v>
      </c>
      <c r="AR705" s="5">
        <f t="shared" si="763"/>
        <v>2.1599984448249376E-4</v>
      </c>
      <c r="AS705" s="5">
        <f t="shared" si="764"/>
        <v>4.3254928104288724E-5</v>
      </c>
      <c r="AT705" s="5">
        <f t="shared" si="765"/>
        <v>4.3309957231446643E-6</v>
      </c>
      <c r="AU705" s="5">
        <f t="shared" si="766"/>
        <v>2.8910037577949514E-7</v>
      </c>
      <c r="AV705" s="5">
        <f t="shared" si="767"/>
        <v>1.4473408533262181E-8</v>
      </c>
      <c r="AW705" s="5">
        <f t="shared" si="768"/>
        <v>1.8084098118501128E-12</v>
      </c>
      <c r="AX705" s="5">
        <f t="shared" si="769"/>
        <v>4.1843113259099344E-8</v>
      </c>
      <c r="AY705" s="5">
        <f t="shared" si="770"/>
        <v>2.3467034769712658E-8</v>
      </c>
      <c r="AZ705" s="5">
        <f t="shared" si="771"/>
        <v>6.5805538592798841E-9</v>
      </c>
      <c r="BA705" s="5">
        <f t="shared" si="772"/>
        <v>1.2301991430342553E-9</v>
      </c>
      <c r="BB705" s="5">
        <f t="shared" si="773"/>
        <v>1.7248433382868334E-10</v>
      </c>
      <c r="BC705" s="5">
        <f t="shared" si="774"/>
        <v>1.9347010984218363E-11</v>
      </c>
      <c r="BD705" s="5">
        <f t="shared" si="775"/>
        <v>2.0190004463163405E-5</v>
      </c>
      <c r="BE705" s="5">
        <f t="shared" si="776"/>
        <v>4.0431380567506917E-6</v>
      </c>
      <c r="BF705" s="5">
        <f t="shared" si="777"/>
        <v>4.0482817563935519E-7</v>
      </c>
      <c r="BG705" s="5">
        <f t="shared" si="778"/>
        <v>2.7022879999171911E-8</v>
      </c>
      <c r="BH705" s="5">
        <f t="shared" si="779"/>
        <v>1.3528629318408342E-9</v>
      </c>
      <c r="BI705" s="5">
        <f t="shared" si="780"/>
        <v>5.4183362022258535E-11</v>
      </c>
      <c r="BJ705" s="8">
        <f t="shared" si="781"/>
        <v>0.10930187982890728</v>
      </c>
      <c r="BK705" s="8">
        <f t="shared" si="782"/>
        <v>0.52111563021082674</v>
      </c>
      <c r="BL705" s="8">
        <f t="shared" si="783"/>
        <v>0.35584582008032117</v>
      </c>
      <c r="BM705" s="8">
        <f t="shared" si="784"/>
        <v>4.1990017053433262E-2</v>
      </c>
      <c r="BN705" s="8">
        <f t="shared" si="785"/>
        <v>0.95800785685804568</v>
      </c>
    </row>
    <row r="706" spans="1:66" x14ac:dyDescent="0.25">
      <c r="A706" t="s">
        <v>130</v>
      </c>
      <c r="B706" t="s">
        <v>105</v>
      </c>
      <c r="C706" t="s">
        <v>307</v>
      </c>
      <c r="D706" s="7" t="s">
        <v>507</v>
      </c>
      <c r="E706">
        <f>VLOOKUP(A706,home!$A$2:$E$405,3,FALSE)</f>
        <v>1.631</v>
      </c>
      <c r="F706">
        <f>VLOOKUP(B706,home!$B$2:$E$405,3,FALSE)</f>
        <v>0.96350000000000002</v>
      </c>
      <c r="G706">
        <f>VLOOKUP(C706,away!$B$2:$E$405,4,FALSE)</f>
        <v>0.70069999999999999</v>
      </c>
      <c r="H706">
        <f>VLOOKUP(A706,away!$A$2:$E$405,3,FALSE)</f>
        <v>1.2738</v>
      </c>
      <c r="I706">
        <f>VLOOKUP(C706,away!$B$2:$E$405,3,FALSE)</f>
        <v>0.8972</v>
      </c>
      <c r="J706">
        <f>VLOOKUP(B706,home!$B$2:$E$405,4,FALSE)</f>
        <v>1.1214999999999999</v>
      </c>
      <c r="K706" s="3">
        <f t="shared" si="730"/>
        <v>1.1011279779499998</v>
      </c>
      <c r="L706" s="3">
        <f t="shared" si="731"/>
        <v>1.2817100432399999</v>
      </c>
      <c r="M706" s="5">
        <f t="shared" si="732"/>
        <v>9.2288289375910895E-2</v>
      </c>
      <c r="N706" s="5">
        <f t="shared" si="733"/>
        <v>0.10162121746896123</v>
      </c>
      <c r="O706" s="5">
        <f t="shared" si="734"/>
        <v>0.11828682736654438</v>
      </c>
      <c r="P706" s="5">
        <f t="shared" si="735"/>
        <v>0.13024893503624374</v>
      </c>
      <c r="Q706" s="5">
        <f t="shared" si="736"/>
        <v>5.5948982854207248E-2</v>
      </c>
      <c r="R706" s="5">
        <f t="shared" si="737"/>
        <v>7.5804707309348004E-2</v>
      </c>
      <c r="S706" s="5">
        <f t="shared" si="738"/>
        <v>4.5955952788804731E-2</v>
      </c>
      <c r="T706" s="5">
        <f t="shared" si="739"/>
        <v>7.1710373233299984E-2</v>
      </c>
      <c r="U706" s="5">
        <f t="shared" si="740"/>
        <v>8.347068407863395E-2</v>
      </c>
      <c r="V706" s="5">
        <f t="shared" si="741"/>
        <v>7.2065408055024807E-3</v>
      </c>
      <c r="W706" s="5">
        <f t="shared" si="742"/>
        <v>2.0535663452870806E-2</v>
      </c>
      <c r="X706" s="5">
        <f t="shared" si="743"/>
        <v>2.6320766092141124E-2</v>
      </c>
      <c r="Y706" s="5">
        <f t="shared" si="744"/>
        <v>1.6867795123034064E-2</v>
      </c>
      <c r="Z706" s="5">
        <f t="shared" si="745"/>
        <v>3.2386551561086649E-2</v>
      </c>
      <c r="AA706" s="5">
        <f t="shared" si="746"/>
        <v>3.5661738033232755E-2</v>
      </c>
      <c r="AB706" s="5">
        <f t="shared" si="747"/>
        <v>1.9634068745358096E-2</v>
      </c>
      <c r="AC706" s="5">
        <f t="shared" si="748"/>
        <v>6.356740055803718E-4</v>
      </c>
      <c r="AD706" s="5">
        <f t="shared" si="749"/>
        <v>5.6530983934303331E-3</v>
      </c>
      <c r="AE706" s="5">
        <f t="shared" si="750"/>
        <v>7.2456329862835653E-3</v>
      </c>
      <c r="AF706" s="5">
        <f t="shared" si="751"/>
        <v>4.6434002840753394E-3</v>
      </c>
      <c r="AG706" s="5">
        <f t="shared" si="752"/>
        <v>1.9838309262942768E-3</v>
      </c>
      <c r="AH706" s="5">
        <f t="shared" si="753"/>
        <v>1.0377542100438716E-2</v>
      </c>
      <c r="AI706" s="5">
        <f t="shared" si="754"/>
        <v>1.142700194914708E-2</v>
      </c>
      <c r="AJ706" s="5">
        <f t="shared" si="755"/>
        <v>6.2912957751475162E-3</v>
      </c>
      <c r="AK706" s="5">
        <f t="shared" si="756"/>
        <v>2.3091739318578529E-3</v>
      </c>
      <c r="AL706" s="5">
        <f t="shared" si="757"/>
        <v>3.5885750106308968E-5</v>
      </c>
      <c r="AM706" s="5">
        <f t="shared" si="758"/>
        <v>1.2449569606220673E-3</v>
      </c>
      <c r="AN706" s="5">
        <f t="shared" si="759"/>
        <v>1.5956738398308485E-3</v>
      </c>
      <c r="AO706" s="5">
        <f t="shared" si="760"/>
        <v>1.0225955931232669E-3</v>
      </c>
      <c r="AP706" s="5">
        <f t="shared" si="761"/>
        <v>4.3689034729301845E-4</v>
      </c>
      <c r="AQ706" s="5">
        <f t="shared" si="762"/>
        <v>1.3999168648001837E-4</v>
      </c>
      <c r="AR706" s="5">
        <f t="shared" si="763"/>
        <v>2.6601999868556452E-3</v>
      </c>
      <c r="AS706" s="5">
        <f t="shared" si="764"/>
        <v>2.9292206324689732E-3</v>
      </c>
      <c r="AT706" s="5">
        <f t="shared" si="765"/>
        <v>1.6127233959999903E-3</v>
      </c>
      <c r="AU706" s="5">
        <f t="shared" si="766"/>
        <v>5.919382840100418E-4</v>
      </c>
      <c r="AV706" s="5">
        <f t="shared" si="767"/>
        <v>1.6294995143579244E-4</v>
      </c>
      <c r="AW706" s="5">
        <f t="shared" si="768"/>
        <v>1.4068477900222144E-6</v>
      </c>
      <c r="AX706" s="5">
        <f t="shared" si="769"/>
        <v>2.2847615678075925E-4</v>
      </c>
      <c r="AY706" s="5">
        <f t="shared" si="770"/>
        <v>2.9284018478677588E-4</v>
      </c>
      <c r="AZ706" s="5">
        <f t="shared" si="771"/>
        <v>1.8766810295273409E-4</v>
      </c>
      <c r="BA706" s="5">
        <f t="shared" si="772"/>
        <v>8.0178697450105824E-5</v>
      </c>
      <c r="BB706" s="5">
        <f t="shared" si="773"/>
        <v>2.5691460443925512E-5</v>
      </c>
      <c r="BC706" s="5">
        <f t="shared" si="774"/>
        <v>6.585800575296502E-6</v>
      </c>
      <c r="BD706" s="5">
        <f t="shared" si="775"/>
        <v>5.6826750669663204E-4</v>
      </c>
      <c r="BE706" s="5">
        <f t="shared" si="776"/>
        <v>6.2573525058355053E-4</v>
      </c>
      <c r="BF706" s="5">
        <f t="shared" si="777"/>
        <v>3.4450729560355078E-4</v>
      </c>
      <c r="BG706" s="5">
        <f t="shared" si="778"/>
        <v>1.2644887393232018E-4</v>
      </c>
      <c r="BH706" s="5">
        <f t="shared" si="779"/>
        <v>3.4809098216787532E-5</v>
      </c>
      <c r="BI706" s="5">
        <f t="shared" si="780"/>
        <v>7.6658543867428412E-6</v>
      </c>
      <c r="BJ706" s="8">
        <f t="shared" si="781"/>
        <v>0.3177923096449366</v>
      </c>
      <c r="BK706" s="8">
        <f t="shared" si="782"/>
        <v>0.27666411794693524</v>
      </c>
      <c r="BL706" s="8">
        <f t="shared" si="783"/>
        <v>0.37292750541989844</v>
      </c>
      <c r="BM706" s="8">
        <f t="shared" si="784"/>
        <v>0.42528009182464477</v>
      </c>
      <c r="BN706" s="8">
        <f t="shared" si="785"/>
        <v>0.57419895941121546</v>
      </c>
    </row>
    <row r="707" spans="1:66" x14ac:dyDescent="0.25">
      <c r="A707" t="s">
        <v>130</v>
      </c>
      <c r="B707" t="s">
        <v>332</v>
      </c>
      <c r="C707" t="s">
        <v>464</v>
      </c>
      <c r="D707" s="7" t="s">
        <v>507</v>
      </c>
      <c r="E707">
        <f>VLOOKUP(A707,home!$A$2:$E$405,3,FALSE)</f>
        <v>1.631</v>
      </c>
      <c r="F707">
        <f>VLOOKUP(B707,home!$B$2:$E$405,3,FALSE)</f>
        <v>1.1387</v>
      </c>
      <c r="G707">
        <f>VLOOKUP(C707,away!$B$2:$E$405,4,FALSE)</f>
        <v>1.4890000000000001</v>
      </c>
      <c r="H707">
        <f>VLOOKUP(A707,away!$A$2:$E$405,3,FALSE)</f>
        <v>1.2738</v>
      </c>
      <c r="I707">
        <f>VLOOKUP(C707,away!$B$2:$E$405,3,FALSE)</f>
        <v>0.8972</v>
      </c>
      <c r="J707">
        <f>VLOOKUP(B707,home!$B$2:$E$405,4,FALSE)</f>
        <v>0.78510000000000002</v>
      </c>
      <c r="K707" s="3">
        <f t="shared" si="730"/>
        <v>2.7654001333000005</v>
      </c>
      <c r="L707" s="3">
        <f t="shared" si="731"/>
        <v>0.89725417293599996</v>
      </c>
      <c r="M707" s="5">
        <f t="shared" si="732"/>
        <v>2.5664301324384933E-2</v>
      </c>
      <c r="N707" s="5">
        <f t="shared" si="733"/>
        <v>7.0972062303505473E-2</v>
      </c>
      <c r="O707" s="5">
        <f t="shared" si="734"/>
        <v>2.3027401458791293E-2</v>
      </c>
      <c r="P707" s="5">
        <f t="shared" si="735"/>
        <v>6.3679979063694075E-2</v>
      </c>
      <c r="Q707" s="5">
        <f t="shared" si="736"/>
        <v>9.8133075277345008E-2</v>
      </c>
      <c r="R707" s="5">
        <f t="shared" si="737"/>
        <v>1.0330716025386511E-2</v>
      </c>
      <c r="S707" s="5">
        <f t="shared" si="738"/>
        <v>3.9501754619163588E-2</v>
      </c>
      <c r="T707" s="5">
        <f t="shared" si="739"/>
        <v>8.8050311295640421E-2</v>
      </c>
      <c r="U707" s="5">
        <f t="shared" si="740"/>
        <v>2.8568563473688306E-2</v>
      </c>
      <c r="V707" s="5">
        <f t="shared" si="741"/>
        <v>1.0890488072357896E-2</v>
      </c>
      <c r="W707" s="5">
        <f t="shared" si="742"/>
        <v>9.0459073151036296E-2</v>
      </c>
      <c r="X707" s="5">
        <f t="shared" si="743"/>
        <v>8.1164780864690186E-2</v>
      </c>
      <c r="Y707" s="5">
        <f t="shared" si="744"/>
        <v>3.6412719163139637E-2</v>
      </c>
      <c r="Z707" s="5">
        <f t="shared" si="745"/>
        <v>3.0897593543982847E-3</v>
      </c>
      <c r="AA707" s="5">
        <f t="shared" si="746"/>
        <v>8.5444209305179392E-3</v>
      </c>
      <c r="AB707" s="5">
        <f t="shared" si="747"/>
        <v>1.1814371390112814E-2</v>
      </c>
      <c r="AC707" s="5">
        <f t="shared" si="748"/>
        <v>1.6888879120348047E-3</v>
      </c>
      <c r="AD707" s="5">
        <f t="shared" si="749"/>
        <v>6.2538883237517565E-2</v>
      </c>
      <c r="AE707" s="5">
        <f t="shared" si="750"/>
        <v>5.6113273955619894E-2</v>
      </c>
      <c r="AF707" s="5">
        <f t="shared" si="751"/>
        <v>2.5173934606890457E-2</v>
      </c>
      <c r="AG707" s="5">
        <f t="shared" si="752"/>
        <v>7.5291392917501481E-3</v>
      </c>
      <c r="AH707" s="5">
        <f t="shared" si="753"/>
        <v>6.930748685254754E-4</v>
      </c>
      <c r="AI707" s="5">
        <f t="shared" si="754"/>
        <v>1.9166293338072301E-3</v>
      </c>
      <c r="AJ707" s="5">
        <f t="shared" si="755"/>
        <v>2.6501235075986032E-3</v>
      </c>
      <c r="AK707" s="5">
        <f t="shared" si="756"/>
        <v>2.4428839670582142E-3</v>
      </c>
      <c r="AL707" s="5">
        <f t="shared" si="757"/>
        <v>1.6762326083993612E-4</v>
      </c>
      <c r="AM707" s="5">
        <f t="shared" si="758"/>
        <v>3.4589007208292846E-2</v>
      </c>
      <c r="AN707" s="5">
        <f t="shared" si="759"/>
        <v>3.1035131055354138E-2</v>
      </c>
      <c r="AO707" s="5">
        <f t="shared" si="760"/>
        <v>1.3923200423516071E-2</v>
      </c>
      <c r="AP707" s="5">
        <f t="shared" si="761"/>
        <v>4.1642165602080259E-3</v>
      </c>
      <c r="AQ707" s="5">
        <f t="shared" si="762"/>
        <v>9.3409017141396163E-4</v>
      </c>
      <c r="AR707" s="5">
        <f t="shared" si="763"/>
        <v>1.2437286358831049E-4</v>
      </c>
      <c r="AS707" s="5">
        <f t="shared" si="764"/>
        <v>3.4394073354601662E-4</v>
      </c>
      <c r="AT707" s="5">
        <f t="shared" si="765"/>
        <v>4.7556687519772719E-4</v>
      </c>
      <c r="AU707" s="5">
        <f t="shared" si="766"/>
        <v>4.3837756668828651E-4</v>
      </c>
      <c r="AV707" s="5">
        <f t="shared" si="767"/>
        <v>3.0307234533887939E-4</v>
      </c>
      <c r="AW707" s="5">
        <f t="shared" si="768"/>
        <v>1.1553278711456599E-5</v>
      </c>
      <c r="AX707" s="5">
        <f t="shared" si="769"/>
        <v>1.5942074190754617E-2</v>
      </c>
      <c r="AY707" s="5">
        <f t="shared" si="770"/>
        <v>1.4304092592909885E-2</v>
      </c>
      <c r="AZ707" s="5">
        <f t="shared" si="771"/>
        <v>6.4172033845256611E-3</v>
      </c>
      <c r="BA707" s="5">
        <f t="shared" si="772"/>
        <v>1.9192875051148907E-3</v>
      </c>
      <c r="BB707" s="5">
        <f t="shared" si="773"/>
        <v>4.3052218075706494E-4</v>
      </c>
      <c r="BC707" s="5">
        <f t="shared" si="774"/>
        <v>7.725756464515669E-5</v>
      </c>
      <c r="BD707" s="5">
        <f t="shared" si="775"/>
        <v>1.8599011809101907E-5</v>
      </c>
      <c r="BE707" s="5">
        <f t="shared" si="776"/>
        <v>5.1433709736138696E-5</v>
      </c>
      <c r="BF707" s="5">
        <f t="shared" si="777"/>
        <v>7.111739388021576E-5</v>
      </c>
      <c r="BG707" s="5">
        <f t="shared" si="778"/>
        <v>6.5556016838765768E-5</v>
      </c>
      <c r="BH707" s="5">
        <f t="shared" si="779"/>
        <v>4.5322154426134983E-5</v>
      </c>
      <c r="BI707" s="5">
        <f t="shared" si="780"/>
        <v>2.5066778378295372E-5</v>
      </c>
      <c r="BJ707" s="8">
        <f t="shared" si="781"/>
        <v>0.74028333598462759</v>
      </c>
      <c r="BK707" s="8">
        <f t="shared" si="782"/>
        <v>0.15589712684538512</v>
      </c>
      <c r="BL707" s="8">
        <f t="shared" si="783"/>
        <v>9.1950610404914271E-2</v>
      </c>
      <c r="BM707" s="8">
        <f t="shared" si="784"/>
        <v>0.68512075782201953</v>
      </c>
      <c r="BN707" s="8">
        <f t="shared" si="785"/>
        <v>0.29180753545310728</v>
      </c>
    </row>
    <row r="708" spans="1:66" x14ac:dyDescent="0.25">
      <c r="A708" t="s">
        <v>130</v>
      </c>
      <c r="B708" t="s">
        <v>119</v>
      </c>
      <c r="C708" t="s">
        <v>465</v>
      </c>
      <c r="D708" s="7" t="s">
        <v>507</v>
      </c>
      <c r="E708">
        <f>VLOOKUP(A708,home!$A$2:$E$405,3,FALSE)</f>
        <v>1.631</v>
      </c>
      <c r="F708">
        <f>VLOOKUP(B708,home!$B$2:$E$405,3,FALSE)</f>
        <v>1.3138000000000001</v>
      </c>
      <c r="G708">
        <f>VLOOKUP(C708,away!$B$2:$E$405,4,FALSE)</f>
        <v>1.0510999999999999</v>
      </c>
      <c r="H708">
        <f>VLOOKUP(A708,away!$A$2:$E$405,3,FALSE)</f>
        <v>1.2738</v>
      </c>
      <c r="I708">
        <f>VLOOKUP(C708,away!$B$2:$E$405,3,FALSE)</f>
        <v>0.56079999999999997</v>
      </c>
      <c r="J708">
        <f>VLOOKUP(B708,home!$B$2:$E$405,4,FALSE)</f>
        <v>0.67290000000000005</v>
      </c>
      <c r="K708" s="3">
        <f t="shared" si="730"/>
        <v>2.2523052785799997</v>
      </c>
      <c r="L708" s="3">
        <f t="shared" si="731"/>
        <v>0.48068412321600001</v>
      </c>
      <c r="M708" s="5">
        <f t="shared" si="732"/>
        <v>6.502461413313361E-2</v>
      </c>
      <c r="N708" s="5">
        <f t="shared" si="733"/>
        <v>0.14645528164968447</v>
      </c>
      <c r="O708" s="5">
        <f t="shared" si="734"/>
        <v>3.1256299632044057E-2</v>
      </c>
      <c r="P708" s="5">
        <f t="shared" si="735"/>
        <v>7.0398728650130929E-2</v>
      </c>
      <c r="Q708" s="5">
        <f t="shared" si="736"/>
        <v>0.16493100196775251</v>
      </c>
      <c r="R708" s="5">
        <f t="shared" si="737"/>
        <v>7.5122034918028392E-3</v>
      </c>
      <c r="S708" s="5">
        <f t="shared" si="738"/>
        <v>1.9054249923758565E-2</v>
      </c>
      <c r="T708" s="5">
        <f t="shared" si="739"/>
        <v>7.92797140720055E-2</v>
      </c>
      <c r="U708" s="5">
        <f t="shared" si="740"/>
        <v>1.691977557835464E-2</v>
      </c>
      <c r="V708" s="5">
        <f t="shared" si="741"/>
        <v>2.2921148790211099E-3</v>
      </c>
      <c r="W708" s="5">
        <f t="shared" si="742"/>
        <v>0.1238249887778191</v>
      </c>
      <c r="X708" s="5">
        <f t="shared" si="743"/>
        <v>5.9520706162897015E-2</v>
      </c>
      <c r="Y708" s="5">
        <f t="shared" si="744"/>
        <v>1.4305329227554658E-2</v>
      </c>
      <c r="Z708" s="5">
        <f t="shared" si="745"/>
        <v>1.2036656496258072E-3</v>
      </c>
      <c r="AA708" s="5">
        <f t="shared" si="746"/>
        <v>2.7110224962976297E-3</v>
      </c>
      <c r="AB708" s="5">
        <f t="shared" si="747"/>
        <v>3.0530251393801407E-3</v>
      </c>
      <c r="AC708" s="5">
        <f t="shared" si="748"/>
        <v>1.550970116800278E-4</v>
      </c>
      <c r="AD708" s="5">
        <f t="shared" si="749"/>
        <v>6.9722918961097807E-2</v>
      </c>
      <c r="AE708" s="5">
        <f t="shared" si="750"/>
        <v>3.3514700168875526E-2</v>
      </c>
      <c r="AF708" s="5">
        <f t="shared" si="751"/>
        <v>8.0549921327615279E-3</v>
      </c>
      <c r="AG708" s="5">
        <f t="shared" si="752"/>
        <v>1.2906356102827512E-3</v>
      </c>
      <c r="AH708" s="5">
        <f t="shared" si="753"/>
        <v>1.4464574185889953E-4</v>
      </c>
      <c r="AI708" s="5">
        <f t="shared" si="754"/>
        <v>3.2578636791291942E-4</v>
      </c>
      <c r="AJ708" s="5">
        <f t="shared" si="755"/>
        <v>3.6688517806983726E-4</v>
      </c>
      <c r="AK708" s="5">
        <f t="shared" si="756"/>
        <v>2.7544580773315253E-4</v>
      </c>
      <c r="AL708" s="5">
        <f t="shared" si="757"/>
        <v>6.716614983583466E-6</v>
      </c>
      <c r="AM708" s="5">
        <f t="shared" si="758"/>
        <v>3.1407459682817218E-2</v>
      </c>
      <c r="AN708" s="5">
        <f t="shared" si="759"/>
        <v>1.5097067220076863E-2</v>
      </c>
      <c r="AO708" s="5">
        <f t="shared" si="760"/>
        <v>3.6284602599078305E-3</v>
      </c>
      <c r="AP708" s="5">
        <f t="shared" si="761"/>
        <v>5.8138107955263169E-4</v>
      </c>
      <c r="AQ708" s="5">
        <f t="shared" si="762"/>
        <v>6.9865163619782066E-5</v>
      </c>
      <c r="AR708" s="5">
        <f t="shared" si="763"/>
        <v>1.3905782320474601E-5</v>
      </c>
      <c r="AS708" s="5">
        <f t="shared" si="764"/>
        <v>3.132006692318938E-5</v>
      </c>
      <c r="AT708" s="5">
        <f t="shared" si="765"/>
        <v>3.5271176028289155E-5</v>
      </c>
      <c r="AU708" s="5">
        <f t="shared" si="766"/>
        <v>2.648048531674667E-5</v>
      </c>
      <c r="AV708" s="5">
        <f t="shared" si="767"/>
        <v>1.491053421456718E-5</v>
      </c>
      <c r="AW708" s="5">
        <f t="shared" si="768"/>
        <v>2.0199237968076067E-7</v>
      </c>
      <c r="AX708" s="5">
        <f t="shared" si="769"/>
        <v>1.1789864538399621E-2</v>
      </c>
      <c r="AY708" s="5">
        <f t="shared" si="770"/>
        <v>5.6672006984760329E-3</v>
      </c>
      <c r="AZ708" s="5">
        <f t="shared" si="771"/>
        <v>1.3620666994180271E-3</v>
      </c>
      <c r="BA708" s="5">
        <f t="shared" si="772"/>
        <v>2.1824127905715514E-4</v>
      </c>
      <c r="BB708" s="5">
        <f t="shared" si="773"/>
        <v>2.6226279468281747E-5</v>
      </c>
      <c r="BC708" s="5">
        <f t="shared" si="774"/>
        <v>2.5213112302857595E-6</v>
      </c>
      <c r="BD708" s="5">
        <f t="shared" si="775"/>
        <v>1.1140481303916474E-6</v>
      </c>
      <c r="BE708" s="5">
        <f t="shared" si="776"/>
        <v>2.5091764846732873E-6</v>
      </c>
      <c r="BF708" s="5">
        <f t="shared" si="777"/>
        <v>2.8257157206592273E-6</v>
      </c>
      <c r="BG708" s="5">
        <f t="shared" si="778"/>
        <v>2.1214581444690883E-6</v>
      </c>
      <c r="BH708" s="5">
        <f t="shared" si="779"/>
        <v>1.1945428442685651E-6</v>
      </c>
      <c r="BI708" s="5">
        <f t="shared" si="780"/>
        <v>5.3809503072721088E-7</v>
      </c>
      <c r="BJ708" s="8">
        <f t="shared" si="781"/>
        <v>0.77075062294275443</v>
      </c>
      <c r="BK708" s="8">
        <f t="shared" si="782"/>
        <v>0.16259872191118388</v>
      </c>
      <c r="BL708" s="8">
        <f t="shared" si="783"/>
        <v>6.2697280514612569E-2</v>
      </c>
      <c r="BM708" s="8">
        <f t="shared" si="784"/>
        <v>0.50600516278753205</v>
      </c>
      <c r="BN708" s="8">
        <f t="shared" si="785"/>
        <v>0.48557812952454837</v>
      </c>
    </row>
    <row r="709" spans="1:66" x14ac:dyDescent="0.25">
      <c r="A709" t="s">
        <v>130</v>
      </c>
      <c r="B709" t="s">
        <v>441</v>
      </c>
      <c r="C709" t="s">
        <v>129</v>
      </c>
      <c r="D709" s="7" t="s">
        <v>507</v>
      </c>
      <c r="E709">
        <f>VLOOKUP(A709,home!$A$2:$E$405,3,FALSE)</f>
        <v>1.631</v>
      </c>
      <c r="F709">
        <f>VLOOKUP(B709,home!$B$2:$E$405,3,FALSE)</f>
        <v>1.4890000000000001</v>
      </c>
      <c r="G709">
        <f>VLOOKUP(C709,away!$B$2:$E$405,4,FALSE)</f>
        <v>1.0510999999999999</v>
      </c>
      <c r="H709">
        <f>VLOOKUP(A709,away!$A$2:$E$405,3,FALSE)</f>
        <v>1.2738</v>
      </c>
      <c r="I709">
        <f>VLOOKUP(C709,away!$B$2:$E$405,3,FALSE)</f>
        <v>0.67290000000000005</v>
      </c>
      <c r="J709">
        <f>VLOOKUP(B709,home!$B$2:$E$405,4,FALSE)</f>
        <v>1.0094000000000001</v>
      </c>
      <c r="K709" s="3">
        <f t="shared" si="730"/>
        <v>2.5526583649000001</v>
      </c>
      <c r="L709" s="3">
        <f t="shared" si="731"/>
        <v>0.8651971361880002</v>
      </c>
      <c r="M709" s="5">
        <f t="shared" si="732"/>
        <v>3.2782661994163284E-2</v>
      </c>
      <c r="N709" s="5">
        <f t="shared" si="733"/>
        <v>8.3682936363090224E-2</v>
      </c>
      <c r="O709" s="5">
        <f t="shared" si="734"/>
        <v>2.8363465273969272E-2</v>
      </c>
      <c r="P709" s="5">
        <f t="shared" si="735"/>
        <v>7.2402236889148333E-2</v>
      </c>
      <c r="Q709" s="5">
        <f t="shared" si="736"/>
        <v>0.10680697375331837</v>
      </c>
      <c r="R709" s="5">
        <f t="shared" si="737"/>
        <v>1.2269994463703001E-2</v>
      </c>
      <c r="S709" s="5">
        <f t="shared" si="738"/>
        <v>3.9976039068194545E-2</v>
      </c>
      <c r="T709" s="5">
        <f t="shared" si="739"/>
        <v>9.2409087816277949E-2</v>
      </c>
      <c r="U709" s="5">
        <f t="shared" si="740"/>
        <v>3.1321104005048159E-2</v>
      </c>
      <c r="V709" s="5">
        <f t="shared" si="741"/>
        <v>9.8099099220346972E-3</v>
      </c>
      <c r="W709" s="5">
        <f t="shared" si="742"/>
        <v>9.0880571660354278E-2</v>
      </c>
      <c r="X709" s="5">
        <f t="shared" si="743"/>
        <v>7.8629610335666858E-2</v>
      </c>
      <c r="Y709" s="5">
        <f t="shared" si="744"/>
        <v>3.4015056840998668E-2</v>
      </c>
      <c r="Z709" s="5">
        <f t="shared" si="745"/>
        <v>3.5386546903461514E-3</v>
      </c>
      <c r="AA709" s="5">
        <f t="shared" si="746"/>
        <v>9.0329764958047235E-3</v>
      </c>
      <c r="AB709" s="5">
        <f t="shared" si="747"/>
        <v>1.1529051505980511E-2</v>
      </c>
      <c r="AC709" s="5">
        <f t="shared" si="748"/>
        <v>1.3541064445948962E-3</v>
      </c>
      <c r="AD709" s="5">
        <f t="shared" si="749"/>
        <v>5.7996762863924314E-2</v>
      </c>
      <c r="AE709" s="5">
        <f t="shared" si="750"/>
        <v>5.0178633138041884E-2</v>
      </c>
      <c r="AF709" s="5">
        <f t="shared" si="751"/>
        <v>2.1707204844431057E-2</v>
      </c>
      <c r="AG709" s="5">
        <f t="shared" si="752"/>
        <v>6.2603371553493457E-3</v>
      </c>
      <c r="AH709" s="5">
        <f t="shared" si="753"/>
        <v>7.6540847601143109E-4</v>
      </c>
      <c r="AI709" s="5">
        <f t="shared" si="754"/>
        <v>1.9538263488559407E-3</v>
      </c>
      <c r="AJ709" s="5">
        <f t="shared" si="755"/>
        <v>2.4937255864845719E-3</v>
      </c>
      <c r="AK709" s="5">
        <f t="shared" si="756"/>
        <v>2.1218764927016668E-3</v>
      </c>
      <c r="AL709" s="5">
        <f t="shared" si="757"/>
        <v>1.1962461814984693E-4</v>
      </c>
      <c r="AM709" s="5">
        <f t="shared" si="758"/>
        <v>2.9609184372343608E-2</v>
      </c>
      <c r="AN709" s="5">
        <f t="shared" si="759"/>
        <v>2.5617781523814179E-2</v>
      </c>
      <c r="AO709" s="5">
        <f t="shared" si="760"/>
        <v>1.1082215604946944E-2</v>
      </c>
      <c r="AP709" s="5">
        <f t="shared" si="761"/>
        <v>3.1961004013393544E-3</v>
      </c>
      <c r="AQ709" s="5">
        <f t="shared" si="762"/>
        <v>6.9131422855203174E-4</v>
      </c>
      <c r="AR709" s="5">
        <f t="shared" si="763"/>
        <v>1.3244584429182241E-4</v>
      </c>
      <c r="AS709" s="5">
        <f t="shared" si="764"/>
        <v>3.3808899232776337E-4</v>
      </c>
      <c r="AT709" s="5">
        <f t="shared" si="765"/>
        <v>4.315128471730387E-4</v>
      </c>
      <c r="AU709" s="5">
        <f t="shared" si="766"/>
        <v>3.6716829296602413E-4</v>
      </c>
      <c r="AV709" s="5">
        <f t="shared" si="767"/>
        <v>2.3431380359144387E-4</v>
      </c>
      <c r="AW709" s="5">
        <f t="shared" si="768"/>
        <v>7.3388131732231324E-6</v>
      </c>
      <c r="AX709" s="5">
        <f t="shared" si="769"/>
        <v>1.2597022027654874E-2</v>
      </c>
      <c r="AY709" s="5">
        <f t="shared" si="770"/>
        <v>1.0898907382824154E-2</v>
      </c>
      <c r="AZ709" s="5">
        <f t="shared" si="771"/>
        <v>4.7148517275988544E-3</v>
      </c>
      <c r="BA709" s="5">
        <f t="shared" si="772"/>
        <v>1.3597587374231915E-3</v>
      </c>
      <c r="BB709" s="5">
        <f t="shared" si="773"/>
        <v>2.9411484138128896E-4</v>
      </c>
      <c r="BC709" s="5">
        <f t="shared" si="774"/>
        <v>5.0893463694695842E-5</v>
      </c>
      <c r="BD709" s="5">
        <f t="shared" si="775"/>
        <v>1.909862753021442E-5</v>
      </c>
      <c r="BE709" s="5">
        <f t="shared" si="776"/>
        <v>4.8752271323111266E-5</v>
      </c>
      <c r="BF709" s="5">
        <f t="shared" si="777"/>
        <v>6.2223946600407207E-5</v>
      </c>
      <c r="BG709" s="5">
        <f t="shared" si="778"/>
        <v>5.2945492595540112E-5</v>
      </c>
      <c r="BH709" s="5">
        <f t="shared" si="779"/>
        <v>3.3787938639439124E-5</v>
      </c>
      <c r="BI709" s="5">
        <f t="shared" si="780"/>
        <v>1.7249812840138436E-5</v>
      </c>
      <c r="BJ709" s="8">
        <f t="shared" si="781"/>
        <v>0.72267931908302618</v>
      </c>
      <c r="BK709" s="8">
        <f t="shared" si="782"/>
        <v>0.16734348631910975</v>
      </c>
      <c r="BL709" s="8">
        <f t="shared" si="783"/>
        <v>0.10158901651843824</v>
      </c>
      <c r="BM709" s="8">
        <f t="shared" si="784"/>
        <v>0.64795063930387675</v>
      </c>
      <c r="BN709" s="8">
        <f t="shared" si="785"/>
        <v>0.3363082687373925</v>
      </c>
    </row>
    <row r="710" spans="1:66" x14ac:dyDescent="0.25">
      <c r="A710" t="s">
        <v>19</v>
      </c>
      <c r="B710" t="s">
        <v>223</v>
      </c>
      <c r="C710" t="s">
        <v>224</v>
      </c>
      <c r="D710" s="7" t="s">
        <v>507</v>
      </c>
      <c r="E710">
        <f>VLOOKUP(A710,home!$A$2:$E$405,3,FALSE)</f>
        <v>1.5713999999999999</v>
      </c>
      <c r="F710">
        <f>VLOOKUP(B710,home!$B$2:$E$405,3,FALSE)</f>
        <v>0.84850000000000003</v>
      </c>
      <c r="G710">
        <f>VLOOKUP(C710,away!$B$2:$E$405,4,FALSE)</f>
        <v>0.21210000000000001</v>
      </c>
      <c r="H710">
        <f>VLOOKUP(A710,away!$A$2:$E$405,3,FALSE)</f>
        <v>1.2062999999999999</v>
      </c>
      <c r="I710">
        <f>VLOOKUP(C710,away!$B$2:$E$405,3,FALSE)</f>
        <v>0.27629999999999999</v>
      </c>
      <c r="J710">
        <f>VLOOKUP(B710,home!$B$2:$E$405,4,FALSE)</f>
        <v>0.55269999999999997</v>
      </c>
      <c r="K710" s="3">
        <f t="shared" si="730"/>
        <v>0.28279990809</v>
      </c>
      <c r="L710" s="3">
        <f t="shared" si="731"/>
        <v>0.18421529136299997</v>
      </c>
      <c r="M710" s="5">
        <f t="shared" si="732"/>
        <v>0.62687056225031779</v>
      </c>
      <c r="N710" s="5">
        <f t="shared" si="733"/>
        <v>0.17727893738871647</v>
      </c>
      <c r="O710" s="5">
        <f t="shared" si="734"/>
        <v>0.1154791432718299</v>
      </c>
      <c r="P710" s="5">
        <f t="shared" si="735"/>
        <v>3.2657491103585436E-2</v>
      </c>
      <c r="Q710" s="5">
        <f t="shared" si="736"/>
        <v>2.5067233599910945E-2</v>
      </c>
      <c r="R710" s="5">
        <f t="shared" si="737"/>
        <v>1.0636512012084879E-2</v>
      </c>
      <c r="S710" s="5">
        <f t="shared" si="738"/>
        <v>4.2533171495253975E-4</v>
      </c>
      <c r="T710" s="5">
        <f t="shared" si="739"/>
        <v>4.6177677412719779E-3</v>
      </c>
      <c r="U710" s="5">
        <f t="shared" si="740"/>
        <v>3.0080046194157846E-3</v>
      </c>
      <c r="V710" s="5">
        <f t="shared" si="741"/>
        <v>2.462012190854931E-6</v>
      </c>
      <c r="W710" s="5">
        <f t="shared" si="742"/>
        <v>2.3630037860417931E-3</v>
      </c>
      <c r="X710" s="5">
        <f t="shared" si="743"/>
        <v>4.3530143093756094E-4</v>
      </c>
      <c r="Y710" s="5">
        <f t="shared" si="744"/>
        <v>4.0094589965446788E-5</v>
      </c>
      <c r="Z710" s="5">
        <f t="shared" si="745"/>
        <v>6.531360531307548E-4</v>
      </c>
      <c r="AA710" s="5">
        <f t="shared" si="746"/>
        <v>1.8470681579564282E-4</v>
      </c>
      <c r="AB710" s="5">
        <f t="shared" si="747"/>
        <v>2.6117535265302179E-5</v>
      </c>
      <c r="AC710" s="5">
        <f t="shared" si="748"/>
        <v>8.0163220748410392E-9</v>
      </c>
      <c r="AD710" s="5">
        <f t="shared" si="749"/>
        <v>1.6706431337723518E-4</v>
      </c>
      <c r="AE710" s="5">
        <f t="shared" si="750"/>
        <v>3.0775801165146915E-5</v>
      </c>
      <c r="AF710" s="5">
        <f t="shared" si="751"/>
        <v>2.834686589283646E-6</v>
      </c>
      <c r="AG710" s="5">
        <f t="shared" si="752"/>
        <v>1.7406420532255845E-7</v>
      </c>
      <c r="AH710" s="5">
        <f t="shared" si="753"/>
        <v>3.0079412081790458E-5</v>
      </c>
      <c r="AI710" s="5">
        <f t="shared" si="754"/>
        <v>8.5064549721315768E-6</v>
      </c>
      <c r="AJ710" s="5">
        <f t="shared" si="755"/>
        <v>1.2028123421452668E-6</v>
      </c>
      <c r="AK710" s="5">
        <f t="shared" si="756"/>
        <v>1.1338507326939976E-7</v>
      </c>
      <c r="AL710" s="5">
        <f t="shared" si="757"/>
        <v>1.6704754225677582E-11</v>
      </c>
      <c r="AM710" s="5">
        <f t="shared" si="758"/>
        <v>9.4491544936402155E-6</v>
      </c>
      <c r="AN710" s="5">
        <f t="shared" si="759"/>
        <v>1.740678748179933E-6</v>
      </c>
      <c r="AO710" s="5">
        <f t="shared" si="760"/>
        <v>1.6032982138267415E-7</v>
      </c>
      <c r="AP710" s="5">
        <f t="shared" si="761"/>
        <v>9.8450682533956848E-9</v>
      </c>
      <c r="AQ710" s="5">
        <f t="shared" si="762"/>
        <v>4.5340302919697685E-10</v>
      </c>
      <c r="AR710" s="5">
        <f t="shared" si="763"/>
        <v>1.1082175321349547E-6</v>
      </c>
      <c r="AS710" s="5">
        <f t="shared" si="764"/>
        <v>3.1340381623149179E-7</v>
      </c>
      <c r="AT710" s="5">
        <f t="shared" si="765"/>
        <v>4.431528521266057E-8</v>
      </c>
      <c r="AU710" s="5">
        <f t="shared" si="766"/>
        <v>4.1774528617075169E-9</v>
      </c>
      <c r="AV710" s="5">
        <f t="shared" si="767"/>
        <v>2.9534582133529823E-10</v>
      </c>
      <c r="AW710" s="5">
        <f t="shared" si="768"/>
        <v>2.4173666754101998E-14</v>
      </c>
      <c r="AX710" s="5">
        <f t="shared" si="769"/>
        <v>4.4537000372161075E-7</v>
      </c>
      <c r="AY710" s="5">
        <f t="shared" si="770"/>
        <v>8.2043964999916907E-8</v>
      </c>
      <c r="AZ710" s="5">
        <f t="shared" si="771"/>
        <v>7.5568764585177308E-9</v>
      </c>
      <c r="BA710" s="5">
        <f t="shared" si="772"/>
        <v>4.6403073286667961E-10</v>
      </c>
      <c r="BB710" s="5">
        <f t="shared" si="773"/>
        <v>2.1370389164105445E-11</v>
      </c>
      <c r="BC710" s="5">
        <f t="shared" si="774"/>
        <v>7.8735049328127683E-13</v>
      </c>
      <c r="BD710" s="5">
        <f t="shared" si="775"/>
        <v>3.4025102595970868E-8</v>
      </c>
      <c r="BE710" s="5">
        <f t="shared" si="776"/>
        <v>9.6222958868933828E-9</v>
      </c>
      <c r="BF710" s="5">
        <f t="shared" si="777"/>
        <v>1.360592196214117E-9</v>
      </c>
      <c r="BG710" s="5">
        <f t="shared" si="778"/>
        <v>1.2825844934577456E-10</v>
      </c>
      <c r="BH710" s="5">
        <f t="shared" si="779"/>
        <v>9.0678694216877389E-12</v>
      </c>
      <c r="BI710" s="5">
        <f t="shared" si="780"/>
        <v>5.1287852780508284E-13</v>
      </c>
      <c r="BJ710" s="8">
        <f t="shared" si="781"/>
        <v>0.21001508332074934</v>
      </c>
      <c r="BK710" s="8">
        <f t="shared" si="782"/>
        <v>0.65995593715803835</v>
      </c>
      <c r="BL710" s="8">
        <f t="shared" si="783"/>
        <v>0.12937590187412296</v>
      </c>
      <c r="BM710" s="8">
        <f t="shared" si="784"/>
        <v>1.201009673565526E-2</v>
      </c>
      <c r="BN710" s="8">
        <f t="shared" si="785"/>
        <v>0.98798987962644547</v>
      </c>
    </row>
    <row r="711" spans="1:66" x14ac:dyDescent="0.25">
      <c r="A711" t="s">
        <v>19</v>
      </c>
      <c r="B711" t="s">
        <v>21</v>
      </c>
      <c r="C711" t="s">
        <v>226</v>
      </c>
      <c r="D711" s="7" t="s">
        <v>507</v>
      </c>
      <c r="E711">
        <f>VLOOKUP(A711,home!$A$2:$E$405,3,FALSE)</f>
        <v>1.5713999999999999</v>
      </c>
      <c r="F711">
        <f>VLOOKUP(B711,home!$B$2:$E$405,3,FALSE)</f>
        <v>1.4318</v>
      </c>
      <c r="G711">
        <f>VLOOKUP(C711,away!$B$2:$E$405,4,FALSE)</f>
        <v>1.4318</v>
      </c>
      <c r="H711">
        <f>VLOOKUP(A711,away!$A$2:$E$405,3,FALSE)</f>
        <v>1.2062999999999999</v>
      </c>
      <c r="I711">
        <f>VLOOKUP(C711,away!$B$2:$E$405,3,FALSE)</f>
        <v>0.82899999999999996</v>
      </c>
      <c r="J711">
        <f>VLOOKUP(B711,home!$B$2:$E$405,4,FALSE)</f>
        <v>0.62170000000000003</v>
      </c>
      <c r="K711" s="3">
        <f t="shared" si="730"/>
        <v>3.2214505185359998</v>
      </c>
      <c r="L711" s="3">
        <f t="shared" si="731"/>
        <v>0.62171411258999998</v>
      </c>
      <c r="M711" s="5">
        <f t="shared" si="732"/>
        <v>2.1425689539847192E-2</v>
      </c>
      <c r="N711" s="5">
        <f t="shared" si="733"/>
        <v>6.9021798678132087E-2</v>
      </c>
      <c r="O711" s="5">
        <f t="shared" si="734"/>
        <v>1.3320653558894944E-2</v>
      </c>
      <c r="P711" s="5">
        <f t="shared" si="735"/>
        <v>4.2911826314540533E-2</v>
      </c>
      <c r="Q711" s="5">
        <f t="shared" si="736"/>
        <v>0.11117515457097803</v>
      </c>
      <c r="R711" s="5">
        <f t="shared" si="737"/>
        <v>4.1408191532435971E-3</v>
      </c>
      <c r="S711" s="5">
        <f t="shared" si="738"/>
        <v>2.1486179408889469E-2</v>
      </c>
      <c r="T711" s="5">
        <f t="shared" si="739"/>
        <v>6.9119162566151693E-2</v>
      </c>
      <c r="U711" s="5">
        <f t="shared" si="740"/>
        <v>1.3339444008380386E-2</v>
      </c>
      <c r="V711" s="5">
        <f t="shared" si="741"/>
        <v>4.7814418566323718E-3</v>
      </c>
      <c r="W711" s="5">
        <f t="shared" si="742"/>
        <v>0.11938175311366568</v>
      </c>
      <c r="X711" s="5">
        <f t="shared" si="743"/>
        <v>7.4221320696501128E-2</v>
      </c>
      <c r="Y711" s="5">
        <f t="shared" si="744"/>
        <v>2.3072221266041498E-2</v>
      </c>
      <c r="Z711" s="5">
        <f t="shared" si="745"/>
        <v>8.5813523508483929E-4</v>
      </c>
      <c r="AA711" s="5">
        <f t="shared" si="746"/>
        <v>2.7644401980380681E-3</v>
      </c>
      <c r="AB711" s="5">
        <f t="shared" si="747"/>
        <v>4.4527536547157489E-3</v>
      </c>
      <c r="AC711" s="5">
        <f t="shared" si="748"/>
        <v>5.985233348712386E-4</v>
      </c>
      <c r="AD711" s="5">
        <f t="shared" si="749"/>
        <v>9.6145602617938766E-2</v>
      </c>
      <c r="AE711" s="5">
        <f t="shared" si="750"/>
        <v>5.9775078011042586E-2</v>
      </c>
      <c r="AF711" s="5">
        <f t="shared" si="751"/>
        <v>1.8581504790316679E-2</v>
      </c>
      <c r="AG711" s="5">
        <f t="shared" si="752"/>
        <v>3.8507945870995225E-3</v>
      </c>
      <c r="AH711" s="5">
        <f t="shared" si="753"/>
        <v>1.3337869654074543E-4</v>
      </c>
      <c r="AI711" s="5">
        <f t="shared" si="754"/>
        <v>4.2967287113284021E-4</v>
      </c>
      <c r="AJ711" s="5">
        <f t="shared" si="755"/>
        <v>6.9208494675587003E-4</v>
      </c>
      <c r="AK711" s="5">
        <f t="shared" si="756"/>
        <v>7.4317247019921903E-4</v>
      </c>
      <c r="AL711" s="5">
        <f t="shared" si="757"/>
        <v>4.7949410157237551E-5</v>
      </c>
      <c r="AM711" s="5">
        <f t="shared" si="758"/>
        <v>6.1945660281703001E-2</v>
      </c>
      <c r="AN711" s="5">
        <f t="shared" si="759"/>
        <v>3.8512491210840598E-2</v>
      </c>
      <c r="AO711" s="5">
        <f t="shared" si="760"/>
        <v>1.1971879648388965E-2</v>
      </c>
      <c r="AP711" s="5">
        <f t="shared" si="761"/>
        <v>2.4810288438774754E-3</v>
      </c>
      <c r="AQ711" s="5">
        <f t="shared" si="762"/>
        <v>3.8562266149536946E-4</v>
      </c>
      <c r="AR711" s="5">
        <f t="shared" si="763"/>
        <v>1.65846835916481E-5</v>
      </c>
      <c r="AS711" s="5">
        <f t="shared" si="764"/>
        <v>5.3426737556070268E-5</v>
      </c>
      <c r="AT711" s="5">
        <f t="shared" si="765"/>
        <v>8.6055795701844693E-5</v>
      </c>
      <c r="AU711" s="5">
        <f t="shared" si="766"/>
        <v>9.24081625622452E-5</v>
      </c>
      <c r="AV711" s="5">
        <f t="shared" si="767"/>
        <v>7.4422080800775941E-5</v>
      </c>
      <c r="AW711" s="5">
        <f t="shared" si="768"/>
        <v>2.6676138223973195E-6</v>
      </c>
      <c r="AX711" s="5">
        <f t="shared" si="769"/>
        <v>3.3259146572591158E-2</v>
      </c>
      <c r="AY711" s="5">
        <f t="shared" si="770"/>
        <v>2.0677680796879257E-2</v>
      </c>
      <c r="AZ711" s="5">
        <f t="shared" si="771"/>
        <v>6.4278029835255343E-3</v>
      </c>
      <c r="BA711" s="5">
        <f t="shared" si="772"/>
        <v>1.3320852759353106E-3</v>
      </c>
      <c r="BB711" s="5">
        <f t="shared" si="773"/>
        <v>2.0704405380558166E-4</v>
      </c>
      <c r="BC711" s="5">
        <f t="shared" si="774"/>
        <v>2.5744442035754699E-5</v>
      </c>
      <c r="BD711" s="5">
        <f t="shared" si="775"/>
        <v>1.7184886402945712E-6</v>
      </c>
      <c r="BE711" s="5">
        <f t="shared" si="776"/>
        <v>5.5360261213751723E-6</v>
      </c>
      <c r="BF711" s="5">
        <f t="shared" si="777"/>
        <v>8.917017109666446E-6</v>
      </c>
      <c r="BG711" s="5">
        <f t="shared" si="778"/>
        <v>9.5752431305764498E-6</v>
      </c>
      <c r="BH711" s="5">
        <f t="shared" si="779"/>
        <v>7.7115429870259437E-6</v>
      </c>
      <c r="BI711" s="5">
        <f t="shared" si="780"/>
        <v>4.9684708308534766E-6</v>
      </c>
      <c r="BJ711" s="8">
        <f t="shared" si="781"/>
        <v>0.82157057766894548</v>
      </c>
      <c r="BK711" s="8">
        <f t="shared" si="782"/>
        <v>0.11192929066181731</v>
      </c>
      <c r="BL711" s="8">
        <f t="shared" si="783"/>
        <v>4.0377743806933784E-2</v>
      </c>
      <c r="BM711" s="8">
        <f t="shared" si="784"/>
        <v>0.69206479237408847</v>
      </c>
      <c r="BN711" s="8">
        <f t="shared" si="785"/>
        <v>0.2619959418156364</v>
      </c>
    </row>
    <row r="712" spans="1:66" x14ac:dyDescent="0.25">
      <c r="A712" t="s">
        <v>136</v>
      </c>
      <c r="B712" t="s">
        <v>228</v>
      </c>
      <c r="C712" t="s">
        <v>145</v>
      </c>
      <c r="D712" s="7" t="s">
        <v>507</v>
      </c>
      <c r="E712">
        <f>VLOOKUP(A712,home!$A$2:$E$405,3,FALSE)</f>
        <v>1.3110999999999999</v>
      </c>
      <c r="F712">
        <f>VLOOKUP(B712,home!$B$2:$E$405,3,FALSE)</f>
        <v>1.1440999999999999</v>
      </c>
      <c r="G712">
        <f>VLOOKUP(C712,away!$B$2:$E$405,4,FALSE)</f>
        <v>1.1440999999999999</v>
      </c>
      <c r="H712">
        <f>VLOOKUP(A712,away!$A$2:$E$405,3,FALSE)</f>
        <v>0.93330000000000002</v>
      </c>
      <c r="I712">
        <f>VLOOKUP(C712,away!$B$2:$E$405,3,FALSE)</f>
        <v>3.2143999999999999</v>
      </c>
      <c r="J712">
        <f>VLOOKUP(B712,home!$B$2:$E$405,4,FALSE)</f>
        <v>1.3392999999999999</v>
      </c>
      <c r="K712" s="3">
        <f t="shared" si="730"/>
        <v>1.7161837623909997</v>
      </c>
      <c r="L712" s="3">
        <f t="shared" si="731"/>
        <v>4.0178993571359998</v>
      </c>
      <c r="M712" s="5">
        <f t="shared" si="732"/>
        <v>3.2338460597668576E-3</v>
      </c>
      <c r="N712" s="5">
        <f t="shared" si="733"/>
        <v>5.5498740978439948E-3</v>
      </c>
      <c r="O712" s="5">
        <f t="shared" si="734"/>
        <v>1.2993268004614041E-2</v>
      </c>
      <c r="P712" s="5">
        <f t="shared" si="735"/>
        <v>2.229883556991312E-2</v>
      </c>
      <c r="Q712" s="5">
        <f t="shared" si="736"/>
        <v>4.7623019050171316E-3</v>
      </c>
      <c r="R712" s="5">
        <f t="shared" si="737"/>
        <v>2.610282158141726E-2</v>
      </c>
      <c r="S712" s="5">
        <f t="shared" si="738"/>
        <v>3.8440146700263078E-2</v>
      </c>
      <c r="T712" s="5">
        <f t="shared" si="739"/>
        <v>1.9134449762655877E-2</v>
      </c>
      <c r="U712" s="5">
        <f t="shared" si="740"/>
        <v>4.4797238550617659E-2</v>
      </c>
      <c r="V712" s="5">
        <f t="shared" si="741"/>
        <v>2.9451361035420964E-2</v>
      </c>
      <c r="W712" s="5">
        <f t="shared" si="742"/>
        <v>2.7243284003313759E-3</v>
      </c>
      <c r="X712" s="5">
        <f t="shared" si="743"/>
        <v>1.094607732831878E-2</v>
      </c>
      <c r="Y712" s="5">
        <f t="shared" si="744"/>
        <v>2.1990118530306489E-2</v>
      </c>
      <c r="Z712" s="5">
        <f t="shared" si="745"/>
        <v>3.4959503350470711E-2</v>
      </c>
      <c r="AA712" s="5">
        <f t="shared" si="746"/>
        <v>5.9996931991331576E-2</v>
      </c>
      <c r="AB712" s="5">
        <f t="shared" si="747"/>
        <v>5.1482880238400183E-2</v>
      </c>
      <c r="AC712" s="5">
        <f t="shared" si="748"/>
        <v>1.2692530907886374E-2</v>
      </c>
      <c r="AD712" s="5">
        <f t="shared" si="749"/>
        <v>1.1688620410173387E-3</v>
      </c>
      <c r="AE712" s="5">
        <f t="shared" si="750"/>
        <v>4.6963700431842375E-3</v>
      </c>
      <c r="AF712" s="5">
        <f t="shared" si="751"/>
        <v>9.4347710886913596E-3</v>
      </c>
      <c r="AG712" s="5">
        <f t="shared" si="752"/>
        <v>1.2635986897326113E-2</v>
      </c>
      <c r="AH712" s="5">
        <f t="shared" si="753"/>
        <v>3.5115941509412517E-2</v>
      </c>
      <c r="AI712" s="5">
        <f t="shared" si="754"/>
        <v>6.0265408619525854E-2</v>
      </c>
      <c r="AJ712" s="5">
        <f t="shared" si="755"/>
        <v>5.1713257853344442E-2</v>
      </c>
      <c r="AK712" s="5">
        <f t="shared" si="756"/>
        <v>2.9583151142749529E-2</v>
      </c>
      <c r="AL712" s="5">
        <f t="shared" si="757"/>
        <v>3.5008303357693272E-3</v>
      </c>
      <c r="AM712" s="5">
        <f t="shared" si="758"/>
        <v>4.0119641105383153E-4</v>
      </c>
      <c r="AN712" s="5">
        <f t="shared" si="759"/>
        <v>1.6119668020584598E-3</v>
      </c>
      <c r="AO712" s="5">
        <f t="shared" si="760"/>
        <v>3.2383601888576301E-3</v>
      </c>
      <c r="AP712" s="5">
        <f t="shared" si="761"/>
        <v>4.3371351069952961E-3</v>
      </c>
      <c r="AQ712" s="5">
        <f t="shared" si="762"/>
        <v>4.3565430895520941E-3</v>
      </c>
      <c r="AR712" s="5">
        <f t="shared" si="763"/>
        <v>2.821846376317878E-2</v>
      </c>
      <c r="AS712" s="5">
        <f t="shared" si="764"/>
        <v>4.8428069309986242E-2</v>
      </c>
      <c r="AT712" s="5">
        <f t="shared" si="765"/>
        <v>4.1555733096872154E-2</v>
      </c>
      <c r="AU712" s="5">
        <f t="shared" si="766"/>
        <v>2.3772424791702086E-2</v>
      </c>
      <c r="AV712" s="5">
        <f t="shared" si="767"/>
        <v>1.0199462355045092E-2</v>
      </c>
      <c r="AW712" s="5">
        <f t="shared" si="768"/>
        <v>6.7055036851479291E-4</v>
      </c>
      <c r="AX712" s="5">
        <f t="shared" si="769"/>
        <v>1.1475446103002181E-4</v>
      </c>
      <c r="AY712" s="5">
        <f t="shared" si="770"/>
        <v>4.610718752010127E-4</v>
      </c>
      <c r="AZ712" s="5">
        <f t="shared" si="771"/>
        <v>9.2627019548181962E-4</v>
      </c>
      <c r="BA712" s="5">
        <f t="shared" si="772"/>
        <v>1.2405534743202135E-3</v>
      </c>
      <c r="BB712" s="5">
        <f t="shared" si="773"/>
        <v>1.2461047517410041E-3</v>
      </c>
      <c r="BC712" s="5">
        <f t="shared" si="774"/>
        <v>1.0013446961888587E-3</v>
      </c>
      <c r="BD712" s="5">
        <f t="shared" si="775"/>
        <v>1.8896491235573583E-2</v>
      </c>
      <c r="BE712" s="5">
        <f t="shared" si="776"/>
        <v>3.2429851424655216E-2</v>
      </c>
      <c r="BF712" s="5">
        <f t="shared" si="777"/>
        <v>2.7827792215872962E-2</v>
      </c>
      <c r="BG712" s="5">
        <f t="shared" si="778"/>
        <v>1.5919201714690613E-2</v>
      </c>
      <c r="BH712" s="5">
        <f t="shared" si="779"/>
        <v>6.830068873244749E-3</v>
      </c>
      <c r="BI712" s="5">
        <f t="shared" si="780"/>
        <v>2.3443306592549635E-3</v>
      </c>
      <c r="BJ712" s="8">
        <f t="shared" si="781"/>
        <v>0.11197844114717294</v>
      </c>
      <c r="BK712" s="8">
        <f t="shared" si="782"/>
        <v>0.11007862248422073</v>
      </c>
      <c r="BL712" s="8">
        <f t="shared" si="783"/>
        <v>0.62847278893148961</v>
      </c>
      <c r="BM712" s="8">
        <f t="shared" si="784"/>
        <v>0.81075788718809538</v>
      </c>
      <c r="BN712" s="8">
        <f t="shared" si="785"/>
        <v>7.4940947218572418E-2</v>
      </c>
    </row>
    <row r="713" spans="1:66" x14ac:dyDescent="0.25">
      <c r="A713" t="s">
        <v>136</v>
      </c>
      <c r="B713" t="s">
        <v>141</v>
      </c>
      <c r="C713" t="s">
        <v>469</v>
      </c>
      <c r="D713" s="7" t="s">
        <v>507</v>
      </c>
      <c r="E713">
        <f>VLOOKUP(A713,home!$A$2:$E$405,3,FALSE)</f>
        <v>1.3110999999999999</v>
      </c>
      <c r="F713">
        <f>VLOOKUP(B713,home!$B$2:$E$405,3,FALSE)</f>
        <v>1.0678000000000001</v>
      </c>
      <c r="G713">
        <f>VLOOKUP(C713,away!$B$2:$E$405,4,FALSE)</f>
        <v>1.3348</v>
      </c>
      <c r="H713">
        <f>VLOOKUP(A713,away!$A$2:$E$405,3,FALSE)</f>
        <v>0.93330000000000002</v>
      </c>
      <c r="I713">
        <f>VLOOKUP(C713,away!$B$2:$E$405,3,FALSE)</f>
        <v>0.80359999999999998</v>
      </c>
      <c r="J713">
        <f>VLOOKUP(B713,home!$B$2:$E$405,4,FALSE)</f>
        <v>0.85719999999999996</v>
      </c>
      <c r="K713" s="3">
        <f t="shared" si="730"/>
        <v>1.8687100957839999</v>
      </c>
      <c r="L713" s="3">
        <f t="shared" si="731"/>
        <v>0.64289989713599993</v>
      </c>
      <c r="M713" s="5">
        <f t="shared" si="732"/>
        <v>8.1137503221365731E-2</v>
      </c>
      <c r="N713" s="5">
        <f t="shared" si="733"/>
        <v>0.15162247141647298</v>
      </c>
      <c r="O713" s="5">
        <f t="shared" si="734"/>
        <v>5.2163292474887893E-2</v>
      </c>
      <c r="P713" s="5">
        <f t="shared" si="735"/>
        <v>9.7478071277156561E-2</v>
      </c>
      <c r="Q713" s="5">
        <f t="shared" si="736"/>
        <v>0.14166922154184203</v>
      </c>
      <c r="R713" s="5">
        <f t="shared" si="737"/>
        <v>1.676788768319025E-2</v>
      </c>
      <c r="S713" s="5">
        <f t="shared" si="738"/>
        <v>2.9277380997263312E-2</v>
      </c>
      <c r="T713" s="5">
        <f t="shared" si="739"/>
        <v>9.107912795658743E-2</v>
      </c>
      <c r="U713" s="5">
        <f t="shared" si="740"/>
        <v>3.1334320998549804E-2</v>
      </c>
      <c r="V713" s="5">
        <f t="shared" si="741"/>
        <v>3.9081840063712034E-3</v>
      </c>
      <c r="W713" s="5">
        <f t="shared" si="742"/>
        <v>8.8246234852366767E-2</v>
      </c>
      <c r="X713" s="5">
        <f t="shared" si="743"/>
        <v>5.6733495309225883E-2</v>
      </c>
      <c r="Y713" s="5">
        <f t="shared" si="744"/>
        <v>1.8236979149233529E-2</v>
      </c>
      <c r="Z713" s="5">
        <f t="shared" si="745"/>
        <v>3.5933577555703373E-3</v>
      </c>
      <c r="AA713" s="5">
        <f t="shared" si="746"/>
        <v>6.7149439155980246E-3</v>
      </c>
      <c r="AB713" s="5">
        <f t="shared" si="747"/>
        <v>6.2741417438506881E-3</v>
      </c>
      <c r="AC713" s="5">
        <f t="shared" si="748"/>
        <v>2.934541858050556E-4</v>
      </c>
      <c r="AD713" s="5">
        <f t="shared" si="749"/>
        <v>4.1226657495885909E-2</v>
      </c>
      <c r="AE713" s="5">
        <f t="shared" si="750"/>
        <v>2.6504613863366149E-2</v>
      </c>
      <c r="AF713" s="5">
        <f t="shared" si="751"/>
        <v>8.5199067631937467E-3</v>
      </c>
      <c r="AG713" s="5">
        <f t="shared" si="752"/>
        <v>1.8258157272218565E-3</v>
      </c>
      <c r="AH713" s="5">
        <f t="shared" si="753"/>
        <v>5.7754233285725435E-4</v>
      </c>
      <c r="AI713" s="5">
        <f t="shared" si="754"/>
        <v>1.0792591881529947E-3</v>
      </c>
      <c r="AJ713" s="5">
        <f t="shared" si="755"/>
        <v>1.0084112704345726E-3</v>
      </c>
      <c r="AK713" s="5">
        <f t="shared" si="756"/>
        <v>6.281427739211516E-4</v>
      </c>
      <c r="AL713" s="5">
        <f t="shared" si="757"/>
        <v>1.4102158387813242E-5</v>
      </c>
      <c r="AM713" s="5">
        <f t="shared" si="758"/>
        <v>1.5408134215598224E-2</v>
      </c>
      <c r="AN713" s="5">
        <f t="shared" si="759"/>
        <v>9.9058879022657781E-3</v>
      </c>
      <c r="AO713" s="5">
        <f t="shared" si="760"/>
        <v>3.1842471567037076E-3</v>
      </c>
      <c r="AP713" s="5">
        <f t="shared" si="761"/>
        <v>6.8238405650013787E-4</v>
      </c>
      <c r="AQ713" s="5">
        <f t="shared" si="762"/>
        <v>1.0967615993279625E-4</v>
      </c>
      <c r="AR713" s="5">
        <f t="shared" si="763"/>
        <v>7.4260381277122881E-5</v>
      </c>
      <c r="AS713" s="5">
        <f t="shared" si="764"/>
        <v>1.3877112420932866E-4</v>
      </c>
      <c r="AT713" s="5">
        <f t="shared" si="765"/>
        <v>1.2966150040663398E-4</v>
      </c>
      <c r="AU713" s="5">
        <f t="shared" si="766"/>
        <v>8.0766584948126048E-5</v>
      </c>
      <c r="AV713" s="5">
        <f t="shared" si="767"/>
        <v>3.7732333173639791E-5</v>
      </c>
      <c r="AW713" s="5">
        <f t="shared" si="768"/>
        <v>4.7061782841604704E-7</v>
      </c>
      <c r="AX713" s="5">
        <f t="shared" si="769"/>
        <v>4.7988893276472147E-3</v>
      </c>
      <c r="AY713" s="5">
        <f t="shared" si="770"/>
        <v>3.0852054551114422E-3</v>
      </c>
      <c r="AZ713" s="5">
        <f t="shared" si="771"/>
        <v>9.917391348672859E-4</v>
      </c>
      <c r="BA713" s="5">
        <f t="shared" si="772"/>
        <v>2.125296625973079E-4</v>
      </c>
      <c r="BB713" s="5">
        <f t="shared" si="773"/>
        <v>3.4158824555539502E-5</v>
      </c>
      <c r="BC713" s="5">
        <f t="shared" si="774"/>
        <v>4.3921409586086046E-6</v>
      </c>
      <c r="BD713" s="5">
        <f t="shared" si="775"/>
        <v>7.9569985807237335E-6</v>
      </c>
      <c r="BE713" s="5">
        <f t="shared" si="776"/>
        <v>1.4869323579937401E-5</v>
      </c>
      <c r="BF713" s="5">
        <f t="shared" si="777"/>
        <v>1.3893227545654057E-5</v>
      </c>
      <c r="BG713" s="5">
        <f t="shared" si="778"/>
        <v>8.6541381925293654E-6</v>
      </c>
      <c r="BH713" s="5">
        <f t="shared" si="779"/>
        <v>4.0430188526723801E-6</v>
      </c>
      <c r="BI713" s="5">
        <f t="shared" si="780"/>
        <v>1.5110460294867843E-6</v>
      </c>
      <c r="BJ713" s="8">
        <f t="shared" si="781"/>
        <v>0.66408176811213426</v>
      </c>
      <c r="BK713" s="8">
        <f t="shared" si="782"/>
        <v>0.2151939013014611</v>
      </c>
      <c r="BL713" s="8">
        <f t="shared" si="783"/>
        <v>0.11706006205823849</v>
      </c>
      <c r="BM713" s="8">
        <f t="shared" si="784"/>
        <v>0.45600590677520564</v>
      </c>
      <c r="BN713" s="8">
        <f t="shared" si="785"/>
        <v>0.54083844761491551</v>
      </c>
    </row>
    <row r="714" spans="1:66" x14ac:dyDescent="0.25">
      <c r="A714" t="s">
        <v>136</v>
      </c>
      <c r="B714" t="s">
        <v>143</v>
      </c>
      <c r="C714" t="s">
        <v>147</v>
      </c>
      <c r="D714" s="7" t="s">
        <v>507</v>
      </c>
      <c r="E714">
        <f>VLOOKUP(A714,home!$A$2:$E$405,3,FALSE)</f>
        <v>1.3110999999999999</v>
      </c>
      <c r="F714">
        <f>VLOOKUP(B714,home!$B$2:$E$405,3,FALSE)</f>
        <v>1.0678000000000001</v>
      </c>
      <c r="G714">
        <f>VLOOKUP(C714,away!$B$2:$E$405,4,FALSE)</f>
        <v>1.0678000000000001</v>
      </c>
      <c r="H714">
        <f>VLOOKUP(A714,away!$A$2:$E$405,3,FALSE)</f>
        <v>0.93330000000000002</v>
      </c>
      <c r="I714">
        <f>VLOOKUP(C714,away!$B$2:$E$405,3,FALSE)</f>
        <v>1.5001</v>
      </c>
      <c r="J714">
        <f>VLOOKUP(B714,home!$B$2:$E$405,4,FALSE)</f>
        <v>0.42859999999999998</v>
      </c>
      <c r="K714" s="3">
        <f t="shared" si="730"/>
        <v>1.4949120769240001</v>
      </c>
      <c r="L714" s="3">
        <f t="shared" si="731"/>
        <v>0.60005857123799999</v>
      </c>
      <c r="M714" s="5">
        <f t="shared" si="732"/>
        <v>0.12307385604483698</v>
      </c>
      <c r="N714" s="5">
        <f t="shared" si="733"/>
        <v>0.18398459375503265</v>
      </c>
      <c r="O714" s="5">
        <f t="shared" si="734"/>
        <v>7.3851522215016147E-2</v>
      </c>
      <c r="P714" s="5">
        <f t="shared" si="735"/>
        <v>0.11040153245844873</v>
      </c>
      <c r="Q714" s="5">
        <f t="shared" si="736"/>
        <v>0.13752039558617715</v>
      </c>
      <c r="R714" s="5">
        <f t="shared" si="737"/>
        <v>2.2157619452047004E-2</v>
      </c>
      <c r="S714" s="5">
        <f t="shared" si="738"/>
        <v>2.4758504285291763E-2</v>
      </c>
      <c r="T714" s="5">
        <f t="shared" si="739"/>
        <v>8.2520292091526004E-2</v>
      </c>
      <c r="U714" s="5">
        <f t="shared" si="740"/>
        <v>3.3123692914751215E-2</v>
      </c>
      <c r="V714" s="5">
        <f t="shared" si="741"/>
        <v>2.4676933404203572E-3</v>
      </c>
      <c r="W714" s="5">
        <f t="shared" si="742"/>
        <v>6.8526966728380739E-2</v>
      </c>
      <c r="X714" s="5">
        <f t="shared" si="743"/>
        <v>4.11201937463061E-2</v>
      </c>
      <c r="Y714" s="5">
        <f t="shared" si="744"/>
        <v>1.233726235421909E-2</v>
      </c>
      <c r="Z714" s="5">
        <f t="shared" si="745"/>
        <v>4.4319564901435472E-3</v>
      </c>
      <c r="AA714" s="5">
        <f t="shared" si="746"/>
        <v>6.6253852815172922E-3</v>
      </c>
      <c r="AB714" s="5">
        <f t="shared" si="747"/>
        <v>4.9521842358073581E-3</v>
      </c>
      <c r="AC714" s="5">
        <f t="shared" si="748"/>
        <v>1.3835042590232589E-4</v>
      </c>
      <c r="AD714" s="5">
        <f t="shared" si="749"/>
        <v>2.5610447539306375E-2</v>
      </c>
      <c r="AE714" s="5">
        <f t="shared" si="750"/>
        <v>1.5367768559201933E-2</v>
      </c>
      <c r="AF714" s="5">
        <f t="shared" si="751"/>
        <v>4.6107806223754854E-3</v>
      </c>
      <c r="AG714" s="5">
        <f t="shared" si="752"/>
        <v>9.2224614418483003E-4</v>
      </c>
      <c r="AH714" s="5">
        <f t="shared" si="753"/>
        <v>6.6485836981612948E-4</v>
      </c>
      <c r="AI714" s="5">
        <f t="shared" si="754"/>
        <v>9.9390480648213508E-4</v>
      </c>
      <c r="AJ714" s="5">
        <f t="shared" si="755"/>
        <v>7.4290014926147742E-4</v>
      </c>
      <c r="AK714" s="5">
        <f t="shared" si="756"/>
        <v>3.7019013502654171E-4</v>
      </c>
      <c r="AL714" s="5">
        <f t="shared" si="757"/>
        <v>4.9642058928685345E-6</v>
      </c>
      <c r="AM714" s="5">
        <f t="shared" si="758"/>
        <v>7.6570734643875227E-3</v>
      </c>
      <c r="AN714" s="5">
        <f t="shared" si="759"/>
        <v>4.5946925629047784E-3</v>
      </c>
      <c r="AO714" s="5">
        <f t="shared" si="760"/>
        <v>1.378542327287253E-3</v>
      </c>
      <c r="AP714" s="5">
        <f t="shared" si="761"/>
        <v>2.7573537976769883E-4</v>
      </c>
      <c r="AQ714" s="5">
        <f t="shared" si="762"/>
        <v>4.1364344505793161E-5</v>
      </c>
      <c r="AR714" s="5">
        <f t="shared" si="763"/>
        <v>7.9790792693498522E-5</v>
      </c>
      <c r="AS714" s="5">
        <f t="shared" si="764"/>
        <v>1.1928021962485022E-4</v>
      </c>
      <c r="AT714" s="5">
        <f t="shared" si="765"/>
        <v>8.9156720427667865E-5</v>
      </c>
      <c r="AU714" s="5">
        <f t="shared" si="766"/>
        <v>4.4427152702085805E-5</v>
      </c>
      <c r="AV714" s="5">
        <f t="shared" si="767"/>
        <v>1.6603671779423698E-5</v>
      </c>
      <c r="AW714" s="5">
        <f t="shared" si="768"/>
        <v>1.2369626291989501E-7</v>
      </c>
      <c r="AX714" s="5">
        <f t="shared" si="769"/>
        <v>1.9077752659678706E-3</v>
      </c>
      <c r="AY714" s="5">
        <f t="shared" si="770"/>
        <v>1.1447769003398755E-3</v>
      </c>
      <c r="AZ714" s="5">
        <f t="shared" si="771"/>
        <v>3.4346659560210605E-4</v>
      </c>
      <c r="BA714" s="5">
        <f t="shared" si="772"/>
        <v>6.8700024874993236E-5</v>
      </c>
      <c r="BB714" s="5">
        <f t="shared" si="773"/>
        <v>1.0306009692625872E-5</v>
      </c>
      <c r="BC714" s="5">
        <f t="shared" si="774"/>
        <v>1.2368418902644126E-6</v>
      </c>
      <c r="BD714" s="5">
        <f t="shared" si="775"/>
        <v>7.9798581769346894E-6</v>
      </c>
      <c r="BE714" s="5">
        <f t="shared" si="776"/>
        <v>1.1929186360840402E-5</v>
      </c>
      <c r="BF714" s="5">
        <f t="shared" si="777"/>
        <v>8.916542379348691E-6</v>
      </c>
      <c r="BG714" s="5">
        <f t="shared" si="778"/>
        <v>4.4431489624310062E-6</v>
      </c>
      <c r="BH714" s="5">
        <f t="shared" si="779"/>
        <v>1.660529260877613E-6</v>
      </c>
      <c r="BI714" s="5">
        <f t="shared" si="780"/>
        <v>4.9646904923432509E-7</v>
      </c>
      <c r="BJ714" s="8">
        <f t="shared" si="781"/>
        <v>0.58994461684393107</v>
      </c>
      <c r="BK714" s="8">
        <f t="shared" si="782"/>
        <v>0.26198967766113285</v>
      </c>
      <c r="BL714" s="8">
        <f t="shared" si="783"/>
        <v>0.14386694185114246</v>
      </c>
      <c r="BM714" s="8">
        <f t="shared" si="784"/>
        <v>0.34809902013071431</v>
      </c>
      <c r="BN714" s="8">
        <f t="shared" si="785"/>
        <v>0.65098951951155859</v>
      </c>
    </row>
    <row r="715" spans="1:66" x14ac:dyDescent="0.25">
      <c r="A715" t="s">
        <v>136</v>
      </c>
      <c r="B715" t="s">
        <v>134</v>
      </c>
      <c r="C715" t="s">
        <v>151</v>
      </c>
      <c r="D715" s="7" t="s">
        <v>507</v>
      </c>
      <c r="E715">
        <f>VLOOKUP(A715,home!$A$2:$E$405,3,FALSE)</f>
        <v>1.3110999999999999</v>
      </c>
      <c r="F715">
        <f>VLOOKUP(B715,home!$B$2:$E$405,3,FALSE)</f>
        <v>1.2202999999999999</v>
      </c>
      <c r="G715">
        <f>VLOOKUP(C715,away!$B$2:$E$405,4,FALSE)</f>
        <v>1.5254000000000001</v>
      </c>
      <c r="H715">
        <f>VLOOKUP(A715,away!$A$2:$E$405,3,FALSE)</f>
        <v>0.93330000000000002</v>
      </c>
      <c r="I715">
        <f>VLOOKUP(C715,away!$B$2:$E$405,3,FALSE)</f>
        <v>0.64290000000000003</v>
      </c>
      <c r="J715">
        <f>VLOOKUP(B715,home!$B$2:$E$405,4,FALSE)</f>
        <v>0.42859999999999998</v>
      </c>
      <c r="K715" s="3">
        <f t="shared" si="730"/>
        <v>2.4405413523820001</v>
      </c>
      <c r="L715" s="3">
        <f t="shared" si="731"/>
        <v>0.25716795910200002</v>
      </c>
      <c r="M715" s="5">
        <f t="shared" si="732"/>
        <v>6.7359636092898453E-2</v>
      </c>
      <c r="N715" s="5">
        <f t="shared" si="733"/>
        <v>0.1643939773661218</v>
      </c>
      <c r="O715" s="5">
        <f t="shared" si="734"/>
        <v>1.7322740139864113E-2</v>
      </c>
      <c r="P715" s="5">
        <f t="shared" si="735"/>
        <v>4.2276863647905928E-2</v>
      </c>
      <c r="Q715" s="5">
        <f t="shared" si="736"/>
        <v>0.20060514992228543</v>
      </c>
      <c r="R715" s="5">
        <f t="shared" si="737"/>
        <v>2.2274268639115736E-3</v>
      </c>
      <c r="S715" s="5">
        <f t="shared" si="738"/>
        <v>6.6335468226054704E-3</v>
      </c>
      <c r="T715" s="5">
        <f t="shared" si="739"/>
        <v>5.1589216990864883E-2</v>
      </c>
      <c r="U715" s="5">
        <f t="shared" si="740"/>
        <v>5.4361273707827498E-3</v>
      </c>
      <c r="V715" s="5">
        <f t="shared" si="741"/>
        <v>4.6260073504639259E-4</v>
      </c>
      <c r="W715" s="5">
        <f t="shared" si="742"/>
        <v>0.16319505462870942</v>
      </c>
      <c r="X715" s="5">
        <f t="shared" si="743"/>
        <v>4.1968539134404605E-2</v>
      </c>
      <c r="Y715" s="5">
        <f t="shared" si="744"/>
        <v>5.3964817778436244E-3</v>
      </c>
      <c r="Z715" s="5">
        <f t="shared" si="745"/>
        <v>1.9094094021370261E-4</v>
      </c>
      <c r="AA715" s="5">
        <f t="shared" si="746"/>
        <v>4.6599926045424046E-4</v>
      </c>
      <c r="AB715" s="5">
        <f t="shared" si="747"/>
        <v>5.6864523265900209E-4</v>
      </c>
      <c r="AC715" s="5">
        <f t="shared" si="748"/>
        <v>1.8146353414830192E-5</v>
      </c>
      <c r="AD715" s="5">
        <f t="shared" si="749"/>
        <v>9.9571069831401265E-2</v>
      </c>
      <c r="AE715" s="5">
        <f t="shared" si="750"/>
        <v>2.560648881414419E-2</v>
      </c>
      <c r="AF715" s="5">
        <f t="shared" si="751"/>
        <v>3.2925842340508259E-3</v>
      </c>
      <c r="AG715" s="5">
        <f t="shared" si="752"/>
        <v>2.8224905588075769E-4</v>
      </c>
      <c r="AH715" s="5">
        <f t="shared" si="753"/>
        <v>1.2275972975943721E-5</v>
      </c>
      <c r="AI715" s="5">
        <f t="shared" si="754"/>
        <v>2.9960019688514576E-5</v>
      </c>
      <c r="AJ715" s="5">
        <f t="shared" si="755"/>
        <v>3.655933348399936E-5</v>
      </c>
      <c r="AK715" s="5">
        <f t="shared" si="756"/>
        <v>2.9741521727741446E-5</v>
      </c>
      <c r="AL715" s="5">
        <f t="shared" si="757"/>
        <v>4.5556713398359263E-7</v>
      </c>
      <c r="AM715" s="5">
        <f t="shared" si="758"/>
        <v>4.8601462684890094E-2</v>
      </c>
      <c r="AN715" s="5">
        <f t="shared" si="759"/>
        <v>1.2498738968045197E-2</v>
      </c>
      <c r="AO715" s="5">
        <f t="shared" si="760"/>
        <v>1.6071375958804101E-3</v>
      </c>
      <c r="AP715" s="5">
        <f t="shared" si="761"/>
        <v>1.3776809850955335E-4</v>
      </c>
      <c r="AQ715" s="5">
        <f t="shared" si="762"/>
        <v>8.857385180766277E-6</v>
      </c>
      <c r="AR715" s="5">
        <f t="shared" si="763"/>
        <v>6.3139738324295058E-7</v>
      </c>
      <c r="AS715" s="5">
        <f t="shared" si="764"/>
        <v>1.5409514235902066E-6</v>
      </c>
      <c r="AT715" s="5">
        <f t="shared" si="765"/>
        <v>1.8803778356419061E-6</v>
      </c>
      <c r="AU715" s="5">
        <f t="shared" si="766"/>
        <v>1.5297132886622117E-6</v>
      </c>
      <c r="AV715" s="5">
        <f t="shared" si="767"/>
        <v>9.3333213456709811E-7</v>
      </c>
      <c r="AW715" s="5">
        <f t="shared" si="768"/>
        <v>7.9424211767685063E-9</v>
      </c>
      <c r="AX715" s="5">
        <f t="shared" si="769"/>
        <v>1.9768979911454172E-2</v>
      </c>
      <c r="AY715" s="5">
        <f t="shared" si="770"/>
        <v>5.0839482173571059E-3</v>
      </c>
      <c r="AZ715" s="5">
        <f t="shared" si="771"/>
        <v>6.5371429361898894E-4</v>
      </c>
      <c r="BA715" s="5">
        <f t="shared" si="772"/>
        <v>5.6038123575267004E-5</v>
      </c>
      <c r="BB715" s="5">
        <f t="shared" si="773"/>
        <v>3.6028024679392704E-6</v>
      </c>
      <c r="BC715" s="5">
        <f t="shared" si="774"/>
        <v>1.8530507154551823E-7</v>
      </c>
      <c r="BD715" s="5">
        <f t="shared" si="775"/>
        <v>2.7062529405155497E-8</v>
      </c>
      <c r="BE715" s="5">
        <f t="shared" si="776"/>
        <v>6.6047222113335848E-8</v>
      </c>
      <c r="BF715" s="5">
        <f t="shared" si="777"/>
        <v>8.059548838877752E-8</v>
      </c>
      <c r="BG715" s="5">
        <f t="shared" si="778"/>
        <v>6.5565540742744946E-8</v>
      </c>
      <c r="BH715" s="5">
        <f t="shared" si="779"/>
        <v>4.0003853368488986E-8</v>
      </c>
      <c r="BI715" s="5">
        <f t="shared" si="780"/>
        <v>1.9526211680084659E-8</v>
      </c>
      <c r="BJ715" s="8">
        <f t="shared" si="781"/>
        <v>0.84432124514175766</v>
      </c>
      <c r="BK715" s="8">
        <f t="shared" si="782"/>
        <v>0.12183519743636219</v>
      </c>
      <c r="BL715" s="8">
        <f t="shared" si="783"/>
        <v>2.613629028845928E-2</v>
      </c>
      <c r="BM715" s="8">
        <f t="shared" si="784"/>
        <v>0.49321393949886971</v>
      </c>
      <c r="BN715" s="8">
        <f t="shared" si="785"/>
        <v>0.49418579403298729</v>
      </c>
    </row>
    <row r="716" spans="1:66" x14ac:dyDescent="0.25">
      <c r="A716" t="s">
        <v>136</v>
      </c>
      <c r="B716" t="s">
        <v>468</v>
      </c>
      <c r="C716" t="s">
        <v>438</v>
      </c>
      <c r="D716" s="7" t="s">
        <v>507</v>
      </c>
      <c r="E716">
        <f>VLOOKUP(A716,home!$A$2:$E$405,3,FALSE)</f>
        <v>1.3110999999999999</v>
      </c>
      <c r="F716">
        <f>VLOOKUP(B716,home!$B$2:$E$405,3,FALSE)</f>
        <v>0.19070000000000001</v>
      </c>
      <c r="G716">
        <f>VLOOKUP(C716,away!$B$2:$E$405,4,FALSE)</f>
        <v>0.95340000000000003</v>
      </c>
      <c r="H716">
        <f>VLOOKUP(A716,away!$A$2:$E$405,3,FALSE)</f>
        <v>0.93330000000000002</v>
      </c>
      <c r="I716">
        <f>VLOOKUP(C716,away!$B$2:$E$405,3,FALSE)</f>
        <v>1.0714999999999999</v>
      </c>
      <c r="J716">
        <f>VLOOKUP(B716,home!$B$2:$E$405,4,FALSE)</f>
        <v>1.0714999999999999</v>
      </c>
      <c r="K716" s="3">
        <f t="shared" si="730"/>
        <v>0.23837552251800001</v>
      </c>
      <c r="L716" s="3">
        <f t="shared" si="731"/>
        <v>1.0715331629249998</v>
      </c>
      <c r="M716" s="5">
        <f t="shared" si="732"/>
        <v>0.26984469600856648</v>
      </c>
      <c r="N716" s="5">
        <f t="shared" si="733"/>
        <v>6.4324370409752904E-2</v>
      </c>
      <c r="O716" s="5">
        <f t="shared" si="734"/>
        <v>0.28914754061259429</v>
      </c>
      <c r="P716" s="5">
        <f t="shared" si="735"/>
        <v>6.8925696078321802E-2</v>
      </c>
      <c r="Q716" s="5">
        <f t="shared" si="736"/>
        <v>7.6666777035331131E-3</v>
      </c>
      <c r="R716" s="5">
        <f t="shared" si="737"/>
        <v>0.15491558937229896</v>
      </c>
      <c r="S716" s="5">
        <f t="shared" si="738"/>
        <v>4.4013757266238487E-3</v>
      </c>
      <c r="T716" s="5">
        <f t="shared" si="739"/>
        <v>8.2150994087934106E-3</v>
      </c>
      <c r="U716" s="5">
        <f t="shared" si="740"/>
        <v>3.6928084562805698E-2</v>
      </c>
      <c r="V716" s="5">
        <f t="shared" si="741"/>
        <v>1.2491460217552844E-4</v>
      </c>
      <c r="W716" s="5">
        <f t="shared" si="742"/>
        <v>6.0918276785226918E-4</v>
      </c>
      <c r="X716" s="5">
        <f t="shared" si="743"/>
        <v>6.527595380361478E-4</v>
      </c>
      <c r="Y716" s="5">
        <f t="shared" si="744"/>
        <v>3.4972674621066755E-4</v>
      </c>
      <c r="Z716" s="5">
        <f t="shared" si="745"/>
        <v>5.5332397155496676E-2</v>
      </c>
      <c r="AA716" s="5">
        <f t="shared" si="746"/>
        <v>1.3189889084115019E-2</v>
      </c>
      <c r="AB716" s="5">
        <f t="shared" si="747"/>
        <v>1.5720733511901909E-3</v>
      </c>
      <c r="AC716" s="5">
        <f t="shared" si="748"/>
        <v>1.9941622979458188E-6</v>
      </c>
      <c r="AD716" s="5">
        <f t="shared" si="749"/>
        <v>3.630356514893652E-5</v>
      </c>
      <c r="AE716" s="5">
        <f t="shared" si="750"/>
        <v>3.8900473989493736E-5</v>
      </c>
      <c r="AF716" s="5">
        <f t="shared" si="751"/>
        <v>2.0841573966621951E-5</v>
      </c>
      <c r="AG716" s="5">
        <f t="shared" si="752"/>
        <v>7.4441458909299192E-6</v>
      </c>
      <c r="AH716" s="5">
        <f t="shared" si="753"/>
        <v>1.4822624634062901E-2</v>
      </c>
      <c r="AI716" s="5">
        <f t="shared" si="754"/>
        <v>3.5333508922329232E-3</v>
      </c>
      <c r="AJ716" s="5">
        <f t="shared" si="755"/>
        <v>4.2113218258773221E-4</v>
      </c>
      <c r="AK716" s="5">
        <f t="shared" si="756"/>
        <v>3.3462534691165509E-5</v>
      </c>
      <c r="AL716" s="5">
        <f t="shared" si="757"/>
        <v>2.0374537874881617E-8</v>
      </c>
      <c r="AM716" s="5">
        <f t="shared" si="758"/>
        <v>1.7307762623287994E-6</v>
      </c>
      <c r="AN716" s="5">
        <f t="shared" si="759"/>
        <v>1.8545841626886875E-6</v>
      </c>
      <c r="AO716" s="5">
        <f t="shared" si="760"/>
        <v>9.9362421687821061E-7</v>
      </c>
      <c r="AP716" s="5">
        <f t="shared" si="761"/>
        <v>3.5490043329012844E-7</v>
      </c>
      <c r="AQ716" s="5">
        <f t="shared" si="762"/>
        <v>9.5071895951706032E-8</v>
      </c>
      <c r="AR716" s="5">
        <f t="shared" si="763"/>
        <v>3.1765867713974888E-3</v>
      </c>
      <c r="AS716" s="5">
        <f t="shared" si="764"/>
        <v>7.5722053145564313E-4</v>
      </c>
      <c r="AT716" s="5">
        <f t="shared" si="765"/>
        <v>9.0251419923548286E-5</v>
      </c>
      <c r="AU716" s="5">
        <f t="shared" si="766"/>
        <v>7.1712431274224241E-6</v>
      </c>
      <c r="AV716" s="5">
        <f t="shared" si="767"/>
        <v>4.2736220690073398E-7</v>
      </c>
      <c r="AW716" s="5">
        <f t="shared" si="768"/>
        <v>1.4456146505261652E-10</v>
      </c>
      <c r="AX716" s="5">
        <f t="shared" si="769"/>
        <v>6.8762449315729829E-8</v>
      </c>
      <c r="AY716" s="5">
        <f t="shared" si="770"/>
        <v>7.3681244805753969E-8</v>
      </c>
      <c r="AZ716" s="5">
        <f t="shared" si="771"/>
        <v>3.9475948647480375E-8</v>
      </c>
      <c r="BA716" s="5">
        <f t="shared" si="772"/>
        <v>1.4099929371233174E-8</v>
      </c>
      <c r="BB716" s="5">
        <f t="shared" si="773"/>
        <v>3.7771354790441458E-9</v>
      </c>
      <c r="BC716" s="5">
        <f t="shared" si="774"/>
        <v>8.0946518533128186E-10</v>
      </c>
      <c r="BD716" s="5">
        <f t="shared" si="775"/>
        <v>5.6730301174354376E-4</v>
      </c>
      <c r="BE716" s="5">
        <f t="shared" si="776"/>
        <v>1.3523115185040235E-4</v>
      </c>
      <c r="BF716" s="5">
        <f t="shared" si="777"/>
        <v>1.6117898241525331E-5</v>
      </c>
      <c r="BG716" s="5">
        <f t="shared" si="778"/>
        <v>1.2807041384051855E-6</v>
      </c>
      <c r="BH716" s="5">
        <f t="shared" si="779"/>
        <v>7.632212954582523E-8</v>
      </c>
      <c r="BI716" s="5">
        <f t="shared" si="780"/>
        <v>3.6386655020345153E-9</v>
      </c>
      <c r="BJ716" s="8">
        <f t="shared" si="781"/>
        <v>8.1926535896318445E-2</v>
      </c>
      <c r="BK716" s="8">
        <f t="shared" si="782"/>
        <v>0.34329877063376835</v>
      </c>
      <c r="BL716" s="8">
        <f t="shared" si="783"/>
        <v>0.51931541728145902</v>
      </c>
      <c r="BM716" s="8">
        <f t="shared" si="784"/>
        <v>0.14504847724529127</v>
      </c>
      <c r="BN716" s="8">
        <f t="shared" si="785"/>
        <v>0.85482457018506763</v>
      </c>
    </row>
    <row r="717" spans="1:66" x14ac:dyDescent="0.25">
      <c r="A717" t="s">
        <v>136</v>
      </c>
      <c r="B717" t="s">
        <v>138</v>
      </c>
      <c r="C717" t="s">
        <v>405</v>
      </c>
      <c r="D717" s="7" t="s">
        <v>507</v>
      </c>
      <c r="E717">
        <f>VLOOKUP(A717,home!$A$2:$E$405,3,FALSE)</f>
        <v>1.3110999999999999</v>
      </c>
      <c r="F717">
        <f>VLOOKUP(B717,home!$B$2:$E$405,3,FALSE)</f>
        <v>0.9153</v>
      </c>
      <c r="G717">
        <f>VLOOKUP(C717,away!$B$2:$E$405,4,FALSE)</f>
        <v>0.9153</v>
      </c>
      <c r="H717">
        <f>VLOOKUP(A717,away!$A$2:$E$405,3,FALSE)</f>
        <v>0.93330000000000002</v>
      </c>
      <c r="I717">
        <f>VLOOKUP(C717,away!$B$2:$E$405,3,FALSE)</f>
        <v>0.21429999999999999</v>
      </c>
      <c r="J717">
        <f>VLOOKUP(B717,home!$B$2:$E$405,4,FALSE)</f>
        <v>0.21429999999999999</v>
      </c>
      <c r="K717" s="3">
        <f t="shared" si="730"/>
        <v>1.098405609399</v>
      </c>
      <c r="L717" s="3">
        <f t="shared" si="731"/>
        <v>4.2861326516999997E-2</v>
      </c>
      <c r="M717" s="5">
        <f t="shared" si="732"/>
        <v>0.3194140881775942</v>
      </c>
      <c r="N717" s="5">
        <f t="shared" si="733"/>
        <v>0.35084622617533628</v>
      </c>
      <c r="O717" s="5">
        <f t="shared" si="734"/>
        <v>1.3690511527509689E-2</v>
      </c>
      <c r="P717" s="5">
        <f t="shared" si="735"/>
        <v>1.5037734657358316E-2</v>
      </c>
      <c r="Q717" s="5">
        <f t="shared" si="736"/>
        <v>0.1926857314337298</v>
      </c>
      <c r="R717" s="5">
        <f t="shared" si="737"/>
        <v>2.9339674238267261E-4</v>
      </c>
      <c r="S717" s="5">
        <f t="shared" si="738"/>
        <v>1.7699083415145521E-4</v>
      </c>
      <c r="T717" s="5">
        <f t="shared" si="739"/>
        <v>8.2587660501480618E-3</v>
      </c>
      <c r="U717" s="5">
        <f t="shared" si="740"/>
        <v>3.2226862761252094E-4</v>
      </c>
      <c r="V717" s="5">
        <f t="shared" si="741"/>
        <v>9.2584144228279717E-7</v>
      </c>
      <c r="W717" s="5">
        <f t="shared" si="742"/>
        <v>7.0549029419319342E-2</v>
      </c>
      <c r="X717" s="5">
        <f t="shared" si="743"/>
        <v>3.0238249853988841E-3</v>
      </c>
      <c r="Y717" s="5">
        <f t="shared" si="744"/>
        <v>6.4802575014722165E-5</v>
      </c>
      <c r="Z717" s="5">
        <f t="shared" si="745"/>
        <v>4.1917911914292858E-6</v>
      </c>
      <c r="AA717" s="5">
        <f t="shared" si="746"/>
        <v>4.6042869580952451E-6</v>
      </c>
      <c r="AB717" s="5">
        <f t="shared" si="747"/>
        <v>2.5286873110272379E-6</v>
      </c>
      <c r="AC717" s="5">
        <f t="shared" si="748"/>
        <v>2.7242376078473274E-9</v>
      </c>
      <c r="AD717" s="5">
        <f t="shared" si="749"/>
        <v>1.9372862412958859E-2</v>
      </c>
      <c r="AE717" s="5">
        <f t="shared" si="750"/>
        <v>8.3034658145074588E-4</v>
      </c>
      <c r="AF717" s="5">
        <f t="shared" si="751"/>
        <v>1.7794877974917577E-5</v>
      </c>
      <c r="AG717" s="5">
        <f t="shared" si="752"/>
        <v>2.5423735840437123E-7</v>
      </c>
      <c r="AH717" s="5">
        <f t="shared" si="753"/>
        <v>4.4916432736733768E-8</v>
      </c>
      <c r="AI717" s="5">
        <f t="shared" si="754"/>
        <v>4.9336461672221253E-8</v>
      </c>
      <c r="AJ717" s="5">
        <f t="shared" si="755"/>
        <v>2.7095723124333294E-8</v>
      </c>
      <c r="AK717" s="5">
        <f t="shared" si="756"/>
        <v>9.9206980901632952E-9</v>
      </c>
      <c r="AL717" s="5">
        <f t="shared" si="757"/>
        <v>5.1301885303978728E-12</v>
      </c>
      <c r="AM717" s="5">
        <f t="shared" si="758"/>
        <v>4.2558521489018128E-3</v>
      </c>
      <c r="AN717" s="5">
        <f t="shared" si="759"/>
        <v>1.8241146856215666E-4</v>
      </c>
      <c r="AO717" s="5">
        <f t="shared" si="760"/>
        <v>3.9091987572440389E-6</v>
      </c>
      <c r="AP717" s="5">
        <f t="shared" si="761"/>
        <v>5.5851148118029094E-8</v>
      </c>
      <c r="AQ717" s="5">
        <f t="shared" si="762"/>
        <v>5.9846357395904378E-10</v>
      </c>
      <c r="AR717" s="5">
        <f t="shared" si="763"/>
        <v>3.8503557790160295E-10</v>
      </c>
      <c r="AS717" s="5">
        <f t="shared" si="764"/>
        <v>4.2292523858530639E-10</v>
      </c>
      <c r="AT717" s="5">
        <f t="shared" si="765"/>
        <v>2.3227172720925543E-10</v>
      </c>
      <c r="AU717" s="5">
        <f t="shared" si="766"/>
        <v>8.5042856023813501E-11</v>
      </c>
      <c r="AV717" s="5">
        <f t="shared" si="767"/>
        <v>2.3352887523967069E-11</v>
      </c>
      <c r="AW717" s="5">
        <f t="shared" si="768"/>
        <v>6.7090213611030217E-15</v>
      </c>
      <c r="AX717" s="5">
        <f t="shared" si="769"/>
        <v>7.7910864552108953E-4</v>
      </c>
      <c r="AY717" s="5">
        <f t="shared" si="770"/>
        <v>3.3393630047897017E-5</v>
      </c>
      <c r="AZ717" s="5">
        <f t="shared" si="771"/>
        <v>7.1564764053540825E-7</v>
      </c>
      <c r="BA717" s="5">
        <f t="shared" si="772"/>
        <v>1.0224535730702921E-8</v>
      </c>
      <c r="BB717" s="5">
        <f t="shared" si="773"/>
        <v>1.0955929110959777E-10</v>
      </c>
      <c r="BC717" s="5">
        <f t="shared" si="774"/>
        <v>9.3917130984390536E-13</v>
      </c>
      <c r="BD717" s="5">
        <f t="shared" si="775"/>
        <v>2.750522604183727E-12</v>
      </c>
      <c r="BE717" s="5">
        <f t="shared" si="776"/>
        <v>3.0211894572141516E-12</v>
      </c>
      <c r="BF717" s="5">
        <f t="shared" si="777"/>
        <v>1.6592457234305718E-12</v>
      </c>
      <c r="BG717" s="5">
        <f t="shared" si="778"/>
        <v>6.0750826999581389E-13</v>
      </c>
      <c r="BH717" s="5">
        <f t="shared" si="779"/>
        <v>1.6682262287992106E-13</v>
      </c>
      <c r="BI717" s="5">
        <f t="shared" si="780"/>
        <v>3.6647780949191863E-14</v>
      </c>
      <c r="BJ717" s="8">
        <f t="shared" si="781"/>
        <v>0.65090509627276671</v>
      </c>
      <c r="BK717" s="8">
        <f t="shared" si="782"/>
        <v>0.33466313586996194</v>
      </c>
      <c r="BL717" s="8">
        <f t="shared" si="783"/>
        <v>1.4313442297959852E-2</v>
      </c>
      <c r="BM717" s="8">
        <f t="shared" si="784"/>
        <v>0.10788478388792773</v>
      </c>
      <c r="BN717" s="8">
        <f t="shared" si="785"/>
        <v>0.89196768871391097</v>
      </c>
    </row>
    <row r="718" spans="1:66" x14ac:dyDescent="0.25">
      <c r="A718" t="s">
        <v>136</v>
      </c>
      <c r="B718" t="s">
        <v>439</v>
      </c>
      <c r="C718" t="s">
        <v>142</v>
      </c>
      <c r="D718" s="7" t="s">
        <v>507</v>
      </c>
      <c r="E718">
        <f>VLOOKUP(A718,home!$A$2:$E$405,3,FALSE)</f>
        <v>1.3110999999999999</v>
      </c>
      <c r="F718">
        <f>VLOOKUP(B718,home!$B$2:$E$405,3,FALSE)</f>
        <v>1.0678000000000001</v>
      </c>
      <c r="G718">
        <f>VLOOKUP(C718,away!$B$2:$E$405,4,FALSE)</f>
        <v>0.57199999999999995</v>
      </c>
      <c r="H718">
        <f>VLOOKUP(A718,away!$A$2:$E$405,3,FALSE)</f>
        <v>0.93330000000000002</v>
      </c>
      <c r="I718">
        <f>VLOOKUP(C718,away!$B$2:$E$405,3,FALSE)</f>
        <v>1.6072</v>
      </c>
      <c r="J718">
        <f>VLOOKUP(B718,home!$B$2:$E$405,4,FALSE)</f>
        <v>0.42859999999999998</v>
      </c>
      <c r="K718" s="3">
        <f t="shared" si="730"/>
        <v>0.80079575575999995</v>
      </c>
      <c r="L718" s="3">
        <f t="shared" si="731"/>
        <v>0.64289989713599993</v>
      </c>
      <c r="M718" s="5">
        <f t="shared" si="732"/>
        <v>0.23605377189523694</v>
      </c>
      <c r="N718" s="5">
        <f t="shared" si="733"/>
        <v>0.1890308586648449</v>
      </c>
      <c r="O718" s="5">
        <f t="shared" si="734"/>
        <v>0.15175894567001261</v>
      </c>
      <c r="P718" s="5">
        <f t="shared" si="735"/>
        <v>0.12152791959115852</v>
      </c>
      <c r="Q718" s="5">
        <f t="shared" si="736"/>
        <v>7.5687554663238094E-2</v>
      </c>
      <c r="R718" s="5">
        <f t="shared" si="737"/>
        <v>4.8782905280359452E-2</v>
      </c>
      <c r="S718" s="5">
        <f t="shared" si="738"/>
        <v>1.5641600557340107E-2</v>
      </c>
      <c r="T718" s="5">
        <f t="shared" si="739"/>
        <v>4.865952110747114E-2</v>
      </c>
      <c r="U718" s="5">
        <f t="shared" si="740"/>
        <v>3.906514350215394E-2</v>
      </c>
      <c r="V718" s="5">
        <f t="shared" si="741"/>
        <v>8.9475431313218088E-4</v>
      </c>
      <c r="W718" s="5">
        <f t="shared" si="742"/>
        <v>2.0203424179391357E-2</v>
      </c>
      <c r="X718" s="5">
        <f t="shared" si="743"/>
        <v>1.2988779326725677E-2</v>
      </c>
      <c r="Y718" s="5">
        <f t="shared" si="744"/>
        <v>4.1752424465370695E-3</v>
      </c>
      <c r="Z718" s="5">
        <f t="shared" si="745"/>
        <v>1.0454174928912773E-2</v>
      </c>
      <c r="AA718" s="5">
        <f t="shared" si="746"/>
        <v>8.3716589130459484E-3</v>
      </c>
      <c r="AB718" s="5">
        <f t="shared" si="747"/>
        <v>3.3519944631187843E-3</v>
      </c>
      <c r="AC718" s="5">
        <f t="shared" si="748"/>
        <v>2.8790482076163562E-5</v>
      </c>
      <c r="AD718" s="5">
        <f t="shared" si="749"/>
        <v>4.0447040836688892E-3</v>
      </c>
      <c r="AE718" s="5">
        <f t="shared" si="750"/>
        <v>2.6003398393362872E-3</v>
      </c>
      <c r="AF718" s="5">
        <f t="shared" si="751"/>
        <v>8.3587910761397078E-4</v>
      </c>
      <c r="AG718" s="5">
        <f t="shared" si="752"/>
        <v>1.7912886410105107E-4</v>
      </c>
      <c r="AH718" s="5">
        <f t="shared" si="753"/>
        <v>1.6802469966099426E-3</v>
      </c>
      <c r="AI718" s="5">
        <f t="shared" si="754"/>
        <v>1.3455346635137292E-3</v>
      </c>
      <c r="AJ718" s="5">
        <f t="shared" si="755"/>
        <v>5.3874922388487693E-4</v>
      </c>
      <c r="AK718" s="5">
        <f t="shared" si="756"/>
        <v>1.4380936396866785E-4</v>
      </c>
      <c r="AL718" s="5">
        <f t="shared" si="757"/>
        <v>5.9288989329016484E-7</v>
      </c>
      <c r="AM718" s="5">
        <f t="shared" si="758"/>
        <v>6.4779637270143738E-4</v>
      </c>
      <c r="AN718" s="5">
        <f t="shared" si="759"/>
        <v>4.1646822137482794E-4</v>
      </c>
      <c r="AO718" s="5">
        <f t="shared" si="760"/>
        <v>1.3387368834114484E-4</v>
      </c>
      <c r="AP718" s="5">
        <f t="shared" si="761"/>
        <v>2.8689126821246311E-5</v>
      </c>
      <c r="AQ718" s="5">
        <f t="shared" si="762"/>
        <v>4.6110591705752274E-6</v>
      </c>
      <c r="AR718" s="5">
        <f t="shared" si="763"/>
        <v>2.1604612425672108E-4</v>
      </c>
      <c r="AS718" s="5">
        <f t="shared" si="764"/>
        <v>1.7300881935317981E-4</v>
      </c>
      <c r="AT718" s="5">
        <f t="shared" si="765"/>
        <v>6.9272364123537457E-5</v>
      </c>
      <c r="AU718" s="5">
        <f t="shared" si="766"/>
        <v>1.8491005060530032E-5</v>
      </c>
      <c r="AV718" s="5">
        <f t="shared" si="767"/>
        <v>3.7018795930522819E-6</v>
      </c>
      <c r="AW718" s="5">
        <f t="shared" si="768"/>
        <v>8.4788444010116082E-9</v>
      </c>
      <c r="AX718" s="5">
        <f t="shared" si="769"/>
        <v>8.6458764309338995E-5</v>
      </c>
      <c r="AY718" s="5">
        <f t="shared" si="770"/>
        <v>5.5584330680979698E-5</v>
      </c>
      <c r="AZ718" s="5">
        <f t="shared" si="771"/>
        <v>1.7867580238587626E-5</v>
      </c>
      <c r="BA718" s="5">
        <f t="shared" si="772"/>
        <v>3.8290218324857366E-6</v>
      </c>
      <c r="BB718" s="5">
        <f t="shared" si="773"/>
        <v>6.154194355591444E-7</v>
      </c>
      <c r="BC718" s="5">
        <f t="shared" si="774"/>
        <v>7.9130618363293847E-8</v>
      </c>
      <c r="BD718" s="5">
        <f t="shared" si="775"/>
        <v>2.314933851021289E-5</v>
      </c>
      <c r="BE718" s="5">
        <f t="shared" si="776"/>
        <v>1.8537892027630004E-5</v>
      </c>
      <c r="BF718" s="5">
        <f t="shared" si="777"/>
        <v>7.4225326282316227E-6</v>
      </c>
      <c r="BG718" s="5">
        <f t="shared" si="778"/>
        <v>1.9813108752260004E-6</v>
      </c>
      <c r="BH718" s="5">
        <f t="shared" si="779"/>
        <v>3.9665633493052795E-7</v>
      </c>
      <c r="BI718" s="5">
        <f t="shared" si="780"/>
        <v>6.3528141901536771E-8</v>
      </c>
      <c r="BJ718" s="8">
        <f t="shared" si="781"/>
        <v>0.35980130499845298</v>
      </c>
      <c r="BK718" s="8">
        <f t="shared" si="782"/>
        <v>0.37420301405951817</v>
      </c>
      <c r="BL718" s="8">
        <f t="shared" si="783"/>
        <v>0.25557105952757303</v>
      </c>
      <c r="BM718" s="8">
        <f t="shared" si="784"/>
        <v>0.17713202189776989</v>
      </c>
      <c r="BN718" s="8">
        <f t="shared" si="785"/>
        <v>0.82284195576485042</v>
      </c>
    </row>
    <row r="719" spans="1:66" x14ac:dyDescent="0.25">
      <c r="A719" t="s">
        <v>136</v>
      </c>
      <c r="B719" t="s">
        <v>149</v>
      </c>
      <c r="C719" t="s">
        <v>148</v>
      </c>
      <c r="D719" s="7" t="s">
        <v>507</v>
      </c>
      <c r="E719">
        <f>VLOOKUP(A719,home!$A$2:$E$405,3,FALSE)</f>
        <v>1.3110999999999999</v>
      </c>
      <c r="F719">
        <f>VLOOKUP(B719,home!$B$2:$E$405,3,FALSE)</f>
        <v>1.2202999999999999</v>
      </c>
      <c r="G719">
        <f>VLOOKUP(C719,away!$B$2:$E$405,4,FALSE)</f>
        <v>1.2202999999999999</v>
      </c>
      <c r="H719">
        <f>VLOOKUP(A719,away!$A$2:$E$405,3,FALSE)</f>
        <v>0.93330000000000002</v>
      </c>
      <c r="I719">
        <f>VLOOKUP(C719,away!$B$2:$E$405,3,FALSE)</f>
        <v>1.2858000000000001</v>
      </c>
      <c r="J719">
        <f>VLOOKUP(B719,home!$B$2:$E$405,4,FALSE)</f>
        <v>1.0714999999999999</v>
      </c>
      <c r="K719" s="3">
        <f t="shared" si="730"/>
        <v>1.9524010831989997</v>
      </c>
      <c r="L719" s="3">
        <f t="shared" si="731"/>
        <v>1.2858397955099998</v>
      </c>
      <c r="M719" s="5">
        <f t="shared" si="732"/>
        <v>3.9232849772729825E-2</v>
      </c>
      <c r="N719" s="5">
        <f t="shared" si="733"/>
        <v>7.6598258393261329E-2</v>
      </c>
      <c r="O719" s="5">
        <f t="shared" si="734"/>
        <v>5.0447159529041462E-2</v>
      </c>
      <c r="P719" s="5">
        <f t="shared" si="735"/>
        <v>9.8493088908813295E-2</v>
      </c>
      <c r="Q719" s="5">
        <f t="shared" si="736"/>
        <v>7.4775261329080175E-2</v>
      </c>
      <c r="R719" s="5">
        <f t="shared" si="737"/>
        <v>3.2433482646441511E-2</v>
      </c>
      <c r="S719" s="5">
        <f t="shared" si="738"/>
        <v>6.1816109580334053E-2</v>
      </c>
      <c r="T719" s="5">
        <f t="shared" si="739"/>
        <v>9.6149006736591255E-2</v>
      </c>
      <c r="U719" s="5">
        <f t="shared" si="740"/>
        <v>6.3323166650828364E-2</v>
      </c>
      <c r="V719" s="5">
        <f t="shared" si="741"/>
        <v>1.7243088698946998E-2</v>
      </c>
      <c r="W719" s="5">
        <f t="shared" si="742"/>
        <v>4.8663767071794803E-2</v>
      </c>
      <c r="X719" s="5">
        <f t="shared" si="743"/>
        <v>6.2573808300342898E-2</v>
      </c>
      <c r="Y719" s="5">
        <f t="shared" si="744"/>
        <v>4.0229946434597423E-2</v>
      </c>
      <c r="Z719" s="5">
        <f t="shared" si="745"/>
        <v>1.3901420897925827E-2</v>
      </c>
      <c r="AA719" s="5">
        <f t="shared" si="746"/>
        <v>2.7141149219115594E-2</v>
      </c>
      <c r="AB719" s="5">
        <f t="shared" si="747"/>
        <v>2.6495204567333494E-2</v>
      </c>
      <c r="AC719" s="5">
        <f t="shared" si="748"/>
        <v>2.7055214541610072E-3</v>
      </c>
      <c r="AD719" s="5">
        <f t="shared" si="749"/>
        <v>2.3752797885879001E-2</v>
      </c>
      <c r="AE719" s="5">
        <f t="shared" si="750"/>
        <v>3.0542292776369013E-2</v>
      </c>
      <c r="AF719" s="5">
        <f t="shared" si="751"/>
        <v>1.9636247748986438E-2</v>
      </c>
      <c r="AG719" s="5">
        <f t="shared" si="752"/>
        <v>8.4163562633801387E-3</v>
      </c>
      <c r="AH719" s="5">
        <f t="shared" si="753"/>
        <v>4.4687500511718476E-3</v>
      </c>
      <c r="AI719" s="5">
        <f t="shared" si="754"/>
        <v>8.7247924404535004E-3</v>
      </c>
      <c r="AJ719" s="5">
        <f t="shared" si="755"/>
        <v>8.5171471057139334E-3</v>
      </c>
      <c r="AK719" s="5">
        <f t="shared" si="756"/>
        <v>5.5429624116537018E-3</v>
      </c>
      <c r="AL719" s="5">
        <f t="shared" si="757"/>
        <v>2.7168575994151187E-4</v>
      </c>
      <c r="AM719" s="5">
        <f t="shared" si="758"/>
        <v>9.2749976642794163E-3</v>
      </c>
      <c r="AN719" s="5">
        <f t="shared" si="759"/>
        <v>1.1926161099992772E-2</v>
      </c>
      <c r="AO719" s="5">
        <f t="shared" si="760"/>
        <v>7.6675662750170098E-3</v>
      </c>
      <c r="AP719" s="5">
        <f t="shared" si="761"/>
        <v>3.286420617042415E-3</v>
      </c>
      <c r="AQ719" s="5">
        <f t="shared" si="762"/>
        <v>1.056452603544417E-3</v>
      </c>
      <c r="AR719" s="5">
        <f t="shared" si="763"/>
        <v>1.1492193303968214E-3</v>
      </c>
      <c r="AS719" s="5">
        <f t="shared" si="764"/>
        <v>2.2437370654999835E-3</v>
      </c>
      <c r="AT719" s="5">
        <f t="shared" si="765"/>
        <v>2.1903373385479567E-3</v>
      </c>
      <c r="AU719" s="5">
        <f t="shared" si="766"/>
        <v>1.4254723307840817E-3</v>
      </c>
      <c r="AV719" s="5">
        <f t="shared" si="767"/>
        <v>6.9577343067326106E-4</v>
      </c>
      <c r="AW719" s="5">
        <f t="shared" si="768"/>
        <v>1.8946119744175419E-5</v>
      </c>
      <c r="AX719" s="5">
        <f t="shared" si="769"/>
        <v>3.0180859144012212E-3</v>
      </c>
      <c r="AY719" s="5">
        <f t="shared" si="770"/>
        <v>3.8807749750052775E-3</v>
      </c>
      <c r="AZ719" s="5">
        <f t="shared" si="771"/>
        <v>2.4950274501405554E-3</v>
      </c>
      <c r="BA719" s="5">
        <f t="shared" si="772"/>
        <v>1.0694018620935229E-3</v>
      </c>
      <c r="BB719" s="5">
        <f t="shared" si="773"/>
        <v>3.4376986791808723E-4</v>
      </c>
      <c r="BC719" s="5">
        <f t="shared" si="774"/>
        <v>8.8406595333258541E-5</v>
      </c>
      <c r="BD719" s="5">
        <f t="shared" si="775"/>
        <v>2.4628532479893141E-4</v>
      </c>
      <c r="BE719" s="5">
        <f t="shared" si="776"/>
        <v>4.8084773491345113E-4</v>
      </c>
      <c r="BF719" s="5">
        <f t="shared" si="777"/>
        <v>4.694038192494039E-4</v>
      </c>
      <c r="BG719" s="5">
        <f t="shared" si="778"/>
        <v>3.0548817505342783E-4</v>
      </c>
      <c r="BH719" s="5">
        <f t="shared" si="779"/>
        <v>1.4910886096969957E-4</v>
      </c>
      <c r="BI719" s="5">
        <f t="shared" si="780"/>
        <v>5.8224060334362117E-5</v>
      </c>
      <c r="BJ719" s="8">
        <f t="shared" si="781"/>
        <v>0.52544480786505021</v>
      </c>
      <c r="BK719" s="8">
        <f t="shared" si="782"/>
        <v>0.22364311914993196</v>
      </c>
      <c r="BL719" s="8">
        <f t="shared" si="783"/>
        <v>0.23650771209297478</v>
      </c>
      <c r="BM719" s="8">
        <f t="shared" si="784"/>
        <v>0.62365513057125432</v>
      </c>
      <c r="BN719" s="8">
        <f t="shared" si="785"/>
        <v>0.37198010057936765</v>
      </c>
    </row>
    <row r="720" spans="1:66" x14ac:dyDescent="0.25">
      <c r="A720" t="s">
        <v>136</v>
      </c>
      <c r="B720" t="s">
        <v>230</v>
      </c>
      <c r="C720" t="s">
        <v>150</v>
      </c>
      <c r="D720" s="7" t="s">
        <v>507</v>
      </c>
      <c r="E720">
        <f>VLOOKUP(A720,home!$A$2:$E$405,3,FALSE)</f>
        <v>1.3110999999999999</v>
      </c>
      <c r="F720">
        <f>VLOOKUP(B720,home!$B$2:$E$405,3,FALSE)</f>
        <v>0.76270000000000004</v>
      </c>
      <c r="G720">
        <f>VLOOKUP(C720,away!$B$2:$E$405,4,FALSE)</f>
        <v>0.61019999999999996</v>
      </c>
      <c r="H720">
        <f>VLOOKUP(A720,away!$A$2:$E$405,3,FALSE)</f>
        <v>0.93330000000000002</v>
      </c>
      <c r="I720">
        <f>VLOOKUP(C720,away!$B$2:$E$405,3,FALSE)</f>
        <v>0.21429999999999999</v>
      </c>
      <c r="J720">
        <f>VLOOKUP(B720,home!$B$2:$E$405,4,FALSE)</f>
        <v>0.53569999999999995</v>
      </c>
      <c r="K720" s="3">
        <f t="shared" si="730"/>
        <v>0.61018533689400001</v>
      </c>
      <c r="L720" s="3">
        <f t="shared" si="731"/>
        <v>0.10714331598299999</v>
      </c>
      <c r="M720" s="5">
        <f t="shared" si="732"/>
        <v>0.48805427850134947</v>
      </c>
      <c r="N720" s="5">
        <f t="shared" si="733"/>
        <v>0.29780356434990402</v>
      </c>
      <c r="O720" s="5">
        <f t="shared" si="734"/>
        <v>5.2291753778325172E-2</v>
      </c>
      <c r="P720" s="5">
        <f t="shared" si="735"/>
        <v>3.1907661396005441E-2</v>
      </c>
      <c r="Q720" s="5">
        <f t="shared" si="736"/>
        <v>9.0857684120540072E-2</v>
      </c>
      <c r="R720" s="5">
        <f t="shared" si="737"/>
        <v>2.801355949188164E-3</v>
      </c>
      <c r="S720" s="5">
        <f t="shared" si="738"/>
        <v>5.2150903117188872E-4</v>
      </c>
      <c r="T720" s="5">
        <f t="shared" si="739"/>
        <v>9.7347935592106277E-3</v>
      </c>
      <c r="U720" s="5">
        <f t="shared" si="740"/>
        <v>1.709346323615391E-3</v>
      </c>
      <c r="V720" s="5">
        <f t="shared" si="741"/>
        <v>3.7883157934099129E-6</v>
      </c>
      <c r="W720" s="5">
        <f t="shared" si="742"/>
        <v>1.8480008864833464E-2</v>
      </c>
      <c r="X720" s="5">
        <f t="shared" si="743"/>
        <v>1.9800094291734932E-3</v>
      </c>
      <c r="Y720" s="5">
        <f t="shared" si="744"/>
        <v>1.0607238795962753E-4</v>
      </c>
      <c r="Z720" s="5">
        <f t="shared" si="745"/>
        <v>1.0004885521490814E-4</v>
      </c>
      <c r="AA720" s="5">
        <f t="shared" si="746"/>
        <v>6.1048344425167751E-5</v>
      </c>
      <c r="AB720" s="5">
        <f t="shared" si="747"/>
        <v>1.8625402304945961E-5</v>
      </c>
      <c r="AC720" s="5">
        <f t="shared" si="748"/>
        <v>1.5479361482143136E-8</v>
      </c>
      <c r="AD720" s="5">
        <f t="shared" si="749"/>
        <v>2.8190576087481277E-3</v>
      </c>
      <c r="AE720" s="5">
        <f t="shared" si="750"/>
        <v>3.0204318014838107E-4</v>
      </c>
      <c r="AF720" s="5">
        <f t="shared" si="751"/>
        <v>1.6180953945574095E-5</v>
      </c>
      <c r="AG720" s="5">
        <f t="shared" si="752"/>
        <v>5.77893687165672E-7</v>
      </c>
      <c r="AH720" s="5">
        <f t="shared" si="753"/>
        <v>2.6798915270070802E-6</v>
      </c>
      <c r="AI720" s="5">
        <f t="shared" si="754"/>
        <v>1.6352305142461914E-6</v>
      </c>
      <c r="AJ720" s="5">
        <f t="shared" si="755"/>
        <v>4.9889684111733045E-7</v>
      </c>
      <c r="AK720" s="5">
        <f t="shared" si="756"/>
        <v>1.0147317902417691E-7</v>
      </c>
      <c r="AL720" s="5">
        <f t="shared" si="757"/>
        <v>4.0479942215871991E-11</v>
      </c>
      <c r="AM720" s="5">
        <f t="shared" si="758"/>
        <v>3.4402952334351423E-4</v>
      </c>
      <c r="AN720" s="5">
        <f t="shared" si="759"/>
        <v>3.6860463927075022E-5</v>
      </c>
      <c r="AO720" s="5">
        <f t="shared" si="760"/>
        <v>1.9746761669092865E-6</v>
      </c>
      <c r="AP720" s="5">
        <f t="shared" si="761"/>
        <v>7.0524450838420324E-8</v>
      </c>
      <c r="AQ720" s="5">
        <f t="shared" si="762"/>
        <v>1.8890558801771043E-9</v>
      </c>
      <c r="AR720" s="5">
        <f t="shared" si="763"/>
        <v>5.7426492935656865E-8</v>
      </c>
      <c r="AS720" s="5">
        <f t="shared" si="764"/>
        <v>3.5040803938584698E-8</v>
      </c>
      <c r="AT720" s="5">
        <f t="shared" si="765"/>
        <v>1.069069237815095E-8</v>
      </c>
      <c r="AU720" s="5">
        <f t="shared" si="766"/>
        <v>2.1744345767973858E-9</v>
      </c>
      <c r="AV720" s="5">
        <f t="shared" si="767"/>
        <v>3.317020236992687E-10</v>
      </c>
      <c r="AW720" s="5">
        <f t="shared" si="768"/>
        <v>7.3513014754563247E-14</v>
      </c>
      <c r="AX720" s="5">
        <f t="shared" si="769"/>
        <v>3.4986961767140727E-5</v>
      </c>
      <c r="AY720" s="5">
        <f t="shared" si="770"/>
        <v>3.7486190999018994E-6</v>
      </c>
      <c r="AZ720" s="5">
        <f t="shared" si="771"/>
        <v>2.0081974036034915E-7</v>
      </c>
      <c r="BA720" s="5">
        <f t="shared" si="772"/>
        <v>7.1721642990176369E-9</v>
      </c>
      <c r="BB720" s="5">
        <f t="shared" si="773"/>
        <v>1.921123664429096E-10</v>
      </c>
      <c r="BC720" s="5">
        <f t="shared" si="774"/>
        <v>4.1167111964069148E-12</v>
      </c>
      <c r="BD720" s="5">
        <f t="shared" si="775"/>
        <v>1.0254774797334322E-9</v>
      </c>
      <c r="BE720" s="5">
        <f t="shared" si="776"/>
        <v>6.2573132144835433E-10</v>
      </c>
      <c r="BF720" s="5">
        <f t="shared" si="777"/>
        <v>1.909060385915459E-10</v>
      </c>
      <c r="BG720" s="5">
        <f t="shared" si="778"/>
        <v>3.8829355157693815E-11</v>
      </c>
      <c r="BH720" s="5">
        <f t="shared" si="779"/>
        <v>5.9232757895685422E-12</v>
      </c>
      <c r="BI720" s="5">
        <f t="shared" si="780"/>
        <v>7.2285920663479131E-13</v>
      </c>
      <c r="BJ720" s="8">
        <f t="shared" si="781"/>
        <v>0.42252187319409551</v>
      </c>
      <c r="BK720" s="8">
        <f t="shared" si="782"/>
        <v>0.52049100138326154</v>
      </c>
      <c r="BL720" s="8">
        <f t="shared" si="783"/>
        <v>5.6887152841636437E-2</v>
      </c>
      <c r="BM720" s="8">
        <f t="shared" si="784"/>
        <v>3.6280029559869711E-2</v>
      </c>
      <c r="BN720" s="8">
        <f t="shared" si="785"/>
        <v>0.96371629809531234</v>
      </c>
    </row>
    <row r="721" spans="1:66" x14ac:dyDescent="0.25">
      <c r="A721" t="s">
        <v>136</v>
      </c>
      <c r="B721" t="s">
        <v>139</v>
      </c>
      <c r="C721" t="s">
        <v>406</v>
      </c>
      <c r="D721" s="7" t="s">
        <v>507</v>
      </c>
      <c r="E721">
        <f>VLOOKUP(A721,home!$A$2:$E$405,3,FALSE)</f>
        <v>1.3110999999999999</v>
      </c>
      <c r="F721">
        <f>VLOOKUP(B721,home!$B$2:$E$405,3,FALSE)</f>
        <v>1.1440999999999999</v>
      </c>
      <c r="G721">
        <f>VLOOKUP(C721,away!$B$2:$E$405,4,FALSE)</f>
        <v>1.0678000000000001</v>
      </c>
      <c r="H721">
        <f>VLOOKUP(A721,away!$A$2:$E$405,3,FALSE)</f>
        <v>0.93330000000000002</v>
      </c>
      <c r="I721">
        <f>VLOOKUP(C721,away!$B$2:$E$405,3,FALSE)</f>
        <v>1.0714999999999999</v>
      </c>
      <c r="J721">
        <f>VLOOKUP(B721,home!$B$2:$E$405,4,FALSE)</f>
        <v>1.6072</v>
      </c>
      <c r="K721" s="3">
        <f t="shared" si="730"/>
        <v>1.6017315107779999</v>
      </c>
      <c r="L721" s="3">
        <f t="shared" si="731"/>
        <v>1.6072497428399999</v>
      </c>
      <c r="M721" s="5">
        <f t="shared" si="732"/>
        <v>4.0397747374843453E-2</v>
      </c>
      <c r="N721" s="5">
        <f t="shared" si="733"/>
        <v>6.4706344934735982E-2</v>
      </c>
      <c r="O721" s="5">
        <f t="shared" si="734"/>
        <v>6.492926907953242E-2</v>
      </c>
      <c r="P721" s="5">
        <f t="shared" si="735"/>
        <v>0.10399925625647075</v>
      </c>
      <c r="Q721" s="5">
        <f t="shared" si="736"/>
        <v>5.182109581461853E-2</v>
      </c>
      <c r="R721" s="5">
        <f t="shared" si="737"/>
        <v>5.2178775515433838E-2</v>
      </c>
      <c r="S721" s="5">
        <f t="shared" si="738"/>
        <v>6.6933467858620824E-2</v>
      </c>
      <c r="T721" s="5">
        <f t="shared" si="739"/>
        <v>8.3289442921732626E-2</v>
      </c>
      <c r="U721" s="5">
        <f t="shared" si="740"/>
        <v>8.3576388936881962E-2</v>
      </c>
      <c r="V721" s="5">
        <f t="shared" si="741"/>
        <v>1.9145816917223397E-2</v>
      </c>
      <c r="W721" s="5">
        <f t="shared" si="742"/>
        <v>2.7667827363106811E-2</v>
      </c>
      <c r="X721" s="5">
        <f t="shared" si="743"/>
        <v>4.4469108414294932E-2</v>
      </c>
      <c r="Y721" s="5">
        <f t="shared" si="744"/>
        <v>3.5736481531599813E-2</v>
      </c>
      <c r="Z721" s="5">
        <f t="shared" si="745"/>
        <v>2.7954774509629035E-2</v>
      </c>
      <c r="AA721" s="5">
        <f t="shared" si="746"/>
        <v>4.4776043208766436E-2</v>
      </c>
      <c r="AB721" s="5">
        <f t="shared" si="747"/>
        <v>3.5859599667719233E-2</v>
      </c>
      <c r="AC721" s="5">
        <f t="shared" si="748"/>
        <v>3.0805410716008802E-3</v>
      </c>
      <c r="AD721" s="5">
        <f t="shared" si="749"/>
        <v>1.1079107730563489E-2</v>
      </c>
      <c r="AE721" s="5">
        <f t="shared" si="750"/>
        <v>1.7806893050844822E-2</v>
      </c>
      <c r="AF721" s="5">
        <f t="shared" si="751"/>
        <v>1.4310062138374867E-2</v>
      </c>
      <c r="AG721" s="5">
        <f t="shared" si="752"/>
        <v>7.6666145639758066E-3</v>
      </c>
      <c r="AH721" s="5">
        <f t="shared" si="753"/>
        <v>1.1232576035437871E-2</v>
      </c>
      <c r="AI721" s="5">
        <f t="shared" si="754"/>
        <v>1.7991570983170658E-2</v>
      </c>
      <c r="AJ721" s="5">
        <f t="shared" si="755"/>
        <v>1.4408833086071781E-2</v>
      </c>
      <c r="AK721" s="5">
        <f t="shared" si="756"/>
        <v>7.6930273291672619E-3</v>
      </c>
      <c r="AL721" s="5">
        <f t="shared" si="757"/>
        <v>3.1721964825544389E-4</v>
      </c>
      <c r="AM721" s="5">
        <f t="shared" si="758"/>
        <v>3.5491511926695387E-3</v>
      </c>
      <c r="AN721" s="5">
        <f t="shared" si="759"/>
        <v>5.7043723417183941E-3</v>
      </c>
      <c r="AO721" s="5">
        <f t="shared" si="760"/>
        <v>4.5841754896452508E-3</v>
      </c>
      <c r="AP721" s="5">
        <f t="shared" si="761"/>
        <v>2.4559716256219192E-3</v>
      </c>
      <c r="AQ721" s="5">
        <f t="shared" si="762"/>
        <v>9.8683994092579235E-4</v>
      </c>
      <c r="AR721" s="5">
        <f t="shared" si="763"/>
        <v>3.61071098887765E-3</v>
      </c>
      <c r="AS721" s="5">
        <f t="shared" si="764"/>
        <v>5.7833895671977253E-3</v>
      </c>
      <c r="AT721" s="5">
        <f t="shared" si="765"/>
        <v>4.6317186544426675E-3</v>
      </c>
      <c r="AU721" s="5">
        <f t="shared" si="766"/>
        <v>2.472923239293033E-3</v>
      </c>
      <c r="AV721" s="5">
        <f t="shared" si="767"/>
        <v>9.9023976902771387E-4</v>
      </c>
      <c r="AW721" s="5">
        <f t="shared" si="768"/>
        <v>2.2684575827122948E-5</v>
      </c>
      <c r="AX721" s="5">
        <f t="shared" si="769"/>
        <v>9.474645503023514E-4</v>
      </c>
      <c r="AY721" s="5">
        <f t="shared" si="770"/>
        <v>1.5228121548234704E-3</v>
      </c>
      <c r="AZ721" s="5">
        <f t="shared" si="771"/>
        <v>1.2237697221168249E-3</v>
      </c>
      <c r="BA721" s="5">
        <f t="shared" si="772"/>
        <v>6.5563452372254818E-4</v>
      </c>
      <c r="BB721" s="5">
        <f t="shared" si="773"/>
        <v>2.6344210491252302E-4</v>
      </c>
      <c r="BC721" s="5">
        <f t="shared" si="774"/>
        <v>8.4683451074776125E-5</v>
      </c>
      <c r="BD721" s="5">
        <f t="shared" si="775"/>
        <v>9.6721905139052775E-4</v>
      </c>
      <c r="BE721" s="5">
        <f t="shared" si="776"/>
        <v>1.5492252324370141E-3</v>
      </c>
      <c r="BF721" s="5">
        <f t="shared" si="777"/>
        <v>1.2407214360433683E-3</v>
      </c>
      <c r="BG721" s="5">
        <f t="shared" si="778"/>
        <v>6.6243420673613141E-4</v>
      </c>
      <c r="BH721" s="5">
        <f t="shared" si="779"/>
        <v>2.6526043568662243E-4</v>
      </c>
      <c r="BI721" s="5">
        <f t="shared" si="780"/>
        <v>8.4975199680392926E-5</v>
      </c>
      <c r="BJ721" s="8">
        <f t="shared" si="781"/>
        <v>0.38053129556138104</v>
      </c>
      <c r="BK721" s="8">
        <f t="shared" si="782"/>
        <v>0.2353968612818382</v>
      </c>
      <c r="BL721" s="8">
        <f t="shared" si="783"/>
        <v>0.35490490162299432</v>
      </c>
      <c r="BM721" s="8">
        <f t="shared" si="784"/>
        <v>0.61925521642121117</v>
      </c>
      <c r="BN721" s="8">
        <f t="shared" si="785"/>
        <v>0.37803248897563496</v>
      </c>
    </row>
    <row r="722" spans="1:66" x14ac:dyDescent="0.25">
      <c r="A722" t="s">
        <v>421</v>
      </c>
      <c r="B722" t="s">
        <v>495</v>
      </c>
      <c r="C722" t="s">
        <v>422</v>
      </c>
      <c r="D722" s="7" t="s">
        <v>507</v>
      </c>
      <c r="E722">
        <f>VLOOKUP(A722,home!$A$2:$E$405,3,FALSE)</f>
        <v>1.8261000000000001</v>
      </c>
      <c r="F722">
        <f>VLOOKUP(B722,home!$B$2:$E$405,3,FALSE)</f>
        <v>1.0952</v>
      </c>
      <c r="G722">
        <f>VLOOKUP(C722,away!$B$2:$E$405,4,FALSE)</f>
        <v>0.91269999999999996</v>
      </c>
      <c r="H722">
        <f>VLOOKUP(A722,away!$A$2:$E$405,3,FALSE)</f>
        <v>1.1521999999999999</v>
      </c>
      <c r="I722">
        <f>VLOOKUP(C722,away!$B$2:$E$405,3,FALSE)</f>
        <v>0.2893</v>
      </c>
      <c r="J722">
        <f>VLOOKUP(B722,home!$B$2:$E$405,4,FALSE)</f>
        <v>0.8679</v>
      </c>
      <c r="K722" s="3">
        <f t="shared" si="730"/>
        <v>1.8253495459439999</v>
      </c>
      <c r="L722" s="3">
        <f t="shared" si="731"/>
        <v>0.28929837413399995</v>
      </c>
      <c r="M722" s="5">
        <f t="shared" si="732"/>
        <v>0.12067576959008001</v>
      </c>
      <c r="N722" s="5">
        <f t="shared" si="733"/>
        <v>0.22027546122769529</v>
      </c>
      <c r="O722" s="5">
        <f t="shared" si="734"/>
        <v>3.4911303939779342E-2</v>
      </c>
      <c r="P722" s="5">
        <f t="shared" si="735"/>
        <v>6.3725332794789188E-2</v>
      </c>
      <c r="Q722" s="5">
        <f t="shared" si="736"/>
        <v>0.20103985656728943</v>
      </c>
      <c r="R722" s="5">
        <f t="shared" si="737"/>
        <v>5.0498917343380339E-3</v>
      </c>
      <c r="S722" s="5">
        <f t="shared" si="738"/>
        <v>8.4128695710850836E-3</v>
      </c>
      <c r="T722" s="5">
        <f t="shared" si="739"/>
        <v>5.8160503641049383E-2</v>
      </c>
      <c r="U722" s="5">
        <f t="shared" si="740"/>
        <v>9.2178175843402876E-3</v>
      </c>
      <c r="V722" s="5">
        <f t="shared" si="741"/>
        <v>4.9362106134816079E-4</v>
      </c>
      <c r="W722" s="5">
        <f t="shared" si="742"/>
        <v>0.12232267030058286</v>
      </c>
      <c r="X722" s="5">
        <f t="shared" si="743"/>
        <v>3.5387749637687947E-2</v>
      </c>
      <c r="Y722" s="5">
        <f t="shared" si="744"/>
        <v>5.1188092172220834E-3</v>
      </c>
      <c r="Z722" s="5">
        <f t="shared" si="745"/>
        <v>4.8697515609890632E-4</v>
      </c>
      <c r="AA722" s="5">
        <f t="shared" si="746"/>
        <v>8.888998800711471E-4</v>
      </c>
      <c r="AB722" s="5">
        <f t="shared" si="747"/>
        <v>8.1127649623877239E-4</v>
      </c>
      <c r="AC722" s="5">
        <f t="shared" si="748"/>
        <v>1.6291674851018726E-5</v>
      </c>
      <c r="AD722" s="5">
        <f t="shared" si="749"/>
        <v>5.5820407672956637E-2</v>
      </c>
      <c r="AE722" s="5">
        <f t="shared" si="750"/>
        <v>1.6148753183283411E-2</v>
      </c>
      <c r="AF722" s="5">
        <f t="shared" si="751"/>
        <v>2.3359040201075729E-3</v>
      </c>
      <c r="AG722" s="5">
        <f t="shared" si="752"/>
        <v>2.2525774505006513E-4</v>
      </c>
      <c r="AH722" s="5">
        <f t="shared" si="753"/>
        <v>3.5220280225766099E-5</v>
      </c>
      <c r="AI722" s="5">
        <f t="shared" si="754"/>
        <v>6.4289322518122581E-5</v>
      </c>
      <c r="AJ722" s="5">
        <f t="shared" si="755"/>
        <v>5.8675242833751232E-5</v>
      </c>
      <c r="AK722" s="5">
        <f t="shared" si="756"/>
        <v>3.5700942621580577E-5</v>
      </c>
      <c r="AL722" s="5">
        <f t="shared" si="757"/>
        <v>3.4412621695051807E-7</v>
      </c>
      <c r="AM722" s="5">
        <f t="shared" si="758"/>
        <v>2.0378351160048058E-2</v>
      </c>
      <c r="AN722" s="5">
        <f t="shared" si="759"/>
        <v>5.8954238581336157E-3</v>
      </c>
      <c r="AO722" s="5">
        <f t="shared" si="760"/>
        <v>8.5276826849442391E-4</v>
      </c>
      <c r="AP722" s="5">
        <f t="shared" si="761"/>
        <v>8.2234824529501085E-5</v>
      </c>
      <c r="AQ722" s="5">
        <f t="shared" si="762"/>
        <v>5.9476002583948591E-6</v>
      </c>
      <c r="AR722" s="5">
        <f t="shared" si="763"/>
        <v>2.0378339611716E-6</v>
      </c>
      <c r="AS722" s="5">
        <f t="shared" si="764"/>
        <v>3.7197592957338424E-6</v>
      </c>
      <c r="AT722" s="5">
        <f t="shared" si="765"/>
        <v>3.3949304707443718E-6</v>
      </c>
      <c r="AU722" s="5">
        <f t="shared" si="766"/>
        <v>2.0656449310948963E-6</v>
      </c>
      <c r="AV722" s="5">
        <f t="shared" si="767"/>
        <v>9.4263100926389854E-7</v>
      </c>
      <c r="AW722" s="5">
        <f t="shared" si="768"/>
        <v>5.0478599190660217E-9</v>
      </c>
      <c r="AX722" s="5">
        <f t="shared" si="769"/>
        <v>6.1996023395135217E-3</v>
      </c>
      <c r="AY722" s="5">
        <f t="shared" si="770"/>
        <v>1.7935348770986041E-3</v>
      </c>
      <c r="AZ722" s="5">
        <f t="shared" si="771"/>
        <v>2.5943336194862477E-4</v>
      </c>
      <c r="BA722" s="5">
        <f t="shared" si="772"/>
        <v>2.50178832692849E-5</v>
      </c>
      <c r="BB722" s="5">
        <f t="shared" si="773"/>
        <v>1.8094082385195798E-6</v>
      </c>
      <c r="BC722" s="5">
        <f t="shared" si="774"/>
        <v>1.0469177230967582E-7</v>
      </c>
      <c r="BD722" s="5">
        <f t="shared" si="775"/>
        <v>9.8257008620332103E-8</v>
      </c>
      <c r="BE722" s="5">
        <f t="shared" si="776"/>
        <v>1.7935338607093888E-7</v>
      </c>
      <c r="BF722" s="5">
        <f t="shared" si="777"/>
        <v>1.6369131091405365E-7</v>
      </c>
      <c r="BG722" s="5">
        <f t="shared" si="778"/>
        <v>9.9597953350648642E-8</v>
      </c>
      <c r="BH722" s="5">
        <f t="shared" si="779"/>
        <v>4.5450269731389547E-8</v>
      </c>
      <c r="BI722" s="5">
        <f t="shared" si="780"/>
        <v>1.6592525843444835E-8</v>
      </c>
      <c r="BJ722" s="8">
        <f t="shared" si="781"/>
        <v>0.75232960148622974</v>
      </c>
      <c r="BK722" s="8">
        <f t="shared" si="782"/>
        <v>0.19511776369546899</v>
      </c>
      <c r="BL722" s="8">
        <f t="shared" si="783"/>
        <v>5.108583916508936E-2</v>
      </c>
      <c r="BM722" s="8">
        <f t="shared" si="784"/>
        <v>0.35154903381967684</v>
      </c>
      <c r="BN722" s="8">
        <f t="shared" si="785"/>
        <v>0.64567761585397121</v>
      </c>
    </row>
    <row r="723" spans="1:66" x14ac:dyDescent="0.25">
      <c r="A723" t="s">
        <v>22</v>
      </c>
      <c r="B723" t="s">
        <v>152</v>
      </c>
      <c r="C723" t="s">
        <v>261</v>
      </c>
      <c r="D723" s="7" t="s">
        <v>507</v>
      </c>
      <c r="E723">
        <f>VLOOKUP(A723,home!$A$2:$E$405,3,FALSE)</f>
        <v>1.4857</v>
      </c>
      <c r="F723">
        <f>VLOOKUP(B723,home!$B$2:$E$405,3,FALSE)</f>
        <v>0.84140000000000004</v>
      </c>
      <c r="G723">
        <f>VLOOKUP(C723,away!$B$2:$E$405,4,FALSE)</f>
        <v>1.1778999999999999</v>
      </c>
      <c r="H723">
        <f>VLOOKUP(A723,away!$A$2:$E$405,3,FALSE)</f>
        <v>1.0857000000000001</v>
      </c>
      <c r="I723">
        <f>VLOOKUP(C723,away!$B$2:$E$405,3,FALSE)</f>
        <v>0.2303</v>
      </c>
      <c r="J723">
        <f>VLOOKUP(B723,home!$B$2:$E$405,4,FALSE)</f>
        <v>0.69079999999999997</v>
      </c>
      <c r="K723" s="3">
        <f t="shared" si="730"/>
        <v>1.4724550736420001</v>
      </c>
      <c r="L723" s="3">
        <f t="shared" si="731"/>
        <v>0.17272535926800003</v>
      </c>
      <c r="M723" s="5">
        <f t="shared" si="732"/>
        <v>0.19297774011706315</v>
      </c>
      <c r="N723" s="5">
        <f t="shared" si="733"/>
        <v>0.28415105253533696</v>
      </c>
      <c r="O723" s="5">
        <f t="shared" si="734"/>
        <v>3.3332149492446478E-2</v>
      </c>
      <c r="P723" s="5">
        <f t="shared" si="735"/>
        <v>4.9080092635546434E-2</v>
      </c>
      <c r="Q723" s="5">
        <f t="shared" si="736"/>
        <v>0.20919982949318575</v>
      </c>
      <c r="R723" s="5">
        <f t="shared" si="737"/>
        <v>2.8786537481287509E-3</v>
      </c>
      <c r="S723" s="5">
        <f t="shared" si="738"/>
        <v>3.1206390587491745E-3</v>
      </c>
      <c r="T723" s="5">
        <f t="shared" si="739"/>
        <v>3.6134115708014863E-2</v>
      </c>
      <c r="U723" s="5">
        <f t="shared" si="740"/>
        <v>4.2386883166907396E-3</v>
      </c>
      <c r="V723" s="5">
        <f t="shared" si="741"/>
        <v>8.8185907402010881E-5</v>
      </c>
      <c r="W723" s="5">
        <f t="shared" si="742"/>
        <v>0.1026791167807609</v>
      </c>
      <c r="X723" s="5">
        <f t="shared" si="743"/>
        <v>1.773528733527786E-2</v>
      </c>
      <c r="Y723" s="5">
        <f t="shared" si="744"/>
        <v>1.5316669383535393E-3</v>
      </c>
      <c r="Z723" s="5">
        <f t="shared" si="745"/>
        <v>1.6573883428457105E-4</v>
      </c>
      <c r="AA723" s="5">
        <f t="shared" si="746"/>
        <v>2.4404298744182731E-4</v>
      </c>
      <c r="AB723" s="5">
        <f t="shared" si="747"/>
        <v>1.7967116752273481E-4</v>
      </c>
      <c r="AC723" s="5">
        <f t="shared" si="748"/>
        <v>1.4017719420044513E-6</v>
      </c>
      <c r="AD723" s="5">
        <f t="shared" si="749"/>
        <v>3.7797596615227712E-2</v>
      </c>
      <c r="AE723" s="5">
        <f t="shared" si="750"/>
        <v>6.5286034548321494E-3</v>
      </c>
      <c r="AF723" s="5">
        <f t="shared" si="751"/>
        <v>5.6382768862709451E-4</v>
      </c>
      <c r="AG723" s="5">
        <f t="shared" si="752"/>
        <v>3.2462446694453638E-5</v>
      </c>
      <c r="AH723" s="5">
        <f t="shared" si="753"/>
        <v>7.1568249241155158E-6</v>
      </c>
      <c r="AI723" s="5">
        <f t="shared" si="754"/>
        <v>1.0538103170681413E-5</v>
      </c>
      <c r="AJ723" s="5">
        <f t="shared" si="755"/>
        <v>7.7584417401163479E-6</v>
      </c>
      <c r="AK723" s="5">
        <f t="shared" si="756"/>
        <v>3.8079856345967288E-6</v>
      </c>
      <c r="AL723" s="5">
        <f t="shared" si="757"/>
        <v>1.4260524913547816E-8</v>
      </c>
      <c r="AM723" s="5">
        <f t="shared" si="758"/>
        <v>1.1131052581513153E-2</v>
      </c>
      <c r="AN723" s="5">
        <f t="shared" si="759"/>
        <v>1.9226150561728586E-3</v>
      </c>
      <c r="AO723" s="5">
        <f t="shared" si="760"/>
        <v>1.6604218815576149E-4</v>
      </c>
      <c r="AP723" s="5">
        <f t="shared" si="761"/>
        <v>9.5598988676162503E-6</v>
      </c>
      <c r="AQ723" s="5">
        <f t="shared" si="762"/>
        <v>4.1280924161869097E-7</v>
      </c>
      <c r="AR723" s="5">
        <f t="shared" si="763"/>
        <v>2.472330312472061E-7</v>
      </c>
      <c r="AS723" s="5">
        <f t="shared" si="764"/>
        <v>3.6403953123183971E-7</v>
      </c>
      <c r="AT723" s="5">
        <f t="shared" si="765"/>
        <v>2.6801592738428893E-7</v>
      </c>
      <c r="AU723" s="5">
        <f t="shared" si="766"/>
        <v>1.3154713736462071E-7</v>
      </c>
      <c r="AV723" s="5">
        <f t="shared" si="767"/>
        <v>4.8424312458904231E-8</v>
      </c>
      <c r="AW723" s="5">
        <f t="shared" si="768"/>
        <v>1.0074677861289255E-10</v>
      </c>
      <c r="AX723" s="5">
        <f t="shared" si="769"/>
        <v>2.7316624747708174E-3</v>
      </c>
      <c r="AY723" s="5">
        <f t="shared" si="770"/>
        <v>4.7182738235370357E-4</v>
      </c>
      <c r="AZ723" s="5">
        <f t="shared" si="771"/>
        <v>4.0748277064761728E-5</v>
      </c>
      <c r="BA723" s="5">
        <f t="shared" si="772"/>
        <v>2.3460869318543242E-6</v>
      </c>
      <c r="BB723" s="5">
        <f t="shared" si="773"/>
        <v>1.0130717704462453E-7</v>
      </c>
      <c r="BC723" s="5">
        <f t="shared" si="774"/>
        <v>3.499663710291934E-9</v>
      </c>
      <c r="BD723" s="5">
        <f t="shared" si="775"/>
        <v>7.1172356908483798E-9</v>
      </c>
      <c r="BE723" s="5">
        <f t="shared" si="776"/>
        <v>1.0479809803295622E-8</v>
      </c>
      <c r="BF723" s="5">
        <f t="shared" si="777"/>
        <v>7.7155245578329066E-9</v>
      </c>
      <c r="BG723" s="5">
        <f t="shared" si="778"/>
        <v>3.7869210936635044E-9</v>
      </c>
      <c r="BH723" s="5">
        <f t="shared" si="779"/>
        <v>1.394017794461685E-9</v>
      </c>
      <c r="BI723" s="5">
        <f t="shared" si="780"/>
        <v>4.1052571484046795E-10</v>
      </c>
      <c r="BJ723" s="8">
        <f t="shared" si="781"/>
        <v>0.71282993055822419</v>
      </c>
      <c r="BK723" s="8">
        <f t="shared" si="782"/>
        <v>0.24573990113358138</v>
      </c>
      <c r="BL723" s="8">
        <f t="shared" si="783"/>
        <v>4.0903557231674395E-2</v>
      </c>
      <c r="BM723" s="8">
        <f t="shared" si="784"/>
        <v>0.22754778245445004</v>
      </c>
      <c r="BN723" s="8">
        <f t="shared" si="785"/>
        <v>0.77161951802170758</v>
      </c>
    </row>
    <row r="724" spans="1:66" x14ac:dyDescent="0.25">
      <c r="A724" t="s">
        <v>22</v>
      </c>
      <c r="B724" t="s">
        <v>157</v>
      </c>
      <c r="C724" t="s">
        <v>26</v>
      </c>
      <c r="D724" s="7" t="s">
        <v>507</v>
      </c>
      <c r="E724">
        <f>VLOOKUP(A724,home!$A$2:$E$405,3,FALSE)</f>
        <v>1.4857</v>
      </c>
      <c r="F724">
        <f>VLOOKUP(B724,home!$B$2:$E$405,3,FALSE)</f>
        <v>0.33650000000000002</v>
      </c>
      <c r="G724">
        <f>VLOOKUP(C724,away!$B$2:$E$405,4,FALSE)</f>
        <v>0.67310000000000003</v>
      </c>
      <c r="H724">
        <f>VLOOKUP(A724,away!$A$2:$E$405,3,FALSE)</f>
        <v>1.0857000000000001</v>
      </c>
      <c r="I724">
        <f>VLOOKUP(C724,away!$B$2:$E$405,3,FALSE)</f>
        <v>0.307</v>
      </c>
      <c r="J724">
        <f>VLOOKUP(B724,home!$B$2:$E$405,4,FALSE)</f>
        <v>1.6119000000000001</v>
      </c>
      <c r="K724" s="3">
        <f t="shared" si="730"/>
        <v>0.33650830145500005</v>
      </c>
      <c r="L724" s="3">
        <f t="shared" si="731"/>
        <v>0.5372622278100001</v>
      </c>
      <c r="M724" s="5">
        <f t="shared" si="732"/>
        <v>0.41737485452535406</v>
      </c>
      <c r="N724" s="5">
        <f t="shared" si="733"/>
        <v>0.14045010336635463</v>
      </c>
      <c r="O724" s="5">
        <f t="shared" si="734"/>
        <v>0.22423974417416642</v>
      </c>
      <c r="P724" s="5">
        <f t="shared" si="735"/>
        <v>7.5458535430752482E-2</v>
      </c>
      <c r="Q724" s="5">
        <f t="shared" si="736"/>
        <v>2.3631312861495588E-2</v>
      </c>
      <c r="R724" s="5">
        <f t="shared" si="737"/>
        <v>6.0237772259278566E-2</v>
      </c>
      <c r="S724" s="5">
        <f t="shared" si="738"/>
        <v>3.4105975166073624E-3</v>
      </c>
      <c r="T724" s="5">
        <f t="shared" si="739"/>
        <v>1.2696211794042228E-2</v>
      </c>
      <c r="U724" s="5">
        <f t="shared" si="740"/>
        <v>2.027051042640295E-2</v>
      </c>
      <c r="V724" s="5">
        <f t="shared" si="741"/>
        <v>6.8512537552424202E-5</v>
      </c>
      <c r="W724" s="5">
        <f t="shared" si="742"/>
        <v>2.6507109840578596E-3</v>
      </c>
      <c r="X724" s="5">
        <f t="shared" si="743"/>
        <v>1.4241268885753634E-3</v>
      </c>
      <c r="Y724" s="5">
        <f t="shared" si="744"/>
        <v>3.825647924200617E-4</v>
      </c>
      <c r="Z724" s="5">
        <f t="shared" si="745"/>
        <v>1.0787826574110477E-2</v>
      </c>
      <c r="AA724" s="5">
        <f t="shared" si="746"/>
        <v>3.6301931968450284E-3</v>
      </c>
      <c r="AB724" s="5">
        <f t="shared" si="747"/>
        <v>6.1079507331190854E-4</v>
      </c>
      <c r="AC724" s="5">
        <f t="shared" si="748"/>
        <v>7.7416255529900236E-7</v>
      </c>
      <c r="AD724" s="5">
        <f t="shared" si="749"/>
        <v>2.2299656272335543E-4</v>
      </c>
      <c r="AE724" s="5">
        <f t="shared" si="750"/>
        <v>1.1980763008272237E-4</v>
      </c>
      <c r="AF724" s="5">
        <f t="shared" si="751"/>
        <v>3.2184057123439898E-5</v>
      </c>
      <c r="AG724" s="5">
        <f t="shared" si="752"/>
        <v>5.7637594100345417E-6</v>
      </c>
      <c r="AH724" s="5">
        <f t="shared" si="753"/>
        <v>1.4489729346086287E-3</v>
      </c>
      <c r="AI724" s="5">
        <f t="shared" si="754"/>
        <v>4.8759142107941645E-4</v>
      </c>
      <c r="AJ724" s="5">
        <f t="shared" si="755"/>
        <v>8.2039280455732075E-5</v>
      </c>
      <c r="AK724" s="5">
        <f t="shared" si="756"/>
        <v>9.202299639582929E-6</v>
      </c>
      <c r="AL724" s="5">
        <f t="shared" si="757"/>
        <v>5.598533018921296E-9</v>
      </c>
      <c r="AM724" s="5">
        <f t="shared" si="758"/>
        <v>1.5008038910467949E-5</v>
      </c>
      <c r="AN724" s="5">
        <f t="shared" si="759"/>
        <v>8.063252420097176E-6</v>
      </c>
      <c r="AO724" s="5">
        <f t="shared" si="760"/>
        <v>2.1660404793078919E-6</v>
      </c>
      <c r="AP724" s="5">
        <f t="shared" si="761"/>
        <v>3.879105778131995E-7</v>
      </c>
      <c r="AQ724" s="5">
        <f t="shared" si="762"/>
        <v>5.2102425306745979E-8</v>
      </c>
      <c r="AR724" s="5">
        <f t="shared" si="763"/>
        <v>1.5569568537684511E-4</v>
      </c>
      <c r="AS724" s="5">
        <f t="shared" si="764"/>
        <v>5.2392890630034237E-5</v>
      </c>
      <c r="AT724" s="5">
        <f t="shared" si="765"/>
        <v>8.8153213171152044E-6</v>
      </c>
      <c r="AU724" s="5">
        <f t="shared" si="766"/>
        <v>9.8880960106749726E-7</v>
      </c>
      <c r="AV724" s="5">
        <f t="shared" si="767"/>
        <v>8.318565982940489E-8</v>
      </c>
      <c r="AW724" s="5">
        <f t="shared" si="768"/>
        <v>2.811601939466618E-11</v>
      </c>
      <c r="AX724" s="5">
        <f t="shared" si="769"/>
        <v>8.4172161365535264E-7</v>
      </c>
      <c r="AY724" s="5">
        <f t="shared" si="770"/>
        <v>4.5222522934830299E-7</v>
      </c>
      <c r="AZ724" s="5">
        <f t="shared" si="771"/>
        <v>1.2148176709577873E-7</v>
      </c>
      <c r="BA724" s="5">
        <f t="shared" si="772"/>
        <v>2.1755854942724552E-8</v>
      </c>
      <c r="BB724" s="5">
        <f t="shared" si="773"/>
        <v>2.9221497736098483E-9</v>
      </c>
      <c r="BC724" s="5">
        <f t="shared" si="774"/>
        <v>3.13992139472823E-10</v>
      </c>
      <c r="BD724" s="5">
        <f t="shared" si="775"/>
        <v>1.3941568464328106E-5</v>
      </c>
      <c r="BE724" s="5">
        <f t="shared" si="776"/>
        <v>4.6914535235496439E-6</v>
      </c>
      <c r="BF724" s="5">
        <f t="shared" si="777"/>
        <v>7.8935652828238287E-7</v>
      </c>
      <c r="BG724" s="5">
        <f t="shared" si="778"/>
        <v>8.8541674858240141E-8</v>
      </c>
      <c r="BH724" s="5">
        <f t="shared" si="779"/>
        <v>7.4487521536318149E-9</v>
      </c>
      <c r="BI724" s="5">
        <f t="shared" si="780"/>
        <v>5.0131338703558332E-10</v>
      </c>
      <c r="BJ724" s="8">
        <f t="shared" si="781"/>
        <v>0.18164290046170523</v>
      </c>
      <c r="BK724" s="8">
        <f t="shared" si="782"/>
        <v>0.49631373199658402</v>
      </c>
      <c r="BL724" s="8">
        <f t="shared" si="783"/>
        <v>0.31125431582862972</v>
      </c>
      <c r="BM724" s="8">
        <f t="shared" si="784"/>
        <v>5.8606000046514291E-2</v>
      </c>
      <c r="BN724" s="8">
        <f t="shared" si="785"/>
        <v>0.94139232261740169</v>
      </c>
    </row>
    <row r="725" spans="1:66" x14ac:dyDescent="0.25">
      <c r="A725" t="s">
        <v>22</v>
      </c>
      <c r="B725" t="s">
        <v>239</v>
      </c>
      <c r="C725" t="s">
        <v>160</v>
      </c>
      <c r="D725" s="7" t="s">
        <v>507</v>
      </c>
      <c r="E725">
        <f>VLOOKUP(A725,home!$A$2:$E$405,3,FALSE)</f>
        <v>1.4857</v>
      </c>
      <c r="F725">
        <f>VLOOKUP(B725,home!$B$2:$E$405,3,FALSE)</f>
        <v>1.1217999999999999</v>
      </c>
      <c r="G725">
        <f>VLOOKUP(C725,away!$B$2:$E$405,4,FALSE)</f>
        <v>1.0096000000000001</v>
      </c>
      <c r="H725">
        <f>VLOOKUP(A725,away!$A$2:$E$405,3,FALSE)</f>
        <v>1.0857000000000001</v>
      </c>
      <c r="I725">
        <f>VLOOKUP(C725,away!$B$2:$E$405,3,FALSE)</f>
        <v>0.46050000000000002</v>
      </c>
      <c r="J725">
        <f>VLOOKUP(B725,home!$B$2:$E$405,4,FALSE)</f>
        <v>0</v>
      </c>
      <c r="K725" s="3">
        <f t="shared" si="730"/>
        <v>1.682658179296</v>
      </c>
      <c r="L725" s="3">
        <f t="shared" si="731"/>
        <v>0</v>
      </c>
      <c r="M725" s="5">
        <f t="shared" si="732"/>
        <v>0.18587921846348754</v>
      </c>
      <c r="N725" s="5">
        <f t="shared" si="733"/>
        <v>0.31277118730873538</v>
      </c>
      <c r="O725" s="5">
        <f t="shared" si="734"/>
        <v>0</v>
      </c>
      <c r="P725" s="5">
        <f t="shared" si="735"/>
        <v>0</v>
      </c>
      <c r="Q725" s="5">
        <f t="shared" si="736"/>
        <v>0.26314349828658246</v>
      </c>
      <c r="R725" s="5">
        <f t="shared" si="737"/>
        <v>0</v>
      </c>
      <c r="S725" s="5">
        <f t="shared" si="738"/>
        <v>0</v>
      </c>
      <c r="T725" s="5">
        <f t="shared" si="739"/>
        <v>0</v>
      </c>
      <c r="U725" s="5">
        <f t="shared" si="740"/>
        <v>0</v>
      </c>
      <c r="V725" s="5">
        <f t="shared" si="741"/>
        <v>0</v>
      </c>
      <c r="W725" s="5">
        <f t="shared" si="742"/>
        <v>0.14759351990682701</v>
      </c>
      <c r="X725" s="5">
        <f t="shared" si="743"/>
        <v>0</v>
      </c>
      <c r="Y725" s="5">
        <f t="shared" si="744"/>
        <v>0</v>
      </c>
      <c r="Z725" s="5">
        <f t="shared" si="745"/>
        <v>0</v>
      </c>
      <c r="AA725" s="5">
        <f t="shared" si="746"/>
        <v>0</v>
      </c>
      <c r="AB725" s="5">
        <f t="shared" si="747"/>
        <v>0</v>
      </c>
      <c r="AC725" s="5">
        <f t="shared" si="748"/>
        <v>0</v>
      </c>
      <c r="AD725" s="5">
        <f t="shared" si="749"/>
        <v>6.2087360870577375E-2</v>
      </c>
      <c r="AE725" s="5">
        <f t="shared" si="750"/>
        <v>0</v>
      </c>
      <c r="AF725" s="5">
        <f t="shared" si="751"/>
        <v>0</v>
      </c>
      <c r="AG725" s="5">
        <f t="shared" si="752"/>
        <v>0</v>
      </c>
      <c r="AH725" s="5">
        <f t="shared" si="753"/>
        <v>0</v>
      </c>
      <c r="AI725" s="5">
        <f t="shared" si="754"/>
        <v>0</v>
      </c>
      <c r="AJ725" s="5">
        <f t="shared" si="755"/>
        <v>0</v>
      </c>
      <c r="AK725" s="5">
        <f t="shared" si="756"/>
        <v>0</v>
      </c>
      <c r="AL725" s="5">
        <f t="shared" si="757"/>
        <v>0</v>
      </c>
      <c r="AM725" s="5">
        <f t="shared" si="758"/>
        <v>2.0894361119955879E-2</v>
      </c>
      <c r="AN725" s="5">
        <f t="shared" si="759"/>
        <v>0</v>
      </c>
      <c r="AO725" s="5">
        <f t="shared" si="760"/>
        <v>0</v>
      </c>
      <c r="AP725" s="5">
        <f t="shared" si="761"/>
        <v>0</v>
      </c>
      <c r="AQ725" s="5">
        <f t="shared" si="762"/>
        <v>0</v>
      </c>
      <c r="AR725" s="5">
        <f t="shared" si="763"/>
        <v>0</v>
      </c>
      <c r="AS725" s="5">
        <f t="shared" si="764"/>
        <v>0</v>
      </c>
      <c r="AT725" s="5">
        <f t="shared" si="765"/>
        <v>0</v>
      </c>
      <c r="AU725" s="5">
        <f t="shared" si="766"/>
        <v>0</v>
      </c>
      <c r="AV725" s="5">
        <f t="shared" si="767"/>
        <v>0</v>
      </c>
      <c r="AW725" s="5">
        <f t="shared" si="768"/>
        <v>0</v>
      </c>
      <c r="AX725" s="5">
        <f t="shared" si="769"/>
        <v>5.8596779399430138E-3</v>
      </c>
      <c r="AY725" s="5">
        <f t="shared" si="770"/>
        <v>0</v>
      </c>
      <c r="AZ725" s="5">
        <f t="shared" si="771"/>
        <v>0</v>
      </c>
      <c r="BA725" s="5">
        <f t="shared" si="772"/>
        <v>0</v>
      </c>
      <c r="BB725" s="5">
        <f t="shared" si="773"/>
        <v>0</v>
      </c>
      <c r="BC725" s="5">
        <f t="shared" si="774"/>
        <v>0</v>
      </c>
      <c r="BD725" s="5">
        <f t="shared" si="775"/>
        <v>0</v>
      </c>
      <c r="BE725" s="5">
        <f t="shared" si="776"/>
        <v>0</v>
      </c>
      <c r="BF725" s="5">
        <f t="shared" si="777"/>
        <v>0</v>
      </c>
      <c r="BG725" s="5">
        <f t="shared" si="778"/>
        <v>0</v>
      </c>
      <c r="BH725" s="5">
        <f t="shared" si="779"/>
        <v>0</v>
      </c>
      <c r="BI725" s="5">
        <f t="shared" si="780"/>
        <v>0</v>
      </c>
      <c r="BJ725" s="8">
        <f t="shared" si="781"/>
        <v>0.81234960543262125</v>
      </c>
      <c r="BK725" s="8">
        <f t="shared" si="782"/>
        <v>0.18587921846348754</v>
      </c>
      <c r="BL725" s="8">
        <f t="shared" si="783"/>
        <v>0</v>
      </c>
      <c r="BM725" s="8">
        <f t="shared" si="784"/>
        <v>0.23643491983730328</v>
      </c>
      <c r="BN725" s="8">
        <f t="shared" si="785"/>
        <v>0.76179390405880532</v>
      </c>
    </row>
    <row r="726" spans="1:66" x14ac:dyDescent="0.25">
      <c r="A726" t="s">
        <v>22</v>
      </c>
      <c r="B726" t="s">
        <v>235</v>
      </c>
      <c r="C726" t="s">
        <v>23</v>
      </c>
      <c r="D726" s="7" t="s">
        <v>507</v>
      </c>
      <c r="E726">
        <f>VLOOKUP(A726,home!$A$2:$E$405,3,FALSE)</f>
        <v>1.4857</v>
      </c>
      <c r="F726">
        <f>VLOOKUP(B726,home!$B$2:$E$405,3,FALSE)</f>
        <v>1.5705</v>
      </c>
      <c r="G726">
        <f>VLOOKUP(C726,away!$B$2:$E$405,4,FALSE)</f>
        <v>1.3462000000000001</v>
      </c>
      <c r="H726">
        <f>VLOOKUP(A726,away!$A$2:$E$405,3,FALSE)</f>
        <v>1.0857000000000001</v>
      </c>
      <c r="I726">
        <f>VLOOKUP(C726,away!$B$2:$E$405,3,FALSE)</f>
        <v>0.92110000000000003</v>
      </c>
      <c r="J726">
        <f>VLOOKUP(B726,home!$B$2:$E$405,4,FALSE)</f>
        <v>0.92110000000000003</v>
      </c>
      <c r="K726" s="3">
        <f t="shared" si="730"/>
        <v>3.1410774884700006</v>
      </c>
      <c r="L726" s="3">
        <f t="shared" si="731"/>
        <v>0.92113525049700018</v>
      </c>
      <c r="M726" s="5">
        <f t="shared" si="732"/>
        <v>1.721089373492049E-2</v>
      </c>
      <c r="N726" s="5">
        <f t="shared" si="733"/>
        <v>5.4060750867208109E-2</v>
      </c>
      <c r="O726" s="5">
        <f t="shared" si="734"/>
        <v>1.5853560911793234E-2</v>
      </c>
      <c r="P726" s="5">
        <f t="shared" si="735"/>
        <v>4.9797263292121655E-2</v>
      </c>
      <c r="Q726" s="5">
        <f t="shared" si="736"/>
        <v>8.4904503779386242E-2</v>
      </c>
      <c r="R726" s="5">
        <f t="shared" si="737"/>
        <v>7.3016369008770555E-3</v>
      </c>
      <c r="S726" s="5">
        <f t="shared" si="738"/>
        <v>3.6020317561334711E-2</v>
      </c>
      <c r="T726" s="5">
        <f t="shared" si="739"/>
        <v>7.8208531357148434E-2</v>
      </c>
      <c r="U726" s="5">
        <f t="shared" si="740"/>
        <v>2.2935007298326777E-2</v>
      </c>
      <c r="V726" s="5">
        <f t="shared" si="741"/>
        <v>1.157996057028448E-2</v>
      </c>
      <c r="W726" s="5">
        <f t="shared" si="742"/>
        <v>8.8897208497048741E-2</v>
      </c>
      <c r="X726" s="5">
        <f t="shared" si="743"/>
        <v>8.188635241741303E-2</v>
      </c>
      <c r="Y726" s="5">
        <f t="shared" si="744"/>
        <v>3.7714202873149694E-2</v>
      </c>
      <c r="Z726" s="5">
        <f t="shared" si="745"/>
        <v>2.2419317119091761E-3</v>
      </c>
      <c r="AA726" s="5">
        <f t="shared" si="746"/>
        <v>7.0420812309649229E-3</v>
      </c>
      <c r="AB726" s="5">
        <f t="shared" si="747"/>
        <v>1.1059861413280516E-2</v>
      </c>
      <c r="AC726" s="5">
        <f t="shared" si="748"/>
        <v>2.0940601426352496E-3</v>
      </c>
      <c r="AD726" s="5">
        <f t="shared" si="749"/>
        <v>6.9808255099475969E-2</v>
      </c>
      <c r="AE726" s="5">
        <f t="shared" si="750"/>
        <v>6.4302844547814278E-2</v>
      </c>
      <c r="AF726" s="5">
        <f t="shared" si="751"/>
        <v>2.9615808410110283E-2</v>
      </c>
      <c r="AG726" s="5">
        <f t="shared" si="752"/>
        <v>9.0933883661727024E-3</v>
      </c>
      <c r="AH726" s="5">
        <f t="shared" si="753"/>
        <v>5.1628058226165679E-4</v>
      </c>
      <c r="AI726" s="5">
        <f t="shared" si="754"/>
        <v>1.6216773146762742E-3</v>
      </c>
      <c r="AJ726" s="5">
        <f t="shared" si="755"/>
        <v>2.5469070533460634E-3</v>
      </c>
      <c r="AK726" s="5">
        <f t="shared" si="756"/>
        <v>2.6666774701635944E-3</v>
      </c>
      <c r="AL726" s="5">
        <f t="shared" si="757"/>
        <v>2.4235455956773906E-4</v>
      </c>
      <c r="AM726" s="5">
        <f t="shared" si="758"/>
        <v>4.3854627720466999E-2</v>
      </c>
      <c r="AN726" s="5">
        <f t="shared" si="759"/>
        <v>4.0396043490745055E-2</v>
      </c>
      <c r="AO726" s="5">
        <f t="shared" si="760"/>
        <v>1.8605109819967578E-2</v>
      </c>
      <c r="AP726" s="5">
        <f t="shared" si="761"/>
        <v>5.7126074981800126E-3</v>
      </c>
      <c r="AQ726" s="5">
        <f t="shared" si="762"/>
        <v>1.3155210347067716E-3</v>
      </c>
      <c r="AR726" s="5">
        <f t="shared" si="763"/>
        <v>9.5112848693665685E-5</v>
      </c>
      <c r="AS726" s="5">
        <f t="shared" si="764"/>
        <v>2.9875682789592652E-4</v>
      </c>
      <c r="AT726" s="5">
        <f t="shared" si="765"/>
        <v>4.6920917331530064E-4</v>
      </c>
      <c r="AU726" s="5">
        <f t="shared" si="766"/>
        <v>4.9127412389476997E-4</v>
      </c>
      <c r="AV726" s="5">
        <f t="shared" si="767"/>
        <v>3.85782522808421E-4</v>
      </c>
      <c r="AW726" s="5">
        <f t="shared" si="768"/>
        <v>1.9478286379931951E-5</v>
      </c>
      <c r="AX726" s="5">
        <f t="shared" si="769"/>
        <v>2.2958463982998566E-2</v>
      </c>
      <c r="AY726" s="5">
        <f t="shared" si="770"/>
        <v>2.1147850472005739E-2</v>
      </c>
      <c r="AZ726" s="5">
        <f t="shared" si="771"/>
        <v>9.7400152710020553E-3</v>
      </c>
      <c r="BA726" s="5">
        <f t="shared" si="772"/>
        <v>2.9906238021663624E-3</v>
      </c>
      <c r="BB726" s="5">
        <f t="shared" si="773"/>
        <v>6.8869225128770069E-4</v>
      </c>
      <c r="BC726" s="5">
        <f t="shared" si="774"/>
        <v>1.2687574188104787E-4</v>
      </c>
      <c r="BD726" s="5">
        <f t="shared" si="775"/>
        <v>1.4601966284487161E-5</v>
      </c>
      <c r="BE726" s="5">
        <f t="shared" si="776"/>
        <v>4.5865907583600554E-5</v>
      </c>
      <c r="BF726" s="5">
        <f t="shared" si="777"/>
        <v>7.2034184899546596E-5</v>
      </c>
      <c r="BG726" s="5">
        <f t="shared" si="778"/>
        <v>7.5421652196083823E-5</v>
      </c>
      <c r="BH726" s="5">
        <f t="shared" si="779"/>
        <v>5.9226313464083227E-5</v>
      </c>
      <c r="BI726" s="5">
        <f t="shared" si="780"/>
        <v>3.7206887989419893E-5</v>
      </c>
      <c r="BJ726" s="8">
        <f t="shared" si="781"/>
        <v>0.76602827730033551</v>
      </c>
      <c r="BK726" s="8">
        <f t="shared" si="782"/>
        <v>0.13809270033287008</v>
      </c>
      <c r="BL726" s="8">
        <f t="shared" si="783"/>
        <v>7.3588182584715403E-2</v>
      </c>
      <c r="BM726" s="8">
        <f t="shared" si="784"/>
        <v>0.72969411025789765</v>
      </c>
      <c r="BN726" s="8">
        <f t="shared" si="785"/>
        <v>0.22912860948630678</v>
      </c>
    </row>
    <row r="727" spans="1:66" s="10" customFormat="1" x14ac:dyDescent="0.25">
      <c r="A727" t="s">
        <v>25</v>
      </c>
      <c r="B727" t="s">
        <v>454</v>
      </c>
      <c r="C727" t="s">
        <v>162</v>
      </c>
      <c r="D727" s="7" t="s">
        <v>507</v>
      </c>
      <c r="E727">
        <f>VLOOKUP(A727,home!$A$2:$E$405,3,FALSE)</f>
        <v>1.1486000000000001</v>
      </c>
      <c r="F727">
        <f>VLOOKUP(B727,home!$B$2:$E$405,3,FALSE)</f>
        <v>0.87060000000000004</v>
      </c>
      <c r="G727">
        <f>VLOOKUP(C727,away!$B$2:$E$405,4,FALSE)</f>
        <v>0.43530000000000002</v>
      </c>
      <c r="H727">
        <f>VLOOKUP(A727,away!$A$2:$E$405,3,FALSE)</f>
        <v>1.1621999999999999</v>
      </c>
      <c r="I727">
        <f>VLOOKUP(C727,away!$B$2:$E$405,3,FALSE)</f>
        <v>0.64529999999999998</v>
      </c>
      <c r="J727">
        <f>VLOOKUP(B727,home!$B$2:$E$405,4,FALSE)</f>
        <v>0.64529999999999998</v>
      </c>
      <c r="K727" s="3">
        <f t="shared" si="730"/>
        <v>0.43528744594800006</v>
      </c>
      <c r="L727" s="3">
        <f t="shared" si="731"/>
        <v>0.48395413099799994</v>
      </c>
      <c r="M727" s="5">
        <f t="shared" si="732"/>
        <v>0.39882140175688963</v>
      </c>
      <c r="N727" s="5">
        <f t="shared" si="733"/>
        <v>0.17360194936015769</v>
      </c>
      <c r="O727" s="5">
        <f t="shared" si="734"/>
        <v>0.19301126491065976</v>
      </c>
      <c r="P727" s="5">
        <f t="shared" si="735"/>
        <v>8.401538054215392E-2</v>
      </c>
      <c r="Q727" s="5">
        <f t="shared" si="736"/>
        <v>3.7783374574288542E-2</v>
      </c>
      <c r="R727" s="5">
        <f t="shared" si="737"/>
        <v>4.6704299491331536E-2</v>
      </c>
      <c r="S727" s="5">
        <f t="shared" si="738"/>
        <v>4.4246523234137067E-3</v>
      </c>
      <c r="T727" s="5">
        <f t="shared" si="739"/>
        <v>1.828542020827174E-2</v>
      </c>
      <c r="U727" s="5">
        <f t="shared" si="740"/>
        <v>2.0329795240372182E-2</v>
      </c>
      <c r="V727" s="5">
        <f t="shared" si="741"/>
        <v>1.03565947921312E-4</v>
      </c>
      <c r="W727" s="5">
        <f t="shared" si="742"/>
        <v>5.4822095392462215E-3</v>
      </c>
      <c r="X727" s="5">
        <f t="shared" si="743"/>
        <v>2.6531379535148511E-3</v>
      </c>
      <c r="Y727" s="5">
        <f t="shared" si="744"/>
        <v>6.4199853635554566E-4</v>
      </c>
      <c r="Z727" s="5">
        <f t="shared" si="745"/>
        <v>7.5342462247325621E-3</v>
      </c>
      <c r="AA727" s="5">
        <f t="shared" si="746"/>
        <v>3.2795627963071983E-3</v>
      </c>
      <c r="AB727" s="5">
        <f t="shared" si="747"/>
        <v>7.1377625671532072E-4</v>
      </c>
      <c r="AC727" s="5">
        <f t="shared" si="748"/>
        <v>1.3635697093184531E-6</v>
      </c>
      <c r="AD727" s="5">
        <f t="shared" si="749"/>
        <v>5.9658424712256237E-4</v>
      </c>
      <c r="AE727" s="5">
        <f t="shared" si="750"/>
        <v>2.8871941088329576E-4</v>
      </c>
      <c r="AF727" s="5">
        <f t="shared" si="751"/>
        <v>6.986347579813992E-5</v>
      </c>
      <c r="AG727" s="5">
        <f t="shared" si="752"/>
        <v>1.1270239239462869E-5</v>
      </c>
      <c r="AH727" s="5">
        <f t="shared" si="753"/>
        <v>9.1155739610385221E-4</v>
      </c>
      <c r="AI727" s="5">
        <f t="shared" si="754"/>
        <v>3.9678949078505521E-4</v>
      </c>
      <c r="AJ727" s="5">
        <f t="shared" si="755"/>
        <v>8.6358742011417088E-5</v>
      </c>
      <c r="AK727" s="5">
        <f t="shared" si="756"/>
        <v>1.2530292081810668E-5</v>
      </c>
      <c r="AL727" s="5">
        <f t="shared" si="757"/>
        <v>1.1489937853834351E-8</v>
      </c>
      <c r="AM727" s="5">
        <f t="shared" si="758"/>
        <v>5.1937126644558136E-5</v>
      </c>
      <c r="AN727" s="5">
        <f t="shared" si="759"/>
        <v>2.5135186991800203E-5</v>
      </c>
      <c r="AO727" s="5">
        <f t="shared" si="760"/>
        <v>6.0821387890444487E-6</v>
      </c>
      <c r="AP727" s="5">
        <f t="shared" si="761"/>
        <v>9.8115873075374458E-7</v>
      </c>
      <c r="AQ727" s="5">
        <f t="shared" si="762"/>
        <v>1.1870895522825726E-7</v>
      </c>
      <c r="AR727" s="5">
        <f t="shared" si="763"/>
        <v>8.8230393497247929E-5</v>
      </c>
      <c r="AS727" s="5">
        <f t="shared" si="764"/>
        <v>3.8405582640404079E-5</v>
      </c>
      <c r="AT727" s="5">
        <f t="shared" si="765"/>
        <v>8.3587339888431681E-6</v>
      </c>
      <c r="AU727" s="5">
        <f t="shared" si="766"/>
        <v>1.2128173231207608E-6</v>
      </c>
      <c r="AV727" s="5">
        <f t="shared" si="767"/>
        <v>1.3198103874568154E-7</v>
      </c>
      <c r="AW727" s="5">
        <f t="shared" si="768"/>
        <v>6.7235017488969419E-11</v>
      </c>
      <c r="AX727" s="5">
        <f t="shared" si="769"/>
        <v>3.7679298678312561E-6</v>
      </c>
      <c r="AY727" s="5">
        <f t="shared" si="770"/>
        <v>1.8235052248476846E-6</v>
      </c>
      <c r="AZ727" s="5">
        <f t="shared" si="771"/>
        <v>4.4124644323073672E-7</v>
      </c>
      <c r="BA727" s="5">
        <f t="shared" si="772"/>
        <v>7.1181012996563178E-8</v>
      </c>
      <c r="BB727" s="5">
        <f t="shared" si="773"/>
        <v>8.6120863220772676E-9</v>
      </c>
      <c r="BC727" s="5">
        <f t="shared" si="774"/>
        <v>8.3357095041613341E-10</v>
      </c>
      <c r="BD727" s="5">
        <f t="shared" si="775"/>
        <v>7.1165772354286955E-6</v>
      </c>
      <c r="BE727" s="5">
        <f t="shared" si="776"/>
        <v>3.0977567287014356E-6</v>
      </c>
      <c r="BF727" s="5">
        <f t="shared" si="777"/>
        <v>6.7420730730233981E-7</v>
      </c>
      <c r="BG727" s="5">
        <f t="shared" si="778"/>
        <v>9.7824658945037976E-8</v>
      </c>
      <c r="BH727" s="5">
        <f t="shared" si="779"/>
        <v>1.0645461485729937E-8</v>
      </c>
      <c r="BI727" s="5">
        <f t="shared" si="780"/>
        <v>9.2676714821223731E-10</v>
      </c>
      <c r="BJ727" s="8">
        <f t="shared" si="781"/>
        <v>0.23950489517319562</v>
      </c>
      <c r="BK727" s="8">
        <f t="shared" si="782"/>
        <v>0.48736819913525059</v>
      </c>
      <c r="BL727" s="8">
        <f t="shared" si="783"/>
        <v>0.26559327206301558</v>
      </c>
      <c r="BM727" s="8">
        <f t="shared" si="784"/>
        <v>6.6061118522723353E-2</v>
      </c>
      <c r="BN727" s="8">
        <f t="shared" si="785"/>
        <v>0.93393767063548117</v>
      </c>
    </row>
    <row r="728" spans="1:66" x14ac:dyDescent="0.25">
      <c r="A728" t="s">
        <v>25</v>
      </c>
      <c r="B728" t="s">
        <v>451</v>
      </c>
      <c r="C728" t="s">
        <v>497</v>
      </c>
      <c r="D728" s="7" t="s">
        <v>507</v>
      </c>
      <c r="E728">
        <f>VLOOKUP(A728,home!$A$2:$E$405,3,FALSE)</f>
        <v>1.1486000000000001</v>
      </c>
      <c r="F728">
        <f>VLOOKUP(B728,home!$B$2:$E$405,3,FALSE)</f>
        <v>1.4510000000000001</v>
      </c>
      <c r="G728">
        <f>VLOOKUP(C728,away!$B$2:$E$405,4,FALSE)</f>
        <v>1.9589000000000001</v>
      </c>
      <c r="H728">
        <f>VLOOKUP(A728,away!$A$2:$E$405,3,FALSE)</f>
        <v>1.1621999999999999</v>
      </c>
      <c r="I728">
        <f>VLOOKUP(C728,away!$B$2:$E$405,3,FALSE)</f>
        <v>0.43020000000000003</v>
      </c>
      <c r="J728">
        <f>VLOOKUP(B728,home!$B$2:$E$405,4,FALSE)</f>
        <v>0.5736</v>
      </c>
      <c r="K728" s="3">
        <f t="shared" si="730"/>
        <v>3.2647391755400008</v>
      </c>
      <c r="L728" s="3">
        <f t="shared" si="731"/>
        <v>0.28678763318399997</v>
      </c>
      <c r="M728" s="5">
        <f t="shared" si="732"/>
        <v>2.8680816087436868E-2</v>
      </c>
      <c r="N728" s="5">
        <f t="shared" si="733"/>
        <v>9.3635383867113037E-2</v>
      </c>
      <c r="O728" s="5">
        <f t="shared" si="734"/>
        <v>8.2253033635016105E-3</v>
      </c>
      <c r="P728" s="5">
        <f t="shared" si="735"/>
        <v>2.6853470121524642E-2</v>
      </c>
      <c r="Q728" s="5">
        <f t="shared" si="736"/>
        <v>0.15284755296384506</v>
      </c>
      <c r="R728" s="5">
        <f t="shared" si="737"/>
        <v>1.1794576419195102E-3</v>
      </c>
      <c r="S728" s="5">
        <f t="shared" si="738"/>
        <v>6.2856375440052915E-3</v>
      </c>
      <c r="T728" s="5">
        <f t="shared" si="739"/>
        <v>4.3834787952467202E-2</v>
      </c>
      <c r="U728" s="5">
        <f t="shared" si="740"/>
        <v>3.8506215694646554E-3</v>
      </c>
      <c r="V728" s="5">
        <f t="shared" si="741"/>
        <v>6.5390662164059512E-4</v>
      </c>
      <c r="W728" s="5">
        <f t="shared" si="742"/>
        <v>0.16633579801549675</v>
      </c>
      <c r="X728" s="5">
        <f t="shared" si="743"/>
        <v>4.7703049826636187E-2</v>
      </c>
      <c r="Y728" s="5">
        <f t="shared" si="744"/>
        <v>6.8403223777197047E-3</v>
      </c>
      <c r="Z728" s="5">
        <f t="shared" si="745"/>
        <v>1.1275128852229271E-4</v>
      </c>
      <c r="AA728" s="5">
        <f t="shared" si="746"/>
        <v>3.681035487313427E-4</v>
      </c>
      <c r="AB728" s="5">
        <f t="shared" si="747"/>
        <v>6.0088103809925611E-4</v>
      </c>
      <c r="AC728" s="5">
        <f t="shared" si="748"/>
        <v>3.8265259505169165E-5</v>
      </c>
      <c r="AD728" s="5">
        <f t="shared" si="749"/>
        <v>0.13576074901897522</v>
      </c>
      <c r="AE728" s="5">
        <f t="shared" si="750"/>
        <v>3.8934503890438947E-2</v>
      </c>
      <c r="AF728" s="5">
        <f t="shared" si="751"/>
        <v>5.5829671099661112E-3</v>
      </c>
      <c r="AG728" s="5">
        <f t="shared" si="752"/>
        <v>5.337086412037659E-4</v>
      </c>
      <c r="AH728" s="5">
        <f t="shared" si="753"/>
        <v>8.0839187934386552E-6</v>
      </c>
      <c r="AI728" s="5">
        <f t="shared" si="754"/>
        <v>2.6391886376823232E-5</v>
      </c>
      <c r="AJ728" s="5">
        <f t="shared" si="755"/>
        <v>4.3081312685407633E-5</v>
      </c>
      <c r="AK728" s="5">
        <f t="shared" si="756"/>
        <v>4.6883083085912904E-5</v>
      </c>
      <c r="AL728" s="5">
        <f t="shared" si="757"/>
        <v>1.4330903272512529E-6</v>
      </c>
      <c r="AM728" s="5">
        <f t="shared" si="758"/>
        <v>8.8644687164580432E-2</v>
      </c>
      <c r="AN728" s="5">
        <f t="shared" si="759"/>
        <v>2.5422200026266124E-2</v>
      </c>
      <c r="AO728" s="5">
        <f t="shared" si="760"/>
        <v>3.645386287931541E-3</v>
      </c>
      <c r="AP728" s="5">
        <f t="shared" si="761"/>
        <v>3.484839018524314E-4</v>
      </c>
      <c r="AQ728" s="5">
        <f t="shared" si="762"/>
        <v>2.4985218353746033E-5</v>
      </c>
      <c r="AR728" s="5">
        <f t="shared" si="763"/>
        <v>4.6367358752438599E-7</v>
      </c>
      <c r="AS728" s="5">
        <f t="shared" si="764"/>
        <v>1.5137733258540385E-6</v>
      </c>
      <c r="AT728" s="5">
        <f t="shared" si="765"/>
        <v>2.4710375399015794E-6</v>
      </c>
      <c r="AU728" s="5">
        <f t="shared" si="766"/>
        <v>2.6890976869155584E-6</v>
      </c>
      <c r="AV728" s="5">
        <f t="shared" si="767"/>
        <v>2.1948006413318055E-6</v>
      </c>
      <c r="AW728" s="5">
        <f t="shared" si="768"/>
        <v>3.7271766302068039E-8</v>
      </c>
      <c r="AX728" s="5">
        <f t="shared" si="769"/>
        <v>4.8233630481615594E-2</v>
      </c>
      <c r="AY728" s="5">
        <f t="shared" si="770"/>
        <v>1.3832808725694173E-2</v>
      </c>
      <c r="AZ728" s="5">
        <f t="shared" si="771"/>
        <v>1.9835392373644071E-3</v>
      </c>
      <c r="BA728" s="5">
        <f t="shared" si="772"/>
        <v>1.8961817440377822E-4</v>
      </c>
      <c r="BB728" s="5">
        <f t="shared" si="773"/>
        <v>1.3595036861482616E-5</v>
      </c>
      <c r="BC728" s="5">
        <f t="shared" si="774"/>
        <v>7.797776889107674E-7</v>
      </c>
      <c r="BD728" s="5">
        <f t="shared" si="775"/>
        <v>2.2162641789342135E-8</v>
      </c>
      <c r="BE728" s="5">
        <f t="shared" si="776"/>
        <v>7.2355244883125207E-8</v>
      </c>
      <c r="BF728" s="5">
        <f t="shared" si="777"/>
        <v>1.1811050126286453E-7</v>
      </c>
      <c r="BG728" s="5">
        <f t="shared" si="778"/>
        <v>1.2853332683851354E-7</v>
      </c>
      <c r="BH728" s="5">
        <f t="shared" si="779"/>
        <v>1.0490694687304554E-7</v>
      </c>
      <c r="BI728" s="5">
        <f t="shared" si="780"/>
        <v>6.8498763848545084E-8</v>
      </c>
      <c r="BJ728" s="8">
        <f t="shared" si="781"/>
        <v>0.87434853769647425</v>
      </c>
      <c r="BK728" s="8">
        <f t="shared" si="782"/>
        <v>7.6346337450133986E-2</v>
      </c>
      <c r="BL728" s="8">
        <f t="shared" si="783"/>
        <v>1.4358654312864981E-2</v>
      </c>
      <c r="BM728" s="8">
        <f t="shared" si="784"/>
        <v>0.6399115252487273</v>
      </c>
      <c r="BN728" s="8">
        <f t="shared" si="785"/>
        <v>0.31142198404534072</v>
      </c>
    </row>
    <row r="729" spans="1:66" x14ac:dyDescent="0.25">
      <c r="A729" t="s">
        <v>25</v>
      </c>
      <c r="B729" t="s">
        <v>238</v>
      </c>
      <c r="C729" t="s">
        <v>496</v>
      </c>
      <c r="D729" s="7" t="s">
        <v>507</v>
      </c>
      <c r="E729">
        <f>VLOOKUP(A729,home!$A$2:$E$405,3,FALSE)</f>
        <v>1.1486000000000001</v>
      </c>
      <c r="F729">
        <f>VLOOKUP(B729,home!$B$2:$E$405,3,FALSE)</f>
        <v>1.2189000000000001</v>
      </c>
      <c r="G729">
        <f>VLOOKUP(C729,away!$B$2:$E$405,4,FALSE)</f>
        <v>1.2189000000000001</v>
      </c>
      <c r="H729">
        <f>VLOOKUP(A729,away!$A$2:$E$405,3,FALSE)</f>
        <v>1.1621999999999999</v>
      </c>
      <c r="I729">
        <f>VLOOKUP(C729,away!$B$2:$E$405,3,FALSE)</f>
        <v>0.68830000000000002</v>
      </c>
      <c r="J729">
        <f>VLOOKUP(B729,home!$B$2:$E$405,4,FALSE)</f>
        <v>0.34420000000000001</v>
      </c>
      <c r="K729" s="3">
        <f t="shared" si="730"/>
        <v>1.7064947874060004</v>
      </c>
      <c r="L729" s="3">
        <f t="shared" si="731"/>
        <v>0.27534012589199997</v>
      </c>
      <c r="M729" s="5">
        <f t="shared" si="732"/>
        <v>0.13781612452233435</v>
      </c>
      <c r="N729" s="5">
        <f t="shared" si="733"/>
        <v>0.23518249811785985</v>
      </c>
      <c r="O729" s="5">
        <f t="shared" si="734"/>
        <v>3.7946309075927082E-2</v>
      </c>
      <c r="P729" s="5">
        <f t="shared" si="735"/>
        <v>6.475517863936657E-2</v>
      </c>
      <c r="Q729" s="5">
        <f t="shared" si="736"/>
        <v>0.20066885356362471</v>
      </c>
      <c r="R729" s="5">
        <f t="shared" si="737"/>
        <v>5.2240707590512515E-3</v>
      </c>
      <c r="S729" s="5">
        <f t="shared" si="738"/>
        <v>7.6065721176492773E-3</v>
      </c>
      <c r="T729" s="5">
        <f t="shared" si="739"/>
        <v>5.525218740281173E-2</v>
      </c>
      <c r="U729" s="5">
        <f t="shared" si="740"/>
        <v>8.9148495193610688E-3</v>
      </c>
      <c r="V729" s="5">
        <f t="shared" si="741"/>
        <v>3.9711925986633432E-4</v>
      </c>
      <c r="W729" s="5">
        <f t="shared" si="742"/>
        <v>0.11414678420035453</v>
      </c>
      <c r="X729" s="5">
        <f t="shared" si="743"/>
        <v>3.1429189931892566E-2</v>
      </c>
      <c r="Y729" s="5">
        <f t="shared" si="744"/>
        <v>4.3268585562654376E-3</v>
      </c>
      <c r="Z729" s="5">
        <f t="shared" si="745"/>
        <v>4.794654334886291E-4</v>
      </c>
      <c r="AA729" s="5">
        <f t="shared" si="746"/>
        <v>8.1820526298970403E-4</v>
      </c>
      <c r="AB729" s="5">
        <f t="shared" si="747"/>
        <v>6.9813150816004296E-4</v>
      </c>
      <c r="AC729" s="5">
        <f t="shared" si="748"/>
        <v>1.1662064536582078E-5</v>
      </c>
      <c r="AD729" s="5">
        <f t="shared" si="749"/>
        <v>4.8697723059265674E-2</v>
      </c>
      <c r="AE729" s="5">
        <f t="shared" si="750"/>
        <v>1.3408437197791959E-2</v>
      </c>
      <c r="AF729" s="5">
        <f t="shared" si="751"/>
        <v>1.8459403930275065E-3</v>
      </c>
      <c r="AG729" s="5">
        <f t="shared" si="752"/>
        <v>1.6942048673510718E-4</v>
      </c>
      <c r="AH729" s="5">
        <f t="shared" si="753"/>
        <v>3.3004018204405361E-5</v>
      </c>
      <c r="AI729" s="5">
        <f t="shared" si="754"/>
        <v>5.6321185029270502E-5</v>
      </c>
      <c r="AJ729" s="5">
        <f t="shared" si="755"/>
        <v>4.8055904336489496E-5</v>
      </c>
      <c r="AK729" s="5">
        <f t="shared" si="756"/>
        <v>2.733571675143358E-5</v>
      </c>
      <c r="AL729" s="5">
        <f t="shared" si="757"/>
        <v>2.1918453301095697E-7</v>
      </c>
      <c r="AM729" s="5">
        <f t="shared" si="758"/>
        <v>1.6620482111835557E-2</v>
      </c>
      <c r="AN729" s="5">
        <f t="shared" si="759"/>
        <v>4.5762856370585355E-3</v>
      </c>
      <c r="AO729" s="5">
        <f t="shared" si="760"/>
        <v>6.3001753171272417E-4</v>
      </c>
      <c r="AP729" s="5">
        <f t="shared" si="761"/>
        <v>5.7823035498649517E-5</v>
      </c>
      <c r="AQ729" s="5">
        <f t="shared" si="762"/>
        <v>3.9802504684139341E-6</v>
      </c>
      <c r="AR729" s="5">
        <f t="shared" si="763"/>
        <v>1.8174661054685667E-6</v>
      </c>
      <c r="AS729" s="5">
        <f t="shared" si="764"/>
        <v>3.1014964352691936E-6</v>
      </c>
      <c r="AT729" s="5">
        <f t="shared" si="765"/>
        <v>2.6463437499725858E-6</v>
      </c>
      <c r="AU729" s="5">
        <f t="shared" si="766"/>
        <v>1.5053239383375551E-6</v>
      </c>
      <c r="AV729" s="5">
        <f t="shared" si="767"/>
        <v>6.4220686353262764E-7</v>
      </c>
      <c r="AW729" s="5">
        <f t="shared" si="768"/>
        <v>2.8607629750034771E-9</v>
      </c>
      <c r="AX729" s="5">
        <f t="shared" si="769"/>
        <v>4.7271276813370122E-3</v>
      </c>
      <c r="AY729" s="5">
        <f t="shared" si="770"/>
        <v>1.3015679308868908E-3</v>
      </c>
      <c r="AZ729" s="5">
        <f t="shared" si="771"/>
        <v>1.7918693897369319E-4</v>
      </c>
      <c r="BA729" s="5">
        <f t="shared" si="772"/>
        <v>1.6445784778406267E-5</v>
      </c>
      <c r="BB729" s="5">
        <f t="shared" si="773"/>
        <v>1.1320461128197794E-6</v>
      </c>
      <c r="BC729" s="5">
        <f t="shared" si="774"/>
        <v>6.2339543843869462E-8</v>
      </c>
      <c r="BD729" s="5">
        <f t="shared" si="775"/>
        <v>8.340355771402632E-8</v>
      </c>
      <c r="BE729" s="5">
        <f t="shared" si="776"/>
        <v>1.4232773649010144E-7</v>
      </c>
      <c r="BF729" s="5">
        <f t="shared" si="777"/>
        <v>1.2144077021182647E-7</v>
      </c>
      <c r="BG729" s="5">
        <f t="shared" si="778"/>
        <v>6.9079347115017248E-8</v>
      </c>
      <c r="BH729" s="5">
        <f t="shared" si="779"/>
        <v>2.9470886442296683E-8</v>
      </c>
      <c r="BI729" s="5">
        <f t="shared" si="780"/>
        <v>1.0058382818802682E-8</v>
      </c>
      <c r="BJ729" s="8">
        <f t="shared" si="781"/>
        <v>0.73324200419783581</v>
      </c>
      <c r="BK729" s="8">
        <f t="shared" si="782"/>
        <v>0.21188844371917304</v>
      </c>
      <c r="BL729" s="8">
        <f t="shared" si="783"/>
        <v>5.3776451567584128E-2</v>
      </c>
      <c r="BM729" s="8">
        <f t="shared" si="784"/>
        <v>0.31649176516979355</v>
      </c>
      <c r="BN729" s="8">
        <f t="shared" si="785"/>
        <v>0.6815930346781639</v>
      </c>
    </row>
    <row r="730" spans="1:66" x14ac:dyDescent="0.25">
      <c r="A730" t="s">
        <v>25</v>
      </c>
      <c r="B730" t="s">
        <v>453</v>
      </c>
      <c r="C730" t="s">
        <v>159</v>
      </c>
      <c r="D730" s="7" t="s">
        <v>507</v>
      </c>
      <c r="E730">
        <f>VLOOKUP(A730,home!$A$2:$E$405,3,FALSE)</f>
        <v>1.1486000000000001</v>
      </c>
      <c r="F730">
        <f>VLOOKUP(B730,home!$B$2:$E$405,3,FALSE)</f>
        <v>1.7413000000000001</v>
      </c>
      <c r="G730">
        <f>VLOOKUP(C730,away!$B$2:$E$405,4,FALSE)</f>
        <v>1.7413000000000001</v>
      </c>
      <c r="H730">
        <f>VLOOKUP(A730,away!$A$2:$E$405,3,FALSE)</f>
        <v>1.1621999999999999</v>
      </c>
      <c r="I730">
        <f>VLOOKUP(C730,away!$B$2:$E$405,3,FALSE)</f>
        <v>0.68830000000000002</v>
      </c>
      <c r="J730">
        <f>VLOOKUP(B730,home!$B$2:$E$405,4,FALSE)</f>
        <v>1.1472</v>
      </c>
      <c r="K730" s="3">
        <f t="shared" si="730"/>
        <v>3.4826995675340005</v>
      </c>
      <c r="L730" s="3">
        <f t="shared" si="731"/>
        <v>0.91769376067199993</v>
      </c>
      <c r="M730" s="5">
        <f t="shared" si="732"/>
        <v>1.2272511828561098E-2</v>
      </c>
      <c r="N730" s="5">
        <f t="shared" si="733"/>
        <v>4.2741471637885636E-2</v>
      </c>
      <c r="O730" s="5">
        <f t="shared" si="734"/>
        <v>1.1262407532843835E-2</v>
      </c>
      <c r="P730" s="5">
        <f t="shared" si="735"/>
        <v>3.9223581844026884E-2</v>
      </c>
      <c r="Q730" s="5">
        <f t="shared" si="736"/>
        <v>7.4427852394515562E-2</v>
      </c>
      <c r="R730" s="5">
        <f t="shared" si="737"/>
        <v>5.1677205615180593E-3</v>
      </c>
      <c r="S730" s="5">
        <f t="shared" si="738"/>
        <v>3.1340148499483217E-2</v>
      </c>
      <c r="T730" s="5">
        <f t="shared" si="739"/>
        <v>6.8301975762663475E-2</v>
      </c>
      <c r="U730" s="5">
        <f t="shared" si="740"/>
        <v>1.7997618164735506E-2</v>
      </c>
      <c r="V730" s="5">
        <f t="shared" si="741"/>
        <v>1.1129414860403919E-2</v>
      </c>
      <c r="W730" s="5">
        <f t="shared" si="742"/>
        <v>8.6403283115621232E-2</v>
      </c>
      <c r="X730" s="5">
        <f t="shared" si="743"/>
        <v>7.929175381678194E-2</v>
      </c>
      <c r="Y730" s="5">
        <f t="shared" si="744"/>
        <v>3.6382773875200509E-2</v>
      </c>
      <c r="Z730" s="5">
        <f t="shared" si="745"/>
        <v>1.5807949720671761E-3</v>
      </c>
      <c r="AA730" s="5">
        <f t="shared" si="746"/>
        <v>5.5054339655782759E-3</v>
      </c>
      <c r="AB730" s="5">
        <f t="shared" si="747"/>
        <v>9.5868862455032334E-3</v>
      </c>
      <c r="AC730" s="5">
        <f t="shared" si="748"/>
        <v>2.223136554843538E-3</v>
      </c>
      <c r="AD730" s="5">
        <f t="shared" si="749"/>
        <v>7.5229169185072969E-2</v>
      </c>
      <c r="AE730" s="5">
        <f t="shared" si="750"/>
        <v>6.903733918167973E-2</v>
      </c>
      <c r="AF730" s="5">
        <f t="shared" si="751"/>
        <v>3.1677567710212039E-2</v>
      </c>
      <c r="AG730" s="5">
        <f t="shared" si="752"/>
        <v>9.6901020803088038E-3</v>
      </c>
      <c r="AH730" s="5">
        <f t="shared" si="753"/>
        <v>3.626714206919289E-4</v>
      </c>
      <c r="AI730" s="5">
        <f t="shared" si="754"/>
        <v>1.2630756000007221E-3</v>
      </c>
      <c r="AJ730" s="5">
        <f t="shared" si="755"/>
        <v>2.1994564229426321E-3</v>
      </c>
      <c r="AK730" s="5">
        <f t="shared" si="756"/>
        <v>2.5533486443307277E-3</v>
      </c>
      <c r="AL730" s="5">
        <f t="shared" si="757"/>
        <v>2.8421037136479115E-4</v>
      </c>
      <c r="AM730" s="5">
        <f t="shared" si="758"/>
        <v>5.2400118997359156E-2</v>
      </c>
      <c r="AN730" s="5">
        <f t="shared" si="759"/>
        <v>4.8087262262346823E-2</v>
      </c>
      <c r="AO730" s="5">
        <f t="shared" si="760"/>
        <v>2.2064690272976899E-2</v>
      </c>
      <c r="AP730" s="5">
        <f t="shared" si="761"/>
        <v>6.7495428648903571E-3</v>
      </c>
      <c r="AQ730" s="5">
        <f t="shared" si="762"/>
        <v>1.5485033436245235E-3</v>
      </c>
      <c r="AR730" s="5">
        <f t="shared" si="763"/>
        <v>6.6564259988606661E-5</v>
      </c>
      <c r="AS730" s="5">
        <f t="shared" si="764"/>
        <v>2.3182331947554116E-4</v>
      </c>
      <c r="AT730" s="5">
        <f t="shared" si="765"/>
        <v>4.0368548724088195E-4</v>
      </c>
      <c r="AU730" s="5">
        <f t="shared" si="766"/>
        <v>4.6863842394452386E-4</v>
      </c>
      <c r="AV730" s="5">
        <f t="shared" si="767"/>
        <v>4.0803170910035227E-4</v>
      </c>
      <c r="AW730" s="5">
        <f t="shared" si="768"/>
        <v>2.5231973060054095E-5</v>
      </c>
      <c r="AX730" s="5">
        <f t="shared" si="769"/>
        <v>3.0415645295138811E-2</v>
      </c>
      <c r="AY730" s="5">
        <f t="shared" si="770"/>
        <v>2.7912247914161553E-2</v>
      </c>
      <c r="AZ730" s="5">
        <f t="shared" si="771"/>
        <v>1.280744787857805E-2</v>
      </c>
      <c r="BA730" s="5">
        <f t="shared" si="772"/>
        <v>3.917771669434307E-3</v>
      </c>
      <c r="BB730" s="5">
        <f t="shared" si="773"/>
        <v>8.9882865419434687E-4</v>
      </c>
      <c r="BC730" s="5">
        <f t="shared" si="774"/>
        <v>1.6496988957347261E-4</v>
      </c>
      <c r="BD730" s="5">
        <f t="shared" si="775"/>
        <v>1.0180934345882195E-5</v>
      </c>
      <c r="BE730" s="5">
        <f t="shared" si="776"/>
        <v>3.5457135643495964E-5</v>
      </c>
      <c r="BF730" s="5">
        <f t="shared" si="777"/>
        <v>6.1743275485798908E-5</v>
      </c>
      <c r="BG730" s="5">
        <f t="shared" si="778"/>
        <v>7.1677759610841497E-5</v>
      </c>
      <c r="BH730" s="5">
        <f t="shared" si="779"/>
        <v>6.2408025599620937E-5</v>
      </c>
      <c r="BI730" s="5">
        <f t="shared" si="780"/>
        <v>4.3469680753290131E-5</v>
      </c>
      <c r="BJ730" s="8">
        <f t="shared" si="781"/>
        <v>0.78015031780222033</v>
      </c>
      <c r="BK730" s="8">
        <f t="shared" si="782"/>
        <v>0.12438525187284499</v>
      </c>
      <c r="BL730" s="8">
        <f t="shared" si="783"/>
        <v>5.7762298569333757E-2</v>
      </c>
      <c r="BM730" s="8">
        <f t="shared" si="784"/>
        <v>0.75089610147601371</v>
      </c>
      <c r="BN730" s="8">
        <f t="shared" si="785"/>
        <v>0.18509554579935109</v>
      </c>
    </row>
    <row r="731" spans="1:66" x14ac:dyDescent="0.25">
      <c r="A731" t="s">
        <v>166</v>
      </c>
      <c r="B731" t="s">
        <v>482</v>
      </c>
      <c r="C731" t="s">
        <v>478</v>
      </c>
      <c r="D731" s="7" t="s">
        <v>507</v>
      </c>
      <c r="E731">
        <f>VLOOKUP(A731,home!$A$2:$E$405,3,FALSE)</f>
        <v>1.8032999999999999</v>
      </c>
      <c r="F731">
        <f>VLOOKUP(B731,home!$B$2:$E$405,3,FALSE)</f>
        <v>0.36969999999999997</v>
      </c>
      <c r="G731">
        <f>VLOOKUP(C731,away!$B$2:$E$405,4,FALSE)</f>
        <v>1.1091</v>
      </c>
      <c r="H731">
        <f>VLOOKUP(A731,away!$A$2:$E$405,3,FALSE)</f>
        <v>1.4918</v>
      </c>
      <c r="I731">
        <f>VLOOKUP(C731,away!$B$2:$E$405,3,FALSE)</f>
        <v>0.89380000000000004</v>
      </c>
      <c r="J731">
        <f>VLOOKUP(B731,home!$B$2:$E$405,4,FALSE)</f>
        <v>2.2343999999999999</v>
      </c>
      <c r="K731" s="3">
        <f t="shared" si="730"/>
        <v>0.73941479909099983</v>
      </c>
      <c r="L731" s="3">
        <f t="shared" si="731"/>
        <v>2.9792838048960002</v>
      </c>
      <c r="M731" s="5">
        <f t="shared" si="732"/>
        <v>2.4265526365436513E-2</v>
      </c>
      <c r="N731" s="5">
        <f t="shared" si="733"/>
        <v>1.79422893023366E-2</v>
      </c>
      <c r="O731" s="5">
        <f t="shared" si="734"/>
        <v>7.2293889717821899E-2</v>
      </c>
      <c r="P731" s="5">
        <f t="shared" si="735"/>
        <v>5.3455171941210189E-2</v>
      </c>
      <c r="Q731" s="5">
        <f t="shared" si="736"/>
        <v>6.6333971198599059E-3</v>
      </c>
      <c r="R731" s="5">
        <f t="shared" si="737"/>
        <v>0.10769200741462216</v>
      </c>
      <c r="S731" s="5">
        <f t="shared" si="738"/>
        <v>2.9439454189364566E-2</v>
      </c>
      <c r="T731" s="5">
        <f t="shared" si="739"/>
        <v>1.9762772610642392E-2</v>
      </c>
      <c r="U731" s="5">
        <f t="shared" si="740"/>
        <v>7.9629064026189314E-2</v>
      </c>
      <c r="V731" s="5">
        <f t="shared" si="741"/>
        <v>7.2058838711174297E-3</v>
      </c>
      <c r="W731" s="5">
        <f t="shared" si="742"/>
        <v>1.6349439995573434E-3</v>
      </c>
      <c r="X731" s="5">
        <f t="shared" si="743"/>
        <v>4.8709621797930871E-3</v>
      </c>
      <c r="Y731" s="5">
        <f t="shared" si="744"/>
        <v>7.255989368259233E-3</v>
      </c>
      <c r="Z731" s="5">
        <f t="shared" si="745"/>
        <v>0.10694835120237457</v>
      </c>
      <c r="AA731" s="5">
        <f t="shared" si="746"/>
        <v>7.9079193617417498E-2</v>
      </c>
      <c r="AB731" s="5">
        <f t="shared" si="747"/>
        <v>2.9236163030450516E-2</v>
      </c>
      <c r="AC731" s="5">
        <f t="shared" si="748"/>
        <v>9.9212704970320898E-4</v>
      </c>
      <c r="AD731" s="5">
        <f t="shared" si="749"/>
        <v>3.0222544723943211E-4</v>
      </c>
      <c r="AE731" s="5">
        <f t="shared" si="750"/>
        <v>9.0041538038789068E-4</v>
      </c>
      <c r="AF731" s="5">
        <f t="shared" si="751"/>
        <v>1.3412964802344575E-3</v>
      </c>
      <c r="AG731" s="5">
        <f t="shared" si="752"/>
        <v>1.3320342937088424E-3</v>
      </c>
      <c r="AH731" s="5">
        <f t="shared" si="753"/>
        <v>7.9657372674391061E-2</v>
      </c>
      <c r="AI731" s="5">
        <f t="shared" si="754"/>
        <v>5.889984021215177E-2</v>
      </c>
      <c r="AJ731" s="5">
        <f t="shared" si="755"/>
        <v>2.1775706758480097E-2</v>
      </c>
      <c r="AK731" s="5">
        <f t="shared" si="756"/>
        <v>5.3670932792953636E-3</v>
      </c>
      <c r="AL731" s="5">
        <f t="shared" si="757"/>
        <v>8.7423320196263295E-5</v>
      </c>
      <c r="AM731" s="5">
        <f t="shared" si="758"/>
        <v>4.4693993670146471E-5</v>
      </c>
      <c r="AN731" s="5">
        <f t="shared" si="759"/>
        <v>1.3315609151759173E-4</v>
      </c>
      <c r="AO731" s="5">
        <f t="shared" si="760"/>
        <v>1.9835489349080541E-4</v>
      </c>
      <c r="AP731" s="5">
        <f t="shared" si="761"/>
        <v>1.9698517393300916E-4</v>
      </c>
      <c r="AQ731" s="5">
        <f t="shared" si="762"/>
        <v>1.4671868462580898E-4</v>
      </c>
      <c r="AR731" s="5">
        <f t="shared" si="763"/>
        <v>4.7464384069875701E-2</v>
      </c>
      <c r="AS731" s="5">
        <f t="shared" si="764"/>
        <v>3.5095868011005192E-2</v>
      </c>
      <c r="AT731" s="5">
        <f t="shared" si="765"/>
        <v>1.2975202097140827E-2</v>
      </c>
      <c r="AU731" s="5">
        <f t="shared" si="766"/>
        <v>3.1980188172741684E-3</v>
      </c>
      <c r="AV731" s="5">
        <f t="shared" si="767"/>
        <v>5.9116561031600395E-4</v>
      </c>
      <c r="AW731" s="5">
        <f t="shared" si="768"/>
        <v>5.3496431091220024E-6</v>
      </c>
      <c r="AX731" s="5">
        <f t="shared" si="769"/>
        <v>5.507900058364293E-6</v>
      </c>
      <c r="AY731" s="5">
        <f t="shared" si="770"/>
        <v>1.6409597442870473E-5</v>
      </c>
      <c r="AZ731" s="5">
        <f t="shared" si="771"/>
        <v>2.4444423953203413E-5</v>
      </c>
      <c r="BA731" s="5">
        <f t="shared" si="772"/>
        <v>2.427562546793026E-5</v>
      </c>
      <c r="BB731" s="5">
        <f t="shared" si="773"/>
        <v>1.8080994452581378E-5</v>
      </c>
      <c r="BC731" s="5">
        <f t="shared" si="774"/>
        <v>1.0773682789798025E-5</v>
      </c>
      <c r="BD731" s="5">
        <f t="shared" si="775"/>
        <v>2.3568311794790728E-2</v>
      </c>
      <c r="BE731" s="5">
        <f t="shared" si="776"/>
        <v>1.7426758530659229E-2</v>
      </c>
      <c r="BF731" s="5">
        <f t="shared" si="777"/>
        <v>6.4428015788773807E-3</v>
      </c>
      <c r="BG731" s="5">
        <f t="shared" si="778"/>
        <v>1.5879676116762652E-3</v>
      </c>
      <c r="BH731" s="5">
        <f t="shared" si="779"/>
        <v>2.9354168813765507E-4</v>
      </c>
      <c r="BI731" s="5">
        <f t="shared" si="780"/>
        <v>4.3409813671827443E-5</v>
      </c>
      <c r="BJ731" s="8">
        <f t="shared" si="781"/>
        <v>6.2795727243421293E-2</v>
      </c>
      <c r="BK731" s="8">
        <f t="shared" si="782"/>
        <v>0.11546199633447103</v>
      </c>
      <c r="BL731" s="8">
        <f t="shared" si="783"/>
        <v>0.68231776035424463</v>
      </c>
      <c r="BM731" s="8">
        <f t="shared" si="784"/>
        <v>0.68523049331889041</v>
      </c>
      <c r="BN731" s="8">
        <f t="shared" si="785"/>
        <v>0.28228228186128729</v>
      </c>
    </row>
    <row r="732" spans="1:66" x14ac:dyDescent="0.25">
      <c r="A732" t="s">
        <v>166</v>
      </c>
      <c r="B732" t="s">
        <v>412</v>
      </c>
      <c r="C732" t="s">
        <v>248</v>
      </c>
      <c r="D732" s="7" t="s">
        <v>507</v>
      </c>
      <c r="E732">
        <f>VLOOKUP(A732,home!$A$2:$E$405,3,FALSE)</f>
        <v>1.8032999999999999</v>
      </c>
      <c r="F732">
        <f>VLOOKUP(B732,home!$B$2:$E$405,3,FALSE)</f>
        <v>1.8485</v>
      </c>
      <c r="G732">
        <f>VLOOKUP(C732,away!$B$2:$E$405,4,FALSE)</f>
        <v>1.3863000000000001</v>
      </c>
      <c r="H732">
        <f>VLOOKUP(A732,away!$A$2:$E$405,3,FALSE)</f>
        <v>1.4918</v>
      </c>
      <c r="I732">
        <f>VLOOKUP(C732,away!$B$2:$E$405,3,FALSE)</f>
        <v>0.83789999999999998</v>
      </c>
      <c r="J732">
        <f>VLOOKUP(B732,home!$B$2:$E$405,4,FALSE)</f>
        <v>0.67030000000000001</v>
      </c>
      <c r="K732" s="3">
        <f t="shared" si="730"/>
        <v>4.6210924893150001</v>
      </c>
      <c r="L732" s="3">
        <f t="shared" si="731"/>
        <v>0.83786107116599995</v>
      </c>
      <c r="M732" s="5">
        <f t="shared" si="732"/>
        <v>4.258009163352958E-3</v>
      </c>
      <c r="N732" s="5">
        <f t="shared" si="733"/>
        <v>1.9676654164204804E-2</v>
      </c>
      <c r="O732" s="5">
        <f t="shared" si="734"/>
        <v>3.5676201186415524E-3</v>
      </c>
      <c r="P732" s="5">
        <f t="shared" si="735"/>
        <v>1.6486302534983569E-2</v>
      </c>
      <c r="Q732" s="5">
        <f t="shared" si="736"/>
        <v>4.5463819386527771E-2</v>
      </c>
      <c r="R732" s="5">
        <f t="shared" si="737"/>
        <v>1.4945850070591912E-3</v>
      </c>
      <c r="S732" s="5">
        <f t="shared" si="738"/>
        <v>1.5958054624110936E-2</v>
      </c>
      <c r="T732" s="5">
        <f t="shared" si="739"/>
        <v>3.8092364410493712E-2</v>
      </c>
      <c r="U732" s="5">
        <f t="shared" si="740"/>
        <v>6.9066155507640364E-3</v>
      </c>
      <c r="V732" s="5">
        <f t="shared" si="741"/>
        <v>6.8652145041342774E-3</v>
      </c>
      <c r="W732" s="5">
        <f t="shared" si="742"/>
        <v>7.0030838100885742E-2</v>
      </c>
      <c r="X732" s="5">
        <f t="shared" si="743"/>
        <v>5.8676113025860843E-2</v>
      </c>
      <c r="Y732" s="5">
        <f t="shared" si="744"/>
        <v>2.4581215455852522E-2</v>
      </c>
      <c r="Z732" s="5">
        <f t="shared" si="745"/>
        <v>4.1741819832108597E-4</v>
      </c>
      <c r="AA732" s="5">
        <f t="shared" si="746"/>
        <v>1.9289281011649697E-3</v>
      </c>
      <c r="AB732" s="5">
        <f t="shared" si="747"/>
        <v>4.4568775803610428E-3</v>
      </c>
      <c r="AC732" s="5">
        <f t="shared" si="748"/>
        <v>1.6613104701727261E-3</v>
      </c>
      <c r="AD732" s="5">
        <f t="shared" si="749"/>
        <v>8.0904744992109451E-2</v>
      </c>
      <c r="AE732" s="5">
        <f t="shared" si="750"/>
        <v>6.7786936301500886E-2</v>
      </c>
      <c r="AF732" s="5">
        <f t="shared" si="751"/>
        <v>2.8398017530318467E-2</v>
      </c>
      <c r="AG732" s="5">
        <f t="shared" si="752"/>
        <v>7.9311977956478263E-3</v>
      </c>
      <c r="AH732" s="5">
        <f t="shared" si="753"/>
        <v>8.74346146923717E-5</v>
      </c>
      <c r="AI732" s="5">
        <f t="shared" si="754"/>
        <v>4.0404344126106987E-4</v>
      </c>
      <c r="AJ732" s="5">
        <f t="shared" si="755"/>
        <v>9.3356105588425823E-4</v>
      </c>
      <c r="AK732" s="5">
        <f t="shared" si="756"/>
        <v>1.4380239945545759E-3</v>
      </c>
      <c r="AL732" s="5">
        <f t="shared" si="757"/>
        <v>2.5729270149560759E-4</v>
      </c>
      <c r="AM732" s="5">
        <f t="shared" si="758"/>
        <v>7.4773661886596454E-2</v>
      </c>
      <c r="AN732" s="5">
        <f t="shared" si="759"/>
        <v>6.2649940443308003E-2</v>
      </c>
      <c r="AO732" s="5">
        <f t="shared" si="760"/>
        <v>2.624597310415807E-2</v>
      </c>
      <c r="AP732" s="5">
        <f t="shared" si="761"/>
        <v>7.3301597129479699E-3</v>
      </c>
      <c r="AQ732" s="5">
        <f t="shared" si="762"/>
        <v>1.5354138672271109E-3</v>
      </c>
      <c r="AR732" s="5">
        <f t="shared" si="763"/>
        <v>1.4651611984627411E-5</v>
      </c>
      <c r="AS732" s="5">
        <f t="shared" si="764"/>
        <v>6.7706454098519385E-5</v>
      </c>
      <c r="AT732" s="5">
        <f t="shared" si="765"/>
        <v>1.5643889325640936E-4</v>
      </c>
      <c r="AU732" s="5">
        <f t="shared" si="766"/>
        <v>2.4097286488798149E-4</v>
      </c>
      <c r="AV732" s="5">
        <f t="shared" si="767"/>
        <v>2.7838947401564236E-4</v>
      </c>
      <c r="AW732" s="5">
        <f t="shared" si="768"/>
        <v>2.7672069492836817E-5</v>
      </c>
      <c r="AX732" s="5">
        <f t="shared" si="769"/>
        <v>5.7589334557121688E-2</v>
      </c>
      <c r="AY732" s="5">
        <f t="shared" si="770"/>
        <v>4.8251861539767113E-2</v>
      </c>
      <c r="AZ732" s="5">
        <f t="shared" si="771"/>
        <v>2.021417819773139E-2</v>
      </c>
      <c r="BA732" s="5">
        <f t="shared" si="772"/>
        <v>5.6455576658305433E-3</v>
      </c>
      <c r="BB732" s="5">
        <f t="shared" si="773"/>
        <v>1.18254824830555E-3</v>
      </c>
      <c r="BC732" s="5">
        <f t="shared" si="774"/>
        <v>1.9816222840615306E-4</v>
      </c>
      <c r="BD732" s="5">
        <f t="shared" si="775"/>
        <v>2.046002551958087E-6</v>
      </c>
      <c r="BE732" s="5">
        <f t="shared" si="776"/>
        <v>9.45476702597284E-6</v>
      </c>
      <c r="BF732" s="5">
        <f t="shared" si="777"/>
        <v>2.1845676445973107E-5</v>
      </c>
      <c r="BG732" s="5">
        <f t="shared" si="778"/>
        <v>3.3650297116163986E-5</v>
      </c>
      <c r="BH732" s="5">
        <f t="shared" si="779"/>
        <v>3.8875283816680894E-5</v>
      </c>
      <c r="BI732" s="5">
        <f t="shared" si="780"/>
        <v>3.5929256413050597E-5</v>
      </c>
      <c r="BJ732" s="8">
        <f t="shared" si="781"/>
        <v>0.74715869261480206</v>
      </c>
      <c r="BK732" s="8">
        <f t="shared" si="782"/>
        <v>9.3738045538017192E-2</v>
      </c>
      <c r="BL732" s="8">
        <f t="shared" si="783"/>
        <v>2.2117650045996043E-2</v>
      </c>
      <c r="BM732" s="8">
        <f t="shared" si="784"/>
        <v>0.72426062655209211</v>
      </c>
      <c r="BN732" s="8">
        <f t="shared" si="785"/>
        <v>9.0946990374769845E-2</v>
      </c>
    </row>
    <row r="733" spans="1:66" x14ac:dyDescent="0.25">
      <c r="A733" t="s">
        <v>166</v>
      </c>
      <c r="B733" t="s">
        <v>246</v>
      </c>
      <c r="C733" t="s">
        <v>169</v>
      </c>
      <c r="D733" s="7" t="s">
        <v>507</v>
      </c>
      <c r="E733">
        <f>VLOOKUP(A733,home!$A$2:$E$405,3,FALSE)</f>
        <v>1.8032999999999999</v>
      </c>
      <c r="F733">
        <f>VLOOKUP(B733,home!$B$2:$E$405,3,FALSE)</f>
        <v>0.36969999999999997</v>
      </c>
      <c r="G733">
        <f>VLOOKUP(C733,away!$B$2:$E$405,4,FALSE)</f>
        <v>0.18479999999999999</v>
      </c>
      <c r="H733">
        <f>VLOOKUP(A733,away!$A$2:$E$405,3,FALSE)</f>
        <v>1.4918</v>
      </c>
      <c r="I733">
        <f>VLOOKUP(C733,away!$B$2:$E$405,3,FALSE)</f>
        <v>2.4579</v>
      </c>
      <c r="J733">
        <f>VLOOKUP(B733,home!$B$2:$E$405,4,FALSE)</f>
        <v>1.5641</v>
      </c>
      <c r="K733" s="3">
        <f t="shared" si="730"/>
        <v>0.12320246584799997</v>
      </c>
      <c r="L733" s="3">
        <f t="shared" si="731"/>
        <v>5.7350779936020002</v>
      </c>
      <c r="M733" s="5">
        <f t="shared" si="732"/>
        <v>2.8561507295338504E-3</v>
      </c>
      <c r="N733" s="5">
        <f t="shared" si="733"/>
        <v>3.5188481271213436E-4</v>
      </c>
      <c r="O733" s="5">
        <f t="shared" si="734"/>
        <v>1.6380247195359885E-2</v>
      </c>
      <c r="P733" s="5">
        <f t="shared" si="735"/>
        <v>2.0180868456681233E-3</v>
      </c>
      <c r="Q733" s="5">
        <f t="shared" si="736"/>
        <v>2.1676538310298295E-5</v>
      </c>
      <c r="R733" s="5">
        <f t="shared" si="737"/>
        <v>4.6970997609934666E-2</v>
      </c>
      <c r="S733" s="5">
        <f t="shared" si="738"/>
        <v>3.5648280695985986E-4</v>
      </c>
      <c r="T733" s="5">
        <f t="shared" si="739"/>
        <v>1.2431663784086245E-4</v>
      </c>
      <c r="U733" s="5">
        <f t="shared" si="740"/>
        <v>5.7869427288844639E-3</v>
      </c>
      <c r="V733" s="5">
        <f t="shared" si="741"/>
        <v>2.7986900768751227E-5</v>
      </c>
      <c r="W733" s="5">
        <f t="shared" si="742"/>
        <v>8.9020099029246328E-7</v>
      </c>
      <c r="X733" s="5">
        <f t="shared" si="743"/>
        <v>5.1053721093090144E-6</v>
      </c>
      <c r="Y733" s="5">
        <f t="shared" si="744"/>
        <v>1.4639853616623773E-5</v>
      </c>
      <c r="Z733" s="5">
        <f t="shared" si="745"/>
        <v>8.979411157675618E-2</v>
      </c>
      <c r="AA733" s="5">
        <f t="shared" si="746"/>
        <v>1.1062855964886801E-2</v>
      </c>
      <c r="AB733" s="5">
        <f t="shared" si="747"/>
        <v>6.8148556709765422E-4</v>
      </c>
      <c r="AC733" s="5">
        <f t="shared" si="748"/>
        <v>1.2359290886771139E-6</v>
      </c>
      <c r="AD733" s="5">
        <f t="shared" si="749"/>
        <v>2.7418739276090728E-8</v>
      </c>
      <c r="AE733" s="5">
        <f t="shared" si="750"/>
        <v>1.5724860823461877E-7</v>
      </c>
      <c r="AF733" s="5">
        <f t="shared" si="751"/>
        <v>4.5091651630545213E-7</v>
      </c>
      <c r="AG733" s="5">
        <f t="shared" si="752"/>
        <v>8.6201379653835893E-7</v>
      </c>
      <c r="AH733" s="5">
        <f t="shared" si="753"/>
        <v>0.12874405831472427</v>
      </c>
      <c r="AI733" s="5">
        <f t="shared" si="754"/>
        <v>1.5861585447652732E-2</v>
      </c>
      <c r="AJ733" s="5">
        <f t="shared" si="755"/>
        <v>9.7709321970478437E-4</v>
      </c>
      <c r="AK733" s="5">
        <f t="shared" si="756"/>
        <v>4.0126764676997024E-5</v>
      </c>
      <c r="AL733" s="5">
        <f t="shared" si="757"/>
        <v>3.4931100942910693E-8</v>
      </c>
      <c r="AM733" s="5">
        <f t="shared" si="758"/>
        <v>6.7561125785155649E-10</v>
      </c>
      <c r="AN733" s="5">
        <f t="shared" si="759"/>
        <v>3.8746832571342284E-9</v>
      </c>
      <c r="AO733" s="5">
        <f t="shared" si="760"/>
        <v>1.1110805340084314E-8</v>
      </c>
      <c r="AP733" s="5">
        <f t="shared" si="761"/>
        <v>2.1240445065704382E-8</v>
      </c>
      <c r="AQ733" s="5">
        <f t="shared" si="762"/>
        <v>3.0453902267658359E-8</v>
      </c>
      <c r="AR733" s="5">
        <f t="shared" si="763"/>
        <v>0.14767144312955752</v>
      </c>
      <c r="AS733" s="5">
        <f t="shared" si="764"/>
        <v>1.8193485928894179E-2</v>
      </c>
      <c r="AT733" s="5">
        <f t="shared" si="765"/>
        <v>1.1207411644053263E-3</v>
      </c>
      <c r="AU733" s="5">
        <f t="shared" si="766"/>
        <v>4.6026025010698336E-5</v>
      </c>
      <c r="AV733" s="5">
        <f t="shared" si="767"/>
        <v>1.4176299436249378E-6</v>
      </c>
      <c r="AW733" s="5">
        <f t="shared" si="768"/>
        <v>6.8559635748615067E-10</v>
      </c>
      <c r="AX733" s="5">
        <f t="shared" si="769"/>
        <v>1.3872828820330126E-11</v>
      </c>
      <c r="AY733" s="5">
        <f t="shared" si="770"/>
        <v>7.9561755276482903E-11</v>
      </c>
      <c r="AZ733" s="5">
        <f t="shared" si="771"/>
        <v>2.2814643590925241E-10</v>
      </c>
      <c r="BA733" s="5">
        <f t="shared" si="772"/>
        <v>4.3614586796729432E-10</v>
      </c>
      <c r="BB733" s="5">
        <f t="shared" si="773"/>
        <v>6.2533264234491851E-10</v>
      </c>
      <c r="BC733" s="5">
        <f t="shared" si="774"/>
        <v>7.1726629515866625E-10</v>
      </c>
      <c r="BD733" s="5">
        <f t="shared" si="775"/>
        <v>0.14115120729596245</v>
      </c>
      <c r="BE733" s="5">
        <f t="shared" si="776"/>
        <v>1.7390176796284774E-2</v>
      </c>
      <c r="BF733" s="5">
        <f t="shared" si="777"/>
        <v>1.0712563314174781E-3</v>
      </c>
      <c r="BG733" s="5">
        <f t="shared" si="778"/>
        <v>4.3993807195305209E-5</v>
      </c>
      <c r="BH733" s="5">
        <f t="shared" si="779"/>
        <v>1.3550363821257708E-6</v>
      </c>
      <c r="BI733" s="5">
        <f t="shared" si="780"/>
        <v>3.3388764718329533E-8</v>
      </c>
      <c r="BJ733" s="8">
        <f t="shared" si="781"/>
        <v>5.2008046901288899E-4</v>
      </c>
      <c r="BK733" s="8">
        <f t="shared" si="782"/>
        <v>5.2599782226819608E-3</v>
      </c>
      <c r="BL733" s="8">
        <f t="shared" si="783"/>
        <v>0.55319652934674035</v>
      </c>
      <c r="BM733" s="8">
        <f t="shared" si="784"/>
        <v>0.58017165648970703</v>
      </c>
      <c r="BN733" s="8">
        <f t="shared" si="785"/>
        <v>6.8599043731518955E-2</v>
      </c>
    </row>
    <row r="734" spans="1:66" x14ac:dyDescent="0.25">
      <c r="A734" t="s">
        <v>166</v>
      </c>
      <c r="B734" t="s">
        <v>477</v>
      </c>
      <c r="C734" t="s">
        <v>444</v>
      </c>
      <c r="D734" s="7" t="s">
        <v>507</v>
      </c>
      <c r="E734">
        <f>VLOOKUP(A734,home!$A$2:$E$405,3,FALSE)</f>
        <v>1.8032999999999999</v>
      </c>
      <c r="F734">
        <f>VLOOKUP(B734,home!$B$2:$E$405,3,FALSE)</f>
        <v>1.1091</v>
      </c>
      <c r="G734">
        <f>VLOOKUP(C734,away!$B$2:$E$405,4,FALSE)</f>
        <v>1.1091</v>
      </c>
      <c r="H734">
        <f>VLOOKUP(A734,away!$A$2:$E$405,3,FALSE)</f>
        <v>1.4918</v>
      </c>
      <c r="I734">
        <f>VLOOKUP(C734,away!$B$2:$E$405,3,FALSE)</f>
        <v>1.7875000000000001</v>
      </c>
      <c r="J734">
        <f>VLOOKUP(B734,home!$B$2:$E$405,4,FALSE)</f>
        <v>1.0055000000000001</v>
      </c>
      <c r="K734" s="3">
        <f t="shared" si="730"/>
        <v>2.2182443972729997</v>
      </c>
      <c r="L734" s="3">
        <f t="shared" si="731"/>
        <v>2.6812587587500003</v>
      </c>
      <c r="M734" s="5">
        <f t="shared" si="732"/>
        <v>7.4502837801337712E-3</v>
      </c>
      <c r="N734" s="5">
        <f t="shared" si="733"/>
        <v>1.6526550253375644E-2</v>
      </c>
      <c r="O734" s="5">
        <f t="shared" si="734"/>
        <v>1.9976138640656733E-2</v>
      </c>
      <c r="P734" s="5">
        <f t="shared" si="735"/>
        <v>4.431195761878548E-2</v>
      </c>
      <c r="Q734" s="5">
        <f t="shared" si="736"/>
        <v>1.8329963752900601E-2</v>
      </c>
      <c r="R734" s="5">
        <f t="shared" si="737"/>
        <v>2.6780598348132605E-2</v>
      </c>
      <c r="S734" s="5">
        <f t="shared" si="738"/>
        <v>6.5888415997148286E-2</v>
      </c>
      <c r="T734" s="5">
        <f t="shared" si="739"/>
        <v>4.9147375860034759E-2</v>
      </c>
      <c r="U734" s="5">
        <f t="shared" si="740"/>
        <v>5.9405912241363705E-2</v>
      </c>
      <c r="V734" s="5">
        <f t="shared" si="741"/>
        <v>4.3542632191329603E-2</v>
      </c>
      <c r="W734" s="5">
        <f t="shared" si="742"/>
        <v>1.3553446465696308E-2</v>
      </c>
      <c r="X734" s="5">
        <f t="shared" si="743"/>
        <v>3.6340297047397462E-2</v>
      </c>
      <c r="Y734" s="5">
        <f t="shared" si="744"/>
        <v>4.8718869876955617E-2</v>
      </c>
      <c r="Z734" s="5">
        <f t="shared" si="745"/>
        <v>2.3935237961832112E-2</v>
      </c>
      <c r="AA734" s="5">
        <f t="shared" si="746"/>
        <v>5.3094207506230097E-2</v>
      </c>
      <c r="AB734" s="5">
        <f t="shared" si="747"/>
        <v>5.8887964164172489E-2</v>
      </c>
      <c r="AC734" s="5">
        <f t="shared" si="748"/>
        <v>1.6186122311017508E-2</v>
      </c>
      <c r="AD734" s="5">
        <f t="shared" si="749"/>
        <v>7.5162141715675928E-3</v>
      </c>
      <c r="AE734" s="5">
        <f t="shared" si="750"/>
        <v>2.0152915080156483E-2</v>
      </c>
      <c r="AF734" s="5">
        <f t="shared" si="751"/>
        <v>2.7017590036507274E-2</v>
      </c>
      <c r="AG734" s="5">
        <f t="shared" si="752"/>
        <v>2.4147049975233956E-2</v>
      </c>
      <c r="AH734" s="5">
        <f t="shared" si="753"/>
        <v>1.6044141606981966E-2</v>
      </c>
      <c r="AI734" s="5">
        <f t="shared" si="754"/>
        <v>3.558982722874237E-2</v>
      </c>
      <c r="AJ734" s="5">
        <f t="shared" si="755"/>
        <v>3.9473467425035907E-2</v>
      </c>
      <c r="AK734" s="5">
        <f t="shared" si="756"/>
        <v>2.9187265985508054E-2</v>
      </c>
      <c r="AL734" s="5">
        <f t="shared" si="757"/>
        <v>3.850799711929402E-3</v>
      </c>
      <c r="AM734" s="5">
        <f t="shared" si="758"/>
        <v>3.3345599949567472E-3</v>
      </c>
      <c r="AN734" s="5">
        <f t="shared" si="759"/>
        <v>8.9408181930551341E-3</v>
      </c>
      <c r="AO734" s="5">
        <f t="shared" si="760"/>
        <v>1.1986323545260217E-2</v>
      </c>
      <c r="AP734" s="5">
        <f t="shared" si="761"/>
        <v>1.0712811663646772E-2</v>
      </c>
      <c r="AQ734" s="5">
        <f t="shared" si="762"/>
        <v>7.1809550259980181E-3</v>
      </c>
      <c r="AR734" s="5">
        <f t="shared" si="763"/>
        <v>8.603699042069134E-3</v>
      </c>
      <c r="AS734" s="5">
        <f t="shared" si="764"/>
        <v>1.9085107195892934E-2</v>
      </c>
      <c r="AT734" s="5">
        <f t="shared" si="765"/>
        <v>2.1167716054322057E-2</v>
      </c>
      <c r="AU734" s="5">
        <f t="shared" si="766"/>
        <v>1.5651722513521878E-2</v>
      </c>
      <c r="AV734" s="5">
        <f t="shared" si="767"/>
        <v>8.6798364433228921E-3</v>
      </c>
      <c r="AW734" s="5">
        <f t="shared" si="768"/>
        <v>6.3620422862448677E-4</v>
      </c>
      <c r="AX734" s="5">
        <f t="shared" si="769"/>
        <v>1.2328115043639142E-3</v>
      </c>
      <c r="AY734" s="5">
        <f t="shared" si="770"/>
        <v>3.3054866439635091E-3</v>
      </c>
      <c r="AZ734" s="5">
        <f t="shared" si="771"/>
        <v>4.4314325080291525E-3</v>
      </c>
      <c r="BA734" s="5">
        <f t="shared" si="772"/>
        <v>3.9606057419875485E-3</v>
      </c>
      <c r="BB734" s="5">
        <f t="shared" si="773"/>
        <v>2.654852208914915E-3</v>
      </c>
      <c r="BC734" s="5">
        <f t="shared" si="774"/>
        <v>1.4236691476679794E-3</v>
      </c>
      <c r="BD734" s="5">
        <f t="shared" si="775"/>
        <v>3.8447905690328125E-3</v>
      </c>
      <c r="BE734" s="5">
        <f t="shared" si="776"/>
        <v>8.5286851384451055E-3</v>
      </c>
      <c r="BF734" s="5">
        <f t="shared" si="777"/>
        <v>9.459354012230678E-3</v>
      </c>
      <c r="BG734" s="5">
        <f t="shared" si="778"/>
        <v>6.9943863464841903E-3</v>
      </c>
      <c r="BH734" s="5">
        <f t="shared" si="779"/>
        <v>3.8788145813628298E-3</v>
      </c>
      <c r="BI734" s="5">
        <f t="shared" si="780"/>
        <v>1.7208317426337827E-3</v>
      </c>
      <c r="BJ734" s="8">
        <f t="shared" si="781"/>
        <v>0.32061459869766967</v>
      </c>
      <c r="BK734" s="8">
        <f t="shared" si="782"/>
        <v>0.18453569825430757</v>
      </c>
      <c r="BL734" s="8">
        <f t="shared" si="783"/>
        <v>0.44605446678614225</v>
      </c>
      <c r="BM734" s="8">
        <f t="shared" si="784"/>
        <v>0.83909522689062788</v>
      </c>
      <c r="BN734" s="8">
        <f t="shared" si="785"/>
        <v>0.13337549239398483</v>
      </c>
    </row>
    <row r="735" spans="1:66" x14ac:dyDescent="0.25">
      <c r="A735" t="s">
        <v>27</v>
      </c>
      <c r="B735" t="s">
        <v>446</v>
      </c>
      <c r="C735" t="s">
        <v>445</v>
      </c>
      <c r="D735" s="7" t="s">
        <v>507</v>
      </c>
      <c r="E735">
        <f>VLOOKUP(A735,home!$A$2:$E$405,3,FALSE)</f>
        <v>1.7302</v>
      </c>
      <c r="F735">
        <f>VLOOKUP(B735,home!$B$2:$E$405,3,FALSE)</f>
        <v>0.38529999999999998</v>
      </c>
      <c r="G735">
        <f>VLOOKUP(C735,away!$B$2:$E$405,4,FALSE)</f>
        <v>0.96330000000000005</v>
      </c>
      <c r="H735">
        <f>VLOOKUP(A735,away!$A$2:$E$405,3,FALSE)</f>
        <v>1.4127000000000001</v>
      </c>
      <c r="I735">
        <f>VLOOKUP(C735,away!$B$2:$E$405,3,FALSE)</f>
        <v>0.23599999999999999</v>
      </c>
      <c r="J735">
        <f>VLOOKUP(B735,home!$B$2:$E$405,4,FALSE)</f>
        <v>0.70789999999999997</v>
      </c>
      <c r="K735" s="3">
        <f t="shared" si="730"/>
        <v>0.64218014959799996</v>
      </c>
      <c r="L735" s="3">
        <f t="shared" si="731"/>
        <v>0.23601187788</v>
      </c>
      <c r="M735" s="5">
        <f t="shared" si="732"/>
        <v>0.41553350611108897</v>
      </c>
      <c r="N735" s="5">
        <f t="shared" si="733"/>
        <v>0.26684736911740059</v>
      </c>
      <c r="O735" s="5">
        <f t="shared" si="734"/>
        <v>9.807084309933857E-2</v>
      </c>
      <c r="P735" s="5">
        <f t="shared" si="735"/>
        <v>6.2979148692735229E-2</v>
      </c>
      <c r="Q735" s="5">
        <f t="shared" si="736"/>
        <v>8.5682041709822507E-2</v>
      </c>
      <c r="R735" s="5">
        <f t="shared" si="737"/>
        <v>1.1572941922574867E-2</v>
      </c>
      <c r="S735" s="5">
        <f t="shared" si="738"/>
        <v>2.3863136857375828E-3</v>
      </c>
      <c r="T735" s="5">
        <f t="shared" si="739"/>
        <v>2.0221979564527696E-2</v>
      </c>
      <c r="U735" s="5">
        <f t="shared" si="740"/>
        <v>7.4319135751280936E-3</v>
      </c>
      <c r="V735" s="5">
        <f t="shared" si="741"/>
        <v>4.0186090687259566E-5</v>
      </c>
      <c r="W735" s="5">
        <f t="shared" si="742"/>
        <v>1.8341102121025299E-2</v>
      </c>
      <c r="X735" s="5">
        <f t="shared" si="743"/>
        <v>4.3287179539720326E-3</v>
      </c>
      <c r="Y735" s="5">
        <f t="shared" si="744"/>
        <v>5.1081442656490531E-4</v>
      </c>
      <c r="Z735" s="5">
        <f t="shared" si="745"/>
        <v>9.1045058524769084E-4</v>
      </c>
      <c r="AA735" s="5">
        <f t="shared" si="746"/>
        <v>5.8467329303594877E-4</v>
      </c>
      <c r="AB735" s="5">
        <f t="shared" si="747"/>
        <v>1.8773279139389041E-4</v>
      </c>
      <c r="AC735" s="5">
        <f t="shared" si="748"/>
        <v>3.8066812656980617E-7</v>
      </c>
      <c r="AD735" s="5">
        <f t="shared" si="749"/>
        <v>2.9445729259680547E-3</v>
      </c>
      <c r="AE735" s="5">
        <f t="shared" si="750"/>
        <v>6.949541858123268E-4</v>
      </c>
      <c r="AF735" s="5">
        <f t="shared" si="751"/>
        <v>8.2008721217066854E-5</v>
      </c>
      <c r="AG735" s="5">
        <f t="shared" si="752"/>
        <v>6.4516774323257831E-6</v>
      </c>
      <c r="AH735" s="5">
        <f t="shared" si="753"/>
        <v>5.3719288085313131E-5</v>
      </c>
      <c r="AI735" s="5">
        <f t="shared" si="754"/>
        <v>3.4497460458924447E-5</v>
      </c>
      <c r="AJ735" s="5">
        <f t="shared" si="755"/>
        <v>1.1076792159131594E-5</v>
      </c>
      <c r="AK735" s="5">
        <f t="shared" si="756"/>
        <v>2.3710986819390269E-6</v>
      </c>
      <c r="AL735" s="5">
        <f t="shared" si="757"/>
        <v>2.3077950820568018E-9</v>
      </c>
      <c r="AM735" s="5">
        <f t="shared" si="758"/>
        <v>3.781892564200772E-4</v>
      </c>
      <c r="AN735" s="5">
        <f t="shared" si="759"/>
        <v>8.9257156601743267E-5</v>
      </c>
      <c r="AO735" s="5">
        <f t="shared" si="760"/>
        <v>1.0532874571903333E-5</v>
      </c>
      <c r="AP735" s="5">
        <f t="shared" si="761"/>
        <v>8.2862783572980249E-7</v>
      </c>
      <c r="AQ735" s="5">
        <f t="shared" si="762"/>
        <v>4.8891502893557706E-8</v>
      </c>
      <c r="AR735" s="5">
        <f t="shared" si="763"/>
        <v>2.5356780118782928E-6</v>
      </c>
      <c r="AS735" s="5">
        <f t="shared" si="764"/>
        <v>1.6283620850003614E-6</v>
      </c>
      <c r="AT735" s="5">
        <f t="shared" si="765"/>
        <v>5.2285090367262155E-7</v>
      </c>
      <c r="AU735" s="5">
        <f t="shared" si="766"/>
        <v>1.1192149051264454E-7</v>
      </c>
      <c r="AV735" s="5">
        <f t="shared" si="767"/>
        <v>1.7968439880160297E-8</v>
      </c>
      <c r="AW735" s="5">
        <f t="shared" si="768"/>
        <v>9.7159546761850896E-12</v>
      </c>
      <c r="AX735" s="5">
        <f t="shared" si="769"/>
        <v>4.0477605544033582E-5</v>
      </c>
      <c r="AY735" s="5">
        <f t="shared" si="770"/>
        <v>9.5531956965332648E-6</v>
      </c>
      <c r="AZ735" s="5">
        <f t="shared" si="771"/>
        <v>1.1273338280469751E-6</v>
      </c>
      <c r="BA735" s="5">
        <f t="shared" si="772"/>
        <v>8.8688057918338564E-8</v>
      </c>
      <c r="BB735" s="5">
        <f t="shared" si="773"/>
        <v>5.2328587737093216E-9</v>
      </c>
      <c r="BC735" s="5">
        <f t="shared" si="774"/>
        <v>2.4700336517279423E-10</v>
      </c>
      <c r="BD735" s="5">
        <f t="shared" si="775"/>
        <v>9.9741688213736774E-8</v>
      </c>
      <c r="BE735" s="5">
        <f t="shared" si="776"/>
        <v>6.4052132258254561E-8</v>
      </c>
      <c r="BF735" s="5">
        <f t="shared" si="777"/>
        <v>2.0566503937838395E-8</v>
      </c>
      <c r="BG735" s="5">
        <f t="shared" si="778"/>
        <v>4.4024668585029727E-9</v>
      </c>
      <c r="BH735" s="5">
        <f t="shared" si="779"/>
        <v>7.0679420644841891E-10</v>
      </c>
      <c r="BI735" s="5">
        <f t="shared" si="780"/>
        <v>9.0777841846409069E-11</v>
      </c>
      <c r="BJ735" s="8">
        <f t="shared" si="781"/>
        <v>0.4001901215136639</v>
      </c>
      <c r="BK735" s="8">
        <f t="shared" si="782"/>
        <v>0.4809490907518672</v>
      </c>
      <c r="BL735" s="8">
        <f t="shared" si="783"/>
        <v>0.11795477566215096</v>
      </c>
      <c r="BM735" s="8">
        <f t="shared" si="784"/>
        <v>5.9309034673988348E-2</v>
      </c>
      <c r="BN735" s="8">
        <f t="shared" si="785"/>
        <v>0.94068585065296073</v>
      </c>
    </row>
    <row r="736" spans="1:66" s="14" customFormat="1" x14ac:dyDescent="0.25">
      <c r="A736" t="s">
        <v>27</v>
      </c>
      <c r="B736" t="s">
        <v>251</v>
      </c>
      <c r="C736" t="s">
        <v>479</v>
      </c>
      <c r="D736" s="7" t="s">
        <v>507</v>
      </c>
      <c r="E736">
        <f>VLOOKUP(A736,home!$A$2:$E$405,3,FALSE)</f>
        <v>1.7302</v>
      </c>
      <c r="F736">
        <f>VLOOKUP(B736,home!$B$2:$E$405,3,FALSE)</f>
        <v>0.38529999999999998</v>
      </c>
      <c r="G736">
        <f>VLOOKUP(C736,away!$B$2:$E$405,4,FALSE)</f>
        <v>0.77059999999999995</v>
      </c>
      <c r="H736">
        <f>VLOOKUP(A736,away!$A$2:$E$405,3,FALSE)</f>
        <v>1.4127000000000001</v>
      </c>
      <c r="I736">
        <f>VLOOKUP(C736,away!$B$2:$E$405,3,FALSE)</f>
        <v>0.23599999999999999</v>
      </c>
      <c r="J736">
        <f>VLOOKUP(B736,home!$B$2:$E$405,4,FALSE)</f>
        <v>0</v>
      </c>
      <c r="K736" s="3">
        <f t="shared" si="730"/>
        <v>0.51371745383599987</v>
      </c>
      <c r="L736" s="3">
        <f t="shared" si="731"/>
        <v>0</v>
      </c>
      <c r="M736" s="5">
        <f t="shared" si="732"/>
        <v>0.59826740834574266</v>
      </c>
      <c r="N736" s="5">
        <f t="shared" si="733"/>
        <v>0.30734040972843735</v>
      </c>
      <c r="O736" s="5">
        <f t="shared" si="734"/>
        <v>0</v>
      </c>
      <c r="P736" s="5">
        <f t="shared" si="735"/>
        <v>0</v>
      </c>
      <c r="Q736" s="5">
        <f t="shared" si="736"/>
        <v>7.8943066373302895E-2</v>
      </c>
      <c r="R736" s="5">
        <f t="shared" si="737"/>
        <v>0</v>
      </c>
      <c r="S736" s="5">
        <f t="shared" si="738"/>
        <v>0</v>
      </c>
      <c r="T736" s="5">
        <f t="shared" si="739"/>
        <v>0</v>
      </c>
      <c r="U736" s="5">
        <f t="shared" si="740"/>
        <v>0</v>
      </c>
      <c r="V736" s="5">
        <f t="shared" si="741"/>
        <v>0</v>
      </c>
      <c r="W736" s="5">
        <f t="shared" si="742"/>
        <v>1.3518143685099836E-2</v>
      </c>
      <c r="X736" s="5">
        <f t="shared" si="743"/>
        <v>0</v>
      </c>
      <c r="Y736" s="5">
        <f t="shared" si="744"/>
        <v>0</v>
      </c>
      <c r="Z736" s="5">
        <f t="shared" si="745"/>
        <v>0</v>
      </c>
      <c r="AA736" s="5">
        <f t="shared" si="746"/>
        <v>0</v>
      </c>
      <c r="AB736" s="5">
        <f t="shared" si="747"/>
        <v>0</v>
      </c>
      <c r="AC736" s="5">
        <f t="shared" si="748"/>
        <v>0</v>
      </c>
      <c r="AD736" s="5">
        <f t="shared" si="749"/>
        <v>1.7361265886246717E-3</v>
      </c>
      <c r="AE736" s="5">
        <f t="shared" si="750"/>
        <v>0</v>
      </c>
      <c r="AF736" s="5">
        <f t="shared" si="751"/>
        <v>0</v>
      </c>
      <c r="AG736" s="5">
        <f t="shared" si="752"/>
        <v>0</v>
      </c>
      <c r="AH736" s="5">
        <f t="shared" si="753"/>
        <v>0</v>
      </c>
      <c r="AI736" s="5">
        <f t="shared" si="754"/>
        <v>0</v>
      </c>
      <c r="AJ736" s="5">
        <f t="shared" si="755"/>
        <v>0</v>
      </c>
      <c r="AK736" s="5">
        <f t="shared" si="756"/>
        <v>0</v>
      </c>
      <c r="AL736" s="5">
        <f t="shared" si="757"/>
        <v>0</v>
      </c>
      <c r="AM736" s="5">
        <f t="shared" si="758"/>
        <v>1.7837570612904942E-4</v>
      </c>
      <c r="AN736" s="5">
        <f t="shared" si="759"/>
        <v>0</v>
      </c>
      <c r="AO736" s="5">
        <f t="shared" si="760"/>
        <v>0</v>
      </c>
      <c r="AP736" s="5">
        <f t="shared" si="761"/>
        <v>0</v>
      </c>
      <c r="AQ736" s="5">
        <f t="shared" si="762"/>
        <v>0</v>
      </c>
      <c r="AR736" s="5">
        <f t="shared" si="763"/>
        <v>0</v>
      </c>
      <c r="AS736" s="5">
        <f t="shared" si="764"/>
        <v>0</v>
      </c>
      <c r="AT736" s="5">
        <f t="shared" si="765"/>
        <v>0</v>
      </c>
      <c r="AU736" s="5">
        <f t="shared" si="766"/>
        <v>0</v>
      </c>
      <c r="AV736" s="5">
        <f t="shared" si="767"/>
        <v>0</v>
      </c>
      <c r="AW736" s="5">
        <f t="shared" si="768"/>
        <v>0</v>
      </c>
      <c r="AX736" s="5">
        <f t="shared" si="769"/>
        <v>1.5272452263135632E-5</v>
      </c>
      <c r="AY736" s="5">
        <f t="shared" si="770"/>
        <v>0</v>
      </c>
      <c r="AZ736" s="5">
        <f t="shared" si="771"/>
        <v>0</v>
      </c>
      <c r="BA736" s="5">
        <f t="shared" si="772"/>
        <v>0</v>
      </c>
      <c r="BB736" s="5">
        <f t="shared" si="773"/>
        <v>0</v>
      </c>
      <c r="BC736" s="5">
        <f t="shared" si="774"/>
        <v>0</v>
      </c>
      <c r="BD736" s="5">
        <f t="shared" si="775"/>
        <v>0</v>
      </c>
      <c r="BE736" s="5">
        <f t="shared" si="776"/>
        <v>0</v>
      </c>
      <c r="BF736" s="5">
        <f t="shared" si="777"/>
        <v>0</v>
      </c>
      <c r="BG736" s="5">
        <f t="shared" si="778"/>
        <v>0</v>
      </c>
      <c r="BH736" s="5">
        <f t="shared" si="779"/>
        <v>0</v>
      </c>
      <c r="BI736" s="5">
        <f t="shared" si="780"/>
        <v>0</v>
      </c>
      <c r="BJ736" s="8">
        <f t="shared" si="781"/>
        <v>0.40173139453385692</v>
      </c>
      <c r="BK736" s="8">
        <f t="shared" si="782"/>
        <v>0.59826740834574266</v>
      </c>
      <c r="BL736" s="8">
        <f t="shared" si="783"/>
        <v>0</v>
      </c>
      <c r="BM736" s="8">
        <f t="shared" si="784"/>
        <v>1.5447918432116693E-2</v>
      </c>
      <c r="BN736" s="8">
        <f t="shared" si="785"/>
        <v>0.98455088444748284</v>
      </c>
    </row>
    <row r="737" spans="1:66" x14ac:dyDescent="0.25">
      <c r="A737" t="s">
        <v>27</v>
      </c>
      <c r="B737" t="s">
        <v>263</v>
      </c>
      <c r="C737" t="s">
        <v>483</v>
      </c>
      <c r="D737" s="7" t="s">
        <v>507</v>
      </c>
      <c r="E737">
        <f>VLOOKUP(A737,home!$A$2:$E$405,3,FALSE)</f>
        <v>1.7302</v>
      </c>
      <c r="F737">
        <f>VLOOKUP(B737,home!$B$2:$E$405,3,FALSE)</f>
        <v>0.57799999999999996</v>
      </c>
      <c r="G737">
        <f>VLOOKUP(C737,away!$B$2:$E$405,4,FALSE)</f>
        <v>0.96330000000000005</v>
      </c>
      <c r="H737">
        <f>VLOOKUP(A737,away!$A$2:$E$405,3,FALSE)</f>
        <v>1.4127000000000001</v>
      </c>
      <c r="I737">
        <f>VLOOKUP(C737,away!$B$2:$E$405,3,FALSE)</f>
        <v>0.70789999999999997</v>
      </c>
      <c r="J737">
        <f>VLOOKUP(B737,home!$B$2:$E$405,4,FALSE)</f>
        <v>1.8875999999999999</v>
      </c>
      <c r="K737" s="3">
        <f t="shared" si="730"/>
        <v>0.9633535594799999</v>
      </c>
      <c r="L737" s="3">
        <f t="shared" si="731"/>
        <v>1.8876950029080002</v>
      </c>
      <c r="M737" s="5">
        <f t="shared" si="732"/>
        <v>5.7783699283924135E-2</v>
      </c>
      <c r="N737" s="5">
        <f t="shared" si="733"/>
        <v>5.5666132385090231E-2</v>
      </c>
      <c r="O737" s="5">
        <f t="shared" si="734"/>
        <v>0.10907800038780219</v>
      </c>
      <c r="P737" s="5">
        <f t="shared" si="735"/>
        <v>0.10508067993455003</v>
      </c>
      <c r="Q737" s="5">
        <f t="shared" si="736"/>
        <v>2.6813083387830783E-2</v>
      </c>
      <c r="R737" s="5">
        <f t="shared" si="737"/>
        <v>0.10295299812962555</v>
      </c>
      <c r="S737" s="5">
        <f t="shared" si="738"/>
        <v>4.7772769104189657E-2</v>
      </c>
      <c r="T737" s="5">
        <f t="shared" si="739"/>
        <v>5.0614923523763684E-2</v>
      </c>
      <c r="U737" s="5">
        <f t="shared" si="740"/>
        <v>9.9180137207312544E-2</v>
      </c>
      <c r="V737" s="5">
        <f t="shared" si="741"/>
        <v>9.6528473562883903E-3</v>
      </c>
      <c r="W737" s="5">
        <f t="shared" si="742"/>
        <v>8.6101597741002813E-3</v>
      </c>
      <c r="X737" s="5">
        <f t="shared" si="743"/>
        <v>1.6253355579808577E-2</v>
      </c>
      <c r="Y737" s="5">
        <f t="shared" si="744"/>
        <v>1.5340689054245758E-2</v>
      </c>
      <c r="Z737" s="5">
        <f t="shared" si="745"/>
        <v>6.4781286701230276E-2</v>
      </c>
      <c r="AA737" s="5">
        <f t="shared" si="746"/>
        <v>6.2407283131324556E-2</v>
      </c>
      <c r="AB737" s="5">
        <f t="shared" si="747"/>
        <v>3.0060139171018834E-2</v>
      </c>
      <c r="AC737" s="5">
        <f t="shared" si="748"/>
        <v>1.0971171109598313E-3</v>
      </c>
      <c r="AD737" s="5">
        <f t="shared" si="749"/>
        <v>2.0736570165177542E-3</v>
      </c>
      <c r="AE737" s="5">
        <f t="shared" si="750"/>
        <v>3.9144319878256775E-3</v>
      </c>
      <c r="AF737" s="5">
        <f t="shared" si="751"/>
        <v>3.6946268513208809E-3</v>
      </c>
      <c r="AG737" s="5">
        <f t="shared" si="752"/>
        <v>2.3247762149493818E-3</v>
      </c>
      <c r="AH737" s="5">
        <f t="shared" si="753"/>
        <v>3.0571827796965732E-2</v>
      </c>
      <c r="AI737" s="5">
        <f t="shared" si="754"/>
        <v>2.9451479128016538E-2</v>
      </c>
      <c r="AJ737" s="5">
        <f t="shared" si="755"/>
        <v>1.4186093624962828E-2</v>
      </c>
      <c r="AK737" s="5">
        <f t="shared" si="756"/>
        <v>4.555407929574826E-3</v>
      </c>
      <c r="AL737" s="5">
        <f t="shared" si="757"/>
        <v>7.9805075421719528E-5</v>
      </c>
      <c r="AM737" s="5">
        <f t="shared" si="758"/>
        <v>3.9953297360061123E-4</v>
      </c>
      <c r="AN737" s="5">
        <f t="shared" si="759"/>
        <v>7.5419639776284778E-4</v>
      </c>
      <c r="AO737" s="5">
        <f t="shared" si="760"/>
        <v>7.1184638563407125E-4</v>
      </c>
      <c r="AP737" s="5">
        <f t="shared" si="761"/>
        <v>4.4791628833318575E-4</v>
      </c>
      <c r="AQ737" s="5">
        <f t="shared" si="762"/>
        <v>2.1138233480191355E-4</v>
      </c>
      <c r="AR737" s="5">
        <f t="shared" si="763"/>
        <v>1.154205731241921E-2</v>
      </c>
      <c r="AS737" s="5">
        <f t="shared" si="764"/>
        <v>1.1119081995641206E-2</v>
      </c>
      <c r="AT737" s="5">
        <f t="shared" si="765"/>
        <v>5.3558036093254678E-3</v>
      </c>
      <c r="AU737" s="5">
        <f t="shared" si="766"/>
        <v>1.7198441569731737E-3</v>
      </c>
      <c r="AV737" s="5">
        <f t="shared" si="767"/>
        <v>4.1420449759274662E-4</v>
      </c>
      <c r="AW737" s="5">
        <f t="shared" si="768"/>
        <v>4.0313039507028552E-6</v>
      </c>
      <c r="AX737" s="5">
        <f t="shared" si="769"/>
        <v>6.4148585374629571E-5</v>
      </c>
      <c r="AY737" s="5">
        <f t="shared" si="770"/>
        <v>1.2109296405530549E-4</v>
      </c>
      <c r="AZ737" s="5">
        <f t="shared" si="771"/>
        <v>1.1429329156725913E-4</v>
      </c>
      <c r="BA737" s="5">
        <f t="shared" si="772"/>
        <v>7.1916958452474038E-5</v>
      </c>
      <c r="BB737" s="5">
        <f t="shared" si="773"/>
        <v>3.3939320773769392E-5</v>
      </c>
      <c r="BC737" s="5">
        <f t="shared" si="774"/>
        <v>1.281341724534722E-5</v>
      </c>
      <c r="BD737" s="5">
        <f t="shared" si="775"/>
        <v>3.6313139853219128E-3</v>
      </c>
      <c r="BE737" s="5">
        <f t="shared" si="776"/>
        <v>3.4982392533493686E-3</v>
      </c>
      <c r="BF737" s="5">
        <f t="shared" si="777"/>
        <v>1.6850206183133855E-3</v>
      </c>
      <c r="BG737" s="5">
        <f t="shared" si="778"/>
        <v>5.4109020348313023E-4</v>
      </c>
      <c r="BH737" s="5">
        <f t="shared" si="779"/>
        <v>1.3031529338130771E-4</v>
      </c>
      <c r="BI737" s="5">
        <f t="shared" si="780"/>
        <v>2.5107940346712659E-5</v>
      </c>
      <c r="BJ737" s="8">
        <f t="shared" si="781"/>
        <v>0.18824891469305446</v>
      </c>
      <c r="BK737" s="8">
        <f t="shared" si="782"/>
        <v>0.22158801082938903</v>
      </c>
      <c r="BL737" s="8">
        <f t="shared" si="783"/>
        <v>0.52210544537275105</v>
      </c>
      <c r="BM737" s="8">
        <f t="shared" si="784"/>
        <v>0.53923200242749725</v>
      </c>
      <c r="BN737" s="8">
        <f t="shared" si="785"/>
        <v>0.45737459350882292</v>
      </c>
    </row>
    <row r="738" spans="1:66" x14ac:dyDescent="0.25">
      <c r="A738" t="s">
        <v>27</v>
      </c>
      <c r="B738" t="s">
        <v>30</v>
      </c>
      <c r="C738" t="s">
        <v>174</v>
      </c>
      <c r="D738" s="7" t="s">
        <v>507</v>
      </c>
      <c r="E738">
        <f>VLOOKUP(A738,home!$A$2:$E$405,3,FALSE)</f>
        <v>1.7302</v>
      </c>
      <c r="F738">
        <f>VLOOKUP(B738,home!$B$2:$E$405,3,FALSE)</f>
        <v>1.3486</v>
      </c>
      <c r="G738">
        <f>VLOOKUP(C738,away!$B$2:$E$405,4,FALSE)</f>
        <v>0.77059999999999995</v>
      </c>
      <c r="H738">
        <f>VLOOKUP(A738,away!$A$2:$E$405,3,FALSE)</f>
        <v>1.4127000000000001</v>
      </c>
      <c r="I738">
        <f>VLOOKUP(C738,away!$B$2:$E$405,3,FALSE)</f>
        <v>0.23599999999999999</v>
      </c>
      <c r="J738">
        <f>VLOOKUP(B738,home!$B$2:$E$405,4,FALSE)</f>
        <v>0</v>
      </c>
      <c r="K738" s="3">
        <f t="shared" si="730"/>
        <v>1.7980777530319998</v>
      </c>
      <c r="L738" s="3">
        <f t="shared" si="731"/>
        <v>0</v>
      </c>
      <c r="M738" s="5">
        <f t="shared" si="732"/>
        <v>0.16561693909651523</v>
      </c>
      <c r="N738" s="5">
        <f t="shared" si="733"/>
        <v>0.2977921337146997</v>
      </c>
      <c r="O738" s="5">
        <f t="shared" si="734"/>
        <v>0</v>
      </c>
      <c r="P738" s="5">
        <f t="shared" si="735"/>
        <v>0</v>
      </c>
      <c r="Q738" s="5">
        <f t="shared" si="736"/>
        <v>0.26772670533016607</v>
      </c>
      <c r="R738" s="5">
        <f t="shared" si="737"/>
        <v>0</v>
      </c>
      <c r="S738" s="5">
        <f t="shared" si="738"/>
        <v>0</v>
      </c>
      <c r="T738" s="5">
        <f t="shared" si="739"/>
        <v>0</v>
      </c>
      <c r="U738" s="5">
        <f t="shared" si="740"/>
        <v>0</v>
      </c>
      <c r="V738" s="5">
        <f t="shared" si="741"/>
        <v>0</v>
      </c>
      <c r="W738" s="5">
        <f t="shared" si="742"/>
        <v>0.1604644775822418</v>
      </c>
      <c r="X738" s="5">
        <f t="shared" si="743"/>
        <v>0</v>
      </c>
      <c r="Y738" s="5">
        <f t="shared" si="744"/>
        <v>0</v>
      </c>
      <c r="Z738" s="5">
        <f t="shared" si="745"/>
        <v>0</v>
      </c>
      <c r="AA738" s="5">
        <f t="shared" si="746"/>
        <v>0</v>
      </c>
      <c r="AB738" s="5">
        <f t="shared" si="747"/>
        <v>0</v>
      </c>
      <c r="AC738" s="5">
        <f t="shared" si="748"/>
        <v>0</v>
      </c>
      <c r="AD738" s="5">
        <f t="shared" si="749"/>
        <v>7.2131901823132782E-2</v>
      </c>
      <c r="AE738" s="5">
        <f t="shared" si="750"/>
        <v>0</v>
      </c>
      <c r="AF738" s="5">
        <f t="shared" si="751"/>
        <v>0</v>
      </c>
      <c r="AG738" s="5">
        <f t="shared" si="752"/>
        <v>0</v>
      </c>
      <c r="AH738" s="5">
        <f t="shared" si="753"/>
        <v>0</v>
      </c>
      <c r="AI738" s="5">
        <f t="shared" si="754"/>
        <v>0</v>
      </c>
      <c r="AJ738" s="5">
        <f t="shared" si="755"/>
        <v>0</v>
      </c>
      <c r="AK738" s="5">
        <f t="shared" si="756"/>
        <v>0</v>
      </c>
      <c r="AL738" s="5">
        <f t="shared" si="757"/>
        <v>0</v>
      </c>
      <c r="AM738" s="5">
        <f t="shared" si="758"/>
        <v>2.5939753590412663E-2</v>
      </c>
      <c r="AN738" s="5">
        <f t="shared" si="759"/>
        <v>0</v>
      </c>
      <c r="AO738" s="5">
        <f t="shared" si="760"/>
        <v>0</v>
      </c>
      <c r="AP738" s="5">
        <f t="shared" si="761"/>
        <v>0</v>
      </c>
      <c r="AQ738" s="5">
        <f t="shared" si="762"/>
        <v>0</v>
      </c>
      <c r="AR738" s="5">
        <f t="shared" si="763"/>
        <v>0</v>
      </c>
      <c r="AS738" s="5">
        <f t="shared" si="764"/>
        <v>0</v>
      </c>
      <c r="AT738" s="5">
        <f t="shared" si="765"/>
        <v>0</v>
      </c>
      <c r="AU738" s="5">
        <f t="shared" si="766"/>
        <v>0</v>
      </c>
      <c r="AV738" s="5">
        <f t="shared" si="767"/>
        <v>0</v>
      </c>
      <c r="AW738" s="5">
        <f t="shared" si="768"/>
        <v>0</v>
      </c>
      <c r="AX738" s="5">
        <f t="shared" si="769"/>
        <v>7.7736156416755003E-3</v>
      </c>
      <c r="AY738" s="5">
        <f t="shared" si="770"/>
        <v>0</v>
      </c>
      <c r="AZ738" s="5">
        <f t="shared" si="771"/>
        <v>0</v>
      </c>
      <c r="BA738" s="5">
        <f t="shared" si="772"/>
        <v>0</v>
      </c>
      <c r="BB738" s="5">
        <f t="shared" si="773"/>
        <v>0</v>
      </c>
      <c r="BC738" s="5">
        <f t="shared" si="774"/>
        <v>0</v>
      </c>
      <c r="BD738" s="5">
        <f t="shared" si="775"/>
        <v>0</v>
      </c>
      <c r="BE738" s="5">
        <f t="shared" si="776"/>
        <v>0</v>
      </c>
      <c r="BF738" s="5">
        <f t="shared" si="777"/>
        <v>0</v>
      </c>
      <c r="BG738" s="5">
        <f t="shared" si="778"/>
        <v>0</v>
      </c>
      <c r="BH738" s="5">
        <f t="shared" si="779"/>
        <v>0</v>
      </c>
      <c r="BI738" s="5">
        <f t="shared" si="780"/>
        <v>0</v>
      </c>
      <c r="BJ738" s="8">
        <f t="shared" si="781"/>
        <v>0.83182858768232848</v>
      </c>
      <c r="BK738" s="8">
        <f t="shared" si="782"/>
        <v>0.16561693909651523</v>
      </c>
      <c r="BL738" s="8">
        <f t="shared" si="783"/>
        <v>0</v>
      </c>
      <c r="BM738" s="8">
        <f t="shared" si="784"/>
        <v>0.26630974863746276</v>
      </c>
      <c r="BN738" s="8">
        <f t="shared" si="785"/>
        <v>0.73113577814138098</v>
      </c>
    </row>
    <row r="739" spans="1:66" x14ac:dyDescent="0.25">
      <c r="A739" t="s">
        <v>176</v>
      </c>
      <c r="B739" t="s">
        <v>182</v>
      </c>
      <c r="C739" t="s">
        <v>183</v>
      </c>
      <c r="D739" s="7" t="s">
        <v>507</v>
      </c>
      <c r="E739">
        <f>VLOOKUP(A739,home!$A$2:$E$405,3,FALSE)</f>
        <v>1.2142999999999999</v>
      </c>
      <c r="F739">
        <f>VLOOKUP(B739,home!$B$2:$E$405,3,FALSE)</f>
        <v>0.82350000000000001</v>
      </c>
      <c r="G739">
        <f>VLOOKUP(C739,away!$B$2:$E$405,4,FALSE)</f>
        <v>2.1960999999999999</v>
      </c>
      <c r="H739">
        <f>VLOOKUP(A739,away!$A$2:$E$405,3,FALSE)</f>
        <v>1.1429</v>
      </c>
      <c r="I739">
        <f>VLOOKUP(C739,away!$B$2:$E$405,3,FALSE)</f>
        <v>0.875</v>
      </c>
      <c r="J739">
        <f>VLOOKUP(B739,home!$B$2:$E$405,4,FALSE)</f>
        <v>0.875</v>
      </c>
      <c r="K739" s="3">
        <f t="shared" si="730"/>
        <v>2.1960474034050002</v>
      </c>
      <c r="L739" s="3">
        <f t="shared" si="731"/>
        <v>0.87503281249999998</v>
      </c>
      <c r="M739" s="5">
        <f t="shared" si="732"/>
        <v>4.6371037061519328E-2</v>
      </c>
      <c r="N739" s="5">
        <f t="shared" si="733"/>
        <v>0.10183299553214654</v>
      </c>
      <c r="O739" s="5">
        <f t="shared" si="734"/>
        <v>4.0576178978482987E-2</v>
      </c>
      <c r="P739" s="5">
        <f t="shared" si="735"/>
        <v>8.9107212485794118E-2</v>
      </c>
      <c r="Q739" s="5">
        <f t="shared" si="736"/>
        <v>0.11181504270966172</v>
      </c>
      <c r="R739" s="5">
        <f t="shared" si="737"/>
        <v>1.7752744006022669E-2</v>
      </c>
      <c r="S739" s="5">
        <f t="shared" si="738"/>
        <v>4.2807406412188567E-2</v>
      </c>
      <c r="T739" s="5">
        <f t="shared" si="739"/>
        <v>9.7841831302042909E-2</v>
      </c>
      <c r="U739" s="5">
        <f t="shared" si="740"/>
        <v>3.898586737773977E-2</v>
      </c>
      <c r="V739" s="5">
        <f t="shared" si="741"/>
        <v>9.1399212881669509E-3</v>
      </c>
      <c r="W739" s="5">
        <f t="shared" si="742"/>
        <v>8.185037806805727E-2</v>
      </c>
      <c r="X739" s="5">
        <f t="shared" si="743"/>
        <v>7.1621766525080455E-2</v>
      </c>
      <c r="Y739" s="5">
        <f t="shared" si="744"/>
        <v>3.1335697899329745E-2</v>
      </c>
      <c r="Z739" s="5">
        <f t="shared" si="745"/>
        <v>5.1780778390608457E-3</v>
      </c>
      <c r="AA739" s="5">
        <f t="shared" si="746"/>
        <v>1.1371304393098544E-2</v>
      </c>
      <c r="AB739" s="5">
        <f t="shared" si="747"/>
        <v>1.2485961742895966E-2</v>
      </c>
      <c r="AC739" s="5">
        <f t="shared" si="748"/>
        <v>1.0977122789593283E-3</v>
      </c>
      <c r="AD739" s="5">
        <f t="shared" si="749"/>
        <v>4.4936827556018681E-2</v>
      </c>
      <c r="AE739" s="5">
        <f t="shared" si="750"/>
        <v>3.9321198601170525E-2</v>
      </c>
      <c r="AF739" s="5">
        <f t="shared" si="751"/>
        <v>1.7203669501426651E-2</v>
      </c>
      <c r="AG739" s="5">
        <f t="shared" si="752"/>
        <v>5.0179251030512797E-3</v>
      </c>
      <c r="AH739" s="5">
        <f t="shared" si="753"/>
        <v>1.1327470037143334E-3</v>
      </c>
      <c r="AI739" s="5">
        <f t="shared" si="754"/>
        <v>2.4875661162216561E-3</v>
      </c>
      <c r="AJ739" s="5">
        <f t="shared" si="755"/>
        <v>2.7314065551634148E-3</v>
      </c>
      <c r="AK739" s="5">
        <f t="shared" si="756"/>
        <v>1.9994327577033378E-3</v>
      </c>
      <c r="AL739" s="5">
        <f t="shared" si="757"/>
        <v>8.4375150945817034E-5</v>
      </c>
      <c r="AM739" s="5">
        <f t="shared" si="758"/>
        <v>1.973668069433062E-2</v>
      </c>
      <c r="AN739" s="5">
        <f t="shared" si="759"/>
        <v>1.7270243217374574E-2</v>
      </c>
      <c r="AO739" s="5">
        <f t="shared" si="760"/>
        <v>7.5560147475291608E-3</v>
      </c>
      <c r="AP739" s="5">
        <f t="shared" si="761"/>
        <v>2.2039202786073068E-3</v>
      </c>
      <c r="AQ739" s="5">
        <f t="shared" si="762"/>
        <v>4.8212563997888377E-4</v>
      </c>
      <c r="AR739" s="5">
        <f t="shared" si="763"/>
        <v>1.9823815930222028E-4</v>
      </c>
      <c r="AS739" s="5">
        <f t="shared" si="764"/>
        <v>4.3534039499142763E-4</v>
      </c>
      <c r="AT739" s="5">
        <f t="shared" si="765"/>
        <v>4.7801407200911598E-4</v>
      </c>
      <c r="AU739" s="5">
        <f t="shared" si="766"/>
        <v>3.4991385387555661E-4</v>
      </c>
      <c r="AV739" s="5">
        <f t="shared" si="767"/>
        <v>1.9210685255471318E-4</v>
      </c>
      <c r="AW739" s="5">
        <f t="shared" si="768"/>
        <v>4.503789781704651E-6</v>
      </c>
      <c r="AX739" s="5">
        <f t="shared" si="769"/>
        <v>7.2237810651030535E-3</v>
      </c>
      <c r="AY739" s="5">
        <f t="shared" si="770"/>
        <v>6.3210454622813703E-3</v>
      </c>
      <c r="AZ739" s="5">
        <f t="shared" si="771"/>
        <v>2.7655610944002148E-3</v>
      </c>
      <c r="BA739" s="5">
        <f t="shared" si="772"/>
        <v>8.0665223419119935E-4</v>
      </c>
      <c r="BB739" s="5">
        <f t="shared" si="773"/>
        <v>1.7646179329843347E-4</v>
      </c>
      <c r="BC739" s="5">
        <f t="shared" si="774"/>
        <v>3.0881971857744384E-5</v>
      </c>
      <c r="BD739" s="5">
        <f t="shared" si="775"/>
        <v>2.8910815679840792E-5</v>
      </c>
      <c r="BE739" s="5">
        <f t="shared" si="776"/>
        <v>6.3489521704034941E-5</v>
      </c>
      <c r="BF739" s="5">
        <f t="shared" si="777"/>
        <v>6.9712999640785675E-5</v>
      </c>
      <c r="BG739" s="5">
        <f t="shared" si="778"/>
        <v>5.1031017281573694E-5</v>
      </c>
      <c r="BH739" s="5">
        <f t="shared" si="779"/>
        <v>2.8016633248578897E-5</v>
      </c>
      <c r="BI739" s="5">
        <f t="shared" si="780"/>
        <v>1.2305170939538379E-5</v>
      </c>
      <c r="BJ739" s="8">
        <f t="shared" si="781"/>
        <v>0.66735070099693838</v>
      </c>
      <c r="BK739" s="8">
        <f t="shared" si="782"/>
        <v>0.19492871013985549</v>
      </c>
      <c r="BL739" s="8">
        <f t="shared" si="783"/>
        <v>0.13143028842227011</v>
      </c>
      <c r="BM739" s="8">
        <f t="shared" si="784"/>
        <v>0.58511602495199744</v>
      </c>
      <c r="BN739" s="8">
        <f t="shared" si="785"/>
        <v>0.40745521077362734</v>
      </c>
    </row>
    <row r="740" spans="1:66" x14ac:dyDescent="0.25">
      <c r="A740" t="s">
        <v>176</v>
      </c>
      <c r="B740" t="s">
        <v>178</v>
      </c>
      <c r="C740" t="s">
        <v>186</v>
      </c>
      <c r="D740" s="7" t="s">
        <v>507</v>
      </c>
      <c r="E740">
        <f>VLOOKUP(A740,home!$A$2:$E$405,3,FALSE)</f>
        <v>1.2142999999999999</v>
      </c>
      <c r="F740">
        <f>VLOOKUP(B740,home!$B$2:$E$405,3,FALSE)</f>
        <v>0.27450000000000002</v>
      </c>
      <c r="G740">
        <f>VLOOKUP(C740,away!$B$2:$E$405,4,FALSE)</f>
        <v>0.82350000000000001</v>
      </c>
      <c r="H740">
        <f>VLOOKUP(A740,away!$A$2:$E$405,3,FALSE)</f>
        <v>1.1429</v>
      </c>
      <c r="I740">
        <f>VLOOKUP(C740,away!$B$2:$E$405,3,FALSE)</f>
        <v>1.3125</v>
      </c>
      <c r="J740">
        <f>VLOOKUP(B740,home!$B$2:$E$405,4,FALSE)</f>
        <v>1.1666000000000001</v>
      </c>
      <c r="K740" s="3">
        <f t="shared" si="730"/>
        <v>0.27449342572500002</v>
      </c>
      <c r="L740" s="3">
        <f t="shared" si="731"/>
        <v>1.7499656212500003</v>
      </c>
      <c r="M740" s="5">
        <f t="shared" si="732"/>
        <v>0.13206526497275764</v>
      </c>
      <c r="N740" s="5">
        <f t="shared" si="733"/>
        <v>3.625104700165209E-2</v>
      </c>
      <c r="O740" s="5">
        <f t="shared" si="734"/>
        <v>0.23110967346359768</v>
      </c>
      <c r="P740" s="5">
        <f t="shared" si="735"/>
        <v>6.3438085987209056E-2</v>
      </c>
      <c r="Q740" s="5">
        <f t="shared" si="736"/>
        <v>4.9753370388007359E-3</v>
      </c>
      <c r="R740" s="5">
        <f t="shared" si="737"/>
        <v>0.20221699164980475</v>
      </c>
      <c r="S740" s="5">
        <f t="shared" si="738"/>
        <v>7.6181855133344118E-3</v>
      </c>
      <c r="T740" s="5">
        <f t="shared" si="739"/>
        <v>8.706668772033065E-3</v>
      </c>
      <c r="U740" s="5">
        <f t="shared" si="740"/>
        <v>5.5507234777758624E-2</v>
      </c>
      <c r="V740" s="5">
        <f t="shared" si="741"/>
        <v>4.0660292533822439E-4</v>
      </c>
      <c r="W740" s="5">
        <f t="shared" si="742"/>
        <v>4.5523243597229713E-4</v>
      </c>
      <c r="X740" s="5">
        <f t="shared" si="743"/>
        <v>7.9664111262941182E-4</v>
      </c>
      <c r="Y740" s="5">
        <f t="shared" si="744"/>
        <v>6.9704727978791019E-4</v>
      </c>
      <c r="Z740" s="5">
        <f t="shared" si="745"/>
        <v>0.11795759447325224</v>
      </c>
      <c r="AA740" s="5">
        <f t="shared" si="746"/>
        <v>3.2378584197243335E-2</v>
      </c>
      <c r="AB740" s="5">
        <f t="shared" si="747"/>
        <v>4.4438542482133359E-3</v>
      </c>
      <c r="AC740" s="5">
        <f t="shared" si="748"/>
        <v>1.2207085330867381E-5</v>
      </c>
      <c r="AD740" s="5">
        <f t="shared" si="749"/>
        <v>3.1239577712793135E-5</v>
      </c>
      <c r="AE740" s="5">
        <f t="shared" si="750"/>
        <v>5.4668187019755699E-5</v>
      </c>
      <c r="AF740" s="5">
        <f t="shared" si="751"/>
        <v>4.7833723930319005E-5</v>
      </c>
      <c r="AG740" s="5">
        <f t="shared" si="752"/>
        <v>2.7902457471473902E-5</v>
      </c>
      <c r="AH740" s="5">
        <f t="shared" si="753"/>
        <v>5.1605433773385105E-2</v>
      </c>
      <c r="AI740" s="5">
        <f t="shared" si="754"/>
        <v>1.416535230248109E-2</v>
      </c>
      <c r="AJ740" s="5">
        <f t="shared" si="755"/>
        <v>1.9441480400547752E-3</v>
      </c>
      <c r="AK740" s="5">
        <f t="shared" si="756"/>
        <v>1.7788528521039328E-4</v>
      </c>
      <c r="AL740" s="5">
        <f t="shared" si="757"/>
        <v>2.3454891913706628E-7</v>
      </c>
      <c r="AM740" s="5">
        <f t="shared" si="758"/>
        <v>1.7150117409173895E-6</v>
      </c>
      <c r="AN740" s="5">
        <f t="shared" si="759"/>
        <v>3.0012115866455438E-6</v>
      </c>
      <c r="AO740" s="5">
        <f t="shared" si="760"/>
        <v>2.6260085493634347E-6</v>
      </c>
      <c r="AP740" s="5">
        <f t="shared" si="761"/>
        <v>1.5318082274981985E-6</v>
      </c>
      <c r="AQ740" s="5">
        <f t="shared" si="762"/>
        <v>6.7015293411743646E-7</v>
      </c>
      <c r="AR740" s="5">
        <f t="shared" si="763"/>
        <v>1.8061546994623538E-2</v>
      </c>
      <c r="AS740" s="5">
        <f t="shared" si="764"/>
        <v>4.9577759084472933E-3</v>
      </c>
      <c r="AT740" s="5">
        <f t="shared" si="765"/>
        <v>6.8043844654328564E-4</v>
      </c>
      <c r="AU740" s="5">
        <f t="shared" si="766"/>
        <v>6.2258626728887929E-5</v>
      </c>
      <c r="AV740" s="5">
        <f t="shared" si="767"/>
        <v>4.2723959329366245E-6</v>
      </c>
      <c r="AW740" s="5">
        <f t="shared" si="768"/>
        <v>3.1296256992272925E-9</v>
      </c>
      <c r="AX740" s="5">
        <f t="shared" si="769"/>
        <v>7.8459907987168403E-8</v>
      </c>
      <c r="AY740" s="5">
        <f t="shared" si="770"/>
        <v>1.37302141623983E-7</v>
      </c>
      <c r="AZ740" s="5">
        <f t="shared" si="771"/>
        <v>1.2013701378298448E-7</v>
      </c>
      <c r="BA740" s="5">
        <f t="shared" si="772"/>
        <v>7.0078547986620099E-8</v>
      </c>
      <c r="BB740" s="5">
        <f t="shared" si="773"/>
        <v>3.0658762440925893E-8</v>
      </c>
      <c r="BC740" s="5">
        <f t="shared" si="774"/>
        <v>1.0730356052338222E-8</v>
      </c>
      <c r="BD740" s="5">
        <f t="shared" si="775"/>
        <v>5.2678477178637424E-3</v>
      </c>
      <c r="BE740" s="5">
        <f t="shared" si="776"/>
        <v>1.4459895662740417E-3</v>
      </c>
      <c r="BF740" s="5">
        <f t="shared" si="777"/>
        <v>1.9845731480458431E-4</v>
      </c>
      <c r="BG740" s="5">
        <f t="shared" si="778"/>
        <v>1.8158409400298372E-5</v>
      </c>
      <c r="BH740" s="5">
        <f t="shared" si="779"/>
        <v>1.2460910005012358E-6</v>
      </c>
      <c r="BI740" s="5">
        <f t="shared" si="780"/>
        <v>6.8408757498535369E-8</v>
      </c>
      <c r="BJ740" s="8">
        <f t="shared" si="781"/>
        <v>5.2053609146778257E-2</v>
      </c>
      <c r="BK740" s="8">
        <f t="shared" si="782"/>
        <v>0.20354071833503096</v>
      </c>
      <c r="BL740" s="8">
        <f t="shared" si="783"/>
        <v>0.62424721761812596</v>
      </c>
      <c r="BM740" s="8">
        <f t="shared" si="784"/>
        <v>0.32774260528684923</v>
      </c>
      <c r="BN740" s="8">
        <f t="shared" si="785"/>
        <v>0.67005640011382195</v>
      </c>
    </row>
    <row r="741" spans="1:66" x14ac:dyDescent="0.25">
      <c r="A741" t="s">
        <v>176</v>
      </c>
      <c r="B741" t="s">
        <v>185</v>
      </c>
      <c r="C741" t="s">
        <v>189</v>
      </c>
      <c r="D741" s="7" t="s">
        <v>507</v>
      </c>
      <c r="E741">
        <f>VLOOKUP(A741,home!$A$2:$E$405,3,FALSE)</f>
        <v>1.2142999999999999</v>
      </c>
      <c r="F741">
        <f>VLOOKUP(B741,home!$B$2:$E$405,3,FALSE)</f>
        <v>0.61760000000000004</v>
      </c>
      <c r="G741">
        <f>VLOOKUP(C741,away!$B$2:$E$405,4,FALSE)</f>
        <v>1.4412</v>
      </c>
      <c r="H741">
        <f>VLOOKUP(A741,away!$A$2:$E$405,3,FALSE)</f>
        <v>1.1429</v>
      </c>
      <c r="I741">
        <f>VLOOKUP(C741,away!$B$2:$E$405,3,FALSE)</f>
        <v>0.65620000000000001</v>
      </c>
      <c r="J741">
        <f>VLOOKUP(B741,home!$B$2:$E$405,4,FALSE)</f>
        <v>1.5311999999999999</v>
      </c>
      <c r="K741" s="3">
        <f t="shared" si="730"/>
        <v>1.080830361216</v>
      </c>
      <c r="L741" s="3">
        <f t="shared" si="731"/>
        <v>1.148355564576</v>
      </c>
      <c r="M741" s="5">
        <f t="shared" si="732"/>
        <v>0.10761600189751525</v>
      </c>
      <c r="N741" s="5">
        <f t="shared" si="733"/>
        <v>0.11631464220351313</v>
      </c>
      <c r="O741" s="5">
        <f t="shared" si="734"/>
        <v>0.12358143461643301</v>
      </c>
      <c r="P741" s="5">
        <f t="shared" si="735"/>
        <v>0.13357056661607075</v>
      </c>
      <c r="Q741" s="5">
        <f t="shared" si="736"/>
        <v>6.2858198373766452E-2</v>
      </c>
      <c r="R741" s="5">
        <f t="shared" si="737"/>
        <v>7.0957714060032984E-2</v>
      </c>
      <c r="S741" s="5">
        <f t="shared" si="738"/>
        <v>4.144619747890424E-2</v>
      </c>
      <c r="T741" s="5">
        <f t="shared" si="739"/>
        <v>7.2183561881736774E-2</v>
      </c>
      <c r="U741" s="5">
        <f t="shared" si="740"/>
        <v>7.6693251718567085E-2</v>
      </c>
      <c r="V741" s="5">
        <f t="shared" si="741"/>
        <v>5.7157878049181564E-3</v>
      </c>
      <c r="W741" s="5">
        <f t="shared" si="742"/>
        <v>2.2646349751234991E-2</v>
      </c>
      <c r="X741" s="5">
        <f t="shared" si="743"/>
        <v>2.6006061754165012E-2</v>
      </c>
      <c r="Y741" s="5">
        <f t="shared" si="744"/>
        <v>1.4932102864051245E-2</v>
      </c>
      <c r="Z741" s="5">
        <f t="shared" si="745"/>
        <v>2.7161561930143845E-2</v>
      </c>
      <c r="AA741" s="5">
        <f t="shared" si="746"/>
        <v>2.9357040792148119E-2</v>
      </c>
      <c r="AB741" s="5">
        <f t="shared" si="747"/>
        <v>1.5864990501805148E-2</v>
      </c>
      <c r="AC741" s="5">
        <f t="shared" si="748"/>
        <v>4.4339422245448469E-4</v>
      </c>
      <c r="AD741" s="5">
        <f t="shared" si="749"/>
        <v>6.1192155954627962E-3</v>
      </c>
      <c r="AE741" s="5">
        <f t="shared" si="750"/>
        <v>7.0270352798899429E-3</v>
      </c>
      <c r="AF741" s="5">
        <f t="shared" si="751"/>
        <v>4.0347675330667434E-3</v>
      </c>
      <c r="AG741" s="5">
        <f t="shared" si="752"/>
        <v>1.5444492494559245E-3</v>
      </c>
      <c r="AH741" s="5">
        <f t="shared" si="753"/>
        <v>7.7977826962640851E-3</v>
      </c>
      <c r="AI741" s="5">
        <f t="shared" si="754"/>
        <v>8.4280802882869838E-3</v>
      </c>
      <c r="AJ741" s="5">
        <f t="shared" si="755"/>
        <v>4.5546625311733355E-3</v>
      </c>
      <c r="AK741" s="5">
        <f t="shared" si="756"/>
        <v>1.6409391829283523E-3</v>
      </c>
      <c r="AL741" s="5">
        <f t="shared" si="757"/>
        <v>2.201323835982614E-5</v>
      </c>
      <c r="AM741" s="5">
        <f t="shared" si="758"/>
        <v>1.3227668004805271E-3</v>
      </c>
      <c r="AN741" s="5">
        <f t="shared" si="759"/>
        <v>1.5190066159682049E-3</v>
      </c>
      <c r="AO741" s="5">
        <f t="shared" si="760"/>
        <v>8.7217985003742364E-4</v>
      </c>
      <c r="AP741" s="5">
        <f t="shared" si="761"/>
        <v>3.3385752803384545E-4</v>
      </c>
      <c r="AQ741" s="5">
        <f t="shared" si="762"/>
        <v>9.5846787523313641E-5</v>
      </c>
      <c r="AR741" s="5">
        <f t="shared" si="763"/>
        <v>1.7909254301218607E-3</v>
      </c>
      <c r="AS741" s="5">
        <f t="shared" si="764"/>
        <v>1.9356865795495304E-3</v>
      </c>
      <c r="AT741" s="5">
        <f t="shared" si="765"/>
        <v>1.0460744124877414E-3</v>
      </c>
      <c r="AU741" s="5">
        <f t="shared" si="766"/>
        <v>3.7687632836931346E-4</v>
      </c>
      <c r="AV741" s="5">
        <f t="shared" si="767"/>
        <v>1.0183484453129121E-4</v>
      </c>
      <c r="AW741" s="5">
        <f t="shared" si="768"/>
        <v>7.5895381854929815E-7</v>
      </c>
      <c r="AX741" s="5">
        <f t="shared" si="769"/>
        <v>2.3828108646131672E-4</v>
      </c>
      <c r="AY741" s="5">
        <f t="shared" si="770"/>
        <v>2.7363141157106801E-4</v>
      </c>
      <c r="AZ741" s="5">
        <f t="shared" si="771"/>
        <v>1.5711307706021082E-4</v>
      </c>
      <c r="BA741" s="5">
        <f t="shared" si="772"/>
        <v>6.0140558769916984E-5</v>
      </c>
      <c r="BB741" s="5">
        <f t="shared" si="773"/>
        <v>1.7265686330036042E-5</v>
      </c>
      <c r="BC741" s="5">
        <f t="shared" si="774"/>
        <v>3.9654293946641313E-6</v>
      </c>
      <c r="BD741" s="5">
        <f t="shared" si="775"/>
        <v>3.4276986390351707E-4</v>
      </c>
      <c r="BE741" s="5">
        <f t="shared" si="776"/>
        <v>3.7047607581679746E-4</v>
      </c>
      <c r="BF741" s="5">
        <f t="shared" si="777"/>
        <v>2.002108954234777E-4</v>
      </c>
      <c r="BG741" s="5">
        <f t="shared" si="778"/>
        <v>7.2131338139978736E-5</v>
      </c>
      <c r="BH741" s="5">
        <f t="shared" si="779"/>
        <v>1.9490435064206661E-5</v>
      </c>
      <c r="BI741" s="5">
        <f t="shared" si="780"/>
        <v>4.2131707941406959E-6</v>
      </c>
      <c r="BJ741" s="8">
        <f t="shared" si="781"/>
        <v>0.33856043931797353</v>
      </c>
      <c r="BK741" s="8">
        <f t="shared" si="782"/>
        <v>0.28908759266979372</v>
      </c>
      <c r="BL741" s="8">
        <f t="shared" si="783"/>
        <v>0.34513658576184097</v>
      </c>
      <c r="BM741" s="8">
        <f t="shared" si="784"/>
        <v>0.38477474945466805</v>
      </c>
      <c r="BN741" s="8">
        <f t="shared" si="785"/>
        <v>0.6148985577673316</v>
      </c>
    </row>
    <row r="742" spans="1:66" x14ac:dyDescent="0.25">
      <c r="A742" t="s">
        <v>31</v>
      </c>
      <c r="B742" t="s">
        <v>192</v>
      </c>
      <c r="C742" t="s">
        <v>190</v>
      </c>
      <c r="D742" s="7" t="s">
        <v>507</v>
      </c>
      <c r="E742">
        <f>VLOOKUP(A742,home!$A$2:$E$405,3,FALSE)</f>
        <v>1.4722</v>
      </c>
      <c r="F742">
        <f>VLOOKUP(B742,home!$B$2:$E$405,3,FALSE)</f>
        <v>1.0868</v>
      </c>
      <c r="G742">
        <f>VLOOKUP(C742,away!$B$2:$E$405,4,FALSE)</f>
        <v>1.5849</v>
      </c>
      <c r="H742">
        <f>VLOOKUP(A742,away!$A$2:$E$405,3,FALSE)</f>
        <v>1.5832999999999999</v>
      </c>
      <c r="I742">
        <f>VLOOKUP(C742,away!$B$2:$E$405,3,FALSE)</f>
        <v>1.4737</v>
      </c>
      <c r="J742">
        <f>VLOOKUP(B742,home!$B$2:$E$405,4,FALSE)</f>
        <v>1.1369</v>
      </c>
      <c r="K742" s="3">
        <f t="shared" si="730"/>
        <v>2.5358193329039995</v>
      </c>
      <c r="L742" s="3">
        <f t="shared" si="731"/>
        <v>2.6527392408489998</v>
      </c>
      <c r="M742" s="5">
        <f t="shared" si="732"/>
        <v>5.5800442430798212E-3</v>
      </c>
      <c r="N742" s="5">
        <f t="shared" si="733"/>
        <v>1.4149984070061473E-2</v>
      </c>
      <c r="O742" s="5">
        <f t="shared" si="734"/>
        <v>1.4802402329291397E-2</v>
      </c>
      <c r="P742" s="5">
        <f t="shared" si="735"/>
        <v>3.7536218000040318E-2</v>
      </c>
      <c r="Q742" s="5">
        <f t="shared" si="736"/>
        <v>1.7940901582572756E-2</v>
      </c>
      <c r="R742" s="5">
        <f t="shared" si="737"/>
        <v>1.9633456758872968E-2</v>
      </c>
      <c r="S742" s="5">
        <f t="shared" si="738"/>
        <v>6.3125290784831325E-2</v>
      </c>
      <c r="T742" s="5">
        <f t="shared" si="739"/>
        <v>4.7592533644300668E-2</v>
      </c>
      <c r="U742" s="5">
        <f t="shared" si="740"/>
        <v>4.9786899220884757E-2</v>
      </c>
      <c r="V742" s="5">
        <f t="shared" si="741"/>
        <v>4.7181718220522452E-2</v>
      </c>
      <c r="W742" s="5">
        <f t="shared" si="742"/>
        <v>1.5164961694271988E-2</v>
      </c>
      <c r="X742" s="5">
        <f t="shared" si="743"/>
        <v>4.0228688972367234E-2</v>
      </c>
      <c r="Y742" s="5">
        <f t="shared" si="744"/>
        <v>5.3358110922454002E-2</v>
      </c>
      <c r="Z742" s="5">
        <f t="shared" si="745"/>
        <v>1.7360813725924778E-2</v>
      </c>
      <c r="AA742" s="5">
        <f t="shared" si="746"/>
        <v>4.4023887081145165E-2</v>
      </c>
      <c r="AB742" s="5">
        <f t="shared" si="747"/>
        <v>5.581831198497527E-2</v>
      </c>
      <c r="AC742" s="5">
        <f t="shared" si="748"/>
        <v>1.9836572789480648E-2</v>
      </c>
      <c r="AD742" s="5">
        <f t="shared" si="749"/>
        <v>9.6139007617708737E-3</v>
      </c>
      <c r="AE742" s="5">
        <f t="shared" si="750"/>
        <v>2.5503171808377693E-2</v>
      </c>
      <c r="AF742" s="5">
        <f t="shared" si="751"/>
        <v>3.3826632311098732E-2</v>
      </c>
      <c r="AG742" s="5">
        <f t="shared" si="752"/>
        <v>2.9911078305807429E-2</v>
      </c>
      <c r="AH742" s="5">
        <f t="shared" si="753"/>
        <v>1.1513427955957648E-2</v>
      </c>
      <c r="AI742" s="5">
        <f t="shared" si="754"/>
        <v>2.9195973198714777E-2</v>
      </c>
      <c r="AJ742" s="5">
        <f t="shared" si="755"/>
        <v>3.7017856640123983E-2</v>
      </c>
      <c r="AK742" s="5">
        <f t="shared" si="756"/>
        <v>3.1290198843565036E-2</v>
      </c>
      <c r="AL742" s="5">
        <f t="shared" si="757"/>
        <v>5.3375198343491859E-3</v>
      </c>
      <c r="AM742" s="5">
        <f t="shared" si="758"/>
        <v>4.8758230832638139E-3</v>
      </c>
      <c r="AN742" s="5">
        <f t="shared" si="759"/>
        <v>1.293428722441128E-2</v>
      </c>
      <c r="AO742" s="5">
        <f t="shared" si="760"/>
        <v>1.7155645636303851E-2</v>
      </c>
      <c r="AP742" s="5">
        <f t="shared" si="761"/>
        <v>1.5169818127174379E-2</v>
      </c>
      <c r="AQ742" s="5">
        <f t="shared" si="762"/>
        <v>1.0060392955624487E-2</v>
      </c>
      <c r="AR742" s="5">
        <f t="shared" si="763"/>
        <v>6.1084244270913478E-3</v>
      </c>
      <c r="AS742" s="5">
        <f t="shared" si="764"/>
        <v>1.5489860755801275E-2</v>
      </c>
      <c r="AT742" s="5">
        <f t="shared" si="765"/>
        <v>1.9639744184275918E-2</v>
      </c>
      <c r="AU742" s="5">
        <f t="shared" si="766"/>
        <v>1.6600947665258593E-2</v>
      </c>
      <c r="AV742" s="5">
        <f t="shared" si="767"/>
        <v>1.0524251008522563E-2</v>
      </c>
      <c r="AW742" s="5">
        <f t="shared" si="768"/>
        <v>9.9735523468363571E-4</v>
      </c>
      <c r="AX742" s="5">
        <f t="shared" si="769"/>
        <v>2.0607010730599928E-3</v>
      </c>
      <c r="AY742" s="5">
        <f t="shared" si="770"/>
        <v>5.4665026001658856E-3</v>
      </c>
      <c r="AZ742" s="5">
        <f t="shared" si="771"/>
        <v>7.250602978831568E-3</v>
      </c>
      <c r="BA742" s="5">
        <f t="shared" si="772"/>
        <v>6.4113196805877168E-3</v>
      </c>
      <c r="BB742" s="5">
        <f t="shared" si="773"/>
        <v>4.2518898255806273E-3</v>
      </c>
      <c r="BC742" s="5">
        <f t="shared" si="774"/>
        <v>2.2558309976168679E-3</v>
      </c>
      <c r="BD742" s="5">
        <f t="shared" si="775"/>
        <v>2.7006761962509659E-3</v>
      </c>
      <c r="BE742" s="5">
        <f t="shared" si="776"/>
        <v>6.8484269103668343E-3</v>
      </c>
      <c r="BF742" s="5">
        <f t="shared" si="777"/>
        <v>8.6831866796441125E-3</v>
      </c>
      <c r="BG742" s="5">
        <f t="shared" si="778"/>
        <v>7.3396642178186781E-3</v>
      </c>
      <c r="BH742" s="5">
        <f t="shared" si="779"/>
        <v>4.6530156051420787E-3</v>
      </c>
      <c r="BI742" s="5">
        <f t="shared" si="780"/>
        <v>2.3598413855646571E-3</v>
      </c>
      <c r="BJ742" s="8">
        <f t="shared" si="781"/>
        <v>0.37518277825570334</v>
      </c>
      <c r="BK742" s="8">
        <f t="shared" si="782"/>
        <v>0.18406386647246961</v>
      </c>
      <c r="BL742" s="8">
        <f t="shared" si="783"/>
        <v>0.39403045304926815</v>
      </c>
      <c r="BM742" s="8">
        <f t="shared" si="784"/>
        <v>0.85652575715396484</v>
      </c>
      <c r="BN742" s="8">
        <f t="shared" si="785"/>
        <v>0.10964300698391873</v>
      </c>
    </row>
    <row r="743" spans="1:66" x14ac:dyDescent="0.25">
      <c r="A743" t="s">
        <v>31</v>
      </c>
      <c r="B743" t="s">
        <v>180</v>
      </c>
      <c r="C743" t="s">
        <v>268</v>
      </c>
      <c r="D743" s="7" t="s">
        <v>507</v>
      </c>
      <c r="E743">
        <f>VLOOKUP(A743,home!$A$2:$E$405,3,FALSE)</f>
        <v>1.4722</v>
      </c>
      <c r="F743">
        <f>VLOOKUP(B743,home!$B$2:$E$405,3,FALSE)</f>
        <v>1.3585</v>
      </c>
      <c r="G743">
        <f>VLOOKUP(C743,away!$B$2:$E$405,4,FALSE)</f>
        <v>1.3585</v>
      </c>
      <c r="H743">
        <f>VLOOKUP(A743,away!$A$2:$E$405,3,FALSE)</f>
        <v>1.5832999999999999</v>
      </c>
      <c r="I743">
        <f>VLOOKUP(C743,away!$B$2:$E$405,3,FALSE)</f>
        <v>0.31580000000000003</v>
      </c>
      <c r="J743">
        <f>VLOOKUP(B743,home!$B$2:$E$405,4,FALSE)</f>
        <v>0.47370000000000001</v>
      </c>
      <c r="K743" s="3">
        <f t="shared" si="730"/>
        <v>2.7169778564500002</v>
      </c>
      <c r="L743" s="3">
        <f t="shared" si="731"/>
        <v>0.236852908518</v>
      </c>
      <c r="M743" s="5">
        <f t="shared" si="732"/>
        <v>5.2139588382852604E-2</v>
      </c>
      <c r="N743" s="5">
        <f t="shared" si="733"/>
        <v>0.14166210708062818</v>
      </c>
      <c r="O743" s="5">
        <f t="shared" si="734"/>
        <v>1.2349413157409967E-2</v>
      </c>
      <c r="P743" s="5">
        <f t="shared" si="735"/>
        <v>3.3553082088835152E-2</v>
      </c>
      <c r="Q743" s="5">
        <f t="shared" si="736"/>
        <v>0.19244640401805782</v>
      </c>
      <c r="R743" s="5">
        <f t="shared" si="737"/>
        <v>1.4624972124115043E-3</v>
      </c>
      <c r="S743" s="5">
        <f t="shared" si="738"/>
        <v>5.3980543027760119E-3</v>
      </c>
      <c r="T743" s="5">
        <f t="shared" si="739"/>
        <v>4.5581490525507126E-2</v>
      </c>
      <c r="U743" s="5">
        <f t="shared" si="740"/>
        <v>3.9735725412419088E-3</v>
      </c>
      <c r="V743" s="5">
        <f t="shared" si="741"/>
        <v>3.8597534204419011E-4</v>
      </c>
      <c r="W743" s="5">
        <f t="shared" si="742"/>
        <v>0.17429087275683117</v>
      </c>
      <c r="X743" s="5">
        <f t="shared" si="743"/>
        <v>4.1281300140596118E-2</v>
      </c>
      <c r="Y743" s="5">
        <f t="shared" si="744"/>
        <v>4.888798002852357E-3</v>
      </c>
      <c r="Z743" s="5">
        <f t="shared" si="745"/>
        <v>1.1546557281971067E-4</v>
      </c>
      <c r="AA743" s="5">
        <f t="shared" si="746"/>
        <v>3.1371740453346882E-4</v>
      </c>
      <c r="AB743" s="5">
        <f t="shared" si="747"/>
        <v>4.2618162065020097E-4</v>
      </c>
      <c r="AC743" s="5">
        <f t="shared" si="748"/>
        <v>1.5524027348447199E-5</v>
      </c>
      <c r="AD743" s="5">
        <f t="shared" si="749"/>
        <v>0.11838611046541372</v>
      </c>
      <c r="AE743" s="5">
        <f t="shared" si="750"/>
        <v>2.8040094591866484E-2</v>
      </c>
      <c r="AF743" s="5">
        <f t="shared" si="751"/>
        <v>3.3206889796017097E-3</v>
      </c>
      <c r="AG743" s="5">
        <f t="shared" si="752"/>
        <v>2.6217161436744484E-4</v>
      </c>
      <c r="AH743" s="5">
        <f t="shared" si="753"/>
        <v>6.8370891890113517E-6</v>
      </c>
      <c r="AI743" s="5">
        <f t="shared" si="754"/>
        <v>1.8576219929117527E-5</v>
      </c>
      <c r="AJ743" s="5">
        <f t="shared" si="755"/>
        <v>2.5235589101978765E-5</v>
      </c>
      <c r="AK743" s="5">
        <f t="shared" si="756"/>
        <v>2.2854845594849084E-5</v>
      </c>
      <c r="AL743" s="5">
        <f t="shared" si="757"/>
        <v>3.996034338798691E-7</v>
      </c>
      <c r="AM743" s="5">
        <f t="shared" si="758"/>
        <v>6.4330488129154512E-2</v>
      </c>
      <c r="AN743" s="5">
        <f t="shared" si="759"/>
        <v>1.5236863219772924E-2</v>
      </c>
      <c r="AO743" s="5">
        <f t="shared" si="760"/>
        <v>1.8044476851470776E-3</v>
      </c>
      <c r="AP743" s="5">
        <f t="shared" si="761"/>
        <v>1.4246289416521921E-4</v>
      </c>
      <c r="AQ743" s="5">
        <f t="shared" si="762"/>
        <v>8.4356877097310468E-6</v>
      </c>
      <c r="AR743" s="5">
        <f t="shared" si="763"/>
        <v>3.2387689204286263E-7</v>
      </c>
      <c r="AS743" s="5">
        <f t="shared" si="764"/>
        <v>8.7996634389630489E-7</v>
      </c>
      <c r="AT743" s="5">
        <f t="shared" si="765"/>
        <v>1.1954245353937634E-6</v>
      </c>
      <c r="AU743" s="5">
        <f t="shared" si="766"/>
        <v>1.0826473305739616E-6</v>
      </c>
      <c r="AV743" s="5">
        <f t="shared" si="767"/>
        <v>7.3538220587853931E-7</v>
      </c>
      <c r="AW743" s="5">
        <f t="shared" si="768"/>
        <v>7.1431789781411235E-9</v>
      </c>
      <c r="AX743" s="5">
        <f t="shared" si="769"/>
        <v>2.91307519569221E-2</v>
      </c>
      <c r="AY743" s="5">
        <f t="shared" si="770"/>
        <v>6.8997033283134208E-3</v>
      </c>
      <c r="AZ743" s="5">
        <f t="shared" si="771"/>
        <v>8.1710740061117951E-4</v>
      </c>
      <c r="BA743" s="5">
        <f t="shared" si="772"/>
        <v>6.4511421468780157E-5</v>
      </c>
      <c r="BB743" s="5">
        <f t="shared" si="773"/>
        <v>3.8199294518777826E-6</v>
      </c>
      <c r="BC743" s="5">
        <f t="shared" si="774"/>
        <v>1.8095228020216453E-7</v>
      </c>
      <c r="BD743" s="5">
        <f t="shared" si="775"/>
        <v>1.2785197313687038E-8</v>
      </c>
      <c r="BE743" s="5">
        <f t="shared" si="776"/>
        <v>3.4737097991631705E-8</v>
      </c>
      <c r="BF743" s="5">
        <f t="shared" si="777"/>
        <v>4.7189963020298575E-8</v>
      </c>
      <c r="BG743" s="5">
        <f t="shared" si="778"/>
        <v>4.2738028190948534E-8</v>
      </c>
      <c r="BH743" s="5">
        <f t="shared" si="779"/>
        <v>2.9029569055785756E-8</v>
      </c>
      <c r="BI743" s="5">
        <f t="shared" si="780"/>
        <v>1.5774539261371202E-8</v>
      </c>
      <c r="BJ743" s="8">
        <f t="shared" si="781"/>
        <v>0.8685988107807191</v>
      </c>
      <c r="BK743" s="8">
        <f t="shared" si="782"/>
        <v>9.8392327075603719E-2</v>
      </c>
      <c r="BL743" s="8">
        <f t="shared" si="783"/>
        <v>1.8603285231764629E-2</v>
      </c>
      <c r="BM743" s="8">
        <f t="shared" si="784"/>
        <v>0.54519710053557746</v>
      </c>
      <c r="BN743" s="8">
        <f t="shared" si="785"/>
        <v>0.43361309194019521</v>
      </c>
    </row>
    <row r="744" spans="1:66" x14ac:dyDescent="0.25">
      <c r="A744" t="s">
        <v>31</v>
      </c>
      <c r="B744" t="s">
        <v>194</v>
      </c>
      <c r="C744" t="s">
        <v>33</v>
      </c>
      <c r="D744" s="7" t="s">
        <v>507</v>
      </c>
      <c r="E744">
        <f>VLOOKUP(A744,home!$A$2:$E$405,3,FALSE)</f>
        <v>1.4722</v>
      </c>
      <c r="F744">
        <f>VLOOKUP(B744,home!$B$2:$E$405,3,FALSE)</f>
        <v>0.45279999999999998</v>
      </c>
      <c r="G744">
        <f>VLOOKUP(C744,away!$B$2:$E$405,4,FALSE)</f>
        <v>0.84909999999999997</v>
      </c>
      <c r="H744">
        <f>VLOOKUP(A744,away!$A$2:$E$405,3,FALSE)</f>
        <v>1.5832999999999999</v>
      </c>
      <c r="I744">
        <f>VLOOKUP(C744,away!$B$2:$E$405,3,FALSE)</f>
        <v>0.63160000000000005</v>
      </c>
      <c r="J744">
        <f>VLOOKUP(B744,home!$B$2:$E$405,4,FALSE)</f>
        <v>0.84209999999999996</v>
      </c>
      <c r="K744" s="3">
        <f t="shared" si="730"/>
        <v>0.56602038505599994</v>
      </c>
      <c r="L744" s="3">
        <f t="shared" si="731"/>
        <v>0.84211034098799997</v>
      </c>
      <c r="M744" s="5">
        <f t="shared" si="732"/>
        <v>0.24460008064098021</v>
      </c>
      <c r="N744" s="5">
        <f t="shared" si="733"/>
        <v>0.13844863182913628</v>
      </c>
      <c r="O744" s="5">
        <f t="shared" si="734"/>
        <v>0.20598025731426817</v>
      </c>
      <c r="P744" s="5">
        <f t="shared" si="735"/>
        <v>0.11658902455895602</v>
      </c>
      <c r="Q744" s="5">
        <f t="shared" si="736"/>
        <v>3.9182373949202029E-2</v>
      </c>
      <c r="R744" s="5">
        <f t="shared" si="737"/>
        <v>8.6729052361857142E-2</v>
      </c>
      <c r="S744" s="5">
        <f t="shared" si="738"/>
        <v>1.3893086841987199E-2</v>
      </c>
      <c r="T744" s="5">
        <f t="shared" si="739"/>
        <v>3.2995882287081849E-2</v>
      </c>
      <c r="U744" s="5">
        <f t="shared" si="740"/>
        <v>4.9090411613400366E-2</v>
      </c>
      <c r="V744" s="5">
        <f t="shared" si="741"/>
        <v>7.3579581584559477E-4</v>
      </c>
      <c r="W744" s="5">
        <f t="shared" si="742"/>
        <v>7.3926741300451735E-3</v>
      </c>
      <c r="X744" s="5">
        <f t="shared" si="743"/>
        <v>6.2254473324655077E-3</v>
      </c>
      <c r="Y744" s="5">
        <f t="shared" si="744"/>
        <v>2.6212567879726812E-3</v>
      </c>
      <c r="Z744" s="5">
        <f t="shared" si="745"/>
        <v>2.434514395266988E-2</v>
      </c>
      <c r="AA744" s="5">
        <f t="shared" si="746"/>
        <v>1.3779847754333956E-2</v>
      </c>
      <c r="AB744" s="5">
        <f t="shared" si="747"/>
        <v>3.8998373659605797E-3</v>
      </c>
      <c r="AC744" s="5">
        <f t="shared" si="748"/>
        <v>2.1919891701179022E-5</v>
      </c>
      <c r="AD744" s="5">
        <f t="shared" si="749"/>
        <v>1.0461010644204243E-3</v>
      </c>
      <c r="AE744" s="5">
        <f t="shared" si="750"/>
        <v>8.8093252406699332E-4</v>
      </c>
      <c r="AF744" s="5">
        <f t="shared" si="751"/>
        <v>3.7092119411473754E-4</v>
      </c>
      <c r="AG744" s="5">
        <f t="shared" si="752"/>
        <v>1.0411885775187927E-4</v>
      </c>
      <c r="AH744" s="5">
        <f t="shared" si="753"/>
        <v>5.1253243688461929E-3</v>
      </c>
      <c r="AI744" s="5">
        <f t="shared" si="754"/>
        <v>2.9010380727912221E-3</v>
      </c>
      <c r="AJ744" s="5">
        <f t="shared" si="755"/>
        <v>8.2102334351170166E-4</v>
      </c>
      <c r="AK744" s="5">
        <f t="shared" si="756"/>
        <v>1.5490531634481931E-4</v>
      </c>
      <c r="AL744" s="5">
        <f t="shared" si="757"/>
        <v>4.1792607511516105E-7</v>
      </c>
      <c r="AM744" s="5">
        <f t="shared" si="758"/>
        <v>1.1842290545814803E-4</v>
      </c>
      <c r="AN744" s="5">
        <f t="shared" si="759"/>
        <v>9.9725153296150728E-5</v>
      </c>
      <c r="AO744" s="5">
        <f t="shared" si="760"/>
        <v>4.1989791423651021E-5</v>
      </c>
      <c r="AP744" s="5">
        <f t="shared" si="761"/>
        <v>1.1786679191261921E-5</v>
      </c>
      <c r="AQ744" s="5">
        <f t="shared" si="762"/>
        <v>2.4814211082174342E-6</v>
      </c>
      <c r="AR744" s="5">
        <f t="shared" si="763"/>
        <v>8.6321773038463504E-4</v>
      </c>
      <c r="AS744" s="5">
        <f t="shared" si="764"/>
        <v>4.8859883213947747E-4</v>
      </c>
      <c r="AT744" s="5">
        <f t="shared" si="765"/>
        <v>1.3827844955274944E-4</v>
      </c>
      <c r="AU744" s="5">
        <f t="shared" si="766"/>
        <v>2.608947375359797E-5</v>
      </c>
      <c r="AV744" s="5">
        <f t="shared" si="767"/>
        <v>3.691793494979981E-6</v>
      </c>
      <c r="AW744" s="5">
        <f t="shared" si="768"/>
        <v>5.5334761255714294E-9</v>
      </c>
      <c r="AX744" s="5">
        <f t="shared" si="769"/>
        <v>1.1171629757811868E-5</v>
      </c>
      <c r="AY744" s="5">
        <f t="shared" si="770"/>
        <v>9.4077449447426397E-6</v>
      </c>
      <c r="AZ744" s="5">
        <f t="shared" si="771"/>
        <v>3.9611796516726774E-6</v>
      </c>
      <c r="BA744" s="5">
        <f t="shared" si="772"/>
        <v>1.1119167823949355E-6</v>
      </c>
      <c r="BB744" s="5">
        <f t="shared" si="773"/>
        <v>2.3408915519321966E-7</v>
      </c>
      <c r="BC744" s="5">
        <f t="shared" si="774"/>
        <v>3.9425779660271021E-8</v>
      </c>
      <c r="BD744" s="5">
        <f t="shared" si="775"/>
        <v>1.2115409621351538E-4</v>
      </c>
      <c r="BE744" s="5">
        <f t="shared" si="776"/>
        <v>6.8575688189885639E-5</v>
      </c>
      <c r="BF744" s="5">
        <f t="shared" si="777"/>
        <v>1.9407618717359626E-5</v>
      </c>
      <c r="BG744" s="5">
        <f t="shared" si="778"/>
        <v>3.6617026064733097E-6</v>
      </c>
      <c r="BH744" s="5">
        <f t="shared" si="779"/>
        <v>5.1814957981914526E-7</v>
      </c>
      <c r="BI744" s="5">
        <f t="shared" si="780"/>
        <v>5.865664493716745E-8</v>
      </c>
      <c r="BJ744" s="8">
        <f t="shared" si="781"/>
        <v>0.22956867189280647</v>
      </c>
      <c r="BK744" s="8">
        <f t="shared" si="782"/>
        <v>0.37584973342049011</v>
      </c>
      <c r="BL744" s="8">
        <f t="shared" si="783"/>
        <v>0.37021494970259156</v>
      </c>
      <c r="BM744" s="8">
        <f t="shared" si="784"/>
        <v>0.16843967610268953</v>
      </c>
      <c r="BN744" s="8">
        <f t="shared" si="785"/>
        <v>0.83152942065439983</v>
      </c>
    </row>
    <row r="745" spans="1:66" x14ac:dyDescent="0.25">
      <c r="A745" t="s">
        <v>31</v>
      </c>
      <c r="B745" t="s">
        <v>32</v>
      </c>
      <c r="C745" t="s">
        <v>322</v>
      </c>
      <c r="D745" s="7" t="s">
        <v>507</v>
      </c>
      <c r="E745">
        <f>VLOOKUP(A745,home!$A$2:$E$405,3,FALSE)</f>
        <v>1.4722</v>
      </c>
      <c r="F745">
        <f>VLOOKUP(B745,home!$B$2:$E$405,3,FALSE)</f>
        <v>0.67930000000000001</v>
      </c>
      <c r="G745">
        <f>VLOOKUP(C745,away!$B$2:$E$405,4,FALSE)</f>
        <v>0.67930000000000001</v>
      </c>
      <c r="H745">
        <f>VLOOKUP(A745,away!$A$2:$E$405,3,FALSE)</f>
        <v>1.5832999999999999</v>
      </c>
      <c r="I745">
        <f>VLOOKUP(C745,away!$B$2:$E$405,3,FALSE)</f>
        <v>1.8948</v>
      </c>
      <c r="J745">
        <f>VLOOKUP(B745,home!$B$2:$E$405,4,FALSE)</f>
        <v>1.4211</v>
      </c>
      <c r="K745" s="3">
        <f t="shared" si="730"/>
        <v>0.67934446697800011</v>
      </c>
      <c r="L745" s="3">
        <f t="shared" si="731"/>
        <v>4.2633523533239996</v>
      </c>
      <c r="M745" s="5">
        <f t="shared" si="732"/>
        <v>7.1353296999230806E-3</v>
      </c>
      <c r="N745" s="5">
        <f t="shared" si="733"/>
        <v>4.8473467517065388E-3</v>
      </c>
      <c r="O745" s="5">
        <f t="shared" si="734"/>
        <v>3.0420424667909694E-2</v>
      </c>
      <c r="P745" s="5">
        <f t="shared" si="735"/>
        <v>2.066594718126552E-2</v>
      </c>
      <c r="Q745" s="5">
        <f t="shared" si="736"/>
        <v>1.6465090976478093E-3</v>
      </c>
      <c r="R745" s="5">
        <f t="shared" si="737"/>
        <v>6.4846494548524133E-2</v>
      </c>
      <c r="S745" s="5">
        <f t="shared" si="738"/>
        <v>1.4963617340045976E-2</v>
      </c>
      <c r="T745" s="5">
        <f t="shared" si="739"/>
        <v>7.0196484362261627E-3</v>
      </c>
      <c r="U745" s="5">
        <f t="shared" si="740"/>
        <v>4.4053107274458922E-2</v>
      </c>
      <c r="V745" s="5">
        <f t="shared" si="741"/>
        <v>4.815433103772384E-3</v>
      </c>
      <c r="W745" s="5">
        <f t="shared" si="742"/>
        <v>3.7284894843865959E-4</v>
      </c>
      <c r="X745" s="5">
        <f t="shared" si="743"/>
        <v>1.589586441760338E-3</v>
      </c>
      <c r="Y745" s="5">
        <f t="shared" si="744"/>
        <v>3.3884835486454306E-3</v>
      </c>
      <c r="Z745" s="5">
        <f t="shared" si="745"/>
        <v>9.2154485046087406E-2</v>
      </c>
      <c r="AA745" s="5">
        <f t="shared" si="746"/>
        <v>6.2604639523266337E-2</v>
      </c>
      <c r="AB745" s="5">
        <f t="shared" si="747"/>
        <v>2.1265057733641603E-2</v>
      </c>
      <c r="AC745" s="5">
        <f t="shared" si="748"/>
        <v>8.7167911612541136E-4</v>
      </c>
      <c r="AD745" s="5">
        <f t="shared" si="749"/>
        <v>6.3323217535092251E-5</v>
      </c>
      <c r="AE745" s="5">
        <f t="shared" si="750"/>
        <v>2.6996918849828312E-4</v>
      </c>
      <c r="AF745" s="5">
        <f t="shared" si="751"/>
        <v>5.7548688755456299E-4</v>
      </c>
      <c r="AG745" s="5">
        <f t="shared" si="752"/>
        <v>8.1783445878761665E-4</v>
      </c>
      <c r="AH745" s="5">
        <f t="shared" si="753"/>
        <v>9.8221760172649553E-2</v>
      </c>
      <c r="AI745" s="5">
        <f t="shared" si="754"/>
        <v>6.6726409310129575E-2</v>
      </c>
      <c r="AJ745" s="5">
        <f t="shared" si="755"/>
        <v>2.2665108483072915E-2</v>
      </c>
      <c r="AK745" s="5">
        <f t="shared" si="756"/>
        <v>5.1324720138105724E-3</v>
      </c>
      <c r="AL745" s="5">
        <f t="shared" si="757"/>
        <v>1.0098524009649708E-4</v>
      </c>
      <c r="AM745" s="5">
        <f t="shared" si="758"/>
        <v>8.6036554927418444E-6</v>
      </c>
      <c r="AN745" s="5">
        <f t="shared" si="759"/>
        <v>3.6680414892169897E-5</v>
      </c>
      <c r="AO745" s="5">
        <f t="shared" si="760"/>
        <v>7.8190766575716623E-5</v>
      </c>
      <c r="AP745" s="5">
        <f t="shared" si="761"/>
        <v>1.1111826289626298E-4</v>
      </c>
      <c r="AQ745" s="5">
        <f t="shared" si="762"/>
        <v>1.1843407690401443E-4</v>
      </c>
      <c r="AR745" s="5">
        <f t="shared" si="763"/>
        <v>8.3750794475938167E-2</v>
      </c>
      <c r="AS745" s="5">
        <f t="shared" si="764"/>
        <v>5.6895638832240261E-2</v>
      </c>
      <c r="AT745" s="5">
        <f t="shared" si="765"/>
        <v>1.9325868717930527E-2</v>
      </c>
      <c r="AU745" s="5">
        <f t="shared" si="766"/>
        <v>4.3763073276897732E-3</v>
      </c>
      <c r="AV745" s="5">
        <f t="shared" si="767"/>
        <v>7.4325504221533123E-4</v>
      </c>
      <c r="AW745" s="5">
        <f t="shared" si="768"/>
        <v>8.1245005318944492E-6</v>
      </c>
      <c r="AX745" s="5">
        <f t="shared" si="769"/>
        <v>9.7414095912984099E-7</v>
      </c>
      <c r="AY745" s="5">
        <f t="shared" si="770"/>
        <v>4.1531061505755061E-6</v>
      </c>
      <c r="AZ745" s="5">
        <f t="shared" si="771"/>
        <v>8.8530774403302322E-6</v>
      </c>
      <c r="BA745" s="5">
        <f t="shared" si="772"/>
        <v>1.2581262846463833E-5</v>
      </c>
      <c r="BB745" s="5">
        <f t="shared" si="773"/>
        <v>1.3409589141064849E-5</v>
      </c>
      <c r="BC745" s="5">
        <f t="shared" si="774"/>
        <v>1.1433960684333353E-5</v>
      </c>
      <c r="BD745" s="5">
        <f t="shared" si="775"/>
        <v>5.9509857786957616E-2</v>
      </c>
      <c r="BE745" s="5">
        <f t="shared" si="776"/>
        <v>4.0427692618217312E-2</v>
      </c>
      <c r="BF745" s="5">
        <f t="shared" si="777"/>
        <v>1.3732164646436633E-2</v>
      </c>
      <c r="BG745" s="5">
        <f t="shared" si="778"/>
        <v>3.1096233573958769E-3</v>
      </c>
      <c r="BH745" s="5">
        <f t="shared" si="779"/>
        <v>5.2812635555811026E-4</v>
      </c>
      <c r="BI745" s="5">
        <f t="shared" si="780"/>
        <v>7.1755943502731665E-5</v>
      </c>
      <c r="BJ745" s="8">
        <f t="shared" si="781"/>
        <v>2.0995469290783296E-2</v>
      </c>
      <c r="BK745" s="8">
        <f t="shared" si="782"/>
        <v>4.8557144787379436E-2</v>
      </c>
      <c r="BL745" s="8">
        <f t="shared" si="783"/>
        <v>0.69840655883154557</v>
      </c>
      <c r="BM745" s="8">
        <f t="shared" si="784"/>
        <v>0.73055557740320043</v>
      </c>
      <c r="BN745" s="8">
        <f t="shared" si="785"/>
        <v>0.12956205194697679</v>
      </c>
    </row>
    <row r="746" spans="1:66" x14ac:dyDescent="0.25">
      <c r="A746" t="s">
        <v>31</v>
      </c>
      <c r="B746" t="s">
        <v>193</v>
      </c>
      <c r="C746" t="s">
        <v>325</v>
      </c>
      <c r="D746" s="7" t="s">
        <v>507</v>
      </c>
      <c r="E746">
        <f>VLOOKUP(A746,home!$A$2:$E$405,3,FALSE)</f>
        <v>1.4722</v>
      </c>
      <c r="F746">
        <f>VLOOKUP(B746,home!$B$2:$E$405,3,FALSE)</f>
        <v>1.5849</v>
      </c>
      <c r="G746">
        <f>VLOOKUP(C746,away!$B$2:$E$405,4,FALSE)</f>
        <v>1.4944</v>
      </c>
      <c r="H746">
        <f>VLOOKUP(A746,away!$A$2:$E$405,3,FALSE)</f>
        <v>1.5832999999999999</v>
      </c>
      <c r="I746">
        <f>VLOOKUP(C746,away!$B$2:$E$405,3,FALSE)</f>
        <v>0.88419999999999999</v>
      </c>
      <c r="J746">
        <f>VLOOKUP(B746,home!$B$2:$E$405,4,FALSE)</f>
        <v>0.84209999999999996</v>
      </c>
      <c r="K746" s="3">
        <f t="shared" si="730"/>
        <v>3.4868682472319996</v>
      </c>
      <c r="L746" s="3">
        <f t="shared" si="731"/>
        <v>1.1789011455059999</v>
      </c>
      <c r="M746" s="5">
        <f t="shared" si="732"/>
        <v>9.4120039095481629E-3</v>
      </c>
      <c r="N746" s="5">
        <f t="shared" si="733"/>
        <v>3.2818417575026931E-2</v>
      </c>
      <c r="O746" s="5">
        <f t="shared" si="734"/>
        <v>1.1095822190473278E-2</v>
      </c>
      <c r="P746" s="5">
        <f t="shared" si="735"/>
        <v>3.8689670072893485E-2</v>
      </c>
      <c r="Q746" s="5">
        <f t="shared" si="736"/>
        <v>5.7216749083381015E-2</v>
      </c>
      <c r="R746" s="5">
        <f t="shared" si="737"/>
        <v>6.5404387453399217E-3</v>
      </c>
      <c r="S746" s="5">
        <f t="shared" si="738"/>
        <v>3.9760145255326694E-2</v>
      </c>
      <c r="T746" s="5">
        <f t="shared" si="739"/>
        <v>6.745289103652724E-2</v>
      </c>
      <c r="U746" s="5">
        <f t="shared" si="740"/>
        <v>2.2805648184091674E-2</v>
      </c>
      <c r="V746" s="5">
        <f t="shared" si="741"/>
        <v>1.8160106046638192E-2</v>
      </c>
      <c r="W746" s="5">
        <f t="shared" si="742"/>
        <v>6.6502421862893957E-2</v>
      </c>
      <c r="X746" s="5">
        <f t="shared" si="743"/>
        <v>7.8399781313088918E-2</v>
      </c>
      <c r="Y746" s="5">
        <f t="shared" si="744"/>
        <v>4.6212795998710227E-2</v>
      </c>
      <c r="Z746" s="5">
        <f t="shared" si="745"/>
        <v>2.5701769096643529E-3</v>
      </c>
      <c r="AA746" s="5">
        <f t="shared" si="746"/>
        <v>8.9618682560775008E-3</v>
      </c>
      <c r="AB746" s="5">
        <f t="shared" si="747"/>
        <v>1.5624426928996529E-2</v>
      </c>
      <c r="AC746" s="5">
        <f t="shared" si="748"/>
        <v>4.6656410671510702E-3</v>
      </c>
      <c r="AD746" s="5">
        <f t="shared" si="749"/>
        <v>5.7971295789438007E-2</v>
      </c>
      <c r="AE746" s="5">
        <f t="shared" si="750"/>
        <v>6.8342427012635612E-2</v>
      </c>
      <c r="AF746" s="5">
        <f t="shared" si="751"/>
        <v>4.028448274592817E-2</v>
      </c>
      <c r="AG746" s="5">
        <f t="shared" si="752"/>
        <v>1.5830474285097137E-2</v>
      </c>
      <c r="AH746" s="5">
        <f t="shared" si="753"/>
        <v>7.5749612573909381E-4</v>
      </c>
      <c r="AI746" s="5">
        <f t="shared" si="754"/>
        <v>2.6412891882409044E-3</v>
      </c>
      <c r="AJ746" s="5">
        <f t="shared" si="755"/>
        <v>4.6049137011171977E-3</v>
      </c>
      <c r="AK746" s="5">
        <f t="shared" si="756"/>
        <v>5.3522424552230477E-3</v>
      </c>
      <c r="AL746" s="5">
        <f t="shared" si="757"/>
        <v>7.6715698506454747E-4</v>
      </c>
      <c r="AM746" s="5">
        <f t="shared" si="758"/>
        <v>4.0427654107817096E-2</v>
      </c>
      <c r="AN746" s="5">
        <f t="shared" si="759"/>
        <v>4.7660207737825915E-2</v>
      </c>
      <c r="AO746" s="5">
        <f t="shared" si="760"/>
        <v>2.8093336748588455E-2</v>
      </c>
      <c r="AP746" s="5">
        <f t="shared" si="761"/>
        <v>1.1039755624665578E-2</v>
      </c>
      <c r="AQ746" s="5">
        <f t="shared" si="762"/>
        <v>3.2536951380061374E-3</v>
      </c>
      <c r="AR746" s="5">
        <f t="shared" si="763"/>
        <v>1.7860261007003489E-4</v>
      </c>
      <c r="AS746" s="5">
        <f t="shared" si="764"/>
        <v>6.2276376992596286E-4</v>
      </c>
      <c r="AT746" s="5">
        <f t="shared" si="765"/>
        <v>1.0857476074406674E-3</v>
      </c>
      <c r="AU746" s="5">
        <f t="shared" si="766"/>
        <v>1.2619529522976589E-3</v>
      </c>
      <c r="AV746" s="5">
        <f t="shared" si="767"/>
        <v>1.1000659197168464E-3</v>
      </c>
      <c r="AW746" s="5">
        <f t="shared" si="768"/>
        <v>8.7598096748181566E-5</v>
      </c>
      <c r="AX746" s="5">
        <f t="shared" si="769"/>
        <v>2.3494317236437631E-2</v>
      </c>
      <c r="AY746" s="5">
        <f t="shared" si="770"/>
        <v>2.7697477502917678E-2</v>
      </c>
      <c r="AZ746" s="5">
        <f t="shared" si="771"/>
        <v>1.6326293977908163E-2</v>
      </c>
      <c r="BA746" s="5">
        <f t="shared" si="772"/>
        <v>6.4156955574745473E-3</v>
      </c>
      <c r="BB746" s="5">
        <f t="shared" si="773"/>
        <v>1.8908677104811237E-3</v>
      </c>
      <c r="BC746" s="5">
        <f t="shared" si="774"/>
        <v>4.4582922197730076E-4</v>
      </c>
      <c r="BD746" s="5">
        <f t="shared" si="775"/>
        <v>3.5092470266987652E-5</v>
      </c>
      <c r="BE746" s="5">
        <f t="shared" si="776"/>
        <v>1.223628202908923E-4</v>
      </c>
      <c r="BF746" s="5">
        <f t="shared" si="777"/>
        <v>2.1333151635703396E-4</v>
      </c>
      <c r="BG746" s="5">
        <f t="shared" si="778"/>
        <v>2.4795296350639854E-4</v>
      </c>
      <c r="BH746" s="5">
        <f t="shared" si="779"/>
        <v>2.1614482881438394E-4</v>
      </c>
      <c r="BI746" s="5">
        <f t="shared" si="780"/>
        <v>1.5073370807925428E-4</v>
      </c>
      <c r="BJ746" s="8">
        <f t="shared" si="781"/>
        <v>0.73777686726682656</v>
      </c>
      <c r="BK746" s="8">
        <f t="shared" si="782"/>
        <v>0.13915220083953983</v>
      </c>
      <c r="BL746" s="8">
        <f t="shared" si="783"/>
        <v>8.3618896942065257E-2</v>
      </c>
      <c r="BM746" s="8">
        <f t="shared" si="784"/>
        <v>0.77973516097526396</v>
      </c>
      <c r="BN746" s="8">
        <f t="shared" si="785"/>
        <v>0.15577310157666277</v>
      </c>
    </row>
    <row r="747" spans="1:66" x14ac:dyDescent="0.25">
      <c r="A747" t="s">
        <v>267</v>
      </c>
      <c r="B747" t="s">
        <v>187</v>
      </c>
      <c r="C747" t="s">
        <v>292</v>
      </c>
      <c r="D747" s="7" t="s">
        <v>507</v>
      </c>
      <c r="E747">
        <f>VLOOKUP(A747,home!$A$2:$E$405,3,FALSE)</f>
        <v>1.65</v>
      </c>
      <c r="F747">
        <f>VLOOKUP(B747,home!$B$2:$E$405,3,FALSE)</f>
        <v>0.45450000000000002</v>
      </c>
      <c r="G747">
        <f>VLOOKUP(C747,away!$B$2:$E$405,4,FALSE)</f>
        <v>0.72729999999999995</v>
      </c>
      <c r="H747">
        <f>VLOOKUP(A747,away!$A$2:$E$405,3,FALSE)</f>
        <v>1.5249999999999999</v>
      </c>
      <c r="I747">
        <f>VLOOKUP(C747,away!$B$2:$E$405,3,FALSE)</f>
        <v>0.91800000000000004</v>
      </c>
      <c r="J747">
        <f>VLOOKUP(B747,home!$B$2:$E$405,4,FALSE)</f>
        <v>0.98360000000000003</v>
      </c>
      <c r="K747" s="3">
        <f t="shared" si="730"/>
        <v>0.54542045249999993</v>
      </c>
      <c r="L747" s="3">
        <f t="shared" si="731"/>
        <v>1.3769908200000001</v>
      </c>
      <c r="M747" s="5">
        <f t="shared" si="732"/>
        <v>0.14625387865556902</v>
      </c>
      <c r="N747" s="5">
        <f t="shared" si="733"/>
        <v>7.976985667620054E-2</v>
      </c>
      <c r="O747" s="5">
        <f t="shared" si="734"/>
        <v>0.20139024829811245</v>
      </c>
      <c r="P747" s="5">
        <f t="shared" si="735"/>
        <v>0.10984236035584385</v>
      </c>
      <c r="Q747" s="5">
        <f t="shared" si="736"/>
        <v>2.1754055662096716E-2</v>
      </c>
      <c r="R747" s="5">
        <f t="shared" si="737"/>
        <v>0.13865626157201077</v>
      </c>
      <c r="S747" s="5">
        <f t="shared" si="738"/>
        <v>2.062397291520247E-2</v>
      </c>
      <c r="T747" s="5">
        <f t="shared" si="739"/>
        <v>2.9955134944476196E-2</v>
      </c>
      <c r="U747" s="5">
        <f t="shared" si="740"/>
        <v>7.5625960928564467E-2</v>
      </c>
      <c r="V747" s="5">
        <f t="shared" si="741"/>
        <v>1.7210452321715223E-3</v>
      </c>
      <c r="W747" s="5">
        <f t="shared" si="742"/>
        <v>3.9550356276436601E-3</v>
      </c>
      <c r="X747" s="5">
        <f t="shared" si="743"/>
        <v>5.4460477520382579E-3</v>
      </c>
      <c r="Y747" s="5">
        <f t="shared" si="744"/>
        <v>3.7495788799191596E-3</v>
      </c>
      <c r="Z747" s="5">
        <f t="shared" si="745"/>
        <v>6.3642799773392544E-2</v>
      </c>
      <c r="AA747" s="5">
        <f t="shared" si="746"/>
        <v>3.4712084650770664E-2</v>
      </c>
      <c r="AB747" s="5">
        <f t="shared" si="747"/>
        <v>9.4663404587208167E-3</v>
      </c>
      <c r="AC747" s="5">
        <f t="shared" si="748"/>
        <v>8.0785750914208723E-5</v>
      </c>
      <c r="AD747" s="5">
        <f t="shared" si="749"/>
        <v>5.3928933042075649E-4</v>
      </c>
      <c r="AE747" s="5">
        <f t="shared" si="750"/>
        <v>7.4259645731332836E-4</v>
      </c>
      <c r="AF747" s="5">
        <f t="shared" si="751"/>
        <v>5.1127425234248766E-4</v>
      </c>
      <c r="AG747" s="5">
        <f t="shared" si="752"/>
        <v>2.3467331732598972E-4</v>
      </c>
      <c r="AH747" s="5">
        <f t="shared" si="753"/>
        <v>2.190888776176491E-2</v>
      </c>
      <c r="AI747" s="5">
        <f t="shared" si="754"/>
        <v>1.1949555476793531E-2</v>
      </c>
      <c r="AJ747" s="5">
        <f t="shared" si="755"/>
        <v>3.2587659776632891E-3</v>
      </c>
      <c r="AK747" s="5">
        <f t="shared" si="756"/>
        <v>5.9246587137623888E-4</v>
      </c>
      <c r="AL747" s="5">
        <f t="shared" si="757"/>
        <v>2.4269298414802954E-6</v>
      </c>
      <c r="AM747" s="5">
        <f t="shared" si="758"/>
        <v>5.8827886125302215E-5</v>
      </c>
      <c r="AN747" s="5">
        <f t="shared" si="759"/>
        <v>8.1005459154546511E-5</v>
      </c>
      <c r="AO747" s="5">
        <f t="shared" si="760"/>
        <v>5.577188681284777E-5</v>
      </c>
      <c r="AP747" s="5">
        <f t="shared" si="761"/>
        <v>2.5599125385123488E-5</v>
      </c>
      <c r="AQ747" s="5">
        <f t="shared" si="762"/>
        <v>8.8124401638360027E-6</v>
      </c>
      <c r="AR747" s="5">
        <f t="shared" si="763"/>
        <v>6.0336674648721273E-3</v>
      </c>
      <c r="AS747" s="5">
        <f t="shared" si="764"/>
        <v>3.2908856389250838E-3</v>
      </c>
      <c r="AT747" s="5">
        <f t="shared" si="765"/>
        <v>8.9745816715413511E-4</v>
      </c>
      <c r="AU747" s="5">
        <f t="shared" si="766"/>
        <v>1.6316401320967639E-4</v>
      </c>
      <c r="AV747" s="5">
        <f t="shared" si="767"/>
        <v>2.2248247479134409E-5</v>
      </c>
      <c r="AW747" s="5">
        <f t="shared" si="768"/>
        <v>5.0631079298688038E-8</v>
      </c>
      <c r="AX747" s="5">
        <f t="shared" si="769"/>
        <v>5.3476553783467975E-6</v>
      </c>
      <c r="AY747" s="5">
        <f t="shared" si="770"/>
        <v>7.3636723645071665E-6</v>
      </c>
      <c r="AZ747" s="5">
        <f t="shared" si="771"/>
        <v>5.0698546237070326E-6</v>
      </c>
      <c r="BA747" s="5">
        <f t="shared" si="772"/>
        <v>2.3270477585263799E-6</v>
      </c>
      <c r="BB747" s="5">
        <f t="shared" si="773"/>
        <v>8.0108085029810068E-7</v>
      </c>
      <c r="BC747" s="5">
        <f t="shared" si="774"/>
        <v>2.2061619538765584E-7</v>
      </c>
      <c r="BD747" s="5">
        <f t="shared" si="775"/>
        <v>1.384717451676931E-3</v>
      </c>
      <c r="BE747" s="5">
        <f t="shared" si="776"/>
        <v>7.5525321907827863E-4</v>
      </c>
      <c r="BF747" s="5">
        <f t="shared" si="777"/>
        <v>2.0596527625087809E-4</v>
      </c>
      <c r="BG747" s="5">
        <f t="shared" si="778"/>
        <v>3.7445891390680491E-5</v>
      </c>
      <c r="BH747" s="5">
        <f t="shared" si="779"/>
        <v>5.1059387566426999E-6</v>
      </c>
      <c r="BI747" s="5">
        <f t="shared" si="780"/>
        <v>5.5697668541706986E-7</v>
      </c>
      <c r="BJ747" s="8">
        <f t="shared" si="781"/>
        <v>0.14690868962458953</v>
      </c>
      <c r="BK747" s="8">
        <f t="shared" si="782"/>
        <v>0.27853183351190702</v>
      </c>
      <c r="BL747" s="8">
        <f t="shared" si="783"/>
        <v>0.51035703928125609</v>
      </c>
      <c r="BM747" s="8">
        <f t="shared" si="784"/>
        <v>0.30176638793002675</v>
      </c>
      <c r="BN747" s="8">
        <f t="shared" si="785"/>
        <v>0.69766666121983345</v>
      </c>
    </row>
    <row r="748" spans="1:66" s="10" customFormat="1" x14ac:dyDescent="0.25">
      <c r="A748" t="s">
        <v>267</v>
      </c>
      <c r="B748" t="s">
        <v>470</v>
      </c>
      <c r="C748" t="s">
        <v>302</v>
      </c>
      <c r="D748" s="7" t="s">
        <v>507</v>
      </c>
      <c r="E748">
        <f>VLOOKUP(A748,home!$A$2:$E$405,3,FALSE)</f>
        <v>1.65</v>
      </c>
      <c r="F748">
        <f>VLOOKUP(B748,home!$B$2:$E$405,3,FALSE)</f>
        <v>0.45450000000000002</v>
      </c>
      <c r="G748">
        <f>VLOOKUP(C748,away!$B$2:$E$405,4,FALSE)</f>
        <v>0.60609999999999997</v>
      </c>
      <c r="H748">
        <f>VLOOKUP(A748,away!$A$2:$E$405,3,FALSE)</f>
        <v>1.5249999999999999</v>
      </c>
      <c r="I748">
        <f>VLOOKUP(C748,away!$B$2:$E$405,3,FALSE)</f>
        <v>2.1311</v>
      </c>
      <c r="J748">
        <f>VLOOKUP(B748,home!$B$2:$E$405,4,FALSE)</f>
        <v>1.4754</v>
      </c>
      <c r="K748" s="3">
        <f t="shared" si="730"/>
        <v>0.45452954249999994</v>
      </c>
      <c r="L748" s="3">
        <f t="shared" si="731"/>
        <v>4.7949430334999992</v>
      </c>
      <c r="M748" s="5">
        <f t="shared" si="732"/>
        <v>5.25028679632093E-3</v>
      </c>
      <c r="N748" s="5">
        <f t="shared" si="733"/>
        <v>2.3864104555255425E-3</v>
      </c>
      <c r="O748" s="5">
        <f t="shared" si="734"/>
        <v>2.5174826097896074E-2</v>
      </c>
      <c r="P748" s="5">
        <f t="shared" si="735"/>
        <v>1.1442702188793761E-2</v>
      </c>
      <c r="Q748" s="5">
        <f t="shared" si="736"/>
        <v>5.4234702628362067E-4</v>
      </c>
      <c r="R748" s="5">
        <f t="shared" si="737"/>
        <v>6.0355928508840376E-2</v>
      </c>
      <c r="S748" s="5">
        <f t="shared" si="738"/>
        <v>6.234680049915408E-3</v>
      </c>
      <c r="T748" s="5">
        <f t="shared" si="739"/>
        <v>2.6005230954180879E-3</v>
      </c>
      <c r="U748" s="5">
        <f t="shared" si="740"/>
        <v>2.743355257228592E-2</v>
      </c>
      <c r="V748" s="5">
        <f t="shared" si="741"/>
        <v>1.5097923815342285E-3</v>
      </c>
      <c r="W748" s="5">
        <f t="shared" si="742"/>
        <v>8.2170915244309846E-5</v>
      </c>
      <c r="X748" s="5">
        <f t="shared" si="743"/>
        <v>3.9400485760702239E-4</v>
      </c>
      <c r="Y748" s="5">
        <f t="shared" si="744"/>
        <v>9.4461542357397569E-4</v>
      </c>
      <c r="Z748" s="5">
        <f t="shared" si="745"/>
        <v>9.6467746311296051E-2</v>
      </c>
      <c r="AA748" s="5">
        <f t="shared" si="746"/>
        <v>4.384744059687945E-2</v>
      </c>
      <c r="AB748" s="5">
        <f t="shared" si="747"/>
        <v>9.96497855714777E-3</v>
      </c>
      <c r="AC748" s="5">
        <f t="shared" si="748"/>
        <v>2.0565667718513809E-4</v>
      </c>
      <c r="AD748" s="5">
        <f t="shared" si="749"/>
        <v>9.3372771282006049E-6</v>
      </c>
      <c r="AE748" s="5">
        <f t="shared" si="750"/>
        <v>4.4771711917724373E-5</v>
      </c>
      <c r="AF748" s="5">
        <f t="shared" si="751"/>
        <v>1.073389040788807E-4</v>
      </c>
      <c r="AG748" s="5">
        <f t="shared" si="752"/>
        <v>1.7156131011218453E-4</v>
      </c>
      <c r="AH748" s="5">
        <f t="shared" si="753"/>
        <v>0.11563933703319858</v>
      </c>
      <c r="AI748" s="5">
        <f t="shared" si="754"/>
        <v>5.256149495670305E-2</v>
      </c>
      <c r="AJ748" s="5">
        <f t="shared" si="755"/>
        <v>1.1945376127893145E-2</v>
      </c>
      <c r="AK748" s="5">
        <f t="shared" si="756"/>
        <v>1.8098421154672307E-3</v>
      </c>
      <c r="AL748" s="5">
        <f t="shared" si="757"/>
        <v>1.7928682386001876E-5</v>
      </c>
      <c r="AM748" s="5">
        <f t="shared" si="758"/>
        <v>8.4881366025534722E-7</v>
      </c>
      <c r="AN748" s="5">
        <f t="shared" si="759"/>
        <v>4.0700131469810124E-6</v>
      </c>
      <c r="AO748" s="5">
        <f t="shared" si="760"/>
        <v>9.757740592685007E-6</v>
      </c>
      <c r="AP748" s="5">
        <f t="shared" si="761"/>
        <v>1.5595936759198374E-5</v>
      </c>
      <c r="AQ748" s="5">
        <f t="shared" si="762"/>
        <v>1.8695407078606206E-5</v>
      </c>
      <c r="AR748" s="5">
        <f t="shared" si="763"/>
        <v>0.11089680670117878</v>
      </c>
      <c r="AS748" s="5">
        <f t="shared" si="764"/>
        <v>5.0405874814597719E-2</v>
      </c>
      <c r="AT748" s="5">
        <f t="shared" si="765"/>
        <v>1.1455479609395684E-2</v>
      </c>
      <c r="AU748" s="5">
        <f t="shared" si="766"/>
        <v>1.7356179686588997E-3</v>
      </c>
      <c r="AV748" s="5">
        <f t="shared" si="767"/>
        <v>1.9722241031232718E-4</v>
      </c>
      <c r="AW748" s="5">
        <f t="shared" si="768"/>
        <v>1.0854040568489078E-6</v>
      </c>
      <c r="AX748" s="5">
        <f t="shared" si="769"/>
        <v>6.4301814110602203E-8</v>
      </c>
      <c r="AY748" s="5">
        <f t="shared" si="770"/>
        <v>3.0832353561104397E-7</v>
      </c>
      <c r="AZ748" s="5">
        <f t="shared" si="771"/>
        <v>7.3919689457113209E-7</v>
      </c>
      <c r="BA748" s="5">
        <f t="shared" si="772"/>
        <v>1.1814690000028943E-6</v>
      </c>
      <c r="BB748" s="5">
        <f t="shared" si="773"/>
        <v>1.4162691377150225E-6</v>
      </c>
      <c r="BC748" s="5">
        <f t="shared" si="774"/>
        <v>1.3581859670895394E-6</v>
      </c>
      <c r="BD748" s="5">
        <f t="shared" si="775"/>
        <v>8.8623978454868871E-2</v>
      </c>
      <c r="BE748" s="5">
        <f t="shared" si="776"/>
        <v>4.0282216381621397E-2</v>
      </c>
      <c r="BF748" s="5">
        <f t="shared" si="777"/>
        <v>9.1547286914121888E-3</v>
      </c>
      <c r="BG748" s="5">
        <f t="shared" si="778"/>
        <v>1.387031547939735E-3</v>
      </c>
      <c r="BH748" s="5">
        <f t="shared" si="779"/>
        <v>1.5761170372952861E-4</v>
      </c>
      <c r="BI748" s="5">
        <f t="shared" si="780"/>
        <v>1.432783511776564E-5</v>
      </c>
      <c r="BJ748" s="8">
        <f t="shared" si="781"/>
        <v>7.3371166344763754E-3</v>
      </c>
      <c r="BK748" s="8">
        <f t="shared" si="782"/>
        <v>2.466135509967108E-2</v>
      </c>
      <c r="BL748" s="8">
        <f t="shared" si="783"/>
        <v>0.66304367268514453</v>
      </c>
      <c r="BM748" s="8">
        <f t="shared" si="784"/>
        <v>0.68635816673744909</v>
      </c>
      <c r="BN748" s="8">
        <f t="shared" si="785"/>
        <v>0.10515250107366031</v>
      </c>
    </row>
    <row r="749" spans="1:66" x14ac:dyDescent="0.25">
      <c r="A749" t="s">
        <v>267</v>
      </c>
      <c r="B749" t="s">
        <v>408</v>
      </c>
      <c r="C749" t="s">
        <v>277</v>
      </c>
      <c r="D749" s="7" t="s">
        <v>507</v>
      </c>
      <c r="E749">
        <f>VLOOKUP(A749,home!$A$2:$E$405,3,FALSE)</f>
        <v>1.65</v>
      </c>
      <c r="F749">
        <f>VLOOKUP(B749,home!$B$2:$E$405,3,FALSE)</f>
        <v>0.84850000000000003</v>
      </c>
      <c r="G749">
        <f>VLOOKUP(C749,away!$B$2:$E$405,4,FALSE)</f>
        <v>1.8182</v>
      </c>
      <c r="H749">
        <f>VLOOKUP(A749,away!$A$2:$E$405,3,FALSE)</f>
        <v>1.5249999999999999</v>
      </c>
      <c r="I749">
        <f>VLOOKUP(C749,away!$B$2:$E$405,3,FALSE)</f>
        <v>0.32790000000000002</v>
      </c>
      <c r="J749">
        <f>VLOOKUP(B749,home!$B$2:$E$405,4,FALSE)</f>
        <v>1.3115000000000001</v>
      </c>
      <c r="K749" s="3">
        <f t="shared" si="730"/>
        <v>2.5455254550000004</v>
      </c>
      <c r="L749" s="3">
        <f t="shared" si="731"/>
        <v>0.65581229625000004</v>
      </c>
      <c r="M749" s="5">
        <f t="shared" si="732"/>
        <v>4.0707710746362653E-2</v>
      </c>
      <c r="N749" s="5">
        <f t="shared" si="733"/>
        <v>0.10362251391964319</v>
      </c>
      <c r="O749" s="5">
        <f t="shared" si="734"/>
        <v>2.6696617259652895E-2</v>
      </c>
      <c r="P749" s="5">
        <f t="shared" si="735"/>
        <v>6.7956918796838794E-2</v>
      </c>
      <c r="Q749" s="5">
        <f t="shared" si="736"/>
        <v>0.13188687344677186</v>
      </c>
      <c r="R749" s="5">
        <f t="shared" si="737"/>
        <v>8.7539849335801726E-3</v>
      </c>
      <c r="S749" s="5">
        <f t="shared" si="738"/>
        <v>2.8361597395726721E-2</v>
      </c>
      <c r="T749" s="5">
        <f t="shared" si="739"/>
        <v>8.6493033320360596E-2</v>
      </c>
      <c r="U749" s="5">
        <f t="shared" si="740"/>
        <v>2.2283491481114817E-2</v>
      </c>
      <c r="V749" s="5">
        <f t="shared" si="741"/>
        <v>5.2607198866488044E-3</v>
      </c>
      <c r="W749" s="5">
        <f t="shared" si="742"/>
        <v>0.11190713117970712</v>
      </c>
      <c r="X749" s="5">
        <f t="shared" si="743"/>
        <v>7.3390072665713693E-2</v>
      </c>
      <c r="Y749" s="5">
        <f t="shared" si="744"/>
        <v>2.4065056038428029E-2</v>
      </c>
      <c r="Z749" s="5">
        <f t="shared" si="745"/>
        <v>1.9136569868763726E-3</v>
      </c>
      <c r="AA749" s="5">
        <f t="shared" si="746"/>
        <v>4.8712625722324076E-3</v>
      </c>
      <c r="AB749" s="5">
        <f t="shared" si="747"/>
        <v>6.1999614378031873E-3</v>
      </c>
      <c r="AC749" s="5">
        <f t="shared" si="748"/>
        <v>5.4888605192237986E-4</v>
      </c>
      <c r="AD749" s="5">
        <f t="shared" si="749"/>
        <v>7.1215612753492169E-2</v>
      </c>
      <c r="AE749" s="5">
        <f t="shared" si="750"/>
        <v>4.6704074528718484E-2</v>
      </c>
      <c r="AF749" s="5">
        <f t="shared" si="751"/>
        <v>1.5314553180455001E-2</v>
      </c>
      <c r="AG749" s="5">
        <f t="shared" si="752"/>
        <v>3.3478240957723121E-3</v>
      </c>
      <c r="AH749" s="5">
        <f t="shared" si="753"/>
        <v>3.1374994569956244E-4</v>
      </c>
      <c r="AI749" s="5">
        <f t="shared" si="754"/>
        <v>7.9865847328310406E-4</v>
      </c>
      <c r="AJ749" s="5">
        <f t="shared" si="755"/>
        <v>1.0165027367967899E-3</v>
      </c>
      <c r="AK749" s="5">
        <f t="shared" si="756"/>
        <v>8.6251119719779796E-4</v>
      </c>
      <c r="AL749" s="5">
        <f t="shared" si="757"/>
        <v>3.6652127250893898E-5</v>
      </c>
      <c r="AM749" s="5">
        <f t="shared" si="758"/>
        <v>3.6256231011487387E-2</v>
      </c>
      <c r="AN749" s="5">
        <f t="shared" si="759"/>
        <v>2.3777282113014005E-2</v>
      </c>
      <c r="AO749" s="5">
        <f t="shared" si="760"/>
        <v>7.7967169905598828E-3</v>
      </c>
      <c r="AP749" s="5">
        <f t="shared" si="761"/>
        <v>1.7043942909301555E-3</v>
      </c>
      <c r="AQ749" s="5">
        <f t="shared" si="762"/>
        <v>2.7944068341257392E-4</v>
      </c>
      <c r="AR749" s="5">
        <f t="shared" si="763"/>
        <v>4.1152214467508594E-5</v>
      </c>
      <c r="AS749" s="5">
        <f t="shared" si="764"/>
        <v>1.047540094566624E-4</v>
      </c>
      <c r="AT749" s="5">
        <f t="shared" si="765"/>
        <v>1.3332699879262249E-4</v>
      </c>
      <c r="AU749" s="5">
        <f t="shared" si="766"/>
        <v>1.1312908975512496E-4</v>
      </c>
      <c r="AV749" s="5">
        <f t="shared" si="767"/>
        <v>7.1993244418162576E-5</v>
      </c>
      <c r="AW749" s="5">
        <f t="shared" si="768"/>
        <v>1.6996272461879375E-6</v>
      </c>
      <c r="AX749" s="5">
        <f t="shared" si="769"/>
        <v>1.5381859823683591E-2</v>
      </c>
      <c r="AY749" s="5">
        <f t="shared" si="770"/>
        <v>1.0087612811565555E-2</v>
      </c>
      <c r="AZ749" s="5">
        <f t="shared" si="771"/>
        <v>3.307790260816863E-3</v>
      </c>
      <c r="BA749" s="5">
        <f t="shared" si="772"/>
        <v>7.2309650881989779E-4</v>
      </c>
      <c r="BB749" s="5">
        <f t="shared" si="773"/>
        <v>1.1855389546488386E-4</v>
      </c>
      <c r="BC749" s="5">
        <f t="shared" si="774"/>
        <v>1.55498204828416E-5</v>
      </c>
      <c r="BD749" s="5">
        <f t="shared" si="775"/>
        <v>4.4980213776182103E-6</v>
      </c>
      <c r="BE749" s="5">
        <f t="shared" si="776"/>
        <v>1.1449827913861323E-5</v>
      </c>
      <c r="BF749" s="5">
        <f t="shared" si="777"/>
        <v>1.457291420505178E-5</v>
      </c>
      <c r="BG749" s="5">
        <f t="shared" si="778"/>
        <v>1.2365241354163466E-5</v>
      </c>
      <c r="BH749" s="5">
        <f t="shared" si="779"/>
        <v>7.8690091560604436E-6</v>
      </c>
      <c r="BI749" s="5">
        <f t="shared" si="780"/>
        <v>4.0061526224759852E-6</v>
      </c>
      <c r="BJ749" s="8">
        <f t="shared" si="781"/>
        <v>0.76739527333929991</v>
      </c>
      <c r="BK749" s="8">
        <f t="shared" si="782"/>
        <v>0.15296009781631581</v>
      </c>
      <c r="BL749" s="8">
        <f t="shared" si="783"/>
        <v>7.2315856760879996E-2</v>
      </c>
      <c r="BM749" s="8">
        <f t="shared" si="784"/>
        <v>0.60487435261620326</v>
      </c>
      <c r="BN749" s="8">
        <f t="shared" si="785"/>
        <v>0.3796246191028495</v>
      </c>
    </row>
    <row r="750" spans="1:66" x14ac:dyDescent="0.25">
      <c r="A750" t="s">
        <v>267</v>
      </c>
      <c r="B750" t="s">
        <v>191</v>
      </c>
      <c r="C750" t="s">
        <v>318</v>
      </c>
      <c r="D750" s="7" t="s">
        <v>507</v>
      </c>
      <c r="E750">
        <f>VLOOKUP(A750,home!$A$2:$E$405,3,FALSE)</f>
        <v>1.65</v>
      </c>
      <c r="F750">
        <f>VLOOKUP(B750,home!$B$2:$E$405,3,FALSE)</f>
        <v>1.3635999999999999</v>
      </c>
      <c r="G750">
        <f>VLOOKUP(C750,away!$B$2:$E$405,4,FALSE)</f>
        <v>1.0606</v>
      </c>
      <c r="H750">
        <f>VLOOKUP(A750,away!$A$2:$E$405,3,FALSE)</f>
        <v>1.5249999999999999</v>
      </c>
      <c r="I750">
        <f>VLOOKUP(C750,away!$B$2:$E$405,3,FALSE)</f>
        <v>1.3115000000000001</v>
      </c>
      <c r="J750">
        <f>VLOOKUP(B750,home!$B$2:$E$405,4,FALSE)</f>
        <v>1.6393</v>
      </c>
      <c r="K750" s="3">
        <f t="shared" si="730"/>
        <v>2.3862863639999996</v>
      </c>
      <c r="L750" s="3">
        <f t="shared" si="731"/>
        <v>3.2786614737499997</v>
      </c>
      <c r="M750" s="5">
        <f t="shared" si="732"/>
        <v>3.4653285273386503E-3</v>
      </c>
      <c r="N750" s="5">
        <f t="shared" si="733"/>
        <v>8.2692662115684198E-3</v>
      </c>
      <c r="O750" s="5">
        <f t="shared" si="734"/>
        <v>1.1361639136472056E-2</v>
      </c>
      <c r="P750" s="5">
        <f t="shared" si="735"/>
        <v>2.7112124544051992E-2</v>
      </c>
      <c r="Q750" s="5">
        <f t="shared" si="736"/>
        <v>9.8664186004758323E-3</v>
      </c>
      <c r="R750" s="5">
        <f t="shared" si="737"/>
        <v>1.8625484257700574E-2</v>
      </c>
      <c r="S750" s="5">
        <f t="shared" si="738"/>
        <v>5.3030130584524542E-2</v>
      </c>
      <c r="T750" s="5">
        <f t="shared" si="739"/>
        <v>3.2348646549270499E-2</v>
      </c>
      <c r="U750" s="5">
        <f t="shared" si="740"/>
        <v>4.4445739107047529E-2</v>
      </c>
      <c r="V750" s="5">
        <f t="shared" si="741"/>
        <v>4.6099830030614734E-2</v>
      </c>
      <c r="W750" s="5">
        <f t="shared" si="742"/>
        <v>7.848033389277146E-3</v>
      </c>
      <c r="X750" s="5">
        <f t="shared" si="743"/>
        <v>2.5731044718126612E-2</v>
      </c>
      <c r="Y750" s="5">
        <f t="shared" si="744"/>
        <v>4.2181692498330078E-2</v>
      </c>
      <c r="Z750" s="5">
        <f t="shared" si="745"/>
        <v>2.0355552555219997E-2</v>
      </c>
      <c r="AA750" s="5">
        <f t="shared" si="746"/>
        <v>4.8574177494206817E-2</v>
      </c>
      <c r="AB750" s="5">
        <f t="shared" si="747"/>
        <v>5.7955948698470726E-2</v>
      </c>
      <c r="AC750" s="5">
        <f t="shared" si="748"/>
        <v>2.2542313149194085E-2</v>
      </c>
      <c r="AD750" s="5">
        <f t="shared" si="749"/>
        <v>4.6819137652621872E-3</v>
      </c>
      <c r="AE750" s="5">
        <f t="shared" si="750"/>
        <v>1.5350410285584934E-2</v>
      </c>
      <c r="AF750" s="5">
        <f t="shared" si="751"/>
        <v>2.516439940480153E-2</v>
      </c>
      <c r="AG750" s="5">
        <f t="shared" si="752"/>
        <v>2.7501848946193404E-2</v>
      </c>
      <c r="AH750" s="5">
        <f t="shared" si="753"/>
        <v>1.6684741484923292E-2</v>
      </c>
      <c r="AI750" s="5">
        <f t="shared" si="754"/>
        <v>3.9814571092337554E-2</v>
      </c>
      <c r="AJ750" s="5">
        <f t="shared" si="755"/>
        <v>4.7504484043076854E-2</v>
      </c>
      <c r="AK750" s="5">
        <f t="shared" si="756"/>
        <v>3.7786434166949955E-2</v>
      </c>
      <c r="AL750" s="5">
        <f t="shared" si="757"/>
        <v>7.0546846775459415E-3</v>
      </c>
      <c r="AM750" s="5">
        <f t="shared" si="758"/>
        <v>2.2344773950938091E-3</v>
      </c>
      <c r="AN750" s="5">
        <f t="shared" si="759"/>
        <v>7.3260949492593291E-3</v>
      </c>
      <c r="AO750" s="5">
        <f t="shared" si="760"/>
        <v>1.2009892631585512E-2</v>
      </c>
      <c r="AP750" s="5">
        <f t="shared" si="761"/>
        <v>1.3125457425017806E-2</v>
      </c>
      <c r="AQ750" s="5">
        <f t="shared" si="762"/>
        <v>1.075848289618794E-2</v>
      </c>
      <c r="AR750" s="5">
        <f t="shared" si="763"/>
        <v>1.0940723821219271E-2</v>
      </c>
      <c r="AS750" s="5">
        <f t="shared" si="764"/>
        <v>2.6107700066865511E-2</v>
      </c>
      <c r="AT750" s="5">
        <f t="shared" si="765"/>
        <v>3.1150224332481533E-2</v>
      </c>
      <c r="AU750" s="5">
        <f t="shared" si="766"/>
        <v>2.4777785186713891E-2</v>
      </c>
      <c r="AV750" s="5">
        <f t="shared" si="767"/>
        <v>1.4781722730294133E-2</v>
      </c>
      <c r="AW750" s="5">
        <f t="shared" si="768"/>
        <v>1.5331838757029052E-3</v>
      </c>
      <c r="AX750" s="5">
        <f t="shared" si="769"/>
        <v>8.8868382309643305E-4</v>
      </c>
      <c r="AY750" s="5">
        <f t="shared" si="770"/>
        <v>2.9136934131311354E-3</v>
      </c>
      <c r="AZ750" s="5">
        <f t="shared" si="771"/>
        <v>4.7765071699760984E-3</v>
      </c>
      <c r="BA750" s="5">
        <f t="shared" si="772"/>
        <v>5.2201833457637585E-3</v>
      </c>
      <c r="BB750" s="5">
        <f t="shared" si="773"/>
        <v>4.2788035054167521E-3</v>
      </c>
      <c r="BC750" s="5">
        <f t="shared" si="774"/>
        <v>2.8057496413912701E-3</v>
      </c>
      <c r="BD750" s="5">
        <f t="shared" si="775"/>
        <v>5.978488281261748E-3</v>
      </c>
      <c r="BE750" s="5">
        <f t="shared" si="776"/>
        <v>1.42663850629087E-2</v>
      </c>
      <c r="BF750" s="5">
        <f t="shared" si="777"/>
        <v>1.7021840069596162E-2</v>
      </c>
      <c r="BG750" s="5">
        <f t="shared" si="778"/>
        <v>1.3539661616088708E-2</v>
      </c>
      <c r="BH750" s="5">
        <f t="shared" si="779"/>
        <v>8.0773774719116679E-3</v>
      </c>
      <c r="BI750" s="5">
        <f t="shared" si="780"/>
        <v>3.854987143620718E-3</v>
      </c>
      <c r="BJ750" s="8">
        <f t="shared" si="781"/>
        <v>0.26528170056481043</v>
      </c>
      <c r="BK750" s="8">
        <f t="shared" si="782"/>
        <v>0.16221810492640107</v>
      </c>
      <c r="BL750" s="8">
        <f t="shared" si="783"/>
        <v>0.49325011526414742</v>
      </c>
      <c r="BM750" s="8">
        <f t="shared" si="784"/>
        <v>0.86102470249554308</v>
      </c>
      <c r="BN750" s="8">
        <f t="shared" si="785"/>
        <v>7.8700261277607514E-2</v>
      </c>
    </row>
    <row r="751" spans="1:66" x14ac:dyDescent="0.25">
      <c r="A751" t="s">
        <v>267</v>
      </c>
      <c r="B751" t="s">
        <v>335</v>
      </c>
      <c r="C751" t="s">
        <v>179</v>
      </c>
      <c r="D751" s="7" t="s">
        <v>507</v>
      </c>
      <c r="E751">
        <f>VLOOKUP(A751,home!$A$2:$E$405,3,FALSE)</f>
        <v>1.65</v>
      </c>
      <c r="F751">
        <f>VLOOKUP(B751,home!$B$2:$E$405,3,FALSE)</f>
        <v>0.90910000000000002</v>
      </c>
      <c r="G751">
        <f>VLOOKUP(C751,away!$B$2:$E$405,4,FALSE)</f>
        <v>0.45450000000000002</v>
      </c>
      <c r="H751">
        <f>VLOOKUP(A751,away!$A$2:$E$405,3,FALSE)</f>
        <v>1.5249999999999999</v>
      </c>
      <c r="I751">
        <f>VLOOKUP(C751,away!$B$2:$E$405,3,FALSE)</f>
        <v>1.4754</v>
      </c>
      <c r="J751">
        <f>VLOOKUP(B751,home!$B$2:$E$405,4,FALSE)</f>
        <v>0.65569999999999995</v>
      </c>
      <c r="K751" s="3">
        <f t="shared" si="730"/>
        <v>0.68175681749999995</v>
      </c>
      <c r="L751" s="3">
        <f t="shared" si="731"/>
        <v>1.4753151645</v>
      </c>
      <c r="M751" s="5">
        <f t="shared" si="732"/>
        <v>0.11566328990898311</v>
      </c>
      <c r="N751" s="5">
        <f t="shared" si="733"/>
        <v>7.8854236429928171E-2</v>
      </c>
      <c r="O751" s="5">
        <f t="shared" si="734"/>
        <v>0.17063980557868261</v>
      </c>
      <c r="P751" s="5">
        <f t="shared" si="735"/>
        <v>0.11633485079014137</v>
      </c>
      <c r="Q751" s="5">
        <f t="shared" si="736"/>
        <v>2.6879706637430195E-2</v>
      </c>
      <c r="R751" s="5">
        <f t="shared" si="737"/>
        <v>0.1258737464187811</v>
      </c>
      <c r="S751" s="5">
        <f t="shared" si="738"/>
        <v>2.9252577717213422E-2</v>
      </c>
      <c r="T751" s="5">
        <f t="shared" si="739"/>
        <v>3.9656038819512067E-2</v>
      </c>
      <c r="U751" s="5">
        <f t="shared" si="740"/>
        <v>8.58152847652702E-2</v>
      </c>
      <c r="V751" s="5">
        <f t="shared" si="741"/>
        <v>3.2691581329035869E-3</v>
      </c>
      <c r="W751" s="5">
        <f t="shared" si="742"/>
        <v>6.1084744174893452E-3</v>
      </c>
      <c r="X751" s="5">
        <f t="shared" si="743"/>
        <v>9.0119249400823342E-3</v>
      </c>
      <c r="Y751" s="5">
        <f t="shared" si="744"/>
        <v>6.647714762719613E-3</v>
      </c>
      <c r="Z751" s="5">
        <f t="shared" si="745"/>
        <v>6.1901148968018425E-2</v>
      </c>
      <c r="AA751" s="5">
        <f t="shared" si="746"/>
        <v>4.2201530320029643E-2</v>
      </c>
      <c r="AB751" s="5">
        <f t="shared" si="747"/>
        <v>1.438559050230658E-2</v>
      </c>
      <c r="AC751" s="5">
        <f t="shared" si="748"/>
        <v>2.0550871407643272E-4</v>
      </c>
      <c r="AD751" s="5">
        <f t="shared" si="749"/>
        <v>1.0411235196619252E-3</v>
      </c>
      <c r="AE751" s="5">
        <f t="shared" si="750"/>
        <v>1.5359853166748523E-3</v>
      </c>
      <c r="AF751" s="5">
        <f t="shared" si="751"/>
        <v>1.1330312150698723E-3</v>
      </c>
      <c r="AG751" s="5">
        <f t="shared" si="752"/>
        <v>5.5719271114814772E-4</v>
      </c>
      <c r="AH751" s="5">
        <f t="shared" si="753"/>
        <v>2.2830925943122787E-2</v>
      </c>
      <c r="AI751" s="5">
        <f t="shared" si="754"/>
        <v>1.5565139411561573E-2</v>
      </c>
      <c r="AJ751" s="5">
        <f t="shared" si="755"/>
        <v>5.3058199545850202E-3</v>
      </c>
      <c r="AK751" s="5">
        <f t="shared" si="756"/>
        <v>1.2057596421552927E-3</v>
      </c>
      <c r="AL751" s="5">
        <f t="shared" si="757"/>
        <v>8.2680773154452019E-6</v>
      </c>
      <c r="AM751" s="5">
        <f t="shared" si="758"/>
        <v>1.4195861147782258E-4</v>
      </c>
      <c r="AN751" s="5">
        <f t="shared" si="759"/>
        <v>2.0943369224459541E-4</v>
      </c>
      <c r="AO751" s="5">
        <f t="shared" si="760"/>
        <v>1.5449035106283887E-4</v>
      </c>
      <c r="AP751" s="5">
        <f t="shared" si="761"/>
        <v>7.597398589731161E-5</v>
      </c>
      <c r="AQ751" s="5">
        <f t="shared" si="762"/>
        <v>2.8021393375453249E-5</v>
      </c>
      <c r="AR751" s="5">
        <f t="shared" si="763"/>
        <v>6.7365622526931006E-3</v>
      </c>
      <c r="AS751" s="5">
        <f t="shared" si="764"/>
        <v>4.5926972422866775E-3</v>
      </c>
      <c r="AT751" s="5">
        <f t="shared" si="765"/>
        <v>1.5655513278211958E-3</v>
      </c>
      <c r="AU751" s="5">
        <f t="shared" si="766"/>
        <v>3.5577509696275923E-4</v>
      </c>
      <c r="AV751" s="5">
        <f t="shared" si="767"/>
        <v>6.0638024462771142E-5</v>
      </c>
      <c r="AW751" s="5">
        <f t="shared" si="768"/>
        <v>2.3100231080967239E-7</v>
      </c>
      <c r="AX751" s="5">
        <f t="shared" si="769"/>
        <v>1.6130208529639878E-5</v>
      </c>
      <c r="AY751" s="5">
        <f t="shared" si="770"/>
        <v>2.379714125032496E-5</v>
      </c>
      <c r="AZ751" s="5">
        <f t="shared" si="771"/>
        <v>1.7554141679176459E-5</v>
      </c>
      <c r="BA751" s="5">
        <f t="shared" si="772"/>
        <v>8.6326304730235044E-6</v>
      </c>
      <c r="BB751" s="5">
        <f t="shared" si="773"/>
        <v>3.1839626615940978E-6</v>
      </c>
      <c r="BC751" s="5">
        <f t="shared" si="774"/>
        <v>9.3946967957031055E-7</v>
      </c>
      <c r="BD751" s="5">
        <f t="shared" si="775"/>
        <v>1.6564254079994014E-3</v>
      </c>
      <c r="BE751" s="5">
        <f t="shared" si="776"/>
        <v>1.1292793145838106E-3</v>
      </c>
      <c r="BF751" s="5">
        <f t="shared" si="777"/>
        <v>3.8494693578962E-4</v>
      </c>
      <c r="BG751" s="5">
        <f t="shared" si="778"/>
        <v>8.7480065950102729E-5</v>
      </c>
      <c r="BH751" s="5">
        <f t="shared" si="779"/>
        <v>1.4910032839208034E-5</v>
      </c>
      <c r="BI751" s="5">
        <f t="shared" si="780"/>
        <v>2.0330033074557919E-6</v>
      </c>
      <c r="BJ751" s="8">
        <f t="shared" si="781"/>
        <v>0.17210554435804792</v>
      </c>
      <c r="BK751" s="8">
        <f t="shared" si="782"/>
        <v>0.2647574504818837</v>
      </c>
      <c r="BL751" s="8">
        <f t="shared" si="783"/>
        <v>0.50040990124119089</v>
      </c>
      <c r="BM751" s="8">
        <f t="shared" si="784"/>
        <v>0.36490484314625488</v>
      </c>
      <c r="BN751" s="8">
        <f t="shared" si="785"/>
        <v>0.63424563576394666</v>
      </c>
    </row>
    <row r="752" spans="1:66" x14ac:dyDescent="0.25">
      <c r="A752" t="s">
        <v>273</v>
      </c>
      <c r="B752" t="s">
        <v>440</v>
      </c>
      <c r="C752" t="s">
        <v>299</v>
      </c>
      <c r="D752" s="7" t="s">
        <v>507</v>
      </c>
      <c r="E752">
        <f>VLOOKUP(A752,home!$A$2:$E$405,3,FALSE)</f>
        <v>1.375</v>
      </c>
      <c r="F752">
        <f>VLOOKUP(B752,home!$B$2:$E$405,3,FALSE)</f>
        <v>1.2726999999999999</v>
      </c>
      <c r="G752">
        <f>VLOOKUP(C752,away!$B$2:$E$405,4,FALSE)</f>
        <v>2.1818</v>
      </c>
      <c r="H752">
        <f>VLOOKUP(A752,away!$A$2:$E$405,3,FALSE)</f>
        <v>1.1000000000000001</v>
      </c>
      <c r="I752">
        <f>VLOOKUP(C752,away!$B$2:$E$405,3,FALSE)</f>
        <v>0.54549999999999998</v>
      </c>
      <c r="J752">
        <f>VLOOKUP(B752,home!$B$2:$E$405,4,FALSE)</f>
        <v>0.90910000000000002</v>
      </c>
      <c r="K752" s="3">
        <f t="shared" si="730"/>
        <v>3.8180681824999998</v>
      </c>
      <c r="L752" s="3">
        <f t="shared" si="731"/>
        <v>0.54550545500000014</v>
      </c>
      <c r="M752" s="5">
        <f t="shared" si="732"/>
        <v>1.2732803822790316E-2</v>
      </c>
      <c r="N752" s="5">
        <f t="shared" si="733"/>
        <v>4.8614713149810071E-2</v>
      </c>
      <c r="O752" s="5">
        <f t="shared" si="734"/>
        <v>6.9458139427769705E-3</v>
      </c>
      <c r="P752" s="5">
        <f t="shared" si="735"/>
        <v>2.6519591216481626E-2</v>
      </c>
      <c r="Q752" s="5">
        <f t="shared" si="736"/>
        <v>9.280714473932708E-2</v>
      </c>
      <c r="R752" s="5">
        <f t="shared" si="737"/>
        <v>1.8944896975999481E-3</v>
      </c>
      <c r="S752" s="5">
        <f t="shared" si="738"/>
        <v>1.3808598798767327E-2</v>
      </c>
      <c r="T752" s="5">
        <f t="shared" si="739"/>
        <v>5.0626803718277477E-2</v>
      </c>
      <c r="U752" s="5">
        <f t="shared" si="740"/>
        <v>7.2332908364804082E-3</v>
      </c>
      <c r="V752" s="5">
        <f t="shared" si="741"/>
        <v>3.1955813635420284E-3</v>
      </c>
      <c r="W752" s="5">
        <f t="shared" si="742"/>
        <v>0.11811466881263234</v>
      </c>
      <c r="X752" s="5">
        <f t="shared" si="743"/>
        <v>6.4432196152809318E-2</v>
      </c>
      <c r="Y752" s="5">
        <f t="shared" si="744"/>
        <v>1.7574057239493752E-2</v>
      </c>
      <c r="Z752" s="5">
        <f t="shared" si="745"/>
        <v>3.4448482149402411E-4</v>
      </c>
      <c r="AA752" s="5">
        <f t="shared" si="746"/>
        <v>1.3152665363005255E-3</v>
      </c>
      <c r="AB752" s="5">
        <f t="shared" si="747"/>
        <v>2.5108886568780083E-3</v>
      </c>
      <c r="AC752" s="5">
        <f t="shared" si="748"/>
        <v>4.1598021456817913E-4</v>
      </c>
      <c r="AD752" s="5">
        <f t="shared" si="749"/>
        <v>0.11274246472000914</v>
      </c>
      <c r="AE752" s="5">
        <f t="shared" si="750"/>
        <v>6.1501629514910033E-2</v>
      </c>
      <c r="AF752" s="5">
        <f t="shared" si="751"/>
        <v>1.6774737195886218E-2</v>
      </c>
      <c r="AG752" s="5">
        <f t="shared" si="752"/>
        <v>3.050236882182446E-3</v>
      </c>
      <c r="AH752" s="5">
        <f t="shared" si="753"/>
        <v>4.6979587322422852E-5</v>
      </c>
      <c r="AI752" s="5">
        <f t="shared" si="754"/>
        <v>1.7937126758272304E-4</v>
      </c>
      <c r="AJ752" s="5">
        <f t="shared" si="755"/>
        <v>3.4242586480614422E-4</v>
      </c>
      <c r="AK752" s="5">
        <f t="shared" si="756"/>
        <v>4.3580176642712867E-4</v>
      </c>
      <c r="AL752" s="5">
        <f t="shared" si="757"/>
        <v>3.4655761285655039E-5</v>
      </c>
      <c r="AM752" s="5">
        <f t="shared" si="758"/>
        <v>8.6091683472819105E-2</v>
      </c>
      <c r="AN752" s="5">
        <f t="shared" si="759"/>
        <v>4.6963482964556172E-2</v>
      </c>
      <c r="AO752" s="5">
        <f t="shared" si="760"/>
        <v>1.2809418071482484E-2</v>
      </c>
      <c r="AP752" s="5">
        <f t="shared" si="761"/>
        <v>2.329202477789759E-3</v>
      </c>
      <c r="AQ752" s="5">
        <f t="shared" si="762"/>
        <v>3.1764816435845747E-4</v>
      </c>
      <c r="AR752" s="5">
        <f t="shared" si="763"/>
        <v>5.1255242316061044E-6</v>
      </c>
      <c r="AS752" s="5">
        <f t="shared" si="764"/>
        <v>1.9569600987328027E-5</v>
      </c>
      <c r="AT752" s="5">
        <f t="shared" si="765"/>
        <v>3.7359035436968856E-5</v>
      </c>
      <c r="AU752" s="5">
        <f t="shared" si="766"/>
        <v>4.7546448176926935E-5</v>
      </c>
      <c r="AV752" s="5">
        <f t="shared" si="767"/>
        <v>4.5383895243802459E-5</v>
      </c>
      <c r="AW752" s="5">
        <f t="shared" si="768"/>
        <v>2.0050062015286932E-6</v>
      </c>
      <c r="AX752" s="5">
        <f t="shared" si="769"/>
        <v>5.4783986240905309E-2</v>
      </c>
      <c r="AY752" s="5">
        <f t="shared" si="770"/>
        <v>2.9884963341058793E-2</v>
      </c>
      <c r="AZ752" s="5">
        <f t="shared" si="771"/>
        <v>8.1512052625113008E-3</v>
      </c>
      <c r="BA752" s="5">
        <f t="shared" si="772"/>
        <v>1.4821756451748741E-3</v>
      </c>
      <c r="BB752" s="5">
        <f t="shared" si="773"/>
        <v>2.0213372492775957E-4</v>
      </c>
      <c r="BC752" s="5">
        <f t="shared" si="774"/>
        <v>2.2053009917512477E-5</v>
      </c>
      <c r="BD752" s="5">
        <f t="shared" si="775"/>
        <v>4.660002380126357E-7</v>
      </c>
      <c r="BE752" s="5">
        <f t="shared" si="776"/>
        <v>1.7792206817934712E-6</v>
      </c>
      <c r="BF752" s="5">
        <f t="shared" si="777"/>
        <v>3.3965929374008045E-6</v>
      </c>
      <c r="BG752" s="5">
        <f t="shared" si="778"/>
        <v>4.3228078077314091E-6</v>
      </c>
      <c r="BH752" s="5">
        <f t="shared" si="779"/>
        <v>4.1261937374404673E-6</v>
      </c>
      <c r="BI752" s="5">
        <f t="shared" si="780"/>
        <v>3.1508178047504405E-6</v>
      </c>
      <c r="BJ752" s="8">
        <f t="shared" si="781"/>
        <v>0.8292766045008394</v>
      </c>
      <c r="BK752" s="8">
        <f t="shared" si="782"/>
        <v>8.6592174518493922E-2</v>
      </c>
      <c r="BL752" s="8">
        <f t="shared" si="783"/>
        <v>2.1076554293458047E-2</v>
      </c>
      <c r="BM752" s="8">
        <f t="shared" si="784"/>
        <v>0.71789230323064213</v>
      </c>
      <c r="BN752" s="8">
        <f t="shared" si="785"/>
        <v>0.18951455656878602</v>
      </c>
    </row>
    <row r="753" spans="1:66" x14ac:dyDescent="0.25">
      <c r="A753" t="s">
        <v>273</v>
      </c>
      <c r="B753" t="s">
        <v>291</v>
      </c>
      <c r="C753" t="s">
        <v>303</v>
      </c>
      <c r="D753" s="7" t="s">
        <v>507</v>
      </c>
      <c r="E753">
        <f>VLOOKUP(A753,home!$A$2:$E$405,3,FALSE)</f>
        <v>1.375</v>
      </c>
      <c r="F753">
        <f>VLOOKUP(B753,home!$B$2:$E$405,3,FALSE)</f>
        <v>0.54549999999999998</v>
      </c>
      <c r="G753">
        <f>VLOOKUP(C753,away!$B$2:$E$405,4,FALSE)</f>
        <v>0.58179999999999998</v>
      </c>
      <c r="H753">
        <f>VLOOKUP(A753,away!$A$2:$E$405,3,FALSE)</f>
        <v>1.1000000000000001</v>
      </c>
      <c r="I753">
        <f>VLOOKUP(C753,away!$B$2:$E$405,3,FALSE)</f>
        <v>0.72729999999999995</v>
      </c>
      <c r="J753">
        <f>VLOOKUP(B753,home!$B$2:$E$405,4,FALSE)</f>
        <v>1.1364000000000001</v>
      </c>
      <c r="K753" s="3">
        <f t="shared" si="730"/>
        <v>0.43638636249999996</v>
      </c>
      <c r="L753" s="3">
        <f t="shared" si="731"/>
        <v>0.90915409200000008</v>
      </c>
      <c r="M753" s="5">
        <f t="shared" si="732"/>
        <v>0.26039893604624065</v>
      </c>
      <c r="N753" s="5">
        <f t="shared" si="733"/>
        <v>0.11363454450008906</v>
      </c>
      <c r="O753" s="5">
        <f t="shared" si="734"/>
        <v>0.23674275825888599</v>
      </c>
      <c r="P753" s="5">
        <f t="shared" si="735"/>
        <v>0.10331131112481208</v>
      </c>
      <c r="Q753" s="5">
        <f t="shared" si="736"/>
        <v>2.4794282764369121E-2</v>
      </c>
      <c r="R753" s="5">
        <f t="shared" si="737"/>
        <v>0.10761782371121649</v>
      </c>
      <c r="S753" s="5">
        <f t="shared" si="738"/>
        <v>1.0246995598738168E-2</v>
      </c>
      <c r="T753" s="5">
        <f t="shared" si="739"/>
        <v>2.2541823633431261E-2</v>
      </c>
      <c r="U753" s="5">
        <f t="shared" si="740"/>
        <v>4.6962950629504008E-2</v>
      </c>
      <c r="V753" s="5">
        <f t="shared" si="741"/>
        <v>4.5171312331997805E-4</v>
      </c>
      <c r="W753" s="5">
        <f t="shared" si="742"/>
        <v>3.6066289554464951E-3</v>
      </c>
      <c r="X753" s="5">
        <f t="shared" si="743"/>
        <v>3.2789814731698668E-3</v>
      </c>
      <c r="Y753" s="5">
        <f t="shared" si="744"/>
        <v>1.4905497119622863E-3</v>
      </c>
      <c r="Z753" s="5">
        <f t="shared" si="745"/>
        <v>3.2613728266395706E-2</v>
      </c>
      <c r="AA753" s="5">
        <f t="shared" si="746"/>
        <v>1.4232186245735851E-2</v>
      </c>
      <c r="AB753" s="5">
        <f t="shared" si="747"/>
        <v>3.1053659930995992E-3</v>
      </c>
      <c r="AC753" s="5">
        <f t="shared" si="748"/>
        <v>1.1200860622512274E-5</v>
      </c>
      <c r="AD753" s="5">
        <f t="shared" si="749"/>
        <v>3.9347092268861761E-4</v>
      </c>
      <c r="AE753" s="5">
        <f t="shared" si="750"/>
        <v>3.5772569944537237E-4</v>
      </c>
      <c r="AF753" s="5">
        <f t="shared" si="751"/>
        <v>1.6261389173216121E-4</v>
      </c>
      <c r="AG753" s="5">
        <f t="shared" si="752"/>
        <v>4.9280361694779788E-5</v>
      </c>
      <c r="AH753" s="5">
        <f t="shared" si="753"/>
        <v>7.4127261271924299E-3</v>
      </c>
      <c r="AI753" s="5">
        <f t="shared" si="754"/>
        <v>3.2348125908542164E-3</v>
      </c>
      <c r="AJ753" s="5">
        <f t="shared" si="755"/>
        <v>7.0581404994603605E-4</v>
      </c>
      <c r="AK753" s="5">
        <f t="shared" si="756"/>
        <v>1.0266920861911466E-4</v>
      </c>
      <c r="AL753" s="5">
        <f t="shared" si="757"/>
        <v>1.77754274146886E-7</v>
      </c>
      <c r="AM753" s="5">
        <f t="shared" si="758"/>
        <v>3.4341068940320916E-5</v>
      </c>
      <c r="AN753" s="5">
        <f t="shared" si="759"/>
        <v>3.1221323350746865E-5</v>
      </c>
      <c r="AO753" s="5">
        <f t="shared" si="760"/>
        <v>1.419249694099333E-5</v>
      </c>
      <c r="AP753" s="5">
        <f t="shared" si="761"/>
        <v>4.3010555565338573E-6</v>
      </c>
      <c r="AQ753" s="5">
        <f t="shared" si="762"/>
        <v>9.775805647855233E-7</v>
      </c>
      <c r="AR753" s="5">
        <f t="shared" si="763"/>
        <v>1.3478620582824626E-3</v>
      </c>
      <c r="AS753" s="5">
        <f t="shared" si="764"/>
        <v>5.8818862076564669E-4</v>
      </c>
      <c r="AT753" s="5">
        <f t="shared" si="765"/>
        <v>1.2833874633990625E-4</v>
      </c>
      <c r="AU753" s="5">
        <f t="shared" si="766"/>
        <v>1.8668426227693959E-5</v>
      </c>
      <c r="AV753" s="5">
        <f t="shared" si="767"/>
        <v>2.0366616537757412E-6</v>
      </c>
      <c r="AW753" s="5">
        <f t="shared" si="768"/>
        <v>1.9589629366156103E-9</v>
      </c>
      <c r="AX753" s="5">
        <f t="shared" si="769"/>
        <v>2.4976623598713946E-6</v>
      </c>
      <c r="AY753" s="5">
        <f t="shared" si="770"/>
        <v>2.270759954911455E-6</v>
      </c>
      <c r="AZ753" s="5">
        <f t="shared" si="771"/>
        <v>1.0322353524787423E-6</v>
      </c>
      <c r="BA753" s="5">
        <f t="shared" si="772"/>
        <v>3.1282033153770372E-7</v>
      </c>
      <c r="BB753" s="5">
        <f t="shared" si="773"/>
        <v>7.1100471119574989E-8</v>
      </c>
      <c r="BC753" s="5">
        <f t="shared" si="774"/>
        <v>1.2928256852297891E-8</v>
      </c>
      <c r="BD753" s="5">
        <f t="shared" si="775"/>
        <v>2.0423571762317381E-4</v>
      </c>
      <c r="BE753" s="5">
        <f t="shared" si="776"/>
        <v>8.912568190615395E-5</v>
      </c>
      <c r="BF753" s="5">
        <f t="shared" si="777"/>
        <v>1.9446616066179292E-5</v>
      </c>
      <c r="BG753" s="5">
        <f t="shared" si="778"/>
        <v>2.8287460160180136E-6</v>
      </c>
      <c r="BH753" s="5">
        <f t="shared" si="779"/>
        <v>3.0860654609161691E-7</v>
      </c>
      <c r="BI753" s="5">
        <f t="shared" si="780"/>
        <v>2.6934337618521861E-8</v>
      </c>
      <c r="BJ753" s="8">
        <f t="shared" si="781"/>
        <v>0.17040113294610915</v>
      </c>
      <c r="BK753" s="8">
        <f t="shared" si="782"/>
        <v>0.37442260526796239</v>
      </c>
      <c r="BL753" s="8">
        <f t="shared" si="783"/>
        <v>0.42251817363081845</v>
      </c>
      <c r="BM753" s="8">
        <f t="shared" si="784"/>
        <v>0.1534537149046804</v>
      </c>
      <c r="BN753" s="8">
        <f t="shared" si="785"/>
        <v>0.84649965640561342</v>
      </c>
    </row>
    <row r="754" spans="1:66" x14ac:dyDescent="0.25">
      <c r="A754" t="s">
        <v>273</v>
      </c>
      <c r="B754" t="s">
        <v>295</v>
      </c>
      <c r="C754" t="s">
        <v>296</v>
      </c>
      <c r="D754" s="7" t="s">
        <v>507</v>
      </c>
      <c r="E754">
        <f>VLOOKUP(A754,home!$A$2:$E$405,3,FALSE)</f>
        <v>1.375</v>
      </c>
      <c r="F754">
        <f>VLOOKUP(B754,home!$B$2:$E$405,3,FALSE)</f>
        <v>1.1636</v>
      </c>
      <c r="G754">
        <f>VLOOKUP(C754,away!$B$2:$E$405,4,FALSE)</f>
        <v>0.90910000000000002</v>
      </c>
      <c r="H754">
        <f>VLOOKUP(A754,away!$A$2:$E$405,3,FALSE)</f>
        <v>1.1000000000000001</v>
      </c>
      <c r="I754">
        <f>VLOOKUP(C754,away!$B$2:$E$405,3,FALSE)</f>
        <v>0.90910000000000002</v>
      </c>
      <c r="J754">
        <f>VLOOKUP(B754,home!$B$2:$E$405,4,FALSE)</f>
        <v>0.72729999999999995</v>
      </c>
      <c r="K754" s="3">
        <f t="shared" si="730"/>
        <v>1.4545145450000001</v>
      </c>
      <c r="L754" s="3">
        <f t="shared" si="731"/>
        <v>0.72730727299999998</v>
      </c>
      <c r="M754" s="5">
        <f t="shared" si="732"/>
        <v>0.11283577702491009</v>
      </c>
      <c r="N754" s="5">
        <f t="shared" si="733"/>
        <v>0.16412127887910855</v>
      </c>
      <c r="O754" s="5">
        <f t="shared" si="734"/>
        <v>8.2066281284823392E-2</v>
      </c>
      <c r="P754" s="5">
        <f t="shared" si="735"/>
        <v>0.11936659978283691</v>
      </c>
      <c r="Q754" s="5">
        <f t="shared" si="736"/>
        <v>0.11935839363683239</v>
      </c>
      <c r="R754" s="5">
        <f t="shared" si="737"/>
        <v>2.9843701623257914E-2</v>
      </c>
      <c r="S754" s="5">
        <f t="shared" si="738"/>
        <v>3.1568855019650455E-2</v>
      </c>
      <c r="T754" s="5">
        <f t="shared" si="739"/>
        <v>8.6810227785665106E-2</v>
      </c>
      <c r="U754" s="5">
        <f t="shared" si="740"/>
        <v>4.3408098087668746E-2</v>
      </c>
      <c r="V754" s="5">
        <f t="shared" si="741"/>
        <v>3.7106698898456253E-3</v>
      </c>
      <c r="W754" s="5">
        <f t="shared" si="742"/>
        <v>5.7869506537536038E-2</v>
      </c>
      <c r="X754" s="5">
        <f t="shared" si="743"/>
        <v>4.2088912989670997E-2</v>
      </c>
      <c r="Y754" s="5">
        <f t="shared" si="744"/>
        <v>1.5305786265025942E-2</v>
      </c>
      <c r="Z754" s="5">
        <f t="shared" si="745"/>
        <v>7.2351804146124641E-3</v>
      </c>
      <c r="AA754" s="5">
        <f t="shared" si="746"/>
        <v>1.0523675148752959E-2</v>
      </c>
      <c r="AB754" s="5">
        <f t="shared" si="747"/>
        <v>7.653419285358112E-3</v>
      </c>
      <c r="AC754" s="5">
        <f t="shared" si="748"/>
        <v>2.4533998620936256E-4</v>
      </c>
      <c r="AD754" s="5">
        <f t="shared" si="749"/>
        <v>2.1043009742704694E-2</v>
      </c>
      <c r="AE754" s="5">
        <f t="shared" si="750"/>
        <v>1.5304734031678981E-2</v>
      </c>
      <c r="AF754" s="5">
        <f t="shared" si="751"/>
        <v>5.5656221862853666E-3</v>
      </c>
      <c r="AG754" s="5">
        <f t="shared" si="752"/>
        <v>1.3493058316185029E-3</v>
      </c>
      <c r="AH754" s="5">
        <f t="shared" si="753"/>
        <v>1.3155498342536998E-3</v>
      </c>
      <c r="AI754" s="5">
        <f t="shared" si="754"/>
        <v>1.9134863685943454E-3</v>
      </c>
      <c r="AJ754" s="5">
        <f t="shared" si="755"/>
        <v>1.3915968773898538E-3</v>
      </c>
      <c r="AK754" s="5">
        <f t="shared" si="756"/>
        <v>6.746992996467078E-4</v>
      </c>
      <c r="AL754" s="5">
        <f t="shared" si="757"/>
        <v>1.0381600842121045E-5</v>
      </c>
      <c r="AM754" s="5">
        <f t="shared" si="758"/>
        <v>6.1214727482681386E-3</v>
      </c>
      <c r="AN754" s="5">
        <f t="shared" si="759"/>
        <v>4.452191651286715E-3</v>
      </c>
      <c r="AO754" s="5">
        <f t="shared" si="760"/>
        <v>1.6190556843853534E-3</v>
      </c>
      <c r="AP754" s="5">
        <f t="shared" si="761"/>
        <v>3.9251699154848674E-4</v>
      </c>
      <c r="AQ754" s="5">
        <f t="shared" si="762"/>
        <v>7.1370115682323464E-5</v>
      </c>
      <c r="AR754" s="5">
        <f t="shared" si="763"/>
        <v>1.9136179248933208E-4</v>
      </c>
      <c r="AS754" s="5">
        <f t="shared" si="764"/>
        <v>2.7833851053300529E-4</v>
      </c>
      <c r="AT754" s="5">
        <f t="shared" si="765"/>
        <v>2.0242370600194603E-4</v>
      </c>
      <c r="AU754" s="5">
        <f t="shared" si="766"/>
        <v>9.8142741544211395E-5</v>
      </c>
      <c r="AV754" s="5">
        <f t="shared" si="767"/>
        <v>3.5687511265557823E-5</v>
      </c>
      <c r="AW754" s="5">
        <f t="shared" si="768"/>
        <v>3.050688220183752E-7</v>
      </c>
      <c r="AX754" s="5">
        <f t="shared" si="769"/>
        <v>1.4839618581961882E-3</v>
      </c>
      <c r="AY754" s="5">
        <f t="shared" si="770"/>
        <v>1.0792962523206821E-3</v>
      </c>
      <c r="AZ754" s="5">
        <f t="shared" si="771"/>
        <v>3.9249000701723754E-4</v>
      </c>
      <c r="BA754" s="5">
        <f t="shared" si="772"/>
        <v>9.5153612227819319E-5</v>
      </c>
      <c r="BB754" s="5">
        <f t="shared" si="773"/>
        <v>1.7301478556378674E-5</v>
      </c>
      <c r="BC754" s="5">
        <f t="shared" si="774"/>
        <v>2.5166982375415503E-6</v>
      </c>
      <c r="BD754" s="5">
        <f t="shared" si="775"/>
        <v>2.3196470575301331E-5</v>
      </c>
      <c r="BE754" s="5">
        <f t="shared" si="776"/>
        <v>3.3739603844440308E-5</v>
      </c>
      <c r="BF754" s="5">
        <f t="shared" si="777"/>
        <v>2.4537372267138179E-5</v>
      </c>
      <c r="BG754" s="5">
        <f t="shared" si="778"/>
        <v>1.1896654952877366E-5</v>
      </c>
      <c r="BH754" s="5">
        <f t="shared" si="779"/>
        <v>4.325964416451606E-6</v>
      </c>
      <c r="BI754" s="5">
        <f t="shared" si="780"/>
        <v>1.2584356329762599E-6</v>
      </c>
      <c r="BJ754" s="8">
        <f t="shared" si="781"/>
        <v>0.54454410498385353</v>
      </c>
      <c r="BK754" s="8">
        <f t="shared" si="782"/>
        <v>0.26881691955661524</v>
      </c>
      <c r="BL754" s="8">
        <f t="shared" si="783"/>
        <v>0.17969541657326898</v>
      </c>
      <c r="BM754" s="8">
        <f t="shared" si="784"/>
        <v>0.37162059811308223</v>
      </c>
      <c r="BN754" s="8">
        <f t="shared" si="785"/>
        <v>0.62759203223176929</v>
      </c>
    </row>
    <row r="755" spans="1:66" x14ac:dyDescent="0.25">
      <c r="A755" t="s">
        <v>273</v>
      </c>
      <c r="B755" t="s">
        <v>471</v>
      </c>
      <c r="C755" t="s">
        <v>334</v>
      </c>
      <c r="D755" s="7" t="s">
        <v>507</v>
      </c>
      <c r="E755">
        <f>VLOOKUP(A755,home!$A$2:$E$405,3,FALSE)</f>
        <v>1.375</v>
      </c>
      <c r="F755">
        <f>VLOOKUP(B755,home!$B$2:$E$405,3,FALSE)</f>
        <v>1.0182</v>
      </c>
      <c r="G755">
        <f>VLOOKUP(C755,away!$B$2:$E$405,4,FALSE)</f>
        <v>0</v>
      </c>
      <c r="H755">
        <f>VLOOKUP(A755,away!$A$2:$E$405,3,FALSE)</f>
        <v>1.1000000000000001</v>
      </c>
      <c r="I755">
        <f>VLOOKUP(C755,away!$B$2:$E$405,3,FALSE)</f>
        <v>0.90910000000000002</v>
      </c>
      <c r="J755">
        <f>VLOOKUP(B755,home!$B$2:$E$405,4,FALSE)</f>
        <v>1.2726999999999999</v>
      </c>
      <c r="K755" s="3">
        <f t="shared" ref="K755:K818" si="786">E755*F755*G755</f>
        <v>0</v>
      </c>
      <c r="L755" s="3">
        <f t="shared" ref="L755:L818" si="787">H755*I755*J755</f>
        <v>1.272712727</v>
      </c>
      <c r="M755" s="5">
        <f t="shared" ref="M755:M818" si="788">_xlfn.POISSON.DIST(0,K755,FALSE) * _xlfn.POISSON.DIST(0,L755,FALSE)</f>
        <v>0.28007083462599808</v>
      </c>
      <c r="N755" s="5">
        <f t="shared" ref="N755:N818" si="789">_xlfn.POISSON.DIST(1,K755,FALSE) * _xlfn.POISSON.DIST(0,L755,FALSE)</f>
        <v>0</v>
      </c>
      <c r="O755" s="5">
        <f t="shared" ref="O755:O818" si="790">_xlfn.POISSON.DIST(0,K755,FALSE) * _xlfn.POISSON.DIST(1,L755,FALSE)</f>
        <v>0.35644971569001999</v>
      </c>
      <c r="P755" s="5">
        <f t="shared" ref="P755:P818" si="791">_xlfn.POISSON.DIST(1,K755,FALSE) * _xlfn.POISSON.DIST(1,L755,FALSE)</f>
        <v>0</v>
      </c>
      <c r="Q755" s="5">
        <f t="shared" ref="Q755:Q818" si="792">_xlfn.POISSON.DIST(2,K755,FALSE) * _xlfn.POISSON.DIST(0,L755,FALSE)</f>
        <v>0</v>
      </c>
      <c r="R755" s="5">
        <f t="shared" ref="R755:R818" si="793">_xlfn.POISSON.DIST(0,K755,FALSE) * _xlfn.POISSON.DIST(2,L755,FALSE)</f>
        <v>0.22682904484711011</v>
      </c>
      <c r="S755" s="5">
        <f t="shared" ref="S755:S818" si="794">_xlfn.POISSON.DIST(2,K755,FALSE) * _xlfn.POISSON.DIST(2,L755,FALSE)</f>
        <v>0</v>
      </c>
      <c r="T755" s="5">
        <f t="shared" ref="T755:T818" si="795">_xlfn.POISSON.DIST(2,K755,FALSE) * _xlfn.POISSON.DIST(1,L755,FALSE)</f>
        <v>0</v>
      </c>
      <c r="U755" s="5">
        <f t="shared" ref="U755:U818" si="796">_xlfn.POISSON.DIST(1,K755,FALSE) * _xlfn.POISSON.DIST(2,L755,FALSE)</f>
        <v>0</v>
      </c>
      <c r="V755" s="5">
        <f t="shared" ref="V755:V818" si="797">_xlfn.POISSON.DIST(3,K755,FALSE) * _xlfn.POISSON.DIST(3,L755,FALSE)</f>
        <v>0</v>
      </c>
      <c r="W755" s="5">
        <f t="shared" ref="W755:W818" si="798">_xlfn.POISSON.DIST(3,K755,FALSE) * _xlfn.POISSON.DIST(0,L755,FALSE)</f>
        <v>0</v>
      </c>
      <c r="X755" s="5">
        <f t="shared" ref="X755:X818" si="799">_xlfn.POISSON.DIST(3,K755,FALSE) * _xlfn.POISSON.DIST(1,L755,FALSE)</f>
        <v>0</v>
      </c>
      <c r="Y755" s="5">
        <f t="shared" ref="Y755:Y818" si="800">_xlfn.POISSON.DIST(3,K755,FALSE) * _xlfn.POISSON.DIST(2,L755,FALSE)</f>
        <v>0</v>
      </c>
      <c r="Z755" s="5">
        <f t="shared" ref="Z755:Z818" si="801">_xlfn.POISSON.DIST(0,K755,FALSE) * _xlfn.POISSON.DIST(3,L755,FALSE)</f>
        <v>9.6229404076723576E-2</v>
      </c>
      <c r="AA755" s="5">
        <f t="shared" ref="AA755:AA818" si="802">_xlfn.POISSON.DIST(1,K755,FALSE) * _xlfn.POISSON.DIST(3,L755,FALSE)</f>
        <v>0</v>
      </c>
      <c r="AB755" s="5">
        <f t="shared" ref="AB755:AB818" si="803">_xlfn.POISSON.DIST(2,K755,FALSE) * _xlfn.POISSON.DIST(3,L755,FALSE)</f>
        <v>0</v>
      </c>
      <c r="AC755" s="5">
        <f t="shared" ref="AC755:AC818" si="804">_xlfn.POISSON.DIST(4,K755,FALSE) * _xlfn.POISSON.DIST(4,L755,FALSE)</f>
        <v>0</v>
      </c>
      <c r="AD755" s="5">
        <f t="shared" ref="AD755:AD818" si="805">_xlfn.POISSON.DIST(4,K755,FALSE) * _xlfn.POISSON.DIST(0,L755,FALSE)</f>
        <v>0</v>
      </c>
      <c r="AE755" s="5">
        <f t="shared" ref="AE755:AE818" si="806">_xlfn.POISSON.DIST(4,K755,FALSE) * _xlfn.POISSON.DIST(1,L755,FALSE)</f>
        <v>0</v>
      </c>
      <c r="AF755" s="5">
        <f t="shared" ref="AF755:AF818" si="807">_xlfn.POISSON.DIST(4,K755,FALSE) * _xlfn.POISSON.DIST(2,L755,FALSE)</f>
        <v>0</v>
      </c>
      <c r="AG755" s="5">
        <f t="shared" ref="AG755:AG818" si="808">_xlfn.POISSON.DIST(4,K755,FALSE) * _xlfn.POISSON.DIST(3,L755,FALSE)</f>
        <v>0</v>
      </c>
      <c r="AH755" s="5">
        <f t="shared" ref="AH755:AH818" si="809">_xlfn.POISSON.DIST(0,K755,FALSE) * _xlfn.POISSON.DIST(4,L755,FALSE)</f>
        <v>3.0618096820017947E-2</v>
      </c>
      <c r="AI755" s="5">
        <f t="shared" ref="AI755:AI818" si="810">_xlfn.POISSON.DIST(1,K755,FALSE) * _xlfn.POISSON.DIST(4,L755,FALSE)</f>
        <v>0</v>
      </c>
      <c r="AJ755" s="5">
        <f t="shared" ref="AJ755:AJ818" si="811">_xlfn.POISSON.DIST(2,K755,FALSE) * _xlfn.POISSON.DIST(4,L755,FALSE)</f>
        <v>0</v>
      </c>
      <c r="AK755" s="5">
        <f t="shared" ref="AK755:AK818" si="812">_xlfn.POISSON.DIST(3,K755,FALSE) * _xlfn.POISSON.DIST(4,L755,FALSE)</f>
        <v>0</v>
      </c>
      <c r="AL755" s="5">
        <f t="shared" ref="AL755:AL818" si="813">_xlfn.POISSON.DIST(5,K755,FALSE) * _xlfn.POISSON.DIST(5,L755,FALSE)</f>
        <v>0</v>
      </c>
      <c r="AM755" s="5">
        <f t="shared" ref="AM755:AM818" si="814">_xlfn.POISSON.DIST(5,K755,FALSE) * _xlfn.POISSON.DIST(0,L755,FALSE)</f>
        <v>0</v>
      </c>
      <c r="AN755" s="5">
        <f t="shared" ref="AN755:AN818" si="815">_xlfn.POISSON.DIST(5,K755,FALSE) * _xlfn.POISSON.DIST(1,L755,FALSE)</f>
        <v>0</v>
      </c>
      <c r="AO755" s="5">
        <f t="shared" ref="AO755:AO818" si="816">_xlfn.POISSON.DIST(5,K755,FALSE) * _xlfn.POISSON.DIST(2,L755,FALSE)</f>
        <v>0</v>
      </c>
      <c r="AP755" s="5">
        <f t="shared" ref="AP755:AP818" si="817">_xlfn.POISSON.DIST(5,K755,FALSE) * _xlfn.POISSON.DIST(3,L755,FALSE)</f>
        <v>0</v>
      </c>
      <c r="AQ755" s="5">
        <f t="shared" ref="AQ755:AQ818" si="818">_xlfn.POISSON.DIST(5,K755,FALSE) * _xlfn.POISSON.DIST(4,L755,FALSE)</f>
        <v>0</v>
      </c>
      <c r="AR755" s="5">
        <f t="shared" ref="AR755:AR818" si="819">_xlfn.POISSON.DIST(0,K755,FALSE) * _xlfn.POISSON.DIST(5,L755,FALSE)</f>
        <v>7.7936082998710087E-3</v>
      </c>
      <c r="AS755" s="5">
        <f t="shared" ref="AS755:AS818" si="820">_xlfn.POISSON.DIST(1,K755,FALSE) * _xlfn.POISSON.DIST(5,L755,FALSE)</f>
        <v>0</v>
      </c>
      <c r="AT755" s="5">
        <f t="shared" ref="AT755:AT818" si="821">_xlfn.POISSON.DIST(2,K755,FALSE) * _xlfn.POISSON.DIST(5,L755,FALSE)</f>
        <v>0</v>
      </c>
      <c r="AU755" s="5">
        <f t="shared" ref="AU755:AU818" si="822">_xlfn.POISSON.DIST(3,K755,FALSE) * _xlfn.POISSON.DIST(5,L755,FALSE)</f>
        <v>0</v>
      </c>
      <c r="AV755" s="5">
        <f t="shared" ref="AV755:AV818" si="823">_xlfn.POISSON.DIST(4,K755,FALSE) * _xlfn.POISSON.DIST(5,L755,FALSE)</f>
        <v>0</v>
      </c>
      <c r="AW755" s="5">
        <f t="shared" ref="AW755:AW818" si="824">_xlfn.POISSON.DIST(6,K755,FALSE) * _xlfn.POISSON.DIST(6,L755,FALSE)</f>
        <v>0</v>
      </c>
      <c r="AX755" s="5">
        <f t="shared" ref="AX755:AX818" si="825">_xlfn.POISSON.DIST(6,K755,FALSE) * _xlfn.POISSON.DIST(0,L755,FALSE)</f>
        <v>0</v>
      </c>
      <c r="AY755" s="5">
        <f t="shared" ref="AY755:AY818" si="826">_xlfn.POISSON.DIST(6,K755,FALSE) * _xlfn.POISSON.DIST(1,L755,FALSE)</f>
        <v>0</v>
      </c>
      <c r="AZ755" s="5">
        <f t="shared" ref="AZ755:AZ818" si="827">_xlfn.POISSON.DIST(6,K755,FALSE) * _xlfn.POISSON.DIST(2,L755,FALSE)</f>
        <v>0</v>
      </c>
      <c r="BA755" s="5">
        <f t="shared" ref="BA755:BA818" si="828">_xlfn.POISSON.DIST(6,K755,FALSE) * _xlfn.POISSON.DIST(3,L755,FALSE)</f>
        <v>0</v>
      </c>
      <c r="BB755" s="5">
        <f t="shared" ref="BB755:BB818" si="829">_xlfn.POISSON.DIST(6,K755,FALSE) * _xlfn.POISSON.DIST(4,L755,FALSE)</f>
        <v>0</v>
      </c>
      <c r="BC755" s="5">
        <f t="shared" ref="BC755:BC818" si="830">_xlfn.POISSON.DIST(6,K755,FALSE) * _xlfn.POISSON.DIST(5,L755,FALSE)</f>
        <v>0</v>
      </c>
      <c r="BD755" s="5">
        <f t="shared" ref="BD755:BD818" si="831">_xlfn.POISSON.DIST(0,K755,FALSE) * _xlfn.POISSON.DIST(6,L755,FALSE)</f>
        <v>1.6531707454164432E-3</v>
      </c>
      <c r="BE755" s="5">
        <f t="shared" ref="BE755:BE818" si="832">_xlfn.POISSON.DIST(1,K755,FALSE) * _xlfn.POISSON.DIST(6,L755,FALSE)</f>
        <v>0</v>
      </c>
      <c r="BF755" s="5">
        <f t="shared" ref="BF755:BF818" si="833">_xlfn.POISSON.DIST(2,K755,FALSE) * _xlfn.POISSON.DIST(6,L755,FALSE)</f>
        <v>0</v>
      </c>
      <c r="BG755" s="5">
        <f t="shared" ref="BG755:BG818" si="834">_xlfn.POISSON.DIST(3,K755,FALSE) * _xlfn.POISSON.DIST(6,L755,FALSE)</f>
        <v>0</v>
      </c>
      <c r="BH755" s="5">
        <f t="shared" ref="BH755:BH818" si="835">_xlfn.POISSON.DIST(4,K755,FALSE) * _xlfn.POISSON.DIST(6,L755,FALSE)</f>
        <v>0</v>
      </c>
      <c r="BI755" s="5">
        <f t="shared" ref="BI755:BI818" si="836">_xlfn.POISSON.DIST(5,K755,FALSE) * _xlfn.POISSON.DIST(6,L755,FALSE)</f>
        <v>0</v>
      </c>
      <c r="BJ755" s="8">
        <f t="shared" ref="BJ755:BJ818" si="837">SUM(N755,Q755,T755,W755,X755,Y755,AD755,AE755,AF755,AG755,AM755,AN755,AO755,AP755,AQ755,AX755,AY755,AZ755,BA755,BB755,BC755)</f>
        <v>0</v>
      </c>
      <c r="BK755" s="8">
        <f t="shared" ref="BK755:BK818" si="838">SUM(M755,P755,S755,V755,AC755,AL755,AY755)</f>
        <v>0.28007083462599808</v>
      </c>
      <c r="BL755" s="8">
        <f t="shared" ref="BL755:BL818" si="839">SUM(O755,R755,U755,AA755,AB755,AH755,AI755,AJ755,AK755,AR755,AS755,AT755,AU755,AV755,BD755,BE755,BF755,BG755,BH755,BI755)</f>
        <v>0.62334363640243551</v>
      </c>
      <c r="BM755" s="8">
        <f t="shared" ref="BM755:BM818" si="840">SUM(S755:BI755)</f>
        <v>0.13629427994202895</v>
      </c>
      <c r="BN755" s="8">
        <f t="shared" ref="BN755:BN818" si="841">SUM(M755:R755)</f>
        <v>0.86334959516312815</v>
      </c>
    </row>
    <row r="756" spans="1:66" x14ac:dyDescent="0.25">
      <c r="A756" t="s">
        <v>273</v>
      </c>
      <c r="B756" t="s">
        <v>337</v>
      </c>
      <c r="C756" t="s">
        <v>323</v>
      </c>
      <c r="D756" s="7" t="s">
        <v>507</v>
      </c>
      <c r="E756">
        <f>VLOOKUP(A756,home!$A$2:$E$405,3,FALSE)</f>
        <v>1.375</v>
      </c>
      <c r="F756">
        <f>VLOOKUP(B756,home!$B$2:$E$405,3,FALSE)</f>
        <v>0.72729999999999995</v>
      </c>
      <c r="G756">
        <f>VLOOKUP(C756,away!$B$2:$E$405,4,FALSE)</f>
        <v>0.54549999999999998</v>
      </c>
      <c r="H756">
        <f>VLOOKUP(A756,away!$A$2:$E$405,3,FALSE)</f>
        <v>1.1000000000000001</v>
      </c>
      <c r="I756">
        <f>VLOOKUP(C756,away!$B$2:$E$405,3,FALSE)</f>
        <v>1.5909</v>
      </c>
      <c r="J756">
        <f>VLOOKUP(B756,home!$B$2:$E$405,4,FALSE)</f>
        <v>0.90910000000000002</v>
      </c>
      <c r="K756" s="3">
        <f t="shared" si="786"/>
        <v>0.5455204562499999</v>
      </c>
      <c r="L756" s="3">
        <f t="shared" si="787"/>
        <v>1.5909159090000002</v>
      </c>
      <c r="M756" s="5">
        <f t="shared" si="788"/>
        <v>0.11807486987551276</v>
      </c>
      <c r="N756" s="5">
        <f t="shared" si="789"/>
        <v>6.4412256886149086E-2</v>
      </c>
      <c r="O756" s="5">
        <f t="shared" si="790"/>
        <v>0.18784718893805816</v>
      </c>
      <c r="P756" s="5">
        <f t="shared" si="791"/>
        <v>0.10247448421476942</v>
      </c>
      <c r="Q756" s="5">
        <f t="shared" si="792"/>
        <v>1.7569101882312123E-2</v>
      </c>
      <c r="R756" s="5">
        <f t="shared" si="793"/>
        <v>0.14942454067124281</v>
      </c>
      <c r="S756" s="5">
        <f t="shared" si="794"/>
        <v>2.2233816404274527E-2</v>
      </c>
      <c r="T756" s="5">
        <f t="shared" si="795"/>
        <v>2.7950963691412208E-2</v>
      </c>
      <c r="U756" s="5">
        <f t="shared" si="796"/>
        <v>8.1514143601923036E-2</v>
      </c>
      <c r="V756" s="5">
        <f t="shared" si="797"/>
        <v>2.1440246350623356E-3</v>
      </c>
      <c r="W756" s="5">
        <f t="shared" si="798"/>
        <v>3.1947681582472133E-3</v>
      </c>
      <c r="X756" s="5">
        <f t="shared" si="799"/>
        <v>5.0826074885221223E-3</v>
      </c>
      <c r="Y756" s="5">
        <f t="shared" si="800"/>
        <v>4.0430005563461911E-3</v>
      </c>
      <c r="Z756" s="5">
        <f t="shared" si="801"/>
        <v>7.9240626316299245E-2</v>
      </c>
      <c r="AA756" s="5">
        <f t="shared" si="802"/>
        <v>4.3227382621603312E-2</v>
      </c>
      <c r="AB756" s="5">
        <f t="shared" si="803"/>
        <v>1.1790710745115176E-2</v>
      </c>
      <c r="AC756" s="5">
        <f t="shared" si="804"/>
        <v>1.1629687738244578E-4</v>
      </c>
      <c r="AD756" s="5">
        <f t="shared" si="805"/>
        <v>4.3570284582499787E-4</v>
      </c>
      <c r="AE756" s="5">
        <f t="shared" si="806"/>
        <v>6.9316658901956354E-4</v>
      </c>
      <c r="AF756" s="5">
        <f t="shared" si="807"/>
        <v>5.5138487702924429E-4</v>
      </c>
      <c r="AG756" s="5">
        <f t="shared" si="808"/>
        <v>2.9240232428261116E-4</v>
      </c>
      <c r="AH756" s="5">
        <f t="shared" si="809"/>
        <v>3.1516293261431134E-2</v>
      </c>
      <c r="AI756" s="5">
        <f t="shared" si="810"/>
        <v>1.7192782679284709E-2</v>
      </c>
      <c r="AJ756" s="5">
        <f t="shared" si="811"/>
        <v>4.6895073257052439E-3</v>
      </c>
      <c r="AK756" s="5">
        <f t="shared" si="812"/>
        <v>8.5274072530214717E-4</v>
      </c>
      <c r="AL756" s="5">
        <f t="shared" si="813"/>
        <v>4.0372562046840556E-6</v>
      </c>
      <c r="AM756" s="5">
        <f t="shared" si="814"/>
        <v>4.7536963048775269E-5</v>
      </c>
      <c r="AN756" s="5">
        <f t="shared" si="815"/>
        <v>7.5627310779841734E-5</v>
      </c>
      <c r="AO756" s="5">
        <f t="shared" si="816"/>
        <v>6.0158345937268722E-5</v>
      </c>
      <c r="AP756" s="5">
        <f t="shared" si="817"/>
        <v>3.1902289870242115E-5</v>
      </c>
      <c r="AQ756" s="5">
        <f t="shared" si="818"/>
        <v>1.268846512202443E-5</v>
      </c>
      <c r="AR756" s="5">
        <f t="shared" si="819"/>
        <v>1.0027954468464049E-2</v>
      </c>
      <c r="AS756" s="5">
        <f t="shared" si="820"/>
        <v>5.4704542968907329E-3</v>
      </c>
      <c r="AT756" s="5">
        <f t="shared" si="821"/>
        <v>1.4921223619673023E-3</v>
      </c>
      <c r="AU756" s="5">
        <f t="shared" si="822"/>
        <v>2.7132775722707675E-4</v>
      </c>
      <c r="AV756" s="5">
        <f t="shared" si="823"/>
        <v>3.7003710478951026E-5</v>
      </c>
      <c r="AW756" s="5">
        <f t="shared" si="824"/>
        <v>9.7328958325354504E-8</v>
      </c>
      <c r="AX756" s="5">
        <f t="shared" si="825"/>
        <v>4.3220642951845425E-6</v>
      </c>
      <c r="AY756" s="5">
        <f t="shared" si="826"/>
        <v>6.8760408469299634E-6</v>
      </c>
      <c r="AZ756" s="5">
        <f t="shared" si="827"/>
        <v>5.4696013871573569E-6</v>
      </c>
      <c r="BA756" s="5">
        <f t="shared" si="828"/>
        <v>2.9005586209057032E-6</v>
      </c>
      <c r="BB756" s="5">
        <f t="shared" si="829"/>
        <v>1.1536362137464957E-6</v>
      </c>
      <c r="BC756" s="5">
        <f t="shared" si="830"/>
        <v>3.6706764112956463E-7</v>
      </c>
      <c r="BD756" s="5">
        <f t="shared" si="831"/>
        <v>2.6589387164345155E-3</v>
      </c>
      <c r="BE756" s="5">
        <f t="shared" si="832"/>
        <v>1.450505461730146E-3</v>
      </c>
      <c r="BF756" s="5">
        <f t="shared" si="833"/>
        <v>3.9564020063807294E-4</v>
      </c>
      <c r="BG756" s="5">
        <f t="shared" si="834"/>
        <v>7.1943274254307685E-5</v>
      </c>
      <c r="BH756" s="5">
        <f t="shared" si="835"/>
        <v>9.8116319488321985E-6</v>
      </c>
      <c r="BI756" s="5">
        <f t="shared" si="836"/>
        <v>1.0704891874568038E-6</v>
      </c>
      <c r="BJ756" s="8">
        <f t="shared" si="837"/>
        <v>0.12447435764290857</v>
      </c>
      <c r="BK756" s="8">
        <f t="shared" si="838"/>
        <v>0.24505440530405306</v>
      </c>
      <c r="BL756" s="8">
        <f t="shared" si="839"/>
        <v>0.54994206293888726</v>
      </c>
      <c r="BM756" s="8">
        <f t="shared" si="840"/>
        <v>0.35890223102221525</v>
      </c>
      <c r="BN756" s="8">
        <f t="shared" si="841"/>
        <v>0.6398024424680443</v>
      </c>
    </row>
    <row r="757" spans="1:66" x14ac:dyDescent="0.25">
      <c r="A757" t="s">
        <v>270</v>
      </c>
      <c r="B757" t="s">
        <v>331</v>
      </c>
      <c r="C757" t="s">
        <v>306</v>
      </c>
      <c r="D757" s="7" t="s">
        <v>507</v>
      </c>
      <c r="E757">
        <f>VLOOKUP(A757,home!$A$2:$E$405,3,FALSE)</f>
        <v>1.5696000000000001</v>
      </c>
      <c r="F757">
        <f>VLOOKUP(B757,home!$B$2:$E$405,3,FALSE)</f>
        <v>1.7839</v>
      </c>
      <c r="G757">
        <f>VLOOKUP(C757,away!$B$2:$E$405,4,FALSE)</f>
        <v>1.9113</v>
      </c>
      <c r="H757">
        <f>VLOOKUP(A757,away!$A$2:$E$405,3,FALSE)</f>
        <v>1.3290999999999999</v>
      </c>
      <c r="I757">
        <f>VLOOKUP(C757,away!$B$2:$E$405,3,FALSE)</f>
        <v>1.3167</v>
      </c>
      <c r="J757">
        <f>VLOOKUP(B757,home!$B$2:$E$405,4,FALSE)</f>
        <v>1.2038</v>
      </c>
      <c r="K757" s="3">
        <f t="shared" si="786"/>
        <v>5.3516580426720006</v>
      </c>
      <c r="L757" s="3">
        <f t="shared" si="787"/>
        <v>2.1066812626859996</v>
      </c>
      <c r="M757" s="5">
        <f t="shared" si="788"/>
        <v>5.7661295484950741E-4</v>
      </c>
      <c r="N757" s="5">
        <f t="shared" si="789"/>
        <v>3.0858353573292338E-3</v>
      </c>
      <c r="O757" s="5">
        <f t="shared" si="790"/>
        <v>1.2147397078034658E-3</v>
      </c>
      <c r="P757" s="5">
        <f t="shared" si="791"/>
        <v>6.5008715270194533E-3</v>
      </c>
      <c r="Q757" s="5">
        <f t="shared" si="792"/>
        <v>8.2571678042063102E-3</v>
      </c>
      <c r="R757" s="5">
        <f t="shared" si="793"/>
        <v>1.279534690735114E-3</v>
      </c>
      <c r="S757" s="5">
        <f t="shared" si="794"/>
        <v>1.8323092750249688E-2</v>
      </c>
      <c r="T757" s="5">
        <f t="shared" si="795"/>
        <v>1.7395220695975534E-2</v>
      </c>
      <c r="U757" s="5">
        <f t="shared" si="796"/>
        <v>6.8476321185504032E-3</v>
      </c>
      <c r="V757" s="5">
        <f t="shared" si="797"/>
        <v>2.2953211498136342E-2</v>
      </c>
      <c r="W757" s="5">
        <f t="shared" si="798"/>
        <v>1.4729846163024337E-2</v>
      </c>
      <c r="X757" s="5">
        <f t="shared" si="799"/>
        <v>3.1031090913890641E-2</v>
      </c>
      <c r="Y757" s="5">
        <f t="shared" si="800"/>
        <v>3.2686308894499597E-2</v>
      </c>
      <c r="Z757" s="5">
        <f t="shared" si="801"/>
        <v>8.9852391930946322E-4</v>
      </c>
      <c r="AA757" s="5">
        <f t="shared" si="802"/>
        <v>4.808592759305657E-3</v>
      </c>
      <c r="AB757" s="5">
        <f t="shared" si="803"/>
        <v>1.2866972057136232E-2</v>
      </c>
      <c r="AC757" s="5">
        <f t="shared" si="804"/>
        <v>1.617374768323087E-2</v>
      </c>
      <c r="AD757" s="5">
        <f t="shared" si="805"/>
        <v>1.9707274921417623E-2</v>
      </c>
      <c r="AE757" s="5">
        <f t="shared" si="806"/>
        <v>4.1516946815552222E-2</v>
      </c>
      <c r="AF757" s="5">
        <f t="shared" si="807"/>
        <v>4.3731486970127527E-2</v>
      </c>
      <c r="AG757" s="5">
        <f t="shared" si="808"/>
        <v>3.0709434729788196E-2</v>
      </c>
      <c r="AH757" s="5">
        <f t="shared" si="809"/>
        <v>4.7322587622110828E-4</v>
      </c>
      <c r="AI757" s="5">
        <f t="shared" si="810"/>
        <v>2.5325430664791988E-3</v>
      </c>
      <c r="AJ757" s="5">
        <f t="shared" si="811"/>
        <v>6.776652235068307E-3</v>
      </c>
      <c r="AK757" s="5">
        <f t="shared" si="812"/>
        <v>1.2088775145398167E-2</v>
      </c>
      <c r="AL757" s="5">
        <f t="shared" si="813"/>
        <v>7.2938670499731835E-3</v>
      </c>
      <c r="AM757" s="5">
        <f t="shared" si="814"/>
        <v>2.1093319266470567E-2</v>
      </c>
      <c r="AN757" s="5">
        <f t="shared" si="815"/>
        <v>4.4436900466527145E-2</v>
      </c>
      <c r="AO757" s="5">
        <f t="shared" si="816"/>
        <v>4.6807192792337748E-2</v>
      </c>
      <c r="AP757" s="5">
        <f t="shared" si="817"/>
        <v>3.2869278671516365E-2</v>
      </c>
      <c r="AQ757" s="5">
        <f t="shared" si="818"/>
        <v>1.7311273373822024E-2</v>
      </c>
      <c r="AR757" s="5">
        <f t="shared" si="819"/>
        <v>1.9938721729063468E-4</v>
      </c>
      <c r="AS757" s="5">
        <f t="shared" si="820"/>
        <v>1.0670522050194148E-3</v>
      </c>
      <c r="AT757" s="5">
        <f t="shared" si="821"/>
        <v>2.8552492574715218E-3</v>
      </c>
      <c r="AU757" s="5">
        <f t="shared" si="822"/>
        <v>5.0934392175269105E-3</v>
      </c>
      <c r="AV757" s="5">
        <f t="shared" si="823"/>
        <v>6.8145862383347175E-3</v>
      </c>
      <c r="AW757" s="5">
        <f t="shared" si="824"/>
        <v>2.2842441955526435E-3</v>
      </c>
      <c r="AX757" s="5">
        <f t="shared" si="825"/>
        <v>1.8814038616509245E-2</v>
      </c>
      <c r="AY757" s="5">
        <f t="shared" si="826"/>
        <v>3.9635182628850858E-2</v>
      </c>
      <c r="AZ757" s="5">
        <f t="shared" si="827"/>
        <v>4.1749348293668873E-2</v>
      </c>
      <c r="BA757" s="5">
        <f t="shared" si="828"/>
        <v>2.9317523259874637E-2</v>
      </c>
      <c r="BB757" s="5">
        <f t="shared" si="829"/>
        <v>1.5440669229984716E-2</v>
      </c>
      <c r="BC757" s="5">
        <f t="shared" si="830"/>
        <v>6.5057137100282148E-3</v>
      </c>
      <c r="BD757" s="5">
        <f t="shared" si="831"/>
        <v>7.0007552447547001E-5</v>
      </c>
      <c r="BE757" s="5">
        <f t="shared" si="832"/>
        <v>3.7465648110369682E-4</v>
      </c>
      <c r="BF757" s="5">
        <f t="shared" si="833"/>
        <v>1.0025166851688949E-3</v>
      </c>
      <c r="BG757" s="5">
        <f t="shared" si="834"/>
        <v>1.7883754936989969E-3</v>
      </c>
      <c r="BH757" s="5">
        <f t="shared" si="835"/>
        <v>2.3926935235429364E-3</v>
      </c>
      <c r="BI757" s="5">
        <f t="shared" si="836"/>
        <v>2.5609755077835522E-3</v>
      </c>
      <c r="BJ757" s="8">
        <f t="shared" si="837"/>
        <v>0.55683105357540152</v>
      </c>
      <c r="BK757" s="8">
        <f t="shared" si="838"/>
        <v>0.11145658609230991</v>
      </c>
      <c r="BL757" s="8">
        <f t="shared" si="839"/>
        <v>7.3107607036086472E-2</v>
      </c>
      <c r="BM757" s="8">
        <f t="shared" si="840"/>
        <v>0.68402807014786637</v>
      </c>
      <c r="BN757" s="8">
        <f t="shared" si="841"/>
        <v>2.0914762041943084E-2</v>
      </c>
    </row>
    <row r="758" spans="1:66" x14ac:dyDescent="0.25">
      <c r="A758" t="s">
        <v>270</v>
      </c>
      <c r="B758" t="s">
        <v>327</v>
      </c>
      <c r="C758" t="s">
        <v>304</v>
      </c>
      <c r="D758" s="7" t="s">
        <v>507</v>
      </c>
      <c r="E758">
        <f>VLOOKUP(A758,home!$A$2:$E$405,3,FALSE)</f>
        <v>1.5696000000000001</v>
      </c>
      <c r="F758">
        <f>VLOOKUP(B758,home!$B$2:$E$405,3,FALSE)</f>
        <v>1.2742</v>
      </c>
      <c r="G758">
        <f>VLOOKUP(C758,away!$B$2:$E$405,4,FALSE)</f>
        <v>1.752</v>
      </c>
      <c r="H758">
        <f>VLOOKUP(A758,away!$A$2:$E$405,3,FALSE)</f>
        <v>1.3290999999999999</v>
      </c>
      <c r="I758">
        <f>VLOOKUP(C758,away!$B$2:$E$405,3,FALSE)</f>
        <v>1.1286</v>
      </c>
      <c r="J758">
        <f>VLOOKUP(B758,home!$B$2:$E$405,4,FALSE)</f>
        <v>0.50160000000000005</v>
      </c>
      <c r="K758" s="3">
        <f t="shared" si="786"/>
        <v>3.5039725286399999</v>
      </c>
      <c r="L758" s="3">
        <f t="shared" si="787"/>
        <v>0.75241116561600008</v>
      </c>
      <c r="M758" s="5">
        <f t="shared" si="788"/>
        <v>1.4173465428288772E-2</v>
      </c>
      <c r="N758" s="5">
        <f t="shared" si="789"/>
        <v>4.9663433496352626E-2</v>
      </c>
      <c r="O758" s="5">
        <f t="shared" si="790"/>
        <v>1.0664273643716833E-2</v>
      </c>
      <c r="P758" s="5">
        <f t="shared" si="791"/>
        <v>3.7367321885483376E-2</v>
      </c>
      <c r="Q758" s="5">
        <f t="shared" si="792"/>
        <v>8.7009653324579606E-2</v>
      </c>
      <c r="R758" s="5">
        <f t="shared" si="793"/>
        <v>4.0119592813584858E-3</v>
      </c>
      <c r="S758" s="5">
        <f t="shared" si="794"/>
        <v>2.4629063935669916E-2</v>
      </c>
      <c r="T758" s="5">
        <f t="shared" si="795"/>
        <v>6.5467034677791011E-2</v>
      </c>
      <c r="U758" s="5">
        <f t="shared" si="796"/>
        <v>1.4057795107902409E-2</v>
      </c>
      <c r="V758" s="5">
        <f t="shared" si="797"/>
        <v>7.2147505686181715E-3</v>
      </c>
      <c r="W758" s="5">
        <f t="shared" si="798"/>
        <v>0.1016264783252723</v>
      </c>
      <c r="X758" s="5">
        <f t="shared" si="799"/>
        <v>7.6464897014167296E-2</v>
      </c>
      <c r="Y758" s="5">
        <f t="shared" si="800"/>
        <v>2.8766521145568508E-2</v>
      </c>
      <c r="Z758" s="5">
        <f t="shared" si="801"/>
        <v>1.0062143197636228E-3</v>
      </c>
      <c r="AA758" s="5">
        <f t="shared" si="802"/>
        <v>3.5257473343759181E-3</v>
      </c>
      <c r="AB758" s="5">
        <f t="shared" si="803"/>
        <v>6.1770609012894639E-3</v>
      </c>
      <c r="AC758" s="5">
        <f t="shared" si="804"/>
        <v>1.1888231753600638E-3</v>
      </c>
      <c r="AD758" s="5">
        <f t="shared" si="805"/>
        <v>8.9024097058545665E-2</v>
      </c>
      <c r="AE758" s="5">
        <f t="shared" si="806"/>
        <v>6.6982724635732266E-2</v>
      </c>
      <c r="AF758" s="5">
        <f t="shared" si="807"/>
        <v>2.5199274959653437E-2</v>
      </c>
      <c r="AG758" s="5">
        <f t="shared" si="808"/>
        <v>6.3200719483569746E-3</v>
      </c>
      <c r="AH758" s="5">
        <f t="shared" si="809"/>
        <v>1.8927172229821446E-4</v>
      </c>
      <c r="AI758" s="5">
        <f t="shared" si="810"/>
        <v>6.6320291538132228E-4</v>
      </c>
      <c r="AJ758" s="5">
        <f t="shared" si="811"/>
        <v>1.1619223982050563E-3</v>
      </c>
      <c r="AK758" s="5">
        <f t="shared" si="812"/>
        <v>1.3571147212406741E-3</v>
      </c>
      <c r="AL758" s="5">
        <f t="shared" si="813"/>
        <v>1.2536987085723717E-4</v>
      </c>
      <c r="AM758" s="5">
        <f t="shared" si="814"/>
        <v>6.2387598096025003E-2</v>
      </c>
      <c r="AN758" s="5">
        <f t="shared" si="815"/>
        <v>4.6941125403412713E-2</v>
      </c>
      <c r="AO758" s="5">
        <f t="shared" si="816"/>
        <v>1.7659513440054297E-2</v>
      </c>
      <c r="AP758" s="5">
        <f t="shared" si="817"/>
        <v>4.4290716972142236E-3</v>
      </c>
      <c r="AQ758" s="5">
        <f t="shared" si="818"/>
        <v>8.3312074957444734E-4</v>
      </c>
      <c r="AR758" s="5">
        <f t="shared" si="819"/>
        <v>2.8482031438509493E-5</v>
      </c>
      <c r="AS758" s="5">
        <f t="shared" si="820"/>
        <v>9.9800255720398063E-5</v>
      </c>
      <c r="AT758" s="5">
        <f t="shared" si="821"/>
        <v>1.7484867719776097E-4</v>
      </c>
      <c r="AU758" s="5">
        <f t="shared" si="822"/>
        <v>2.0422165385666581E-4</v>
      </c>
      <c r="AV758" s="5">
        <f t="shared" si="823"/>
        <v>1.7889676621679607E-4</v>
      </c>
      <c r="AW758" s="5">
        <f t="shared" si="824"/>
        <v>9.1813512423511788E-6</v>
      </c>
      <c r="AX758" s="5">
        <f t="shared" si="825"/>
        <v>3.6434071642717447E-2</v>
      </c>
      <c r="AY758" s="5">
        <f t="shared" si="826"/>
        <v>2.7413402312833887E-2</v>
      </c>
      <c r="AZ758" s="5">
        <f t="shared" si="827"/>
        <v>1.0313074993849848E-2</v>
      </c>
      <c r="BA758" s="5">
        <f t="shared" si="828"/>
        <v>2.5865575924025959E-3</v>
      </c>
      <c r="BB758" s="5">
        <f t="shared" si="829"/>
        <v>4.8653870325813788E-4</v>
      </c>
      <c r="BC758" s="5">
        <f t="shared" si="830"/>
        <v>7.321543056715056E-5</v>
      </c>
      <c r="BD758" s="5">
        <f t="shared" si="831"/>
        <v>3.5716997456267471E-6</v>
      </c>
      <c r="BE758" s="5">
        <f t="shared" si="832"/>
        <v>1.2515137789226597E-5</v>
      </c>
      <c r="BF758" s="5">
        <f t="shared" si="833"/>
        <v>2.1926349502797173E-5</v>
      </c>
      <c r="BG758" s="5">
        <f t="shared" si="834"/>
        <v>2.5609775437053532E-5</v>
      </c>
      <c r="BH758" s="5">
        <f t="shared" si="835"/>
        <v>2.2433987399018763E-5</v>
      </c>
      <c r="BI758" s="5">
        <f t="shared" si="836"/>
        <v>1.5721615110803534E-5</v>
      </c>
      <c r="BJ758" s="8">
        <f t="shared" si="837"/>
        <v>0.80608147664792917</v>
      </c>
      <c r="BK758" s="8">
        <f t="shared" si="838"/>
        <v>0.11211219717711142</v>
      </c>
      <c r="BL758" s="8">
        <f t="shared" si="839"/>
        <v>4.259637597518303E-2</v>
      </c>
      <c r="BM758" s="8">
        <f t="shared" si="840"/>
        <v>0.73150193609861602</v>
      </c>
      <c r="BN758" s="8">
        <f t="shared" si="841"/>
        <v>0.2028901070597797</v>
      </c>
    </row>
    <row r="759" spans="1:66" x14ac:dyDescent="0.25">
      <c r="A759" t="s">
        <v>270</v>
      </c>
      <c r="B759" t="s">
        <v>271</v>
      </c>
      <c r="C759" t="s">
        <v>340</v>
      </c>
      <c r="D759" s="7" t="s">
        <v>507</v>
      </c>
      <c r="E759">
        <f>VLOOKUP(A759,home!$A$2:$E$405,3,FALSE)</f>
        <v>1.5696000000000001</v>
      </c>
      <c r="F759">
        <f>VLOOKUP(B759,home!$B$2:$E$405,3,FALSE)</f>
        <v>0.7964</v>
      </c>
      <c r="G759">
        <f>VLOOKUP(C759,away!$B$2:$E$405,4,FALSE)</f>
        <v>1.1149</v>
      </c>
      <c r="H759">
        <f>VLOOKUP(A759,away!$A$2:$E$405,3,FALSE)</f>
        <v>1.3290999999999999</v>
      </c>
      <c r="I759">
        <f>VLOOKUP(C759,away!$B$2:$E$405,3,FALSE)</f>
        <v>0.75239999999999996</v>
      </c>
      <c r="J759">
        <f>VLOOKUP(B759,home!$B$2:$E$405,4,FALSE)</f>
        <v>1.3167</v>
      </c>
      <c r="K759" s="3">
        <f t="shared" si="786"/>
        <v>1.3936578226560001</v>
      </c>
      <c r="L759" s="3">
        <f t="shared" si="787"/>
        <v>1.3167195398279998</v>
      </c>
      <c r="M759" s="5">
        <f t="shared" si="788"/>
        <v>6.6511702957263538E-2</v>
      </c>
      <c r="N759" s="5">
        <f t="shared" si="789"/>
        <v>9.2694555124562553E-2</v>
      </c>
      <c r="O759" s="5">
        <f t="shared" si="790"/>
        <v>8.7577258911064659E-2</v>
      </c>
      <c r="P759" s="5">
        <f t="shared" si="791"/>
        <v>0.12205273196817516</v>
      </c>
      <c r="Q759" s="5">
        <f t="shared" si="792"/>
        <v>6.4592245933482215E-2</v>
      </c>
      <c r="R759" s="5">
        <f t="shared" si="793"/>
        <v>5.7657344026387343E-2</v>
      </c>
      <c r="S759" s="5">
        <f t="shared" si="794"/>
        <v>5.5993414386288735E-2</v>
      </c>
      <c r="T759" s="5">
        <f t="shared" si="795"/>
        <v>8.5049872341991697E-2</v>
      </c>
      <c r="U759" s="5">
        <f t="shared" si="796"/>
        <v>8.0354608535942923E-2</v>
      </c>
      <c r="V759" s="5">
        <f t="shared" si="797"/>
        <v>1.1416786477183966E-2</v>
      </c>
      <c r="W759" s="5">
        <f t="shared" si="798"/>
        <v>3.0006496276039251E-2</v>
      </c>
      <c r="X759" s="5">
        <f t="shared" si="799"/>
        <v>3.951013996843699E-2</v>
      </c>
      <c r="Y759" s="5">
        <f t="shared" si="800"/>
        <v>2.6011886658890118E-2</v>
      </c>
      <c r="Z759" s="5">
        <f t="shared" si="801"/>
        <v>2.5306183831376481E-2</v>
      </c>
      <c r="AA759" s="5">
        <f t="shared" si="802"/>
        <v>3.5268161058168629E-2</v>
      </c>
      <c r="AB759" s="5">
        <f t="shared" si="803"/>
        <v>2.4575874274704212E-2</v>
      </c>
      <c r="AC759" s="5">
        <f t="shared" si="804"/>
        <v>1.3094030052998419E-3</v>
      </c>
      <c r="AD759" s="5">
        <f t="shared" si="805"/>
        <v>1.0454697066400058E-2</v>
      </c>
      <c r="AE759" s="5">
        <f t="shared" si="806"/>
        <v>1.3765903910311423E-2</v>
      </c>
      <c r="AF759" s="5">
        <f t="shared" si="807"/>
        <v>9.0629173310508623E-3</v>
      </c>
      <c r="AG759" s="5">
        <f t="shared" si="808"/>
        <v>3.9777734458801665E-3</v>
      </c>
      <c r="AH759" s="5">
        <f t="shared" si="809"/>
        <v>8.3302866823131982E-3</v>
      </c>
      <c r="AI759" s="5">
        <f t="shared" si="810"/>
        <v>1.1609569199772888E-2</v>
      </c>
      <c r="AJ759" s="5">
        <f t="shared" si="811"/>
        <v>8.0898834664648225E-3</v>
      </c>
      <c r="AK759" s="5">
        <f t="shared" si="812"/>
        <v>3.7581764591380486E-3</v>
      </c>
      <c r="AL759" s="5">
        <f t="shared" si="813"/>
        <v>9.6113139154998322E-5</v>
      </c>
      <c r="AM759" s="5">
        <f t="shared" si="814"/>
        <v>2.9140540700174351E-3</v>
      </c>
      <c r="AN759" s="5">
        <f t="shared" si="815"/>
        <v>3.8369919341072673E-3</v>
      </c>
      <c r="AO759" s="5">
        <f t="shared" si="816"/>
        <v>2.5261211269007348E-3</v>
      </c>
      <c r="AP759" s="5">
        <f t="shared" si="817"/>
        <v>1.1087310159208416E-3</v>
      </c>
      <c r="AQ759" s="5">
        <f t="shared" si="818"/>
        <v>3.6497194826908013E-4</v>
      </c>
      <c r="AR759" s="5">
        <f t="shared" si="819"/>
        <v>2.1937302493941495E-3</v>
      </c>
      <c r="AS759" s="5">
        <f t="shared" si="820"/>
        <v>3.0573093228652543E-3</v>
      </c>
      <c r="AT759" s="5">
        <f t="shared" si="821"/>
        <v>2.1304215270451406E-3</v>
      </c>
      <c r="AU759" s="5">
        <f t="shared" si="822"/>
        <v>9.8969287557373431E-4</v>
      </c>
      <c r="AV759" s="5">
        <f t="shared" si="823"/>
        <v>3.4482330451756146E-4</v>
      </c>
      <c r="AW759" s="5">
        <f t="shared" si="824"/>
        <v>4.8992510968092725E-6</v>
      </c>
      <c r="AX759" s="5">
        <f t="shared" si="825"/>
        <v>6.7686570838705899E-4</v>
      </c>
      <c r="AY759" s="5">
        <f t="shared" si="826"/>
        <v>8.9124230407276153E-4</v>
      </c>
      <c r="AZ759" s="5">
        <f t="shared" si="827"/>
        <v>5.8675807824696657E-4</v>
      </c>
      <c r="BA759" s="5">
        <f t="shared" si="828"/>
        <v>2.5753194225990256E-4</v>
      </c>
      <c r="BB759" s="5">
        <f t="shared" si="829"/>
        <v>8.4774335125867431E-5</v>
      </c>
      <c r="BC759" s="5">
        <f t="shared" si="830"/>
        <v>2.2324804707231353E-5</v>
      </c>
      <c r="BD759" s="5">
        <f t="shared" si="831"/>
        <v>4.8142124741483796E-4</v>
      </c>
      <c r="BE759" s="5">
        <f t="shared" si="832"/>
        <v>6.7093648745249863E-4</v>
      </c>
      <c r="BF759" s="5">
        <f t="shared" si="833"/>
        <v>4.6752794212175699E-4</v>
      </c>
      <c r="BG759" s="5">
        <f t="shared" si="834"/>
        <v>2.1719132461608289E-4</v>
      </c>
      <c r="BH759" s="5">
        <f t="shared" si="835"/>
        <v>7.5672597141055641E-5</v>
      </c>
      <c r="BI759" s="5">
        <f t="shared" si="836"/>
        <v>2.1092341393265651E-5</v>
      </c>
      <c r="BJ759" s="8">
        <f t="shared" si="837"/>
        <v>0.38839685532506046</v>
      </c>
      <c r="BK759" s="8">
        <f t="shared" si="838"/>
        <v>0.258271394237439</v>
      </c>
      <c r="BL759" s="8">
        <f t="shared" si="839"/>
        <v>0.327870981833492</v>
      </c>
      <c r="BM759" s="8">
        <f t="shared" si="840"/>
        <v>0.50787323325345657</v>
      </c>
      <c r="BN759" s="8">
        <f t="shared" si="841"/>
        <v>0.49108583892093549</v>
      </c>
    </row>
    <row r="760" spans="1:66" x14ac:dyDescent="0.25">
      <c r="A760" t="s">
        <v>270</v>
      </c>
      <c r="B760" t="s">
        <v>283</v>
      </c>
      <c r="C760" t="s">
        <v>342</v>
      </c>
      <c r="D760" s="7" t="s">
        <v>507</v>
      </c>
      <c r="E760">
        <f>VLOOKUP(A760,home!$A$2:$E$405,3,FALSE)</f>
        <v>1.5696000000000001</v>
      </c>
      <c r="F760">
        <f>VLOOKUP(B760,home!$B$2:$E$405,3,FALSE)</f>
        <v>0.7964</v>
      </c>
      <c r="G760">
        <f>VLOOKUP(C760,away!$B$2:$E$405,4,FALSE)</f>
        <v>0.1593</v>
      </c>
      <c r="H760">
        <f>VLOOKUP(A760,away!$A$2:$E$405,3,FALSE)</f>
        <v>1.3290999999999999</v>
      </c>
      <c r="I760">
        <f>VLOOKUP(C760,away!$B$2:$E$405,3,FALSE)</f>
        <v>0.75239999999999996</v>
      </c>
      <c r="J760">
        <f>VLOOKUP(B760,home!$B$2:$E$405,4,FALSE)</f>
        <v>0.18809999999999999</v>
      </c>
      <c r="K760" s="3">
        <f t="shared" si="786"/>
        <v>0.19912968979199999</v>
      </c>
      <c r="L760" s="3">
        <f t="shared" si="787"/>
        <v>0.18810279140399999</v>
      </c>
      <c r="M760" s="5">
        <f t="shared" si="788"/>
        <v>0.67893323736686351</v>
      </c>
      <c r="N760" s="5">
        <f t="shared" si="789"/>
        <v>0.13519576494634181</v>
      </c>
      <c r="O760" s="5">
        <f t="shared" si="790"/>
        <v>0.12770923712566151</v>
      </c>
      <c r="P760" s="5">
        <f t="shared" si="791"/>
        <v>2.5430700772405945E-2</v>
      </c>
      <c r="Q760" s="5">
        <f t="shared" si="792"/>
        <v>1.3460745367478594E-2</v>
      </c>
      <c r="R760" s="5">
        <f t="shared" si="793"/>
        <v>1.2011231995706138E-2</v>
      </c>
      <c r="S760" s="5">
        <f t="shared" si="794"/>
        <v>2.3813848924374837E-4</v>
      </c>
      <c r="T760" s="5">
        <f t="shared" si="795"/>
        <v>2.5320037780011853E-3</v>
      </c>
      <c r="U760" s="5">
        <f t="shared" si="796"/>
        <v>2.3917929013247078E-3</v>
      </c>
      <c r="V760" s="5">
        <f t="shared" si="797"/>
        <v>9.9110197668951308E-7</v>
      </c>
      <c r="W760" s="5">
        <f t="shared" si="798"/>
        <v>8.9347801646503795E-4</v>
      </c>
      <c r="X760" s="5">
        <f t="shared" si="799"/>
        <v>1.6806570895518268E-4</v>
      </c>
      <c r="Y760" s="5">
        <f t="shared" si="800"/>
        <v>1.5806814496881047E-5</v>
      </c>
      <c r="Z760" s="5">
        <f t="shared" si="801"/>
        <v>7.5311542219778753E-4</v>
      </c>
      <c r="AA760" s="5">
        <f t="shared" si="802"/>
        <v>1.4996764039981652E-4</v>
      </c>
      <c r="AB760" s="5">
        <f t="shared" si="803"/>
        <v>1.4931504855826833E-5</v>
      </c>
      <c r="AC760" s="5">
        <f t="shared" si="804"/>
        <v>2.3202224107743691E-9</v>
      </c>
      <c r="AD760" s="5">
        <f t="shared" si="805"/>
        <v>4.4479500063663606E-5</v>
      </c>
      <c r="AE760" s="5">
        <f t="shared" si="806"/>
        <v>8.3667181222295207E-6</v>
      </c>
      <c r="AF760" s="5">
        <f t="shared" si="807"/>
        <v>7.8690151684090279E-7</v>
      </c>
      <c r="AG760" s="5">
        <f t="shared" si="808"/>
        <v>4.9339457292605182E-8</v>
      </c>
      <c r="AH760" s="5">
        <f t="shared" si="809"/>
        <v>3.5415778291201444E-5</v>
      </c>
      <c r="AI760" s="5">
        <f t="shared" si="810"/>
        <v>7.0523329448691899E-6</v>
      </c>
      <c r="AJ760" s="5">
        <f t="shared" si="811"/>
        <v>7.021644358108517E-7</v>
      </c>
      <c r="AK760" s="5">
        <f t="shared" si="812"/>
        <v>4.6607262095329871E-8</v>
      </c>
      <c r="AL760" s="5">
        <f t="shared" si="813"/>
        <v>3.4763289588045256E-12</v>
      </c>
      <c r="AM760" s="5">
        <f t="shared" si="814"/>
        <v>1.7714378099561172E-6</v>
      </c>
      <c r="AN760" s="5">
        <f t="shared" si="815"/>
        <v>3.3321239685133409E-7</v>
      </c>
      <c r="AO760" s="5">
        <f t="shared" si="816"/>
        <v>3.1339090989076669E-8</v>
      </c>
      <c r="AP760" s="5">
        <f t="shared" si="817"/>
        <v>1.9649901650364217E-9</v>
      </c>
      <c r="AQ760" s="5">
        <f t="shared" si="818"/>
        <v>9.2405033781189373E-11</v>
      </c>
      <c r="AR760" s="5">
        <f t="shared" si="819"/>
        <v>1.3323613512640346E-6</v>
      </c>
      <c r="AS760" s="5">
        <f t="shared" si="820"/>
        <v>2.6531270256805713E-7</v>
      </c>
      <c r="AT760" s="5">
        <f t="shared" si="821"/>
        <v>2.6415818080127184E-8</v>
      </c>
      <c r="AU760" s="5">
        <f t="shared" si="822"/>
        <v>1.7533912199658773E-9</v>
      </c>
      <c r="AV760" s="5">
        <f t="shared" si="823"/>
        <v>8.7288062428955376E-11</v>
      </c>
      <c r="AW760" s="5">
        <f t="shared" si="824"/>
        <v>3.6170092806455139E-15</v>
      </c>
      <c r="AX760" s="5">
        <f t="shared" si="825"/>
        <v>5.8790976930396837E-8</v>
      </c>
      <c r="AY760" s="5">
        <f t="shared" si="826"/>
        <v>1.1058746869975812E-8</v>
      </c>
      <c r="AZ760" s="5">
        <f t="shared" si="827"/>
        <v>1.0400905778363488E-9</v>
      </c>
      <c r="BA760" s="5">
        <f t="shared" si="828"/>
        <v>6.5214647001338857E-11</v>
      </c>
      <c r="BB760" s="5">
        <f t="shared" si="829"/>
        <v>3.0667642853445832E-12</v>
      </c>
      <c r="BC760" s="5">
        <f t="shared" si="830"/>
        <v>1.1537338453028178E-13</v>
      </c>
      <c r="BD760" s="5">
        <f t="shared" si="831"/>
        <v>4.1770148221928393E-8</v>
      </c>
      <c r="BE760" s="5">
        <f t="shared" si="832"/>
        <v>8.3176766579984601E-9</v>
      </c>
      <c r="BF760" s="5">
        <f t="shared" si="833"/>
        <v>8.2814818634869623E-10</v>
      </c>
      <c r="BG760" s="5">
        <f t="shared" si="834"/>
        <v>5.4969630483141104E-11</v>
      </c>
      <c r="BH760" s="5">
        <f t="shared" si="835"/>
        <v>2.7365213665221885E-12</v>
      </c>
      <c r="BI760" s="5">
        <f t="shared" si="836"/>
        <v>1.0898453016494874E-13</v>
      </c>
      <c r="BJ760" s="8">
        <f t="shared" si="837"/>
        <v>0.1523217560958029</v>
      </c>
      <c r="BK760" s="8">
        <f t="shared" si="838"/>
        <v>0.70460308111293557</v>
      </c>
      <c r="BL760" s="8">
        <f t="shared" si="839"/>
        <v>0.14232205495522143</v>
      </c>
      <c r="BM760" s="8">
        <f t="shared" si="840"/>
        <v>7.2590789529567764E-3</v>
      </c>
      <c r="BN760" s="8">
        <f t="shared" si="841"/>
        <v>0.99274091757445737</v>
      </c>
    </row>
    <row r="761" spans="1:66" x14ac:dyDescent="0.25">
      <c r="A761" t="s">
        <v>272</v>
      </c>
      <c r="B761" t="s">
        <v>333</v>
      </c>
      <c r="C761" t="s">
        <v>414</v>
      </c>
      <c r="D761" s="7" t="s">
        <v>507</v>
      </c>
      <c r="E761">
        <f>VLOOKUP(A761,home!$A$2:$E$405,3,FALSE)</f>
        <v>1.3837999999999999</v>
      </c>
      <c r="F761">
        <f>VLOOKUP(B761,home!$B$2:$E$405,3,FALSE)</f>
        <v>1.6259999999999999</v>
      </c>
      <c r="G761">
        <f>VLOOKUP(C761,away!$B$2:$E$405,4,FALSE)</f>
        <v>1.8066</v>
      </c>
      <c r="H761">
        <f>VLOOKUP(A761,away!$A$2:$E$405,3,FALSE)</f>
        <v>0.90910000000000002</v>
      </c>
      <c r="I761">
        <f>VLOOKUP(C761,away!$B$2:$E$405,3,FALSE)</f>
        <v>1.1000000000000001</v>
      </c>
      <c r="J761">
        <f>VLOOKUP(B761,home!$B$2:$E$405,4,FALSE)</f>
        <v>0.55000000000000004</v>
      </c>
      <c r="K761" s="3">
        <f t="shared" si="786"/>
        <v>4.0649562280799998</v>
      </c>
      <c r="L761" s="3">
        <f t="shared" si="787"/>
        <v>0.55000550000000004</v>
      </c>
      <c r="M761" s="5">
        <f t="shared" si="788"/>
        <v>9.9025623897907155E-3</v>
      </c>
      <c r="N761" s="5">
        <f t="shared" si="789"/>
        <v>4.025348266033054E-2</v>
      </c>
      <c r="O761" s="5">
        <f t="shared" si="790"/>
        <v>5.4464637784780376E-3</v>
      </c>
      <c r="P761" s="5">
        <f t="shared" si="791"/>
        <v>2.2139636857336428E-2</v>
      </c>
      <c r="Q761" s="5">
        <f t="shared" si="792"/>
        <v>8.1814322521010466E-2</v>
      </c>
      <c r="R761" s="5">
        <f t="shared" si="793"/>
        <v>1.4977925168568511E-3</v>
      </c>
      <c r="S761" s="5">
        <f t="shared" si="794"/>
        <v>1.2374663770865902E-2</v>
      </c>
      <c r="T761" s="5">
        <f t="shared" si="795"/>
        <v>4.4998327365329625E-2</v>
      </c>
      <c r="U761" s="5">
        <f t="shared" si="796"/>
        <v>6.0884610197688756E-3</v>
      </c>
      <c r="V761" s="5">
        <f t="shared" si="797"/>
        <v>3.0740703638604027E-3</v>
      </c>
      <c r="W761" s="5">
        <f t="shared" si="798"/>
        <v>0.11085721329264242</v>
      </c>
      <c r="X761" s="5">
        <f t="shared" si="799"/>
        <v>6.0972077025626445E-2</v>
      </c>
      <c r="Y761" s="5">
        <f t="shared" si="800"/>
        <v>1.6767488855259093E-2</v>
      </c>
      <c r="Z761" s="5">
        <f t="shared" si="801"/>
        <v>2.7459804071003704E-4</v>
      </c>
      <c r="AA761" s="5">
        <f t="shared" si="802"/>
        <v>1.1162290158028304E-3</v>
      </c>
      <c r="AB761" s="5">
        <f t="shared" si="803"/>
        <v>2.2687110448756627E-3</v>
      </c>
      <c r="AC761" s="5">
        <f t="shared" si="804"/>
        <v>4.2955297105686636E-4</v>
      </c>
      <c r="AD761" s="5">
        <f t="shared" si="805"/>
        <v>0.11265742990037993</v>
      </c>
      <c r="AE761" s="5">
        <f t="shared" si="806"/>
        <v>6.1962206061073416E-2</v>
      </c>
      <c r="AF761" s="5">
        <f t="shared" si="807"/>
        <v>1.7039777062861857E-2</v>
      </c>
      <c r="AG761" s="5">
        <f t="shared" si="808"/>
        <v>3.1239903677826235E-3</v>
      </c>
      <c r="AH761" s="5">
        <f t="shared" si="809"/>
        <v>3.7757608169936067E-5</v>
      </c>
      <c r="AI761" s="5">
        <f t="shared" si="810"/>
        <v>1.534830244877859E-4</v>
      </c>
      <c r="AJ761" s="5">
        <f t="shared" si="811"/>
        <v>3.1195088814809025E-4</v>
      </c>
      <c r="AK761" s="5">
        <f t="shared" si="812"/>
        <v>4.226889018775556E-4</v>
      </c>
      <c r="AL761" s="5">
        <f t="shared" si="813"/>
        <v>3.8414892694818804E-5</v>
      </c>
      <c r="AM761" s="5">
        <f t="shared" si="814"/>
        <v>9.1589504262607091E-2</v>
      </c>
      <c r="AN761" s="5">
        <f t="shared" si="815"/>
        <v>5.0374731086707349E-2</v>
      </c>
      <c r="AO761" s="5">
        <f t="shared" si="816"/>
        <v>1.3853189579355009E-2</v>
      </c>
      <c r="AP761" s="5">
        <f t="shared" si="817"/>
        <v>2.5397768203959813E-3</v>
      </c>
      <c r="AQ761" s="5">
        <f t="shared" si="818"/>
        <v>3.4922280499757543E-4</v>
      </c>
      <c r="AR761" s="5">
        <f t="shared" si="819"/>
        <v>4.153378432061955E-6</v>
      </c>
      <c r="AS761" s="5">
        <f t="shared" si="820"/>
        <v>1.6883301524983388E-5</v>
      </c>
      <c r="AT761" s="5">
        <f t="shared" si="821"/>
        <v>3.4314940842266898E-5</v>
      </c>
      <c r="AU761" s="5">
        <f t="shared" si="822"/>
        <v>4.649624416432319E-5</v>
      </c>
      <c r="AV761" s="5">
        <f t="shared" si="823"/>
        <v>4.7251299324523472E-5</v>
      </c>
      <c r="AW761" s="5">
        <f t="shared" si="824"/>
        <v>2.3857230659075259E-6</v>
      </c>
      <c r="AX761" s="5">
        <f t="shared" si="825"/>
        <v>6.2051220963174059E-2</v>
      </c>
      <c r="AY761" s="5">
        <f t="shared" si="826"/>
        <v>3.412851281146103E-2</v>
      </c>
      <c r="AZ761" s="5">
        <f t="shared" si="827"/>
        <v>9.3854348765620155E-3</v>
      </c>
      <c r="BA761" s="5">
        <f t="shared" si="828"/>
        <v>1.7206802673336438E-3</v>
      </c>
      <c r="BB761" s="5">
        <f t="shared" si="829"/>
        <v>2.3659590269374357E-4</v>
      </c>
      <c r="BC761" s="5">
        <f t="shared" si="830"/>
        <v>2.6025809551804762E-5</v>
      </c>
      <c r="BD761" s="5">
        <f t="shared" si="831"/>
        <v>3.8073016353590864E-7</v>
      </c>
      <c r="BE761" s="5">
        <f t="shared" si="832"/>
        <v>1.5476514494832088E-6</v>
      </c>
      <c r="BF761" s="5">
        <f t="shared" si="833"/>
        <v>3.1455676992369048E-6</v>
      </c>
      <c r="BG761" s="5">
        <f t="shared" si="834"/>
        <v>4.2621983366201106E-6</v>
      </c>
      <c r="BH761" s="5">
        <f t="shared" si="835"/>
        <v>4.3314124184390329E-6</v>
      </c>
      <c r="BI761" s="5">
        <f t="shared" si="836"/>
        <v>3.5214003773433608E-6</v>
      </c>
      <c r="BJ761" s="8">
        <f t="shared" si="837"/>
        <v>0.81670121029713583</v>
      </c>
      <c r="BK761" s="8">
        <f t="shared" si="838"/>
        <v>8.2087414057066169E-2</v>
      </c>
      <c r="BL761" s="8">
        <f t="shared" si="839"/>
        <v>1.7509825923198448E-2</v>
      </c>
      <c r="BM761" s="8">
        <f t="shared" si="840"/>
        <v>0.72139266050591189</v>
      </c>
      <c r="BN761" s="8">
        <f t="shared" si="841"/>
        <v>0.16105426072380305</v>
      </c>
    </row>
    <row r="762" spans="1:66" x14ac:dyDescent="0.25">
      <c r="A762" t="s">
        <v>272</v>
      </c>
      <c r="B762" t="s">
        <v>312</v>
      </c>
      <c r="C762" t="s">
        <v>321</v>
      </c>
      <c r="D762" s="7" t="s">
        <v>507</v>
      </c>
      <c r="E762">
        <f>VLOOKUP(A762,home!$A$2:$E$405,3,FALSE)</f>
        <v>1.3837999999999999</v>
      </c>
      <c r="F762">
        <f>VLOOKUP(B762,home!$B$2:$E$405,3,FALSE)</f>
        <v>1.1561999999999999</v>
      </c>
      <c r="G762">
        <f>VLOOKUP(C762,away!$B$2:$E$405,4,FALSE)</f>
        <v>0.72260000000000002</v>
      </c>
      <c r="H762">
        <f>VLOOKUP(A762,away!$A$2:$E$405,3,FALSE)</f>
        <v>0.90910000000000002</v>
      </c>
      <c r="I762">
        <f>VLOOKUP(C762,away!$B$2:$E$405,3,FALSE)</f>
        <v>0.88</v>
      </c>
      <c r="J762">
        <f>VLOOKUP(B762,home!$B$2:$E$405,4,FALSE)</f>
        <v>1.76</v>
      </c>
      <c r="K762" s="3">
        <f t="shared" si="786"/>
        <v>1.1561235520559998</v>
      </c>
      <c r="L762" s="3">
        <f t="shared" si="787"/>
        <v>1.4080140800000001</v>
      </c>
      <c r="M762" s="5">
        <f t="shared" si="788"/>
        <v>7.6985542687981745E-2</v>
      </c>
      <c r="N762" s="5">
        <f t="shared" si="789"/>
        <v>8.9004799069388268E-2</v>
      </c>
      <c r="O762" s="5">
        <f t="shared" si="790"/>
        <v>0.10839672806111934</v>
      </c>
      <c r="P762" s="5">
        <f t="shared" si="791"/>
        <v>0.12532001027726958</v>
      </c>
      <c r="Q762" s="5">
        <f t="shared" si="792"/>
        <v>5.145027222506586E-2</v>
      </c>
      <c r="R762" s="5">
        <f t="shared" si="793"/>
        <v>7.6312059667993593E-2</v>
      </c>
      <c r="S762" s="5">
        <f t="shared" si="794"/>
        <v>5.1000176226421175E-2</v>
      </c>
      <c r="T762" s="5">
        <f t="shared" si="795"/>
        <v>7.2442707712725651E-2</v>
      </c>
      <c r="U762" s="5">
        <f t="shared" si="796"/>
        <v>8.8226169488070161E-2</v>
      </c>
      <c r="V762" s="5">
        <f t="shared" si="797"/>
        <v>9.2244485648160807E-3</v>
      </c>
      <c r="W762" s="5">
        <f t="shared" si="798"/>
        <v>1.9827623826363758E-2</v>
      </c>
      <c r="X762" s="5">
        <f t="shared" si="799"/>
        <v>2.7917573520463649E-2</v>
      </c>
      <c r="Y762" s="5">
        <f t="shared" si="800"/>
        <v>1.9654168298123997E-2</v>
      </c>
      <c r="Z762" s="5">
        <f t="shared" si="801"/>
        <v>3.5816151495445057E-2</v>
      </c>
      <c r="AA762" s="5">
        <f t="shared" si="802"/>
        <v>4.1407896287889746E-2</v>
      </c>
      <c r="AB762" s="5">
        <f t="shared" si="803"/>
        <v>2.3936322069760776E-2</v>
      </c>
      <c r="AC762" s="5">
        <f t="shared" si="804"/>
        <v>9.3849438201511844E-4</v>
      </c>
      <c r="AD762" s="5">
        <f t="shared" si="805"/>
        <v>5.7307957217414595E-3</v>
      </c>
      <c r="AE762" s="5">
        <f t="shared" si="806"/>
        <v>8.0690410658157356E-3</v>
      </c>
      <c r="AF762" s="5">
        <f t="shared" si="807"/>
        <v>5.6806617163833832E-3</v>
      </c>
      <c r="AG762" s="5">
        <f t="shared" si="808"/>
        <v>2.6661505601282584E-3</v>
      </c>
      <c r="AH762" s="5">
        <f t="shared" si="809"/>
        <v>1.2607411399249922E-2</v>
      </c>
      <c r="AI762" s="5">
        <f t="shared" si="810"/>
        <v>1.4575725249132122E-2</v>
      </c>
      <c r="AJ762" s="5">
        <f t="shared" si="811"/>
        <v>8.4256696244094775E-3</v>
      </c>
      <c r="AK762" s="5">
        <f t="shared" si="812"/>
        <v>3.2470383648742079E-3</v>
      </c>
      <c r="AL762" s="5">
        <f t="shared" si="813"/>
        <v>6.1108681704548034E-5</v>
      </c>
      <c r="AM762" s="5">
        <f t="shared" si="814"/>
        <v>1.3251015811854116E-3</v>
      </c>
      <c r="AN762" s="5">
        <f t="shared" si="815"/>
        <v>1.8657616837393226E-3</v>
      </c>
      <c r="AO762" s="5">
        <f t="shared" si="816"/>
        <v>1.3135093603147371E-3</v>
      </c>
      <c r="AP762" s="5">
        <f t="shared" si="817"/>
        <v>6.164798911783147E-4</v>
      </c>
      <c r="AQ762" s="5">
        <f t="shared" si="818"/>
        <v>2.1700309170398369E-4</v>
      </c>
      <c r="AR762" s="5">
        <f t="shared" si="819"/>
        <v>3.5502825524992778E-3</v>
      </c>
      <c r="AS762" s="5">
        <f t="shared" si="820"/>
        <v>4.1045652753979069E-3</v>
      </c>
      <c r="AT762" s="5">
        <f t="shared" si="821"/>
        <v>2.3726922929193706E-3</v>
      </c>
      <c r="AU762" s="5">
        <f t="shared" si="822"/>
        <v>9.1437514720861242E-4</v>
      </c>
      <c r="AV762" s="5">
        <f t="shared" si="823"/>
        <v>2.6428266077563708E-4</v>
      </c>
      <c r="AW762" s="5">
        <f t="shared" si="824"/>
        <v>2.7631958012494741E-6</v>
      </c>
      <c r="AX762" s="5">
        <f t="shared" si="825"/>
        <v>2.5533019114585013E-4</v>
      </c>
      <c r="AY762" s="5">
        <f t="shared" si="826"/>
        <v>3.5950850418244831E-4</v>
      </c>
      <c r="AZ762" s="5">
        <f t="shared" si="827"/>
        <v>2.5309651788431314E-4</v>
      </c>
      <c r="BA762" s="5">
        <f t="shared" si="828"/>
        <v>1.1878782026002832E-4</v>
      </c>
      <c r="BB762" s="5">
        <f t="shared" si="829"/>
        <v>4.1813730864657275E-5</v>
      </c>
      <c r="BC762" s="5">
        <f t="shared" si="830"/>
        <v>1.1774864358953601E-5</v>
      </c>
      <c r="BD762" s="5">
        <f t="shared" si="831"/>
        <v>8.3314130364955366E-4</v>
      </c>
      <c r="BE762" s="5">
        <f t="shared" si="832"/>
        <v>9.6321428333988833E-4</v>
      </c>
      <c r="BF762" s="5">
        <f t="shared" si="833"/>
        <v>5.5679735932299306E-4</v>
      </c>
      <c r="BG762" s="5">
        <f t="shared" si="834"/>
        <v>2.1457551361196646E-4</v>
      </c>
      <c r="BH762" s="5">
        <f t="shared" si="835"/>
        <v>6.2018951245326786E-5</v>
      </c>
      <c r="BI762" s="5">
        <f t="shared" si="836"/>
        <v>1.4340314041707005E-5</v>
      </c>
      <c r="BJ762" s="8">
        <f t="shared" si="837"/>
        <v>0.30882196095301795</v>
      </c>
      <c r="BK762" s="8">
        <f t="shared" si="838"/>
        <v>0.26388928932439065</v>
      </c>
      <c r="BL762" s="8">
        <f t="shared" si="839"/>
        <v>0.39098530586651165</v>
      </c>
      <c r="BM762" s="8">
        <f t="shared" si="840"/>
        <v>0.47168655034216572</v>
      </c>
      <c r="BN762" s="8">
        <f t="shared" si="841"/>
        <v>0.52746941198881836</v>
      </c>
    </row>
    <row r="763" spans="1:66" x14ac:dyDescent="0.25">
      <c r="A763" t="s">
        <v>272</v>
      </c>
      <c r="B763" t="s">
        <v>298</v>
      </c>
      <c r="C763" t="s">
        <v>456</v>
      </c>
      <c r="D763" s="7" t="s">
        <v>507</v>
      </c>
      <c r="E763">
        <f>VLOOKUP(A763,home!$A$2:$E$405,3,FALSE)</f>
        <v>1.3837999999999999</v>
      </c>
      <c r="F763">
        <f>VLOOKUP(B763,home!$B$2:$E$405,3,FALSE)</f>
        <v>0.43359999999999999</v>
      </c>
      <c r="G763">
        <f>VLOOKUP(C763,away!$B$2:$E$405,4,FALSE)</f>
        <v>1.1561999999999999</v>
      </c>
      <c r="H763">
        <f>VLOOKUP(A763,away!$A$2:$E$405,3,FALSE)</f>
        <v>0.90910000000000002</v>
      </c>
      <c r="I763">
        <f>VLOOKUP(C763,away!$B$2:$E$405,3,FALSE)</f>
        <v>0.66</v>
      </c>
      <c r="J763">
        <f>VLOOKUP(B763,home!$B$2:$E$405,4,FALSE)</f>
        <v>0.44</v>
      </c>
      <c r="K763" s="3">
        <f t="shared" si="786"/>
        <v>0.69373812921599987</v>
      </c>
      <c r="L763" s="3">
        <f t="shared" si="787"/>
        <v>0.26400264000000001</v>
      </c>
      <c r="M763" s="5">
        <f t="shared" si="788"/>
        <v>0.38375890727271256</v>
      </c>
      <c r="N763" s="5">
        <f t="shared" si="789"/>
        <v>0.26622818640134799</v>
      </c>
      <c r="O763" s="5">
        <f t="shared" si="790"/>
        <v>0.10131336464351133</v>
      </c>
      <c r="P763" s="5">
        <f t="shared" si="791"/>
        <v>7.0284944052367973E-2</v>
      </c>
      <c r="Q763" s="5">
        <f t="shared" si="792"/>
        <v>9.2346321989319816E-2</v>
      </c>
      <c r="R763" s="5">
        <f t="shared" si="793"/>
        <v>1.3373497866584825E-2</v>
      </c>
      <c r="S763" s="5">
        <f t="shared" si="794"/>
        <v>3.2181489906981994E-3</v>
      </c>
      <c r="T763" s="5">
        <f t="shared" si="795"/>
        <v>2.4379672799470484E-2</v>
      </c>
      <c r="U763" s="5">
        <f t="shared" si="796"/>
        <v>9.2777053910387229E-3</v>
      </c>
      <c r="V763" s="5">
        <f t="shared" si="797"/>
        <v>6.5488866252243284E-5</v>
      </c>
      <c r="W763" s="5">
        <f t="shared" si="798"/>
        <v>2.1354721552283028E-2</v>
      </c>
      <c r="X763" s="5">
        <f t="shared" si="799"/>
        <v>5.637702866267618E-3</v>
      </c>
      <c r="Y763" s="5">
        <f t="shared" si="800"/>
        <v>7.4418422011510903E-4</v>
      </c>
      <c r="Z763" s="5">
        <f t="shared" si="801"/>
        <v>1.1768795809375869E-3</v>
      </c>
      <c r="AA763" s="5">
        <f t="shared" si="802"/>
        <v>8.164462387921516E-4</v>
      </c>
      <c r="AB763" s="5">
        <f t="shared" si="803"/>
        <v>2.8319994315255333E-4</v>
      </c>
      <c r="AC763" s="5">
        <f t="shared" si="804"/>
        <v>7.4963753501247032E-7</v>
      </c>
      <c r="AD763" s="5">
        <f t="shared" si="805"/>
        <v>3.7036461449023545E-3</v>
      </c>
      <c r="AE763" s="5">
        <f t="shared" si="806"/>
        <v>9.7777235988004418E-4</v>
      </c>
      <c r="AF763" s="5">
        <f t="shared" si="807"/>
        <v>1.2906724216368089E-4</v>
      </c>
      <c r="AG763" s="5">
        <f t="shared" si="808"/>
        <v>1.1358030889577021E-5</v>
      </c>
      <c r="AH763" s="5">
        <f t="shared" si="809"/>
        <v>7.7674829082404145E-5</v>
      </c>
      <c r="AI763" s="5">
        <f t="shared" si="810"/>
        <v>5.3885990614799598E-5</v>
      </c>
      <c r="AJ763" s="5">
        <f t="shared" si="811"/>
        <v>1.8691383160030997E-5</v>
      </c>
      <c r="AK763" s="5">
        <f t="shared" si="812"/>
        <v>4.3223083952997829E-6</v>
      </c>
      <c r="AL763" s="5">
        <f t="shared" si="813"/>
        <v>5.4918055278351583E-9</v>
      </c>
      <c r="AM763" s="5">
        <f t="shared" si="814"/>
        <v>5.1387210956852208E-4</v>
      </c>
      <c r="AN763" s="5">
        <f t="shared" si="815"/>
        <v>1.3566359354845909E-4</v>
      </c>
      <c r="AO763" s="5">
        <f t="shared" si="816"/>
        <v>1.7907773424340085E-5</v>
      </c>
      <c r="AP763" s="5">
        <f t="shared" si="817"/>
        <v>1.5758998201825407E-6</v>
      </c>
      <c r="AQ763" s="5">
        <f t="shared" si="818"/>
        <v>1.0401042822592899E-7</v>
      </c>
      <c r="AR763" s="5">
        <f t="shared" si="819"/>
        <v>4.1012719878606974E-6</v>
      </c>
      <c r="AS763" s="5">
        <f t="shared" si="820"/>
        <v>2.8452087562644656E-6</v>
      </c>
      <c r="AT763" s="5">
        <f t="shared" si="821"/>
        <v>9.869148998999458E-7</v>
      </c>
      <c r="AU763" s="5">
        <f t="shared" si="822"/>
        <v>2.2822016545066142E-7</v>
      </c>
      <c r="AV763" s="5">
        <f t="shared" si="823"/>
        <v>3.9581257657276948E-8</v>
      </c>
      <c r="AW763" s="5">
        <f t="shared" si="824"/>
        <v>2.7939361938747395E-11</v>
      </c>
      <c r="AX763" s="5">
        <f t="shared" si="825"/>
        <v>5.941544599139094E-5</v>
      </c>
      <c r="AY763" s="5">
        <f t="shared" si="826"/>
        <v>1.5685834598504625E-5</v>
      </c>
      <c r="AZ763" s="5">
        <f t="shared" si="827"/>
        <v>2.0705508723042807E-6</v>
      </c>
      <c r="BA763" s="5">
        <f t="shared" si="828"/>
        <v>1.822102988475443E-7</v>
      </c>
      <c r="BB763" s="5">
        <f t="shared" si="829"/>
        <v>1.2025999982735162E-8</v>
      </c>
      <c r="BC763" s="5">
        <f t="shared" si="830"/>
        <v>6.3497914881640789E-10</v>
      </c>
      <c r="BD763" s="5">
        <f t="shared" si="831"/>
        <v>1.8045777202554514E-7</v>
      </c>
      <c r="BE763" s="5">
        <f t="shared" si="832"/>
        <v>1.2519043716748909E-7</v>
      </c>
      <c r="BF763" s="5">
        <f t="shared" si="833"/>
        <v>4.3424689838153524E-8</v>
      </c>
      <c r="BG763" s="5">
        <f t="shared" si="834"/>
        <v>1.004178769670189E-8</v>
      </c>
      <c r="BH763" s="5">
        <f t="shared" si="835"/>
        <v>1.741592752673553E-9</v>
      </c>
      <c r="BI763" s="5">
        <f t="shared" si="836"/>
        <v>2.4164185961917894E-10</v>
      </c>
      <c r="BJ763" s="8">
        <f t="shared" si="837"/>
        <v>0.41625912369616969</v>
      </c>
      <c r="BK763" s="8">
        <f t="shared" si="838"/>
        <v>0.45734393014596997</v>
      </c>
      <c r="BL763" s="8">
        <f t="shared" si="839"/>
        <v>0.1252273508893206</v>
      </c>
      <c r="BM763" s="8">
        <f t="shared" si="840"/>
        <v>7.268637627989416E-2</v>
      </c>
      <c r="BN763" s="8">
        <f t="shared" si="841"/>
        <v>0.92730522222584455</v>
      </c>
    </row>
    <row r="764" spans="1:66" x14ac:dyDescent="0.25">
      <c r="A764" t="s">
        <v>272</v>
      </c>
      <c r="B764" t="s">
        <v>457</v>
      </c>
      <c r="C764" t="s">
        <v>288</v>
      </c>
      <c r="D764" s="7" t="s">
        <v>507</v>
      </c>
      <c r="E764">
        <f>VLOOKUP(A764,home!$A$2:$E$405,3,FALSE)</f>
        <v>1.3837999999999999</v>
      </c>
      <c r="F764">
        <f>VLOOKUP(B764,home!$B$2:$E$405,3,FALSE)</f>
        <v>1.6259999999999999</v>
      </c>
      <c r="G764">
        <f>VLOOKUP(C764,away!$B$2:$E$405,4,FALSE)</f>
        <v>0.90329999999999999</v>
      </c>
      <c r="H764">
        <f>VLOOKUP(A764,away!$A$2:$E$405,3,FALSE)</f>
        <v>0.90910000000000002</v>
      </c>
      <c r="I764">
        <f>VLOOKUP(C764,away!$B$2:$E$405,3,FALSE)</f>
        <v>1.1000000000000001</v>
      </c>
      <c r="J764">
        <f>VLOOKUP(B764,home!$B$2:$E$405,4,FALSE)</f>
        <v>1.65</v>
      </c>
      <c r="K764" s="3">
        <f t="shared" si="786"/>
        <v>2.0324781140399999</v>
      </c>
      <c r="L764" s="3">
        <f t="shared" si="787"/>
        <v>1.6500165</v>
      </c>
      <c r="M764" s="5">
        <f t="shared" si="788"/>
        <v>2.5160131665389527E-2</v>
      </c>
      <c r="N764" s="5">
        <f t="shared" si="789"/>
        <v>5.1137416956268993E-2</v>
      </c>
      <c r="O764" s="5">
        <f t="shared" si="790"/>
        <v>4.1514632390065191E-2</v>
      </c>
      <c r="P764" s="5">
        <f t="shared" si="791"/>
        <v>8.4377581745223598E-2</v>
      </c>
      <c r="Q764" s="5">
        <f t="shared" si="792"/>
        <v>5.1967840386077366E-2</v>
      </c>
      <c r="R764" s="5">
        <f t="shared" si="793"/>
        <v>3.4249914217521014E-2</v>
      </c>
      <c r="S764" s="5">
        <f t="shared" si="794"/>
        <v>7.0742637557076465E-2</v>
      </c>
      <c r="T764" s="5">
        <f t="shared" si="795"/>
        <v>8.5747794106394007E-2</v>
      </c>
      <c r="U764" s="5">
        <f t="shared" si="796"/>
        <v>6.9612201054858894E-2</v>
      </c>
      <c r="V764" s="5">
        <f t="shared" si="797"/>
        <v>2.6360455072022067E-2</v>
      </c>
      <c r="W764" s="5">
        <f t="shared" si="798"/>
        <v>3.5207832739542089E-2</v>
      </c>
      <c r="X764" s="5">
        <f t="shared" si="799"/>
        <v>5.8093504949484634E-2</v>
      </c>
      <c r="Y764" s="5">
        <f t="shared" si="800"/>
        <v>4.7927620854740678E-2</v>
      </c>
      <c r="Z764" s="5">
        <f t="shared" si="801"/>
        <v>1.8837641194164749E-2</v>
      </c>
      <c r="AA764" s="5">
        <f t="shared" si="802"/>
        <v>3.8287093447278188E-2</v>
      </c>
      <c r="AB764" s="5">
        <f t="shared" si="803"/>
        <v>3.8908839740898607E-2</v>
      </c>
      <c r="AC764" s="5">
        <f t="shared" si="804"/>
        <v>5.5251883273640286E-3</v>
      </c>
      <c r="AD764" s="5">
        <f t="shared" si="805"/>
        <v>1.7889787371475067E-2</v>
      </c>
      <c r="AE764" s="5">
        <f t="shared" si="806"/>
        <v>2.9518444344425483E-2</v>
      </c>
      <c r="AF764" s="5">
        <f t="shared" si="807"/>
        <v>2.4352960111316876E-2</v>
      </c>
      <c r="AG764" s="5">
        <f t="shared" si="808"/>
        <v>1.3394262002504891E-2</v>
      </c>
      <c r="AH764" s="5">
        <f t="shared" si="809"/>
        <v>7.7706046978628868E-3</v>
      </c>
      <c r="AI764" s="5">
        <f t="shared" si="810"/>
        <v>1.5793583981262724E-2</v>
      </c>
      <c r="AJ764" s="5">
        <f t="shared" si="811"/>
        <v>1.6050056892084611E-2</v>
      </c>
      <c r="AK764" s="5">
        <f t="shared" si="812"/>
        <v>1.0873796454086277E-2</v>
      </c>
      <c r="AL764" s="5">
        <f t="shared" si="813"/>
        <v>7.4117581887097207E-4</v>
      </c>
      <c r="AM764" s="5">
        <f t="shared" si="814"/>
        <v>7.2721202594704564E-3</v>
      </c>
      <c r="AN764" s="5">
        <f t="shared" si="815"/>
        <v>1.1999118418110532E-2</v>
      </c>
      <c r="AO764" s="5">
        <f t="shared" si="816"/>
        <v>9.8993716876681435E-3</v>
      </c>
      <c r="AP764" s="5">
        <f t="shared" si="817"/>
        <v>5.444708874761759E-3</v>
      </c>
      <c r="AQ764" s="5">
        <f t="shared" si="818"/>
        <v>2.2459648702633345E-3</v>
      </c>
      <c r="AR764" s="5">
        <f t="shared" si="819"/>
        <v>2.564325193290255E-3</v>
      </c>
      <c r="AS764" s="5">
        <f t="shared" si="820"/>
        <v>5.2119348326438355E-3</v>
      </c>
      <c r="AT764" s="5">
        <f t="shared" si="821"/>
        <v>5.2965717395756636E-3</v>
      </c>
      <c r="AU764" s="5">
        <f t="shared" si="822"/>
        <v>3.5883887133767688E-3</v>
      </c>
      <c r="AV764" s="5">
        <f t="shared" si="823"/>
        <v>1.8233303811516091E-3</v>
      </c>
      <c r="AW764" s="5">
        <f t="shared" si="824"/>
        <v>6.9045106842581359E-5</v>
      </c>
      <c r="AX764" s="5">
        <f t="shared" si="825"/>
        <v>2.4634042116734294E-3</v>
      </c>
      <c r="AY764" s="5">
        <f t="shared" si="826"/>
        <v>4.0646575954306503E-3</v>
      </c>
      <c r="AZ764" s="5">
        <f t="shared" si="827"/>
        <v>3.3533760496554503E-3</v>
      </c>
      <c r="BA764" s="5">
        <f t="shared" si="828"/>
        <v>1.8443752708787702E-3</v>
      </c>
      <c r="BB764" s="5">
        <f t="shared" si="829"/>
        <v>7.6081240728548532E-4</v>
      </c>
      <c r="BC764" s="5">
        <f t="shared" si="830"/>
        <v>2.5107060508515412E-4</v>
      </c>
      <c r="BD764" s="5">
        <f t="shared" si="831"/>
        <v>7.0519648004910165E-4</v>
      </c>
      <c r="BE764" s="5">
        <f t="shared" si="832"/>
        <v>1.4332964117978447E-3</v>
      </c>
      <c r="BF764" s="5">
        <f t="shared" si="833"/>
        <v>1.4565717939555914E-3</v>
      </c>
      <c r="BG764" s="5">
        <f t="shared" si="834"/>
        <v>9.8681676424757316E-4</v>
      </c>
      <c r="BH764" s="5">
        <f t="shared" si="835"/>
        <v>5.0142086897524076E-4</v>
      </c>
      <c r="BI764" s="5">
        <f t="shared" si="836"/>
        <v>2.0382538842301921E-4</v>
      </c>
      <c r="BJ764" s="8">
        <f t="shared" si="837"/>
        <v>0.46483644407251323</v>
      </c>
      <c r="BK764" s="8">
        <f t="shared" si="838"/>
        <v>0.2169718277813773</v>
      </c>
      <c r="BL764" s="8">
        <f t="shared" si="839"/>
        <v>0.29683240144340478</v>
      </c>
      <c r="BM764" s="8">
        <f t="shared" si="840"/>
        <v>0.70507518464232644</v>
      </c>
      <c r="BN764" s="8">
        <f t="shared" si="841"/>
        <v>0.28840751736054571</v>
      </c>
    </row>
    <row r="765" spans="1:66" x14ac:dyDescent="0.25">
      <c r="A765" t="s">
        <v>34</v>
      </c>
      <c r="B765" t="s">
        <v>196</v>
      </c>
      <c r="C765" t="s">
        <v>195</v>
      </c>
      <c r="D765" s="7" t="s">
        <v>507</v>
      </c>
      <c r="E765">
        <f>VLOOKUP(A765,home!$A$2:$E$405,3,FALSE)</f>
        <v>1.4202999999999999</v>
      </c>
      <c r="F765">
        <f>VLOOKUP(B765,home!$B$2:$E$405,3,FALSE)</f>
        <v>0.23469999999999999</v>
      </c>
      <c r="G765">
        <f>VLOOKUP(C765,away!$B$2:$E$405,4,FALSE)</f>
        <v>0.46939999999999998</v>
      </c>
      <c r="H765">
        <f>VLOOKUP(A765,away!$A$2:$E$405,3,FALSE)</f>
        <v>1.2029000000000001</v>
      </c>
      <c r="I765">
        <f>VLOOKUP(C765,away!$B$2:$E$405,3,FALSE)</f>
        <v>0.83130000000000004</v>
      </c>
      <c r="J765">
        <f>VLOOKUP(B765,home!$B$2:$E$405,4,FALSE)</f>
        <v>1.3855</v>
      </c>
      <c r="K765" s="3">
        <f t="shared" si="786"/>
        <v>0.15647186605399999</v>
      </c>
      <c r="L765" s="3">
        <f t="shared" si="787"/>
        <v>1.3854595018350002</v>
      </c>
      <c r="M765" s="5">
        <f t="shared" si="788"/>
        <v>0.21396745223463934</v>
      </c>
      <c r="N765" s="5">
        <f t="shared" si="789"/>
        <v>3.3479886525974119E-2</v>
      </c>
      <c r="O765" s="5">
        <f t="shared" si="790"/>
        <v>0.29644323978190756</v>
      </c>
      <c r="P765" s="5">
        <f t="shared" si="791"/>
        <v>4.6385026907768433E-2</v>
      </c>
      <c r="Q765" s="5">
        <f t="shared" si="792"/>
        <v>2.6193301599976705E-3</v>
      </c>
      <c r="R765" s="5">
        <f t="shared" si="793"/>
        <v>0.20535505165529763</v>
      </c>
      <c r="S765" s="5">
        <f t="shared" si="794"/>
        <v>2.5138995426217487E-3</v>
      </c>
      <c r="T765" s="5">
        <f t="shared" si="795"/>
        <v>3.6289758586117637E-3</v>
      </c>
      <c r="U765" s="5">
        <f t="shared" si="796"/>
        <v>3.2132288136119971E-2</v>
      </c>
      <c r="V765" s="5">
        <f t="shared" si="797"/>
        <v>6.0552978039993183E-5</v>
      </c>
      <c r="W765" s="5">
        <f t="shared" si="798"/>
        <v>1.3661715931545266E-4</v>
      </c>
      <c r="X765" s="5">
        <f t="shared" si="799"/>
        <v>1.8927754148729986E-4</v>
      </c>
      <c r="Y765" s="5">
        <f t="shared" si="800"/>
        <v>1.3111818416877406E-4</v>
      </c>
      <c r="Z765" s="5">
        <f t="shared" si="801"/>
        <v>9.4837035855216481E-2</v>
      </c>
      <c r="AA765" s="5">
        <f t="shared" si="802"/>
        <v>1.4839327971295824E-2</v>
      </c>
      <c r="AB765" s="5">
        <f t="shared" si="803"/>
        <v>1.1609686693279879E-3</v>
      </c>
      <c r="AC765" s="5">
        <f t="shared" si="804"/>
        <v>8.2043772498938388E-7</v>
      </c>
      <c r="AD765" s="5">
        <f t="shared" si="805"/>
        <v>5.3441854632713698E-6</v>
      </c>
      <c r="AE765" s="5">
        <f t="shared" si="806"/>
        <v>7.404152529657801E-6</v>
      </c>
      <c r="AF765" s="5">
        <f t="shared" si="807"/>
        <v>5.1290767376250277E-6</v>
      </c>
      <c r="AG765" s="5">
        <f t="shared" si="808"/>
        <v>2.3687093672611535E-6</v>
      </c>
      <c r="AH765" s="5">
        <f t="shared" si="809"/>
        <v>3.284821811286906E-2</v>
      </c>
      <c r="AI765" s="5">
        <f t="shared" si="810"/>
        <v>5.1398219846694234E-3</v>
      </c>
      <c r="AJ765" s="5">
        <f t="shared" si="811"/>
        <v>4.0211876856329919E-4</v>
      </c>
      <c r="AK765" s="5">
        <f t="shared" si="812"/>
        <v>2.0973424697478662E-5</v>
      </c>
      <c r="AL765" s="5">
        <f t="shared" si="813"/>
        <v>7.1143579179600101E-9</v>
      </c>
      <c r="AM765" s="5">
        <f t="shared" si="814"/>
        <v>1.6724293439534647E-7</v>
      </c>
      <c r="AN765" s="5">
        <f t="shared" si="815"/>
        <v>2.3170831257280031E-7</v>
      </c>
      <c r="AO765" s="5">
        <f t="shared" si="816"/>
        <v>1.6051124165407024E-7</v>
      </c>
      <c r="AP765" s="5">
        <f t="shared" si="817"/>
        <v>7.412727496698851E-8</v>
      </c>
      <c r="AQ765" s="5">
        <f t="shared" si="818"/>
        <v>2.5675084362037492E-8</v>
      </c>
      <c r="AR765" s="5">
        <f t="shared" si="819"/>
        <v>9.1019751805645963E-3</v>
      </c>
      <c r="AS765" s="5">
        <f t="shared" si="820"/>
        <v>1.4242030412801355E-3</v>
      </c>
      <c r="AT765" s="5">
        <f t="shared" si="821"/>
        <v>1.1142385375444239E-4</v>
      </c>
      <c r="AU765" s="5">
        <f t="shared" si="822"/>
        <v>5.8115661066285324E-6</v>
      </c>
      <c r="AV765" s="5">
        <f t="shared" si="823"/>
        <v>2.2733664835008643E-7</v>
      </c>
      <c r="AW765" s="5">
        <f t="shared" si="824"/>
        <v>4.2841365721957898E-11</v>
      </c>
      <c r="AX765" s="5">
        <f t="shared" si="825"/>
        <v>4.3614690048644249E-9</v>
      </c>
      <c r="AY765" s="5">
        <f t="shared" si="826"/>
        <v>6.0426386747482593E-9</v>
      </c>
      <c r="AZ765" s="5">
        <f t="shared" si="827"/>
        <v>4.1859155840428156E-9</v>
      </c>
      <c r="BA765" s="5">
        <f t="shared" si="828"/>
        <v>1.9331388399304411E-9</v>
      </c>
      <c r="BB765" s="5">
        <f t="shared" si="829"/>
        <v>6.6957139353697972E-10</v>
      </c>
      <c r="BC765" s="5">
        <f t="shared" si="830"/>
        <v>1.8553280986654207E-10</v>
      </c>
      <c r="BD765" s="5">
        <f t="shared" si="831"/>
        <v>2.1017363332299283E-3</v>
      </c>
      <c r="BE765" s="5">
        <f t="shared" si="832"/>
        <v>3.2886260601397839E-4</v>
      </c>
      <c r="BF765" s="5">
        <f t="shared" si="833"/>
        <v>2.5728872819194298E-5</v>
      </c>
      <c r="BG765" s="5">
        <f t="shared" si="834"/>
        <v>1.3419482471617907E-6</v>
      </c>
      <c r="BH765" s="5">
        <f t="shared" si="835"/>
        <v>5.2494286595324929E-8</v>
      </c>
      <c r="BI765" s="5">
        <f t="shared" si="836"/>
        <v>1.6427757961487954E-9</v>
      </c>
      <c r="BJ765" s="8">
        <f t="shared" si="837"/>
        <v>4.0206128196767159E-2</v>
      </c>
      <c r="BK765" s="8">
        <f t="shared" si="838"/>
        <v>0.2629277652577911</v>
      </c>
      <c r="BL765" s="8">
        <f t="shared" si="839"/>
        <v>0.60144337338047515</v>
      </c>
      <c r="BM765" s="8">
        <f t="shared" si="840"/>
        <v>0.20116430942486768</v>
      </c>
      <c r="BN765" s="8">
        <f t="shared" si="841"/>
        <v>0.79824998726558483</v>
      </c>
    </row>
    <row r="766" spans="1:66" x14ac:dyDescent="0.25">
      <c r="A766" t="s">
        <v>34</v>
      </c>
      <c r="B766" t="s">
        <v>481</v>
      </c>
      <c r="C766" t="s">
        <v>269</v>
      </c>
      <c r="D766" s="7" t="s">
        <v>507</v>
      </c>
      <c r="E766">
        <f>VLOOKUP(A766,home!$A$2:$E$405,3,FALSE)</f>
        <v>1.4202999999999999</v>
      </c>
      <c r="F766">
        <f>VLOOKUP(B766,home!$B$2:$E$405,3,FALSE)</f>
        <v>0.70409999999999995</v>
      </c>
      <c r="G766">
        <f>VLOOKUP(C766,away!$B$2:$E$405,4,FALSE)</f>
        <v>1.1735</v>
      </c>
      <c r="H766">
        <f>VLOOKUP(A766,away!$A$2:$E$405,3,FALSE)</f>
        <v>1.2029000000000001</v>
      </c>
      <c r="I766">
        <f>VLOOKUP(C766,away!$B$2:$E$405,3,FALSE)</f>
        <v>0.27710000000000001</v>
      </c>
      <c r="J766">
        <f>VLOOKUP(B766,home!$B$2:$E$405,4,FALSE)</f>
        <v>1.9398</v>
      </c>
      <c r="K766" s="3">
        <f t="shared" si="786"/>
        <v>1.173538995405</v>
      </c>
      <c r="L766" s="3">
        <f t="shared" si="787"/>
        <v>0.64658109988200008</v>
      </c>
      <c r="M766" s="5">
        <f t="shared" si="788"/>
        <v>0.16200629357321303</v>
      </c>
      <c r="N766" s="5">
        <f t="shared" si="789"/>
        <v>0.19012070300919587</v>
      </c>
      <c r="O766" s="5">
        <f t="shared" si="790"/>
        <v>0.10475020748637429</v>
      </c>
      <c r="P766" s="5">
        <f t="shared" si="791"/>
        <v>0.12292845326202496</v>
      </c>
      <c r="Q766" s="5">
        <f t="shared" si="792"/>
        <v>0.11155702940755211</v>
      </c>
      <c r="R766" s="5">
        <f t="shared" si="793"/>
        <v>3.3864752184703792E-2</v>
      </c>
      <c r="S766" s="5">
        <f t="shared" si="794"/>
        <v>2.3319162928946327E-2</v>
      </c>
      <c r="T766" s="5">
        <f t="shared" si="795"/>
        <v>7.2130666773903673E-2</v>
      </c>
      <c r="U766" s="5">
        <f t="shared" si="796"/>
        <v>3.9741607258476558E-2</v>
      </c>
      <c r="V766" s="5">
        <f t="shared" si="797"/>
        <v>1.9660337927448553E-3</v>
      </c>
      <c r="W766" s="5">
        <f t="shared" si="798"/>
        <v>4.3638841407101572E-2</v>
      </c>
      <c r="X766" s="5">
        <f t="shared" si="799"/>
        <v>2.8216050074579904E-2</v>
      </c>
      <c r="Y766" s="5">
        <f t="shared" si="800"/>
        <v>9.1219823457737281E-3</v>
      </c>
      <c r="Z766" s="5">
        <f t="shared" si="801"/>
        <v>7.2987695716057151E-3</v>
      </c>
      <c r="AA766" s="5">
        <f t="shared" si="802"/>
        <v>8.565390710754751E-3</v>
      </c>
      <c r="AB766" s="5">
        <f t="shared" si="803"/>
        <v>5.0259100049752274E-3</v>
      </c>
      <c r="AC766" s="5">
        <f t="shared" si="804"/>
        <v>9.3237694610679713E-5</v>
      </c>
      <c r="AD766" s="5">
        <f t="shared" si="805"/>
        <v>1.280297052638203E-2</v>
      </c>
      <c r="AE766" s="5">
        <f t="shared" si="806"/>
        <v>8.2781587647049234E-3</v>
      </c>
      <c r="AF766" s="5">
        <f t="shared" si="807"/>
        <v>2.6762504995403633E-3</v>
      </c>
      <c r="AG766" s="5">
        <f t="shared" si="808"/>
        <v>5.7680433051752013E-4</v>
      </c>
      <c r="AH766" s="5">
        <f t="shared" si="809"/>
        <v>1.1798116143485243E-3</v>
      </c>
      <c r="AI766" s="5">
        <f t="shared" si="810"/>
        <v>1.3845549366697182E-3</v>
      </c>
      <c r="AJ766" s="5">
        <f t="shared" si="811"/>
        <v>8.1241460473120773E-4</v>
      </c>
      <c r="AK766" s="5">
        <f t="shared" si="812"/>
        <v>3.1780007302953714E-4</v>
      </c>
      <c r="AL766" s="5">
        <f t="shared" si="813"/>
        <v>2.8299062539883955E-6</v>
      </c>
      <c r="AM766" s="5">
        <f t="shared" si="814"/>
        <v>3.0049570339460347E-3</v>
      </c>
      <c r="AN766" s="5">
        <f t="shared" si="815"/>
        <v>1.9429484241069799E-3</v>
      </c>
      <c r="AO766" s="5">
        <f t="shared" si="816"/>
        <v>6.2813686453654473E-4</v>
      </c>
      <c r="AP766" s="5">
        <f t="shared" si="817"/>
        <v>1.3538047491615669E-4</v>
      </c>
      <c r="AQ766" s="5">
        <f t="shared" si="818"/>
        <v>2.1883614093459027E-5</v>
      </c>
      <c r="AR766" s="5">
        <f t="shared" si="819"/>
        <v>1.5256877825180543E-4</v>
      </c>
      <c r="AS766" s="5">
        <f t="shared" si="820"/>
        <v>1.7904541075979189E-4</v>
      </c>
      <c r="AT766" s="5">
        <f t="shared" si="821"/>
        <v>1.0505838573746093E-4</v>
      </c>
      <c r="AU766" s="5">
        <f t="shared" si="822"/>
        <v>4.1096704152403623E-5</v>
      </c>
      <c r="AV766" s="5">
        <f t="shared" si="823"/>
        <v>1.2057146226367066E-5</v>
      </c>
      <c r="AW766" s="5">
        <f t="shared" si="824"/>
        <v>5.9647202416675488E-8</v>
      </c>
      <c r="AX766" s="5">
        <f t="shared" si="825"/>
        <v>5.8773904314203627E-4</v>
      </c>
      <c r="AY766" s="5">
        <f t="shared" si="826"/>
        <v>3.8002095695837209E-4</v>
      </c>
      <c r="AZ766" s="5">
        <f t="shared" si="827"/>
        <v>1.2285718416417719E-4</v>
      </c>
      <c r="BA766" s="5">
        <f t="shared" si="828"/>
        <v>2.6479044421759712E-5</v>
      </c>
      <c r="BB766" s="5">
        <f t="shared" si="829"/>
        <v>4.2802124165114328E-6</v>
      </c>
      <c r="BC766" s="5">
        <f t="shared" si="830"/>
        <v>5.5350089039931126E-7</v>
      </c>
      <c r="BD766" s="5">
        <f t="shared" si="831"/>
        <v>1.6441348074950882E-5</v>
      </c>
      <c r="BE766" s="5">
        <f t="shared" si="832"/>
        <v>1.9294563102981787E-5</v>
      </c>
      <c r="BF766" s="5">
        <f t="shared" si="833"/>
        <v>1.1321461100325818E-5</v>
      </c>
      <c r="BG766" s="5">
        <f t="shared" si="834"/>
        <v>4.4287253620643812E-6</v>
      </c>
      <c r="BH766" s="5">
        <f t="shared" si="835"/>
        <v>1.2993204780804202E-6</v>
      </c>
      <c r="BI766" s="5">
        <f t="shared" si="836"/>
        <v>3.0496064971112781E-7</v>
      </c>
      <c r="BJ766" s="8">
        <f t="shared" si="837"/>
        <v>0.48597469349284411</v>
      </c>
      <c r="BK766" s="8">
        <f t="shared" si="838"/>
        <v>0.31069603211475222</v>
      </c>
      <c r="BL766" s="8">
        <f t="shared" si="839"/>
        <v>0.19618536567795958</v>
      </c>
      <c r="BM766" s="8">
        <f t="shared" si="840"/>
        <v>0.2745474606243416</v>
      </c>
      <c r="BN766" s="8">
        <f t="shared" si="841"/>
        <v>0.72522743892306396</v>
      </c>
    </row>
    <row r="767" spans="1:66" x14ac:dyDescent="0.25">
      <c r="A767" t="s">
        <v>34</v>
      </c>
      <c r="B767" t="s">
        <v>200</v>
      </c>
      <c r="C767" t="s">
        <v>199</v>
      </c>
      <c r="D767" s="7" t="s">
        <v>507</v>
      </c>
      <c r="E767">
        <f>VLOOKUP(A767,home!$A$2:$E$405,3,FALSE)</f>
        <v>1.4202999999999999</v>
      </c>
      <c r="F767">
        <f>VLOOKUP(B767,home!$B$2:$E$405,3,FALSE)</f>
        <v>0.93879999999999997</v>
      </c>
      <c r="G767">
        <f>VLOOKUP(C767,away!$B$2:$E$405,4,FALSE)</f>
        <v>0.93879999999999997</v>
      </c>
      <c r="H767">
        <f>VLOOKUP(A767,away!$A$2:$E$405,3,FALSE)</f>
        <v>1.2029000000000001</v>
      </c>
      <c r="I767">
        <f>VLOOKUP(C767,away!$B$2:$E$405,3,FALSE)</f>
        <v>0.83130000000000004</v>
      </c>
      <c r="J767">
        <f>VLOOKUP(B767,home!$B$2:$E$405,4,FALSE)</f>
        <v>0.55420000000000003</v>
      </c>
      <c r="K767" s="3">
        <f t="shared" si="786"/>
        <v>1.2517749284319999</v>
      </c>
      <c r="L767" s="3">
        <f t="shared" si="787"/>
        <v>0.55418380073400009</v>
      </c>
      <c r="M767" s="5">
        <f t="shared" si="788"/>
        <v>0.16431684568372509</v>
      </c>
      <c r="N767" s="5">
        <f t="shared" si="789"/>
        <v>0.20568770774591694</v>
      </c>
      <c r="O767" s="5">
        <f t="shared" si="790"/>
        <v>9.1061734065628938E-2</v>
      </c>
      <c r="P767" s="5">
        <f t="shared" si="791"/>
        <v>0.11398879564289646</v>
      </c>
      <c r="Q767" s="5">
        <f t="shared" si="792"/>
        <v>0.12873735782149365</v>
      </c>
      <c r="R767" s="5">
        <f t="shared" si="793"/>
        <v>2.5232468942959507E-2</v>
      </c>
      <c r="S767" s="5">
        <f t="shared" si="794"/>
        <v>1.9768888390676066E-2</v>
      </c>
      <c r="T767" s="5">
        <f t="shared" si="795"/>
        <v>7.1344158253968296E-2</v>
      </c>
      <c r="U767" s="5">
        <f t="shared" si="796"/>
        <v>3.1585372005235791E-2</v>
      </c>
      <c r="V767" s="5">
        <f t="shared" si="797"/>
        <v>1.5237713925160443E-3</v>
      </c>
      <c r="W767" s="5">
        <f t="shared" si="798"/>
        <v>5.3716732291175004E-2</v>
      </c>
      <c r="X767" s="5">
        <f t="shared" si="799"/>
        <v>2.9768942864134153E-2</v>
      </c>
      <c r="Y767" s="5">
        <f t="shared" si="800"/>
        <v>8.2487329501395763E-3</v>
      </c>
      <c r="Z767" s="5">
        <f t="shared" si="801"/>
        <v>4.6611418469039729E-3</v>
      </c>
      <c r="AA767" s="5">
        <f t="shared" si="802"/>
        <v>5.8347005018196205E-3</v>
      </c>
      <c r="AB767" s="5">
        <f t="shared" si="803"/>
        <v>3.6518659015437049E-3</v>
      </c>
      <c r="AC767" s="5">
        <f t="shared" si="804"/>
        <v>6.6066288405056836E-5</v>
      </c>
      <c r="AD767" s="5">
        <f t="shared" si="805"/>
        <v>1.6810314679846627E-2</v>
      </c>
      <c r="AE767" s="5">
        <f t="shared" si="806"/>
        <v>9.3160040808119571E-3</v>
      </c>
      <c r="AF767" s="5">
        <f t="shared" si="807"/>
        <v>2.5813892745789125E-3</v>
      </c>
      <c r="AG767" s="5">
        <f t="shared" si="808"/>
        <v>4.7685470645337515E-4</v>
      </c>
      <c r="AH767" s="5">
        <f t="shared" si="809"/>
        <v>6.457823261193851E-4</v>
      </c>
      <c r="AI767" s="5">
        <f t="shared" si="810"/>
        <v>8.083741250607436E-4</v>
      </c>
      <c r="AJ767" s="5">
        <f t="shared" si="811"/>
        <v>5.0595123127209645E-4</v>
      </c>
      <c r="AK767" s="5">
        <f t="shared" si="812"/>
        <v>2.1111235543857029E-4</v>
      </c>
      <c r="AL767" s="5">
        <f t="shared" si="813"/>
        <v>1.8332427491661813E-6</v>
      </c>
      <c r="AM767" s="5">
        <f t="shared" si="814"/>
        <v>4.2085460910568813E-3</v>
      </c>
      <c r="AN767" s="5">
        <f t="shared" si="815"/>
        <v>2.3323080683061211E-3</v>
      </c>
      <c r="AO767" s="5">
        <f t="shared" si="816"/>
        <v>6.4626367488823005E-4</v>
      </c>
      <c r="AP767" s="5">
        <f t="shared" si="817"/>
        <v>1.1938295320862719E-4</v>
      </c>
      <c r="AQ767" s="5">
        <f t="shared" si="818"/>
        <v>1.6540024688001573E-5</v>
      </c>
      <c r="AR767" s="5">
        <f t="shared" si="819"/>
        <v>7.1576420787136872E-5</v>
      </c>
      <c r="AS767" s="5">
        <f t="shared" si="820"/>
        <v>8.9597569008236961E-5</v>
      </c>
      <c r="AT767" s="5">
        <f t="shared" si="821"/>
        <v>5.6077995266483505E-5</v>
      </c>
      <c r="AU767" s="5">
        <f t="shared" si="822"/>
        <v>2.3399009503770808E-5</v>
      </c>
      <c r="AV767" s="5">
        <f t="shared" si="823"/>
        <v>7.3225733617405993E-6</v>
      </c>
      <c r="AW767" s="5">
        <f t="shared" si="824"/>
        <v>3.5326251045486297E-8</v>
      </c>
      <c r="AX767" s="5">
        <f t="shared" si="825"/>
        <v>8.7802541365591567E-4</v>
      </c>
      <c r="AY767" s="5">
        <f t="shared" si="826"/>
        <v>4.8658746088087792E-4</v>
      </c>
      <c r="AZ767" s="5">
        <f t="shared" si="827"/>
        <v>1.3482944423023573E-4</v>
      </c>
      <c r="BA767" s="5">
        <f t="shared" si="828"/>
        <v>2.4906764618121651E-5</v>
      </c>
      <c r="BB767" s="5">
        <f t="shared" si="829"/>
        <v>3.4507313700144427E-6</v>
      </c>
      <c r="BC767" s="5">
        <f t="shared" si="830"/>
        <v>3.8246788518932945E-7</v>
      </c>
      <c r="BD767" s="5">
        <f t="shared" si="831"/>
        <v>6.6110821524586003E-6</v>
      </c>
      <c r="BE767" s="5">
        <f t="shared" si="832"/>
        <v>8.2755868882519363E-6</v>
      </c>
      <c r="BF767" s="5">
        <f t="shared" si="833"/>
        <v>5.1795860923871824E-6</v>
      </c>
      <c r="BG767" s="5">
        <f t="shared" si="834"/>
        <v>2.1612253367017826E-6</v>
      </c>
      <c r="BH767" s="5">
        <f t="shared" si="835"/>
        <v>6.763419227938249E-7</v>
      </c>
      <c r="BI767" s="5">
        <f t="shared" si="836"/>
        <v>1.6932557240016025E-7</v>
      </c>
      <c r="BJ767" s="8">
        <f t="shared" si="837"/>
        <v>0.53553941776330671</v>
      </c>
      <c r="BK767" s="8">
        <f t="shared" si="838"/>
        <v>0.30015278810184876</v>
      </c>
      <c r="BL767" s="8">
        <f t="shared" si="839"/>
        <v>0.15980840817097075</v>
      </c>
      <c r="BM767" s="8">
        <f t="shared" si="840"/>
        <v>0.2706502938457796</v>
      </c>
      <c r="BN767" s="8">
        <f t="shared" si="841"/>
        <v>0.72902490990262059</v>
      </c>
    </row>
    <row r="768" spans="1:66" x14ac:dyDescent="0.25">
      <c r="A768" t="s">
        <v>34</v>
      </c>
      <c r="B768" t="s">
        <v>198</v>
      </c>
      <c r="C768" t="s">
        <v>257</v>
      </c>
      <c r="D768" s="7" t="s">
        <v>507</v>
      </c>
      <c r="E768">
        <f>VLOOKUP(A768,home!$A$2:$E$405,3,FALSE)</f>
        <v>1.4202999999999999</v>
      </c>
      <c r="F768">
        <f>VLOOKUP(B768,home!$B$2:$E$405,3,FALSE)</f>
        <v>0.70409999999999995</v>
      </c>
      <c r="G768">
        <f>VLOOKUP(C768,away!$B$2:$E$405,4,FALSE)</f>
        <v>0.17599999999999999</v>
      </c>
      <c r="H768">
        <f>VLOOKUP(A768,away!$A$2:$E$405,3,FALSE)</f>
        <v>1.2029000000000001</v>
      </c>
      <c r="I768">
        <f>VLOOKUP(C768,away!$B$2:$E$405,3,FALSE)</f>
        <v>1.2470000000000001</v>
      </c>
      <c r="J768">
        <f>VLOOKUP(B768,home!$B$2:$E$405,4,FALSE)</f>
        <v>1.6626000000000001</v>
      </c>
      <c r="K768" s="3">
        <f t="shared" si="786"/>
        <v>0.17600584847999998</v>
      </c>
      <c r="L768" s="3">
        <f t="shared" si="787"/>
        <v>2.4939271003800005</v>
      </c>
      <c r="M768" s="5">
        <f t="shared" si="788"/>
        <v>6.9256868905677949E-2</v>
      </c>
      <c r="N768" s="5">
        <f t="shared" si="789"/>
        <v>1.2189613974811974E-2</v>
      </c>
      <c r="O768" s="5">
        <f t="shared" si="790"/>
        <v>0.17272158225133524</v>
      </c>
      <c r="P768" s="5">
        <f t="shared" si="791"/>
        <v>3.0400008634954359E-2</v>
      </c>
      <c r="Q768" s="5">
        <f t="shared" si="792"/>
        <v>1.072721675140223E-3</v>
      </c>
      <c r="R768" s="5">
        <f t="shared" si="793"/>
        <v>0.21537751739855915</v>
      </c>
      <c r="S768" s="5">
        <f t="shared" si="794"/>
        <v>3.3359886882264661E-3</v>
      </c>
      <c r="T768" s="5">
        <f t="shared" si="795"/>
        <v>2.6752896567972338E-3</v>
      </c>
      <c r="U768" s="5">
        <f t="shared" si="796"/>
        <v>3.7907702693249355E-2</v>
      </c>
      <c r="V768" s="5">
        <f t="shared" si="797"/>
        <v>1.627020082879387E-4</v>
      </c>
      <c r="W768" s="5">
        <f t="shared" si="798"/>
        <v>6.2935096205313972E-5</v>
      </c>
      <c r="X768" s="5">
        <f t="shared" si="799"/>
        <v>1.5695554199145504E-4</v>
      </c>
      <c r="Y768" s="5">
        <f t="shared" si="800"/>
        <v>1.9571783986366048E-4</v>
      </c>
      <c r="Z768" s="5">
        <f t="shared" si="801"/>
        <v>0.17904527581761059</v>
      </c>
      <c r="AA768" s="5">
        <f t="shared" si="802"/>
        <v>3.1513015686614167E-2</v>
      </c>
      <c r="AB768" s="5">
        <f t="shared" si="803"/>
        <v>2.7732375320430377E-3</v>
      </c>
      <c r="AC768" s="5">
        <f t="shared" si="804"/>
        <v>4.4635847453033707E-6</v>
      </c>
      <c r="AD768" s="5">
        <f t="shared" si="805"/>
        <v>2.769236251696677E-6</v>
      </c>
      <c r="AE768" s="5">
        <f t="shared" si="806"/>
        <v>6.9062733354610754E-6</v>
      </c>
      <c r="AF768" s="5">
        <f t="shared" si="807"/>
        <v>8.6118711169690772E-6</v>
      </c>
      <c r="AG768" s="5">
        <f t="shared" si="808"/>
        <v>7.1591262545296568E-6</v>
      </c>
      <c r="AH768" s="5">
        <f t="shared" si="809"/>
        <v>0.11163146638913778</v>
      </c>
      <c r="AI768" s="5">
        <f t="shared" si="810"/>
        <v>1.9647790958886791E-2</v>
      </c>
      <c r="AJ768" s="5">
        <f t="shared" si="811"/>
        <v>1.7290630592382706E-3</v>
      </c>
      <c r="AK768" s="5">
        <f t="shared" si="812"/>
        <v>1.0144173693888546E-4</v>
      </c>
      <c r="AL768" s="5">
        <f t="shared" si="813"/>
        <v>7.8370863103774175E-8</v>
      </c>
      <c r="AM768" s="5">
        <f t="shared" si="814"/>
        <v>9.7480355224289666E-8</v>
      </c>
      <c r="AN768" s="5">
        <f t="shared" si="815"/>
        <v>2.4310889964852515E-7</v>
      </c>
      <c r="AO768" s="5">
        <f t="shared" si="816"/>
        <v>3.0314793658850948E-7</v>
      </c>
      <c r="AP768" s="5">
        <f t="shared" si="817"/>
        <v>2.5200961816078727E-7</v>
      </c>
      <c r="AQ768" s="5">
        <f t="shared" si="818"/>
        <v>1.5712340407190085E-7</v>
      </c>
      <c r="AR768" s="5">
        <f t="shared" si="819"/>
        <v>5.5680147856605966E-2</v>
      </c>
      <c r="AS768" s="5">
        <f t="shared" si="820"/>
        <v>9.8000316669937838E-3</v>
      </c>
      <c r="AT768" s="5">
        <f t="shared" si="821"/>
        <v>8.6243144434005464E-4</v>
      </c>
      <c r="AU768" s="5">
        <f t="shared" si="822"/>
        <v>5.059765937230108E-5</v>
      </c>
      <c r="AV768" s="5">
        <f t="shared" si="823"/>
        <v>2.2263709922309675E-6</v>
      </c>
      <c r="AW768" s="5">
        <f t="shared" si="824"/>
        <v>9.5557104729138898E-10</v>
      </c>
      <c r="AX768" s="5">
        <f t="shared" si="825"/>
        <v>2.8595187718971509E-9</v>
      </c>
      <c r="AY768" s="5">
        <f t="shared" si="826"/>
        <v>7.1314313592796418E-9</v>
      </c>
      <c r="AZ768" s="5">
        <f t="shared" si="827"/>
        <v>8.8926349657036427E-9</v>
      </c>
      <c r="BA768" s="5">
        <f t="shared" si="828"/>
        <v>7.3925277782516975E-9</v>
      </c>
      <c r="BB768" s="5">
        <f t="shared" si="829"/>
        <v>4.6091063416234663E-9</v>
      </c>
      <c r="BC768" s="5">
        <f t="shared" si="830"/>
        <v>2.2989550427816168E-9</v>
      </c>
      <c r="BD768" s="5">
        <f t="shared" si="831"/>
        <v>2.314370494879249E-2</v>
      </c>
      <c r="BE768" s="5">
        <f t="shared" si="832"/>
        <v>4.0734274264829957E-3</v>
      </c>
      <c r="BF768" s="5">
        <f t="shared" si="833"/>
        <v>3.5847352520992118E-4</v>
      </c>
      <c r="BG768" s="5">
        <f t="shared" si="834"/>
        <v>2.1031145654062951E-5</v>
      </c>
      <c r="BH768" s="5">
        <f t="shared" si="835"/>
        <v>9.2540115883745304E-7</v>
      </c>
      <c r="BI768" s="5">
        <f t="shared" si="836"/>
        <v>3.2575203229112229E-8</v>
      </c>
      <c r="BJ768" s="8">
        <f t="shared" si="837"/>
        <v>1.6379766346156472E-2</v>
      </c>
      <c r="BK768" s="8">
        <f t="shared" si="838"/>
        <v>0.10316011732418648</v>
      </c>
      <c r="BL768" s="8">
        <f t="shared" si="839"/>
        <v>0.68739584772680862</v>
      </c>
      <c r="BM768" s="8">
        <f t="shared" si="840"/>
        <v>0.4849626881984227</v>
      </c>
      <c r="BN768" s="8">
        <f t="shared" si="841"/>
        <v>0.50101831284047882</v>
      </c>
    </row>
    <row r="769" spans="1:66" x14ac:dyDescent="0.25">
      <c r="A769" t="s">
        <v>10</v>
      </c>
      <c r="B769" t="s">
        <v>202</v>
      </c>
      <c r="C769" t="s">
        <v>206</v>
      </c>
      <c r="D769" s="7" t="s">
        <v>508</v>
      </c>
      <c r="E769">
        <f>VLOOKUP(A769,home!$A$2:$E$405,3,FALSE)</f>
        <v>1.4167000000000001</v>
      </c>
      <c r="F769">
        <f>VLOOKUP(B769,home!$B$2:$E$405,3,FALSE)</f>
        <v>1.5882000000000001</v>
      </c>
      <c r="G769">
        <f>VLOOKUP(C769,away!$B$2:$E$405,4,FALSE)</f>
        <v>0.52939999999999998</v>
      </c>
      <c r="H769">
        <f>VLOOKUP(A769,away!$A$2:$E$405,3,FALSE)</f>
        <v>1.2778</v>
      </c>
      <c r="I769">
        <f>VLOOKUP(C769,away!$B$2:$E$405,3,FALSE)</f>
        <v>1.5651999999999999</v>
      </c>
      <c r="J769">
        <f>VLOOKUP(B769,home!$B$2:$E$405,4,FALSE)</f>
        <v>1.1738999999999999</v>
      </c>
      <c r="K769" s="3">
        <f t="shared" si="786"/>
        <v>1.1911515564360002</v>
      </c>
      <c r="L769" s="3">
        <f t="shared" si="787"/>
        <v>2.3478147441839998</v>
      </c>
      <c r="M769" s="5">
        <f t="shared" si="788"/>
        <v>2.9043333646625261E-2</v>
      </c>
      <c r="N769" s="5">
        <f t="shared" si="789"/>
        <v>3.4595012077267728E-2</v>
      </c>
      <c r="O769" s="5">
        <f t="shared" si="790"/>
        <v>6.8188366955802035E-2</v>
      </c>
      <c r="P769" s="5">
        <f t="shared" si="791"/>
        <v>8.1222679430232717E-2</v>
      </c>
      <c r="Q769" s="5">
        <f t="shared" si="792"/>
        <v>2.0603951240379847E-2</v>
      </c>
      <c r="R769" s="5">
        <f t="shared" si="793"/>
        <v>8.0046826660330556E-2</v>
      </c>
      <c r="S769" s="5">
        <f t="shared" si="794"/>
        <v>5.6786901032906359E-2</v>
      </c>
      <c r="T769" s="5">
        <f t="shared" si="795"/>
        <v>4.8374260510612013E-2</v>
      </c>
      <c r="U769" s="5">
        <f t="shared" si="796"/>
        <v>9.5347902164215445E-2</v>
      </c>
      <c r="V769" s="5">
        <f t="shared" si="797"/>
        <v>1.7645603154971802E-2</v>
      </c>
      <c r="W769" s="5">
        <f t="shared" si="798"/>
        <v>8.1808095295699702E-3</v>
      </c>
      <c r="X769" s="5">
        <f t="shared" si="799"/>
        <v>1.9207025232885349E-2</v>
      </c>
      <c r="Y769" s="5">
        <f t="shared" si="800"/>
        <v>2.2547268516841176E-2</v>
      </c>
      <c r="Z769" s="5">
        <f t="shared" si="801"/>
        <v>6.2645039952754972E-2</v>
      </c>
      <c r="AA769" s="5">
        <f t="shared" si="802"/>
        <v>7.4619736842719497E-2</v>
      </c>
      <c r="AB769" s="5">
        <f t="shared" si="803"/>
        <v>4.4441707840525049E-2</v>
      </c>
      <c r="AC769" s="5">
        <f t="shared" si="804"/>
        <v>3.0842343759665027E-3</v>
      </c>
      <c r="AD769" s="5">
        <f t="shared" si="805"/>
        <v>2.4361460010134343E-3</v>
      </c>
      <c r="AE769" s="5">
        <f t="shared" si="806"/>
        <v>5.7196195001642299E-3</v>
      </c>
      <c r="AF769" s="5">
        <f t="shared" si="807"/>
        <v>6.7143034968039509E-3</v>
      </c>
      <c r="AG769" s="5">
        <f t="shared" si="808"/>
        <v>5.2546469155741668E-3</v>
      </c>
      <c r="AH769" s="5">
        <f t="shared" si="809"/>
        <v>3.6769737112768479E-2</v>
      </c>
      <c r="AI769" s="5">
        <f t="shared" si="810"/>
        <v>4.3798329591616732E-2</v>
      </c>
      <c r="AJ769" s="5">
        <f t="shared" si="811"/>
        <v>2.6085224231175604E-2</v>
      </c>
      <c r="AK769" s="5">
        <f t="shared" si="812"/>
        <v>1.0357151814315631E-2</v>
      </c>
      <c r="AL769" s="5">
        <f t="shared" si="813"/>
        <v>3.4501518738147921E-4</v>
      </c>
      <c r="AM769" s="5">
        <f t="shared" si="814"/>
        <v>5.8036382016249768E-4</v>
      </c>
      <c r="AN769" s="5">
        <f t="shared" si="815"/>
        <v>1.3625867339684633E-3</v>
      </c>
      <c r="AO769" s="5">
        <f t="shared" si="816"/>
        <v>1.59955061212034E-3</v>
      </c>
      <c r="AP769" s="5">
        <f t="shared" si="817"/>
        <v>1.2518161704015585E-3</v>
      </c>
      <c r="AQ769" s="5">
        <f t="shared" si="818"/>
        <v>7.3475811546918268E-4</v>
      </c>
      <c r="AR769" s="5">
        <f t="shared" si="819"/>
        <v>1.7265706186625481E-2</v>
      </c>
      <c r="AS769" s="5">
        <f t="shared" si="820"/>
        <v>2.0566072797165616E-2</v>
      </c>
      <c r="AT769" s="5">
        <f t="shared" si="821"/>
        <v>1.2248654811059958E-2</v>
      </c>
      <c r="AU769" s="5">
        <f t="shared" si="822"/>
        <v>4.8633347474804573E-3</v>
      </c>
      <c r="AV769" s="5">
        <f t="shared" si="823"/>
        <v>1.4482421884826578E-3</v>
      </c>
      <c r="AW769" s="5">
        <f t="shared" si="824"/>
        <v>2.6801960347527995E-5</v>
      </c>
      <c r="AX769" s="5">
        <f t="shared" si="825"/>
        <v>1.1521687794761697E-4</v>
      </c>
      <c r="AY769" s="5">
        <f t="shared" si="826"/>
        <v>2.7050788482426346E-4</v>
      </c>
      <c r="AZ769" s="5">
        <f t="shared" si="827"/>
        <v>3.1755120020421655E-4</v>
      </c>
      <c r="BA769" s="5">
        <f t="shared" si="828"/>
        <v>2.4851712995759489E-4</v>
      </c>
      <c r="BB769" s="5">
        <f t="shared" si="829"/>
        <v>1.4586804547418318E-4</v>
      </c>
      <c r="BC769" s="5">
        <f t="shared" si="830"/>
        <v>6.8494229573917844E-5</v>
      </c>
      <c r="BD769" s="5">
        <f t="shared" si="831"/>
        <v>6.7561132589513632E-3</v>
      </c>
      <c r="BE769" s="5">
        <f t="shared" si="832"/>
        <v>8.0475548238578137E-3</v>
      </c>
      <c r="BF769" s="5">
        <f t="shared" si="833"/>
        <v>4.7929287269711388E-3</v>
      </c>
      <c r="BG769" s="5">
        <f t="shared" si="834"/>
        <v>1.90303483767283E-3</v>
      </c>
      <c r="BH769" s="5">
        <f t="shared" si="835"/>
        <v>5.6670072721148087E-4</v>
      </c>
      <c r="BI769" s="5">
        <f t="shared" si="836"/>
        <v>1.3500529065027362E-4</v>
      </c>
      <c r="BJ769" s="8">
        <f t="shared" si="837"/>
        <v>0.18032827384121572</v>
      </c>
      <c r="BK769" s="8">
        <f t="shared" si="838"/>
        <v>0.18839827471290838</v>
      </c>
      <c r="BL769" s="8">
        <f t="shared" si="839"/>
        <v>0.55824833160959786</v>
      </c>
      <c r="BM769" s="8">
        <f t="shared" si="840"/>
        <v>0.67567604418136218</v>
      </c>
      <c r="BN769" s="8">
        <f t="shared" si="841"/>
        <v>0.3137001700106381</v>
      </c>
    </row>
    <row r="770" spans="1:66" x14ac:dyDescent="0.25">
      <c r="A770" t="s">
        <v>10</v>
      </c>
      <c r="B770" t="s">
        <v>407</v>
      </c>
      <c r="C770" t="s">
        <v>203</v>
      </c>
      <c r="D770" s="7" t="s">
        <v>508</v>
      </c>
      <c r="E770">
        <f>VLOOKUP(A770,home!$A$2:$E$405,3,FALSE)</f>
        <v>1.4167000000000001</v>
      </c>
      <c r="F770">
        <f>VLOOKUP(B770,home!$B$2:$E$405,3,FALSE)</f>
        <v>1.6940999999999999</v>
      </c>
      <c r="G770">
        <f>VLOOKUP(C770,away!$B$2:$E$405,4,FALSE)</f>
        <v>0.56469999999999998</v>
      </c>
      <c r="H770">
        <f>VLOOKUP(A770,away!$A$2:$E$405,3,FALSE)</f>
        <v>1.2778</v>
      </c>
      <c r="I770">
        <f>VLOOKUP(C770,away!$B$2:$E$405,3,FALSE)</f>
        <v>0.93910000000000005</v>
      </c>
      <c r="J770">
        <f>VLOOKUP(B770,home!$B$2:$E$405,4,FALSE)</f>
        <v>0.93910000000000005</v>
      </c>
      <c r="K770" s="3">
        <f t="shared" si="786"/>
        <v>1.355297771109</v>
      </c>
      <c r="L770" s="3">
        <f t="shared" si="787"/>
        <v>1.126903077418</v>
      </c>
      <c r="M770" s="5">
        <f t="shared" si="788"/>
        <v>8.3559122103763164E-2</v>
      </c>
      <c r="N770" s="5">
        <f t="shared" si="789"/>
        <v>0.11324749194305499</v>
      </c>
      <c r="O770" s="5">
        <f t="shared" si="790"/>
        <v>9.4163031845077141E-2</v>
      </c>
      <c r="P770" s="5">
        <f t="shared" si="791"/>
        <v>0.12761894718049882</v>
      </c>
      <c r="Q770" s="5">
        <f t="shared" si="792"/>
        <v>7.6742036707053457E-2</v>
      </c>
      <c r="R770" s="5">
        <f t="shared" si="793"/>
        <v>5.3056305182613284E-2</v>
      </c>
      <c r="S770" s="5">
        <f t="shared" si="794"/>
        <v>4.8727760863841917E-2</v>
      </c>
      <c r="T770" s="5">
        <f t="shared" si="795"/>
        <v>8.6480837332503654E-2</v>
      </c>
      <c r="U770" s="5">
        <f t="shared" si="796"/>
        <v>7.1907092157274671E-2</v>
      </c>
      <c r="V770" s="5">
        <f t="shared" si="797"/>
        <v>8.2690427027283867E-3</v>
      </c>
      <c r="W770" s="5">
        <f t="shared" si="798"/>
        <v>3.4669437099811538E-2</v>
      </c>
      <c r="X770" s="5">
        <f t="shared" si="799"/>
        <v>3.9069095360127405E-2</v>
      </c>
      <c r="Y770" s="5">
        <f t="shared" si="800"/>
        <v>2.2013541896632439E-2</v>
      </c>
      <c r="Z770" s="5">
        <f t="shared" si="801"/>
        <v>1.9929771195571822E-2</v>
      </c>
      <c r="AA770" s="5">
        <f t="shared" si="802"/>
        <v>2.7010774480070839E-2</v>
      </c>
      <c r="AB770" s="5">
        <f t="shared" si="803"/>
        <v>1.830382122438394E-2</v>
      </c>
      <c r="AC770" s="5">
        <f t="shared" si="804"/>
        <v>7.8932624091773023E-4</v>
      </c>
      <c r="AD770" s="5">
        <f t="shared" si="805"/>
        <v>1.1746852706744561E-2</v>
      </c>
      <c r="AE770" s="5">
        <f t="shared" si="806"/>
        <v>1.3237564465206408E-2</v>
      </c>
      <c r="AF770" s="5">
        <f t="shared" si="807"/>
        <v>7.4587260666801316E-3</v>
      </c>
      <c r="AG770" s="5">
        <f t="shared" si="808"/>
        <v>2.8017537860532305E-3</v>
      </c>
      <c r="AH770" s="5">
        <f t="shared" si="809"/>
        <v>5.61473012313163E-3</v>
      </c>
      <c r="AI770" s="5">
        <f t="shared" si="810"/>
        <v>7.6096312212588588E-3</v>
      </c>
      <c r="AJ770" s="5">
        <f t="shared" si="811"/>
        <v>5.1566581165667959E-3</v>
      </c>
      <c r="AK770" s="5">
        <f t="shared" si="812"/>
        <v>2.3296024172513711E-3</v>
      </c>
      <c r="AL770" s="5">
        <f t="shared" si="813"/>
        <v>4.822117863936955E-5</v>
      </c>
      <c r="AM770" s="5">
        <f t="shared" si="814"/>
        <v>3.1840966581993244E-3</v>
      </c>
      <c r="AN770" s="5">
        <f t="shared" si="815"/>
        <v>3.5881683229211881E-3</v>
      </c>
      <c r="AO770" s="5">
        <f t="shared" si="816"/>
        <v>2.0217589626968357E-3</v>
      </c>
      <c r="AP770" s="5">
        <f t="shared" si="817"/>
        <v>7.5944213228682888E-4</v>
      </c>
      <c r="AQ770" s="5">
        <f t="shared" si="818"/>
        <v>2.1395441899872903E-4</v>
      </c>
      <c r="AR770" s="5">
        <f t="shared" si="819"/>
        <v>1.2654513309257151E-3</v>
      </c>
      <c r="AS770" s="5">
        <f t="shared" si="820"/>
        <v>1.7150633682505392E-3</v>
      </c>
      <c r="AT770" s="5">
        <f t="shared" si="821"/>
        <v>1.1622107801503251E-3</v>
      </c>
      <c r="AU770" s="5">
        <f t="shared" si="822"/>
        <v>5.2504722663219592E-4</v>
      </c>
      <c r="AV770" s="5">
        <f t="shared" si="823"/>
        <v>1.7789883399539427E-4</v>
      </c>
      <c r="AW770" s="5">
        <f t="shared" si="824"/>
        <v>2.0457690763743145E-6</v>
      </c>
      <c r="AX770" s="5">
        <f t="shared" si="825"/>
        <v>7.1923318397552687E-4</v>
      </c>
      <c r="AY770" s="5">
        <f t="shared" si="826"/>
        <v>8.1050608840316782E-4</v>
      </c>
      <c r="AZ770" s="5">
        <f t="shared" si="827"/>
        <v>4.566809026437777E-4</v>
      </c>
      <c r="BA770" s="5">
        <f t="shared" si="828"/>
        <v>1.7154503819576765E-4</v>
      </c>
      <c r="BB770" s="5">
        <f t="shared" si="829"/>
        <v>4.8328657864649775E-5</v>
      </c>
      <c r="BC770" s="5">
        <f t="shared" si="830"/>
        <v>1.0892342655031084E-5</v>
      </c>
      <c r="BD770" s="5">
        <f t="shared" si="831"/>
        <v>2.3767349985714888E-4</v>
      </c>
      <c r="BE770" s="5">
        <f t="shared" si="832"/>
        <v>3.2211836460806909E-4</v>
      </c>
      <c r="BF770" s="5">
        <f t="shared" si="833"/>
        <v>2.1828315079329617E-4</v>
      </c>
      <c r="BG770" s="5">
        <f t="shared" si="834"/>
        <v>9.8612889246934698E-5</v>
      </c>
      <c r="BH770" s="5">
        <f t="shared" si="835"/>
        <v>3.3412457249747307E-5</v>
      </c>
      <c r="BI770" s="5">
        <f t="shared" si="836"/>
        <v>9.0567657675714536E-6</v>
      </c>
      <c r="BJ770" s="8">
        <f t="shared" si="837"/>
        <v>0.41945194407270875</v>
      </c>
      <c r="BK770" s="8">
        <f t="shared" si="838"/>
        <v>0.26982292635879251</v>
      </c>
      <c r="BL770" s="8">
        <f t="shared" si="839"/>
        <v>0.29091647543510546</v>
      </c>
      <c r="BM770" s="8">
        <f t="shared" si="840"/>
        <v>0.45092572178079099</v>
      </c>
      <c r="BN770" s="8">
        <f t="shared" si="841"/>
        <v>0.54838693496206081</v>
      </c>
    </row>
    <row r="771" spans="1:66" x14ac:dyDescent="0.25">
      <c r="A771" t="s">
        <v>10</v>
      </c>
      <c r="B771" t="s">
        <v>37</v>
      </c>
      <c r="C771" t="s">
        <v>12</v>
      </c>
      <c r="D771" s="7" t="s">
        <v>508</v>
      </c>
      <c r="E771">
        <f>VLOOKUP(A771,home!$A$2:$E$405,3,FALSE)</f>
        <v>1.4167000000000001</v>
      </c>
      <c r="F771">
        <f>VLOOKUP(B771,home!$B$2:$E$405,3,FALSE)</f>
        <v>0.98819999999999997</v>
      </c>
      <c r="G771">
        <f>VLOOKUP(C771,away!$B$2:$E$405,4,FALSE)</f>
        <v>0.84699999999999998</v>
      </c>
      <c r="H771">
        <f>VLOOKUP(A771,away!$A$2:$E$405,3,FALSE)</f>
        <v>1.2778</v>
      </c>
      <c r="I771">
        <f>VLOOKUP(C771,away!$B$2:$E$405,3,FALSE)</f>
        <v>1.0955999999999999</v>
      </c>
      <c r="J771">
        <f>VLOOKUP(B771,home!$B$2:$E$405,4,FALSE)</f>
        <v>1.2522</v>
      </c>
      <c r="K771" s="3">
        <f t="shared" si="786"/>
        <v>1.1857855501800001</v>
      </c>
      <c r="L771" s="3">
        <f t="shared" si="787"/>
        <v>1.7530270068959999</v>
      </c>
      <c r="M771" s="5">
        <f t="shared" si="788"/>
        <v>5.2928541059505417E-2</v>
      </c>
      <c r="N771" s="5">
        <f t="shared" si="789"/>
        <v>6.2761899180470357E-2</v>
      </c>
      <c r="O771" s="5">
        <f t="shared" si="790"/>
        <v>9.2785161912916816E-2</v>
      </c>
      <c r="P771" s="5">
        <f t="shared" si="791"/>
        <v>0.11002330426744845</v>
      </c>
      <c r="Q771" s="5">
        <f t="shared" si="792"/>
        <v>3.7211076575027875E-2</v>
      </c>
      <c r="R771" s="5">
        <f t="shared" si="793"/>
        <v>8.1327447336280653E-2</v>
      </c>
      <c r="S771" s="5">
        <f t="shared" si="794"/>
        <v>5.7176748308243749E-2</v>
      </c>
      <c r="T771" s="5">
        <f t="shared" si="795"/>
        <v>6.5232022191698977E-2</v>
      </c>
      <c r="U771" s="5">
        <f t="shared" si="796"/>
        <v>9.6436911884386536E-2</v>
      </c>
      <c r="V771" s="5">
        <f t="shared" si="797"/>
        <v>1.3206012505445281E-2</v>
      </c>
      <c r="W771" s="5">
        <f t="shared" si="798"/>
        <v>1.470811896976985E-2</v>
      </c>
      <c r="X771" s="5">
        <f t="shared" si="799"/>
        <v>2.5783729774645919E-2</v>
      </c>
      <c r="Y771" s="5">
        <f t="shared" si="800"/>
        <v>2.2599787316731408E-2</v>
      </c>
      <c r="Z771" s="5">
        <f t="shared" si="801"/>
        <v>4.7523070527470714E-2</v>
      </c>
      <c r="AA771" s="5">
        <f t="shared" si="802"/>
        <v>5.6352170331659804E-2</v>
      </c>
      <c r="AB771" s="5">
        <f t="shared" si="803"/>
        <v>3.3410794650282162E-2</v>
      </c>
      <c r="AC771" s="5">
        <f t="shared" si="804"/>
        <v>1.7157202699164017E-3</v>
      </c>
      <c r="AD771" s="5">
        <f t="shared" si="805"/>
        <v>4.3601687361703593E-3</v>
      </c>
      <c r="AE771" s="5">
        <f t="shared" si="806"/>
        <v>7.6434935491302399E-3</v>
      </c>
      <c r="AF771" s="5">
        <f t="shared" si="807"/>
        <v>6.6996253093303346E-3</v>
      </c>
      <c r="AG771" s="5">
        <f t="shared" si="808"/>
        <v>3.9148747011133484E-3</v>
      </c>
      <c r="AH771" s="5">
        <f t="shared" si="809"/>
        <v>2.082730652131988E-2</v>
      </c>
      <c r="AI771" s="5">
        <f t="shared" si="810"/>
        <v>2.4696719122150795E-2</v>
      </c>
      <c r="AJ771" s="5">
        <f t="shared" si="811"/>
        <v>1.4642506335950259E-2</v>
      </c>
      <c r="AK771" s="5">
        <f t="shared" si="812"/>
        <v>5.7876241438629726E-3</v>
      </c>
      <c r="AL771" s="5">
        <f t="shared" si="813"/>
        <v>1.4265967624735044E-4</v>
      </c>
      <c r="AM771" s="5">
        <f t="shared" si="814"/>
        <v>1.0340450167394804E-3</v>
      </c>
      <c r="AN771" s="5">
        <f t="shared" si="815"/>
        <v>1.8127088406905355E-3</v>
      </c>
      <c r="AO771" s="5">
        <f t="shared" si="816"/>
        <v>1.5888637766848239E-3</v>
      </c>
      <c r="AP771" s="5">
        <f t="shared" si="817"/>
        <v>9.2844037026909056E-4</v>
      </c>
      <c r="AQ771" s="5">
        <f t="shared" si="818"/>
        <v>4.0689526084355953E-4</v>
      </c>
      <c r="AR771" s="5">
        <f t="shared" si="819"/>
        <v>7.3021661625549839E-3</v>
      </c>
      <c r="AS771" s="5">
        <f t="shared" si="820"/>
        <v>8.6588031205710406E-3</v>
      </c>
      <c r="AT771" s="5">
        <f t="shared" si="821"/>
        <v>5.1337418111133178E-3</v>
      </c>
      <c r="AU771" s="5">
        <f t="shared" si="822"/>
        <v>2.0291722859910261E-3</v>
      </c>
      <c r="AV771" s="5">
        <f t="shared" si="823"/>
        <v>6.015407938884692E-4</v>
      </c>
      <c r="AW771" s="5">
        <f t="shared" si="824"/>
        <v>8.2374633233281181E-6</v>
      </c>
      <c r="AX771" s="5">
        <f t="shared" si="825"/>
        <v>2.0435927318088529E-4</v>
      </c>
      <c r="AY771" s="5">
        <f t="shared" si="826"/>
        <v>3.5824732499572934E-4</v>
      </c>
      <c r="AZ771" s="5">
        <f t="shared" si="827"/>
        <v>3.1400861793288098E-4</v>
      </c>
      <c r="BA771" s="5">
        <f t="shared" si="828"/>
        <v>1.8348852921147601E-4</v>
      </c>
      <c r="BB771" s="5">
        <f t="shared" si="829"/>
        <v>8.0415086790835771E-5</v>
      </c>
      <c r="BC771" s="5">
        <f t="shared" si="830"/>
        <v>2.8193963781244173E-5</v>
      </c>
      <c r="BD771" s="5">
        <f t="shared" si="831"/>
        <v>2.1334824153001692E-3</v>
      </c>
      <c r="BE771" s="5">
        <f t="shared" si="832"/>
        <v>2.5298526196260661E-3</v>
      </c>
      <c r="BF771" s="5">
        <f t="shared" si="833"/>
        <v>1.4999313402188051E-3</v>
      </c>
      <c r="BG771" s="5">
        <f t="shared" si="834"/>
        <v>5.9286563649786042E-4</v>
      </c>
      <c r="BH771" s="5">
        <f t="shared" si="835"/>
        <v>1.7575287623935781E-4</v>
      </c>
      <c r="BI771" s="5">
        <f t="shared" si="836"/>
        <v>4.1681044209440853E-5</v>
      </c>
      <c r="BJ771" s="8">
        <f t="shared" si="837"/>
        <v>0.25785446236520926</v>
      </c>
      <c r="BK771" s="8">
        <f t="shared" si="838"/>
        <v>0.23555123341180237</v>
      </c>
      <c r="BL771" s="8">
        <f t="shared" si="839"/>
        <v>0.4569656323450203</v>
      </c>
      <c r="BM771" s="8">
        <f t="shared" si="840"/>
        <v>0.56050695845618059</v>
      </c>
      <c r="BN771" s="8">
        <f t="shared" si="841"/>
        <v>0.43703743033164955</v>
      </c>
    </row>
    <row r="772" spans="1:66" x14ac:dyDescent="0.25">
      <c r="A772" t="s">
        <v>10</v>
      </c>
      <c r="B772" t="s">
        <v>38</v>
      </c>
      <c r="C772" t="s">
        <v>207</v>
      </c>
      <c r="D772" s="7" t="s">
        <v>508</v>
      </c>
      <c r="E772">
        <f>VLOOKUP(A772,home!$A$2:$E$405,3,FALSE)</f>
        <v>1.4167000000000001</v>
      </c>
      <c r="F772">
        <f>VLOOKUP(B772,home!$B$2:$E$405,3,FALSE)</f>
        <v>0.70589999999999997</v>
      </c>
      <c r="G772">
        <f>VLOOKUP(C772,away!$B$2:$E$405,4,FALSE)</f>
        <v>0.98819999999999997</v>
      </c>
      <c r="H772">
        <f>VLOOKUP(A772,away!$A$2:$E$405,3,FALSE)</f>
        <v>1.2778</v>
      </c>
      <c r="I772">
        <f>VLOOKUP(C772,away!$B$2:$E$405,3,FALSE)</f>
        <v>1.2522</v>
      </c>
      <c r="J772">
        <f>VLOOKUP(B772,home!$B$2:$E$405,4,FALSE)</f>
        <v>0.58689999999999998</v>
      </c>
      <c r="K772" s="3">
        <f t="shared" si="786"/>
        <v>0.98824795734599991</v>
      </c>
      <c r="L772" s="3">
        <f t="shared" si="787"/>
        <v>0.939075894804</v>
      </c>
      <c r="M772" s="5">
        <f t="shared" si="788"/>
        <v>0.14553715674569978</v>
      </c>
      <c r="N772" s="5">
        <f t="shared" si="789"/>
        <v>0.14382679787188243</v>
      </c>
      <c r="O772" s="5">
        <f t="shared" si="790"/>
        <v>0.13667043569819801</v>
      </c>
      <c r="P772" s="5">
        <f t="shared" si="791"/>
        <v>0.13506427890833203</v>
      </c>
      <c r="Q772" s="5">
        <f t="shared" si="792"/>
        <v>7.1068269604251902E-2</v>
      </c>
      <c r="R772" s="5">
        <f t="shared" si="793"/>
        <v>6.4171955848268916E-2</v>
      </c>
      <c r="S772" s="5">
        <f t="shared" si="794"/>
        <v>3.1336257772478969E-2</v>
      </c>
      <c r="T772" s="5">
        <f t="shared" si="795"/>
        <v>6.6738498870784771E-2</v>
      </c>
      <c r="U772" s="5">
        <f t="shared" si="796"/>
        <v>6.3417804285949453E-2</v>
      </c>
      <c r="V772" s="5">
        <f t="shared" si="797"/>
        <v>3.2312550541614663E-3</v>
      </c>
      <c r="W772" s="5">
        <f t="shared" si="798"/>
        <v>2.3411024089505586E-2</v>
      </c>
      <c r="X772" s="5">
        <f t="shared" si="799"/>
        <v>2.1984728395130458E-2</v>
      </c>
      <c r="Y772" s="5">
        <f t="shared" si="800"/>
        <v>1.0322664244840019E-2</v>
      </c>
      <c r="Z772" s="5">
        <f t="shared" si="801"/>
        <v>2.0087445619845306E-2</v>
      </c>
      <c r="AA772" s="5">
        <f t="shared" si="802"/>
        <v>1.9851377102110979E-2</v>
      </c>
      <c r="AB772" s="5">
        <f t="shared" si="803"/>
        <v>9.8090414358331639E-3</v>
      </c>
      <c r="AC772" s="5">
        <f t="shared" si="804"/>
        <v>1.8742083792294028E-4</v>
      </c>
      <c r="AD772" s="5">
        <f t="shared" si="805"/>
        <v>5.783974183957972E-3</v>
      </c>
      <c r="AE772" s="5">
        <f t="shared" si="806"/>
        <v>5.4315907323235681E-3</v>
      </c>
      <c r="AF772" s="5">
        <f t="shared" si="807"/>
        <v>2.5503379635829337E-3</v>
      </c>
      <c r="AG772" s="5">
        <f t="shared" si="808"/>
        <v>7.983203017347517E-4</v>
      </c>
      <c r="AH772" s="5">
        <f t="shared" si="809"/>
        <v>4.7159089924457293E-3</v>
      </c>
      <c r="AI772" s="5">
        <f t="shared" si="810"/>
        <v>4.6604874288141253E-3</v>
      </c>
      <c r="AJ772" s="5">
        <f t="shared" si="811"/>
        <v>2.3028585908811353E-3</v>
      </c>
      <c r="AK772" s="5">
        <f t="shared" si="812"/>
        <v>7.5859843283165656E-4</v>
      </c>
      <c r="AL772" s="5">
        <f t="shared" si="813"/>
        <v>6.9573601388101249E-6</v>
      </c>
      <c r="AM772" s="5">
        <f t="shared" si="814"/>
        <v>1.1432001345276928E-3</v>
      </c>
      <c r="AN772" s="5">
        <f t="shared" si="815"/>
        <v>1.0735516892716463E-3</v>
      </c>
      <c r="AO772" s="5">
        <f t="shared" si="816"/>
        <v>5.040732566105585E-4</v>
      </c>
      <c r="AP772" s="5">
        <f t="shared" si="817"/>
        <v>1.5778768149944219E-4</v>
      </c>
      <c r="AQ772" s="5">
        <f t="shared" si="818"/>
        <v>3.7043652048284308E-5</v>
      </c>
      <c r="AR772" s="5">
        <f t="shared" si="819"/>
        <v>8.8571929137904099E-4</v>
      </c>
      <c r="AS772" s="5">
        <f t="shared" si="820"/>
        <v>8.7531028048728392E-4</v>
      </c>
      <c r="AT772" s="5">
        <f t="shared" si="821"/>
        <v>4.3251179836775624E-4</v>
      </c>
      <c r="AU772" s="5">
        <f t="shared" si="822"/>
        <v>1.4247630042166004E-4</v>
      </c>
      <c r="AV772" s="5">
        <f t="shared" si="823"/>
        <v>3.5200478215480129E-5</v>
      </c>
      <c r="AW772" s="5">
        <f t="shared" si="824"/>
        <v>1.7935298205818012E-7</v>
      </c>
      <c r="AX772" s="5">
        <f t="shared" si="825"/>
        <v>1.8829419963077739E-4</v>
      </c>
      <c r="AY772" s="5">
        <f t="shared" si="826"/>
        <v>1.7682254400467527E-4</v>
      </c>
      <c r="AZ772" s="5">
        <f t="shared" si="827"/>
        <v>8.3024894366355033E-5</v>
      </c>
      <c r="BA772" s="5">
        <f t="shared" si="828"/>
        <v>2.5988892322697485E-5</v>
      </c>
      <c r="BB772" s="5">
        <f t="shared" si="829"/>
        <v>6.1013855782254858E-6</v>
      </c>
      <c r="BC772" s="5">
        <f t="shared" si="830"/>
        <v>1.1459328242832641E-6</v>
      </c>
      <c r="BD772" s="5">
        <f t="shared" si="831"/>
        <v>1.3862627268282289E-4</v>
      </c>
      <c r="BE772" s="5">
        <f t="shared" si="832"/>
        <v>1.3699713081328932E-4</v>
      </c>
      <c r="BF772" s="5">
        <f t="shared" si="833"/>
        <v>6.7693567344247961E-5</v>
      </c>
      <c r="BG772" s="5">
        <f t="shared" si="834"/>
        <v>2.2299343217805645E-5</v>
      </c>
      <c r="BH772" s="5">
        <f t="shared" si="835"/>
        <v>5.5093200962884503E-6</v>
      </c>
      <c r="BI772" s="5">
        <f t="shared" si="836"/>
        <v>1.088914866304466E-6</v>
      </c>
      <c r="BJ772" s="8">
        <f t="shared" si="837"/>
        <v>0.35531324052067903</v>
      </c>
      <c r="BK772" s="8">
        <f t="shared" si="838"/>
        <v>0.31554014922273871</v>
      </c>
      <c r="BL772" s="8">
        <f t="shared" si="839"/>
        <v>0.30910190051322511</v>
      </c>
      <c r="BM772" s="8">
        <f t="shared" si="840"/>
        <v>0.30352719800883249</v>
      </c>
      <c r="BN772" s="8">
        <f t="shared" si="841"/>
        <v>0.69633889467663324</v>
      </c>
    </row>
    <row r="773" spans="1:66" s="14" customFormat="1" x14ac:dyDescent="0.25">
      <c r="A773" t="s">
        <v>13</v>
      </c>
      <c r="B773" t="s">
        <v>211</v>
      </c>
      <c r="C773" t="s">
        <v>42</v>
      </c>
      <c r="D773" s="7" t="s">
        <v>508</v>
      </c>
      <c r="E773">
        <f>VLOOKUP(A773,home!$A$2:$E$405,3,FALSE)</f>
        <v>2.0369999999999999</v>
      </c>
      <c r="F773">
        <f>VLOOKUP(B773,home!$B$2:$E$405,3,FALSE)</f>
        <v>0.32729999999999998</v>
      </c>
      <c r="G773">
        <f>VLOOKUP(C773,away!$B$2:$E$405,4,FALSE)</f>
        <v>0.65459999999999996</v>
      </c>
      <c r="H773">
        <f>VLOOKUP(A773,away!$A$2:$E$405,3,FALSE)</f>
        <v>1.5185</v>
      </c>
      <c r="I773">
        <f>VLOOKUP(C773,away!$B$2:$E$405,3,FALSE)</f>
        <v>0.439</v>
      </c>
      <c r="J773">
        <f>VLOOKUP(B773,home!$B$2:$E$405,4,FALSE)</f>
        <v>0.2195</v>
      </c>
      <c r="K773" s="3">
        <f t="shared" si="786"/>
        <v>0.43642843145999993</v>
      </c>
      <c r="L773" s="3">
        <f t="shared" si="787"/>
        <v>0.14632341925</v>
      </c>
      <c r="M773" s="5">
        <f t="shared" si="788"/>
        <v>0.55835972787080179</v>
      </c>
      <c r="N773" s="5">
        <f t="shared" si="789"/>
        <v>0.2436840602250864</v>
      </c>
      <c r="O773" s="5">
        <f t="shared" si="790"/>
        <v>8.1701104553555226E-2</v>
      </c>
      <c r="P773" s="5">
        <f t="shared" si="791"/>
        <v>3.5656684908857567E-2</v>
      </c>
      <c r="Q773" s="5">
        <f t="shared" si="792"/>
        <v>5.3175326087919292E-2</v>
      </c>
      <c r="R773" s="5">
        <f t="shared" si="793"/>
        <v>5.9773924873889736E-3</v>
      </c>
      <c r="S773" s="5">
        <f t="shared" si="794"/>
        <v>5.6925630343084954E-4</v>
      </c>
      <c r="T773" s="5">
        <f t="shared" si="795"/>
        <v>7.7807955329180769E-3</v>
      </c>
      <c r="U773" s="5">
        <f t="shared" si="796"/>
        <v>2.6087040274919569E-3</v>
      </c>
      <c r="V773" s="5">
        <f t="shared" si="797"/>
        <v>4.0391707732171132E-6</v>
      </c>
      <c r="W773" s="5">
        <f t="shared" si="798"/>
        <v>7.7357413856415447E-3</v>
      </c>
      <c r="X773" s="5">
        <f t="shared" si="799"/>
        <v>1.1319201299808037E-3</v>
      </c>
      <c r="Y773" s="5">
        <f t="shared" si="800"/>
        <v>8.2813211868347825E-5</v>
      </c>
      <c r="Z773" s="5">
        <f t="shared" si="801"/>
        <v>2.9154416898467247E-4</v>
      </c>
      <c r="AA773" s="5">
        <f t="shared" si="802"/>
        <v>1.2723816437128975E-4</v>
      </c>
      <c r="AB773" s="5">
        <f t="shared" si="803"/>
        <v>2.7765176249205812E-5</v>
      </c>
      <c r="AC773" s="5">
        <f t="shared" si="804"/>
        <v>1.6121264702290919E-8</v>
      </c>
      <c r="AD773" s="5">
        <f t="shared" si="805"/>
        <v>8.4402436977893617E-4</v>
      </c>
      <c r="AE773" s="5">
        <f t="shared" si="806"/>
        <v>1.2350053171638031E-4</v>
      </c>
      <c r="AF773" s="5">
        <f t="shared" si="807"/>
        <v>9.0355100399669201E-6</v>
      </c>
      <c r="AG773" s="5">
        <f t="shared" si="808"/>
        <v>4.4070224123855476E-7</v>
      </c>
      <c r="AH773" s="5">
        <f t="shared" si="809"/>
        <v>1.0664934917059268E-5</v>
      </c>
      <c r="AI773" s="5">
        <f t="shared" si="810"/>
        <v>4.6544808174751603E-6</v>
      </c>
      <c r="AJ773" s="5">
        <f t="shared" si="811"/>
        <v>1.015673881215671E-6</v>
      </c>
      <c r="AK773" s="5">
        <f t="shared" si="812"/>
        <v>1.4775631961794855E-7</v>
      </c>
      <c r="AL773" s="5">
        <f t="shared" si="813"/>
        <v>4.1179965325499629E-11</v>
      </c>
      <c r="AM773" s="5">
        <f t="shared" si="814"/>
        <v>7.3671246363327247E-5</v>
      </c>
      <c r="AN773" s="5">
        <f t="shared" si="815"/>
        <v>1.077982866829117E-5</v>
      </c>
      <c r="AO773" s="5">
        <f t="shared" si="816"/>
        <v>7.8867069483676909E-7</v>
      </c>
      <c r="AP773" s="5">
        <f t="shared" si="817"/>
        <v>3.8466997576929803E-8</v>
      </c>
      <c r="AQ773" s="5">
        <f t="shared" si="818"/>
        <v>1.4071556534344582E-9</v>
      </c>
      <c r="AR773" s="5">
        <f t="shared" si="819"/>
        <v>3.1210594862856576E-7</v>
      </c>
      <c r="AS773" s="5">
        <f t="shared" si="820"/>
        <v>1.3621190960930028E-7</v>
      </c>
      <c r="AT773" s="5">
        <f t="shared" si="821"/>
        <v>2.9723375028479095E-8</v>
      </c>
      <c r="AU773" s="5">
        <f t="shared" si="822"/>
        <v>4.3240419804588214E-9</v>
      </c>
      <c r="AV773" s="5">
        <f t="shared" si="823"/>
        <v>4.7178371477470868E-10</v>
      </c>
      <c r="AW773" s="5">
        <f t="shared" si="824"/>
        <v>7.3048340168734455E-14</v>
      </c>
      <c r="AX773" s="5">
        <f t="shared" si="825"/>
        <v>5.3587044156750214E-6</v>
      </c>
      <c r="AY773" s="5">
        <f t="shared" si="826"/>
        <v>7.8410395285164237E-7</v>
      </c>
      <c r="AZ773" s="5">
        <f t="shared" si="827"/>
        <v>5.7366385714346559E-8</v>
      </c>
      <c r="BA773" s="5">
        <f t="shared" si="828"/>
        <v>2.7980152359125148E-9</v>
      </c>
      <c r="BB773" s="5">
        <f t="shared" si="829"/>
        <v>1.0235378910807863E-10</v>
      </c>
      <c r="BC773" s="5">
        <f t="shared" si="830"/>
        <v>2.9953512790974978E-12</v>
      </c>
      <c r="BD773" s="5">
        <f t="shared" si="831"/>
        <v>7.6114015952660951E-9</v>
      </c>
      <c r="BE773" s="5">
        <f t="shared" si="832"/>
        <v>3.3218320594341228E-9</v>
      </c>
      <c r="BF773" s="5">
        <f t="shared" si="833"/>
        <v>7.2487097763618749E-10</v>
      </c>
      <c r="BG773" s="5">
        <f t="shared" si="834"/>
        <v>1.0545143459354602E-10</v>
      </c>
      <c r="BH773" s="5">
        <f t="shared" si="835"/>
        <v>1.1505501048717012E-11</v>
      </c>
      <c r="BI773" s="5">
        <f t="shared" si="836"/>
        <v>1.0042655551705903E-12</v>
      </c>
      <c r="BJ773" s="8">
        <f t="shared" si="837"/>
        <v>0.31465914038518927</v>
      </c>
      <c r="BK773" s="8">
        <f t="shared" si="838"/>
        <v>0.59459050852026085</v>
      </c>
      <c r="BL773" s="8">
        <f t="shared" si="839"/>
        <v>9.0459181868116842E-2</v>
      </c>
      <c r="BM773" s="8">
        <f t="shared" si="840"/>
        <v>2.1445294705062672E-2</v>
      </c>
      <c r="BN773" s="8">
        <f t="shared" si="841"/>
        <v>0.97855429613360911</v>
      </c>
    </row>
    <row r="774" spans="1:66" x14ac:dyDescent="0.25">
      <c r="A774" t="s">
        <v>13</v>
      </c>
      <c r="B774" t="s">
        <v>14</v>
      </c>
      <c r="C774" t="s">
        <v>48</v>
      </c>
      <c r="D774" s="7" t="s">
        <v>508</v>
      </c>
      <c r="E774">
        <f>VLOOKUP(A774,home!$A$2:$E$405,3,FALSE)</f>
        <v>2.0369999999999999</v>
      </c>
      <c r="F774">
        <f>VLOOKUP(B774,home!$B$2:$E$405,3,FALSE)</f>
        <v>0.65459999999999996</v>
      </c>
      <c r="G774">
        <f>VLOOKUP(C774,away!$B$2:$E$405,4,FALSE)</f>
        <v>0.4909</v>
      </c>
      <c r="H774">
        <f>VLOOKUP(A774,away!$A$2:$E$405,3,FALSE)</f>
        <v>1.5185</v>
      </c>
      <c r="I774">
        <f>VLOOKUP(C774,away!$B$2:$E$405,3,FALSE)</f>
        <v>1.3170999999999999</v>
      </c>
      <c r="J774">
        <f>VLOOKUP(B774,home!$B$2:$E$405,4,FALSE)</f>
        <v>1.3170999999999999</v>
      </c>
      <c r="K774" s="3">
        <f t="shared" si="786"/>
        <v>0.65457597617999996</v>
      </c>
      <c r="L774" s="3">
        <f t="shared" si="787"/>
        <v>2.6342215345849995</v>
      </c>
      <c r="M774" s="5">
        <f t="shared" si="788"/>
        <v>3.7298673694043633E-2</v>
      </c>
      <c r="N774" s="5">
        <f t="shared" si="789"/>
        <v>2.4414815743497902E-2</v>
      </c>
      <c r="O774" s="5">
        <f t="shared" si="790"/>
        <v>9.8252969456308764E-2</v>
      </c>
      <c r="P774" s="5">
        <f t="shared" si="791"/>
        <v>6.4314033394447037E-2</v>
      </c>
      <c r="Q774" s="5">
        <f t="shared" si="792"/>
        <v>7.9906759242774836E-3</v>
      </c>
      <c r="R774" s="5">
        <f t="shared" si="793"/>
        <v>0.12941004398936543</v>
      </c>
      <c r="S774" s="5">
        <f t="shared" si="794"/>
        <v>2.7724141918500637E-2</v>
      </c>
      <c r="T774" s="5">
        <f t="shared" si="795"/>
        <v>2.1049210595621638E-2</v>
      </c>
      <c r="U774" s="5">
        <f t="shared" si="796"/>
        <v>8.4708705871835613E-2</v>
      </c>
      <c r="V774" s="5">
        <f t="shared" si="797"/>
        <v>5.3116317927280349E-3</v>
      </c>
      <c r="W774" s="5">
        <f t="shared" si="798"/>
        <v>1.7435014978239858E-3</v>
      </c>
      <c r="X774" s="5">
        <f t="shared" si="799"/>
        <v>4.5927691911491443E-3</v>
      </c>
      <c r="Y774" s="5">
        <f t="shared" si="800"/>
        <v>6.0491857533518049E-3</v>
      </c>
      <c r="Z774" s="5">
        <f t="shared" si="801"/>
        <v>0.11363157488945948</v>
      </c>
      <c r="AA774" s="5">
        <f t="shared" si="802"/>
        <v>7.4380499058138719E-2</v>
      </c>
      <c r="AB774" s="5">
        <f t="shared" si="803"/>
        <v>2.4343843889868353E-2</v>
      </c>
      <c r="AC774" s="5">
        <f t="shared" si="804"/>
        <v>5.7242729878735415E-4</v>
      </c>
      <c r="AD774" s="5">
        <f t="shared" si="805"/>
        <v>2.8531354872735683E-4</v>
      </c>
      <c r="AE774" s="5">
        <f t="shared" si="806"/>
        <v>7.5157909416646992E-4</v>
      </c>
      <c r="AF774" s="5">
        <f t="shared" si="807"/>
        <v>9.8991291739860144E-4</v>
      </c>
      <c r="AG774" s="5">
        <f t="shared" si="808"/>
        <v>8.6921664145841906E-4</v>
      </c>
      <c r="AH774" s="5">
        <f t="shared" si="809"/>
        <v>7.4832685395655574E-2</v>
      </c>
      <c r="AI774" s="5">
        <f t="shared" si="810"/>
        <v>4.8983678093032085E-2</v>
      </c>
      <c r="AJ774" s="5">
        <f t="shared" si="811"/>
        <v>1.6031769452316671E-2</v>
      </c>
      <c r="AK774" s="5">
        <f t="shared" si="812"/>
        <v>3.49800371304763E-3</v>
      </c>
      <c r="AL774" s="5">
        <f t="shared" si="813"/>
        <v>3.9481412891077845E-5</v>
      </c>
      <c r="AM774" s="5">
        <f t="shared" si="814"/>
        <v>3.735187893511794E-5</v>
      </c>
      <c r="AN774" s="5">
        <f t="shared" si="815"/>
        <v>9.8393123848099492E-5</v>
      </c>
      <c r="AO774" s="5">
        <f t="shared" si="816"/>
        <v>1.295946428478763E-4</v>
      </c>
      <c r="AP774" s="5">
        <f t="shared" si="817"/>
        <v>1.137936663189092E-4</v>
      </c>
      <c r="AQ774" s="5">
        <f t="shared" si="818"/>
        <v>7.4939431579162607E-5</v>
      </c>
      <c r="AR774" s="5">
        <f t="shared" si="819"/>
        <v>3.9425174272012045E-2</v>
      </c>
      <c r="AS774" s="5">
        <f t="shared" si="820"/>
        <v>2.5806771935168907E-2</v>
      </c>
      <c r="AT774" s="5">
        <f t="shared" si="821"/>
        <v>8.4462464657589047E-3</v>
      </c>
      <c r="AU774" s="5">
        <f t="shared" si="822"/>
        <v>1.8429033417936701E-3</v>
      </c>
      <c r="AV774" s="5">
        <f t="shared" si="823"/>
        <v>3.0158006348999388E-4</v>
      </c>
      <c r="AW774" s="5">
        <f t="shared" si="824"/>
        <v>1.891047958765939E-6</v>
      </c>
      <c r="AX774" s="5">
        <f t="shared" si="825"/>
        <v>4.0749404360186647E-6</v>
      </c>
      <c r="AY774" s="5">
        <f t="shared" si="826"/>
        <v>1.0734295848711553E-5</v>
      </c>
      <c r="AZ774" s="5">
        <f t="shared" si="827"/>
        <v>1.4138256641641172E-5</v>
      </c>
      <c r="BA774" s="5">
        <f t="shared" si="828"/>
        <v>1.2414433368966855E-5</v>
      </c>
      <c r="BB774" s="5">
        <f t="shared" si="829"/>
        <v>8.1755919300507757E-6</v>
      </c>
      <c r="BC774" s="5">
        <f t="shared" si="830"/>
        <v>4.3072640640238164E-6</v>
      </c>
      <c r="BD774" s="5">
        <f t="shared" si="831"/>
        <v>1.7309107178683426E-2</v>
      </c>
      <c r="BE774" s="5">
        <f t="shared" si="832"/>
        <v>1.133012572829095E-2</v>
      </c>
      <c r="BF774" s="5">
        <f t="shared" si="833"/>
        <v>3.7082140544190895E-3</v>
      </c>
      <c r="BG774" s="5">
        <f t="shared" si="834"/>
        <v>8.0910261151859045E-4</v>
      </c>
      <c r="BH774" s="5">
        <f t="shared" si="835"/>
        <v>1.3240478294114212E-4</v>
      </c>
      <c r="BI774" s="5">
        <f t="shared" si="836"/>
        <v>1.7333798008919834E-5</v>
      </c>
      <c r="BJ774" s="8">
        <f t="shared" si="837"/>
        <v>6.9244098433291351E-2</v>
      </c>
      <c r="BK774" s="8">
        <f t="shared" si="838"/>
        <v>0.13527112380724648</v>
      </c>
      <c r="BL774" s="8">
        <f t="shared" si="839"/>
        <v>0.66357116315165454</v>
      </c>
      <c r="BM774" s="8">
        <f t="shared" si="840"/>
        <v>0.6200279048318218</v>
      </c>
      <c r="BN774" s="8">
        <f t="shared" si="841"/>
        <v>0.36168121220194027</v>
      </c>
    </row>
    <row r="775" spans="1:66" x14ac:dyDescent="0.25">
      <c r="A775" t="s">
        <v>16</v>
      </c>
      <c r="B775" t="s">
        <v>17</v>
      </c>
      <c r="C775" t="s">
        <v>54</v>
      </c>
      <c r="D775" s="7" t="s">
        <v>508</v>
      </c>
      <c r="E775">
        <f>VLOOKUP(A775,home!$A$2:$E$405,3,FALSE)</f>
        <v>1.8472</v>
      </c>
      <c r="F775">
        <f>VLOOKUP(B775,home!$B$2:$E$405,3,FALSE)</f>
        <v>1.3533999999999999</v>
      </c>
      <c r="G775">
        <f>VLOOKUP(C775,away!$B$2:$E$405,4,FALSE)</f>
        <v>0.67669999999999997</v>
      </c>
      <c r="H775">
        <f>VLOOKUP(A775,away!$A$2:$E$405,3,FALSE)</f>
        <v>1.3056000000000001</v>
      </c>
      <c r="I775">
        <f>VLOOKUP(C775,away!$B$2:$E$405,3,FALSE)</f>
        <v>1.5319</v>
      </c>
      <c r="J775">
        <f>VLOOKUP(B775,home!$B$2:$E$405,4,FALSE)</f>
        <v>1.1489</v>
      </c>
      <c r="K775" s="3">
        <f t="shared" si="786"/>
        <v>1.6917503248159997</v>
      </c>
      <c r="L775" s="3">
        <f t="shared" si="787"/>
        <v>2.297855882496</v>
      </c>
      <c r="M775" s="5">
        <f t="shared" si="788"/>
        <v>1.850700060655816E-2</v>
      </c>
      <c r="N775" s="5">
        <f t="shared" si="789"/>
        <v>3.1309224287514675E-2</v>
      </c>
      <c r="O775" s="5">
        <f t="shared" si="790"/>
        <v>4.2526420211136708E-2</v>
      </c>
      <c r="P775" s="5">
        <f t="shared" si="791"/>
        <v>7.1944085205452216E-2</v>
      </c>
      <c r="Q775" s="5">
        <f t="shared" si="792"/>
        <v>2.6483695179069979E-2</v>
      </c>
      <c r="R775" s="5">
        <f t="shared" si="793"/>
        <v>4.8859792421828648E-2</v>
      </c>
      <c r="S775" s="5">
        <f t="shared" si="794"/>
        <v>6.9918831069460494E-2</v>
      </c>
      <c r="T775" s="5">
        <f t="shared" si="795"/>
        <v>6.0855714757456894E-2</v>
      </c>
      <c r="U775" s="5">
        <f t="shared" si="796"/>
        <v>8.2658569700070933E-2</v>
      </c>
      <c r="V775" s="5">
        <f t="shared" si="797"/>
        <v>3.0200261613101048E-2</v>
      </c>
      <c r="W775" s="5">
        <f t="shared" si="798"/>
        <v>1.4934599973839849E-2</v>
      </c>
      <c r="X775" s="5">
        <f t="shared" si="799"/>
        <v>3.4317558402612497E-2</v>
      </c>
      <c r="Y775" s="5">
        <f t="shared" si="800"/>
        <v>3.9428401724171593E-2</v>
      </c>
      <c r="Z775" s="5">
        <f t="shared" si="801"/>
        <v>3.7424253811344156E-2</v>
      </c>
      <c r="AA775" s="5">
        <f t="shared" si="802"/>
        <v>6.3312493541337889E-2</v>
      </c>
      <c r="AB775" s="5">
        <f t="shared" si="803"/>
        <v>5.355446575673465E-2</v>
      </c>
      <c r="AC775" s="5">
        <f t="shared" si="804"/>
        <v>7.3375281093292074E-3</v>
      </c>
      <c r="AD775" s="5">
        <f t="shared" si="805"/>
        <v>6.3164035891851468E-3</v>
      </c>
      <c r="AE775" s="5">
        <f t="shared" si="806"/>
        <v>1.4514185143627937E-2</v>
      </c>
      <c r="AF775" s="5">
        <f t="shared" si="807"/>
        <v>1.6675752855960756E-2</v>
      </c>
      <c r="AG775" s="5">
        <f t="shared" si="808"/>
        <v>1.2772825598372969E-2</v>
      </c>
      <c r="AH775" s="5">
        <f t="shared" si="809"/>
        <v>2.149888544210514E-2</v>
      </c>
      <c r="AI775" s="5">
        <f t="shared" si="810"/>
        <v>3.6370746429863335E-2</v>
      </c>
      <c r="AJ775" s="5">
        <f t="shared" si="811"/>
        <v>3.0765111043260841E-2</v>
      </c>
      <c r="AK775" s="5">
        <f t="shared" si="812"/>
        <v>1.7348962200145604E-2</v>
      </c>
      <c r="AL775" s="5">
        <f t="shared" si="813"/>
        <v>1.1409558117330288E-3</v>
      </c>
      <c r="AM775" s="5">
        <f t="shared" si="814"/>
        <v>2.1371555647345837E-3</v>
      </c>
      <c r="AN775" s="5">
        <f t="shared" si="815"/>
        <v>4.9108754862344237E-3</v>
      </c>
      <c r="AO775" s="5">
        <f t="shared" si="816"/>
        <v>5.642242062124588E-3</v>
      </c>
      <c r="AP775" s="5">
        <f t="shared" si="817"/>
        <v>4.3216863709731167E-3</v>
      </c>
      <c r="AQ775" s="5">
        <f t="shared" si="818"/>
        <v>2.4826531124608428E-3</v>
      </c>
      <c r="AR775" s="5">
        <f t="shared" si="819"/>
        <v>9.88026807604977E-3</v>
      </c>
      <c r="AS775" s="5">
        <f t="shared" si="820"/>
        <v>1.671494672692635E-2</v>
      </c>
      <c r="AT775" s="5">
        <f t="shared" si="821"/>
        <v>1.4138758277279898E-2</v>
      </c>
      <c r="AU775" s="5">
        <f t="shared" si="822"/>
        <v>7.9730829693610544E-3</v>
      </c>
      <c r="AV775" s="5">
        <f t="shared" si="823"/>
        <v>3.3721164258003703E-3</v>
      </c>
      <c r="AW775" s="5">
        <f t="shared" si="824"/>
        <v>1.2320416215588003E-4</v>
      </c>
      <c r="AX775" s="5">
        <f t="shared" si="825"/>
        <v>6.0258893680367558E-4</v>
      </c>
      <c r="AY775" s="5">
        <f t="shared" si="826"/>
        <v>1.3846625331613363E-3</v>
      </c>
      <c r="AZ775" s="5">
        <f t="shared" si="827"/>
        <v>1.5908774735482949E-3</v>
      </c>
      <c r="BA775" s="5">
        <f t="shared" si="828"/>
        <v>1.218535720307775E-3</v>
      </c>
      <c r="BB775" s="5">
        <f t="shared" si="829"/>
        <v>7.0000486823518064E-4</v>
      </c>
      <c r="BC775" s="5">
        <f t="shared" si="830"/>
        <v>3.2170206085000905E-4</v>
      </c>
      <c r="BD775" s="5">
        <f t="shared" si="831"/>
        <v>3.7839053531980699E-3</v>
      </c>
      <c r="BE775" s="5">
        <f t="shared" si="832"/>
        <v>6.4014231103458347E-3</v>
      </c>
      <c r="BF775" s="5">
        <f t="shared" si="833"/>
        <v>5.414804813106109E-3</v>
      </c>
      <c r="BG775" s="5">
        <f t="shared" si="834"/>
        <v>3.0534992671291646E-3</v>
      </c>
      <c r="BH775" s="5">
        <f t="shared" si="835"/>
        <v>1.2914395942477956E-3</v>
      </c>
      <c r="BI775" s="5">
        <f t="shared" si="836"/>
        <v>4.3695867060979018E-4</v>
      </c>
      <c r="BJ775" s="8">
        <f t="shared" si="837"/>
        <v>0.28292134570124611</v>
      </c>
      <c r="BK775" s="8">
        <f t="shared" si="838"/>
        <v>0.20043332494879548</v>
      </c>
      <c r="BL775" s="8">
        <f t="shared" si="839"/>
        <v>0.469356650030538</v>
      </c>
      <c r="BM775" s="8">
        <f t="shared" si="840"/>
        <v>0.74924389820935799</v>
      </c>
      <c r="BN775" s="8">
        <f t="shared" si="841"/>
        <v>0.23963021791156039</v>
      </c>
    </row>
    <row r="776" spans="1:66" x14ac:dyDescent="0.25">
      <c r="A776" t="s">
        <v>16</v>
      </c>
      <c r="B776" t="s">
        <v>258</v>
      </c>
      <c r="C776" t="s">
        <v>404</v>
      </c>
      <c r="D776" s="7" t="s">
        <v>508</v>
      </c>
      <c r="E776">
        <f>VLOOKUP(A776,home!$A$2:$E$405,3,FALSE)</f>
        <v>1.8472</v>
      </c>
      <c r="F776">
        <f>VLOOKUP(B776,home!$B$2:$E$405,3,FALSE)</f>
        <v>1.4886999999999999</v>
      </c>
      <c r="G776">
        <f>VLOOKUP(C776,away!$B$2:$E$405,4,FALSE)</f>
        <v>1.0827</v>
      </c>
      <c r="H776">
        <f>VLOOKUP(A776,away!$A$2:$E$405,3,FALSE)</f>
        <v>1.3056000000000001</v>
      </c>
      <c r="I776">
        <f>VLOOKUP(C776,away!$B$2:$E$405,3,FALSE)</f>
        <v>0.76590000000000003</v>
      </c>
      <c r="J776">
        <f>VLOOKUP(B776,home!$B$2:$E$405,4,FALSE)</f>
        <v>0.57440000000000002</v>
      </c>
      <c r="K776" s="3">
        <f t="shared" si="786"/>
        <v>2.9773455731279999</v>
      </c>
      <c r="L776" s="3">
        <f t="shared" si="787"/>
        <v>0.57437647257600011</v>
      </c>
      <c r="M776" s="5">
        <f t="shared" si="788"/>
        <v>2.8675217078104671E-2</v>
      </c>
      <c r="N776" s="5">
        <f t="shared" si="789"/>
        <v>8.5376030625979371E-2</v>
      </c>
      <c r="O776" s="5">
        <f t="shared" si="790"/>
        <v>1.6470370035672838E-2</v>
      </c>
      <c r="P776" s="5">
        <f t="shared" si="791"/>
        <v>4.9037983313490581E-2</v>
      </c>
      <c r="Q776" s="5">
        <f t="shared" si="792"/>
        <v>0.12709697341775009</v>
      </c>
      <c r="R776" s="5">
        <f t="shared" si="793"/>
        <v>4.7300965215556065E-3</v>
      </c>
      <c r="S776" s="5">
        <f t="shared" si="794"/>
        <v>2.0965175267063086E-2</v>
      </c>
      <c r="T776" s="5">
        <f t="shared" si="795"/>
        <v>7.3001511266772956E-2</v>
      </c>
      <c r="U776" s="5">
        <f t="shared" si="796"/>
        <v>1.4083131938921736E-2</v>
      </c>
      <c r="V776" s="5">
        <f t="shared" si="797"/>
        <v>3.9836564255715063E-3</v>
      </c>
      <c r="W776" s="5">
        <f t="shared" si="798"/>
        <v>0.12613720372110179</v>
      </c>
      <c r="X776" s="5">
        <f t="shared" si="799"/>
        <v>7.2450242133926757E-2</v>
      </c>
      <c r="Y776" s="5">
        <f t="shared" si="800"/>
        <v>2.0806857257080973E-2</v>
      </c>
      <c r="Z776" s="5">
        <f t="shared" si="801"/>
        <v>9.0561871833170582E-4</v>
      </c>
      <c r="AA776" s="5">
        <f t="shared" si="802"/>
        <v>2.6963398819667577E-3</v>
      </c>
      <c r="AB776" s="5">
        <f t="shared" si="803"/>
        <v>4.0139678056110998E-3</v>
      </c>
      <c r="AC776" s="5">
        <f t="shared" si="804"/>
        <v>4.2578247270056709E-4</v>
      </c>
      <c r="AD776" s="5">
        <f t="shared" si="805"/>
        <v>9.3888511276441752E-2</v>
      </c>
      <c r="AE776" s="5">
        <f t="shared" si="806"/>
        <v>5.3927351922374626E-2</v>
      </c>
      <c r="AF776" s="5">
        <f t="shared" si="807"/>
        <v>1.5487301086269056E-2</v>
      </c>
      <c r="AG776" s="5">
        <f t="shared" si="808"/>
        <v>2.9651804558845588E-3</v>
      </c>
      <c r="AH776" s="5">
        <f t="shared" si="809"/>
        <v>1.3004152123354082E-4</v>
      </c>
      <c r="AI776" s="5">
        <f t="shared" si="810"/>
        <v>3.8717854756751359E-4</v>
      </c>
      <c r="AJ776" s="5">
        <f t="shared" si="811"/>
        <v>5.763821673051326E-4</v>
      </c>
      <c r="AK776" s="5">
        <f t="shared" si="812"/>
        <v>5.720296314186197E-4</v>
      </c>
      <c r="AL776" s="5">
        <f t="shared" si="813"/>
        <v>2.9125518017312598E-5</v>
      </c>
      <c r="AM776" s="5">
        <f t="shared" si="814"/>
        <v>5.5907708683298453E-2</v>
      </c>
      <c r="AN776" s="5">
        <f t="shared" si="815"/>
        <v>3.2112072503319572E-2</v>
      </c>
      <c r="AO776" s="5">
        <f t="shared" si="816"/>
        <v>9.2222094657807303E-3</v>
      </c>
      <c r="AP776" s="5">
        <f t="shared" si="817"/>
        <v>1.7656733807707118E-3</v>
      </c>
      <c r="AQ776" s="5">
        <f t="shared" si="818"/>
        <v>2.5354031204210544E-4</v>
      </c>
      <c r="AR776" s="5">
        <f t="shared" si="819"/>
        <v>1.4938558050907649E-5</v>
      </c>
      <c r="AS776" s="5">
        <f t="shared" si="820"/>
        <v>4.4477249681785536E-5</v>
      </c>
      <c r="AT776" s="5">
        <f t="shared" si="821"/>
        <v>6.6212071222486441E-5</v>
      </c>
      <c r="AU776" s="5">
        <f t="shared" si="822"/>
        <v>6.5712072380635282E-5</v>
      </c>
      <c r="AV776" s="5">
        <f t="shared" si="823"/>
        <v>4.8911886950887789E-5</v>
      </c>
      <c r="AW776" s="5">
        <f t="shared" si="824"/>
        <v>1.3835569643441778E-6</v>
      </c>
      <c r="AX776" s="5">
        <f t="shared" si="825"/>
        <v>2.7742761491991379E-2</v>
      </c>
      <c r="AY776" s="5">
        <f t="shared" si="826"/>
        <v>1.5934789485287298E-2</v>
      </c>
      <c r="AZ776" s="5">
        <f t="shared" si="827"/>
        <v>4.5762840879002269E-3</v>
      </c>
      <c r="BA776" s="5">
        <f t="shared" si="828"/>
        <v>8.7616997063793688E-4</v>
      </c>
      <c r="BB776" s="5">
        <f t="shared" si="829"/>
        <v>1.2581285427800892E-4</v>
      </c>
      <c r="BC776" s="5">
        <f t="shared" si="830"/>
        <v>1.4452788688984226E-5</v>
      </c>
      <c r="BD776" s="5">
        <f t="shared" si="831"/>
        <v>1.4300593797753562E-6</v>
      </c>
      <c r="BE776" s="5">
        <f t="shared" si="832"/>
        <v>4.2577809636843304E-6</v>
      </c>
      <c r="BF776" s="5">
        <f t="shared" si="833"/>
        <v>6.3384426517871045E-6</v>
      </c>
      <c r="BG776" s="5">
        <f t="shared" si="834"/>
        <v>6.2905780566080125E-6</v>
      </c>
      <c r="BH776" s="5">
        <f t="shared" si="835"/>
        <v>4.6823061823144998E-6</v>
      </c>
      <c r="BI776" s="5">
        <f t="shared" si="836"/>
        <v>2.7881687167887891E-6</v>
      </c>
      <c r="BJ776" s="8">
        <f t="shared" si="837"/>
        <v>0.81966863818757718</v>
      </c>
      <c r="BK776" s="8">
        <f t="shared" si="838"/>
        <v>0.11905172956023503</v>
      </c>
      <c r="BL776" s="8">
        <f t="shared" si="839"/>
        <v>4.3925577225490509E-2</v>
      </c>
      <c r="BM776" s="8">
        <f t="shared" si="840"/>
        <v>0.65623148677075838</v>
      </c>
      <c r="BN776" s="8">
        <f t="shared" si="841"/>
        <v>0.31138667099255313</v>
      </c>
    </row>
    <row r="777" spans="1:66" x14ac:dyDescent="0.25">
      <c r="A777" t="s">
        <v>16</v>
      </c>
      <c r="B777" t="s">
        <v>461</v>
      </c>
      <c r="C777" t="s">
        <v>463</v>
      </c>
      <c r="D777" s="7" t="s">
        <v>508</v>
      </c>
      <c r="E777">
        <f>VLOOKUP(A777,home!$A$2:$E$405,3,FALSE)</f>
        <v>1.8472</v>
      </c>
      <c r="F777">
        <f>VLOOKUP(B777,home!$B$2:$E$405,3,FALSE)</f>
        <v>0.86619999999999997</v>
      </c>
      <c r="G777">
        <f>VLOOKUP(C777,away!$B$2:$E$405,4,FALSE)</f>
        <v>0.67669999999999997</v>
      </c>
      <c r="H777">
        <f>VLOOKUP(A777,away!$A$2:$E$405,3,FALSE)</f>
        <v>1.3056000000000001</v>
      </c>
      <c r="I777">
        <f>VLOOKUP(C777,away!$B$2:$E$405,3,FALSE)</f>
        <v>1.3404</v>
      </c>
      <c r="J777">
        <f>VLOOKUP(B777,home!$B$2:$E$405,4,FALSE)</f>
        <v>1.5319</v>
      </c>
      <c r="K777" s="3">
        <f t="shared" si="786"/>
        <v>1.0827502078879998</v>
      </c>
      <c r="L777" s="3">
        <f t="shared" si="787"/>
        <v>2.6808651970560002</v>
      </c>
      <c r="M777" s="5">
        <f t="shared" si="788"/>
        <v>2.319971221427319E-2</v>
      </c>
      <c r="N777" s="5">
        <f t="shared" si="789"/>
        <v>2.5119493222946068E-2</v>
      </c>
      <c r="O777" s="5">
        <f t="shared" si="790"/>
        <v>6.2195301056959987E-2</v>
      </c>
      <c r="P777" s="5">
        <f t="shared" si="791"/>
        <v>6.7341975149080163E-2</v>
      </c>
      <c r="Q777" s="5">
        <f t="shared" si="792"/>
        <v>1.3599068254593024E-2</v>
      </c>
      <c r="R777" s="5">
        <f t="shared" si="793"/>
        <v>8.3368609012012179E-2</v>
      </c>
      <c r="S777" s="5">
        <f t="shared" si="794"/>
        <v>4.886851154762701E-2</v>
      </c>
      <c r="T777" s="5">
        <f t="shared" si="795"/>
        <v>3.6457268796127526E-2</v>
      </c>
      <c r="U777" s="5">
        <f t="shared" si="796"/>
        <v>9.0267378739089563E-2</v>
      </c>
      <c r="V777" s="5">
        <f t="shared" si="797"/>
        <v>1.5761220847233755E-2</v>
      </c>
      <c r="W777" s="5">
        <f t="shared" si="798"/>
        <v>4.908131326581233E-3</v>
      </c>
      <c r="X777" s="5">
        <f t="shared" si="799"/>
        <v>1.3158038456011925E-2</v>
      </c>
      <c r="Y777" s="5">
        <f t="shared" si="800"/>
        <v>1.7637463679123423E-2</v>
      </c>
      <c r="Z777" s="5">
        <f t="shared" si="801"/>
        <v>7.4500000809090874E-2</v>
      </c>
      <c r="AA777" s="5">
        <f t="shared" si="802"/>
        <v>8.0664891363699309E-2</v>
      </c>
      <c r="AB777" s="5">
        <f t="shared" si="803"/>
        <v>4.3669963946654164E-2</v>
      </c>
      <c r="AC777" s="5">
        <f t="shared" si="804"/>
        <v>2.8593882243304787E-3</v>
      </c>
      <c r="AD777" s="5">
        <f t="shared" si="805"/>
        <v>1.3285700535493584E-3</v>
      </c>
      <c r="AE777" s="5">
        <f t="shared" si="806"/>
        <v>3.561717218411301E-3</v>
      </c>
      <c r="AF777" s="5">
        <f t="shared" si="807"/>
        <v>4.7742418662969823E-3</v>
      </c>
      <c r="AG777" s="5">
        <f t="shared" si="808"/>
        <v>4.2663662872277552E-3</v>
      </c>
      <c r="AH777" s="5">
        <f t="shared" si="809"/>
        <v>4.9931114837433913E-2</v>
      </c>
      <c r="AI777" s="5">
        <f t="shared" si="810"/>
        <v>5.4062924970311163E-2</v>
      </c>
      <c r="AJ777" s="5">
        <f t="shared" si="811"/>
        <v>2.9268321625318866E-2</v>
      </c>
      <c r="AK777" s="5">
        <f t="shared" si="812"/>
        <v>1.0563427108115617E-2</v>
      </c>
      <c r="AL777" s="5">
        <f t="shared" si="813"/>
        <v>3.3199868854574604E-4</v>
      </c>
      <c r="AM777" s="5">
        <f t="shared" si="814"/>
        <v>2.8770190033486787E-4</v>
      </c>
      <c r="AN777" s="5">
        <f t="shared" si="815"/>
        <v>7.712900117346213E-4</v>
      </c>
      <c r="AO777" s="5">
        <f t="shared" si="816"/>
        <v>1.0338622746481304E-3</v>
      </c>
      <c r="AP777" s="5">
        <f t="shared" si="817"/>
        <v>9.2388179688444156E-4</v>
      </c>
      <c r="AQ777" s="5">
        <f t="shared" si="818"/>
        <v>6.1920063886526514E-4</v>
      </c>
      <c r="AR777" s="5">
        <f t="shared" si="819"/>
        <v>2.6771717603576606E-2</v>
      </c>
      <c r="AS777" s="5">
        <f t="shared" si="820"/>
        <v>2.8987082800791396E-2</v>
      </c>
      <c r="AT777" s="5">
        <f t="shared" si="821"/>
        <v>1.569288496431177E-2</v>
      </c>
      <c r="AU777" s="5">
        <f t="shared" si="822"/>
        <v>5.6638248191570135E-3</v>
      </c>
      <c r="AV777" s="5">
        <f t="shared" si="823"/>
        <v>1.533126875095867E-3</v>
      </c>
      <c r="AW777" s="5">
        <f t="shared" si="824"/>
        <v>2.6769306478987521E-5</v>
      </c>
      <c r="AX777" s="5">
        <f t="shared" si="825"/>
        <v>5.191821539955844E-5</v>
      </c>
      <c r="AY777" s="5">
        <f t="shared" si="826"/>
        <v>1.3918573675793309E-4</v>
      </c>
      <c r="AZ777" s="5">
        <f t="shared" si="827"/>
        <v>1.865690988004705E-4</v>
      </c>
      <c r="BA777" s="5">
        <f t="shared" si="828"/>
        <v>1.6672220127342789E-4</v>
      </c>
      <c r="BB777" s="5">
        <f t="shared" si="829"/>
        <v>1.1173993674262463E-4</v>
      </c>
      <c r="BC777" s="5">
        <f t="shared" si="830"/>
        <v>5.9911941506908267E-5</v>
      </c>
      <c r="BD777" s="5">
        <f t="shared" si="831"/>
        <v>1.1961894331473325E-2</v>
      </c>
      <c r="BE777" s="5">
        <f t="shared" si="832"/>
        <v>1.295174357413703E-2</v>
      </c>
      <c r="BF777" s="5">
        <f t="shared" si="833"/>
        <v>7.0117515237044662E-3</v>
      </c>
      <c r="BG777" s="5">
        <f t="shared" si="834"/>
        <v>2.5306584733166704E-3</v>
      </c>
      <c r="BH777" s="5">
        <f t="shared" si="835"/>
        <v>6.8501774701928823E-4</v>
      </c>
      <c r="BI777" s="5">
        <f t="shared" si="836"/>
        <v>1.4834062159842077E-4</v>
      </c>
      <c r="BJ777" s="8">
        <f t="shared" si="837"/>
        <v>0.12916234291381681</v>
      </c>
      <c r="BK777" s="8">
        <f t="shared" si="838"/>
        <v>0.15850199240784829</v>
      </c>
      <c r="BL777" s="8">
        <f t="shared" si="839"/>
        <v>0.61792997599377664</v>
      </c>
      <c r="BM777" s="8">
        <f t="shared" si="840"/>
        <v>0.70515773678438887</v>
      </c>
      <c r="BN777" s="8">
        <f t="shared" si="841"/>
        <v>0.27482415890986461</v>
      </c>
    </row>
    <row r="778" spans="1:66" x14ac:dyDescent="0.25">
      <c r="A778" t="s">
        <v>56</v>
      </c>
      <c r="B778" t="s">
        <v>222</v>
      </c>
      <c r="C778" t="s">
        <v>57</v>
      </c>
      <c r="D778" s="7" t="s">
        <v>508</v>
      </c>
      <c r="E778">
        <f>VLOOKUP(A778,home!$A$2:$E$405,3,FALSE)</f>
        <v>1.5570999999999999</v>
      </c>
      <c r="F778">
        <f>VLOOKUP(B778,home!$B$2:$E$405,3,FALSE)</f>
        <v>0.64219999999999999</v>
      </c>
      <c r="G778">
        <f>VLOOKUP(C778,away!$B$2:$E$405,4,FALSE)</f>
        <v>0.80279999999999996</v>
      </c>
      <c r="H778">
        <f>VLOOKUP(A778,away!$A$2:$E$405,3,FALSE)</f>
        <v>1.4857</v>
      </c>
      <c r="I778">
        <f>VLOOKUP(C778,away!$B$2:$E$405,3,FALSE)</f>
        <v>0.67310000000000003</v>
      </c>
      <c r="J778">
        <f>VLOOKUP(B778,home!$B$2:$E$405,4,FALSE)</f>
        <v>0.67310000000000003</v>
      </c>
      <c r="K778" s="3">
        <f t="shared" si="786"/>
        <v>0.80277561093599992</v>
      </c>
      <c r="L778" s="3">
        <f t="shared" si="787"/>
        <v>0.67311660537700013</v>
      </c>
      <c r="M778" s="5">
        <f t="shared" si="788"/>
        <v>0.22857469796545674</v>
      </c>
      <c r="N778" s="5">
        <f t="shared" si="789"/>
        <v>0.18349419280373117</v>
      </c>
      <c r="O778" s="5">
        <f t="shared" si="790"/>
        <v>0.15385742476958136</v>
      </c>
      <c r="P778" s="5">
        <f t="shared" si="791"/>
        <v>0.1235129881664403</v>
      </c>
      <c r="Q778" s="5">
        <f t="shared" si="792"/>
        <v>7.3652331365611723E-2</v>
      </c>
      <c r="R778" s="5">
        <f t="shared" si="793"/>
        <v>5.178199373647388E-2</v>
      </c>
      <c r="S778" s="5">
        <f t="shared" si="794"/>
        <v>1.6685418794809802E-2</v>
      </c>
      <c r="T778" s="5">
        <f t="shared" si="795"/>
        <v>4.9576607266922521E-2</v>
      </c>
      <c r="U778" s="5">
        <f t="shared" si="796"/>
        <v>4.1569321657281937E-2</v>
      </c>
      <c r="V778" s="5">
        <f t="shared" si="797"/>
        <v>1.0017954998223582E-3</v>
      </c>
      <c r="W778" s="5">
        <f t="shared" si="798"/>
        <v>1.9708765102963221E-2</v>
      </c>
      <c r="X778" s="5">
        <f t="shared" si="799"/>
        <v>1.3266297062279286E-2</v>
      </c>
      <c r="Y778" s="5">
        <f t="shared" si="800"/>
        <v>4.4648824222421508E-3</v>
      </c>
      <c r="Z778" s="5">
        <f t="shared" si="801"/>
        <v>1.1618439947849462E-2</v>
      </c>
      <c r="AA778" s="5">
        <f t="shared" si="802"/>
        <v>9.3270002272580772E-3</v>
      </c>
      <c r="AB778" s="5">
        <f t="shared" si="803"/>
        <v>3.7437441528186568E-3</v>
      </c>
      <c r="AC778" s="5">
        <f t="shared" si="804"/>
        <v>3.3833238328682879E-5</v>
      </c>
      <c r="AD778" s="5">
        <f t="shared" si="805"/>
        <v>3.9554289865813535E-3</v>
      </c>
      <c r="AE778" s="5">
        <f t="shared" si="806"/>
        <v>2.6624649322574286E-3</v>
      </c>
      <c r="AF778" s="5">
        <f t="shared" si="807"/>
        <v>8.9607467856821232E-4</v>
      </c>
      <c r="AG778" s="5">
        <f t="shared" si="808"/>
        <v>2.0105424860070723E-4</v>
      </c>
      <c r="AH778" s="5">
        <f t="shared" si="809"/>
        <v>1.9551412143682398E-3</v>
      </c>
      <c r="AI778" s="5">
        <f t="shared" si="810"/>
        <v>1.5695396828306163E-3</v>
      </c>
      <c r="AJ778" s="5">
        <f t="shared" si="811"/>
        <v>6.2999408888632174E-4</v>
      </c>
      <c r="AK778" s="5">
        <f t="shared" si="812"/>
        <v>1.6858129653059519E-4</v>
      </c>
      <c r="AL778" s="5">
        <f t="shared" si="813"/>
        <v>7.3128730389126299E-7</v>
      </c>
      <c r="AM778" s="5">
        <f t="shared" si="814"/>
        <v>6.3506438424336192E-4</v>
      </c>
      <c r="AN778" s="5">
        <f t="shared" si="815"/>
        <v>4.2747238251772667E-4</v>
      </c>
      <c r="AO778" s="5">
        <f t="shared" si="816"/>
        <v>1.4386937950637533E-4</v>
      </c>
      <c r="AP778" s="5">
        <f t="shared" si="817"/>
        <v>3.2280289450342237E-5</v>
      </c>
      <c r="AQ778" s="5">
        <f t="shared" si="818"/>
        <v>5.4320997138503382E-6</v>
      </c>
      <c r="AR778" s="5">
        <f t="shared" si="819"/>
        <v>2.6320760344964318E-4</v>
      </c>
      <c r="AS778" s="5">
        <f t="shared" si="820"/>
        <v>2.1129664466228764E-4</v>
      </c>
      <c r="AT778" s="5">
        <f t="shared" si="821"/>
        <v>8.481189650374743E-5</v>
      </c>
      <c r="AU778" s="5">
        <f t="shared" si="822"/>
        <v>2.2694974010145545E-5</v>
      </c>
      <c r="AV778" s="5">
        <f t="shared" si="823"/>
        <v>4.5547429065428077E-6</v>
      </c>
      <c r="AW778" s="5">
        <f t="shared" si="824"/>
        <v>1.0976654813473666E-8</v>
      </c>
      <c r="AX778" s="5">
        <f t="shared" si="825"/>
        <v>8.4969033174109868E-5</v>
      </c>
      <c r="AY778" s="5">
        <f t="shared" si="826"/>
        <v>5.7194067172322556E-5</v>
      </c>
      <c r="AZ778" s="5">
        <f t="shared" si="827"/>
        <v>1.9249138171368937E-5</v>
      </c>
      <c r="BA778" s="5">
        <f t="shared" si="828"/>
        <v>4.3189715141148986E-6</v>
      </c>
      <c r="BB778" s="5">
        <f t="shared" si="829"/>
        <v>7.2679286107524566E-7</v>
      </c>
      <c r="BC778" s="5">
        <f t="shared" si="830"/>
        <v>9.7843268691841441E-8</v>
      </c>
      <c r="BD778" s="5">
        <f t="shared" si="831"/>
        <v>2.9528234757239885E-5</v>
      </c>
      <c r="BE778" s="5">
        <f t="shared" si="832"/>
        <v>2.3704546697104872E-5</v>
      </c>
      <c r="BF778" s="5">
        <f t="shared" si="833"/>
        <v>9.5147159783646518E-6</v>
      </c>
      <c r="BG778" s="5">
        <f t="shared" si="834"/>
        <v>2.5460606441380677E-6</v>
      </c>
      <c r="BH778" s="5">
        <f t="shared" si="835"/>
        <v>5.1097884726951073E-7</v>
      </c>
      <c r="BI778" s="5">
        <f t="shared" si="836"/>
        <v>8.2040271258430906E-8</v>
      </c>
      <c r="BJ778" s="8">
        <f t="shared" si="837"/>
        <v>0.35328877325135116</v>
      </c>
      <c r="BK778" s="8">
        <f t="shared" si="838"/>
        <v>0.36986665901933402</v>
      </c>
      <c r="BL778" s="8">
        <f t="shared" si="839"/>
        <v>0.26525519326475744</v>
      </c>
      <c r="BM778" s="8">
        <f t="shared" si="840"/>
        <v>0.18509825358547946</v>
      </c>
      <c r="BN778" s="8">
        <f t="shared" si="841"/>
        <v>0.81487362880729508</v>
      </c>
    </row>
    <row r="779" spans="1:66" x14ac:dyDescent="0.25">
      <c r="A779" t="s">
        <v>56</v>
      </c>
      <c r="B779" t="s">
        <v>219</v>
      </c>
      <c r="C779" t="s">
        <v>278</v>
      </c>
      <c r="D779" s="7" t="s">
        <v>508</v>
      </c>
      <c r="E779">
        <f>VLOOKUP(A779,home!$A$2:$E$405,3,FALSE)</f>
        <v>1.5570999999999999</v>
      </c>
      <c r="F779">
        <f>VLOOKUP(B779,home!$B$2:$E$405,3,FALSE)</f>
        <v>1.9267000000000001</v>
      </c>
      <c r="G779">
        <f>VLOOKUP(C779,away!$B$2:$E$405,4,FALSE)</f>
        <v>1.4450000000000001</v>
      </c>
      <c r="H779">
        <f>VLOOKUP(A779,away!$A$2:$E$405,3,FALSE)</f>
        <v>1.4857</v>
      </c>
      <c r="I779">
        <f>VLOOKUP(C779,away!$B$2:$E$405,3,FALSE)</f>
        <v>0.84140000000000004</v>
      </c>
      <c r="J779">
        <f>VLOOKUP(B779,home!$B$2:$E$405,4,FALSE)</f>
        <v>0.44869999999999999</v>
      </c>
      <c r="K779" s="3">
        <f t="shared" si="786"/>
        <v>4.3350933036500008</v>
      </c>
      <c r="L779" s="3">
        <f t="shared" si="787"/>
        <v>0.56090550262600003</v>
      </c>
      <c r="M779" s="5">
        <f t="shared" si="788"/>
        <v>7.4764379801804358E-3</v>
      </c>
      <c r="N779" s="5">
        <f t="shared" si="789"/>
        <v>3.2411056223034751E-2</v>
      </c>
      <c r="O779" s="5">
        <f t="shared" si="790"/>
        <v>4.1935752031252238E-3</v>
      </c>
      <c r="P779" s="5">
        <f t="shared" si="791"/>
        <v>1.8179539781420853E-2</v>
      </c>
      <c r="Q779" s="5">
        <f t="shared" si="792"/>
        <v>7.0252476398350819E-2</v>
      </c>
      <c r="R779" s="5">
        <f t="shared" si="793"/>
        <v>1.176099703554442E-3</v>
      </c>
      <c r="S779" s="5">
        <f t="shared" si="794"/>
        <v>1.1051240829536286E-2</v>
      </c>
      <c r="T779" s="5">
        <f t="shared" si="795"/>
        <v>3.9405000584938177E-2</v>
      </c>
      <c r="U779" s="5">
        <f t="shared" si="796"/>
        <v>5.0985019493036132E-3</v>
      </c>
      <c r="V779" s="5">
        <f t="shared" si="797"/>
        <v>2.9857722922660888E-3</v>
      </c>
      <c r="W779" s="5">
        <f t="shared" si="798"/>
        <v>0.1015170133331068</v>
      </c>
      <c r="X779" s="5">
        <f t="shared" si="799"/>
        <v>5.6941451388696614E-2</v>
      </c>
      <c r="Y779" s="5">
        <f t="shared" si="800"/>
        <v>1.5969386705715412E-2</v>
      </c>
      <c r="Z779" s="5">
        <f t="shared" si="801"/>
        <v>2.19893598453498E-4</v>
      </c>
      <c r="AA779" s="5">
        <f t="shared" si="802"/>
        <v>9.5325926617126149E-4</v>
      </c>
      <c r="AB779" s="5">
        <f t="shared" si="803"/>
        <v>2.066233930710675E-3</v>
      </c>
      <c r="AC779" s="5">
        <f t="shared" si="804"/>
        <v>4.5375858053501076E-4</v>
      </c>
      <c r="AD779" s="5">
        <f t="shared" si="805"/>
        <v>0.11002143117672478</v>
      </c>
      <c r="AE779" s="5">
        <f t="shared" si="806"/>
        <v>6.1711626153812683E-2</v>
      </c>
      <c r="AF779" s="5">
        <f t="shared" si="807"/>
        <v>1.7307195342836056E-2</v>
      </c>
      <c r="AG779" s="5">
        <f t="shared" si="808"/>
        <v>3.2359003676066087E-3</v>
      </c>
      <c r="AH779" s="5">
        <f t="shared" si="809"/>
        <v>3.0834882341199775E-5</v>
      </c>
      <c r="AI779" s="5">
        <f t="shared" si="810"/>
        <v>1.3367209195617083E-4</v>
      </c>
      <c r="AJ779" s="5">
        <f t="shared" si="811"/>
        <v>2.8974049536204167E-4</v>
      </c>
      <c r="AK779" s="5">
        <f t="shared" si="812"/>
        <v>4.1868402708007365E-4</v>
      </c>
      <c r="AL779" s="5">
        <f t="shared" si="813"/>
        <v>4.4133969614221032E-5</v>
      </c>
      <c r="AM779" s="5">
        <f t="shared" si="814"/>
        <v>9.5390633910441794E-2</v>
      </c>
      <c r="AN779" s="5">
        <f t="shared" si="815"/>
        <v>5.3505131459349119E-2</v>
      </c>
      <c r="AO779" s="5">
        <f t="shared" si="816"/>
        <v>1.5005661327138211E-2</v>
      </c>
      <c r="AP779" s="5">
        <f t="shared" si="817"/>
        <v>2.8055860029779969E-3</v>
      </c>
      <c r="AQ779" s="5">
        <f t="shared" si="818"/>
        <v>3.9341715679021088E-4</v>
      </c>
      <c r="AR779" s="5">
        <f t="shared" si="819"/>
        <v>3.4590910356008477E-6</v>
      </c>
      <c r="AS779" s="5">
        <f t="shared" si="820"/>
        <v>1.4995482385148984E-5</v>
      </c>
      <c r="AT779" s="5">
        <f t="shared" si="821"/>
        <v>3.2503407636430453E-5</v>
      </c>
      <c r="AU779" s="5">
        <f t="shared" si="822"/>
        <v>4.6968434930165323E-5</v>
      </c>
      <c r="AV779" s="5">
        <f t="shared" si="823"/>
        <v>5.0903136937170123E-5</v>
      </c>
      <c r="AW779" s="5">
        <f t="shared" si="824"/>
        <v>2.980977105974983E-6</v>
      </c>
      <c r="AX779" s="5">
        <f t="shared" si="825"/>
        <v>6.8921216382680797E-2</v>
      </c>
      <c r="AY779" s="5">
        <f t="shared" si="826"/>
        <v>3.8658289516722885E-2</v>
      </c>
      <c r="AZ779" s="5">
        <f t="shared" si="827"/>
        <v>1.0841823656019439E-2</v>
      </c>
      <c r="BA779" s="5">
        <f t="shared" si="828"/>
        <v>2.0270795157206803E-3</v>
      </c>
      <c r="BB779" s="5">
        <f t="shared" si="829"/>
        <v>2.8425001365704419E-4</v>
      </c>
      <c r="BC779" s="5">
        <f t="shared" si="830"/>
        <v>3.1887479356350364E-5</v>
      </c>
      <c r="BD779" s="5">
        <f t="shared" si="831"/>
        <v>3.2337053265879739E-7</v>
      </c>
      <c r="BE779" s="5">
        <f t="shared" si="832"/>
        <v>1.4018414307268864E-6</v>
      </c>
      <c r="BF779" s="5">
        <f t="shared" si="833"/>
        <v>3.0385566995616317E-6</v>
      </c>
      <c r="BG779" s="5">
        <f t="shared" si="834"/>
        <v>4.3908089336768256E-6</v>
      </c>
      <c r="BH779" s="5">
        <f t="shared" si="835"/>
        <v>4.7586416014972516E-6</v>
      </c>
      <c r="BI779" s="5">
        <f t="shared" si="836"/>
        <v>4.1258310682242096E-6</v>
      </c>
      <c r="BJ779" s="8">
        <f t="shared" si="837"/>
        <v>0.79663751409567718</v>
      </c>
      <c r="BK779" s="8">
        <f t="shared" si="838"/>
        <v>7.8849172950275784E-2</v>
      </c>
      <c r="BL779" s="8">
        <f t="shared" si="839"/>
        <v>1.4527470152795562E-2</v>
      </c>
      <c r="BM779" s="8">
        <f t="shared" si="840"/>
        <v>0.71788955696791856</v>
      </c>
      <c r="BN779" s="8">
        <f t="shared" si="841"/>
        <v>0.13368918528966653</v>
      </c>
    </row>
    <row r="780" spans="1:66" x14ac:dyDescent="0.25">
      <c r="A780" t="s">
        <v>56</v>
      </c>
      <c r="B780" t="s">
        <v>259</v>
      </c>
      <c r="C780" t="s">
        <v>220</v>
      </c>
      <c r="D780" s="7" t="s">
        <v>508</v>
      </c>
      <c r="E780">
        <f>VLOOKUP(A780,home!$A$2:$E$405,3,FALSE)</f>
        <v>1.5570999999999999</v>
      </c>
      <c r="F780">
        <f>VLOOKUP(B780,home!$B$2:$E$405,3,FALSE)</f>
        <v>1.4450000000000001</v>
      </c>
      <c r="G780">
        <f>VLOOKUP(C780,away!$B$2:$E$405,4,FALSE)</f>
        <v>1.0704</v>
      </c>
      <c r="H780">
        <f>VLOOKUP(A780,away!$A$2:$E$405,3,FALSE)</f>
        <v>1.4857</v>
      </c>
      <c r="I780">
        <f>VLOOKUP(C780,away!$B$2:$E$405,3,FALSE)</f>
        <v>0.44869999999999999</v>
      </c>
      <c r="J780">
        <f>VLOOKUP(B780,home!$B$2:$E$405,4,FALSE)</f>
        <v>1.0096000000000001</v>
      </c>
      <c r="K780" s="3">
        <f t="shared" si="786"/>
        <v>2.4084101688000001</v>
      </c>
      <c r="L780" s="3">
        <f t="shared" si="787"/>
        <v>0.67303327246400002</v>
      </c>
      <c r="M780" s="5">
        <f t="shared" si="788"/>
        <v>4.5892965017082725E-2</v>
      </c>
      <c r="N780" s="5">
        <f t="shared" si="789"/>
        <v>0.11052908362352469</v>
      </c>
      <c r="O780" s="5">
        <f t="shared" si="790"/>
        <v>3.088749242852306E-2</v>
      </c>
      <c r="P780" s="5">
        <f t="shared" si="791"/>
        <v>7.4389750853587941E-2</v>
      </c>
      <c r="Q780" s="5">
        <f t="shared" si="792"/>
        <v>0.13309968447352127</v>
      </c>
      <c r="R780" s="5">
        <f t="shared" si="793"/>
        <v>1.0394155053687949E-2</v>
      </c>
      <c r="S780" s="5">
        <f t="shared" si="794"/>
        <v>3.0145333985279837E-2</v>
      </c>
      <c r="T780" s="5">
        <f t="shared" si="795"/>
        <v>8.9580516205139876E-2</v>
      </c>
      <c r="U780" s="5">
        <f t="shared" si="796"/>
        <v>2.5033388727385964E-2</v>
      </c>
      <c r="V780" s="5">
        <f t="shared" si="797"/>
        <v>5.4293092240182928E-3</v>
      </c>
      <c r="W780" s="5">
        <f t="shared" si="798"/>
        <v>0.10685287785003336</v>
      </c>
      <c r="X780" s="5">
        <f t="shared" si="799"/>
        <v>7.1915542051604012E-2</v>
      </c>
      <c r="Y780" s="5">
        <f t="shared" si="800"/>
        <v>2.4200776304006726E-2</v>
      </c>
      <c r="Z780" s="5">
        <f t="shared" si="801"/>
        <v>2.3318707300939417E-3</v>
      </c>
      <c r="AA780" s="5">
        <f t="shared" si="802"/>
        <v>5.6161011786853288E-3</v>
      </c>
      <c r="AB780" s="5">
        <f t="shared" si="803"/>
        <v>6.7629375938777084E-3</v>
      </c>
      <c r="AC780" s="5">
        <f t="shared" si="804"/>
        <v>5.5003659102690044E-4</v>
      </c>
      <c r="AD780" s="5">
        <f t="shared" si="805"/>
        <v>6.4336389394891169E-2</v>
      </c>
      <c r="AE780" s="5">
        <f t="shared" si="806"/>
        <v>4.3300530692961789E-2</v>
      </c>
      <c r="AF780" s="5">
        <f t="shared" si="807"/>
        <v>1.4571348935855972E-2</v>
      </c>
      <c r="AG780" s="5">
        <f t="shared" si="808"/>
        <v>3.2690008861713236E-3</v>
      </c>
      <c r="AH780" s="5">
        <f t="shared" si="809"/>
        <v>3.9235664710953556E-4</v>
      </c>
      <c r="AI780" s="5">
        <f t="shared" si="810"/>
        <v>9.4495573869487852E-4</v>
      </c>
      <c r="AJ780" s="5">
        <f t="shared" si="811"/>
        <v>1.1379205050693309E-3</v>
      </c>
      <c r="AK780" s="5">
        <f t="shared" si="812"/>
        <v>9.1352643856500279E-4</v>
      </c>
      <c r="AL780" s="5">
        <f t="shared" si="813"/>
        <v>3.5663056376172198E-5</v>
      </c>
      <c r="AM780" s="5">
        <f t="shared" si="814"/>
        <v>3.0989682888506481E-2</v>
      </c>
      <c r="AN780" s="5">
        <f t="shared" si="815"/>
        <v>2.0857087687073145E-2</v>
      </c>
      <c r="AO780" s="5">
        <f t="shared" si="816"/>
        <v>7.0187569900497194E-3</v>
      </c>
      <c r="AP780" s="5">
        <f t="shared" si="817"/>
        <v>1.5746189952142459E-3</v>
      </c>
      <c r="AQ780" s="5">
        <f t="shared" si="818"/>
        <v>2.6494274380825484E-4</v>
      </c>
      <c r="AR780" s="5">
        <f t="shared" si="819"/>
        <v>5.2813815635426729E-5</v>
      </c>
      <c r="AS780" s="5">
        <f t="shared" si="820"/>
        <v>1.2719733062949016E-4</v>
      </c>
      <c r="AT780" s="5">
        <f t="shared" si="821"/>
        <v>1.5317167226613996E-4</v>
      </c>
      <c r="AU780" s="5">
        <f t="shared" si="822"/>
        <v>1.2296673768595747E-4</v>
      </c>
      <c r="AV780" s="5">
        <f t="shared" si="823"/>
        <v>7.4038585366755541E-5</v>
      </c>
      <c r="AW780" s="5">
        <f t="shared" si="824"/>
        <v>1.6057689146385371E-6</v>
      </c>
      <c r="AX780" s="5">
        <f t="shared" si="825"/>
        <v>1.2439311232761065E-2</v>
      </c>
      <c r="AY780" s="5">
        <f t="shared" si="826"/>
        <v>8.3720703461833742E-3</v>
      </c>
      <c r="AZ780" s="5">
        <f t="shared" si="827"/>
        <v>2.817340951195305E-3</v>
      </c>
      <c r="BA780" s="5">
        <f t="shared" si="828"/>
        <v>6.3205473334327169E-4</v>
      </c>
      <c r="BB780" s="5">
        <f t="shared" si="829"/>
        <v>1.0634846638959573E-4</v>
      </c>
      <c r="BC780" s="5">
        <f t="shared" si="830"/>
        <v>1.4315211271143473E-5</v>
      </c>
      <c r="BD780" s="5">
        <f t="shared" si="831"/>
        <v>5.9242425280702674E-6</v>
      </c>
      <c r="BE780" s="5">
        <f t="shared" si="832"/>
        <v>1.4268005947041849E-5</v>
      </c>
      <c r="BF780" s="5">
        <f t="shared" si="833"/>
        <v>1.7181605305677238E-5</v>
      </c>
      <c r="BG780" s="5">
        <f t="shared" si="834"/>
        <v>1.379345097816703E-5</v>
      </c>
      <c r="BH780" s="5">
        <f t="shared" si="835"/>
        <v>8.305071899665447E-6</v>
      </c>
      <c r="BI780" s="5">
        <f t="shared" si="836"/>
        <v>4.0004039231538803E-6</v>
      </c>
      <c r="BJ780" s="8">
        <f t="shared" si="837"/>
        <v>0.74674228066350601</v>
      </c>
      <c r="BK780" s="8">
        <f t="shared" si="838"/>
        <v>0.16481512907355522</v>
      </c>
      <c r="BL780" s="8">
        <f t="shared" si="839"/>
        <v>8.2676495233764302E-2</v>
      </c>
      <c r="BM780" s="8">
        <f t="shared" si="840"/>
        <v>0.58300217967372303</v>
      </c>
      <c r="BN780" s="8">
        <f t="shared" si="841"/>
        <v>0.40519313144992763</v>
      </c>
    </row>
    <row r="781" spans="1:66" x14ac:dyDescent="0.25">
      <c r="A781" t="s">
        <v>19</v>
      </c>
      <c r="B781" t="s">
        <v>137</v>
      </c>
      <c r="C781" t="s">
        <v>146</v>
      </c>
      <c r="D781" s="7" t="s">
        <v>508</v>
      </c>
      <c r="E781">
        <f>VLOOKUP(A781,home!$A$2:$E$405,3,FALSE)</f>
        <v>1.5713999999999999</v>
      </c>
      <c r="F781">
        <f>VLOOKUP(B781,home!$B$2:$E$405,3,FALSE)</f>
        <v>1.2727999999999999</v>
      </c>
      <c r="G781">
        <f>VLOOKUP(C781,away!$B$2:$E$405,4,FALSE)</f>
        <v>1.2727999999999999</v>
      </c>
      <c r="H781">
        <f>VLOOKUP(A781,away!$A$2:$E$405,3,FALSE)</f>
        <v>1.2062999999999999</v>
      </c>
      <c r="I781">
        <f>VLOOKUP(C781,away!$B$2:$E$405,3,FALSE)</f>
        <v>0.82899999999999996</v>
      </c>
      <c r="J781">
        <f>VLOOKUP(B781,home!$B$2:$E$405,4,FALSE)</f>
        <v>0.82899999999999996</v>
      </c>
      <c r="K781" s="3">
        <f t="shared" si="786"/>
        <v>2.5456991765759995</v>
      </c>
      <c r="L781" s="3">
        <f t="shared" si="787"/>
        <v>0.8290188182999999</v>
      </c>
      <c r="M781" s="5">
        <f t="shared" si="788"/>
        <v>3.4227769357121761E-2</v>
      </c>
      <c r="N781" s="5">
        <f t="shared" si="789"/>
        <v>8.7133604268458079E-2</v>
      </c>
      <c r="O781" s="5">
        <f t="shared" si="790"/>
        <v>2.8375464905486026E-2</v>
      </c>
      <c r="P781" s="5">
        <f t="shared" si="791"/>
        <v>7.2235397644856938E-2</v>
      </c>
      <c r="Q781" s="5">
        <f t="shared" si="792"/>
        <v>0.1109079723191564</v>
      </c>
      <c r="R781" s="5">
        <f t="shared" si="793"/>
        <v>1.1761897192329571E-2</v>
      </c>
      <c r="S781" s="5">
        <f t="shared" si="794"/>
        <v>3.8111983127414269E-2</v>
      </c>
      <c r="T781" s="5">
        <f t="shared" si="795"/>
        <v>9.1944796152076139E-2</v>
      </c>
      <c r="U781" s="5">
        <f t="shared" si="796"/>
        <v>2.9942251997484948E-2</v>
      </c>
      <c r="V781" s="5">
        <f t="shared" si="797"/>
        <v>8.9369743013781085E-3</v>
      </c>
      <c r="W781" s="5">
        <f t="shared" si="798"/>
        <v>9.4112777936196726E-2</v>
      </c>
      <c r="X781" s="5">
        <f t="shared" si="799"/>
        <v>7.8021263951596115E-2</v>
      </c>
      <c r="Y781" s="5">
        <f t="shared" si="800"/>
        <v>3.2340548021712295E-2</v>
      </c>
      <c r="Z781" s="5">
        <f t="shared" si="801"/>
        <v>3.2502780371170496E-3</v>
      </c>
      <c r="AA781" s="5">
        <f t="shared" si="802"/>
        <v>8.2742301227319293E-3</v>
      </c>
      <c r="AB781" s="5">
        <f t="shared" si="803"/>
        <v>1.0531850405119505E-2</v>
      </c>
      <c r="AC781" s="5">
        <f t="shared" si="804"/>
        <v>1.1788050764904589E-3</v>
      </c>
      <c r="AD781" s="5">
        <f t="shared" si="805"/>
        <v>5.9895705324363981E-2</v>
      </c>
      <c r="AE781" s="5">
        <f t="shared" si="806"/>
        <v>4.9654666849249234E-2</v>
      </c>
      <c r="AF781" s="5">
        <f t="shared" si="807"/>
        <v>2.0582326617222389E-2</v>
      </c>
      <c r="AG781" s="5">
        <f t="shared" si="808"/>
        <v>5.6877120300247806E-3</v>
      </c>
      <c r="AH781" s="5">
        <f t="shared" si="809"/>
        <v>6.7363541436930483E-4</v>
      </c>
      <c r="AI781" s="5">
        <f t="shared" si="810"/>
        <v>1.7148731196723714E-3</v>
      </c>
      <c r="AJ781" s="5">
        <f t="shared" si="811"/>
        <v>2.182775544341136E-3</v>
      </c>
      <c r="AK781" s="5">
        <f t="shared" si="812"/>
        <v>1.8522299686264865E-3</v>
      </c>
      <c r="AL781" s="5">
        <f t="shared" si="813"/>
        <v>9.951154287341475E-5</v>
      </c>
      <c r="AM781" s="5">
        <f t="shared" si="814"/>
        <v>3.0495289544934415E-2</v>
      </c>
      <c r="AN781" s="5">
        <f t="shared" si="815"/>
        <v>2.5281168902257872E-2</v>
      </c>
      <c r="AO781" s="5">
        <f t="shared" si="816"/>
        <v>1.0479282384296263E-2</v>
      </c>
      <c r="AP781" s="5">
        <f t="shared" si="817"/>
        <v>2.8958407662870978E-3</v>
      </c>
      <c r="AQ781" s="5">
        <f t="shared" si="818"/>
        <v>6.0017662251307387E-4</v>
      </c>
      <c r="AR781" s="5">
        <f t="shared" si="819"/>
        <v>1.116912870370944E-4</v>
      </c>
      <c r="AS781" s="5">
        <f t="shared" si="820"/>
        <v>2.8433241744104477E-4</v>
      </c>
      <c r="AT781" s="5">
        <f t="shared" si="821"/>
        <v>3.6191240047676567E-4</v>
      </c>
      <c r="AU781" s="5">
        <f t="shared" si="822"/>
        <v>3.071066999621152E-4</v>
      </c>
      <c r="AV781" s="5">
        <f t="shared" si="823"/>
        <v>1.9545031830363232E-4</v>
      </c>
      <c r="AW781" s="5">
        <f t="shared" si="824"/>
        <v>5.8336776806983381E-6</v>
      </c>
      <c r="AX781" s="5">
        <f t="shared" si="825"/>
        <v>1.2938638913997701E-2</v>
      </c>
      <c r="AY781" s="5">
        <f t="shared" si="826"/>
        <v>1.0726375142892767E-2</v>
      </c>
      <c r="AZ781" s="5">
        <f t="shared" si="827"/>
        <v>4.446183422801727E-3</v>
      </c>
      <c r="BA781" s="5">
        <f t="shared" si="828"/>
        <v>1.228656575705379E-3</v>
      </c>
      <c r="BB781" s="5">
        <f t="shared" si="829"/>
        <v>2.5464485562194937E-4</v>
      </c>
      <c r="BC781" s="5">
        <f t="shared" si="830"/>
        <v>4.2221075458776524E-5</v>
      </c>
      <c r="BD781" s="5">
        <f t="shared" si="831"/>
        <v>1.5432363132316345E-5</v>
      </c>
      <c r="BE781" s="5">
        <f t="shared" si="832"/>
        <v>3.9286154118559524E-5</v>
      </c>
      <c r="BF781" s="5">
        <f t="shared" si="833"/>
        <v>5.0005365095227413E-5</v>
      </c>
      <c r="BG781" s="5">
        <f t="shared" si="834"/>
        <v>4.2432872249100885E-5</v>
      </c>
      <c r="BH781" s="5">
        <f t="shared" si="835"/>
        <v>2.7005331986072676E-5</v>
      </c>
      <c r="BI781" s="5">
        <f t="shared" si="836"/>
        <v>1.3749490280021342E-5</v>
      </c>
      <c r="BJ781" s="8">
        <f t="shared" si="837"/>
        <v>0.72966985167682319</v>
      </c>
      <c r="BK781" s="8">
        <f t="shared" si="838"/>
        <v>0.16551681619302769</v>
      </c>
      <c r="BL781" s="8">
        <f t="shared" si="839"/>
        <v>9.6757613370243231E-2</v>
      </c>
      <c r="BM781" s="8">
        <f t="shared" si="840"/>
        <v>0.63983191212459034</v>
      </c>
      <c r="BN781" s="8">
        <f t="shared" si="841"/>
        <v>0.34464210568740877</v>
      </c>
    </row>
    <row r="782" spans="1:66" x14ac:dyDescent="0.25">
      <c r="A782" t="s">
        <v>19</v>
      </c>
      <c r="B782" t="s">
        <v>144</v>
      </c>
      <c r="C782" t="s">
        <v>314</v>
      </c>
      <c r="D782" s="7" t="s">
        <v>508</v>
      </c>
      <c r="E782">
        <f>VLOOKUP(A782,home!$A$2:$E$405,3,FALSE)</f>
        <v>1.5713999999999999</v>
      </c>
      <c r="F782">
        <f>VLOOKUP(B782,home!$B$2:$E$405,3,FALSE)</f>
        <v>0.9546</v>
      </c>
      <c r="G782">
        <f>VLOOKUP(C782,away!$B$2:$E$405,4,FALSE)</f>
        <v>1.6970000000000001</v>
      </c>
      <c r="H782">
        <f>VLOOKUP(A782,away!$A$2:$E$405,3,FALSE)</f>
        <v>1.2062999999999999</v>
      </c>
      <c r="I782">
        <f>VLOOKUP(C782,away!$B$2:$E$405,3,FALSE)</f>
        <v>0.82899999999999996</v>
      </c>
      <c r="J782">
        <f>VLOOKUP(B782,home!$B$2:$E$405,4,FALSE)</f>
        <v>1.0362</v>
      </c>
      <c r="K782" s="3">
        <f t="shared" si="786"/>
        <v>2.5455991726799998</v>
      </c>
      <c r="L782" s="3">
        <f t="shared" si="787"/>
        <v>1.03622352174</v>
      </c>
      <c r="M782" s="5">
        <f t="shared" si="788"/>
        <v>2.782493565199412E-2</v>
      </c>
      <c r="N782" s="5">
        <f t="shared" si="789"/>
        <v>7.0831133175590463E-2</v>
      </c>
      <c r="O782" s="5">
        <f t="shared" si="790"/>
        <v>2.883285281349823E-2</v>
      </c>
      <c r="P782" s="5">
        <f t="shared" si="791"/>
        <v>7.3396886268045303E-2</v>
      </c>
      <c r="Q782" s="5">
        <f t="shared" si="792"/>
        <v>9.0153837005884987E-2</v>
      </c>
      <c r="R782" s="5">
        <f t="shared" si="793"/>
        <v>1.4938640142107098E-2</v>
      </c>
      <c r="S782" s="5">
        <f t="shared" si="794"/>
        <v>4.8401755364511509E-2</v>
      </c>
      <c r="T782" s="5">
        <f t="shared" si="795"/>
        <v>9.3419526480612081E-2</v>
      </c>
      <c r="U782" s="5">
        <f t="shared" si="796"/>
        <v>3.8027789986712066E-2</v>
      </c>
      <c r="V782" s="5">
        <f t="shared" si="797"/>
        <v>1.4186069079645055E-2</v>
      </c>
      <c r="W782" s="5">
        <f t="shared" si="798"/>
        <v>7.6498510965369471E-2</v>
      </c>
      <c r="X782" s="5">
        <f t="shared" si="799"/>
        <v>7.9269556440401151E-2</v>
      </c>
      <c r="Y782" s="5">
        <f t="shared" si="800"/>
        <v>4.107048947072009E-2</v>
      </c>
      <c r="Z782" s="5">
        <f t="shared" si="801"/>
        <v>5.1599234326869187E-3</v>
      </c>
      <c r="AA782" s="5">
        <f t="shared" si="802"/>
        <v>1.3135096821339964E-2</v>
      </c>
      <c r="AB782" s="5">
        <f t="shared" si="803"/>
        <v>1.6718345800737354E-2</v>
      </c>
      <c r="AC782" s="5">
        <f t="shared" si="804"/>
        <v>2.3387594491047852E-3</v>
      </c>
      <c r="AD782" s="5">
        <f t="shared" si="805"/>
        <v>4.8683636556174102E-2</v>
      </c>
      <c r="AE782" s="5">
        <f t="shared" si="806"/>
        <v>5.0447129323348931E-2</v>
      </c>
      <c r="AF782" s="5">
        <f t="shared" si="807"/>
        <v>2.6137251004556925E-2</v>
      </c>
      <c r="AG782" s="5">
        <f t="shared" si="808"/>
        <v>9.0280114281814441E-3</v>
      </c>
      <c r="AH782" s="5">
        <f t="shared" si="809"/>
        <v>1.3367085078318966E-3</v>
      </c>
      <c r="AI782" s="5">
        <f t="shared" si="810"/>
        <v>3.4027240716511934E-3</v>
      </c>
      <c r="AJ782" s="5">
        <f t="shared" si="811"/>
        <v>4.3309857908267989E-3</v>
      </c>
      <c r="AK782" s="5">
        <f t="shared" si="812"/>
        <v>3.6749846153391785E-3</v>
      </c>
      <c r="AL782" s="5">
        <f t="shared" si="813"/>
        <v>2.4676809814215409E-4</v>
      </c>
      <c r="AM782" s="5">
        <f t="shared" si="814"/>
        <v>2.4785804988090111E-2</v>
      </c>
      <c r="AN782" s="5">
        <f t="shared" si="815"/>
        <v>2.5683634133919594E-2</v>
      </c>
      <c r="AO782" s="5">
        <f t="shared" si="816"/>
        <v>1.3306992906665916E-2</v>
      </c>
      <c r="AP782" s="5">
        <f t="shared" si="817"/>
        <v>4.5963396845048526E-3</v>
      </c>
      <c r="AQ782" s="5">
        <f t="shared" si="818"/>
        <v>1.1907088237477343E-3</v>
      </c>
      <c r="AR782" s="5">
        <f t="shared" si="819"/>
        <v>2.7702575950507772E-4</v>
      </c>
      <c r="AS782" s="5">
        <f t="shared" si="820"/>
        <v>7.051965442071745E-4</v>
      </c>
      <c r="AT782" s="5">
        <f t="shared" si="821"/>
        <v>8.975738697552892E-4</v>
      </c>
      <c r="AU782" s="5">
        <f t="shared" si="822"/>
        <v>7.6162110008941677E-4</v>
      </c>
      <c r="AV782" s="5">
        <f t="shared" si="823"/>
        <v>4.8469551057081267E-4</v>
      </c>
      <c r="AW782" s="5">
        <f t="shared" si="824"/>
        <v>1.8081313686527676E-5</v>
      </c>
      <c r="AX782" s="5">
        <f t="shared" si="825"/>
        <v>1.0515787445314997E-2</v>
      </c>
      <c r="AY782" s="5">
        <f t="shared" si="826"/>
        <v>1.0896706300453585E-2</v>
      </c>
      <c r="AZ782" s="5">
        <f t="shared" si="827"/>
        <v>5.6457116890112295E-3</v>
      </c>
      <c r="BA782" s="5">
        <f t="shared" si="828"/>
        <v>1.9500730830386336E-3</v>
      </c>
      <c r="BB782" s="5">
        <f t="shared" si="829"/>
        <v>5.0517789943916788E-4</v>
      </c>
      <c r="BC782" s="5">
        <f t="shared" si="830"/>
        <v>1.0469544441241407E-4</v>
      </c>
      <c r="BD782" s="5">
        <f t="shared" si="831"/>
        <v>4.7843434687841632E-5</v>
      </c>
      <c r="BE782" s="5">
        <f t="shared" si="832"/>
        <v>1.2179020775953928E-4</v>
      </c>
      <c r="BF782" s="5">
        <f t="shared" si="833"/>
        <v>1.5501452605660423E-4</v>
      </c>
      <c r="BG782" s="5">
        <f t="shared" si="834"/>
        <v>1.315349497610247E-4</v>
      </c>
      <c r="BH782" s="5">
        <f t="shared" si="835"/>
        <v>8.3708814822542452E-5</v>
      </c>
      <c r="BI782" s="5">
        <f t="shared" si="836"/>
        <v>4.2617817951657458E-5</v>
      </c>
      <c r="BJ782" s="8">
        <f t="shared" si="837"/>
        <v>0.68472071424943781</v>
      </c>
      <c r="BK782" s="8">
        <f t="shared" si="838"/>
        <v>0.17729188021189651</v>
      </c>
      <c r="BL782" s="8">
        <f t="shared" si="839"/>
        <v>0.12810675108521075</v>
      </c>
      <c r="BM782" s="8">
        <f t="shared" si="840"/>
        <v>0.67842235893534475</v>
      </c>
      <c r="BN782" s="8">
        <f t="shared" si="841"/>
        <v>0.30597828505712021</v>
      </c>
    </row>
    <row r="783" spans="1:66" x14ac:dyDescent="0.25">
      <c r="A783" t="s">
        <v>19</v>
      </c>
      <c r="B783" t="s">
        <v>231</v>
      </c>
      <c r="C783" t="s">
        <v>20</v>
      </c>
      <c r="D783" s="7" t="s">
        <v>508</v>
      </c>
      <c r="E783">
        <f>VLOOKUP(A783,home!$A$2:$E$405,3,FALSE)</f>
        <v>1.5713999999999999</v>
      </c>
      <c r="F783">
        <f>VLOOKUP(B783,home!$B$2:$E$405,3,FALSE)</f>
        <v>0.84850000000000003</v>
      </c>
      <c r="G783">
        <f>VLOOKUP(C783,away!$B$2:$E$405,4,FALSE)</f>
        <v>0.63639999999999997</v>
      </c>
      <c r="H783">
        <f>VLOOKUP(A783,away!$A$2:$E$405,3,FALSE)</f>
        <v>1.2062999999999999</v>
      </c>
      <c r="I783">
        <f>VLOOKUP(C783,away!$B$2:$E$405,3,FALSE)</f>
        <v>1.8652</v>
      </c>
      <c r="J783">
        <f>VLOOKUP(B783,home!$B$2:$E$405,4,FALSE)</f>
        <v>0.55269999999999997</v>
      </c>
      <c r="K783" s="3">
        <f t="shared" si="786"/>
        <v>0.84853305755999997</v>
      </c>
      <c r="L783" s="3">
        <f t="shared" si="787"/>
        <v>1.2435698930519998</v>
      </c>
      <c r="M783" s="5">
        <f t="shared" si="788"/>
        <v>0.12342730118494845</v>
      </c>
      <c r="N783" s="5">
        <f t="shared" si="789"/>
        <v>0.10473214526084333</v>
      </c>
      <c r="O783" s="5">
        <f t="shared" si="790"/>
        <v>0.1534904757342633</v>
      </c>
      <c r="P783" s="5">
        <f t="shared" si="791"/>
        <v>0.13024174268113342</v>
      </c>
      <c r="Q783" s="5">
        <f t="shared" si="792"/>
        <v>4.4434343721500714E-2</v>
      </c>
      <c r="R783" s="5">
        <f t="shared" si="793"/>
        <v>9.5438067246679234E-2</v>
      </c>
      <c r="S783" s="5">
        <f t="shared" si="794"/>
        <v>3.4358102651861171E-2</v>
      </c>
      <c r="T783" s="5">
        <f t="shared" si="795"/>
        <v>5.5257212069582444E-2</v>
      </c>
      <c r="U783" s="5">
        <f t="shared" si="796"/>
        <v>8.0982355008441614E-2</v>
      </c>
      <c r="V783" s="5">
        <f t="shared" si="797"/>
        <v>4.0283354579626505E-3</v>
      </c>
      <c r="W783" s="5">
        <f t="shared" si="798"/>
        <v>1.2568003179558999E-2</v>
      </c>
      <c r="X783" s="5">
        <f t="shared" si="799"/>
        <v>1.5629190369881377E-2</v>
      </c>
      <c r="Y783" s="5">
        <f t="shared" si="800"/>
        <v>9.7179952983813683E-3</v>
      </c>
      <c r="Z783" s="5">
        <f t="shared" si="801"/>
        <v>3.9561302359680806E-2</v>
      </c>
      <c r="AA783" s="5">
        <f t="shared" si="802"/>
        <v>3.3569072852315598E-2</v>
      </c>
      <c r="AB783" s="5">
        <f t="shared" si="803"/>
        <v>1.4242234013414869E-2</v>
      </c>
      <c r="AC783" s="5">
        <f t="shared" si="804"/>
        <v>2.6567128236234454E-4</v>
      </c>
      <c r="AD783" s="5">
        <f t="shared" si="805"/>
        <v>2.6660915413437487E-3</v>
      </c>
      <c r="AE783" s="5">
        <f t="shared" si="806"/>
        <v>3.315471172935687E-3</v>
      </c>
      <c r="AF783" s="5">
        <f t="shared" si="807"/>
        <v>2.0615100659723109E-3</v>
      </c>
      <c r="AG783" s="5">
        <f t="shared" si="808"/>
        <v>8.5454395075560232E-4</v>
      </c>
      <c r="AH783" s="5">
        <f t="shared" si="809"/>
        <v>1.2299311136106524E-2</v>
      </c>
      <c r="AI783" s="5">
        <f t="shared" si="810"/>
        <v>1.0436372084202228E-2</v>
      </c>
      <c r="AJ783" s="5">
        <f t="shared" si="811"/>
        <v>4.4278033572209717E-3</v>
      </c>
      <c r="AK783" s="5">
        <f t="shared" si="812"/>
        <v>1.2523791736590482E-3</v>
      </c>
      <c r="AL783" s="5">
        <f t="shared" si="813"/>
        <v>1.1213561493451102E-5</v>
      </c>
      <c r="AM783" s="5">
        <f t="shared" si="814"/>
        <v>4.5245336146225315E-4</v>
      </c>
      <c r="AN783" s="5">
        <f t="shared" si="815"/>
        <v>5.6265737832463187E-4</v>
      </c>
      <c r="AO783" s="5">
        <f t="shared" si="816"/>
        <v>3.4985188789404066E-4</v>
      </c>
      <c r="AP783" s="5">
        <f t="shared" si="817"/>
        <v>1.4502175827081076E-4</v>
      </c>
      <c r="AQ783" s="5">
        <f t="shared" si="818"/>
        <v>4.5086173105761281E-5</v>
      </c>
      <c r="AR783" s="5">
        <f t="shared" si="819"/>
        <v>3.0590106068282526E-3</v>
      </c>
      <c r="AS783" s="5">
        <f t="shared" si="820"/>
        <v>2.5956716233204481E-3</v>
      </c>
      <c r="AT783" s="5">
        <f t="shared" si="821"/>
        <v>1.1012565894789141E-3</v>
      </c>
      <c r="AU783" s="5">
        <f t="shared" si="822"/>
        <v>3.1148420700954693E-4</v>
      </c>
      <c r="AV783" s="5">
        <f t="shared" si="823"/>
        <v>6.6076161638865686E-5</v>
      </c>
      <c r="AW783" s="5">
        <f t="shared" si="824"/>
        <v>3.2868511273618536E-7</v>
      </c>
      <c r="AX783" s="5">
        <f t="shared" si="825"/>
        <v>6.3986939034144232E-5</v>
      </c>
      <c r="AY783" s="5">
        <f t="shared" si="826"/>
        <v>7.9572230931415554E-5</v>
      </c>
      <c r="AZ783" s="5">
        <f t="shared" si="827"/>
        <v>4.9476815354644761E-5</v>
      </c>
      <c r="BA783" s="5">
        <f t="shared" si="828"/>
        <v>2.0509292659709702E-5</v>
      </c>
      <c r="BB783" s="5">
        <f t="shared" si="829"/>
        <v>6.3761847198518409E-6</v>
      </c>
      <c r="BC783" s="5">
        <f t="shared" si="830"/>
        <v>1.5858462700291901E-6</v>
      </c>
      <c r="BD783" s="5">
        <f t="shared" si="831"/>
        <v>6.3401558219639031E-4</v>
      </c>
      <c r="BE783" s="5">
        <f t="shared" si="832"/>
        <v>5.379831805017866E-4</v>
      </c>
      <c r="BF783" s="5">
        <f t="shared" si="833"/>
        <v>2.2824825653351715E-4</v>
      </c>
      <c r="BG783" s="5">
        <f t="shared" si="834"/>
        <v>6.4558730333041521E-5</v>
      </c>
      <c r="BH783" s="5">
        <f t="shared" si="835"/>
        <v>1.3695054210421806E-5</v>
      </c>
      <c r="BI783" s="5">
        <f t="shared" si="836"/>
        <v>2.3241412445238348E-6</v>
      </c>
      <c r="BJ783" s="8">
        <f t="shared" si="837"/>
        <v>0.2530130844987829</v>
      </c>
      <c r="BK783" s="8">
        <f t="shared" si="838"/>
        <v>0.2924119390506929</v>
      </c>
      <c r="BL783" s="8">
        <f t="shared" si="839"/>
        <v>0.41475239473959902</v>
      </c>
      <c r="BM783" s="8">
        <f t="shared" si="840"/>
        <v>0.34789540127356855</v>
      </c>
      <c r="BN783" s="8">
        <f t="shared" si="841"/>
        <v>0.65176407582936846</v>
      </c>
    </row>
    <row r="784" spans="1:66" x14ac:dyDescent="0.25">
      <c r="A784" t="s">
        <v>19</v>
      </c>
      <c r="B784" t="s">
        <v>234</v>
      </c>
      <c r="C784" t="s">
        <v>232</v>
      </c>
      <c r="D784" s="7" t="s">
        <v>508</v>
      </c>
      <c r="E784">
        <f>VLOOKUP(A784,home!$A$2:$E$405,3,FALSE)</f>
        <v>1.5713999999999999</v>
      </c>
      <c r="F784">
        <f>VLOOKUP(B784,home!$B$2:$E$405,3,FALSE)</f>
        <v>0.84850000000000003</v>
      </c>
      <c r="G784">
        <f>VLOOKUP(C784,away!$B$2:$E$405,4,FALSE)</f>
        <v>0.9546</v>
      </c>
      <c r="H784">
        <f>VLOOKUP(A784,away!$A$2:$E$405,3,FALSE)</f>
        <v>1.2062999999999999</v>
      </c>
      <c r="I784">
        <f>VLOOKUP(C784,away!$B$2:$E$405,3,FALSE)</f>
        <v>1.6579999999999999</v>
      </c>
      <c r="J784">
        <f>VLOOKUP(B784,home!$B$2:$E$405,4,FALSE)</f>
        <v>1.3815999999999999</v>
      </c>
      <c r="K784" s="3">
        <f t="shared" si="786"/>
        <v>1.2727995863400001</v>
      </c>
      <c r="L784" s="3">
        <f t="shared" si="787"/>
        <v>2.7632627246399997</v>
      </c>
      <c r="M784" s="5">
        <f t="shared" si="788"/>
        <v>1.7666902396659561E-2</v>
      </c>
      <c r="N784" s="5">
        <f t="shared" si="789"/>
        <v>2.2486426062377447E-2</v>
      </c>
      <c r="O784" s="5">
        <f t="shared" si="790"/>
        <v>4.8818292852542432E-2</v>
      </c>
      <c r="P784" s="5">
        <f t="shared" si="791"/>
        <v>6.2135902948540996E-2</v>
      </c>
      <c r="Q784" s="5">
        <f t="shared" si="792"/>
        <v>1.4310356895229508E-2</v>
      </c>
      <c r="R784" s="5">
        <f t="shared" si="793"/>
        <v>6.7448884459994932E-2</v>
      </c>
      <c r="S784" s="5">
        <f t="shared" si="794"/>
        <v>5.463422999326295E-2</v>
      </c>
      <c r="T784" s="5">
        <f t="shared" si="795"/>
        <v>3.9543275784882696E-2</v>
      </c>
      <c r="U784" s="5">
        <f t="shared" si="796"/>
        <v>8.5848912239776018E-2</v>
      </c>
      <c r="V784" s="5">
        <f t="shared" si="797"/>
        <v>2.1350326517728238E-2</v>
      </c>
      <c r="W784" s="5">
        <f t="shared" si="798"/>
        <v>6.0714054455419629E-3</v>
      </c>
      <c r="X784" s="5">
        <f t="shared" si="799"/>
        <v>1.6776888353842414E-2</v>
      </c>
      <c r="Y784" s="5">
        <f t="shared" si="800"/>
        <v>2.3179475111809841E-2</v>
      </c>
      <c r="Z784" s="5">
        <f t="shared" si="801"/>
        <v>6.2126329415618034E-2</v>
      </c>
      <c r="AA784" s="5">
        <f t="shared" si="802"/>
        <v>7.9074366381021222E-2</v>
      </c>
      <c r="AB784" s="5">
        <f t="shared" si="803"/>
        <v>5.0322910409930727E-2</v>
      </c>
      <c r="AC784" s="5">
        <f t="shared" si="804"/>
        <v>4.6931749361027618E-3</v>
      </c>
      <c r="AD784" s="5">
        <f t="shared" si="805"/>
        <v>1.9319205848970589E-3</v>
      </c>
      <c r="AE784" s="5">
        <f t="shared" si="806"/>
        <v>5.3384041392107477E-3</v>
      </c>
      <c r="AF784" s="5">
        <f t="shared" si="807"/>
        <v>7.3757065834724736E-3</v>
      </c>
      <c r="AG784" s="5">
        <f t="shared" si="808"/>
        <v>6.7936716899971101E-3</v>
      </c>
      <c r="AH784" s="5">
        <f t="shared" si="809"/>
        <v>4.2917842573220712E-2</v>
      </c>
      <c r="AI784" s="5">
        <f t="shared" si="810"/>
        <v>5.4625812273800575E-2</v>
      </c>
      <c r="AJ784" s="5">
        <f t="shared" si="811"/>
        <v>3.4763855632789942E-2</v>
      </c>
      <c r="AK784" s="5">
        <f t="shared" si="812"/>
        <v>1.4749140356332843E-2</v>
      </c>
      <c r="AL784" s="5">
        <f t="shared" si="813"/>
        <v>6.6025080300515903E-4</v>
      </c>
      <c r="AM784" s="5">
        <f t="shared" si="814"/>
        <v>4.9178954425974151E-4</v>
      </c>
      <c r="AN784" s="5">
        <f t="shared" si="815"/>
        <v>1.3589437160206369E-3</v>
      </c>
      <c r="AO784" s="5">
        <f t="shared" si="816"/>
        <v>1.877559257681796E-3</v>
      </c>
      <c r="AP784" s="5">
        <f t="shared" si="817"/>
        <v>1.7293965033516182E-3</v>
      </c>
      <c r="AQ784" s="5">
        <f t="shared" si="818"/>
        <v>1.1946942234585703E-3</v>
      </c>
      <c r="AR784" s="5">
        <f t="shared" si="819"/>
        <v>2.3718654920909674E-2</v>
      </c>
      <c r="AS784" s="5">
        <f t="shared" si="820"/>
        <v>3.0189094171875045E-2</v>
      </c>
      <c r="AT784" s="5">
        <f t="shared" si="821"/>
        <v>1.9212333286970938E-2</v>
      </c>
      <c r="AU784" s="5">
        <f t="shared" si="822"/>
        <v>8.1511499534276093E-3</v>
      </c>
      <c r="AV784" s="5">
        <f t="shared" si="823"/>
        <v>2.5936950722294932E-3</v>
      </c>
      <c r="AW784" s="5">
        <f t="shared" si="824"/>
        <v>6.4504296251135471E-5</v>
      </c>
      <c r="AX784" s="5">
        <f t="shared" si="825"/>
        <v>1.0432492141668939E-4</v>
      </c>
      <c r="AY784" s="5">
        <f t="shared" si="826"/>
        <v>2.8827716660173494E-4</v>
      </c>
      <c r="AZ784" s="5">
        <f t="shared" si="827"/>
        <v>3.9829277441770473E-4</v>
      </c>
      <c r="BA784" s="5">
        <f t="shared" si="828"/>
        <v>3.6686252568063051E-4</v>
      </c>
      <c r="BB784" s="5">
        <f t="shared" si="829"/>
        <v>2.5343438557014273E-4</v>
      </c>
      <c r="BC784" s="5">
        <f t="shared" si="830"/>
        <v>1.4006115815760328E-4</v>
      </c>
      <c r="BD784" s="5">
        <f t="shared" si="831"/>
        <v>1.0923479170258136E-2</v>
      </c>
      <c r="BE784" s="5">
        <f t="shared" si="832"/>
        <v>1.3903399769298164E-2</v>
      </c>
      <c r="BF784" s="5">
        <f t="shared" si="833"/>
        <v>8.8481207375411802E-3</v>
      </c>
      <c r="BG784" s="5">
        <f t="shared" si="834"/>
        <v>3.7539614715429307E-3</v>
      </c>
      <c r="BH784" s="5">
        <f t="shared" si="835"/>
        <v>1.1945101520290352E-3</v>
      </c>
      <c r="BI784" s="5">
        <f t="shared" si="836"/>
        <v>3.0407440547629733E-4</v>
      </c>
      <c r="BJ784" s="8">
        <f t="shared" si="837"/>
        <v>0.15201116682787813</v>
      </c>
      <c r="BK784" s="8">
        <f t="shared" si="838"/>
        <v>0.16142906476190141</v>
      </c>
      <c r="BL784" s="8">
        <f t="shared" si="839"/>
        <v>0.60136249029096789</v>
      </c>
      <c r="BM784" s="8">
        <f t="shared" si="840"/>
        <v>0.74383851281066982</v>
      </c>
      <c r="BN784" s="8">
        <f t="shared" si="841"/>
        <v>0.23286676561534486</v>
      </c>
    </row>
    <row r="785" spans="1:66" x14ac:dyDescent="0.25">
      <c r="A785" t="s">
        <v>19</v>
      </c>
      <c r="B785" t="s">
        <v>227</v>
      </c>
      <c r="C785" t="s">
        <v>229</v>
      </c>
      <c r="D785" s="7" t="s">
        <v>508</v>
      </c>
      <c r="E785">
        <f>VLOOKUP(A785,home!$A$2:$E$405,3,FALSE)</f>
        <v>1.5713999999999999</v>
      </c>
      <c r="F785">
        <f>VLOOKUP(B785,home!$B$2:$E$405,3,FALSE)</f>
        <v>0.4773</v>
      </c>
      <c r="G785">
        <f>VLOOKUP(C785,away!$B$2:$E$405,4,FALSE)</f>
        <v>1.0606</v>
      </c>
      <c r="H785">
        <f>VLOOKUP(A785,away!$A$2:$E$405,3,FALSE)</f>
        <v>1.2062999999999999</v>
      </c>
      <c r="I785">
        <f>VLOOKUP(C785,away!$B$2:$E$405,3,FALSE)</f>
        <v>0.27629999999999999</v>
      </c>
      <c r="J785">
        <f>VLOOKUP(B785,home!$B$2:$E$405,4,FALSE)</f>
        <v>0.2072</v>
      </c>
      <c r="K785" s="3">
        <f t="shared" si="786"/>
        <v>0.79548099073199996</v>
      </c>
      <c r="L785" s="3">
        <f t="shared" si="787"/>
        <v>6.9059902967999992E-2</v>
      </c>
      <c r="M785" s="5">
        <f t="shared" si="788"/>
        <v>0.42124490442887608</v>
      </c>
      <c r="N785" s="5">
        <f t="shared" si="789"/>
        <v>0.33509231391588895</v>
      </c>
      <c r="O785" s="5">
        <f t="shared" si="790"/>
        <v>2.909113222562262E-2</v>
      </c>
      <c r="P785" s="5">
        <f t="shared" si="791"/>
        <v>2.3141442684353891E-2</v>
      </c>
      <c r="Q785" s="5">
        <f t="shared" si="792"/>
        <v>0.13327978293024481</v>
      </c>
      <c r="R785" s="5">
        <f t="shared" si="793"/>
        <v>1.0045153843653779E-3</v>
      </c>
      <c r="S785" s="5">
        <f t="shared" si="794"/>
        <v>3.178236483592026E-4</v>
      </c>
      <c r="T785" s="5">
        <f t="shared" si="795"/>
        <v>9.2042888767588111E-3</v>
      </c>
      <c r="U785" s="5">
        <f t="shared" si="796"/>
        <v>7.9907289316050656E-4</v>
      </c>
      <c r="V785" s="5">
        <f t="shared" si="797"/>
        <v>1.9399899005460994E-6</v>
      </c>
      <c r="W785" s="5">
        <f t="shared" si="798"/>
        <v>3.5340511256632352E-2</v>
      </c>
      <c r="X785" s="5">
        <f t="shared" si="799"/>
        <v>2.4406122782225427E-3</v>
      </c>
      <c r="Y785" s="5">
        <f t="shared" si="800"/>
        <v>8.4274223558279094E-5</v>
      </c>
      <c r="Z785" s="5">
        <f t="shared" si="801"/>
        <v>2.3123911658045423E-5</v>
      </c>
      <c r="AA785" s="5">
        <f t="shared" si="802"/>
        <v>1.8394632155341217E-5</v>
      </c>
      <c r="AB785" s="5">
        <f t="shared" si="803"/>
        <v>7.3162901055407667E-6</v>
      </c>
      <c r="AC785" s="5">
        <f t="shared" si="804"/>
        <v>6.6609359276079035E-9</v>
      </c>
      <c r="AD785" s="5">
        <f t="shared" si="805"/>
        <v>7.0281762268503247E-3</v>
      </c>
      <c r="AE785" s="5">
        <f t="shared" si="806"/>
        <v>4.8536516826828789E-4</v>
      </c>
      <c r="AF785" s="5">
        <f t="shared" si="807"/>
        <v>1.6759635712327475E-5</v>
      </c>
      <c r="AG785" s="5">
        <f t="shared" si="808"/>
        <v>3.8580627202412129E-7</v>
      </c>
      <c r="AH785" s="5">
        <f t="shared" si="809"/>
        <v>3.9923377383630499E-7</v>
      </c>
      <c r="AI785" s="5">
        <f t="shared" si="810"/>
        <v>3.175828779449791E-7</v>
      </c>
      <c r="AJ785" s="5">
        <f t="shared" si="811"/>
        <v>1.2631557119359587E-7</v>
      </c>
      <c r="AK785" s="5">
        <f t="shared" si="812"/>
        <v>3.3493878572653376E-8</v>
      </c>
      <c r="AL785" s="5">
        <f t="shared" si="813"/>
        <v>1.4636964423522696E-11</v>
      </c>
      <c r="AM785" s="5">
        <f t="shared" si="814"/>
        <v>1.1181561175947975E-3</v>
      </c>
      <c r="AN785" s="5">
        <f t="shared" si="815"/>
        <v>7.7219752984172322E-5</v>
      </c>
      <c r="AO785" s="5">
        <f t="shared" si="816"/>
        <v>2.6663943241499343E-6</v>
      </c>
      <c r="AP785" s="5">
        <f t="shared" si="817"/>
        <v>6.1380311100073516E-8</v>
      </c>
      <c r="AQ785" s="5">
        <f t="shared" si="818"/>
        <v>1.0597295821791819E-9</v>
      </c>
      <c r="AR785" s="5">
        <f t="shared" si="819"/>
        <v>5.5142091365367367E-9</v>
      </c>
      <c r="AS785" s="5">
        <f t="shared" si="820"/>
        <v>4.3864485470356893E-9</v>
      </c>
      <c r="AT785" s="5">
        <f t="shared" si="821"/>
        <v>1.7446682179954455E-9</v>
      </c>
      <c r="AU785" s="5">
        <f t="shared" si="822"/>
        <v>4.6261680084988332E-10</v>
      </c>
      <c r="AV785" s="5">
        <f t="shared" si="823"/>
        <v>9.2000717767333384E-11</v>
      </c>
      <c r="AW785" s="5">
        <f t="shared" si="824"/>
        <v>2.2335942670472767E-14</v>
      </c>
      <c r="AX785" s="5">
        <f t="shared" si="825"/>
        <v>1.4824532270289262E-4</v>
      </c>
      <c r="AY785" s="5">
        <f t="shared" si="826"/>
        <v>1.0237807601321615E-5</v>
      </c>
      <c r="AZ785" s="5">
        <f t="shared" si="827"/>
        <v>3.5351099977616172E-7</v>
      </c>
      <c r="BA785" s="5">
        <f t="shared" si="828"/>
        <v>8.1378117808874719E-9</v>
      </c>
      <c r="BB785" s="5">
        <f t="shared" si="829"/>
        <v>1.4049912298998393E-10</v>
      </c>
      <c r="BC785" s="5">
        <f t="shared" si="830"/>
        <v>1.9405711601554781E-12</v>
      </c>
      <c r="BD785" s="5">
        <f t="shared" si="831"/>
        <v>6.3468457985747733E-11</v>
      </c>
      <c r="BE785" s="5">
        <f t="shared" si="832"/>
        <v>5.0487951838734928E-11</v>
      </c>
      <c r="BF785" s="5">
        <f t="shared" si="833"/>
        <v>2.0081102974353175E-11</v>
      </c>
      <c r="BG785" s="5">
        <f t="shared" si="834"/>
        <v>5.3247118963432584E-12</v>
      </c>
      <c r="BH785" s="5">
        <f t="shared" si="835"/>
        <v>1.0589267736664004E-12</v>
      </c>
      <c r="BI785" s="5">
        <f t="shared" si="836"/>
        <v>1.6847122380575775E-13</v>
      </c>
      <c r="BJ785" s="8">
        <f t="shared" si="837"/>
        <v>0.52432941994490811</v>
      </c>
      <c r="BK785" s="8">
        <f t="shared" si="838"/>
        <v>0.44471635523466396</v>
      </c>
      <c r="BL785" s="8">
        <f t="shared" si="839"/>
        <v>3.0921320392043979E-2</v>
      </c>
      <c r="BM785" s="8">
        <f t="shared" si="840"/>
        <v>5.7125890106343231E-2</v>
      </c>
      <c r="BN785" s="8">
        <f t="shared" si="841"/>
        <v>0.94285409156935174</v>
      </c>
    </row>
    <row r="786" spans="1:66" x14ac:dyDescent="0.25">
      <c r="A786" t="s">
        <v>19</v>
      </c>
      <c r="B786" t="s">
        <v>233</v>
      </c>
      <c r="C786" t="s">
        <v>135</v>
      </c>
      <c r="D786" s="7" t="s">
        <v>508</v>
      </c>
      <c r="E786">
        <f>VLOOKUP(A786,home!$A$2:$E$405,3,FALSE)</f>
        <v>1.5713999999999999</v>
      </c>
      <c r="F786">
        <f>VLOOKUP(B786,home!$B$2:$E$405,3,FALSE)</f>
        <v>0.42430000000000001</v>
      </c>
      <c r="G786">
        <f>VLOOKUP(C786,away!$B$2:$E$405,4,FALSE)</f>
        <v>0.42430000000000001</v>
      </c>
      <c r="H786">
        <f>VLOOKUP(A786,away!$A$2:$E$405,3,FALSE)</f>
        <v>1.2062999999999999</v>
      </c>
      <c r="I786">
        <f>VLOOKUP(C786,away!$B$2:$E$405,3,FALSE)</f>
        <v>1.3815999999999999</v>
      </c>
      <c r="J786">
        <f>VLOOKUP(B786,home!$B$2:$E$405,4,FALSE)</f>
        <v>2.2105999999999999</v>
      </c>
      <c r="K786" s="3">
        <f t="shared" si="786"/>
        <v>0.28289991198600001</v>
      </c>
      <c r="L786" s="3">
        <f t="shared" si="787"/>
        <v>3.6842391912479995</v>
      </c>
      <c r="M786" s="5">
        <f t="shared" si="788"/>
        <v>1.8927505389659635E-2</v>
      </c>
      <c r="N786" s="5">
        <f t="shared" si="789"/>
        <v>5.3545896088492504E-3</v>
      </c>
      <c r="O786" s="5">
        <f t="shared" si="790"/>
        <v>6.9733457149141753E-2</v>
      </c>
      <c r="P786" s="5">
        <f t="shared" si="791"/>
        <v>1.9727588889971701E-2</v>
      </c>
      <c r="Q786" s="5">
        <f t="shared" si="792"/>
        <v>7.5740646453230159E-4</v>
      </c>
      <c r="R786" s="5">
        <f t="shared" si="793"/>
        <v>0.12845736788504056</v>
      </c>
      <c r="S786" s="5">
        <f t="shared" si="794"/>
        <v>5.1403731685680633E-3</v>
      </c>
      <c r="T786" s="5">
        <f t="shared" si="795"/>
        <v>2.7904665803344933E-3</v>
      </c>
      <c r="U786" s="5">
        <f t="shared" si="796"/>
        <v>3.6340578068631196E-2</v>
      </c>
      <c r="V786" s="5">
        <f t="shared" si="797"/>
        <v>5.9529573216266483E-4</v>
      </c>
      <c r="W786" s="5">
        <f t="shared" si="798"/>
        <v>7.1423407384605173E-5</v>
      </c>
      <c r="X786" s="5">
        <f t="shared" si="799"/>
        <v>2.6314091665883416E-4</v>
      </c>
      <c r="Y786" s="5">
        <f t="shared" si="800"/>
        <v>4.8473703898770033E-4</v>
      </c>
      <c r="Z786" s="5">
        <f t="shared" si="801"/>
        <v>0.1577558897222095</v>
      </c>
      <c r="AA786" s="5">
        <f t="shared" si="802"/>
        <v>4.4629127317686181E-2</v>
      </c>
      <c r="AB786" s="5">
        <f t="shared" si="803"/>
        <v>6.3127880950927051E-3</v>
      </c>
      <c r="AC786" s="5">
        <f t="shared" si="804"/>
        <v>3.8778715255562488E-5</v>
      </c>
      <c r="AD786" s="5">
        <f t="shared" si="805"/>
        <v>5.0514189157112567E-6</v>
      </c>
      <c r="AE786" s="5">
        <f t="shared" si="806"/>
        <v>1.8610635540674886E-5</v>
      </c>
      <c r="AF786" s="5">
        <f t="shared" si="807"/>
        <v>3.428301641649367E-5</v>
      </c>
      <c r="AG786" s="5">
        <f t="shared" si="808"/>
        <v>4.2102277558614836E-5</v>
      </c>
      <c r="AH786" s="5">
        <f t="shared" si="809"/>
        <v>0.14530260789119046</v>
      </c>
      <c r="AI786" s="5">
        <f t="shared" si="810"/>
        <v>4.1106094983754046E-2</v>
      </c>
      <c r="AJ786" s="5">
        <f t="shared" si="811"/>
        <v>5.8144553264960876E-3</v>
      </c>
      <c r="AK786" s="5">
        <f t="shared" si="812"/>
        <v>5.4830296670409066E-4</v>
      </c>
      <c r="AL786" s="5">
        <f t="shared" si="813"/>
        <v>1.6167171246157927E-6</v>
      </c>
      <c r="AM786" s="5">
        <f t="shared" si="814"/>
        <v>2.8580919333182619E-7</v>
      </c>
      <c r="AN786" s="5">
        <f t="shared" si="815"/>
        <v>1.0529894312920904E-6</v>
      </c>
      <c r="AO786" s="5">
        <f t="shared" si="816"/>
        <v>1.9397324653681317E-6</v>
      </c>
      <c r="AP786" s="5">
        <f t="shared" si="817"/>
        <v>2.3821461231484571E-6</v>
      </c>
      <c r="AQ786" s="5">
        <f t="shared" si="818"/>
        <v>2.1940990265457577E-6</v>
      </c>
      <c r="AR786" s="5">
        <f t="shared" si="819"/>
        <v>0.10706591251665293</v>
      </c>
      <c r="AS786" s="5">
        <f t="shared" si="820"/>
        <v>3.0288937227661884E-2</v>
      </c>
      <c r="AT786" s="5">
        <f t="shared" si="821"/>
        <v>4.2843688379275132E-3</v>
      </c>
      <c r="AU786" s="5">
        <f t="shared" si="822"/>
        <v>4.0401585572175146E-4</v>
      </c>
      <c r="AV786" s="5">
        <f t="shared" si="823"/>
        <v>2.8574012506157993E-5</v>
      </c>
      <c r="AW786" s="5">
        <f t="shared" si="824"/>
        <v>4.6807146720545177E-8</v>
      </c>
      <c r="AX786" s="5">
        <f t="shared" si="825"/>
        <v>1.3475899273060533E-8</v>
      </c>
      <c r="AY786" s="5">
        <f t="shared" si="826"/>
        <v>4.9648436239120037E-8</v>
      </c>
      <c r="AZ786" s="5">
        <f t="shared" si="827"/>
        <v>9.1458357288171761E-8</v>
      </c>
      <c r="BA786" s="5">
        <f t="shared" si="828"/>
        <v>1.1231815476274814E-7</v>
      </c>
      <c r="BB786" s="5">
        <f t="shared" si="829"/>
        <v>1.0345173691639374E-7</v>
      </c>
      <c r="BC786" s="5">
        <f t="shared" si="830"/>
        <v>7.6228188710011041E-8</v>
      </c>
      <c r="BD786" s="5">
        <f t="shared" si="831"/>
        <v>6.5742738490097097E-2</v>
      </c>
      <c r="BE786" s="5">
        <f t="shared" si="832"/>
        <v>1.8598614932567079E-2</v>
      </c>
      <c r="BF786" s="5">
        <f t="shared" si="833"/>
        <v>2.6307732637423659E-3</v>
      </c>
      <c r="BG786" s="5">
        <f t="shared" si="834"/>
        <v>2.480818415892791E-4</v>
      </c>
      <c r="BH786" s="5">
        <f t="shared" si="835"/>
        <v>1.7545582787732964E-5</v>
      </c>
      <c r="BI786" s="5">
        <f t="shared" si="836"/>
        <v>9.9272876527854688E-7</v>
      </c>
      <c r="BJ786" s="8">
        <f t="shared" si="837"/>
        <v>9.8301127221915585E-3</v>
      </c>
      <c r="BK786" s="8">
        <f t="shared" si="838"/>
        <v>4.4431208261178474E-2</v>
      </c>
      <c r="BL786" s="8">
        <f t="shared" si="839"/>
        <v>0.70755533497375633</v>
      </c>
      <c r="BM786" s="8">
        <f t="shared" si="840"/>
        <v>0.67661462745085121</v>
      </c>
      <c r="BN786" s="8">
        <f t="shared" si="841"/>
        <v>0.24295791538719519</v>
      </c>
    </row>
    <row r="787" spans="1:66" x14ac:dyDescent="0.25">
      <c r="A787" t="s">
        <v>421</v>
      </c>
      <c r="B787" t="s">
        <v>432</v>
      </c>
      <c r="C787" t="s">
        <v>423</v>
      </c>
      <c r="D787" s="7" t="s">
        <v>508</v>
      </c>
      <c r="E787">
        <f>VLOOKUP(A787,home!$A$2:$E$405,3,FALSE)</f>
        <v>1.8261000000000001</v>
      </c>
      <c r="F787">
        <f>VLOOKUP(B787,home!$B$2:$E$405,3,FALSE)</f>
        <v>1.2778</v>
      </c>
      <c r="G787">
        <f>VLOOKUP(C787,away!$B$2:$E$405,4,FALSE)</f>
        <v>0.95830000000000004</v>
      </c>
      <c r="H787">
        <f>VLOOKUP(A787,away!$A$2:$E$405,3,FALSE)</f>
        <v>1.1521999999999999</v>
      </c>
      <c r="I787">
        <f>VLOOKUP(C787,away!$B$2:$E$405,3,FALSE)</f>
        <v>0.8679</v>
      </c>
      <c r="J787">
        <f>VLOOKUP(B787,home!$B$2:$E$405,4,FALSE)</f>
        <v>0.8679</v>
      </c>
      <c r="K787" s="3">
        <f t="shared" si="786"/>
        <v>2.2360881928140004</v>
      </c>
      <c r="L787" s="3">
        <f t="shared" si="787"/>
        <v>0.86789512240199995</v>
      </c>
      <c r="M787" s="5">
        <f t="shared" si="788"/>
        <v>4.4870114139475017E-2</v>
      </c>
      <c r="N787" s="5">
        <f t="shared" si="789"/>
        <v>0.10033353243749661</v>
      </c>
      <c r="O787" s="5">
        <f t="shared" si="790"/>
        <v>3.8942553203271377E-2</v>
      </c>
      <c r="P787" s="5">
        <f t="shared" si="791"/>
        <v>8.7078983415866146E-2</v>
      </c>
      <c r="Q787" s="5">
        <f t="shared" si="792"/>
        <v>0.11217731361340336</v>
      </c>
      <c r="R787" s="5">
        <f t="shared" si="793"/>
        <v>1.6899025989499803E-2</v>
      </c>
      <c r="S787" s="5">
        <f t="shared" si="794"/>
        <v>4.2248328860777729E-2</v>
      </c>
      <c r="T787" s="5">
        <f t="shared" si="795"/>
        <v>9.7358143329232233E-2</v>
      </c>
      <c r="U787" s="5">
        <f t="shared" si="796"/>
        <v>3.7787712485177434E-2</v>
      </c>
      <c r="V787" s="5">
        <f t="shared" si="797"/>
        <v>9.1101012054978694E-3</v>
      </c>
      <c r="W787" s="5">
        <f t="shared" si="798"/>
        <v>8.3612788824174847E-2</v>
      </c>
      <c r="X787" s="5">
        <f t="shared" si="799"/>
        <v>7.2567131590929798E-2</v>
      </c>
      <c r="Y787" s="5">
        <f t="shared" si="800"/>
        <v>3.1490329777236023E-2</v>
      </c>
      <c r="Z787" s="5">
        <f t="shared" si="801"/>
        <v>4.8888607432105036E-3</v>
      </c>
      <c r="AA787" s="5">
        <f t="shared" si="802"/>
        <v>1.0931923784204886E-2</v>
      </c>
      <c r="AB787" s="5">
        <f t="shared" si="803"/>
        <v>1.2222372849301546E-2</v>
      </c>
      <c r="AC787" s="5">
        <f t="shared" si="804"/>
        <v>1.1049926646672173E-3</v>
      </c>
      <c r="AD787" s="5">
        <f t="shared" si="805"/>
        <v>4.6741392464496934E-2</v>
      </c>
      <c r="AE787" s="5">
        <f t="shared" si="806"/>
        <v>4.056662653421448E-2</v>
      </c>
      <c r="AF787" s="5">
        <f t="shared" si="807"/>
        <v>1.7603788650674145E-2</v>
      </c>
      <c r="AG787" s="5">
        <f t="shared" si="808"/>
        <v>5.0927474352385925E-3</v>
      </c>
      <c r="AH787" s="5">
        <f t="shared" si="809"/>
        <v>1.060754598283753E-3</v>
      </c>
      <c r="AI787" s="5">
        <f t="shared" si="810"/>
        <v>2.3719408326954581E-3</v>
      </c>
      <c r="AJ787" s="5">
        <f t="shared" si="811"/>
        <v>2.6519344450218613E-3</v>
      </c>
      <c r="AK787" s="5">
        <f t="shared" si="812"/>
        <v>1.9766531002100443E-3</v>
      </c>
      <c r="AL787" s="5">
        <f t="shared" si="813"/>
        <v>8.5777930158246069E-5</v>
      </c>
      <c r="AM787" s="5">
        <f t="shared" si="814"/>
        <v>2.0903575161109383E-2</v>
      </c>
      <c r="AN787" s="5">
        <f t="shared" si="815"/>
        <v>1.8142110923090433E-2</v>
      </c>
      <c r="AO787" s="5">
        <f t="shared" si="816"/>
        <v>7.8727247901131149E-3</v>
      </c>
      <c r="AP787" s="5">
        <f t="shared" si="817"/>
        <v>2.2775664817841607E-3</v>
      </c>
      <c r="AQ787" s="5">
        <f t="shared" si="818"/>
        <v>4.9417221012168901E-4</v>
      </c>
      <c r="AR787" s="5">
        <f t="shared" si="819"/>
        <v>1.8412474838319247E-4</v>
      </c>
      <c r="AS787" s="5">
        <f t="shared" si="820"/>
        <v>4.1171917586450542E-4</v>
      </c>
      <c r="AT787" s="5">
        <f t="shared" si="821"/>
        <v>4.6032019395286577E-4</v>
      </c>
      <c r="AU787" s="5">
        <f t="shared" si="822"/>
        <v>3.4310551687061799E-4</v>
      </c>
      <c r="AV787" s="5">
        <f t="shared" si="823"/>
        <v>1.918035487909334E-4</v>
      </c>
      <c r="AW787" s="5">
        <f t="shared" si="824"/>
        <v>4.6241215097221467E-6</v>
      </c>
      <c r="AX787" s="5">
        <f t="shared" si="825"/>
        <v>7.7903729342261177E-3</v>
      </c>
      <c r="AY787" s="5">
        <f t="shared" si="826"/>
        <v>6.7612266713074033E-3</v>
      </c>
      <c r="AZ787" s="5">
        <f t="shared" si="827"/>
        <v>2.9340178247410026E-3</v>
      </c>
      <c r="BA787" s="5">
        <f t="shared" si="828"/>
        <v>8.4880658637774748E-4</v>
      </c>
      <c r="BB787" s="5">
        <f t="shared" si="829"/>
        <v>1.8416877404498467E-4</v>
      </c>
      <c r="BC787" s="5">
        <f t="shared" si="830"/>
        <v>3.1967836138479662E-5</v>
      </c>
      <c r="BD787" s="5">
        <f t="shared" si="831"/>
        <v>2.6633495172544706E-5</v>
      </c>
      <c r="BE787" s="5">
        <f t="shared" si="832"/>
        <v>5.9554844088695891E-5</v>
      </c>
      <c r="BF787" s="5">
        <f t="shared" si="833"/>
        <v>6.6584941845805785E-5</v>
      </c>
      <c r="BG787" s="5">
        <f t="shared" si="834"/>
        <v>4.962993409353773E-5</v>
      </c>
      <c r="BH787" s="5">
        <f t="shared" si="835"/>
        <v>2.7744227409174178E-5</v>
      </c>
      <c r="BI787" s="5">
        <f t="shared" si="836"/>
        <v>1.2407707865680192E-5</v>
      </c>
      <c r="BJ787" s="8">
        <f t="shared" si="837"/>
        <v>0.67578450485015162</v>
      </c>
      <c r="BK787" s="8">
        <f t="shared" si="838"/>
        <v>0.19125952488774964</v>
      </c>
      <c r="BL787" s="8">
        <f t="shared" si="839"/>
        <v>0.1266784996220037</v>
      </c>
      <c r="BM787" s="8">
        <f t="shared" si="840"/>
        <v>0.59155326475430547</v>
      </c>
      <c r="BN787" s="8">
        <f t="shared" si="841"/>
        <v>0.40030152279901227</v>
      </c>
    </row>
    <row r="788" spans="1:66" x14ac:dyDescent="0.25">
      <c r="A788" t="s">
        <v>421</v>
      </c>
      <c r="B788" t="s">
        <v>433</v>
      </c>
      <c r="C788" t="s">
        <v>427</v>
      </c>
      <c r="D788" s="7" t="s">
        <v>508</v>
      </c>
      <c r="E788">
        <f>VLOOKUP(A788,home!$A$2:$E$405,3,FALSE)</f>
        <v>1.8261000000000001</v>
      </c>
      <c r="F788">
        <f>VLOOKUP(B788,home!$B$2:$E$405,3,FALSE)</f>
        <v>0.95830000000000004</v>
      </c>
      <c r="G788">
        <f>VLOOKUP(C788,away!$B$2:$E$405,4,FALSE)</f>
        <v>0.73019999999999996</v>
      </c>
      <c r="H788">
        <f>VLOOKUP(A788,away!$A$2:$E$405,3,FALSE)</f>
        <v>1.1521999999999999</v>
      </c>
      <c r="I788">
        <f>VLOOKUP(C788,away!$B$2:$E$405,3,FALSE)</f>
        <v>1.4464999999999999</v>
      </c>
      <c r="J788">
        <f>VLOOKUP(B788,home!$B$2:$E$405,4,FALSE)</f>
        <v>0.65090000000000003</v>
      </c>
      <c r="K788" s="3">
        <f t="shared" si="786"/>
        <v>1.277814680226</v>
      </c>
      <c r="L788" s="3">
        <f t="shared" si="787"/>
        <v>1.08482723657</v>
      </c>
      <c r="M788" s="5">
        <f t="shared" si="788"/>
        <v>9.4171102046332847E-2</v>
      </c>
      <c r="N788" s="5">
        <f t="shared" si="789"/>
        <v>0.12033321664786482</v>
      </c>
      <c r="O788" s="5">
        <f t="shared" si="790"/>
        <v>0.10215937639767474</v>
      </c>
      <c r="P788" s="5">
        <f t="shared" si="791"/>
        <v>0.1305407508836823</v>
      </c>
      <c r="Q788" s="5">
        <f t="shared" si="792"/>
        <v>7.6881775375728711E-2</v>
      </c>
      <c r="R788" s="5">
        <f t="shared" si="793"/>
        <v>5.541263699360198E-2</v>
      </c>
      <c r="S788" s="5">
        <f t="shared" si="794"/>
        <v>4.5239163795947113E-2</v>
      </c>
      <c r="T788" s="5">
        <f t="shared" si="795"/>
        <v>8.3403443923447243E-2</v>
      </c>
      <c r="U788" s="5">
        <f t="shared" si="796"/>
        <v>7.0807081020458934E-2</v>
      </c>
      <c r="V788" s="5">
        <f t="shared" si="797"/>
        <v>6.9678775983826394E-3</v>
      </c>
      <c r="W788" s="5">
        <f t="shared" si="798"/>
        <v>3.274688707231465E-2</v>
      </c>
      <c r="X788" s="5">
        <f t="shared" si="799"/>
        <v>3.552471500892896E-2</v>
      </c>
      <c r="Y788" s="5">
        <f t="shared" si="800"/>
        <v>1.92690892065366E-2</v>
      </c>
      <c r="Z788" s="5">
        <f t="shared" si="801"/>
        <v>2.0037712620275264E-2</v>
      </c>
      <c r="AA788" s="5">
        <f t="shared" si="802"/>
        <v>2.5604483344337525E-2</v>
      </c>
      <c r="AB788" s="5">
        <f t="shared" si="803"/>
        <v>1.6358892348498303E-2</v>
      </c>
      <c r="AC788" s="5">
        <f t="shared" si="804"/>
        <v>6.0368305270478101E-4</v>
      </c>
      <c r="AD788" s="5">
        <f t="shared" si="805"/>
        <v>1.0461113258176667E-2</v>
      </c>
      <c r="AE788" s="5">
        <f t="shared" si="806"/>
        <v>1.1348500587313582E-2</v>
      </c>
      <c r="AF788" s="5">
        <f t="shared" si="807"/>
        <v>6.1555812656742077E-3</v>
      </c>
      <c r="AG788" s="5">
        <f t="shared" si="808"/>
        <v>2.225914071307805E-3</v>
      </c>
      <c r="AH788" s="5">
        <f t="shared" si="809"/>
        <v>5.434364102259258E-3</v>
      </c>
      <c r="AI788" s="5">
        <f t="shared" si="810"/>
        <v>6.944110227560067E-3</v>
      </c>
      <c r="AJ788" s="5">
        <f t="shared" si="811"/>
        <v>4.4366429949418825E-3</v>
      </c>
      <c r="AK788" s="5">
        <f t="shared" si="812"/>
        <v>1.8897358499528618E-3</v>
      </c>
      <c r="AL788" s="5">
        <f t="shared" si="813"/>
        <v>3.3473215151315888E-5</v>
      </c>
      <c r="AM788" s="5">
        <f t="shared" si="814"/>
        <v>2.6734728185609938E-3</v>
      </c>
      <c r="AN788" s="5">
        <f t="shared" si="815"/>
        <v>2.9002561298045316E-3</v>
      </c>
      <c r="AO788" s="5">
        <f t="shared" si="816"/>
        <v>1.5731384213205266E-3</v>
      </c>
      <c r="AP788" s="5">
        <f t="shared" si="817"/>
        <v>5.6886113544774648E-4</v>
      </c>
      <c r="AQ788" s="5">
        <f t="shared" si="818"/>
        <v>1.5427901338996284E-4</v>
      </c>
      <c r="AR788" s="5">
        <f t="shared" si="819"/>
        <v>1.179069238313824E-3</v>
      </c>
      <c r="AS788" s="5">
        <f t="shared" si="820"/>
        <v>1.5066319817202925E-3</v>
      </c>
      <c r="AT788" s="5">
        <f t="shared" si="821"/>
        <v>9.6259823197009033E-4</v>
      </c>
      <c r="AU788" s="5">
        <f t="shared" si="822"/>
        <v>4.1000738399032472E-4</v>
      </c>
      <c r="AV788" s="5">
        <f t="shared" si="823"/>
        <v>1.3097836356597387E-4</v>
      </c>
      <c r="AW788" s="5">
        <f t="shared" si="824"/>
        <v>1.2889123407028554E-6</v>
      </c>
      <c r="AX788" s="5">
        <f t="shared" si="825"/>
        <v>5.6936713579040332E-4</v>
      </c>
      <c r="AY788" s="5">
        <f t="shared" si="826"/>
        <v>6.1766497651327917E-4</v>
      </c>
      <c r="AZ788" s="5">
        <f t="shared" si="827"/>
        <v>3.3502989479848729E-4</v>
      </c>
      <c r="BA788" s="5">
        <f t="shared" si="828"/>
        <v>1.2114985164752694E-4</v>
      </c>
      <c r="BB788" s="5">
        <f t="shared" si="829"/>
        <v>3.2856664693413034E-5</v>
      </c>
      <c r="BC788" s="5">
        <f t="shared" si="830"/>
        <v>7.1287609524524698E-6</v>
      </c>
      <c r="BD788" s="5">
        <f t="shared" si="831"/>
        <v>2.1318107058744667E-4</v>
      </c>
      <c r="BE788" s="5">
        <f t="shared" si="832"/>
        <v>2.7240590154293452E-4</v>
      </c>
      <c r="BF788" s="5">
        <f t="shared" si="833"/>
        <v>1.7404212998588012E-4</v>
      </c>
      <c r="BG788" s="5">
        <f t="shared" si="834"/>
        <v>7.4131196224586451E-5</v>
      </c>
      <c r="BH788" s="5">
        <f t="shared" si="835"/>
        <v>2.3681482699622693E-5</v>
      </c>
      <c r="BI788" s="5">
        <f t="shared" si="836"/>
        <v>6.0521092486191757E-6</v>
      </c>
      <c r="BJ788" s="8">
        <f t="shared" si="837"/>
        <v>0.40790344122021255</v>
      </c>
      <c r="BK788" s="8">
        <f t="shared" si="838"/>
        <v>0.27817371556871429</v>
      </c>
      <c r="BL788" s="8">
        <f t="shared" si="839"/>
        <v>0.29400010236913521</v>
      </c>
      <c r="BM788" s="8">
        <f t="shared" si="840"/>
        <v>0.41999973736927931</v>
      </c>
      <c r="BN788" s="8">
        <f t="shared" si="841"/>
        <v>0.57949885834488546</v>
      </c>
    </row>
    <row r="789" spans="1:66" x14ac:dyDescent="0.25">
      <c r="A789" t="s">
        <v>421</v>
      </c>
      <c r="B789" t="s">
        <v>430</v>
      </c>
      <c r="C789" t="s">
        <v>426</v>
      </c>
      <c r="D789" s="7" t="s">
        <v>508</v>
      </c>
      <c r="E789">
        <f>VLOOKUP(A789,home!$A$2:$E$405,3,FALSE)</f>
        <v>1.8261000000000001</v>
      </c>
      <c r="F789">
        <f>VLOOKUP(B789,home!$B$2:$E$405,3,FALSE)</f>
        <v>1.9714</v>
      </c>
      <c r="G789">
        <f>VLOOKUP(C789,away!$B$2:$E$405,4,FALSE)</f>
        <v>1.2321</v>
      </c>
      <c r="H789">
        <f>VLOOKUP(A789,away!$A$2:$E$405,3,FALSE)</f>
        <v>1.1521999999999999</v>
      </c>
      <c r="I789">
        <f>VLOOKUP(C789,away!$B$2:$E$405,3,FALSE)</f>
        <v>0.65090000000000003</v>
      </c>
      <c r="J789">
        <f>VLOOKUP(B789,home!$B$2:$E$405,4,FALSE)</f>
        <v>0.1736</v>
      </c>
      <c r="K789" s="3">
        <f t="shared" si="786"/>
        <v>4.435527398634</v>
      </c>
      <c r="L789" s="3">
        <f t="shared" si="787"/>
        <v>0.130194267728</v>
      </c>
      <c r="M789" s="5">
        <f t="shared" si="788"/>
        <v>1.0402369457195821E-2</v>
      </c>
      <c r="N789" s="5">
        <f t="shared" si="789"/>
        <v>4.6139994738105553E-2</v>
      </c>
      <c r="O789" s="5">
        <f t="shared" si="790"/>
        <v>1.3543288741157226E-3</v>
      </c>
      <c r="P789" s="5">
        <f t="shared" si="791"/>
        <v>6.0071628279014253E-3</v>
      </c>
      <c r="Q789" s="5">
        <f t="shared" si="792"/>
        <v>0.10232760541684789</v>
      </c>
      <c r="R789" s="5">
        <f t="shared" si="793"/>
        <v>8.8162928014191575E-5</v>
      </c>
      <c r="S789" s="5">
        <f t="shared" si="794"/>
        <v>8.6725446037580923E-4</v>
      </c>
      <c r="T789" s="5">
        <f t="shared" si="795"/>
        <v>1.3322467655606237E-2</v>
      </c>
      <c r="U789" s="5">
        <f t="shared" si="796"/>
        <v>3.9104908275074379E-4</v>
      </c>
      <c r="V789" s="5">
        <f t="shared" si="797"/>
        <v>5.5646923928016372E-5</v>
      </c>
      <c r="W789" s="5">
        <f t="shared" si="798"/>
        <v>0.15129229915434592</v>
      </c>
      <c r="X789" s="5">
        <f t="shared" si="799"/>
        <v>1.9697390101285579E-2</v>
      </c>
      <c r="Y789" s="5">
        <f t="shared" si="800"/>
        <v>1.2822436401948155E-3</v>
      </c>
      <c r="Z789" s="5">
        <f t="shared" si="801"/>
        <v>3.8261026178546827E-6</v>
      </c>
      <c r="AA789" s="5">
        <f t="shared" si="802"/>
        <v>1.697078299147972E-5</v>
      </c>
      <c r="AB789" s="5">
        <f t="shared" si="803"/>
        <v>3.7637186467490089E-5</v>
      </c>
      <c r="AC789" s="5">
        <f t="shared" si="804"/>
        <v>2.0084374423235401E-6</v>
      </c>
      <c r="AD789" s="5">
        <f t="shared" si="805"/>
        <v>0.16776528452535822</v>
      </c>
      <c r="AE789" s="5">
        <f t="shared" si="806"/>
        <v>2.1842078368958583E-2</v>
      </c>
      <c r="AF789" s="5">
        <f t="shared" si="807"/>
        <v>1.4218566994520752E-3</v>
      </c>
      <c r="AG789" s="5">
        <f t="shared" si="808"/>
        <v>6.1705863933104627E-5</v>
      </c>
      <c r="AH789" s="5">
        <f t="shared" si="809"/>
        <v>1.2453415714594352E-7</v>
      </c>
      <c r="AI789" s="5">
        <f t="shared" si="810"/>
        <v>5.5237466608662468E-7</v>
      </c>
      <c r="AJ789" s="5">
        <f t="shared" si="811"/>
        <v>1.2250364828692654E-6</v>
      </c>
      <c r="AK789" s="5">
        <f t="shared" si="812"/>
        <v>1.8112276280309525E-6</v>
      </c>
      <c r="AL789" s="5">
        <f t="shared" si="813"/>
        <v>4.6393317581487856E-8</v>
      </c>
      <c r="AM789" s="5">
        <f t="shared" si="814"/>
        <v>0.148825503210371</v>
      </c>
      <c r="AN789" s="5">
        <f t="shared" si="815"/>
        <v>1.9376227409725364E-2</v>
      </c>
      <c r="AO789" s="5">
        <f t="shared" si="816"/>
        <v>1.2613368694701977E-3</v>
      </c>
      <c r="AP789" s="5">
        <f t="shared" si="817"/>
        <v>5.4739610026333435E-5</v>
      </c>
      <c r="AQ789" s="5">
        <f t="shared" si="818"/>
        <v>1.7816958607736914E-6</v>
      </c>
      <c r="AR789" s="5">
        <f t="shared" si="819"/>
        <v>3.2427266793479576E-9</v>
      </c>
      <c r="AS789" s="5">
        <f t="shared" si="820"/>
        <v>1.4383203032529317E-8</v>
      </c>
      <c r="AT789" s="5">
        <f t="shared" si="821"/>
        <v>3.1898545565449712E-8</v>
      </c>
      <c r="AU789" s="5">
        <f t="shared" si="822"/>
        <v>4.7162290944042422E-8</v>
      </c>
      <c r="AV789" s="5">
        <f t="shared" si="823"/>
        <v>5.229740841616209E-8</v>
      </c>
      <c r="AW789" s="5">
        <f t="shared" si="824"/>
        <v>7.4420067355625042E-10</v>
      </c>
      <c r="AX789" s="5">
        <f t="shared" si="825"/>
        <v>0.11001993285084878</v>
      </c>
      <c r="AY789" s="5">
        <f t="shared" si="826"/>
        <v>1.4323964592999989E-2</v>
      </c>
      <c r="AZ789" s="5">
        <f t="shared" si="827"/>
        <v>9.3244904057371628E-4</v>
      </c>
      <c r="BA789" s="5">
        <f t="shared" si="828"/>
        <v>4.0466506677057049E-5</v>
      </c>
      <c r="BB789" s="5">
        <f t="shared" si="829"/>
        <v>1.3171268010824159E-6</v>
      </c>
      <c r="BC789" s="5">
        <f t="shared" si="830"/>
        <v>3.4296471874369631E-8</v>
      </c>
      <c r="BD789" s="5">
        <f t="shared" si="831"/>
        <v>7.0364070909959407E-11</v>
      </c>
      <c r="BE789" s="5">
        <f t="shared" si="832"/>
        <v>3.1210176440055058E-10</v>
      </c>
      <c r="BF789" s="5">
        <f t="shared" si="833"/>
        <v>6.9216796358032784E-10</v>
      </c>
      <c r="BG789" s="5">
        <f t="shared" si="834"/>
        <v>1.0233766556390817E-9</v>
      </c>
      <c r="BH789" s="5">
        <f t="shared" si="835"/>
        <v>1.1348037988023947E-9</v>
      </c>
      <c r="BI789" s="5">
        <f t="shared" si="836"/>
        <v>1.0066906683323934E-9</v>
      </c>
      <c r="BJ789" s="8">
        <f t="shared" si="837"/>
        <v>0.81999067937391412</v>
      </c>
      <c r="BK789" s="8">
        <f t="shared" si="838"/>
        <v>3.1658453093160961E-2</v>
      </c>
      <c r="BL789" s="8">
        <f t="shared" si="839"/>
        <v>1.8920152509533201E-3</v>
      </c>
      <c r="BM789" s="8">
        <f t="shared" si="840"/>
        <v>0.67290138572966629</v>
      </c>
      <c r="BN789" s="8">
        <f t="shared" si="841"/>
        <v>0.16631962424218061</v>
      </c>
    </row>
    <row r="790" spans="1:66" x14ac:dyDescent="0.25">
      <c r="A790" t="s">
        <v>421</v>
      </c>
      <c r="B790" t="s">
        <v>425</v>
      </c>
      <c r="C790" t="s">
        <v>429</v>
      </c>
      <c r="D790" s="7" t="s">
        <v>508</v>
      </c>
      <c r="E790">
        <f>VLOOKUP(A790,home!$A$2:$E$405,3,FALSE)</f>
        <v>1.8261000000000001</v>
      </c>
      <c r="F790">
        <f>VLOOKUP(B790,home!$B$2:$E$405,3,FALSE)</f>
        <v>0.91269999999999996</v>
      </c>
      <c r="G790">
        <f>VLOOKUP(C790,away!$B$2:$E$405,4,FALSE)</f>
        <v>0.91269999999999996</v>
      </c>
      <c r="H790">
        <f>VLOOKUP(A790,away!$A$2:$E$405,3,FALSE)</f>
        <v>1.1521999999999999</v>
      </c>
      <c r="I790">
        <f>VLOOKUP(C790,away!$B$2:$E$405,3,FALSE)</f>
        <v>1.4464999999999999</v>
      </c>
      <c r="J790">
        <f>VLOOKUP(B790,home!$B$2:$E$405,4,FALSE)</f>
        <v>2.0251000000000001</v>
      </c>
      <c r="K790" s="3">
        <f t="shared" si="786"/>
        <v>1.5211801776689999</v>
      </c>
      <c r="L790" s="3">
        <f t="shared" si="787"/>
        <v>3.3751476982299997</v>
      </c>
      <c r="M790" s="5">
        <f t="shared" si="788"/>
        <v>7.4739781163083606E-3</v>
      </c>
      <c r="N790" s="5">
        <f t="shared" si="789"/>
        <v>1.136926735886017E-2</v>
      </c>
      <c r="O790" s="5">
        <f t="shared" si="790"/>
        <v>2.5225780035879549E-2</v>
      </c>
      <c r="P790" s="5">
        <f t="shared" si="791"/>
        <v>3.8372956556818362E-2</v>
      </c>
      <c r="Q790" s="5">
        <f t="shared" si="792"/>
        <v>8.6473520704586394E-3</v>
      </c>
      <c r="R790" s="5">
        <f t="shared" si="793"/>
        <v>4.2570366712077597E-2</v>
      </c>
      <c r="S790" s="5">
        <f t="shared" si="794"/>
        <v>4.9253682978362065E-2</v>
      </c>
      <c r="T790" s="5">
        <f t="shared" si="795"/>
        <v>2.9186090436392895E-2</v>
      </c>
      <c r="U790" s="5">
        <f t="shared" si="796"/>
        <v>6.4757197998512678E-2</v>
      </c>
      <c r="V790" s="5">
        <f t="shared" si="797"/>
        <v>2.8097626900814937E-2</v>
      </c>
      <c r="W790" s="5">
        <f t="shared" si="798"/>
        <v>4.3847268529688893E-3</v>
      </c>
      <c r="X790" s="5">
        <f t="shared" si="799"/>
        <v>1.4799100745165215E-2</v>
      </c>
      <c r="Y790" s="5">
        <f t="shared" si="800"/>
        <v>2.4974575407959138E-2</v>
      </c>
      <c r="Z790" s="5">
        <f t="shared" si="801"/>
        <v>4.7893758407025221E-2</v>
      </c>
      <c r="AA790" s="5">
        <f t="shared" si="802"/>
        <v>7.2855035922834779E-2</v>
      </c>
      <c r="AB790" s="5">
        <f t="shared" si="803"/>
        <v>5.5412818244589601E-2</v>
      </c>
      <c r="AC790" s="5">
        <f t="shared" si="804"/>
        <v>9.016190906269466E-3</v>
      </c>
      <c r="AD790" s="5">
        <f t="shared" si="805"/>
        <v>1.6674898933073128E-3</v>
      </c>
      <c r="AE790" s="5">
        <f t="shared" si="806"/>
        <v>5.6280246752179637E-3</v>
      </c>
      <c r="AF790" s="5">
        <f t="shared" si="807"/>
        <v>9.4977072640717811E-3</v>
      </c>
      <c r="AG790" s="5">
        <f t="shared" si="808"/>
        <v>1.0685388270264736E-2</v>
      </c>
      <c r="AH790" s="5">
        <f t="shared" si="809"/>
        <v>4.0412127111763715E-2</v>
      </c>
      <c r="AI790" s="5">
        <f t="shared" si="810"/>
        <v>6.1474126699854942E-2</v>
      </c>
      <c r="AJ790" s="5">
        <f t="shared" si="811"/>
        <v>4.6756611487665987E-2</v>
      </c>
      <c r="AK790" s="5">
        <f t="shared" si="812"/>
        <v>2.3708410190002714E-2</v>
      </c>
      <c r="AL790" s="5">
        <f t="shared" si="813"/>
        <v>1.8516398981652286E-3</v>
      </c>
      <c r="AM790" s="5">
        <f t="shared" si="814"/>
        <v>5.0731051443249592E-4</v>
      </c>
      <c r="AN790" s="5">
        <f t="shared" si="815"/>
        <v>1.7122479150747155E-3</v>
      </c>
      <c r="AO790" s="5">
        <f t="shared" si="816"/>
        <v>2.8895448046817726E-3</v>
      </c>
      <c r="AP790" s="5">
        <f t="shared" si="817"/>
        <v>3.2508801654847121E-3</v>
      </c>
      <c r="AQ790" s="5">
        <f t="shared" si="818"/>
        <v>2.7430501769393221E-3</v>
      </c>
      <c r="AR790" s="5">
        <f t="shared" si="819"/>
        <v>2.727937956036949E-2</v>
      </c>
      <c r="AS790" s="5">
        <f t="shared" si="820"/>
        <v>4.1496851446342943E-2</v>
      </c>
      <c r="AT790" s="5">
        <f t="shared" si="821"/>
        <v>3.1562093927926034E-2</v>
      </c>
      <c r="AU790" s="5">
        <f t="shared" si="822"/>
        <v>1.6003877216296064E-2</v>
      </c>
      <c r="AV790" s="5">
        <f t="shared" si="823"/>
        <v>6.0861951968195277E-3</v>
      </c>
      <c r="AW790" s="5">
        <f t="shared" si="824"/>
        <v>2.6407511005910821E-4</v>
      </c>
      <c r="AX790" s="5">
        <f t="shared" si="825"/>
        <v>1.2861844974629594E-4</v>
      </c>
      <c r="AY790" s="5">
        <f t="shared" si="826"/>
        <v>4.3410626461112161E-4</v>
      </c>
      <c r="AZ790" s="5">
        <f t="shared" si="827"/>
        <v>7.3258637989472551E-4</v>
      </c>
      <c r="BA790" s="5">
        <f t="shared" si="828"/>
        <v>8.241957446187768E-4</v>
      </c>
      <c r="BB790" s="5">
        <f t="shared" si="829"/>
        <v>6.954455925852563E-4</v>
      </c>
      <c r="BC790" s="5">
        <f t="shared" si="830"/>
        <v>4.6944631821166513E-4</v>
      </c>
      <c r="BD790" s="5">
        <f t="shared" si="831"/>
        <v>1.5345322522053926E-2</v>
      </c>
      <c r="BE790" s="5">
        <f t="shared" si="832"/>
        <v>2.3343000440486098E-2</v>
      </c>
      <c r="BF790" s="5">
        <f t="shared" si="833"/>
        <v>1.7754454778693095E-2</v>
      </c>
      <c r="BG790" s="5">
        <f t="shared" si="834"/>
        <v>9.0025748915561962E-3</v>
      </c>
      <c r="BH790" s="5">
        <f t="shared" si="835"/>
        <v>3.4236346182539841E-3</v>
      </c>
      <c r="BI790" s="5">
        <f t="shared" si="836"/>
        <v>1.0415930233738668E-3</v>
      </c>
      <c r="BJ790" s="8">
        <f t="shared" si="837"/>
        <v>0.13522715530094759</v>
      </c>
      <c r="BK790" s="8">
        <f t="shared" si="838"/>
        <v>0.13450018162134952</v>
      </c>
      <c r="BL790" s="8">
        <f t="shared" si="839"/>
        <v>0.62551145202535274</v>
      </c>
      <c r="BM790" s="8">
        <f t="shared" si="840"/>
        <v>0.80930281534972071</v>
      </c>
      <c r="BN790" s="8">
        <f t="shared" si="841"/>
        <v>0.13365970085040266</v>
      </c>
    </row>
    <row r="791" spans="1:66" x14ac:dyDescent="0.25">
      <c r="A791" t="s">
        <v>421</v>
      </c>
      <c r="B791" t="s">
        <v>428</v>
      </c>
      <c r="C791" t="s">
        <v>424</v>
      </c>
      <c r="D791" s="7" t="s">
        <v>508</v>
      </c>
      <c r="E791">
        <f>VLOOKUP(A791,home!$A$2:$E$405,3,FALSE)</f>
        <v>1.8261000000000001</v>
      </c>
      <c r="F791">
        <f>VLOOKUP(B791,home!$B$2:$E$405,3,FALSE)</f>
        <v>0.54759999999999998</v>
      </c>
      <c r="G791">
        <f>VLOOKUP(C791,away!$B$2:$E$405,4,FALSE)</f>
        <v>0.1825</v>
      </c>
      <c r="H791">
        <f>VLOOKUP(A791,away!$A$2:$E$405,3,FALSE)</f>
        <v>1.1521999999999999</v>
      </c>
      <c r="I791">
        <f>VLOOKUP(C791,away!$B$2:$E$405,3,FALSE)</f>
        <v>2.8929999999999998</v>
      </c>
      <c r="J791">
        <f>VLOOKUP(B791,home!$B$2:$E$405,4,FALSE)</f>
        <v>1.5187999999999999</v>
      </c>
      <c r="K791" s="3">
        <f t="shared" si="786"/>
        <v>0.18249495569999999</v>
      </c>
      <c r="L791" s="3">
        <f t="shared" si="787"/>
        <v>5.0626382144799988</v>
      </c>
      <c r="M791" s="5">
        <f t="shared" si="788"/>
        <v>5.2731194255947024E-3</v>
      </c>
      <c r="N791" s="5">
        <f t="shared" si="789"/>
        <v>9.6231769597471457E-4</v>
      </c>
      <c r="O791" s="5">
        <f t="shared" si="790"/>
        <v>2.6695895913532556E-2</v>
      </c>
      <c r="P791" s="5">
        <f t="shared" si="791"/>
        <v>4.8718663421119341E-3</v>
      </c>
      <c r="Q791" s="5">
        <f t="shared" si="792"/>
        <v>8.7809062648115779E-5</v>
      </c>
      <c r="R791" s="5">
        <f t="shared" si="793"/>
        <v>6.7575831410815204E-2</v>
      </c>
      <c r="S791" s="5">
        <f t="shared" si="794"/>
        <v>1.1252865590430984E-3</v>
      </c>
      <c r="T791" s="5">
        <f t="shared" si="795"/>
        <v>4.4454551614001915E-4</v>
      </c>
      <c r="U791" s="5">
        <f t="shared" si="796"/>
        <v>1.2332248359707388E-2</v>
      </c>
      <c r="V791" s="5">
        <f t="shared" si="797"/>
        <v>1.1551765915137371E-4</v>
      </c>
      <c r="W791" s="5">
        <f t="shared" si="798"/>
        <v>5.3415703326754709E-6</v>
      </c>
      <c r="X791" s="5">
        <f t="shared" si="799"/>
        <v>2.7042438091535474E-5</v>
      </c>
      <c r="Y791" s="5">
        <f t="shared" si="800"/>
        <v>6.8453040247458554E-5</v>
      </c>
      <c r="Z791" s="5">
        <f t="shared" si="801"/>
        <v>0.11403732882521697</v>
      </c>
      <c r="AA791" s="5">
        <f t="shared" si="802"/>
        <v>2.0811237272104304E-2</v>
      </c>
      <c r="AB791" s="5">
        <f t="shared" si="803"/>
        <v>1.8989729120174315E-3</v>
      </c>
      <c r="AC791" s="5">
        <f t="shared" si="804"/>
        <v>6.6704656925590235E-6</v>
      </c>
      <c r="AD791" s="5">
        <f t="shared" si="805"/>
        <v>2.4370241030751097E-7</v>
      </c>
      <c r="AE791" s="5">
        <f t="shared" si="806"/>
        <v>1.2337771353836893E-6</v>
      </c>
      <c r="AF791" s="5">
        <f t="shared" si="807"/>
        <v>3.1230836368725652E-6</v>
      </c>
      <c r="AG791" s="5">
        <f t="shared" si="808"/>
        <v>5.2703475223494091E-6</v>
      </c>
      <c r="AH791" s="5">
        <f t="shared" si="809"/>
        <v>0.14433243469694121</v>
      </c>
      <c r="AI791" s="5">
        <f t="shared" si="810"/>
        <v>2.633994127609143E-2</v>
      </c>
      <c r="AJ791" s="5">
        <f t="shared" si="811"/>
        <v>2.4034532081604527E-3</v>
      </c>
      <c r="AK791" s="5">
        <f t="shared" si="812"/>
        <v>1.4620602891675491E-4</v>
      </c>
      <c r="AL791" s="5">
        <f t="shared" si="813"/>
        <v>2.4651531415012956E-7</v>
      </c>
      <c r="AM791" s="5">
        <f t="shared" si="814"/>
        <v>8.8948921146104977E-9</v>
      </c>
      <c r="AN791" s="5">
        <f t="shared" si="815"/>
        <v>4.5031620733103906E-8</v>
      </c>
      <c r="AO791" s="5">
        <f t="shared" si="816"/>
        <v>1.1398940199169086E-7</v>
      </c>
      <c r="AP791" s="5">
        <f t="shared" si="817"/>
        <v>1.9236236752295223E-7</v>
      </c>
      <c r="AQ791" s="5">
        <f t="shared" si="818"/>
        <v>2.4346526821238603E-7</v>
      </c>
      <c r="AR791" s="5">
        <f t="shared" si="819"/>
        <v>0.14614057989713469</v>
      </c>
      <c r="AS791" s="5">
        <f t="shared" si="820"/>
        <v>2.6669918654299903E-2</v>
      </c>
      <c r="AT791" s="5">
        <f t="shared" si="821"/>
        <v>2.4335628116695317E-3</v>
      </c>
      <c r="AU791" s="5">
        <f t="shared" si="822"/>
        <v>1.480376458362662E-4</v>
      </c>
      <c r="AV791" s="5">
        <f t="shared" si="823"/>
        <v>6.7540309047054204E-6</v>
      </c>
      <c r="AW791" s="5">
        <f t="shared" si="824"/>
        <v>6.3265822840281906E-9</v>
      </c>
      <c r="AX791" s="5">
        <f t="shared" si="825"/>
        <v>2.7054549040201994E-10</v>
      </c>
      <c r="AY791" s="5">
        <f t="shared" si="826"/>
        <v>1.3696739384644977E-9</v>
      </c>
      <c r="AZ791" s="5">
        <f t="shared" si="827"/>
        <v>3.4670818111238473E-9</v>
      </c>
      <c r="BA791" s="5">
        <f t="shared" si="828"/>
        <v>5.8508602899080391E-9</v>
      </c>
      <c r="BB791" s="5">
        <f t="shared" si="829"/>
        <v>7.4051972228179897E-9</v>
      </c>
      <c r="BC791" s="5">
        <f t="shared" si="830"/>
        <v>7.4979668891999012E-9</v>
      </c>
      <c r="BD791" s="5">
        <f t="shared" si="831"/>
        <v>0.12330948074558361</v>
      </c>
      <c r="BE791" s="5">
        <f t="shared" si="832"/>
        <v>2.250335822605528E-2</v>
      </c>
      <c r="BF791" s="5">
        <f t="shared" si="833"/>
        <v>2.0533746812825939E-3</v>
      </c>
      <c r="BG791" s="5">
        <f t="shared" si="834"/>
        <v>1.2491017383205619E-4</v>
      </c>
      <c r="BH791" s="5">
        <f t="shared" si="835"/>
        <v>5.698869159990097E-6</v>
      </c>
      <c r="BI791" s="5">
        <f t="shared" si="836"/>
        <v>2.0800297497849799E-7</v>
      </c>
      <c r="BJ791" s="8">
        <f t="shared" si="837"/>
        <v>1.6060098390156487E-3</v>
      </c>
      <c r="BK791" s="8">
        <f t="shared" si="838"/>
        <v>1.1392708336581755E-2</v>
      </c>
      <c r="BL791" s="8">
        <f t="shared" si="839"/>
        <v>0.62593210481702044</v>
      </c>
      <c r="BM791" s="8">
        <f t="shared" si="840"/>
        <v>0.64750131692406576</v>
      </c>
      <c r="BN791" s="8">
        <f t="shared" si="841"/>
        <v>0.10546683985067723</v>
      </c>
    </row>
    <row r="792" spans="1:66" x14ac:dyDescent="0.25">
      <c r="A792" t="s">
        <v>22</v>
      </c>
      <c r="B792" t="s">
        <v>241</v>
      </c>
      <c r="C792" t="s">
        <v>236</v>
      </c>
      <c r="D792" s="7" t="s">
        <v>508</v>
      </c>
      <c r="E792">
        <f>VLOOKUP(A792,home!$A$2:$E$405,3,FALSE)</f>
        <v>1.4857</v>
      </c>
      <c r="F792">
        <f>VLOOKUP(B792,home!$B$2:$E$405,3,FALSE)</f>
        <v>2.0192999999999999</v>
      </c>
      <c r="G792">
        <f>VLOOKUP(C792,away!$B$2:$E$405,4,FALSE)</f>
        <v>1.0096000000000001</v>
      </c>
      <c r="H792">
        <f>VLOOKUP(A792,away!$A$2:$E$405,3,FALSE)</f>
        <v>1.0857000000000001</v>
      </c>
      <c r="I792">
        <f>VLOOKUP(C792,away!$B$2:$E$405,3,FALSE)</f>
        <v>1.6119000000000001</v>
      </c>
      <c r="J792">
        <f>VLOOKUP(B792,home!$B$2:$E$405,4,FALSE)</f>
        <v>0.69079999999999997</v>
      </c>
      <c r="K792" s="3">
        <f t="shared" si="786"/>
        <v>3.0288747204960003</v>
      </c>
      <c r="L792" s="3">
        <f t="shared" si="787"/>
        <v>1.2089275145640002</v>
      </c>
      <c r="M792" s="5">
        <f t="shared" si="788"/>
        <v>1.4439291164404023E-2</v>
      </c>
      <c r="N792" s="5">
        <f t="shared" si="789"/>
        <v>4.3734803989744601E-2</v>
      </c>
      <c r="O792" s="5">
        <f t="shared" si="790"/>
        <v>1.7456056379448883E-2</v>
      </c>
      <c r="P792" s="5">
        <f t="shared" si="791"/>
        <v>5.2872207887265661E-2</v>
      </c>
      <c r="Q792" s="5">
        <f t="shared" si="792"/>
        <v>6.6233621105192514E-2</v>
      </c>
      <c r="R792" s="5">
        <f t="shared" si="793"/>
        <v>1.0551553426448101E-2</v>
      </c>
      <c r="S792" s="5">
        <f t="shared" si="794"/>
        <v>4.8400408563089248E-2</v>
      </c>
      <c r="T792" s="5">
        <f t="shared" si="795"/>
        <v>8.0071646943274094E-2</v>
      </c>
      <c r="U792" s="5">
        <f t="shared" si="796"/>
        <v>3.1959333435331604E-2</v>
      </c>
      <c r="V792" s="5">
        <f t="shared" si="797"/>
        <v>1.9691921271075708E-2</v>
      </c>
      <c r="W792" s="5">
        <f t="shared" si="798"/>
        <v>6.687111353747599E-2</v>
      </c>
      <c r="X792" s="5">
        <f t="shared" si="799"/>
        <v>8.084232908498791E-2</v>
      </c>
      <c r="Y792" s="5">
        <f t="shared" si="800"/>
        <v>4.8866257986139715E-2</v>
      </c>
      <c r="Z792" s="5">
        <f t="shared" si="801"/>
        <v>4.2520210862083876E-3</v>
      </c>
      <c r="AA792" s="5">
        <f t="shared" si="802"/>
        <v>1.2878839179032531E-2</v>
      </c>
      <c r="AB792" s="5">
        <f t="shared" si="803"/>
        <v>1.9504195209352548E-2</v>
      </c>
      <c r="AC792" s="5">
        <f t="shared" si="804"/>
        <v>4.5066069348969149E-3</v>
      </c>
      <c r="AD792" s="5">
        <f t="shared" si="805"/>
        <v>5.0636056331269726E-2</v>
      </c>
      <c r="AE792" s="5">
        <f t="shared" si="806"/>
        <v>6.121532172788461E-2</v>
      </c>
      <c r="AF792" s="5">
        <f t="shared" si="807"/>
        <v>3.7002443374863594E-2</v>
      </c>
      <c r="AG792" s="5">
        <f t="shared" si="808"/>
        <v>1.491109063398967E-2</v>
      </c>
      <c r="AH792" s="5">
        <f t="shared" si="809"/>
        <v>1.2850963209059057E-3</v>
      </c>
      <c r="AI792" s="5">
        <f t="shared" si="810"/>
        <v>3.8923957597943137E-3</v>
      </c>
      <c r="AJ792" s="5">
        <f t="shared" si="811"/>
        <v>5.894789559503409E-3</v>
      </c>
      <c r="AK792" s="5">
        <f t="shared" si="812"/>
        <v>5.9515263598078766E-3</v>
      </c>
      <c r="AL792" s="5">
        <f t="shared" si="813"/>
        <v>6.6007189969397007E-4</v>
      </c>
      <c r="AM792" s="5">
        <f t="shared" si="814"/>
        <v>3.0674054193478857E-2</v>
      </c>
      <c r="AN792" s="5">
        <f t="shared" si="815"/>
        <v>3.7082708097723842E-2</v>
      </c>
      <c r="AO792" s="5">
        <f t="shared" si="816"/>
        <v>2.2415153066941806E-2</v>
      </c>
      <c r="AP792" s="5">
        <f t="shared" si="817"/>
        <v>9.0327650952631965E-3</v>
      </c>
      <c r="AQ792" s="5">
        <f t="shared" si="818"/>
        <v>2.7299895640642453E-3</v>
      </c>
      <c r="AR792" s="5">
        <f t="shared" si="819"/>
        <v>3.1071766024162381E-4</v>
      </c>
      <c r="AS792" s="5">
        <f t="shared" si="820"/>
        <v>9.4112486631751956E-4</v>
      </c>
      <c r="AT792" s="5">
        <f t="shared" si="821"/>
        <v>1.4252746582096563E-3</v>
      </c>
      <c r="AU792" s="5">
        <f t="shared" si="822"/>
        <v>1.438992794004935E-3</v>
      </c>
      <c r="AV792" s="5">
        <f t="shared" si="823"/>
        <v>1.0896322241843641E-3</v>
      </c>
      <c r="AW792" s="5">
        <f t="shared" si="824"/>
        <v>6.7138296286694635E-5</v>
      </c>
      <c r="AX792" s="5">
        <f t="shared" si="825"/>
        <v>1.548464455362541E-2</v>
      </c>
      <c r="AY792" s="5">
        <f t="shared" si="826"/>
        <v>1.8719812854121349E-2</v>
      </c>
      <c r="AZ792" s="5">
        <f t="shared" si="827"/>
        <v>1.1315448413418075E-2</v>
      </c>
      <c r="BA792" s="5">
        <f t="shared" si="828"/>
        <v>4.5598523088702242E-3</v>
      </c>
      <c r="BB792" s="5">
        <f t="shared" si="829"/>
        <v>1.3781327296353485E-3</v>
      </c>
      <c r="BC792" s="5">
        <f t="shared" si="830"/>
        <v>3.33212515115473E-4</v>
      </c>
      <c r="BD792" s="5">
        <f t="shared" si="831"/>
        <v>6.2605854787841245E-5</v>
      </c>
      <c r="BE792" s="5">
        <f t="shared" si="832"/>
        <v>1.8962529092193583E-4</v>
      </c>
      <c r="BF792" s="5">
        <f t="shared" si="833"/>
        <v>2.871756250200756E-4</v>
      </c>
      <c r="BG792" s="5">
        <f t="shared" si="834"/>
        <v>2.8993966365531518E-4</v>
      </c>
      <c r="BH792" s="5">
        <f t="shared" si="835"/>
        <v>2.1954772942867429E-4</v>
      </c>
      <c r="BI792" s="5">
        <f t="shared" si="836"/>
        <v>1.3299651352176144E-4</v>
      </c>
      <c r="BJ792" s="8">
        <f t="shared" si="837"/>
        <v>0.70411045810708028</v>
      </c>
      <c r="BK792" s="8">
        <f t="shared" si="838"/>
        <v>0.15929032057454687</v>
      </c>
      <c r="BL792" s="8">
        <f t="shared" si="839"/>
        <v>0.11576141850991889</v>
      </c>
      <c r="BM792" s="8">
        <f t="shared" si="840"/>
        <v>0.75947400976741564</v>
      </c>
      <c r="BN792" s="8">
        <f t="shared" si="841"/>
        <v>0.20528753395250376</v>
      </c>
    </row>
    <row r="793" spans="1:66" x14ac:dyDescent="0.25">
      <c r="A793" t="s">
        <v>22</v>
      </c>
      <c r="B793" t="s">
        <v>154</v>
      </c>
      <c r="C793" t="s">
        <v>240</v>
      </c>
      <c r="D793" s="7" t="s">
        <v>508</v>
      </c>
      <c r="E793">
        <f>VLOOKUP(A793,home!$A$2:$E$405,3,FALSE)</f>
        <v>1.4857</v>
      </c>
      <c r="F793">
        <f>VLOOKUP(B793,home!$B$2:$E$405,3,FALSE)</f>
        <v>0.33650000000000002</v>
      </c>
      <c r="G793">
        <f>VLOOKUP(C793,away!$B$2:$E$405,4,FALSE)</f>
        <v>0.67310000000000003</v>
      </c>
      <c r="H793">
        <f>VLOOKUP(A793,away!$A$2:$E$405,3,FALSE)</f>
        <v>1.0857000000000001</v>
      </c>
      <c r="I793">
        <f>VLOOKUP(C793,away!$B$2:$E$405,3,FALSE)</f>
        <v>0.69079999999999997</v>
      </c>
      <c r="J793">
        <f>VLOOKUP(B793,home!$B$2:$E$405,4,FALSE)</f>
        <v>0.2303</v>
      </c>
      <c r="K793" s="3">
        <f t="shared" si="786"/>
        <v>0.33650830145500005</v>
      </c>
      <c r="L793" s="3">
        <f t="shared" si="787"/>
        <v>0.17272535926800001</v>
      </c>
      <c r="M793" s="5">
        <f t="shared" si="788"/>
        <v>0.60095593853331264</v>
      </c>
      <c r="N793" s="5">
        <f t="shared" si="789"/>
        <v>0.20222666212514043</v>
      </c>
      <c r="O793" s="5">
        <f t="shared" si="790"/>
        <v>0.10380033038740456</v>
      </c>
      <c r="P793" s="5">
        <f t="shared" si="791"/>
        <v>3.4929672869133337E-2</v>
      </c>
      <c r="Q793" s="5">
        <f t="shared" si="792"/>
        <v>3.4025475290322599E-2</v>
      </c>
      <c r="R793" s="5">
        <f t="shared" si="793"/>
        <v>8.9644746791507756E-3</v>
      </c>
      <c r="S793" s="5">
        <f t="shared" si="794"/>
        <v>5.0755886102165412E-4</v>
      </c>
      <c r="T793" s="5">
        <f t="shared" si="795"/>
        <v>5.8770624437854283E-3</v>
      </c>
      <c r="U793" s="5">
        <f t="shared" si="796"/>
        <v>3.0166201477173841E-3</v>
      </c>
      <c r="V793" s="5">
        <f t="shared" si="797"/>
        <v>3.2779006913154593E-6</v>
      </c>
      <c r="W793" s="5">
        <f t="shared" si="798"/>
        <v>3.8166182987151779E-3</v>
      </c>
      <c r="X793" s="5">
        <f t="shared" si="799"/>
        <v>6.5922676683440214E-4</v>
      </c>
      <c r="Y793" s="5">
        <f t="shared" si="800"/>
        <v>5.6932590070277094E-5</v>
      </c>
      <c r="Z793" s="5">
        <f t="shared" si="801"/>
        <v>5.1613070320173551E-4</v>
      </c>
      <c r="AA793" s="5">
        <f t="shared" si="802"/>
        <v>1.7368226626319076E-4</v>
      </c>
      <c r="AB793" s="5">
        <f t="shared" si="803"/>
        <v>2.9222762206540687E-5</v>
      </c>
      <c r="AC793" s="5">
        <f t="shared" si="804"/>
        <v>1.1907694839137545E-8</v>
      </c>
      <c r="AD793" s="5">
        <f t="shared" si="805"/>
        <v>3.2108093525067905E-4</v>
      </c>
      <c r="AE793" s="5">
        <f t="shared" si="806"/>
        <v>5.5458819895278985E-5</v>
      </c>
      <c r="AF793" s="5">
        <f t="shared" si="807"/>
        <v>4.7895722954956852E-6</v>
      </c>
      <c r="AG793" s="5">
        <f t="shared" si="808"/>
        <v>2.7576019849318383E-7</v>
      </c>
      <c r="AH793" s="5">
        <f t="shared" si="809"/>
        <v>2.2287215284941318E-5</v>
      </c>
      <c r="AI793" s="5">
        <f t="shared" si="810"/>
        <v>7.4998329596975168E-6</v>
      </c>
      <c r="AJ793" s="5">
        <f t="shared" si="811"/>
        <v>1.2618780252320186E-6</v>
      </c>
      <c r="AK793" s="5">
        <f t="shared" si="812"/>
        <v>1.4154414363807212E-7</v>
      </c>
      <c r="AL793" s="5">
        <f t="shared" si="813"/>
        <v>2.7684684262986845E-11</v>
      </c>
      <c r="AM793" s="5">
        <f t="shared" si="814"/>
        <v>2.1609280030157777E-5</v>
      </c>
      <c r="AN793" s="5">
        <f t="shared" si="815"/>
        <v>3.7324706567318205E-6</v>
      </c>
      <c r="AO793" s="5">
        <f t="shared" si="816"/>
        <v>3.2234616757063582E-7</v>
      </c>
      <c r="AP793" s="5">
        <f t="shared" si="817"/>
        <v>1.8559119200766994E-8</v>
      </c>
      <c r="AQ793" s="5">
        <f t="shared" si="818"/>
        <v>8.0140763291252932E-10</v>
      </c>
      <c r="AR793" s="5">
        <f t="shared" si="819"/>
        <v>7.699134534349507E-7</v>
      </c>
      <c r="AS793" s="5">
        <f t="shared" si="820"/>
        <v>2.5908226848274852E-7</v>
      </c>
      <c r="AT793" s="5">
        <f t="shared" si="821"/>
        <v>4.3591667052118997E-8</v>
      </c>
      <c r="AU793" s="5">
        <f t="shared" si="822"/>
        <v>4.8896526124334853E-9</v>
      </c>
      <c r="AV793" s="5">
        <f t="shared" si="823"/>
        <v>4.1135217382874875E-10</v>
      </c>
      <c r="AW793" s="5">
        <f t="shared" si="824"/>
        <v>4.4698089548584903E-14</v>
      </c>
      <c r="AX793" s="5">
        <f t="shared" si="825"/>
        <v>1.211950353102307E-6</v>
      </c>
      <c r="AY793" s="5">
        <f t="shared" si="826"/>
        <v>2.0933456015457545E-7</v>
      </c>
      <c r="AZ793" s="5">
        <f t="shared" si="827"/>
        <v>1.8078693554953902E-8</v>
      </c>
      <c r="BA793" s="5">
        <f t="shared" si="828"/>
        <v>1.040882946458496E-9</v>
      </c>
      <c r="BB793" s="5">
        <f t="shared" si="829"/>
        <v>4.494672022074455E-11</v>
      </c>
      <c r="BC793" s="5">
        <f t="shared" si="830"/>
        <v>1.552687679609278E-12</v>
      </c>
      <c r="BD793" s="5">
        <f t="shared" si="831"/>
        <v>2.2163929641636378E-8</v>
      </c>
      <c r="BE793" s="5">
        <f t="shared" si="832"/>
        <v>7.4583463172751849E-9</v>
      </c>
      <c r="BF793" s="5">
        <f t="shared" si="833"/>
        <v>1.2548977254447136E-9</v>
      </c>
      <c r="BG793" s="5">
        <f t="shared" si="834"/>
        <v>1.4076116736304789E-10</v>
      </c>
      <c r="BH793" s="5">
        <f t="shared" si="835"/>
        <v>1.1841825335040553E-11</v>
      </c>
      <c r="BI793" s="5">
        <f t="shared" si="836"/>
        <v>7.96974505924257E-13</v>
      </c>
      <c r="BJ793" s="8">
        <f t="shared" si="837"/>
        <v>0.24707070651087873</v>
      </c>
      <c r="BK793" s="8">
        <f t="shared" si="838"/>
        <v>0.63639666943409845</v>
      </c>
      <c r="BL793" s="8">
        <f t="shared" si="839"/>
        <v>0.11601662963212336</v>
      </c>
      <c r="BM793" s="8">
        <f t="shared" si="840"/>
        <v>1.5097373061322653E-2</v>
      </c>
      <c r="BN793" s="8">
        <f t="shared" si="841"/>
        <v>0.98490255388446424</v>
      </c>
    </row>
    <row r="794" spans="1:66" x14ac:dyDescent="0.25">
      <c r="A794" t="s">
        <v>22</v>
      </c>
      <c r="B794" t="s">
        <v>244</v>
      </c>
      <c r="C794" t="s">
        <v>242</v>
      </c>
      <c r="D794" s="7" t="s">
        <v>508</v>
      </c>
      <c r="E794">
        <f>VLOOKUP(A794,home!$A$2:$E$405,3,FALSE)</f>
        <v>1.4857</v>
      </c>
      <c r="F794">
        <f>VLOOKUP(B794,home!$B$2:$E$405,3,FALSE)</f>
        <v>0.16830000000000001</v>
      </c>
      <c r="G794">
        <f>VLOOKUP(C794,away!$B$2:$E$405,4,FALSE)</f>
        <v>0.67310000000000003</v>
      </c>
      <c r="H794">
        <f>VLOOKUP(A794,away!$A$2:$E$405,3,FALSE)</f>
        <v>1.0857000000000001</v>
      </c>
      <c r="I794">
        <f>VLOOKUP(C794,away!$B$2:$E$405,3,FALSE)</f>
        <v>1.6119000000000001</v>
      </c>
      <c r="J794">
        <f>VLOOKUP(B794,home!$B$2:$E$405,4,FALSE)</f>
        <v>0.92110000000000003</v>
      </c>
      <c r="K794" s="3">
        <f t="shared" si="786"/>
        <v>0.16830415196100001</v>
      </c>
      <c r="L794" s="3">
        <f t="shared" si="787"/>
        <v>1.6119616874130005</v>
      </c>
      <c r="M794" s="5">
        <f t="shared" si="788"/>
        <v>0.16859332256744225</v>
      </c>
      <c r="N794" s="5">
        <f t="shared" si="789"/>
        <v>2.8374956181000693E-2</v>
      </c>
      <c r="O794" s="5">
        <f t="shared" si="790"/>
        <v>0.27176597673237857</v>
      </c>
      <c r="P794" s="5">
        <f t="shared" si="791"/>
        <v>4.573934224579583E-2</v>
      </c>
      <c r="Q794" s="5">
        <f t="shared" si="792"/>
        <v>2.3878114684869282E-3</v>
      </c>
      <c r="R794" s="5">
        <f t="shared" si="793"/>
        <v>0.21903817121748359</v>
      </c>
      <c r="S794" s="5">
        <f t="shared" si="794"/>
        <v>3.1022691130622132E-3</v>
      </c>
      <c r="T794" s="5">
        <f t="shared" si="795"/>
        <v>3.8490606039663041E-3</v>
      </c>
      <c r="U794" s="5">
        <f t="shared" si="796"/>
        <v>3.6865033653846899E-2</v>
      </c>
      <c r="V794" s="5">
        <f t="shared" si="797"/>
        <v>9.3516125431329755E-5</v>
      </c>
      <c r="W794" s="5">
        <f t="shared" si="798"/>
        <v>1.3395952808214757E-4</v>
      </c>
      <c r="X794" s="5">
        <f t="shared" si="799"/>
        <v>2.1593762693234786E-4</v>
      </c>
      <c r="Y794" s="5">
        <f t="shared" si="800"/>
        <v>1.7404159074291321E-4</v>
      </c>
      <c r="Z794" s="5">
        <f t="shared" si="801"/>
        <v>0.11769371336119752</v>
      </c>
      <c r="AA794" s="5">
        <f t="shared" si="802"/>
        <v>1.9808340618397365E-2</v>
      </c>
      <c r="AB794" s="5">
        <f t="shared" si="803"/>
        <v>1.6669129847669993E-3</v>
      </c>
      <c r="AC794" s="5">
        <f t="shared" si="804"/>
        <v>1.5856818947015572E-6</v>
      </c>
      <c r="AD794" s="5">
        <f t="shared" si="805"/>
        <v>5.6364861927404017E-6</v>
      </c>
      <c r="AE794" s="5">
        <f t="shared" si="806"/>
        <v>9.0857997943298975E-6</v>
      </c>
      <c r="AF794" s="5">
        <f t="shared" si="807"/>
        <v>7.3229805839823579E-6</v>
      </c>
      <c r="AG794" s="5">
        <f t="shared" si="808"/>
        <v>3.9347880463496146E-6</v>
      </c>
      <c r="AH794" s="5">
        <f t="shared" si="809"/>
        <v>4.7429439196904503E-2</v>
      </c>
      <c r="AI794" s="5">
        <f t="shared" si="810"/>
        <v>7.9825715420208249E-3</v>
      </c>
      <c r="AJ794" s="5">
        <f t="shared" si="811"/>
        <v>6.7174996692391346E-4</v>
      </c>
      <c r="AK794" s="5">
        <f t="shared" si="812"/>
        <v>3.7686102837653037E-5</v>
      </c>
      <c r="AL794" s="5">
        <f t="shared" si="813"/>
        <v>1.7207810076986477E-8</v>
      </c>
      <c r="AM794" s="5">
        <f t="shared" si="814"/>
        <v>1.8972880574181197E-7</v>
      </c>
      <c r="AN794" s="5">
        <f t="shared" si="815"/>
        <v>3.0583556585442468E-7</v>
      </c>
      <c r="AO794" s="5">
        <f t="shared" si="816"/>
        <v>2.4649760740280413E-7</v>
      </c>
      <c r="AP794" s="5">
        <f t="shared" si="817"/>
        <v>1.324482330574305E-7</v>
      </c>
      <c r="AQ794" s="5">
        <f t="shared" si="818"/>
        <v>5.3375369313531517E-8</v>
      </c>
      <c r="AR794" s="5">
        <f t="shared" si="819"/>
        <v>1.5290887768178905E-2</v>
      </c>
      <c r="AS794" s="5">
        <f t="shared" si="820"/>
        <v>2.5735198985541788E-3</v>
      </c>
      <c r="AT794" s="5">
        <f t="shared" si="821"/>
        <v>2.1656704204045987E-4</v>
      </c>
      <c r="AU794" s="5">
        <f t="shared" si="822"/>
        <v>1.2149710784440616E-5</v>
      </c>
      <c r="AV794" s="5">
        <f t="shared" si="823"/>
        <v>5.1121169253667344E-7</v>
      </c>
      <c r="AW794" s="5">
        <f t="shared" si="824"/>
        <v>1.296798945312594E-10</v>
      </c>
      <c r="AX794" s="5">
        <f t="shared" si="825"/>
        <v>5.3220242921581598E-9</v>
      </c>
      <c r="AY794" s="5">
        <f t="shared" si="826"/>
        <v>8.5788992584402486E-9</v>
      </c>
      <c r="AZ794" s="5">
        <f t="shared" si="827"/>
        <v>6.9144284623907412E-9</v>
      </c>
      <c r="BA794" s="5">
        <f t="shared" si="828"/>
        <v>3.7152645905772859E-9</v>
      </c>
      <c r="BB794" s="5">
        <f t="shared" si="829"/>
        <v>1.4972160446531834E-9</v>
      </c>
      <c r="BC794" s="5">
        <f t="shared" si="830"/>
        <v>4.8269098035219297E-10</v>
      </c>
      <c r="BD794" s="5">
        <f t="shared" si="831"/>
        <v>4.1080542081394127E-3</v>
      </c>
      <c r="BE794" s="5">
        <f t="shared" si="832"/>
        <v>6.914025797107213E-4</v>
      </c>
      <c r="BF794" s="5">
        <f t="shared" si="833"/>
        <v>5.8182962420930317E-5</v>
      </c>
      <c r="BG794" s="5">
        <f t="shared" si="834"/>
        <v>3.2641447162778046E-6</v>
      </c>
      <c r="BH794" s="5">
        <f t="shared" si="835"/>
        <v>1.3734227708777867E-7</v>
      </c>
      <c r="BI794" s="5">
        <f t="shared" si="836"/>
        <v>4.6230550947302594E-9</v>
      </c>
      <c r="BJ794" s="8">
        <f t="shared" si="837"/>
        <v>3.5162701449933713E-2</v>
      </c>
      <c r="BK794" s="8">
        <f t="shared" si="838"/>
        <v>0.21753006152033566</v>
      </c>
      <c r="BL794" s="8">
        <f t="shared" si="839"/>
        <v>0.62822056350712996</v>
      </c>
      <c r="BM794" s="8">
        <f t="shared" si="840"/>
        <v>0.26270745097679016</v>
      </c>
      <c r="BN794" s="8">
        <f t="shared" si="841"/>
        <v>0.73589958041258774</v>
      </c>
    </row>
    <row r="795" spans="1:66" x14ac:dyDescent="0.25">
      <c r="A795" t="s">
        <v>22</v>
      </c>
      <c r="B795" t="s">
        <v>165</v>
      </c>
      <c r="C795" t="s">
        <v>245</v>
      </c>
      <c r="D795" s="7" t="s">
        <v>508</v>
      </c>
      <c r="E795">
        <f>VLOOKUP(A795,home!$A$2:$E$405,3,FALSE)</f>
        <v>1.4857</v>
      </c>
      <c r="F795">
        <f>VLOOKUP(B795,home!$B$2:$E$405,3,FALSE)</f>
        <v>0.84140000000000004</v>
      </c>
      <c r="G795">
        <f>VLOOKUP(C795,away!$B$2:$E$405,4,FALSE)</f>
        <v>1.1217999999999999</v>
      </c>
      <c r="H795">
        <f>VLOOKUP(A795,away!$A$2:$E$405,3,FALSE)</f>
        <v>1.0857000000000001</v>
      </c>
      <c r="I795">
        <f>VLOOKUP(C795,away!$B$2:$E$405,3,FALSE)</f>
        <v>0.61399999999999999</v>
      </c>
      <c r="J795">
        <f>VLOOKUP(B795,home!$B$2:$E$405,4,FALSE)</f>
        <v>1.1513</v>
      </c>
      <c r="K795" s="3">
        <f t="shared" si="786"/>
        <v>1.4023262599640001</v>
      </c>
      <c r="L795" s="3">
        <f t="shared" si="787"/>
        <v>0.76747937574000014</v>
      </c>
      <c r="M795" s="5">
        <f t="shared" si="788"/>
        <v>0.11419981111977733</v>
      </c>
      <c r="N795" s="5">
        <f t="shared" si="789"/>
        <v>0.16014539401619257</v>
      </c>
      <c r="O795" s="5">
        <f t="shared" si="790"/>
        <v>8.7645999747832631E-2</v>
      </c>
      <c r="P795" s="5">
        <f t="shared" si="791"/>
        <v>0.12290828702718382</v>
      </c>
      <c r="Q795" s="5">
        <f t="shared" si="792"/>
        <v>0.11228804572059427</v>
      </c>
      <c r="R795" s="5">
        <f t="shared" si="793"/>
        <v>3.3633248586287391E-2</v>
      </c>
      <c r="S795" s="5">
        <f t="shared" si="794"/>
        <v>3.3070210168982594E-2</v>
      </c>
      <c r="T795" s="5">
        <f t="shared" si="795"/>
        <v>8.6178759232706278E-2</v>
      </c>
      <c r="U795" s="5">
        <f t="shared" si="796"/>
        <v>4.7164787700447894E-2</v>
      </c>
      <c r="V795" s="5">
        <f t="shared" si="797"/>
        <v>3.954669786075885E-3</v>
      </c>
      <c r="W795" s="5">
        <f t="shared" si="798"/>
        <v>5.2488158398009202E-2</v>
      </c>
      <c r="X795" s="5">
        <f t="shared" si="799"/>
        <v>4.0283579041046347E-2</v>
      </c>
      <c r="Y795" s="5">
        <f t="shared" si="800"/>
        <v>1.5458408047497601E-2</v>
      </c>
      <c r="Z795" s="5">
        <f t="shared" si="801"/>
        <v>8.6042748763706968E-3</v>
      </c>
      <c r="AA795" s="5">
        <f t="shared" si="802"/>
        <v>1.2066000607083129E-2</v>
      </c>
      <c r="AB795" s="5">
        <f t="shared" si="803"/>
        <v>8.4602347520271216E-3</v>
      </c>
      <c r="AC795" s="5">
        <f t="shared" si="804"/>
        <v>2.6601493710820675E-4</v>
      </c>
      <c r="AD795" s="5">
        <f t="shared" si="805"/>
        <v>1.8401380714669565E-2</v>
      </c>
      <c r="AE795" s="5">
        <f t="shared" si="806"/>
        <v>1.4122680183648676E-2</v>
      </c>
      <c r="AF795" s="5">
        <f t="shared" si="807"/>
        <v>5.4194328855611783E-3</v>
      </c>
      <c r="AG795" s="5">
        <f t="shared" si="808"/>
        <v>1.3864343226251069E-3</v>
      </c>
      <c r="AH795" s="5">
        <f t="shared" si="809"/>
        <v>1.6509008777030874E-3</v>
      </c>
      <c r="AI795" s="5">
        <f t="shared" si="810"/>
        <v>2.3151016534006556E-3</v>
      </c>
      <c r="AJ795" s="5">
        <f t="shared" si="811"/>
        <v>1.6232639215249076E-3</v>
      </c>
      <c r="AK795" s="5">
        <f t="shared" si="812"/>
        <v>7.5878187466884E-4</v>
      </c>
      <c r="AL795" s="5">
        <f t="shared" si="813"/>
        <v>1.1452012021043174E-5</v>
      </c>
      <c r="AM795" s="5">
        <f t="shared" si="814"/>
        <v>5.160947879155252E-3</v>
      </c>
      <c r="AN795" s="5">
        <f t="shared" si="815"/>
        <v>3.9609210565207508E-3</v>
      </c>
      <c r="AO795" s="5">
        <f t="shared" si="816"/>
        <v>1.5199626099069836E-3</v>
      </c>
      <c r="AP795" s="5">
        <f t="shared" si="817"/>
        <v>3.8884665166651771E-4</v>
      </c>
      <c r="AQ795" s="5">
        <f t="shared" si="818"/>
        <v>7.460794636990208E-5</v>
      </c>
      <c r="AR795" s="5">
        <f t="shared" si="819"/>
        <v>2.5340647500563684E-4</v>
      </c>
      <c r="AS795" s="5">
        <f t="shared" si="820"/>
        <v>3.5535855434531559E-4</v>
      </c>
      <c r="AT795" s="5">
        <f t="shared" si="821"/>
        <v>2.4916431623064021E-4</v>
      </c>
      <c r="AU795" s="5">
        <f t="shared" si="822"/>
        <v>1.1646988789873369E-4</v>
      </c>
      <c r="AV795" s="5">
        <f t="shared" si="823"/>
        <v>4.0832195573864393E-5</v>
      </c>
      <c r="AW795" s="5">
        <f t="shared" si="824"/>
        <v>3.4236950489563889E-7</v>
      </c>
      <c r="AX795" s="5">
        <f t="shared" si="825"/>
        <v>1.2062221228741519E-3</v>
      </c>
      <c r="AY795" s="5">
        <f t="shared" si="826"/>
        <v>9.2575060186723197E-4</v>
      </c>
      <c r="AZ795" s="5">
        <f t="shared" si="827"/>
        <v>3.5524724700599627E-4</v>
      </c>
      <c r="BA795" s="5">
        <f t="shared" si="828"/>
        <v>9.0881645121838558E-5</v>
      </c>
      <c r="BB795" s="5">
        <f t="shared" si="829"/>
        <v>1.7437447066083219E-5</v>
      </c>
      <c r="BC795" s="5">
        <f t="shared" si="830"/>
        <v>2.6765761977553703E-6</v>
      </c>
      <c r="BD795" s="5">
        <f t="shared" si="831"/>
        <v>3.2414040540966666E-5</v>
      </c>
      <c r="BE795" s="5">
        <f t="shared" si="832"/>
        <v>4.5455060242135259E-5</v>
      </c>
      <c r="BF795" s="5">
        <f t="shared" si="833"/>
        <v>3.1871412312895936E-5</v>
      </c>
      <c r="BG795" s="5">
        <f t="shared" si="834"/>
        <v>1.4898039476171313E-5</v>
      </c>
      <c r="BH795" s="5">
        <f t="shared" si="835"/>
        <v>5.2229779948538374E-6</v>
      </c>
      <c r="BI795" s="5">
        <f t="shared" si="836"/>
        <v>1.4648638394795314E-6</v>
      </c>
      <c r="BJ795" s="8">
        <f t="shared" si="837"/>
        <v>0.51987577434630317</v>
      </c>
      <c r="BK795" s="8">
        <f t="shared" si="838"/>
        <v>0.27533619565301609</v>
      </c>
      <c r="BL795" s="8">
        <f t="shared" si="839"/>
        <v>0.19646487754443634</v>
      </c>
      <c r="BM795" s="8">
        <f t="shared" si="840"/>
        <v>0.36853492796989595</v>
      </c>
      <c r="BN795" s="8">
        <f t="shared" si="841"/>
        <v>0.63082078621786797</v>
      </c>
    </row>
    <row r="796" spans="1:66" x14ac:dyDescent="0.25">
      <c r="A796" t="s">
        <v>25</v>
      </c>
      <c r="B796" t="s">
        <v>163</v>
      </c>
      <c r="C796" t="s">
        <v>161</v>
      </c>
      <c r="D796" s="7" t="s">
        <v>508</v>
      </c>
      <c r="E796">
        <f>VLOOKUP(A796,home!$A$2:$E$405,3,FALSE)</f>
        <v>1.1486000000000001</v>
      </c>
      <c r="F796">
        <f>VLOOKUP(B796,home!$B$2:$E$405,3,FALSE)</f>
        <v>0.58040000000000003</v>
      </c>
      <c r="G796">
        <f>VLOOKUP(C796,away!$B$2:$E$405,4,FALSE)</f>
        <v>0.65300000000000002</v>
      </c>
      <c r="H796">
        <f>VLOOKUP(A796,away!$A$2:$E$405,3,FALSE)</f>
        <v>1.1621999999999999</v>
      </c>
      <c r="I796">
        <f>VLOOKUP(C796,away!$B$2:$E$405,3,FALSE)</f>
        <v>0.86040000000000005</v>
      </c>
      <c r="J796">
        <f>VLOOKUP(B796,home!$B$2:$E$405,4,FALSE)</f>
        <v>0.2868</v>
      </c>
      <c r="K796" s="3">
        <f t="shared" si="786"/>
        <v>0.4353207783200001</v>
      </c>
      <c r="L796" s="3">
        <f t="shared" si="787"/>
        <v>0.28678763318399997</v>
      </c>
      <c r="M796" s="5">
        <f t="shared" si="788"/>
        <v>0.48572706304795504</v>
      </c>
      <c r="N796" s="5">
        <f t="shared" si="789"/>
        <v>0.21144708313712354</v>
      </c>
      <c r="O796" s="5">
        <f t="shared" si="790"/>
        <v>0.13930051478493854</v>
      </c>
      <c r="P796" s="5">
        <f t="shared" si="791"/>
        <v>6.0640408516556131E-2</v>
      </c>
      <c r="Q796" s="5">
        <f t="shared" si="792"/>
        <v>4.6023654402373187E-2</v>
      </c>
      <c r="R796" s="5">
        <f t="shared" si="793"/>
        <v>1.9974832468242658E-2</v>
      </c>
      <c r="S796" s="5">
        <f t="shared" si="794"/>
        <v>1.8926571241366895E-3</v>
      </c>
      <c r="T796" s="5">
        <f t="shared" si="795"/>
        <v>1.3199014916534985E-2</v>
      </c>
      <c r="U796" s="5">
        <f t="shared" si="796"/>
        <v>8.6954596168870024E-3</v>
      </c>
      <c r="V796" s="5">
        <f t="shared" si="797"/>
        <v>2.6254227921798025E-5</v>
      </c>
      <c r="W796" s="5">
        <f t="shared" si="798"/>
        <v>6.6783510185239306E-3</v>
      </c>
      <c r="X796" s="5">
        <f t="shared" si="799"/>
        <v>1.9152684821744335E-3</v>
      </c>
      <c r="Y796" s="5">
        <f t="shared" si="800"/>
        <v>2.7463765745735889E-4</v>
      </c>
      <c r="Z796" s="5">
        <f t="shared" si="801"/>
        <v>1.9095116422714095E-3</v>
      </c>
      <c r="AA796" s="5">
        <f t="shared" si="802"/>
        <v>8.3125009432469157E-4</v>
      </c>
      <c r="AB796" s="5">
        <f t="shared" si="803"/>
        <v>1.8093021901999909E-4</v>
      </c>
      <c r="AC796" s="5">
        <f t="shared" si="804"/>
        <v>2.0485618719625267E-7</v>
      </c>
      <c r="AD796" s="5">
        <f t="shared" si="805"/>
        <v>7.2680624081950061E-4</v>
      </c>
      <c r="AE796" s="5">
        <f t="shared" si="806"/>
        <v>2.0843904158798489E-4</v>
      </c>
      <c r="AF796" s="5">
        <f t="shared" si="807"/>
        <v>2.9888869700079757E-5</v>
      </c>
      <c r="AG796" s="5">
        <f t="shared" si="808"/>
        <v>2.8572527332769485E-6</v>
      </c>
      <c r="AH796" s="5">
        <f t="shared" si="809"/>
        <v>1.3690608110607756E-4</v>
      </c>
      <c r="AI796" s="5">
        <f t="shared" si="810"/>
        <v>5.9598061783838741E-5</v>
      </c>
      <c r="AJ796" s="5">
        <f t="shared" si="811"/>
        <v>1.2972137321052065E-5</v>
      </c>
      <c r="AK796" s="5">
        <f t="shared" si="812"/>
        <v>1.8823469716914351E-6</v>
      </c>
      <c r="AL796" s="5">
        <f t="shared" si="813"/>
        <v>1.0230076784911129E-9</v>
      </c>
      <c r="AM796" s="5">
        <f t="shared" si="814"/>
        <v>6.3278771688275726E-5</v>
      </c>
      <c r="AN796" s="5">
        <f t="shared" si="815"/>
        <v>1.81475691632713E-5</v>
      </c>
      <c r="AO796" s="5">
        <f t="shared" si="816"/>
        <v>2.6022492041887592E-6</v>
      </c>
      <c r="AP796" s="5">
        <f t="shared" si="817"/>
        <v>2.4876429674141395E-7</v>
      </c>
      <c r="AQ796" s="5">
        <f t="shared" si="818"/>
        <v>1.783563097078808E-8</v>
      </c>
      <c r="AR796" s="5">
        <f t="shared" si="819"/>
        <v>7.8525941937817483E-6</v>
      </c>
      <c r="AS796" s="5">
        <f t="shared" si="820"/>
        <v>3.4183974162681843E-6</v>
      </c>
      <c r="AT796" s="5">
        <f t="shared" si="821"/>
        <v>7.4404971192847157E-7</v>
      </c>
      <c r="AU796" s="5">
        <f t="shared" si="822"/>
        <v>1.0796676656849137E-7</v>
      </c>
      <c r="AV796" s="5">
        <f t="shared" si="823"/>
        <v>1.1750044213822355E-8</v>
      </c>
      <c r="AW796" s="5">
        <f t="shared" si="824"/>
        <v>3.5476944574821164E-12</v>
      </c>
      <c r="AX796" s="5">
        <f t="shared" si="825"/>
        <v>4.5910940237456245E-6</v>
      </c>
      <c r="AY796" s="5">
        <f t="shared" si="826"/>
        <v>1.3166689887952146E-6</v>
      </c>
      <c r="AZ796" s="5">
        <f t="shared" si="827"/>
        <v>1.8880219149167505E-7</v>
      </c>
      <c r="BA796" s="5">
        <f t="shared" si="828"/>
        <v>1.8048711212616611E-8</v>
      </c>
      <c r="BB796" s="5">
        <f t="shared" si="829"/>
        <v>1.2940367926719596E-9</v>
      </c>
      <c r="BC796" s="5">
        <f t="shared" si="830"/>
        <v>7.4222749804681203E-11</v>
      </c>
      <c r="BD796" s="5">
        <f t="shared" si="831"/>
        <v>3.7533781719818103E-7</v>
      </c>
      <c r="BE796" s="5">
        <f t="shared" si="832"/>
        <v>1.6339235071564208E-7</v>
      </c>
      <c r="BF796" s="5">
        <f t="shared" si="833"/>
        <v>3.5564042642533862E-8</v>
      </c>
      <c r="BG796" s="5">
        <f t="shared" si="834"/>
        <v>5.1605889077845044E-9</v>
      </c>
      <c r="BH796" s="5">
        <f t="shared" si="835"/>
        <v>5.6162789498157733E-10</v>
      </c>
      <c r="BI796" s="5">
        <f t="shared" si="836"/>
        <v>4.8897658473920736E-11</v>
      </c>
      <c r="BJ796" s="8">
        <f t="shared" si="837"/>
        <v>0.28059641219118636</v>
      </c>
      <c r="BK796" s="8">
        <f t="shared" si="838"/>
        <v>0.54828790546475337</v>
      </c>
      <c r="BL796" s="8">
        <f t="shared" si="839"/>
        <v>0.1692070606340533</v>
      </c>
      <c r="BM796" s="8">
        <f t="shared" si="840"/>
        <v>3.6886016909634389E-2</v>
      </c>
      <c r="BN796" s="8">
        <f t="shared" si="841"/>
        <v>0.96311355635718909</v>
      </c>
    </row>
    <row r="797" spans="1:66" x14ac:dyDescent="0.25">
      <c r="A797" t="s">
        <v>25</v>
      </c>
      <c r="B797" t="s">
        <v>243</v>
      </c>
      <c r="C797" t="s">
        <v>156</v>
      </c>
      <c r="D797" s="7" t="s">
        <v>508</v>
      </c>
      <c r="E797">
        <f>VLOOKUP(A797,home!$A$2:$E$405,3,FALSE)</f>
        <v>1.1486000000000001</v>
      </c>
      <c r="F797">
        <f>VLOOKUP(B797,home!$B$2:$E$405,3,FALSE)</f>
        <v>0.69650000000000001</v>
      </c>
      <c r="G797">
        <f>VLOOKUP(C797,away!$B$2:$E$405,4,FALSE)</f>
        <v>0.87060000000000004</v>
      </c>
      <c r="H797">
        <f>VLOOKUP(A797,away!$A$2:$E$405,3,FALSE)</f>
        <v>1.1621999999999999</v>
      </c>
      <c r="I797">
        <f>VLOOKUP(C797,away!$B$2:$E$405,3,FALSE)</f>
        <v>0.86040000000000005</v>
      </c>
      <c r="J797">
        <f>VLOOKUP(B797,home!$B$2:$E$405,4,FALSE)</f>
        <v>1.0325</v>
      </c>
      <c r="K797" s="3">
        <f t="shared" si="786"/>
        <v>0.69647991294000011</v>
      </c>
      <c r="L797" s="3">
        <f t="shared" si="787"/>
        <v>1.0324554786</v>
      </c>
      <c r="M797" s="5">
        <f t="shared" si="788"/>
        <v>0.17747324895451244</v>
      </c>
      <c r="N797" s="5">
        <f t="shared" si="789"/>
        <v>0.12360655298101779</v>
      </c>
      <c r="O797" s="5">
        <f t="shared" si="790"/>
        <v>0.18323322818802809</v>
      </c>
      <c r="P797" s="5">
        <f t="shared" si="791"/>
        <v>0.12761826281611297</v>
      </c>
      <c r="Q797" s="5">
        <f t="shared" si="792"/>
        <v>4.3044740629516388E-2</v>
      </c>
      <c r="R797" s="5">
        <f t="shared" si="793"/>
        <v>9.4590075152146763E-2</v>
      </c>
      <c r="S797" s="5">
        <f t="shared" si="794"/>
        <v>2.2942078736013893E-2</v>
      </c>
      <c r="T797" s="5">
        <f t="shared" si="795"/>
        <v>4.4441778287860202E-2</v>
      </c>
      <c r="U797" s="5">
        <f t="shared" si="796"/>
        <v>6.5880087306955243E-2</v>
      </c>
      <c r="V797" s="5">
        <f t="shared" si="797"/>
        <v>1.8330325843649324E-3</v>
      </c>
      <c r="W797" s="5">
        <f t="shared" si="798"/>
        <v>9.9932657353901545E-3</v>
      </c>
      <c r="X797" s="5">
        <f t="shared" si="799"/>
        <v>1.031760195760922E-2</v>
      </c>
      <c r="Y797" s="5">
        <f t="shared" si="800"/>
        <v>5.3262323335738623E-3</v>
      </c>
      <c r="Z797" s="5">
        <f t="shared" si="801"/>
        <v>3.2553347104006557E-2</v>
      </c>
      <c r="AA797" s="5">
        <f t="shared" si="802"/>
        <v>2.2672752356904087E-2</v>
      </c>
      <c r="AB797" s="5">
        <f t="shared" si="803"/>
        <v>7.8955582938233706E-3</v>
      </c>
      <c r="AC797" s="5">
        <f t="shared" si="804"/>
        <v>8.2381582675151519E-5</v>
      </c>
      <c r="AD797" s="5">
        <f t="shared" si="805"/>
        <v>1.7400272123427049E-3</v>
      </c>
      <c r="AE797" s="5">
        <f t="shared" si="806"/>
        <v>1.7965006282963112E-3</v>
      </c>
      <c r="AF797" s="5">
        <f t="shared" si="807"/>
        <v>9.2740345799643433E-4</v>
      </c>
      <c r="AG797" s="5">
        <f t="shared" si="808"/>
        <v>3.1916759369366788E-4</v>
      </c>
      <c r="AH797" s="5">
        <f t="shared" si="809"/>
        <v>8.4024703910747494E-3</v>
      </c>
      <c r="AI797" s="5">
        <f t="shared" si="810"/>
        <v>5.8521518464566703E-3</v>
      </c>
      <c r="AJ797" s="5">
        <f t="shared" si="811"/>
        <v>2.0379531042659009E-3</v>
      </c>
      <c r="AK797" s="5">
        <f t="shared" si="812"/>
        <v>4.7313113354497261E-4</v>
      </c>
      <c r="AL797" s="5">
        <f t="shared" si="813"/>
        <v>2.3695727735822284E-6</v>
      </c>
      <c r="AM797" s="5">
        <f t="shared" si="814"/>
        <v>2.423788002731357E-4</v>
      </c>
      <c r="AN797" s="5">
        <f t="shared" si="815"/>
        <v>2.502453202384941E-4</v>
      </c>
      <c r="AO797" s="5">
        <f t="shared" si="816"/>
        <v>1.2918357593712235E-4</v>
      </c>
      <c r="AP797" s="5">
        <f t="shared" si="817"/>
        <v>4.4458763573807035E-5</v>
      </c>
      <c r="AQ797" s="5">
        <f t="shared" si="818"/>
        <v>1.1475423505889794E-5</v>
      </c>
      <c r="AR797" s="5">
        <f t="shared" si="819"/>
        <v>1.7350353178078829E-3</v>
      </c>
      <c r="AS797" s="5">
        <f t="shared" si="820"/>
        <v>1.2084172470946594E-3</v>
      </c>
      <c r="AT797" s="5">
        <f t="shared" si="821"/>
        <v>4.2081916952584151E-4</v>
      </c>
      <c r="AU797" s="5">
        <f t="shared" si="822"/>
        <v>9.7697366184947094E-5</v>
      </c>
      <c r="AV797" s="5">
        <f t="shared" si="823"/>
        <v>1.7011063273739814E-5</v>
      </c>
      <c r="AW797" s="5">
        <f t="shared" si="824"/>
        <v>4.733119604133655E-8</v>
      </c>
      <c r="AX797" s="5">
        <f t="shared" si="825"/>
        <v>2.8135327618789195E-5</v>
      </c>
      <c r="AY797" s="5">
        <f t="shared" si="826"/>
        <v>2.9048473142224795E-5</v>
      </c>
      <c r="AZ797" s="5">
        <f t="shared" si="827"/>
        <v>1.4995627620327472E-5</v>
      </c>
      <c r="BA797" s="5">
        <f t="shared" si="828"/>
        <v>5.1607726305508601E-6</v>
      </c>
      <c r="BB797" s="5">
        <f t="shared" si="829"/>
        <v>1.3320669940552918E-6</v>
      </c>
      <c r="BC797" s="5">
        <f t="shared" si="830"/>
        <v>2.7505997317492404E-7</v>
      </c>
      <c r="BD797" s="5">
        <f t="shared" si="831"/>
        <v>2.9855778657254003E-4</v>
      </c>
      <c r="BE797" s="5">
        <f t="shared" si="832"/>
        <v>2.0793950119960179E-4</v>
      </c>
      <c r="BF797" s="5">
        <f t="shared" si="833"/>
        <v>7.2412842846142852E-5</v>
      </c>
      <c r="BG797" s="5">
        <f t="shared" si="834"/>
        <v>1.681136349373983E-5</v>
      </c>
      <c r="BH797" s="5">
        <f t="shared" si="835"/>
        <v>2.9271942456306528E-6</v>
      </c>
      <c r="BI797" s="5">
        <f t="shared" si="836"/>
        <v>4.0774639867106137E-7</v>
      </c>
      <c r="BJ797" s="8">
        <f t="shared" si="837"/>
        <v>0.24226996002880427</v>
      </c>
      <c r="BK797" s="8">
        <f t="shared" si="838"/>
        <v>0.32998042271959527</v>
      </c>
      <c r="BL797" s="8">
        <f t="shared" si="839"/>
        <v>0.39511544437184315</v>
      </c>
      <c r="BM797" s="8">
        <f t="shared" si="840"/>
        <v>0.25032406436096866</v>
      </c>
      <c r="BN797" s="8">
        <f t="shared" si="841"/>
        <v>0.74956610872133445</v>
      </c>
    </row>
    <row r="798" spans="1:66" x14ac:dyDescent="0.25">
      <c r="A798" t="s">
        <v>25</v>
      </c>
      <c r="B798" t="s">
        <v>155</v>
      </c>
      <c r="C798" t="s">
        <v>417</v>
      </c>
      <c r="D798" s="7" t="s">
        <v>508</v>
      </c>
      <c r="E798">
        <f>VLOOKUP(A798,home!$A$2:$E$405,3,FALSE)</f>
        <v>1.1486000000000001</v>
      </c>
      <c r="F798">
        <f>VLOOKUP(B798,home!$B$2:$E$405,3,FALSE)</f>
        <v>0.29020000000000001</v>
      </c>
      <c r="G798">
        <f>VLOOKUP(C798,away!$B$2:$E$405,4,FALSE)</f>
        <v>0.87060000000000004</v>
      </c>
      <c r="H798">
        <f>VLOOKUP(A798,away!$A$2:$E$405,3,FALSE)</f>
        <v>1.1621999999999999</v>
      </c>
      <c r="I798">
        <f>VLOOKUP(C798,away!$B$2:$E$405,3,FALSE)</f>
        <v>1.0754999999999999</v>
      </c>
      <c r="J798">
        <f>VLOOKUP(B798,home!$B$2:$E$405,4,FALSE)</f>
        <v>0.86040000000000005</v>
      </c>
      <c r="K798" s="3">
        <f t="shared" si="786"/>
        <v>0.29019163063200004</v>
      </c>
      <c r="L798" s="3">
        <f t="shared" si="787"/>
        <v>1.0754536244399999</v>
      </c>
      <c r="M798" s="5">
        <f t="shared" si="788"/>
        <v>0.25521594346456933</v>
      </c>
      <c r="N798" s="5">
        <f t="shared" si="789"/>
        <v>7.4061530797267711E-2</v>
      </c>
      <c r="O798" s="5">
        <f t="shared" si="790"/>
        <v>0.27447291141384522</v>
      </c>
      <c r="P798" s="5">
        <f t="shared" si="791"/>
        <v>7.964974172749624E-2</v>
      </c>
      <c r="Q798" s="5">
        <f t="shared" si="792"/>
        <v>1.0746018194580601E-2</v>
      </c>
      <c r="R798" s="5">
        <f t="shared" si="793"/>
        <v>0.14759144369530941</v>
      </c>
      <c r="S798" s="5">
        <f t="shared" si="794"/>
        <v>6.214424999409939E-3</v>
      </c>
      <c r="T798" s="5">
        <f t="shared" si="795"/>
        <v>1.1556844215659893E-2</v>
      </c>
      <c r="U798" s="5">
        <f t="shared" si="796"/>
        <v>4.2829801713272865E-2</v>
      </c>
      <c r="V798" s="5">
        <f t="shared" si="797"/>
        <v>2.154939153219536E-4</v>
      </c>
      <c r="W798" s="5">
        <f t="shared" si="798"/>
        <v>1.0394681808954954E-3</v>
      </c>
      <c r="X798" s="5">
        <f t="shared" si="799"/>
        <v>1.1178998226341141E-3</v>
      </c>
      <c r="Y798" s="5">
        <f t="shared" si="800"/>
        <v>6.0112470800634547E-4</v>
      </c>
      <c r="Z798" s="5">
        <f t="shared" si="801"/>
        <v>5.2909251019484224E-2</v>
      </c>
      <c r="AA798" s="5">
        <f t="shared" si="802"/>
        <v>1.5353821828861939E-2</v>
      </c>
      <c r="AB798" s="5">
        <f t="shared" si="803"/>
        <v>2.2277752964753208E-3</v>
      </c>
      <c r="AC798" s="5">
        <f t="shared" si="804"/>
        <v>4.2033117294314343E-6</v>
      </c>
      <c r="AD798" s="5">
        <f t="shared" si="805"/>
        <v>7.5411241601035632E-5</v>
      </c>
      <c r="AE798" s="5">
        <f t="shared" si="806"/>
        <v>8.1101293103354286E-5</v>
      </c>
      <c r="AF798" s="5">
        <f t="shared" si="807"/>
        <v>4.3610339807386559E-5</v>
      </c>
      <c r="AG798" s="5">
        <f t="shared" si="808"/>
        <v>1.5633632669637959E-5</v>
      </c>
      <c r="AH798" s="5">
        <f t="shared" si="809"/>
        <v>1.4225361443827519E-2</v>
      </c>
      <c r="AI798" s="5">
        <f t="shared" si="810"/>
        <v>4.1280808337138906E-3</v>
      </c>
      <c r="AJ798" s="5">
        <f t="shared" si="811"/>
        <v>5.9896725425806995E-4</v>
      </c>
      <c r="AK798" s="5">
        <f t="shared" si="812"/>
        <v>5.7938428069440361E-5</v>
      </c>
      <c r="AL798" s="5">
        <f t="shared" si="813"/>
        <v>5.2472065671845039E-8</v>
      </c>
      <c r="AM798" s="5">
        <f t="shared" si="814"/>
        <v>4.3767422336376491E-6</v>
      </c>
      <c r="AN798" s="5">
        <f t="shared" si="815"/>
        <v>4.7069832984052309E-6</v>
      </c>
      <c r="AO798" s="5">
        <f t="shared" si="816"/>
        <v>2.5310711242242254E-6</v>
      </c>
      <c r="AP798" s="5">
        <f t="shared" si="817"/>
        <v>9.0734987142078939E-7</v>
      </c>
      <c r="AQ798" s="5">
        <f t="shared" si="818"/>
        <v>2.4395317696366397E-7</v>
      </c>
      <c r="AR798" s="5">
        <f t="shared" si="819"/>
        <v>3.0597433047466682E-3</v>
      </c>
      <c r="AS798" s="5">
        <f t="shared" si="820"/>
        <v>8.8791189891978021E-4</v>
      </c>
      <c r="AT798" s="5">
        <f t="shared" si="821"/>
        <v>1.2883230090254328E-4</v>
      </c>
      <c r="AU798" s="5">
        <f t="shared" si="822"/>
        <v>1.2462018492327177E-5</v>
      </c>
      <c r="AV798" s="5">
        <f t="shared" si="823"/>
        <v>9.0409336681364039E-7</v>
      </c>
      <c r="AW798" s="5">
        <f t="shared" si="824"/>
        <v>4.5488564419597145E-10</v>
      </c>
      <c r="AX798" s="5">
        <f t="shared" si="825"/>
        <v>2.1168232760587525E-7</v>
      </c>
      <c r="AY798" s="5">
        <f t="shared" si="826"/>
        <v>2.2765452645363401E-7</v>
      </c>
      <c r="AZ798" s="5">
        <f t="shared" si="827"/>
        <v>1.2241594279736625E-7</v>
      </c>
      <c r="BA798" s="5">
        <f t="shared" si="828"/>
        <v>4.3884223123555742E-8</v>
      </c>
      <c r="BB798" s="5">
        <f t="shared" si="829"/>
        <v>1.1798861703490422E-8</v>
      </c>
      <c r="BC798" s="5">
        <f t="shared" si="830"/>
        <v>2.5378257166570179E-9</v>
      </c>
      <c r="BD798" s="5">
        <f t="shared" si="831"/>
        <v>5.4843533782430434E-4</v>
      </c>
      <c r="BE798" s="5">
        <f t="shared" si="832"/>
        <v>1.5915134497944668E-4</v>
      </c>
      <c r="BF798" s="5">
        <f t="shared" si="833"/>
        <v>2.3092194158430797E-5</v>
      </c>
      <c r="BG798" s="5">
        <f t="shared" si="834"/>
        <v>2.2337204925685934E-6</v>
      </c>
      <c r="BH798" s="5">
        <f t="shared" si="835"/>
        <v>1.6205174802864857E-7</v>
      </c>
      <c r="BI798" s="5">
        <f t="shared" si="836"/>
        <v>9.4052122014399034E-9</v>
      </c>
      <c r="BJ798" s="8">
        <f t="shared" si="837"/>
        <v>9.9352028499637646E-2</v>
      </c>
      <c r="BK798" s="8">
        <f t="shared" si="838"/>
        <v>0.34130008754511904</v>
      </c>
      <c r="BL798" s="8">
        <f t="shared" si="839"/>
        <v>0.50630903957847695</v>
      </c>
      <c r="BM798" s="8">
        <f t="shared" si="840"/>
        <v>0.15813259015000838</v>
      </c>
      <c r="BN798" s="8">
        <f t="shared" si="841"/>
        <v>0.84173758929306863</v>
      </c>
    </row>
    <row r="799" spans="1:66" x14ac:dyDescent="0.25">
      <c r="A799" t="s">
        <v>25</v>
      </c>
      <c r="B799" t="s">
        <v>416</v>
      </c>
      <c r="C799" t="s">
        <v>450</v>
      </c>
      <c r="D799" s="7" t="s">
        <v>508</v>
      </c>
      <c r="E799">
        <f>VLOOKUP(A799,home!$A$2:$E$405,3,FALSE)</f>
        <v>1.1486000000000001</v>
      </c>
      <c r="F799">
        <f>VLOOKUP(B799,home!$B$2:$E$405,3,FALSE)</f>
        <v>0.87060000000000004</v>
      </c>
      <c r="G799">
        <f>VLOOKUP(C799,away!$B$2:$E$405,4,FALSE)</f>
        <v>0.65300000000000002</v>
      </c>
      <c r="H799">
        <f>VLOOKUP(A799,away!$A$2:$E$405,3,FALSE)</f>
        <v>1.1621999999999999</v>
      </c>
      <c r="I799">
        <f>VLOOKUP(C799,away!$B$2:$E$405,3,FALSE)</f>
        <v>0.64529999999999998</v>
      </c>
      <c r="J799">
        <f>VLOOKUP(B799,home!$B$2:$E$405,4,FALSE)</f>
        <v>0.68830000000000002</v>
      </c>
      <c r="K799" s="3">
        <f t="shared" si="786"/>
        <v>0.65298116748000012</v>
      </c>
      <c r="L799" s="3">
        <f t="shared" si="787"/>
        <v>0.51620274037799996</v>
      </c>
      <c r="M799" s="5">
        <f t="shared" si="788"/>
        <v>0.31062033266869143</v>
      </c>
      <c r="N799" s="5">
        <f t="shared" si="789"/>
        <v>0.20282922746902818</v>
      </c>
      <c r="O799" s="5">
        <f t="shared" si="790"/>
        <v>0.16034306694070449</v>
      </c>
      <c r="P799" s="5">
        <f t="shared" si="791"/>
        <v>0.10470100304826505</v>
      </c>
      <c r="Q799" s="5">
        <f t="shared" si="792"/>
        <v>6.6221832875896267E-2</v>
      </c>
      <c r="R799" s="5">
        <f t="shared" si="793"/>
        <v>4.1384765277702365E-2</v>
      </c>
      <c r="S799" s="5">
        <f t="shared" si="794"/>
        <v>8.8229092612276162E-3</v>
      </c>
      <c r="T799" s="5">
        <f t="shared" si="795"/>
        <v>3.4183891603391581E-2</v>
      </c>
      <c r="U799" s="5">
        <f t="shared" si="796"/>
        <v>2.7023472346919864E-2</v>
      </c>
      <c r="V799" s="5">
        <f t="shared" si="797"/>
        <v>3.3043821322098699E-4</v>
      </c>
      <c r="W799" s="5">
        <f t="shared" si="798"/>
        <v>1.4413869914656067E-2</v>
      </c>
      <c r="X799" s="5">
        <f t="shared" si="799"/>
        <v>7.4404791493974691E-3</v>
      </c>
      <c r="Y799" s="5">
        <f t="shared" si="800"/>
        <v>1.9203978633221717E-3</v>
      </c>
      <c r="Z799" s="5">
        <f t="shared" si="801"/>
        <v>7.120976415416755E-3</v>
      </c>
      <c r="AA799" s="5">
        <f t="shared" si="802"/>
        <v>4.6498634933363793E-3</v>
      </c>
      <c r="AB799" s="5">
        <f t="shared" si="803"/>
        <v>1.5181366462507105E-3</v>
      </c>
      <c r="AC799" s="5">
        <f t="shared" si="804"/>
        <v>6.9613143303579407E-6</v>
      </c>
      <c r="AD799" s="5">
        <f t="shared" si="805"/>
        <v>2.3529964011942419E-3</v>
      </c>
      <c r="AE799" s="5">
        <f t="shared" si="806"/>
        <v>1.2146231903960394E-3</v>
      </c>
      <c r="AF799" s="5">
        <f t="shared" si="807"/>
        <v>3.1349590970455231E-4</v>
      </c>
      <c r="AG799" s="5">
        <f t="shared" si="808"/>
        <v>5.3942482562261315E-5</v>
      </c>
      <c r="AH799" s="5">
        <f t="shared" si="809"/>
        <v>9.1896688495130886E-4</v>
      </c>
      <c r="AI799" s="5">
        <f t="shared" si="810"/>
        <v>6.0006806941096465E-4</v>
      </c>
      <c r="AJ799" s="5">
        <f t="shared" si="811"/>
        <v>1.9591657426572072E-4</v>
      </c>
      <c r="AK799" s="5">
        <f t="shared" si="812"/>
        <v>4.2643277797570827E-5</v>
      </c>
      <c r="AL799" s="5">
        <f t="shared" si="813"/>
        <v>9.3858194878715693E-8</v>
      </c>
      <c r="AM799" s="5">
        <f t="shared" si="814"/>
        <v>3.0729246742561105E-4</v>
      </c>
      <c r="AN799" s="5">
        <f t="shared" si="815"/>
        <v>1.5862521378261771E-4</v>
      </c>
      <c r="AO799" s="5">
        <f t="shared" si="816"/>
        <v>4.0941385023816669E-5</v>
      </c>
      <c r="AP799" s="5">
        <f t="shared" si="817"/>
        <v>7.0446850480549915E-6</v>
      </c>
      <c r="AQ799" s="5">
        <f t="shared" si="818"/>
        <v>9.09121431726477E-7</v>
      </c>
      <c r="AR799" s="5">
        <f t="shared" si="819"/>
        <v>9.487464486570001E-5</v>
      </c>
      <c r="AS799" s="5">
        <f t="shared" si="820"/>
        <v>6.1951356368655197E-5</v>
      </c>
      <c r="AT799" s="5">
        <f t="shared" si="821"/>
        <v>2.0226534504287008E-5</v>
      </c>
      <c r="AU799" s="5">
        <f t="shared" si="822"/>
        <v>4.4025153715612785E-6</v>
      </c>
      <c r="AV799" s="5">
        <f t="shared" si="823"/>
        <v>7.1868990679268246E-7</v>
      </c>
      <c r="AW799" s="5">
        <f t="shared" si="824"/>
        <v>8.7880123476285872E-10</v>
      </c>
      <c r="AX799" s="5">
        <f t="shared" si="825"/>
        <v>3.3442699022897559E-5</v>
      </c>
      <c r="AY799" s="5">
        <f t="shared" si="826"/>
        <v>1.7263212881256379E-5</v>
      </c>
      <c r="AZ799" s="5">
        <f t="shared" si="827"/>
        <v>4.4556588985166648E-6</v>
      </c>
      <c r="BA799" s="5">
        <f t="shared" si="828"/>
        <v>7.6667444453464121E-7</v>
      </c>
      <c r="BB799" s="5">
        <f t="shared" si="829"/>
        <v>9.8939862311640653E-8</v>
      </c>
      <c r="BC799" s="5">
        <f t="shared" si="830"/>
        <v>1.0214605611578185E-8</v>
      </c>
      <c r="BD799" s="5">
        <f t="shared" si="831"/>
        <v>8.1624252786773091E-6</v>
      </c>
      <c r="BE799" s="5">
        <f t="shared" si="832"/>
        <v>5.3299099879389753E-6</v>
      </c>
      <c r="BF799" s="5">
        <f t="shared" si="833"/>
        <v>1.7401654232438529E-6</v>
      </c>
      <c r="BG799" s="5">
        <f t="shared" si="834"/>
        <v>3.7876508322603323E-7</v>
      </c>
      <c r="BH799" s="5">
        <f t="shared" si="835"/>
        <v>6.1831616561398632E-8</v>
      </c>
      <c r="BI799" s="5">
        <f t="shared" si="836"/>
        <v>8.0749762338875616E-9</v>
      </c>
      <c r="BJ799" s="8">
        <f t="shared" si="837"/>
        <v>0.3315156071319757</v>
      </c>
      <c r="BK799" s="8">
        <f t="shared" si="838"/>
        <v>0.42449900157681164</v>
      </c>
      <c r="BL799" s="8">
        <f t="shared" si="839"/>
        <v>0.23687475442472222</v>
      </c>
      <c r="BM799" s="8">
        <f t="shared" si="840"/>
        <v>0.1138928489345586</v>
      </c>
      <c r="BN799" s="8">
        <f t="shared" si="841"/>
        <v>0.88610022828028767</v>
      </c>
    </row>
    <row r="800" spans="1:66" x14ac:dyDescent="0.25">
      <c r="A800" t="s">
        <v>25</v>
      </c>
      <c r="B800" t="s">
        <v>158</v>
      </c>
      <c r="C800" t="s">
        <v>164</v>
      </c>
      <c r="D800" s="7" t="s">
        <v>508</v>
      </c>
      <c r="E800">
        <f>VLOOKUP(A800,home!$A$2:$E$405,3,FALSE)</f>
        <v>1.1486000000000001</v>
      </c>
      <c r="F800">
        <f>VLOOKUP(B800,home!$B$2:$E$405,3,FALSE)</f>
        <v>0.65300000000000002</v>
      </c>
      <c r="G800">
        <f>VLOOKUP(C800,away!$B$2:$E$405,4,FALSE)</f>
        <v>0.43530000000000002</v>
      </c>
      <c r="H800">
        <f>VLOOKUP(A800,away!$A$2:$E$405,3,FALSE)</f>
        <v>1.1621999999999999</v>
      </c>
      <c r="I800">
        <f>VLOOKUP(C800,away!$B$2:$E$405,3,FALSE)</f>
        <v>1.0754999999999999</v>
      </c>
      <c r="J800">
        <f>VLOOKUP(B800,home!$B$2:$E$405,4,FALSE)</f>
        <v>0.86040000000000005</v>
      </c>
      <c r="K800" s="3">
        <f t="shared" si="786"/>
        <v>0.32649058374000001</v>
      </c>
      <c r="L800" s="3">
        <f t="shared" si="787"/>
        <v>1.0754536244399999</v>
      </c>
      <c r="M800" s="5">
        <f t="shared" si="788"/>
        <v>0.24611799386679015</v>
      </c>
      <c r="N800" s="5">
        <f t="shared" si="789"/>
        <v>8.0355207486486058E-2</v>
      </c>
      <c r="O800" s="5">
        <f t="shared" si="790"/>
        <v>0.26468848854394117</v>
      </c>
      <c r="P800" s="5">
        <f t="shared" si="791"/>
        <v>8.6418299133969659E-2</v>
      </c>
      <c r="Q800" s="5">
        <f t="shared" si="792"/>
        <v>1.3117609299405827E-2</v>
      </c>
      <c r="R800" s="5">
        <f t="shared" si="793"/>
        <v>0.14233009717606343</v>
      </c>
      <c r="S800" s="5">
        <f t="shared" si="794"/>
        <v>7.5859167262373496E-3</v>
      </c>
      <c r="T800" s="5">
        <f t="shared" si="795"/>
        <v>1.4107380465033846E-2</v>
      </c>
      <c r="U800" s="5">
        <f t="shared" si="796"/>
        <v>4.6469436510783876E-2</v>
      </c>
      <c r="V800" s="5">
        <f t="shared" si="797"/>
        <v>2.959565182328233E-4</v>
      </c>
      <c r="W800" s="5">
        <f t="shared" si="798"/>
        <v>1.427591972478754E-3</v>
      </c>
      <c r="X800" s="5">
        <f t="shared" si="799"/>
        <v>1.5353089610237248E-3</v>
      </c>
      <c r="Y800" s="5">
        <f t="shared" si="800"/>
        <v>8.2557679338408755E-4</v>
      </c>
      <c r="Z800" s="5">
        <f t="shared" si="801"/>
        <v>5.1023139624964936E-2</v>
      </c>
      <c r="AA800" s="5">
        <f t="shared" si="802"/>
        <v>1.6658574640402327E-2</v>
      </c>
      <c r="AB800" s="5">
        <f t="shared" si="803"/>
        <v>2.7194338793106584E-3</v>
      </c>
      <c r="AC800" s="5">
        <f t="shared" si="804"/>
        <v>6.4948671878535898E-6</v>
      </c>
      <c r="AD800" s="5">
        <f t="shared" si="805"/>
        <v>1.1652383410928159E-4</v>
      </c>
      <c r="AE800" s="5">
        <f t="shared" si="806"/>
        <v>1.2531597972647218E-4</v>
      </c>
      <c r="AF800" s="5">
        <f t="shared" si="807"/>
        <v>6.7385762298542018E-5</v>
      </c>
      <c r="AG800" s="5">
        <f t="shared" si="808"/>
        <v>2.4156754099873106E-5</v>
      </c>
      <c r="AH800" s="5">
        <f t="shared" si="809"/>
        <v>1.3718255109994181E-2</v>
      </c>
      <c r="AI800" s="5">
        <f t="shared" si="810"/>
        <v>4.478881118756238E-3</v>
      </c>
      <c r="AJ800" s="5">
        <f t="shared" si="811"/>
        <v>7.311562554823943E-4</v>
      </c>
      <c r="AK800" s="5">
        <f t="shared" si="812"/>
        <v>7.9571877552533191E-5</v>
      </c>
      <c r="AL800" s="5">
        <f t="shared" si="813"/>
        <v>9.1220534777985029E-8</v>
      </c>
      <c r="AM800" s="5">
        <f t="shared" si="814"/>
        <v>7.6087869235924538E-6</v>
      </c>
      <c r="AN800" s="5">
        <f t="shared" si="815"/>
        <v>8.1828974745691816E-6</v>
      </c>
      <c r="AO800" s="5">
        <f t="shared" si="816"/>
        <v>4.4001633737231737E-6</v>
      </c>
      <c r="AP800" s="5">
        <f t="shared" si="817"/>
        <v>1.5773905494662415E-6</v>
      </c>
      <c r="AQ800" s="5">
        <f t="shared" si="818"/>
        <v>4.2410259589521815E-7</v>
      </c>
      <c r="AR800" s="5">
        <f t="shared" si="819"/>
        <v>2.950669435807159E-3</v>
      </c>
      <c r="AS800" s="5">
        <f t="shared" si="820"/>
        <v>9.6336578652045585E-4</v>
      </c>
      <c r="AT800" s="5">
        <f t="shared" si="821"/>
        <v>1.5726492899810395E-4</v>
      </c>
      <c r="AU800" s="5">
        <f t="shared" si="822"/>
        <v>1.7115172823473541E-5</v>
      </c>
      <c r="AV800" s="5">
        <f t="shared" si="823"/>
        <v>1.3969856914867151E-6</v>
      </c>
      <c r="AW800" s="5">
        <f t="shared" si="824"/>
        <v>8.8971817245413519E-10</v>
      </c>
      <c r="AX800" s="5">
        <f t="shared" si="825"/>
        <v>4.1403288070616324E-7</v>
      </c>
      <c r="AY800" s="5">
        <f t="shared" si="826"/>
        <v>4.4527316219277739E-7</v>
      </c>
      <c r="AZ800" s="5">
        <f t="shared" si="827"/>
        <v>2.3943531807304117E-7</v>
      </c>
      <c r="BA800" s="5">
        <f t="shared" si="828"/>
        <v>8.5833860213532104E-8</v>
      </c>
      <c r="BB800" s="5">
        <f t="shared" si="829"/>
        <v>2.3077584016579856E-8</v>
      </c>
      <c r="BC800" s="5">
        <f t="shared" si="830"/>
        <v>4.9637742747898848E-9</v>
      </c>
      <c r="BD800" s="5">
        <f t="shared" si="831"/>
        <v>5.2888468987718964E-4</v>
      </c>
      <c r="BE800" s="5">
        <f t="shared" si="832"/>
        <v>1.7267587112915252E-4</v>
      </c>
      <c r="BF800" s="5">
        <f t="shared" si="833"/>
        <v>2.818852298138501E-5</v>
      </c>
      <c r="BG800" s="5">
        <f t="shared" si="834"/>
        <v>3.0677624409869334E-6</v>
      </c>
      <c r="BH800" s="5">
        <f t="shared" si="835"/>
        <v>2.5039888753336776E-7</v>
      </c>
      <c r="BI800" s="5">
        <f t="shared" si="836"/>
        <v>1.635057579172317E-8</v>
      </c>
      <c r="BJ800" s="8">
        <f t="shared" si="837"/>
        <v>0.11172546326554315</v>
      </c>
      <c r="BK800" s="8">
        <f t="shared" si="838"/>
        <v>0.34042519760611484</v>
      </c>
      <c r="BL800" s="8">
        <f t="shared" si="839"/>
        <v>0.49669679101801945</v>
      </c>
      <c r="BM800" s="8">
        <f t="shared" si="840"/>
        <v>0.16684245162454209</v>
      </c>
      <c r="BN800" s="8">
        <f t="shared" si="841"/>
        <v>0.83302769550665645</v>
      </c>
    </row>
    <row r="801" spans="1:66" x14ac:dyDescent="0.25">
      <c r="A801" t="s">
        <v>166</v>
      </c>
      <c r="B801" t="s">
        <v>170</v>
      </c>
      <c r="C801" t="s">
        <v>250</v>
      </c>
      <c r="D801" s="7" t="s">
        <v>508</v>
      </c>
      <c r="E801">
        <f>VLOOKUP(A801,home!$A$2:$E$405,3,FALSE)</f>
        <v>1.8032999999999999</v>
      </c>
      <c r="F801">
        <f>VLOOKUP(B801,home!$B$2:$E$405,3,FALSE)</f>
        <v>0.18479999999999999</v>
      </c>
      <c r="G801">
        <f>VLOOKUP(C801,away!$B$2:$E$405,4,FALSE)</f>
        <v>0.55449999999999999</v>
      </c>
      <c r="H801">
        <f>VLOOKUP(A801,away!$A$2:$E$405,3,FALSE)</f>
        <v>1.4918</v>
      </c>
      <c r="I801">
        <f>VLOOKUP(C801,away!$B$2:$E$405,3,FALSE)</f>
        <v>2.4579</v>
      </c>
      <c r="J801">
        <f>VLOOKUP(B801,home!$B$2:$E$405,4,FALSE)</f>
        <v>2.0110000000000001</v>
      </c>
      <c r="K801" s="3">
        <f t="shared" si="786"/>
        <v>0.18478703627999998</v>
      </c>
      <c r="L801" s="3">
        <f t="shared" si="787"/>
        <v>7.3737240874200003</v>
      </c>
      <c r="M801" s="5">
        <f t="shared" si="788"/>
        <v>5.2165134030330348E-4</v>
      </c>
      <c r="N801" s="5">
        <f t="shared" si="789"/>
        <v>9.6394405146137165E-5</v>
      </c>
      <c r="O801" s="5">
        <f t="shared" si="790"/>
        <v>3.8465130532293963E-3</v>
      </c>
      <c r="P801" s="5">
        <f t="shared" si="791"/>
        <v>7.1078574711859401E-4</v>
      </c>
      <c r="Q801" s="5">
        <f t="shared" si="792"/>
        <v>8.9062182204641317E-6</v>
      </c>
      <c r="R801" s="5">
        <f t="shared" si="793"/>
        <v>1.4181562976586532E-2</v>
      </c>
      <c r="S801" s="5">
        <f t="shared" si="794"/>
        <v>2.4212358872364363E-4</v>
      </c>
      <c r="T801" s="5">
        <f t="shared" si="795"/>
        <v>6.5671995820055257E-5</v>
      </c>
      <c r="U801" s="5">
        <f t="shared" si="796"/>
        <v>2.6205689922616003E-3</v>
      </c>
      <c r="V801" s="5">
        <f t="shared" si="797"/>
        <v>3.6656667140910057E-5</v>
      </c>
      <c r="W801" s="5">
        <f t="shared" si="798"/>
        <v>5.4858455647416758E-7</v>
      </c>
      <c r="X801" s="5">
        <f t="shared" si="799"/>
        <v>4.0451111580601864E-6</v>
      </c>
      <c r="Y801" s="5">
        <f t="shared" si="800"/>
        <v>1.4913766791239913E-5</v>
      </c>
      <c r="Z801" s="5">
        <f t="shared" si="801"/>
        <v>3.4856977505906578E-2</v>
      </c>
      <c r="AA801" s="5">
        <f t="shared" si="802"/>
        <v>6.4411175669951016E-3</v>
      </c>
      <c r="AB801" s="5">
        <f t="shared" si="803"/>
        <v>5.9511751276803446E-4</v>
      </c>
      <c r="AC801" s="5">
        <f t="shared" si="804"/>
        <v>3.1217015235550118E-6</v>
      </c>
      <c r="AD801" s="5">
        <f t="shared" si="805"/>
        <v>2.5342828584959926E-8</v>
      </c>
      <c r="AE801" s="5">
        <f t="shared" si="806"/>
        <v>1.8687102558027511E-7</v>
      </c>
      <c r="AF801" s="5">
        <f t="shared" si="807"/>
        <v>6.8896769128107719E-7</v>
      </c>
      <c r="AG801" s="5">
        <f t="shared" si="808"/>
        <v>1.6934192202178075E-6</v>
      </c>
      <c r="AH801" s="5">
        <f t="shared" si="809"/>
        <v>6.4256433662490134E-2</v>
      </c>
      <c r="AI801" s="5">
        <f t="shared" si="810"/>
        <v>1.1873755938413978E-2</v>
      </c>
      <c r="AJ801" s="5">
        <f t="shared" si="811"/>
        <v>1.0970580846857844E-3</v>
      </c>
      <c r="AK801" s="5">
        <f t="shared" si="812"/>
        <v>6.7574037365366457E-5</v>
      </c>
      <c r="AL801" s="5">
        <f t="shared" si="813"/>
        <v>1.7014130153762771E-7</v>
      </c>
      <c r="AM801" s="5">
        <f t="shared" si="814"/>
        <v>9.3660523703336143E-10</v>
      </c>
      <c r="AN801" s="5">
        <f t="shared" si="815"/>
        <v>6.9062685967166161E-9</v>
      </c>
      <c r="AO801" s="5">
        <f t="shared" si="816"/>
        <v>2.5462459552900833E-8</v>
      </c>
      <c r="AP801" s="5">
        <f t="shared" si="817"/>
        <v>6.2584383776727412E-8</v>
      </c>
      <c r="AQ801" s="5">
        <f t="shared" si="818"/>
        <v>1.1536999453769817E-7</v>
      </c>
      <c r="AR801" s="5">
        <f t="shared" si="819"/>
        <v>9.4761842533761756E-2</v>
      </c>
      <c r="AS801" s="5">
        <f t="shared" si="820"/>
        <v>1.7510760034245881E-2</v>
      </c>
      <c r="AT801" s="5">
        <f t="shared" si="821"/>
        <v>1.6178807248692834E-3</v>
      </c>
      <c r="AU801" s="5">
        <f t="shared" si="822"/>
        <v>9.965446140104433E-5</v>
      </c>
      <c r="AV801" s="5">
        <f t="shared" si="823"/>
        <v>4.6037131435946599E-6</v>
      </c>
      <c r="AW801" s="5">
        <f t="shared" si="824"/>
        <v>6.4396999588757964E-9</v>
      </c>
      <c r="AX801" s="5">
        <f t="shared" si="825"/>
        <v>2.8845417652620307E-11</v>
      </c>
      <c r="AY801" s="5">
        <f t="shared" si="826"/>
        <v>2.1269815095681641E-10</v>
      </c>
      <c r="AZ801" s="5">
        <f t="shared" si="827"/>
        <v>7.841887395299868E-10</v>
      </c>
      <c r="BA801" s="5">
        <f t="shared" si="828"/>
        <v>1.9274637992519295E-9</v>
      </c>
      <c r="BB801" s="5">
        <f t="shared" si="829"/>
        <v>3.5531465610435068E-9</v>
      </c>
      <c r="BC801" s="5">
        <f t="shared" si="830"/>
        <v>5.2399844766600073E-9</v>
      </c>
      <c r="BD801" s="5">
        <f t="shared" si="831"/>
        <v>0.11645794680991668</v>
      </c>
      <c r="BE801" s="5">
        <f t="shared" si="832"/>
        <v>2.1519918842258384E-2</v>
      </c>
      <c r="BF801" s="5">
        <f t="shared" si="833"/>
        <v>1.9883010119235273E-3</v>
      </c>
      <c r="BG801" s="5">
        <f t="shared" si="834"/>
        <v>1.2247075040862452E-4</v>
      </c>
      <c r="BH801" s="5">
        <f t="shared" si="835"/>
        <v>5.6577517497493316E-6</v>
      </c>
      <c r="BI801" s="5">
        <f t="shared" si="836"/>
        <v>2.0909583556883249E-7</v>
      </c>
      <c r="BJ801" s="8">
        <f t="shared" si="837"/>
        <v>1.9329768849694103E-4</v>
      </c>
      <c r="BK801" s="8">
        <f t="shared" si="838"/>
        <v>1.5145093988096949E-3</v>
      </c>
      <c r="BL801" s="8">
        <f t="shared" si="839"/>
        <v>0.35906894755431007</v>
      </c>
      <c r="BM801" s="8">
        <f t="shared" si="840"/>
        <v>0.37626792463392067</v>
      </c>
      <c r="BN801" s="8">
        <f t="shared" si="841"/>
        <v>1.9365813740604428E-2</v>
      </c>
    </row>
    <row r="802" spans="1:66" x14ac:dyDescent="0.25">
      <c r="A802" t="s">
        <v>166</v>
      </c>
      <c r="B802" t="s">
        <v>171</v>
      </c>
      <c r="C802" t="s">
        <v>249</v>
      </c>
      <c r="D802" s="7" t="s">
        <v>508</v>
      </c>
      <c r="E802">
        <f>VLOOKUP(A802,home!$A$2:$E$405,3,FALSE)</f>
        <v>1.8032999999999999</v>
      </c>
      <c r="F802">
        <f>VLOOKUP(B802,home!$B$2:$E$405,3,FALSE)</f>
        <v>0.92420000000000002</v>
      </c>
      <c r="G802">
        <f>VLOOKUP(C802,away!$B$2:$E$405,4,FALSE)</f>
        <v>0.92420000000000002</v>
      </c>
      <c r="H802">
        <f>VLOOKUP(A802,away!$A$2:$E$405,3,FALSE)</f>
        <v>1.4918</v>
      </c>
      <c r="I802">
        <f>VLOOKUP(C802,away!$B$2:$E$405,3,FALSE)</f>
        <v>0.67030000000000001</v>
      </c>
      <c r="J802">
        <f>VLOOKUP(B802,home!$B$2:$E$405,4,FALSE)</f>
        <v>0.44690000000000002</v>
      </c>
      <c r="K802" s="3">
        <f t="shared" si="786"/>
        <v>1.5402808326119999</v>
      </c>
      <c r="L802" s="3">
        <f t="shared" si="787"/>
        <v>0.44687923702600002</v>
      </c>
      <c r="M802" s="5">
        <f t="shared" si="788"/>
        <v>0.13708418269506747</v>
      </c>
      <c r="N802" s="5">
        <f t="shared" si="789"/>
        <v>0.21114813905949406</v>
      </c>
      <c r="O802" s="5">
        <f t="shared" si="790"/>
        <v>6.1260074971104556E-2</v>
      </c>
      <c r="P802" s="5">
        <f t="shared" si="791"/>
        <v>9.4357719282366456E-2</v>
      </c>
      <c r="Q802" s="5">
        <f t="shared" si="792"/>
        <v>0.16261371571751596</v>
      </c>
      <c r="R802" s="5">
        <f t="shared" si="793"/>
        <v>1.3687927781621381E-2</v>
      </c>
      <c r="S802" s="5">
        <f t="shared" si="794"/>
        <v>1.6237065088637374E-2</v>
      </c>
      <c r="T802" s="5">
        <f t="shared" si="795"/>
        <v>7.2668693209806401E-2</v>
      </c>
      <c r="U802" s="5">
        <f t="shared" si="796"/>
        <v>2.1083252800208705E-2</v>
      </c>
      <c r="V802" s="5">
        <f t="shared" si="797"/>
        <v>1.2418098779258644E-3</v>
      </c>
      <c r="W802" s="5">
        <f t="shared" si="798"/>
        <v>8.3490263146502167E-2</v>
      </c>
      <c r="X802" s="5">
        <f t="shared" si="799"/>
        <v>3.7310065094008853E-2</v>
      </c>
      <c r="Y802" s="5">
        <f t="shared" si="800"/>
        <v>8.3365467113005361E-3</v>
      </c>
      <c r="Z802" s="5">
        <f t="shared" si="801"/>
        <v>2.0389502411726503E-3</v>
      </c>
      <c r="AA802" s="5">
        <f t="shared" si="802"/>
        <v>3.140555975127848E-3</v>
      </c>
      <c r="AB802" s="5">
        <f t="shared" si="803"/>
        <v>2.418669086117257E-3</v>
      </c>
      <c r="AC802" s="5">
        <f t="shared" si="804"/>
        <v>5.3422623948911036E-5</v>
      </c>
      <c r="AD802" s="5">
        <f t="shared" si="805"/>
        <v>3.2149613008572345E-2</v>
      </c>
      <c r="AE802" s="5">
        <f t="shared" si="806"/>
        <v>1.4366994531951975E-2</v>
      </c>
      <c r="AF802" s="5">
        <f t="shared" si="807"/>
        <v>3.2101557773977062E-3</v>
      </c>
      <c r="AG802" s="5">
        <f t="shared" si="808"/>
        <v>4.7818398817936432E-4</v>
      </c>
      <c r="AH802" s="5">
        <f t="shared" si="809"/>
        <v>2.2779113202730318E-4</v>
      </c>
      <c r="AI802" s="5">
        <f t="shared" si="810"/>
        <v>3.5086231450064456E-4</v>
      </c>
      <c r="AJ802" s="5">
        <f t="shared" si="811"/>
        <v>2.7021324895561317E-4</v>
      </c>
      <c r="AK802" s="5">
        <f t="shared" si="812"/>
        <v>1.3873476269471511E-4</v>
      </c>
      <c r="AL802" s="5">
        <f t="shared" si="813"/>
        <v>1.4708734019625599E-6</v>
      </c>
      <c r="AM802" s="5">
        <f t="shared" si="814"/>
        <v>9.9038865385994747E-3</v>
      </c>
      <c r="AN802" s="5">
        <f t="shared" si="815"/>
        <v>4.4258412599614064E-3</v>
      </c>
      <c r="AO802" s="5">
        <f t="shared" si="816"/>
        <v>9.8890828272487187E-4</v>
      </c>
      <c r="AP802" s="5">
        <f t="shared" si="817"/>
        <v>1.4730752629092754E-4</v>
      </c>
      <c r="AQ802" s="5">
        <f t="shared" si="818"/>
        <v>1.6457168739269284E-5</v>
      </c>
      <c r="AR802" s="5">
        <f t="shared" si="819"/>
        <v>2.035902545633003E-5</v>
      </c>
      <c r="AS802" s="5">
        <f t="shared" si="820"/>
        <v>3.1358616681044914E-5</v>
      </c>
      <c r="AT802" s="5">
        <f t="shared" si="821"/>
        <v>2.4150538105520213E-5</v>
      </c>
      <c r="AU802" s="5">
        <f t="shared" si="822"/>
        <v>1.2399536980399498E-5</v>
      </c>
      <c r="AV802" s="5">
        <f t="shared" si="823"/>
        <v>4.7746922860432584E-6</v>
      </c>
      <c r="AW802" s="5">
        <f t="shared" si="824"/>
        <v>2.8123079968031496E-8</v>
      </c>
      <c r="AX802" s="5">
        <f t="shared" si="825"/>
        <v>2.542461100628128E-3</v>
      </c>
      <c r="AY802" s="5">
        <f t="shared" si="826"/>
        <v>1.1361730768169821E-3</v>
      </c>
      <c r="AZ802" s="5">
        <f t="shared" si="827"/>
        <v>2.5386607884872789E-4</v>
      </c>
      <c r="BA802" s="5">
        <f t="shared" si="828"/>
        <v>3.7815826540900633E-5</v>
      </c>
      <c r="BB802" s="5">
        <f t="shared" si="829"/>
        <v>4.2247769280263088E-6</v>
      </c>
      <c r="BC802" s="5">
        <f t="shared" si="830"/>
        <v>3.775930180402892E-7</v>
      </c>
      <c r="BD802" s="5">
        <f t="shared" si="831"/>
        <v>1.5163376270862781E-6</v>
      </c>
      <c r="BE802" s="5">
        <f t="shared" si="832"/>
        <v>2.3355857827693567E-6</v>
      </c>
      <c r="BF802" s="5">
        <f t="shared" si="833"/>
        <v>1.7987290070603675E-6</v>
      </c>
      <c r="BG802" s="5">
        <f t="shared" si="834"/>
        <v>9.2351593754609943E-7</v>
      </c>
      <c r="BH802" s="5">
        <f t="shared" si="835"/>
        <v>3.556184743034896E-7</v>
      </c>
      <c r="BI802" s="5">
        <f t="shared" si="836"/>
        <v>1.0955046393847756E-7</v>
      </c>
      <c r="BJ802" s="8">
        <f t="shared" si="837"/>
        <v>0.6452296894738262</v>
      </c>
      <c r="BK802" s="8">
        <f t="shared" si="838"/>
        <v>0.25011184351816501</v>
      </c>
      <c r="BL802" s="8">
        <f t="shared" si="839"/>
        <v>0.10267816381916005</v>
      </c>
      <c r="BM802" s="8">
        <f t="shared" si="840"/>
        <v>0.31877074259141686</v>
      </c>
      <c r="BN802" s="8">
        <f t="shared" si="841"/>
        <v>0.68015175950716988</v>
      </c>
    </row>
    <row r="803" spans="1:66" s="10" customFormat="1" x14ac:dyDescent="0.25">
      <c r="A803" t="s">
        <v>166</v>
      </c>
      <c r="B803" t="s">
        <v>455</v>
      </c>
      <c r="C803" t="s">
        <v>247</v>
      </c>
      <c r="D803" s="7" t="s">
        <v>508</v>
      </c>
      <c r="E803">
        <f>VLOOKUP(A803,home!$A$2:$E$405,3,FALSE)</f>
        <v>1.8032999999999999</v>
      </c>
      <c r="F803">
        <f>VLOOKUP(B803,home!$B$2:$E$405,3,FALSE)</f>
        <v>0.55449999999999999</v>
      </c>
      <c r="G803">
        <f>VLOOKUP(C803,away!$B$2:$E$405,4,FALSE)</f>
        <v>0.36969999999999997</v>
      </c>
      <c r="H803">
        <f>VLOOKUP(A803,away!$A$2:$E$405,3,FALSE)</f>
        <v>1.4918</v>
      </c>
      <c r="I803">
        <f>VLOOKUP(C803,away!$B$2:$E$405,3,FALSE)</f>
        <v>1.3407</v>
      </c>
      <c r="J803">
        <f>VLOOKUP(B803,home!$B$2:$E$405,4,FALSE)</f>
        <v>1.3407</v>
      </c>
      <c r="K803" s="3">
        <f t="shared" si="786"/>
        <v>0.36967406554499993</v>
      </c>
      <c r="L803" s="3">
        <f t="shared" si="787"/>
        <v>2.6814754277819999</v>
      </c>
      <c r="M803" s="5">
        <f t="shared" si="788"/>
        <v>4.730451690009424E-2</v>
      </c>
      <c r="N803" s="5">
        <f t="shared" si="789"/>
        <v>1.7487253081099996E-2</v>
      </c>
      <c r="O803" s="5">
        <f t="shared" si="790"/>
        <v>0.12684589969070106</v>
      </c>
      <c r="P803" s="5">
        <f t="shared" si="791"/>
        <v>4.6891639436374706E-2</v>
      </c>
      <c r="Q803" s="5">
        <f t="shared" si="792"/>
        <v>3.2322919708522805E-3</v>
      </c>
      <c r="R803" s="5">
        <f t="shared" si="793"/>
        <v>0.17006708156775766</v>
      </c>
      <c r="S803" s="5">
        <f t="shared" si="794"/>
        <v>1.1620591399732649E-2</v>
      </c>
      <c r="T803" s="5">
        <f t="shared" si="795"/>
        <v>8.6673114952574432E-3</v>
      </c>
      <c r="U803" s="5">
        <f t="shared" si="796"/>
        <v>6.286938945852609E-2</v>
      </c>
      <c r="V803" s="5">
        <f t="shared" si="797"/>
        <v>1.2799073315287359E-3</v>
      </c>
      <c r="W803" s="5">
        <f t="shared" si="798"/>
        <v>3.9829817129780781E-4</v>
      </c>
      <c r="X803" s="5">
        <f t="shared" si="799"/>
        <v>1.0680267592655776E-3</v>
      </c>
      <c r="Y803" s="5">
        <f t="shared" si="800"/>
        <v>1.4319437555921439E-3</v>
      </c>
      <c r="Z803" s="5">
        <f t="shared" si="801"/>
        <v>0.15201023343284639</v>
      </c>
      <c r="AA803" s="5">
        <f t="shared" si="802"/>
        <v>5.6194240997564801E-2</v>
      </c>
      <c r="AB803" s="5">
        <f t="shared" si="803"/>
        <v>1.0386776764892646E-2</v>
      </c>
      <c r="AC803" s="5">
        <f t="shared" si="804"/>
        <v>7.9296012615417914E-5</v>
      </c>
      <c r="AD803" s="5">
        <f t="shared" si="805"/>
        <v>3.6810126070699841E-5</v>
      </c>
      <c r="AE803" s="5">
        <f t="shared" si="806"/>
        <v>9.8705448552139196E-5</v>
      </c>
      <c r="AF803" s="5">
        <f t="shared" si="807"/>
        <v>1.3233811744038084E-4</v>
      </c>
      <c r="AG803" s="5">
        <f t="shared" si="808"/>
        <v>1.1828713669176992E-4</v>
      </c>
      <c r="AH803" s="5">
        <f t="shared" si="809"/>
        <v>0.10190292643039588</v>
      </c>
      <c r="AI803" s="5">
        <f t="shared" si="810"/>
        <v>3.7670869104457473E-2</v>
      </c>
      <c r="AJ803" s="5">
        <f t="shared" si="811"/>
        <v>6.9629716672291618E-3</v>
      </c>
      <c r="AK803" s="5">
        <f t="shared" si="812"/>
        <v>8.5801001483308385E-4</v>
      </c>
      <c r="AL803" s="5">
        <f t="shared" si="813"/>
        <v>3.1441564366103824E-6</v>
      </c>
      <c r="AM803" s="5">
        <f t="shared" si="814"/>
        <v>2.7215497915559225E-6</v>
      </c>
      <c r="AN803" s="5">
        <f t="shared" si="815"/>
        <v>7.2977688915424303E-6</v>
      </c>
      <c r="AO803" s="5">
        <f t="shared" si="816"/>
        <v>9.7843939801514559E-6</v>
      </c>
      <c r="AP803" s="5">
        <f t="shared" si="817"/>
        <v>8.7455373445047498E-6</v>
      </c>
      <c r="AQ803" s="5">
        <f t="shared" si="818"/>
        <v>5.862735873009833E-6</v>
      </c>
      <c r="AR803" s="5">
        <f t="shared" si="819"/>
        <v>5.465003864843667E-2</v>
      </c>
      <c r="AS803" s="5">
        <f t="shared" si="820"/>
        <v>2.0202701969358958E-2</v>
      </c>
      <c r="AT803" s="5">
        <f t="shared" si="821"/>
        <v>3.7342074860034508E-3</v>
      </c>
      <c r="AU803" s="5">
        <f t="shared" si="822"/>
        <v>4.6014655431315656E-4</v>
      </c>
      <c r="AV803" s="5">
        <f t="shared" si="823"/>
        <v>4.2526061869866908E-5</v>
      </c>
      <c r="AW803" s="5">
        <f t="shared" si="824"/>
        <v>8.6575388813332587E-8</v>
      </c>
      <c r="AX803" s="5">
        <f t="shared" si="825"/>
        <v>1.6768106267127077E-7</v>
      </c>
      <c r="AY803" s="5">
        <f t="shared" si="826"/>
        <v>4.4963264925738611E-7</v>
      </c>
      <c r="AZ803" s="5">
        <f t="shared" si="827"/>
        <v>6.0283945025610182E-7</v>
      </c>
      <c r="BA803" s="5">
        <f t="shared" si="828"/>
        <v>5.3883305758644875E-7</v>
      </c>
      <c r="BB803" s="5">
        <f t="shared" si="829"/>
        <v>3.6121690089867642E-7</v>
      </c>
      <c r="BC803" s="5">
        <f t="shared" si="830"/>
        <v>1.9371884877187325E-7</v>
      </c>
      <c r="BD803" s="5">
        <f t="shared" si="831"/>
        <v>2.4423789293853266E-2</v>
      </c>
      <c r="BE803" s="5">
        <f t="shared" si="832"/>
        <v>9.0288414842731798E-3</v>
      </c>
      <c r="BF803" s="5">
        <f t="shared" si="833"/>
        <v>1.6688642693263088E-3</v>
      </c>
      <c r="BG803" s="5">
        <f t="shared" si="834"/>
        <v>2.0564527976154752E-4</v>
      </c>
      <c r="BH803" s="5">
        <f t="shared" si="835"/>
        <v>1.9005431657397531E-5</v>
      </c>
      <c r="BI803" s="5">
        <f t="shared" si="836"/>
        <v>1.4051630376455594E-6</v>
      </c>
      <c r="BJ803" s="8">
        <f t="shared" si="837"/>
        <v>3.2707991969970457E-2</v>
      </c>
      <c r="BK803" s="8">
        <f t="shared" si="838"/>
        <v>0.1071795448694316</v>
      </c>
      <c r="BL803" s="8">
        <f t="shared" si="839"/>
        <v>0.68819533733824922</v>
      </c>
      <c r="BM803" s="8">
        <f t="shared" si="840"/>
        <v>0.56826406190635737</v>
      </c>
      <c r="BN803" s="8">
        <f t="shared" si="841"/>
        <v>0.41182868264687994</v>
      </c>
    </row>
    <row r="804" spans="1:66" x14ac:dyDescent="0.25">
      <c r="A804" t="s">
        <v>166</v>
      </c>
      <c r="B804" t="s">
        <v>167</v>
      </c>
      <c r="C804" t="s">
        <v>172</v>
      </c>
      <c r="D804" s="7" t="s">
        <v>508</v>
      </c>
      <c r="E804">
        <f>VLOOKUP(A804,home!$A$2:$E$405,3,FALSE)</f>
        <v>1.8032999999999999</v>
      </c>
      <c r="F804">
        <f>VLOOKUP(B804,home!$B$2:$E$405,3,FALSE)</f>
        <v>0.18479999999999999</v>
      </c>
      <c r="G804">
        <f>VLOOKUP(C804,away!$B$2:$E$405,4,FALSE)</f>
        <v>0.18479999999999999</v>
      </c>
      <c r="H804">
        <f>VLOOKUP(A804,away!$A$2:$E$405,3,FALSE)</f>
        <v>1.4918</v>
      </c>
      <c r="I804">
        <f>VLOOKUP(C804,away!$B$2:$E$405,3,FALSE)</f>
        <v>1.7875000000000001</v>
      </c>
      <c r="J804">
        <f>VLOOKUP(B804,home!$B$2:$E$405,4,FALSE)</f>
        <v>1.5641</v>
      </c>
      <c r="K804" s="3">
        <f t="shared" si="786"/>
        <v>6.158457043199999E-2</v>
      </c>
      <c r="L804" s="3">
        <f t="shared" si="787"/>
        <v>4.1708173292500001</v>
      </c>
      <c r="M804" s="5">
        <f t="shared" si="788"/>
        <v>1.4517479109856162E-2</v>
      </c>
      <c r="N804" s="5">
        <f t="shared" si="789"/>
        <v>8.9405271473602535E-4</v>
      </c>
      <c r="O804" s="5">
        <f t="shared" si="790"/>
        <v>6.0549753448412943E-2</v>
      </c>
      <c r="P804" s="5">
        <f t="shared" si="791"/>
        <v>3.7289305558840212E-3</v>
      </c>
      <c r="Q804" s="5">
        <f t="shared" si="792"/>
        <v>2.7529926190290773E-5</v>
      </c>
      <c r="R804" s="5">
        <f t="shared" si="793"/>
        <v>0.12627098048222785</v>
      </c>
      <c r="S804" s="5">
        <f t="shared" si="794"/>
        <v>2.3945140518861214E-4</v>
      </c>
      <c r="T804" s="5">
        <f t="shared" si="795"/>
        <v>1.1482229322743819E-4</v>
      </c>
      <c r="U804" s="5">
        <f t="shared" si="796"/>
        <v>7.7763440910254581E-3</v>
      </c>
      <c r="V804" s="5">
        <f t="shared" si="797"/>
        <v>6.833889721643492E-6</v>
      </c>
      <c r="W804" s="5">
        <f t="shared" si="798"/>
        <v>5.6513955948457435E-7</v>
      </c>
      <c r="X804" s="5">
        <f t="shared" si="799"/>
        <v>2.3570938681429737E-6</v>
      </c>
      <c r="Y804" s="5">
        <f t="shared" si="800"/>
        <v>4.9155039759598166E-6</v>
      </c>
      <c r="Z804" s="5">
        <f t="shared" si="801"/>
        <v>0.17555106452555483</v>
      </c>
      <c r="AA804" s="5">
        <f t="shared" si="802"/>
        <v>1.0811236897686606E-2</v>
      </c>
      <c r="AB804" s="5">
        <f t="shared" si="803"/>
        <v>3.329026900913089E-4</v>
      </c>
      <c r="AC804" s="5">
        <f t="shared" si="804"/>
        <v>1.0970870013719045E-7</v>
      </c>
      <c r="AD804" s="5">
        <f t="shared" si="805"/>
        <v>8.7009692512468066E-9</v>
      </c>
      <c r="AE804" s="5">
        <f t="shared" si="806"/>
        <v>3.6290153334371578E-8</v>
      </c>
      <c r="AF804" s="5">
        <f t="shared" si="807"/>
        <v>7.5679800204068345E-8</v>
      </c>
      <c r="AG804" s="5">
        <f t="shared" si="808"/>
        <v>1.0521554072176865E-7</v>
      </c>
      <c r="AH804" s="5">
        <f t="shared" si="809"/>
        <v>0.18304785552286729</v>
      </c>
      <c r="AI804" s="5">
        <f t="shared" si="810"/>
        <v>1.1272923550874579E-2</v>
      </c>
      <c r="AJ804" s="5">
        <f t="shared" si="811"/>
        <v>3.4711907719669344E-4</v>
      </c>
      <c r="AK804" s="5">
        <f t="shared" si="812"/>
        <v>7.1257264193035356E-6</v>
      </c>
      <c r="AL804" s="5">
        <f t="shared" si="813"/>
        <v>1.1271822637861276E-9</v>
      </c>
      <c r="AM804" s="5">
        <f t="shared" si="814"/>
        <v>1.0716909073601511E-10</v>
      </c>
      <c r="AN804" s="5">
        <f t="shared" si="815"/>
        <v>4.4698270080173744E-10</v>
      </c>
      <c r="AO804" s="5">
        <f t="shared" si="816"/>
        <v>9.3214159718942737E-10</v>
      </c>
      <c r="AP804" s="5">
        <f t="shared" si="817"/>
        <v>1.2959307756241457E-9</v>
      </c>
      <c r="AQ804" s="5">
        <f t="shared" si="818"/>
        <v>1.3512726341203952E-9</v>
      </c>
      <c r="AR804" s="5">
        <f t="shared" si="819"/>
        <v>0.152691833579365</v>
      </c>
      <c r="AS804" s="5">
        <f t="shared" si="820"/>
        <v>9.4034609794596252E-3</v>
      </c>
      <c r="AT804" s="5">
        <f t="shared" si="821"/>
        <v>2.8955405249704748E-4</v>
      </c>
      <c r="AU804" s="5">
        <f t="shared" si="822"/>
        <v>5.9440206466251466E-6</v>
      </c>
      <c r="AV804" s="5">
        <f t="shared" si="823"/>
        <v>9.1514989540337136E-8</v>
      </c>
      <c r="AW804" s="5">
        <f t="shared" si="824"/>
        <v>8.04238262961882E-12</v>
      </c>
      <c r="AX804" s="5">
        <f t="shared" si="825"/>
        <v>1.0999937360942514E-12</v>
      </c>
      <c r="AY804" s="5">
        <f t="shared" si="826"/>
        <v>4.5878729365683547E-12</v>
      </c>
      <c r="AZ804" s="5">
        <f t="shared" si="827"/>
        <v>9.5675899741181928E-12</v>
      </c>
      <c r="BA804" s="5">
        <f t="shared" si="828"/>
        <v>1.3301556687736906E-11</v>
      </c>
      <c r="BB804" s="5">
        <f t="shared" si="829"/>
        <v>1.3869590784803582E-11</v>
      </c>
      <c r="BC804" s="5">
        <f t="shared" si="830"/>
        <v>1.1569505918972975E-11</v>
      </c>
      <c r="BD804" s="5">
        <f t="shared" si="831"/>
        <v>0.10614162425462874</v>
      </c>
      <c r="BE804" s="5">
        <f t="shared" si="832"/>
        <v>6.5366863346760619E-3</v>
      </c>
      <c r="BF804" s="5">
        <f t="shared" si="833"/>
        <v>2.012795099848749E-4</v>
      </c>
      <c r="BG804" s="5">
        <f t="shared" si="834"/>
        <v>4.1319040530606573E-6</v>
      </c>
      <c r="BH804" s="5">
        <f t="shared" si="835"/>
        <v>6.3615384043495083E-8</v>
      </c>
      <c r="BI804" s="5">
        <f t="shared" si="836"/>
        <v>7.8354521983707081E-10</v>
      </c>
      <c r="BJ804" s="8">
        <f t="shared" si="837"/>
        <v>1.0444727455137617E-3</v>
      </c>
      <c r="BK804" s="8">
        <f t="shared" si="838"/>
        <v>1.8492805801120716E-2</v>
      </c>
      <c r="BL804" s="8">
        <f t="shared" si="839"/>
        <v>0.67569091203603182</v>
      </c>
      <c r="BM804" s="8">
        <f t="shared" si="840"/>
        <v>0.66479052887436829</v>
      </c>
      <c r="BN804" s="8">
        <f t="shared" si="841"/>
        <v>0.2059887262373073</v>
      </c>
    </row>
    <row r="805" spans="1:66" x14ac:dyDescent="0.25">
      <c r="A805" t="s">
        <v>27</v>
      </c>
      <c r="B805" t="s">
        <v>447</v>
      </c>
      <c r="C805" t="s">
        <v>487</v>
      </c>
      <c r="D805" s="7" t="s">
        <v>508</v>
      </c>
      <c r="E805">
        <f>VLOOKUP(A805,home!$A$2:$E$405,3,FALSE)</f>
        <v>1.7302</v>
      </c>
      <c r="F805">
        <f>VLOOKUP(B805,home!$B$2:$E$405,3,FALSE)</f>
        <v>0.96330000000000005</v>
      </c>
      <c r="G805">
        <f>VLOOKUP(C805,away!$B$2:$E$405,4,FALSE)</f>
        <v>0.57799999999999996</v>
      </c>
      <c r="H805">
        <f>VLOOKUP(A805,away!$A$2:$E$405,3,FALSE)</f>
        <v>1.4127000000000001</v>
      </c>
      <c r="I805">
        <f>VLOOKUP(C805,away!$B$2:$E$405,3,FALSE)</f>
        <v>1.0618000000000001</v>
      </c>
      <c r="J805">
        <f>VLOOKUP(B805,home!$B$2:$E$405,4,FALSE)</f>
        <v>1.8875999999999999</v>
      </c>
      <c r="K805" s="3">
        <f t="shared" si="786"/>
        <v>0.9633535594799999</v>
      </c>
      <c r="L805" s="3">
        <f t="shared" si="787"/>
        <v>2.8314091737360005</v>
      </c>
      <c r="M805" s="5">
        <f t="shared" si="788"/>
        <v>2.2488240896387197E-2</v>
      </c>
      <c r="N805" s="5">
        <f t="shared" si="789"/>
        <v>2.1664126913978309E-2</v>
      </c>
      <c r="O805" s="5">
        <f t="shared" si="790"/>
        <v>6.3673411575215819E-2</v>
      </c>
      <c r="P805" s="5">
        <f t="shared" si="791"/>
        <v>6.1340007685219175E-2</v>
      </c>
      <c r="Q805" s="5">
        <f t="shared" si="792"/>
        <v>1.0435106887803735E-2</v>
      </c>
      <c r="R805" s="5">
        <f t="shared" si="793"/>
        <v>9.0142740828567061E-2</v>
      </c>
      <c r="S805" s="5">
        <f t="shared" si="794"/>
        <v>4.182848894405098E-2</v>
      </c>
      <c r="T805" s="5">
        <f t="shared" si="795"/>
        <v>2.9546057371043221E-2</v>
      </c>
      <c r="U805" s="5">
        <f t="shared" si="796"/>
        <v>8.6839330238483184E-2</v>
      </c>
      <c r="V805" s="5">
        <f t="shared" si="797"/>
        <v>1.267704429326089E-2</v>
      </c>
      <c r="W805" s="5">
        <f t="shared" si="798"/>
        <v>3.3508991213066644E-3</v>
      </c>
      <c r="X805" s="5">
        <f t="shared" si="799"/>
        <v>9.4877665123315937E-3</v>
      </c>
      <c r="Y805" s="5">
        <f t="shared" si="800"/>
        <v>1.3431874570640448E-2</v>
      </c>
      <c r="Z805" s="5">
        <f t="shared" si="801"/>
        <v>8.5076994442570511E-2</v>
      </c>
      <c r="AA805" s="5">
        <f t="shared" si="802"/>
        <v>8.1959225426110463E-2</v>
      </c>
      <c r="AB805" s="5">
        <f t="shared" si="803"/>
        <v>3.9477855773233608E-2</v>
      </c>
      <c r="AC805" s="5">
        <f t="shared" si="804"/>
        <v>2.1611572409033228E-3</v>
      </c>
      <c r="AD805" s="5">
        <f t="shared" si="805"/>
        <v>8.0702514899229469E-4</v>
      </c>
      <c r="AE805" s="5">
        <f t="shared" si="806"/>
        <v>2.2850184102924461E-3</v>
      </c>
      <c r="AF805" s="5">
        <f t="shared" si="807"/>
        <v>3.2349110445288425E-3</v>
      </c>
      <c r="AG805" s="5">
        <f t="shared" si="808"/>
        <v>3.0531189358996239E-3</v>
      </c>
      <c r="AH805" s="5">
        <f t="shared" si="809"/>
        <v>6.0221945634645217E-2</v>
      </c>
      <c r="AI805" s="5">
        <f t="shared" si="810"/>
        <v>5.8015025685946506E-2</v>
      </c>
      <c r="AJ805" s="5">
        <f t="shared" si="811"/>
        <v>2.7944490748940093E-2</v>
      </c>
      <c r="AK805" s="5">
        <f t="shared" si="812"/>
        <v>8.9734748769491231E-3</v>
      </c>
      <c r="AL805" s="5">
        <f t="shared" si="813"/>
        <v>2.3579505818487382E-4</v>
      </c>
      <c r="AM805" s="5">
        <f t="shared" si="814"/>
        <v>1.554901099743209E-4</v>
      </c>
      <c r="AN805" s="5">
        <f t="shared" si="815"/>
        <v>4.4025612380651184E-4</v>
      </c>
      <c r="AO805" s="5">
        <f t="shared" si="816"/>
        <v>6.2327261386960512E-4</v>
      </c>
      <c r="AP805" s="5">
        <f t="shared" si="817"/>
        <v>5.8824659888293863E-4</v>
      </c>
      <c r="AQ805" s="5">
        <f t="shared" si="818"/>
        <v>4.1639170412403849E-4</v>
      </c>
      <c r="AR805" s="5">
        <f t="shared" si="819"/>
        <v>3.4102593866033037E-2</v>
      </c>
      <c r="AS805" s="5">
        <f t="shared" si="820"/>
        <v>3.285285518834373E-2</v>
      </c>
      <c r="AT805" s="5">
        <f t="shared" si="821"/>
        <v>1.5824457492385959E-2</v>
      </c>
      <c r="AU805" s="5">
        <f t="shared" si="822"/>
        <v>5.0815158173766559E-3</v>
      </c>
      <c r="AV805" s="5">
        <f t="shared" si="823"/>
        <v>1.2238240875559305E-3</v>
      </c>
      <c r="AW805" s="5">
        <f t="shared" si="824"/>
        <v>1.7865720661938981E-5</v>
      </c>
      <c r="AX805" s="5">
        <f t="shared" si="825"/>
        <v>2.4965325151283101E-5</v>
      </c>
      <c r="AY805" s="5">
        <f t="shared" si="826"/>
        <v>7.0687050658645081E-5</v>
      </c>
      <c r="AZ805" s="5">
        <f t="shared" si="827"/>
        <v>1.0007198184961455E-4</v>
      </c>
      <c r="BA805" s="5">
        <f t="shared" si="828"/>
        <v>9.4448242480980391E-5</v>
      </c>
      <c r="BB805" s="5">
        <f t="shared" si="829"/>
        <v>6.6855405050972536E-5</v>
      </c>
      <c r="BC805" s="5">
        <f t="shared" si="830"/>
        <v>3.7859001435031962E-5</v>
      </c>
      <c r="BD805" s="5">
        <f t="shared" si="831"/>
        <v>1.60930661867465E-2</v>
      </c>
      <c r="BE805" s="5">
        <f t="shared" si="832"/>
        <v>1.5503312593949466E-2</v>
      </c>
      <c r="BF805" s="5">
        <f t="shared" si="833"/>
        <v>7.4675856855561645E-3</v>
      </c>
      <c r="BG805" s="5">
        <f t="shared" si="834"/>
        <v>2.3979750836341423E-3</v>
      </c>
      <c r="BH805" s="5">
        <f t="shared" si="835"/>
        <v>5.775244580908253E-4</v>
      </c>
      <c r="BI805" s="5">
        <f t="shared" si="836"/>
        <v>1.1127204847771096E-4</v>
      </c>
      <c r="BJ805" s="8">
        <f t="shared" si="837"/>
        <v>9.9914449074101103E-2</v>
      </c>
      <c r="BK805" s="8">
        <f t="shared" si="838"/>
        <v>0.14080142116866509</v>
      </c>
      <c r="BL805" s="8">
        <f t="shared" si="839"/>
        <v>0.64848348329624117</v>
      </c>
      <c r="BM805" s="8">
        <f t="shared" si="840"/>
        <v>0.70447989186440962</v>
      </c>
      <c r="BN805" s="8">
        <f t="shared" si="841"/>
        <v>0.26974363478717128</v>
      </c>
    </row>
    <row r="806" spans="1:66" x14ac:dyDescent="0.25">
      <c r="A806" t="s">
        <v>27</v>
      </c>
      <c r="B806" t="s">
        <v>411</v>
      </c>
      <c r="C806" t="s">
        <v>175</v>
      </c>
      <c r="D806" s="7" t="s">
        <v>508</v>
      </c>
      <c r="E806">
        <f>VLOOKUP(A806,home!$A$2:$E$405,3,FALSE)</f>
        <v>1.7302</v>
      </c>
      <c r="F806">
        <f>VLOOKUP(B806,home!$B$2:$E$405,3,FALSE)</f>
        <v>0.96330000000000005</v>
      </c>
      <c r="G806">
        <f>VLOOKUP(C806,away!$B$2:$E$405,4,FALSE)</f>
        <v>1.1558999999999999</v>
      </c>
      <c r="H806">
        <f>VLOOKUP(A806,away!$A$2:$E$405,3,FALSE)</f>
        <v>1.4127000000000001</v>
      </c>
      <c r="I806">
        <f>VLOOKUP(C806,away!$B$2:$E$405,3,FALSE)</f>
        <v>1.6516999999999999</v>
      </c>
      <c r="J806">
        <f>VLOOKUP(B806,home!$B$2:$E$405,4,FALSE)</f>
        <v>0.94379999999999997</v>
      </c>
      <c r="K806" s="3">
        <f t="shared" si="786"/>
        <v>1.9265404487939999</v>
      </c>
      <c r="L806" s="3">
        <f t="shared" si="787"/>
        <v>2.2022219496419999</v>
      </c>
      <c r="M806" s="5">
        <f t="shared" si="788"/>
        <v>1.6102795340387575E-2</v>
      </c>
      <c r="N806" s="5">
        <f t="shared" si="789"/>
        <v>3.1022686561908208E-2</v>
      </c>
      <c r="O806" s="5">
        <f t="shared" si="790"/>
        <v>3.5461929349194433E-2</v>
      </c>
      <c r="P806" s="5">
        <f t="shared" si="791"/>
        <v>6.8318841283498161E-2</v>
      </c>
      <c r="Q806" s="5">
        <f t="shared" si="792"/>
        <v>2.988323024588712E-2</v>
      </c>
      <c r="R806" s="5">
        <f t="shared" si="793"/>
        <v>3.9047519594724918E-2</v>
      </c>
      <c r="S806" s="5">
        <f t="shared" si="794"/>
        <v>7.2463568834742975E-2</v>
      </c>
      <c r="T806" s="5">
        <f t="shared" si="795"/>
        <v>6.5809505573698301E-2</v>
      </c>
      <c r="U806" s="5">
        <f t="shared" si="796"/>
        <v>7.5226625924313839E-2</v>
      </c>
      <c r="V806" s="5">
        <f t="shared" si="797"/>
        <v>3.4159887242544207E-2</v>
      </c>
      <c r="W806" s="5">
        <f t="shared" si="798"/>
        <v>1.9190417269775273E-2</v>
      </c>
      <c r="X806" s="5">
        <f t="shared" si="799"/>
        <v>4.2261558134288009E-2</v>
      </c>
      <c r="Y806" s="5">
        <f t="shared" si="800"/>
        <v>4.6534665474700233E-2</v>
      </c>
      <c r="Z806" s="5">
        <f t="shared" si="801"/>
        <v>2.8663768243526441E-2</v>
      </c>
      <c r="AA806" s="5">
        <f t="shared" si="802"/>
        <v>5.5221908936010623E-2</v>
      </c>
      <c r="AB806" s="5">
        <f t="shared" si="803"/>
        <v>5.3193620612421659E-2</v>
      </c>
      <c r="AC806" s="5">
        <f t="shared" si="804"/>
        <v>9.058069831407764E-3</v>
      </c>
      <c r="AD806" s="5">
        <f t="shared" si="805"/>
        <v>9.2427787748642441E-3</v>
      </c>
      <c r="AE806" s="5">
        <f t="shared" si="806"/>
        <v>2.0354650293691229E-2</v>
      </c>
      <c r="AF806" s="5">
        <f t="shared" si="807"/>
        <v>2.2412728827026905E-2</v>
      </c>
      <c r="AG806" s="5">
        <f t="shared" si="808"/>
        <v>1.6452601124750884E-2</v>
      </c>
      <c r="AH806" s="5">
        <f t="shared" si="809"/>
        <v>1.578099489633631E-2</v>
      </c>
      <c r="AI806" s="5">
        <f t="shared" si="810"/>
        <v>3.0402724990003571E-2</v>
      </c>
      <c r="AJ806" s="5">
        <f t="shared" si="811"/>
        <v>2.9286039723401023E-2</v>
      </c>
      <c r="AK806" s="5">
        <f t="shared" si="812"/>
        <v>1.8806913370706647E-2</v>
      </c>
      <c r="AL806" s="5">
        <f t="shared" si="813"/>
        <v>1.5372159232370777E-3</v>
      </c>
      <c r="AM806" s="5">
        <f t="shared" si="814"/>
        <v>3.5613174338061221E-3</v>
      </c>
      <c r="AN806" s="5">
        <f t="shared" si="815"/>
        <v>7.842811422370562E-3</v>
      </c>
      <c r="AO806" s="5">
        <f t="shared" si="816"/>
        <v>8.6358057306237229E-3</v>
      </c>
      <c r="AP806" s="5">
        <f t="shared" si="817"/>
        <v>6.3393203109412457E-3</v>
      </c>
      <c r="AQ806" s="5">
        <f t="shared" si="818"/>
        <v>3.4901475836415395E-3</v>
      </c>
      <c r="AR806" s="5">
        <f t="shared" si="819"/>
        <v>6.9506506695800416E-3</v>
      </c>
      <c r="AS806" s="5">
        <f t="shared" si="820"/>
        <v>1.3390709660383049E-2</v>
      </c>
      <c r="AT806" s="5">
        <f t="shared" si="821"/>
        <v>1.2898871899392256E-2</v>
      </c>
      <c r="AU806" s="5">
        <f t="shared" si="822"/>
        <v>8.2833994859971595E-3</v>
      </c>
      <c r="AV806" s="5">
        <f t="shared" si="823"/>
        <v>3.9895760408232388E-3</v>
      </c>
      <c r="AW806" s="5">
        <f t="shared" si="824"/>
        <v>1.8116387120325399E-4</v>
      </c>
      <c r="AX806" s="5">
        <f t="shared" si="825"/>
        <v>1.143503681203791E-3</v>
      </c>
      <c r="AY806" s="5">
        <f t="shared" si="826"/>
        <v>2.5182489062434165E-3</v>
      </c>
      <c r="AZ806" s="5">
        <f t="shared" si="827"/>
        <v>2.7728715079956058E-3</v>
      </c>
      <c r="BA806" s="5">
        <f t="shared" si="828"/>
        <v>2.0354928328149453E-3</v>
      </c>
      <c r="BB806" s="5">
        <f t="shared" si="829"/>
        <v>1.1206517486910116E-3</v>
      </c>
      <c r="BC806" s="5">
        <f t="shared" si="830"/>
        <v>4.9358477577440732E-4</v>
      </c>
      <c r="BD806" s="5">
        <f t="shared" si="831"/>
        <v>2.5511459114738368E-3</v>
      </c>
      <c r="BE806" s="5">
        <f t="shared" si="832"/>
        <v>4.914885789229783E-3</v>
      </c>
      <c r="BF806" s="5">
        <f t="shared" si="833"/>
        <v>4.734363137077E-3</v>
      </c>
      <c r="BG806" s="5">
        <f t="shared" si="834"/>
        <v>3.0403140276193657E-3</v>
      </c>
      <c r="BH806" s="5">
        <f t="shared" si="835"/>
        <v>1.4643219878111263E-3</v>
      </c>
      <c r="BI806" s="5">
        <f t="shared" si="836"/>
        <v>5.6421510791531358E-4</v>
      </c>
      <c r="BJ806" s="8">
        <f t="shared" si="837"/>
        <v>0.34311857821469677</v>
      </c>
      <c r="BK806" s="8">
        <f t="shared" si="838"/>
        <v>0.2041586273620612</v>
      </c>
      <c r="BL806" s="8">
        <f t="shared" si="839"/>
        <v>0.41521073111441514</v>
      </c>
      <c r="BM806" s="8">
        <f t="shared" si="840"/>
        <v>0.76897761752405902</v>
      </c>
      <c r="BN806" s="8">
        <f t="shared" si="841"/>
        <v>0.21983700237560042</v>
      </c>
    </row>
    <row r="807" spans="1:66" x14ac:dyDescent="0.25">
      <c r="A807" t="s">
        <v>27</v>
      </c>
      <c r="B807" t="s">
        <v>29</v>
      </c>
      <c r="C807" t="s">
        <v>410</v>
      </c>
      <c r="D807" s="7" t="s">
        <v>508</v>
      </c>
      <c r="E807">
        <f>VLOOKUP(A807,home!$A$2:$E$405,3,FALSE)</f>
        <v>1.7302</v>
      </c>
      <c r="F807">
        <f>VLOOKUP(B807,home!$B$2:$E$405,3,FALSE)</f>
        <v>0.96330000000000005</v>
      </c>
      <c r="G807">
        <f>VLOOKUP(C807,away!$B$2:$E$405,4,FALSE)</f>
        <v>0.77059999999999995</v>
      </c>
      <c r="H807">
        <f>VLOOKUP(A807,away!$A$2:$E$405,3,FALSE)</f>
        <v>1.4127000000000001</v>
      </c>
      <c r="I807">
        <f>VLOOKUP(C807,away!$B$2:$E$405,3,FALSE)</f>
        <v>0.70789999999999997</v>
      </c>
      <c r="J807">
        <f>VLOOKUP(B807,home!$B$2:$E$405,4,FALSE)</f>
        <v>0.70789999999999997</v>
      </c>
      <c r="K807" s="3">
        <f t="shared" si="786"/>
        <v>1.2843602991959999</v>
      </c>
      <c r="L807" s="3">
        <f t="shared" si="787"/>
        <v>0.70793562860699999</v>
      </c>
      <c r="M807" s="5">
        <f t="shared" si="788"/>
        <v>0.13638194262237005</v>
      </c>
      <c r="N807" s="5">
        <f t="shared" si="789"/>
        <v>0.17516355263139888</v>
      </c>
      <c r="O807" s="5">
        <f t="shared" si="790"/>
        <v>9.6549636281011333E-2</v>
      </c>
      <c r="P807" s="5">
        <f t="shared" si="791"/>
        <v>0.12400451974114465</v>
      </c>
      <c r="Q807" s="5">
        <f t="shared" si="792"/>
        <v>0.1124865564329489</v>
      </c>
      <c r="R807" s="5">
        <f t="shared" si="793"/>
        <v>3.4175463726187488E-2</v>
      </c>
      <c r="S807" s="5">
        <f t="shared" si="794"/>
        <v>2.8187604276194177E-2</v>
      </c>
      <c r="T807" s="5">
        <f t="shared" si="795"/>
        <v>7.963324103819644E-2</v>
      </c>
      <c r="U807" s="5">
        <f t="shared" si="796"/>
        <v>4.3893608816528193E-2</v>
      </c>
      <c r="V807" s="5">
        <f t="shared" si="797"/>
        <v>2.8477135313379372E-3</v>
      </c>
      <c r="W807" s="5">
        <f t="shared" si="798"/>
        <v>4.8157755758583332E-2</v>
      </c>
      <c r="X807" s="5">
        <f t="shared" si="799"/>
        <v>3.4092591095255059E-2</v>
      </c>
      <c r="Y807" s="5">
        <f t="shared" si="800"/>
        <v>1.20676799539304E-2</v>
      </c>
      <c r="Z807" s="5">
        <f t="shared" si="801"/>
        <v>8.064676131978088E-3</v>
      </c>
      <c r="AA807" s="5">
        <f t="shared" si="802"/>
        <v>1.0357949849786215E-2</v>
      </c>
      <c r="AB807" s="5">
        <f t="shared" si="803"/>
        <v>6.6516697840642959E-3</v>
      </c>
      <c r="AC807" s="5">
        <f t="shared" si="804"/>
        <v>1.6182922662996214E-4</v>
      </c>
      <c r="AD807" s="5">
        <f t="shared" si="805"/>
        <v>1.5462977398675502E-2</v>
      </c>
      <c r="AE807" s="5">
        <f t="shared" si="806"/>
        <v>1.0946792624867172E-2</v>
      </c>
      <c r="AF807" s="5">
        <f t="shared" si="807"/>
        <v>3.8748122590579071E-3</v>
      </c>
      <c r="AG807" s="5">
        <f t="shared" si="808"/>
        <v>9.1437255078342309E-4</v>
      </c>
      <c r="AH807" s="5">
        <f t="shared" si="809"/>
        <v>1.4273178917509441E-3</v>
      </c>
      <c r="AI807" s="5">
        <f t="shared" si="810"/>
        <v>1.8331904344970461E-3</v>
      </c>
      <c r="AJ807" s="5">
        <f t="shared" si="811"/>
        <v>1.177238507466936E-3</v>
      </c>
      <c r="AK807" s="5">
        <f t="shared" si="812"/>
        <v>5.0399946722509551E-4</v>
      </c>
      <c r="AL807" s="5">
        <f t="shared" si="813"/>
        <v>5.8856928248616176E-6</v>
      </c>
      <c r="AM807" s="5">
        <f t="shared" si="814"/>
        <v>3.9720068556447661E-3</v>
      </c>
      <c r="AN807" s="5">
        <f t="shared" si="815"/>
        <v>2.8119251701821902E-3</v>
      </c>
      <c r="AO807" s="5">
        <f t="shared" si="816"/>
        <v>9.9533100647438712E-4</v>
      </c>
      <c r="AP807" s="5">
        <f t="shared" si="817"/>
        <v>2.348767605801611E-4</v>
      </c>
      <c r="AQ807" s="5">
        <f t="shared" si="818"/>
        <v>4.1569406786623037E-5</v>
      </c>
      <c r="AR807" s="5">
        <f t="shared" si="819"/>
        <v>2.0208983778374461E-4</v>
      </c>
      <c r="AS807" s="5">
        <f t="shared" si="820"/>
        <v>2.595561645204013E-4</v>
      </c>
      <c r="AT807" s="5">
        <f t="shared" si="821"/>
        <v>1.6668181656079444E-4</v>
      </c>
      <c r="AU807" s="5">
        <f t="shared" si="822"/>
        <v>7.1359835929518252E-5</v>
      </c>
      <c r="AV807" s="5">
        <f t="shared" si="823"/>
        <v>2.2912935056253394E-5</v>
      </c>
      <c r="AW807" s="5">
        <f t="shared" si="824"/>
        <v>1.4865370372050643E-7</v>
      </c>
      <c r="AX807" s="5">
        <f t="shared" si="825"/>
        <v>8.5024798558741121E-4</v>
      </c>
      <c r="AY807" s="5">
        <f t="shared" si="826"/>
        <v>6.0192084214865933E-4</v>
      </c>
      <c r="AZ807" s="5">
        <f t="shared" si="827"/>
        <v>2.1306060487908299E-4</v>
      </c>
      <c r="BA807" s="5">
        <f t="shared" si="828"/>
        <v>5.0277731082153759E-5</v>
      </c>
      <c r="BB807" s="5">
        <f t="shared" si="829"/>
        <v>8.8983492896445543E-6</v>
      </c>
      <c r="BC807" s="5">
        <f t="shared" si="830"/>
        <v>1.2598916995858345E-6</v>
      </c>
      <c r="BD807" s="5">
        <f t="shared" si="831"/>
        <v>2.3844432724420296E-5</v>
      </c>
      <c r="BE807" s="5">
        <f t="shared" si="832"/>
        <v>3.0624842748095339E-5</v>
      </c>
      <c r="BF807" s="5">
        <f t="shared" si="833"/>
        <v>1.9666666097387098E-5</v>
      </c>
      <c r="BG807" s="5">
        <f t="shared" si="834"/>
        <v>8.4196950510093063E-6</v>
      </c>
      <c r="BH807" s="5">
        <f t="shared" si="835"/>
        <v>2.7034805137133499E-6</v>
      </c>
      <c r="BI807" s="5">
        <f t="shared" si="836"/>
        <v>6.9444860829268589E-7</v>
      </c>
      <c r="BJ807" s="8">
        <f t="shared" si="837"/>
        <v>0.50258170634805166</v>
      </c>
      <c r="BK807" s="8">
        <f t="shared" si="838"/>
        <v>0.29219141593265024</v>
      </c>
      <c r="BL807" s="8">
        <f t="shared" si="839"/>
        <v>0.19737862891411109</v>
      </c>
      <c r="BM807" s="8">
        <f t="shared" si="840"/>
        <v>0.32085298370328486</v>
      </c>
      <c r="BN807" s="8">
        <f t="shared" si="841"/>
        <v>0.67876167143506139</v>
      </c>
    </row>
    <row r="808" spans="1:66" s="10" customFormat="1" x14ac:dyDescent="0.25">
      <c r="A808" t="s">
        <v>27</v>
      </c>
      <c r="B808" t="s">
        <v>173</v>
      </c>
      <c r="C808" t="s">
        <v>28</v>
      </c>
      <c r="D808" s="7" t="s">
        <v>508</v>
      </c>
      <c r="E808">
        <f>VLOOKUP(A808,home!$A$2:$E$405,3,FALSE)</f>
        <v>1.7302</v>
      </c>
      <c r="F808">
        <f>VLOOKUP(B808,home!$B$2:$E$405,3,FALSE)</f>
        <v>1.1558999999999999</v>
      </c>
      <c r="G808">
        <f>VLOOKUP(C808,away!$B$2:$E$405,4,FALSE)</f>
        <v>0.77059999999999995</v>
      </c>
      <c r="H808">
        <f>VLOOKUP(A808,away!$A$2:$E$405,3,FALSE)</f>
        <v>1.4127000000000001</v>
      </c>
      <c r="I808">
        <f>VLOOKUP(C808,away!$B$2:$E$405,3,FALSE)</f>
        <v>1.4157</v>
      </c>
      <c r="J808">
        <f>VLOOKUP(B808,home!$B$2:$E$405,4,FALSE)</f>
        <v>0.94379999999999997</v>
      </c>
      <c r="K808" s="3">
        <f t="shared" si="786"/>
        <v>1.5411523615079998</v>
      </c>
      <c r="L808" s="3">
        <f t="shared" si="787"/>
        <v>1.8875616722820001</v>
      </c>
      <c r="M808" s="5">
        <f t="shared" si="788"/>
        <v>3.2428616075158276E-2</v>
      </c>
      <c r="N808" s="5">
        <f t="shared" si="789"/>
        <v>4.9977438244666467E-2</v>
      </c>
      <c r="O808" s="5">
        <f t="shared" si="790"/>
        <v>6.1211012788616709E-2</v>
      </c>
      <c r="P808" s="5">
        <f t="shared" si="791"/>
        <v>9.4335496909473016E-2</v>
      </c>
      <c r="Q808" s="5">
        <f t="shared" si="792"/>
        <v>3.8511423486443978E-2</v>
      </c>
      <c r="R808" s="5">
        <f t="shared" si="793"/>
        <v>5.7769780830678144E-2</v>
      </c>
      <c r="S808" s="5">
        <f t="shared" si="794"/>
        <v>6.8605964840836656E-2</v>
      </c>
      <c r="T808" s="5">
        <f t="shared" si="795"/>
        <v>7.269268691803249E-2</v>
      </c>
      <c r="U808" s="5">
        <f t="shared" si="796"/>
        <v>8.9032034150999195E-2</v>
      </c>
      <c r="V808" s="5">
        <f t="shared" si="797"/>
        <v>2.2175125852543887E-2</v>
      </c>
      <c r="W808" s="5">
        <f t="shared" si="798"/>
        <v>1.9783990417055933E-2</v>
      </c>
      <c r="X808" s="5">
        <f t="shared" si="799"/>
        <v>3.7343502036029159E-2</v>
      </c>
      <c r="Y808" s="5">
        <f t="shared" si="800"/>
        <v>3.5244081575996747E-2</v>
      </c>
      <c r="Z808" s="5">
        <f t="shared" si="801"/>
        <v>3.6348008037373161E-2</v>
      </c>
      <c r="AA808" s="5">
        <f t="shared" si="802"/>
        <v>5.6017818422909399E-2</v>
      </c>
      <c r="AB808" s="5">
        <f t="shared" si="803"/>
        <v>4.3165996574496587E-2</v>
      </c>
      <c r="AC808" s="5">
        <f t="shared" si="804"/>
        <v>4.0317429663848554E-3</v>
      </c>
      <c r="AD808" s="5">
        <f t="shared" si="805"/>
        <v>7.6225358878243468E-3</v>
      </c>
      <c r="AE808" s="5">
        <f t="shared" si="806"/>
        <v>1.4388006587451284E-2</v>
      </c>
      <c r="AF808" s="5">
        <f t="shared" si="807"/>
        <v>1.3579124887506993E-2</v>
      </c>
      <c r="AG808" s="5">
        <f t="shared" si="808"/>
        <v>8.5438118935962752E-3</v>
      </c>
      <c r="AH808" s="5">
        <f t="shared" si="809"/>
        <v>1.7152276708785909E-2</v>
      </c>
      <c r="AI808" s="5">
        <f t="shared" si="810"/>
        <v>2.6434271754984064E-2</v>
      </c>
      <c r="AJ808" s="5">
        <f t="shared" si="811"/>
        <v>2.0369620169968957E-2</v>
      </c>
      <c r="AK808" s="5">
        <f t="shared" si="812"/>
        <v>1.0464229409322883E-2</v>
      </c>
      <c r="AL808" s="5">
        <f t="shared" si="813"/>
        <v>4.6913685772306785E-4</v>
      </c>
      <c r="AM808" s="5">
        <f t="shared" si="814"/>
        <v>2.3494978368399939E-3</v>
      </c>
      <c r="AN808" s="5">
        <f t="shared" si="815"/>
        <v>4.4348220659286399E-3</v>
      </c>
      <c r="AO808" s="5">
        <f t="shared" si="816"/>
        <v>4.1855000775186911E-3</v>
      </c>
      <c r="AP808" s="5">
        <f t="shared" si="817"/>
        <v>2.6334631752192071E-3</v>
      </c>
      <c r="AQ808" s="5">
        <f t="shared" si="818"/>
        <v>1.2427060387274575E-3</v>
      </c>
      <c r="AR808" s="5">
        <f t="shared" si="819"/>
        <v>6.4751960215759042E-3</v>
      </c>
      <c r="AS808" s="5">
        <f t="shared" si="820"/>
        <v>9.9792636398789089E-3</v>
      </c>
      <c r="AT808" s="5">
        <f t="shared" si="821"/>
        <v>7.6897828623551509E-3</v>
      </c>
      <c r="AU808" s="5">
        <f t="shared" si="822"/>
        <v>3.9503756726007961E-3</v>
      </c>
      <c r="AV808" s="5">
        <f t="shared" si="823"/>
        <v>1.5220326991681175E-3</v>
      </c>
      <c r="AW808" s="5">
        <f t="shared" si="824"/>
        <v>3.7909126729035095E-5</v>
      </c>
      <c r="AX808" s="5">
        <f t="shared" si="825"/>
        <v>6.0348902326731583E-4</v>
      </c>
      <c r="AY808" s="5">
        <f t="shared" si="826"/>
        <v>1.1391227499622854E-3</v>
      </c>
      <c r="AZ808" s="5">
        <f t="shared" si="827"/>
        <v>1.0750822214266416E-3</v>
      </c>
      <c r="BA808" s="5">
        <f t="shared" si="828"/>
        <v>6.7642799857223971E-4</v>
      </c>
      <c r="BB808" s="5">
        <f t="shared" si="829"/>
        <v>3.1919989104084564E-4</v>
      </c>
      <c r="BC808" s="5">
        <f t="shared" si="830"/>
        <v>1.2050189602505814E-4</v>
      </c>
      <c r="BD808" s="5">
        <f t="shared" si="831"/>
        <v>2.0370553051399288E-3</v>
      </c>
      <c r="BE808" s="5">
        <f t="shared" si="832"/>
        <v>3.1394125940388006E-3</v>
      </c>
      <c r="BF808" s="5">
        <f t="shared" si="833"/>
        <v>2.4191565665254268E-3</v>
      </c>
      <c r="BG808" s="5">
        <f t="shared" si="834"/>
        <v>1.2427629517860824E-3</v>
      </c>
      <c r="BH808" s="5">
        <f t="shared" si="835"/>
        <v>4.7882176448494327E-4</v>
      </c>
      <c r="BI808" s="5">
        <f t="shared" si="836"/>
        <v>1.4758745861547952E-4</v>
      </c>
      <c r="BJ808" s="8">
        <f t="shared" si="837"/>
        <v>0.31646641490913213</v>
      </c>
      <c r="BK808" s="8">
        <f t="shared" si="838"/>
        <v>0.22318520625208205</v>
      </c>
      <c r="BL808" s="8">
        <f t="shared" si="839"/>
        <v>0.42069848834693152</v>
      </c>
      <c r="BM808" s="8">
        <f t="shared" si="840"/>
        <v>0.66136313558724891</v>
      </c>
      <c r="BN808" s="8">
        <f t="shared" si="841"/>
        <v>0.3342337683350366</v>
      </c>
    </row>
    <row r="809" spans="1:66" x14ac:dyDescent="0.25">
      <c r="A809" t="s">
        <v>176</v>
      </c>
      <c r="B809" t="s">
        <v>254</v>
      </c>
      <c r="C809" t="s">
        <v>177</v>
      </c>
      <c r="D809" s="7" t="s">
        <v>508</v>
      </c>
      <c r="E809">
        <f>VLOOKUP(A809,home!$A$2:$E$405,3,FALSE)</f>
        <v>1.2142999999999999</v>
      </c>
      <c r="F809">
        <f>VLOOKUP(B809,home!$B$2:$E$405,3,FALSE)</f>
        <v>1.2353000000000001</v>
      </c>
      <c r="G809">
        <f>VLOOKUP(C809,away!$B$2:$E$405,4,FALSE)</f>
        <v>0.4118</v>
      </c>
      <c r="H809">
        <f>VLOOKUP(A809,away!$A$2:$E$405,3,FALSE)</f>
        <v>1.1429</v>
      </c>
      <c r="I809">
        <f>VLOOKUP(C809,away!$B$2:$E$405,3,FALSE)</f>
        <v>1.9686999999999999</v>
      </c>
      <c r="J809">
        <f>VLOOKUP(B809,home!$B$2:$E$405,4,FALSE)</f>
        <v>0.875</v>
      </c>
      <c r="K809" s="3">
        <f t="shared" si="786"/>
        <v>0.61771020852200009</v>
      </c>
      <c r="L809" s="3">
        <f t="shared" si="787"/>
        <v>1.9687738262499996</v>
      </c>
      <c r="M809" s="5">
        <f t="shared" si="788"/>
        <v>7.5284272180896936E-2</v>
      </c>
      <c r="N809" s="5">
        <f t="shared" si="789"/>
        <v>4.6503863467288853E-2</v>
      </c>
      <c r="O809" s="5">
        <f t="shared" si="790"/>
        <v>0.14821770459803085</v>
      </c>
      <c r="P809" s="5">
        <f t="shared" si="791"/>
        <v>9.1555589213901833E-2</v>
      </c>
      <c r="Q809" s="5">
        <f t="shared" si="792"/>
        <v>1.436295559972881E-2</v>
      </c>
      <c r="R809" s="5">
        <f t="shared" si="793"/>
        <v>0.14590356869972873</v>
      </c>
      <c r="S809" s="5">
        <f t="shared" si="794"/>
        <v>2.7835913376976724E-2</v>
      </c>
      <c r="T809" s="5">
        <f t="shared" si="795"/>
        <v>2.8277411052336943E-2</v>
      </c>
      <c r="U809" s="5">
        <f t="shared" si="796"/>
        <v>9.0126123845613373E-2</v>
      </c>
      <c r="V809" s="5">
        <f t="shared" si="797"/>
        <v>3.7613484887321314E-3</v>
      </c>
      <c r="W809" s="5">
        <f t="shared" si="798"/>
        <v>2.9573814328335709E-3</v>
      </c>
      <c r="X809" s="5">
        <f t="shared" si="799"/>
        <v>5.8224151592004541E-3</v>
      </c>
      <c r="Y809" s="5">
        <f t="shared" si="800"/>
        <v>5.7315092854975415E-3</v>
      </c>
      <c r="Z809" s="5">
        <f t="shared" si="801"/>
        <v>9.5750375737498186E-2</v>
      </c>
      <c r="AA809" s="5">
        <f t="shared" si="802"/>
        <v>5.9145984562869847E-2</v>
      </c>
      <c r="AB809" s="5">
        <f t="shared" si="803"/>
        <v>1.8267539228784668E-2</v>
      </c>
      <c r="AC809" s="5">
        <f t="shared" si="804"/>
        <v>2.8589344356781253E-4</v>
      </c>
      <c r="AD809" s="5">
        <f t="shared" si="805"/>
        <v>4.5670117538867906E-4</v>
      </c>
      <c r="AE809" s="5">
        <f t="shared" si="806"/>
        <v>8.9914132052284167E-4</v>
      </c>
      <c r="AF809" s="5">
        <f t="shared" si="807"/>
        <v>8.8510294897261644E-4</v>
      </c>
      <c r="AG809" s="5">
        <f t="shared" si="808"/>
        <v>5.8085583982465862E-4</v>
      </c>
      <c r="AH809" s="5">
        <f t="shared" si="809"/>
        <v>4.7127708401397357E-2</v>
      </c>
      <c r="AI809" s="5">
        <f t="shared" si="810"/>
        <v>2.9111266583791168E-2</v>
      </c>
      <c r="AJ809" s="5">
        <f t="shared" si="811"/>
        <v>8.9911632759065892E-3</v>
      </c>
      <c r="AK809" s="5">
        <f t="shared" si="812"/>
        <v>1.8513111140052029E-3</v>
      </c>
      <c r="AL809" s="5">
        <f t="shared" si="813"/>
        <v>1.3907363075967592E-5</v>
      </c>
      <c r="AM809" s="5">
        <f t="shared" si="814"/>
        <v>5.6421795656316705E-5</v>
      </c>
      <c r="AN809" s="5">
        <f t="shared" si="815"/>
        <v>1.1108175451818223E-4</v>
      </c>
      <c r="AO809" s="5">
        <f t="shared" si="816"/>
        <v>1.0934742543466244E-4</v>
      </c>
      <c r="AP809" s="5">
        <f t="shared" si="817"/>
        <v>7.1760116387862283E-5</v>
      </c>
      <c r="AQ809" s="5">
        <f t="shared" si="818"/>
        <v>3.5319859728269233E-5</v>
      </c>
      <c r="AR809" s="5">
        <f t="shared" si="819"/>
        <v>1.8556759758362684E-2</v>
      </c>
      <c r="AS809" s="5">
        <f t="shared" si="820"/>
        <v>1.1462699939830871E-2</v>
      </c>
      <c r="AT809" s="5">
        <f t="shared" si="821"/>
        <v>3.5403133850290228E-3</v>
      </c>
      <c r="AU809" s="5">
        <f t="shared" si="822"/>
        <v>7.2896257309983527E-4</v>
      </c>
      <c r="AV809" s="5">
        <f t="shared" si="823"/>
        <v>1.1257190575855823E-4</v>
      </c>
      <c r="AW809" s="5">
        <f t="shared" si="824"/>
        <v>4.6981069364968297E-7</v>
      </c>
      <c r="AX809" s="5">
        <f t="shared" si="825"/>
        <v>5.8087198600081768E-6</v>
      </c>
      <c r="AY809" s="5">
        <f t="shared" si="826"/>
        <v>1.1436055624402659E-5</v>
      </c>
      <c r="AZ809" s="5">
        <f t="shared" si="827"/>
        <v>1.1257503494431529E-5</v>
      </c>
      <c r="BA809" s="5">
        <f t="shared" si="828"/>
        <v>7.3878260762515662E-6</v>
      </c>
      <c r="BB809" s="5">
        <f t="shared" si="829"/>
        <v>3.6362396529528293E-6</v>
      </c>
      <c r="BC809" s="5">
        <f t="shared" si="830"/>
        <v>1.431786690941184E-6</v>
      </c>
      <c r="BD809" s="5">
        <f t="shared" si="831"/>
        <v>6.0890104853789477E-3</v>
      </c>
      <c r="BE809" s="5">
        <f t="shared" si="832"/>
        <v>3.7612439366160742E-3</v>
      </c>
      <c r="BF809" s="5">
        <f t="shared" si="833"/>
        <v>1.161679388194612E-3</v>
      </c>
      <c r="BG809" s="5">
        <f t="shared" si="834"/>
        <v>2.391937390391344E-4</v>
      </c>
      <c r="BH809" s="5">
        <f t="shared" si="835"/>
        <v>3.6938103604755144E-5</v>
      </c>
      <c r="BI809" s="5">
        <f t="shared" si="836"/>
        <v>4.5634087360201091E-6</v>
      </c>
      <c r="BJ809" s="8">
        <f t="shared" si="837"/>
        <v>0.10690222636471924</v>
      </c>
      <c r="BK809" s="8">
        <f t="shared" si="838"/>
        <v>0.1987483601227758</v>
      </c>
      <c r="BL809" s="8">
        <f t="shared" si="839"/>
        <v>0.59443630693377802</v>
      </c>
      <c r="BM809" s="8">
        <f t="shared" si="840"/>
        <v>0.47399834915426475</v>
      </c>
      <c r="BN809" s="8">
        <f t="shared" si="841"/>
        <v>0.52182795375957602</v>
      </c>
    </row>
    <row r="810" spans="1:66" x14ac:dyDescent="0.25">
      <c r="A810" t="s">
        <v>176</v>
      </c>
      <c r="B810" t="s">
        <v>184</v>
      </c>
      <c r="C810" t="s">
        <v>181</v>
      </c>
      <c r="D810" s="7" t="s">
        <v>508</v>
      </c>
      <c r="E810">
        <f>VLOOKUP(A810,home!$A$2:$E$405,3,FALSE)</f>
        <v>1.2142999999999999</v>
      </c>
      <c r="F810">
        <f>VLOOKUP(B810,home!$B$2:$E$405,3,FALSE)</f>
        <v>1.3725000000000001</v>
      </c>
      <c r="G810">
        <f>VLOOKUP(C810,away!$B$2:$E$405,4,FALSE)</f>
        <v>1.0980000000000001</v>
      </c>
      <c r="H810">
        <f>VLOOKUP(A810,away!$A$2:$E$405,3,FALSE)</f>
        <v>1.1429</v>
      </c>
      <c r="I810">
        <f>VLOOKUP(C810,away!$B$2:$E$405,3,FALSE)</f>
        <v>1.4582999999999999</v>
      </c>
      <c r="J810">
        <f>VLOOKUP(B810,home!$B$2:$E$405,4,FALSE)</f>
        <v>1.4582999999999999</v>
      </c>
      <c r="K810" s="3">
        <f t="shared" si="786"/>
        <v>1.8299561715000001</v>
      </c>
      <c r="L810" s="3">
        <f t="shared" si="787"/>
        <v>2.4305355873809997</v>
      </c>
      <c r="M810" s="5">
        <f t="shared" si="788"/>
        <v>1.4115359349829304E-2</v>
      </c>
      <c r="N810" s="5">
        <f t="shared" si="789"/>
        <v>2.5830488955160363E-2</v>
      </c>
      <c r="O810" s="5">
        <f t="shared" si="790"/>
        <v>3.430788322843125E-2</v>
      </c>
      <c r="P810" s="5">
        <f t="shared" si="791"/>
        <v>6.278192264496911E-2</v>
      </c>
      <c r="Q810" s="5">
        <f t="shared" si="792"/>
        <v>2.3634331338179153E-2</v>
      </c>
      <c r="R810" s="5">
        <f t="shared" si="793"/>
        <v>4.1693265557206968E-2</v>
      </c>
      <c r="S810" s="5">
        <f t="shared" si="794"/>
        <v>6.980994449579056E-2</v>
      </c>
      <c r="T810" s="5">
        <f t="shared" si="795"/>
        <v>5.7444083401398421E-2</v>
      </c>
      <c r="U810" s="5">
        <f t="shared" si="796"/>
        <v>7.6296848616399279E-2</v>
      </c>
      <c r="V810" s="5">
        <f t="shared" si="797"/>
        <v>3.4499869779851713E-2</v>
      </c>
      <c r="W810" s="5">
        <f t="shared" si="798"/>
        <v>1.4416596830525598E-2</v>
      </c>
      <c r="X810" s="5">
        <f t="shared" si="799"/>
        <v>3.5040051645516587E-2</v>
      </c>
      <c r="Y810" s="5">
        <f t="shared" si="800"/>
        <v>4.2583046254048129E-2</v>
      </c>
      <c r="Z810" s="5">
        <f t="shared" si="801"/>
        <v>3.3778988563639339E-2</v>
      </c>
      <c r="AA810" s="5">
        <f t="shared" si="802"/>
        <v>6.1814068589059738E-2</v>
      </c>
      <c r="AB810" s="5">
        <f t="shared" si="803"/>
        <v>5.6558518150037089E-2</v>
      </c>
      <c r="AC810" s="5">
        <f t="shared" si="804"/>
        <v>9.5904756217132306E-3</v>
      </c>
      <c r="AD810" s="5">
        <f t="shared" si="805"/>
        <v>6.5954350855119154E-3</v>
      </c>
      <c r="AE810" s="5">
        <f t="shared" si="806"/>
        <v>1.6030439689597956E-2</v>
      </c>
      <c r="AF810" s="5">
        <f t="shared" si="807"/>
        <v>1.9481277073466335E-2</v>
      </c>
      <c r="AG810" s="5">
        <f t="shared" si="808"/>
        <v>1.5783312404896499E-2</v>
      </c>
      <c r="AH810" s="5">
        <f t="shared" si="809"/>
        <v>2.0525258452415301E-2</v>
      </c>
      <c r="AI810" s="5">
        <f t="shared" si="810"/>
        <v>3.7560323376629914E-2</v>
      </c>
      <c r="AJ810" s="5">
        <f t="shared" si="811"/>
        <v>3.4366872783299827E-2</v>
      </c>
      <c r="AK810" s="5">
        <f t="shared" si="812"/>
        <v>2.0963290314984968E-2</v>
      </c>
      <c r="AL810" s="5">
        <f t="shared" si="813"/>
        <v>1.7062505705691259E-3</v>
      </c>
      <c r="AM810" s="5">
        <f t="shared" si="814"/>
        <v>2.4138714276920308E-3</v>
      </c>
      <c r="AN810" s="5">
        <f t="shared" si="815"/>
        <v>5.8670004083676624E-3</v>
      </c>
      <c r="AO810" s="5">
        <f t="shared" si="816"/>
        <v>7.1299766418582338E-3</v>
      </c>
      <c r="AP810" s="5">
        <f t="shared" si="817"/>
        <v>5.7765539884105689E-3</v>
      </c>
      <c r="AQ810" s="5">
        <f t="shared" si="818"/>
        <v>3.5100300103148839E-3</v>
      </c>
      <c r="AR810" s="5">
        <f t="shared" si="819"/>
        <v>9.9774742217576175E-3</v>
      </c>
      <c r="AS810" s="5">
        <f t="shared" si="820"/>
        <v>1.8258340528087513E-2</v>
      </c>
      <c r="AT810" s="5">
        <f t="shared" si="821"/>
        <v>1.6705981465361161E-2</v>
      </c>
      <c r="AU810" s="5">
        <f t="shared" si="822"/>
        <v>1.019040462783409E-2</v>
      </c>
      <c r="AV810" s="5">
        <f t="shared" si="823"/>
        <v>4.661998459696789E-3</v>
      </c>
      <c r="AW810" s="5">
        <f t="shared" si="824"/>
        <v>2.1080600665705318E-4</v>
      </c>
      <c r="AX810" s="5">
        <f t="shared" si="825"/>
        <v>7.3621315271875831E-4</v>
      </c>
      <c r="AY810" s="5">
        <f t="shared" si="826"/>
        <v>1.7893922675809046E-3</v>
      </c>
      <c r="AZ810" s="5">
        <f t="shared" si="827"/>
        <v>2.1745907930698877E-3</v>
      </c>
      <c r="BA810" s="5">
        <f t="shared" si="828"/>
        <v>1.7618067701824776E-3</v>
      </c>
      <c r="BB810" s="5">
        <f t="shared" si="829"/>
        <v>1.0705335132543223E-3</v>
      </c>
      <c r="BC810" s="5">
        <f t="shared" si="830"/>
        <v>5.2039396028972823E-4</v>
      </c>
      <c r="BD810" s="5">
        <f t="shared" si="831"/>
        <v>4.0417676946930721E-3</v>
      </c>
      <c r="BE810" s="5">
        <f t="shared" si="832"/>
        <v>7.3962577366729143E-3</v>
      </c>
      <c r="BF810" s="5">
        <f t="shared" si="833"/>
        <v>6.7674137456146125E-3</v>
      </c>
      <c r="BG810" s="5">
        <f t="shared" si="834"/>
        <v>4.1280235162937974E-3</v>
      </c>
      <c r="BH810" s="5">
        <f t="shared" si="835"/>
        <v>1.8885255274347416E-3</v>
      </c>
      <c r="BI810" s="5">
        <f t="shared" si="836"/>
        <v>6.9118378879289932E-4</v>
      </c>
      <c r="BJ810" s="8">
        <f t="shared" si="837"/>
        <v>0.28958942561204032</v>
      </c>
      <c r="BK810" s="8">
        <f t="shared" si="838"/>
        <v>0.19429321473030392</v>
      </c>
      <c r="BL810" s="8">
        <f t="shared" si="839"/>
        <v>0.4687937003807035</v>
      </c>
      <c r="BM810" s="8">
        <f t="shared" si="840"/>
        <v>0.78251349195198749</v>
      </c>
      <c r="BN810" s="8">
        <f t="shared" si="841"/>
        <v>0.20236325107377617</v>
      </c>
    </row>
    <row r="811" spans="1:66" x14ac:dyDescent="0.25">
      <c r="A811" t="s">
        <v>176</v>
      </c>
      <c r="B811" t="s">
        <v>188</v>
      </c>
      <c r="C811" t="s">
        <v>253</v>
      </c>
      <c r="D811" s="7" t="s">
        <v>508</v>
      </c>
      <c r="E811">
        <f>VLOOKUP(A811,home!$A$2:$E$405,3,FALSE)</f>
        <v>1.2142999999999999</v>
      </c>
      <c r="F811">
        <f>VLOOKUP(B811,home!$B$2:$E$405,3,FALSE)</f>
        <v>0.54900000000000004</v>
      </c>
      <c r="G811">
        <f>VLOOKUP(C811,away!$B$2:$E$405,4,FALSE)</f>
        <v>0.54900000000000004</v>
      </c>
      <c r="H811">
        <f>VLOOKUP(A811,away!$A$2:$E$405,3,FALSE)</f>
        <v>1.1429</v>
      </c>
      <c r="I811">
        <f>VLOOKUP(C811,away!$B$2:$E$405,3,FALSE)</f>
        <v>0.58330000000000004</v>
      </c>
      <c r="J811">
        <f>VLOOKUP(B811,home!$B$2:$E$405,4,FALSE)</f>
        <v>0.29170000000000001</v>
      </c>
      <c r="K811" s="3">
        <f t="shared" si="786"/>
        <v>0.36599123430000008</v>
      </c>
      <c r="L811" s="3">
        <f t="shared" si="787"/>
        <v>0.19446284636900002</v>
      </c>
      <c r="M811" s="5">
        <f t="shared" si="788"/>
        <v>0.57094974773463647</v>
      </c>
      <c r="N811" s="5">
        <f t="shared" si="789"/>
        <v>0.20896260289667326</v>
      </c>
      <c r="O811" s="5">
        <f t="shared" si="790"/>
        <v>0.11102851307813993</v>
      </c>
      <c r="P811" s="5">
        <f t="shared" si="791"/>
        <v>4.0635462543962129E-2</v>
      </c>
      <c r="Q811" s="5">
        <f t="shared" si="792"/>
        <v>3.8239240478347099E-2</v>
      </c>
      <c r="R811" s="5">
        <f t="shared" si="793"/>
        <v>1.0795460340646417E-2</v>
      </c>
      <c r="S811" s="5">
        <f t="shared" si="794"/>
        <v>7.2302370861594873E-4</v>
      </c>
      <c r="T811" s="5">
        <f t="shared" si="795"/>
        <v>7.436111546408059E-3</v>
      </c>
      <c r="U811" s="5">
        <f t="shared" si="796"/>
        <v>3.9510438549098812E-3</v>
      </c>
      <c r="V811" s="5">
        <f t="shared" si="797"/>
        <v>5.7176471594397335E-6</v>
      </c>
      <c r="W811" s="5">
        <f t="shared" si="798"/>
        <v>4.6650756071215929E-3</v>
      </c>
      <c r="X811" s="5">
        <f t="shared" si="799"/>
        <v>9.0718388108745581E-4</v>
      </c>
      <c r="Y811" s="5">
        <f t="shared" si="800"/>
        <v>8.8206779848171556E-5</v>
      </c>
      <c r="Z811" s="5">
        <f t="shared" si="801"/>
        <v>6.9977198190191933E-4</v>
      </c>
      <c r="AA811" s="5">
        <f t="shared" si="802"/>
        <v>2.5611041138484073E-4</v>
      </c>
      <c r="AB811" s="5">
        <f t="shared" si="803"/>
        <v>4.6867082789909318E-5</v>
      </c>
      <c r="AC811" s="5">
        <f t="shared" si="804"/>
        <v>2.5433415759099162E-8</v>
      </c>
      <c r="AD811" s="5">
        <f t="shared" si="805"/>
        <v>4.268441948883135E-4</v>
      </c>
      <c r="AE811" s="5">
        <f t="shared" si="806"/>
        <v>8.3005337094065615E-5</v>
      </c>
      <c r="AF811" s="5">
        <f t="shared" si="807"/>
        <v>8.0707270575651699E-6</v>
      </c>
      <c r="AG811" s="5">
        <f t="shared" si="808"/>
        <v>5.2315218529380937E-7</v>
      </c>
      <c r="AH811" s="5">
        <f t="shared" si="809"/>
        <v>3.4019912852480889E-5</v>
      </c>
      <c r="AI811" s="5">
        <f t="shared" si="810"/>
        <v>1.2450989895657915E-5</v>
      </c>
      <c r="AJ811" s="5">
        <f t="shared" si="811"/>
        <v>2.2784765800843345E-6</v>
      </c>
      <c r="AK811" s="5">
        <f t="shared" si="812"/>
        <v>2.7796748528956947E-7</v>
      </c>
      <c r="AL811" s="5">
        <f t="shared" si="813"/>
        <v>7.2405574574260811E-11</v>
      </c>
      <c r="AM811" s="5">
        <f t="shared" si="814"/>
        <v>3.1244246748192741E-5</v>
      </c>
      <c r="AN811" s="5">
        <f t="shared" si="815"/>
        <v>6.0758451553089332E-6</v>
      </c>
      <c r="AO811" s="5">
        <f t="shared" si="816"/>
        <v>5.9076307149933704E-7</v>
      </c>
      <c r="AP811" s="5">
        <f t="shared" si="817"/>
        <v>3.8293822804484737E-8</v>
      </c>
      <c r="AQ811" s="5">
        <f t="shared" si="818"/>
        <v>1.8616814452275556E-9</v>
      </c>
      <c r="AR811" s="5">
        <f t="shared" si="819"/>
        <v>1.3231218173037519E-6</v>
      </c>
      <c r="AS811" s="5">
        <f t="shared" si="820"/>
        <v>4.8425098704425932E-7</v>
      </c>
      <c r="AT811" s="5">
        <f t="shared" si="821"/>
        <v>8.8615808229660883E-8</v>
      </c>
      <c r="AU811" s="5">
        <f t="shared" si="822"/>
        <v>1.0810869677488562E-8</v>
      </c>
      <c r="AV811" s="5">
        <f t="shared" si="823"/>
        <v>9.8917088428012076E-10</v>
      </c>
      <c r="AW811" s="5">
        <f t="shared" si="824"/>
        <v>1.4314521185778429E-13</v>
      </c>
      <c r="AX811" s="5">
        <f t="shared" si="825"/>
        <v>1.9058534053574683E-6</v>
      </c>
      <c r="AY811" s="5">
        <f t="shared" si="826"/>
        <v>3.7061767796786491E-7</v>
      </c>
      <c r="AZ811" s="5">
        <f t="shared" si="827"/>
        <v>3.603568428615022E-8</v>
      </c>
      <c r="BA811" s="5">
        <f t="shared" si="828"/>
        <v>2.3358672457131407E-9</v>
      </c>
      <c r="BB811" s="5">
        <f t="shared" si="829"/>
        <v>1.1355984833537338E-10</v>
      </c>
      <c r="BC811" s="5">
        <f t="shared" si="830"/>
        <v>4.4166342681057307E-12</v>
      </c>
      <c r="BD811" s="5">
        <f t="shared" si="831"/>
        <v>4.2883005780968612E-8</v>
      </c>
      <c r="BE811" s="5">
        <f t="shared" si="832"/>
        <v>1.5694804216270742E-8</v>
      </c>
      <c r="BF811" s="5">
        <f t="shared" si="833"/>
        <v>2.8720803836048861E-9</v>
      </c>
      <c r="BG811" s="5">
        <f t="shared" si="834"/>
        <v>3.5038541486812328E-10</v>
      </c>
      <c r="BH811" s="5">
        <f t="shared" si="835"/>
        <v>3.2059497617075513E-11</v>
      </c>
      <c r="BI811" s="5">
        <f t="shared" si="836"/>
        <v>2.3466990207822763E-12</v>
      </c>
      <c r="BJ811" s="8">
        <f t="shared" si="837"/>
        <v>0.26085713057180143</v>
      </c>
      <c r="BK811" s="8">
        <f t="shared" si="838"/>
        <v>0.61231434775787319</v>
      </c>
      <c r="BL811" s="8">
        <f t="shared" si="839"/>
        <v>0.12612899173801961</v>
      </c>
      <c r="BM811" s="8">
        <f t="shared" si="840"/>
        <v>1.9388844359656175E-2</v>
      </c>
      <c r="BN811" s="8">
        <f t="shared" si="841"/>
        <v>0.98061102707240522</v>
      </c>
    </row>
    <row r="812" spans="1:66" x14ac:dyDescent="0.25">
      <c r="A812" t="s">
        <v>270</v>
      </c>
      <c r="B812" t="s">
        <v>305</v>
      </c>
      <c r="C812" t="s">
        <v>310</v>
      </c>
      <c r="D812" s="7" t="s">
        <v>508</v>
      </c>
      <c r="E812">
        <f>VLOOKUP(A812,home!$A$2:$E$405,3,FALSE)</f>
        <v>1.5696000000000001</v>
      </c>
      <c r="F812">
        <f>VLOOKUP(B812,home!$B$2:$E$405,3,FALSE)</f>
        <v>1.4335</v>
      </c>
      <c r="G812">
        <f>VLOOKUP(C812,away!$B$2:$E$405,4,FALSE)</f>
        <v>0.7964</v>
      </c>
      <c r="H812">
        <f>VLOOKUP(A812,away!$A$2:$E$405,3,FALSE)</f>
        <v>1.3290999999999999</v>
      </c>
      <c r="I812">
        <f>VLOOKUP(C812,away!$B$2:$E$405,3,FALSE)</f>
        <v>0</v>
      </c>
      <c r="J812">
        <f>VLOOKUP(B812,home!$B$2:$E$405,4,FALSE)</f>
        <v>1.1286</v>
      </c>
      <c r="K812" s="3">
        <f t="shared" si="786"/>
        <v>1.7919172022400001</v>
      </c>
      <c r="L812" s="3">
        <f t="shared" si="787"/>
        <v>0</v>
      </c>
      <c r="M812" s="5">
        <f t="shared" si="788"/>
        <v>0.16664037990454209</v>
      </c>
      <c r="N812" s="5">
        <f t="shared" si="789"/>
        <v>0.29860576333875777</v>
      </c>
      <c r="O812" s="5">
        <f t="shared" si="790"/>
        <v>0</v>
      </c>
      <c r="P812" s="5">
        <f t="shared" si="791"/>
        <v>0</v>
      </c>
      <c r="Q812" s="5">
        <f t="shared" si="792"/>
        <v>0.26753840200736323</v>
      </c>
      <c r="R812" s="5">
        <f t="shared" si="793"/>
        <v>0</v>
      </c>
      <c r="S812" s="5">
        <f t="shared" si="794"/>
        <v>0</v>
      </c>
      <c r="T812" s="5">
        <f t="shared" si="795"/>
        <v>0</v>
      </c>
      <c r="U812" s="5">
        <f t="shared" si="796"/>
        <v>0</v>
      </c>
      <c r="V812" s="5">
        <f t="shared" si="797"/>
        <v>0</v>
      </c>
      <c r="W812" s="5">
        <f t="shared" si="798"/>
        <v>0.15980222160559826</v>
      </c>
      <c r="X812" s="5">
        <f t="shared" si="799"/>
        <v>0</v>
      </c>
      <c r="Y812" s="5">
        <f t="shared" si="800"/>
        <v>0</v>
      </c>
      <c r="Z812" s="5">
        <f t="shared" si="801"/>
        <v>0</v>
      </c>
      <c r="AA812" s="5">
        <f t="shared" si="802"/>
        <v>0</v>
      </c>
      <c r="AB812" s="5">
        <f t="shared" si="803"/>
        <v>0</v>
      </c>
      <c r="AC812" s="5">
        <f t="shared" si="804"/>
        <v>0</v>
      </c>
      <c r="AD812" s="5">
        <f t="shared" si="805"/>
        <v>7.1588087462810021E-2</v>
      </c>
      <c r="AE812" s="5">
        <f t="shared" si="806"/>
        <v>0</v>
      </c>
      <c r="AF812" s="5">
        <f t="shared" si="807"/>
        <v>0</v>
      </c>
      <c r="AG812" s="5">
        <f t="shared" si="808"/>
        <v>0</v>
      </c>
      <c r="AH812" s="5">
        <f t="shared" si="809"/>
        <v>0</v>
      </c>
      <c r="AI812" s="5">
        <f t="shared" si="810"/>
        <v>0</v>
      </c>
      <c r="AJ812" s="5">
        <f t="shared" si="811"/>
        <v>0</v>
      </c>
      <c r="AK812" s="5">
        <f t="shared" si="812"/>
        <v>0</v>
      </c>
      <c r="AL812" s="5">
        <f t="shared" si="813"/>
        <v>0</v>
      </c>
      <c r="AM812" s="5">
        <f t="shared" si="814"/>
        <v>2.5655985080014182E-2</v>
      </c>
      <c r="AN812" s="5">
        <f t="shared" si="815"/>
        <v>0</v>
      </c>
      <c r="AO812" s="5">
        <f t="shared" si="816"/>
        <v>0</v>
      </c>
      <c r="AP812" s="5">
        <f t="shared" si="817"/>
        <v>0</v>
      </c>
      <c r="AQ812" s="5">
        <f t="shared" si="818"/>
        <v>0</v>
      </c>
      <c r="AR812" s="5">
        <f t="shared" si="819"/>
        <v>0</v>
      </c>
      <c r="AS812" s="5">
        <f t="shared" si="820"/>
        <v>0</v>
      </c>
      <c r="AT812" s="5">
        <f t="shared" si="821"/>
        <v>0</v>
      </c>
      <c r="AU812" s="5">
        <f t="shared" si="822"/>
        <v>0</v>
      </c>
      <c r="AV812" s="5">
        <f t="shared" si="823"/>
        <v>0</v>
      </c>
      <c r="AW812" s="5">
        <f t="shared" si="824"/>
        <v>0</v>
      </c>
      <c r="AX812" s="5">
        <f t="shared" si="825"/>
        <v>7.662233500881693E-3</v>
      </c>
      <c r="AY812" s="5">
        <f t="shared" si="826"/>
        <v>0</v>
      </c>
      <c r="AZ812" s="5">
        <f t="shared" si="827"/>
        <v>0</v>
      </c>
      <c r="BA812" s="5">
        <f t="shared" si="828"/>
        <v>0</v>
      </c>
      <c r="BB812" s="5">
        <f t="shared" si="829"/>
        <v>0</v>
      </c>
      <c r="BC812" s="5">
        <f t="shared" si="830"/>
        <v>0</v>
      </c>
      <c r="BD812" s="5">
        <f t="shared" si="831"/>
        <v>0</v>
      </c>
      <c r="BE812" s="5">
        <f t="shared" si="832"/>
        <v>0</v>
      </c>
      <c r="BF812" s="5">
        <f t="shared" si="833"/>
        <v>0</v>
      </c>
      <c r="BG812" s="5">
        <f t="shared" si="834"/>
        <v>0</v>
      </c>
      <c r="BH812" s="5">
        <f t="shared" si="835"/>
        <v>0</v>
      </c>
      <c r="BI812" s="5">
        <f t="shared" si="836"/>
        <v>0</v>
      </c>
      <c r="BJ812" s="8">
        <f t="shared" si="837"/>
        <v>0.83085269299542519</v>
      </c>
      <c r="BK812" s="8">
        <f t="shared" si="838"/>
        <v>0.16664037990454209</v>
      </c>
      <c r="BL812" s="8">
        <f t="shared" si="839"/>
        <v>0</v>
      </c>
      <c r="BM812" s="8">
        <f t="shared" si="840"/>
        <v>0.26470852764930419</v>
      </c>
      <c r="BN812" s="8">
        <f t="shared" si="841"/>
        <v>0.73278454525066306</v>
      </c>
    </row>
    <row r="813" spans="1:66" x14ac:dyDescent="0.25">
      <c r="A813" t="s">
        <v>270</v>
      </c>
      <c r="B813" t="s">
        <v>315</v>
      </c>
      <c r="C813" t="s">
        <v>279</v>
      </c>
      <c r="D813" s="7" t="s">
        <v>508</v>
      </c>
      <c r="E813">
        <f>VLOOKUP(A813,home!$A$2:$E$405,3,FALSE)</f>
        <v>1.5696000000000001</v>
      </c>
      <c r="F813">
        <f>VLOOKUP(B813,home!$B$2:$E$405,3,FALSE)</f>
        <v>0.42470000000000002</v>
      </c>
      <c r="G813">
        <f>VLOOKUP(C813,away!$B$2:$E$405,4,FALSE)</f>
        <v>0.4778</v>
      </c>
      <c r="H813">
        <f>VLOOKUP(A813,away!$A$2:$E$405,3,FALSE)</f>
        <v>1.3290999999999999</v>
      </c>
      <c r="I813">
        <f>VLOOKUP(C813,away!$B$2:$E$405,3,FALSE)</f>
        <v>0.75239999999999996</v>
      </c>
      <c r="J813">
        <f>VLOOKUP(B813,home!$B$2:$E$405,4,FALSE)</f>
        <v>0.75239999999999996</v>
      </c>
      <c r="K813" s="3">
        <f t="shared" si="786"/>
        <v>0.31850583753600004</v>
      </c>
      <c r="L813" s="3">
        <f t="shared" si="787"/>
        <v>0.75241116561599997</v>
      </c>
      <c r="M813" s="5">
        <f t="shared" si="788"/>
        <v>0.34269412170003449</v>
      </c>
      <c r="N813" s="5">
        <f t="shared" si="789"/>
        <v>0.10915007825073339</v>
      </c>
      <c r="O813" s="5">
        <f t="shared" si="790"/>
        <v>0.25784688355807428</v>
      </c>
      <c r="P813" s="5">
        <f t="shared" si="791"/>
        <v>8.2125737603711918E-2</v>
      </c>
      <c r="Q813" s="5">
        <f t="shared" si="792"/>
        <v>1.7382468545184892E-2</v>
      </c>
      <c r="R813" s="5">
        <f t="shared" si="793"/>
        <v>9.7003437104191848E-2</v>
      </c>
      <c r="S813" s="5">
        <f t="shared" si="794"/>
        <v>4.9203038145905443E-3</v>
      </c>
      <c r="T813" s="5">
        <f t="shared" si="795"/>
        <v>1.3078763419366018E-2</v>
      </c>
      <c r="U813" s="5">
        <f t="shared" si="796"/>
        <v>3.0896160978741323E-2</v>
      </c>
      <c r="V813" s="5">
        <f t="shared" si="797"/>
        <v>1.3101530698475397E-4</v>
      </c>
      <c r="W813" s="5">
        <f t="shared" si="798"/>
        <v>1.8454725674757633E-3</v>
      </c>
      <c r="X813" s="5">
        <f t="shared" si="799"/>
        <v>1.3885541656067913E-3</v>
      </c>
      <c r="Y813" s="5">
        <f t="shared" si="800"/>
        <v>5.2238182913257904E-4</v>
      </c>
      <c r="Z813" s="5">
        <f t="shared" si="801"/>
        <v>2.4328823060107772E-2</v>
      </c>
      <c r="AA813" s="5">
        <f t="shared" si="802"/>
        <v>7.7488721650247772E-3</v>
      </c>
      <c r="AB813" s="5">
        <f t="shared" si="803"/>
        <v>1.2340305094403073E-3</v>
      </c>
      <c r="AC813" s="5">
        <f t="shared" si="804"/>
        <v>1.9623419330412799E-6</v>
      </c>
      <c r="AD813" s="5">
        <f t="shared" si="805"/>
        <v>1.4694844643839506E-4</v>
      </c>
      <c r="AE813" s="5">
        <f t="shared" si="806"/>
        <v>1.1056565187017317E-4</v>
      </c>
      <c r="AF813" s="5">
        <f t="shared" si="807"/>
        <v>4.1595415500364933E-5</v>
      </c>
      <c r="AG813" s="5">
        <f t="shared" si="808"/>
        <v>1.0432285020303802E-5</v>
      </c>
      <c r="AH813" s="5">
        <f t="shared" si="809"/>
        <v>4.5763195291802774E-3</v>
      </c>
      <c r="AI813" s="5">
        <f t="shared" si="810"/>
        <v>1.4575844844739174E-3</v>
      </c>
      <c r="AJ813" s="5">
        <f t="shared" si="811"/>
        <v>2.3212458350342196E-4</v>
      </c>
      <c r="AK813" s="5">
        <f t="shared" si="812"/>
        <v>2.4644344960484199E-5</v>
      </c>
      <c r="AL813" s="5">
        <f t="shared" si="813"/>
        <v>1.881080164226149E-8</v>
      </c>
      <c r="AM813" s="5">
        <f t="shared" si="814"/>
        <v>9.3607876014950192E-6</v>
      </c>
      <c r="AN813" s="5">
        <f t="shared" si="815"/>
        <v>7.0431611103246681E-6</v>
      </c>
      <c r="AO813" s="5">
        <f t="shared" si="816"/>
        <v>2.6496765303203322E-6</v>
      </c>
      <c r="AP813" s="5">
        <f t="shared" si="817"/>
        <v>6.6454873556122648E-7</v>
      </c>
      <c r="AQ813" s="5">
        <f t="shared" si="818"/>
        <v>1.2500347218306533E-7</v>
      </c>
      <c r="AR813" s="5">
        <f t="shared" si="819"/>
        <v>6.8865478223635959E-4</v>
      </c>
      <c r="AS813" s="5">
        <f t="shared" si="820"/>
        <v>2.1934056818936342E-4</v>
      </c>
      <c r="AT813" s="5">
        <f t="shared" si="821"/>
        <v>3.4930625688387663E-5</v>
      </c>
      <c r="AU813" s="5">
        <f t="shared" si="822"/>
        <v>3.7085360635121434E-6</v>
      </c>
      <c r="AV813" s="5">
        <f t="shared" si="823"/>
        <v>2.9529759623534892E-7</v>
      </c>
      <c r="AW813" s="5">
        <f t="shared" si="824"/>
        <v>1.2522107600764535E-10</v>
      </c>
      <c r="AX813" s="5">
        <f t="shared" si="825"/>
        <v>4.9691091583512891E-7</v>
      </c>
      <c r="AY813" s="5">
        <f t="shared" si="826"/>
        <v>3.7388132139082342E-7</v>
      </c>
      <c r="AZ813" s="5">
        <f t="shared" si="827"/>
        <v>1.4065624041485989E-7</v>
      </c>
      <c r="BA813" s="5">
        <f t="shared" si="828"/>
        <v>3.527710860056968E-8</v>
      </c>
      <c r="BB813" s="5">
        <f t="shared" si="829"/>
        <v>6.6357226004292124E-9</v>
      </c>
      <c r="BC813" s="5">
        <f t="shared" si="830"/>
        <v>9.9855835529867602E-10</v>
      </c>
      <c r="BD813" s="5">
        <f t="shared" si="831"/>
        <v>8.6358591234915276E-5</v>
      </c>
      <c r="BE813" s="5">
        <f t="shared" si="832"/>
        <v>2.7505715429705758E-5</v>
      </c>
      <c r="BF813" s="5">
        <f t="shared" si="833"/>
        <v>4.3803654649826562E-6</v>
      </c>
      <c r="BG813" s="5">
        <f t="shared" si="834"/>
        <v>4.6505732371269039E-7</v>
      </c>
      <c r="BH813" s="5">
        <f t="shared" si="835"/>
        <v>3.703086809784028E-8</v>
      </c>
      <c r="BI813" s="5">
        <f t="shared" si="836"/>
        <v>2.3589095316375544E-9</v>
      </c>
      <c r="BJ813" s="8">
        <f t="shared" si="837"/>
        <v>0.14369815811364578</v>
      </c>
      <c r="BK813" s="8">
        <f t="shared" si="838"/>
        <v>0.42987353345937779</v>
      </c>
      <c r="BL813" s="8">
        <f t="shared" si="839"/>
        <v>0.40208573618659527</v>
      </c>
      <c r="BM813" s="8">
        <f t="shared" si="840"/>
        <v>9.3783150301695595E-2</v>
      </c>
      <c r="BN813" s="8">
        <f t="shared" si="841"/>
        <v>0.90620272676193081</v>
      </c>
    </row>
    <row r="814" spans="1:66" x14ac:dyDescent="0.25">
      <c r="A814" t="s">
        <v>270</v>
      </c>
      <c r="B814" t="s">
        <v>280</v>
      </c>
      <c r="C814" t="s">
        <v>328</v>
      </c>
      <c r="D814" s="7" t="s">
        <v>508</v>
      </c>
      <c r="E814">
        <f>VLOOKUP(A814,home!$A$2:$E$405,3,FALSE)</f>
        <v>1.5696000000000001</v>
      </c>
      <c r="F814">
        <f>VLOOKUP(B814,home!$B$2:$E$405,3,FALSE)</f>
        <v>1.9113</v>
      </c>
      <c r="G814">
        <f>VLOOKUP(C814,away!$B$2:$E$405,4,FALSE)</f>
        <v>1.0618000000000001</v>
      </c>
      <c r="H814">
        <f>VLOOKUP(A814,away!$A$2:$E$405,3,FALSE)</f>
        <v>1.3290999999999999</v>
      </c>
      <c r="I814">
        <f>VLOOKUP(C814,away!$B$2:$E$405,3,FALSE)</f>
        <v>0.75239999999999996</v>
      </c>
      <c r="J814">
        <f>VLOOKUP(B814,home!$B$2:$E$405,4,FALSE)</f>
        <v>1.0032000000000001</v>
      </c>
      <c r="K814" s="3">
        <f t="shared" si="786"/>
        <v>3.1853750264640008</v>
      </c>
      <c r="L814" s="3">
        <f t="shared" si="787"/>
        <v>1.003214887488</v>
      </c>
      <c r="M814" s="5">
        <f t="shared" si="788"/>
        <v>1.5167657503107876E-2</v>
      </c>
      <c r="N814" s="5">
        <f t="shared" si="789"/>
        <v>4.8314677420359137E-2</v>
      </c>
      <c r="O814" s="5">
        <f t="shared" si="790"/>
        <v>1.5216419815436885E-2</v>
      </c>
      <c r="P814" s="5">
        <f t="shared" si="791"/>
        <v>4.8470003672284601E-2</v>
      </c>
      <c r="Q814" s="5">
        <f t="shared" si="792"/>
        <v>7.6950183433238104E-2</v>
      </c>
      <c r="R814" s="5">
        <f t="shared" si="793"/>
        <v>7.6326694465568452E-3</v>
      </c>
      <c r="S814" s="5">
        <f t="shared" si="794"/>
        <v>3.8722875557908348E-2</v>
      </c>
      <c r="T814" s="5">
        <f t="shared" si="795"/>
        <v>7.7197569615156919E-2</v>
      </c>
      <c r="U814" s="5">
        <f t="shared" si="796"/>
        <v>2.4312914640316974E-2</v>
      </c>
      <c r="V814" s="5">
        <f t="shared" si="797"/>
        <v>1.3749269677628635E-2</v>
      </c>
      <c r="W814" s="5">
        <f t="shared" si="798"/>
        <v>8.1705064196686841E-2</v>
      </c>
      <c r="X814" s="5">
        <f t="shared" si="799"/>
        <v>8.1967736785279008E-2</v>
      </c>
      <c r="Y814" s="5">
        <f t="shared" si="800"/>
        <v>4.111562691834484E-2</v>
      </c>
      <c r="Z814" s="5">
        <f t="shared" si="801"/>
        <v>2.552402540020207E-3</v>
      </c>
      <c r="AA814" s="5">
        <f t="shared" si="802"/>
        <v>8.1303593084636472E-3</v>
      </c>
      <c r="AB814" s="5">
        <f t="shared" si="803"/>
        <v>1.2949121748679618E-2</v>
      </c>
      <c r="AC814" s="5">
        <f t="shared" si="804"/>
        <v>2.7460863338214041E-3</v>
      </c>
      <c r="AD814" s="5">
        <f t="shared" si="805"/>
        <v>6.5065317756941063E-2</v>
      </c>
      <c r="AE814" s="5">
        <f t="shared" si="806"/>
        <v>6.5274495432900592E-2</v>
      </c>
      <c r="AF814" s="5">
        <f t="shared" si="807"/>
        <v>3.2742172795776674E-2</v>
      </c>
      <c r="AG814" s="5">
        <f t="shared" si="808"/>
        <v>1.0949145065809251E-2</v>
      </c>
      <c r="AH814" s="5">
        <f t="shared" si="809"/>
        <v>6.4015205675261428E-4</v>
      </c>
      <c r="AI814" s="5">
        <f t="shared" si="810"/>
        <v>2.0391243747193426E-3</v>
      </c>
      <c r="AJ814" s="5">
        <f t="shared" si="811"/>
        <v>3.2476879295425089E-3</v>
      </c>
      <c r="AK814" s="5">
        <f t="shared" si="812"/>
        <v>3.4483680081710951E-3</v>
      </c>
      <c r="AL814" s="5">
        <f t="shared" si="813"/>
        <v>3.5101745845055152E-4</v>
      </c>
      <c r="AM814" s="5">
        <f t="shared" si="814"/>
        <v>4.1451487654380961E-2</v>
      </c>
      <c r="AN814" s="5">
        <f t="shared" si="815"/>
        <v>4.1584749523400015E-2</v>
      </c>
      <c r="AO814" s="5">
        <f t="shared" si="816"/>
        <v>2.0859219907167204E-2</v>
      </c>
      <c r="AP814" s="5">
        <f t="shared" si="817"/>
        <v>6.9754266507520658E-3</v>
      </c>
      <c r="AQ814" s="5">
        <f t="shared" si="818"/>
        <v>1.7494629656537575E-3</v>
      </c>
      <c r="AR814" s="5">
        <f t="shared" si="819"/>
        <v>1.2844201471805719E-4</v>
      </c>
      <c r="AS814" s="5">
        <f t="shared" si="820"/>
        <v>4.0913598603162086E-4</v>
      </c>
      <c r="AT814" s="5">
        <f t="shared" si="821"/>
        <v>6.5162577616642494E-4</v>
      </c>
      <c r="AU814" s="5">
        <f t="shared" si="822"/>
        <v>6.9189082466691691E-4</v>
      </c>
      <c r="AV814" s="5">
        <f t="shared" si="823"/>
        <v>5.5098293848339505E-4</v>
      </c>
      <c r="AW814" s="5">
        <f t="shared" si="824"/>
        <v>3.1158802311665979E-5</v>
      </c>
      <c r="AX814" s="5">
        <f t="shared" si="825"/>
        <v>2.2006422264007654E-2</v>
      </c>
      <c r="AY814" s="5">
        <f t="shared" si="826"/>
        <v>2.2077170435599855E-2</v>
      </c>
      <c r="AZ814" s="5">
        <f t="shared" si="827"/>
        <v>1.1074073027301855E-2</v>
      </c>
      <c r="BA814" s="5">
        <f t="shared" si="828"/>
        <v>3.7032249753728426E-3</v>
      </c>
      <c r="BB814" s="5">
        <f t="shared" si="829"/>
        <v>9.287826067528543E-4</v>
      </c>
      <c r="BC814" s="5">
        <f t="shared" si="830"/>
        <v>1.8635370766687526E-4</v>
      </c>
      <c r="BD814" s="5">
        <f t="shared" si="831"/>
        <v>2.1475823557351289E-5</v>
      </c>
      <c r="BE814" s="5">
        <f t="shared" si="832"/>
        <v>6.8408552032334056E-5</v>
      </c>
      <c r="BF814" s="5">
        <f t="shared" si="833"/>
        <v>1.0895344662018007E-4</v>
      </c>
      <c r="BG814" s="5">
        <f t="shared" si="834"/>
        <v>1.1568586263703339E-4</v>
      </c>
      <c r="BH814" s="5">
        <f t="shared" si="835"/>
        <v>9.2125714439737761E-5</v>
      </c>
      <c r="BI814" s="5">
        <f t="shared" si="836"/>
        <v>5.8690990014298943E-5</v>
      </c>
      <c r="BJ814" s="8">
        <f t="shared" si="837"/>
        <v>0.75387836313854817</v>
      </c>
      <c r="BK814" s="8">
        <f t="shared" si="838"/>
        <v>0.14128408063880127</v>
      </c>
      <c r="BL814" s="8">
        <f t="shared" si="839"/>
        <v>8.0514235258006869E-2</v>
      </c>
      <c r="BM814" s="8">
        <f t="shared" si="840"/>
        <v>0.74443145865110505</v>
      </c>
      <c r="BN814" s="8">
        <f t="shared" si="841"/>
        <v>0.21175161129098344</v>
      </c>
    </row>
    <row r="815" spans="1:66" x14ac:dyDescent="0.25">
      <c r="A815" t="s">
        <v>270</v>
      </c>
      <c r="B815" t="s">
        <v>320</v>
      </c>
      <c r="C815" t="s">
        <v>281</v>
      </c>
      <c r="D815" s="7" t="s">
        <v>508</v>
      </c>
      <c r="E815">
        <f>VLOOKUP(A815,home!$A$2:$E$405,3,FALSE)</f>
        <v>1.5696000000000001</v>
      </c>
      <c r="F815">
        <f>VLOOKUP(B815,home!$B$2:$E$405,3,FALSE)</f>
        <v>0.1593</v>
      </c>
      <c r="G815">
        <f>VLOOKUP(C815,away!$B$2:$E$405,4,FALSE)</f>
        <v>0.95569999999999999</v>
      </c>
      <c r="H815">
        <f>VLOOKUP(A815,away!$A$2:$E$405,3,FALSE)</f>
        <v>1.3290999999999999</v>
      </c>
      <c r="I815">
        <f>VLOOKUP(C815,away!$B$2:$E$405,3,FALSE)</f>
        <v>1.5047999999999999</v>
      </c>
      <c r="J815">
        <f>VLOOKUP(B815,home!$B$2:$E$405,4,FALSE)</f>
        <v>1.1286</v>
      </c>
      <c r="K815" s="3">
        <f t="shared" si="786"/>
        <v>0.23896062849600003</v>
      </c>
      <c r="L815" s="3">
        <f t="shared" si="787"/>
        <v>2.2572334968479999</v>
      </c>
      <c r="M815" s="5">
        <f t="shared" si="788"/>
        <v>8.2397999082245904E-2</v>
      </c>
      <c r="N815" s="5">
        <f t="shared" si="789"/>
        <v>1.9689877647506314E-2</v>
      </c>
      <c r="O815" s="5">
        <f t="shared" si="790"/>
        <v>0.18599152360169621</v>
      </c>
      <c r="P815" s="5">
        <f t="shared" si="791"/>
        <v>4.4444651374789951E-2</v>
      </c>
      <c r="Q815" s="5">
        <f t="shared" si="792"/>
        <v>2.3525527688287255E-3</v>
      </c>
      <c r="R815" s="5">
        <f t="shared" si="793"/>
        <v>0.20991314860177207</v>
      </c>
      <c r="S815" s="5">
        <f t="shared" si="794"/>
        <v>5.9932494048033167E-3</v>
      </c>
      <c r="T815" s="5">
        <f t="shared" si="795"/>
        <v>5.3102609129027081E-3</v>
      </c>
      <c r="U815" s="5">
        <f t="shared" si="796"/>
        <v>5.0160977919453703E-2</v>
      </c>
      <c r="V815" s="5">
        <f t="shared" si="797"/>
        <v>3.5918871192325736E-4</v>
      </c>
      <c r="W815" s="5">
        <f t="shared" si="798"/>
        <v>1.8738916273643912E-4</v>
      </c>
      <c r="X815" s="5">
        <f t="shared" si="799"/>
        <v>4.229810950749914E-4</v>
      </c>
      <c r="Y815" s="5">
        <f t="shared" si="800"/>
        <v>4.7738354816835967E-4</v>
      </c>
      <c r="Z815" s="5">
        <f t="shared" si="801"/>
        <v>0.15794099681758395</v>
      </c>
      <c r="AA815" s="5">
        <f t="shared" si="802"/>
        <v>3.7741679864814602E-2</v>
      </c>
      <c r="AB815" s="5">
        <f t="shared" si="803"/>
        <v>4.5093877704954618E-3</v>
      </c>
      <c r="AC815" s="5">
        <f t="shared" si="804"/>
        <v>1.2108923500113212E-5</v>
      </c>
      <c r="AD815" s="5">
        <f t="shared" si="805"/>
        <v>1.1194658025209677E-5</v>
      </c>
      <c r="AE815" s="5">
        <f t="shared" si="806"/>
        <v>2.5268957080261563E-5</v>
      </c>
      <c r="AF815" s="5">
        <f t="shared" si="807"/>
        <v>2.8518968175990422E-5</v>
      </c>
      <c r="AG815" s="5">
        <f t="shared" si="808"/>
        <v>2.1457990087462565E-5</v>
      </c>
      <c r="AH815" s="5">
        <f t="shared" si="809"/>
        <v>8.9127427135553466E-2</v>
      </c>
      <c r="AI815" s="5">
        <f t="shared" si="810"/>
        <v>2.1297946004543305E-2</v>
      </c>
      <c r="AJ815" s="5">
        <f t="shared" si="811"/>
        <v>2.5446852814597696E-3</v>
      </c>
      <c r="AK815" s="5">
        <f t="shared" si="812"/>
        <v>2.026931980607158E-4</v>
      </c>
      <c r="AL815" s="5">
        <f t="shared" si="813"/>
        <v>2.6125725841927295E-7</v>
      </c>
      <c r="AM815" s="5">
        <f t="shared" si="814"/>
        <v>5.350165035003791E-7</v>
      </c>
      <c r="AN815" s="5">
        <f t="shared" si="815"/>
        <v>1.2076571730675509E-6</v>
      </c>
      <c r="AO815" s="5">
        <f t="shared" si="816"/>
        <v>1.3629821118784193E-6</v>
      </c>
      <c r="AP815" s="5">
        <f t="shared" si="817"/>
        <v>1.0255229595121988E-6</v>
      </c>
      <c r="AQ815" s="5">
        <f t="shared" si="818"/>
        <v>5.7871119399940762E-7</v>
      </c>
      <c r="AR815" s="5">
        <f t="shared" si="819"/>
        <v>4.0236282803650152E-2</v>
      </c>
      <c r="AS815" s="5">
        <f t="shared" si="820"/>
        <v>9.6148874271030377E-3</v>
      </c>
      <c r="AT815" s="5">
        <f t="shared" si="821"/>
        <v>1.1487897712494151E-3</v>
      </c>
      <c r="AU815" s="5">
        <f t="shared" si="822"/>
        <v>9.1505175249178788E-5</v>
      </c>
      <c r="AV815" s="5">
        <f t="shared" si="823"/>
        <v>5.466533547045096E-6</v>
      </c>
      <c r="AW815" s="5">
        <f t="shared" si="824"/>
        <v>3.9144315459745013E-9</v>
      </c>
      <c r="AX815" s="5">
        <f t="shared" si="825"/>
        <v>2.1307979988697154E-8</v>
      </c>
      <c r="AY815" s="5">
        <f t="shared" si="826"/>
        <v>4.809708618065408E-8</v>
      </c>
      <c r="AZ815" s="5">
        <f t="shared" si="827"/>
        <v>5.4283177013878725E-8</v>
      </c>
      <c r="BA815" s="5">
        <f t="shared" si="828"/>
        <v>4.0843268490352148E-8</v>
      </c>
      <c r="BB815" s="5">
        <f t="shared" si="829"/>
        <v>2.3048198439294831E-8</v>
      </c>
      <c r="BC815" s="5">
        <f t="shared" si="830"/>
        <v>1.0405033111835221E-8</v>
      </c>
      <c r="BD815" s="5">
        <f t="shared" si="831"/>
        <v>1.513711422217469E-2</v>
      </c>
      <c r="BE815" s="5">
        <f t="shared" si="832"/>
        <v>3.6171743281466044E-3</v>
      </c>
      <c r="BF815" s="5">
        <f t="shared" si="833"/>
        <v>4.3218112541675452E-4</v>
      </c>
      <c r="BG815" s="5">
        <f t="shared" si="834"/>
        <v>3.4424757784565431E-5</v>
      </c>
      <c r="BH815" s="5">
        <f t="shared" si="835"/>
        <v>2.0565404390055806E-6</v>
      </c>
      <c r="BI815" s="5">
        <f t="shared" si="836"/>
        <v>9.8286439166442704E-8</v>
      </c>
      <c r="BJ815" s="8">
        <f t="shared" si="837"/>
        <v>2.8531793583271643E-2</v>
      </c>
      <c r="BK815" s="8">
        <f t="shared" si="838"/>
        <v>0.13320750685160712</v>
      </c>
      <c r="BL815" s="8">
        <f t="shared" si="839"/>
        <v>0.67180945034904893</v>
      </c>
      <c r="BM815" s="8">
        <f t="shared" si="840"/>
        <v>0.44669995034201804</v>
      </c>
      <c r="BN815" s="8">
        <f t="shared" si="841"/>
        <v>0.54478975307683908</v>
      </c>
    </row>
    <row r="816" spans="1:66" x14ac:dyDescent="0.25">
      <c r="A816" t="s">
        <v>272</v>
      </c>
      <c r="B816" t="s">
        <v>458</v>
      </c>
      <c r="C816" t="s">
        <v>339</v>
      </c>
      <c r="D816" s="7" t="s">
        <v>508</v>
      </c>
      <c r="E816">
        <f>VLOOKUP(A816,home!$A$2:$E$405,3,FALSE)</f>
        <v>1.3837999999999999</v>
      </c>
      <c r="F816">
        <f>VLOOKUP(B816,home!$B$2:$E$405,3,FALSE)</f>
        <v>0.57809999999999995</v>
      </c>
      <c r="G816">
        <f>VLOOKUP(C816,away!$B$2:$E$405,4,FALSE)</f>
        <v>0.90329999999999999</v>
      </c>
      <c r="H816">
        <f>VLOOKUP(A816,away!$A$2:$E$405,3,FALSE)</f>
        <v>0.90910000000000002</v>
      </c>
      <c r="I816">
        <f>VLOOKUP(C816,away!$B$2:$E$405,3,FALSE)</f>
        <v>1.1000000000000001</v>
      </c>
      <c r="J816">
        <f>VLOOKUP(B816,home!$B$2:$E$405,4,FALSE)</f>
        <v>0.88</v>
      </c>
      <c r="K816" s="3">
        <f t="shared" si="786"/>
        <v>0.72261721877399987</v>
      </c>
      <c r="L816" s="3">
        <f t="shared" si="787"/>
        <v>0.88000880000000004</v>
      </c>
      <c r="M816" s="5">
        <f t="shared" si="788"/>
        <v>0.20136702947567023</v>
      </c>
      <c r="N816" s="5">
        <f t="shared" si="789"/>
        <v>0.14551128279249087</v>
      </c>
      <c r="O816" s="5">
        <f t="shared" si="790"/>
        <v>0.17720475796844917</v>
      </c>
      <c r="P816" s="5">
        <f t="shared" si="791"/>
        <v>0.12805120935668055</v>
      </c>
      <c r="Q816" s="5">
        <f t="shared" si="792"/>
        <v>5.2574479235873356E-2</v>
      </c>
      <c r="R816" s="5">
        <f t="shared" si="793"/>
        <v>7.7970873207052691E-2</v>
      </c>
      <c r="S816" s="5">
        <f t="shared" si="794"/>
        <v>2.0357245498933051E-2</v>
      </c>
      <c r="T816" s="5">
        <f t="shared" si="795"/>
        <v>4.626600438298583E-2</v>
      </c>
      <c r="U816" s="5">
        <f t="shared" si="796"/>
        <v>5.6343095542260607E-2</v>
      </c>
      <c r="V816" s="5">
        <f t="shared" si="797"/>
        <v>1.4383740046426449E-3</v>
      </c>
      <c r="W816" s="5">
        <f t="shared" si="798"/>
        <v>1.2663741321306073E-2</v>
      </c>
      <c r="X816" s="5">
        <f t="shared" si="799"/>
        <v>1.1144203803672972E-2</v>
      </c>
      <c r="Y816" s="5">
        <f t="shared" si="800"/>
        <v>4.9034987081128436E-3</v>
      </c>
      <c r="Z816" s="5">
        <f t="shared" si="801"/>
        <v>2.2871684855296871E-2</v>
      </c>
      <c r="AA816" s="5">
        <f t="shared" si="802"/>
        <v>1.652747329881004E-2</v>
      </c>
      <c r="AB816" s="5">
        <f t="shared" si="803"/>
        <v>5.9715183942738257E-3</v>
      </c>
      <c r="AC816" s="5">
        <f t="shared" si="804"/>
        <v>5.7167231920145384E-5</v>
      </c>
      <c r="AD816" s="5">
        <f t="shared" si="805"/>
        <v>2.2877593832188927E-3</v>
      </c>
      <c r="AE816" s="5">
        <f t="shared" si="806"/>
        <v>2.0132483895151979E-3</v>
      </c>
      <c r="AF816" s="5">
        <f t="shared" si="807"/>
        <v>8.8583814967960097E-4</v>
      </c>
      <c r="AG816" s="5">
        <f t="shared" si="808"/>
        <v>2.5984845569792207E-4</v>
      </c>
      <c r="AH816" s="5">
        <f t="shared" si="809"/>
        <v>5.0318209858719928E-3</v>
      </c>
      <c r="AI816" s="5">
        <f t="shared" si="810"/>
        <v>3.6360804861794655E-3</v>
      </c>
      <c r="AJ816" s="5">
        <f t="shared" si="811"/>
        <v>1.3137471840807089E-3</v>
      </c>
      <c r="AK816" s="5">
        <f t="shared" si="812"/>
        <v>3.1644544544419205E-4</v>
      </c>
      <c r="AL816" s="5">
        <f t="shared" si="813"/>
        <v>1.454127461086258E-6</v>
      </c>
      <c r="AM816" s="5">
        <f t="shared" si="814"/>
        <v>3.3063486454515167E-4</v>
      </c>
      <c r="AN816" s="5">
        <f t="shared" si="815"/>
        <v>2.9096159038654148E-4</v>
      </c>
      <c r="AO816" s="5">
        <f t="shared" si="816"/>
        <v>1.2802438000107595E-4</v>
      </c>
      <c r="AP816" s="5">
        <f t="shared" si="817"/>
        <v>3.7554193671830289E-5</v>
      </c>
      <c r="AQ816" s="5">
        <f t="shared" si="818"/>
        <v>8.2620052270287401E-6</v>
      </c>
      <c r="AR816" s="5">
        <f t="shared" si="819"/>
        <v>8.8560934951840596E-4</v>
      </c>
      <c r="AS816" s="5">
        <f t="shared" si="820"/>
        <v>6.3995656506924163E-4</v>
      </c>
      <c r="AT816" s="5">
        <f t="shared" si="821"/>
        <v>2.3122181659324879E-4</v>
      </c>
      <c r="AU816" s="5">
        <f t="shared" si="822"/>
        <v>5.569495534216179E-5</v>
      </c>
      <c r="AV816" s="5">
        <f t="shared" si="823"/>
        <v>1.0061533432273768E-5</v>
      </c>
      <c r="AW816" s="5">
        <f t="shared" si="824"/>
        <v>2.5685930097629153E-8</v>
      </c>
      <c r="AX816" s="5">
        <f t="shared" si="825"/>
        <v>3.9820407707889261E-5</v>
      </c>
      <c r="AY816" s="5">
        <f t="shared" si="826"/>
        <v>3.5042309202530375E-5</v>
      </c>
      <c r="AZ816" s="5">
        <f t="shared" si="827"/>
        <v>1.5418770235273857E-5</v>
      </c>
      <c r="BA816" s="5">
        <f t="shared" si="828"/>
        <v>4.5228844974063559E-6</v>
      </c>
      <c r="BB816" s="5">
        <f t="shared" si="829"/>
        <v>9.9504453977529232E-7</v>
      </c>
      <c r="BC816" s="5">
        <f t="shared" si="830"/>
        <v>1.751295902788415E-7</v>
      </c>
      <c r="BD816" s="5">
        <f t="shared" si="831"/>
        <v>1.2989067015641213E-4</v>
      </c>
      <c r="BE816" s="5">
        <f t="shared" si="832"/>
        <v>9.3861234813117519E-5</v>
      </c>
      <c r="BF816" s="5">
        <f t="shared" si="833"/>
        <v>3.391287222567415E-5</v>
      </c>
      <c r="BG816" s="5">
        <f t="shared" si="834"/>
        <v>8.1686751361182287E-6</v>
      </c>
      <c r="BH816" s="5">
        <f t="shared" si="835"/>
        <v>1.4757063269825195E-6</v>
      </c>
      <c r="BI816" s="5">
        <f t="shared" si="836"/>
        <v>2.1327416034626072E-7</v>
      </c>
      <c r="BJ816" s="8">
        <f t="shared" si="837"/>
        <v>0.27940131620215841</v>
      </c>
      <c r="BK816" s="8">
        <f t="shared" si="838"/>
        <v>0.35130752200451021</v>
      </c>
      <c r="BL816" s="8">
        <f t="shared" si="839"/>
        <v>0.34640587916519677</v>
      </c>
      <c r="BM816" s="8">
        <f t="shared" si="840"/>
        <v>0.21727175356767281</v>
      </c>
      <c r="BN816" s="8">
        <f t="shared" si="841"/>
        <v>0.78267963203621682</v>
      </c>
    </row>
    <row r="817" spans="1:66" x14ac:dyDescent="0.25">
      <c r="A817" t="s">
        <v>272</v>
      </c>
      <c r="B817" t="s">
        <v>297</v>
      </c>
      <c r="C817" t="s">
        <v>311</v>
      </c>
      <c r="D817" s="7" t="s">
        <v>508</v>
      </c>
      <c r="E817">
        <f>VLOOKUP(A817,home!$A$2:$E$405,3,FALSE)</f>
        <v>1.3837999999999999</v>
      </c>
      <c r="F817">
        <f>VLOOKUP(B817,home!$B$2:$E$405,3,FALSE)</f>
        <v>1.2645999999999999</v>
      </c>
      <c r="G817">
        <f>VLOOKUP(C817,away!$B$2:$E$405,4,FALSE)</f>
        <v>0.43359999999999999</v>
      </c>
      <c r="H817">
        <f>VLOOKUP(A817,away!$A$2:$E$405,3,FALSE)</f>
        <v>0.90910000000000002</v>
      </c>
      <c r="I817">
        <f>VLOOKUP(C817,away!$B$2:$E$405,3,FALSE)</f>
        <v>1.32</v>
      </c>
      <c r="J817">
        <f>VLOOKUP(B817,home!$B$2:$E$405,4,FALSE)</f>
        <v>0.55000000000000004</v>
      </c>
      <c r="K817" s="3">
        <f t="shared" si="786"/>
        <v>0.75877982892799989</v>
      </c>
      <c r="L817" s="3">
        <f t="shared" si="787"/>
        <v>0.66000660000000011</v>
      </c>
      <c r="M817" s="5">
        <f t="shared" si="788"/>
        <v>0.24200753210039661</v>
      </c>
      <c r="N817" s="5">
        <f t="shared" si="789"/>
        <v>0.18363043380642635</v>
      </c>
      <c r="O817" s="5">
        <f t="shared" si="790"/>
        <v>0.15972656843597366</v>
      </c>
      <c r="P817" s="5">
        <f t="shared" si="791"/>
        <v>0.12119729827310453</v>
      </c>
      <c r="Q817" s="5">
        <f t="shared" si="792"/>
        <v>6.9667534574807302E-2</v>
      </c>
      <c r="R817" s="5">
        <f t="shared" si="793"/>
        <v>5.2710294681547143E-2</v>
      </c>
      <c r="S817" s="5">
        <f t="shared" si="794"/>
        <v>1.5173892503691E-2</v>
      </c>
      <c r="T817" s="5">
        <f t="shared" si="795"/>
        <v>4.5981032625101025E-2</v>
      </c>
      <c r="U817" s="5">
        <f t="shared" si="796"/>
        <v>3.99955083812088E-2</v>
      </c>
      <c r="V817" s="5">
        <f t="shared" si="797"/>
        <v>8.4434230426759407E-4</v>
      </c>
      <c r="W817" s="5">
        <f t="shared" si="798"/>
        <v>1.762077332216927E-2</v>
      </c>
      <c r="X817" s="5">
        <f t="shared" si="799"/>
        <v>1.1629826689735646E-2</v>
      </c>
      <c r="Y817" s="5">
        <f t="shared" si="800"/>
        <v>3.8378811860408394E-3</v>
      </c>
      <c r="Z817" s="5">
        <f t="shared" si="801"/>
        <v>1.1596380792588673E-2</v>
      </c>
      <c r="AA817" s="5">
        <f t="shared" si="802"/>
        <v>8.7990998339843758E-3</v>
      </c>
      <c r="AB817" s="5">
        <f t="shared" si="803"/>
        <v>3.3382897333755286E-3</v>
      </c>
      <c r="AC817" s="5">
        <f t="shared" si="804"/>
        <v>2.6427898030377111E-5</v>
      </c>
      <c r="AD817" s="5">
        <f t="shared" si="805"/>
        <v>3.3425718417436647E-3</v>
      </c>
      <c r="AE817" s="5">
        <f t="shared" si="806"/>
        <v>2.2061194765249747E-3</v>
      </c>
      <c r="AF817" s="5">
        <f t="shared" si="807"/>
        <v>7.280267074475142E-4</v>
      </c>
      <c r="AG817" s="5">
        <f t="shared" si="808"/>
        <v>1.6016747729720953E-4</v>
      </c>
      <c r="AH817" s="5">
        <f t="shared" si="809"/>
        <v>1.9134219648054389E-3</v>
      </c>
      <c r="AI817" s="5">
        <f t="shared" si="810"/>
        <v>1.451865991122148E-3</v>
      </c>
      <c r="AJ817" s="5">
        <f t="shared" si="811"/>
        <v>5.5082331418502227E-4</v>
      </c>
      <c r="AK817" s="5">
        <f t="shared" si="812"/>
        <v>1.3931787336895506E-4</v>
      </c>
      <c r="AL817" s="5">
        <f t="shared" si="813"/>
        <v>5.294033309657574E-7</v>
      </c>
      <c r="AM817" s="5">
        <f t="shared" si="814"/>
        <v>5.072552180515618E-4</v>
      </c>
      <c r="AN817" s="5">
        <f t="shared" si="815"/>
        <v>3.3479179179846997E-4</v>
      </c>
      <c r="AO817" s="5">
        <f t="shared" si="816"/>
        <v>1.1048239610640801E-4</v>
      </c>
      <c r="AP817" s="5">
        <f t="shared" si="817"/>
        <v>2.4306370204681202E-5</v>
      </c>
      <c r="AQ817" s="5">
        <f t="shared" si="818"/>
        <v>4.0105911892832363E-6</v>
      </c>
      <c r="AR817" s="5">
        <f t="shared" si="819"/>
        <v>2.5257422507131162E-4</v>
      </c>
      <c r="AS817" s="5">
        <f t="shared" si="820"/>
        <v>1.9164822729123194E-4</v>
      </c>
      <c r="AT817" s="5">
        <f t="shared" si="821"/>
        <v>7.2709404559197718E-5</v>
      </c>
      <c r="AU817" s="5">
        <f t="shared" si="822"/>
        <v>1.8390143184294928E-5</v>
      </c>
      <c r="AV817" s="5">
        <f t="shared" si="823"/>
        <v>3.4885174248351811E-6</v>
      </c>
      <c r="AW817" s="5">
        <f t="shared" si="824"/>
        <v>7.3645840750129878E-9</v>
      </c>
      <c r="AX817" s="5">
        <f t="shared" si="825"/>
        <v>6.4149171262666523E-5</v>
      </c>
      <c r="AY817" s="5">
        <f t="shared" si="826"/>
        <v>4.2338876417890247E-5</v>
      </c>
      <c r="AZ817" s="5">
        <f t="shared" si="827"/>
        <v>1.397196893619596E-5</v>
      </c>
      <c r="BA817" s="5">
        <f t="shared" si="828"/>
        <v>3.0738639042947711E-6</v>
      </c>
      <c r="BB817" s="5">
        <f t="shared" si="829"/>
        <v>5.0719261608407934E-7</v>
      </c>
      <c r="BC817" s="5">
        <f t="shared" si="830"/>
        <v>6.6950094817351746E-8</v>
      </c>
      <c r="BD817" s="5">
        <f t="shared" si="831"/>
        <v>2.7783442589491845E-5</v>
      </c>
      <c r="BE817" s="5">
        <f t="shared" si="832"/>
        <v>2.1081515815085523E-5</v>
      </c>
      <c r="BF817" s="5">
        <f t="shared" si="833"/>
        <v>7.9981144818567595E-6</v>
      </c>
      <c r="BG817" s="5">
        <f t="shared" si="834"/>
        <v>2.0229359794299437E-6</v>
      </c>
      <c r="BH817" s="5">
        <f t="shared" si="835"/>
        <v>3.8374075410103706E-7</v>
      </c>
      <c r="BI817" s="5">
        <f t="shared" si="836"/>
        <v>5.8234948749897341E-8</v>
      </c>
      <c r="BJ817" s="8">
        <f t="shared" si="837"/>
        <v>0.33990932209787617</v>
      </c>
      <c r="BK817" s="8">
        <f t="shared" si="838"/>
        <v>0.37929236135923899</v>
      </c>
      <c r="BL817" s="8">
        <f t="shared" si="839"/>
        <v>0.26922332871167065</v>
      </c>
      <c r="BM817" s="8">
        <f t="shared" si="840"/>
        <v>0.17103939957728503</v>
      </c>
      <c r="BN817" s="8">
        <f t="shared" si="841"/>
        <v>0.82893966187225576</v>
      </c>
    </row>
    <row r="818" spans="1:66" x14ac:dyDescent="0.25">
      <c r="A818" t="s">
        <v>272</v>
      </c>
      <c r="B818" t="s">
        <v>300</v>
      </c>
      <c r="C818" t="s">
        <v>476</v>
      </c>
      <c r="D818" s="7" t="s">
        <v>508</v>
      </c>
      <c r="E818">
        <f>VLOOKUP(A818,home!$A$2:$E$405,3,FALSE)</f>
        <v>1.3837999999999999</v>
      </c>
      <c r="F818">
        <f>VLOOKUP(B818,home!$B$2:$E$405,3,FALSE)</f>
        <v>1.9873000000000001</v>
      </c>
      <c r="G818">
        <f>VLOOKUP(C818,away!$B$2:$E$405,4,FALSE)</f>
        <v>1.4453</v>
      </c>
      <c r="H818">
        <f>VLOOKUP(A818,away!$A$2:$E$405,3,FALSE)</f>
        <v>0.90910000000000002</v>
      </c>
      <c r="I818">
        <f>VLOOKUP(C818,away!$B$2:$E$405,3,FALSE)</f>
        <v>1.1000000000000001</v>
      </c>
      <c r="J818">
        <f>VLOOKUP(B818,home!$B$2:$E$405,4,FALSE)</f>
        <v>1.375</v>
      </c>
      <c r="K818" s="3">
        <f t="shared" si="786"/>
        <v>3.9746122020220001</v>
      </c>
      <c r="L818" s="3">
        <f t="shared" si="787"/>
        <v>1.3750137500000001</v>
      </c>
      <c r="M818" s="5">
        <f t="shared" si="788"/>
        <v>4.7499273678948519E-3</v>
      </c>
      <c r="N818" s="5">
        <f t="shared" si="789"/>
        <v>1.8879119275153115E-2</v>
      </c>
      <c r="O818" s="5">
        <f t="shared" si="790"/>
        <v>6.5312154423567302E-3</v>
      </c>
      <c r="P818" s="5">
        <f t="shared" si="791"/>
        <v>2.595904859122557E-2</v>
      </c>
      <c r="Q818" s="5">
        <f t="shared" si="792"/>
        <v>3.7518588917226169E-2</v>
      </c>
      <c r="R818" s="5">
        <f t="shared" si="793"/>
        <v>4.4902555187264197E-3</v>
      </c>
      <c r="S818" s="5">
        <f t="shared" si="794"/>
        <v>3.5467500425183776E-2</v>
      </c>
      <c r="T818" s="5">
        <f t="shared" si="795"/>
        <v>5.1588575641783603E-2</v>
      </c>
      <c r="U818" s="5">
        <f t="shared" si="796"/>
        <v>1.7847024374926652E-2</v>
      </c>
      <c r="V818" s="5">
        <f t="shared" si="797"/>
        <v>2.153723147594876E-2</v>
      </c>
      <c r="W818" s="5">
        <f t="shared" si="798"/>
        <v>4.9707280437684832E-2</v>
      </c>
      <c r="X818" s="5">
        <f t="shared" si="799"/>
        <v>6.8348194076922678E-2</v>
      </c>
      <c r="Y818" s="5">
        <f t="shared" si="800"/>
        <v>4.6989853321718629E-2</v>
      </c>
      <c r="Z818" s="5">
        <f t="shared" si="801"/>
        <v>2.0580543597540695E-3</v>
      </c>
      <c r="AA818" s="5">
        <f t="shared" si="802"/>
        <v>8.1799679707030993E-3</v>
      </c>
      <c r="AB818" s="5">
        <f t="shared" si="803"/>
        <v>1.6256100254252843E-2</v>
      </c>
      <c r="AC818" s="5">
        <f t="shared" si="804"/>
        <v>7.3565077303015119E-3</v>
      </c>
      <c r="AD818" s="5">
        <f t="shared" si="805"/>
        <v>4.9391790839237899E-2</v>
      </c>
      <c r="AE818" s="5">
        <f t="shared" si="806"/>
        <v>6.7914391541076161E-2</v>
      </c>
      <c r="AF818" s="5">
        <f t="shared" si="807"/>
        <v>4.6691611095931722E-2</v>
      </c>
      <c r="AG818" s="5">
        <f t="shared" si="808"/>
        <v>2.1400535755519558E-2</v>
      </c>
      <c r="AH818" s="5">
        <f t="shared" si="809"/>
        <v>7.0746326072732338E-4</v>
      </c>
      <c r="AI818" s="5">
        <f t="shared" si="810"/>
        <v>2.8118921085690911E-3</v>
      </c>
      <c r="AJ818" s="5">
        <f t="shared" si="811"/>
        <v>5.5880903427440419E-3</v>
      </c>
      <c r="AK818" s="5">
        <f t="shared" si="812"/>
        <v>7.4034973540905887E-3</v>
      </c>
      <c r="AL818" s="5">
        <f t="shared" si="813"/>
        <v>1.6081756779978691E-3</v>
      </c>
      <c r="AM818" s="5">
        <f t="shared" si="814"/>
        <v>3.9262642909870672E-2</v>
      </c>
      <c r="AN818" s="5">
        <f t="shared" si="815"/>
        <v>5.3986673862412189E-2</v>
      </c>
      <c r="AO818" s="5">
        <f t="shared" si="816"/>
        <v>3.7116209438791202E-2</v>
      </c>
      <c r="AP818" s="5">
        <f t="shared" si="817"/>
        <v>1.7011766108739224E-2</v>
      </c>
      <c r="AQ818" s="5">
        <f t="shared" si="818"/>
        <v>5.8478530778251102E-3</v>
      </c>
      <c r="AR818" s="5">
        <f t="shared" si="819"/>
        <v>1.9455434222398089E-4</v>
      </c>
      <c r="AS818" s="5">
        <f t="shared" si="820"/>
        <v>7.7327806255979845E-4</v>
      </c>
      <c r="AT818" s="5">
        <f t="shared" si="821"/>
        <v>1.5367402115030538E-3</v>
      </c>
      <c r="AU818" s="5">
        <f t="shared" si="822"/>
        <v>2.0359821319926351E-3</v>
      </c>
      <c r="AV818" s="5">
        <f t="shared" si="823"/>
        <v>2.0230598562291737E-3</v>
      </c>
      <c r="AW818" s="5">
        <f t="shared" si="824"/>
        <v>2.441365434258076E-4</v>
      </c>
      <c r="AX818" s="5">
        <f t="shared" si="825"/>
        <v>2.6008963265534091E-2</v>
      </c>
      <c r="AY818" s="5">
        <f t="shared" si="826"/>
        <v>3.5762682113354281E-2</v>
      </c>
      <c r="AZ818" s="5">
        <f t="shared" si="827"/>
        <v>2.4587089821370606E-2</v>
      </c>
      <c r="BA818" s="5">
        <f t="shared" si="828"/>
        <v>1.1269195525623207E-2</v>
      </c>
      <c r="BB818" s="5">
        <f t="shared" si="829"/>
        <v>3.873824699792599E-3</v>
      </c>
      <c r="BC818" s="5">
        <f t="shared" si="830"/>
        <v>1.065312445460889E-3</v>
      </c>
      <c r="BD818" s="5">
        <f t="shared" si="831"/>
        <v>4.4585815946696501E-5</v>
      </c>
      <c r="BE818" s="5">
        <f t="shared" si="832"/>
        <v>1.7721132809884695E-4</v>
      </c>
      <c r="BF818" s="5">
        <f t="shared" si="833"/>
        <v>3.5217315349910075E-4</v>
      </c>
      <c r="BG818" s="5">
        <f t="shared" si="834"/>
        <v>4.6658390437403081E-4</v>
      </c>
      <c r="BH818" s="5">
        <f t="shared" si="835"/>
        <v>4.6362251989802227E-4</v>
      </c>
      <c r="BI818" s="5">
        <f t="shared" si="836"/>
        <v>3.6854394494377328E-4</v>
      </c>
      <c r="BJ818" s="8">
        <f t="shared" si="837"/>
        <v>0.71422215417102852</v>
      </c>
      <c r="BK818" s="8">
        <f t="shared" si="838"/>
        <v>0.13244107338190661</v>
      </c>
      <c r="BL818" s="8">
        <f t="shared" si="839"/>
        <v>7.8251841898365912E-2</v>
      </c>
      <c r="BM818" s="8">
        <f t="shared" si="840"/>
        <v>0.79332642312854396</v>
      </c>
      <c r="BN818" s="8">
        <f t="shared" si="841"/>
        <v>9.8128155112582854E-2</v>
      </c>
    </row>
    <row r="819" spans="1:66" x14ac:dyDescent="0.25">
      <c r="A819" t="s">
        <v>272</v>
      </c>
      <c r="B819" t="s">
        <v>347</v>
      </c>
      <c r="C819" t="s">
        <v>484</v>
      </c>
      <c r="D819" s="7" t="s">
        <v>508</v>
      </c>
      <c r="E819">
        <f>VLOOKUP(A819,home!$A$2:$E$405,3,FALSE)</f>
        <v>1.3837999999999999</v>
      </c>
      <c r="F819">
        <f>VLOOKUP(B819,home!$B$2:$E$405,3,FALSE)</f>
        <v>0.86719999999999997</v>
      </c>
      <c r="G819">
        <f>VLOOKUP(C819,away!$B$2:$E$405,4,FALSE)</f>
        <v>1.4453</v>
      </c>
      <c r="H819">
        <f>VLOOKUP(A819,away!$A$2:$E$405,3,FALSE)</f>
        <v>0.90910000000000002</v>
      </c>
      <c r="I819">
        <f>VLOOKUP(C819,away!$B$2:$E$405,3,FALSE)</f>
        <v>1.1000000000000001</v>
      </c>
      <c r="J819">
        <f>VLOOKUP(B819,home!$B$2:$E$405,4,FALSE)</f>
        <v>0.44</v>
      </c>
      <c r="K819" s="3">
        <f t="shared" ref="K819:K825" si="842">E819*F819*G819</f>
        <v>1.7344053246079998</v>
      </c>
      <c r="L819" s="3">
        <f t="shared" ref="L819:L825" si="843">H819*I819*J819</f>
        <v>0.44000440000000002</v>
      </c>
      <c r="M819" s="5">
        <f t="shared" ref="M819:M825" si="844">_xlfn.POISSON.DIST(0,K819,FALSE) * _xlfn.POISSON.DIST(0,L819,FALSE)</f>
        <v>0.11367523356406364</v>
      </c>
      <c r="N819" s="5">
        <f t="shared" ref="N819:N825" si="845">_xlfn.POISSON.DIST(1,K819,FALSE) * _xlfn.POISSON.DIST(0,L819,FALSE)</f>
        <v>0.19715893036957</v>
      </c>
      <c r="O819" s="5">
        <f t="shared" ref="O819:O825" si="846">_xlfn.POISSON.DIST(0,K819,FALSE) * _xlfn.POISSON.DIST(1,L819,FALSE)</f>
        <v>5.0017602939215679E-2</v>
      </c>
      <c r="P819" s="5">
        <f t="shared" ref="P819:P825" si="847">_xlfn.POISSON.DIST(1,K819,FALSE) * _xlfn.POISSON.DIST(1,L819,FALSE)</f>
        <v>8.6750796861904414E-2</v>
      </c>
      <c r="Q819" s="5">
        <f t="shared" ref="Q819:Q825" si="848">_xlfn.POISSON.DIST(2,K819,FALSE) * _xlfn.POISSON.DIST(0,L819,FALSE)</f>
        <v>0.17097674931350007</v>
      </c>
      <c r="R819" s="5">
        <f t="shared" ref="R819:R825" si="849">_xlfn.POISSON.DIST(0,K819,FALSE) * _xlfn.POISSON.DIST(2,L819,FALSE)</f>
        <v>1.1003982685353915E-2</v>
      </c>
      <c r="S819" s="5">
        <f t="shared" ref="S819:S825" si="850">_xlfn.POISSON.DIST(2,K819,FALSE) * _xlfn.POISSON.DIST(2,L819,FALSE)</f>
        <v>1.655088034618853E-2</v>
      </c>
      <c r="T819" s="5">
        <f t="shared" ref="T819:T825" si="851">_xlfn.POISSON.DIST(2,K819,FALSE) * _xlfn.POISSON.DIST(1,L819,FALSE)</f>
        <v>7.5230521995636998E-2</v>
      </c>
      <c r="U819" s="5">
        <f t="shared" ref="U819:U825" si="852">_xlfn.POISSON.DIST(1,K819,FALSE) * _xlfn.POISSON.DIST(2,L819,FALSE)</f>
        <v>1.9085366161372064E-2</v>
      </c>
      <c r="V819" s="5">
        <f t="shared" ref="V819:V825" si="853">_xlfn.POISSON.DIST(3,K819,FALSE) * _xlfn.POISSON.DIST(3,L819,FALSE)</f>
        <v>1.4034153006489871E-3</v>
      </c>
      <c r="W819" s="5">
        <f t="shared" ref="W819:W825" si="854">_xlfn.POISSON.DIST(3,K819,FALSE) * _xlfn.POISSON.DIST(0,L819,FALSE)</f>
        <v>9.8847661464500566E-2</v>
      </c>
      <c r="X819" s="5">
        <f t="shared" ref="X819:X825" si="855">_xlfn.POISSON.DIST(3,K819,FALSE) * _xlfn.POISSON.DIST(1,L819,FALSE)</f>
        <v>4.3493405974090689E-2</v>
      </c>
      <c r="Y819" s="5">
        <f t="shared" ref="Y819:Y825" si="856">_xlfn.POISSON.DIST(3,K819,FALSE) * _xlfn.POISSON.DIST(2,L819,FALSE)</f>
        <v>9.5686449997930932E-3</v>
      </c>
      <c r="Z819" s="5">
        <f t="shared" ref="Z819:Z825" si="857">_xlfn.POISSON.DIST(0,K819,FALSE) * _xlfn.POISSON.DIST(3,L819,FALSE)</f>
        <v>1.61393359969318E-3</v>
      </c>
      <c r="AA819" s="5">
        <f t="shared" ref="AA819:AA825" si="858">_xlfn.POISSON.DIST(1,K819,FALSE) * _xlfn.POISSON.DIST(3,L819,FALSE)</f>
        <v>2.7992150288716072E-3</v>
      </c>
      <c r="AB819" s="5">
        <f t="shared" ref="AB819:AB825" si="859">_xlfn.POISSON.DIST(2,K819,FALSE) * _xlfn.POISSON.DIST(3,L819,FALSE)</f>
        <v>2.427486725398826E-3</v>
      </c>
      <c r="AC819" s="5">
        <f t="shared" ref="AC819:AC825" si="860">_xlfn.POISSON.DIST(4,K819,FALSE) * _xlfn.POISSON.DIST(4,L819,FALSE)</f>
        <v>6.6938171052270101E-5</v>
      </c>
      <c r="AD819" s="5">
        <f t="shared" ref="AD819:AD825" si="861">_xlfn.POISSON.DIST(4,K819,FALSE) * _xlfn.POISSON.DIST(0,L819,FALSE)</f>
        <v>4.2860477592269693E-2</v>
      </c>
      <c r="AE819" s="5">
        <f t="shared" ref="AE819:AE825" si="862">_xlfn.POISSON.DIST(4,K819,FALSE) * _xlfn.POISSON.DIST(1,L819,FALSE)</f>
        <v>1.8858798726700068E-2</v>
      </c>
      <c r="AF819" s="5">
        <f t="shared" ref="AF819:AF825" si="863">_xlfn.POISSON.DIST(4,K819,FALSE) * _xlfn.POISSON.DIST(2,L819,FALSE)</f>
        <v>4.1489772092312138E-3</v>
      </c>
      <c r="AG819" s="5">
        <f t="shared" ref="AG819:AG825" si="864">_xlfn.POISSON.DIST(4,K819,FALSE) * _xlfn.POISSON.DIST(3,L819,FALSE)</f>
        <v>6.08522742520485E-4</v>
      </c>
      <c r="AH819" s="5">
        <f t="shared" ref="AH819:AH825" si="865">_xlfn.POISSON.DIST(0,K819,FALSE) * _xlfn.POISSON.DIST(4,L819,FALSE)</f>
        <v>1.775344712932094E-4</v>
      </c>
      <c r="AI819" s="5">
        <f t="shared" ref="AI819:AI825" si="866">_xlfn.POISSON.DIST(1,K819,FALSE) * _xlfn.POISSON.DIST(4,L819,FALSE)</f>
        <v>3.0791673231240845E-4</v>
      </c>
      <c r="AJ819" s="5">
        <f t="shared" ref="AJ819:AJ825" si="867">_xlfn.POISSON.DIST(2,K819,FALSE) * _xlfn.POISSON.DIST(4,L819,FALSE)</f>
        <v>2.6702621002926873E-4</v>
      </c>
      <c r="AK819" s="5">
        <f t="shared" ref="AK819:AK825" si="868">_xlfn.POISSON.DIST(3,K819,FALSE) * _xlfn.POISSON.DIST(4,L819,FALSE)</f>
        <v>1.5437722682821927E-4</v>
      </c>
      <c r="AL819" s="5">
        <f t="shared" ref="AL819:AL825" si="869">_xlfn.POISSON.DIST(5,K819,FALSE) * _xlfn.POISSON.DIST(5,L819,FALSE)</f>
        <v>2.043343830383351E-6</v>
      </c>
      <c r="AM819" s="5">
        <f t="shared" ref="AM819:AM825" si="870">_xlfn.POISSON.DIST(5,K819,FALSE) * _xlfn.POISSON.DIST(0,L819,FALSE)</f>
        <v>1.4867488110254883E-2</v>
      </c>
      <c r="AN819" s="5">
        <f t="shared" ref="AN819:AN825" si="871">_xlfn.POISSON.DIST(5,K819,FALSE) * _xlfn.POISSON.DIST(1,L819,FALSE)</f>
        <v>6.541760185459833E-3</v>
      </c>
      <c r="AO819" s="5">
        <f t="shared" ref="AO819:AO825" si="872">_xlfn.POISSON.DIST(5,K819,FALSE) * _xlfn.POISSON.DIST(2,L819,FALSE)</f>
        <v>1.4392016326735713E-3</v>
      </c>
      <c r="AP819" s="5">
        <f t="shared" ref="AP819:AP825" si="873">_xlfn.POISSON.DIST(5,K819,FALSE) * _xlfn.POISSON.DIST(3,L819,FALSE)</f>
        <v>2.1108501695451843E-4</v>
      </c>
      <c r="AQ819" s="5">
        <f t="shared" ref="AQ819:AQ825" si="874">_xlfn.POISSON.DIST(5,K819,FALSE) * _xlfn.POISSON.DIST(4,L819,FALSE)</f>
        <v>2.3219584058515669E-5</v>
      </c>
      <c r="AR819" s="5">
        <f t="shared" ref="AR819:AR825" si="875">_xlfn.POISSON.DIST(0,K819,FALSE) * _xlfn.POISSON.DIST(5,L819,FALSE)</f>
        <v>1.5623189704137171E-5</v>
      </c>
      <c r="AS819" s="5">
        <f t="shared" ref="AS819:AS825" si="876">_xlfn.POISSON.DIST(1,K819,FALSE) * _xlfn.POISSON.DIST(5,L819,FALSE)</f>
        <v>2.7096943410216388E-5</v>
      </c>
      <c r="AT819" s="5">
        <f t="shared" ref="AT819:AT825" si="877">_xlfn.POISSON.DIST(2,K819,FALSE) * _xlfn.POISSON.DIST(5,L819,FALSE)</f>
        <v>2.3498541465640483E-5</v>
      </c>
      <c r="AU819" s="5">
        <f t="shared" ref="AU819:AU825" si="878">_xlfn.POISSON.DIST(3,K819,FALSE) * _xlfn.POISSON.DIST(5,L819,FALSE)</f>
        <v>1.3585331812842908E-5</v>
      </c>
      <c r="AV819" s="5">
        <f t="shared" ref="AV819:AV825" si="879">_xlfn.POISSON.DIST(4,K819,FALSE) * _xlfn.POISSON.DIST(5,L819,FALSE)</f>
        <v>5.8906179581902971E-6</v>
      </c>
      <c r="AW819" s="5">
        <f t="shared" ref="AW819:AW825" si="880">_xlfn.POISSON.DIST(6,K819,FALSE) * _xlfn.POISSON.DIST(6,L819,FALSE)</f>
        <v>4.3315822724606423E-8</v>
      </c>
      <c r="AX819" s="5">
        <f t="shared" ref="AX819:AX825" si="881">_xlfn.POISSON.DIST(6,K819,FALSE) * _xlfn.POISSON.DIST(0,L819,FALSE)</f>
        <v>4.297708423662029E-3</v>
      </c>
      <c r="AY819" s="5">
        <f t="shared" ref="AY819:AY825" si="882">_xlfn.POISSON.DIST(6,K819,FALSE) * _xlfn.POISSON.DIST(1,L819,FALSE)</f>
        <v>1.8910106163283567E-3</v>
      </c>
      <c r="AZ819" s="5">
        <f t="shared" ref="AZ819:AZ825" si="883">_xlfn.POISSON.DIST(6,K819,FALSE) * _xlfn.POISSON.DIST(2,L819,FALSE)</f>
        <v>4.1602649581559437E-4</v>
      </c>
      <c r="BA819" s="5">
        <f t="shared" ref="BA819:BA825" si="884">_xlfn.POISSON.DIST(6,K819,FALSE) * _xlfn.POISSON.DIST(3,L819,FALSE)</f>
        <v>6.1017829558481053E-5</v>
      </c>
      <c r="BB819" s="5">
        <f t="shared" ref="BB819:BB825" si="885">_xlfn.POISSON.DIST(6,K819,FALSE) * _xlfn.POISSON.DIST(4,L819,FALSE)</f>
        <v>6.712028371045428E-6</v>
      </c>
      <c r="BC819" s="5">
        <f t="shared" ref="BC819:BC825" si="886">_xlfn.POISSON.DIST(6,K819,FALSE) * _xlfn.POISSON.DIST(5,L819,FALSE)</f>
        <v>5.9066440323696441E-7</v>
      </c>
      <c r="BD819" s="5">
        <f t="shared" ref="BD819:BD825" si="887">_xlfn.POISSON.DIST(0,K819,FALSE) * _xlfn.POISSON.DIST(6,L819,FALSE)</f>
        <v>1.1457120353091753E-6</v>
      </c>
      <c r="BE819" s="5">
        <f t="shared" ref="BE819:BE825" si="888">_xlfn.POISSON.DIST(1,K819,FALSE) * _xlfn.POISSON.DIST(6,L819,FALSE)</f>
        <v>1.9871290545077024E-6</v>
      </c>
      <c r="BF819" s="5">
        <f t="shared" ref="BF819:BF825" si="889">_xlfn.POISSON.DIST(2,K819,FALSE) * _xlfn.POISSON.DIST(6,L819,FALSE)</f>
        <v>1.7232436064107098E-6</v>
      </c>
      <c r="BG819" s="5">
        <f t="shared" ref="BG819:BG825" si="890">_xlfn.POISSON.DIST(3,K819,FALSE) * _xlfn.POISSON.DIST(6,L819,FALSE)</f>
        <v>9.9626762885180914E-7</v>
      </c>
      <c r="BH819" s="5">
        <f t="shared" ref="BH819:BH825" si="891">_xlfn.POISSON.DIST(4,K819,FALSE) * _xlfn.POISSON.DIST(6,L819,FALSE)</f>
        <v>4.3198297005379105E-7</v>
      </c>
      <c r="BI819" s="5">
        <f t="shared" ref="BI819:BI825" si="892">_xlfn.POISSON.DIST(5,K819,FALSE) * _xlfn.POISSON.DIST(6,L819,FALSE)</f>
        <v>1.4984671268025467E-7</v>
      </c>
      <c r="BJ819" s="8">
        <f t="shared" ref="BJ819:BJ825" si="893">SUM(N819,Q819,T819,W819,X819,Y819,AD819,AE819,AF819,AG819,AM819,AN819,AO819,AP819,AQ819,AX819,AY819,AZ819,BA819,BB819,BC819)</f>
        <v>0.69150851097535282</v>
      </c>
      <c r="BK819" s="8">
        <f t="shared" ref="BK819:BK825" si="894">SUM(M819,P819,S819,V819,AC819,AL819,AY819)</f>
        <v>0.22034031820401662</v>
      </c>
      <c r="BL819" s="8">
        <f t="shared" ref="BL819:BL825" si="895">SUM(O819,R819,U819,AA819,AB819,AH819,AI819,AJ819,AK819,AR819,AS819,AT819,AU819,AV819,BD819,BE819,BF819,BG819,BH819,BI819)</f>
        <v>8.6332636987034042E-2</v>
      </c>
      <c r="BM819" s="8">
        <f t="shared" ref="BM819:BM825" si="896">SUM(S819:BI819)</f>
        <v>0.36832113673198336</v>
      </c>
      <c r="BN819" s="8">
        <f t="shared" ref="BN819:BN825" si="897">SUM(M819:R819)</f>
        <v>0.62958329573360772</v>
      </c>
    </row>
    <row r="820" spans="1:66" x14ac:dyDescent="0.25">
      <c r="A820" t="s">
        <v>272</v>
      </c>
      <c r="B820" t="s">
        <v>309</v>
      </c>
      <c r="C820" t="s">
        <v>317</v>
      </c>
      <c r="D820" s="7" t="s">
        <v>508</v>
      </c>
      <c r="E820">
        <f>VLOOKUP(A820,home!$A$2:$E$405,3,FALSE)</f>
        <v>1.3837999999999999</v>
      </c>
      <c r="F820">
        <f>VLOOKUP(B820,home!$B$2:$E$405,3,FALSE)</f>
        <v>0.54200000000000004</v>
      </c>
      <c r="G820">
        <f>VLOOKUP(C820,away!$B$2:$E$405,4,FALSE)</f>
        <v>1.0840000000000001</v>
      </c>
      <c r="H820">
        <f>VLOOKUP(A820,away!$A$2:$E$405,3,FALSE)</f>
        <v>0.90910000000000002</v>
      </c>
      <c r="I820">
        <f>VLOOKUP(C820,away!$B$2:$E$405,3,FALSE)</f>
        <v>0.55000000000000004</v>
      </c>
      <c r="J820">
        <f>VLOOKUP(B820,home!$B$2:$E$405,4,FALSE)</f>
        <v>1.65</v>
      </c>
      <c r="K820" s="3">
        <f t="shared" si="842"/>
        <v>0.81302124640000006</v>
      </c>
      <c r="L820" s="3">
        <f t="shared" si="843"/>
        <v>0.82500825</v>
      </c>
      <c r="M820" s="5">
        <f t="shared" si="844"/>
        <v>0.19436265751108442</v>
      </c>
      <c r="N820" s="5">
        <f t="shared" si="845"/>
        <v>0.1580209700632782</v>
      </c>
      <c r="O820" s="5">
        <f t="shared" si="846"/>
        <v>0.16035079593856913</v>
      </c>
      <c r="P820" s="5">
        <f t="shared" si="847"/>
        <v>0.13036860397520753</v>
      </c>
      <c r="Q820" s="5">
        <f t="shared" si="848"/>
        <v>6.4237203019091763E-2</v>
      </c>
      <c r="R820" s="5">
        <f t="shared" si="849"/>
        <v>6.6145364771692999E-2</v>
      </c>
      <c r="S820" s="5">
        <f t="shared" si="850"/>
        <v>2.1861160369083782E-2</v>
      </c>
      <c r="T820" s="5">
        <f t="shared" si="851"/>
        <v>5.2996222447675614E-2</v>
      </c>
      <c r="U820" s="5">
        <f t="shared" si="852"/>
        <v>5.3777586910264491E-2</v>
      </c>
      <c r="V820" s="5">
        <f t="shared" si="853"/>
        <v>1.6292618454659526E-3</v>
      </c>
      <c r="W820" s="5">
        <f t="shared" si="854"/>
        <v>1.7408736954610614E-2</v>
      </c>
      <c r="X820" s="5">
        <f t="shared" si="855"/>
        <v>1.4362351609633632E-2</v>
      </c>
      <c r="Y820" s="5">
        <f t="shared" si="856"/>
        <v>5.9245292836742616E-3</v>
      </c>
      <c r="Z820" s="5">
        <f t="shared" si="857"/>
        <v>1.8190157211968701E-2</v>
      </c>
      <c r="AA820" s="5">
        <f t="shared" si="858"/>
        <v>1.4788984288686743E-2</v>
      </c>
      <c r="AB820" s="5">
        <f t="shared" si="859"/>
        <v>6.0118792196890564E-3</v>
      </c>
      <c r="AC820" s="5">
        <f t="shared" si="860"/>
        <v>6.8301633600629112E-5</v>
      </c>
      <c r="AD820" s="5">
        <f t="shared" si="861"/>
        <v>3.5384182542718147E-3</v>
      </c>
      <c r="AE820" s="5">
        <f t="shared" si="862"/>
        <v>2.9192242517248452E-3</v>
      </c>
      <c r="AF820" s="5">
        <f t="shared" si="863"/>
        <v>1.2041920456365368E-3</v>
      </c>
      <c r="AG820" s="5">
        <f t="shared" si="864"/>
        <v>3.3115612407817318E-4</v>
      </c>
      <c r="AH820" s="5">
        <f t="shared" si="865"/>
        <v>3.7517574421677934E-3</v>
      </c>
      <c r="AI820" s="5">
        <f t="shared" si="866"/>
        <v>3.0502585118217353E-3</v>
      </c>
      <c r="AJ820" s="5">
        <f t="shared" si="867"/>
        <v>1.2399624885617582E-3</v>
      </c>
      <c r="AK820" s="5">
        <f t="shared" si="868"/>
        <v>3.3603861597990888E-4</v>
      </c>
      <c r="AL820" s="5">
        <f t="shared" si="869"/>
        <v>1.8325307414017704E-6</v>
      </c>
      <c r="AM820" s="5">
        <f t="shared" si="870"/>
        <v>5.7536184387451674E-4</v>
      </c>
      <c r="AN820" s="5">
        <f t="shared" si="871"/>
        <v>4.7467826793168831E-4</v>
      </c>
      <c r="AO820" s="5">
        <f t="shared" si="872"/>
        <v>1.9580674356967659E-4</v>
      </c>
      <c r="AP820" s="5">
        <f t="shared" si="873"/>
        <v>5.3847392950205897E-5</v>
      </c>
      <c r="AQ820" s="5">
        <f t="shared" si="874"/>
        <v>1.1106135856227923E-5</v>
      </c>
      <c r="AR820" s="5">
        <f t="shared" si="875"/>
        <v>6.190461683574656E-4</v>
      </c>
      <c r="AS820" s="5">
        <f t="shared" si="876"/>
        <v>5.0329768737713101E-4</v>
      </c>
      <c r="AT820" s="5">
        <f t="shared" si="877"/>
        <v>2.0459585655079629E-4</v>
      </c>
      <c r="AU820" s="5">
        <f t="shared" si="878"/>
        <v>5.5446926100401347E-5</v>
      </c>
      <c r="AV820" s="5">
        <f t="shared" si="879"/>
        <v>1.1269882241799247E-5</v>
      </c>
      <c r="AW820" s="5">
        <f t="shared" si="880"/>
        <v>3.4143572061157559E-8</v>
      </c>
      <c r="AX820" s="5">
        <f t="shared" si="881"/>
        <v>7.7963567239643615E-5</v>
      </c>
      <c r="AY820" s="5">
        <f t="shared" si="882"/>
        <v>6.4320586172135713E-5</v>
      </c>
      <c r="AZ820" s="5">
        <f t="shared" si="883"/>
        <v>2.6532507118423937E-5</v>
      </c>
      <c r="BA820" s="5">
        <f t="shared" si="884"/>
        <v>7.29651242196116E-6</v>
      </c>
      <c r="BB820" s="5">
        <f t="shared" si="885"/>
        <v>1.5049207360863593E-6</v>
      </c>
      <c r="BC820" s="5">
        <f t="shared" si="886"/>
        <v>2.4831440457346388E-7</v>
      </c>
      <c r="BD820" s="5">
        <f t="shared" si="887"/>
        <v>8.5119699337632992E-5</v>
      </c>
      <c r="BE820" s="5">
        <f t="shared" si="888"/>
        <v>6.9204124048675639E-5</v>
      </c>
      <c r="BF820" s="5">
        <f t="shared" si="889"/>
        <v>2.8132211595037239E-5</v>
      </c>
      <c r="BG820" s="5">
        <f t="shared" si="890"/>
        <v>7.6240285783285712E-6</v>
      </c>
      <c r="BH820" s="5">
        <f t="shared" si="891"/>
        <v>1.5496243043354786E-6</v>
      </c>
      <c r="BI820" s="5">
        <f t="shared" si="892"/>
        <v>2.519754966725128E-7</v>
      </c>
      <c r="BJ820" s="8">
        <f t="shared" si="893"/>
        <v>0.32243167084595065</v>
      </c>
      <c r="BK820" s="8">
        <f t="shared" si="894"/>
        <v>0.34835613845135582</v>
      </c>
      <c r="BL820" s="8">
        <f t="shared" si="895"/>
        <v>0.31103816637142179</v>
      </c>
      <c r="BM820" s="8">
        <f t="shared" si="896"/>
        <v>0.2264662511591729</v>
      </c>
      <c r="BN820" s="8">
        <f t="shared" si="897"/>
        <v>0.77348559527892402</v>
      </c>
    </row>
    <row r="821" spans="1:66" x14ac:dyDescent="0.25">
      <c r="A821" t="s">
        <v>34</v>
      </c>
      <c r="B821" t="s">
        <v>256</v>
      </c>
      <c r="C821" t="s">
        <v>197</v>
      </c>
      <c r="D821" s="7" t="s">
        <v>508</v>
      </c>
      <c r="E821">
        <f>VLOOKUP(A821,home!$A$2:$E$405,3,FALSE)</f>
        <v>1.4202999999999999</v>
      </c>
      <c r="F821">
        <f>VLOOKUP(B821,home!$B$2:$E$405,3,FALSE)</f>
        <v>1.1735</v>
      </c>
      <c r="G821">
        <f>VLOOKUP(C821,away!$B$2:$E$405,4,FALSE)</f>
        <v>0.93879999999999997</v>
      </c>
      <c r="H821">
        <f>VLOOKUP(A821,away!$A$2:$E$405,3,FALSE)</f>
        <v>1.2029000000000001</v>
      </c>
      <c r="I821">
        <f>VLOOKUP(C821,away!$B$2:$E$405,3,FALSE)</f>
        <v>1.1084000000000001</v>
      </c>
      <c r="J821">
        <f>VLOOKUP(B821,home!$B$2:$E$405,4,FALSE)</f>
        <v>0.55420000000000003</v>
      </c>
      <c r="K821" s="3">
        <f t="shared" si="842"/>
        <v>1.5647186605399999</v>
      </c>
      <c r="L821" s="3">
        <f t="shared" si="843"/>
        <v>0.73891173431200019</v>
      </c>
      <c r="M821" s="5">
        <f t="shared" si="844"/>
        <v>9.9895524427972338E-2</v>
      </c>
      <c r="N821" s="5">
        <f t="shared" si="845"/>
        <v>0.1563083911768777</v>
      </c>
      <c r="O821" s="5">
        <f t="shared" si="846"/>
        <v>7.3813975205079818E-2</v>
      </c>
      <c r="P821" s="5">
        <f t="shared" si="847"/>
        <v>0.11549810441202525</v>
      </c>
      <c r="Q821" s="5">
        <f t="shared" si="848"/>
        <v>0.12228932823672321</v>
      </c>
      <c r="R821" s="5">
        <f t="shared" si="849"/>
        <v>2.7271006217624249E-2</v>
      </c>
      <c r="S821" s="5">
        <f t="shared" si="850"/>
        <v>3.3384408859051265E-2</v>
      </c>
      <c r="T821" s="5">
        <f t="shared" si="851"/>
        <v>9.0361019615246604E-2</v>
      </c>
      <c r="U821" s="5">
        <f t="shared" si="852"/>
        <v>4.2671452320419023E-2</v>
      </c>
      <c r="V821" s="5">
        <f t="shared" si="853"/>
        <v>4.2887428443265669E-3</v>
      </c>
      <c r="W821" s="5">
        <f t="shared" si="854"/>
        <v>6.3782797958967311E-2</v>
      </c>
      <c r="X821" s="5">
        <f t="shared" si="855"/>
        <v>4.7129857859132443E-2</v>
      </c>
      <c r="Y821" s="5">
        <f t="shared" si="856"/>
        <v>1.7412402504284798E-2</v>
      </c>
      <c r="Z821" s="5">
        <f t="shared" si="857"/>
        <v>6.7169555002326931E-3</v>
      </c>
      <c r="AA821" s="5">
        <f t="shared" si="858"/>
        <v>1.0510145613230883E-2</v>
      </c>
      <c r="AB821" s="5">
        <f t="shared" si="859"/>
        <v>8.2227104830074928E-3</v>
      </c>
      <c r="AC821" s="5">
        <f t="shared" si="860"/>
        <v>3.0991232569402548E-4</v>
      </c>
      <c r="AD821" s="5">
        <f t="shared" si="861"/>
        <v>2.4950533546962191E-2</v>
      </c>
      <c r="AE821" s="5">
        <f t="shared" si="862"/>
        <v>1.8436242015195576E-2</v>
      </c>
      <c r="AF821" s="5">
        <f t="shared" si="863"/>
        <v>6.8113777808219622E-3</v>
      </c>
      <c r="AG821" s="5">
        <f t="shared" si="864"/>
        <v>1.6776689896937935E-3</v>
      </c>
      <c r="AH821" s="5">
        <f t="shared" si="865"/>
        <v>1.2408093094933668E-3</v>
      </c>
      <c r="AI821" s="5">
        <f t="shared" si="866"/>
        <v>1.9415174807360228E-3</v>
      </c>
      <c r="AJ821" s="5">
        <f t="shared" si="867"/>
        <v>1.5189643159361325E-3</v>
      </c>
      <c r="AK821" s="5">
        <f t="shared" si="868"/>
        <v>7.9225060327988079E-4</v>
      </c>
      <c r="AL821" s="5">
        <f t="shared" si="869"/>
        <v>1.4332688619054563E-5</v>
      </c>
      <c r="AM821" s="5">
        <f t="shared" si="870"/>
        <v>7.808113086272204E-3</v>
      </c>
      <c r="AN821" s="5">
        <f t="shared" si="871"/>
        <v>5.7695063822816193E-3</v>
      </c>
      <c r="AO821" s="5">
        <f t="shared" si="872"/>
        <v>2.1315779835279322E-3</v>
      </c>
      <c r="AP821" s="5">
        <f t="shared" si="873"/>
        <v>5.2501599487663364E-4</v>
      </c>
      <c r="AQ821" s="5">
        <f t="shared" si="874"/>
        <v>9.6985119828958382E-5</v>
      </c>
      <c r="AR821" s="5">
        <f t="shared" si="875"/>
        <v>1.8336971176564389E-4</v>
      </c>
      <c r="AS821" s="5">
        <f t="shared" si="876"/>
        <v>2.8692200977754412E-4</v>
      </c>
      <c r="AT821" s="5">
        <f t="shared" si="877"/>
        <v>2.2447611140928182E-4</v>
      </c>
      <c r="AU821" s="5">
        <f t="shared" si="878"/>
        <v>1.1708065345585308E-4</v>
      </c>
      <c r="AV821" s="5">
        <f t="shared" si="879"/>
        <v>4.5799570812647583E-5</v>
      </c>
      <c r="AW821" s="5">
        <f t="shared" si="880"/>
        <v>4.6031379508960065E-7</v>
      </c>
      <c r="AX821" s="5">
        <f t="shared" si="881"/>
        <v>2.0362500416161167E-3</v>
      </c>
      <c r="AY821" s="5">
        <f t="shared" si="882"/>
        <v>1.5046090497434473E-3</v>
      </c>
      <c r="AZ821" s="5">
        <f t="shared" si="883"/>
        <v>5.5588664120373053E-4</v>
      </c>
      <c r="BA821" s="5">
        <f t="shared" si="884"/>
        <v>1.369170540442404E-4</v>
      </c>
      <c r="BB821" s="5">
        <f t="shared" si="885"/>
        <v>2.5292404465179879E-5</v>
      </c>
      <c r="BC821" s="5">
        <f t="shared" si="886"/>
        <v>3.7377708896573295E-6</v>
      </c>
      <c r="BD821" s="5">
        <f t="shared" si="887"/>
        <v>2.258233862350724E-5</v>
      </c>
      <c r="BE821" s="5">
        <f t="shared" si="888"/>
        <v>3.533500664283495E-5</v>
      </c>
      <c r="BF821" s="5">
        <f t="shared" si="889"/>
        <v>2.7644672132174355E-5</v>
      </c>
      <c r="BG821" s="5">
        <f t="shared" si="890"/>
        <v>1.4418711449907772E-5</v>
      </c>
      <c r="BH821" s="5">
        <f t="shared" si="891"/>
        <v>5.6403067166531118E-6</v>
      </c>
      <c r="BI821" s="5">
        <f t="shared" si="892"/>
        <v>1.7650986341432449E-6</v>
      </c>
      <c r="BJ821" s="8">
        <f t="shared" si="893"/>
        <v>0.56975351121265516</v>
      </c>
      <c r="BK821" s="8">
        <f t="shared" si="894"/>
        <v>0.25489563460743192</v>
      </c>
      <c r="BL821" s="8">
        <f t="shared" si="895"/>
        <v>0.16894786574022702</v>
      </c>
      <c r="BM821" s="8">
        <f t="shared" si="896"/>
        <v>0.40373348864829595</v>
      </c>
      <c r="BN821" s="8">
        <f t="shared" si="897"/>
        <v>0.59507632967630253</v>
      </c>
    </row>
    <row r="822" spans="1:66" x14ac:dyDescent="0.25">
      <c r="A822" t="s">
        <v>34</v>
      </c>
      <c r="B822" t="s">
        <v>485</v>
      </c>
      <c r="C822" t="s">
        <v>452</v>
      </c>
      <c r="D822" s="7" t="s">
        <v>508</v>
      </c>
      <c r="E822">
        <f>VLOOKUP(A822,home!$A$2:$E$405,3,FALSE)</f>
        <v>1.4202999999999999</v>
      </c>
      <c r="F822">
        <f>VLOOKUP(B822,home!$B$2:$E$405,3,FALSE)</f>
        <v>0.35199999999999998</v>
      </c>
      <c r="G822">
        <f>VLOOKUP(C822,away!$B$2:$E$405,4,FALSE)</f>
        <v>1.0561</v>
      </c>
      <c r="H822">
        <f>VLOOKUP(A822,away!$A$2:$E$405,3,FALSE)</f>
        <v>1.2029000000000001</v>
      </c>
      <c r="I822">
        <f>VLOOKUP(C822,away!$B$2:$E$405,3,FALSE)</f>
        <v>0.41570000000000001</v>
      </c>
      <c r="J822">
        <f>VLOOKUP(B822,home!$B$2:$E$405,4,FALSE)</f>
        <v>1.6626000000000001</v>
      </c>
      <c r="K822" s="3">
        <f t="shared" si="842"/>
        <v>0.52799254815999996</v>
      </c>
      <c r="L822" s="3">
        <f t="shared" si="843"/>
        <v>0.83137569817800017</v>
      </c>
      <c r="M822" s="5">
        <f t="shared" si="844"/>
        <v>0.25682297456836195</v>
      </c>
      <c r="N822" s="5">
        <f t="shared" si="845"/>
        <v>0.13560061676838031</v>
      </c>
      <c r="O822" s="5">
        <f t="shared" si="846"/>
        <v>0.21351637978992272</v>
      </c>
      <c r="P822" s="5">
        <f t="shared" si="847"/>
        <v>0.11273505743917961</v>
      </c>
      <c r="Q822" s="5">
        <f t="shared" si="848"/>
        <v>3.5798057589802361E-2</v>
      </c>
      <c r="R822" s="5">
        <f t="shared" si="849"/>
        <v>8.8756164660143008E-2</v>
      </c>
      <c r="S822" s="5">
        <f t="shared" si="850"/>
        <v>1.2371550089293264E-2</v>
      </c>
      <c r="T822" s="5">
        <f t="shared" si="851"/>
        <v>2.9761635122138197E-2</v>
      </c>
      <c r="U822" s="5">
        <f t="shared" si="852"/>
        <v>4.6862593543817443E-2</v>
      </c>
      <c r="V822" s="5">
        <f t="shared" si="853"/>
        <v>6.034019746577171E-4</v>
      </c>
      <c r="W822" s="5">
        <f t="shared" si="854"/>
        <v>6.3003692153393949E-3</v>
      </c>
      <c r="X822" s="5">
        <f t="shared" si="855"/>
        <v>5.2379738551819677E-3</v>
      </c>
      <c r="Y822" s="5">
        <f t="shared" si="856"/>
        <v>2.1773620854450095E-3</v>
      </c>
      <c r="Z822" s="5">
        <f t="shared" si="857"/>
        <v>2.4596572787309312E-2</v>
      </c>
      <c r="AA822" s="5">
        <f t="shared" si="858"/>
        <v>1.2986807141974357E-2</v>
      </c>
      <c r="AB822" s="5">
        <f t="shared" si="859"/>
        <v>3.4284686976767628E-3</v>
      </c>
      <c r="AC822" s="5">
        <f t="shared" si="860"/>
        <v>1.6554339712568508E-5</v>
      </c>
      <c r="AD822" s="5">
        <f t="shared" si="861"/>
        <v>8.3163699908896636E-4</v>
      </c>
      <c r="AE822" s="5">
        <f t="shared" si="862"/>
        <v>6.9140279074824632E-4</v>
      </c>
      <c r="AF822" s="5">
        <f t="shared" si="863"/>
        <v>2.8740773894027046E-4</v>
      </c>
      <c r="AG822" s="5">
        <f t="shared" si="864"/>
        <v>7.9647936541075924E-5</v>
      </c>
      <c r="AH822" s="5">
        <f t="shared" si="865"/>
        <v>5.1122482184588185E-3</v>
      </c>
      <c r="AI822" s="5">
        <f t="shared" si="866"/>
        <v>2.6992289636904921E-3</v>
      </c>
      <c r="AJ822" s="5">
        <f t="shared" si="867"/>
        <v>7.1258638930310925E-4</v>
      </c>
      <c r="AK822" s="5">
        <f t="shared" si="868"/>
        <v>1.2541343449076086E-4</v>
      </c>
      <c r="AL822" s="5">
        <f t="shared" si="869"/>
        <v>2.9066783320311376E-7</v>
      </c>
      <c r="AM822" s="5">
        <f t="shared" si="870"/>
        <v>8.78196276586238E-5</v>
      </c>
      <c r="AN822" s="5">
        <f t="shared" si="871"/>
        <v>7.3011104258420374E-5</v>
      </c>
      <c r="AO822" s="5">
        <f t="shared" si="872"/>
        <v>3.0349828888795495E-5</v>
      </c>
      <c r="AP822" s="5">
        <f t="shared" si="873"/>
        <v>8.4107033940017314E-6</v>
      </c>
      <c r="AQ822" s="5">
        <f t="shared" si="874"/>
        <v>1.748113601589066E-6</v>
      </c>
      <c r="AR822" s="5">
        <f t="shared" si="875"/>
        <v>8.5003978637608786E-4</v>
      </c>
      <c r="AS822" s="5">
        <f t="shared" si="876"/>
        <v>4.4881467284609271E-4</v>
      </c>
      <c r="AT822" s="5">
        <f t="shared" si="877"/>
        <v>1.1848540138380258E-4</v>
      </c>
      <c r="AU822" s="5">
        <f t="shared" si="878"/>
        <v>2.0853136332131445E-5</v>
      </c>
      <c r="AV822" s="5">
        <f t="shared" si="879"/>
        <v>2.7525751472824887E-6</v>
      </c>
      <c r="AW822" s="5">
        <f t="shared" si="880"/>
        <v>3.544211179244756E-9</v>
      </c>
      <c r="AX822" s="5">
        <f t="shared" si="881"/>
        <v>7.7280181643231996E-6</v>
      </c>
      <c r="AY822" s="5">
        <f t="shared" si="882"/>
        <v>6.4248864968964669E-6</v>
      </c>
      <c r="AZ822" s="5">
        <f t="shared" si="883"/>
        <v>2.6707472485358525E-6</v>
      </c>
      <c r="BA822" s="5">
        <f t="shared" si="884"/>
        <v>7.4013145280282246E-7</v>
      </c>
      <c r="BB822" s="5">
        <f t="shared" si="885"/>
        <v>1.5383182582936101E-7</v>
      </c>
      <c r="BC822" s="5">
        <f t="shared" si="886"/>
        <v>2.5578408320176313E-8</v>
      </c>
      <c r="BD822" s="5">
        <f t="shared" si="887"/>
        <v>1.177837368129163E-4</v>
      </c>
      <c r="BE822" s="5">
        <f t="shared" si="888"/>
        <v>6.2188935331658474E-5</v>
      </c>
      <c r="BF822" s="5">
        <f t="shared" si="889"/>
        <v>1.6417647216559899E-5</v>
      </c>
      <c r="BG822" s="5">
        <f t="shared" si="890"/>
        <v>2.8894651295544653E-6</v>
      </c>
      <c r="BH822" s="5">
        <f t="shared" si="891"/>
        <v>3.8140401414323154E-7</v>
      </c>
      <c r="BI822" s="5">
        <f t="shared" si="892"/>
        <v>4.0275695461187504E-8</v>
      </c>
      <c r="BJ822" s="8">
        <f t="shared" si="893"/>
        <v>0.21698519267300392</v>
      </c>
      <c r="BK822" s="8">
        <f t="shared" si="894"/>
        <v>0.38255625396553516</v>
      </c>
      <c r="BL822" s="8">
        <f t="shared" si="895"/>
        <v>0.37584053787576316</v>
      </c>
      <c r="BM822" s="8">
        <f t="shared" si="896"/>
        <v>0.15674288514353599</v>
      </c>
      <c r="BN822" s="8">
        <f t="shared" si="897"/>
        <v>0.84322925081578992</v>
      </c>
    </row>
    <row r="823" spans="1:66" x14ac:dyDescent="0.25">
      <c r="A823" t="s">
        <v>34</v>
      </c>
      <c r="B823" t="s">
        <v>448</v>
      </c>
      <c r="C823" t="s">
        <v>264</v>
      </c>
      <c r="D823" s="7" t="s">
        <v>508</v>
      </c>
      <c r="E823">
        <f>VLOOKUP(A823,home!$A$2:$E$405,3,FALSE)</f>
        <v>1.4202999999999999</v>
      </c>
      <c r="F823">
        <f>VLOOKUP(B823,home!$B$2:$E$405,3,FALSE)</f>
        <v>0.46939999999999998</v>
      </c>
      <c r="G823">
        <f>VLOOKUP(C823,away!$B$2:$E$405,4,FALSE)</f>
        <v>0</v>
      </c>
      <c r="H823">
        <f>VLOOKUP(A823,away!$A$2:$E$405,3,FALSE)</f>
        <v>1.2029000000000001</v>
      </c>
      <c r="I823">
        <f>VLOOKUP(C823,away!$B$2:$E$405,3,FALSE)</f>
        <v>1.1084000000000001</v>
      </c>
      <c r="J823">
        <f>VLOOKUP(B823,home!$B$2:$E$405,4,FALSE)</f>
        <v>0.83130000000000004</v>
      </c>
      <c r="K823" s="3">
        <f t="shared" si="842"/>
        <v>0</v>
      </c>
      <c r="L823" s="3">
        <f t="shared" si="843"/>
        <v>1.1083676014680002</v>
      </c>
      <c r="M823" s="5">
        <f t="shared" si="844"/>
        <v>0.3300973719704734</v>
      </c>
      <c r="N823" s="5">
        <f t="shared" si="845"/>
        <v>0</v>
      </c>
      <c r="O823" s="5">
        <f t="shared" si="846"/>
        <v>0.36586923242180386</v>
      </c>
      <c r="P823" s="5">
        <f t="shared" si="847"/>
        <v>0</v>
      </c>
      <c r="Q823" s="5">
        <f t="shared" si="848"/>
        <v>0</v>
      </c>
      <c r="R823" s="5">
        <f t="shared" si="849"/>
        <v>0.20275880179514655</v>
      </c>
      <c r="S823" s="5">
        <f t="shared" si="850"/>
        <v>0</v>
      </c>
      <c r="T823" s="5">
        <f t="shared" si="851"/>
        <v>0</v>
      </c>
      <c r="U823" s="5">
        <f t="shared" si="852"/>
        <v>0</v>
      </c>
      <c r="V823" s="5">
        <f t="shared" si="853"/>
        <v>0</v>
      </c>
      <c r="W823" s="5">
        <f t="shared" si="854"/>
        <v>0</v>
      </c>
      <c r="X823" s="5">
        <f t="shared" si="855"/>
        <v>0</v>
      </c>
      <c r="Y823" s="5">
        <f t="shared" si="856"/>
        <v>0</v>
      </c>
      <c r="Z823" s="5">
        <f t="shared" si="857"/>
        <v>7.4910428940737378E-2</v>
      </c>
      <c r="AA823" s="5">
        <f t="shared" si="858"/>
        <v>0</v>
      </c>
      <c r="AB823" s="5">
        <f t="shared" si="859"/>
        <v>0</v>
      </c>
      <c r="AC823" s="5">
        <f t="shared" si="860"/>
        <v>0</v>
      </c>
      <c r="AD823" s="5">
        <f t="shared" si="861"/>
        <v>0</v>
      </c>
      <c r="AE823" s="5">
        <f t="shared" si="862"/>
        <v>0</v>
      </c>
      <c r="AF823" s="5">
        <f t="shared" si="863"/>
        <v>0</v>
      </c>
      <c r="AG823" s="5">
        <f t="shared" si="864"/>
        <v>0</v>
      </c>
      <c r="AH823" s="5">
        <f t="shared" si="865"/>
        <v>2.0757073112496048E-2</v>
      </c>
      <c r="AI823" s="5">
        <f t="shared" si="866"/>
        <v>0</v>
      </c>
      <c r="AJ823" s="5">
        <f t="shared" si="867"/>
        <v>0</v>
      </c>
      <c r="AK823" s="5">
        <f t="shared" si="868"/>
        <v>0</v>
      </c>
      <c r="AL823" s="5">
        <f t="shared" si="869"/>
        <v>0</v>
      </c>
      <c r="AM823" s="5">
        <f t="shared" si="870"/>
        <v>0</v>
      </c>
      <c r="AN823" s="5">
        <f t="shared" si="871"/>
        <v>0</v>
      </c>
      <c r="AO823" s="5">
        <f t="shared" si="872"/>
        <v>0</v>
      </c>
      <c r="AP823" s="5">
        <f t="shared" si="873"/>
        <v>0</v>
      </c>
      <c r="AQ823" s="5">
        <f t="shared" si="874"/>
        <v>0</v>
      </c>
      <c r="AR823" s="5">
        <f t="shared" si="875"/>
        <v>4.6012934678386266E-3</v>
      </c>
      <c r="AS823" s="5">
        <f t="shared" si="876"/>
        <v>0</v>
      </c>
      <c r="AT823" s="5">
        <f t="shared" si="877"/>
        <v>0</v>
      </c>
      <c r="AU823" s="5">
        <f t="shared" si="878"/>
        <v>0</v>
      </c>
      <c r="AV823" s="5">
        <f t="shared" si="879"/>
        <v>0</v>
      </c>
      <c r="AW823" s="5">
        <f t="shared" si="880"/>
        <v>0</v>
      </c>
      <c r="AX823" s="5">
        <f t="shared" si="881"/>
        <v>0</v>
      </c>
      <c r="AY823" s="5">
        <f t="shared" si="882"/>
        <v>0</v>
      </c>
      <c r="AZ823" s="5">
        <f t="shared" si="883"/>
        <v>0</v>
      </c>
      <c r="BA823" s="5">
        <f t="shared" si="884"/>
        <v>0</v>
      </c>
      <c r="BB823" s="5">
        <f t="shared" si="885"/>
        <v>0</v>
      </c>
      <c r="BC823" s="5">
        <f t="shared" si="886"/>
        <v>0</v>
      </c>
      <c r="BD823" s="5">
        <f t="shared" si="887"/>
        <v>8.4998743409977909E-4</v>
      </c>
      <c r="BE823" s="5">
        <f t="shared" si="888"/>
        <v>0</v>
      </c>
      <c r="BF823" s="5">
        <f t="shared" si="889"/>
        <v>0</v>
      </c>
      <c r="BG823" s="5">
        <f t="shared" si="890"/>
        <v>0</v>
      </c>
      <c r="BH823" s="5">
        <f t="shared" si="891"/>
        <v>0</v>
      </c>
      <c r="BI823" s="5">
        <f t="shared" si="892"/>
        <v>0</v>
      </c>
      <c r="BJ823" s="8">
        <f t="shared" si="893"/>
        <v>0</v>
      </c>
      <c r="BK823" s="8">
        <f t="shared" si="894"/>
        <v>0.3300973719704734</v>
      </c>
      <c r="BL823" s="8">
        <f t="shared" si="895"/>
        <v>0.59483638823138496</v>
      </c>
      <c r="BM823" s="8">
        <f t="shared" si="896"/>
        <v>0.10111878295517183</v>
      </c>
      <c r="BN823" s="8">
        <f t="shared" si="897"/>
        <v>0.89872540618742369</v>
      </c>
    </row>
    <row r="824" spans="1:66" x14ac:dyDescent="0.25">
      <c r="A824" t="s">
        <v>34</v>
      </c>
      <c r="B824" t="s">
        <v>255</v>
      </c>
      <c r="C824" t="s">
        <v>415</v>
      </c>
      <c r="D824" s="7" t="s">
        <v>508</v>
      </c>
      <c r="E824">
        <f>VLOOKUP(A824,home!$A$2:$E$405,3,FALSE)</f>
        <v>1.4202999999999999</v>
      </c>
      <c r="F824">
        <f>VLOOKUP(B824,home!$B$2:$E$405,3,FALSE)</f>
        <v>1.4081999999999999</v>
      </c>
      <c r="G824">
        <f>VLOOKUP(C824,away!$B$2:$E$405,4,FALSE)</f>
        <v>1.4081999999999999</v>
      </c>
      <c r="H824">
        <f>VLOOKUP(A824,away!$A$2:$E$405,3,FALSE)</f>
        <v>1.2029000000000001</v>
      </c>
      <c r="I824">
        <f>VLOOKUP(C824,away!$B$2:$E$405,3,FALSE)</f>
        <v>1.3855</v>
      </c>
      <c r="J824">
        <f>VLOOKUP(B824,home!$B$2:$E$405,4,FALSE)</f>
        <v>1.3855</v>
      </c>
      <c r="K824" s="3">
        <f t="shared" si="842"/>
        <v>2.8164935889719995</v>
      </c>
      <c r="L824" s="3">
        <f t="shared" si="843"/>
        <v>2.3090991697250001</v>
      </c>
      <c r="M824" s="5">
        <f t="shared" si="844"/>
        <v>5.9426937288534262E-3</v>
      </c>
      <c r="N824" s="5">
        <f t="shared" si="845"/>
        <v>1.6737558788539778E-2</v>
      </c>
      <c r="O824" s="5">
        <f t="shared" si="846"/>
        <v>1.3722269155225409E-2</v>
      </c>
      <c r="P824" s="5">
        <f t="shared" si="847"/>
        <v>3.8648683101840574E-2</v>
      </c>
      <c r="Q824" s="5">
        <f t="shared" si="848"/>
        <v>2.3570613511482125E-2</v>
      </c>
      <c r="R824" s="5">
        <f t="shared" si="849"/>
        <v>1.5843040156536991E-2</v>
      </c>
      <c r="S824" s="5">
        <f t="shared" si="850"/>
        <v>6.2838536430628686E-2</v>
      </c>
      <c r="T824" s="5">
        <f t="shared" si="851"/>
        <v>5.4426884089272237E-2</v>
      </c>
      <c r="U824" s="5">
        <f t="shared" si="852"/>
        <v>4.4621821030712369E-2</v>
      </c>
      <c r="V824" s="5">
        <f t="shared" si="853"/>
        <v>4.5408264555164356E-2</v>
      </c>
      <c r="W824" s="5">
        <f t="shared" si="854"/>
        <v>2.2128827281075399E-2</v>
      </c>
      <c r="X824" s="5">
        <f t="shared" si="855"/>
        <v>5.1097656701719125E-2</v>
      </c>
      <c r="Y824" s="5">
        <f t="shared" si="856"/>
        <v>5.8994778332416377E-2</v>
      </c>
      <c r="Z824" s="5">
        <f t="shared" si="857"/>
        <v>1.2194383623793131E-2</v>
      </c>
      <c r="AA824" s="5">
        <f t="shared" si="858"/>
        <v>3.4345403297878489E-2</v>
      </c>
      <c r="AB824" s="5">
        <f t="shared" si="859"/>
        <v>4.8366804099566285E-2</v>
      </c>
      <c r="AC824" s="5">
        <f t="shared" si="860"/>
        <v>1.8457219350673241E-2</v>
      </c>
      <c r="AD824" s="5">
        <f t="shared" si="861"/>
        <v>1.5581425042154384E-2</v>
      </c>
      <c r="AE824" s="5">
        <f t="shared" si="862"/>
        <v>3.5979055627971004E-2</v>
      </c>
      <c r="AF824" s="5">
        <f t="shared" si="863"/>
        <v>4.1539603739018729E-2</v>
      </c>
      <c r="AG824" s="5">
        <f t="shared" si="864"/>
        <v>3.1973021501491221E-2</v>
      </c>
      <c r="AH824" s="5">
        <f t="shared" si="865"/>
        <v>7.0395102752522157E-3</v>
      </c>
      <c r="AI824" s="5">
        <f t="shared" si="866"/>
        <v>1.982673555975038E-2</v>
      </c>
      <c r="AJ824" s="5">
        <f t="shared" si="867"/>
        <v>2.7920936797140066E-2</v>
      </c>
      <c r="AK824" s="5">
        <f t="shared" si="868"/>
        <v>2.6213046495745795E-2</v>
      </c>
      <c r="AL824" s="5">
        <f t="shared" si="869"/>
        <v>4.8015075598584573E-3</v>
      </c>
      <c r="AM824" s="5">
        <f t="shared" si="870"/>
        <v>8.7769967476551171E-3</v>
      </c>
      <c r="AN824" s="5">
        <f t="shared" si="871"/>
        <v>2.0266955902689454E-2</v>
      </c>
      <c r="AO824" s="5">
        <f t="shared" si="872"/>
        <v>2.3399205523876709E-2</v>
      </c>
      <c r="AP824" s="5">
        <f t="shared" si="873"/>
        <v>1.8010362015802781E-2</v>
      </c>
      <c r="AQ824" s="5">
        <f t="shared" si="874"/>
        <v>1.0396927994284221E-2</v>
      </c>
      <c r="AR824" s="5">
        <f t="shared" si="875"/>
        <v>3.2509854663710972E-3</v>
      </c>
      <c r="AS824" s="5">
        <f t="shared" si="876"/>
        <v>9.1563797238753408E-3</v>
      </c>
      <c r="AT824" s="5">
        <f t="shared" si="877"/>
        <v>1.2894442395244057E-2</v>
      </c>
      <c r="AU824" s="5">
        <f t="shared" si="878"/>
        <v>1.210570477985788E-2</v>
      </c>
      <c r="AV824" s="5">
        <f t="shared" si="879"/>
        <v>8.5239099756143511E-3</v>
      </c>
      <c r="AW824" s="5">
        <f t="shared" si="880"/>
        <v>8.6741408189212432E-4</v>
      </c>
      <c r="AX824" s="5">
        <f t="shared" si="881"/>
        <v>4.1200591783664515E-3</v>
      </c>
      <c r="AY824" s="5">
        <f t="shared" si="882"/>
        <v>9.5136252279838379E-3</v>
      </c>
      <c r="AZ824" s="5">
        <f t="shared" si="883"/>
        <v>1.0983952057506151E-2</v>
      </c>
      <c r="BA824" s="5">
        <f t="shared" si="884"/>
        <v>8.4543448587622184E-3</v>
      </c>
      <c r="BB824" s="5">
        <f t="shared" si="885"/>
        <v>4.8804801734841667E-3</v>
      </c>
      <c r="BC824" s="5">
        <f t="shared" si="886"/>
        <v>2.2539025432903211E-3</v>
      </c>
      <c r="BD824" s="5">
        <f t="shared" si="887"/>
        <v>1.251141306864257E-3</v>
      </c>
      <c r="BE824" s="5">
        <f t="shared" si="888"/>
        <v>3.5238314696812286E-3</v>
      </c>
      <c r="BF824" s="5">
        <f t="shared" si="889"/>
        <v>4.9624243714874814E-3</v>
      </c>
      <c r="BG824" s="5">
        <f t="shared" si="890"/>
        <v>4.6588788093509656E-3</v>
      </c>
      <c r="BH824" s="5">
        <f t="shared" si="891"/>
        <v>3.2804255745836233E-3</v>
      </c>
      <c r="BI824" s="5">
        <f t="shared" si="892"/>
        <v>1.8478595199829125E-3</v>
      </c>
      <c r="BJ824" s="8">
        <f t="shared" si="893"/>
        <v>0.47308623683884182</v>
      </c>
      <c r="BK824" s="8">
        <f t="shared" si="894"/>
        <v>0.18561052995500255</v>
      </c>
      <c r="BL824" s="8">
        <f t="shared" si="895"/>
        <v>0.3033555502607212</v>
      </c>
      <c r="BM824" s="8">
        <f t="shared" si="896"/>
        <v>0.85113563108978874</v>
      </c>
      <c r="BN824" s="8">
        <f t="shared" si="897"/>
        <v>0.11446485844247831</v>
      </c>
    </row>
    <row r="825" spans="1:66" x14ac:dyDescent="0.25">
      <c r="A825" t="s">
        <v>86</v>
      </c>
      <c r="B825" t="s">
        <v>116</v>
      </c>
      <c r="C825" t="s">
        <v>326</v>
      </c>
      <c r="D825" s="7" t="s">
        <v>509</v>
      </c>
      <c r="E825">
        <f>VLOOKUP(A825,home!$A$2:$E$405,3,FALSE)</f>
        <v>1.2903</v>
      </c>
      <c r="F825">
        <f>VLOOKUP(B825,home!$B$2:$E$405,3,FALSE)</f>
        <v>0.9042</v>
      </c>
      <c r="G825">
        <f>VLOOKUP(C825,away!$B$2:$E$405,4,FALSE)</f>
        <v>1.7050000000000001</v>
      </c>
      <c r="H825">
        <f>VLOOKUP(A825,away!$A$2:$E$405,3,FALSE)</f>
        <v>1.121</v>
      </c>
      <c r="I825">
        <f>VLOOKUP(C825,away!$B$2:$E$405,3,FALSE)</f>
        <v>0.53520000000000001</v>
      </c>
      <c r="J825">
        <f>VLOOKUP(B825,home!$B$2:$E$405,4,FALSE)</f>
        <v>1.0407</v>
      </c>
      <c r="K825" s="3">
        <f t="shared" si="842"/>
        <v>1.9892051883000001</v>
      </c>
      <c r="L825" s="3">
        <f t="shared" si="843"/>
        <v>0.62437753943999996</v>
      </c>
      <c r="M825" s="5">
        <f t="shared" si="844"/>
        <v>7.3271560892584117E-2</v>
      </c>
      <c r="N825" s="5">
        <f t="shared" si="845"/>
        <v>0.14575216908236774</v>
      </c>
      <c r="O825" s="5">
        <f t="shared" si="846"/>
        <v>4.5749116901039791E-2</v>
      </c>
      <c r="P825" s="5">
        <f t="shared" si="847"/>
        <v>9.1004380699691592E-2</v>
      </c>
      <c r="Q825" s="5">
        <f t="shared" si="848"/>
        <v>0.14496548547231239</v>
      </c>
      <c r="R825" s="5">
        <f t="shared" si="849"/>
        <v>1.4282360521112071E-2</v>
      </c>
      <c r="S825" s="5">
        <f t="shared" si="850"/>
        <v>2.8257202404475486E-2</v>
      </c>
      <c r="T825" s="5">
        <f t="shared" si="851"/>
        <v>9.0513193122927452E-2</v>
      </c>
      <c r="U825" s="5">
        <f t="shared" si="852"/>
        <v>2.8410545649767228E-2</v>
      </c>
      <c r="V825" s="5">
        <f t="shared" si="853"/>
        <v>3.8995411556060331E-3</v>
      </c>
      <c r="W825" s="5">
        <f t="shared" si="854"/>
        <v>9.6122031941984029E-2</v>
      </c>
      <c r="X825" s="5">
        <f t="shared" si="855"/>
        <v>6.0016437789909061E-2</v>
      </c>
      <c r="Y825" s="5">
        <f t="shared" si="856"/>
        <v>1.8736457876608624E-2</v>
      </c>
      <c r="Z825" s="5">
        <f t="shared" si="857"/>
        <v>2.9725283731889835E-3</v>
      </c>
      <c r="AA825" s="5">
        <f t="shared" si="858"/>
        <v>5.9129688623164858E-3</v>
      </c>
      <c r="AB825" s="5">
        <f t="shared" si="859"/>
        <v>5.8810541695881518E-3</v>
      </c>
      <c r="AC825" s="5">
        <f t="shared" si="860"/>
        <v>3.0270554799488722E-4</v>
      </c>
      <c r="AD825" s="5">
        <f t="shared" si="861"/>
        <v>4.7801611162233262E-2</v>
      </c>
      <c r="AE825" s="5">
        <f t="shared" si="862"/>
        <v>2.9846252358742834E-2</v>
      </c>
      <c r="AF825" s="5">
        <f t="shared" si="863"/>
        <v>9.3176648046285736E-3</v>
      </c>
      <c r="AG825" s="5">
        <f t="shared" si="864"/>
        <v>1.9392468746802258E-3</v>
      </c>
      <c r="AH825" s="5">
        <f t="shared" si="865"/>
        <v>4.6399498789183075E-4</v>
      </c>
      <c r="AI825" s="5">
        <f t="shared" si="866"/>
        <v>9.2298123725962559E-4</v>
      </c>
      <c r="AJ825" s="5">
        <f t="shared" si="867"/>
        <v>9.1799953293020037E-4</v>
      </c>
      <c r="AK825" s="5">
        <f t="shared" si="868"/>
        <v>6.0869647792057707E-4</v>
      </c>
      <c r="AL825" s="5">
        <f t="shared" si="869"/>
        <v>1.5038593743086817E-5</v>
      </c>
      <c r="AM825" s="5">
        <f t="shared" si="870"/>
        <v>1.9017442586602727E-2</v>
      </c>
      <c r="AN825" s="5">
        <f t="shared" si="871"/>
        <v>1.1874064008664477E-2</v>
      </c>
      <c r="AO825" s="5">
        <f t="shared" si="872"/>
        <v>3.7069494344414942E-3</v>
      </c>
      <c r="AP825" s="5">
        <f t="shared" si="873"/>
        <v>7.7151198890169329E-4</v>
      </c>
      <c r="AQ825" s="5">
        <f t="shared" si="874"/>
        <v>1.2042868931972492E-4</v>
      </c>
      <c r="AR825" s="5">
        <f t="shared" si="875"/>
        <v>5.79416097704788E-5</v>
      </c>
      <c r="AS825" s="5">
        <f t="shared" si="876"/>
        <v>1.1525775077389042E-4</v>
      </c>
      <c r="AT825" s="5">
        <f t="shared" si="877"/>
        <v>1.146356579156056E-4</v>
      </c>
      <c r="AU825" s="5">
        <f t="shared" si="878"/>
        <v>7.6011281829968882E-5</v>
      </c>
      <c r="AV825" s="5">
        <f t="shared" si="879"/>
        <v>3.780050904637692E-5</v>
      </c>
      <c r="AW825" s="5">
        <f t="shared" si="880"/>
        <v>5.1883776730776212E-7</v>
      </c>
      <c r="AX825" s="5">
        <f t="shared" si="881"/>
        <v>6.3049325769112506E-3</v>
      </c>
      <c r="AY825" s="5">
        <f t="shared" si="882"/>
        <v>3.9366582887069446E-3</v>
      </c>
      <c r="AZ825" s="5">
        <f t="shared" si="883"/>
        <v>1.2289805079594616E-3</v>
      </c>
      <c r="BA825" s="5">
        <f t="shared" si="884"/>
        <v>2.557826085264833E-4</v>
      </c>
      <c r="BB825" s="5">
        <f t="shared" si="885"/>
        <v>3.9926228935827588E-5</v>
      </c>
      <c r="BC825" s="5">
        <f t="shared" si="886"/>
        <v>4.9858081164140339E-6</v>
      </c>
      <c r="BD825" s="5">
        <f t="shared" si="887"/>
        <v>6.0295732899473647E-6</v>
      </c>
      <c r="BE825" s="5">
        <f t="shared" si="888"/>
        <v>1.19940584715984E-5</v>
      </c>
      <c r="BF825" s="5">
        <f t="shared" si="889"/>
        <v>1.1929321670238555E-5</v>
      </c>
      <c r="BG825" s="5">
        <f t="shared" si="890"/>
        <v>7.9099561864460515E-6</v>
      </c>
      <c r="BH825" s="5">
        <f t="shared" si="891"/>
        <v>3.9336314713260436E-6</v>
      </c>
      <c r="BI825" s="5">
        <f t="shared" si="892"/>
        <v>1.5649600263243864E-6</v>
      </c>
      <c r="BJ825" s="8">
        <f t="shared" si="893"/>
        <v>0.69227221321348065</v>
      </c>
      <c r="BK825" s="8">
        <f t="shared" si="894"/>
        <v>0.20068708758280215</v>
      </c>
      <c r="BL825" s="8">
        <f t="shared" si="895"/>
        <v>0.10359472665027818</v>
      </c>
      <c r="BM825" s="8">
        <f t="shared" si="896"/>
        <v>0.48056534279970253</v>
      </c>
      <c r="BN825" s="8">
        <f t="shared" si="897"/>
        <v>0.51502507356910765</v>
      </c>
    </row>
    <row r="826" spans="1:66" x14ac:dyDescent="0.25">
      <c r="A826" t="s">
        <v>10</v>
      </c>
      <c r="B826" t="s">
        <v>205</v>
      </c>
      <c r="C826" t="s">
        <v>437</v>
      </c>
      <c r="D826" t="s">
        <v>511</v>
      </c>
      <c r="E826">
        <f>VLOOKUP(A826,home!$A$2:$E$405,3,FALSE)</f>
        <v>1.4167000000000001</v>
      </c>
      <c r="F826">
        <f>VLOOKUP(B826,home!$B$2:$E$405,3,FALSE)</f>
        <v>0.17649999999999999</v>
      </c>
      <c r="G826">
        <f>VLOOKUP(C826,away!$B$2:$E$405,4,FALSE)</f>
        <v>1.2706</v>
      </c>
      <c r="H826">
        <f>VLOOKUP(A826,away!$A$2:$E$405,3,FALSE)</f>
        <v>1.2778</v>
      </c>
      <c r="I826">
        <f>VLOOKUP(C826,away!$B$2:$E$405,3,FALSE)</f>
        <v>1.0955999999999999</v>
      </c>
      <c r="J826">
        <f>VLOOKUP(B826,home!$B$2:$E$405,4,FALSE)</f>
        <v>0.58689999999999998</v>
      </c>
      <c r="K826" s="3">
        <f t="shared" ref="K826:K889" si="898">E826*F826*G826</f>
        <v>0.31771041702999997</v>
      </c>
      <c r="L826" s="3">
        <f t="shared" ref="L826:L889" si="899">H826*I826*J826</f>
        <v>0.82163516239199996</v>
      </c>
      <c r="M826" s="5">
        <f t="shared" ref="M826:M889" si="900">_xlfn.POISSON.DIST(0,K826,FALSE) * _xlfn.POISSON.DIST(0,L826,FALSE)</f>
        <v>0.32002838646421128</v>
      </c>
      <c r="N826" s="5">
        <f t="shared" ref="N826:N889" si="901">_xlfn.POISSON.DIST(1,K826,FALSE) * _xlfn.POISSON.DIST(0,L826,FALSE)</f>
        <v>0.10167635212498256</v>
      </c>
      <c r="O826" s="5">
        <f t="shared" ref="O826:O889" si="902">_xlfn.POISSON.DIST(0,K826,FALSE) * _xlfn.POISSON.DIST(1,L826,FALSE)</f>
        <v>0.26294657528257193</v>
      </c>
      <c r="P826" s="5">
        <f t="shared" ref="P826:P889" si="903">_xlfn.POISSON.DIST(1,K826,FALSE) * _xlfn.POISSON.DIST(1,L826,FALSE)</f>
        <v>8.3540866089636207E-2</v>
      </c>
      <c r="Q826" s="5">
        <f t="shared" ref="Q826:Q889" si="904">_xlfn.POISSON.DIST(2,K826,FALSE) * _xlfn.POISSON.DIST(0,L826,FALSE)</f>
        <v>1.6151818117858666E-2</v>
      </c>
      <c r="R826" s="5">
        <f t="shared" ref="R826:R889" si="905">_xlfn.POISSON.DIST(0,K826,FALSE) * _xlfn.POISSON.DIST(2,L826,FALSE)</f>
        <v>0.10802307604135812</v>
      </c>
      <c r="S826" s="5">
        <f t="shared" ref="S826:S889" si="906">_xlfn.POISSON.DIST(2,K826,FALSE) * _xlfn.POISSON.DIST(2,L826,FALSE)</f>
        <v>5.4519197375847454E-3</v>
      </c>
      <c r="T826" s="5">
        <f t="shared" ref="T826:T889" si="907">_xlfn.POISSON.DIST(2,K826,FALSE) * _xlfn.POISSON.DIST(1,L826,FALSE)</f>
        <v>1.3270901702192849E-2</v>
      </c>
      <c r="U826" s="5">
        <f t="shared" ref="U826:U889" si="908">_xlfn.POISSON.DIST(1,K826,FALSE) * _xlfn.POISSON.DIST(2,L826,FALSE)</f>
        <v>3.4320056537963287E-2</v>
      </c>
      <c r="V826" s="5">
        <f t="shared" ref="V826:V889" si="909">_xlfn.POISSON.DIST(3,K826,FALSE) * _xlfn.POISSON.DIST(3,L826,FALSE)</f>
        <v>1.5813114502507346E-4</v>
      </c>
      <c r="W826" s="5">
        <f t="shared" ref="W826:W889" si="910">_xlfn.POISSON.DIST(3,K826,FALSE) * _xlfn.POISSON.DIST(0,L826,FALSE)</f>
        <v>1.7105336233391956E-3</v>
      </c>
      <c r="X826" s="5">
        <f t="shared" ref="X826:X889" si="911">_xlfn.POISSON.DIST(3,K826,FALSE) * _xlfn.POISSON.DIST(1,L826,FALSE)</f>
        <v>1.4054345713892758E-3</v>
      </c>
      <c r="Y826" s="5">
        <f t="shared" ref="Y826:Y889" si="912">_xlfn.POISSON.DIST(3,K826,FALSE) * _xlfn.POISSON.DIST(2,L826,FALSE)</f>
        <v>5.7737723114737935E-4</v>
      </c>
      <c r="Z826" s="5">
        <f t="shared" ref="Z826:Z889" si="913">_xlfn.POISSON.DIST(0,K826,FALSE) * _xlfn.POISSON.DIST(3,L826,FALSE)</f>
        <v>2.9585185875108218E-2</v>
      </c>
      <c r="AA826" s="5">
        <f t="shared" ref="AA826:AA889" si="914">_xlfn.POISSON.DIST(1,K826,FALSE) * _xlfn.POISSON.DIST(3,L826,FALSE)</f>
        <v>9.3995217422906969E-3</v>
      </c>
      <c r="AB826" s="5">
        <f t="shared" ref="AB826:AB889" si="915">_xlfn.POISSON.DIST(2,K826,FALSE) * _xlfn.POISSON.DIST(3,L826,FALSE)</f>
        <v>1.4931629863128642E-3</v>
      </c>
      <c r="AC826" s="5">
        <f t="shared" ref="AC826:AC889" si="916">_xlfn.POISSON.DIST(4,K826,FALSE) * _xlfn.POISSON.DIST(4,L826,FALSE)</f>
        <v>2.5799298925272484E-6</v>
      </c>
      <c r="AD826" s="5">
        <f t="shared" ref="AD826:AD889" si="917">_xlfn.POISSON.DIST(4,K826,FALSE) * _xlfn.POISSON.DIST(0,L826,FALSE)</f>
        <v>1.3586358770373316E-4</v>
      </c>
      <c r="AE826" s="5">
        <f t="shared" ref="AE826:AE889" si="918">_xlfn.POISSON.DIST(4,K826,FALSE) * _xlfn.POISSON.DIST(1,L826,FALSE)</f>
        <v>1.116303009461165E-4</v>
      </c>
      <c r="AF826" s="5">
        <f t="shared" ref="AF826:AF889" si="919">_xlfn.POISSON.DIST(4,K826,FALSE) * _xlfn.POISSON.DIST(2,L826,FALSE)</f>
        <v>4.5859690222865133E-5</v>
      </c>
      <c r="AG826" s="5">
        <f t="shared" ref="AG826:AG889" si="920">_xlfn.POISSON.DIST(4,K826,FALSE) * _xlfn.POISSON.DIST(3,L826,FALSE)</f>
        <v>1.2559978007836871E-5</v>
      </c>
      <c r="AH826" s="5">
        <f t="shared" ref="AH826:AH889" si="921">_xlfn.POISSON.DIST(0,K826,FALSE) * _xlfn.POISSON.DIST(4,L826,FALSE)</f>
        <v>6.0770572502230101E-3</v>
      </c>
      <c r="AI826" s="5">
        <f t="shared" ref="AI826:AI889" si="922">_xlfn.POISSON.DIST(1,K826,FALSE) * _xlfn.POISSON.DIST(4,L826,FALSE)</f>
        <v>1.9307443932835373E-3</v>
      </c>
      <c r="AJ826" s="5">
        <f t="shared" ref="AJ826:AJ889" si="923">_xlfn.POISSON.DIST(2,K826,FALSE) * _xlfn.POISSON.DIST(4,L826,FALSE)</f>
        <v>3.0670880318422339E-4</v>
      </c>
      <c r="AK826" s="5">
        <f t="shared" ref="AK826:AK889" si="924">_xlfn.POISSON.DIST(3,K826,FALSE) * _xlfn.POISSON.DIST(4,L826,FALSE)</f>
        <v>3.2481527255477278E-5</v>
      </c>
      <c r="AL826" s="5">
        <f t="shared" ref="AL826:AL889" si="925">_xlfn.POISSON.DIST(5,K826,FALSE) * _xlfn.POISSON.DIST(5,L826,FALSE)</f>
        <v>2.6938807529359099E-8</v>
      </c>
      <c r="AM826" s="5">
        <f t="shared" ref="AM826:AM889" si="926">_xlfn.POISSON.DIST(5,K826,FALSE) * _xlfn.POISSON.DIST(0,L826,FALSE)</f>
        <v>8.6330554217090076E-6</v>
      </c>
      <c r="AN826" s="5">
        <f t="shared" ref="AN826:AN889" si="927">_xlfn.POISSON.DIST(5,K826,FALSE) * _xlfn.POISSON.DIST(1,L826,FALSE)</f>
        <v>7.093221893355015E-6</v>
      </c>
      <c r="AO826" s="5">
        <f t="shared" ref="AO826:AO889" si="928">_xlfn.POISSON.DIST(5,K826,FALSE) * _xlfn.POISSON.DIST(2,L826,FALSE)</f>
        <v>2.9140202611146185E-6</v>
      </c>
      <c r="AP826" s="5">
        <f t="shared" ref="AP826:AP889" si="929">_xlfn.POISSON.DIST(5,K826,FALSE) * _xlfn.POISSON.DIST(3,L826,FALSE)</f>
        <v>7.9808717015149605E-7</v>
      </c>
      <c r="AQ826" s="5">
        <f t="shared" ref="AQ826:AQ889" si="930">_xlfn.POISSON.DIST(5,K826,FALSE) * _xlfn.POISSON.DIST(4,L826,FALSE)</f>
        <v>1.6393412041259902E-7</v>
      </c>
      <c r="AR826" s="5">
        <f t="shared" ref="AR826:AR889" si="931">_xlfn.POISSON.DIST(0,K826,FALSE) * _xlfn.POISSON.DIST(5,L826,FALSE)</f>
        <v>9.98624784130493E-4</v>
      </c>
      <c r="AS826" s="5">
        <f t="shared" ref="AS826:AS889" si="932">_xlfn.POISSON.DIST(1,K826,FALSE) * _xlfn.POISSON.DIST(5,L826,FALSE)</f>
        <v>3.1727349662259257E-4</v>
      </c>
      <c r="AT826" s="5">
        <f t="shared" ref="AT826:AT889" si="933">_xlfn.POISSON.DIST(2,K826,FALSE) * _xlfn.POISSON.DIST(5,L826,FALSE)</f>
        <v>5.0400547462265082E-5</v>
      </c>
      <c r="AU826" s="5">
        <f t="shared" ref="AU826:AU889" si="934">_xlfn.POISSON.DIST(3,K826,FALSE) * _xlfn.POISSON.DIST(5,L826,FALSE)</f>
        <v>5.3375929842588502E-6</v>
      </c>
      <c r="AV826" s="5">
        <f t="shared" ref="AV826:AV889" si="935">_xlfn.POISSON.DIST(4,K826,FALSE) * _xlfn.POISSON.DIST(5,L826,FALSE)</f>
        <v>4.2395222324132027E-7</v>
      </c>
      <c r="AW826" s="5">
        <f t="shared" ref="AW826:AW889" si="936">_xlfn.POISSON.DIST(6,K826,FALSE) * _xlfn.POISSON.DIST(6,L826,FALSE)</f>
        <v>1.9533782067905053E-10</v>
      </c>
      <c r="AX826" s="5">
        <f t="shared" ref="AX826:AX889" si="937">_xlfn.POISSON.DIST(6,K826,FALSE) * _xlfn.POISSON.DIST(0,L826,FALSE)</f>
        <v>4.5713527304571181E-7</v>
      </c>
      <c r="AY826" s="5">
        <f t="shared" ref="AY826:AY889" si="938">_xlfn.POISSON.DIST(6,K826,FALSE) * _xlfn.POISSON.DIST(1,L826,FALSE)</f>
        <v>3.755984143040246E-7</v>
      </c>
      <c r="AZ826" s="5">
        <f t="shared" ref="AZ826:AZ889" si="939">_xlfn.POISSON.DIST(6,K826,FALSE) * _xlfn.POISSON.DIST(2,L826,FALSE)</f>
        <v>1.5430243206543248E-7</v>
      </c>
      <c r="BA826" s="5">
        <f t="shared" ref="BA826:BA889" si="940">_xlfn.POISSON.DIST(6,K826,FALSE) * _xlfn.POISSON.DIST(3,L826,FALSE)</f>
        <v>4.2260101275854059E-8</v>
      </c>
      <c r="BB826" s="5">
        <f t="shared" ref="BB826:BB889" si="941">_xlfn.POISSON.DIST(6,K826,FALSE) * _xlfn.POISSON.DIST(4,L826,FALSE)</f>
        <v>8.6805962936221782E-9</v>
      </c>
      <c r="BC826" s="5">
        <f t="shared" ref="BC826:BC889" si="942">_xlfn.POISSON.DIST(6,K826,FALSE) * _xlfn.POISSON.DIST(5,L826,FALSE)</f>
        <v>1.4264566290739305E-9</v>
      </c>
      <c r="BD826" s="5">
        <f t="shared" ref="BD826:BD889" si="943">_xlfn.POISSON.DIST(0,K826,FALSE) * _xlfn.POISSON.DIST(6,L826,FALSE)</f>
        <v>1.3675087277962219E-4</v>
      </c>
      <c r="BE826" s="5">
        <f t="shared" ref="BE826:BE889" si="944">_xlfn.POISSON.DIST(1,K826,FALSE) * _xlfn.POISSON.DIST(6,L826,FALSE)</f>
        <v>4.3447176820030236E-5</v>
      </c>
      <c r="BF826" s="5">
        <f t="shared" ref="BF826:BF889" si="945">_xlfn.POISSON.DIST(2,K826,FALSE) * _xlfn.POISSON.DIST(6,L826,FALSE)</f>
        <v>6.9018103331339759E-6</v>
      </c>
      <c r="BG826" s="5">
        <f t="shared" ref="BG826:BG889" si="946">_xlfn.POISSON.DIST(3,K826,FALSE) * _xlfn.POISSON.DIST(6,L826,FALSE)</f>
        <v>7.3092567973398639E-7</v>
      </c>
      <c r="BH826" s="5">
        <f t="shared" ref="BH826:BH889" si="947">_xlfn.POISSON.DIST(4,K826,FALSE) * _xlfn.POISSON.DIST(6,L826,FALSE)</f>
        <v>5.8055675631555236E-8</v>
      </c>
      <c r="BI826" s="5">
        <f t="shared" ref="BI826:BI889" si="948">_xlfn.POISSON.DIST(5,K826,FALSE) * _xlfn.POISSON.DIST(6,L826,FALSE)</f>
        <v>3.6889785831719644E-9</v>
      </c>
      <c r="BJ826" s="8">
        <f t="shared" ref="BJ826:BJ889" si="949">SUM(N826,Q826,T826,W826,X826,Y826,AD826,AE826,AF826,AG826,AM826,AN826,AO826,AP826,AQ826,AX826,AY826,AZ826,BA826,BB826,BC826)</f>
        <v>0.13511897264993084</v>
      </c>
      <c r="BK826" s="8">
        <f t="shared" ref="BK826:BK889" si="950">SUM(M826,P826,S826,V826,AC826,AL826,AY826)</f>
        <v>0.40918228590357164</v>
      </c>
      <c r="BL826" s="8">
        <f t="shared" ref="BL826:BL889" si="951">SUM(O826,R826,U826,AA826,AB826,AH826,AI826,AJ826,AK826,AR826,AS826,AT826,AU826,AV826,BD826,BE826,BF826,BG826,BH826,BI826)</f>
        <v>0.42608933746813277</v>
      </c>
      <c r="BM826" s="8">
        <f t="shared" ref="BM826:BM889" si="952">SUM(S826:BI826)</f>
        <v>0.1076083323730482</v>
      </c>
      <c r="BN826" s="8">
        <f t="shared" ref="BN826:BN889" si="953">SUM(M826:R826)</f>
        <v>0.89236707412061878</v>
      </c>
    </row>
    <row r="827" spans="1:66" s="10" customFormat="1" x14ac:dyDescent="0.25">
      <c r="A827" t="s">
        <v>13</v>
      </c>
      <c r="B827" t="s">
        <v>49</v>
      </c>
      <c r="C827" t="s">
        <v>214</v>
      </c>
      <c r="D827" t="s">
        <v>511</v>
      </c>
      <c r="E827">
        <f>VLOOKUP(A827,home!$A$2:$E$405,3,FALSE)</f>
        <v>2.0369999999999999</v>
      </c>
      <c r="F827">
        <f>VLOOKUP(B827,home!$B$2:$E$405,3,FALSE)</f>
        <v>2.1273</v>
      </c>
      <c r="G827">
        <f>VLOOKUP(C827,away!$B$2:$E$405,4,FALSE)</f>
        <v>1.4728000000000001</v>
      </c>
      <c r="H827">
        <f>VLOOKUP(A827,away!$A$2:$E$405,3,FALSE)</f>
        <v>1.5185</v>
      </c>
      <c r="I827">
        <f>VLOOKUP(C827,away!$B$2:$E$405,3,FALSE)</f>
        <v>0.439</v>
      </c>
      <c r="J827">
        <f>VLOOKUP(B827,home!$B$2:$E$405,4,FALSE)</f>
        <v>0.2195</v>
      </c>
      <c r="K827" s="3">
        <f t="shared" si="898"/>
        <v>6.38209911528</v>
      </c>
      <c r="L827" s="3">
        <f t="shared" si="899"/>
        <v>0.14632341925</v>
      </c>
      <c r="M827" s="5">
        <f t="shared" si="900"/>
        <v>1.4613091973834382E-3</v>
      </c>
      <c r="N827" s="5">
        <f t="shared" si="901"/>
        <v>9.3262201357713678E-3</v>
      </c>
      <c r="O827" s="5">
        <f t="shared" si="902"/>
        <v>2.1382375834261784E-4</v>
      </c>
      <c r="P827" s="5">
        <f t="shared" si="903"/>
        <v>1.3646444189442657E-3</v>
      </c>
      <c r="Q827" s="5">
        <f t="shared" si="904"/>
        <v>2.9760430638706491E-2</v>
      </c>
      <c r="R827" s="5">
        <f t="shared" si="905"/>
        <v>1.5643711718788778E-5</v>
      </c>
      <c r="S827" s="5">
        <f t="shared" si="906"/>
        <v>3.185934902569237E-4</v>
      </c>
      <c r="T827" s="5">
        <f t="shared" si="907"/>
        <v>4.3546479694079954E-3</v>
      </c>
      <c r="U827" s="5">
        <f t="shared" si="908"/>
        <v>9.9839718720177222E-5</v>
      </c>
      <c r="V827" s="5">
        <f t="shared" si="909"/>
        <v>3.3057634526139028E-5</v>
      </c>
      <c r="W827" s="5">
        <f t="shared" si="910"/>
        <v>6.3311339349880175E-2</v>
      </c>
      <c r="X827" s="5">
        <f t="shared" si="911"/>
        <v>9.2639316509715384E-3</v>
      </c>
      <c r="Y827" s="5">
        <f t="shared" si="912"/>
        <v>6.7776507743422666E-4</v>
      </c>
      <c r="Z827" s="5">
        <f t="shared" si="913"/>
        <v>7.6301379615148984E-7</v>
      </c>
      <c r="AA827" s="5">
        <f t="shared" si="914"/>
        <v>4.8696296733648572E-6</v>
      </c>
      <c r="AB827" s="5">
        <f t="shared" si="915"/>
        <v>1.5539229615061548E-5</v>
      </c>
      <c r="AC827" s="5">
        <f t="shared" si="916"/>
        <v>1.9294306665373452E-6</v>
      </c>
      <c r="AD827" s="5">
        <f t="shared" si="917"/>
        <v>0.10101481071301552</v>
      </c>
      <c r="AE827" s="5">
        <f t="shared" si="918"/>
        <v>1.4780832498419961E-2</v>
      </c>
      <c r="AF827" s="5">
        <f t="shared" si="919"/>
        <v>1.0813909752651646E-3</v>
      </c>
      <c r="AG827" s="5">
        <f t="shared" si="920"/>
        <v>5.2744275015630368E-5</v>
      </c>
      <c r="AH827" s="5">
        <f t="shared" si="921"/>
        <v>2.7911696896952114E-8</v>
      </c>
      <c r="AI827" s="5">
        <f t="shared" si="922"/>
        <v>1.781352160720016E-7</v>
      </c>
      <c r="AJ827" s="5">
        <f t="shared" si="923"/>
        <v>5.6843830244666669E-7</v>
      </c>
      <c r="AK827" s="5">
        <f t="shared" si="924"/>
        <v>1.2092765290453788E-6</v>
      </c>
      <c r="AL827" s="5">
        <f t="shared" si="925"/>
        <v>7.207199668748067E-8</v>
      </c>
      <c r="AM827" s="5">
        <f t="shared" si="926"/>
        <v>0.12893730681634255</v>
      </c>
      <c r="AN827" s="5">
        <f t="shared" si="927"/>
        <v>1.8866547602253574E-2</v>
      </c>
      <c r="AO827" s="5">
        <f t="shared" si="928"/>
        <v>1.3803088773023161E-3</v>
      </c>
      <c r="AP827" s="5">
        <f t="shared" si="929"/>
        <v>6.7323838182667891E-5</v>
      </c>
      <c r="AQ827" s="5">
        <f t="shared" si="930"/>
        <v>2.4627635499804175E-6</v>
      </c>
      <c r="AR827" s="5">
        <f t="shared" si="931"/>
        <v>8.1682698540633053E-10</v>
      </c>
      <c r="AS827" s="5">
        <f t="shared" si="932"/>
        <v>5.2130707808985711E-9</v>
      </c>
      <c r="AT827" s="5">
        <f t="shared" si="933"/>
        <v>1.6635167209332401E-8</v>
      </c>
      <c r="AU827" s="5">
        <f t="shared" si="934"/>
        <v>3.5389095309738396E-8</v>
      </c>
      <c r="AV827" s="5">
        <f t="shared" si="935"/>
        <v>5.6464178466710243E-8</v>
      </c>
      <c r="AW827" s="5">
        <f t="shared" si="936"/>
        <v>1.8695687442816953E-9</v>
      </c>
      <c r="AX827" s="5">
        <f t="shared" si="937"/>
        <v>0.13714844529319431</v>
      </c>
      <c r="AY827" s="5">
        <f t="shared" si="938"/>
        <v>2.0068029460121761E-2</v>
      </c>
      <c r="AZ827" s="5">
        <f t="shared" si="939"/>
        <v>1.468211344107374E-3</v>
      </c>
      <c r="BA827" s="5">
        <f t="shared" si="940"/>
        <v>7.1611234683809782E-5</v>
      </c>
      <c r="BB827" s="5">
        <f t="shared" si="941"/>
        <v>2.6196001789123094E-6</v>
      </c>
      <c r="BC827" s="5">
        <f t="shared" si="942"/>
        <v>7.6661771049272256E-8</v>
      </c>
      <c r="BD827" s="5">
        <f t="shared" si="943"/>
        <v>1.9920152906720679E-11</v>
      </c>
      <c r="BE827" s="5">
        <f t="shared" si="944"/>
        <v>1.2713239024222436E-10</v>
      </c>
      <c r="BF827" s="5">
        <f t="shared" si="945"/>
        <v>4.0568575764416599E-10</v>
      </c>
      <c r="BG827" s="5">
        <f t="shared" si="946"/>
        <v>8.6304223831417613E-10</v>
      </c>
      <c r="BH827" s="5">
        <f t="shared" si="947"/>
        <v>1.3770052763985433E-9</v>
      </c>
      <c r="BI827" s="5">
        <f t="shared" si="948"/>
        <v>1.7576368312478068E-9</v>
      </c>
      <c r="BJ827" s="8">
        <f t="shared" si="949"/>
        <v>0.54163705677557639</v>
      </c>
      <c r="BK827" s="8">
        <f t="shared" si="950"/>
        <v>2.3247635703895753E-2</v>
      </c>
      <c r="BL827" s="8">
        <f t="shared" si="951"/>
        <v>3.5181887857587015E-4</v>
      </c>
      <c r="BM827" s="8">
        <f t="shared" si="952"/>
        <v>0.50302717492042404</v>
      </c>
      <c r="BN827" s="8">
        <f t="shared" si="953"/>
        <v>4.2142071860866971E-2</v>
      </c>
    </row>
    <row r="828" spans="1:66" x14ac:dyDescent="0.25">
      <c r="A828" t="s">
        <v>16</v>
      </c>
      <c r="B828" t="s">
        <v>435</v>
      </c>
      <c r="C828" t="s">
        <v>18</v>
      </c>
      <c r="D828" t="s">
        <v>511</v>
      </c>
      <c r="E828">
        <f>VLOOKUP(A828,home!$A$2:$E$405,3,FALSE)</f>
        <v>1.8472</v>
      </c>
      <c r="F828">
        <f>VLOOKUP(B828,home!$B$2:$E$405,3,FALSE)</f>
        <v>1.6241000000000001</v>
      </c>
      <c r="G828">
        <f>VLOOKUP(C828,away!$B$2:$E$405,4,FALSE)</f>
        <v>1.2181</v>
      </c>
      <c r="H828">
        <f>VLOOKUP(A828,away!$A$2:$E$405,3,FALSE)</f>
        <v>1.3056000000000001</v>
      </c>
      <c r="I828">
        <f>VLOOKUP(C828,away!$B$2:$E$405,3,FALSE)</f>
        <v>0.76590000000000003</v>
      </c>
      <c r="J828">
        <f>VLOOKUP(B828,home!$B$2:$E$405,4,FALSE)</f>
        <v>1.5319</v>
      </c>
      <c r="K828" s="3">
        <f t="shared" si="898"/>
        <v>3.6543457031120004</v>
      </c>
      <c r="L828" s="3">
        <f t="shared" si="899"/>
        <v>1.5318372533760003</v>
      </c>
      <c r="M828" s="5">
        <f t="shared" si="900"/>
        <v>5.5933160506490545E-3</v>
      </c>
      <c r="N828" s="5">
        <f t="shared" si="901"/>
        <v>2.0439910475836754E-2</v>
      </c>
      <c r="O828" s="5">
        <f t="shared" si="902"/>
        <v>8.568049896290144E-3</v>
      </c>
      <c r="P828" s="5">
        <f t="shared" si="903"/>
        <v>3.1310616322557105E-2</v>
      </c>
      <c r="Q828" s="5">
        <f t="shared" si="904"/>
        <v>3.7347249509684023E-2</v>
      </c>
      <c r="R828" s="5">
        <f t="shared" si="905"/>
        <v>6.5624290099608124E-3</v>
      </c>
      <c r="S828" s="5">
        <f t="shared" si="906"/>
        <v>4.3818134252605806E-2</v>
      </c>
      <c r="T828" s="5">
        <f t="shared" si="907"/>
        <v>5.7209908110062539E-2</v>
      </c>
      <c r="U828" s="5">
        <f t="shared" si="908"/>
        <v>2.3981384254527831E-2</v>
      </c>
      <c r="V828" s="5">
        <f t="shared" si="909"/>
        <v>2.725421193458679E-2</v>
      </c>
      <c r="W828" s="5">
        <f t="shared" si="910"/>
        <v>4.5493253589588507E-2</v>
      </c>
      <c r="X828" s="5">
        <f t="shared" si="911"/>
        <v>6.9688260625813125E-2</v>
      </c>
      <c r="Y828" s="5">
        <f t="shared" si="912"/>
        <v>5.3375536874798249E-2</v>
      </c>
      <c r="Z828" s="5">
        <f t="shared" si="913"/>
        <v>3.3508577433644521E-3</v>
      </c>
      <c r="AA828" s="5">
        <f t="shared" si="914"/>
        <v>1.2245192596203458E-2</v>
      </c>
      <c r="AB828" s="5">
        <f t="shared" si="915"/>
        <v>2.2374083473857505E-2</v>
      </c>
      <c r="AC828" s="5">
        <f t="shared" si="916"/>
        <v>9.5353338400938452E-3</v>
      </c>
      <c r="AD828" s="5">
        <f t="shared" si="917"/>
        <v>4.1562018943924341E-2</v>
      </c>
      <c r="AE828" s="5">
        <f t="shared" si="918"/>
        <v>6.3666248943822348E-2</v>
      </c>
      <c r="AF828" s="5">
        <f t="shared" si="919"/>
        <v>4.8763165957428772E-2</v>
      </c>
      <c r="AG828" s="5">
        <f t="shared" si="920"/>
        <v>2.4899078068715257E-2</v>
      </c>
      <c r="AH828" s="5">
        <f t="shared" si="921"/>
        <v>1.2832421805122761E-3</v>
      </c>
      <c r="AI828" s="5">
        <f t="shared" si="922"/>
        <v>4.6894105484071094E-3</v>
      </c>
      <c r="AJ828" s="5">
        <f t="shared" si="923"/>
        <v>8.5683636438498093E-3</v>
      </c>
      <c r="AK828" s="5">
        <f t="shared" si="924"/>
        <v>1.0437254288201208E-2</v>
      </c>
      <c r="AL828" s="5">
        <f t="shared" si="925"/>
        <v>2.1350996558832276E-3</v>
      </c>
      <c r="AM828" s="5">
        <f t="shared" si="926"/>
        <v>3.0376397068077887E-2</v>
      </c>
      <c r="AN828" s="5">
        <f t="shared" si="927"/>
        <v>4.6531696652223217E-2</v>
      </c>
      <c r="AO828" s="5">
        <f t="shared" si="928"/>
        <v>3.5639493197333436E-2</v>
      </c>
      <c r="AP828" s="5">
        <f t="shared" si="929"/>
        <v>1.8197967790371968E-2</v>
      </c>
      <c r="AQ828" s="5">
        <f t="shared" si="930"/>
        <v>6.9690812492570779E-3</v>
      </c>
      <c r="AR828" s="5">
        <f t="shared" si="931"/>
        <v>3.9314363544243054E-4</v>
      </c>
      <c r="AS828" s="5">
        <f t="shared" si="932"/>
        <v>1.4366827548848767E-3</v>
      </c>
      <c r="AT828" s="5">
        <f t="shared" si="933"/>
        <v>2.6250677260243314E-3</v>
      </c>
      <c r="AU828" s="5">
        <f t="shared" si="934"/>
        <v>3.1976349883250008E-3</v>
      </c>
      <c r="AV828" s="5">
        <f t="shared" si="935"/>
        <v>2.9213159199265146E-3</v>
      </c>
      <c r="AW828" s="5">
        <f t="shared" si="936"/>
        <v>3.3199986441369544E-4</v>
      </c>
      <c r="AX828" s="5">
        <f t="shared" si="937"/>
        <v>1.8500976016959079E-2</v>
      </c>
      <c r="AY828" s="5">
        <f t="shared" si="938"/>
        <v>2.8340484286593845E-2</v>
      </c>
      <c r="AZ828" s="5">
        <f t="shared" si="939"/>
        <v>2.1706504804460815E-2</v>
      </c>
      <c r="BA828" s="5">
        <f t="shared" si="940"/>
        <v>1.1083610900019403E-2</v>
      </c>
      <c r="BB828" s="5">
        <f t="shared" si="941"/>
        <v>4.244572019643505E-3</v>
      </c>
      <c r="BC828" s="5">
        <f t="shared" si="942"/>
        <v>1.3003987088654647E-3</v>
      </c>
      <c r="BD828" s="5">
        <f t="shared" si="943"/>
        <v>1.0037201111639816E-4</v>
      </c>
      <c r="BE828" s="5">
        <f t="shared" si="944"/>
        <v>3.6679402753591955E-4</v>
      </c>
      <c r="BF828" s="5">
        <f t="shared" si="945"/>
        <v>6.7019608922651644E-4</v>
      </c>
      <c r="BG828" s="5">
        <f t="shared" si="946"/>
        <v>8.1637606630246228E-4</v>
      </c>
      <c r="BH828" s="5">
        <f t="shared" si="947"/>
        <v>7.4583009250397004E-4</v>
      </c>
      <c r="BI828" s="5">
        <f t="shared" si="948"/>
        <v>5.4510419875870169E-4</v>
      </c>
      <c r="BJ828" s="8">
        <f t="shared" si="949"/>
        <v>0.68533581379347952</v>
      </c>
      <c r="BK828" s="8">
        <f t="shared" si="950"/>
        <v>0.1479871963429697</v>
      </c>
      <c r="BL828" s="8">
        <f t="shared" si="951"/>
        <v>0.11252792740185726</v>
      </c>
      <c r="BM828" s="8">
        <f t="shared" si="952"/>
        <v>0.81137173959451281</v>
      </c>
      <c r="BN828" s="8">
        <f t="shared" si="953"/>
        <v>0.10982157126497791</v>
      </c>
    </row>
    <row r="829" spans="1:66" x14ac:dyDescent="0.25">
      <c r="A829" t="s">
        <v>16</v>
      </c>
      <c r="B829" t="s">
        <v>461</v>
      </c>
      <c r="C829" t="s">
        <v>258</v>
      </c>
      <c r="D829" t="s">
        <v>511</v>
      </c>
      <c r="E829">
        <f>VLOOKUP(A829,home!$A$2:$E$405,3,FALSE)</f>
        <v>1.8472</v>
      </c>
      <c r="F829">
        <f>VLOOKUP(B829,home!$B$2:$E$405,3,FALSE)</f>
        <v>0.86619999999999997</v>
      </c>
      <c r="G829">
        <f>VLOOKUP(C829,away!$B$2:$E$405,4,FALSE)</f>
        <v>0.81200000000000006</v>
      </c>
      <c r="H829">
        <f>VLOOKUP(A829,away!$A$2:$E$405,3,FALSE)</f>
        <v>1.3056000000000001</v>
      </c>
      <c r="I829">
        <f>VLOOKUP(C829,away!$B$2:$E$405,3,FALSE)</f>
        <v>0.95740000000000003</v>
      </c>
      <c r="J829">
        <f>VLOOKUP(B829,home!$B$2:$E$405,4,FALSE)</f>
        <v>1.5319</v>
      </c>
      <c r="K829" s="3">
        <f t="shared" si="898"/>
        <v>1.2992362476800001</v>
      </c>
      <c r="L829" s="3">
        <f t="shared" si="899"/>
        <v>1.9148465679360005</v>
      </c>
      <c r="M829" s="5">
        <f t="shared" si="900"/>
        <v>4.019218056378563E-2</v>
      </c>
      <c r="N829" s="5">
        <f t="shared" si="901"/>
        <v>5.2219137861769876E-2</v>
      </c>
      <c r="O829" s="5">
        <f t="shared" si="902"/>
        <v>7.6961859010428929E-2</v>
      </c>
      <c r="P829" s="5">
        <f t="shared" si="903"/>
        <v>9.9991636915186893E-2</v>
      </c>
      <c r="Q829" s="5">
        <f t="shared" si="904"/>
        <v>3.3922498366305266E-2</v>
      </c>
      <c r="R829" s="5">
        <f t="shared" si="905"/>
        <v>7.3685075794047108E-2</v>
      </c>
      <c r="S829" s="5">
        <f t="shared" si="906"/>
        <v>6.2190750245007649E-2</v>
      </c>
      <c r="T829" s="5">
        <f t="shared" si="907"/>
        <v>6.4956379572534209E-2</v>
      </c>
      <c r="U829" s="5">
        <f t="shared" si="908"/>
        <v>9.5734321384674165E-2</v>
      </c>
      <c r="V829" s="5">
        <f t="shared" si="909"/>
        <v>1.7191168449939686E-2</v>
      </c>
      <c r="W829" s="5">
        <f t="shared" si="910"/>
        <v>1.4691113163123127E-2</v>
      </c>
      <c r="X829" s="5">
        <f t="shared" si="911"/>
        <v>2.8131227619565713E-2</v>
      </c>
      <c r="Y829" s="5">
        <f t="shared" si="912"/>
        <v>2.6933492329575922E-2</v>
      </c>
      <c r="Z829" s="5">
        <f t="shared" si="913"/>
        <v>4.7031871497445067E-2</v>
      </c>
      <c r="AA829" s="5">
        <f t="shared" si="914"/>
        <v>6.1105512245708475E-2</v>
      </c>
      <c r="AB829" s="5">
        <f t="shared" si="915"/>
        <v>3.9695248221339297E-2</v>
      </c>
      <c r="AC829" s="5">
        <f t="shared" si="916"/>
        <v>2.6730527083902379E-3</v>
      </c>
      <c r="AD829" s="5">
        <f t="shared" si="917"/>
        <v>4.7718066850745908E-3</v>
      </c>
      <c r="AE829" s="5">
        <f t="shared" si="918"/>
        <v>9.1372776537691422E-3</v>
      </c>
      <c r="AF829" s="5">
        <f t="shared" si="919"/>
        <v>8.7482423777990783E-3</v>
      </c>
      <c r="AG829" s="5">
        <f t="shared" si="920"/>
        <v>5.5838472975336144E-3</v>
      </c>
      <c r="AH829" s="5">
        <f t="shared" si="921"/>
        <v>2.251470443012242E-2</v>
      </c>
      <c r="AI829" s="5">
        <f t="shared" si="922"/>
        <v>2.9251920101416529E-2</v>
      </c>
      <c r="AJ829" s="5">
        <f t="shared" si="923"/>
        <v>1.9002577454999794E-2</v>
      </c>
      <c r="AK829" s="5">
        <f t="shared" si="924"/>
        <v>8.2296124762941646E-3</v>
      </c>
      <c r="AL829" s="5">
        <f t="shared" si="925"/>
        <v>2.6600489162147492E-4</v>
      </c>
      <c r="AM829" s="5">
        <f t="shared" si="926"/>
        <v>1.2399408424341291E-3</v>
      </c>
      <c r="AN829" s="5">
        <f t="shared" si="927"/>
        <v>2.3742964665786647E-3</v>
      </c>
      <c r="AO829" s="5">
        <f t="shared" si="928"/>
        <v>2.2732067201453651E-3</v>
      </c>
      <c r="AP829" s="5">
        <f t="shared" si="929"/>
        <v>1.4509473620931349E-3</v>
      </c>
      <c r="AQ829" s="5">
        <f t="shared" si="930"/>
        <v>6.9458539413995825E-4</v>
      </c>
      <c r="AR829" s="5">
        <f t="shared" si="931"/>
        <v>8.6224409012226853E-3</v>
      </c>
      <c r="AS829" s="5">
        <f t="shared" si="932"/>
        <v>1.1202587762347121E-2</v>
      </c>
      <c r="AT829" s="5">
        <f t="shared" si="933"/>
        <v>7.2774040443288829E-3</v>
      </c>
      <c r="AU829" s="5">
        <f t="shared" si="934"/>
        <v>3.1516890411350377E-3</v>
      </c>
      <c r="AV829" s="5">
        <f t="shared" si="935"/>
        <v>1.0236971609146168E-3</v>
      </c>
      <c r="AW829" s="5">
        <f t="shared" si="936"/>
        <v>1.8382697114752267E-5</v>
      </c>
      <c r="AX829" s="5">
        <f t="shared" si="937"/>
        <v>2.6849601457821609E-4</v>
      </c>
      <c r="AY829" s="5">
        <f t="shared" si="938"/>
        <v>5.1412867201959132E-4</v>
      </c>
      <c r="AZ829" s="5">
        <f t="shared" si="939"/>
        <v>4.9223876154710423E-4</v>
      </c>
      <c r="BA829" s="5">
        <f t="shared" si="940"/>
        <v>3.1418723438451332E-4</v>
      </c>
      <c r="BB829" s="5">
        <f t="shared" si="941"/>
        <v>1.5040508686262226E-4</v>
      </c>
      <c r="BC829" s="5">
        <f t="shared" si="942"/>
        <v>5.7600532875801716E-5</v>
      </c>
      <c r="BD829" s="5">
        <f t="shared" si="943"/>
        <v>2.7517752278228736E-3</v>
      </c>
      <c r="BE829" s="5">
        <f t="shared" si="944"/>
        <v>3.5752061214553679E-3</v>
      </c>
      <c r="BF829" s="5">
        <f t="shared" si="945"/>
        <v>2.3225186929611199E-3</v>
      </c>
      <c r="BG829" s="5">
        <f t="shared" si="946"/>
        <v>1.0058334906031543E-3</v>
      </c>
      <c r="BH829" s="5">
        <f t="shared" si="947"/>
        <v>3.2670383253052999E-4</v>
      </c>
      <c r="BI829" s="5">
        <f t="shared" si="948"/>
        <v>8.4893092295928104E-5</v>
      </c>
      <c r="BJ829" s="8">
        <f t="shared" si="949"/>
        <v>0.25892505601470966</v>
      </c>
      <c r="BK829" s="8">
        <f t="shared" si="950"/>
        <v>0.22301892244595115</v>
      </c>
      <c r="BL829" s="8">
        <f t="shared" si="951"/>
        <v>0.46752558048664816</v>
      </c>
      <c r="BM829" s="8">
        <f t="shared" si="952"/>
        <v>0.61903329595832568</v>
      </c>
      <c r="BN829" s="8">
        <f t="shared" si="953"/>
        <v>0.3769723885115237</v>
      </c>
    </row>
    <row r="830" spans="1:66" x14ac:dyDescent="0.25">
      <c r="A830" t="s">
        <v>67</v>
      </c>
      <c r="B830" t="s">
        <v>69</v>
      </c>
      <c r="C830" t="s">
        <v>324</v>
      </c>
      <c r="D830" t="s">
        <v>511</v>
      </c>
      <c r="E830">
        <f>VLOOKUP(A830,home!$A$2:$E$405,3,FALSE)</f>
        <v>1.5417000000000001</v>
      </c>
      <c r="F830">
        <f>VLOOKUP(B830,home!$B$2:$E$405,3,FALSE)</f>
        <v>1.0378000000000001</v>
      </c>
      <c r="G830">
        <f>VLOOKUP(C830,away!$B$2:$E$405,4,FALSE)</f>
        <v>0.86480000000000001</v>
      </c>
      <c r="H830">
        <f>VLOOKUP(A830,away!$A$2:$E$405,3,FALSE)</f>
        <v>1.2666999999999999</v>
      </c>
      <c r="I830">
        <f>VLOOKUP(C830,away!$B$2:$E$405,3,FALSE)</f>
        <v>0.65790000000000004</v>
      </c>
      <c r="J830">
        <f>VLOOKUP(B830,home!$B$2:$E$405,4,FALSE)</f>
        <v>0.47370000000000001</v>
      </c>
      <c r="K830" s="3">
        <f t="shared" si="898"/>
        <v>1.3836594696480002</v>
      </c>
      <c r="L830" s="3">
        <f t="shared" si="899"/>
        <v>0.39476354624100002</v>
      </c>
      <c r="M830" s="5">
        <f t="shared" si="900"/>
        <v>0.16890429674894056</v>
      </c>
      <c r="N830" s="5">
        <f t="shared" si="901"/>
        <v>0.23370602966090756</v>
      </c>
      <c r="O830" s="5">
        <f t="shared" si="902"/>
        <v>6.6677259159953983E-2</v>
      </c>
      <c r="P830" s="5">
        <f t="shared" si="903"/>
        <v>9.2258621046844208E-2</v>
      </c>
      <c r="Q830" s="5">
        <f t="shared" si="904"/>
        <v>0.16168478052707558</v>
      </c>
      <c r="R830" s="5">
        <f t="shared" si="905"/>
        <v>1.3160875639806819E-2</v>
      </c>
      <c r="S830" s="5">
        <f t="shared" si="906"/>
        <v>1.2598337226016415E-2</v>
      </c>
      <c r="T830" s="5">
        <f t="shared" si="907"/>
        <v>6.3827257334066148E-2</v>
      </c>
      <c r="U830" s="5">
        <f t="shared" si="908"/>
        <v>1.8210170207878393E-2</v>
      </c>
      <c r="V830" s="5">
        <f t="shared" si="909"/>
        <v>7.6460473134943392E-4</v>
      </c>
      <c r="W830" s="5">
        <f t="shared" si="910"/>
        <v>7.4572225891415572E-2</v>
      </c>
      <c r="X830" s="5">
        <f t="shared" si="911"/>
        <v>2.9438396343980131E-2</v>
      </c>
      <c r="Y830" s="5">
        <f t="shared" si="912"/>
        <v>5.8106028681988433E-3</v>
      </c>
      <c r="Z830" s="5">
        <f t="shared" si="913"/>
        <v>1.731811313068977E-3</v>
      </c>
      <c r="AA830" s="5">
        <f t="shared" si="914"/>
        <v>2.3962371229714276E-3</v>
      </c>
      <c r="AB830" s="5">
        <f t="shared" si="915"/>
        <v>1.6577880933607478E-3</v>
      </c>
      <c r="AC830" s="5">
        <f t="shared" si="916"/>
        <v>2.6102569442417829E-5</v>
      </c>
      <c r="AD830" s="5">
        <f t="shared" si="917"/>
        <v>2.5795641631846729E-2</v>
      </c>
      <c r="AE830" s="5">
        <f t="shared" si="918"/>
        <v>1.0183178968149792E-2</v>
      </c>
      <c r="AF830" s="5">
        <f t="shared" si="919"/>
        <v>2.0099739207367897E-3</v>
      </c>
      <c r="AG830" s="5">
        <f t="shared" si="920"/>
        <v>2.6448814426732731E-4</v>
      </c>
      <c r="AH830" s="5">
        <f t="shared" si="921"/>
        <v>1.7091399384184795E-4</v>
      </c>
      <c r="AI830" s="5">
        <f t="shared" si="922"/>
        <v>2.3648676607463295E-4</v>
      </c>
      <c r="AJ830" s="5">
        <f t="shared" si="923"/>
        <v>1.6360857666279866E-4</v>
      </c>
      <c r="AK830" s="5">
        <f t="shared" si="924"/>
        <v>7.5459518805037393E-5</v>
      </c>
      <c r="AL830" s="5">
        <f t="shared" si="925"/>
        <v>5.703080641261592E-7</v>
      </c>
      <c r="AM830" s="5">
        <f t="shared" si="926"/>
        <v>7.1384767639101889E-3</v>
      </c>
      <c r="AN830" s="5">
        <f t="shared" si="927"/>
        <v>2.8180104020801644E-3</v>
      </c>
      <c r="AO830" s="5">
        <f t="shared" si="928"/>
        <v>5.5622388983459609E-4</v>
      </c>
      <c r="AP830" s="5">
        <f t="shared" si="929"/>
        <v>7.3192305085022824E-5</v>
      </c>
      <c r="AQ830" s="5">
        <f t="shared" si="930"/>
        <v>7.2234134782291954E-6</v>
      </c>
      <c r="AR830" s="5">
        <f t="shared" si="931"/>
        <v>1.3494122862244079E-5</v>
      </c>
      <c r="AS830" s="5">
        <f t="shared" si="932"/>
        <v>1.86712708829376E-5</v>
      </c>
      <c r="AT830" s="5">
        <f t="shared" si="933"/>
        <v>1.2917340383769793E-5</v>
      </c>
      <c r="AU830" s="5">
        <f t="shared" si="934"/>
        <v>5.9577334482232033E-6</v>
      </c>
      <c r="AV830" s="5">
        <f t="shared" si="935"/>
        <v>2.0608685758181666E-6</v>
      </c>
      <c r="AW830" s="5">
        <f t="shared" si="936"/>
        <v>8.6531308920891475E-9</v>
      </c>
      <c r="AX830" s="5">
        <f t="shared" si="937"/>
        <v>1.646203495541091E-3</v>
      </c>
      <c r="AY830" s="5">
        <f t="shared" si="938"/>
        <v>6.4986112973413137E-4</v>
      </c>
      <c r="AZ830" s="5">
        <f t="shared" si="939"/>
        <v>1.2827074206901414E-4</v>
      </c>
      <c r="BA830" s="5">
        <f t="shared" si="940"/>
        <v>1.6878871006042888E-5</v>
      </c>
      <c r="BB830" s="5">
        <f t="shared" si="941"/>
        <v>1.6657907437224708E-6</v>
      </c>
      <c r="BC830" s="5">
        <f t="shared" si="942"/>
        <v>1.315186922574632E-7</v>
      </c>
      <c r="BD830" s="5">
        <f t="shared" si="943"/>
        <v>8.878312990852035E-7</v>
      </c>
      <c r="BE830" s="5">
        <f t="shared" si="944"/>
        <v>1.2284561844291279E-6</v>
      </c>
      <c r="BF830" s="5">
        <f t="shared" si="945"/>
        <v>8.4988251631650657E-7</v>
      </c>
      <c r="BG830" s="5">
        <f t="shared" si="946"/>
        <v>3.9198266392986845E-7</v>
      </c>
      <c r="BH830" s="5">
        <f t="shared" si="947"/>
        <v>1.35592631221103E-7</v>
      </c>
      <c r="BI830" s="5">
        <f t="shared" si="948"/>
        <v>3.752280564071368E-8</v>
      </c>
      <c r="BJ830" s="8">
        <f t="shared" si="949"/>
        <v>0.62032871361281883</v>
      </c>
      <c r="BK830" s="8">
        <f t="shared" si="950"/>
        <v>0.27520239376039124</v>
      </c>
      <c r="BL830" s="8">
        <f t="shared" si="951"/>
        <v>0.10280543168360931</v>
      </c>
      <c r="BM830" s="8">
        <f t="shared" si="952"/>
        <v>0.2630266351097566</v>
      </c>
      <c r="BN830" s="8">
        <f t="shared" si="953"/>
        <v>0.73639186278352875</v>
      </c>
    </row>
    <row r="831" spans="1:66" x14ac:dyDescent="0.25">
      <c r="A831" t="s">
        <v>19</v>
      </c>
      <c r="B831" t="s">
        <v>21</v>
      </c>
      <c r="C831" t="s">
        <v>227</v>
      </c>
      <c r="D831" t="s">
        <v>511</v>
      </c>
      <c r="E831">
        <f>VLOOKUP(A831,home!$A$2:$E$405,3,FALSE)</f>
        <v>1.5713999999999999</v>
      </c>
      <c r="F831">
        <f>VLOOKUP(B831,home!$B$2:$E$405,3,FALSE)</f>
        <v>1.4318</v>
      </c>
      <c r="G831">
        <f>VLOOKUP(C831,away!$B$2:$E$405,4,FALSE)</f>
        <v>0.63639999999999997</v>
      </c>
      <c r="H831">
        <f>VLOOKUP(A831,away!$A$2:$E$405,3,FALSE)</f>
        <v>1.2062999999999999</v>
      </c>
      <c r="I831">
        <f>VLOOKUP(C831,away!$B$2:$E$405,3,FALSE)</f>
        <v>1.3815999999999999</v>
      </c>
      <c r="J831">
        <f>VLOOKUP(B831,home!$B$2:$E$405,4,FALSE)</f>
        <v>0.62170000000000003</v>
      </c>
      <c r="K831" s="3">
        <f t="shared" si="898"/>
        <v>1.4318557829279999</v>
      </c>
      <c r="L831" s="3">
        <f t="shared" si="899"/>
        <v>1.0361401905359999</v>
      </c>
      <c r="M831" s="5">
        <f t="shared" si="900"/>
        <v>8.4754539268638546E-2</v>
      </c>
      <c r="N831" s="5">
        <f t="shared" si="901"/>
        <v>0.12135627718119835</v>
      </c>
      <c r="O831" s="5">
        <f t="shared" si="902"/>
        <v>8.7817584466598028E-2</v>
      </c>
      <c r="P831" s="5">
        <f t="shared" si="903"/>
        <v>0.12574211616126646</v>
      </c>
      <c r="Q831" s="5">
        <f t="shared" si="904"/>
        <v>8.6882343638256088E-2</v>
      </c>
      <c r="R831" s="5">
        <f t="shared" si="905"/>
        <v>4.5495664350816069E-2</v>
      </c>
      <c r="S831" s="5">
        <f t="shared" si="906"/>
        <v>4.6637855367836205E-2</v>
      </c>
      <c r="T831" s="5">
        <f t="shared" si="907"/>
        <v>9.0022288091556879E-2</v>
      </c>
      <c r="U831" s="5">
        <f t="shared" si="908"/>
        <v>6.514323009886723E-2</v>
      </c>
      <c r="V831" s="5">
        <f t="shared" si="909"/>
        <v>7.6880085817745969E-3</v>
      </c>
      <c r="W831" s="5">
        <f t="shared" si="910"/>
        <v>4.1467662057591559E-2</v>
      </c>
      <c r="X831" s="5">
        <f t="shared" si="911"/>
        <v>4.2966311265435375E-2</v>
      </c>
      <c r="Y831" s="5">
        <f t="shared" si="912"/>
        <v>2.2259560970598644E-2</v>
      </c>
      <c r="Z831" s="5">
        <f t="shared" si="913"/>
        <v>1.5713295443005492E-2</v>
      </c>
      <c r="AA831" s="5">
        <f t="shared" si="914"/>
        <v>2.2499172948923597E-2</v>
      </c>
      <c r="AB831" s="5">
        <f t="shared" si="915"/>
        <v>1.6107785449006741E-2</v>
      </c>
      <c r="AC831" s="5">
        <f t="shared" si="916"/>
        <v>7.1287219280538724E-4</v>
      </c>
      <c r="AD831" s="5">
        <f t="shared" si="917"/>
        <v>1.484392793041662E-2</v>
      </c>
      <c r="AE831" s="5">
        <f t="shared" si="918"/>
        <v>1.5380390314124527E-2</v>
      </c>
      <c r="AF831" s="5">
        <f t="shared" si="919"/>
        <v>7.9681202752975178E-3</v>
      </c>
      <c r="AG831" s="5">
        <f t="shared" si="920"/>
        <v>2.7520298867535122E-3</v>
      </c>
      <c r="AH831" s="5">
        <f t="shared" si="921"/>
        <v>4.070294233566041E-3</v>
      </c>
      <c r="AI831" s="5">
        <f t="shared" si="922"/>
        <v>5.8280743365500256E-3</v>
      </c>
      <c r="AJ831" s="5">
        <f t="shared" si="923"/>
        <v>4.1724809710617112E-3</v>
      </c>
      <c r="AK831" s="5">
        <f t="shared" si="924"/>
        <v>1.9914636691905825E-3</v>
      </c>
      <c r="AL831" s="5">
        <f t="shared" si="925"/>
        <v>4.2304782186003962E-5</v>
      </c>
      <c r="AM831" s="5">
        <f t="shared" si="926"/>
        <v>4.2508728097067003E-3</v>
      </c>
      <c r="AN831" s="5">
        <f t="shared" si="927"/>
        <v>4.404500162993802E-3</v>
      </c>
      <c r="AO831" s="5">
        <f t="shared" si="928"/>
        <v>2.2818398190501202E-3</v>
      </c>
      <c r="AP831" s="5">
        <f t="shared" si="929"/>
        <v>7.8810198162774126E-4</v>
      </c>
      <c r="AQ831" s="5">
        <f t="shared" si="930"/>
        <v>2.0414603435139165E-4</v>
      </c>
      <c r="AR831" s="5">
        <f t="shared" si="931"/>
        <v>8.4347908854094016E-4</v>
      </c>
      <c r="AS831" s="5">
        <f t="shared" si="932"/>
        <v>1.2077404107061834E-3</v>
      </c>
      <c r="AT831" s="5">
        <f t="shared" si="933"/>
        <v>8.6465504567274345E-4</v>
      </c>
      <c r="AU831" s="5">
        <f t="shared" si="934"/>
        <v>4.1268710912813048E-4</v>
      </c>
      <c r="AV831" s="5">
        <f t="shared" si="935"/>
        <v>1.4772710593623806E-4</v>
      </c>
      <c r="AW831" s="5">
        <f t="shared" si="936"/>
        <v>1.7434309850384129E-6</v>
      </c>
      <c r="AX831" s="5">
        <f t="shared" si="937"/>
        <v>1.0144394691783206E-3</v>
      </c>
      <c r="AY831" s="5">
        <f t="shared" si="938"/>
        <v>1.0511015048816636E-3</v>
      </c>
      <c r="AZ831" s="5">
        <f t="shared" si="939"/>
        <v>5.4454425677038154E-4</v>
      </c>
      <c r="BA831" s="5">
        <f t="shared" si="940"/>
        <v>1.8807472998844926E-4</v>
      </c>
      <c r="BB831" s="5">
        <f t="shared" si="941"/>
        <v>4.8717946641309619E-5</v>
      </c>
      <c r="BC831" s="5">
        <f t="shared" si="942"/>
        <v>1.0095724503089848E-5</v>
      </c>
      <c r="BD831" s="5">
        <f t="shared" si="943"/>
        <v>1.4566043058565688E-4</v>
      </c>
      <c r="BE831" s="5">
        <f t="shared" si="944"/>
        <v>2.0856472987785526E-4</v>
      </c>
      <c r="BF831" s="5">
        <f t="shared" si="945"/>
        <v>1.4931730729521168E-4</v>
      </c>
      <c r="BG831" s="5">
        <f t="shared" si="946"/>
        <v>7.1266949980628686E-5</v>
      </c>
      <c r="BH831" s="5">
        <f t="shared" si="947"/>
        <v>2.5510998615350921E-5</v>
      </c>
      <c r="BI831" s="5">
        <f t="shared" si="948"/>
        <v>7.3056141791316855E-6</v>
      </c>
      <c r="BJ831" s="8">
        <f t="shared" si="949"/>
        <v>0.4606853460509221</v>
      </c>
      <c r="BK831" s="8">
        <f t="shared" si="950"/>
        <v>0.26662879785938892</v>
      </c>
      <c r="BL831" s="8">
        <f t="shared" si="951"/>
        <v>0.25720966531509803</v>
      </c>
      <c r="BM831" s="8">
        <f t="shared" si="952"/>
        <v>0.44713922152774443</v>
      </c>
      <c r="BN831" s="8">
        <f t="shared" si="953"/>
        <v>0.5520485250667736</v>
      </c>
    </row>
    <row r="832" spans="1:66" x14ac:dyDescent="0.25">
      <c r="A832" t="s">
        <v>22</v>
      </c>
      <c r="B832" t="s">
        <v>245</v>
      </c>
      <c r="C832" t="s">
        <v>26</v>
      </c>
      <c r="D832" t="s">
        <v>511</v>
      </c>
      <c r="E832">
        <f>VLOOKUP(A832,home!$A$2:$E$405,3,FALSE)</f>
        <v>1.4857</v>
      </c>
      <c r="F832">
        <f>VLOOKUP(B832,home!$B$2:$E$405,3,FALSE)</f>
        <v>0.33650000000000002</v>
      </c>
      <c r="G832">
        <f>VLOOKUP(C832,away!$B$2:$E$405,4,FALSE)</f>
        <v>0.67310000000000003</v>
      </c>
      <c r="H832">
        <f>VLOOKUP(A832,away!$A$2:$E$405,3,FALSE)</f>
        <v>1.0857000000000001</v>
      </c>
      <c r="I832">
        <f>VLOOKUP(C832,away!$B$2:$E$405,3,FALSE)</f>
        <v>0.307</v>
      </c>
      <c r="J832">
        <f>VLOOKUP(B832,home!$B$2:$E$405,4,FALSE)</f>
        <v>2.0724</v>
      </c>
      <c r="K832" s="3">
        <f t="shared" si="898"/>
        <v>0.33650830145500005</v>
      </c>
      <c r="L832" s="3">
        <f t="shared" si="899"/>
        <v>0.69075143676000006</v>
      </c>
      <c r="M832" s="5">
        <f t="shared" si="900"/>
        <v>0.3579865947141706</v>
      </c>
      <c r="N832" s="5">
        <f t="shared" si="901"/>
        <v>0.12046546093092504</v>
      </c>
      <c r="O832" s="5">
        <f t="shared" si="902"/>
        <v>0.24727975463963317</v>
      </c>
      <c r="P832" s="5">
        <f t="shared" si="903"/>
        <v>8.3211690217992115E-2</v>
      </c>
      <c r="Q832" s="5">
        <f t="shared" si="904"/>
        <v>2.0268813820929626E-2</v>
      </c>
      <c r="R832" s="5">
        <f t="shared" si="905"/>
        <v>8.5404422899493446E-2</v>
      </c>
      <c r="S832" s="5">
        <f t="shared" si="906"/>
        <v>4.835506057470954E-3</v>
      </c>
      <c r="T832" s="5">
        <f t="shared" si="907"/>
        <v>1.4000712268228084E-2</v>
      </c>
      <c r="U832" s="5">
        <f t="shared" si="908"/>
        <v>2.8739297286653049E-2</v>
      </c>
      <c r="V832" s="5">
        <f t="shared" si="909"/>
        <v>1.2488693339753089E-4</v>
      </c>
      <c r="W832" s="5">
        <f t="shared" si="910"/>
        <v>2.2735413704628865E-3</v>
      </c>
      <c r="X832" s="5">
        <f t="shared" si="911"/>
        <v>1.5704519681805382E-3</v>
      </c>
      <c r="Y832" s="5">
        <f t="shared" si="912"/>
        <v>5.4239597669163836E-4</v>
      </c>
      <c r="Z832" s="5">
        <f t="shared" si="913"/>
        <v>1.9664409274494584E-2</v>
      </c>
      <c r="AA832" s="5">
        <f t="shared" si="914"/>
        <v>6.6172369640761213E-3</v>
      </c>
      <c r="AB832" s="5">
        <f t="shared" si="915"/>
        <v>1.1133775855532483E-3</v>
      </c>
      <c r="AC832" s="5">
        <f t="shared" si="916"/>
        <v>1.81432296760437E-6</v>
      </c>
      <c r="AD832" s="5">
        <f t="shared" si="917"/>
        <v>1.9126638621553467E-4</v>
      </c>
      <c r="AE832" s="5">
        <f t="shared" si="918"/>
        <v>1.3211753108227363E-4</v>
      </c>
      <c r="AF832" s="5">
        <f t="shared" si="919"/>
        <v>4.5630187208132238E-5</v>
      </c>
      <c r="AG832" s="5">
        <f t="shared" si="920"/>
        <v>1.0506372457881705E-5</v>
      </c>
      <c r="AH832" s="5">
        <f t="shared" si="921"/>
        <v>3.3958047398484504E-3</v>
      </c>
      <c r="AI832" s="5">
        <f t="shared" si="922"/>
        <v>1.1427164850792402E-3</v>
      </c>
      <c r="AJ832" s="5">
        <f t="shared" si="923"/>
        <v>1.9226679171932152E-4</v>
      </c>
      <c r="AK832" s="5">
        <f t="shared" si="924"/>
        <v>2.1566457169223722E-5</v>
      </c>
      <c r="AL832" s="5">
        <f t="shared" si="925"/>
        <v>1.6869109957173153E-8</v>
      </c>
      <c r="AM832" s="5">
        <f t="shared" si="926"/>
        <v>1.2872545350165125E-5</v>
      </c>
      <c r="AN832" s="5">
        <f t="shared" si="927"/>
        <v>8.8917291953848164E-6</v>
      </c>
      <c r="AO832" s="5">
        <f t="shared" si="928"/>
        <v>3.0709873584964511E-6</v>
      </c>
      <c r="AP832" s="5">
        <f t="shared" si="929"/>
        <v>7.0709631005107358E-7</v>
      </c>
      <c r="AQ832" s="5">
        <f t="shared" si="930"/>
        <v>1.2210694802386838E-7</v>
      </c>
      <c r="AR832" s="5">
        <f t="shared" si="931"/>
        <v>4.6913140060134725E-4</v>
      </c>
      <c r="AS832" s="5">
        <f t="shared" si="932"/>
        <v>1.5786661077556453E-4</v>
      </c>
      <c r="AT832" s="5">
        <f t="shared" si="933"/>
        <v>2.6561712524271415E-5</v>
      </c>
      <c r="AU832" s="5">
        <f t="shared" si="934"/>
        <v>2.9794122550928593E-6</v>
      </c>
      <c r="AV832" s="5">
        <f t="shared" si="935"/>
        <v>2.5064923932387727E-7</v>
      </c>
      <c r="AW832" s="5">
        <f t="shared" si="936"/>
        <v>1.0891990345261605E-10</v>
      </c>
      <c r="AX832" s="5">
        <f t="shared" si="937"/>
        <v>7.2195306186442043E-7</v>
      </c>
      <c r="AY832" s="5">
        <f t="shared" si="938"/>
        <v>4.986901147561296E-7</v>
      </c>
      <c r="AZ832" s="5">
        <f t="shared" si="939"/>
        <v>1.7223545663290291E-7</v>
      </c>
      <c r="BA832" s="5">
        <f t="shared" si="940"/>
        <v>3.9657296376730785E-8</v>
      </c>
      <c r="BB832" s="5">
        <f t="shared" si="941"/>
        <v>6.8483336125609824E-9</v>
      </c>
      <c r="BC832" s="5">
        <f t="shared" si="942"/>
        <v>9.4609925645766053E-10</v>
      </c>
      <c r="BD832" s="5">
        <f t="shared" si="943"/>
        <v>5.4008864832435261E-5</v>
      </c>
      <c r="BE832" s="5">
        <f t="shared" si="944"/>
        <v>1.8174431368275477E-5</v>
      </c>
      <c r="BF832" s="5">
        <f t="shared" si="945"/>
        <v>3.057923514824426E-6</v>
      </c>
      <c r="BG832" s="5">
        <f t="shared" si="946"/>
        <v>3.430055493176238E-7</v>
      </c>
      <c r="BH832" s="5">
        <f t="shared" si="947"/>
        <v>2.8856053697628201E-8</v>
      </c>
      <c r="BI832" s="5">
        <f t="shared" si="948"/>
        <v>1.9420603232966286E-9</v>
      </c>
      <c r="BJ832" s="8">
        <f t="shared" si="949"/>
        <v>0.15952800160790626</v>
      </c>
      <c r="BK832" s="8">
        <f t="shared" si="950"/>
        <v>0.4461610078052235</v>
      </c>
      <c r="BL832" s="8">
        <f t="shared" si="951"/>
        <v>0.37463884865799968</v>
      </c>
      <c r="BM832" s="8">
        <f t="shared" si="952"/>
        <v>8.5375031541285187E-2</v>
      </c>
      <c r="BN832" s="8">
        <f t="shared" si="953"/>
        <v>0.91461673722314396</v>
      </c>
    </row>
    <row r="833" spans="1:66" x14ac:dyDescent="0.25">
      <c r="A833" t="s">
        <v>22</v>
      </c>
      <c r="B833" t="s">
        <v>165</v>
      </c>
      <c r="C833" t="s">
        <v>240</v>
      </c>
      <c r="D833" t="s">
        <v>511</v>
      </c>
      <c r="E833">
        <f>VLOOKUP(A833,home!$A$2:$E$405,3,FALSE)</f>
        <v>1.4857</v>
      </c>
      <c r="F833">
        <f>VLOOKUP(B833,home!$B$2:$E$405,3,FALSE)</f>
        <v>0.84140000000000004</v>
      </c>
      <c r="G833">
        <f>VLOOKUP(C833,away!$B$2:$E$405,4,FALSE)</f>
        <v>0.67310000000000003</v>
      </c>
      <c r="H833">
        <f>VLOOKUP(A833,away!$A$2:$E$405,3,FALSE)</f>
        <v>1.0857000000000001</v>
      </c>
      <c r="I833">
        <f>VLOOKUP(C833,away!$B$2:$E$405,3,FALSE)</f>
        <v>0.69079999999999997</v>
      </c>
      <c r="J833">
        <f>VLOOKUP(B833,home!$B$2:$E$405,4,FALSE)</f>
        <v>1.1513</v>
      </c>
      <c r="K833" s="3">
        <f t="shared" si="898"/>
        <v>0.84142075733800015</v>
      </c>
      <c r="L833" s="3">
        <f t="shared" si="899"/>
        <v>0.86347679602800009</v>
      </c>
      <c r="M833" s="5">
        <f t="shared" si="900"/>
        <v>0.18179100909839688</v>
      </c>
      <c r="N833" s="5">
        <f t="shared" si="901"/>
        <v>0.15296272855281237</v>
      </c>
      <c r="O833" s="5">
        <f t="shared" si="902"/>
        <v>0.15697231808298073</v>
      </c>
      <c r="P833" s="5">
        <f t="shared" si="903"/>
        <v>0.13207976676248312</v>
      </c>
      <c r="Q833" s="5">
        <f t="shared" si="904"/>
        <v>6.435300745169717E-2</v>
      </c>
      <c r="R833" s="5">
        <f t="shared" si="905"/>
        <v>6.7770977141690142E-2</v>
      </c>
      <c r="S833" s="5">
        <f t="shared" si="906"/>
        <v>2.3990549470174233E-2</v>
      </c>
      <c r="T833" s="5">
        <f t="shared" si="907"/>
        <v>5.556732868915748E-2</v>
      </c>
      <c r="U833" s="5">
        <f t="shared" si="908"/>
        <v>5.7023906912097216E-2</v>
      </c>
      <c r="V833" s="5">
        <f t="shared" si="909"/>
        <v>1.9366965483176479E-3</v>
      </c>
      <c r="W833" s="5">
        <f t="shared" si="910"/>
        <v>1.8049318755661667E-2</v>
      </c>
      <c r="X833" s="5">
        <f t="shared" si="911"/>
        <v>1.5585167929626824E-2</v>
      </c>
      <c r="Y833" s="5">
        <f t="shared" si="912"/>
        <v>6.728715434716254E-3</v>
      </c>
      <c r="Z833" s="5">
        <f t="shared" si="913"/>
        <v>1.9506222068664484E-2</v>
      </c>
      <c r="AA833" s="5">
        <f t="shared" si="914"/>
        <v>1.6412940145818882E-2</v>
      </c>
      <c r="AB833" s="5">
        <f t="shared" si="915"/>
        <v>6.9050942638190947E-3</v>
      </c>
      <c r="AC833" s="5">
        <f t="shared" si="916"/>
        <v>8.7943852964782269E-5</v>
      </c>
      <c r="AD833" s="5">
        <f t="shared" si="917"/>
        <v>3.796767864205952E-3</v>
      </c>
      <c r="AE833" s="5">
        <f t="shared" si="918"/>
        <v>3.278420950646628E-3</v>
      </c>
      <c r="AF833" s="5">
        <f t="shared" si="919"/>
        <v>1.41542020924771E-3</v>
      </c>
      <c r="AG833" s="5">
        <f t="shared" si="920"/>
        <v>4.0739416910483148E-4</v>
      </c>
      <c r="AH833" s="5">
        <f t="shared" si="921"/>
        <v>4.210792533615268E-3</v>
      </c>
      <c r="AI833" s="5">
        <f t="shared" si="922"/>
        <v>3.5430482426277556E-3</v>
      </c>
      <c r="AJ833" s="5">
        <f t="shared" si="923"/>
        <v>1.4905971677984583E-3</v>
      </c>
      <c r="AK833" s="5">
        <f t="shared" si="924"/>
        <v>4.1807313260495233E-4</v>
      </c>
      <c r="AL833" s="5">
        <f t="shared" si="925"/>
        <v>2.5558147557221498E-6</v>
      </c>
      <c r="AM833" s="5">
        <f t="shared" si="926"/>
        <v>6.3893585834735086E-4</v>
      </c>
      <c r="AN833" s="5">
        <f t="shared" si="927"/>
        <v>5.517062878331705E-4</v>
      </c>
      <c r="AO833" s="5">
        <f t="shared" si="928"/>
        <v>2.3819278888334382E-4</v>
      </c>
      <c r="AP833" s="5">
        <f t="shared" si="929"/>
        <v>6.8557982060654532E-5</v>
      </c>
      <c r="AQ833" s="5">
        <f t="shared" si="930"/>
        <v>1.4799556672969768E-5</v>
      </c>
      <c r="AR833" s="5">
        <f t="shared" si="931"/>
        <v>7.2718432913294754E-4</v>
      </c>
      <c r="AS833" s="5">
        <f t="shared" si="932"/>
        <v>6.1186798894337033E-4</v>
      </c>
      <c r="AT833" s="5">
        <f t="shared" si="933"/>
        <v>2.5741921332380485E-4</v>
      </c>
      <c r="AU833" s="5">
        <f t="shared" si="934"/>
        <v>7.2199289809422707E-5</v>
      </c>
      <c r="AV833" s="5">
        <f t="shared" si="935"/>
        <v>1.5187495277677551E-5</v>
      </c>
      <c r="AW833" s="5">
        <f t="shared" si="936"/>
        <v>5.1581119699865379E-8</v>
      </c>
      <c r="AX833" s="5">
        <f t="shared" si="937"/>
        <v>8.9602315636838837E-5</v>
      </c>
      <c r="AY833" s="5">
        <f t="shared" si="938"/>
        <v>7.7369520422787165E-5</v>
      </c>
      <c r="AZ833" s="5">
        <f t="shared" si="939"/>
        <v>3.3403392802445584E-5</v>
      </c>
      <c r="BA833" s="5">
        <f t="shared" si="940"/>
        <v>9.6143515311734921E-6</v>
      </c>
      <c r="BB833" s="5">
        <f t="shared" si="941"/>
        <v>2.0754423640061457E-6</v>
      </c>
      <c r="BC833" s="5">
        <f t="shared" si="942"/>
        <v>3.5841926456256109E-7</v>
      </c>
      <c r="BD833" s="5">
        <f t="shared" si="943"/>
        <v>1.04651132440248E-4</v>
      </c>
      <c r="BE833" s="5">
        <f t="shared" si="944"/>
        <v>8.8055635114152835E-5</v>
      </c>
      <c r="BF833" s="5">
        <f t="shared" si="945"/>
        <v>3.7045919592814537E-5</v>
      </c>
      <c r="BG833" s="5">
        <f t="shared" si="946"/>
        <v>1.0390401906689556E-5</v>
      </c>
      <c r="BH833" s="5">
        <f t="shared" si="947"/>
        <v>2.1856749603432316E-6</v>
      </c>
      <c r="BI833" s="5">
        <f t="shared" si="948"/>
        <v>3.6781445608534114E-7</v>
      </c>
      <c r="BJ833" s="8">
        <f t="shared" si="949"/>
        <v>0.3238688859226963</v>
      </c>
      <c r="BK833" s="8">
        <f t="shared" si="950"/>
        <v>0.33996589106751512</v>
      </c>
      <c r="BL833" s="8">
        <f t="shared" si="951"/>
        <v>0.31667430251801004</v>
      </c>
      <c r="BM833" s="8">
        <f t="shared" si="952"/>
        <v>0.24400817654752238</v>
      </c>
      <c r="BN833" s="8">
        <f t="shared" si="953"/>
        <v>0.75592980709006041</v>
      </c>
    </row>
    <row r="834" spans="1:66" x14ac:dyDescent="0.25">
      <c r="A834" t="s">
        <v>25</v>
      </c>
      <c r="B834" t="s">
        <v>451</v>
      </c>
      <c r="C834" t="s">
        <v>161</v>
      </c>
      <c r="D834" t="s">
        <v>511</v>
      </c>
      <c r="E834">
        <f>VLOOKUP(A834,home!$A$2:$E$405,3,FALSE)</f>
        <v>1.1486000000000001</v>
      </c>
      <c r="F834">
        <f>VLOOKUP(B834,home!$B$2:$E$405,3,FALSE)</f>
        <v>1.4510000000000001</v>
      </c>
      <c r="G834">
        <f>VLOOKUP(C834,away!$B$2:$E$405,4,FALSE)</f>
        <v>0.65300000000000002</v>
      </c>
      <c r="H834">
        <f>VLOOKUP(A834,away!$A$2:$E$405,3,FALSE)</f>
        <v>1.1621999999999999</v>
      </c>
      <c r="I834">
        <f>VLOOKUP(C834,away!$B$2:$E$405,3,FALSE)</f>
        <v>0.86040000000000005</v>
      </c>
      <c r="J834">
        <f>VLOOKUP(B834,home!$B$2:$E$405,4,FALSE)</f>
        <v>0.5736</v>
      </c>
      <c r="K834" s="3">
        <f t="shared" si="898"/>
        <v>1.0883019458000003</v>
      </c>
      <c r="L834" s="3">
        <f t="shared" si="899"/>
        <v>0.57357526636799994</v>
      </c>
      <c r="M834" s="5">
        <f t="shared" si="900"/>
        <v>0.18978238370273048</v>
      </c>
      <c r="N834" s="5">
        <f t="shared" si="901"/>
        <v>0.20654053746224388</v>
      </c>
      <c r="O834" s="5">
        <f t="shared" si="902"/>
        <v>0.1088544812842476</v>
      </c>
      <c r="P834" s="5">
        <f t="shared" si="903"/>
        <v>0.11846654379069639</v>
      </c>
      <c r="Q834" s="5">
        <f t="shared" si="904"/>
        <v>0.11238923440336891</v>
      </c>
      <c r="R834" s="5">
        <f t="shared" si="905"/>
        <v>3.1218119048981391E-2</v>
      </c>
      <c r="S834" s="5">
        <f t="shared" si="906"/>
        <v>1.8487387664621088E-2</v>
      </c>
      <c r="T834" s="5">
        <f t="shared" si="907"/>
        <v>6.4463685059807901E-2</v>
      </c>
      <c r="U834" s="5">
        <f t="shared" si="908"/>
        <v>3.3974739705222502E-2</v>
      </c>
      <c r="V834" s="5">
        <f t="shared" si="909"/>
        <v>1.282250448947523E-3</v>
      </c>
      <c r="W834" s="5">
        <f t="shared" si="910"/>
        <v>4.0771140829386245E-2</v>
      </c>
      <c r="X834" s="5">
        <f t="shared" si="911"/>
        <v>2.3385317961342453E-2</v>
      </c>
      <c r="Y834" s="5">
        <f t="shared" si="912"/>
        <v>6.7066199893886852E-3</v>
      </c>
      <c r="Z834" s="5">
        <f t="shared" si="913"/>
        <v>5.9686469830091465E-3</v>
      </c>
      <c r="AA834" s="5">
        <f t="shared" si="914"/>
        <v>6.4956901254021558E-3</v>
      </c>
      <c r="AB834" s="5">
        <f t="shared" si="915"/>
        <v>3.5346361013945064E-3</v>
      </c>
      <c r="AC834" s="5">
        <f t="shared" si="916"/>
        <v>5.0025645161703788E-5</v>
      </c>
      <c r="AD834" s="5">
        <f t="shared" si="917"/>
        <v>1.1092827974276721E-2</v>
      </c>
      <c r="AE834" s="5">
        <f t="shared" si="918"/>
        <v>6.3625717601201708E-3</v>
      </c>
      <c r="AF834" s="5">
        <f t="shared" si="919"/>
        <v>1.8247068960482204E-3</v>
      </c>
      <c r="AG834" s="5">
        <f t="shared" si="920"/>
        <v>3.4886891464812824E-4</v>
      </c>
      <c r="AH834" s="5">
        <f t="shared" si="921"/>
        <v>8.5586707078400741E-4</v>
      </c>
      <c r="AI834" s="5">
        <f t="shared" si="922"/>
        <v>9.3144179848038194E-4</v>
      </c>
      <c r="AJ834" s="5">
        <f t="shared" si="923"/>
        <v>5.0684496084282566E-4</v>
      </c>
      <c r="AK834" s="5">
        <f t="shared" si="924"/>
        <v>1.8386678570139073E-4</v>
      </c>
      <c r="AL834" s="5">
        <f t="shared" si="925"/>
        <v>1.2490864889735409E-6</v>
      </c>
      <c r="AM834" s="5">
        <f t="shared" si="926"/>
        <v>2.4144692537660067E-3</v>
      </c>
      <c r="AN834" s="5">
        <f t="shared" si="927"/>
        <v>1.3848798453661832E-3</v>
      </c>
      <c r="AO834" s="5">
        <f t="shared" si="928"/>
        <v>3.9716641309679154E-4</v>
      </c>
      <c r="AP834" s="5">
        <f t="shared" si="929"/>
        <v>7.5934943728138464E-5</v>
      </c>
      <c r="AQ834" s="5">
        <f t="shared" si="930"/>
        <v>1.0888601393876525E-5</v>
      </c>
      <c r="AR834" s="5">
        <f t="shared" si="931"/>
        <v>9.8180836620107419E-5</v>
      </c>
      <c r="AS834" s="5">
        <f t="shared" si="932"/>
        <v>1.0685039553393484E-4</v>
      </c>
      <c r="AT834" s="5">
        <f t="shared" si="933"/>
        <v>5.8142746684540458E-5</v>
      </c>
      <c r="AU834" s="5">
        <f t="shared" si="934"/>
        <v>2.1092288116980636E-5</v>
      </c>
      <c r="AV834" s="5">
        <f t="shared" si="935"/>
        <v>5.7386945497710611E-6</v>
      </c>
      <c r="AW834" s="5">
        <f t="shared" si="936"/>
        <v>2.1658572594407606E-8</v>
      </c>
      <c r="AX834" s="5">
        <f t="shared" si="937"/>
        <v>4.3794526449130312E-4</v>
      </c>
      <c r="AY834" s="5">
        <f t="shared" si="938"/>
        <v>2.5119457173520334E-4</v>
      </c>
      <c r="AZ834" s="5">
        <f t="shared" si="939"/>
        <v>7.2039496696607461E-5</v>
      </c>
      <c r="BA834" s="5">
        <f t="shared" si="940"/>
        <v>1.3773357835591097E-5</v>
      </c>
      <c r="BB834" s="5">
        <f t="shared" si="941"/>
        <v>1.9750143473327351E-6</v>
      </c>
      <c r="BC834" s="5">
        <f t="shared" si="942"/>
        <v>2.265638760703991E-7</v>
      </c>
      <c r="BD834" s="5">
        <f t="shared" si="943"/>
        <v>9.3856832527685287E-6</v>
      </c>
      <c r="BE834" s="5">
        <f t="shared" si="944"/>
        <v>1.0214457346650466E-5</v>
      </c>
      <c r="BF834" s="5">
        <f t="shared" si="945"/>
        <v>5.5582069028254042E-6</v>
      </c>
      <c r="BG834" s="5">
        <f t="shared" si="946"/>
        <v>2.0163357958346273E-6</v>
      </c>
      <c r="BH834" s="5">
        <f t="shared" si="947"/>
        <v>5.4859554249825416E-7</v>
      </c>
      <c r="BI834" s="5">
        <f t="shared" si="948"/>
        <v>1.1940751927161137E-7</v>
      </c>
      <c r="BJ834" s="8">
        <f t="shared" si="949"/>
        <v>0.47894600457696451</v>
      </c>
      <c r="BK834" s="8">
        <f t="shared" si="950"/>
        <v>0.32832103491038139</v>
      </c>
      <c r="BL834" s="8">
        <f t="shared" si="951"/>
        <v>0.18687353452892189</v>
      </c>
      <c r="BM834" s="8">
        <f t="shared" si="952"/>
        <v>0.23260674839384554</v>
      </c>
      <c r="BN834" s="8">
        <f t="shared" si="953"/>
        <v>0.76725129969226868</v>
      </c>
    </row>
    <row r="835" spans="1:66" x14ac:dyDescent="0.25">
      <c r="A835" t="s">
        <v>166</v>
      </c>
      <c r="B835" t="s">
        <v>412</v>
      </c>
      <c r="C835" t="s">
        <v>171</v>
      </c>
      <c r="D835" t="s">
        <v>511</v>
      </c>
      <c r="E835">
        <f>VLOOKUP(A835,home!$A$2:$E$405,3,FALSE)</f>
        <v>1.8032999999999999</v>
      </c>
      <c r="F835">
        <f>VLOOKUP(B835,home!$B$2:$E$405,3,FALSE)</f>
        <v>1.8485</v>
      </c>
      <c r="G835">
        <f>VLOOKUP(C835,away!$B$2:$E$405,4,FALSE)</f>
        <v>1.2477</v>
      </c>
      <c r="H835">
        <f>VLOOKUP(A835,away!$A$2:$E$405,3,FALSE)</f>
        <v>1.4918</v>
      </c>
      <c r="I835">
        <f>VLOOKUP(C835,away!$B$2:$E$405,3,FALSE)</f>
        <v>0.3352</v>
      </c>
      <c r="J835">
        <f>VLOOKUP(B835,home!$B$2:$E$405,4,FALSE)</f>
        <v>0.67030000000000001</v>
      </c>
      <c r="K835" s="3">
        <f t="shared" si="898"/>
        <v>4.1590832423849999</v>
      </c>
      <c r="L835" s="3">
        <f t="shared" si="899"/>
        <v>0.33518442660800002</v>
      </c>
      <c r="M835" s="5">
        <f t="shared" si="900"/>
        <v>1.1172859851503623E-2</v>
      </c>
      <c r="N835" s="5">
        <f t="shared" si="901"/>
        <v>4.6468854177904875E-2</v>
      </c>
      <c r="O835" s="5">
        <f t="shared" si="902"/>
        <v>3.7449686228977863E-3</v>
      </c>
      <c r="P835" s="5">
        <f t="shared" si="903"/>
        <v>1.5575636242751814E-2</v>
      </c>
      <c r="Q835" s="5">
        <f t="shared" si="904"/>
        <v>9.6633916352078186E-2</v>
      </c>
      <c r="R835" s="5">
        <f t="shared" si="905"/>
        <v>6.2762758026547289E-4</v>
      </c>
      <c r="S835" s="5">
        <f t="shared" si="906"/>
        <v>5.4283425996316213E-3</v>
      </c>
      <c r="T835" s="5">
        <f t="shared" si="907"/>
        <v>3.2390183843356769E-2</v>
      </c>
      <c r="U835" s="5">
        <f t="shared" si="908"/>
        <v>2.6103553515407748E-3</v>
      </c>
      <c r="V835" s="5">
        <f t="shared" si="909"/>
        <v>8.4082610158935317E-4</v>
      </c>
      <c r="W835" s="5">
        <f t="shared" si="910"/>
        <v>0.13396950071532077</v>
      </c>
      <c r="X835" s="5">
        <f t="shared" si="911"/>
        <v>4.4904490280224842E-2</v>
      </c>
      <c r="Y835" s="5">
        <f t="shared" si="912"/>
        <v>7.5256429133508359E-3</v>
      </c>
      <c r="Z835" s="5">
        <f t="shared" si="913"/>
        <v>7.0123663538216376E-5</v>
      </c>
      <c r="AA835" s="5">
        <f t="shared" si="914"/>
        <v>2.9165015391643972E-4</v>
      </c>
      <c r="AB835" s="5">
        <f t="shared" si="915"/>
        <v>6.0649863389643525E-4</v>
      </c>
      <c r="AC835" s="5">
        <f t="shared" si="916"/>
        <v>7.3260123615555048E-5</v>
      </c>
      <c r="AD835" s="5">
        <f t="shared" si="917"/>
        <v>0.13929757635394394</v>
      </c>
      <c r="AE835" s="5">
        <f t="shared" si="918"/>
        <v>4.6690378258080804E-2</v>
      </c>
      <c r="AF835" s="5">
        <f t="shared" si="919"/>
        <v>7.8249438322727221E-3</v>
      </c>
      <c r="AG835" s="5">
        <f t="shared" si="920"/>
        <v>8.7426643722004647E-4</v>
      </c>
      <c r="AH835" s="5">
        <f t="shared" si="921"/>
        <v>5.876089988677341E-6</v>
      </c>
      <c r="AI835" s="5">
        <f t="shared" si="922"/>
        <v>2.4439147402654191E-5</v>
      </c>
      <c r="AJ835" s="5">
        <f t="shared" si="923"/>
        <v>5.0822224210277977E-5</v>
      </c>
      <c r="AK835" s="5">
        <f t="shared" si="924"/>
        <v>7.0457953684566804E-5</v>
      </c>
      <c r="AL835" s="5">
        <f t="shared" si="925"/>
        <v>4.0851601172867252E-6</v>
      </c>
      <c r="AM835" s="5">
        <f t="shared" si="926"/>
        <v>0.11587004310370663</v>
      </c>
      <c r="AN835" s="5">
        <f t="shared" si="927"/>
        <v>3.8837833958760157E-2</v>
      </c>
      <c r="AO835" s="5">
        <f t="shared" si="928"/>
        <v>6.5089185530818666E-3</v>
      </c>
      <c r="AP835" s="5">
        <f t="shared" si="929"/>
        <v>7.2722937768430649E-4</v>
      </c>
      <c r="AQ835" s="5">
        <f t="shared" si="930"/>
        <v>6.0938990492901713E-5</v>
      </c>
      <c r="AR835" s="5">
        <f t="shared" si="931"/>
        <v>3.9391477071036477E-7</v>
      </c>
      <c r="AS835" s="5">
        <f t="shared" si="932"/>
        <v>1.6383243217894077E-6</v>
      </c>
      <c r="AT835" s="5">
        <f t="shared" si="933"/>
        <v>3.4069636161730483E-6</v>
      </c>
      <c r="AU835" s="5">
        <f t="shared" si="934"/>
        <v>4.7232817611469098E-6</v>
      </c>
      <c r="AV835" s="5">
        <f t="shared" si="935"/>
        <v>4.9111305054622042E-6</v>
      </c>
      <c r="AW835" s="5">
        <f t="shared" si="936"/>
        <v>1.5819327873758374E-7</v>
      </c>
      <c r="AX835" s="5">
        <f t="shared" si="937"/>
        <v>8.0318859094508963E-2</v>
      </c>
      <c r="AY835" s="5">
        <f t="shared" si="938"/>
        <v>2.6921630731401736E-2</v>
      </c>
      <c r="AZ835" s="5">
        <f t="shared" si="939"/>
        <v>4.5118556800286015E-3</v>
      </c>
      <c r="BA835" s="5">
        <f t="shared" si="940"/>
        <v>5.0410125301614511E-4</v>
      </c>
      <c r="BB835" s="5">
        <f t="shared" si="941"/>
        <v>4.2241722361147716E-5</v>
      </c>
      <c r="BC835" s="5">
        <f t="shared" si="942"/>
        <v>2.831753497711126E-6</v>
      </c>
      <c r="BD835" s="5">
        <f t="shared" si="943"/>
        <v>2.2005682758829242E-8</v>
      </c>
      <c r="BE835" s="5">
        <f t="shared" si="944"/>
        <v>9.1523466399487209E-8</v>
      </c>
      <c r="BF835" s="5">
        <f t="shared" si="945"/>
        <v>1.9032685769354694E-7</v>
      </c>
      <c r="BG835" s="5">
        <f t="shared" si="946"/>
        <v>2.6386174813634194E-7</v>
      </c>
      <c r="BH835" s="5">
        <f t="shared" si="947"/>
        <v>2.743557437450678E-7</v>
      </c>
      <c r="BI835" s="5">
        <f t="shared" si="948"/>
        <v>2.2821367525243691E-7</v>
      </c>
      <c r="BJ835" s="8">
        <f t="shared" si="949"/>
        <v>0.83088623738229384</v>
      </c>
      <c r="BK835" s="8">
        <f t="shared" si="950"/>
        <v>6.0016640810610991E-2</v>
      </c>
      <c r="BL835" s="8">
        <f t="shared" si="951"/>
        <v>8.0488396599523553E-3</v>
      </c>
      <c r="BM835" s="8">
        <f t="shared" si="952"/>
        <v>0.69787650615087071</v>
      </c>
      <c r="BN835" s="8">
        <f t="shared" si="953"/>
        <v>0.17422386282740177</v>
      </c>
    </row>
    <row r="836" spans="1:66" x14ac:dyDescent="0.25">
      <c r="A836" t="s">
        <v>27</v>
      </c>
      <c r="B836" t="s">
        <v>251</v>
      </c>
      <c r="C836" t="s">
        <v>410</v>
      </c>
      <c r="D836" t="s">
        <v>511</v>
      </c>
      <c r="E836">
        <f>VLOOKUP(A836,home!$A$2:$E$405,3,FALSE)</f>
        <v>1.7302</v>
      </c>
      <c r="F836">
        <f>VLOOKUP(B836,home!$B$2:$E$405,3,FALSE)</f>
        <v>0.38529999999999998</v>
      </c>
      <c r="G836">
        <f>VLOOKUP(C836,away!$B$2:$E$405,4,FALSE)</f>
        <v>0.77059999999999995</v>
      </c>
      <c r="H836">
        <f>VLOOKUP(A836,away!$A$2:$E$405,3,FALSE)</f>
        <v>1.4127000000000001</v>
      </c>
      <c r="I836">
        <f>VLOOKUP(C836,away!$B$2:$E$405,3,FALSE)</f>
        <v>0.70789999999999997</v>
      </c>
      <c r="J836">
        <f>VLOOKUP(B836,home!$B$2:$E$405,4,FALSE)</f>
        <v>0</v>
      </c>
      <c r="K836" s="3">
        <f t="shared" si="898"/>
        <v>0.51371745383599987</v>
      </c>
      <c r="L836" s="3">
        <f t="shared" si="899"/>
        <v>0</v>
      </c>
      <c r="M836" s="5">
        <f t="shared" si="900"/>
        <v>0.59826740834574266</v>
      </c>
      <c r="N836" s="5">
        <f t="shared" si="901"/>
        <v>0.30734040972843735</v>
      </c>
      <c r="O836" s="5">
        <f t="shared" si="902"/>
        <v>0</v>
      </c>
      <c r="P836" s="5">
        <f t="shared" si="903"/>
        <v>0</v>
      </c>
      <c r="Q836" s="5">
        <f t="shared" si="904"/>
        <v>7.8943066373302895E-2</v>
      </c>
      <c r="R836" s="5">
        <f t="shared" si="905"/>
        <v>0</v>
      </c>
      <c r="S836" s="5">
        <f t="shared" si="906"/>
        <v>0</v>
      </c>
      <c r="T836" s="5">
        <f t="shared" si="907"/>
        <v>0</v>
      </c>
      <c r="U836" s="5">
        <f t="shared" si="908"/>
        <v>0</v>
      </c>
      <c r="V836" s="5">
        <f t="shared" si="909"/>
        <v>0</v>
      </c>
      <c r="W836" s="5">
        <f t="shared" si="910"/>
        <v>1.3518143685099836E-2</v>
      </c>
      <c r="X836" s="5">
        <f t="shared" si="911"/>
        <v>0</v>
      </c>
      <c r="Y836" s="5">
        <f t="shared" si="912"/>
        <v>0</v>
      </c>
      <c r="Z836" s="5">
        <f t="shared" si="913"/>
        <v>0</v>
      </c>
      <c r="AA836" s="5">
        <f t="shared" si="914"/>
        <v>0</v>
      </c>
      <c r="AB836" s="5">
        <f t="shared" si="915"/>
        <v>0</v>
      </c>
      <c r="AC836" s="5">
        <f t="shared" si="916"/>
        <v>0</v>
      </c>
      <c r="AD836" s="5">
        <f t="shared" si="917"/>
        <v>1.7361265886246717E-3</v>
      </c>
      <c r="AE836" s="5">
        <f t="shared" si="918"/>
        <v>0</v>
      </c>
      <c r="AF836" s="5">
        <f t="shared" si="919"/>
        <v>0</v>
      </c>
      <c r="AG836" s="5">
        <f t="shared" si="920"/>
        <v>0</v>
      </c>
      <c r="AH836" s="5">
        <f t="shared" si="921"/>
        <v>0</v>
      </c>
      <c r="AI836" s="5">
        <f t="shared" si="922"/>
        <v>0</v>
      </c>
      <c r="AJ836" s="5">
        <f t="shared" si="923"/>
        <v>0</v>
      </c>
      <c r="AK836" s="5">
        <f t="shared" si="924"/>
        <v>0</v>
      </c>
      <c r="AL836" s="5">
        <f t="shared" si="925"/>
        <v>0</v>
      </c>
      <c r="AM836" s="5">
        <f t="shared" si="926"/>
        <v>1.7837570612904942E-4</v>
      </c>
      <c r="AN836" s="5">
        <f t="shared" si="927"/>
        <v>0</v>
      </c>
      <c r="AO836" s="5">
        <f t="shared" si="928"/>
        <v>0</v>
      </c>
      <c r="AP836" s="5">
        <f t="shared" si="929"/>
        <v>0</v>
      </c>
      <c r="AQ836" s="5">
        <f t="shared" si="930"/>
        <v>0</v>
      </c>
      <c r="AR836" s="5">
        <f t="shared" si="931"/>
        <v>0</v>
      </c>
      <c r="AS836" s="5">
        <f t="shared" si="932"/>
        <v>0</v>
      </c>
      <c r="AT836" s="5">
        <f t="shared" si="933"/>
        <v>0</v>
      </c>
      <c r="AU836" s="5">
        <f t="shared" si="934"/>
        <v>0</v>
      </c>
      <c r="AV836" s="5">
        <f t="shared" si="935"/>
        <v>0</v>
      </c>
      <c r="AW836" s="5">
        <f t="shared" si="936"/>
        <v>0</v>
      </c>
      <c r="AX836" s="5">
        <f t="shared" si="937"/>
        <v>1.5272452263135632E-5</v>
      </c>
      <c r="AY836" s="5">
        <f t="shared" si="938"/>
        <v>0</v>
      </c>
      <c r="AZ836" s="5">
        <f t="shared" si="939"/>
        <v>0</v>
      </c>
      <c r="BA836" s="5">
        <f t="shared" si="940"/>
        <v>0</v>
      </c>
      <c r="BB836" s="5">
        <f t="shared" si="941"/>
        <v>0</v>
      </c>
      <c r="BC836" s="5">
        <f t="shared" si="942"/>
        <v>0</v>
      </c>
      <c r="BD836" s="5">
        <f t="shared" si="943"/>
        <v>0</v>
      </c>
      <c r="BE836" s="5">
        <f t="shared" si="944"/>
        <v>0</v>
      </c>
      <c r="BF836" s="5">
        <f t="shared" si="945"/>
        <v>0</v>
      </c>
      <c r="BG836" s="5">
        <f t="shared" si="946"/>
        <v>0</v>
      </c>
      <c r="BH836" s="5">
        <f t="shared" si="947"/>
        <v>0</v>
      </c>
      <c r="BI836" s="5">
        <f t="shared" si="948"/>
        <v>0</v>
      </c>
      <c r="BJ836" s="8">
        <f t="shared" si="949"/>
        <v>0.40173139453385692</v>
      </c>
      <c r="BK836" s="8">
        <f t="shared" si="950"/>
        <v>0.59826740834574266</v>
      </c>
      <c r="BL836" s="8">
        <f t="shared" si="951"/>
        <v>0</v>
      </c>
      <c r="BM836" s="8">
        <f t="shared" si="952"/>
        <v>1.5447918432116693E-2</v>
      </c>
      <c r="BN836" s="8">
        <f t="shared" si="953"/>
        <v>0.98455088444748284</v>
      </c>
    </row>
    <row r="837" spans="1:66" x14ac:dyDescent="0.25">
      <c r="A837" t="s">
        <v>31</v>
      </c>
      <c r="B837" t="s">
        <v>325</v>
      </c>
      <c r="C837" t="s">
        <v>190</v>
      </c>
      <c r="D837" t="s">
        <v>511</v>
      </c>
      <c r="E837">
        <f>VLOOKUP(A837,home!$A$2:$E$405,3,FALSE)</f>
        <v>1.4722</v>
      </c>
      <c r="F837">
        <f>VLOOKUP(B837,home!$B$2:$E$405,3,FALSE)</f>
        <v>0.90569999999999995</v>
      </c>
      <c r="G837">
        <f>VLOOKUP(C837,away!$B$2:$E$405,4,FALSE)</f>
        <v>1.5849</v>
      </c>
      <c r="H837">
        <f>VLOOKUP(A837,away!$A$2:$E$405,3,FALSE)</f>
        <v>1.5832999999999999</v>
      </c>
      <c r="I837">
        <f>VLOOKUP(C837,away!$B$2:$E$405,3,FALSE)</f>
        <v>1.4737</v>
      </c>
      <c r="J837">
        <f>VLOOKUP(B837,home!$B$2:$E$405,4,FALSE)</f>
        <v>1.6841999999999999</v>
      </c>
      <c r="K837" s="3">
        <f t="shared" si="898"/>
        <v>2.1132605537459996</v>
      </c>
      <c r="L837" s="3">
        <f t="shared" si="899"/>
        <v>3.9297593714819996</v>
      </c>
      <c r="M837" s="5">
        <f t="shared" si="900"/>
        <v>2.3743776326951272E-3</v>
      </c>
      <c r="N837" s="5">
        <f t="shared" si="901"/>
        <v>5.0176785908714197E-3</v>
      </c>
      <c r="O837" s="5">
        <f t="shared" si="902"/>
        <v>9.3307327535209206E-3</v>
      </c>
      <c r="P837" s="5">
        <f t="shared" si="903"/>
        <v>1.9718269465561551E-2</v>
      </c>
      <c r="Q837" s="5">
        <f t="shared" si="904"/>
        <v>5.3018311187321933E-3</v>
      </c>
      <c r="R837" s="5">
        <f t="shared" si="905"/>
        <v>1.8333767240471446E-2</v>
      </c>
      <c r="S837" s="5">
        <f t="shared" si="906"/>
        <v>4.093811209331135E-2</v>
      </c>
      <c r="T837" s="5">
        <f t="shared" si="907"/>
        <v>2.0834920524852727E-2</v>
      </c>
      <c r="U837" s="5">
        <f t="shared" si="908"/>
        <v>3.8744027110848948E-2</v>
      </c>
      <c r="V837" s="5">
        <f t="shared" si="909"/>
        <v>3.7774985492888546E-2</v>
      </c>
      <c r="W837" s="5">
        <f t="shared" si="910"/>
        <v>3.7347168552799223E-3</v>
      </c>
      <c r="X837" s="5">
        <f t="shared" si="911"/>
        <v>1.4676538561868055E-2</v>
      </c>
      <c r="Y837" s="5">
        <f t="shared" si="912"/>
        <v>2.8837632477208979E-2</v>
      </c>
      <c r="Z837" s="5">
        <f t="shared" si="913"/>
        <v>2.4015764542604113E-2</v>
      </c>
      <c r="AA837" s="5">
        <f t="shared" si="914"/>
        <v>5.0751567875937098E-2</v>
      </c>
      <c r="AB837" s="5">
        <f t="shared" si="915"/>
        <v>5.3625643216490278E-2</v>
      </c>
      <c r="AC837" s="5">
        <f t="shared" si="916"/>
        <v>1.9606646936385197E-2</v>
      </c>
      <c r="AD837" s="5">
        <f t="shared" si="917"/>
        <v>1.9731074524183419E-3</v>
      </c>
      <c r="AE837" s="5">
        <f t="shared" si="918"/>
        <v>7.7538375020819519E-3</v>
      </c>
      <c r="AF837" s="5">
        <f t="shared" si="919"/>
        <v>1.523535779437757E-2</v>
      </c>
      <c r="AG837" s="5">
        <f t="shared" si="920"/>
        <v>1.9957096690112194E-2</v>
      </c>
      <c r="AH837" s="5">
        <f t="shared" si="921"/>
        <v>2.3594043943650906E-2</v>
      </c>
      <c r="AI837" s="5">
        <f t="shared" si="922"/>
        <v>4.9860362369467157E-2</v>
      </c>
      <c r="AJ837" s="5">
        <f t="shared" si="923"/>
        <v>5.2683968495438202E-2</v>
      </c>
      <c r="AK837" s="5">
        <f t="shared" si="924"/>
        <v>3.7111650812068839E-2</v>
      </c>
      <c r="AL837" s="5">
        <f t="shared" si="925"/>
        <v>6.5130186922951246E-3</v>
      </c>
      <c r="AM837" s="5">
        <f t="shared" si="926"/>
        <v>8.3393802949958886E-4</v>
      </c>
      <c r="AN837" s="5">
        <f t="shared" si="927"/>
        <v>3.2771757866612407E-3</v>
      </c>
      <c r="AO837" s="5">
        <f t="shared" si="928"/>
        <v>6.4392561298129546E-3</v>
      </c>
      <c r="AP837" s="5">
        <f t="shared" si="929"/>
        <v>8.4349090405017903E-3</v>
      </c>
      <c r="AQ837" s="5">
        <f t="shared" si="930"/>
        <v>8.2867907123775376E-3</v>
      </c>
      <c r="AR837" s="5">
        <f t="shared" si="931"/>
        <v>1.8543783059744055E-2</v>
      </c>
      <c r="AS837" s="5">
        <f t="shared" si="932"/>
        <v>3.9187845257380401E-2</v>
      </c>
      <c r="AT837" s="5">
        <f t="shared" si="933"/>
        <v>4.1407063784362139E-2</v>
      </c>
      <c r="AU837" s="5">
        <f t="shared" si="934"/>
        <v>2.9167971513979016E-2</v>
      </c>
      <c r="AV837" s="5">
        <f t="shared" si="935"/>
        <v>1.5409880908319712E-2</v>
      </c>
      <c r="AW837" s="5">
        <f t="shared" si="936"/>
        <v>1.5024458507977797E-3</v>
      </c>
      <c r="AX837" s="5">
        <f t="shared" si="937"/>
        <v>2.937213903350246E-4</v>
      </c>
      <c r="AY837" s="5">
        <f t="shared" si="938"/>
        <v>1.1542543862737853E-3</v>
      </c>
      <c r="AZ837" s="5">
        <f t="shared" si="939"/>
        <v>2.2679709957668065E-3</v>
      </c>
      <c r="BA837" s="5">
        <f t="shared" si="940"/>
        <v>2.9708600916213235E-3</v>
      </c>
      <c r="BB837" s="5">
        <f t="shared" si="941"/>
        <v>2.9186913216026917E-3</v>
      </c>
      <c r="BC837" s="5">
        <f t="shared" si="942"/>
        <v>2.293950914706272E-3</v>
      </c>
      <c r="BD837" s="5">
        <f t="shared" si="943"/>
        <v>1.2145434210293057E-2</v>
      </c>
      <c r="BE837" s="5">
        <f t="shared" si="944"/>
        <v>2.5666467024729508E-2</v>
      </c>
      <c r="BF837" s="5">
        <f t="shared" si="945"/>
        <v>2.711996615869167E-2</v>
      </c>
      <c r="BG837" s="5">
        <f t="shared" si="946"/>
        <v>1.9103851567363175E-2</v>
      </c>
      <c r="BH837" s="5">
        <f t="shared" si="947"/>
        <v>1.0092853985481823E-2</v>
      </c>
      <c r="BI837" s="5">
        <f t="shared" si="948"/>
        <v>4.2657660404473675E-3</v>
      </c>
      <c r="BJ837" s="8">
        <f t="shared" si="949"/>
        <v>0.16249423636696234</v>
      </c>
      <c r="BK837" s="8">
        <f t="shared" si="950"/>
        <v>0.12807966469941068</v>
      </c>
      <c r="BL837" s="8">
        <f t="shared" si="951"/>
        <v>0.57614664732868592</v>
      </c>
      <c r="BM837" s="8">
        <f t="shared" si="952"/>
        <v>0.8310078476003343</v>
      </c>
      <c r="BN837" s="8">
        <f t="shared" si="953"/>
        <v>6.007665680185266E-2</v>
      </c>
    </row>
    <row r="838" spans="1:66" x14ac:dyDescent="0.25">
      <c r="A838" t="s">
        <v>270</v>
      </c>
      <c r="B838" t="s">
        <v>271</v>
      </c>
      <c r="C838" t="s">
        <v>279</v>
      </c>
      <c r="D838" t="s">
        <v>511</v>
      </c>
      <c r="E838">
        <f>VLOOKUP(A838,home!$A$2:$E$405,3,FALSE)</f>
        <v>1.5696000000000001</v>
      </c>
      <c r="F838">
        <f>VLOOKUP(B838,home!$B$2:$E$405,3,FALSE)</f>
        <v>0.7964</v>
      </c>
      <c r="G838">
        <f>VLOOKUP(C838,away!$B$2:$E$405,4,FALSE)</f>
        <v>0.4778</v>
      </c>
      <c r="H838">
        <f>VLOOKUP(A838,away!$A$2:$E$405,3,FALSE)</f>
        <v>1.3290999999999999</v>
      </c>
      <c r="I838">
        <f>VLOOKUP(C838,away!$B$2:$E$405,3,FALSE)</f>
        <v>0.75239999999999996</v>
      </c>
      <c r="J838">
        <f>VLOOKUP(B838,home!$B$2:$E$405,4,FALSE)</f>
        <v>1.3167</v>
      </c>
      <c r="K838" s="3">
        <f t="shared" si="898"/>
        <v>0.59726406643200003</v>
      </c>
      <c r="L838" s="3">
        <f t="shared" si="899"/>
        <v>1.3167195398279998</v>
      </c>
      <c r="M838" s="5">
        <f t="shared" si="900"/>
        <v>0.14749166603443326</v>
      </c>
      <c r="N838" s="5">
        <f t="shared" si="901"/>
        <v>8.8091472220556091E-2</v>
      </c>
      <c r="O838" s="5">
        <f t="shared" si="902"/>
        <v>0.19420515862932397</v>
      </c>
      <c r="P838" s="5">
        <f t="shared" si="903"/>
        <v>0.11599176276502164</v>
      </c>
      <c r="Q838" s="5">
        <f t="shared" si="904"/>
        <v>2.6306935458215441E-2</v>
      </c>
      <c r="R838" s="5">
        <f t="shared" si="905"/>
        <v>0.12785686355131362</v>
      </c>
      <c r="S838" s="5">
        <f t="shared" si="906"/>
        <v>2.2804829233870214E-2</v>
      </c>
      <c r="T838" s="5">
        <f t="shared" si="907"/>
        <v>3.4638855950826324E-2</v>
      </c>
      <c r="U838" s="5">
        <f t="shared" si="908"/>
        <v>7.6364310245898931E-2</v>
      </c>
      <c r="V838" s="5">
        <f t="shared" si="909"/>
        <v>1.9927094590885533E-3</v>
      </c>
      <c r="W838" s="5">
        <f t="shared" si="910"/>
        <v>5.2373957490459751E-3</v>
      </c>
      <c r="X838" s="5">
        <f t="shared" si="911"/>
        <v>6.896181320580938E-3</v>
      </c>
      <c r="Y838" s="5">
        <f t="shared" si="912"/>
        <v>4.5401683475028917E-3</v>
      </c>
      <c r="Z838" s="5">
        <f t="shared" si="913"/>
        <v>5.6117210179712364E-2</v>
      </c>
      <c r="AA838" s="5">
        <f t="shared" si="914"/>
        <v>3.3516793148754227E-2</v>
      </c>
      <c r="AB838" s="5">
        <f t="shared" si="915"/>
        <v>1.0009188084892573E-2</v>
      </c>
      <c r="AC838" s="5">
        <f t="shared" si="916"/>
        <v>9.7945314917086913E-5</v>
      </c>
      <c r="AD838" s="5">
        <f t="shared" si="917"/>
        <v>7.8202707064721738E-4</v>
      </c>
      <c r="AE838" s="5">
        <f t="shared" si="918"/>
        <v>1.0297103245956428E-3</v>
      </c>
      <c r="AF838" s="5">
        <f t="shared" si="919"/>
        <v>6.7791985237885773E-4</v>
      </c>
      <c r="AG838" s="5">
        <f t="shared" si="920"/>
        <v>2.9754343868818516E-4</v>
      </c>
      <c r="AH838" s="5">
        <f t="shared" si="921"/>
        <v>1.8472656791065491E-2</v>
      </c>
      <c r="AI838" s="5">
        <f t="shared" si="922"/>
        <v>1.1033054112834475E-2</v>
      </c>
      <c r="AJ838" s="5">
        <f t="shared" si="923"/>
        <v>3.29482338229791E-3</v>
      </c>
      <c r="AK838" s="5">
        <f t="shared" si="924"/>
        <v>6.5595987049549525E-4</v>
      </c>
      <c r="AL838" s="5">
        <f t="shared" si="925"/>
        <v>3.0810824875097119E-6</v>
      </c>
      <c r="AM838" s="5">
        <f t="shared" si="926"/>
        <v>9.3415333654932445E-5</v>
      </c>
      <c r="AN838" s="5">
        <f t="shared" si="927"/>
        <v>1.230017951430017E-4</v>
      </c>
      <c r="AO838" s="5">
        <f t="shared" si="928"/>
        <v>8.0979433549355581E-5</v>
      </c>
      <c r="AP838" s="5">
        <f t="shared" si="929"/>
        <v>3.5542400826213203E-5</v>
      </c>
      <c r="AQ838" s="5">
        <f t="shared" si="930"/>
        <v>1.1699843415068435E-5</v>
      </c>
      <c r="AR838" s="5">
        <f t="shared" si="931"/>
        <v>4.8646616298664647E-3</v>
      </c>
      <c r="AS838" s="5">
        <f t="shared" si="932"/>
        <v>2.9054875868697655E-3</v>
      </c>
      <c r="AT838" s="5">
        <f t="shared" si="933"/>
        <v>8.6767166555076736E-4</v>
      </c>
      <c r="AU838" s="5">
        <f t="shared" si="934"/>
        <v>1.7274303576489254E-4</v>
      </c>
      <c r="AV838" s="5">
        <f t="shared" si="935"/>
        <v>2.5793301997187032E-5</v>
      </c>
      <c r="AW838" s="5">
        <f t="shared" si="936"/>
        <v>6.7307040036654512E-8</v>
      </c>
      <c r="AX838" s="5">
        <f t="shared" si="937"/>
        <v>9.2989370076411634E-6</v>
      </c>
      <c r="AY838" s="5">
        <f t="shared" si="938"/>
        <v>1.2244092057590829E-5</v>
      </c>
      <c r="AZ838" s="5">
        <f t="shared" si="939"/>
        <v>8.0610176298413357E-6</v>
      </c>
      <c r="BA838" s="5">
        <f t="shared" si="940"/>
        <v>3.5380331413700269E-6</v>
      </c>
      <c r="BB838" s="5">
        <f t="shared" si="941"/>
        <v>1.1646493424502379E-6</v>
      </c>
      <c r="BC838" s="5">
        <f t="shared" si="942"/>
        <v>3.067033092504119E-7</v>
      </c>
      <c r="BD838" s="5">
        <f t="shared" si="943"/>
        <v>1.0675658371161166E-3</v>
      </c>
      <c r="BE838" s="5">
        <f t="shared" si="944"/>
        <v>6.3761871305985385E-4</v>
      </c>
      <c r="BF838" s="5">
        <f t="shared" si="945"/>
        <v>1.9041337269763342E-4</v>
      </c>
      <c r="BG838" s="5">
        <f t="shared" si="946"/>
        <v>3.790902176014017E-5</v>
      </c>
      <c r="BH838" s="5">
        <f t="shared" si="947"/>
        <v>5.660424122730123E-6</v>
      </c>
      <c r="BI838" s="5">
        <f t="shared" si="948"/>
        <v>6.7615358585431622E-7</v>
      </c>
      <c r="BJ838" s="8">
        <f t="shared" si="949"/>
        <v>0.16887746197211423</v>
      </c>
      <c r="BK838" s="8">
        <f t="shared" si="950"/>
        <v>0.28839423798187586</v>
      </c>
      <c r="BL838" s="8">
        <f t="shared" si="951"/>
        <v>0.48618500855926811</v>
      </c>
      <c r="BM838" s="8">
        <f t="shared" si="952"/>
        <v>0.299617883249089</v>
      </c>
      <c r="BN838" s="8">
        <f t="shared" si="953"/>
        <v>0.6999438586588641</v>
      </c>
    </row>
    <row r="839" spans="1:66" x14ac:dyDescent="0.25">
      <c r="A839" t="s">
        <v>272</v>
      </c>
      <c r="B839" t="s">
        <v>288</v>
      </c>
      <c r="C839" t="s">
        <v>297</v>
      </c>
      <c r="D839" t="s">
        <v>511</v>
      </c>
      <c r="E839">
        <f>VLOOKUP(A839,home!$A$2:$E$405,3,FALSE)</f>
        <v>1.3837999999999999</v>
      </c>
      <c r="F839">
        <f>VLOOKUP(B839,home!$B$2:$E$405,3,FALSE)</f>
        <v>0.28910000000000002</v>
      </c>
      <c r="G839">
        <f>VLOOKUP(C839,away!$B$2:$E$405,4,FALSE)</f>
        <v>1.3008</v>
      </c>
      <c r="H839">
        <f>VLOOKUP(A839,away!$A$2:$E$405,3,FALSE)</f>
        <v>0.90910000000000002</v>
      </c>
      <c r="I839">
        <f>VLOOKUP(C839,away!$B$2:$E$405,3,FALSE)</f>
        <v>1.32</v>
      </c>
      <c r="J839">
        <f>VLOOKUP(B839,home!$B$2:$E$405,4,FALSE)</f>
        <v>1.98</v>
      </c>
      <c r="K839" s="3">
        <f t="shared" si="898"/>
        <v>0.52039359926399997</v>
      </c>
      <c r="L839" s="3">
        <f t="shared" si="899"/>
        <v>2.3760237600000003</v>
      </c>
      <c r="M839" s="5">
        <f t="shared" si="900"/>
        <v>5.5220702028257122E-2</v>
      </c>
      <c r="N839" s="5">
        <f t="shared" si="901"/>
        <v>2.8736499882369586E-2</v>
      </c>
      <c r="O839" s="5">
        <f t="shared" si="902"/>
        <v>0.1312057000630191</v>
      </c>
      <c r="P839" s="5">
        <f t="shared" si="903"/>
        <v>6.8278606499747332E-2</v>
      </c>
      <c r="Q839" s="5">
        <f t="shared" si="904"/>
        <v>7.47714530201791E-3</v>
      </c>
      <c r="R839" s="5">
        <f t="shared" si="905"/>
        <v>0.15587393039858352</v>
      </c>
      <c r="S839" s="5">
        <f t="shared" si="906"/>
        <v>2.1106070433339268E-2</v>
      </c>
      <c r="T839" s="5">
        <f t="shared" si="907"/>
        <v>1.7765874894566928E-2</v>
      </c>
      <c r="U839" s="5">
        <f t="shared" si="908"/>
        <v>8.1115795671545088E-2</v>
      </c>
      <c r="V839" s="5">
        <f t="shared" si="909"/>
        <v>2.89966348155383E-3</v>
      </c>
      <c r="W839" s="5">
        <f t="shared" si="910"/>
        <v>1.2970195186456695E-3</v>
      </c>
      <c r="X839" s="5">
        <f t="shared" si="911"/>
        <v>3.0817491934858735E-3</v>
      </c>
      <c r="Y839" s="5">
        <f t="shared" si="912"/>
        <v>3.6611546530416384E-3</v>
      </c>
      <c r="Z839" s="5">
        <f t="shared" si="913"/>
        <v>0.12345338739720692</v>
      </c>
      <c r="AA839" s="5">
        <f t="shared" si="914"/>
        <v>6.4244352608965438E-2</v>
      </c>
      <c r="AB839" s="5">
        <f t="shared" si="915"/>
        <v>1.6716174943282536E-2</v>
      </c>
      <c r="AC839" s="5">
        <f t="shared" si="916"/>
        <v>2.2408373871427549E-4</v>
      </c>
      <c r="AD839" s="5">
        <f t="shared" si="917"/>
        <v>1.6874016390592015E-4</v>
      </c>
      <c r="AE839" s="5">
        <f t="shared" si="918"/>
        <v>4.0093063870676063E-4</v>
      </c>
      <c r="AF839" s="5">
        <f t="shared" si="919"/>
        <v>4.7631036183961965E-4</v>
      </c>
      <c r="AG839" s="5">
        <f t="shared" si="920"/>
        <v>3.7724157895504461E-4</v>
      </c>
      <c r="AH839" s="5">
        <f t="shared" si="921"/>
        <v>7.3332045427062051E-2</v>
      </c>
      <c r="AI839" s="5">
        <f t="shared" si="922"/>
        <v>3.8161527061179971E-2</v>
      </c>
      <c r="AJ839" s="5">
        <f t="shared" si="923"/>
        <v>9.9295072103889898E-3</v>
      </c>
      <c r="AK839" s="5">
        <f t="shared" si="924"/>
        <v>1.7224173320440556E-3</v>
      </c>
      <c r="AL839" s="5">
        <f t="shared" si="925"/>
        <v>1.1082890913509187E-5</v>
      </c>
      <c r="AM839" s="5">
        <f t="shared" si="926"/>
        <v>1.7562260247079819E-5</v>
      </c>
      <c r="AN839" s="5">
        <f t="shared" si="927"/>
        <v>4.1728347626365117E-5</v>
      </c>
      <c r="AO839" s="5">
        <f t="shared" si="928"/>
        <v>4.9573772712891585E-5</v>
      </c>
      <c r="AP839" s="5">
        <f t="shared" si="929"/>
        <v>3.9262820612890029E-5</v>
      </c>
      <c r="AQ839" s="5">
        <f t="shared" si="930"/>
        <v>2.3322348665211118E-5</v>
      </c>
      <c r="AR839" s="5">
        <f t="shared" si="931"/>
        <v>3.4847736460819775E-2</v>
      </c>
      <c r="AS839" s="5">
        <f t="shared" si="932"/>
        <v>1.8134539003049326E-2</v>
      </c>
      <c r="AT839" s="5">
        <f t="shared" si="933"/>
        <v>4.7185490113951139E-3</v>
      </c>
      <c r="AU839" s="5">
        <f t="shared" si="934"/>
        <v>8.1850090111449758E-4</v>
      </c>
      <c r="AV839" s="5">
        <f t="shared" si="935"/>
        <v>1.0648565748295014E-4</v>
      </c>
      <c r="AW839" s="5">
        <f t="shared" si="936"/>
        <v>3.8065652904749232E-7</v>
      </c>
      <c r="AX839" s="5">
        <f t="shared" si="937"/>
        <v>1.5232146368648221E-6</v>
      </c>
      <c r="AY839" s="5">
        <f t="shared" si="938"/>
        <v>3.6191941687705887E-6</v>
      </c>
      <c r="AZ839" s="5">
        <f t="shared" si="939"/>
        <v>4.2996456685261866E-6</v>
      </c>
      <c r="BA839" s="5">
        <f t="shared" si="940"/>
        <v>3.4053534226664348E-6</v>
      </c>
      <c r="BB839" s="5">
        <f t="shared" si="941"/>
        <v>2.0228001608631932E-6</v>
      </c>
      <c r="BC839" s="5">
        <f t="shared" si="942"/>
        <v>9.6124424878855443E-7</v>
      </c>
      <c r="BD839" s="5">
        <f t="shared" si="943"/>
        <v>1.3799841635521002E-2</v>
      </c>
      <c r="BE839" s="5">
        <f t="shared" si="944"/>
        <v>7.1813492579819779E-3</v>
      </c>
      <c r="BF839" s="5">
        <f t="shared" si="945"/>
        <v>1.8685640939665484E-3</v>
      </c>
      <c r="BG839" s="5">
        <f t="shared" si="946"/>
        <v>3.2412959810490912E-4</v>
      </c>
      <c r="BH839" s="5">
        <f t="shared" si="947"/>
        <v>4.2168742046451846E-5</v>
      </c>
      <c r="BI839" s="5">
        <f t="shared" si="948"/>
        <v>4.3888686899976505E-6</v>
      </c>
      <c r="BJ839" s="8">
        <f t="shared" si="949"/>
        <v>6.3629947189705882E-2</v>
      </c>
      <c r="BK839" s="8">
        <f t="shared" si="950"/>
        <v>0.14774382826669408</v>
      </c>
      <c r="BL839" s="8">
        <f t="shared" si="951"/>
        <v>0.654147703946243</v>
      </c>
      <c r="BM839" s="8">
        <f t="shared" si="952"/>
        <v>0.54217904408821582</v>
      </c>
      <c r="BN839" s="8">
        <f t="shared" si="953"/>
        <v>0.44679258417399459</v>
      </c>
    </row>
    <row r="840" spans="1:66" x14ac:dyDescent="0.25">
      <c r="A840" t="s">
        <v>34</v>
      </c>
      <c r="B840" t="s">
        <v>198</v>
      </c>
      <c r="C840" t="s">
        <v>452</v>
      </c>
      <c r="D840" t="s">
        <v>511</v>
      </c>
      <c r="E840">
        <f>VLOOKUP(A840,home!$A$2:$E$405,3,FALSE)</f>
        <v>1.4202999999999999</v>
      </c>
      <c r="F840">
        <f>VLOOKUP(B840,home!$B$2:$E$405,3,FALSE)</f>
        <v>0.70409999999999995</v>
      </c>
      <c r="G840">
        <f>VLOOKUP(C840,away!$B$2:$E$405,4,FALSE)</f>
        <v>1.0561</v>
      </c>
      <c r="H840">
        <f>VLOOKUP(A840,away!$A$2:$E$405,3,FALSE)</f>
        <v>1.2029000000000001</v>
      </c>
      <c r="I840">
        <f>VLOOKUP(C840,away!$B$2:$E$405,3,FALSE)</f>
        <v>0.41570000000000001</v>
      </c>
      <c r="J840">
        <f>VLOOKUP(B840,home!$B$2:$E$405,4,FALSE)</f>
        <v>1.6626000000000001</v>
      </c>
      <c r="K840" s="3">
        <f t="shared" si="898"/>
        <v>1.0561350942029999</v>
      </c>
      <c r="L840" s="3">
        <f t="shared" si="899"/>
        <v>0.83137569817800017</v>
      </c>
      <c r="M840" s="5">
        <f t="shared" si="900"/>
        <v>0.15144832635466668</v>
      </c>
      <c r="N840" s="5">
        <f t="shared" si="901"/>
        <v>0.15994989242147256</v>
      </c>
      <c r="O840" s="5">
        <f t="shared" si="902"/>
        <v>0.12591045806100062</v>
      </c>
      <c r="P840" s="5">
        <f t="shared" si="903"/>
        <v>0.13297845348539777</v>
      </c>
      <c r="Q840" s="5">
        <f t="shared" si="904"/>
        <v>8.4464347350155802E-2</v>
      </c>
      <c r="R840" s="5">
        <f t="shared" si="905"/>
        <v>5.2339447489188097E-2</v>
      </c>
      <c r="S840" s="5">
        <f t="shared" si="906"/>
        <v>2.9190268253537564E-2</v>
      </c>
      <c r="T840" s="5">
        <f t="shared" si="907"/>
        <v>7.0221605749384894E-2</v>
      </c>
      <c r="U840" s="5">
        <f t="shared" si="908"/>
        <v>5.5277527304526633E-2</v>
      </c>
      <c r="V840" s="5">
        <f t="shared" si="909"/>
        <v>2.8478189540585104E-3</v>
      </c>
      <c r="W840" s="5">
        <f t="shared" si="910"/>
        <v>2.9735253815150575E-2</v>
      </c>
      <c r="X840" s="5">
        <f t="shared" si="911"/>
        <v>2.4721167401070852E-2</v>
      </c>
      <c r="Y840" s="5">
        <f t="shared" si="912"/>
        <v>1.0276288903920246E-2</v>
      </c>
      <c r="Z840" s="5">
        <f t="shared" si="913"/>
        <v>1.4504581566191511E-2</v>
      </c>
      <c r="AA840" s="5">
        <f t="shared" si="914"/>
        <v>1.5318797618784769E-2</v>
      </c>
      <c r="AB840" s="5">
        <f t="shared" si="915"/>
        <v>8.0893598830959687E-3</v>
      </c>
      <c r="AC840" s="5">
        <f t="shared" si="916"/>
        <v>1.5628208372795701E-4</v>
      </c>
      <c r="AD840" s="5">
        <f t="shared" si="917"/>
        <v>7.85111127230354E-3</v>
      </c>
      <c r="AE840" s="5">
        <f t="shared" si="918"/>
        <v>6.5272231154845217E-3</v>
      </c>
      <c r="AF840" s="5">
        <f t="shared" si="919"/>
        <v>2.7132873373997626E-3</v>
      </c>
      <c r="AG840" s="5">
        <f t="shared" si="920"/>
        <v>7.5192038482941822E-4</v>
      </c>
      <c r="AH840" s="5">
        <f t="shared" si="921"/>
        <v>3.0146891565930541E-3</v>
      </c>
      <c r="AI840" s="5">
        <f t="shared" si="922"/>
        <v>3.1839190163911674E-3</v>
      </c>
      <c r="AJ840" s="5">
        <f t="shared" si="923"/>
        <v>1.6813243051555038E-3</v>
      </c>
      <c r="AK840" s="5">
        <f t="shared" si="924"/>
        <v>5.9190186780373397E-4</v>
      </c>
      <c r="AL840" s="5">
        <f t="shared" si="925"/>
        <v>5.4889084090505861E-6</v>
      </c>
      <c r="AM840" s="5">
        <f t="shared" si="926"/>
        <v>1.6583668286345072E-3</v>
      </c>
      <c r="AN840" s="5">
        <f t="shared" si="927"/>
        <v>1.3787258799912493E-3</v>
      </c>
      <c r="AO840" s="5">
        <f t="shared" si="928"/>
        <v>5.7311959553690112E-4</v>
      </c>
      <c r="AP840" s="5">
        <f t="shared" si="929"/>
        <v>1.5882590129299477E-4</v>
      </c>
      <c r="AQ840" s="5">
        <f t="shared" si="930"/>
        <v>3.3010998644053408E-5</v>
      </c>
      <c r="AR840" s="5">
        <f t="shared" si="931"/>
        <v>5.0126786047043959E-4</v>
      </c>
      <c r="AS840" s="5">
        <f t="shared" si="932"/>
        <v>5.2940657903888385E-4</v>
      </c>
      <c r="AT840" s="5">
        <f t="shared" si="933"/>
        <v>2.795624336124597E-4</v>
      </c>
      <c r="AU840" s="5">
        <f t="shared" si="934"/>
        <v>9.8418565719638376E-5</v>
      </c>
      <c r="AV840" s="5">
        <f t="shared" si="935"/>
        <v>2.5985825294408598E-5</v>
      </c>
      <c r="AW840" s="5">
        <f t="shared" si="936"/>
        <v>1.338752462688572E-7</v>
      </c>
      <c r="AX840" s="5">
        <f t="shared" si="937"/>
        <v>2.9190990113050575E-4</v>
      </c>
      <c r="AY840" s="5">
        <f t="shared" si="938"/>
        <v>2.4268679785744522E-4</v>
      </c>
      <c r="AZ840" s="5">
        <f t="shared" si="939"/>
        <v>1.0088195300365834E-4</v>
      </c>
      <c r="BA840" s="5">
        <f t="shared" si="940"/>
        <v>2.795693470399222E-5</v>
      </c>
      <c r="BB840" s="5">
        <f t="shared" si="941"/>
        <v>5.8106790271120722E-6</v>
      </c>
      <c r="BC840" s="5">
        <f t="shared" si="942"/>
        <v>9.6617146661071266E-7</v>
      </c>
      <c r="BD840" s="5">
        <f t="shared" si="943"/>
        <v>6.94569862454673E-5</v>
      </c>
      <c r="BE840" s="5">
        <f t="shared" si="944"/>
        <v>7.335596071141307E-5</v>
      </c>
      <c r="BF840" s="5">
        <f t="shared" si="945"/>
        <v>3.8736902238149897E-5</v>
      </c>
      <c r="BG840" s="5">
        <f t="shared" si="946"/>
        <v>1.3637133964806948E-5</v>
      </c>
      <c r="BH840" s="5">
        <f t="shared" si="947"/>
        <v>3.6006639411450782E-6</v>
      </c>
      <c r="BI840" s="5">
        <f t="shared" si="948"/>
        <v>7.605575101349207E-7</v>
      </c>
      <c r="BJ840" s="8">
        <f t="shared" si="949"/>
        <v>0.40168435939246122</v>
      </c>
      <c r="BK840" s="8">
        <f t="shared" si="950"/>
        <v>0.31686932483765501</v>
      </c>
      <c r="BL840" s="8">
        <f t="shared" si="951"/>
        <v>0.26704161417128636</v>
      </c>
      <c r="BM840" s="8">
        <f t="shared" si="952"/>
        <v>0.29276640188310138</v>
      </c>
      <c r="BN840" s="8">
        <f t="shared" si="953"/>
        <v>0.70709092516188154</v>
      </c>
    </row>
    <row r="841" spans="1:66" x14ac:dyDescent="0.25">
      <c r="A841" t="s">
        <v>10</v>
      </c>
      <c r="B841" t="s">
        <v>38</v>
      </c>
      <c r="C841" t="s">
        <v>36</v>
      </c>
      <c r="D841" t="s">
        <v>512</v>
      </c>
      <c r="E841">
        <f>VLOOKUP(A841,home!$A$2:$E$405,3,FALSE)</f>
        <v>1.4167000000000001</v>
      </c>
      <c r="F841">
        <f>VLOOKUP(B841,home!$B$2:$E$405,3,FALSE)</f>
        <v>0.70589999999999997</v>
      </c>
      <c r="G841">
        <f>VLOOKUP(C841,away!$B$2:$E$405,4,FALSE)</f>
        <v>2.2940999999999998</v>
      </c>
      <c r="H841">
        <f>VLOOKUP(A841,away!$A$2:$E$405,3,FALSE)</f>
        <v>1.2778</v>
      </c>
      <c r="I841">
        <f>VLOOKUP(C841,away!$B$2:$E$405,3,FALSE)</f>
        <v>0.39129999999999998</v>
      </c>
      <c r="J841">
        <f>VLOOKUP(B841,home!$B$2:$E$405,4,FALSE)</f>
        <v>0.58689999999999998</v>
      </c>
      <c r="K841" s="3">
        <f t="shared" si="898"/>
        <v>2.2942113326729996</v>
      </c>
      <c r="L841" s="3">
        <f t="shared" si="899"/>
        <v>0.29345184286600001</v>
      </c>
      <c r="M841" s="5">
        <f t="shared" si="900"/>
        <v>7.5195553742497576E-2</v>
      </c>
      <c r="N841" s="5">
        <f t="shared" si="901"/>
        <v>0.17251449156265955</v>
      </c>
      <c r="O841" s="5">
        <f t="shared" si="902"/>
        <v>2.2066273821065262E-2</v>
      </c>
      <c r="P841" s="5">
        <f t="shared" si="903"/>
        <v>5.0624695470153455E-2</v>
      </c>
      <c r="Q841" s="5">
        <f t="shared" si="904"/>
        <v>0.19789235079668707</v>
      </c>
      <c r="R841" s="5">
        <f t="shared" si="905"/>
        <v>3.2376943589886866E-3</v>
      </c>
      <c r="S841" s="5">
        <f t="shared" si="906"/>
        <v>8.5206493731734712E-3</v>
      </c>
      <c r="T841" s="5">
        <f t="shared" si="907"/>
        <v>5.8071875030372769E-2</v>
      </c>
      <c r="U841" s="5">
        <f t="shared" si="908"/>
        <v>7.4279550901232881E-3</v>
      </c>
      <c r="V841" s="5">
        <f t="shared" si="909"/>
        <v>6.3738295721580958E-4</v>
      </c>
      <c r="W841" s="5">
        <f t="shared" si="910"/>
        <v>0.15133562461568673</v>
      </c>
      <c r="X841" s="5">
        <f t="shared" si="911"/>
        <v>4.4409717934750459E-2</v>
      </c>
      <c r="Y841" s="5">
        <f t="shared" si="912"/>
        <v>6.5160567845558882E-3</v>
      </c>
      <c r="Z841" s="5">
        <f t="shared" si="913"/>
        <v>3.1670245876069434E-4</v>
      </c>
      <c r="AA841" s="5">
        <f t="shared" si="914"/>
        <v>7.2658236997418836E-4</v>
      </c>
      <c r="AB841" s="5">
        <f t="shared" si="915"/>
        <v>8.334667536575946E-4</v>
      </c>
      <c r="AC841" s="5">
        <f t="shared" si="916"/>
        <v>2.6819503033229195E-5</v>
      </c>
      <c r="AD841" s="5">
        <f t="shared" si="917"/>
        <v>8.6798976257613888E-2</v>
      </c>
      <c r="AE841" s="5">
        <f t="shared" si="918"/>
        <v>2.5471319541678975E-2</v>
      </c>
      <c r="AF841" s="5">
        <f t="shared" si="919"/>
        <v>3.7373028298672275E-3</v>
      </c>
      <c r="AG841" s="5">
        <f t="shared" si="920"/>
        <v>3.6557280092428511E-4</v>
      </c>
      <c r="AH841" s="5">
        <f t="shared" si="921"/>
        <v>2.3234230040879776E-5</v>
      </c>
      <c r="AI841" s="5">
        <f t="shared" si="922"/>
        <v>5.3304233865717831E-5</v>
      </c>
      <c r="AJ841" s="5">
        <f t="shared" si="923"/>
        <v>6.1145588707090887E-5</v>
      </c>
      <c r="AK841" s="5">
        <f t="shared" si="924"/>
        <v>4.6760300851590025E-5</v>
      </c>
      <c r="AL841" s="5">
        <f t="shared" si="925"/>
        <v>7.2223907193637693E-7</v>
      </c>
      <c r="AM841" s="5">
        <f t="shared" si="926"/>
        <v>3.9827038998926485E-2</v>
      </c>
      <c r="AN841" s="5">
        <f t="shared" si="927"/>
        <v>1.168731799013103E-2</v>
      </c>
      <c r="AO841" s="5">
        <f t="shared" si="928"/>
        <v>1.7148325011824533E-3</v>
      </c>
      <c r="AP841" s="5">
        <f t="shared" si="929"/>
        <v>1.6774025255950108E-4</v>
      </c>
      <c r="AQ841" s="5">
        <f t="shared" si="930"/>
        <v>1.2305921559098464E-5</v>
      </c>
      <c r="AR841" s="5">
        <f t="shared" si="931"/>
        <v>1.3636255246137499E-6</v>
      </c>
      <c r="AS841" s="5">
        <f t="shared" si="932"/>
        <v>3.1284451320910296E-6</v>
      </c>
      <c r="AT841" s="5">
        <f t="shared" si="933"/>
        <v>3.58865713784446E-6</v>
      </c>
      <c r="AU841" s="5">
        <f t="shared" si="934"/>
        <v>2.7443792915735365E-6</v>
      </c>
      <c r="AV841" s="5">
        <f t="shared" si="935"/>
        <v>1.574046517970277E-6</v>
      </c>
      <c r="AW841" s="5">
        <f t="shared" si="936"/>
        <v>1.3506684036810608E-8</v>
      </c>
      <c r="AX841" s="5">
        <f t="shared" si="937"/>
        <v>1.5228607369691111E-2</v>
      </c>
      <c r="AY841" s="5">
        <f t="shared" si="938"/>
        <v>4.4688628969186059E-3</v>
      </c>
      <c r="AZ841" s="5">
        <f t="shared" si="939"/>
        <v>6.5569802630812822E-4</v>
      </c>
      <c r="BA841" s="5">
        <f t="shared" si="940"/>
        <v>6.4138598061239748E-5</v>
      </c>
      <c r="BB841" s="5">
        <f t="shared" si="941"/>
        <v>4.7053974499781141E-6</v>
      </c>
      <c r="BC841" s="5">
        <f t="shared" si="942"/>
        <v>2.7616151062261096E-7</v>
      </c>
      <c r="BD841" s="5">
        <f t="shared" si="943"/>
        <v>6.6693070529503512E-8</v>
      </c>
      <c r="BE841" s="5">
        <f t="shared" si="944"/>
        <v>1.5300799821954661E-7</v>
      </c>
      <c r="BF841" s="5">
        <f t="shared" si="945"/>
        <v>1.7551634175244702E-7</v>
      </c>
      <c r="BG841" s="5">
        <f t="shared" si="946"/>
        <v>1.3422386010592369E-7</v>
      </c>
      <c r="BH841" s="5">
        <f t="shared" si="947"/>
        <v>7.6984475242531393E-8</v>
      </c>
      <c r="BI841" s="5">
        <f t="shared" si="948"/>
        <v>3.5323731108259899E-8</v>
      </c>
      <c r="BJ841" s="8">
        <f t="shared" si="949"/>
        <v>0.8209448122690951</v>
      </c>
      <c r="BK841" s="8">
        <f t="shared" si="950"/>
        <v>0.1394746861820641</v>
      </c>
      <c r="BL841" s="8">
        <f t="shared" si="951"/>
        <v>3.448945765035534E-2</v>
      </c>
      <c r="BM841" s="8">
        <f t="shared" si="952"/>
        <v>0.469225749417989</v>
      </c>
      <c r="BN841" s="8">
        <f t="shared" si="953"/>
        <v>0.52153105975205161</v>
      </c>
    </row>
    <row r="842" spans="1:66" x14ac:dyDescent="0.25">
      <c r="A842" t="s">
        <v>10</v>
      </c>
      <c r="B842" t="s">
        <v>39</v>
      </c>
      <c r="C842" t="s">
        <v>208</v>
      </c>
      <c r="D842" t="s">
        <v>512</v>
      </c>
      <c r="E842">
        <f>VLOOKUP(A842,home!$A$2:$E$405,3,FALSE)</f>
        <v>1.4167000000000001</v>
      </c>
      <c r="F842">
        <f>VLOOKUP(B842,home!$B$2:$E$405,3,FALSE)</f>
        <v>0.84699999999999998</v>
      </c>
      <c r="G842">
        <f>VLOOKUP(C842,away!$B$2:$E$405,4,FALSE)</f>
        <v>1.7646999999999999</v>
      </c>
      <c r="H842">
        <f>VLOOKUP(A842,away!$A$2:$E$405,3,FALSE)</f>
        <v>1.2778</v>
      </c>
      <c r="I842">
        <f>VLOOKUP(C842,away!$B$2:$E$405,3,FALSE)</f>
        <v>0.97819999999999996</v>
      </c>
      <c r="J842">
        <f>VLOOKUP(B842,home!$B$2:$E$405,4,FALSE)</f>
        <v>0.46960000000000002</v>
      </c>
      <c r="K842" s="3">
        <f t="shared" si="898"/>
        <v>2.1175427650300001</v>
      </c>
      <c r="L842" s="3">
        <f t="shared" si="899"/>
        <v>0.586973683616</v>
      </c>
      <c r="M842" s="5">
        <f t="shared" si="900"/>
        <v>6.6902666901366009E-2</v>
      </c>
      <c r="N842" s="5">
        <f t="shared" si="901"/>
        <v>0.14166925825819962</v>
      </c>
      <c r="O842" s="5">
        <f t="shared" si="902"/>
        <v>3.9270104834829046E-2</v>
      </c>
      <c r="P842" s="5">
        <f t="shared" si="903"/>
        <v>8.315612637496185E-2</v>
      </c>
      <c r="Q842" s="5">
        <f t="shared" si="904"/>
        <v>0.14999535642590864</v>
      </c>
      <c r="R842" s="5">
        <f t="shared" si="905"/>
        <v>1.1525259045443046E-2</v>
      </c>
      <c r="S842" s="5">
        <f t="shared" si="906"/>
        <v>2.5839557950220669E-2</v>
      </c>
      <c r="T842" s="5">
        <f t="shared" si="907"/>
        <v>8.8043326886610443E-2</v>
      </c>
      <c r="U842" s="5">
        <f t="shared" si="908"/>
        <v>2.4405228906774483E-2</v>
      </c>
      <c r="V842" s="5">
        <f t="shared" si="909"/>
        <v>3.5685631844002996E-3</v>
      </c>
      <c r="W842" s="5">
        <f t="shared" si="910"/>
        <v>0.10587386059592631</v>
      </c>
      <c r="X842" s="5">
        <f t="shared" si="911"/>
        <v>6.214516995263774E-2</v>
      </c>
      <c r="Y842" s="5">
        <f t="shared" si="912"/>
        <v>1.8238789663021063E-2</v>
      </c>
      <c r="Z842" s="5">
        <f t="shared" si="913"/>
        <v>2.25500791884411E-3</v>
      </c>
      <c r="AA842" s="5">
        <f t="shared" si="914"/>
        <v>4.7750757036337018E-3</v>
      </c>
      <c r="AB842" s="5">
        <f t="shared" si="915"/>
        <v>5.0557135043500416E-3</v>
      </c>
      <c r="AC842" s="5">
        <f t="shared" si="916"/>
        <v>2.772197889141329E-4</v>
      </c>
      <c r="AD842" s="5">
        <f t="shared" si="917"/>
        <v>5.6048106877674649E-2</v>
      </c>
      <c r="AE842" s="5">
        <f t="shared" si="918"/>
        <v>3.2898763753691954E-2</v>
      </c>
      <c r="AF842" s="5">
        <f t="shared" si="919"/>
        <v>9.6553542734585523E-3</v>
      </c>
      <c r="AG842" s="5">
        <f t="shared" si="920"/>
        <v>1.8891462881698183E-3</v>
      </c>
      <c r="AH842" s="5">
        <f t="shared" si="921"/>
        <v>3.3090757617679429E-4</v>
      </c>
      <c r="AI842" s="5">
        <f t="shared" si="922"/>
        <v>7.007109438267842E-4</v>
      </c>
      <c r="AJ842" s="5">
        <f t="shared" si="923"/>
        <v>7.4189269473887501E-4</v>
      </c>
      <c r="AK842" s="5">
        <f t="shared" si="924"/>
        <v>5.2366316939097169E-4</v>
      </c>
      <c r="AL842" s="5">
        <f t="shared" si="925"/>
        <v>1.3782723391024157E-5</v>
      </c>
      <c r="AM842" s="5">
        <f t="shared" si="926"/>
        <v>2.3736852642489609E-2</v>
      </c>
      <c r="AN842" s="5">
        <f t="shared" si="927"/>
        <v>1.3932907833012308E-2</v>
      </c>
      <c r="AO842" s="5">
        <f t="shared" si="928"/>
        <v>4.0891251171127274E-3</v>
      </c>
      <c r="AP842" s="5">
        <f t="shared" si="929"/>
        <v>8.0006961091945504E-4</v>
      </c>
      <c r="AQ842" s="5">
        <f t="shared" si="930"/>
        <v>1.174049516676531E-4</v>
      </c>
      <c r="AR842" s="5">
        <f t="shared" si="931"/>
        <v>3.8846807784987013E-5</v>
      </c>
      <c r="AS842" s="5">
        <f t="shared" si="932"/>
        <v>8.225977676961033E-5</v>
      </c>
      <c r="AT842" s="5">
        <f t="shared" si="933"/>
        <v>8.7094297575735622E-5</v>
      </c>
      <c r="AU842" s="5">
        <f t="shared" si="934"/>
        <v>6.147529990228961E-5</v>
      </c>
      <c r="AV842" s="5">
        <f t="shared" si="935"/>
        <v>3.2544144134035713E-5</v>
      </c>
      <c r="AW842" s="5">
        <f t="shared" si="936"/>
        <v>4.7586455782965182E-7</v>
      </c>
      <c r="AX842" s="5">
        <f t="shared" si="937"/>
        <v>8.3773000962811938E-3</v>
      </c>
      <c r="AY842" s="5">
        <f t="shared" si="938"/>
        <v>4.9172546962708433E-3</v>
      </c>
      <c r="AZ842" s="5">
        <f t="shared" si="939"/>
        <v>1.4431495511740859E-3</v>
      </c>
      <c r="BA842" s="5">
        <f t="shared" si="940"/>
        <v>2.8236360268714346E-4</v>
      </c>
      <c r="BB842" s="5">
        <f t="shared" si="941"/>
        <v>4.1435000997089319E-5</v>
      </c>
      <c r="BC842" s="5">
        <f t="shared" si="942"/>
        <v>4.8642510331788306E-6</v>
      </c>
      <c r="BD842" s="5">
        <f t="shared" si="943"/>
        <v>3.800342310379421E-6</v>
      </c>
      <c r="BE842" s="5">
        <f t="shared" si="944"/>
        <v>8.0473873639813362E-6</v>
      </c>
      <c r="BF842" s="5">
        <f t="shared" si="945"/>
        <v>8.5203434449962632E-6</v>
      </c>
      <c r="BG842" s="5">
        <f t="shared" si="946"/>
        <v>6.0140638725075413E-6</v>
      </c>
      <c r="BH842" s="5">
        <f t="shared" si="947"/>
        <v>3.1837593604141621E-6</v>
      </c>
      <c r="BI842" s="5">
        <f t="shared" si="948"/>
        <v>1.3483493198483089E-6</v>
      </c>
      <c r="BJ842" s="8">
        <f t="shared" si="949"/>
        <v>0.72419986032894401</v>
      </c>
      <c r="BK842" s="8">
        <f t="shared" si="950"/>
        <v>0.18467517161952485</v>
      </c>
      <c r="BL842" s="8">
        <f t="shared" si="951"/>
        <v>8.7661690951002499E-2</v>
      </c>
      <c r="BM842" s="8">
        <f t="shared" si="952"/>
        <v>0.50135618014589434</v>
      </c>
      <c r="BN842" s="8">
        <f t="shared" si="953"/>
        <v>0.49251877184070819</v>
      </c>
    </row>
    <row r="843" spans="1:66" x14ac:dyDescent="0.25">
      <c r="A843" t="s">
        <v>10</v>
      </c>
      <c r="B843" t="s">
        <v>203</v>
      </c>
      <c r="C843" t="s">
        <v>462</v>
      </c>
      <c r="D843" t="s">
        <v>512</v>
      </c>
      <c r="E843">
        <f>VLOOKUP(A843,home!$A$2:$E$405,3,FALSE)</f>
        <v>1.4167000000000001</v>
      </c>
      <c r="F843">
        <f>VLOOKUP(B843,home!$B$2:$E$405,3,FALSE)</f>
        <v>1.2353000000000001</v>
      </c>
      <c r="G843">
        <f>VLOOKUP(C843,away!$B$2:$E$405,4,FALSE)</f>
        <v>1.5882000000000001</v>
      </c>
      <c r="H843">
        <f>VLOOKUP(A843,away!$A$2:$E$405,3,FALSE)</f>
        <v>1.2778</v>
      </c>
      <c r="I843">
        <f>VLOOKUP(C843,away!$B$2:$E$405,3,FALSE)</f>
        <v>0.78259999999999996</v>
      </c>
      <c r="J843">
        <f>VLOOKUP(B843,home!$B$2:$E$405,4,FALSE)</f>
        <v>0</v>
      </c>
      <c r="K843" s="3">
        <f t="shared" si="898"/>
        <v>2.7794286317820003</v>
      </c>
      <c r="L843" s="3">
        <f t="shared" si="899"/>
        <v>0</v>
      </c>
      <c r="M843" s="5">
        <f t="shared" si="900"/>
        <v>6.2073964337291267E-2</v>
      </c>
      <c r="N843" s="5">
        <f t="shared" si="901"/>
        <v>0.17253015376728212</v>
      </c>
      <c r="O843" s="5">
        <f t="shared" si="902"/>
        <v>0</v>
      </c>
      <c r="P843" s="5">
        <f t="shared" si="903"/>
        <v>0</v>
      </c>
      <c r="Q843" s="5">
        <f t="shared" si="904"/>
        <v>0.23976762461326762</v>
      </c>
      <c r="R843" s="5">
        <f t="shared" si="905"/>
        <v>0</v>
      </c>
      <c r="S843" s="5">
        <f t="shared" si="906"/>
        <v>0</v>
      </c>
      <c r="T843" s="5">
        <f t="shared" si="907"/>
        <v>0</v>
      </c>
      <c r="U843" s="5">
        <f t="shared" si="908"/>
        <v>0</v>
      </c>
      <c r="V843" s="5">
        <f t="shared" si="909"/>
        <v>0</v>
      </c>
      <c r="W843" s="5">
        <f t="shared" si="910"/>
        <v>0.22213900027482486</v>
      </c>
      <c r="X843" s="5">
        <f t="shared" si="911"/>
        <v>0</v>
      </c>
      <c r="Y843" s="5">
        <f t="shared" si="912"/>
        <v>0</v>
      </c>
      <c r="Z843" s="5">
        <f t="shared" si="913"/>
        <v>0</v>
      </c>
      <c r="AA843" s="5">
        <f t="shared" si="914"/>
        <v>0</v>
      </c>
      <c r="AB843" s="5">
        <f t="shared" si="915"/>
        <v>0</v>
      </c>
      <c r="AC843" s="5">
        <f t="shared" si="916"/>
        <v>0</v>
      </c>
      <c r="AD843" s="5">
        <f t="shared" si="917"/>
        <v>0.15435487439981951</v>
      </c>
      <c r="AE843" s="5">
        <f t="shared" si="918"/>
        <v>0</v>
      </c>
      <c r="AF843" s="5">
        <f t="shared" si="919"/>
        <v>0</v>
      </c>
      <c r="AG843" s="5">
        <f t="shared" si="920"/>
        <v>0</v>
      </c>
      <c r="AH843" s="5">
        <f t="shared" si="921"/>
        <v>0</v>
      </c>
      <c r="AI843" s="5">
        <f t="shared" si="922"/>
        <v>0</v>
      </c>
      <c r="AJ843" s="5">
        <f t="shared" si="923"/>
        <v>0</v>
      </c>
      <c r="AK843" s="5">
        <f t="shared" si="924"/>
        <v>0</v>
      </c>
      <c r="AL843" s="5">
        <f t="shared" si="925"/>
        <v>0</v>
      </c>
      <c r="AM843" s="5">
        <f t="shared" si="926"/>
        <v>8.5803671472394538E-2</v>
      </c>
      <c r="AN843" s="5">
        <f t="shared" si="927"/>
        <v>0</v>
      </c>
      <c r="AO843" s="5">
        <f t="shared" si="928"/>
        <v>0</v>
      </c>
      <c r="AP843" s="5">
        <f t="shared" si="929"/>
        <v>0</v>
      </c>
      <c r="AQ843" s="5">
        <f t="shared" si="930"/>
        <v>0</v>
      </c>
      <c r="AR843" s="5">
        <f t="shared" si="931"/>
        <v>0</v>
      </c>
      <c r="AS843" s="5">
        <f t="shared" si="932"/>
        <v>0</v>
      </c>
      <c r="AT843" s="5">
        <f t="shared" si="933"/>
        <v>0</v>
      </c>
      <c r="AU843" s="5">
        <f t="shared" si="934"/>
        <v>0</v>
      </c>
      <c r="AV843" s="5">
        <f t="shared" si="935"/>
        <v>0</v>
      </c>
      <c r="AW843" s="5">
        <f t="shared" si="936"/>
        <v>0</v>
      </c>
      <c r="AX843" s="5">
        <f t="shared" si="937"/>
        <v>3.9747530200398312E-2</v>
      </c>
      <c r="AY843" s="5">
        <f t="shared" si="938"/>
        <v>0</v>
      </c>
      <c r="AZ843" s="5">
        <f t="shared" si="939"/>
        <v>0</v>
      </c>
      <c r="BA843" s="5">
        <f t="shared" si="940"/>
        <v>0</v>
      </c>
      <c r="BB843" s="5">
        <f t="shared" si="941"/>
        <v>0</v>
      </c>
      <c r="BC843" s="5">
        <f t="shared" si="942"/>
        <v>0</v>
      </c>
      <c r="BD843" s="5">
        <f t="shared" si="943"/>
        <v>0</v>
      </c>
      <c r="BE843" s="5">
        <f t="shared" si="944"/>
        <v>0</v>
      </c>
      <c r="BF843" s="5">
        <f t="shared" si="945"/>
        <v>0</v>
      </c>
      <c r="BG843" s="5">
        <f t="shared" si="946"/>
        <v>0</v>
      </c>
      <c r="BH843" s="5">
        <f t="shared" si="947"/>
        <v>0</v>
      </c>
      <c r="BI843" s="5">
        <f t="shared" si="948"/>
        <v>0</v>
      </c>
      <c r="BJ843" s="8">
        <f t="shared" si="949"/>
        <v>0.91434285472798704</v>
      </c>
      <c r="BK843" s="8">
        <f t="shared" si="950"/>
        <v>6.2073964337291267E-2</v>
      </c>
      <c r="BL843" s="8">
        <f t="shared" si="951"/>
        <v>0</v>
      </c>
      <c r="BM843" s="8">
        <f t="shared" si="952"/>
        <v>0.50204507634743722</v>
      </c>
      <c r="BN843" s="8">
        <f t="shared" si="953"/>
        <v>0.47437174271784099</v>
      </c>
    </row>
    <row r="844" spans="1:66" x14ac:dyDescent="0.25">
      <c r="A844" t="s">
        <v>13</v>
      </c>
      <c r="B844" t="s">
        <v>46</v>
      </c>
      <c r="C844" t="s">
        <v>41</v>
      </c>
      <c r="D844" t="s">
        <v>512</v>
      </c>
      <c r="E844">
        <f>VLOOKUP(A844,home!$A$2:$E$405,3,FALSE)</f>
        <v>2.0369999999999999</v>
      </c>
      <c r="F844">
        <f>VLOOKUP(B844,home!$B$2:$E$405,3,FALSE)</f>
        <v>1.3090999999999999</v>
      </c>
      <c r="G844">
        <f>VLOOKUP(C844,away!$B$2:$E$405,4,FALSE)</f>
        <v>1.6364000000000001</v>
      </c>
      <c r="H844">
        <f>VLOOKUP(A844,away!$A$2:$E$405,3,FALSE)</f>
        <v>1.5185</v>
      </c>
      <c r="I844">
        <f>VLOOKUP(C844,away!$B$2:$E$405,3,FALSE)</f>
        <v>0.439</v>
      </c>
      <c r="J844">
        <f>VLOOKUP(B844,home!$B$2:$E$405,4,FALSE)</f>
        <v>1.5366</v>
      </c>
      <c r="K844" s="3">
        <f t="shared" si="898"/>
        <v>4.3636842958799997</v>
      </c>
      <c r="L844" s="3">
        <f t="shared" si="899"/>
        <v>1.0243305968999998</v>
      </c>
      <c r="M844" s="5">
        <f t="shared" si="900"/>
        <v>4.5710383364636759E-3</v>
      </c>
      <c r="N844" s="5">
        <f t="shared" si="901"/>
        <v>1.994656820469198E-2</v>
      </c>
      <c r="O844" s="5">
        <f t="shared" si="902"/>
        <v>4.6822544276426195E-3</v>
      </c>
      <c r="P844" s="5">
        <f t="shared" si="903"/>
        <v>2.0431880115218692E-2</v>
      </c>
      <c r="Q844" s="5">
        <f t="shared" si="904"/>
        <v>4.3520263215756853E-2</v>
      </c>
      <c r="R844" s="5">
        <f t="shared" si="905"/>
        <v>2.3980882363524155E-3</v>
      </c>
      <c r="S844" s="5">
        <f t="shared" si="906"/>
        <v>2.283188710716616E-2</v>
      </c>
      <c r="T844" s="5">
        <f t="shared" si="907"/>
        <v>4.4579137197041326E-2</v>
      </c>
      <c r="U844" s="5">
        <f t="shared" si="908"/>
        <v>1.04644999771056E-2</v>
      </c>
      <c r="V844" s="5">
        <f t="shared" si="909"/>
        <v>1.1339470277379445E-2</v>
      </c>
      <c r="W844" s="5">
        <f t="shared" si="910"/>
        <v>6.3302896382387411E-2</v>
      </c>
      <c r="X844" s="5">
        <f t="shared" si="911"/>
        <v>6.4843093636869742E-2</v>
      </c>
      <c r="Y844" s="5">
        <f t="shared" si="912"/>
        <v>3.3210382404948675E-2</v>
      </c>
      <c r="Z844" s="5">
        <f t="shared" si="913"/>
        <v>8.1881171818724602E-4</v>
      </c>
      <c r="AA844" s="5">
        <f t="shared" si="914"/>
        <v>3.5730358359362053E-3</v>
      </c>
      <c r="AB844" s="5">
        <f t="shared" si="915"/>
        <v>7.7958001829456424E-3</v>
      </c>
      <c r="AC844" s="5">
        <f t="shared" si="916"/>
        <v>3.1678619853900618E-3</v>
      </c>
      <c r="AD844" s="5">
        <f t="shared" si="917"/>
        <v>6.9058463706885717E-2</v>
      </c>
      <c r="AE844" s="5">
        <f t="shared" si="918"/>
        <v>7.0738697349871205E-2</v>
      </c>
      <c r="AF844" s="5">
        <f t="shared" si="919"/>
        <v>3.6229906040161006E-2</v>
      </c>
      <c r="AG844" s="5">
        <f t="shared" si="920"/>
        <v>1.2370467093249678E-2</v>
      </c>
      <c r="AH844" s="5">
        <f t="shared" si="921"/>
        <v>2.09683474009864E-4</v>
      </c>
      <c r="AI844" s="5">
        <f t="shared" si="922"/>
        <v>9.1499248264240564E-4</v>
      </c>
      <c r="AJ844" s="5">
        <f t="shared" si="923"/>
        <v>1.9963691636774592E-3</v>
      </c>
      <c r="AK844" s="5">
        <f t="shared" si="924"/>
        <v>2.9038415894394732E-3</v>
      </c>
      <c r="AL844" s="5">
        <f t="shared" si="925"/>
        <v>5.6639539240550211E-4</v>
      </c>
      <c r="AM844" s="5">
        <f t="shared" si="926"/>
        <v>6.0269866715067205E-2</v>
      </c>
      <c r="AN844" s="5">
        <f t="shared" si="927"/>
        <v>6.1736268547328221E-2</v>
      </c>
      <c r="AO844" s="5">
        <f t="shared" si="928"/>
        <v>3.1619174405731698E-2</v>
      </c>
      <c r="AP844" s="5">
        <f t="shared" si="929"/>
        <v>1.0796162597502785E-2</v>
      </c>
      <c r="AQ844" s="5">
        <f t="shared" si="930"/>
        <v>2.7647099194323698E-3</v>
      </c>
      <c r="AR844" s="5">
        <f t="shared" si="931"/>
        <v>4.2957039618517934E-5</v>
      </c>
      <c r="AS844" s="5">
        <f t="shared" si="932"/>
        <v>1.8745095918082166E-4</v>
      </c>
      <c r="AT844" s="5">
        <f t="shared" si="933"/>
        <v>4.089884034124972E-4</v>
      </c>
      <c r="AU844" s="5">
        <f t="shared" si="934"/>
        <v>5.9489875772271612E-4</v>
      </c>
      <c r="AV844" s="5">
        <f t="shared" si="935"/>
        <v>6.4898759167828434E-4</v>
      </c>
      <c r="AW844" s="5">
        <f t="shared" si="936"/>
        <v>7.0325151916713531E-5</v>
      </c>
      <c r="AX844" s="5">
        <f t="shared" si="937"/>
        <v>4.3833111816553243E-2</v>
      </c>
      <c r="AY844" s="5">
        <f t="shared" si="938"/>
        <v>4.4899597591034415E-2</v>
      </c>
      <c r="AZ844" s="5">
        <f t="shared" si="939"/>
        <v>2.2996015800497038E-2</v>
      </c>
      <c r="BA844" s="5">
        <f t="shared" si="940"/>
        <v>7.85184086374832E-3</v>
      </c>
      <c r="BB844" s="5">
        <f t="shared" si="941"/>
        <v>2.0107202096817816E-3</v>
      </c>
      <c r="BC844" s="5">
        <f t="shared" si="942"/>
        <v>4.1192844651644658E-4</v>
      </c>
      <c r="BD844" s="5">
        <f t="shared" si="943"/>
        <v>7.3337016722488997E-6</v>
      </c>
      <c r="BE844" s="5">
        <f t="shared" si="944"/>
        <v>3.2001958817861412E-5</v>
      </c>
      <c r="BF844" s="5">
        <f t="shared" si="945"/>
        <v>6.9823222565450172E-5</v>
      </c>
      <c r="BG844" s="5">
        <f t="shared" si="946"/>
        <v>1.0156216659886299E-4</v>
      </c>
      <c r="BH844" s="5">
        <f t="shared" si="947"/>
        <v>1.1079630786075168E-4</v>
      </c>
      <c r="BI844" s="5">
        <f t="shared" si="948"/>
        <v>9.6696021730689565E-5</v>
      </c>
      <c r="BJ844" s="8">
        <f t="shared" si="949"/>
        <v>0.74698927214495725</v>
      </c>
      <c r="BK844" s="8">
        <f t="shared" si="950"/>
        <v>0.10780813080505795</v>
      </c>
      <c r="BL844" s="8">
        <f t="shared" si="951"/>
        <v>3.7240061500610391E-2</v>
      </c>
      <c r="BM844" s="8">
        <f t="shared" si="952"/>
        <v>0.75247691119356874</v>
      </c>
      <c r="BN844" s="8">
        <f t="shared" si="953"/>
        <v>9.5550092536126244E-2</v>
      </c>
    </row>
    <row r="845" spans="1:66" x14ac:dyDescent="0.25">
      <c r="A845" t="s">
        <v>13</v>
      </c>
      <c r="B845" t="s">
        <v>209</v>
      </c>
      <c r="C845" t="s">
        <v>51</v>
      </c>
      <c r="D845" t="s">
        <v>512</v>
      </c>
      <c r="E845">
        <f>VLOOKUP(A845,home!$A$2:$E$405,3,FALSE)</f>
        <v>2.0369999999999999</v>
      </c>
      <c r="F845">
        <f>VLOOKUP(B845,home!$B$2:$E$405,3,FALSE)</f>
        <v>1.9637</v>
      </c>
      <c r="G845">
        <f>VLOOKUP(C845,away!$B$2:$E$405,4,FALSE)</f>
        <v>2.2909999999999999</v>
      </c>
      <c r="H845">
        <f>VLOOKUP(A845,away!$A$2:$E$405,3,FALSE)</f>
        <v>1.5185</v>
      </c>
      <c r="I845">
        <f>VLOOKUP(C845,away!$B$2:$E$405,3,FALSE)</f>
        <v>0.439</v>
      </c>
      <c r="J845">
        <f>VLOOKUP(B845,home!$B$2:$E$405,4,FALSE)</f>
        <v>0.65849999999999997</v>
      </c>
      <c r="K845" s="3">
        <f t="shared" si="898"/>
        <v>9.1641303578999995</v>
      </c>
      <c r="L845" s="3">
        <f t="shared" si="899"/>
        <v>0.43897025774999998</v>
      </c>
      <c r="M845" s="5">
        <f t="shared" si="900"/>
        <v>6.7519060940164429E-5</v>
      </c>
      <c r="N845" s="5">
        <f t="shared" si="901"/>
        <v>6.1875347609866092E-4</v>
      </c>
      <c r="O845" s="5">
        <f t="shared" si="902"/>
        <v>2.9638859583941935E-5</v>
      </c>
      <c r="P845" s="5">
        <f t="shared" si="903"/>
        <v>2.7161437288673765E-4</v>
      </c>
      <c r="Q845" s="5">
        <f t="shared" si="904"/>
        <v>2.8351687571859488E-3</v>
      </c>
      <c r="R845" s="5">
        <f t="shared" si="905"/>
        <v>6.505288915489524E-6</v>
      </c>
      <c r="S845" s="5">
        <f t="shared" si="906"/>
        <v>2.7316126191400558E-4</v>
      </c>
      <c r="T845" s="5">
        <f t="shared" si="907"/>
        <v>1.2445547601066629E-3</v>
      </c>
      <c r="U845" s="5">
        <f t="shared" si="908"/>
        <v>5.9615315637347908E-5</v>
      </c>
      <c r="V845" s="5">
        <f t="shared" si="909"/>
        <v>1.2209642699180211E-4</v>
      </c>
      <c r="W845" s="5">
        <f t="shared" si="910"/>
        <v>8.6606186924991103E-3</v>
      </c>
      <c r="X845" s="5">
        <f t="shared" si="911"/>
        <v>3.8017540197208019E-3</v>
      </c>
      <c r="Y845" s="5">
        <f t="shared" si="912"/>
        <v>8.3442847096946938E-4</v>
      </c>
      <c r="Z845" s="5">
        <f t="shared" si="913"/>
        <v>9.5187611732355125E-7</v>
      </c>
      <c r="AA845" s="5">
        <f t="shared" si="914"/>
        <v>8.7231168237247384E-6</v>
      </c>
      <c r="AB845" s="5">
        <f t="shared" si="915"/>
        <v>3.9969889849902093E-5</v>
      </c>
      <c r="AC845" s="5">
        <f t="shared" si="916"/>
        <v>3.0697946612511908E-5</v>
      </c>
      <c r="AD845" s="5">
        <f t="shared" si="917"/>
        <v>1.9841759669531833E-2</v>
      </c>
      <c r="AE845" s="5">
        <f t="shared" si="918"/>
        <v>8.7099423563479425E-3</v>
      </c>
      <c r="AF845" s="5">
        <f t="shared" si="919"/>
        <v>1.9117028205768492E-3</v>
      </c>
      <c r="AG845" s="5">
        <f t="shared" si="920"/>
        <v>2.7972689329667377E-4</v>
      </c>
      <c r="AH845" s="5">
        <f t="shared" si="921"/>
        <v>1.0446132614189713E-7</v>
      </c>
      <c r="AI845" s="5">
        <f t="shared" si="922"/>
        <v>9.5729721012345227E-7</v>
      </c>
      <c r="AJ845" s="5">
        <f t="shared" si="923"/>
        <v>4.3863982124126574E-6</v>
      </c>
      <c r="AK845" s="5">
        <f t="shared" si="924"/>
        <v>1.3399175006736357E-5</v>
      </c>
      <c r="AL845" s="5">
        <f t="shared" si="925"/>
        <v>4.9396442438422809E-6</v>
      </c>
      <c r="AM845" s="5">
        <f t="shared" si="926"/>
        <v>3.6366494428342527E-2</v>
      </c>
      <c r="AN845" s="5">
        <f t="shared" si="927"/>
        <v>1.5963809432673455E-2</v>
      </c>
      <c r="AO845" s="5">
        <f t="shared" si="928"/>
        <v>3.503818770666274E-3</v>
      </c>
      <c r="AP845" s="5">
        <f t="shared" si="929"/>
        <v>5.1269074295622074E-4</v>
      </c>
      <c r="AQ845" s="5">
        <f t="shared" si="930"/>
        <v>5.6263996895382799E-5</v>
      </c>
      <c r="AR845" s="5">
        <f t="shared" si="931"/>
        <v>9.1710830522830854E-9</v>
      </c>
      <c r="AS845" s="5">
        <f t="shared" si="932"/>
        <v>8.4045000614249615E-8</v>
      </c>
      <c r="AT845" s="5">
        <f t="shared" si="933"/>
        <v>3.8509967077938497E-7</v>
      </c>
      <c r="AU845" s="5">
        <f t="shared" si="934"/>
        <v>1.1763678612688841E-6</v>
      </c>
      <c r="AV845" s="5">
        <f t="shared" si="935"/>
        <v>2.6950971073780202E-6</v>
      </c>
      <c r="AW845" s="5">
        <f t="shared" si="936"/>
        <v>5.5197514881670072E-7</v>
      </c>
      <c r="AX845" s="5">
        <f t="shared" si="937"/>
        <v>5.554454926686242E-2</v>
      </c>
      <c r="AY845" s="5">
        <f t="shared" si="938"/>
        <v>2.4382405108282167E-2</v>
      </c>
      <c r="AZ845" s="5">
        <f t="shared" si="939"/>
        <v>5.3515753274737694E-3</v>
      </c>
      <c r="BA845" s="5">
        <f t="shared" si="940"/>
        <v>7.8306080028990024E-4</v>
      </c>
      <c r="BB845" s="5">
        <f t="shared" si="941"/>
        <v>8.5935100334294702E-5</v>
      </c>
      <c r="BC845" s="5">
        <f t="shared" si="942"/>
        <v>7.5445906287034965E-6</v>
      </c>
      <c r="BD845" s="5">
        <f t="shared" si="943"/>
        <v>6.7097211521789304E-10</v>
      </c>
      <c r="BE845" s="5">
        <f t="shared" si="944"/>
        <v>6.1488759303726703E-9</v>
      </c>
      <c r="BF845" s="5">
        <f t="shared" si="945"/>
        <v>2.8174550290244427E-8</v>
      </c>
      <c r="BG845" s="5">
        <f t="shared" si="946"/>
        <v>8.6065083878336287E-8</v>
      </c>
      <c r="BH845" s="5">
        <f t="shared" si="947"/>
        <v>1.9717791198116794E-7</v>
      </c>
      <c r="BI845" s="5">
        <f t="shared" si="948"/>
        <v>3.6139281781879126E-7</v>
      </c>
      <c r="BJ845" s="8">
        <f t="shared" si="949"/>
        <v>0.19129655748173907</v>
      </c>
      <c r="BK845" s="8">
        <f t="shared" si="950"/>
        <v>2.5152433821871233E-2</v>
      </c>
      <c r="BL845" s="8">
        <f t="shared" si="951"/>
        <v>1.6832921350092752E-4</v>
      </c>
      <c r="BM845" s="8">
        <f t="shared" si="952"/>
        <v>0.18840721944448421</v>
      </c>
      <c r="BN845" s="8">
        <f t="shared" si="953"/>
        <v>3.8291998156109431E-3</v>
      </c>
    </row>
    <row r="846" spans="1:66" x14ac:dyDescent="0.25">
      <c r="A846" t="s">
        <v>13</v>
      </c>
      <c r="B846" t="s">
        <v>40</v>
      </c>
      <c r="C846" t="s">
        <v>47</v>
      </c>
      <c r="D846" t="s">
        <v>512</v>
      </c>
      <c r="E846">
        <f>VLOOKUP(A846,home!$A$2:$E$405,3,FALSE)</f>
        <v>2.0369999999999999</v>
      </c>
      <c r="F846">
        <f>VLOOKUP(B846,home!$B$2:$E$405,3,FALSE)</f>
        <v>0.65459999999999996</v>
      </c>
      <c r="G846">
        <f>VLOOKUP(C846,away!$B$2:$E$405,4,FALSE)</f>
        <v>0.81820000000000004</v>
      </c>
      <c r="H846">
        <f>VLOOKUP(A846,away!$A$2:$E$405,3,FALSE)</f>
        <v>1.5185</v>
      </c>
      <c r="I846">
        <f>VLOOKUP(C846,away!$B$2:$E$405,3,FALSE)</f>
        <v>0.65849999999999997</v>
      </c>
      <c r="J846">
        <f>VLOOKUP(B846,home!$B$2:$E$405,4,FALSE)</f>
        <v>0.439</v>
      </c>
      <c r="K846" s="3">
        <f t="shared" si="898"/>
        <v>1.0910044076400001</v>
      </c>
      <c r="L846" s="3">
        <f t="shared" si="899"/>
        <v>0.43897025774999998</v>
      </c>
      <c r="M846" s="5">
        <f t="shared" si="900"/>
        <v>0.21654115323218109</v>
      </c>
      <c r="N846" s="5">
        <f t="shared" si="901"/>
        <v>0.23624735261175819</v>
      </c>
      <c r="O846" s="5">
        <f t="shared" si="902"/>
        <v>9.5055125847812769E-2</v>
      </c>
      <c r="P846" s="5">
        <f t="shared" si="903"/>
        <v>0.10370556126873862</v>
      </c>
      <c r="Q846" s="5">
        <f t="shared" si="904"/>
        <v>0.12887345149635474</v>
      </c>
      <c r="R846" s="5">
        <f t="shared" si="905"/>
        <v>2.0863186546936526E-2</v>
      </c>
      <c r="S846" s="5">
        <f t="shared" si="906"/>
        <v>1.2416627598880103E-2</v>
      </c>
      <c r="T846" s="5">
        <f t="shared" si="907"/>
        <v>5.6571612220486955E-2</v>
      </c>
      <c r="U846" s="5">
        <f t="shared" si="908"/>
        <v>2.2761828480123304E-2</v>
      </c>
      <c r="V846" s="5">
        <f t="shared" si="909"/>
        <v>6.6072805458117668E-4</v>
      </c>
      <c r="W846" s="5">
        <f t="shared" si="910"/>
        <v>4.6867167870100923E-2</v>
      </c>
      <c r="X846" s="5">
        <f t="shared" si="911"/>
        <v>2.057329275995072E-2</v>
      </c>
      <c r="Y846" s="5">
        <f t="shared" si="912"/>
        <v>4.5155318128008879E-3</v>
      </c>
      <c r="Z846" s="5">
        <f t="shared" si="913"/>
        <v>3.0527727919983528E-3</v>
      </c>
      <c r="AA846" s="5">
        <f t="shared" si="914"/>
        <v>3.3305885715936719E-3</v>
      </c>
      <c r="AB846" s="5">
        <f t="shared" si="915"/>
        <v>1.8168434058220538E-3</v>
      </c>
      <c r="AC846" s="5">
        <f t="shared" si="916"/>
        <v>1.9777179973520001E-5</v>
      </c>
      <c r="AD846" s="5">
        <f t="shared" si="917"/>
        <v>1.2783071679970974E-2</v>
      </c>
      <c r="AE846" s="5">
        <f t="shared" si="918"/>
        <v>5.6113882701935829E-3</v>
      </c>
      <c r="AF846" s="5">
        <f t="shared" si="919"/>
        <v>1.2316162776511018E-3</v>
      </c>
      <c r="AG846" s="5">
        <f t="shared" si="920"/>
        <v>1.8021430494986654E-4</v>
      </c>
      <c r="AH846" s="5">
        <f t="shared" si="921"/>
        <v>3.3501911483892601E-4</v>
      </c>
      <c r="AI846" s="5">
        <f t="shared" si="922"/>
        <v>3.6550733093291957E-4</v>
      </c>
      <c r="AJ846" s="5">
        <f t="shared" si="923"/>
        <v>1.9938505453627369E-4</v>
      </c>
      <c r="AK846" s="5">
        <f t="shared" si="924"/>
        <v>7.2509991105538791E-5</v>
      </c>
      <c r="AL846" s="5">
        <f t="shared" si="925"/>
        <v>3.7886628363295217E-7</v>
      </c>
      <c r="AM846" s="5">
        <f t="shared" si="926"/>
        <v>2.7892775092052797E-3</v>
      </c>
      <c r="AN846" s="5">
        <f t="shared" si="927"/>
        <v>1.2244098671521195E-3</v>
      </c>
      <c r="AO846" s="5">
        <f t="shared" si="928"/>
        <v>2.6873975748770455E-4</v>
      </c>
      <c r="AP846" s="5">
        <f t="shared" si="929"/>
        <v>3.9322920204016712E-5</v>
      </c>
      <c r="AQ846" s="5">
        <f t="shared" si="930"/>
        <v>4.3153981043599747E-6</v>
      </c>
      <c r="AR846" s="5">
        <f t="shared" si="931"/>
        <v>2.941268543840406E-5</v>
      </c>
      <c r="AS846" s="5">
        <f t="shared" si="932"/>
        <v>3.2089369453827676E-5</v>
      </c>
      <c r="AT846" s="5">
        <f t="shared" si="933"/>
        <v>1.7504821756257185E-5</v>
      </c>
      <c r="AU846" s="5">
        <f t="shared" si="934"/>
        <v>6.3659458970097191E-6</v>
      </c>
      <c r="AV846" s="5">
        <f t="shared" si="935"/>
        <v>1.736318758108844E-6</v>
      </c>
      <c r="AW846" s="5">
        <f t="shared" si="936"/>
        <v>5.0401685267942295E-9</v>
      </c>
      <c r="AX846" s="5">
        <f t="shared" si="937"/>
        <v>5.0718567611234661E-4</v>
      </c>
      <c r="AY846" s="5">
        <f t="shared" si="938"/>
        <v>2.2263942697014477E-4</v>
      </c>
      <c r="AZ846" s="5">
        <f t="shared" si="939"/>
        <v>4.886604332119837E-5</v>
      </c>
      <c r="BA846" s="5">
        <f t="shared" si="940"/>
        <v>7.1502465439763703E-6</v>
      </c>
      <c r="BB846" s="5">
        <f t="shared" si="941"/>
        <v>7.8468639209633852E-7</v>
      </c>
      <c r="BC846" s="5">
        <f t="shared" si="942"/>
        <v>6.8890797558289497E-8</v>
      </c>
      <c r="BD846" s="5">
        <f t="shared" si="943"/>
        <v>2.1518823513359813E-6</v>
      </c>
      <c r="BE846" s="5">
        <f t="shared" si="944"/>
        <v>2.3477131300302827E-6</v>
      </c>
      <c r="BF846" s="5">
        <f t="shared" si="945"/>
        <v>1.2806826863686693E-6</v>
      </c>
      <c r="BG846" s="5">
        <f t="shared" si="946"/>
        <v>4.6574348520548472E-7</v>
      </c>
      <c r="BH846" s="5">
        <f t="shared" si="947"/>
        <v>1.2703204879719971E-7</v>
      </c>
      <c r="BI846" s="5">
        <f t="shared" si="948"/>
        <v>2.7718505029856905E-8</v>
      </c>
      <c r="BJ846" s="8">
        <f t="shared" si="949"/>
        <v>0.51856745972650875</v>
      </c>
      <c r="BK846" s="8">
        <f t="shared" si="950"/>
        <v>0.33356686562760829</v>
      </c>
      <c r="BL846" s="8">
        <f t="shared" si="951"/>
        <v>0.14489350425721231</v>
      </c>
      <c r="BM846" s="8">
        <f t="shared" si="952"/>
        <v>0.19857213701274412</v>
      </c>
      <c r="BN846" s="8">
        <f t="shared" si="953"/>
        <v>0.80128583100378192</v>
      </c>
    </row>
    <row r="847" spans="1:66" x14ac:dyDescent="0.25">
      <c r="A847" t="s">
        <v>13</v>
      </c>
      <c r="B847" t="s">
        <v>50</v>
      </c>
      <c r="C847" t="s">
        <v>48</v>
      </c>
      <c r="D847" t="s">
        <v>512</v>
      </c>
      <c r="E847">
        <f>VLOOKUP(A847,home!$A$2:$E$405,3,FALSE)</f>
        <v>2.0369999999999999</v>
      </c>
      <c r="F847">
        <f>VLOOKUP(B847,home!$B$2:$E$405,3,FALSE)</f>
        <v>0.1636</v>
      </c>
      <c r="G847">
        <f>VLOOKUP(C847,away!$B$2:$E$405,4,FALSE)</f>
        <v>0.4909</v>
      </c>
      <c r="H847">
        <f>VLOOKUP(A847,away!$A$2:$E$405,3,FALSE)</f>
        <v>1.5185</v>
      </c>
      <c r="I847">
        <f>VLOOKUP(C847,away!$B$2:$E$405,3,FALSE)</f>
        <v>1.3170999999999999</v>
      </c>
      <c r="J847">
        <f>VLOOKUP(B847,home!$B$2:$E$405,4,FALSE)</f>
        <v>1.3170999999999999</v>
      </c>
      <c r="K847" s="3">
        <f t="shared" si="898"/>
        <v>0.16359399587999998</v>
      </c>
      <c r="L847" s="3">
        <f t="shared" si="899"/>
        <v>2.6342215345849995</v>
      </c>
      <c r="M847" s="5">
        <f t="shared" si="900"/>
        <v>6.0943045550136465E-2</v>
      </c>
      <c r="N847" s="5">
        <f t="shared" si="901"/>
        <v>9.9699163426436744E-3</v>
      </c>
      <c r="O847" s="5">
        <f t="shared" si="902"/>
        <v>0.160537482971364</v>
      </c>
      <c r="P847" s="5">
        <f t="shared" si="903"/>
        <v>2.6262968327802883E-2</v>
      </c>
      <c r="Q847" s="5">
        <f t="shared" si="904"/>
        <v>8.1550922654119668E-4</v>
      </c>
      <c r="R847" s="5">
        <f t="shared" si="905"/>
        <v>0.21144564737561988</v>
      </c>
      <c r="S847" s="5">
        <f t="shared" si="906"/>
        <v>2.829459453333938E-3</v>
      </c>
      <c r="T847" s="5">
        <f t="shared" si="907"/>
        <v>2.1482319662075771E-3</v>
      </c>
      <c r="U847" s="5">
        <f t="shared" si="908"/>
        <v>3.4591238365611086E-2</v>
      </c>
      <c r="V847" s="5">
        <f t="shared" si="909"/>
        <v>1.3548169503894243E-4</v>
      </c>
      <c r="W847" s="5">
        <f t="shared" si="910"/>
        <v>4.4470804348960836E-5</v>
      </c>
      <c r="X847" s="5">
        <f t="shared" si="911"/>
        <v>1.1714595047634888E-4</v>
      </c>
      <c r="Y847" s="5">
        <f t="shared" si="912"/>
        <v>1.542941927171131E-4</v>
      </c>
      <c r="Z847" s="5">
        <f t="shared" si="913"/>
        <v>0.18566489257037466</v>
      </c>
      <c r="AA847" s="5">
        <f t="shared" si="914"/>
        <v>3.0373661670218509E-2</v>
      </c>
      <c r="AB847" s="5">
        <f t="shared" si="915"/>
        <v>2.4844743410691195E-3</v>
      </c>
      <c r="AC847" s="5">
        <f t="shared" si="916"/>
        <v>3.6490540406263255E-6</v>
      </c>
      <c r="AD847" s="5">
        <f t="shared" si="917"/>
        <v>1.8187891458610458E-6</v>
      </c>
      <c r="AE847" s="5">
        <f t="shared" si="918"/>
        <v>4.7910935348966244E-6</v>
      </c>
      <c r="AF847" s="5">
        <f t="shared" si="919"/>
        <v>6.3104008819178295E-6</v>
      </c>
      <c r="AG847" s="5">
        <f t="shared" si="920"/>
        <v>5.5409979650040388E-6</v>
      </c>
      <c r="AH847" s="5">
        <f t="shared" si="921"/>
        <v>0.12227061455632289</v>
      </c>
      <c r="AI847" s="5">
        <f t="shared" si="922"/>
        <v>2.0002738413972151E-2</v>
      </c>
      <c r="AJ847" s="5">
        <f t="shared" si="923"/>
        <v>1.6361639528420383E-3</v>
      </c>
      <c r="AK847" s="5">
        <f t="shared" si="924"/>
        <v>8.922219965341497E-5</v>
      </c>
      <c r="AL847" s="5">
        <f t="shared" si="925"/>
        <v>6.2901346547618129E-8</v>
      </c>
      <c r="AM847" s="5">
        <f t="shared" si="926"/>
        <v>5.9508596806916101E-8</v>
      </c>
      <c r="AN847" s="5">
        <f t="shared" si="927"/>
        <v>1.5675882720171451E-7</v>
      </c>
      <c r="AO847" s="5">
        <f t="shared" si="928"/>
        <v>2.0646873917552264E-7</v>
      </c>
      <c r="AP847" s="5">
        <f t="shared" si="929"/>
        <v>1.8129479965159174E-7</v>
      </c>
      <c r="AQ847" s="5">
        <f t="shared" si="930"/>
        <v>1.1939266633762402E-7</v>
      </c>
      <c r="AR847" s="5">
        <f t="shared" si="931"/>
        <v>6.4417577182241545E-2</v>
      </c>
      <c r="AS847" s="5">
        <f t="shared" si="932"/>
        <v>1.0538328856151203E-2</v>
      </c>
      <c r="AT847" s="5">
        <f t="shared" si="933"/>
        <v>8.6200366373764218E-4</v>
      </c>
      <c r="AU847" s="5">
        <f t="shared" si="934"/>
        <v>4.7006207938013579E-5</v>
      </c>
      <c r="AV847" s="5">
        <f t="shared" si="935"/>
        <v>1.9224833469364535E-6</v>
      </c>
      <c r="AW847" s="5">
        <f t="shared" si="936"/>
        <v>7.5296900265365323E-10</v>
      </c>
      <c r="AX847" s="5">
        <f t="shared" si="937"/>
        <v>1.6225415234758682E-9</v>
      </c>
      <c r="AY847" s="5">
        <f t="shared" si="938"/>
        <v>4.2741338218984838E-9</v>
      </c>
      <c r="AZ847" s="5">
        <f t="shared" si="939"/>
        <v>5.6295076776715382E-9</v>
      </c>
      <c r="BA847" s="5">
        <f t="shared" si="940"/>
        <v>4.943123451211318E-9</v>
      </c>
      <c r="BB847" s="5">
        <f t="shared" si="941"/>
        <v>3.2553205608232452E-9</v>
      </c>
      <c r="BC847" s="5">
        <f t="shared" si="942"/>
        <v>1.7150471046595811E-9</v>
      </c>
      <c r="BD847" s="5">
        <f t="shared" si="943"/>
        <v>2.8281694836541978E-2</v>
      </c>
      <c r="BE847" s="5">
        <f t="shared" si="944"/>
        <v>4.6267154685686648E-3</v>
      </c>
      <c r="BF847" s="5">
        <f t="shared" si="945"/>
        <v>3.784514356514771E-4</v>
      </c>
      <c r="BG847" s="5">
        <f t="shared" si="946"/>
        <v>2.0637460868249273E-5</v>
      </c>
      <c r="BH847" s="5">
        <f t="shared" si="947"/>
        <v>8.4404117206350804E-7</v>
      </c>
      <c r="BI847" s="5">
        <f t="shared" si="948"/>
        <v>2.7616013605021567E-8</v>
      </c>
      <c r="BJ847" s="8">
        <f t="shared" si="949"/>
        <v>1.3268774627765859E-2</v>
      </c>
      <c r="BK847" s="8">
        <f t="shared" si="950"/>
        <v>9.0174671255833214E-2</v>
      </c>
      <c r="BL847" s="8">
        <f t="shared" si="951"/>
        <v>0.69260645309890445</v>
      </c>
      <c r="BM847" s="8">
        <f t="shared" si="952"/>
        <v>0.51174021823760529</v>
      </c>
      <c r="BN847" s="8">
        <f t="shared" si="953"/>
        <v>0.46997456979410812</v>
      </c>
    </row>
    <row r="848" spans="1:66" x14ac:dyDescent="0.25">
      <c r="A848" t="s">
        <v>13</v>
      </c>
      <c r="B848" t="s">
        <v>14</v>
      </c>
      <c r="C848" t="s">
        <v>44</v>
      </c>
      <c r="D848" t="s">
        <v>512</v>
      </c>
      <c r="E848">
        <f>VLOOKUP(A848,home!$A$2:$E$405,3,FALSE)</f>
        <v>2.0369999999999999</v>
      </c>
      <c r="F848">
        <f>VLOOKUP(B848,home!$B$2:$E$405,3,FALSE)</f>
        <v>0.65459999999999996</v>
      </c>
      <c r="G848">
        <f>VLOOKUP(C848,away!$B$2:$E$405,4,FALSE)</f>
        <v>0.4909</v>
      </c>
      <c r="H848">
        <f>VLOOKUP(A848,away!$A$2:$E$405,3,FALSE)</f>
        <v>1.5185</v>
      </c>
      <c r="I848">
        <f>VLOOKUP(C848,away!$B$2:$E$405,3,FALSE)</f>
        <v>1.7561</v>
      </c>
      <c r="J848">
        <f>VLOOKUP(B848,home!$B$2:$E$405,4,FALSE)</f>
        <v>1.3170999999999999</v>
      </c>
      <c r="K848" s="3">
        <f t="shared" si="898"/>
        <v>0.65457597617999996</v>
      </c>
      <c r="L848" s="3">
        <f t="shared" si="899"/>
        <v>3.5122287122349998</v>
      </c>
      <c r="M848" s="5">
        <f t="shared" si="900"/>
        <v>1.5501713877697117E-2</v>
      </c>
      <c r="N848" s="5">
        <f t="shared" si="901"/>
        <v>1.0147049493956645E-2</v>
      </c>
      <c r="O848" s="5">
        <f t="shared" si="902"/>
        <v>5.4445564570099567E-2</v>
      </c>
      <c r="P848" s="5">
        <f t="shared" si="903"/>
        <v>3.5638758577144151E-2</v>
      </c>
      <c r="Q848" s="5">
        <f t="shared" si="904"/>
        <v>3.3210074139267218E-3</v>
      </c>
      <c r="R848" s="5">
        <f t="shared" si="905"/>
        <v>9.5612637568474171E-2</v>
      </c>
      <c r="S848" s="5">
        <f t="shared" si="906"/>
        <v>2.0483559478338312E-2</v>
      </c>
      <c r="T848" s="5">
        <f t="shared" si="907"/>
        <v>1.1664137592738736E-2</v>
      </c>
      <c r="U848" s="5">
        <f t="shared" si="908"/>
        <v>6.2585735571528522E-2</v>
      </c>
      <c r="V848" s="5">
        <f t="shared" si="909"/>
        <v>5.2324582143954065E-3</v>
      </c>
      <c r="W848" s="5">
        <f t="shared" si="910"/>
        <v>7.2461722329070037E-4</v>
      </c>
      <c r="X848" s="5">
        <f t="shared" si="911"/>
        <v>2.545021417021598E-3</v>
      </c>
      <c r="Y848" s="5">
        <f t="shared" si="912"/>
        <v>4.4693486470581308E-3</v>
      </c>
      <c r="Z848" s="5">
        <f t="shared" si="913"/>
        <v>0.11193781697350462</v>
      </c>
      <c r="AA848" s="5">
        <f t="shared" si="914"/>
        <v>7.3271805816889968E-2</v>
      </c>
      <c r="AB848" s="5">
        <f t="shared" si="915"/>
        <v>2.3980981909531067E-2</v>
      </c>
      <c r="AC848" s="5">
        <f t="shared" si="916"/>
        <v>7.518455561554302E-4</v>
      </c>
      <c r="AD848" s="5">
        <f t="shared" si="917"/>
        <v>1.1857925657308779E-4</v>
      </c>
      <c r="AE848" s="5">
        <f t="shared" si="918"/>
        <v>4.1647746961147975E-4</v>
      </c>
      <c r="AF848" s="5">
        <f t="shared" si="919"/>
        <v>7.3138206338420938E-4</v>
      </c>
      <c r="AG848" s="5">
        <f t="shared" si="920"/>
        <v>8.5626036087723301E-4</v>
      </c>
      <c r="AH848" s="5">
        <f t="shared" si="921"/>
        <v>9.8287803689812311E-2</v>
      </c>
      <c r="AI848" s="5">
        <f t="shared" si="922"/>
        <v>6.4336835046847105E-2</v>
      </c>
      <c r="AJ848" s="5">
        <f t="shared" si="923"/>
        <v>2.1056673302560783E-2</v>
      </c>
      <c r="AK848" s="5">
        <f t="shared" si="924"/>
        <v>4.5943974940423566E-3</v>
      </c>
      <c r="AL848" s="5">
        <f t="shared" si="925"/>
        <v>6.9140334996565202E-5</v>
      </c>
      <c r="AM848" s="5">
        <f t="shared" si="926"/>
        <v>1.5523826525205533E-5</v>
      </c>
      <c r="AN848" s="5">
        <f t="shared" si="927"/>
        <v>5.4523229245582159E-5</v>
      </c>
      <c r="AO848" s="5">
        <f t="shared" si="928"/>
        <v>9.5749025620052352E-5</v>
      </c>
      <c r="AP848" s="5">
        <f t="shared" si="929"/>
        <v>1.1209749231709084E-4</v>
      </c>
      <c r="AQ848" s="5">
        <f t="shared" si="930"/>
        <v>9.8428007771407189E-5</v>
      </c>
      <c r="AR848" s="5">
        <f t="shared" si="931"/>
        <v>6.9041849236375186E-2</v>
      </c>
      <c r="AS848" s="5">
        <f t="shared" si="932"/>
        <v>4.5193135861172677E-2</v>
      </c>
      <c r="AT848" s="5">
        <f t="shared" si="933"/>
        <v>1.479117051148123E-2</v>
      </c>
      <c r="AU848" s="5">
        <f t="shared" si="934"/>
        <v>3.2273149587992186E-3</v>
      </c>
      <c r="AV848" s="5">
        <f t="shared" si="935"/>
        <v>5.2813070989907868E-4</v>
      </c>
      <c r="AW848" s="5">
        <f t="shared" si="936"/>
        <v>4.4154180598031453E-6</v>
      </c>
      <c r="AX848" s="5">
        <f t="shared" si="937"/>
        <v>1.6935873169642302E-6</v>
      </c>
      <c r="AY848" s="5">
        <f t="shared" si="938"/>
        <v>5.9482660013188064E-6</v>
      </c>
      <c r="AZ848" s="5">
        <f t="shared" si="939"/>
        <v>1.0445835318921593E-5</v>
      </c>
      <c r="BA848" s="5">
        <f t="shared" si="940"/>
        <v>1.222938757679829E-5</v>
      </c>
      <c r="BB848" s="5">
        <f t="shared" si="941"/>
        <v>1.0738101545070241E-5</v>
      </c>
      <c r="BC848" s="5">
        <f t="shared" si="942"/>
        <v>7.5429337122981418E-6</v>
      </c>
      <c r="BD848" s="5">
        <f t="shared" si="943"/>
        <v>4.0415127538966172E-2</v>
      </c>
      <c r="BE848" s="5">
        <f t="shared" si="944"/>
        <v>2.6454771561257986E-2</v>
      </c>
      <c r="BF848" s="5">
        <f t="shared" si="945"/>
        <v>8.6583289596646705E-3</v>
      </c>
      <c r="BG848" s="5">
        <f t="shared" si="946"/>
        <v>1.8891780436200221E-3</v>
      </c>
      <c r="BH848" s="5">
        <f t="shared" si="947"/>
        <v>3.0915264052009956E-4</v>
      </c>
      <c r="BI848" s="5">
        <f t="shared" si="948"/>
        <v>4.0472778291413781E-5</v>
      </c>
      <c r="BJ848" s="8">
        <f t="shared" si="949"/>
        <v>3.5418800631389254E-2</v>
      </c>
      <c r="BK848" s="8">
        <f t="shared" si="950"/>
        <v>7.7683424304728299E-2</v>
      </c>
      <c r="BL848" s="8">
        <f t="shared" si="951"/>
        <v>0.70872106776983368</v>
      </c>
      <c r="BM848" s="8">
        <f t="shared" si="952"/>
        <v>0.71909284533021611</v>
      </c>
      <c r="BN848" s="8">
        <f t="shared" si="953"/>
        <v>0.21466673150129839</v>
      </c>
    </row>
    <row r="849" spans="1:66" x14ac:dyDescent="0.25">
      <c r="A849" t="s">
        <v>13</v>
      </c>
      <c r="B849" t="s">
        <v>45</v>
      </c>
      <c r="C849" t="s">
        <v>42</v>
      </c>
      <c r="D849" t="s">
        <v>512</v>
      </c>
      <c r="E849">
        <f>VLOOKUP(A849,home!$A$2:$E$405,3,FALSE)</f>
        <v>2.0369999999999999</v>
      </c>
      <c r="F849">
        <f>VLOOKUP(B849,home!$B$2:$E$405,3,FALSE)</f>
        <v>0.98180000000000001</v>
      </c>
      <c r="G849">
        <f>VLOOKUP(C849,away!$B$2:$E$405,4,FALSE)</f>
        <v>0.65459999999999996</v>
      </c>
      <c r="H849">
        <f>VLOOKUP(A849,away!$A$2:$E$405,3,FALSE)</f>
        <v>1.5185</v>
      </c>
      <c r="I849">
        <f>VLOOKUP(C849,away!$B$2:$E$405,3,FALSE)</f>
        <v>0.439</v>
      </c>
      <c r="J849">
        <f>VLOOKUP(B849,home!$B$2:$E$405,4,FALSE)</f>
        <v>1.0975999999999999</v>
      </c>
      <c r="K849" s="3">
        <f t="shared" si="898"/>
        <v>1.3091519523599999</v>
      </c>
      <c r="L849" s="3">
        <f t="shared" si="899"/>
        <v>0.73168375839999988</v>
      </c>
      <c r="M849" s="5">
        <f t="shared" si="900"/>
        <v>0.12992008987982642</v>
      </c>
      <c r="N849" s="5">
        <f t="shared" si="901"/>
        <v>0.1700851393169614</v>
      </c>
      <c r="O849" s="5">
        <f t="shared" si="902"/>
        <v>9.5060419654937195E-2</v>
      </c>
      <c r="P849" s="5">
        <f t="shared" si="903"/>
        <v>0.12444853398342193</v>
      </c>
      <c r="Q849" s="5">
        <f t="shared" si="904"/>
        <v>0.11133364610211134</v>
      </c>
      <c r="R849" s="5">
        <f t="shared" si="905"/>
        <v>3.4777082564102828E-2</v>
      </c>
      <c r="S849" s="5">
        <f t="shared" si="906"/>
        <v>2.9801852863842123E-2</v>
      </c>
      <c r="T849" s="5">
        <f t="shared" si="907"/>
        <v>8.1461020616368326E-2</v>
      </c>
      <c r="U849" s="5">
        <f t="shared" si="908"/>
        <v>4.5528485536180129E-2</v>
      </c>
      <c r="V849" s="5">
        <f t="shared" si="909"/>
        <v>3.1718616012567273E-3</v>
      </c>
      <c r="W849" s="5">
        <f t="shared" si="910"/>
        <v>4.8584220052645455E-2</v>
      </c>
      <c r="X849" s="5">
        <f t="shared" si="911"/>
        <v>3.5548284727052272E-2</v>
      </c>
      <c r="Y849" s="5">
        <f t="shared" si="912"/>
        <v>1.3005051286881458E-2</v>
      </c>
      <c r="Z849" s="5">
        <f t="shared" si="913"/>
        <v>8.4819421588966208E-3</v>
      </c>
      <c r="AA849" s="5">
        <f t="shared" si="914"/>
        <v>1.1104151137124103E-2</v>
      </c>
      <c r="AB849" s="5">
        <f t="shared" si="915"/>
        <v>7.2685105702332692E-3</v>
      </c>
      <c r="AC849" s="5">
        <f t="shared" si="916"/>
        <v>1.8989245939553587E-4</v>
      </c>
      <c r="AD849" s="5">
        <f t="shared" si="917"/>
        <v>1.5901031633952168E-2</v>
      </c>
      <c r="AE849" s="5">
        <f t="shared" si="918"/>
        <v>1.1634526588367415E-2</v>
      </c>
      <c r="AF849" s="5">
        <f t="shared" si="919"/>
        <v>4.2563970706906993E-3</v>
      </c>
      <c r="AG849" s="5">
        <f t="shared" si="920"/>
        <v>1.0381122019752402E-3</v>
      </c>
      <c r="AH849" s="5">
        <f t="shared" si="921"/>
        <v>1.5515248293382221E-3</v>
      </c>
      <c r="AI849" s="5">
        <f t="shared" si="922"/>
        <v>2.031181759463149E-3</v>
      </c>
      <c r="AJ849" s="5">
        <f t="shared" si="923"/>
        <v>1.329562782999601E-3</v>
      </c>
      <c r="AK849" s="5">
        <f t="shared" si="924"/>
        <v>5.8019990438304089E-4</v>
      </c>
      <c r="AL849" s="5">
        <f t="shared" si="925"/>
        <v>7.2758072160017506E-6</v>
      </c>
      <c r="AM849" s="5">
        <f t="shared" si="926"/>
        <v>4.1633733216253216E-3</v>
      </c>
      <c r="AN849" s="5">
        <f t="shared" si="927"/>
        <v>3.0462726395891074E-3</v>
      </c>
      <c r="AO849" s="5">
        <f t="shared" si="928"/>
        <v>1.1144541070228231E-3</v>
      </c>
      <c r="AP849" s="5">
        <f t="shared" si="929"/>
        <v>2.7180932319692498E-4</v>
      </c>
      <c r="AQ849" s="5">
        <f t="shared" si="930"/>
        <v>4.9719616791221575E-5</v>
      </c>
      <c r="AR849" s="5">
        <f t="shared" si="931"/>
        <v>2.2704510367622179E-4</v>
      </c>
      <c r="AS849" s="5">
        <f t="shared" si="932"/>
        <v>2.9723654075150432E-4</v>
      </c>
      <c r="AT849" s="5">
        <f t="shared" si="933"/>
        <v>1.9456389881878234E-4</v>
      </c>
      <c r="AU849" s="5">
        <f t="shared" si="934"/>
        <v>8.49045693324608E-5</v>
      </c>
      <c r="AV849" s="5">
        <f t="shared" si="935"/>
        <v>2.7788245676469019E-5</v>
      </c>
      <c r="AW849" s="5">
        <f t="shared" si="936"/>
        <v>1.9359411671499065E-7</v>
      </c>
      <c r="AX849" s="5">
        <f t="shared" si="937"/>
        <v>9.0841471873488668E-4</v>
      </c>
      <c r="AY849" s="5">
        <f t="shared" si="938"/>
        <v>6.6467229558982079E-4</v>
      </c>
      <c r="AZ849" s="5">
        <f t="shared" si="939"/>
        <v>2.4316496167075782E-4</v>
      </c>
      <c r="BA849" s="5">
        <f t="shared" si="940"/>
        <v>5.9306617688817342E-5</v>
      </c>
      <c r="BB849" s="5">
        <f t="shared" si="941"/>
        <v>1.0848422232136445E-5</v>
      </c>
      <c r="BC849" s="5">
        <f t="shared" si="942"/>
        <v>1.5875228703039423E-6</v>
      </c>
      <c r="BD849" s="5">
        <f t="shared" si="943"/>
        <v>2.7687535797355926E-5</v>
      </c>
      <c r="BE849" s="5">
        <f t="shared" si="944"/>
        <v>3.6247191545145895E-5</v>
      </c>
      <c r="BF849" s="5">
        <f t="shared" si="945"/>
        <v>2.3726540789447321E-5</v>
      </c>
      <c r="BG849" s="5">
        <f t="shared" si="946"/>
        <v>1.0353882399084713E-5</v>
      </c>
      <c r="BH849" s="5">
        <f t="shared" si="947"/>
        <v>3.3887013393168989E-6</v>
      </c>
      <c r="BI849" s="5">
        <f t="shared" si="948"/>
        <v>8.8726499486633326E-7</v>
      </c>
      <c r="BJ849" s="8">
        <f t="shared" si="949"/>
        <v>0.50338105314401793</v>
      </c>
      <c r="BK849" s="8">
        <f t="shared" si="950"/>
        <v>0.2882041788905485</v>
      </c>
      <c r="BL849" s="8">
        <f t="shared" si="951"/>
        <v>0.2001649482138822</v>
      </c>
      <c r="BM849" s="8">
        <f t="shared" si="952"/>
        <v>0.33394273220451104</v>
      </c>
      <c r="BN849" s="8">
        <f t="shared" si="953"/>
        <v>0.66562491150136116</v>
      </c>
    </row>
    <row r="850" spans="1:66" x14ac:dyDescent="0.25">
      <c r="A850" t="s">
        <v>16</v>
      </c>
      <c r="B850" t="s">
        <v>436</v>
      </c>
      <c r="C850" t="s">
        <v>52</v>
      </c>
      <c r="D850" t="s">
        <v>512</v>
      </c>
      <c r="E850">
        <f>VLOOKUP(A850,home!$A$2:$E$405,3,FALSE)</f>
        <v>1.8472</v>
      </c>
      <c r="F850">
        <f>VLOOKUP(B850,home!$B$2:$E$405,3,FALSE)</f>
        <v>0.54139999999999999</v>
      </c>
      <c r="G850">
        <f>VLOOKUP(C850,away!$B$2:$E$405,4,FALSE)</f>
        <v>1.2181</v>
      </c>
      <c r="H850">
        <f>VLOOKUP(A850,away!$A$2:$E$405,3,FALSE)</f>
        <v>1.3056000000000001</v>
      </c>
      <c r="I850">
        <f>VLOOKUP(C850,away!$B$2:$E$405,3,FALSE)</f>
        <v>1.1489</v>
      </c>
      <c r="J850">
        <f>VLOOKUP(B850,home!$B$2:$E$405,4,FALSE)</f>
        <v>0.76590000000000003</v>
      </c>
      <c r="K850" s="3">
        <f t="shared" si="898"/>
        <v>1.2181902368479998</v>
      </c>
      <c r="L850" s="3">
        <f t="shared" si="899"/>
        <v>1.1488529410560002</v>
      </c>
      <c r="M850" s="5">
        <f t="shared" si="900"/>
        <v>9.3757541199627842E-2</v>
      </c>
      <c r="N850" s="5">
        <f t="shared" si="901"/>
        <v>0.11421452132026075</v>
      </c>
      <c r="O850" s="5">
        <f t="shared" si="902"/>
        <v>0.10771362695337154</v>
      </c>
      <c r="P850" s="5">
        <f t="shared" si="903"/>
        <v>0.13121568873008477</v>
      </c>
      <c r="Q850" s="5">
        <f t="shared" si="904"/>
        <v>6.9567507389304686E-2</v>
      </c>
      <c r="R850" s="5">
        <f t="shared" si="905"/>
        <v>6.1873558558594895E-2</v>
      </c>
      <c r="S850" s="5">
        <f t="shared" si="906"/>
        <v>4.5909792291403573E-2</v>
      </c>
      <c r="T850" s="5">
        <f t="shared" si="907"/>
        <v>7.9922835466137709E-2</v>
      </c>
      <c r="U850" s="5">
        <f t="shared" si="908"/>
        <v>7.537376495512331E-2</v>
      </c>
      <c r="V850" s="5">
        <f t="shared" si="909"/>
        <v>7.1390820501162173E-3</v>
      </c>
      <c r="W850" s="5">
        <f t="shared" si="910"/>
        <v>2.8248819434500676E-2</v>
      </c>
      <c r="X850" s="5">
        <f t="shared" si="911"/>
        <v>3.2453739288685994E-2</v>
      </c>
      <c r="Y850" s="5">
        <f t="shared" si="912"/>
        <v>1.8642286915035791E-2</v>
      </c>
      <c r="Z850" s="5">
        <f t="shared" si="913"/>
        <v>2.3694539907880792E-2</v>
      </c>
      <c r="AA850" s="5">
        <f t="shared" si="914"/>
        <v>2.8864457182385686E-2</v>
      </c>
      <c r="AB850" s="5">
        <f t="shared" si="915"/>
        <v>1.7581199965749687E-2</v>
      </c>
      <c r="AC850" s="5">
        <f t="shared" si="916"/>
        <v>6.2445614782071553E-4</v>
      </c>
      <c r="AD850" s="5">
        <f t="shared" si="917"/>
        <v>8.6031090093976938E-3</v>
      </c>
      <c r="AE850" s="5">
        <f t="shared" si="918"/>
        <v>9.8837070876719117E-3</v>
      </c>
      <c r="AF850" s="5">
        <f t="shared" si="919"/>
        <v>5.6774629781039566E-3</v>
      </c>
      <c r="AG850" s="5">
        <f t="shared" si="920"/>
        <v>2.1741900133770953E-3</v>
      </c>
      <c r="AH850" s="5">
        <f t="shared" si="921"/>
        <v>6.8053854650344083E-3</v>
      </c>
      <c r="AI850" s="5">
        <f t="shared" si="922"/>
        <v>8.2902541314922012E-3</v>
      </c>
      <c r="AJ850" s="5">
        <f t="shared" si="923"/>
        <v>5.0495533219862979E-3</v>
      </c>
      <c r="AK850" s="5">
        <f t="shared" si="924"/>
        <v>2.0504388524290301E-3</v>
      </c>
      <c r="AL850" s="5">
        <f t="shared" si="925"/>
        <v>3.4957590597888192E-5</v>
      </c>
      <c r="AM850" s="5">
        <f t="shared" si="926"/>
        <v>2.0960446803574648E-3</v>
      </c>
      <c r="AN850" s="5">
        <f t="shared" si="927"/>
        <v>2.4080470956134572E-3</v>
      </c>
      <c r="AO850" s="5">
        <f t="shared" si="928"/>
        <v>1.3832459939984402E-3</v>
      </c>
      <c r="AP850" s="5">
        <f t="shared" si="929"/>
        <v>5.2971540946967935E-4</v>
      </c>
      <c r="AQ850" s="5">
        <f t="shared" si="930"/>
        <v>1.5214127652298122E-4</v>
      </c>
      <c r="AR850" s="5">
        <f t="shared" si="931"/>
        <v>1.5636774213049053E-3</v>
      </c>
      <c r="AS850" s="5">
        <f t="shared" si="932"/>
        <v>1.9048565682132923E-3</v>
      </c>
      <c r="AT850" s="5">
        <f t="shared" si="933"/>
        <v>1.1602388369966095E-3</v>
      </c>
      <c r="AU850" s="5">
        <f t="shared" si="934"/>
        <v>4.7113054121371571E-4</v>
      </c>
      <c r="AV850" s="5">
        <f t="shared" si="935"/>
        <v>1.4348165639686573E-4</v>
      </c>
      <c r="AW850" s="5">
        <f t="shared" si="936"/>
        <v>1.3589971501538744E-6</v>
      </c>
      <c r="AX850" s="5">
        <f t="shared" si="937"/>
        <v>4.2556352760144154E-4</v>
      </c>
      <c r="AY850" s="5">
        <f t="shared" si="938"/>
        <v>4.8890991029108236E-4</v>
      </c>
      <c r="AZ850" s="5">
        <f t="shared" si="939"/>
        <v>2.8084279417466771E-4</v>
      </c>
      <c r="BA850" s="5">
        <f t="shared" si="940"/>
        <v>1.0754902335398393E-4</v>
      </c>
      <c r="BB850" s="5">
        <f t="shared" si="941"/>
        <v>3.0889502946981244E-5</v>
      </c>
      <c r="BC850" s="5">
        <f t="shared" si="942"/>
        <v>7.0974992616794695E-6</v>
      </c>
      <c r="BD850" s="5">
        <f t="shared" si="943"/>
        <v>2.9940590072150041E-4</v>
      </c>
      <c r="BE850" s="5">
        <f t="shared" si="944"/>
        <v>3.6473334511361331E-4</v>
      </c>
      <c r="BF850" s="5">
        <f t="shared" si="945"/>
        <v>2.2215730003515797E-4</v>
      </c>
      <c r="BG850" s="5">
        <f t="shared" si="946"/>
        <v>9.0209951315780386E-5</v>
      </c>
      <c r="BH850" s="5">
        <f t="shared" si="947"/>
        <v>2.7473220489854269E-5</v>
      </c>
      <c r="BI850" s="5">
        <f t="shared" si="948"/>
        <v>6.6935217951025705E-6</v>
      </c>
      <c r="BJ850" s="8">
        <f t="shared" si="949"/>
        <v>0.37729822561606807</v>
      </c>
      <c r="BK850" s="8">
        <f t="shared" si="950"/>
        <v>0.27917042791994207</v>
      </c>
      <c r="BL850" s="8">
        <f t="shared" si="951"/>
        <v>0.31985629764976348</v>
      </c>
      <c r="BM850" s="8">
        <f t="shared" si="952"/>
        <v>0.42118949602926892</v>
      </c>
      <c r="BN850" s="8">
        <f t="shared" si="953"/>
        <v>0.57834244415124447</v>
      </c>
    </row>
    <row r="851" spans="1:66" x14ac:dyDescent="0.25">
      <c r="A851" t="s">
        <v>16</v>
      </c>
      <c r="B851" t="s">
        <v>17</v>
      </c>
      <c r="C851" t="s">
        <v>216</v>
      </c>
      <c r="D851" t="s">
        <v>512</v>
      </c>
      <c r="E851">
        <f>VLOOKUP(A851,home!$A$2:$E$405,3,FALSE)</f>
        <v>1.8472</v>
      </c>
      <c r="F851">
        <f>VLOOKUP(B851,home!$B$2:$E$405,3,FALSE)</f>
        <v>1.3533999999999999</v>
      </c>
      <c r="G851">
        <f>VLOOKUP(C851,away!$B$2:$E$405,4,FALSE)</f>
        <v>1.3533999999999999</v>
      </c>
      <c r="H851">
        <f>VLOOKUP(A851,away!$A$2:$E$405,3,FALSE)</f>
        <v>1.3056000000000001</v>
      </c>
      <c r="I851">
        <f>VLOOKUP(C851,away!$B$2:$E$405,3,FALSE)</f>
        <v>1.3404</v>
      </c>
      <c r="J851">
        <f>VLOOKUP(B851,home!$B$2:$E$405,4,FALSE)</f>
        <v>1.1489</v>
      </c>
      <c r="K851" s="3">
        <f t="shared" si="898"/>
        <v>3.3835006496319995</v>
      </c>
      <c r="L851" s="3">
        <f t="shared" si="899"/>
        <v>2.0106051471360002</v>
      </c>
      <c r="M851" s="5">
        <f t="shared" si="900"/>
        <v>4.5432811996721041E-3</v>
      </c>
      <c r="N851" s="5">
        <f t="shared" si="901"/>
        <v>1.5372194890551416E-2</v>
      </c>
      <c r="O851" s="5">
        <f t="shared" si="902"/>
        <v>9.134744564946954E-3</v>
      </c>
      <c r="P851" s="5">
        <f t="shared" si="903"/>
        <v>3.0907414169720402E-2</v>
      </c>
      <c r="Q851" s="5">
        <f t="shared" si="904"/>
        <v>2.600591569922521E-2</v>
      </c>
      <c r="R851" s="5">
        <f t="shared" si="905"/>
        <v>9.1831822200274769E-3</v>
      </c>
      <c r="S851" s="5">
        <f t="shared" si="906"/>
        <v>5.2564886954805747E-2</v>
      </c>
      <c r="T851" s="5">
        <f t="shared" si="907"/>
        <v>5.2287627960847127E-2</v>
      </c>
      <c r="U851" s="5">
        <f t="shared" si="908"/>
        <v>3.1071303007151999E-2</v>
      </c>
      <c r="V851" s="5">
        <f t="shared" si="909"/>
        <v>3.9732535449244315E-2</v>
      </c>
      <c r="W851" s="5">
        <f t="shared" si="910"/>
        <v>2.9330344220867832E-2</v>
      </c>
      <c r="X851" s="5">
        <f t="shared" si="911"/>
        <v>5.8971741057747509E-2</v>
      </c>
      <c r="Y851" s="5">
        <f t="shared" si="912"/>
        <v>5.9284443053139277E-2</v>
      </c>
      <c r="Z851" s="5">
        <f t="shared" si="913"/>
        <v>6.154584479558349E-3</v>
      </c>
      <c r="AA851" s="5">
        <f t="shared" si="914"/>
        <v>2.0824040584800699E-2</v>
      </c>
      <c r="AB851" s="5">
        <f t="shared" si="915"/>
        <v>3.5229077423318149E-2</v>
      </c>
      <c r="AC851" s="5">
        <f t="shared" si="916"/>
        <v>1.6893488912147911E-2</v>
      </c>
      <c r="AD851" s="5">
        <f t="shared" si="917"/>
        <v>2.4809809681309122E-2</v>
      </c>
      <c r="AE851" s="5">
        <f t="shared" si="918"/>
        <v>4.9882731044704691E-2</v>
      </c>
      <c r="AF851" s="5">
        <f t="shared" si="919"/>
        <v>5.0147237895842009E-2</v>
      </c>
      <c r="AG851" s="5">
        <f t="shared" si="920"/>
        <v>3.3608764876011152E-2</v>
      </c>
      <c r="AH851" s="5">
        <f t="shared" si="921"/>
        <v>3.0936098082708398E-3</v>
      </c>
      <c r="AI851" s="5">
        <f t="shared" si="922"/>
        <v>1.0467230795992315E-2</v>
      </c>
      <c r="AJ851" s="5">
        <f t="shared" si="923"/>
        <v>1.7707941099044035E-2</v>
      </c>
      <c r="AK851" s="5">
        <f t="shared" si="924"/>
        <v>1.9971610070753553E-2</v>
      </c>
      <c r="AL851" s="5">
        <f t="shared" si="925"/>
        <v>4.5969776963575813E-3</v>
      </c>
      <c r="AM851" s="5">
        <f t="shared" si="926"/>
        <v>1.6788801434791133E-2</v>
      </c>
      <c r="AN851" s="5">
        <f t="shared" si="927"/>
        <v>3.3755650579035318E-2</v>
      </c>
      <c r="AO851" s="5">
        <f t="shared" si="928"/>
        <v>3.3934642399566367E-2</v>
      </c>
      <c r="AP851" s="5">
        <f t="shared" si="929"/>
        <v>2.2743055558262563E-2</v>
      </c>
      <c r="AQ851" s="5">
        <f t="shared" si="930"/>
        <v>1.1431826141760684E-2</v>
      </c>
      <c r="AR851" s="5">
        <f t="shared" si="931"/>
        <v>1.2440055607479527E-3</v>
      </c>
      <c r="AS851" s="5">
        <f t="shared" si="932"/>
        <v>4.2090936229365189E-3</v>
      </c>
      <c r="AT851" s="5">
        <f t="shared" si="933"/>
        <v>7.1207355037838094E-3</v>
      </c>
      <c r="AU851" s="5">
        <f t="shared" si="934"/>
        <v>8.0310044009700519E-3</v>
      </c>
      <c r="AV851" s="5">
        <f t="shared" si="935"/>
        <v>6.793227151969906E-3</v>
      </c>
      <c r="AW851" s="5">
        <f t="shared" si="936"/>
        <v>8.6868625550812781E-4</v>
      </c>
      <c r="AX851" s="5">
        <f t="shared" si="937"/>
        <v>9.4674867601930689E-3</v>
      </c>
      <c r="AY851" s="5">
        <f t="shared" si="938"/>
        <v>1.9035377610486123E-2</v>
      </c>
      <c r="AZ851" s="5">
        <f t="shared" si="939"/>
        <v>1.9136314100660388E-2</v>
      </c>
      <c r="BA851" s="5">
        <f t="shared" si="940"/>
        <v>1.2825190542666334E-2</v>
      </c>
      <c r="BB851" s="5">
        <f t="shared" si="941"/>
        <v>6.4465985295212216E-3</v>
      </c>
      <c r="BC851" s="5">
        <f t="shared" si="942"/>
        <v>2.5923128369949471E-3</v>
      </c>
      <c r="BD851" s="5">
        <f t="shared" si="943"/>
        <v>4.1686733058427325E-4</v>
      </c>
      <c r="BE851" s="5">
        <f t="shared" si="944"/>
        <v>1.4104708838422464E-3</v>
      </c>
      <c r="BF851" s="5">
        <f t="shared" si="945"/>
        <v>2.3861645758836308E-3</v>
      </c>
      <c r="BG851" s="5">
        <f t="shared" si="946"/>
        <v>2.6911964642103757E-3</v>
      </c>
      <c r="BH851" s="5">
        <f t="shared" si="947"/>
        <v>2.2764162462357868E-3</v>
      </c>
      <c r="BI851" s="5">
        <f t="shared" si="948"/>
        <v>1.540451169594324E-3</v>
      </c>
      <c r="BJ851" s="8">
        <f t="shared" si="949"/>
        <v>0.5878580668741834</v>
      </c>
      <c r="BK851" s="8">
        <f t="shared" si="950"/>
        <v>0.16827396199243422</v>
      </c>
      <c r="BL851" s="8">
        <f t="shared" si="951"/>
        <v>0.19480237248506488</v>
      </c>
      <c r="BM851" s="8">
        <f t="shared" si="952"/>
        <v>0.84377556173211943</v>
      </c>
      <c r="BN851" s="8">
        <f t="shared" si="953"/>
        <v>9.5146732744143564E-2</v>
      </c>
    </row>
    <row r="852" spans="1:66" x14ac:dyDescent="0.25">
      <c r="A852" t="s">
        <v>16</v>
      </c>
      <c r="B852" t="s">
        <v>460</v>
      </c>
      <c r="C852" t="s">
        <v>463</v>
      </c>
      <c r="D852" t="s">
        <v>512</v>
      </c>
      <c r="E852">
        <f>VLOOKUP(A852,home!$A$2:$E$405,3,FALSE)</f>
        <v>1.8472</v>
      </c>
      <c r="F852">
        <f>VLOOKUP(B852,home!$B$2:$E$405,3,FALSE)</f>
        <v>0.40600000000000003</v>
      </c>
      <c r="G852">
        <f>VLOOKUP(C852,away!$B$2:$E$405,4,FALSE)</f>
        <v>0.67669999999999997</v>
      </c>
      <c r="H852">
        <f>VLOOKUP(A852,away!$A$2:$E$405,3,FALSE)</f>
        <v>1.3056000000000001</v>
      </c>
      <c r="I852">
        <f>VLOOKUP(C852,away!$B$2:$E$405,3,FALSE)</f>
        <v>1.3404</v>
      </c>
      <c r="J852">
        <f>VLOOKUP(B852,home!$B$2:$E$405,4,FALSE)</f>
        <v>0.76590000000000003</v>
      </c>
      <c r="K852" s="3">
        <f t="shared" si="898"/>
        <v>0.50750009744000002</v>
      </c>
      <c r="L852" s="3">
        <f t="shared" si="899"/>
        <v>1.3403450972160003</v>
      </c>
      <c r="M852" s="5">
        <f t="shared" si="900"/>
        <v>0.15757634710292434</v>
      </c>
      <c r="N852" s="5">
        <f t="shared" si="901"/>
        <v>7.9970011508973343E-2</v>
      </c>
      <c r="O852" s="5">
        <f t="shared" si="902"/>
        <v>0.2112066842766113</v>
      </c>
      <c r="P852" s="5">
        <f t="shared" si="903"/>
        <v>0.10718741285035954</v>
      </c>
      <c r="Q852" s="5">
        <f t="shared" si="904"/>
        <v>2.0292394316540951E-2</v>
      </c>
      <c r="R852" s="5">
        <f t="shared" si="905"/>
        <v>0.14154492188470186</v>
      </c>
      <c r="S852" s="5">
        <f t="shared" si="906"/>
        <v>1.8227896643093666E-2</v>
      </c>
      <c r="T852" s="5">
        <f t="shared" si="907"/>
        <v>2.7198811232949489E-2</v>
      </c>
      <c r="U852" s="5">
        <f t="shared" si="908"/>
        <v>7.1834061648623368E-2</v>
      </c>
      <c r="V852" s="5">
        <f t="shared" si="909"/>
        <v>1.3776750965470424E-3</v>
      </c>
      <c r="W852" s="5">
        <f t="shared" si="910"/>
        <v>3.4327973643118125E-3</v>
      </c>
      <c r="X852" s="5">
        <f t="shared" si="911"/>
        <v>4.6011331169913457E-3</v>
      </c>
      <c r="Y852" s="5">
        <f t="shared" si="912"/>
        <v>3.0835531074987622E-3</v>
      </c>
      <c r="Z852" s="5">
        <f t="shared" si="913"/>
        <v>6.3239680694660599E-2</v>
      </c>
      <c r="AA852" s="5">
        <f t="shared" si="914"/>
        <v>3.2094144114614739E-2</v>
      </c>
      <c r="AB852" s="5">
        <f t="shared" si="915"/>
        <v>8.1438906327101924E-3</v>
      </c>
      <c r="AC852" s="5">
        <f t="shared" si="916"/>
        <v>5.8570588187163556E-5</v>
      </c>
      <c r="AD852" s="5">
        <f t="shared" si="917"/>
        <v>4.3553624922000486E-4</v>
      </c>
      <c r="AE852" s="5">
        <f t="shared" si="918"/>
        <v>5.837688763018795E-4</v>
      </c>
      <c r="AF852" s="5">
        <f t="shared" si="919"/>
        <v>3.9122587562925902E-4</v>
      </c>
      <c r="AG852" s="5">
        <f t="shared" si="920"/>
        <v>1.7479256143457128E-4</v>
      </c>
      <c r="AH852" s="5">
        <f t="shared" si="921"/>
        <v>2.1190748992148425E-2</v>
      </c>
      <c r="AI852" s="5">
        <f t="shared" si="922"/>
        <v>1.0754307178341907E-2</v>
      </c>
      <c r="AJ852" s="5">
        <f t="shared" si="923"/>
        <v>2.7289059704541049E-3</v>
      </c>
      <c r="AK852" s="5">
        <f t="shared" si="924"/>
        <v>4.6164001530335215E-4</v>
      </c>
      <c r="AL852" s="5">
        <f t="shared" si="925"/>
        <v>1.5936477605500686E-6</v>
      </c>
      <c r="AM852" s="5">
        <f t="shared" si="926"/>
        <v>4.4206937783560926E-5</v>
      </c>
      <c r="AN852" s="5">
        <f t="shared" si="927"/>
        <v>5.925255232112864E-5</v>
      </c>
      <c r="AO852" s="5">
        <f t="shared" si="928"/>
        <v>3.9709434000579658E-5</v>
      </c>
      <c r="AP852" s="5">
        <f t="shared" si="929"/>
        <v>1.7741448391966425E-5</v>
      </c>
      <c r="AQ852" s="5">
        <f t="shared" si="930"/>
        <v>5.9449158424207239E-6</v>
      </c>
      <c r="AR852" s="5">
        <f t="shared" si="931"/>
        <v>5.6805833035922064E-3</v>
      </c>
      <c r="AS852" s="5">
        <f t="shared" si="932"/>
        <v>2.8828965800890816E-3</v>
      </c>
      <c r="AT852" s="5">
        <f t="shared" si="933"/>
        <v>7.3153514765232587E-4</v>
      </c>
      <c r="AU852" s="5">
        <f t="shared" si="934"/>
        <v>1.2375138623811342E-4</v>
      </c>
      <c r="AV852" s="5">
        <f t="shared" si="935"/>
        <v>1.5700960143544405E-5</v>
      </c>
      <c r="AW852" s="5">
        <f t="shared" si="936"/>
        <v>3.0112207614607757E-8</v>
      </c>
      <c r="AX852" s="5">
        <f t="shared" si="937"/>
        <v>3.7391708721135328E-6</v>
      </c>
      <c r="AY852" s="5">
        <f t="shared" si="938"/>
        <v>5.0117793460902491E-6</v>
      </c>
      <c r="AZ852" s="5">
        <f t="shared" si="939"/>
        <v>3.3587569374302393E-6</v>
      </c>
      <c r="BA852" s="5">
        <f t="shared" si="940"/>
        <v>1.5006311312749495E-6</v>
      </c>
      <c r="BB852" s="5">
        <f t="shared" si="941"/>
        <v>5.0284089488351972E-7</v>
      </c>
      <c r="BC852" s="5">
        <f t="shared" si="942"/>
        <v>1.3479606562736632E-7</v>
      </c>
      <c r="BD852" s="5">
        <f t="shared" si="943"/>
        <v>1.2689903300494797E-3</v>
      </c>
      <c r="BE852" s="5">
        <f t="shared" si="944"/>
        <v>6.4401271615052865E-4</v>
      </c>
      <c r="BF852" s="5">
        <f t="shared" si="945"/>
        <v>1.634182580994962E-4</v>
      </c>
      <c r="BG852" s="5">
        <f t="shared" si="946"/>
        <v>2.7644927302989805E-5</v>
      </c>
      <c r="BH852" s="5">
        <f t="shared" si="947"/>
        <v>3.5074508249972595E-6</v>
      </c>
      <c r="BI852" s="5">
        <f t="shared" si="948"/>
        <v>3.5600632709042356E-7</v>
      </c>
      <c r="BJ852" s="8">
        <f t="shared" si="949"/>
        <v>0.14034512747343847</v>
      </c>
      <c r="BK852" s="8">
        <f t="shared" si="950"/>
        <v>0.28443450770821832</v>
      </c>
      <c r="BL852" s="8">
        <f t="shared" si="951"/>
        <v>0.51150170177997922</v>
      </c>
      <c r="BM852" s="8">
        <f t="shared" si="952"/>
        <v>0.28173826404904673</v>
      </c>
      <c r="BN852" s="8">
        <f t="shared" si="953"/>
        <v>0.71777777194011128</v>
      </c>
    </row>
    <row r="853" spans="1:66" x14ac:dyDescent="0.25">
      <c r="A853" t="s">
        <v>16</v>
      </c>
      <c r="B853" t="s">
        <v>55</v>
      </c>
      <c r="C853" t="s">
        <v>212</v>
      </c>
      <c r="D853" t="s">
        <v>512</v>
      </c>
      <c r="E853">
        <f>VLOOKUP(A853,home!$A$2:$E$405,3,FALSE)</f>
        <v>1.8472</v>
      </c>
      <c r="F853">
        <f>VLOOKUP(B853,home!$B$2:$E$405,3,FALSE)</f>
        <v>1.0827</v>
      </c>
      <c r="G853">
        <f>VLOOKUP(C853,away!$B$2:$E$405,4,FALSE)</f>
        <v>1.4075</v>
      </c>
      <c r="H853">
        <f>VLOOKUP(A853,away!$A$2:$E$405,3,FALSE)</f>
        <v>1.3056000000000001</v>
      </c>
      <c r="I853">
        <f>VLOOKUP(C853,away!$B$2:$E$405,3,FALSE)</f>
        <v>0.91910000000000003</v>
      </c>
      <c r="J853">
        <f>VLOOKUP(B853,home!$B$2:$E$405,4,FALSE)</f>
        <v>0.38300000000000001</v>
      </c>
      <c r="K853" s="3">
        <f t="shared" si="898"/>
        <v>2.8149485417999998</v>
      </c>
      <c r="L853" s="3">
        <f t="shared" si="899"/>
        <v>0.45959117568000002</v>
      </c>
      <c r="M853" s="5">
        <f t="shared" si="900"/>
        <v>3.783427967974809E-2</v>
      </c>
      <c r="N853" s="5">
        <f t="shared" si="901"/>
        <v>0.10650155041456025</v>
      </c>
      <c r="O853" s="5">
        <f t="shared" si="902"/>
        <v>1.7388301079021361E-2</v>
      </c>
      <c r="P853" s="5">
        <f t="shared" si="903"/>
        <v>4.8947172766770547E-2</v>
      </c>
      <c r="Q853" s="5">
        <f t="shared" si="904"/>
        <v>0.14989819201945279</v>
      </c>
      <c r="R853" s="5">
        <f t="shared" si="905"/>
        <v>3.9957548679926203E-3</v>
      </c>
      <c r="S853" s="5">
        <f t="shared" si="906"/>
        <v>1.5831051510295568E-2</v>
      </c>
      <c r="T853" s="5">
        <f t="shared" si="907"/>
        <v>6.8891886302526711E-2</v>
      </c>
      <c r="U853" s="5">
        <f t="shared" si="908"/>
        <v>1.1247844339046078E-2</v>
      </c>
      <c r="V853" s="5">
        <f t="shared" si="909"/>
        <v>2.2756705762110494E-3</v>
      </c>
      <c r="W853" s="5">
        <f t="shared" si="910"/>
        <v>0.14065189901453831</v>
      </c>
      <c r="X853" s="5">
        <f t="shared" si="911"/>
        <v>6.4642371629716311E-2</v>
      </c>
      <c r="Y853" s="5">
        <f t="shared" si="912"/>
        <v>1.4854531788022398E-2</v>
      </c>
      <c r="Z853" s="5">
        <f t="shared" si="913"/>
        <v>6.1213789250327063E-4</v>
      </c>
      <c r="AA853" s="5">
        <f t="shared" si="914"/>
        <v>1.7231366678826068E-3</v>
      </c>
      <c r="AB853" s="5">
        <f t="shared" si="915"/>
        <v>2.4252705252891275E-3</v>
      </c>
      <c r="AC853" s="5">
        <f t="shared" si="916"/>
        <v>1.8400581727224283E-4</v>
      </c>
      <c r="AD853" s="5">
        <f t="shared" si="917"/>
        <v>9.8981964508093878E-2</v>
      </c>
      <c r="AE853" s="5">
        <f t="shared" si="918"/>
        <v>4.5491237439390909E-2</v>
      </c>
      <c r="AF853" s="5">
        <f t="shared" si="919"/>
        <v>1.045368564895385E-2</v>
      </c>
      <c r="AG853" s="5">
        <f t="shared" si="920"/>
        <v>1.6014738925306149E-3</v>
      </c>
      <c r="AH853" s="5">
        <f t="shared" si="921"/>
        <v>7.0333293423463904E-5</v>
      </c>
      <c r="AI853" s="5">
        <f t="shared" si="922"/>
        <v>1.9798460176237125E-4</v>
      </c>
      <c r="AJ853" s="5">
        <f t="shared" si="923"/>
        <v>2.7865823301492033E-4</v>
      </c>
      <c r="AK853" s="5">
        <f t="shared" si="924"/>
        <v>2.6146952889530484E-4</v>
      </c>
      <c r="AL853" s="5">
        <f t="shared" si="925"/>
        <v>9.5221207903015091E-6</v>
      </c>
      <c r="AM853" s="5">
        <f t="shared" si="926"/>
        <v>5.5725827331311623E-2</v>
      </c>
      <c r="AN853" s="5">
        <f t="shared" si="927"/>
        <v>2.5611098498938192E-2</v>
      </c>
      <c r="AO853" s="5">
        <f t="shared" si="928"/>
        <v>5.8853174347916429E-3</v>
      </c>
      <c r="AP853" s="5">
        <f t="shared" si="929"/>
        <v>9.0161331970196456E-4</v>
      </c>
      <c r="AQ853" s="5">
        <f t="shared" si="930"/>
        <v>1.035933814026434E-4</v>
      </c>
      <c r="AR853" s="5">
        <f t="shared" si="931"/>
        <v>6.4649122027872389E-6</v>
      </c>
      <c r="AS853" s="5">
        <f t="shared" si="932"/>
        <v>1.8198395178100964E-5</v>
      </c>
      <c r="AT853" s="5">
        <f t="shared" si="933"/>
        <v>2.5613772984847731E-5</v>
      </c>
      <c r="AU853" s="5">
        <f t="shared" si="934"/>
        <v>2.4033817637897782E-5</v>
      </c>
      <c r="AV853" s="5">
        <f t="shared" si="935"/>
        <v>1.6913489978421869E-5</v>
      </c>
      <c r="AW853" s="5">
        <f t="shared" si="936"/>
        <v>3.4219473816259576E-7</v>
      </c>
      <c r="AX853" s="5">
        <f t="shared" si="937"/>
        <v>2.6144222731145698E-2</v>
      </c>
      <c r="AY853" s="5">
        <f t="shared" si="938"/>
        <v>1.2015654062247036E-2</v>
      </c>
      <c r="AZ853" s="5">
        <f t="shared" si="939"/>
        <v>2.7611442885161412E-3</v>
      </c>
      <c r="BA853" s="5">
        <f t="shared" si="940"/>
        <v>4.2299918326041695E-4</v>
      </c>
      <c r="BB853" s="5">
        <f t="shared" si="941"/>
        <v>4.8601672986583702E-5</v>
      </c>
      <c r="BC853" s="5">
        <f t="shared" si="942"/>
        <v>4.467380005583781E-6</v>
      </c>
      <c r="BD853" s="5">
        <f t="shared" si="943"/>
        <v>4.9520276665782751E-7</v>
      </c>
      <c r="BE853" s="5">
        <f t="shared" si="944"/>
        <v>1.3939703058987772E-6</v>
      </c>
      <c r="BF853" s="5">
        <f t="shared" si="945"/>
        <v>1.9619773399511313E-6</v>
      </c>
      <c r="BG853" s="5">
        <f t="shared" si="946"/>
        <v>1.8409550840466933E-6</v>
      </c>
      <c r="BH853" s="5">
        <f t="shared" si="947"/>
        <v>1.2955484573391338E-6</v>
      </c>
      <c r="BI853" s="5">
        <f t="shared" si="948"/>
        <v>7.2938044816360661E-7</v>
      </c>
      <c r="BJ853" s="8">
        <f t="shared" si="949"/>
        <v>0.83159333194209339</v>
      </c>
      <c r="BK853" s="8">
        <f t="shared" si="950"/>
        <v>0.11709735653333483</v>
      </c>
      <c r="BL853" s="8">
        <f t="shared" si="951"/>
        <v>3.7687694558711973E-2</v>
      </c>
      <c r="BM853" s="8">
        <f t="shared" si="952"/>
        <v>0.61040995823158894</v>
      </c>
      <c r="BN853" s="8">
        <f t="shared" si="953"/>
        <v>0.36456525082754565</v>
      </c>
    </row>
    <row r="854" spans="1:66" x14ac:dyDescent="0.25">
      <c r="A854" t="s">
        <v>56</v>
      </c>
      <c r="B854" t="s">
        <v>222</v>
      </c>
      <c r="C854" t="s">
        <v>63</v>
      </c>
      <c r="D854" t="s">
        <v>512</v>
      </c>
      <c r="E854">
        <f>VLOOKUP(A854,home!$A$2:$E$405,3,FALSE)</f>
        <v>1.5570999999999999</v>
      </c>
      <c r="F854">
        <f>VLOOKUP(B854,home!$B$2:$E$405,3,FALSE)</f>
        <v>0.64219999999999999</v>
      </c>
      <c r="G854">
        <f>VLOOKUP(C854,away!$B$2:$E$405,4,FALSE)</f>
        <v>1.1238999999999999</v>
      </c>
      <c r="H854">
        <f>VLOOKUP(A854,away!$A$2:$E$405,3,FALSE)</f>
        <v>1.4857</v>
      </c>
      <c r="I854">
        <f>VLOOKUP(C854,away!$B$2:$E$405,3,FALSE)</f>
        <v>0.67310000000000003</v>
      </c>
      <c r="J854">
        <f>VLOOKUP(B854,home!$B$2:$E$405,4,FALSE)</f>
        <v>0.67310000000000003</v>
      </c>
      <c r="K854" s="3">
        <f t="shared" si="898"/>
        <v>1.1238658559179997</v>
      </c>
      <c r="L854" s="3">
        <f t="shared" si="899"/>
        <v>0.67311660537700013</v>
      </c>
      <c r="M854" s="5">
        <f t="shared" si="900"/>
        <v>0.16579843734003336</v>
      </c>
      <c r="N854" s="5">
        <f t="shared" si="901"/>
        <v>0.18633520269102341</v>
      </c>
      <c r="O854" s="5">
        <f t="shared" si="902"/>
        <v>0.11160168131913452</v>
      </c>
      <c r="P854" s="5">
        <f t="shared" si="903"/>
        <v>0.12542531909761695</v>
      </c>
      <c r="Q854" s="5">
        <f t="shared" si="904"/>
        <v>0.10470788603000054</v>
      </c>
      <c r="R854" s="5">
        <f t="shared" si="905"/>
        <v>3.7560472441950793E-2</v>
      </c>
      <c r="S854" s="5">
        <f t="shared" si="906"/>
        <v>2.3720836762887484E-2</v>
      </c>
      <c r="T854" s="5">
        <f t="shared" si="907"/>
        <v>7.0480616800715781E-2</v>
      </c>
      <c r="U854" s="5">
        <f t="shared" si="908"/>
        <v>4.2212932509657464E-2</v>
      </c>
      <c r="V854" s="5">
        <f t="shared" si="909"/>
        <v>1.993849056172458E-3</v>
      </c>
      <c r="W854" s="5">
        <f t="shared" si="910"/>
        <v>3.9225872651490294E-2</v>
      </c>
      <c r="X854" s="5">
        <f t="shared" si="911"/>
        <v>2.6403586242121656E-2</v>
      </c>
      <c r="Y854" s="5">
        <f t="shared" si="912"/>
        <v>8.8863461705378961E-3</v>
      </c>
      <c r="Z854" s="5">
        <f t="shared" si="913"/>
        <v>8.427525902160761E-3</v>
      </c>
      <c r="AA854" s="5">
        <f t="shared" si="914"/>
        <v>9.4714086113030158E-3</v>
      </c>
      <c r="AB854" s="5">
        <f t="shared" si="915"/>
        <v>5.322296372845591E-3</v>
      </c>
      <c r="AC854" s="5">
        <f t="shared" si="916"/>
        <v>9.4270774696005388E-5</v>
      </c>
      <c r="AD854" s="5">
        <f t="shared" si="917"/>
        <v>1.1021154735399398E-2</v>
      </c>
      <c r="AE854" s="5">
        <f t="shared" si="918"/>
        <v>7.418522262826693E-3</v>
      </c>
      <c r="AF854" s="5">
        <f t="shared" si="919"/>
        <v>2.4967652612338026E-3</v>
      </c>
      <c r="AG854" s="5">
        <f t="shared" si="920"/>
        <v>5.6020471902163869E-4</v>
      </c>
      <c r="AH854" s="5">
        <f t="shared" si="921"/>
        <v>1.4181769067472978E-3</v>
      </c>
      <c r="AI854" s="5">
        <f t="shared" si="922"/>
        <v>1.5938406031446931E-3</v>
      </c>
      <c r="AJ854" s="5">
        <f t="shared" si="923"/>
        <v>8.9563151682503614E-4</v>
      </c>
      <c r="AK854" s="5">
        <f t="shared" si="924"/>
        <v>3.3552322708123506E-4</v>
      </c>
      <c r="AL854" s="5">
        <f t="shared" si="925"/>
        <v>2.8526063785695399E-6</v>
      </c>
      <c r="AM854" s="5">
        <f t="shared" si="926"/>
        <v>2.4772598999808718E-3</v>
      </c>
      <c r="AN854" s="5">
        <f t="shared" si="927"/>
        <v>1.6674847745116914E-3</v>
      </c>
      <c r="AO854" s="5">
        <f t="shared" si="928"/>
        <v>5.6120584546857108E-4</v>
      </c>
      <c r="AP854" s="5">
        <f t="shared" si="929"/>
        <v>1.259189912065113E-4</v>
      </c>
      <c r="AQ854" s="5">
        <f t="shared" si="930"/>
        <v>2.1189540978355801E-5</v>
      </c>
      <c r="AR854" s="5">
        <f t="shared" si="931"/>
        <v>1.9091968505875921E-4</v>
      </c>
      <c r="AS854" s="5">
        <f t="shared" si="932"/>
        <v>2.1456811526015732E-4</v>
      </c>
      <c r="AT854" s="5">
        <f t="shared" si="933"/>
        <v>1.2057288925478443E-4</v>
      </c>
      <c r="AU854" s="5">
        <f t="shared" si="934"/>
        <v>4.5169251127611477E-5</v>
      </c>
      <c r="AV854" s="5">
        <f t="shared" si="935"/>
        <v>1.2691044769927035E-5</v>
      </c>
      <c r="AW854" s="5">
        <f t="shared" si="936"/>
        <v>5.9943780571445385E-8</v>
      </c>
      <c r="AX854" s="5">
        <f t="shared" si="937"/>
        <v>4.6401796963722343E-4</v>
      </c>
      <c r="AY854" s="5">
        <f t="shared" si="938"/>
        <v>3.1233820055613578E-4</v>
      </c>
      <c r="AZ854" s="5">
        <f t="shared" si="939"/>
        <v>1.0512001464395338E-4</v>
      </c>
      <c r="BA854" s="5">
        <f t="shared" si="940"/>
        <v>2.3586009138106149E-5</v>
      </c>
      <c r="BB854" s="5">
        <f t="shared" si="941"/>
        <v>3.9690336013582279E-6</v>
      </c>
      <c r="BC854" s="5">
        <f t="shared" si="942"/>
        <v>5.3432448487470022E-7</v>
      </c>
      <c r="BD854" s="5">
        <f t="shared" si="943"/>
        <v>2.1418535051066319E-5</v>
      </c>
      <c r="BE854" s="5">
        <f t="shared" si="944"/>
        <v>2.4071560227676323E-5</v>
      </c>
      <c r="BF854" s="5">
        <f t="shared" si="945"/>
        <v>1.3526602319279572E-5</v>
      </c>
      <c r="BG854" s="5">
        <f t="shared" si="946"/>
        <v>5.0673621644065101E-6</v>
      </c>
      <c r="BH854" s="5">
        <f t="shared" si="947"/>
        <v>1.4237588290368024E-6</v>
      </c>
      <c r="BI854" s="5">
        <f t="shared" si="948"/>
        <v>3.2002278700325094E-7</v>
      </c>
      <c r="BJ854" s="8">
        <f t="shared" si="949"/>
        <v>0.46329878216857878</v>
      </c>
      <c r="BK854" s="8">
        <f t="shared" si="950"/>
        <v>0.31734790383834094</v>
      </c>
      <c r="BL854" s="8">
        <f t="shared" si="951"/>
        <v>0.21106171233553939</v>
      </c>
      <c r="BM854" s="8">
        <f t="shared" si="952"/>
        <v>0.26839464706808469</v>
      </c>
      <c r="BN854" s="8">
        <f t="shared" si="953"/>
        <v>0.73142899891975965</v>
      </c>
    </row>
    <row r="855" spans="1:66" x14ac:dyDescent="0.25">
      <c r="A855" t="s">
        <v>56</v>
      </c>
      <c r="B855" t="s">
        <v>73</v>
      </c>
      <c r="C855" t="s">
        <v>57</v>
      </c>
      <c r="D855" t="s">
        <v>512</v>
      </c>
      <c r="E855">
        <f>VLOOKUP(A855,home!$A$2:$E$405,3,FALSE)</f>
        <v>1.5570999999999999</v>
      </c>
      <c r="F855">
        <f>VLOOKUP(B855,home!$B$2:$E$405,3,FALSE)</f>
        <v>0.64219999999999999</v>
      </c>
      <c r="G855">
        <f>VLOOKUP(C855,away!$B$2:$E$405,4,FALSE)</f>
        <v>0.80279999999999996</v>
      </c>
      <c r="H855">
        <f>VLOOKUP(A855,away!$A$2:$E$405,3,FALSE)</f>
        <v>1.4857</v>
      </c>
      <c r="I855">
        <f>VLOOKUP(C855,away!$B$2:$E$405,3,FALSE)</f>
        <v>0.67310000000000003</v>
      </c>
      <c r="J855">
        <f>VLOOKUP(B855,home!$B$2:$E$405,4,FALSE)</f>
        <v>1.1217999999999999</v>
      </c>
      <c r="K855" s="3">
        <f t="shared" si="898"/>
        <v>0.80277561093599992</v>
      </c>
      <c r="L855" s="3">
        <f t="shared" si="899"/>
        <v>1.1218276748060001</v>
      </c>
      <c r="M855" s="5">
        <f t="shared" si="900"/>
        <v>0.14593363932951087</v>
      </c>
      <c r="N855" s="5">
        <f t="shared" si="901"/>
        <v>0.11715196646886193</v>
      </c>
      <c r="O855" s="5">
        <f t="shared" si="902"/>
        <v>0.16371239528500262</v>
      </c>
      <c r="P855" s="5">
        <f t="shared" si="903"/>
        <v>0.13142431814271388</v>
      </c>
      <c r="Q855" s="5">
        <f t="shared" si="904"/>
        <v>4.7023370727197207E-2</v>
      </c>
      <c r="R855" s="5">
        <f t="shared" si="905"/>
        <v>9.1828547869747659E-2</v>
      </c>
      <c r="S855" s="5">
        <f t="shared" si="906"/>
        <v>2.9589393299986805E-2</v>
      </c>
      <c r="T855" s="5">
        <f t="shared" si="907"/>
        <v>5.2752118644432175E-2</v>
      </c>
      <c r="U855" s="5">
        <f t="shared" si="908"/>
        <v>7.371771861750237E-2</v>
      </c>
      <c r="V855" s="5">
        <f t="shared" si="909"/>
        <v>2.9608327125597075E-3</v>
      </c>
      <c r="W855" s="5">
        <f t="shared" si="910"/>
        <v>1.258307172126525E-2</v>
      </c>
      <c r="X855" s="5">
        <f t="shared" si="911"/>
        <v>1.4116038090984129E-2</v>
      </c>
      <c r="Y855" s="5">
        <f t="shared" si="912"/>
        <v>7.9178810945408299E-3</v>
      </c>
      <c r="Z855" s="5">
        <f t="shared" si="913"/>
        <v>3.433860211251015E-2</v>
      </c>
      <c r="AA855" s="5">
        <f t="shared" si="914"/>
        <v>2.7566192289558547E-2</v>
      </c>
      <c r="AB855" s="5">
        <f t="shared" si="915"/>
        <v>1.1064733428214808E-2</v>
      </c>
      <c r="AC855" s="5">
        <f t="shared" si="916"/>
        <v>1.6665341100012587E-4</v>
      </c>
      <c r="AD855" s="5">
        <f t="shared" si="917"/>
        <v>2.5253457721225538E-3</v>
      </c>
      <c r="AE855" s="5">
        <f t="shared" si="918"/>
        <v>2.8330027756214076E-3</v>
      </c>
      <c r="AF855" s="5">
        <f t="shared" si="919"/>
        <v>1.5890704582471544E-3</v>
      </c>
      <c r="AG855" s="5">
        <f t="shared" si="920"/>
        <v>5.9422107242610323E-4</v>
      </c>
      <c r="AH855" s="5">
        <f t="shared" si="921"/>
        <v>9.6304985409914213E-3</v>
      </c>
      <c r="AI855" s="5">
        <f t="shared" si="922"/>
        <v>7.7311293498626421E-3</v>
      </c>
      <c r="AJ855" s="5">
        <f t="shared" si="923"/>
        <v>3.1031810435306118E-3</v>
      </c>
      <c r="AK855" s="5">
        <f t="shared" si="924"/>
        <v>8.3038601935510011E-4</v>
      </c>
      <c r="AL855" s="5">
        <f t="shared" si="925"/>
        <v>6.003361804030577E-6</v>
      </c>
      <c r="AM855" s="5">
        <f t="shared" si="926"/>
        <v>4.0545719900806563E-4</v>
      </c>
      <c r="AN855" s="5">
        <f t="shared" si="927"/>
        <v>4.5485310679657193E-4</v>
      </c>
      <c r="AO855" s="5">
        <f t="shared" si="928"/>
        <v>2.5513340158794183E-4</v>
      </c>
      <c r="AP855" s="5">
        <f t="shared" si="929"/>
        <v>9.5405236889582046E-5</v>
      </c>
      <c r="AQ855" s="5">
        <f t="shared" si="930"/>
        <v>2.6757058766038874E-5</v>
      </c>
      <c r="AR855" s="5">
        <f t="shared" si="931"/>
        <v>2.160751957092596E-3</v>
      </c>
      <c r="AS855" s="5">
        <f t="shared" si="932"/>
        <v>1.7345989724361658E-3</v>
      </c>
      <c r="AT855" s="5">
        <f t="shared" si="933"/>
        <v>6.9624687491320035E-4</v>
      </c>
      <c r="AU855" s="5">
        <f t="shared" si="934"/>
        <v>1.8631000345690837E-4</v>
      </c>
      <c r="AV855" s="5">
        <f t="shared" si="935"/>
        <v>3.7391281712151967E-5</v>
      </c>
      <c r="AW855" s="5">
        <f t="shared" si="936"/>
        <v>1.5018008171456069E-7</v>
      </c>
      <c r="AX855" s="5">
        <f t="shared" si="937"/>
        <v>5.4248525107016503E-5</v>
      </c>
      <c r="AY855" s="5">
        <f t="shared" si="938"/>
        <v>6.0857496782459242E-5</v>
      </c>
      <c r="AZ855" s="5">
        <f t="shared" si="939"/>
        <v>3.4135812054989954E-5</v>
      </c>
      <c r="BA855" s="5">
        <f t="shared" si="940"/>
        <v>1.2764832888421331E-5</v>
      </c>
      <c r="BB855" s="5">
        <f t="shared" si="941"/>
        <v>3.5799856996262165E-6</v>
      </c>
      <c r="BC855" s="5">
        <f t="shared" si="942"/>
        <v>8.0322540665008173E-7</v>
      </c>
      <c r="BD855" s="5">
        <f t="shared" si="943"/>
        <v>4.0399855730961635E-4</v>
      </c>
      <c r="BE855" s="5">
        <f t="shared" si="944"/>
        <v>3.2432018866148976E-4</v>
      </c>
      <c r="BF855" s="5">
        <f t="shared" si="945"/>
        <v>1.3017816879580313E-4</v>
      </c>
      <c r="BG855" s="5">
        <f t="shared" si="946"/>
        <v>3.4834619661860187E-5</v>
      </c>
      <c r="BH855" s="5">
        <f t="shared" si="947"/>
        <v>6.991095770193251E-6</v>
      </c>
      <c r="BI855" s="5">
        <f t="shared" si="948"/>
        <v>1.1224562356057948E-6</v>
      </c>
      <c r="BJ855" s="8">
        <f t="shared" si="949"/>
        <v>0.26049008270668605</v>
      </c>
      <c r="BK855" s="8">
        <f t="shared" si="950"/>
        <v>0.3101416977543579</v>
      </c>
      <c r="BL855" s="8">
        <f t="shared" si="951"/>
        <v>0.39490152661981132</v>
      </c>
      <c r="BM855" s="8">
        <f t="shared" si="952"/>
        <v>0.30273696405363043</v>
      </c>
      <c r="BN855" s="8">
        <f t="shared" si="953"/>
        <v>0.69707423782303424</v>
      </c>
    </row>
    <row r="856" spans="1:66" x14ac:dyDescent="0.25">
      <c r="A856" t="s">
        <v>56</v>
      </c>
      <c r="B856" t="s">
        <v>221</v>
      </c>
      <c r="C856" t="s">
        <v>80</v>
      </c>
      <c r="D856" t="s">
        <v>512</v>
      </c>
      <c r="E856">
        <f>VLOOKUP(A856,home!$A$2:$E$405,3,FALSE)</f>
        <v>1.5570999999999999</v>
      </c>
      <c r="F856">
        <f>VLOOKUP(B856,home!$B$2:$E$405,3,FALSE)</f>
        <v>1.7125999999999999</v>
      </c>
      <c r="G856">
        <f>VLOOKUP(C856,away!$B$2:$E$405,4,FALSE)</f>
        <v>1.1238999999999999</v>
      </c>
      <c r="H856">
        <f>VLOOKUP(A856,away!$A$2:$E$405,3,FALSE)</f>
        <v>1.4857</v>
      </c>
      <c r="I856">
        <f>VLOOKUP(C856,away!$B$2:$E$405,3,FALSE)</f>
        <v>0.67310000000000003</v>
      </c>
      <c r="J856">
        <f>VLOOKUP(B856,home!$B$2:$E$405,4,FALSE)</f>
        <v>0.22439999999999999</v>
      </c>
      <c r="K856" s="3">
        <f t="shared" si="898"/>
        <v>2.9970922840939993</v>
      </c>
      <c r="L856" s="3">
        <f t="shared" si="899"/>
        <v>0.22440553594800003</v>
      </c>
      <c r="M856" s="5">
        <f t="shared" si="900"/>
        <v>3.9895257570128309E-2</v>
      </c>
      <c r="N856" s="5">
        <f t="shared" si="901"/>
        <v>0.11956976863537426</v>
      </c>
      <c r="O856" s="5">
        <f t="shared" si="902"/>
        <v>8.952716656808149E-3</v>
      </c>
      <c r="P856" s="5">
        <f t="shared" si="903"/>
        <v>2.6832118013799523E-2</v>
      </c>
      <c r="Q856" s="5">
        <f t="shared" si="904"/>
        <v>0.17918081549399248</v>
      </c>
      <c r="R856" s="5">
        <f t="shared" si="905"/>
        <v>1.0045195897808099E-3</v>
      </c>
      <c r="S856" s="5">
        <f t="shared" si="906"/>
        <v>4.5115798277583956E-3</v>
      </c>
      <c r="T856" s="5">
        <f t="shared" si="907"/>
        <v>4.0209166932529086E-2</v>
      </c>
      <c r="U856" s="5">
        <f t="shared" si="908"/>
        <v>3.0106379117533343E-3</v>
      </c>
      <c r="V856" s="5">
        <f t="shared" si="909"/>
        <v>3.3714740308641222E-4</v>
      </c>
      <c r="W856" s="5">
        <f t="shared" si="910"/>
        <v>0.17900714652490513</v>
      </c>
      <c r="X856" s="5">
        <f t="shared" si="911"/>
        <v>4.0170194654443506E-2</v>
      </c>
      <c r="Y856" s="5">
        <f t="shared" si="912"/>
        <v>4.5072070302829403E-3</v>
      </c>
      <c r="Z856" s="5">
        <f t="shared" si="913"/>
        <v>7.513991897167591E-5</v>
      </c>
      <c r="AA856" s="5">
        <f t="shared" si="914"/>
        <v>2.2520127137745814E-4</v>
      </c>
      <c r="AB856" s="5">
        <f t="shared" si="915"/>
        <v>3.3747449640676936E-4</v>
      </c>
      <c r="AC856" s="5">
        <f t="shared" si="916"/>
        <v>1.4172077489033052E-5</v>
      </c>
      <c r="AD856" s="5">
        <f t="shared" si="917"/>
        <v>0.13412523441186927</v>
      </c>
      <c r="AE856" s="5">
        <f t="shared" si="918"/>
        <v>3.0098445112346661E-2</v>
      </c>
      <c r="AF856" s="5">
        <f t="shared" si="919"/>
        <v>3.3771288533188076E-3</v>
      </c>
      <c r="AG856" s="5">
        <f t="shared" si="920"/>
        <v>2.5261547009815385E-4</v>
      </c>
      <c r="AH856" s="5">
        <f t="shared" si="921"/>
        <v>4.2154534469820581E-6</v>
      </c>
      <c r="AI856" s="5">
        <f t="shared" si="922"/>
        <v>1.2634102999907377E-5</v>
      </c>
      <c r="AJ856" s="5">
        <f t="shared" si="923"/>
        <v>1.893278630873563E-5</v>
      </c>
      <c r="AK856" s="5">
        <f t="shared" si="924"/>
        <v>1.8914435920770688E-5</v>
      </c>
      <c r="AL856" s="5">
        <f t="shared" si="925"/>
        <v>3.8126522183044905E-7</v>
      </c>
      <c r="AM856" s="5">
        <f t="shared" si="926"/>
        <v>8.039714103162246E-2</v>
      </c>
      <c r="AN856" s="5">
        <f t="shared" si="927"/>
        <v>1.8041563521888182E-2</v>
      </c>
      <c r="AO856" s="5">
        <f t="shared" si="928"/>
        <v>2.0243133657346021E-3</v>
      </c>
      <c r="AP856" s="5">
        <f t="shared" si="929"/>
        <v>1.5142237525479101E-4</v>
      </c>
      <c r="AQ856" s="5">
        <f t="shared" si="930"/>
        <v>8.4950048183926424E-6</v>
      </c>
      <c r="AR856" s="5">
        <f t="shared" si="931"/>
        <v>1.8919421800677075E-7</v>
      </c>
      <c r="AS856" s="5">
        <f t="shared" si="932"/>
        <v>5.6703253098329046E-7</v>
      </c>
      <c r="AT856" s="5">
        <f t="shared" si="933"/>
        <v>8.4972441172015591E-7</v>
      </c>
      <c r="AU856" s="5">
        <f t="shared" si="934"/>
        <v>8.4890082599093068E-7</v>
      </c>
      <c r="AV856" s="5">
        <f t="shared" si="935"/>
        <v>6.3605852888461035E-7</v>
      </c>
      <c r="AW856" s="5">
        <f t="shared" si="936"/>
        <v>7.1229250248669422E-9</v>
      </c>
      <c r="AX856" s="5">
        <f t="shared" si="937"/>
        <v>4.0159608508182149E-2</v>
      </c>
      <c r="AY856" s="5">
        <f t="shared" si="938"/>
        <v>9.0120384707404761E-3</v>
      </c>
      <c r="AZ856" s="5">
        <f t="shared" si="939"/>
        <v>1.0111756615052557E-3</v>
      </c>
      <c r="BA856" s="5">
        <f t="shared" si="940"/>
        <v>7.5637805419220095E-5</v>
      </c>
      <c r="BB856" s="5">
        <f t="shared" si="941"/>
        <v>4.2433855657576582E-6</v>
      </c>
      <c r="BC856" s="5">
        <f t="shared" si="942"/>
        <v>1.904478424235711E-7</v>
      </c>
      <c r="BD856" s="5">
        <f t="shared" si="943"/>
        <v>7.0760383150120118E-9</v>
      </c>
      <c r="BE856" s="5">
        <f t="shared" si="944"/>
        <v>2.1207539835876004E-8</v>
      </c>
      <c r="BF856" s="5">
        <f t="shared" si="945"/>
        <v>3.1780477003360048E-8</v>
      </c>
      <c r="BG856" s="5">
        <f t="shared" si="946"/>
        <v>3.1749674137199067E-8</v>
      </c>
      <c r="BH856" s="5">
        <f t="shared" si="947"/>
        <v>2.3789175844774531E-8</v>
      </c>
      <c r="BI856" s="5">
        <f t="shared" si="948"/>
        <v>1.4259671073865815E-8</v>
      </c>
      <c r="BJ856" s="8">
        <f t="shared" si="949"/>
        <v>0.88138355269773361</v>
      </c>
      <c r="BK856" s="8">
        <f t="shared" si="950"/>
        <v>8.0602694628223961E-2</v>
      </c>
      <c r="BL856" s="8">
        <f t="shared" si="951"/>
        <v>1.3588467477894713E-2</v>
      </c>
      <c r="BM856" s="8">
        <f t="shared" si="952"/>
        <v>0.59120262741512519</v>
      </c>
      <c r="BN856" s="8">
        <f t="shared" si="953"/>
        <v>0.37543519595988356</v>
      </c>
    </row>
    <row r="857" spans="1:66" x14ac:dyDescent="0.25">
      <c r="A857" t="s">
        <v>56</v>
      </c>
      <c r="B857" t="s">
        <v>285</v>
      </c>
      <c r="C857" t="s">
        <v>301</v>
      </c>
      <c r="D857" t="s">
        <v>512</v>
      </c>
      <c r="E857">
        <f>VLOOKUP(A857,home!$A$2:$E$405,3,FALSE)</f>
        <v>1.5570999999999999</v>
      </c>
      <c r="F857">
        <f>VLOOKUP(B857,home!$B$2:$E$405,3,FALSE)</f>
        <v>0.96330000000000005</v>
      </c>
      <c r="G857">
        <f>VLOOKUP(C857,away!$B$2:$E$405,4,FALSE)</f>
        <v>1.4984999999999999</v>
      </c>
      <c r="H857">
        <f>VLOOKUP(A857,away!$A$2:$E$405,3,FALSE)</f>
        <v>1.4857</v>
      </c>
      <c r="I857">
        <f>VLOOKUP(C857,away!$B$2:$E$405,3,FALSE)</f>
        <v>1.1217999999999999</v>
      </c>
      <c r="J857">
        <f>VLOOKUP(B857,home!$B$2:$E$405,4,FALSE)</f>
        <v>1.3462000000000001</v>
      </c>
      <c r="K857" s="3">
        <f t="shared" si="898"/>
        <v>2.247681713355</v>
      </c>
      <c r="L857" s="3">
        <f t="shared" si="899"/>
        <v>2.2436553496120002</v>
      </c>
      <c r="M857" s="5">
        <f t="shared" si="900"/>
        <v>1.1205651127598899E-2</v>
      </c>
      <c r="N857" s="5">
        <f t="shared" si="901"/>
        <v>2.5186737125739881E-2</v>
      </c>
      <c r="O857" s="5">
        <f t="shared" si="902"/>
        <v>2.5141619098323006E-2</v>
      </c>
      <c r="P857" s="5">
        <f t="shared" si="903"/>
        <v>5.651035749143745E-2</v>
      </c>
      <c r="Q857" s="5">
        <f t="shared" si="904"/>
        <v>2.8305884228302505E-2</v>
      </c>
      <c r="R857" s="5">
        <f t="shared" si="905"/>
        <v>2.8204564093929831E-2</v>
      </c>
      <c r="S857" s="5">
        <f t="shared" si="906"/>
        <v>7.1245759560210759E-2</v>
      </c>
      <c r="T857" s="5">
        <f t="shared" si="907"/>
        <v>6.3508648574328863E-2</v>
      </c>
      <c r="U857" s="5">
        <f t="shared" si="908"/>
        <v>6.3394882947075112E-2</v>
      </c>
      <c r="V857" s="5">
        <f t="shared" si="909"/>
        <v>3.9921556807473384E-2</v>
      </c>
      <c r="W857" s="5">
        <f t="shared" si="910"/>
        <v>2.1207539453433084E-2</v>
      </c>
      <c r="X857" s="5">
        <f t="shared" si="911"/>
        <v>4.758240934680269E-2</v>
      </c>
      <c r="Y857" s="5">
        <f t="shared" si="912"/>
        <v>5.337926363919096E-2</v>
      </c>
      <c r="Z857" s="5">
        <f t="shared" si="913"/>
        <v>2.1093773704273407E-2</v>
      </c>
      <c r="AA857" s="5">
        <f t="shared" si="914"/>
        <v>4.7412089420743896E-2</v>
      </c>
      <c r="AB857" s="5">
        <f t="shared" si="915"/>
        <v>5.3283643191479067E-2</v>
      </c>
      <c r="AC857" s="5">
        <f t="shared" si="916"/>
        <v>1.2582833323986253E-2</v>
      </c>
      <c r="AD857" s="5">
        <f t="shared" si="917"/>
        <v>1.1916949653684056E-2</v>
      </c>
      <c r="AE857" s="5">
        <f t="shared" si="918"/>
        <v>2.6737527841545105E-2</v>
      </c>
      <c r="AF857" s="5">
        <f t="shared" si="919"/>
        <v>2.9994898688541244E-2</v>
      </c>
      <c r="AG857" s="5">
        <f t="shared" si="920"/>
        <v>2.243273830120518E-2</v>
      </c>
      <c r="AH857" s="5">
        <f t="shared" si="921"/>
        <v>1.1831789553774489E-2</v>
      </c>
      <c r="AI857" s="5">
        <f t="shared" si="922"/>
        <v>2.6594097016283635E-2</v>
      </c>
      <c r="AJ857" s="5">
        <f t="shared" si="923"/>
        <v>2.9887532773344754E-2</v>
      </c>
      <c r="AK857" s="5">
        <f t="shared" si="924"/>
        <v>2.2392553623981754E-2</v>
      </c>
      <c r="AL857" s="5">
        <f t="shared" si="925"/>
        <v>2.5382207648508097E-3</v>
      </c>
      <c r="AM857" s="5">
        <f t="shared" si="926"/>
        <v>5.3571019631115727E-3</v>
      </c>
      <c r="AN857" s="5">
        <f t="shared" si="927"/>
        <v>1.2019490477952227E-2</v>
      </c>
      <c r="AO857" s="5">
        <f t="shared" si="928"/>
        <v>1.3483797055234009E-2</v>
      </c>
      <c r="AP857" s="5">
        <f t="shared" si="929"/>
        <v>1.0084331132019442E-2</v>
      </c>
      <c r="AQ857" s="5">
        <f t="shared" si="930"/>
        <v>5.6564408729035641E-3</v>
      </c>
      <c r="AR857" s="5">
        <f t="shared" si="931"/>
        <v>5.3092915855619009E-3</v>
      </c>
      <c r="AS857" s="5">
        <f t="shared" si="932"/>
        <v>1.1933597607737058E-2</v>
      </c>
      <c r="AT857" s="5">
        <f t="shared" si="933"/>
        <v>1.3411464558723782E-2</v>
      </c>
      <c r="AU857" s="5">
        <f t="shared" si="934"/>
        <v>1.0048234545984044E-2</v>
      </c>
      <c r="AV857" s="5">
        <f t="shared" si="935"/>
        <v>5.6463082601275784E-3</v>
      </c>
      <c r="AW857" s="5">
        <f t="shared" si="936"/>
        <v>3.5556405419562189E-4</v>
      </c>
      <c r="AX857" s="5">
        <f t="shared" si="937"/>
        <v>2.0068433531773419E-3</v>
      </c>
      <c r="AY857" s="5">
        <f t="shared" si="938"/>
        <v>4.5026648251896275E-3</v>
      </c>
      <c r="AZ857" s="5">
        <f t="shared" si="939"/>
        <v>5.0512140112732463E-3</v>
      </c>
      <c r="BA857" s="5">
        <f t="shared" si="940"/>
        <v>3.7777277794761037E-3</v>
      </c>
      <c r="BB857" s="5">
        <f t="shared" si="941"/>
        <v>2.1189797854498553E-3</v>
      </c>
      <c r="BC857" s="5">
        <f t="shared" si="942"/>
        <v>9.5085206626885094E-4</v>
      </c>
      <c r="BD857" s="5">
        <f t="shared" si="943"/>
        <v>1.9853700780993228E-3</v>
      </c>
      <c r="BE857" s="5">
        <f t="shared" si="944"/>
        <v>4.4624800187860365E-3</v>
      </c>
      <c r="BF857" s="5">
        <f t="shared" si="945"/>
        <v>5.0151173672187263E-3</v>
      </c>
      <c r="BG857" s="5">
        <f t="shared" si="946"/>
        <v>3.7574625322088682E-3</v>
      </c>
      <c r="BH857" s="5">
        <f t="shared" si="947"/>
        <v>2.111394955565611E-3</v>
      </c>
      <c r="BI857" s="5">
        <f t="shared" si="948"/>
        <v>9.4914876625896364E-4</v>
      </c>
      <c r="BJ857" s="8">
        <f t="shared" si="949"/>
        <v>0.39526204017482935</v>
      </c>
      <c r="BK857" s="8">
        <f t="shared" si="950"/>
        <v>0.19850704390074717</v>
      </c>
      <c r="BL857" s="8">
        <f t="shared" si="951"/>
        <v>0.37277264199520743</v>
      </c>
      <c r="BM857" s="8">
        <f t="shared" si="952"/>
        <v>0.80893358583873176</v>
      </c>
      <c r="BN857" s="8">
        <f t="shared" si="953"/>
        <v>0.17455481316533158</v>
      </c>
    </row>
    <row r="858" spans="1:66" x14ac:dyDescent="0.25">
      <c r="A858" t="s">
        <v>56</v>
      </c>
      <c r="B858" t="s">
        <v>62</v>
      </c>
      <c r="C858" t="s">
        <v>220</v>
      </c>
      <c r="D858" t="s">
        <v>512</v>
      </c>
      <c r="E858">
        <f>VLOOKUP(A858,home!$A$2:$E$405,3,FALSE)</f>
        <v>1.5570999999999999</v>
      </c>
      <c r="F858">
        <f>VLOOKUP(B858,home!$B$2:$E$405,3,FALSE)</f>
        <v>0.48170000000000002</v>
      </c>
      <c r="G858">
        <f>VLOOKUP(C858,away!$B$2:$E$405,4,FALSE)</f>
        <v>1.0704</v>
      </c>
      <c r="H858">
        <f>VLOOKUP(A858,away!$A$2:$E$405,3,FALSE)</f>
        <v>1.4857</v>
      </c>
      <c r="I858">
        <f>VLOOKUP(C858,away!$B$2:$E$405,3,FALSE)</f>
        <v>0.44869999999999999</v>
      </c>
      <c r="J858">
        <f>VLOOKUP(B858,home!$B$2:$E$405,4,FALSE)</f>
        <v>2.0192999999999999</v>
      </c>
      <c r="K858" s="3">
        <f t="shared" si="898"/>
        <v>0.80285894692800008</v>
      </c>
      <c r="L858" s="3">
        <f t="shared" si="899"/>
        <v>1.3461332082869999</v>
      </c>
      <c r="M858" s="5">
        <f t="shared" si="900"/>
        <v>0.11660161490377995</v>
      </c>
      <c r="N858" s="5">
        <f t="shared" si="901"/>
        <v>9.361464975175296E-2</v>
      </c>
      <c r="O858" s="5">
        <f t="shared" si="902"/>
        <v>0.15696130596187055</v>
      </c>
      <c r="P858" s="5">
        <f t="shared" si="903"/>
        <v>0.126017788812991</v>
      </c>
      <c r="Q858" s="5">
        <f t="shared" si="904"/>
        <v>3.7579679558362972E-2</v>
      </c>
      <c r="R858" s="5">
        <f t="shared" si="905"/>
        <v>0.10564541318568511</v>
      </c>
      <c r="S858" s="5">
        <f t="shared" si="906"/>
        <v>3.4048591673494902E-2</v>
      </c>
      <c r="T858" s="5">
        <f t="shared" si="907"/>
        <v>5.0587254610296527E-2</v>
      </c>
      <c r="U858" s="5">
        <f t="shared" si="908"/>
        <v>8.4818365178032609E-2</v>
      </c>
      <c r="V858" s="5">
        <f t="shared" si="909"/>
        <v>4.088687639942943E-3</v>
      </c>
      <c r="W858" s="5">
        <f t="shared" si="910"/>
        <v>1.0057060652039663E-2</v>
      </c>
      <c r="X858" s="5">
        <f t="shared" si="911"/>
        <v>1.3538143321467097E-2</v>
      </c>
      <c r="Y858" s="5">
        <f t="shared" si="912"/>
        <v>9.1120721517878641E-3</v>
      </c>
      <c r="Z858" s="5">
        <f t="shared" si="913"/>
        <v>4.7404266330817367E-2</v>
      </c>
      <c r="AA858" s="5">
        <f t="shared" si="914"/>
        <v>3.8058939346254476E-2</v>
      </c>
      <c r="AB858" s="5">
        <f t="shared" si="915"/>
        <v>1.5277979982365249E-2</v>
      </c>
      <c r="AC858" s="5">
        <f t="shared" si="916"/>
        <v>2.7617937365072103E-4</v>
      </c>
      <c r="AD858" s="5">
        <f t="shared" si="917"/>
        <v>2.0186002810718973E-3</v>
      </c>
      <c r="AE858" s="5">
        <f t="shared" si="918"/>
        <v>2.7173048726083521E-3</v>
      </c>
      <c r="AF858" s="5">
        <f t="shared" si="919"/>
        <v>1.8289271630290897E-3</v>
      </c>
      <c r="AG858" s="5">
        <f t="shared" si="920"/>
        <v>8.2065986323053019E-4</v>
      </c>
      <c r="AH858" s="5">
        <f t="shared" si="921"/>
        <v>1.5953114280598646E-2</v>
      </c>
      <c r="AI858" s="5">
        <f t="shared" si="922"/>
        <v>1.2808100531543468E-2</v>
      </c>
      <c r="AJ858" s="5">
        <f t="shared" si="923"/>
        <v>5.1415490524514733E-3</v>
      </c>
      <c r="AK858" s="5">
        <f t="shared" si="924"/>
        <v>1.375979552609949E-3</v>
      </c>
      <c r="AL858" s="5">
        <f t="shared" si="925"/>
        <v>1.1939290553373781E-5</v>
      </c>
      <c r="AM858" s="5">
        <f t="shared" si="926"/>
        <v>3.2413025918598978E-4</v>
      </c>
      <c r="AN858" s="5">
        <f t="shared" si="927"/>
        <v>4.3632250570093322E-4</v>
      </c>
      <c r="AO858" s="5">
        <f t="shared" si="928"/>
        <v>2.9367410722351008E-4</v>
      </c>
      <c r="AP858" s="5">
        <f t="shared" si="929"/>
        <v>1.3177482271586806E-4</v>
      </c>
      <c r="AQ858" s="5">
        <f t="shared" si="930"/>
        <v>4.4346616218490526E-5</v>
      </c>
      <c r="AR858" s="5">
        <f t="shared" si="931"/>
        <v>4.2950033817422779E-3</v>
      </c>
      <c r="AS858" s="5">
        <f t="shared" si="932"/>
        <v>3.4482818921178042E-3</v>
      </c>
      <c r="AT858" s="5">
        <f t="shared" si="933"/>
        <v>1.3842419843082959E-3</v>
      </c>
      <c r="AU858" s="5">
        <f t="shared" si="934"/>
        <v>3.7045035393842792E-4</v>
      </c>
      <c r="AV858" s="5">
        <f t="shared" si="935"/>
        <v>7.435484526302777E-5</v>
      </c>
      <c r="AW858" s="5">
        <f t="shared" si="936"/>
        <v>3.5842913991408716E-7</v>
      </c>
      <c r="AX858" s="5">
        <f t="shared" si="937"/>
        <v>4.3371813092927218E-5</v>
      </c>
      <c r="AY858" s="5">
        <f t="shared" si="938"/>
        <v>5.8384237908006218E-5</v>
      </c>
      <c r="AZ858" s="5">
        <f t="shared" si="939"/>
        <v>3.929648074424795E-5</v>
      </c>
      <c r="BA858" s="5">
        <f t="shared" si="940"/>
        <v>1.763276589954761E-5</v>
      </c>
      <c r="BB858" s="5">
        <f t="shared" si="941"/>
        <v>5.934012932832908E-6</v>
      </c>
      <c r="BC858" s="5">
        <f t="shared" si="942"/>
        <v>1.5975943734581811E-6</v>
      </c>
      <c r="BD858" s="5">
        <f t="shared" si="943"/>
        <v>9.6360778031137563E-4</v>
      </c>
      <c r="BE858" s="5">
        <f t="shared" si="944"/>
        <v>7.736411277524186E-4</v>
      </c>
      <c r="BF858" s="5">
        <f t="shared" si="945"/>
        <v>3.1056235056374856E-4</v>
      </c>
      <c r="BG858" s="5">
        <f t="shared" si="946"/>
        <v>8.3112587243031871E-5</v>
      </c>
      <c r="BH858" s="5">
        <f t="shared" si="947"/>
        <v>1.6681921067600522E-5</v>
      </c>
      <c r="BI858" s="5">
        <f t="shared" si="948"/>
        <v>2.6786459162139556E-6</v>
      </c>
      <c r="BJ858" s="8">
        <f t="shared" si="949"/>
        <v>0.22327081744164279</v>
      </c>
      <c r="BK858" s="8">
        <f t="shared" si="950"/>
        <v>0.28110318593232086</v>
      </c>
      <c r="BL858" s="8">
        <f t="shared" si="951"/>
        <v>0.44776336394163563</v>
      </c>
      <c r="BM858" s="8">
        <f t="shared" si="952"/>
        <v>0.36306315566320596</v>
      </c>
      <c r="BN858" s="8">
        <f t="shared" si="953"/>
        <v>0.63642045217444243</v>
      </c>
    </row>
    <row r="859" spans="1:66" x14ac:dyDescent="0.25">
      <c r="A859" t="s">
        <v>67</v>
      </c>
      <c r="B859" t="s">
        <v>94</v>
      </c>
      <c r="C859" t="s">
        <v>70</v>
      </c>
      <c r="D859" t="s">
        <v>512</v>
      </c>
      <c r="E859">
        <f>VLOOKUP(A859,home!$A$2:$E$405,3,FALSE)</f>
        <v>1.5417000000000001</v>
      </c>
      <c r="F859">
        <f>VLOOKUP(B859,home!$B$2:$E$405,3,FALSE)</f>
        <v>1.9459</v>
      </c>
      <c r="G859">
        <f>VLOOKUP(C859,away!$B$2:$E$405,4,FALSE)</f>
        <v>1.2972999999999999</v>
      </c>
      <c r="H859">
        <f>VLOOKUP(A859,away!$A$2:$E$405,3,FALSE)</f>
        <v>1.2666999999999999</v>
      </c>
      <c r="I859">
        <f>VLOOKUP(C859,away!$B$2:$E$405,3,FALSE)</f>
        <v>0.94730000000000003</v>
      </c>
      <c r="J859">
        <f>VLOOKUP(B859,home!$B$2:$E$405,4,FALSE)</f>
        <v>1.421</v>
      </c>
      <c r="K859" s="3">
        <f t="shared" si="898"/>
        <v>3.8918922551189996</v>
      </c>
      <c r="L859" s="3">
        <f t="shared" si="899"/>
        <v>1.7051217171099999</v>
      </c>
      <c r="M859" s="5">
        <f t="shared" si="900"/>
        <v>3.7089221424004273E-3</v>
      </c>
      <c r="N859" s="5">
        <f t="shared" si="901"/>
        <v>1.443472536084759E-2</v>
      </c>
      <c r="O859" s="5">
        <f t="shared" si="902"/>
        <v>6.3241636920771168E-3</v>
      </c>
      <c r="P859" s="5">
        <f t="shared" si="903"/>
        <v>2.4612963693299707E-2</v>
      </c>
      <c r="Q859" s="5">
        <f t="shared" si="904"/>
        <v>2.8089197918326276E-2</v>
      </c>
      <c r="R859" s="5">
        <f t="shared" si="905"/>
        <v>5.3917344269596261E-3</v>
      </c>
      <c r="S859" s="5">
        <f t="shared" si="906"/>
        <v>4.0833829783200513E-2</v>
      </c>
      <c r="T859" s="5">
        <f t="shared" si="907"/>
        <v>4.7895501386739134E-2</v>
      </c>
      <c r="U859" s="5">
        <f t="shared" si="908"/>
        <v>2.0984049457942643E-2</v>
      </c>
      <c r="V859" s="5">
        <f t="shared" si="909"/>
        <v>3.0108824412673287E-2</v>
      </c>
      <c r="W859" s="5">
        <f t="shared" si="910"/>
        <v>3.6440043943612922E-2</v>
      </c>
      <c r="X859" s="5">
        <f t="shared" si="911"/>
        <v>6.2134710300697116E-2</v>
      </c>
      <c r="Y859" s="5">
        <f t="shared" si="912"/>
        <v>5.2973621960028548E-2</v>
      </c>
      <c r="Z859" s="5">
        <f t="shared" si="913"/>
        <v>3.0645211547661658E-3</v>
      </c>
      <c r="AA859" s="5">
        <f t="shared" si="914"/>
        <v>1.1926786147882774E-2</v>
      </c>
      <c r="AB859" s="5">
        <f t="shared" si="915"/>
        <v>2.3208883318702769E-2</v>
      </c>
      <c r="AC859" s="5">
        <f t="shared" si="916"/>
        <v>1.2487917204522426E-2</v>
      </c>
      <c r="AD859" s="5">
        <f t="shared" si="917"/>
        <v>3.545518120008579E-2</v>
      </c>
      <c r="AE859" s="5">
        <f t="shared" si="918"/>
        <v>6.0455399448336465E-2</v>
      </c>
      <c r="AF859" s="5">
        <f t="shared" si="919"/>
        <v>5.1541907257959221E-2</v>
      </c>
      <c r="AG859" s="5">
        <f t="shared" si="920"/>
        <v>2.929507513560526E-2</v>
      </c>
      <c r="AH859" s="5">
        <f t="shared" si="921"/>
        <v>1.306345393383701E-3</v>
      </c>
      <c r="AI859" s="5">
        <f t="shared" si="922"/>
        <v>5.084155519020409E-3</v>
      </c>
      <c r="AJ859" s="5">
        <f t="shared" si="923"/>
        <v>9.8934927441480247E-3</v>
      </c>
      <c r="AK859" s="5">
        <f t="shared" si="924"/>
        <v>1.2834802595675239E-2</v>
      </c>
      <c r="AL859" s="5">
        <f t="shared" si="925"/>
        <v>3.3148676726971237E-3</v>
      </c>
      <c r="AM859" s="5">
        <f t="shared" si="926"/>
        <v>2.7597549023290924E-2</v>
      </c>
      <c r="AN859" s="5">
        <f t="shared" si="927"/>
        <v>4.7057180178621219E-2</v>
      </c>
      <c r="AO859" s="5">
        <f t="shared" si="928"/>
        <v>4.0119109934262639E-2</v>
      </c>
      <c r="AP859" s="5">
        <f t="shared" si="929"/>
        <v>2.2802655206678252E-2</v>
      </c>
      <c r="AQ859" s="5">
        <f t="shared" si="930"/>
        <v>9.7203256501696266E-3</v>
      </c>
      <c r="AR859" s="5">
        <f t="shared" si="931"/>
        <v>4.4549558006103118E-4</v>
      </c>
      <c r="AS859" s="5">
        <f t="shared" si="932"/>
        <v>1.7338207977292733E-3</v>
      </c>
      <c r="AT859" s="5">
        <f t="shared" si="933"/>
        <v>3.3739218672234027E-3</v>
      </c>
      <c r="AU859" s="5">
        <f t="shared" si="934"/>
        <v>4.3769801281411322E-3</v>
      </c>
      <c r="AV859" s="5">
        <f t="shared" si="935"/>
        <v>4.2586837653805602E-3</v>
      </c>
      <c r="AW859" s="5">
        <f t="shared" si="936"/>
        <v>6.1105442006290957E-4</v>
      </c>
      <c r="AX859" s="5">
        <f t="shared" si="937"/>
        <v>1.7901114550668812E-2</v>
      </c>
      <c r="AY859" s="5">
        <f t="shared" si="938"/>
        <v>3.0523579180819205E-2</v>
      </c>
      <c r="AZ859" s="5">
        <f t="shared" si="939"/>
        <v>2.6023208872570751E-2</v>
      </c>
      <c r="BA859" s="5">
        <f t="shared" si="940"/>
        <v>1.4790912865836671E-2</v>
      </c>
      <c r="BB859" s="5">
        <f t="shared" si="941"/>
        <v>6.3050766858549542E-3</v>
      </c>
      <c r="BC859" s="5">
        <f t="shared" si="942"/>
        <v>2.1501846370190467E-3</v>
      </c>
      <c r="BD859" s="5">
        <f t="shared" si="943"/>
        <v>1.2660403140643011E-4</v>
      </c>
      <c r="BE859" s="5">
        <f t="shared" si="944"/>
        <v>4.9272924929752795E-4</v>
      </c>
      <c r="BF859" s="5">
        <f t="shared" si="945"/>
        <v>9.5882457460582391E-4</v>
      </c>
      <c r="BG859" s="5">
        <f t="shared" si="946"/>
        <v>1.2438806453087255E-3</v>
      </c>
      <c r="BH859" s="5">
        <f t="shared" si="947"/>
        <v>1.2102623624423632E-3</v>
      </c>
      <c r="BI859" s="5">
        <f t="shared" si="948"/>
        <v>9.4204214301029114E-4</v>
      </c>
      <c r="BJ859" s="8">
        <f t="shared" si="949"/>
        <v>0.66370626069803029</v>
      </c>
      <c r="BK859" s="8">
        <f t="shared" si="950"/>
        <v>0.1455909040896127</v>
      </c>
      <c r="BL859" s="8">
        <f t="shared" si="951"/>
        <v>0.11611765844039884</v>
      </c>
      <c r="BM859" s="8">
        <f t="shared" si="952"/>
        <v>0.81600511238814111</v>
      </c>
      <c r="BN859" s="8">
        <f t="shared" si="953"/>
        <v>8.256170723391075E-2</v>
      </c>
    </row>
    <row r="860" spans="1:66" x14ac:dyDescent="0.25">
      <c r="A860" t="s">
        <v>67</v>
      </c>
      <c r="B860" t="s">
        <v>59</v>
      </c>
      <c r="C860" t="s">
        <v>82</v>
      </c>
      <c r="D860" t="s">
        <v>512</v>
      </c>
      <c r="E860">
        <f>VLOOKUP(A860,home!$A$2:$E$405,3,FALSE)</f>
        <v>1.5417000000000001</v>
      </c>
      <c r="F860">
        <f>VLOOKUP(B860,home!$B$2:$E$405,3,FALSE)</f>
        <v>0.90810000000000002</v>
      </c>
      <c r="G860">
        <f>VLOOKUP(C860,away!$B$2:$E$405,4,FALSE)</f>
        <v>1.4594</v>
      </c>
      <c r="H860">
        <f>VLOOKUP(A860,away!$A$2:$E$405,3,FALSE)</f>
        <v>1.2666999999999999</v>
      </c>
      <c r="I860">
        <f>VLOOKUP(C860,away!$B$2:$E$405,3,FALSE)</f>
        <v>0.59209999999999996</v>
      </c>
      <c r="J860">
        <f>VLOOKUP(B860,home!$B$2:$E$405,4,FALSE)</f>
        <v>0.47370000000000001</v>
      </c>
      <c r="K860" s="3">
        <f t="shared" si="898"/>
        <v>2.043185933538</v>
      </c>
      <c r="L860" s="3">
        <f t="shared" si="899"/>
        <v>0.35528119125899998</v>
      </c>
      <c r="M860" s="5">
        <f t="shared" si="900"/>
        <v>9.0857119225232888E-2</v>
      </c>
      <c r="N860" s="5">
        <f t="shared" si="901"/>
        <v>0.1856379879627808</v>
      </c>
      <c r="O860" s="5">
        <f t="shared" si="902"/>
        <v>3.227982555270173E-2</v>
      </c>
      <c r="P860" s="5">
        <f t="shared" si="903"/>
        <v>6.5953685506340662E-2</v>
      </c>
      <c r="Q860" s="5">
        <f t="shared" si="904"/>
        <v>0.18964646286792519</v>
      </c>
      <c r="R860" s="5">
        <f t="shared" si="905"/>
        <v>5.7342074379982885E-3</v>
      </c>
      <c r="S860" s="5">
        <f t="shared" si="906"/>
        <v>1.1969036298316946E-2</v>
      </c>
      <c r="T860" s="5">
        <f t="shared" si="907"/>
        <v>6.7377821245772171E-2</v>
      </c>
      <c r="U860" s="5">
        <f t="shared" si="908"/>
        <v>1.1716051977307075E-2</v>
      </c>
      <c r="V860" s="5">
        <f t="shared" si="909"/>
        <v>9.6537662964620886E-4</v>
      </c>
      <c r="W860" s="5">
        <f t="shared" si="910"/>
        <v>0.12916099509232715</v>
      </c>
      <c r="X860" s="5">
        <f t="shared" si="911"/>
        <v>4.5888472200599842E-2</v>
      </c>
      <c r="Y860" s="5">
        <f t="shared" si="912"/>
        <v>8.1516555342423056E-3</v>
      </c>
      <c r="Z860" s="5">
        <f t="shared" si="913"/>
        <v>6.7908534983275007E-4</v>
      </c>
      <c r="AA860" s="5">
        <f t="shared" si="914"/>
        <v>1.3874976344500068E-3</v>
      </c>
      <c r="AB860" s="5">
        <f t="shared" si="915"/>
        <v>1.417457824762752E-3</v>
      </c>
      <c r="AC860" s="5">
        <f t="shared" si="916"/>
        <v>4.3798264771236718E-5</v>
      </c>
      <c r="AD860" s="5">
        <f t="shared" si="917"/>
        <v>6.5974982083603362E-2</v>
      </c>
      <c r="AE860" s="5">
        <f t="shared" si="918"/>
        <v>2.343967022795378E-2</v>
      </c>
      <c r="AF860" s="5">
        <f t="shared" si="919"/>
        <v>4.1638369806527671E-3</v>
      </c>
      <c r="AG860" s="5">
        <f t="shared" si="920"/>
        <v>4.9311098756486425E-4</v>
      </c>
      <c r="AH860" s="5">
        <f t="shared" si="921"/>
        <v>6.0316563013778539E-5</v>
      </c>
      <c r="AI860" s="5">
        <f t="shared" si="922"/>
        <v>1.232379531091107E-4</v>
      </c>
      <c r="AJ860" s="5">
        <f t="shared" si="923"/>
        <v>1.2589902613527532E-4</v>
      </c>
      <c r="AK860" s="5">
        <f t="shared" si="924"/>
        <v>8.5745039748575877E-5</v>
      </c>
      <c r="AL860" s="5">
        <f t="shared" si="925"/>
        <v>1.2717361083327638E-6</v>
      </c>
      <c r="AM860" s="5">
        <f t="shared" si="926"/>
        <v>2.6959831071728012E-2</v>
      </c>
      <c r="AN860" s="5">
        <f t="shared" si="927"/>
        <v>9.5783208993049304E-3</v>
      </c>
      <c r="AO860" s="5">
        <f t="shared" si="928"/>
        <v>1.7014986296830154E-3</v>
      </c>
      <c r="AP860" s="5">
        <f t="shared" si="929"/>
        <v>2.0150348669311261E-4</v>
      </c>
      <c r="AQ860" s="5">
        <f t="shared" si="930"/>
        <v>1.7897599698792773E-5</v>
      </c>
      <c r="AR860" s="5">
        <f t="shared" si="931"/>
        <v>4.285868072036758E-6</v>
      </c>
      <c r="AS860" s="5">
        <f t="shared" si="932"/>
        <v>8.7568253577851302E-6</v>
      </c>
      <c r="AT860" s="5">
        <f t="shared" si="933"/>
        <v>8.9459111967377222E-6</v>
      </c>
      <c r="AU860" s="5">
        <f t="shared" si="934"/>
        <v>6.0927199732848712E-6</v>
      </c>
      <c r="AV860" s="5">
        <f t="shared" si="935"/>
        <v>3.1121399366004166E-6</v>
      </c>
      <c r="AW860" s="5">
        <f t="shared" si="936"/>
        <v>2.564334102308439E-8</v>
      </c>
      <c r="AX860" s="5">
        <f t="shared" si="937"/>
        <v>9.1806579360525636E-3</v>
      </c>
      <c r="AY860" s="5">
        <f t="shared" si="938"/>
        <v>3.2617150880621471E-3</v>
      </c>
      <c r="AZ860" s="5">
        <f t="shared" si="939"/>
        <v>5.7941301101708674E-4</v>
      </c>
      <c r="BA860" s="5">
        <f t="shared" si="940"/>
        <v>6.8618181595038214E-5</v>
      </c>
      <c r="BB860" s="5">
        <f t="shared" si="941"/>
        <v>6.094687324777891E-6</v>
      </c>
      <c r="BC860" s="5">
        <f t="shared" si="942"/>
        <v>4.3306555461964358E-7</v>
      </c>
      <c r="BD860" s="5">
        <f t="shared" si="943"/>
        <v>2.5378138570202189E-7</v>
      </c>
      <c r="BE860" s="5">
        <f t="shared" si="944"/>
        <v>5.1852255746015284E-7</v>
      </c>
      <c r="BF860" s="5">
        <f t="shared" si="945"/>
        <v>5.2971899781236693E-7</v>
      </c>
      <c r="BG860" s="5">
        <f t="shared" si="946"/>
        <v>3.607714683526916E-7</v>
      </c>
      <c r="BH860" s="5">
        <f t="shared" si="947"/>
        <v>1.8428079734001727E-7</v>
      </c>
      <c r="BI860" s="5">
        <f t="shared" si="948"/>
        <v>7.5303986589258096E-8</v>
      </c>
      <c r="BJ860" s="8">
        <f t="shared" si="949"/>
        <v>0.77149097884013673</v>
      </c>
      <c r="BK860" s="8">
        <f t="shared" si="950"/>
        <v>0.17305200274847843</v>
      </c>
      <c r="BL860" s="8">
        <f t="shared" si="951"/>
        <v>5.29633548529563E-2</v>
      </c>
      <c r="BM860" s="8">
        <f t="shared" si="952"/>
        <v>0.42481444379370303</v>
      </c>
      <c r="BN860" s="8">
        <f t="shared" si="953"/>
        <v>0.57010928855297949</v>
      </c>
    </row>
    <row r="861" spans="1:66" x14ac:dyDescent="0.25">
      <c r="A861" t="s">
        <v>67</v>
      </c>
      <c r="B861" t="s">
        <v>65</v>
      </c>
      <c r="C861" t="s">
        <v>74</v>
      </c>
      <c r="D861" t="s">
        <v>512</v>
      </c>
      <c r="E861">
        <f>VLOOKUP(A861,home!$A$2:$E$405,3,FALSE)</f>
        <v>1.5417000000000001</v>
      </c>
      <c r="F861">
        <f>VLOOKUP(B861,home!$B$2:$E$405,3,FALSE)</f>
        <v>1.0378000000000001</v>
      </c>
      <c r="G861">
        <f>VLOOKUP(C861,away!$B$2:$E$405,4,FALSE)</f>
        <v>0.51890000000000003</v>
      </c>
      <c r="H861">
        <f>VLOOKUP(A861,away!$A$2:$E$405,3,FALSE)</f>
        <v>1.2666999999999999</v>
      </c>
      <c r="I861">
        <f>VLOOKUP(C861,away!$B$2:$E$405,3,FALSE)</f>
        <v>0.94730000000000003</v>
      </c>
      <c r="J861">
        <f>VLOOKUP(B861,home!$B$2:$E$405,4,FALSE)</f>
        <v>0.47370000000000001</v>
      </c>
      <c r="K861" s="3">
        <f t="shared" si="898"/>
        <v>0.83022768131400015</v>
      </c>
      <c r="L861" s="3">
        <f t="shared" si="899"/>
        <v>0.56841390386699997</v>
      </c>
      <c r="M861" s="5">
        <f t="shared" si="900"/>
        <v>0.24693217253635999</v>
      </c>
      <c r="N861" s="5">
        <f t="shared" si="901"/>
        <v>0.2050099250466908</v>
      </c>
      <c r="O861" s="5">
        <f t="shared" si="902"/>
        <v>0.14035968018175199</v>
      </c>
      <c r="P861" s="5">
        <f t="shared" si="903"/>
        <v>0.11653049182727056</v>
      </c>
      <c r="Q861" s="5">
        <f t="shared" si="904"/>
        <v>8.5102457358935513E-2</v>
      </c>
      <c r="R861" s="5">
        <f t="shared" si="905"/>
        <v>3.9891196878816607E-2</v>
      </c>
      <c r="S861" s="5">
        <f t="shared" si="906"/>
        <v>1.3748062257365481E-2</v>
      </c>
      <c r="T861" s="5">
        <f t="shared" si="907"/>
        <v>4.8373420016067432E-2</v>
      </c>
      <c r="U861" s="5">
        <f t="shared" si="908"/>
        <v>3.3118775889540195E-2</v>
      </c>
      <c r="V861" s="5">
        <f t="shared" si="909"/>
        <v>7.2087652431800022E-4</v>
      </c>
      <c r="W861" s="5">
        <f t="shared" si="910"/>
        <v>2.3551471949077536E-2</v>
      </c>
      <c r="X861" s="5">
        <f t="shared" si="911"/>
        <v>1.3386984112389306E-2</v>
      </c>
      <c r="Y861" s="5">
        <f t="shared" si="912"/>
        <v>3.8046739501643549E-3</v>
      </c>
      <c r="Z861" s="5">
        <f t="shared" si="913"/>
        <v>7.5582369826050783E-3</v>
      </c>
      <c r="AA861" s="5">
        <f t="shared" si="914"/>
        <v>6.2750575648899392E-3</v>
      </c>
      <c r="AB861" s="5">
        <f t="shared" si="915"/>
        <v>2.6048632461052245E-3</v>
      </c>
      <c r="AC861" s="5">
        <f t="shared" si="916"/>
        <v>2.1261935783484371E-5</v>
      </c>
      <c r="AD861" s="5">
        <f t="shared" si="917"/>
        <v>4.8882709869535884E-3</v>
      </c>
      <c r="AE861" s="5">
        <f t="shared" si="918"/>
        <v>2.7785611948540822E-3</v>
      </c>
      <c r="AF861" s="5">
        <f t="shared" si="919"/>
        <v>7.8968640795018226E-4</v>
      </c>
      <c r="AG861" s="5">
        <f t="shared" si="920"/>
        <v>1.4962291132455716E-4</v>
      </c>
      <c r="AH861" s="5">
        <f t="shared" si="921"/>
        <v>1.0740517474086217E-3</v>
      </c>
      <c r="AI861" s="5">
        <f t="shared" si="922"/>
        <v>8.9170749186231015E-4</v>
      </c>
      <c r="AJ861" s="5">
        <f t="shared" si="923"/>
        <v>3.701601216895841E-4</v>
      </c>
      <c r="AK861" s="5">
        <f t="shared" si="924"/>
        <v>1.0243905984841721E-4</v>
      </c>
      <c r="AL861" s="5">
        <f t="shared" si="925"/>
        <v>4.0135131985435401E-7</v>
      </c>
      <c r="AM861" s="5">
        <f t="shared" si="926"/>
        <v>8.1167557742659578E-4</v>
      </c>
      <c r="AN861" s="5">
        <f t="shared" si="927"/>
        <v>4.6136768363855268E-4</v>
      </c>
      <c r="AO861" s="5">
        <f t="shared" si="928"/>
        <v>1.3112390308753235E-4</v>
      </c>
      <c r="AP861" s="5">
        <f t="shared" si="929"/>
        <v>2.484421654808748E-5</v>
      </c>
      <c r="AQ861" s="5">
        <f t="shared" si="930"/>
        <v>3.5304495291538814E-6</v>
      </c>
      <c r="AR861" s="5">
        <f t="shared" si="931"/>
        <v>1.2210118933994154E-4</v>
      </c>
      <c r="AS861" s="5">
        <f t="shared" si="932"/>
        <v>1.0137178731138139E-4</v>
      </c>
      <c r="AT861" s="5">
        <f t="shared" si="933"/>
        <v>4.2080831965092064E-5</v>
      </c>
      <c r="AU861" s="5">
        <f t="shared" si="934"/>
        <v>1.1645557183380819E-5</v>
      </c>
      <c r="AV861" s="5">
        <f t="shared" si="935"/>
        <v>2.4171159844919632E-6</v>
      </c>
      <c r="AW861" s="5">
        <f t="shared" si="936"/>
        <v>5.2611913422934119E-9</v>
      </c>
      <c r="AX861" s="5">
        <f t="shared" si="937"/>
        <v>1.1231258877101406E-4</v>
      </c>
      <c r="AY861" s="5">
        <f t="shared" si="938"/>
        <v>6.3840037036741077E-5</v>
      </c>
      <c r="AZ861" s="5">
        <f t="shared" si="939"/>
        <v>1.8143782337533927E-5</v>
      </c>
      <c r="BA861" s="5">
        <f t="shared" si="940"/>
        <v>3.4377260497969276E-6</v>
      </c>
      <c r="BB861" s="5">
        <f t="shared" si="941"/>
        <v>4.8851282109758803E-7</v>
      </c>
      <c r="BC861" s="5">
        <f t="shared" si="942"/>
        <v>5.5535495945832289E-8</v>
      </c>
      <c r="BD861" s="5">
        <f t="shared" si="943"/>
        <v>1.1567335616586645E-5</v>
      </c>
      <c r="BE861" s="5">
        <f t="shared" si="944"/>
        <v>9.6035222279395805E-6</v>
      </c>
      <c r="BF861" s="5">
        <f t="shared" si="945"/>
        <v>3.9865549958748686E-6</v>
      </c>
      <c r="BG861" s="5">
        <f t="shared" si="946"/>
        <v>1.1032494368853121E-6</v>
      </c>
      <c r="BH861" s="5">
        <f t="shared" si="947"/>
        <v>2.2898705547406719E-7</v>
      </c>
      <c r="BI861" s="5">
        <f t="shared" si="948"/>
        <v>3.802227842343104E-8</v>
      </c>
      <c r="BJ861" s="8">
        <f t="shared" si="949"/>
        <v>0.38946589394714942</v>
      </c>
      <c r="BK861" s="8">
        <f t="shared" si="950"/>
        <v>0.37801710646945413</v>
      </c>
      <c r="BL861" s="8">
        <f t="shared" si="951"/>
        <v>0.22499407633530841</v>
      </c>
      <c r="BM861" s="8">
        <f t="shared" si="952"/>
        <v>0.16614555512884613</v>
      </c>
      <c r="BN861" s="8">
        <f t="shared" si="953"/>
        <v>0.83382592382982545</v>
      </c>
    </row>
    <row r="862" spans="1:66" x14ac:dyDescent="0.25">
      <c r="A862" t="s">
        <v>67</v>
      </c>
      <c r="B862" t="s">
        <v>68</v>
      </c>
      <c r="C862" t="s">
        <v>66</v>
      </c>
      <c r="D862" t="s">
        <v>512</v>
      </c>
      <c r="E862">
        <f>VLOOKUP(A862,home!$A$2:$E$405,3,FALSE)</f>
        <v>1.5417000000000001</v>
      </c>
      <c r="F862">
        <f>VLOOKUP(B862,home!$B$2:$E$405,3,FALSE)</f>
        <v>0.64859999999999995</v>
      </c>
      <c r="G862">
        <f>VLOOKUP(C862,away!$B$2:$E$405,4,FALSE)</f>
        <v>1.1675</v>
      </c>
      <c r="H862">
        <f>VLOOKUP(A862,away!$A$2:$E$405,3,FALSE)</f>
        <v>1.2666999999999999</v>
      </c>
      <c r="I862">
        <f>VLOOKUP(C862,away!$B$2:$E$405,3,FALSE)</f>
        <v>0.94730000000000003</v>
      </c>
      <c r="J862">
        <f>VLOOKUP(B862,home!$B$2:$E$405,4,FALSE)</f>
        <v>0.78949999999999998</v>
      </c>
      <c r="K862" s="3">
        <f t="shared" si="898"/>
        <v>1.16743767885</v>
      </c>
      <c r="L862" s="3">
        <f t="shared" si="899"/>
        <v>0.94735650644499991</v>
      </c>
      <c r="M862" s="5">
        <f t="shared" si="900"/>
        <v>0.1206581202132307</v>
      </c>
      <c r="N862" s="5">
        <f t="shared" si="901"/>
        <v>0.14086083579613828</v>
      </c>
      <c r="O862" s="5">
        <f t="shared" si="902"/>
        <v>0.11430625523942707</v>
      </c>
      <c r="P862" s="5">
        <f t="shared" si="903"/>
        <v>0.13344542929475237</v>
      </c>
      <c r="Q862" s="5">
        <f t="shared" si="904"/>
        <v>8.2223123591357375E-2</v>
      </c>
      <c r="R862" s="5">
        <f t="shared" si="905"/>
        <v>5.4144387314217043E-2</v>
      </c>
      <c r="S862" s="5">
        <f t="shared" si="906"/>
        <v>3.6896983328164074E-2</v>
      </c>
      <c r="T862" s="5">
        <f t="shared" si="907"/>
        <v>7.789461111450377E-2</v>
      </c>
      <c r="U862" s="5">
        <f t="shared" si="908"/>
        <v>6.3210197848864919E-2</v>
      </c>
      <c r="V862" s="5">
        <f t="shared" si="909"/>
        <v>4.5341459831637482E-3</v>
      </c>
      <c r="W862" s="5">
        <f t="shared" si="910"/>
        <v>3.1996790851096982E-2</v>
      </c>
      <c r="X862" s="5">
        <f t="shared" si="911"/>
        <v>3.0312367998146572E-2</v>
      </c>
      <c r="Y862" s="5">
        <f t="shared" si="912"/>
        <v>1.4358309524399676E-2</v>
      </c>
      <c r="Z862" s="5">
        <f t="shared" si="913"/>
        <v>1.7098012536533876E-2</v>
      </c>
      <c r="AA862" s="5">
        <f t="shared" si="914"/>
        <v>1.9960864068599309E-2</v>
      </c>
      <c r="AB862" s="5">
        <f t="shared" si="915"/>
        <v>1.1651532408042975E-2</v>
      </c>
      <c r="AC862" s="5">
        <f t="shared" si="916"/>
        <v>3.1341708298366131E-4</v>
      </c>
      <c r="AD862" s="5">
        <f t="shared" si="917"/>
        <v>9.3385648104633932E-3</v>
      </c>
      <c r="AE862" s="5">
        <f t="shared" si="918"/>
        <v>8.8469501340508131E-3</v>
      </c>
      <c r="AF862" s="5">
        <f t="shared" si="919"/>
        <v>4.1906078858437506E-3</v>
      </c>
      <c r="AG862" s="5">
        <f t="shared" si="920"/>
        <v>1.3233332155379344E-3</v>
      </c>
      <c r="AH862" s="5">
        <f t="shared" si="921"/>
        <v>4.0494783559408857E-3</v>
      </c>
      <c r="AI862" s="5">
        <f t="shared" si="922"/>
        <v>4.7275136124129407E-3</v>
      </c>
      <c r="AJ862" s="5">
        <f t="shared" si="923"/>
        <v>2.7595387592035722E-3</v>
      </c>
      <c r="AK862" s="5">
        <f t="shared" si="924"/>
        <v>1.0738631745804094E-3</v>
      </c>
      <c r="AL862" s="5">
        <f t="shared" si="925"/>
        <v>1.3865317017421104E-5</v>
      </c>
      <c r="AM862" s="5">
        <f t="shared" si="926"/>
        <v>2.1804384852235343E-3</v>
      </c>
      <c r="AN862" s="5">
        <f t="shared" si="927"/>
        <v>2.0656525858795951E-3</v>
      </c>
      <c r="AO862" s="5">
        <f t="shared" si="928"/>
        <v>9.7845470864398672E-4</v>
      </c>
      <c r="AP862" s="5">
        <f t="shared" si="929"/>
        <v>3.0898181149854252E-4</v>
      </c>
      <c r="AQ862" s="5">
        <f t="shared" si="930"/>
        <v>7.3178982374076667E-5</v>
      </c>
      <c r="AR862" s="5">
        <f t="shared" si="931"/>
        <v>7.672599336417601E-4</v>
      </c>
      <c r="AS862" s="5">
        <f t="shared" si="932"/>
        <v>8.9572815600534128E-4</v>
      </c>
      <c r="AT862" s="5">
        <f t="shared" si="933"/>
        <v>5.228533996637333E-4</v>
      </c>
      <c r="AU862" s="5">
        <f t="shared" si="934"/>
        <v>2.0346625309408681E-4</v>
      </c>
      <c r="AV862" s="5">
        <f t="shared" si="935"/>
        <v>5.9383542559116826E-5</v>
      </c>
      <c r="AW862" s="5">
        <f t="shared" si="936"/>
        <v>4.2596552474687084E-7</v>
      </c>
      <c r="AX862" s="5">
        <f t="shared" si="937"/>
        <v>4.2425434067742886E-4</v>
      </c>
      <c r="AY862" s="5">
        <f t="shared" si="938"/>
        <v>4.0192011002829583E-4</v>
      </c>
      <c r="AZ862" s="5">
        <f t="shared" si="939"/>
        <v>1.9038081565319814E-4</v>
      </c>
      <c r="BA862" s="5">
        <f t="shared" si="940"/>
        <v>6.0119501470454447E-5</v>
      </c>
      <c r="BB862" s="5">
        <f t="shared" si="941"/>
        <v>1.4238650220566186E-5</v>
      </c>
      <c r="BC862" s="5">
        <f t="shared" si="942"/>
        <v>2.6978155858895831E-6</v>
      </c>
      <c r="BD862" s="5">
        <f t="shared" si="943"/>
        <v>1.2114478171168001E-4</v>
      </c>
      <c r="BE862" s="5">
        <f t="shared" si="944"/>
        <v>1.4142898276627361E-4</v>
      </c>
      <c r="BF862" s="5">
        <f t="shared" si="945"/>
        <v>8.2554761681387595E-5</v>
      </c>
      <c r="BG862" s="5">
        <f t="shared" si="946"/>
        <v>3.2125846451778029E-5</v>
      </c>
      <c r="BH862" s="5">
        <f t="shared" si="947"/>
        <v>9.3762309031888114E-6</v>
      </c>
      <c r="BI862" s="5">
        <f t="shared" si="948"/>
        <v>2.1892330483960762E-6</v>
      </c>
      <c r="BJ862" s="8">
        <f t="shared" si="949"/>
        <v>0.40804581272879409</v>
      </c>
      <c r="BK862" s="8">
        <f t="shared" si="950"/>
        <v>0.29626388132934028</v>
      </c>
      <c r="BL862" s="8">
        <f t="shared" si="951"/>
        <v>0.27872114190281583</v>
      </c>
      <c r="BM862" s="8">
        <f t="shared" si="952"/>
        <v>0.3540892029038577</v>
      </c>
      <c r="BN862" s="8">
        <f t="shared" si="953"/>
        <v>0.64563815144912284</v>
      </c>
    </row>
    <row r="863" spans="1:66" x14ac:dyDescent="0.25">
      <c r="A863" t="s">
        <v>67</v>
      </c>
      <c r="B863" t="s">
        <v>103</v>
      </c>
      <c r="C863" t="s">
        <v>77</v>
      </c>
      <c r="D863" t="s">
        <v>512</v>
      </c>
      <c r="E863">
        <f>VLOOKUP(A863,home!$A$2:$E$405,3,FALSE)</f>
        <v>1.5417000000000001</v>
      </c>
      <c r="F863">
        <f>VLOOKUP(B863,home!$B$2:$E$405,3,FALSE)</f>
        <v>1.6865000000000001</v>
      </c>
      <c r="G863">
        <f>VLOOKUP(C863,away!$B$2:$E$405,4,FALSE)</f>
        <v>1.8162</v>
      </c>
      <c r="H863">
        <f>VLOOKUP(A863,away!$A$2:$E$405,3,FALSE)</f>
        <v>1.2666999999999999</v>
      </c>
      <c r="I863">
        <f>VLOOKUP(C863,away!$B$2:$E$405,3,FALSE)</f>
        <v>1.8947000000000001</v>
      </c>
      <c r="J863">
        <f>VLOOKUP(B863,home!$B$2:$E$405,4,FALSE)</f>
        <v>1.1052</v>
      </c>
      <c r="K863" s="3">
        <f t="shared" si="898"/>
        <v>4.7222599382100006</v>
      </c>
      <c r="L863" s="3">
        <f t="shared" si="899"/>
        <v>2.6524982247479998</v>
      </c>
      <c r="M863" s="5">
        <f t="shared" si="900"/>
        <v>6.2687828250793391E-4</v>
      </c>
      <c r="N863" s="5">
        <f t="shared" si="901"/>
        <v>2.9602821996211077E-3</v>
      </c>
      <c r="O863" s="5">
        <f t="shared" si="902"/>
        <v>1.6627935314853699E-3</v>
      </c>
      <c r="P863" s="5">
        <f t="shared" si="903"/>
        <v>7.8521432792480923E-3</v>
      </c>
      <c r="Q863" s="5">
        <f t="shared" si="904"/>
        <v>6.9896110185334688E-3</v>
      </c>
      <c r="R863" s="5">
        <f t="shared" si="905"/>
        <v>2.2052784451937011E-3</v>
      </c>
      <c r="S863" s="5">
        <f t="shared" si="906"/>
        <v>2.4588566791297582E-2</v>
      </c>
      <c r="T863" s="5">
        <f t="shared" si="907"/>
        <v>1.8539930818339084E-2</v>
      </c>
      <c r="U863" s="5">
        <f t="shared" si="908"/>
        <v>1.0413898054336254E-2</v>
      </c>
      <c r="V863" s="5">
        <f t="shared" si="909"/>
        <v>3.4221236467186569E-2</v>
      </c>
      <c r="W863" s="5">
        <f t="shared" si="910"/>
        <v>1.1002253365497266E-2</v>
      </c>
      <c r="X863" s="5">
        <f t="shared" si="911"/>
        <v>2.9183457520209205E-2</v>
      </c>
      <c r="Y863" s="5">
        <f t="shared" si="912"/>
        <v>3.8704534632181799E-2</v>
      </c>
      <c r="Z863" s="5">
        <f t="shared" si="913"/>
        <v>1.9498323869837739E-3</v>
      </c>
      <c r="AA863" s="5">
        <f t="shared" si="914"/>
        <v>9.2076153672778546E-3</v>
      </c>
      <c r="AB863" s="5">
        <f t="shared" si="915"/>
        <v>2.1740376587671487E-2</v>
      </c>
      <c r="AC863" s="5">
        <f t="shared" si="916"/>
        <v>2.6790493010297612E-2</v>
      </c>
      <c r="AD863" s="5">
        <f t="shared" si="917"/>
        <v>1.2988875074480976E-2</v>
      </c>
      <c r="AE863" s="5">
        <f t="shared" si="918"/>
        <v>3.4452968076534328E-2</v>
      </c>
      <c r="AF863" s="5">
        <f t="shared" si="919"/>
        <v>4.5693218330153426E-2</v>
      </c>
      <c r="AG863" s="5">
        <f t="shared" si="920"/>
        <v>4.0400393501251575E-2</v>
      </c>
      <c r="AH863" s="5">
        <f t="shared" si="921"/>
        <v>1.2929817362576539E-3</v>
      </c>
      <c r="AI863" s="5">
        <f t="shared" si="922"/>
        <v>6.1057958539667287E-3</v>
      </c>
      <c r="AJ863" s="5">
        <f t="shared" si="923"/>
        <v>1.4416577576037901E-2</v>
      </c>
      <c r="AK863" s="5">
        <f t="shared" si="924"/>
        <v>2.2692942244473473E-2</v>
      </c>
      <c r="AL863" s="5">
        <f t="shared" si="925"/>
        <v>1.342287940152968E-2</v>
      </c>
      <c r="AM863" s="5">
        <f t="shared" si="926"/>
        <v>1.2267368881327186E-2</v>
      </c>
      <c r="AN863" s="5">
        <f t="shared" si="927"/>
        <v>3.2539174180049216E-2</v>
      </c>
      <c r="AO863" s="5">
        <f t="shared" si="928"/>
        <v>4.3155050873673266E-2</v>
      </c>
      <c r="AP863" s="5">
        <f t="shared" si="929"/>
        <v>3.815623194377598E-2</v>
      </c>
      <c r="AQ863" s="5">
        <f t="shared" si="930"/>
        <v>2.5302334373484683E-2</v>
      </c>
      <c r="AR863" s="5">
        <f t="shared" si="931"/>
        <v>6.8592635201100249E-4</v>
      </c>
      <c r="AS863" s="5">
        <f t="shared" si="932"/>
        <v>3.2391225326640878E-3</v>
      </c>
      <c r="AT863" s="5">
        <f t="shared" si="933"/>
        <v>7.6479892854764689E-3</v>
      </c>
      <c r="AU863" s="5">
        <f t="shared" si="934"/>
        <v>1.2038597803554952E-2</v>
      </c>
      <c r="AV863" s="5">
        <f t="shared" si="935"/>
        <v>1.4212347029987617E-2</v>
      </c>
      <c r="AW863" s="5">
        <f t="shared" si="936"/>
        <v>4.6703365630164301E-3</v>
      </c>
      <c r="AX863" s="5">
        <f t="shared" si="937"/>
        <v>9.6549507692558975E-3</v>
      </c>
      <c r="AY863" s="5">
        <f t="shared" si="938"/>
        <v>2.5609739775480603E-2</v>
      </c>
      <c r="AZ863" s="5">
        <f t="shared" si="939"/>
        <v>3.3964894645360282E-2</v>
      </c>
      <c r="BA863" s="5">
        <f t="shared" si="940"/>
        <v>3.0030607583523661E-2</v>
      </c>
      <c r="BB863" s="5">
        <f t="shared" si="941"/>
        <v>1.9914033325850088E-2</v>
      </c>
      <c r="BC863" s="5">
        <f t="shared" si="942"/>
        <v>1.0564387608877969E-2</v>
      </c>
      <c r="BD863" s="5">
        <f t="shared" si="943"/>
        <v>3.0323640516950935E-4</v>
      </c>
      <c r="BE863" s="5">
        <f t="shared" si="944"/>
        <v>1.4319611279387898E-3</v>
      </c>
      <c r="BF863" s="5">
        <f t="shared" si="945"/>
        <v>3.3810463337696764E-3</v>
      </c>
      <c r="BG863" s="5">
        <f t="shared" si="946"/>
        <v>5.3220598837307809E-3</v>
      </c>
      <c r="BH863" s="5">
        <f t="shared" si="947"/>
        <v>6.2830375444241108E-3</v>
      </c>
      <c r="BI863" s="5">
        <f t="shared" si="948"/>
        <v>5.934027297260662E-3</v>
      </c>
      <c r="BJ863" s="8">
        <f t="shared" si="949"/>
        <v>0.52207429849746101</v>
      </c>
      <c r="BK863" s="8">
        <f t="shared" si="950"/>
        <v>0.13311193700754809</v>
      </c>
      <c r="BL863" s="8">
        <f t="shared" si="951"/>
        <v>0.1502176109926881</v>
      </c>
      <c r="BM863" s="8">
        <f t="shared" si="952"/>
        <v>0.76411728891562736</v>
      </c>
      <c r="BN863" s="8">
        <f t="shared" si="953"/>
        <v>2.2296986756589671E-2</v>
      </c>
    </row>
    <row r="864" spans="1:66" x14ac:dyDescent="0.25">
      <c r="A864" t="s">
        <v>67</v>
      </c>
      <c r="B864" t="s">
        <v>79</v>
      </c>
      <c r="C864" t="s">
        <v>75</v>
      </c>
      <c r="D864" t="s">
        <v>512</v>
      </c>
      <c r="E864">
        <f>VLOOKUP(A864,home!$A$2:$E$405,3,FALSE)</f>
        <v>1.5417000000000001</v>
      </c>
      <c r="F864">
        <f>VLOOKUP(B864,home!$B$2:$E$405,3,FALSE)</f>
        <v>0.90810000000000002</v>
      </c>
      <c r="G864">
        <f>VLOOKUP(C864,away!$B$2:$E$405,4,FALSE)</f>
        <v>0.64859999999999995</v>
      </c>
      <c r="H864">
        <f>VLOOKUP(A864,away!$A$2:$E$405,3,FALSE)</f>
        <v>1.2666999999999999</v>
      </c>
      <c r="I864">
        <f>VLOOKUP(C864,away!$B$2:$E$405,3,FALSE)</f>
        <v>0.78949999999999998</v>
      </c>
      <c r="J864">
        <f>VLOOKUP(B864,home!$B$2:$E$405,4,FALSE)</f>
        <v>1.2630999999999999</v>
      </c>
      <c r="K864" s="3">
        <f t="shared" si="898"/>
        <v>0.90805152562199998</v>
      </c>
      <c r="L864" s="3">
        <f t="shared" si="899"/>
        <v>1.2631753439149997</v>
      </c>
      <c r="M864" s="5">
        <f t="shared" si="900"/>
        <v>0.11403762176629061</v>
      </c>
      <c r="N864" s="5">
        <f t="shared" si="901"/>
        <v>0.10355203642318479</v>
      </c>
      <c r="O864" s="5">
        <f t="shared" si="902"/>
        <v>0.14404951209388278</v>
      </c>
      <c r="P864" s="5">
        <f t="shared" si="903"/>
        <v>0.13080437922195501</v>
      </c>
      <c r="Q864" s="5">
        <f t="shared" si="904"/>
        <v>4.7015292327668913E-2</v>
      </c>
      <c r="R864" s="5">
        <f t="shared" si="905"/>
        <v>9.0979895989989179E-2</v>
      </c>
      <c r="S864" s="5">
        <f t="shared" si="906"/>
        <v>3.750908112303919E-2</v>
      </c>
      <c r="T864" s="5">
        <f t="shared" si="907"/>
        <v>5.9388558055267424E-2</v>
      </c>
      <c r="U864" s="5">
        <f t="shared" si="908"/>
        <v>8.2614433354640554E-2</v>
      </c>
      <c r="V864" s="5">
        <f t="shared" si="909"/>
        <v>4.780441942942696E-3</v>
      </c>
      <c r="W864" s="5">
        <f t="shared" si="910"/>
        <v>1.4230769308568028E-2</v>
      </c>
      <c r="X864" s="5">
        <f t="shared" si="911"/>
        <v>1.7975956915525438E-2</v>
      </c>
      <c r="Y864" s="5">
        <f t="shared" si="912"/>
        <v>1.1353392779485034E-2</v>
      </c>
      <c r="Z864" s="5">
        <f t="shared" si="913"/>
        <v>3.8307853802168508E-2</v>
      </c>
      <c r="AA864" s="5">
        <f t="shared" si="914"/>
        <v>3.4785505088363644E-2</v>
      </c>
      <c r="AB864" s="5">
        <f t="shared" si="915"/>
        <v>1.579351548251022E-2</v>
      </c>
      <c r="AC864" s="5">
        <f t="shared" si="916"/>
        <v>3.4270638664466065E-4</v>
      </c>
      <c r="AD864" s="5">
        <f t="shared" si="917"/>
        <v>3.2305679453549815E-3</v>
      </c>
      <c r="AE864" s="5">
        <f t="shared" si="918"/>
        <v>4.0807737754145522E-3</v>
      </c>
      <c r="AF864" s="5">
        <f t="shared" si="919"/>
        <v>2.5773664085992952E-3</v>
      </c>
      <c r="AG864" s="5">
        <f t="shared" si="920"/>
        <v>1.0852218998591279E-3</v>
      </c>
      <c r="AH864" s="5">
        <f t="shared" si="921"/>
        <v>1.2097384100299927E-2</v>
      </c>
      <c r="AI864" s="5">
        <f t="shared" si="922"/>
        <v>1.0985048088312676E-2</v>
      </c>
      <c r="AJ864" s="5">
        <f t="shared" si="923"/>
        <v>4.987494837811678E-3</v>
      </c>
      <c r="AK864" s="5">
        <f t="shared" si="924"/>
        <v>1.5096340988355816E-3</v>
      </c>
      <c r="AL864" s="5">
        <f t="shared" si="925"/>
        <v>1.5723756937802122E-5</v>
      </c>
      <c r="AM864" s="5">
        <f t="shared" si="926"/>
        <v>5.8670443028102442E-4</v>
      </c>
      <c r="AN864" s="5">
        <f t="shared" si="927"/>
        <v>7.4111057049668701E-4</v>
      </c>
      <c r="AO864" s="5">
        <f t="shared" si="928"/>
        <v>4.6807629988309725E-4</v>
      </c>
      <c r="AP864" s="5">
        <f t="shared" si="929"/>
        <v>1.9708748036109737E-4</v>
      </c>
      <c r="AQ864" s="5">
        <f t="shared" si="930"/>
        <v>6.2239011446617456E-5</v>
      </c>
      <c r="AR864" s="5">
        <f t="shared" si="931"/>
        <v>3.0562234642736424E-3</v>
      </c>
      <c r="AS864" s="5">
        <f t="shared" si="932"/>
        <v>2.7752083793754351E-3</v>
      </c>
      <c r="AT864" s="5">
        <f t="shared" si="933"/>
        <v>1.2600161014054106E-3</v>
      </c>
      <c r="AU864" s="5">
        <f t="shared" si="934"/>
        <v>3.8138651439648938E-4</v>
      </c>
      <c r="AV864" s="5">
        <f t="shared" si="935"/>
        <v>8.6579651562347233E-5</v>
      </c>
      <c r="AW864" s="5">
        <f t="shared" si="936"/>
        <v>5.0098872670021135E-7</v>
      </c>
      <c r="AX864" s="5">
        <f t="shared" si="937"/>
        <v>8.8792975500978389E-5</v>
      </c>
      <c r="AY864" s="5">
        <f t="shared" si="938"/>
        <v>1.1216109736568451E-4</v>
      </c>
      <c r="AZ864" s="5">
        <f t="shared" si="939"/>
        <v>7.0839566369391169E-5</v>
      </c>
      <c r="BA864" s="5">
        <f t="shared" si="940"/>
        <v>2.9827597870481724E-5</v>
      </c>
      <c r="BB864" s="5">
        <f t="shared" si="941"/>
        <v>9.419371549551011E-6</v>
      </c>
      <c r="BC864" s="5">
        <f t="shared" si="942"/>
        <v>2.379663579313453E-6</v>
      </c>
      <c r="BD864" s="5">
        <f t="shared" si="943"/>
        <v>6.4342435426082453E-4</v>
      </c>
      <c r="BE864" s="5">
        <f t="shared" si="944"/>
        <v>5.8426246650889195E-4</v>
      </c>
      <c r="BF864" s="5">
        <f t="shared" si="945"/>
        <v>2.6527021203853594E-4</v>
      </c>
      <c r="BG864" s="5">
        <f t="shared" si="946"/>
        <v>8.0293006914554688E-5</v>
      </c>
      <c r="BH864" s="5">
        <f t="shared" si="947"/>
        <v>1.8227546856384788E-5</v>
      </c>
      <c r="BI864" s="5">
        <f t="shared" si="948"/>
        <v>3.3103103462573408E-6</v>
      </c>
      <c r="BJ864" s="8">
        <f t="shared" si="949"/>
        <v>0.26685857390363149</v>
      </c>
      <c r="BK864" s="8">
        <f t="shared" si="950"/>
        <v>0.28760211529517565</v>
      </c>
      <c r="BL864" s="8">
        <f t="shared" si="951"/>
        <v>0.40695662514258513</v>
      </c>
      <c r="BM864" s="8">
        <f t="shared" si="952"/>
        <v>0.3691747702119505</v>
      </c>
      <c r="BN864" s="8">
        <f t="shared" si="953"/>
        <v>0.63043873782297122</v>
      </c>
    </row>
    <row r="865" spans="1:66" x14ac:dyDescent="0.25">
      <c r="A865" t="s">
        <v>67</v>
      </c>
      <c r="B865" t="s">
        <v>85</v>
      </c>
      <c r="C865" t="s">
        <v>329</v>
      </c>
      <c r="D865" t="s">
        <v>512</v>
      </c>
      <c r="E865">
        <f>VLOOKUP(A865,home!$A$2:$E$405,3,FALSE)</f>
        <v>1.5417000000000001</v>
      </c>
      <c r="F865">
        <f>VLOOKUP(B865,home!$B$2:$E$405,3,FALSE)</f>
        <v>1.0378000000000001</v>
      </c>
      <c r="G865">
        <f>VLOOKUP(C865,away!$B$2:$E$405,4,FALSE)</f>
        <v>1.2972999999999999</v>
      </c>
      <c r="H865">
        <f>VLOOKUP(A865,away!$A$2:$E$405,3,FALSE)</f>
        <v>1.2666999999999999</v>
      </c>
      <c r="I865">
        <f>VLOOKUP(C865,away!$B$2:$E$405,3,FALSE)</f>
        <v>0.47370000000000001</v>
      </c>
      <c r="J865">
        <f>VLOOKUP(B865,home!$B$2:$E$405,4,FALSE)</f>
        <v>0.78949999999999998</v>
      </c>
      <c r="K865" s="3">
        <f t="shared" si="898"/>
        <v>2.075649202098</v>
      </c>
      <c r="L865" s="3">
        <f t="shared" si="899"/>
        <v>0.47372825620499998</v>
      </c>
      <c r="M865" s="5">
        <f t="shared" si="900"/>
        <v>7.8130290227743968E-2</v>
      </c>
      <c r="N865" s="5">
        <f t="shared" si="901"/>
        <v>0.16217107457090194</v>
      </c>
      <c r="O865" s="5">
        <f t="shared" si="902"/>
        <v>3.7012526146379704E-2</v>
      </c>
      <c r="P865" s="5">
        <f t="shared" si="903"/>
        <v>7.6825020363364388E-2</v>
      </c>
      <c r="Q865" s="5">
        <f t="shared" si="904"/>
        <v>0.168305130768234</v>
      </c>
      <c r="R865" s="5">
        <f t="shared" si="905"/>
        <v>8.7669397345332117E-3</v>
      </c>
      <c r="S865" s="5">
        <f t="shared" si="906"/>
        <v>1.888538918973429E-2</v>
      </c>
      <c r="T865" s="5">
        <f t="shared" si="907"/>
        <v>7.9730896109189972E-2</v>
      </c>
      <c r="U865" s="5">
        <f t="shared" si="908"/>
        <v>1.8197091464825108E-2</v>
      </c>
      <c r="V865" s="5">
        <f t="shared" si="909"/>
        <v>2.0633204197788931E-3</v>
      </c>
      <c r="W865" s="5">
        <f t="shared" si="910"/>
        <v>0.11644747012936146</v>
      </c>
      <c r="X865" s="5">
        <f t="shared" si="911"/>
        <v>5.5164456963866224E-2</v>
      </c>
      <c r="Y865" s="5">
        <f t="shared" si="912"/>
        <v>1.3066481000994055E-2</v>
      </c>
      <c r="Z865" s="5">
        <f t="shared" si="913"/>
        <v>1.3843823575649149E-3</v>
      </c>
      <c r="AA865" s="5">
        <f t="shared" si="914"/>
        <v>2.8734921358781634E-3</v>
      </c>
      <c r="AB865" s="5">
        <f t="shared" si="915"/>
        <v>2.9821808295351954E-3</v>
      </c>
      <c r="AC865" s="5">
        <f t="shared" si="916"/>
        <v>1.2680312015000891E-4</v>
      </c>
      <c r="AD865" s="5">
        <f t="shared" si="917"/>
        <v>6.0426024615084957E-2</v>
      </c>
      <c r="AE865" s="5">
        <f t="shared" si="918"/>
        <v>2.8625515270304599E-2</v>
      </c>
      <c r="AF865" s="5">
        <f t="shared" si="919"/>
        <v>6.7803577159854973E-3</v>
      </c>
      <c r="AG865" s="5">
        <f t="shared" si="920"/>
        <v>1.0706823457466426E-3</v>
      </c>
      <c r="AH865" s="5">
        <f t="shared" si="921"/>
        <v>1.6395526004254842E-4</v>
      </c>
      <c r="AI865" s="5">
        <f t="shared" si="922"/>
        <v>3.4031360468708569E-4</v>
      </c>
      <c r="AJ865" s="5">
        <f t="shared" si="923"/>
        <v>3.5318583101592198E-4</v>
      </c>
      <c r="AK865" s="5">
        <f t="shared" si="924"/>
        <v>2.4436329611350578E-4</v>
      </c>
      <c r="AL865" s="5">
        <f t="shared" si="925"/>
        <v>4.9873882507111581E-6</v>
      </c>
      <c r="AM865" s="5">
        <f t="shared" si="926"/>
        <v>2.508464595565104E-2</v>
      </c>
      <c r="AN865" s="5">
        <f t="shared" si="927"/>
        <v>1.1883305586090371E-2</v>
      </c>
      <c r="AO865" s="5">
        <f t="shared" si="928"/>
        <v>2.8147288166248631E-3</v>
      </c>
      <c r="AP865" s="5">
        <f t="shared" si="929"/>
        <v>4.4447219132988668E-4</v>
      </c>
      <c r="AQ865" s="5">
        <f t="shared" si="930"/>
        <v>5.2639759032580565E-5</v>
      </c>
      <c r="AR865" s="5">
        <f t="shared" si="931"/>
        <v>1.5534047887118757E-5</v>
      </c>
      <c r="AS865" s="5">
        <f t="shared" si="932"/>
        <v>3.2243234102250168E-5</v>
      </c>
      <c r="AT865" s="5">
        <f t="shared" si="933"/>
        <v>3.3462821568697309E-5</v>
      </c>
      <c r="AU865" s="5">
        <f t="shared" si="934"/>
        <v>2.3152359629671432E-5</v>
      </c>
      <c r="AV865" s="5">
        <f t="shared" si="935"/>
        <v>1.2014044198003366E-5</v>
      </c>
      <c r="AW865" s="5">
        <f t="shared" si="936"/>
        <v>1.3622409254678495E-7</v>
      </c>
      <c r="AX865" s="5">
        <f t="shared" si="937"/>
        <v>8.6778208937929851E-3</v>
      </c>
      <c r="AY865" s="5">
        <f t="shared" si="938"/>
        <v>4.1109289596758646E-3</v>
      </c>
      <c r="AZ865" s="5">
        <f t="shared" si="939"/>
        <v>9.7373160372494095E-4</v>
      </c>
      <c r="BA865" s="5">
        <f t="shared" si="940"/>
        <v>1.5376139154810482E-4</v>
      </c>
      <c r="BB865" s="5">
        <f t="shared" si="941"/>
        <v>1.8210278972434475E-5</v>
      </c>
      <c r="BC865" s="5">
        <f t="shared" si="942"/>
        <v>1.7253447405235927E-6</v>
      </c>
      <c r="BD865" s="5">
        <f t="shared" si="943"/>
        <v>1.2264862362282888E-6</v>
      </c>
      <c r="BE865" s="5">
        <f t="shared" si="944"/>
        <v>2.5457551776114263E-6</v>
      </c>
      <c r="BF865" s="5">
        <f t="shared" si="945"/>
        <v>2.6420473515730057E-6</v>
      </c>
      <c r="BG865" s="5">
        <f t="shared" si="946"/>
        <v>1.8279878257325474E-6</v>
      </c>
      <c r="BH865" s="5">
        <f t="shared" si="947"/>
        <v>9.4856536798165513E-7</v>
      </c>
      <c r="BI865" s="5">
        <f t="shared" si="948"/>
        <v>3.9377778983778366E-7</v>
      </c>
      <c r="BJ865" s="8">
        <f t="shared" si="949"/>
        <v>0.74600406027085286</v>
      </c>
      <c r="BK865" s="8">
        <f t="shared" si="950"/>
        <v>0.1801467396686981</v>
      </c>
      <c r="BL865" s="8">
        <f t="shared" si="951"/>
        <v>7.1060039430145147E-2</v>
      </c>
      <c r="BM865" s="8">
        <f t="shared" si="952"/>
        <v>0.46327344718052049</v>
      </c>
      <c r="BN865" s="8">
        <f t="shared" si="953"/>
        <v>0.53121098181115711</v>
      </c>
    </row>
    <row r="866" spans="1:66" x14ac:dyDescent="0.25">
      <c r="A866" t="s">
        <v>67</v>
      </c>
      <c r="B866" t="s">
        <v>58</v>
      </c>
      <c r="C866" t="s">
        <v>81</v>
      </c>
      <c r="D866" t="s">
        <v>512</v>
      </c>
      <c r="E866">
        <f>VLOOKUP(A866,home!$A$2:$E$405,3,FALSE)</f>
        <v>1.5417000000000001</v>
      </c>
      <c r="F866">
        <f>VLOOKUP(B866,home!$B$2:$E$405,3,FALSE)</f>
        <v>1.1675</v>
      </c>
      <c r="G866">
        <f>VLOOKUP(C866,away!$B$2:$E$405,4,FALSE)</f>
        <v>0.51890000000000003</v>
      </c>
      <c r="H866">
        <f>VLOOKUP(A866,away!$A$2:$E$405,3,FALSE)</f>
        <v>1.2666999999999999</v>
      </c>
      <c r="I866">
        <f>VLOOKUP(C866,away!$B$2:$E$405,3,FALSE)</f>
        <v>0.78949999999999998</v>
      </c>
      <c r="J866">
        <f>VLOOKUP(B866,home!$B$2:$E$405,4,FALSE)</f>
        <v>0.94730000000000003</v>
      </c>
      <c r="K866" s="3">
        <f t="shared" si="898"/>
        <v>0.93398614177500006</v>
      </c>
      <c r="L866" s="3">
        <f t="shared" si="899"/>
        <v>0.94735650644499991</v>
      </c>
      <c r="M866" s="5">
        <f t="shared" si="900"/>
        <v>0.15238536839888117</v>
      </c>
      <c r="N866" s="5">
        <f t="shared" si="901"/>
        <v>0.14232582229383303</v>
      </c>
      <c r="O866" s="5">
        <f t="shared" si="902"/>
        <v>0.14436327023969836</v>
      </c>
      <c r="P866" s="5">
        <f t="shared" si="903"/>
        <v>0.13483329378519754</v>
      </c>
      <c r="Q866" s="5">
        <f t="shared" si="904"/>
        <v>6.6465172819585694E-2</v>
      </c>
      <c r="R866" s="5">
        <f t="shared" si="905"/>
        <v>6.8381741676628027E-2</v>
      </c>
      <c r="S866" s="5">
        <f t="shared" si="906"/>
        <v>2.9825726222903678E-2</v>
      </c>
      <c r="T866" s="5">
        <f t="shared" si="907"/>
        <v>6.2966213922625872E-2</v>
      </c>
      <c r="U866" s="5">
        <f t="shared" si="908"/>
        <v>6.3867599076408529E-2</v>
      </c>
      <c r="V866" s="5">
        <f t="shared" si="909"/>
        <v>2.9322594335253116E-3</v>
      </c>
      <c r="W866" s="5">
        <f t="shared" si="910"/>
        <v>2.0692516774724487E-2</v>
      </c>
      <c r="X866" s="5">
        <f t="shared" si="911"/>
        <v>1.9603190401257548E-2</v>
      </c>
      <c r="Y866" s="5">
        <f t="shared" si="912"/>
        <v>9.2856049868557528E-3</v>
      </c>
      <c r="Z866" s="5">
        <f t="shared" si="913"/>
        <v>2.1593962633131594E-2</v>
      </c>
      <c r="AA866" s="5">
        <f t="shared" si="914"/>
        <v>2.0168461845352096E-2</v>
      </c>
      <c r="AB866" s="5">
        <f t="shared" si="915"/>
        <v>9.4185319322383516E-3</v>
      </c>
      <c r="AC866" s="5">
        <f t="shared" si="916"/>
        <v>1.6215721767165984E-4</v>
      </c>
      <c r="AD866" s="5">
        <f t="shared" si="917"/>
        <v>4.8316309765098469E-3</v>
      </c>
      <c r="AE866" s="5">
        <f t="shared" si="918"/>
        <v>4.5772770423378123E-3</v>
      </c>
      <c r="AF866" s="5">
        <f t="shared" si="919"/>
        <v>2.1681565939300255E-3</v>
      </c>
      <c r="AG866" s="5">
        <f t="shared" si="920"/>
        <v>6.8467241875041314E-4</v>
      </c>
      <c r="AH866" s="5">
        <f t="shared" si="921"/>
        <v>5.1142952501068532E-3</v>
      </c>
      <c r="AI866" s="5">
        <f t="shared" si="922"/>
        <v>4.776680888545509E-3</v>
      </c>
      <c r="AJ866" s="5">
        <f t="shared" si="923"/>
        <v>2.2306768767914992E-3</v>
      </c>
      <c r="AK866" s="5">
        <f t="shared" si="924"/>
        <v>6.944737632337333E-4</v>
      </c>
      <c r="AL866" s="5">
        <f t="shared" si="925"/>
        <v>5.7391840173216218E-6</v>
      </c>
      <c r="AM866" s="5">
        <f t="shared" si="926"/>
        <v>9.0253527484620189E-4</v>
      </c>
      <c r="AN866" s="5">
        <f t="shared" si="927"/>
        <v>8.5502266492167565E-4</v>
      </c>
      <c r="AO866" s="5">
        <f t="shared" si="928"/>
        <v>4.0500564238574616E-4</v>
      </c>
      <c r="AP866" s="5">
        <f t="shared" si="929"/>
        <v>1.2789491015369116E-4</v>
      </c>
      <c r="AQ866" s="5">
        <f t="shared" si="930"/>
        <v>3.0290518818824494E-5</v>
      </c>
      <c r="AR866" s="5">
        <f t="shared" si="931"/>
        <v>9.6901217621389742E-4</v>
      </c>
      <c r="AS866" s="5">
        <f t="shared" si="932"/>
        <v>9.0504394379501459E-4</v>
      </c>
      <c r="AT866" s="5">
        <f t="shared" si="933"/>
        <v>4.226492506009678E-4</v>
      </c>
      <c r="AU866" s="5">
        <f t="shared" si="934"/>
        <v>1.3158284763096438E-4</v>
      </c>
      <c r="AV866" s="5">
        <f t="shared" si="935"/>
        <v>3.0724139045653022E-5</v>
      </c>
      <c r="AW866" s="5">
        <f t="shared" si="936"/>
        <v>1.4105923481760773E-7</v>
      </c>
      <c r="AX866" s="5">
        <f t="shared" si="937"/>
        <v>1.4049257319490716E-4</v>
      </c>
      <c r="AY866" s="5">
        <f t="shared" si="938"/>
        <v>1.3309655332339568E-4</v>
      </c>
      <c r="AZ866" s="5">
        <f t="shared" si="939"/>
        <v>6.3044942888161376E-5</v>
      </c>
      <c r="BA866" s="5">
        <f t="shared" si="940"/>
        <v>1.9908678947851038E-5</v>
      </c>
      <c r="BB866" s="5">
        <f t="shared" si="941"/>
        <v>4.715154133992818E-6</v>
      </c>
      <c r="BC866" s="5">
        <f t="shared" si="942"/>
        <v>8.9338638954582725E-7</v>
      </c>
      <c r="BD866" s="5">
        <f t="shared" si="943"/>
        <v>1.5299999832677736E-4</v>
      </c>
      <c r="BE866" s="5">
        <f t="shared" si="944"/>
        <v>1.4289987812880826E-4</v>
      </c>
      <c r="BF866" s="5">
        <f t="shared" si="945"/>
        <v>6.6733252916821668E-5</v>
      </c>
      <c r="BG866" s="5">
        <f t="shared" si="946"/>
        <v>2.077597780662585E-5</v>
      </c>
      <c r="BH866" s="5">
        <f t="shared" si="947"/>
        <v>4.851118838303375E-6</v>
      </c>
      <c r="BI866" s="5">
        <f t="shared" si="948"/>
        <v>9.0617555341579825E-7</v>
      </c>
      <c r="BJ866" s="8">
        <f t="shared" si="949"/>
        <v>0.33628315853041452</v>
      </c>
      <c r="BK866" s="8">
        <f t="shared" si="950"/>
        <v>0.32027764079552007</v>
      </c>
      <c r="BL866" s="8">
        <f t="shared" si="951"/>
        <v>0.32186391030786038</v>
      </c>
      <c r="BM866" s="8">
        <f t="shared" si="952"/>
        <v>0.29113104755901409</v>
      </c>
      <c r="BN866" s="8">
        <f t="shared" si="953"/>
        <v>0.70875466921382391</v>
      </c>
    </row>
    <row r="867" spans="1:66" x14ac:dyDescent="0.25">
      <c r="A867" t="s">
        <v>86</v>
      </c>
      <c r="B867" t="s">
        <v>98</v>
      </c>
      <c r="C867" t="s">
        <v>326</v>
      </c>
      <c r="D867" t="s">
        <v>512</v>
      </c>
      <c r="E867">
        <f>VLOOKUP(A867,home!$A$2:$E$405,3,FALSE)</f>
        <v>1.2903</v>
      </c>
      <c r="F867">
        <f>VLOOKUP(B867,home!$B$2:$E$405,3,FALSE)</f>
        <v>1.1625000000000001</v>
      </c>
      <c r="G867">
        <f>VLOOKUP(C867,away!$B$2:$E$405,4,FALSE)</f>
        <v>1.7050000000000001</v>
      </c>
      <c r="H867">
        <f>VLOOKUP(A867,away!$A$2:$E$405,3,FALSE)</f>
        <v>1.121</v>
      </c>
      <c r="I867">
        <f>VLOOKUP(C867,away!$B$2:$E$405,3,FALSE)</f>
        <v>0.53520000000000001</v>
      </c>
      <c r="J867">
        <f>VLOOKUP(B867,home!$B$2:$E$405,4,FALSE)</f>
        <v>0.74339999999999995</v>
      </c>
      <c r="K867" s="3">
        <f t="shared" si="898"/>
        <v>2.5574552437500002</v>
      </c>
      <c r="L867" s="3">
        <f t="shared" si="899"/>
        <v>0.44600966927999997</v>
      </c>
      <c r="M867" s="5">
        <f t="shared" si="900"/>
        <v>4.9614859023441302E-2</v>
      </c>
      <c r="N867" s="5">
        <f t="shared" si="901"/>
        <v>0.12688778137741699</v>
      </c>
      <c r="O867" s="5">
        <f t="shared" si="902"/>
        <v>2.2128706864418875E-2</v>
      </c>
      <c r="P867" s="5">
        <f t="shared" si="903"/>
        <v>5.6593177407814679E-2</v>
      </c>
      <c r="Q867" s="5">
        <f t="shared" si="904"/>
        <v>0.16225491092573938</v>
      </c>
      <c r="R867" s="5">
        <f t="shared" si="905"/>
        <v>4.9348086150967632E-3</v>
      </c>
      <c r="S867" s="5">
        <f t="shared" si="906"/>
        <v>1.6138248662558832E-2</v>
      </c>
      <c r="T867" s="5">
        <f t="shared" si="907"/>
        <v>7.2367259161044861E-2</v>
      </c>
      <c r="U867" s="5">
        <f t="shared" si="908"/>
        <v>1.2620552169581894E-2</v>
      </c>
      <c r="V867" s="5">
        <f t="shared" si="909"/>
        <v>2.0453432871348088E-3</v>
      </c>
      <c r="W867" s="5">
        <f t="shared" si="910"/>
        <v>0.13831989092374045</v>
      </c>
      <c r="X867" s="5">
        <f t="shared" si="911"/>
        <v>6.1692008805743138E-2</v>
      </c>
      <c r="Y867" s="5">
        <f t="shared" si="912"/>
        <v>1.375761622233417E-2</v>
      </c>
      <c r="Z867" s="5">
        <f t="shared" si="913"/>
        <v>7.3365745279313412E-4</v>
      </c>
      <c r="AA867" s="5">
        <f t="shared" si="914"/>
        <v>1.8762960997620692E-3</v>
      </c>
      <c r="AB867" s="5">
        <f t="shared" si="915"/>
        <v>2.3992716495820892E-3</v>
      </c>
      <c r="AC867" s="5">
        <f t="shared" si="916"/>
        <v>1.4581377155331387E-4</v>
      </c>
      <c r="AD867" s="5">
        <f t="shared" si="917"/>
        <v>8.8436732589462025E-2</v>
      </c>
      <c r="AE867" s="5">
        <f t="shared" si="918"/>
        <v>3.9443637854429753E-2</v>
      </c>
      <c r="AF867" s="5">
        <f t="shared" si="919"/>
        <v>8.7961219373271487E-3</v>
      </c>
      <c r="AG867" s="5">
        <f t="shared" si="920"/>
        <v>1.3077184787379452E-3</v>
      </c>
      <c r="AH867" s="5">
        <f t="shared" si="921"/>
        <v>8.1804579471268229E-5</v>
      </c>
      <c r="AI867" s="5">
        <f t="shared" si="922"/>
        <v>2.0921155073155856E-4</v>
      </c>
      <c r="AJ867" s="5">
        <f t="shared" si="923"/>
        <v>2.6752458873574684E-4</v>
      </c>
      <c r="AK867" s="5">
        <f t="shared" si="924"/>
        <v>2.28060720764766E-4</v>
      </c>
      <c r="AL867" s="5">
        <f t="shared" si="925"/>
        <v>6.6528977846095934E-6</v>
      </c>
      <c r="AM867" s="5">
        <f t="shared" si="926"/>
        <v>4.5234597100207226E-2</v>
      </c>
      <c r="AN867" s="5">
        <f t="shared" si="927"/>
        <v>2.0175067692677469E-2</v>
      </c>
      <c r="AO867" s="5">
        <f t="shared" si="928"/>
        <v>4.4991376346563442E-3</v>
      </c>
      <c r="AP867" s="5">
        <f t="shared" si="929"/>
        <v>6.6888629615942591E-4</v>
      </c>
      <c r="AQ867" s="5">
        <f t="shared" si="930"/>
        <v>7.458243893399741E-5</v>
      </c>
      <c r="AR867" s="5">
        <f t="shared" si="931"/>
        <v>7.2971266871139606E-6</v>
      </c>
      <c r="AS867" s="5">
        <f t="shared" si="932"/>
        <v>1.8662074910267668E-5</v>
      </c>
      <c r="AT867" s="5">
        <f t="shared" si="933"/>
        <v>2.3863710669259685E-5</v>
      </c>
      <c r="AU867" s="5">
        <f t="shared" si="934"/>
        <v>2.0343457328810335E-5</v>
      </c>
      <c r="AV867" s="5">
        <f t="shared" si="935"/>
        <v>1.3006870405392593E-5</v>
      </c>
      <c r="AW867" s="5">
        <f t="shared" si="936"/>
        <v>2.1079517530478625E-7</v>
      </c>
      <c r="AX867" s="5">
        <f t="shared" si="937"/>
        <v>1.9280909592140603E-2</v>
      </c>
      <c r="AY867" s="5">
        <f t="shared" si="938"/>
        <v>8.5994721106082087E-3</v>
      </c>
      <c r="AZ867" s="5">
        <f t="shared" si="939"/>
        <v>1.9177238560174751E-3</v>
      </c>
      <c r="BA867" s="5">
        <f t="shared" si="940"/>
        <v>2.8510779426424015E-4</v>
      </c>
      <c r="BB867" s="5">
        <f t="shared" si="941"/>
        <v>3.1790208257235999E-5</v>
      </c>
      <c r="BC867" s="5">
        <f t="shared" si="942"/>
        <v>2.8357480542304296E-6</v>
      </c>
      <c r="BD867" s="5">
        <f t="shared" si="943"/>
        <v>5.4243151006899321E-7</v>
      </c>
      <c r="BE867" s="5">
        <f t="shared" si="944"/>
        <v>1.3872443098011779E-6</v>
      </c>
      <c r="BF867" s="5">
        <f t="shared" si="945"/>
        <v>1.7739076172316865E-6</v>
      </c>
      <c r="BG867" s="5">
        <f t="shared" si="946"/>
        <v>1.5122297792057481E-6</v>
      </c>
      <c r="BH867" s="5">
        <f t="shared" si="947"/>
        <v>9.668649946461617E-7</v>
      </c>
      <c r="BI867" s="5">
        <f t="shared" si="948"/>
        <v>4.9454279011122823E-7</v>
      </c>
      <c r="BJ867" s="8">
        <f t="shared" si="949"/>
        <v>0.81403378874795251</v>
      </c>
      <c r="BK867" s="8">
        <f t="shared" si="950"/>
        <v>0.13314356716089576</v>
      </c>
      <c r="BL867" s="8">
        <f t="shared" si="951"/>
        <v>4.4836087299146926E-2</v>
      </c>
      <c r="BM867" s="8">
        <f t="shared" si="952"/>
        <v>0.56173359513142762</v>
      </c>
      <c r="BN867" s="8">
        <f t="shared" si="953"/>
        <v>0.42241424421392793</v>
      </c>
    </row>
    <row r="868" spans="1:66" x14ac:dyDescent="0.25">
      <c r="A868" t="s">
        <v>86</v>
      </c>
      <c r="B868" t="s">
        <v>111</v>
      </c>
      <c r="C868" t="s">
        <v>101</v>
      </c>
      <c r="D868" t="s">
        <v>512</v>
      </c>
      <c r="E868">
        <f>VLOOKUP(A868,home!$A$2:$E$405,3,FALSE)</f>
        <v>1.2903</v>
      </c>
      <c r="F868">
        <f>VLOOKUP(B868,home!$B$2:$E$405,3,FALSE)</f>
        <v>1.55</v>
      </c>
      <c r="G868">
        <f>VLOOKUP(C868,away!$B$2:$E$405,4,FALSE)</f>
        <v>0.9042</v>
      </c>
      <c r="H868">
        <f>VLOOKUP(A868,away!$A$2:$E$405,3,FALSE)</f>
        <v>1.121</v>
      </c>
      <c r="I868">
        <f>VLOOKUP(C868,away!$B$2:$E$405,3,FALSE)</f>
        <v>1.0407</v>
      </c>
      <c r="J868">
        <f>VLOOKUP(B868,home!$B$2:$E$405,4,FALSE)</f>
        <v>1.3381000000000001</v>
      </c>
      <c r="K868" s="3">
        <f t="shared" si="898"/>
        <v>1.8083683530000001</v>
      </c>
      <c r="L868" s="3">
        <f t="shared" si="899"/>
        <v>1.5610605110699998</v>
      </c>
      <c r="M868" s="5">
        <f t="shared" si="900"/>
        <v>3.4409284110932595E-2</v>
      </c>
      <c r="N868" s="5">
        <f t="shared" si="901"/>
        <v>6.2224660435596241E-2</v>
      </c>
      <c r="O868" s="5">
        <f t="shared" si="902"/>
        <v>5.3714974639765246E-2</v>
      </c>
      <c r="P868" s="5">
        <f t="shared" si="903"/>
        <v>9.7136460220749052E-2</v>
      </c>
      <c r="Q868" s="5">
        <f t="shared" si="904"/>
        <v>5.6262553353951729E-2</v>
      </c>
      <c r="R868" s="5">
        <f t="shared" si="905"/>
        <v>4.1926162881632027E-2</v>
      </c>
      <c r="S868" s="5">
        <f t="shared" si="906"/>
        <v>6.855338717450464E-2</v>
      </c>
      <c r="T868" s="5">
        <f t="shared" si="907"/>
        <v>8.7829250292823013E-2</v>
      </c>
      <c r="U868" s="5">
        <f t="shared" si="908"/>
        <v>7.5817946117866644E-2</v>
      </c>
      <c r="V868" s="5">
        <f t="shared" si="909"/>
        <v>2.1502702406341914E-2</v>
      </c>
      <c r="W868" s="5">
        <f t="shared" si="910"/>
        <v>3.3914473648086779E-2</v>
      </c>
      <c r="X868" s="5">
        <f t="shared" si="911"/>
        <v>5.2942545565752376E-2</v>
      </c>
      <c r="Y868" s="5">
        <f t="shared" si="912"/>
        <v>4.1323258619110091E-2</v>
      </c>
      <c r="Z868" s="5">
        <f t="shared" si="913"/>
        <v>2.1816425751734838E-2</v>
      </c>
      <c r="AA868" s="5">
        <f t="shared" si="914"/>
        <v>3.9452133905011517E-2</v>
      </c>
      <c r="AB868" s="5">
        <f t="shared" si="915"/>
        <v>3.5671995206070575E-2</v>
      </c>
      <c r="AC868" s="5">
        <f t="shared" si="916"/>
        <v>3.7938459977081671E-3</v>
      </c>
      <c r="AD868" s="5">
        <f t="shared" si="917"/>
        <v>1.5332465213463153E-2</v>
      </c>
      <c r="AE868" s="5">
        <f t="shared" si="918"/>
        <v>2.3934905982091779E-2</v>
      </c>
      <c r="AF868" s="5">
        <f t="shared" si="919"/>
        <v>1.86819182824083E-2</v>
      </c>
      <c r="AG868" s="5">
        <f t="shared" si="920"/>
        <v>9.7212016339014197E-3</v>
      </c>
      <c r="AH868" s="5">
        <f t="shared" si="921"/>
        <v>8.5141901834309731E-3</v>
      </c>
      <c r="AI868" s="5">
        <f t="shared" si="922"/>
        <v>1.5396792079139836E-2</v>
      </c>
      <c r="AJ868" s="5">
        <f t="shared" si="923"/>
        <v>1.3921535766818779E-2</v>
      </c>
      <c r="AK868" s="5">
        <f t="shared" si="924"/>
        <v>8.3917549019575568E-3</v>
      </c>
      <c r="AL868" s="5">
        <f t="shared" si="925"/>
        <v>4.2839690550021056E-4</v>
      </c>
      <c r="AM868" s="5">
        <f t="shared" si="926"/>
        <v>5.5453489731000253E-3</v>
      </c>
      <c r="AN868" s="5">
        <f t="shared" si="927"/>
        <v>8.6566253020090231E-3</v>
      </c>
      <c r="AO868" s="5">
        <f t="shared" si="928"/>
        <v>6.7567579590478511E-3</v>
      </c>
      <c r="AP868" s="5">
        <f t="shared" si="929"/>
        <v>3.5159026775758405E-3</v>
      </c>
      <c r="AQ868" s="5">
        <f t="shared" si="930"/>
        <v>1.3721342076822307E-3</v>
      </c>
      <c r="AR868" s="5">
        <f t="shared" si="931"/>
        <v>2.6582332158187863E-3</v>
      </c>
      <c r="AS868" s="5">
        <f t="shared" si="932"/>
        <v>4.8070648223801126E-3</v>
      </c>
      <c r="AT868" s="5">
        <f t="shared" si="933"/>
        <v>4.3464719478058817E-3</v>
      </c>
      <c r="AU868" s="5">
        <f t="shared" si="934"/>
        <v>2.6200074392048085E-3</v>
      </c>
      <c r="AV868" s="5">
        <f t="shared" si="935"/>
        <v>1.1844846344206373E-3</v>
      </c>
      <c r="AW868" s="5">
        <f t="shared" si="936"/>
        <v>3.3593129203522008E-5</v>
      </c>
      <c r="AX868" s="5">
        <f t="shared" si="937"/>
        <v>1.6713389315491899E-3</v>
      </c>
      <c r="AY868" s="5">
        <f t="shared" si="938"/>
        <v>2.6090612066553653E-3</v>
      </c>
      <c r="AZ868" s="5">
        <f t="shared" si="939"/>
        <v>2.0364512103371681E-3</v>
      </c>
      <c r="BA868" s="5">
        <f t="shared" si="940"/>
        <v>1.059674522392686E-3</v>
      </c>
      <c r="BB868" s="5">
        <f t="shared" si="941"/>
        <v>4.1355401287354609E-4</v>
      </c>
      <c r="BC868" s="5">
        <f t="shared" si="942"/>
        <v>1.2911656773828545E-4</v>
      </c>
      <c r="BD868" s="5">
        <f t="shared" si="943"/>
        <v>6.9161048373822032E-4</v>
      </c>
      <c r="BE868" s="5">
        <f t="shared" si="944"/>
        <v>1.2506865113952189E-3</v>
      </c>
      <c r="BF868" s="5">
        <f t="shared" si="945"/>
        <v>1.1308509533655441E-3</v>
      </c>
      <c r="BG868" s="5">
        <f t="shared" si="946"/>
        <v>6.8166502534204294E-4</v>
      </c>
      <c r="BH868" s="5">
        <f t="shared" si="947"/>
        <v>3.0817536479387349E-4</v>
      </c>
      <c r="BI868" s="5">
        <f t="shared" si="948"/>
        <v>1.1145891537349413E-4</v>
      </c>
      <c r="BJ868" s="8">
        <f t="shared" si="949"/>
        <v>0.43593319859814617</v>
      </c>
      <c r="BK868" s="8">
        <f t="shared" si="950"/>
        <v>0.22843313802239193</v>
      </c>
      <c r="BL868" s="8">
        <f t="shared" si="951"/>
        <v>0.31259819499533181</v>
      </c>
      <c r="BM868" s="8">
        <f t="shared" si="952"/>
        <v>0.65053139364752577</v>
      </c>
      <c r="BN868" s="8">
        <f t="shared" si="953"/>
        <v>0.34567409564262691</v>
      </c>
    </row>
    <row r="869" spans="1:66" x14ac:dyDescent="0.25">
      <c r="A869" t="s">
        <v>86</v>
      </c>
      <c r="B869" t="s">
        <v>91</v>
      </c>
      <c r="C869" t="s">
        <v>106</v>
      </c>
      <c r="D869" t="s">
        <v>512</v>
      </c>
      <c r="E869">
        <f>VLOOKUP(A869,home!$A$2:$E$405,3,FALSE)</f>
        <v>1.2903</v>
      </c>
      <c r="F869">
        <f>VLOOKUP(B869,home!$B$2:$E$405,3,FALSE)</f>
        <v>1.55</v>
      </c>
      <c r="G869">
        <f>VLOOKUP(C869,away!$B$2:$E$405,4,FALSE)</f>
        <v>1.2917000000000001</v>
      </c>
      <c r="H869">
        <f>VLOOKUP(A869,away!$A$2:$E$405,3,FALSE)</f>
        <v>1.121</v>
      </c>
      <c r="I869">
        <f>VLOOKUP(C869,away!$B$2:$E$405,3,FALSE)</f>
        <v>1.4867999999999999</v>
      </c>
      <c r="J869">
        <f>VLOOKUP(B869,home!$B$2:$E$405,4,FALSE)</f>
        <v>0.8921</v>
      </c>
      <c r="K869" s="3">
        <f t="shared" si="898"/>
        <v>2.5833547905000001</v>
      </c>
      <c r="L869" s="3">
        <f t="shared" si="899"/>
        <v>1.48686556788</v>
      </c>
      <c r="M869" s="5">
        <f t="shared" si="900"/>
        <v>1.7073625776408547E-2</v>
      </c>
      <c r="N869" s="5">
        <f t="shared" si="901"/>
        <v>4.4107232940689294E-2</v>
      </c>
      <c r="O869" s="5">
        <f t="shared" si="902"/>
        <v>2.5386186285810297E-2</v>
      </c>
      <c r="P869" s="5">
        <f t="shared" si="903"/>
        <v>6.558152595397343E-2</v>
      </c>
      <c r="Q869" s="5">
        <f t="shared" si="904"/>
        <v>5.6972315756514569E-2</v>
      </c>
      <c r="R869" s="5">
        <f t="shared" si="905"/>
        <v>1.8872923144079404E-2</v>
      </c>
      <c r="S869" s="5">
        <f t="shared" si="906"/>
        <v>6.2976320946346767E-2</v>
      </c>
      <c r="T869" s="5">
        <f t="shared" si="907"/>
        <v>8.4710174620748702E-2</v>
      </c>
      <c r="U869" s="5">
        <f t="shared" si="908"/>
        <v>4.8755456414995846E-2</v>
      </c>
      <c r="V869" s="5">
        <f t="shared" si="909"/>
        <v>2.6877603052899785E-2</v>
      </c>
      <c r="W869" s="5">
        <f t="shared" si="910"/>
        <v>4.9059901611823505E-2</v>
      </c>
      <c r="X869" s="5">
        <f t="shared" si="911"/>
        <v>7.2945478470200872E-2</v>
      </c>
      <c r="Y869" s="5">
        <f t="shared" si="912"/>
        <v>5.4230060134936788E-2</v>
      </c>
      <c r="Z869" s="5">
        <f t="shared" si="913"/>
        <v>9.3538331960590741E-3</v>
      </c>
      <c r="AA869" s="5">
        <f t="shared" si="914"/>
        <v>2.4164269796577133E-2</v>
      </c>
      <c r="AB869" s="5">
        <f t="shared" si="915"/>
        <v>3.1212441068961011E-2</v>
      </c>
      <c r="AC869" s="5">
        <f t="shared" si="916"/>
        <v>6.4524747309016037E-3</v>
      </c>
      <c r="AD869" s="5">
        <f t="shared" si="917"/>
        <v>3.1684782962590731E-2</v>
      </c>
      <c r="AE869" s="5">
        <f t="shared" si="918"/>
        <v>4.7111012812827015E-2</v>
      </c>
      <c r="AF869" s="5">
        <f t="shared" si="919"/>
        <v>3.5023871409673009E-2</v>
      </c>
      <c r="AG869" s="5">
        <f t="shared" si="920"/>
        <v>1.7358596150966521E-2</v>
      </c>
      <c r="AH869" s="5">
        <f t="shared" si="921"/>
        <v>3.4769731267282923E-3</v>
      </c>
      <c r="AI869" s="5">
        <f t="shared" si="922"/>
        <v>8.9822551833732972E-3</v>
      </c>
      <c r="AJ869" s="5">
        <f t="shared" si="923"/>
        <v>1.1602175978730435E-2</v>
      </c>
      <c r="AK869" s="5">
        <f t="shared" si="924"/>
        <v>9.9908456316257638E-3</v>
      </c>
      <c r="AL869" s="5">
        <f t="shared" si="925"/>
        <v>9.9138435988607937E-4</v>
      </c>
      <c r="AM869" s="5">
        <f t="shared" si="926"/>
        <v>1.6370607170472312E-2</v>
      </c>
      <c r="AN869" s="5">
        <f t="shared" si="927"/>
        <v>2.4340892127064712E-2</v>
      </c>
      <c r="AO869" s="5">
        <f t="shared" si="928"/>
        <v>1.8095817197606955E-2</v>
      </c>
      <c r="AP869" s="5">
        <f t="shared" si="929"/>
        <v>8.9686825045908469E-3</v>
      </c>
      <c r="AQ869" s="5">
        <f t="shared" si="930"/>
        <v>3.3338063013309718E-3</v>
      </c>
      <c r="AR869" s="5">
        <f t="shared" si="931"/>
        <v>1.033958324515272E-3</v>
      </c>
      <c r="AS869" s="5">
        <f t="shared" si="932"/>
        <v>2.6710811908138813E-3</v>
      </c>
      <c r="AT869" s="5">
        <f t="shared" si="933"/>
        <v>3.4501751950517436E-3</v>
      </c>
      <c r="AU869" s="5">
        <f t="shared" si="934"/>
        <v>2.9710088727337306E-3</v>
      </c>
      <c r="AV869" s="5">
        <f t="shared" si="935"/>
        <v>1.9187925009986721E-3</v>
      </c>
      <c r="AW869" s="5">
        <f t="shared" si="936"/>
        <v>1.057779928132532E-4</v>
      </c>
      <c r="AX869" s="5">
        <f t="shared" si="937"/>
        <v>7.0485144095388799E-3</v>
      </c>
      <c r="AY869" s="5">
        <f t="shared" si="938"/>
        <v>1.0480193380249388E-2</v>
      </c>
      <c r="AZ869" s="5">
        <f t="shared" si="939"/>
        <v>7.7913193409083646E-3</v>
      </c>
      <c r="BA869" s="5">
        <f t="shared" si="940"/>
        <v>3.8615481521180484E-3</v>
      </c>
      <c r="BB869" s="5">
        <f t="shared" si="941"/>
        <v>1.4354007465237413E-3</v>
      </c>
      <c r="BC869" s="5">
        <f t="shared" si="942"/>
        <v>4.2684958922307959E-4</v>
      </c>
      <c r="BD869" s="5">
        <f t="shared" si="943"/>
        <v>2.5622617189077562E-4</v>
      </c>
      <c r="BE869" s="5">
        <f t="shared" si="944"/>
        <v>6.6192310860551155E-4</v>
      </c>
      <c r="BF869" s="5">
        <f t="shared" si="945"/>
        <v>8.5499111677935034E-4</v>
      </c>
      <c r="BG869" s="5">
        <f t="shared" si="946"/>
        <v>7.3624846578895981E-4</v>
      </c>
      <c r="BH869" s="5">
        <f t="shared" si="947"/>
        <v>4.7549775027354622E-4</v>
      </c>
      <c r="BI869" s="5">
        <f t="shared" si="948"/>
        <v>2.4567587820822771E-4</v>
      </c>
      <c r="BJ869" s="8">
        <f t="shared" si="949"/>
        <v>0.59535705779059844</v>
      </c>
      <c r="BK869" s="8">
        <f t="shared" si="950"/>
        <v>0.1904331282006656</v>
      </c>
      <c r="BL869" s="8">
        <f t="shared" si="951"/>
        <v>0.19771910520654121</v>
      </c>
      <c r="BM869" s="8">
        <f t="shared" si="952"/>
        <v>0.75449489914895274</v>
      </c>
      <c r="BN869" s="8">
        <f t="shared" si="953"/>
        <v>0.22799380985747553</v>
      </c>
    </row>
    <row r="870" spans="1:66" x14ac:dyDescent="0.25">
      <c r="A870" t="s">
        <v>86</v>
      </c>
      <c r="B870" t="s">
        <v>93</v>
      </c>
      <c r="C870" t="s">
        <v>95</v>
      </c>
      <c r="D870" t="s">
        <v>512</v>
      </c>
      <c r="E870">
        <f>VLOOKUP(A870,home!$A$2:$E$405,3,FALSE)</f>
        <v>1.2903</v>
      </c>
      <c r="F870">
        <f>VLOOKUP(B870,home!$B$2:$E$405,3,FALSE)</f>
        <v>0.62</v>
      </c>
      <c r="G870">
        <f>VLOOKUP(C870,away!$B$2:$E$405,4,FALSE)</f>
        <v>1.0334000000000001</v>
      </c>
      <c r="H870">
        <f>VLOOKUP(A870,away!$A$2:$E$405,3,FALSE)</f>
        <v>1.121</v>
      </c>
      <c r="I870">
        <f>VLOOKUP(C870,away!$B$2:$E$405,3,FALSE)</f>
        <v>0.8921</v>
      </c>
      <c r="J870">
        <f>VLOOKUP(B870,home!$B$2:$E$405,4,FALSE)</f>
        <v>1.2488999999999999</v>
      </c>
      <c r="K870" s="3">
        <f t="shared" si="898"/>
        <v>0.8267055324</v>
      </c>
      <c r="L870" s="3">
        <f t="shared" si="899"/>
        <v>1.2489550764899999</v>
      </c>
      <c r="M870" s="5">
        <f t="shared" si="900"/>
        <v>0.12547351119163697</v>
      </c>
      <c r="N870" s="5">
        <f t="shared" si="901"/>
        <v>0.1037296458717796</v>
      </c>
      <c r="O870" s="5">
        <f t="shared" si="902"/>
        <v>0.15671077876781983</v>
      </c>
      <c r="P870" s="5">
        <f t="shared" si="903"/>
        <v>0.1295536677940691</v>
      </c>
      <c r="Q870" s="5">
        <f t="shared" si="904"/>
        <v>4.2876936058046503E-2</v>
      </c>
      <c r="R870" s="5">
        <f t="shared" si="905"/>
        <v>9.7862361341384929E-2</v>
      </c>
      <c r="S870" s="5">
        <f t="shared" si="906"/>
        <v>3.3441625805109988E-2</v>
      </c>
      <c r="T870" s="5">
        <f t="shared" si="907"/>
        <v>5.3551366954034306E-2</v>
      </c>
      <c r="U870" s="5">
        <f t="shared" si="908"/>
        <v>8.0903355534650806E-2</v>
      </c>
      <c r="V870" s="5">
        <f t="shared" si="909"/>
        <v>3.8365647758396323E-3</v>
      </c>
      <c r="W870" s="5">
        <f t="shared" si="910"/>
        <v>1.1815533417182698E-2</v>
      </c>
      <c r="X870" s="5">
        <f t="shared" si="911"/>
        <v>1.4757070442827569E-2</v>
      </c>
      <c r="Y870" s="5">
        <f t="shared" si="912"/>
        <v>9.2154590218450107E-3</v>
      </c>
      <c r="Z870" s="5">
        <f t="shared" si="913"/>
        <v>4.0741897664873815E-2</v>
      </c>
      <c r="AA870" s="5">
        <f t="shared" si="914"/>
        <v>3.3681552200025826E-2</v>
      </c>
      <c r="AB870" s="5">
        <f t="shared" si="915"/>
        <v>1.3922362771790367E-2</v>
      </c>
      <c r="AC870" s="5">
        <f t="shared" si="916"/>
        <v>2.4758265395973634E-4</v>
      </c>
      <c r="AD870" s="5">
        <f t="shared" si="917"/>
        <v>2.4419917110605027E-3</v>
      </c>
      <c r="AE870" s="5">
        <f t="shared" si="918"/>
        <v>3.0499379442755162E-3</v>
      </c>
      <c r="AF870" s="5">
        <f t="shared" si="919"/>
        <v>1.9046177392411901E-3</v>
      </c>
      <c r="AG870" s="5">
        <f t="shared" si="920"/>
        <v>7.929273313993972E-4</v>
      </c>
      <c r="AH870" s="5">
        <f t="shared" si="921"/>
        <v>1.2721199978595053E-2</v>
      </c>
      <c r="AI870" s="5">
        <f t="shared" si="922"/>
        <v>1.0516686401071292E-2</v>
      </c>
      <c r="AJ870" s="5">
        <f t="shared" si="923"/>
        <v>4.3471014151407403E-3</v>
      </c>
      <c r="AK870" s="5">
        <f t="shared" si="924"/>
        <v>1.1979242632669065E-3</v>
      </c>
      <c r="AL870" s="5">
        <f t="shared" si="925"/>
        <v>1.0225342575672343E-5</v>
      </c>
      <c r="AM870" s="5">
        <f t="shared" si="926"/>
        <v>4.0376161152173211E-4</v>
      </c>
      <c r="AN870" s="5">
        <f t="shared" si="927"/>
        <v>5.0428011440185069E-4</v>
      </c>
      <c r="AO870" s="5">
        <f t="shared" si="928"/>
        <v>3.1491160442757464E-4</v>
      </c>
      <c r="AP870" s="5">
        <f t="shared" si="929"/>
        <v>1.3110348233181003E-4</v>
      </c>
      <c r="AQ870" s="5">
        <f t="shared" si="930"/>
        <v>4.0935589950957776E-5</v>
      </c>
      <c r="AR870" s="5">
        <f t="shared" si="931"/>
        <v>3.1776414584621521E-3</v>
      </c>
      <c r="AS870" s="5">
        <f t="shared" si="932"/>
        <v>2.6269737736942661E-3</v>
      </c>
      <c r="AT870" s="5">
        <f t="shared" si="933"/>
        <v>1.0858668760913774E-3</v>
      </c>
      <c r="AU870" s="5">
        <f t="shared" si="934"/>
        <v>2.9923071797154907E-4</v>
      </c>
      <c r="AV870" s="5">
        <f t="shared" si="935"/>
        <v>6.1843922502775907E-5</v>
      </c>
      <c r="AW870" s="5">
        <f t="shared" si="936"/>
        <v>2.9327363878286178E-7</v>
      </c>
      <c r="AX870" s="5">
        <f t="shared" si="937"/>
        <v>5.5631993002625896E-5</v>
      </c>
      <c r="AY870" s="5">
        <f t="shared" si="938"/>
        <v>6.9481860075885777E-5</v>
      </c>
      <c r="AZ870" s="5">
        <f t="shared" si="939"/>
        <v>4.3389860932872696E-5</v>
      </c>
      <c r="BA870" s="5">
        <f t="shared" si="940"/>
        <v>1.8063995693435494E-5</v>
      </c>
      <c r="BB870" s="5">
        <f t="shared" si="941"/>
        <v>5.6402797807524379E-6</v>
      </c>
      <c r="BC870" s="5">
        <f t="shared" si="942"/>
        <v>1.4088912129989314E-6</v>
      </c>
      <c r="BD870" s="5">
        <f t="shared" si="943"/>
        <v>6.6145523846856589E-4</v>
      </c>
      <c r="BE870" s="5">
        <f t="shared" si="944"/>
        <v>5.4682870507692476E-4</v>
      </c>
      <c r="BF870" s="5">
        <f t="shared" si="945"/>
        <v>2.260331578811108E-4</v>
      </c>
      <c r="BG870" s="5">
        <f t="shared" si="946"/>
        <v>6.2287620708718997E-5</v>
      </c>
      <c r="BH870" s="5">
        <f t="shared" si="947"/>
        <v>1.2873380159982695E-5</v>
      </c>
      <c r="BI870" s="5">
        <f t="shared" si="948"/>
        <v>2.1284989197892192E-6</v>
      </c>
      <c r="BJ870" s="8">
        <f t="shared" si="949"/>
        <v>0.2457240957750248</v>
      </c>
      <c r="BK870" s="8">
        <f t="shared" si="950"/>
        <v>0.29263265942326699</v>
      </c>
      <c r="BL870" s="8">
        <f t="shared" si="951"/>
        <v>0.42062648602368291</v>
      </c>
      <c r="BM870" s="8">
        <f t="shared" si="952"/>
        <v>0.34344904927567438</v>
      </c>
      <c r="BN870" s="8">
        <f t="shared" si="953"/>
        <v>0.656206901024737</v>
      </c>
    </row>
    <row r="871" spans="1:66" s="10" customFormat="1" x14ac:dyDescent="0.25">
      <c r="A871" t="s">
        <v>86</v>
      </c>
      <c r="B871" t="s">
        <v>116</v>
      </c>
      <c r="C871" t="s">
        <v>118</v>
      </c>
      <c r="D871" t="s">
        <v>512</v>
      </c>
      <c r="E871">
        <f>VLOOKUP(A871,home!$A$2:$E$405,3,FALSE)</f>
        <v>1.2903</v>
      </c>
      <c r="F871">
        <f>VLOOKUP(B871,home!$B$2:$E$405,3,FALSE)</f>
        <v>0.9042</v>
      </c>
      <c r="G871">
        <f>VLOOKUP(C871,away!$B$2:$E$405,4,FALSE)</f>
        <v>1.8084</v>
      </c>
      <c r="H871">
        <f>VLOOKUP(A871,away!$A$2:$E$405,3,FALSE)</f>
        <v>1.121</v>
      </c>
      <c r="I871">
        <f>VLOOKUP(C871,away!$B$2:$E$405,3,FALSE)</f>
        <v>0.8921</v>
      </c>
      <c r="J871">
        <f>VLOOKUP(B871,home!$B$2:$E$405,4,FALSE)</f>
        <v>1.0407</v>
      </c>
      <c r="K871" s="3">
        <f t="shared" si="898"/>
        <v>2.109840857784</v>
      </c>
      <c r="L871" s="3">
        <f t="shared" si="899"/>
        <v>1.0407458948699999</v>
      </c>
      <c r="M871" s="5">
        <f t="shared" si="900"/>
        <v>4.2826990642965655E-2</v>
      </c>
      <c r="N871" s="5">
        <f t="shared" si="901"/>
        <v>9.0358134674462007E-2</v>
      </c>
      <c r="O871" s="5">
        <f t="shared" si="902"/>
        <v>4.4572014701302405E-2</v>
      </c>
      <c r="P871" s="5">
        <f t="shared" si="903"/>
        <v>9.4039857730556925E-2</v>
      </c>
      <c r="Q871" s="5">
        <f t="shared" si="904"/>
        <v>9.5320642184664572E-2</v>
      </c>
      <c r="R871" s="5">
        <f t="shared" si="905"/>
        <v>2.3194070663232876E-2</v>
      </c>
      <c r="S871" s="5">
        <f t="shared" si="906"/>
        <v>5.1623372954853718E-2</v>
      </c>
      <c r="T871" s="5">
        <f t="shared" si="907"/>
        <v>9.9204567050061782E-2</v>
      </c>
      <c r="U871" s="5">
        <f t="shared" si="908"/>
        <v>4.8935797943617958E-2</v>
      </c>
      <c r="V871" s="5">
        <f t="shared" si="909"/>
        <v>1.2595002915898846E-2</v>
      </c>
      <c r="W871" s="5">
        <f t="shared" si="910"/>
        <v>6.7037128490471484E-2</v>
      </c>
      <c r="X871" s="5">
        <f t="shared" si="911"/>
        <v>6.9768616280330903E-2</v>
      </c>
      <c r="Y871" s="5">
        <f t="shared" si="912"/>
        <v>3.6305700492257308E-2</v>
      </c>
      <c r="Z871" s="5">
        <f t="shared" si="913"/>
        <v>8.0463779426947733E-3</v>
      </c>
      <c r="AA871" s="5">
        <f t="shared" si="914"/>
        <v>1.6976576940669397E-2</v>
      </c>
      <c r="AB871" s="5">
        <f t="shared" si="915"/>
        <v>1.7908937827368999E-2</v>
      </c>
      <c r="AC871" s="5">
        <f t="shared" si="916"/>
        <v>1.7285131767156112E-3</v>
      </c>
      <c r="AD871" s="5">
        <f t="shared" si="917"/>
        <v>3.5359418169428149E-2</v>
      </c>
      <c r="AE871" s="5">
        <f t="shared" si="918"/>
        <v>3.6800169304824035E-2</v>
      </c>
      <c r="AF871" s="5">
        <f t="shared" si="919"/>
        <v>1.9149812567258291E-2</v>
      </c>
      <c r="AG871" s="5">
        <f t="shared" si="920"/>
        <v>6.6433629389680022E-3</v>
      </c>
      <c r="AH871" s="5">
        <f t="shared" si="921"/>
        <v>2.0935587031080246E-3</v>
      </c>
      <c r="AI871" s="5">
        <f t="shared" si="922"/>
        <v>4.4170756899865934E-3</v>
      </c>
      <c r="AJ871" s="5">
        <f t="shared" si="923"/>
        <v>4.6596633813290843E-3</v>
      </c>
      <c r="AK871" s="5">
        <f t="shared" si="924"/>
        <v>3.2770493951493501E-3</v>
      </c>
      <c r="AL871" s="5">
        <f t="shared" si="925"/>
        <v>1.5181933708940416E-4</v>
      </c>
      <c r="AM871" s="5">
        <f t="shared" si="926"/>
        <v>1.4920549032265879E-2</v>
      </c>
      <c r="AN871" s="5">
        <f t="shared" si="927"/>
        <v>1.5528500154537262E-2</v>
      </c>
      <c r="AO871" s="5">
        <f t="shared" si="928"/>
        <v>8.0806113946614057E-3</v>
      </c>
      <c r="AP871" s="5">
        <f t="shared" si="929"/>
        <v>2.8032877123445351E-3</v>
      </c>
      <c r="AQ871" s="5">
        <f t="shared" si="930"/>
        <v>7.2937754469052187E-4</v>
      </c>
      <c r="AR871" s="5">
        <f t="shared" si="931"/>
        <v>4.3577252518580767E-4</v>
      </c>
      <c r="AS871" s="5">
        <f t="shared" si="932"/>
        <v>9.194106783367242E-4</v>
      </c>
      <c r="AT871" s="5">
        <f t="shared" si="933"/>
        <v>9.6990510711886192E-4</v>
      </c>
      <c r="AU871" s="5">
        <f t="shared" si="934"/>
        <v>6.8211514105758072E-4</v>
      </c>
      <c r="AV871" s="5">
        <f t="shared" si="935"/>
        <v>3.5978859857909514E-4</v>
      </c>
      <c r="AW871" s="5">
        <f t="shared" si="936"/>
        <v>9.260170751546599E-6</v>
      </c>
      <c r="AX871" s="5">
        <f t="shared" si="937"/>
        <v>5.2466639948073419E-3</v>
      </c>
      <c r="AY871" s="5">
        <f t="shared" si="938"/>
        <v>5.4604440143579758E-3</v>
      </c>
      <c r="AZ871" s="5">
        <f t="shared" si="939"/>
        <v>2.8414673460552624E-3</v>
      </c>
      <c r="BA871" s="5">
        <f t="shared" si="940"/>
        <v>9.857484919380561E-4</v>
      </c>
      <c r="BB871" s="5">
        <f t="shared" si="941"/>
        <v>2.564784240897062E-4</v>
      </c>
      <c r="BC871" s="5">
        <f t="shared" si="942"/>
        <v>5.3385773398817751E-5</v>
      </c>
      <c r="BD871" s="5">
        <f t="shared" si="943"/>
        <v>7.558807778071047E-5</v>
      </c>
      <c r="BE871" s="5">
        <f t="shared" si="944"/>
        <v>1.5947881486309788E-4</v>
      </c>
      <c r="BF871" s="5">
        <f t="shared" si="945"/>
        <v>1.6823745977456711E-4</v>
      </c>
      <c r="BG871" s="5">
        <f t="shared" si="946"/>
        <v>1.1831808881405797E-4</v>
      </c>
      <c r="BH871" s="5">
        <f t="shared" si="947"/>
        <v>6.2408084498703895E-5</v>
      </c>
      <c r="BI871" s="5">
        <f t="shared" si="948"/>
        <v>2.6334225306280339E-5</v>
      </c>
      <c r="BJ871" s="8">
        <f t="shared" si="949"/>
        <v>0.61285406603587345</v>
      </c>
      <c r="BK871" s="8">
        <f t="shared" si="950"/>
        <v>0.20842600077243814</v>
      </c>
      <c r="BL871" s="8">
        <f t="shared" si="951"/>
        <v>0.17001210204708017</v>
      </c>
      <c r="BM871" s="8">
        <f t="shared" si="952"/>
        <v>0.6035756523572956</v>
      </c>
      <c r="BN871" s="8">
        <f t="shared" si="953"/>
        <v>0.39031171059718445</v>
      </c>
    </row>
    <row r="872" spans="1:66" s="10" customFormat="1" x14ac:dyDescent="0.25">
      <c r="A872" t="s">
        <v>86</v>
      </c>
      <c r="B872" t="s">
        <v>287</v>
      </c>
      <c r="C872" t="s">
        <v>78</v>
      </c>
      <c r="D872" t="s">
        <v>512</v>
      </c>
      <c r="E872">
        <f>VLOOKUP(A872,home!$A$2:$E$405,3,FALSE)</f>
        <v>1.2903</v>
      </c>
      <c r="F872">
        <f>VLOOKUP(B872,home!$B$2:$E$405,3,FALSE)</f>
        <v>0.64580000000000004</v>
      </c>
      <c r="G872">
        <f>VLOOKUP(C872,away!$B$2:$E$405,4,FALSE)</f>
        <v>0.77500000000000002</v>
      </c>
      <c r="H872">
        <f>VLOOKUP(A872,away!$A$2:$E$405,3,FALSE)</f>
        <v>1.121</v>
      </c>
      <c r="I872">
        <f>VLOOKUP(C872,away!$B$2:$E$405,3,FALSE)</f>
        <v>2.3193999999999999</v>
      </c>
      <c r="J872">
        <f>VLOOKUP(B872,home!$B$2:$E$405,4,FALSE)</f>
        <v>1.0407</v>
      </c>
      <c r="K872" s="3">
        <f t="shared" si="898"/>
        <v>0.64578869850000009</v>
      </c>
      <c r="L872" s="3">
        <f t="shared" si="899"/>
        <v>2.7058693291799996</v>
      </c>
      <c r="M872" s="5">
        <f t="shared" si="900"/>
        <v>3.5026231468392836E-2</v>
      </c>
      <c r="N872" s="5">
        <f t="shared" si="901"/>
        <v>2.2619544433333156E-2</v>
      </c>
      <c r="O872" s="5">
        <f t="shared" si="902"/>
        <v>9.4776405447083489E-2</v>
      </c>
      <c r="P872" s="5">
        <f t="shared" si="903"/>
        <v>6.1205531522180369E-2</v>
      </c>
      <c r="Q872" s="5">
        <f t="shared" si="904"/>
        <v>7.3037230801325697E-3</v>
      </c>
      <c r="R872" s="5">
        <f t="shared" si="905"/>
        <v>0.12822628431459576</v>
      </c>
      <c r="S872" s="5">
        <f t="shared" si="906"/>
        <v>2.6737939908644311E-2</v>
      </c>
      <c r="T872" s="5">
        <f t="shared" si="907"/>
        <v>1.9762920271354793E-2</v>
      </c>
      <c r="U872" s="5">
        <f t="shared" si="908"/>
        <v>8.2807085261013783E-2</v>
      </c>
      <c r="V872" s="5">
        <f t="shared" si="909"/>
        <v>5.1913784971048763E-3</v>
      </c>
      <c r="W872" s="5">
        <f t="shared" si="910"/>
        <v>1.5722206073744082E-3</v>
      </c>
      <c r="X872" s="5">
        <f t="shared" si="911"/>
        <v>4.2542235201991603E-3</v>
      </c>
      <c r="Y872" s="5">
        <f t="shared" si="912"/>
        <v>5.7556864713915407E-3</v>
      </c>
      <c r="Z872" s="5">
        <f t="shared" si="913"/>
        <v>0.11565452330719306</v>
      </c>
      <c r="AA872" s="5">
        <f t="shared" si="914"/>
        <v>7.4688384082190126E-2</v>
      </c>
      <c r="AB872" s="5">
        <f t="shared" si="915"/>
        <v>2.4116457174752842E-2</v>
      </c>
      <c r="AC872" s="5">
        <f t="shared" si="916"/>
        <v>5.6696985895921816E-4</v>
      </c>
      <c r="AD872" s="5">
        <f t="shared" si="917"/>
        <v>2.5383057494779963E-4</v>
      </c>
      <c r="AE872" s="5">
        <f t="shared" si="918"/>
        <v>6.8683236755937602E-4</v>
      </c>
      <c r="AF872" s="5">
        <f t="shared" si="919"/>
        <v>9.2923931883350007E-4</v>
      </c>
      <c r="AG872" s="5">
        <f t="shared" si="920"/>
        <v>8.3813339076656095E-4</v>
      </c>
      <c r="AH872" s="5">
        <f t="shared" si="921"/>
        <v>7.8236506849466772E-2</v>
      </c>
      <c r="AI872" s="5">
        <f t="shared" si="922"/>
        <v>5.0524251933503489E-2</v>
      </c>
      <c r="AJ872" s="5">
        <f t="shared" si="923"/>
        <v>1.6313995449411665E-2</v>
      </c>
      <c r="AK872" s="5">
        <f t="shared" si="924"/>
        <v>3.5117979628701613E-3</v>
      </c>
      <c r="AL872" s="5">
        <f t="shared" si="925"/>
        <v>3.9629375036785112E-5</v>
      </c>
      <c r="AM872" s="5">
        <f t="shared" si="926"/>
        <v>3.2784183327009257E-5</v>
      </c>
      <c r="AN872" s="5">
        <f t="shared" si="927"/>
        <v>8.8709716146768657E-5</v>
      </c>
      <c r="AO872" s="5">
        <f t="shared" si="928"/>
        <v>1.2001845006090257E-4</v>
      </c>
      <c r="AP872" s="5">
        <f t="shared" si="929"/>
        <v>1.0825141431850591E-4</v>
      </c>
      <c r="AQ872" s="5">
        <f t="shared" si="930"/>
        <v>7.3228545461200443E-5</v>
      </c>
      <c r="AR872" s="5">
        <f t="shared" si="931"/>
        <v>4.2339552861230624E-2</v>
      </c>
      <c r="AS872" s="5">
        <f t="shared" si="932"/>
        <v>2.7342404737326079E-2</v>
      </c>
      <c r="AT872" s="5">
        <f t="shared" si="933"/>
        <v>8.8287079845890213E-3</v>
      </c>
      <c r="AU872" s="5">
        <f t="shared" si="934"/>
        <v>1.9004932796014345E-3</v>
      </c>
      <c r="AV872" s="5">
        <f t="shared" si="935"/>
        <v>3.0682927038545171E-4</v>
      </c>
      <c r="AW872" s="5">
        <f t="shared" si="936"/>
        <v>1.923587663471771E-6</v>
      </c>
      <c r="AX872" s="5">
        <f t="shared" si="937"/>
        <v>3.5286091803557842E-6</v>
      </c>
      <c r="AY872" s="5">
        <f t="shared" si="938"/>
        <v>9.5479553557876913E-6</v>
      </c>
      <c r="AZ872" s="5">
        <f t="shared" si="939"/>
        <v>1.2917759776802916E-5</v>
      </c>
      <c r="BA872" s="5">
        <f t="shared" si="940"/>
        <v>1.1651256660588696E-5</v>
      </c>
      <c r="BB872" s="5">
        <f t="shared" si="941"/>
        <v>7.8816945110727834E-6</v>
      </c>
      <c r="BC872" s="5">
        <f t="shared" si="942"/>
        <v>4.2653670878956404E-6</v>
      </c>
      <c r="BD872" s="5">
        <f t="shared" si="943"/>
        <v>1.909421624973321E-2</v>
      </c>
      <c r="BE872" s="5">
        <f t="shared" si="944"/>
        <v>1.2330829060792761E-2</v>
      </c>
      <c r="BF872" s="5">
        <f t="shared" si="945"/>
        <v>3.9815550252976679E-3</v>
      </c>
      <c r="BG872" s="5">
        <f t="shared" si="946"/>
        <v>8.5708107926437207E-4</v>
      </c>
      <c r="BH872" s="5">
        <f t="shared" si="947"/>
        <v>1.3837331867177854E-4</v>
      </c>
      <c r="BI872" s="5">
        <f t="shared" si="948"/>
        <v>1.7871985074434728E-5</v>
      </c>
      <c r="BJ872" s="8">
        <f t="shared" si="949"/>
        <v>6.4449138987779764E-2</v>
      </c>
      <c r="BK872" s="8">
        <f t="shared" si="950"/>
        <v>0.1287772285856742</v>
      </c>
      <c r="BL872" s="8">
        <f t="shared" si="951"/>
        <v>0.67033908332685477</v>
      </c>
      <c r="BM872" s="8">
        <f t="shared" si="952"/>
        <v>0.63005462957409131</v>
      </c>
      <c r="BN872" s="8">
        <f t="shared" si="953"/>
        <v>0.34915772026571817</v>
      </c>
    </row>
    <row r="873" spans="1:66" x14ac:dyDescent="0.25">
      <c r="A873" t="s">
        <v>86</v>
      </c>
      <c r="B873" t="s">
        <v>92</v>
      </c>
      <c r="C873" t="s">
        <v>346</v>
      </c>
      <c r="D873" t="s">
        <v>512</v>
      </c>
      <c r="E873">
        <f>VLOOKUP(A873,home!$A$2:$E$405,3,FALSE)</f>
        <v>1.2903</v>
      </c>
      <c r="F873">
        <f>VLOOKUP(B873,home!$B$2:$E$405,3,FALSE)</f>
        <v>1.6792</v>
      </c>
      <c r="G873">
        <f>VLOOKUP(C873,away!$B$2:$E$405,4,FALSE)</f>
        <v>1.395</v>
      </c>
      <c r="H873">
        <f>VLOOKUP(A873,away!$A$2:$E$405,3,FALSE)</f>
        <v>1.121</v>
      </c>
      <c r="I873">
        <f>VLOOKUP(C873,away!$B$2:$E$405,3,FALSE)</f>
        <v>0.8921</v>
      </c>
      <c r="J873">
        <f>VLOOKUP(B873,home!$B$2:$E$405,4,FALSE)</f>
        <v>1.1894</v>
      </c>
      <c r="K873" s="3">
        <f t="shared" si="898"/>
        <v>3.0225071051999999</v>
      </c>
      <c r="L873" s="3">
        <f t="shared" si="899"/>
        <v>1.1894524525400001</v>
      </c>
      <c r="M873" s="5">
        <f t="shared" si="900"/>
        <v>1.4817304507526208E-2</v>
      </c>
      <c r="N873" s="5">
        <f t="shared" si="901"/>
        <v>4.4785408153909953E-2</v>
      </c>
      <c r="O873" s="5">
        <f t="shared" si="902"/>
        <v>1.7624479186509046E-2</v>
      </c>
      <c r="P873" s="5">
        <f t="shared" si="903"/>
        <v>5.3270113566673112E-2</v>
      </c>
      <c r="Q873" s="5">
        <f t="shared" si="904"/>
        <v>6.7682107177237424E-2</v>
      </c>
      <c r="R873" s="5">
        <f t="shared" si="905"/>
        <v>1.0481739996566689E-2</v>
      </c>
      <c r="S873" s="5">
        <f t="shared" si="906"/>
        <v>4.7878225725280964E-2</v>
      </c>
      <c r="T873" s="5">
        <f t="shared" si="907"/>
        <v>8.0504648375040205E-2</v>
      </c>
      <c r="U873" s="5">
        <f t="shared" si="908"/>
        <v>3.1681133614481841E-2</v>
      </c>
      <c r="V873" s="5">
        <f t="shared" si="909"/>
        <v>1.9125374812500501E-2</v>
      </c>
      <c r="W873" s="5">
        <f t="shared" si="910"/>
        <v>6.8189883279369354E-2</v>
      </c>
      <c r="X873" s="5">
        <f t="shared" si="911"/>
        <v>8.1108623905062224E-2</v>
      </c>
      <c r="Y873" s="5">
        <f t="shared" si="912"/>
        <v>4.8237425813010382E-2</v>
      </c>
      <c r="Z873" s="5">
        <f t="shared" si="913"/>
        <v>4.1558437819342866E-3</v>
      </c>
      <c r="AA873" s="5">
        <f t="shared" si="914"/>
        <v>1.2561067358997622E-2</v>
      </c>
      <c r="AB873" s="5">
        <f t="shared" si="915"/>
        <v>1.8982957670733058E-2</v>
      </c>
      <c r="AC873" s="5">
        <f t="shared" si="916"/>
        <v>4.2973862408206684E-3</v>
      </c>
      <c r="AD873" s="5">
        <f t="shared" si="917"/>
        <v>5.1526101678663137E-2</v>
      </c>
      <c r="AE873" s="5">
        <f t="shared" si="918"/>
        <v>6.1287848011511284E-2</v>
      </c>
      <c r="AF873" s="5">
        <f t="shared" si="919"/>
        <v>3.6449490564095445E-2</v>
      </c>
      <c r="AG873" s="5">
        <f t="shared" si="920"/>
        <v>1.4451645315098972E-2</v>
      </c>
      <c r="AH873" s="5">
        <f t="shared" si="921"/>
        <v>1.2357946446987116E-3</v>
      </c>
      <c r="AI873" s="5">
        <f t="shared" si="922"/>
        <v>3.7351980941699656E-3</v>
      </c>
      <c r="AJ873" s="5">
        <f t="shared" si="923"/>
        <v>5.6448313894791099E-3</v>
      </c>
      <c r="AK873" s="5">
        <f t="shared" si="924"/>
        <v>5.6871809941188662E-3</v>
      </c>
      <c r="AL873" s="5">
        <f t="shared" si="925"/>
        <v>6.1798622812158071E-4</v>
      </c>
      <c r="AM873" s="5">
        <f t="shared" si="926"/>
        <v>3.1147601685403398E-2</v>
      </c>
      <c r="AN873" s="5">
        <f t="shared" si="927"/>
        <v>3.7048591215442114E-2</v>
      </c>
      <c r="AO873" s="5">
        <f t="shared" si="928"/>
        <v>2.2033768842179769E-2</v>
      </c>
      <c r="AP873" s="5">
        <f t="shared" si="929"/>
        <v>8.7360401293433889E-3</v>
      </c>
      <c r="AQ873" s="5">
        <f t="shared" si="930"/>
        <v>2.5977760893338381E-3</v>
      </c>
      <c r="AR873" s="5">
        <f t="shared" si="931"/>
        <v>2.9398379419453608E-4</v>
      </c>
      <c r="AS873" s="5">
        <f t="shared" si="932"/>
        <v>8.8856810676663986E-4</v>
      </c>
      <c r="AT873" s="5">
        <f t="shared" si="933"/>
        <v>1.3428517080781408E-3</v>
      </c>
      <c r="AU873" s="5">
        <f t="shared" si="934"/>
        <v>1.3529262762987122E-3</v>
      </c>
      <c r="AV873" s="5">
        <f t="shared" si="935"/>
        <v>1.0223073207311589E-3</v>
      </c>
      <c r="AW873" s="5">
        <f t="shared" si="936"/>
        <v>6.1714997071976916E-5</v>
      </c>
      <c r="AX873" s="5">
        <f t="shared" si="937"/>
        <v>1.5690641234011867E-2</v>
      </c>
      <c r="AY873" s="5">
        <f t="shared" si="938"/>
        <v>1.8663271697720668E-2</v>
      </c>
      <c r="AZ873" s="5">
        <f t="shared" si="939"/>
        <v>1.1099537146637114E-2</v>
      </c>
      <c r="BA873" s="5">
        <f t="shared" si="940"/>
        <v>4.4007905603754499E-3</v>
      </c>
      <c r="BB873" s="5">
        <f t="shared" si="941"/>
        <v>1.3086327812883648E-3</v>
      </c>
      <c r="BC873" s="5">
        <f t="shared" si="942"/>
        <v>3.113112942355374E-4</v>
      </c>
      <c r="BD873" s="5">
        <f t="shared" si="943"/>
        <v>5.8279957501950925E-5</v>
      </c>
      <c r="BE873" s="5">
        <f t="shared" si="944"/>
        <v>1.7615158564040072E-4</v>
      </c>
      <c r="BF873" s="5">
        <f t="shared" si="945"/>
        <v>2.6620970959517873E-4</v>
      </c>
      <c r="BG873" s="5">
        <f t="shared" si="946"/>
        <v>2.682069129082188E-4</v>
      </c>
      <c r="BH873" s="5">
        <f t="shared" si="947"/>
        <v>2.0266432498221225E-4</v>
      </c>
      <c r="BI873" s="5">
        <f t="shared" si="948"/>
        <v>1.2251087244585969E-4</v>
      </c>
      <c r="BJ873" s="8">
        <f t="shared" si="949"/>
        <v>0.70726114494896997</v>
      </c>
      <c r="BK873" s="8">
        <f t="shared" si="950"/>
        <v>0.15866966277864372</v>
      </c>
      <c r="BL873" s="8">
        <f t="shared" si="951"/>
        <v>0.11362904351889791</v>
      </c>
      <c r="BM873" s="8">
        <f t="shared" si="952"/>
        <v>0.75645298573937481</v>
      </c>
      <c r="BN873" s="8">
        <f t="shared" si="953"/>
        <v>0.20866115258842241</v>
      </c>
    </row>
    <row r="874" spans="1:66" x14ac:dyDescent="0.25">
      <c r="A874" t="s">
        <v>86</v>
      </c>
      <c r="B874" t="s">
        <v>112</v>
      </c>
      <c r="C874" t="s">
        <v>126</v>
      </c>
      <c r="D874" t="s">
        <v>512</v>
      </c>
      <c r="E874">
        <f>VLOOKUP(A874,home!$A$2:$E$405,3,FALSE)</f>
        <v>1.2903</v>
      </c>
      <c r="F874">
        <f>VLOOKUP(B874,home!$B$2:$E$405,3,FALSE)</f>
        <v>0</v>
      </c>
      <c r="G874">
        <f>VLOOKUP(C874,away!$B$2:$E$405,4,FALSE)</f>
        <v>0.77500000000000002</v>
      </c>
      <c r="H874">
        <f>VLOOKUP(A874,away!$A$2:$E$405,3,FALSE)</f>
        <v>1.121</v>
      </c>
      <c r="I874">
        <f>VLOOKUP(C874,away!$B$2:$E$405,3,FALSE)</f>
        <v>1.6354</v>
      </c>
      <c r="J874">
        <f>VLOOKUP(B874,home!$B$2:$E$405,4,FALSE)</f>
        <v>1.9624999999999999</v>
      </c>
      <c r="K874" s="3">
        <f t="shared" si="898"/>
        <v>0</v>
      </c>
      <c r="L874" s="3">
        <f t="shared" si="899"/>
        <v>3.5978186724999999</v>
      </c>
      <c r="M874" s="5">
        <f t="shared" si="900"/>
        <v>2.73833894874881E-2</v>
      </c>
      <c r="N874" s="5">
        <f t="shared" si="901"/>
        <v>0</v>
      </c>
      <c r="O874" s="5">
        <f t="shared" si="902"/>
        <v>9.8520470014424891E-2</v>
      </c>
      <c r="P874" s="5">
        <f t="shared" si="903"/>
        <v>0</v>
      </c>
      <c r="Q874" s="5">
        <f t="shared" si="904"/>
        <v>0</v>
      </c>
      <c r="R874" s="5">
        <f t="shared" si="905"/>
        <v>0.1772293933206871</v>
      </c>
      <c r="S874" s="5">
        <f t="shared" si="906"/>
        <v>0</v>
      </c>
      <c r="T874" s="5">
        <f t="shared" si="907"/>
        <v>0</v>
      </c>
      <c r="U874" s="5">
        <f t="shared" si="908"/>
        <v>0</v>
      </c>
      <c r="V874" s="5">
        <f t="shared" si="909"/>
        <v>0</v>
      </c>
      <c r="W874" s="5">
        <f t="shared" si="910"/>
        <v>0</v>
      </c>
      <c r="X874" s="5">
        <f t="shared" si="911"/>
        <v>0</v>
      </c>
      <c r="Y874" s="5">
        <f t="shared" si="912"/>
        <v>0</v>
      </c>
      <c r="Z874" s="5">
        <f t="shared" si="913"/>
        <v>0.21254640686833831</v>
      </c>
      <c r="AA874" s="5">
        <f t="shared" si="914"/>
        <v>0</v>
      </c>
      <c r="AB874" s="5">
        <f t="shared" si="915"/>
        <v>0</v>
      </c>
      <c r="AC874" s="5">
        <f t="shared" si="916"/>
        <v>0</v>
      </c>
      <c r="AD874" s="5">
        <f t="shared" si="917"/>
        <v>0</v>
      </c>
      <c r="AE874" s="5">
        <f t="shared" si="918"/>
        <v>0</v>
      </c>
      <c r="AF874" s="5">
        <f t="shared" si="919"/>
        <v>0</v>
      </c>
      <c r="AG874" s="5">
        <f t="shared" si="920"/>
        <v>0</v>
      </c>
      <c r="AH874" s="5">
        <f t="shared" si="921"/>
        <v>0.19117585785092242</v>
      </c>
      <c r="AI874" s="5">
        <f t="shared" si="922"/>
        <v>0</v>
      </c>
      <c r="AJ874" s="5">
        <f t="shared" si="923"/>
        <v>0</v>
      </c>
      <c r="AK874" s="5">
        <f t="shared" si="924"/>
        <v>0</v>
      </c>
      <c r="AL874" s="5">
        <f t="shared" si="925"/>
        <v>0</v>
      </c>
      <c r="AM874" s="5">
        <f t="shared" si="926"/>
        <v>0</v>
      </c>
      <c r="AN874" s="5">
        <f t="shared" si="927"/>
        <v>0</v>
      </c>
      <c r="AO874" s="5">
        <f t="shared" si="928"/>
        <v>0</v>
      </c>
      <c r="AP874" s="5">
        <f t="shared" si="929"/>
        <v>0</v>
      </c>
      <c r="AQ874" s="5">
        <f t="shared" si="930"/>
        <v>0</v>
      </c>
      <c r="AR874" s="5">
        <f t="shared" si="931"/>
        <v>0.1375632142214509</v>
      </c>
      <c r="AS874" s="5">
        <f t="shared" si="932"/>
        <v>0</v>
      </c>
      <c r="AT874" s="5">
        <f t="shared" si="933"/>
        <v>0</v>
      </c>
      <c r="AU874" s="5">
        <f t="shared" si="934"/>
        <v>0</v>
      </c>
      <c r="AV874" s="5">
        <f t="shared" si="935"/>
        <v>0</v>
      </c>
      <c r="AW874" s="5">
        <f t="shared" si="936"/>
        <v>0</v>
      </c>
      <c r="AX874" s="5">
        <f t="shared" si="937"/>
        <v>0</v>
      </c>
      <c r="AY874" s="5">
        <f t="shared" si="938"/>
        <v>0</v>
      </c>
      <c r="AZ874" s="5">
        <f t="shared" si="939"/>
        <v>0</v>
      </c>
      <c r="BA874" s="5">
        <f t="shared" si="940"/>
        <v>0</v>
      </c>
      <c r="BB874" s="5">
        <f t="shared" si="941"/>
        <v>0</v>
      </c>
      <c r="BC874" s="5">
        <f t="shared" si="942"/>
        <v>0</v>
      </c>
      <c r="BD874" s="5">
        <f t="shared" si="943"/>
        <v>8.2487916795842289E-2</v>
      </c>
      <c r="BE874" s="5">
        <f t="shared" si="944"/>
        <v>0</v>
      </c>
      <c r="BF874" s="5">
        <f t="shared" si="945"/>
        <v>0</v>
      </c>
      <c r="BG874" s="5">
        <f t="shared" si="946"/>
        <v>0</v>
      </c>
      <c r="BH874" s="5">
        <f t="shared" si="947"/>
        <v>0</v>
      </c>
      <c r="BI874" s="5">
        <f t="shared" si="948"/>
        <v>0</v>
      </c>
      <c r="BJ874" s="8">
        <f t="shared" si="949"/>
        <v>0</v>
      </c>
      <c r="BK874" s="8">
        <f t="shared" si="950"/>
        <v>2.73833894874881E-2</v>
      </c>
      <c r="BL874" s="8">
        <f t="shared" si="951"/>
        <v>0.6869768522033276</v>
      </c>
      <c r="BM874" s="8">
        <f t="shared" si="952"/>
        <v>0.62377339573655399</v>
      </c>
      <c r="BN874" s="8">
        <f t="shared" si="953"/>
        <v>0.30313325282260006</v>
      </c>
    </row>
    <row r="875" spans="1:66" x14ac:dyDescent="0.25">
      <c r="A875" t="s">
        <v>86</v>
      </c>
      <c r="B875" t="s">
        <v>122</v>
      </c>
      <c r="C875" t="s">
        <v>330</v>
      </c>
      <c r="D875" t="s">
        <v>512</v>
      </c>
      <c r="E875">
        <f>VLOOKUP(A875,home!$A$2:$E$405,3,FALSE)</f>
        <v>1.2903</v>
      </c>
      <c r="F875">
        <f>VLOOKUP(B875,home!$B$2:$E$405,3,FALSE)</f>
        <v>0.58130000000000004</v>
      </c>
      <c r="G875">
        <f>VLOOKUP(C875,away!$B$2:$E$405,4,FALSE)</f>
        <v>1.24</v>
      </c>
      <c r="H875">
        <f>VLOOKUP(A875,away!$A$2:$E$405,3,FALSE)</f>
        <v>1.121</v>
      </c>
      <c r="I875">
        <f>VLOOKUP(C875,away!$B$2:$E$405,3,FALSE)</f>
        <v>0.1784</v>
      </c>
      <c r="J875">
        <f>VLOOKUP(B875,home!$B$2:$E$405,4,FALSE)</f>
        <v>1.5610999999999999</v>
      </c>
      <c r="K875" s="3">
        <f t="shared" si="898"/>
        <v>0.93006372360000011</v>
      </c>
      <c r="L875" s="3">
        <f t="shared" si="899"/>
        <v>0.31219876903999999</v>
      </c>
      <c r="M875" s="5">
        <f t="shared" si="900"/>
        <v>0.28873022837808965</v>
      </c>
      <c r="N875" s="5">
        <f t="shared" si="901"/>
        <v>0.26853751132120446</v>
      </c>
      <c r="O875" s="5">
        <f t="shared" si="902"/>
        <v>9.0141221884277645E-2</v>
      </c>
      <c r="P875" s="5">
        <f t="shared" si="903"/>
        <v>8.383708047554507E-2</v>
      </c>
      <c r="Q875" s="5">
        <f t="shared" si="904"/>
        <v>0.12487849885283829</v>
      </c>
      <c r="R875" s="5">
        <f t="shared" si="905"/>
        <v>1.4070989256016493E-2</v>
      </c>
      <c r="S875" s="5">
        <f t="shared" si="906"/>
        <v>6.0858332206379338E-3</v>
      </c>
      <c r="T875" s="5">
        <f t="shared" si="907"/>
        <v>3.8986913621419157E-2</v>
      </c>
      <c r="U875" s="5">
        <f t="shared" si="908"/>
        <v>1.3086916662186294E-2</v>
      </c>
      <c r="V875" s="5">
        <f t="shared" si="909"/>
        <v>1.9634571549345743E-4</v>
      </c>
      <c r="W875" s="5">
        <f t="shared" si="910"/>
        <v>3.8714987213549712E-2</v>
      </c>
      <c r="X875" s="5">
        <f t="shared" si="911"/>
        <v>1.2086771351469556E-2</v>
      </c>
      <c r="Y875" s="5">
        <f t="shared" si="912"/>
        <v>1.8867375687983664E-3</v>
      </c>
      <c r="Z875" s="5">
        <f t="shared" si="913"/>
        <v>1.4643151749678049E-3</v>
      </c>
      <c r="AA875" s="5">
        <f t="shared" si="914"/>
        <v>1.3619064241545422E-3</v>
      </c>
      <c r="AB875" s="5">
        <f t="shared" si="915"/>
        <v>6.3332988002196727E-4</v>
      </c>
      <c r="AC875" s="5">
        <f t="shared" si="916"/>
        <v>3.5632421575932699E-6</v>
      </c>
      <c r="AD875" s="5">
        <f t="shared" si="917"/>
        <v>9.0018512917401077E-3</v>
      </c>
      <c r="AE875" s="5">
        <f t="shared" si="918"/>
        <v>2.8103668923623953E-3</v>
      </c>
      <c r="AF875" s="5">
        <f t="shared" si="919"/>
        <v>4.3869654217315493E-4</v>
      </c>
      <c r="AG875" s="5">
        <f t="shared" si="920"/>
        <v>4.5653506816187811E-5</v>
      </c>
      <c r="AH875" s="5">
        <f t="shared" si="921"/>
        <v>1.142893487778852E-4</v>
      </c>
      <c r="AI875" s="5">
        <f t="shared" si="922"/>
        <v>1.0629637729217903E-4</v>
      </c>
      <c r="AJ875" s="5">
        <f t="shared" si="923"/>
        <v>4.9431202234777259E-5</v>
      </c>
      <c r="AK875" s="5">
        <f t="shared" si="924"/>
        <v>1.5324722670833864E-5</v>
      </c>
      <c r="AL875" s="5">
        <f t="shared" si="925"/>
        <v>4.1385596679377176E-8</v>
      </c>
      <c r="AM875" s="5">
        <f t="shared" si="926"/>
        <v>1.6744590663378555E-3</v>
      </c>
      <c r="AN875" s="5">
        <f t="shared" si="927"/>
        <v>5.2276405931854606E-4</v>
      </c>
      <c r="AO875" s="5">
        <f t="shared" si="928"/>
        <v>8.1603147908801795E-5</v>
      </c>
      <c r="AP875" s="5">
        <f t="shared" si="929"/>
        <v>8.4921341089723244E-6</v>
      </c>
      <c r="AQ875" s="5">
        <f t="shared" si="930"/>
        <v>6.6280845383593914E-7</v>
      </c>
      <c r="AR875" s="5">
        <f t="shared" si="931"/>
        <v>7.1361988005677995E-6</v>
      </c>
      <c r="AS875" s="5">
        <f t="shared" si="932"/>
        <v>6.6371196288059417E-6</v>
      </c>
      <c r="AT875" s="5">
        <f t="shared" si="933"/>
        <v>3.0864720979729519E-6</v>
      </c>
      <c r="AU875" s="5">
        <f t="shared" si="934"/>
        <v>9.5687191074274293E-7</v>
      </c>
      <c r="AV875" s="5">
        <f t="shared" si="935"/>
        <v>2.2248796307841055E-7</v>
      </c>
      <c r="AW875" s="5">
        <f t="shared" si="936"/>
        <v>3.3380328939921981E-10</v>
      </c>
      <c r="AX875" s="5">
        <f t="shared" si="937"/>
        <v>2.5955893904232747E-4</v>
      </c>
      <c r="AY875" s="5">
        <f t="shared" si="938"/>
        <v>8.1033981262343022E-5</v>
      </c>
      <c r="AZ875" s="5">
        <f t="shared" si="939"/>
        <v>1.2649354600256958E-5</v>
      </c>
      <c r="BA875" s="5">
        <f t="shared" si="940"/>
        <v>1.3163709784502278E-6</v>
      </c>
      <c r="BB875" s="5">
        <f t="shared" si="941"/>
        <v>1.0274234976803535E-7</v>
      </c>
      <c r="BC875" s="5">
        <f t="shared" si="942"/>
        <v>6.4152070251715549E-9</v>
      </c>
      <c r="BD875" s="5">
        <f t="shared" si="943"/>
        <v>3.7131874686033176E-7</v>
      </c>
      <c r="BE875" s="5">
        <f t="shared" si="944"/>
        <v>3.4535009634740599E-7</v>
      </c>
      <c r="BF875" s="5">
        <f t="shared" si="945"/>
        <v>1.605987982772436E-7</v>
      </c>
      <c r="BG875" s="5">
        <f t="shared" si="946"/>
        <v>4.978903877713949E-8</v>
      </c>
      <c r="BH875" s="5">
        <f t="shared" si="947"/>
        <v>1.1576744699882787E-8</v>
      </c>
      <c r="BI875" s="5">
        <f t="shared" si="948"/>
        <v>2.1534220565479105E-9</v>
      </c>
      <c r="BJ875" s="8">
        <f t="shared" si="949"/>
        <v>0.50003063718193952</v>
      </c>
      <c r="BK875" s="8">
        <f t="shared" si="950"/>
        <v>0.37893412639878277</v>
      </c>
      <c r="BL875" s="8">
        <f t="shared" si="951"/>
        <v>0.11959868569488082</v>
      </c>
      <c r="BM875" s="8">
        <f t="shared" si="952"/>
        <v>0.12975120063514031</v>
      </c>
      <c r="BN875" s="8">
        <f t="shared" si="953"/>
        <v>0.87019553016797158</v>
      </c>
    </row>
    <row r="876" spans="1:66" x14ac:dyDescent="0.25">
      <c r="A876" t="s">
        <v>86</v>
      </c>
      <c r="B876" t="s">
        <v>99</v>
      </c>
      <c r="C876" t="s">
        <v>84</v>
      </c>
      <c r="D876" t="s">
        <v>512</v>
      </c>
      <c r="E876">
        <f>VLOOKUP(A876,home!$A$2:$E$405,3,FALSE)</f>
        <v>1.2903</v>
      </c>
      <c r="F876">
        <f>VLOOKUP(B876,home!$B$2:$E$405,3,FALSE)</f>
        <v>0.9042</v>
      </c>
      <c r="G876">
        <f>VLOOKUP(C876,away!$B$2:$E$405,4,FALSE)</f>
        <v>0.31</v>
      </c>
      <c r="H876">
        <f>VLOOKUP(A876,away!$A$2:$E$405,3,FALSE)</f>
        <v>1.121</v>
      </c>
      <c r="I876">
        <f>VLOOKUP(C876,away!$B$2:$E$405,3,FALSE)</f>
        <v>1.9624999999999999</v>
      </c>
      <c r="J876">
        <f>VLOOKUP(B876,home!$B$2:$E$405,4,FALSE)</f>
        <v>1.0407</v>
      </c>
      <c r="K876" s="3">
        <f t="shared" si="898"/>
        <v>0.3616736706</v>
      </c>
      <c r="L876" s="3">
        <f t="shared" si="899"/>
        <v>2.2895009737499996</v>
      </c>
      <c r="M876" s="5">
        <f t="shared" si="900"/>
        <v>7.0568271735003976E-2</v>
      </c>
      <c r="N876" s="5">
        <f t="shared" si="901"/>
        <v>2.5522685866297117E-2</v>
      </c>
      <c r="O876" s="5">
        <f t="shared" si="902"/>
        <v>0.16156612685314617</v>
      </c>
      <c r="P876" s="5">
        <f t="shared" si="903"/>
        <v>5.84342141436026E-2</v>
      </c>
      <c r="Q876" s="5">
        <f t="shared" si="904"/>
        <v>4.615441740417209E-3</v>
      </c>
      <c r="R876" s="5">
        <f t="shared" si="905"/>
        <v>0.18495290237764711</v>
      </c>
      <c r="S876" s="5">
        <f t="shared" si="906"/>
        <v>1.2096645201269268E-2</v>
      </c>
      <c r="T876" s="5">
        <f t="shared" si="907"/>
        <v>1.0567058358971593E-2</v>
      </c>
      <c r="U876" s="5">
        <f t="shared" si="908"/>
        <v>6.6892595091047086E-2</v>
      </c>
      <c r="V876" s="5">
        <f t="shared" si="909"/>
        <v>1.1129615473092257E-3</v>
      </c>
      <c r="W876" s="5">
        <f t="shared" si="910"/>
        <v>5.5642791856571477E-4</v>
      </c>
      <c r="X876" s="5">
        <f t="shared" si="911"/>
        <v>1.2739422613778893E-3</v>
      </c>
      <c r="Y876" s="5">
        <f t="shared" si="912"/>
        <v>1.4583460239629773E-3</v>
      </c>
      <c r="Z876" s="5">
        <f t="shared" si="913"/>
        <v>0.1411499500305039</v>
      </c>
      <c r="AA876" s="5">
        <f t="shared" si="914"/>
        <v>5.1050220532538923E-2</v>
      </c>
      <c r="AB876" s="5">
        <f t="shared" si="915"/>
        <v>9.2317603224714179E-3</v>
      </c>
      <c r="AC876" s="5">
        <f t="shared" si="916"/>
        <v>5.7599392572344988E-5</v>
      </c>
      <c r="AD876" s="5">
        <f t="shared" si="917"/>
        <v>5.0311331932994979E-5</v>
      </c>
      <c r="AE876" s="5">
        <f t="shared" si="918"/>
        <v>1.1518784345125145E-4</v>
      </c>
      <c r="AF876" s="5">
        <f t="shared" si="919"/>
        <v>1.3186133987290138E-4</v>
      </c>
      <c r="AG876" s="5">
        <f t="shared" si="920"/>
        <v>1.0063222201299579E-4</v>
      </c>
      <c r="AH876" s="5">
        <f t="shared" si="921"/>
        <v>8.0790737009900596E-2</v>
      </c>
      <c r="AI876" s="5">
        <f t="shared" si="922"/>
        <v>2.9219882404850014E-2</v>
      </c>
      <c r="AJ876" s="5">
        <f t="shared" si="923"/>
        <v>5.284031061931229E-3</v>
      </c>
      <c r="AK876" s="5">
        <f t="shared" si="924"/>
        <v>6.3703163657769456E-4</v>
      </c>
      <c r="AL876" s="5">
        <f t="shared" si="925"/>
        <v>1.9078121979537238E-6</v>
      </c>
      <c r="AM876" s="5">
        <f t="shared" si="926"/>
        <v>3.6392568185962577E-6</v>
      </c>
      <c r="AN876" s="5">
        <f t="shared" si="927"/>
        <v>8.332082029902457E-6</v>
      </c>
      <c r="AO876" s="5">
        <f t="shared" si="928"/>
        <v>9.5381549604132764E-6</v>
      </c>
      <c r="AP876" s="5">
        <f t="shared" si="929"/>
        <v>7.2792050232148633E-6</v>
      </c>
      <c r="AQ876" s="5">
        <f t="shared" si="930"/>
        <v>4.1664367471940782E-6</v>
      </c>
      <c r="AR876" s="5">
        <f t="shared" si="931"/>
        <v>3.6994094210829498E-2</v>
      </c>
      <c r="AS876" s="5">
        <f t="shared" si="932"/>
        <v>1.3379789843752913E-2</v>
      </c>
      <c r="AT876" s="5">
        <f t="shared" si="933"/>
        <v>2.4195588523233578E-3</v>
      </c>
      <c r="AU876" s="5">
        <f t="shared" si="934"/>
        <v>2.9169691045083737E-4</v>
      </c>
      <c r="AV876" s="5">
        <f t="shared" si="935"/>
        <v>2.6374773076358461E-5</v>
      </c>
      <c r="AW876" s="5">
        <f t="shared" si="936"/>
        <v>4.3882447994490156E-8</v>
      </c>
      <c r="AX876" s="5">
        <f t="shared" si="937"/>
        <v>2.1937056197296436E-7</v>
      </c>
      <c r="AY876" s="5">
        <f t="shared" si="938"/>
        <v>5.0224911524918651E-7</v>
      </c>
      <c r="AZ876" s="5">
        <f t="shared" si="939"/>
        <v>5.7494991921404429E-7</v>
      </c>
      <c r="BA876" s="5">
        <f t="shared" si="940"/>
        <v>4.3878279996601271E-7</v>
      </c>
      <c r="BB876" s="5">
        <f t="shared" si="941"/>
        <v>2.5114841194673431E-7</v>
      </c>
      <c r="BC876" s="5">
        <f t="shared" si="942"/>
        <v>1.150009067415628E-7</v>
      </c>
      <c r="BD876" s="5">
        <f t="shared" si="943"/>
        <v>1.4116335786448893E-2</v>
      </c>
      <c r="BE876" s="5">
        <f t="shared" si="944"/>
        <v>5.1055069793071077E-3</v>
      </c>
      <c r="BF876" s="5">
        <f t="shared" si="945"/>
        <v>9.232637247399599E-4</v>
      </c>
      <c r="BG876" s="5">
        <f t="shared" si="946"/>
        <v>1.1130672675284311E-4</v>
      </c>
      <c r="BH876" s="5">
        <f t="shared" si="947"/>
        <v>1.0064178106792995E-5</v>
      </c>
      <c r="BI876" s="5">
        <f t="shared" si="948"/>
        <v>7.279896474911963E-7</v>
      </c>
      <c r="BJ876" s="8">
        <f t="shared" si="949"/>
        <v>4.4426951544157059E-2</v>
      </c>
      <c r="BK876" s="8">
        <f t="shared" si="950"/>
        <v>0.14227210208107061</v>
      </c>
      <c r="BL876" s="8">
        <f t="shared" si="951"/>
        <v>0.66300400726554598</v>
      </c>
      <c r="BM876" s="8">
        <f t="shared" si="952"/>
        <v>0.48519290983849656</v>
      </c>
      <c r="BN876" s="8">
        <f t="shared" si="953"/>
        <v>0.50565964271611419</v>
      </c>
    </row>
    <row r="877" spans="1:66" x14ac:dyDescent="0.25">
      <c r="A877" t="s">
        <v>86</v>
      </c>
      <c r="B877" t="s">
        <v>100</v>
      </c>
      <c r="C877" t="s">
        <v>121</v>
      </c>
      <c r="D877" t="s">
        <v>512</v>
      </c>
      <c r="E877">
        <f>VLOOKUP(A877,home!$A$2:$E$405,3,FALSE)</f>
        <v>1.2903</v>
      </c>
      <c r="F877">
        <f>VLOOKUP(B877,home!$B$2:$E$405,3,FALSE)</f>
        <v>1.55</v>
      </c>
      <c r="G877">
        <f>VLOOKUP(C877,away!$B$2:$E$405,4,FALSE)</f>
        <v>1.0334000000000001</v>
      </c>
      <c r="H877">
        <f>VLOOKUP(A877,away!$A$2:$E$405,3,FALSE)</f>
        <v>1.121</v>
      </c>
      <c r="I877">
        <f>VLOOKUP(C877,away!$B$2:$E$405,3,FALSE)</f>
        <v>1.0407</v>
      </c>
      <c r="J877">
        <f>VLOOKUP(B877,home!$B$2:$E$405,4,FALSE)</f>
        <v>0.53520000000000001</v>
      </c>
      <c r="K877" s="3">
        <f t="shared" si="898"/>
        <v>2.0667638310000003</v>
      </c>
      <c r="L877" s="3">
        <f t="shared" si="899"/>
        <v>0.62437753943999996</v>
      </c>
      <c r="M877" s="5">
        <f t="shared" si="900"/>
        <v>6.7803506272454558E-2</v>
      </c>
      <c r="N877" s="5">
        <f t="shared" si="901"/>
        <v>0.14013383437889074</v>
      </c>
      <c r="O877" s="5">
        <f t="shared" si="902"/>
        <v>4.2334986411799773E-2</v>
      </c>
      <c r="P877" s="5">
        <f t="shared" si="903"/>
        <v>8.7496418701784248E-2</v>
      </c>
      <c r="Q877" s="5">
        <f t="shared" si="904"/>
        <v>0.1448117701968179</v>
      </c>
      <c r="R877" s="5">
        <f t="shared" si="905"/>
        <v>1.3216507324012689E-2</v>
      </c>
      <c r="S877" s="5">
        <f t="shared" si="906"/>
        <v>2.8227239661011719E-2</v>
      </c>
      <c r="T877" s="5">
        <f t="shared" si="907"/>
        <v>9.0417216757439869E-2</v>
      </c>
      <c r="U877" s="5">
        <f t="shared" si="908"/>
        <v>2.7315399309416025E-2</v>
      </c>
      <c r="V877" s="5">
        <f t="shared" si="909"/>
        <v>4.0472872208295796E-3</v>
      </c>
      <c r="W877" s="5">
        <f t="shared" si="910"/>
        <v>9.9763909648622334E-2</v>
      </c>
      <c r="X877" s="5">
        <f t="shared" si="911"/>
        <v>6.2290344431321268E-2</v>
      </c>
      <c r="Y877" s="5">
        <f t="shared" si="912"/>
        <v>1.944634599344924E-2</v>
      </c>
      <c r="Z877" s="5">
        <f t="shared" si="913"/>
        <v>2.7506967743192601E-3</v>
      </c>
      <c r="AA877" s="5">
        <f t="shared" si="914"/>
        <v>5.6850406032114172E-3</v>
      </c>
      <c r="AB877" s="5">
        <f t="shared" si="915"/>
        <v>5.8748181482418923E-3</v>
      </c>
      <c r="AC877" s="5">
        <f t="shared" si="916"/>
        <v>3.2642406413422963E-4</v>
      </c>
      <c r="AD877" s="5">
        <f t="shared" si="917"/>
        <v>5.1547110025231137E-2</v>
      </c>
      <c r="AE877" s="5">
        <f t="shared" si="918"/>
        <v>3.2184857722796771E-2</v>
      </c>
      <c r="AF877" s="5">
        <f t="shared" si="919"/>
        <v>1.0047751136093163E-2</v>
      </c>
      <c r="AG877" s="5">
        <f t="shared" si="920"/>
        <v>2.0911967104197712E-3</v>
      </c>
      <c r="AH877" s="5">
        <f t="shared" si="921"/>
        <v>4.2936832092375102E-4</v>
      </c>
      <c r="AI877" s="5">
        <f t="shared" si="922"/>
        <v>8.8740291586240927E-4</v>
      </c>
      <c r="AJ877" s="5">
        <f t="shared" si="923"/>
        <v>9.1702612501418221E-4</v>
      </c>
      <c r="AK877" s="5">
        <f t="shared" si="924"/>
        <v>6.3175880908713199E-4</v>
      </c>
      <c r="AL877" s="5">
        <f t="shared" si="925"/>
        <v>1.684923872524253E-5</v>
      </c>
      <c r="AM877" s="5">
        <f t="shared" si="926"/>
        <v>2.1307140518545046E-2</v>
      </c>
      <c r="AN877" s="5">
        <f t="shared" si="927"/>
        <v>1.3303699969471477E-2</v>
      </c>
      <c r="AO877" s="5">
        <f t="shared" si="928"/>
        <v>4.1532657261933023E-3</v>
      </c>
      <c r="AP877" s="5">
        <f t="shared" si="929"/>
        <v>8.6440194492035289E-4</v>
      </c>
      <c r="AQ877" s="5">
        <f t="shared" si="930"/>
        <v>1.3492828986413005E-4</v>
      </c>
      <c r="AR877" s="5">
        <f t="shared" si="931"/>
        <v>5.3617587146371207E-5</v>
      </c>
      <c r="AS877" s="5">
        <f t="shared" si="932"/>
        <v>1.1081488981961053E-4</v>
      </c>
      <c r="AT877" s="5">
        <f t="shared" si="933"/>
        <v>1.1451410310771062E-4</v>
      </c>
      <c r="AU877" s="5">
        <f t="shared" si="934"/>
        <v>7.8891202147473674E-5</v>
      </c>
      <c r="AV877" s="5">
        <f t="shared" si="935"/>
        <v>4.0762370795627025E-5</v>
      </c>
      <c r="AW877" s="5">
        <f t="shared" si="936"/>
        <v>6.0397075123477334E-7</v>
      </c>
      <c r="AX877" s="5">
        <f t="shared" si="937"/>
        <v>7.3394712276272514E-3</v>
      </c>
      <c r="AY877" s="5">
        <f t="shared" si="938"/>
        <v>4.5826009858965788E-3</v>
      </c>
      <c r="AZ877" s="5">
        <f t="shared" si="939"/>
        <v>1.4306365639047119E-3</v>
      </c>
      <c r="BA877" s="5">
        <f t="shared" si="940"/>
        <v>2.9775244586790675E-4</v>
      </c>
      <c r="BB877" s="5">
        <f t="shared" si="941"/>
        <v>4.6477484878311339E-5</v>
      </c>
      <c r="BC877" s="5">
        <f t="shared" si="942"/>
        <v>5.803899529535971E-6</v>
      </c>
      <c r="BD877" s="5">
        <f t="shared" si="943"/>
        <v>5.5796028555268331E-6</v>
      </c>
      <c r="BE877" s="5">
        <f t="shared" si="944"/>
        <v>1.1531721373147179E-5</v>
      </c>
      <c r="BF877" s="5">
        <f t="shared" si="945"/>
        <v>1.1916672321595126E-5</v>
      </c>
      <c r="BG877" s="5">
        <f t="shared" si="946"/>
        <v>8.2096491133838684E-6</v>
      </c>
      <c r="BH877" s="5">
        <f t="shared" si="947"/>
        <v>4.2418514631857499E-6</v>
      </c>
      <c r="BI877" s="5">
        <f t="shared" si="948"/>
        <v>1.7533810361173474E-6</v>
      </c>
      <c r="BJ877" s="8">
        <f t="shared" si="949"/>
        <v>0.70620051605778089</v>
      </c>
      <c r="BK877" s="8">
        <f t="shared" si="950"/>
        <v>0.19250032614483617</v>
      </c>
      <c r="BL877" s="8">
        <f t="shared" si="951"/>
        <v>9.7734140998748997E-2</v>
      </c>
      <c r="BM877" s="8">
        <f t="shared" si="952"/>
        <v>0.49880665967478011</v>
      </c>
      <c r="BN877" s="8">
        <f t="shared" si="953"/>
        <v>0.49579702328575992</v>
      </c>
    </row>
    <row r="878" spans="1:66" x14ac:dyDescent="0.25">
      <c r="A878" t="s">
        <v>86</v>
      </c>
      <c r="B878" t="s">
        <v>96</v>
      </c>
      <c r="C878" t="s">
        <v>313</v>
      </c>
      <c r="D878" t="s">
        <v>512</v>
      </c>
      <c r="E878">
        <f>VLOOKUP(A878,home!$A$2:$E$405,3,FALSE)</f>
        <v>1.2903</v>
      </c>
      <c r="F878">
        <f>VLOOKUP(B878,home!$B$2:$E$405,3,FALSE)</f>
        <v>1.1625000000000001</v>
      </c>
      <c r="G878">
        <f>VLOOKUP(C878,away!$B$2:$E$405,4,FALSE)</f>
        <v>1.24</v>
      </c>
      <c r="H878">
        <f>VLOOKUP(A878,away!$A$2:$E$405,3,FALSE)</f>
        <v>1.121</v>
      </c>
      <c r="I878">
        <f>VLOOKUP(C878,away!$B$2:$E$405,3,FALSE)</f>
        <v>0.8921</v>
      </c>
      <c r="J878">
        <f>VLOOKUP(B878,home!$B$2:$E$405,4,FALSE)</f>
        <v>0.59470000000000001</v>
      </c>
      <c r="K878" s="3">
        <f t="shared" si="898"/>
        <v>1.8599674500000001</v>
      </c>
      <c r="L878" s="3">
        <f t="shared" si="899"/>
        <v>0.59472622627000005</v>
      </c>
      <c r="M878" s="5">
        <f t="shared" si="900"/>
        <v>8.5889501404328772E-2</v>
      </c>
      <c r="N878" s="5">
        <f t="shared" si="901"/>
        <v>0.15975167690878078</v>
      </c>
      <c r="O878" s="5">
        <f t="shared" si="902"/>
        <v>5.1080739046408315E-2</v>
      </c>
      <c r="P878" s="5">
        <f t="shared" si="903"/>
        <v>9.5008511948263499E-2</v>
      </c>
      <c r="Q878" s="5">
        <f t="shared" si="904"/>
        <v>0.14856645956662448</v>
      </c>
      <c r="R878" s="5">
        <f t="shared" si="905"/>
        <v>1.5189527584076526E-2</v>
      </c>
      <c r="S878" s="5">
        <f t="shared" si="906"/>
        <v>2.627392520341373E-2</v>
      </c>
      <c r="T878" s="5">
        <f t="shared" si="907"/>
        <v>8.8356369848353128E-2</v>
      </c>
      <c r="U878" s="5">
        <f t="shared" si="908"/>
        <v>2.8252026887259477E-2</v>
      </c>
      <c r="V878" s="5">
        <f t="shared" si="909"/>
        <v>3.2292739130596812E-3</v>
      </c>
      <c r="W878" s="5">
        <f t="shared" si="910"/>
        <v>9.2109592985220895E-2</v>
      </c>
      <c r="X878" s="5">
        <f t="shared" si="911"/>
        <v>5.4779990639366088E-2</v>
      </c>
      <c r="Y878" s="5">
        <f t="shared" si="912"/>
        <v>1.6289548554028057E-2</v>
      </c>
      <c r="Z878" s="5">
        <f t="shared" si="913"/>
        <v>3.0112034729673012E-3</v>
      </c>
      <c r="AA878" s="5">
        <f t="shared" si="914"/>
        <v>5.6007404450461344E-3</v>
      </c>
      <c r="AB878" s="5">
        <f t="shared" si="915"/>
        <v>5.208597461842164E-3</v>
      </c>
      <c r="AC878" s="5">
        <f t="shared" si="916"/>
        <v>2.2325815738296053E-4</v>
      </c>
      <c r="AD878" s="5">
        <f t="shared" si="917"/>
        <v>4.2830211196314784E-2</v>
      </c>
      <c r="AE878" s="5">
        <f t="shared" si="918"/>
        <v>2.5472249875131393E-2</v>
      </c>
      <c r="AF878" s="5">
        <f t="shared" si="919"/>
        <v>7.5745075214216856E-3</v>
      </c>
      <c r="AG878" s="5">
        <f t="shared" si="920"/>
        <v>1.5015860913562835E-3</v>
      </c>
      <c r="AH878" s="5">
        <f t="shared" si="921"/>
        <v>4.4771041950224027E-4</v>
      </c>
      <c r="AI878" s="5">
        <f t="shared" si="922"/>
        <v>8.327268073000121E-4</v>
      </c>
      <c r="AJ878" s="5">
        <f t="shared" si="923"/>
        <v>7.7442237816022262E-4</v>
      </c>
      <c r="AK878" s="5">
        <f t="shared" si="924"/>
        <v>4.801334719765351E-4</v>
      </c>
      <c r="AL878" s="5">
        <f t="shared" si="925"/>
        <v>9.8784717416917128E-6</v>
      </c>
      <c r="AM878" s="5">
        <f t="shared" si="926"/>
        <v>1.5932559740354214E-2</v>
      </c>
      <c r="AN878" s="5">
        <f t="shared" si="927"/>
        <v>9.475511129202193E-3</v>
      </c>
      <c r="AO878" s="5">
        <f t="shared" si="928"/>
        <v>2.817667487924903E-3</v>
      </c>
      <c r="AP878" s="5">
        <f t="shared" si="929"/>
        <v>5.5858025065908283E-4</v>
      </c>
      <c r="AQ878" s="5">
        <f t="shared" si="930"/>
        <v>8.3050581135856762E-5</v>
      </c>
      <c r="AR878" s="5">
        <f t="shared" si="931"/>
        <v>5.3253025650465218E-5</v>
      </c>
      <c r="AS878" s="5">
        <f t="shared" si="932"/>
        <v>9.9048894323880378E-5</v>
      </c>
      <c r="AT878" s="5">
        <f t="shared" si="933"/>
        <v>9.2113859700453666E-5</v>
      </c>
      <c r="AU878" s="5">
        <f t="shared" si="934"/>
        <v>5.710959357890353E-5</v>
      </c>
      <c r="AV878" s="5">
        <f t="shared" si="935"/>
        <v>2.6555496284872382E-5</v>
      </c>
      <c r="AW878" s="5">
        <f t="shared" si="936"/>
        <v>3.0353564274626832E-7</v>
      </c>
      <c r="AX878" s="5">
        <f t="shared" si="937"/>
        <v>4.9390070853732159E-3</v>
      </c>
      <c r="AY878" s="5">
        <f t="shared" si="938"/>
        <v>2.9373570454048043E-3</v>
      </c>
      <c r="AZ878" s="5">
        <f t="shared" si="939"/>
        <v>8.7346163541059813E-4</v>
      </c>
      <c r="BA878" s="5">
        <f t="shared" si="940"/>
        <v>1.7315684740645587E-4</v>
      </c>
      <c r="BB878" s="5">
        <f t="shared" si="941"/>
        <v>2.5745229602712939E-5</v>
      </c>
      <c r="BC878" s="5">
        <f t="shared" si="942"/>
        <v>3.0622726492152329E-6</v>
      </c>
      <c r="BD878" s="5">
        <f t="shared" si="943"/>
        <v>5.278495163760112E-6</v>
      </c>
      <c r="BE878" s="5">
        <f t="shared" si="944"/>
        <v>9.8178291895762282E-6</v>
      </c>
      <c r="BF878" s="5">
        <f t="shared" si="945"/>
        <v>9.1304213611358333E-6</v>
      </c>
      <c r="BG878" s="5">
        <f t="shared" si="946"/>
        <v>5.6607621788324495E-6</v>
      </c>
      <c r="BH878" s="5">
        <f t="shared" si="947"/>
        <v>2.6322083487048578E-6</v>
      </c>
      <c r="BI878" s="5">
        <f t="shared" si="948"/>
        <v>9.791643700418572E-7</v>
      </c>
      <c r="BJ878" s="8">
        <f t="shared" si="949"/>
        <v>0.6750513524917211</v>
      </c>
      <c r="BK878" s="8">
        <f t="shared" si="950"/>
        <v>0.21357170614359514</v>
      </c>
      <c r="BL878" s="8">
        <f t="shared" si="951"/>
        <v>0.10822820425172226</v>
      </c>
      <c r="BM878" s="8">
        <f t="shared" si="952"/>
        <v>0.4414389963917611</v>
      </c>
      <c r="BN878" s="8">
        <f t="shared" si="953"/>
        <v>0.5554864164584824</v>
      </c>
    </row>
    <row r="879" spans="1:66" x14ac:dyDescent="0.25">
      <c r="A879" t="s">
        <v>109</v>
      </c>
      <c r="B879" t="s">
        <v>104</v>
      </c>
      <c r="C879" t="s">
        <v>115</v>
      </c>
      <c r="D879" t="s">
        <v>512</v>
      </c>
      <c r="E879">
        <f>VLOOKUP(A879,home!$A$2:$E$405,3,FALSE)</f>
        <v>1.7307999999999999</v>
      </c>
      <c r="F879">
        <f>VLOOKUP(B879,home!$B$2:$E$405,3,FALSE)</f>
        <v>1.4443999999999999</v>
      </c>
      <c r="G879">
        <f>VLOOKUP(C879,away!$B$2:$E$405,4,FALSE)</f>
        <v>0.80889999999999995</v>
      </c>
      <c r="H879">
        <f>VLOOKUP(A879,away!$A$2:$E$405,3,FALSE)</f>
        <v>1.3153999999999999</v>
      </c>
      <c r="I879">
        <f>VLOOKUP(C879,away!$B$2:$E$405,3,FALSE)</f>
        <v>0.9123</v>
      </c>
      <c r="J879">
        <f>VLOOKUP(B879,home!$B$2:$E$405,4,FALSE)</f>
        <v>1.0136000000000001</v>
      </c>
      <c r="K879" s="3">
        <f t="shared" si="898"/>
        <v>2.0222237269279999</v>
      </c>
      <c r="L879" s="3">
        <f t="shared" si="899"/>
        <v>1.216359956112</v>
      </c>
      <c r="M879" s="5">
        <f t="shared" si="900"/>
        <v>3.9219402886867295E-2</v>
      </c>
      <c r="N879" s="5">
        <f t="shared" si="901"/>
        <v>7.931040707377153E-2</v>
      </c>
      <c r="O879" s="5">
        <f t="shared" si="902"/>
        <v>4.7704911174208754E-2</v>
      </c>
      <c r="P879" s="5">
        <f t="shared" si="903"/>
        <v>9.6470003267477594E-2</v>
      </c>
      <c r="Q879" s="5">
        <f t="shared" si="904"/>
        <v>8.0191693488449553E-2</v>
      </c>
      <c r="R879" s="5">
        <f t="shared" si="905"/>
        <v>2.9013171831093712E-2</v>
      </c>
      <c r="S879" s="5">
        <f t="shared" si="906"/>
        <v>5.9323069994669859E-2</v>
      </c>
      <c r="T879" s="5">
        <f t="shared" si="907"/>
        <v>9.7541964772157458E-2</v>
      </c>
      <c r="U879" s="5">
        <f t="shared" si="908"/>
        <v>5.8671124470276774E-2</v>
      </c>
      <c r="V879" s="5">
        <f t="shared" si="909"/>
        <v>1.6213337546018378E-2</v>
      </c>
      <c r="W879" s="5">
        <f t="shared" si="910"/>
        <v>5.4055181758293436E-2</v>
      </c>
      <c r="X879" s="5">
        <f t="shared" si="911"/>
        <v>6.5750558511143989E-2</v>
      </c>
      <c r="Y879" s="5">
        <f t="shared" si="912"/>
        <v>3.9988173232477296E-2</v>
      </c>
      <c r="Z879" s="5">
        <f t="shared" si="913"/>
        <v>1.1763486805046353E-2</v>
      </c>
      <c r="AA879" s="5">
        <f t="shared" si="914"/>
        <v>2.378840212856918E-2</v>
      </c>
      <c r="AB879" s="5">
        <f t="shared" si="915"/>
        <v>2.4052735605048572E-2</v>
      </c>
      <c r="AC879" s="5">
        <f t="shared" si="916"/>
        <v>2.4925493042196024E-3</v>
      </c>
      <c r="AD879" s="5">
        <f t="shared" si="917"/>
        <v>2.7327917778756643E-2</v>
      </c>
      <c r="AE879" s="5">
        <f t="shared" si="918"/>
        <v>3.3240584870000776E-2</v>
      </c>
      <c r="AF879" s="5">
        <f t="shared" si="919"/>
        <v>2.0216258176805679E-2</v>
      </c>
      <c r="AG879" s="5">
        <f t="shared" si="920"/>
        <v>8.1967489695627376E-3</v>
      </c>
      <c r="AH879" s="5">
        <f t="shared" si="921"/>
        <v>3.5771585734775666E-3</v>
      </c>
      <c r="AI879" s="5">
        <f t="shared" si="922"/>
        <v>7.2338149422702504E-3</v>
      </c>
      <c r="AJ879" s="5">
        <f t="shared" si="923"/>
        <v>7.3141961062326028E-3</v>
      </c>
      <c r="AK879" s="5">
        <f t="shared" si="924"/>
        <v>4.9303136364759869E-3</v>
      </c>
      <c r="AL879" s="5">
        <f t="shared" si="925"/>
        <v>2.4524212183039756E-4</v>
      </c>
      <c r="AM879" s="5">
        <f t="shared" si="926"/>
        <v>1.1052632747947835E-2</v>
      </c>
      <c r="AN879" s="5">
        <f t="shared" si="927"/>
        <v>1.3443979884215885E-2</v>
      </c>
      <c r="AO879" s="5">
        <f t="shared" si="928"/>
        <v>8.1763593909677228E-3</v>
      </c>
      <c r="AP879" s="5">
        <f t="shared" si="929"/>
        <v>3.3151320499844789E-3</v>
      </c>
      <c r="AQ879" s="5">
        <f t="shared" si="930"/>
        <v>1.008098468706151E-3</v>
      </c>
      <c r="AR879" s="5">
        <f t="shared" si="931"/>
        <v>8.7022248908816724E-4</v>
      </c>
      <c r="AS879" s="5">
        <f t="shared" si="932"/>
        <v>1.7597845651404339E-3</v>
      </c>
      <c r="AT879" s="5">
        <f t="shared" si="933"/>
        <v>1.7793390509543295E-3</v>
      </c>
      <c r="AU879" s="5">
        <f t="shared" si="934"/>
        <v>1.199407215696465E-3</v>
      </c>
      <c r="AV879" s="5">
        <f t="shared" si="935"/>
        <v>6.0636743245751014E-4</v>
      </c>
      <c r="AW879" s="5">
        <f t="shared" si="936"/>
        <v>1.6756521965633506E-5</v>
      </c>
      <c r="AX879" s="5">
        <f t="shared" si="937"/>
        <v>3.7251493646535891E-3</v>
      </c>
      <c r="AY879" s="5">
        <f t="shared" si="938"/>
        <v>4.5311225177006847E-3</v>
      </c>
      <c r="AZ879" s="5">
        <f t="shared" si="939"/>
        <v>2.7557379933842501E-3</v>
      </c>
      <c r="BA879" s="5">
        <f t="shared" si="940"/>
        <v>1.1173231148963456E-3</v>
      </c>
      <c r="BB879" s="5">
        <f t="shared" si="941"/>
        <v>3.3976677374956038E-4</v>
      </c>
      <c r="BC879" s="5">
        <f t="shared" si="942"/>
        <v>8.2655739601266204E-5</v>
      </c>
      <c r="BD879" s="5">
        <f t="shared" si="943"/>
        <v>1.7641729810582638E-4</v>
      </c>
      <c r="BE879" s="5">
        <f t="shared" si="944"/>
        <v>3.5675524607013215E-4</v>
      </c>
      <c r="BF879" s="5">
        <f t="shared" si="945"/>
        <v>3.6071946165452923E-4</v>
      </c>
      <c r="BG879" s="5">
        <f t="shared" si="946"/>
        <v>2.4315181804082799E-4</v>
      </c>
      <c r="BH879" s="5">
        <f t="shared" si="947"/>
        <v>1.2292684392196051E-4</v>
      </c>
      <c r="BI879" s="5">
        <f t="shared" si="948"/>
        <v>4.971711609107268E-5</v>
      </c>
      <c r="BJ879" s="8">
        <f t="shared" si="949"/>
        <v>0.55536744667722693</v>
      </c>
      <c r="BK879" s="8">
        <f t="shared" si="950"/>
        <v>0.2184947276387838</v>
      </c>
      <c r="BL879" s="8">
        <f t="shared" si="951"/>
        <v>0.21381063700487465</v>
      </c>
      <c r="BM879" s="8">
        <f t="shared" si="952"/>
        <v>0.62301234240832826</v>
      </c>
      <c r="BN879" s="8">
        <f t="shared" si="953"/>
        <v>0.37190958972186844</v>
      </c>
    </row>
    <row r="880" spans="1:66" x14ac:dyDescent="0.25">
      <c r="A880" t="s">
        <v>109</v>
      </c>
      <c r="B880" t="s">
        <v>108</v>
      </c>
      <c r="C880" t="s">
        <v>90</v>
      </c>
      <c r="D880" t="s">
        <v>512</v>
      </c>
      <c r="E880">
        <f>VLOOKUP(A880,home!$A$2:$E$405,3,FALSE)</f>
        <v>1.7307999999999999</v>
      </c>
      <c r="F880">
        <f>VLOOKUP(B880,home!$B$2:$E$405,3,FALSE)</f>
        <v>0.67410000000000003</v>
      </c>
      <c r="G880">
        <f>VLOOKUP(C880,away!$B$2:$E$405,4,FALSE)</f>
        <v>0.57779999999999998</v>
      </c>
      <c r="H880">
        <f>VLOOKUP(A880,away!$A$2:$E$405,3,FALSE)</f>
        <v>1.3153999999999999</v>
      </c>
      <c r="I880">
        <f>VLOOKUP(C880,away!$B$2:$E$405,3,FALSE)</f>
        <v>0.50680000000000003</v>
      </c>
      <c r="J880">
        <f>VLOOKUP(B880,home!$B$2:$E$405,4,FALSE)</f>
        <v>0.88690000000000002</v>
      </c>
      <c r="K880" s="3">
        <f t="shared" si="898"/>
        <v>0.67413791138399992</v>
      </c>
      <c r="L880" s="3">
        <f t="shared" si="899"/>
        <v>0.59124720216799997</v>
      </c>
      <c r="M880" s="5">
        <f t="shared" si="900"/>
        <v>0.28213062288978669</v>
      </c>
      <c r="N880" s="5">
        <f t="shared" si="901"/>
        <v>0.19019494885238766</v>
      </c>
      <c r="O880" s="5">
        <f t="shared" si="902"/>
        <v>0.16680894142950145</v>
      </c>
      <c r="P880" s="5">
        <f t="shared" si="903"/>
        <v>0.11245223137546005</v>
      </c>
      <c r="Q880" s="5">
        <f t="shared" si="904"/>
        <v>6.4108812787567665E-2</v>
      </c>
      <c r="R880" s="5">
        <f t="shared" si="905"/>
        <v>4.9312659958399251E-2</v>
      </c>
      <c r="S880" s="5">
        <f t="shared" si="906"/>
        <v>1.1205363150404919E-2</v>
      </c>
      <c r="T880" s="5">
        <f t="shared" si="907"/>
        <v>3.7904156194961479E-2</v>
      </c>
      <c r="U880" s="5">
        <f t="shared" si="908"/>
        <v>3.3243533589144669E-2</v>
      </c>
      <c r="V880" s="5">
        <f t="shared" si="909"/>
        <v>4.9625086451440131E-4</v>
      </c>
      <c r="W880" s="5">
        <f t="shared" si="910"/>
        <v>1.4406060384639575E-2</v>
      </c>
      <c r="X880" s="5">
        <f t="shared" si="911"/>
        <v>8.5175428966814092E-3</v>
      </c>
      <c r="Y880" s="5">
        <f t="shared" si="912"/>
        <v>2.5179867035044026E-3</v>
      </c>
      <c r="Z880" s="5">
        <f t="shared" si="913"/>
        <v>9.7186574106218424E-3</v>
      </c>
      <c r="AA880" s="5">
        <f t="shared" si="914"/>
        <v>6.5517154082532407E-3</v>
      </c>
      <c r="AB880" s="5">
        <f t="shared" si="915"/>
        <v>2.2083798706511054E-3</v>
      </c>
      <c r="AC880" s="5">
        <f t="shared" si="916"/>
        <v>1.2362296155822953E-5</v>
      </c>
      <c r="AD880" s="5">
        <f t="shared" si="917"/>
        <v>2.4279178647431759E-3</v>
      </c>
      <c r="AE880" s="5">
        <f t="shared" si="918"/>
        <v>1.4354996446231073E-3</v>
      </c>
      <c r="AF880" s="5">
        <f t="shared" si="919"/>
        <v>4.2436757429828518E-4</v>
      </c>
      <c r="AG880" s="5">
        <f t="shared" si="920"/>
        <v>8.3635380331560687E-5</v>
      </c>
      <c r="AH880" s="5">
        <f t="shared" si="921"/>
        <v>1.4365322507148654E-3</v>
      </c>
      <c r="AI880" s="5">
        <f t="shared" si="922"/>
        <v>9.6842085113267584E-4</v>
      </c>
      <c r="AJ880" s="5">
        <f t="shared" si="923"/>
        <v>3.2642460496164883E-4</v>
      </c>
      <c r="AK880" s="5">
        <f t="shared" si="924"/>
        <v>7.3351733804397721E-5</v>
      </c>
      <c r="AL880" s="5">
        <f t="shared" si="925"/>
        <v>1.9709562519764169E-7</v>
      </c>
      <c r="AM880" s="5">
        <f t="shared" si="926"/>
        <v>3.2735029566997327E-4</v>
      </c>
      <c r="AN880" s="5">
        <f t="shared" si="927"/>
        <v>1.9354494644373925E-4</v>
      </c>
      <c r="AO880" s="5">
        <f t="shared" si="928"/>
        <v>5.7216454039308113E-5</v>
      </c>
      <c r="AP880" s="5">
        <f t="shared" si="929"/>
        <v>1.1276356122904964E-5</v>
      </c>
      <c r="AQ880" s="5">
        <f t="shared" si="930"/>
        <v>1.6667785020793884E-6</v>
      </c>
      <c r="AR880" s="5">
        <f t="shared" si="931"/>
        <v>1.6986913481185285E-4</v>
      </c>
      <c r="AS880" s="5">
        <f t="shared" si="932"/>
        <v>1.1451522375066957E-4</v>
      </c>
      <c r="AT880" s="5">
        <f t="shared" si="933"/>
        <v>3.8599526880473909E-5</v>
      </c>
      <c r="AU880" s="5">
        <f t="shared" si="934"/>
        <v>8.6738014772044128E-6</v>
      </c>
      <c r="AV880" s="5">
        <f t="shared" si="935"/>
        <v>1.4618346029005088E-6</v>
      </c>
      <c r="AW880" s="5">
        <f t="shared" si="936"/>
        <v>2.1821888564316989E-9</v>
      </c>
      <c r="AX880" s="5">
        <f t="shared" si="937"/>
        <v>3.6779874102315087E-5</v>
      </c>
      <c r="AY880" s="5">
        <f t="shared" si="938"/>
        <v>2.1745997659085071E-5</v>
      </c>
      <c r="AZ880" s="5">
        <f t="shared" si="939"/>
        <v>6.4286301371429623E-6</v>
      </c>
      <c r="BA880" s="5">
        <f t="shared" si="940"/>
        <v>1.2669698607862213E-6</v>
      </c>
      <c r="BB880" s="5">
        <f t="shared" si="941"/>
        <v>1.8727309635525837E-7</v>
      </c>
      <c r="BC880" s="5">
        <f t="shared" si="942"/>
        <v>2.2144938852276962E-8</v>
      </c>
      <c r="BD880" s="5">
        <f t="shared" si="943"/>
        <v>1.6739108448701134E-5</v>
      </c>
      <c r="BE880" s="5">
        <f t="shared" si="944"/>
        <v>1.1284467608037648E-5</v>
      </c>
      <c r="BF880" s="5">
        <f t="shared" si="945"/>
        <v>3.803643712181451E-6</v>
      </c>
      <c r="BG880" s="5">
        <f t="shared" si="946"/>
        <v>8.5472680925962904E-7</v>
      </c>
      <c r="BH880" s="5">
        <f t="shared" si="947"/>
        <v>1.4405093649954917E-7</v>
      </c>
      <c r="BI880" s="5">
        <f t="shared" si="948"/>
        <v>1.9422039492943069E-8</v>
      </c>
      <c r="BJ880" s="8">
        <f t="shared" si="949"/>
        <v>0.32267841400431091</v>
      </c>
      <c r="BK880" s="8">
        <f t="shared" si="950"/>
        <v>0.40631877366960617</v>
      </c>
      <c r="BL880" s="8">
        <f t="shared" si="951"/>
        <v>0.26129592463764056</v>
      </c>
      <c r="BM880" s="8">
        <f t="shared" si="952"/>
        <v>0.13498180861360648</v>
      </c>
      <c r="BN880" s="8">
        <f t="shared" si="953"/>
        <v>0.86500821729310273</v>
      </c>
    </row>
    <row r="881" spans="1:66" x14ac:dyDescent="0.25">
      <c r="A881" t="s">
        <v>109</v>
      </c>
      <c r="B881" t="s">
        <v>420</v>
      </c>
      <c r="C881" t="s">
        <v>114</v>
      </c>
      <c r="D881" t="s">
        <v>512</v>
      </c>
      <c r="E881">
        <f>VLOOKUP(A881,home!$A$2:$E$405,3,FALSE)</f>
        <v>1.7307999999999999</v>
      </c>
      <c r="F881">
        <f>VLOOKUP(B881,home!$B$2:$E$405,3,FALSE)</f>
        <v>0.86670000000000003</v>
      </c>
      <c r="G881">
        <f>VLOOKUP(C881,away!$B$2:$E$405,4,FALSE)</f>
        <v>1.6176999999999999</v>
      </c>
      <c r="H881">
        <f>VLOOKUP(A881,away!$A$2:$E$405,3,FALSE)</f>
        <v>1.3153999999999999</v>
      </c>
      <c r="I881">
        <f>VLOOKUP(C881,away!$B$2:$E$405,3,FALSE)</f>
        <v>1.0643</v>
      </c>
      <c r="J881">
        <f>VLOOKUP(B881,home!$B$2:$E$405,4,FALSE)</f>
        <v>0.63349999999999995</v>
      </c>
      <c r="K881" s="3">
        <f t="shared" si="898"/>
        <v>2.426686469172</v>
      </c>
      <c r="L881" s="3">
        <f t="shared" si="899"/>
        <v>0.88688746936999996</v>
      </c>
      <c r="M881" s="5">
        <f t="shared" si="900"/>
        <v>3.6385900126589869E-2</v>
      </c>
      <c r="N881" s="5">
        <f t="shared" si="901"/>
        <v>8.8297171505839392E-2</v>
      </c>
      <c r="O881" s="5">
        <f t="shared" si="902"/>
        <v>3.227019888402085E-2</v>
      </c>
      <c r="P881" s="5">
        <f t="shared" si="903"/>
        <v>7.8309654989342767E-2</v>
      </c>
      <c r="Q881" s="5">
        <f t="shared" si="904"/>
        <v>0.10713477567969</v>
      </c>
      <c r="R881" s="5">
        <f t="shared" si="905"/>
        <v>1.431001751215792E-2</v>
      </c>
      <c r="S881" s="5">
        <f t="shared" si="906"/>
        <v>4.2134467219545967E-2</v>
      </c>
      <c r="T881" s="5">
        <f t="shared" si="907"/>
        <v>9.5016490084082875E-2</v>
      </c>
      <c r="U881" s="5">
        <f t="shared" si="908"/>
        <v>3.4725925870367991E-2</v>
      </c>
      <c r="V881" s="5">
        <f t="shared" si="909"/>
        <v>1.0075745396012777E-2</v>
      </c>
      <c r="W881" s="5">
        <f t="shared" si="910"/>
        <v>8.6660836839893701E-2</v>
      </c>
      <c r="X881" s="5">
        <f t="shared" si="911"/>
        <v>7.6858410278419789E-2</v>
      </c>
      <c r="Y881" s="5">
        <f t="shared" si="912"/>
        <v>3.4082380495814454E-2</v>
      </c>
      <c r="Z881" s="5">
        <f t="shared" si="913"/>
        <v>4.2304584059993742E-3</v>
      </c>
      <c r="AA881" s="5">
        <f t="shared" si="914"/>
        <v>1.026599617223363E-2</v>
      </c>
      <c r="AB881" s="5">
        <f t="shared" si="915"/>
        <v>1.2456177001865449E-2</v>
      </c>
      <c r="AC881" s="5">
        <f t="shared" si="916"/>
        <v>1.35531233076741E-3</v>
      </c>
      <c r="AD881" s="5">
        <f t="shared" si="917"/>
        <v>5.2574670041623112E-2</v>
      </c>
      <c r="AE881" s="5">
        <f t="shared" si="918"/>
        <v>4.6627816066177871E-2</v>
      </c>
      <c r="AF881" s="5">
        <f t="shared" si="919"/>
        <v>2.0676812896591155E-2</v>
      </c>
      <c r="AG881" s="5">
        <f t="shared" si="920"/>
        <v>6.1126687548315713E-3</v>
      </c>
      <c r="AH881" s="5">
        <f t="shared" si="921"/>
        <v>9.3798513749295714E-4</v>
      </c>
      <c r="AI881" s="5">
        <f t="shared" si="922"/>
        <v>2.2761958414385971E-3</v>
      </c>
      <c r="AJ881" s="5">
        <f t="shared" si="923"/>
        <v>2.7618068248023101E-3</v>
      </c>
      <c r="AK881" s="5">
        <f t="shared" si="924"/>
        <v>2.23401308407155E-3</v>
      </c>
      <c r="AL881" s="5">
        <f t="shared" si="925"/>
        <v>1.1667600983452147E-4</v>
      </c>
      <c r="AM881" s="5">
        <f t="shared" si="926"/>
        <v>2.5516448082237856E-2</v>
      </c>
      <c r="AN881" s="5">
        <f t="shared" si="927"/>
        <v>2.2630218066966919E-2</v>
      </c>
      <c r="AO881" s="5">
        <f t="shared" si="928"/>
        <v>1.0035228416351769E-2</v>
      </c>
      <c r="AP881" s="5">
        <f t="shared" si="929"/>
        <v>2.9667061115760452E-3</v>
      </c>
      <c r="AQ881" s="5">
        <f t="shared" si="930"/>
        <v>6.5778361891504779E-4</v>
      </c>
      <c r="AR881" s="5">
        <f t="shared" si="931"/>
        <v>1.6637745297956011E-4</v>
      </c>
      <c r="AS881" s="5">
        <f t="shared" si="932"/>
        <v>4.0374591392079918E-4</v>
      </c>
      <c r="AT881" s="5">
        <f t="shared" si="933"/>
        <v>4.8988237314754332E-4</v>
      </c>
      <c r="AU881" s="5">
        <f t="shared" si="934"/>
        <v>3.9626364213433729E-4</v>
      </c>
      <c r="AV881" s="5">
        <f t="shared" si="935"/>
        <v>2.4040190464805301E-4</v>
      </c>
      <c r="AW881" s="5">
        <f t="shared" si="936"/>
        <v>6.9752737277402154E-6</v>
      </c>
      <c r="AX881" s="5">
        <f t="shared" si="937"/>
        <v>1.0320069883749408E-2</v>
      </c>
      <c r="AY881" s="5">
        <f t="shared" si="938"/>
        <v>9.1527406629200621E-3</v>
      </c>
      <c r="AZ881" s="5">
        <f t="shared" si="939"/>
        <v>4.0587255021685342E-3</v>
      </c>
      <c r="BA881" s="5">
        <f t="shared" si="940"/>
        <v>1.1998775964952447E-3</v>
      </c>
      <c r="BB881" s="5">
        <f t="shared" si="941"/>
        <v>2.6603910127735638E-4</v>
      </c>
      <c r="BC881" s="5">
        <f t="shared" si="942"/>
        <v>4.7189349057068756E-5</v>
      </c>
      <c r="BD881" s="5">
        <f t="shared" si="943"/>
        <v>2.4593013038878028E-5</v>
      </c>
      <c r="BE881" s="5">
        <f t="shared" si="944"/>
        <v>5.9679531977615885E-5</v>
      </c>
      <c r="BF881" s="5">
        <f t="shared" si="945"/>
        <v>7.2411756368299097E-5</v>
      </c>
      <c r="BG881" s="5">
        <f t="shared" si="946"/>
        <v>5.8573543129310267E-5</v>
      </c>
      <c r="BH881" s="5">
        <f t="shared" si="947"/>
        <v>3.553490614083995E-5</v>
      </c>
      <c r="BI881" s="5">
        <f t="shared" si="948"/>
        <v>1.7246415183054658E-5</v>
      </c>
      <c r="BJ881" s="8">
        <f t="shared" si="949"/>
        <v>0.70089305903467913</v>
      </c>
      <c r="BK881" s="8">
        <f t="shared" si="950"/>
        <v>0.17753049673501339</v>
      </c>
      <c r="BL881" s="8">
        <f t="shared" si="951"/>
        <v>0.11420302678111956</v>
      </c>
      <c r="BM881" s="8">
        <f t="shared" si="952"/>
        <v>0.63100355686997822</v>
      </c>
      <c r="BN881" s="8">
        <f t="shared" si="953"/>
        <v>0.35670771869764079</v>
      </c>
    </row>
    <row r="882" spans="1:66" x14ac:dyDescent="0.25">
      <c r="A882" t="s">
        <v>109</v>
      </c>
      <c r="B882" t="s">
        <v>120</v>
      </c>
      <c r="C882" t="s">
        <v>125</v>
      </c>
      <c r="D882" t="s">
        <v>512</v>
      </c>
      <c r="E882">
        <f>VLOOKUP(A882,home!$A$2:$E$405,3,FALSE)</f>
        <v>1.7307999999999999</v>
      </c>
      <c r="F882">
        <f>VLOOKUP(B882,home!$B$2:$E$405,3,FALSE)</f>
        <v>0.57779999999999998</v>
      </c>
      <c r="G882">
        <f>VLOOKUP(C882,away!$B$2:$E$405,4,FALSE)</f>
        <v>0.86670000000000003</v>
      </c>
      <c r="H882">
        <f>VLOOKUP(A882,away!$A$2:$E$405,3,FALSE)</f>
        <v>1.3153999999999999</v>
      </c>
      <c r="I882">
        <f>VLOOKUP(C882,away!$B$2:$E$405,3,FALSE)</f>
        <v>1.2669999999999999</v>
      </c>
      <c r="J882">
        <f>VLOOKUP(B882,home!$B$2:$E$405,4,FALSE)</f>
        <v>0.76019999999999999</v>
      </c>
      <c r="K882" s="3">
        <f t="shared" si="898"/>
        <v>0.86674874320799999</v>
      </c>
      <c r="L882" s="3">
        <f t="shared" si="899"/>
        <v>1.2669582903599996</v>
      </c>
      <c r="M882" s="5">
        <f t="shared" si="900"/>
        <v>0.11839757554378801</v>
      </c>
      <c r="N882" s="5">
        <f t="shared" si="901"/>
        <v>0.10262094980145249</v>
      </c>
      <c r="O882" s="5">
        <f t="shared" si="902"/>
        <v>0.15000478989372654</v>
      </c>
      <c r="P882" s="5">
        <f t="shared" si="903"/>
        <v>0.13001646311556758</v>
      </c>
      <c r="Q882" s="5">
        <f t="shared" si="904"/>
        <v>4.4473289633610101E-2</v>
      </c>
      <c r="R882" s="5">
        <f t="shared" si="905"/>
        <v>9.5024906074783394E-2</v>
      </c>
      <c r="S882" s="5">
        <f t="shared" si="906"/>
        <v>3.5693891119480514E-2</v>
      </c>
      <c r="T882" s="5">
        <f t="shared" si="907"/>
        <v>5.6345803000883744E-2</v>
      </c>
      <c r="U882" s="5">
        <f t="shared" si="908"/>
        <v>8.2362717913776751E-2</v>
      </c>
      <c r="V882" s="5">
        <f t="shared" si="909"/>
        <v>4.355188165215876E-3</v>
      </c>
      <c r="W882" s="5">
        <f t="shared" si="910"/>
        <v>1.2849055965418979E-2</v>
      </c>
      <c r="X882" s="5">
        <f t="shared" si="911"/>
        <v>1.6279217978687182E-2</v>
      </c>
      <c r="Y882" s="5">
        <f t="shared" si="912"/>
        <v>1.0312545089337643E-2</v>
      </c>
      <c r="Z882" s="5">
        <f t="shared" si="913"/>
        <v>4.0130864180709033E-2</v>
      </c>
      <c r="AA882" s="5">
        <f t="shared" si="914"/>
        <v>3.47833760924805E-2</v>
      </c>
      <c r="AB882" s="5">
        <f t="shared" si="915"/>
        <v>1.5074223756344332E-2</v>
      </c>
      <c r="AC882" s="5">
        <f t="shared" si="916"/>
        <v>2.989114002353065E-4</v>
      </c>
      <c r="AD882" s="5">
        <f t="shared" si="917"/>
        <v>2.7842257773590382E-3</v>
      </c>
      <c r="AE882" s="5">
        <f t="shared" si="918"/>
        <v>3.5274979308590479E-3</v>
      </c>
      <c r="AF882" s="5">
        <f t="shared" si="919"/>
        <v>2.2345963738648082E-3</v>
      </c>
      <c r="AG882" s="5">
        <f t="shared" si="920"/>
        <v>9.4371346715880393E-4</v>
      </c>
      <c r="AH882" s="5">
        <f t="shared" si="921"/>
        <v>1.2711032768265117E-2</v>
      </c>
      <c r="AI882" s="5">
        <f t="shared" si="922"/>
        <v>1.1017271676769495E-2</v>
      </c>
      <c r="AJ882" s="5">
        <f t="shared" si="923"/>
        <v>4.7746031897105273E-3</v>
      </c>
      <c r="AK882" s="5">
        <f t="shared" si="924"/>
        <v>1.3794604379995027E-3</v>
      </c>
      <c r="AL882" s="5">
        <f t="shared" si="925"/>
        <v>1.312979691181029E-5</v>
      </c>
      <c r="AM882" s="5">
        <f t="shared" si="926"/>
        <v>4.8264483866665274E-4</v>
      </c>
      <c r="AN882" s="5">
        <f t="shared" si="927"/>
        <v>6.1149087964818016E-4</v>
      </c>
      <c r="AO882" s="5">
        <f t="shared" si="928"/>
        <v>3.8736671972489539E-4</v>
      </c>
      <c r="AP882" s="5">
        <f t="shared" si="929"/>
        <v>1.6359249232167152E-4</v>
      </c>
      <c r="AQ882" s="5">
        <f t="shared" si="930"/>
        <v>5.1816216096899089E-5</v>
      </c>
      <c r="AR882" s="5">
        <f t="shared" si="931"/>
        <v>3.220869668958216E-3</v>
      </c>
      <c r="AS882" s="5">
        <f t="shared" si="932"/>
        <v>2.7916847376063007E-3</v>
      </c>
      <c r="AT882" s="5">
        <f t="shared" si="933"/>
        <v>1.2098446188766082E-3</v>
      </c>
      <c r="AU882" s="5">
        <f t="shared" si="934"/>
        <v>3.4954376762942065E-4</v>
      </c>
      <c r="AV882" s="5">
        <f t="shared" si="935"/>
        <v>7.5741655322247387E-5</v>
      </c>
      <c r="AW882" s="5">
        <f t="shared" si="936"/>
        <v>4.0050786232994771E-7</v>
      </c>
      <c r="AX882" s="5">
        <f t="shared" si="937"/>
        <v>6.9721967888358171E-5</v>
      </c>
      <c r="AY882" s="5">
        <f t="shared" si="938"/>
        <v>8.8334825236369052E-5</v>
      </c>
      <c r="AZ882" s="5">
        <f t="shared" si="939"/>
        <v>5.595826958035976E-5</v>
      </c>
      <c r="BA882" s="5">
        <f t="shared" si="940"/>
        <v>2.3632264519678856E-5</v>
      </c>
      <c r="BB882" s="5">
        <f t="shared" si="941"/>
        <v>7.4852733632969013E-6</v>
      </c>
      <c r="BC882" s="5">
        <f t="shared" si="942"/>
        <v>1.8967058286479742E-6</v>
      </c>
      <c r="BD882" s="5">
        <f t="shared" si="943"/>
        <v>6.8011792154261397E-4</v>
      </c>
      <c r="BE882" s="5">
        <f t="shared" si="944"/>
        <v>5.894913537302978E-4</v>
      </c>
      <c r="BF882" s="5">
        <f t="shared" si="945"/>
        <v>2.5547044498885907E-4</v>
      </c>
      <c r="BG882" s="5">
        <f t="shared" si="946"/>
        <v>7.3809562373627387E-5</v>
      </c>
      <c r="BH882" s="5">
        <f t="shared" si="947"/>
        <v>1.5993586356018502E-5</v>
      </c>
      <c r="BI882" s="5">
        <f t="shared" si="948"/>
        <v>2.7724841746935312E-6</v>
      </c>
      <c r="BJ882" s="8">
        <f t="shared" si="949"/>
        <v>0.25431483547150691</v>
      </c>
      <c r="BK882" s="8">
        <f t="shared" si="950"/>
        <v>0.2888634939664354</v>
      </c>
      <c r="BL882" s="8">
        <f t="shared" si="951"/>
        <v>0.41639772160541511</v>
      </c>
      <c r="BM882" s="8">
        <f t="shared" si="952"/>
        <v>0.35908100684376432</v>
      </c>
      <c r="BN882" s="8">
        <f t="shared" si="953"/>
        <v>0.64053797406292812</v>
      </c>
    </row>
    <row r="883" spans="1:66" x14ac:dyDescent="0.25">
      <c r="A883" t="s">
        <v>109</v>
      </c>
      <c r="B883" t="s">
        <v>316</v>
      </c>
      <c r="C883" t="s">
        <v>110</v>
      </c>
      <c r="D883" t="s">
        <v>512</v>
      </c>
      <c r="E883">
        <f>VLOOKUP(A883,home!$A$2:$E$405,3,FALSE)</f>
        <v>1.7307999999999999</v>
      </c>
      <c r="F883">
        <f>VLOOKUP(B883,home!$B$2:$E$405,3,FALSE)</f>
        <v>0.80889999999999995</v>
      </c>
      <c r="G883">
        <f>VLOOKUP(C883,away!$B$2:$E$405,4,FALSE)</f>
        <v>0.57779999999999998</v>
      </c>
      <c r="H883">
        <f>VLOOKUP(A883,away!$A$2:$E$405,3,FALSE)</f>
        <v>1.3153999999999999</v>
      </c>
      <c r="I883">
        <f>VLOOKUP(C883,away!$B$2:$E$405,3,FALSE)</f>
        <v>0.65159999999999996</v>
      </c>
      <c r="J883">
        <f>VLOOKUP(B883,home!$B$2:$E$405,4,FALSE)</f>
        <v>0.30409999999999998</v>
      </c>
      <c r="K883" s="3">
        <f t="shared" si="898"/>
        <v>0.8089454925359999</v>
      </c>
      <c r="L883" s="3">
        <f t="shared" si="899"/>
        <v>0.26064856202399994</v>
      </c>
      <c r="M883" s="5">
        <f t="shared" si="900"/>
        <v>0.3431477884285371</v>
      </c>
      <c r="N883" s="5">
        <f t="shared" si="901"/>
        <v>0.27758785672296205</v>
      </c>
      <c r="O883" s="5">
        <f t="shared" si="902"/>
        <v>8.9440977615613954E-2</v>
      </c>
      <c r="P883" s="5">
        <f t="shared" si="903"/>
        <v>7.2352875690164159E-2</v>
      </c>
      <c r="Q883" s="5">
        <f t="shared" si="904"/>
        <v>0.11227672273938456</v>
      </c>
      <c r="R883" s="5">
        <f t="shared" si="905"/>
        <v>1.165633110076527E-2</v>
      </c>
      <c r="S883" s="5">
        <f t="shared" si="906"/>
        <v>3.8139096310441187E-3</v>
      </c>
      <c r="T883" s="5">
        <f t="shared" si="907"/>
        <v>2.9264766330787916E-2</v>
      </c>
      <c r="U883" s="5">
        <f t="shared" si="908"/>
        <v>9.4293365034712542E-3</v>
      </c>
      <c r="V883" s="5">
        <f t="shared" si="909"/>
        <v>8.9351630448653737E-5</v>
      </c>
      <c r="W883" s="5">
        <f t="shared" si="910"/>
        <v>3.0275249592246443E-2</v>
      </c>
      <c r="X883" s="5">
        <f t="shared" si="911"/>
        <v>7.8912002711367252E-3</v>
      </c>
      <c r="Y883" s="5">
        <f t="shared" si="912"/>
        <v>1.0284150016575927E-3</v>
      </c>
      <c r="Z883" s="5">
        <f t="shared" si="913"/>
        <v>1.0127353132966992E-3</v>
      </c>
      <c r="AA883" s="5">
        <f t="shared" si="914"/>
        <v>8.1924766682339842E-4</v>
      </c>
      <c r="AB883" s="5">
        <f t="shared" si="915"/>
        <v>3.313633536737114E-4</v>
      </c>
      <c r="AC883" s="5">
        <f t="shared" si="916"/>
        <v>1.177489632122326E-6</v>
      </c>
      <c r="AD883" s="5">
        <f t="shared" si="917"/>
        <v>6.1227566732625317E-3</v>
      </c>
      <c r="AE883" s="5">
        <f t="shared" si="918"/>
        <v>1.5958877225087282E-3</v>
      </c>
      <c r="AF883" s="5">
        <f t="shared" si="919"/>
        <v>2.0798292001182809E-4</v>
      </c>
      <c r="AG883" s="5">
        <f t="shared" si="920"/>
        <v>1.8070149675545207E-5</v>
      </c>
      <c r="AH883" s="5">
        <f t="shared" si="921"/>
        <v>6.5992000780427373E-5</v>
      </c>
      <c r="AI883" s="5">
        <f t="shared" si="922"/>
        <v>5.3383931574758909E-5</v>
      </c>
      <c r="AJ883" s="5">
        <f t="shared" si="923"/>
        <v>2.1592345410625733E-5</v>
      </c>
      <c r="AK883" s="5">
        <f t="shared" si="924"/>
        <v>5.8223434977353566E-6</v>
      </c>
      <c r="AL883" s="5">
        <f t="shared" si="925"/>
        <v>9.9309701361687421E-9</v>
      </c>
      <c r="AM883" s="5">
        <f t="shared" si="926"/>
        <v>9.9059528254608802E-4</v>
      </c>
      <c r="AN883" s="5">
        <f t="shared" si="927"/>
        <v>2.5819723594339573E-4</v>
      </c>
      <c r="AO883" s="5">
        <f t="shared" si="928"/>
        <v>3.364936913360876E-5</v>
      </c>
      <c r="AP883" s="5">
        <f t="shared" si="929"/>
        <v>2.9235532258966321E-6</v>
      </c>
      <c r="AQ883" s="5">
        <f t="shared" si="930"/>
        <v>1.9050498608264572E-7</v>
      </c>
      <c r="AR883" s="5">
        <f t="shared" si="931"/>
        <v>3.4401440217010144E-6</v>
      </c>
      <c r="AS883" s="5">
        <f t="shared" si="932"/>
        <v>2.7828890000297025E-6</v>
      </c>
      <c r="AT883" s="5">
        <f t="shared" si="933"/>
        <v>1.1256027564010221E-6</v>
      </c>
      <c r="AU883" s="5">
        <f t="shared" si="934"/>
        <v>3.0351709205890129E-7</v>
      </c>
      <c r="AV883" s="5">
        <f t="shared" si="935"/>
        <v>6.1382195882170566E-8</v>
      </c>
      <c r="AW883" s="5">
        <f t="shared" si="936"/>
        <v>5.8165272610342377E-11</v>
      </c>
      <c r="AX883" s="5">
        <f t="shared" si="937"/>
        <v>1.3355626479051382E-4</v>
      </c>
      <c r="AY883" s="5">
        <f t="shared" si="938"/>
        <v>3.4811248366943991E-5</v>
      </c>
      <c r="AZ883" s="5">
        <f t="shared" si="939"/>
        <v>4.5367509145521333E-6</v>
      </c>
      <c r="BA883" s="5">
        <f t="shared" si="940"/>
        <v>3.9416586737969356E-7</v>
      </c>
      <c r="BB883" s="5">
        <f t="shared" si="941"/>
        <v>2.568469163286493E-8</v>
      </c>
      <c r="BC883" s="5">
        <f t="shared" si="942"/>
        <v>1.3389355880272209E-9</v>
      </c>
      <c r="BD883" s="5">
        <f t="shared" si="943"/>
        <v>1.4944476540197171E-7</v>
      </c>
      <c r="BE883" s="5">
        <f t="shared" si="944"/>
        <v>1.2089266935502495E-7</v>
      </c>
      <c r="BF883" s="5">
        <f t="shared" si="945"/>
        <v>4.8897789977696231E-8</v>
      </c>
      <c r="BG883" s="5">
        <f t="shared" si="946"/>
        <v>1.3185215599143117E-8</v>
      </c>
      <c r="BH883" s="5">
        <f t="shared" si="947"/>
        <v>2.6665301817605442E-9</v>
      </c>
      <c r="BI883" s="5">
        <f t="shared" si="948"/>
        <v>4.3141551424927866E-10</v>
      </c>
      <c r="BJ883" s="8">
        <f t="shared" si="949"/>
        <v>0.46772778952303545</v>
      </c>
      <c r="BK883" s="8">
        <f t="shared" si="950"/>
        <v>0.41943992404916325</v>
      </c>
      <c r="BL883" s="8">
        <f t="shared" si="951"/>
        <v>0.11183209591506327</v>
      </c>
      <c r="BM883" s="8">
        <f t="shared" si="952"/>
        <v>9.3515181312930032E-2</v>
      </c>
      <c r="BN883" s="8">
        <f t="shared" si="953"/>
        <v>0.90646255229742712</v>
      </c>
    </row>
    <row r="884" spans="1:66" x14ac:dyDescent="0.25">
      <c r="A884" t="s">
        <v>109</v>
      </c>
      <c r="B884" t="s">
        <v>123</v>
      </c>
      <c r="C884" t="s">
        <v>107</v>
      </c>
      <c r="D884" t="s">
        <v>512</v>
      </c>
      <c r="E884">
        <f>VLOOKUP(A884,home!$A$2:$E$405,3,FALSE)</f>
        <v>1.7307999999999999</v>
      </c>
      <c r="F884">
        <f>VLOOKUP(B884,home!$B$2:$E$405,3,FALSE)</f>
        <v>0.86670000000000003</v>
      </c>
      <c r="G884">
        <f>VLOOKUP(C884,away!$B$2:$E$405,4,FALSE)</f>
        <v>1.2710999999999999</v>
      </c>
      <c r="H884">
        <f>VLOOKUP(A884,away!$A$2:$E$405,3,FALSE)</f>
        <v>1.3153999999999999</v>
      </c>
      <c r="I884">
        <f>VLOOKUP(C884,away!$B$2:$E$405,3,FALSE)</f>
        <v>1.5205</v>
      </c>
      <c r="J884">
        <f>VLOOKUP(B884,home!$B$2:$E$405,4,FALSE)</f>
        <v>0.50680000000000003</v>
      </c>
      <c r="K884" s="3">
        <f t="shared" si="898"/>
        <v>1.9067572299959998</v>
      </c>
      <c r="L884" s="3">
        <f t="shared" si="899"/>
        <v>1.0136332967600001</v>
      </c>
      <c r="M884" s="5">
        <f t="shared" si="900"/>
        <v>5.3912628864624425E-2</v>
      </c>
      <c r="N884" s="5">
        <f t="shared" si="901"/>
        <v>0.10279829487571364</v>
      </c>
      <c r="O884" s="5">
        <f t="shared" si="902"/>
        <v>5.4647635733047595E-2</v>
      </c>
      <c r="P884" s="5">
        <f t="shared" si="903"/>
        <v>0.10419977453617624</v>
      </c>
      <c r="Q884" s="5">
        <f t="shared" si="904"/>
        <v>9.8005695992763889E-2</v>
      </c>
      <c r="R884" s="5">
        <f t="shared" si="905"/>
        <v>2.7696331584114307E-2</v>
      </c>
      <c r="S884" s="5">
        <f t="shared" si="906"/>
        <v>5.0348096735616327E-2</v>
      </c>
      <c r="T884" s="5">
        <f t="shared" si="907"/>
        <v>9.9341836730403602E-2</v>
      </c>
      <c r="U884" s="5">
        <f t="shared" si="908"/>
        <v>5.2810180492376513E-2</v>
      </c>
      <c r="V884" s="5">
        <f t="shared" si="909"/>
        <v>1.0812268414986502E-2</v>
      </c>
      <c r="W884" s="5">
        <f t="shared" si="910"/>
        <v>6.2291023138330841E-2</v>
      </c>
      <c r="X884" s="5">
        <f t="shared" si="911"/>
        <v>6.3140255142259738E-2</v>
      </c>
      <c r="Y884" s="5">
        <f t="shared" si="912"/>
        <v>3.2000532489058139E-2</v>
      </c>
      <c r="Z884" s="5">
        <f t="shared" si="913"/>
        <v>9.3579746305879705E-3</v>
      </c>
      <c r="AA884" s="5">
        <f t="shared" si="914"/>
        <v>1.7843385784992755E-2</v>
      </c>
      <c r="AB884" s="5">
        <f t="shared" si="915"/>
        <v>1.7011502426571398E-2</v>
      </c>
      <c r="AC884" s="5">
        <f t="shared" si="916"/>
        <v>1.3060900047825708E-3</v>
      </c>
      <c r="AD884" s="5">
        <f t="shared" si="917"/>
        <v>2.9693464683215105E-2</v>
      </c>
      <c r="AE884" s="5">
        <f t="shared" si="918"/>
        <v>3.0098284499073959E-2</v>
      </c>
      <c r="AF884" s="5">
        <f t="shared" si="919"/>
        <v>1.5254311671808371E-2</v>
      </c>
      <c r="AG884" s="5">
        <f t="shared" si="920"/>
        <v>5.154092743233224E-3</v>
      </c>
      <c r="AH884" s="5">
        <f t="shared" si="921"/>
        <v>2.3713886689498312E-3</v>
      </c>
      <c r="AI884" s="5">
        <f t="shared" si="922"/>
        <v>4.5216624896506803E-3</v>
      </c>
      <c r="AJ884" s="5">
        <f t="shared" si="923"/>
        <v>4.3108563218715755E-3</v>
      </c>
      <c r="AK884" s="5">
        <f t="shared" si="924"/>
        <v>2.7399188197341959E-3</v>
      </c>
      <c r="AL884" s="5">
        <f t="shared" si="925"/>
        <v>1.0097395499969595E-4</v>
      </c>
      <c r="AM884" s="5">
        <f t="shared" si="926"/>
        <v>1.1323645693670262E-2</v>
      </c>
      <c r="AN884" s="5">
        <f t="shared" si="927"/>
        <v>1.1478024315817166E-2</v>
      </c>
      <c r="AO884" s="5">
        <f t="shared" si="928"/>
        <v>5.8172538137665989E-3</v>
      </c>
      <c r="AP884" s="5">
        <f t="shared" si="929"/>
        <v>1.9655207204459743E-3</v>
      </c>
      <c r="AQ884" s="5">
        <f t="shared" si="930"/>
        <v>4.980793119289356E-4</v>
      </c>
      <c r="AR884" s="5">
        <f t="shared" si="931"/>
        <v>4.8074370288138537E-4</v>
      </c>
      <c r="AS884" s="5">
        <f t="shared" si="932"/>
        <v>9.1666153124413021E-4</v>
      </c>
      <c r="AT884" s="5">
        <f t="shared" si="933"/>
        <v>8.7392550107947501E-4</v>
      </c>
      <c r="AU884" s="5">
        <f t="shared" si="934"/>
        <v>5.5545458922038856E-4</v>
      </c>
      <c r="AV884" s="5">
        <f t="shared" si="935"/>
        <v>2.6477926348260843E-4</v>
      </c>
      <c r="AW884" s="5">
        <f t="shared" si="936"/>
        <v>5.4210465497455826E-6</v>
      </c>
      <c r="AX884" s="5">
        <f t="shared" si="937"/>
        <v>3.5985738827198025E-3</v>
      </c>
      <c r="AY884" s="5">
        <f t="shared" si="938"/>
        <v>3.6476343083757072E-3</v>
      </c>
      <c r="AZ884" s="5">
        <f t="shared" si="939"/>
        <v>1.8486817946868754E-3</v>
      </c>
      <c r="BA884" s="5">
        <f t="shared" si="940"/>
        <v>6.2462847406955055E-4</v>
      </c>
      <c r="BB884" s="5">
        <f t="shared" si="941"/>
        <v>1.5828605485532161E-4</v>
      </c>
      <c r="BC884" s="5">
        <f t="shared" si="942"/>
        <v>3.2088803122826796E-5</v>
      </c>
      <c r="BD884" s="5">
        <f t="shared" si="943"/>
        <v>8.1216304074711418E-5</v>
      </c>
      <c r="BE884" s="5">
        <f t="shared" si="944"/>
        <v>1.5485977498800953E-4</v>
      </c>
      <c r="BF884" s="5">
        <f t="shared" si="945"/>
        <v>1.4763999779697051E-4</v>
      </c>
      <c r="BG884" s="5">
        <f t="shared" si="946"/>
        <v>9.3837877745322324E-5</v>
      </c>
      <c r="BH884" s="5">
        <f t="shared" si="947"/>
        <v>4.4731512959593505E-5</v>
      </c>
      <c r="BI884" s="5">
        <f t="shared" si="948"/>
        <v>1.7058427148872945E-5</v>
      </c>
      <c r="BJ884" s="8">
        <f t="shared" si="949"/>
        <v>0.57877020913931942</v>
      </c>
      <c r="BK884" s="8">
        <f t="shared" si="950"/>
        <v>0.22432746681956145</v>
      </c>
      <c r="BL884" s="8">
        <f t="shared" si="951"/>
        <v>0.18758377080393035</v>
      </c>
      <c r="BM884" s="8">
        <f t="shared" si="952"/>
        <v>0.55513684654513307</v>
      </c>
      <c r="BN884" s="8">
        <f t="shared" si="953"/>
        <v>0.44126036158644011</v>
      </c>
    </row>
    <row r="885" spans="1:66" x14ac:dyDescent="0.25">
      <c r="A885" t="s">
        <v>109</v>
      </c>
      <c r="B885" t="s">
        <v>124</v>
      </c>
      <c r="C885" t="s">
        <v>113</v>
      </c>
      <c r="D885" t="s">
        <v>512</v>
      </c>
      <c r="E885">
        <f>VLOOKUP(A885,home!$A$2:$E$405,3,FALSE)</f>
        <v>1.7307999999999999</v>
      </c>
      <c r="F885">
        <f>VLOOKUP(B885,home!$B$2:$E$405,3,FALSE)</f>
        <v>1.2518</v>
      </c>
      <c r="G885">
        <f>VLOOKUP(C885,away!$B$2:$E$405,4,FALSE)</f>
        <v>0.77039999999999997</v>
      </c>
      <c r="H885">
        <f>VLOOKUP(A885,away!$A$2:$E$405,3,FALSE)</f>
        <v>1.3153999999999999</v>
      </c>
      <c r="I885">
        <f>VLOOKUP(C885,away!$B$2:$E$405,3,FALSE)</f>
        <v>0.76019999999999999</v>
      </c>
      <c r="J885">
        <f>VLOOKUP(B885,home!$B$2:$E$405,4,FALSE)</f>
        <v>1.1403000000000001</v>
      </c>
      <c r="K885" s="3">
        <f t="shared" si="898"/>
        <v>1.6691605349759997</v>
      </c>
      <c r="L885" s="3">
        <f t="shared" si="899"/>
        <v>1.140262461324</v>
      </c>
      <c r="M885" s="5">
        <f t="shared" si="900"/>
        <v>6.0239740919792804E-2</v>
      </c>
      <c r="N885" s="5">
        <f t="shared" si="901"/>
        <v>0.10054979818049697</v>
      </c>
      <c r="O885" s="5">
        <f t="shared" si="902"/>
        <v>6.8689115250723021E-2</v>
      </c>
      <c r="P885" s="5">
        <f t="shared" si="903"/>
        <v>0.11465316035892492</v>
      </c>
      <c r="Q885" s="5">
        <f t="shared" si="904"/>
        <v>8.3916877461343575E-2</v>
      </c>
      <c r="R885" s="5">
        <f t="shared" si="905"/>
        <v>3.9161809810978686E-2</v>
      </c>
      <c r="S885" s="5">
        <f t="shared" si="906"/>
        <v>5.4554298290359314E-2</v>
      </c>
      <c r="T885" s="5">
        <f t="shared" si="907"/>
        <v>9.5687265240696109E-2</v>
      </c>
      <c r="U885" s="5">
        <f t="shared" si="908"/>
        <v>6.5367347414721527E-2</v>
      </c>
      <c r="V885" s="5">
        <f t="shared" si="909"/>
        <v>1.1536907206381836E-2</v>
      </c>
      <c r="W885" s="5">
        <f t="shared" si="910"/>
        <v>4.6690246692297238E-2</v>
      </c>
      <c r="X885" s="5">
        <f t="shared" si="911"/>
        <v>5.3239135613183587E-2</v>
      </c>
      <c r="Y885" s="5">
        <f t="shared" si="912"/>
        <v>3.0353293906525487E-2</v>
      </c>
      <c r="Z885" s="5">
        <f t="shared" si="913"/>
        <v>1.4884913881656301E-2</v>
      </c>
      <c r="AA885" s="5">
        <f t="shared" si="914"/>
        <v>2.4845310817777116E-2</v>
      </c>
      <c r="AB885" s="5">
        <f t="shared" si="915"/>
        <v>2.0735406148122925E-2</v>
      </c>
      <c r="AC885" s="5">
        <f t="shared" si="916"/>
        <v>1.3723735898662397E-3</v>
      </c>
      <c r="AD885" s="5">
        <f t="shared" si="917"/>
        <v>1.9483379286769052E-2</v>
      </c>
      <c r="AE885" s="5">
        <f t="shared" si="918"/>
        <v>2.2216166020440315E-2</v>
      </c>
      <c r="AF885" s="5">
        <f t="shared" si="919"/>
        <v>1.2666130073824951E-2</v>
      </c>
      <c r="AG885" s="5">
        <f t="shared" si="920"/>
        <v>4.81423755114319E-3</v>
      </c>
      <c r="AH885" s="5">
        <f t="shared" si="921"/>
        <v>4.2431771348232965E-3</v>
      </c>
      <c r="AI885" s="5">
        <f t="shared" si="922"/>
        <v>7.0825438163595834E-3</v>
      </c>
      <c r="AJ885" s="5">
        <f t="shared" si="923"/>
        <v>5.9109513127528603E-3</v>
      </c>
      <c r="AK885" s="5">
        <f t="shared" si="924"/>
        <v>3.2887755518038854E-3</v>
      </c>
      <c r="AL885" s="5">
        <f t="shared" si="925"/>
        <v>1.0448050862688115E-4</v>
      </c>
      <c r="AM885" s="5">
        <f t="shared" si="926"/>
        <v>6.5041775586887444E-3</v>
      </c>
      <c r="AN885" s="5">
        <f t="shared" si="927"/>
        <v>7.4164695119587525E-3</v>
      </c>
      <c r="AO885" s="5">
        <f t="shared" si="928"/>
        <v>4.2283608900202481E-3</v>
      </c>
      <c r="AP885" s="5">
        <f t="shared" si="929"/>
        <v>1.6071470652735417E-3</v>
      </c>
      <c r="AQ885" s="5">
        <f t="shared" si="930"/>
        <v>4.5814236708961292E-4</v>
      </c>
      <c r="AR885" s="5">
        <f t="shared" si="931"/>
        <v>9.6766712071746637E-4</v>
      </c>
      <c r="AS885" s="5">
        <f t="shared" si="932"/>
        <v>1.6151917688954514E-3</v>
      </c>
      <c r="AT885" s="5">
        <f t="shared" si="933"/>
        <v>1.3480071785291815E-3</v>
      </c>
      <c r="AU885" s="5">
        <f t="shared" si="934"/>
        <v>7.5001346108841919E-4</v>
      </c>
      <c r="AV885" s="5">
        <f t="shared" si="935"/>
        <v>3.1297321748738653E-4</v>
      </c>
      <c r="AW885" s="5">
        <f t="shared" si="936"/>
        <v>5.5237715939832589E-6</v>
      </c>
      <c r="AX885" s="5">
        <f t="shared" si="937"/>
        <v>1.8094194155733026E-3</v>
      </c>
      <c r="AY885" s="5">
        <f t="shared" si="938"/>
        <v>2.0632130363690475E-3</v>
      </c>
      <c r="AZ885" s="5">
        <f t="shared" si="939"/>
        <v>1.1763021875429672E-3</v>
      </c>
      <c r="BA885" s="5">
        <f t="shared" si="940"/>
        <v>4.4709774254284956E-4</v>
      </c>
      <c r="BB885" s="5">
        <f t="shared" si="941"/>
        <v>1.274521930910784E-4</v>
      </c>
      <c r="BC885" s="5">
        <f t="shared" si="942"/>
        <v>2.9065790279034965E-5</v>
      </c>
      <c r="BD885" s="5">
        <f t="shared" si="943"/>
        <v>1.8389908213526748E-4</v>
      </c>
      <c r="BE885" s="5">
        <f t="shared" si="944"/>
        <v>3.0695709031849835E-4</v>
      </c>
      <c r="BF885" s="5">
        <f t="shared" si="945"/>
        <v>2.5618033054535053E-4</v>
      </c>
      <c r="BG885" s="5">
        <f t="shared" si="946"/>
        <v>1.4253536586113528E-4</v>
      </c>
      <c r="BH885" s="5">
        <f t="shared" si="947"/>
        <v>5.9478601883443071E-5</v>
      </c>
      <c r="BI885" s="5">
        <f t="shared" si="948"/>
        <v>1.9855866987878458E-5</v>
      </c>
      <c r="BJ885" s="8">
        <f t="shared" si="949"/>
        <v>0.49548337778514967</v>
      </c>
      <c r="BK885" s="8">
        <f t="shared" si="950"/>
        <v>0.24452417391032108</v>
      </c>
      <c r="BL885" s="8">
        <f t="shared" si="951"/>
        <v>0.24528719634251236</v>
      </c>
      <c r="BM885" s="8">
        <f t="shared" si="952"/>
        <v>0.53091147067260425</v>
      </c>
      <c r="BN885" s="8">
        <f t="shared" si="953"/>
        <v>0.46721050198225994</v>
      </c>
    </row>
    <row r="886" spans="1:66" x14ac:dyDescent="0.25">
      <c r="A886" t="s">
        <v>109</v>
      </c>
      <c r="B886" t="s">
        <v>319</v>
      </c>
      <c r="C886" t="s">
        <v>117</v>
      </c>
      <c r="D886" t="s">
        <v>512</v>
      </c>
      <c r="E886">
        <f>VLOOKUP(A886,home!$A$2:$E$405,3,FALSE)</f>
        <v>1.7307999999999999</v>
      </c>
      <c r="F886">
        <f>VLOOKUP(B886,home!$B$2:$E$405,3,FALSE)</f>
        <v>1.7333000000000001</v>
      </c>
      <c r="G886">
        <f>VLOOKUP(C886,away!$B$2:$E$405,4,FALSE)</f>
        <v>0.80889999999999995</v>
      </c>
      <c r="H886">
        <f>VLOOKUP(A886,away!$A$2:$E$405,3,FALSE)</f>
        <v>1.3153999999999999</v>
      </c>
      <c r="I886">
        <f>VLOOKUP(C886,away!$B$2:$E$405,3,FALSE)</f>
        <v>0.9123</v>
      </c>
      <c r="J886">
        <f>VLOOKUP(B886,home!$B$2:$E$405,4,FALSE)</f>
        <v>1.2163999999999999</v>
      </c>
      <c r="K886" s="3">
        <f t="shared" si="898"/>
        <v>2.4266964731959999</v>
      </c>
      <c r="L886" s="3">
        <f t="shared" si="899"/>
        <v>1.4597279504879999</v>
      </c>
      <c r="M886" s="5">
        <f t="shared" si="900"/>
        <v>2.0518580783189702E-2</v>
      </c>
      <c r="N886" s="5">
        <f t="shared" si="901"/>
        <v>4.9792367621553667E-2</v>
      </c>
      <c r="O886" s="5">
        <f t="shared" si="902"/>
        <v>2.9951545873567957E-2</v>
      </c>
      <c r="P886" s="5">
        <f t="shared" si="903"/>
        <v>7.2683310738155565E-2</v>
      </c>
      <c r="Q886" s="5">
        <f t="shared" si="904"/>
        <v>6.0415481449651497E-2</v>
      </c>
      <c r="R886" s="5">
        <f t="shared" si="905"/>
        <v>2.1860554335985341E-2</v>
      </c>
      <c r="S886" s="5">
        <f t="shared" si="906"/>
        <v>6.4366825801463148E-2</v>
      </c>
      <c r="T886" s="5">
        <f t="shared" si="907"/>
        <v>8.8190166914245541E-2</v>
      </c>
      <c r="U886" s="5">
        <f t="shared" si="908"/>
        <v>5.3048930109245142E-2</v>
      </c>
      <c r="V886" s="5">
        <f t="shared" si="909"/>
        <v>2.533418666498153E-2</v>
      </c>
      <c r="W886" s="5">
        <f t="shared" si="910"/>
        <v>4.8870011920102555E-2</v>
      </c>
      <c r="X886" s="5">
        <f t="shared" si="911"/>
        <v>7.1336922340455411E-2</v>
      </c>
      <c r="Y886" s="5">
        <f t="shared" si="912"/>
        <v>5.2066249721077311E-2</v>
      </c>
      <c r="Z886" s="5">
        <f t="shared" si="913"/>
        <v>1.0636820725799814E-2</v>
      </c>
      <c r="AA886" s="5">
        <f t="shared" si="914"/>
        <v>2.5812335341316526E-2</v>
      </c>
      <c r="AB886" s="5">
        <f t="shared" si="915"/>
        <v>3.131935156886264E-2</v>
      </c>
      <c r="AC886" s="5">
        <f t="shared" si="916"/>
        <v>5.6088569828677982E-3</v>
      </c>
      <c r="AD886" s="5">
        <f t="shared" si="917"/>
        <v>2.9648171392889826E-2</v>
      </c>
      <c r="AE886" s="5">
        <f t="shared" si="918"/>
        <v>4.3278264463060011E-2</v>
      </c>
      <c r="AF886" s="5">
        <f t="shared" si="919"/>
        <v>3.1587246142670125E-2</v>
      </c>
      <c r="AG886" s="5">
        <f t="shared" si="920"/>
        <v>1.5369595357799947E-2</v>
      </c>
      <c r="AH886" s="5">
        <f t="shared" si="921"/>
        <v>3.8817161294450102E-3</v>
      </c>
      <c r="AI886" s="5">
        <f t="shared" si="922"/>
        <v>9.4197468412722321E-3</v>
      </c>
      <c r="AJ886" s="5">
        <f t="shared" si="923"/>
        <v>1.1429433219057246E-2</v>
      </c>
      <c r="AK886" s="5">
        <f t="shared" si="924"/>
        <v>9.2452550944384752E-3</v>
      </c>
      <c r="AL886" s="5">
        <f t="shared" si="925"/>
        <v>7.947339034396504E-4</v>
      </c>
      <c r="AM886" s="5">
        <f t="shared" si="926"/>
        <v>1.4389422591167255E-2</v>
      </c>
      <c r="AN886" s="5">
        <f t="shared" si="927"/>
        <v>2.1004642347710299E-2</v>
      </c>
      <c r="AO886" s="5">
        <f t="shared" si="928"/>
        <v>1.5330531762478308E-2</v>
      </c>
      <c r="AP886" s="5">
        <f t="shared" si="929"/>
        <v>7.4594685698445486E-3</v>
      </c>
      <c r="AQ886" s="5">
        <f t="shared" si="930"/>
        <v>2.7221986917972084E-3</v>
      </c>
      <c r="AR886" s="5">
        <f t="shared" si="931"/>
        <v>1.1332499060021949E-3</v>
      </c>
      <c r="AS886" s="5">
        <f t="shared" si="932"/>
        <v>2.7500535501452246E-3</v>
      </c>
      <c r="AT886" s="5">
        <f t="shared" si="933"/>
        <v>3.3367726256187781E-3</v>
      </c>
      <c r="AU886" s="5">
        <f t="shared" si="934"/>
        <v>2.6991114541486823E-3</v>
      </c>
      <c r="AV886" s="5">
        <f t="shared" si="935"/>
        <v>1.6374810616363829E-3</v>
      </c>
      <c r="AW886" s="5">
        <f t="shared" si="936"/>
        <v>7.8199976494226287E-5</v>
      </c>
      <c r="AX886" s="5">
        <f t="shared" si="937"/>
        <v>5.8197935088854019E-3</v>
      </c>
      <c r="AY886" s="5">
        <f t="shared" si="938"/>
        <v>8.4953152509886515E-3</v>
      </c>
      <c r="AZ886" s="5">
        <f t="shared" si="939"/>
        <v>6.2004245600375584E-3</v>
      </c>
      <c r="BA886" s="5">
        <f t="shared" si="940"/>
        <v>3.0169776783930281E-3</v>
      </c>
      <c r="BB886" s="5">
        <f t="shared" si="941"/>
        <v>1.1009916607871745E-3</v>
      </c>
      <c r="BC886" s="5">
        <f t="shared" si="942"/>
        <v>3.2142966010104818E-4</v>
      </c>
      <c r="BD886" s="5">
        <f t="shared" si="943"/>
        <v>2.7570609377988389E-4</v>
      </c>
      <c r="BE886" s="5">
        <f t="shared" si="944"/>
        <v>6.6905500541428978E-4</v>
      </c>
      <c r="BF886" s="5">
        <f t="shared" si="945"/>
        <v>8.1179671100649396E-4</v>
      </c>
      <c r="BG886" s="5">
        <f t="shared" si="946"/>
        <v>6.5666140518385707E-4</v>
      </c>
      <c r="BH886" s="5">
        <f t="shared" si="947"/>
        <v>3.9837947901089879E-4</v>
      </c>
      <c r="BI886" s="5">
        <f t="shared" si="948"/>
        <v>1.9334921534188158E-4</v>
      </c>
      <c r="BJ886" s="8">
        <f t="shared" si="949"/>
        <v>0.57641567360569645</v>
      </c>
      <c r="BK886" s="8">
        <f t="shared" si="950"/>
        <v>0.19780181012508605</v>
      </c>
      <c r="BL886" s="8">
        <f t="shared" si="951"/>
        <v>0.21053048502047916</v>
      </c>
      <c r="BM886" s="8">
        <f t="shared" si="952"/>
        <v>0.7317458334004634</v>
      </c>
      <c r="BN886" s="8">
        <f t="shared" si="953"/>
        <v>0.25522184080210375</v>
      </c>
    </row>
    <row r="887" spans="1:66" x14ac:dyDescent="0.25">
      <c r="A887" t="s">
        <v>109</v>
      </c>
      <c r="B887" t="s">
        <v>336</v>
      </c>
      <c r="C887" t="s">
        <v>132</v>
      </c>
      <c r="D887" t="s">
        <v>512</v>
      </c>
      <c r="E887">
        <f>VLOOKUP(A887,home!$A$2:$E$405,3,FALSE)</f>
        <v>1.7307999999999999</v>
      </c>
      <c r="F887">
        <f>VLOOKUP(B887,home!$B$2:$E$405,3,FALSE)</f>
        <v>1.1555</v>
      </c>
      <c r="G887">
        <f>VLOOKUP(C887,away!$B$2:$E$405,4,FALSE)</f>
        <v>0.80889999999999995</v>
      </c>
      <c r="H887">
        <f>VLOOKUP(A887,away!$A$2:$E$405,3,FALSE)</f>
        <v>1.3153999999999999</v>
      </c>
      <c r="I887">
        <f>VLOOKUP(C887,away!$B$2:$E$405,3,FALSE)</f>
        <v>0.45610000000000001</v>
      </c>
      <c r="J887">
        <f>VLOOKUP(B887,home!$B$2:$E$405,4,FALSE)</f>
        <v>0.63349999999999995</v>
      </c>
      <c r="K887" s="3">
        <f t="shared" si="898"/>
        <v>1.6177509806599999</v>
      </c>
      <c r="L887" s="3">
        <f t="shared" si="899"/>
        <v>0.38007082098999989</v>
      </c>
      <c r="M887" s="5">
        <f t="shared" si="900"/>
        <v>0.13563039161286497</v>
      </c>
      <c r="N887" s="5">
        <f t="shared" si="901"/>
        <v>0.21941619903901208</v>
      </c>
      <c r="O887" s="5">
        <f t="shared" si="902"/>
        <v>5.1549154291496778E-2</v>
      </c>
      <c r="P887" s="5">
        <f t="shared" si="903"/>
        <v>8.3393694907262547E-2</v>
      </c>
      <c r="Q887" s="5">
        <f t="shared" si="904"/>
        <v>0.17748038558402579</v>
      </c>
      <c r="R887" s="5">
        <f t="shared" si="905"/>
        <v>9.7961646964546782E-3</v>
      </c>
      <c r="S887" s="5">
        <f t="shared" si="906"/>
        <v>1.2818860632165889E-2</v>
      </c>
      <c r="T887" s="5">
        <f t="shared" si="907"/>
        <v>6.7455115858542428E-2</v>
      </c>
      <c r="U887" s="5">
        <f t="shared" si="908"/>
        <v>1.5847755044396422E-2</v>
      </c>
      <c r="V887" s="5">
        <f t="shared" si="909"/>
        <v>8.7575599138321281E-4</v>
      </c>
      <c r="W887" s="5">
        <f t="shared" si="910"/>
        <v>9.5706355942157567E-2</v>
      </c>
      <c r="X887" s="5">
        <f t="shared" si="911"/>
        <v>3.6375193276896978E-2</v>
      </c>
      <c r="Y887" s="5">
        <f t="shared" si="912"/>
        <v>6.9125747862100791E-3</v>
      </c>
      <c r="Z887" s="5">
        <f t="shared" si="913"/>
        <v>1.2410787862449277E-3</v>
      </c>
      <c r="AA887" s="5">
        <f t="shared" si="914"/>
        <v>2.0077564235240542E-3</v>
      </c>
      <c r="AB887" s="5">
        <f t="shared" si="915"/>
        <v>1.6240249615412266E-3</v>
      </c>
      <c r="AC887" s="5">
        <f t="shared" si="916"/>
        <v>3.3654204954612269E-5</v>
      </c>
      <c r="AD887" s="5">
        <f t="shared" si="917"/>
        <v>3.8707262795205102E-2</v>
      </c>
      <c r="AE887" s="5">
        <f t="shared" si="918"/>
        <v>1.4711501148849282E-2</v>
      </c>
      <c r="AF887" s="5">
        <f t="shared" si="919"/>
        <v>2.7957061598192362E-3</v>
      </c>
      <c r="AG887" s="5">
        <f t="shared" si="920"/>
        <v>3.5418877846976577E-4</v>
      </c>
      <c r="AH887" s="5">
        <f t="shared" si="921"/>
        <v>1.1792445830034557E-4</v>
      </c>
      <c r="AI887" s="5">
        <f t="shared" si="922"/>
        <v>1.9077240805918328E-4</v>
      </c>
      <c r="AJ887" s="5">
        <f t="shared" si="923"/>
        <v>1.5431112511030674E-4</v>
      </c>
      <c r="AK887" s="5">
        <f t="shared" si="924"/>
        <v>8.3212324657982236E-5</v>
      </c>
      <c r="AL887" s="5">
        <f t="shared" si="925"/>
        <v>8.2770490211139704E-7</v>
      </c>
      <c r="AM887" s="5">
        <f t="shared" si="926"/>
        <v>1.2523742469121477E-2</v>
      </c>
      <c r="AN887" s="5">
        <f t="shared" si="927"/>
        <v>4.7599090821063283E-3</v>
      </c>
      <c r="AO887" s="5">
        <f t="shared" si="928"/>
        <v>9.0455127633695437E-4</v>
      </c>
      <c r="AP887" s="5">
        <f t="shared" si="929"/>
        <v>1.1459784874164621E-4</v>
      </c>
      <c r="AQ887" s="5">
        <f t="shared" si="930"/>
        <v>1.0888824613731324E-5</v>
      </c>
      <c r="AR887" s="5">
        <f t="shared" si="931"/>
        <v>8.9639291362026743E-6</v>
      </c>
      <c r="AS887" s="5">
        <f t="shared" si="932"/>
        <v>1.450140515065862E-5</v>
      </c>
      <c r="AT887" s="5">
        <f t="shared" si="933"/>
        <v>1.1729831201712981E-5</v>
      </c>
      <c r="AU887" s="5">
        <f t="shared" si="934"/>
        <v>6.3253153098491478E-6</v>
      </c>
      <c r="AV887" s="5">
        <f t="shared" si="935"/>
        <v>2.5581962613730429E-6</v>
      </c>
      <c r="AW887" s="5">
        <f t="shared" si="936"/>
        <v>1.4136738590137021E-8</v>
      </c>
      <c r="AX887" s="5">
        <f t="shared" si="937"/>
        <v>3.3767161101590942E-3</v>
      </c>
      <c r="AY887" s="5">
        <f t="shared" si="938"/>
        <v>1.2833912642383257E-3</v>
      </c>
      <c r="AZ887" s="5">
        <f t="shared" si="939"/>
        <v>2.4388978572522716E-4</v>
      </c>
      <c r="BA887" s="5">
        <f t="shared" si="940"/>
        <v>3.0898463697220759E-5</v>
      </c>
      <c r="BB887" s="5">
        <f t="shared" si="941"/>
        <v>2.9359011161831001E-6</v>
      </c>
      <c r="BC887" s="5">
        <f t="shared" si="942"/>
        <v>2.2317006951463368E-7</v>
      </c>
      <c r="BD887" s="5">
        <f t="shared" si="943"/>
        <v>5.6782131768212148E-7</v>
      </c>
      <c r="BE887" s="5">
        <f t="shared" si="944"/>
        <v>9.1859349351990532E-7</v>
      </c>
      <c r="BF887" s="5">
        <f t="shared" si="945"/>
        <v>7.4302776248486118E-7</v>
      </c>
      <c r="BG887" s="5">
        <f t="shared" si="946"/>
        <v>4.0067796380582996E-7</v>
      </c>
      <c r="BH887" s="5">
        <f t="shared" si="947"/>
        <v>1.6204929221893334E-7</v>
      </c>
      <c r="BI887" s="5">
        <f t="shared" si="948"/>
        <v>5.2431080280487662E-8</v>
      </c>
      <c r="BJ887" s="8">
        <f t="shared" si="949"/>
        <v>0.68316622756511403</v>
      </c>
      <c r="BK887" s="8">
        <f t="shared" si="950"/>
        <v>0.23403657631777164</v>
      </c>
      <c r="BL887" s="8">
        <f t="shared" si="951"/>
        <v>8.1417999011510755E-2</v>
      </c>
      <c r="BM887" s="8">
        <f t="shared" si="952"/>
        <v>0.32131251442202469</v>
      </c>
      <c r="BN887" s="8">
        <f t="shared" si="953"/>
        <v>0.67726599013111688</v>
      </c>
    </row>
    <row r="888" spans="1:66" x14ac:dyDescent="0.25">
      <c r="A888" t="s">
        <v>109</v>
      </c>
      <c r="B888" t="s">
        <v>338</v>
      </c>
      <c r="C888" t="s">
        <v>102</v>
      </c>
      <c r="D888" t="s">
        <v>512</v>
      </c>
      <c r="E888">
        <f>VLOOKUP(A888,home!$A$2:$E$405,3,FALSE)</f>
        <v>1.7307999999999999</v>
      </c>
      <c r="F888">
        <f>VLOOKUP(B888,home!$B$2:$E$405,3,FALSE)</f>
        <v>0.57779999999999998</v>
      </c>
      <c r="G888">
        <f>VLOOKUP(C888,away!$B$2:$E$405,4,FALSE)</f>
        <v>1.0591999999999999</v>
      </c>
      <c r="H888">
        <f>VLOOKUP(A888,away!$A$2:$E$405,3,FALSE)</f>
        <v>1.3153999999999999</v>
      </c>
      <c r="I888">
        <f>VLOOKUP(C888,away!$B$2:$E$405,3,FALSE)</f>
        <v>1.3936999999999999</v>
      </c>
      <c r="J888">
        <f>VLOOKUP(B888,home!$B$2:$E$405,4,FALSE)</f>
        <v>1.1403000000000001</v>
      </c>
      <c r="K888" s="3">
        <f t="shared" si="898"/>
        <v>1.0592595694079998</v>
      </c>
      <c r="L888" s="3">
        <f t="shared" si="899"/>
        <v>2.0904811790940001</v>
      </c>
      <c r="M888" s="5">
        <f t="shared" si="900"/>
        <v>4.286323778532182E-2</v>
      </c>
      <c r="N888" s="5">
        <f t="shared" si="901"/>
        <v>4.5403294799912695E-2</v>
      </c>
      <c r="O888" s="5">
        <f t="shared" si="902"/>
        <v>8.9604791865246058E-2</v>
      </c>
      <c r="P888" s="5">
        <f t="shared" si="903"/>
        <v>9.4914733248073979E-2</v>
      </c>
      <c r="Q888" s="5">
        <f t="shared" si="904"/>
        <v>2.4046937249729998E-2</v>
      </c>
      <c r="R888" s="5">
        <f t="shared" si="905"/>
        <v>9.3658565475466041E-2</v>
      </c>
      <c r="S888" s="5">
        <f t="shared" si="906"/>
        <v>5.2543899230578166E-2</v>
      </c>
      <c r="T888" s="5">
        <f t="shared" si="907"/>
        <v>5.0269669735414996E-2</v>
      </c>
      <c r="U888" s="5">
        <f t="shared" si="908"/>
        <v>9.9208731736913108E-2</v>
      </c>
      <c r="V888" s="5">
        <f t="shared" si="909"/>
        <v>1.292791377352333E-2</v>
      </c>
      <c r="W888" s="5">
        <f t="shared" si="910"/>
        <v>8.4906494655767328E-3</v>
      </c>
      <c r="X888" s="5">
        <f t="shared" si="911"/>
        <v>1.7749542906072689E-2</v>
      </c>
      <c r="Y888" s="5">
        <f t="shared" si="912"/>
        <v>1.8552542691333194E-2</v>
      </c>
      <c r="Z888" s="5">
        <f t="shared" si="913"/>
        <v>6.5263822795801618E-2</v>
      </c>
      <c r="AA888" s="5">
        <f t="shared" si="914"/>
        <v>6.9131328832600827E-2</v>
      </c>
      <c r="AB888" s="5">
        <f t="shared" si="915"/>
        <v>3.6614010805911791E-2</v>
      </c>
      <c r="AC888" s="5">
        <f t="shared" si="916"/>
        <v>1.7891927189064645E-3</v>
      </c>
      <c r="AD888" s="5">
        <f t="shared" si="917"/>
        <v>2.2484504242252677E-3</v>
      </c>
      <c r="AE888" s="5">
        <f t="shared" si="918"/>
        <v>4.7003432939688424E-3</v>
      </c>
      <c r="AF888" s="5">
        <f t="shared" si="919"/>
        <v>4.9129895956612829E-3</v>
      </c>
      <c r="AG888" s="5">
        <f t="shared" si="920"/>
        <v>3.4235040942715176E-3</v>
      </c>
      <c r="AH888" s="5">
        <f t="shared" si="921"/>
        <v>3.4108198307587309E-2</v>
      </c>
      <c r="AI888" s="5">
        <f t="shared" si="922"/>
        <v>3.6129435452577602E-2</v>
      </c>
      <c r="AJ888" s="5">
        <f t="shared" si="923"/>
        <v>1.9135225120225734E-2</v>
      </c>
      <c r="AK888" s="5">
        <f t="shared" si="924"/>
        <v>6.7563901071251526E-3</v>
      </c>
      <c r="AL888" s="5">
        <f t="shared" si="925"/>
        <v>1.5847682855405485E-4</v>
      </c>
      <c r="AM888" s="5">
        <f t="shared" si="926"/>
        <v>4.7633852564001847E-4</v>
      </c>
      <c r="AN888" s="5">
        <f t="shared" si="927"/>
        <v>9.9577672272784337E-4</v>
      </c>
      <c r="AO888" s="5">
        <f t="shared" si="928"/>
        <v>1.040826248721231E-3</v>
      </c>
      <c r="AP888" s="5">
        <f t="shared" si="929"/>
        <v>7.2527589455291465E-4</v>
      </c>
      <c r="AQ888" s="5">
        <f t="shared" si="930"/>
        <v>3.7904390180335809E-4</v>
      </c>
      <c r="AR888" s="5">
        <f t="shared" si="931"/>
        <v>1.4260509322963416E-2</v>
      </c>
      <c r="AS888" s="5">
        <f t="shared" si="932"/>
        <v>1.5105580964980993E-2</v>
      </c>
      <c r="AT888" s="5">
        <f t="shared" si="933"/>
        <v>8.000365594311722E-3</v>
      </c>
      <c r="AU888" s="5">
        <f t="shared" si="934"/>
        <v>2.8248212715124045E-3</v>
      </c>
      <c r="AV888" s="5">
        <f t="shared" si="935"/>
        <v>7.4805474092919696E-4</v>
      </c>
      <c r="AW888" s="5">
        <f t="shared" si="936"/>
        <v>9.747919380980997E-6</v>
      </c>
      <c r="AX888" s="5">
        <f t="shared" si="937"/>
        <v>8.4094356926981215E-5</v>
      </c>
      <c r="AY888" s="5">
        <f t="shared" si="938"/>
        <v>1.7579767042386738E-4</v>
      </c>
      <c r="AZ888" s="5">
        <f t="shared" si="939"/>
        <v>1.837508606748324E-4</v>
      </c>
      <c r="BA888" s="5">
        <f t="shared" si="940"/>
        <v>1.2804257196102033E-4</v>
      </c>
      <c r="BB888" s="5">
        <f t="shared" si="941"/>
        <v>6.6917646701825524E-5</v>
      </c>
      <c r="BC888" s="5">
        <f t="shared" si="942"/>
        <v>2.7978016195885581E-5</v>
      </c>
      <c r="BD888" s="5">
        <f t="shared" si="943"/>
        <v>4.9685543906582627E-3</v>
      </c>
      <c r="BE888" s="5">
        <f t="shared" si="944"/>
        <v>5.2629887844288983E-3</v>
      </c>
      <c r="BF888" s="5">
        <f t="shared" si="945"/>
        <v>2.7874356167966433E-3</v>
      </c>
      <c r="BG888" s="5">
        <f t="shared" si="946"/>
        <v>9.8420595040017841E-4</v>
      </c>
      <c r="BH888" s="5">
        <f t="shared" si="947"/>
        <v>2.6063239280742104E-4</v>
      </c>
      <c r="BI888" s="5">
        <f t="shared" si="948"/>
        <v>5.5215471235793109E-5</v>
      </c>
      <c r="BJ888" s="8">
        <f t="shared" si="949"/>
        <v>0.18408176667249701</v>
      </c>
      <c r="BK888" s="8">
        <f t="shared" si="950"/>
        <v>0.20537325125538167</v>
      </c>
      <c r="BL888" s="8">
        <f t="shared" si="951"/>
        <v>0.53960504220467842</v>
      </c>
      <c r="BM888" s="8">
        <f t="shared" si="952"/>
        <v>0.60366627275356544</v>
      </c>
      <c r="BN888" s="8">
        <f t="shared" si="953"/>
        <v>0.39049156042375061</v>
      </c>
    </row>
    <row r="889" spans="1:66" x14ac:dyDescent="0.25">
      <c r="A889" t="s">
        <v>109</v>
      </c>
      <c r="B889" t="s">
        <v>127</v>
      </c>
      <c r="C889" t="s">
        <v>89</v>
      </c>
      <c r="D889" t="s">
        <v>512</v>
      </c>
      <c r="E889">
        <f>VLOOKUP(A889,home!$A$2:$E$405,3,FALSE)</f>
        <v>1.7307999999999999</v>
      </c>
      <c r="F889">
        <f>VLOOKUP(B889,home!$B$2:$E$405,3,FALSE)</f>
        <v>1.0591999999999999</v>
      </c>
      <c r="G889">
        <f>VLOOKUP(C889,away!$B$2:$E$405,4,FALSE)</f>
        <v>0.9244</v>
      </c>
      <c r="H889">
        <f>VLOOKUP(A889,away!$A$2:$E$405,3,FALSE)</f>
        <v>1.3153999999999999</v>
      </c>
      <c r="I889">
        <f>VLOOKUP(C889,away!$B$2:$E$405,3,FALSE)</f>
        <v>0.60819999999999996</v>
      </c>
      <c r="J889">
        <f>VLOOKUP(B889,home!$B$2:$E$405,4,FALSE)</f>
        <v>1.0136000000000001</v>
      </c>
      <c r="K889" s="3">
        <f t="shared" si="898"/>
        <v>1.6946686499839998</v>
      </c>
      <c r="L889" s="3">
        <f t="shared" si="899"/>
        <v>0.81090663740799995</v>
      </c>
      <c r="M889" s="5">
        <f t="shared" si="900"/>
        <v>8.1628624556444679E-2</v>
      </c>
      <c r="N889" s="5">
        <f t="shared" si="901"/>
        <v>0.13833347097712087</v>
      </c>
      <c r="O889" s="5">
        <f t="shared" si="902"/>
        <v>6.6193193455306637E-2</v>
      </c>
      <c r="P889" s="5">
        <f t="shared" si="903"/>
        <v>0.11217552979103422</v>
      </c>
      <c r="Q889" s="5">
        <f t="shared" si="904"/>
        <v>0.11721469825419914</v>
      </c>
      <c r="R889" s="5">
        <f t="shared" si="905"/>
        <v>2.6838249962069967E-2</v>
      </c>
      <c r="S889" s="5">
        <f t="shared" si="906"/>
        <v>3.8538409633492164E-2</v>
      </c>
      <c r="T889" s="5">
        <f t="shared" si="907"/>
        <v>9.5050176816105975E-2</v>
      </c>
      <c r="U889" s="5">
        <f t="shared" si="908"/>
        <v>4.5481940831154241E-2</v>
      </c>
      <c r="V889" s="5">
        <f t="shared" si="909"/>
        <v>5.8844642651488888E-3</v>
      </c>
      <c r="W889" s="5">
        <f t="shared" si="910"/>
        <v>6.6213358149575213E-2</v>
      </c>
      <c r="X889" s="5">
        <f t="shared" si="911"/>
        <v>5.3692851608563616E-2</v>
      </c>
      <c r="Y889" s="5">
        <f t="shared" si="912"/>
        <v>2.176994487537352E-2</v>
      </c>
      <c r="Z889" s="5">
        <f t="shared" si="913"/>
        <v>7.2544383435525139E-3</v>
      </c>
      <c r="AA889" s="5">
        <f t="shared" si="914"/>
        <v>1.2293869234060303E-2</v>
      </c>
      <c r="AB889" s="5">
        <f t="shared" si="915"/>
        <v>1.0417017388982402E-2</v>
      </c>
      <c r="AC889" s="5">
        <f t="shared" si="916"/>
        <v>5.054085653671673E-4</v>
      </c>
      <c r="AD889" s="5">
        <f t="shared" si="917"/>
        <v>2.8052425566561914E-2</v>
      </c>
      <c r="AE889" s="5">
        <f t="shared" si="918"/>
        <v>2.2747898087318929E-2</v>
      </c>
      <c r="AF889" s="5">
        <f t="shared" si="919"/>
        <v>9.2232107730438329E-3</v>
      </c>
      <c r="AG889" s="5">
        <f t="shared" si="920"/>
        <v>2.4930542780247384E-3</v>
      </c>
      <c r="AH889" s="5">
        <f t="shared" si="921"/>
        <v>1.4706680508634574E-3</v>
      </c>
      <c r="AI889" s="5">
        <f t="shared" si="922"/>
        <v>2.4922950403313757E-3</v>
      </c>
      <c r="AJ889" s="5">
        <f t="shared" si="923"/>
        <v>2.1118071356800959E-3</v>
      </c>
      <c r="AK889" s="5">
        <f t="shared" si="924"/>
        <v>1.1929377825498555E-3</v>
      </c>
      <c r="AL889" s="5">
        <f t="shared" si="925"/>
        <v>2.7781663057074002E-5</v>
      </c>
      <c r="AM889" s="5">
        <f t="shared" si="926"/>
        <v>9.5079132327324251E-3</v>
      </c>
      <c r="AN889" s="5">
        <f t="shared" si="927"/>
        <v>7.7100299483220756E-3</v>
      </c>
      <c r="AO889" s="5">
        <f t="shared" si="928"/>
        <v>3.1260572298544152E-3</v>
      </c>
      <c r="AP889" s="5">
        <f t="shared" si="929"/>
        <v>8.4498018553540372E-4</v>
      </c>
      <c r="AQ889" s="5">
        <f t="shared" si="930"/>
        <v>1.7130001023222554E-4</v>
      </c>
      <c r="AR889" s="5">
        <f t="shared" si="931"/>
        <v>2.3851489677381279E-4</v>
      </c>
      <c r="AS889" s="5">
        <f t="shared" si="932"/>
        <v>4.0420371811675037E-4</v>
      </c>
      <c r="AT889" s="5">
        <f t="shared" si="933"/>
        <v>3.4249568464971334E-4</v>
      </c>
      <c r="AU889" s="5">
        <f t="shared" si="934"/>
        <v>1.9347223317689186E-4</v>
      </c>
      <c r="AV889" s="5">
        <f t="shared" si="935"/>
        <v>8.1967832051818215E-5</v>
      </c>
      <c r="AW889" s="5">
        <f t="shared" si="936"/>
        <v>1.0605017503348459E-6</v>
      </c>
      <c r="AX889" s="5">
        <f t="shared" si="937"/>
        <v>2.6854604137132787E-3</v>
      </c>
      <c r="AY889" s="5">
        <f t="shared" si="938"/>
        <v>2.1776576739765308E-3</v>
      </c>
      <c r="AZ889" s="5">
        <f t="shared" si="939"/>
        <v>8.8293853091501767E-4</v>
      </c>
      <c r="BA889" s="5">
        <f t="shared" si="940"/>
        <v>2.3866023838075217E-4</v>
      </c>
      <c r="BB889" s="5">
        <f t="shared" si="941"/>
        <v>4.838279284708185E-5</v>
      </c>
      <c r="BC889" s="5">
        <f t="shared" si="942"/>
        <v>7.8467855712069965E-6</v>
      </c>
      <c r="BD889" s="5">
        <f t="shared" si="943"/>
        <v>3.2235552152428114E-5</v>
      </c>
      <c r="BE889" s="5">
        <f t="shared" si="944"/>
        <v>5.4628579647644166E-5</v>
      </c>
      <c r="BF889" s="5">
        <f t="shared" si="945"/>
        <v>4.6288670661008284E-5</v>
      </c>
      <c r="BG889" s="5">
        <f t="shared" si="946"/>
        <v>2.6147986339548305E-5</v>
      </c>
      <c r="BH889" s="5">
        <f t="shared" si="947"/>
        <v>1.1078043177460596E-5</v>
      </c>
      <c r="BI889" s="5">
        <f t="shared" si="948"/>
        <v>3.7547224952023212E-6</v>
      </c>
      <c r="BJ889" s="8">
        <f t="shared" si="949"/>
        <v>0.58219231642796809</v>
      </c>
      <c r="BK889" s="8">
        <f t="shared" si="950"/>
        <v>0.24093787614852072</v>
      </c>
      <c r="BL889" s="8">
        <f t="shared" si="951"/>
        <v>0.1699267668002406</v>
      </c>
      <c r="BM889" s="8">
        <f t="shared" si="952"/>
        <v>0.45575103355188046</v>
      </c>
      <c r="BN889" s="8">
        <f t="shared" si="953"/>
        <v>0.54238376699617552</v>
      </c>
    </row>
    <row r="890" spans="1:66" x14ac:dyDescent="0.25">
      <c r="A890" t="s">
        <v>109</v>
      </c>
      <c r="B890" t="s">
        <v>128</v>
      </c>
      <c r="C890" t="s">
        <v>87</v>
      </c>
      <c r="D890" t="s">
        <v>512</v>
      </c>
      <c r="E890">
        <f>VLOOKUP(A890,home!$A$2:$E$405,3,FALSE)</f>
        <v>1.7307999999999999</v>
      </c>
      <c r="F890">
        <f>VLOOKUP(B890,home!$B$2:$E$405,3,FALSE)</f>
        <v>0.57779999999999998</v>
      </c>
      <c r="G890">
        <f>VLOOKUP(C890,away!$B$2:$E$405,4,FALSE)</f>
        <v>0.28889999999999999</v>
      </c>
      <c r="H890">
        <f>VLOOKUP(A890,away!$A$2:$E$405,3,FALSE)</f>
        <v>1.3153999999999999</v>
      </c>
      <c r="I890">
        <f>VLOOKUP(C890,away!$B$2:$E$405,3,FALSE)</f>
        <v>1.3936999999999999</v>
      </c>
      <c r="J890">
        <f>VLOOKUP(B890,home!$B$2:$E$405,4,FALSE)</f>
        <v>0.76019999999999999</v>
      </c>
      <c r="K890" s="3">
        <f t="shared" ref="K890:K953" si="954">E890*F890*G890</f>
        <v>0.28891624773599994</v>
      </c>
      <c r="L890" s="3">
        <f t="shared" ref="L890:L953" si="955">H890*I890*J890</f>
        <v>1.3936541193959999</v>
      </c>
      <c r="M890" s="5">
        <f t="shared" ref="M890:M953" si="956">_xlfn.POISSON.DIST(0,K890,FALSE) * _xlfn.POISSON.DIST(0,L890,FALSE)</f>
        <v>0.18589554163657954</v>
      </c>
      <c r="N890" s="5">
        <f t="shared" ref="N890:N953" si="957">_xlfn.POISSON.DIST(1,K890,FALSE) * _xlfn.POISSON.DIST(0,L890,FALSE)</f>
        <v>5.3708242360491917E-2</v>
      </c>
      <c r="O890" s="5">
        <f t="shared" ref="O890:O953" si="958">_xlfn.POISSON.DIST(0,K890,FALSE) * _xlfn.POISSON.DIST(1,L890,FALSE)</f>
        <v>0.2590740873791697</v>
      </c>
      <c r="P890" s="5">
        <f t="shared" ref="P890:P953" si="959">_xlfn.POISSON.DIST(1,K890,FALSE) * _xlfn.POISSON.DIST(1,L890,FALSE)</f>
        <v>7.4850713211218306E-2</v>
      </c>
      <c r="Q890" s="5">
        <f t="shared" ref="Q890:Q953" si="960">_xlfn.POISSON.DIST(2,K890,FALSE) * _xlfn.POISSON.DIST(0,L890,FALSE)</f>
        <v>7.7585919276445042E-3</v>
      </c>
      <c r="R890" s="5">
        <f t="shared" ref="R890:R953" si="961">_xlfn.POISSON.DIST(0,K890,FALSE) * _xlfn.POISSON.DIST(2,L890,FALSE)</f>
        <v>0.18052983455236957</v>
      </c>
      <c r="S890" s="5">
        <f t="shared" ref="S890:S953" si="962">_xlfn.POISSON.DIST(2,K890,FALSE) * _xlfn.POISSON.DIST(2,L890,FALSE)</f>
        <v>7.5346471718792342E-3</v>
      </c>
      <c r="T890" s="5">
        <f t="shared" ref="T890:T953" si="963">_xlfn.POISSON.DIST(2,K890,FALSE) * _xlfn.POISSON.DIST(1,L890,FALSE)</f>
        <v>1.0812793600674315E-2</v>
      </c>
      <c r="U890" s="5">
        <f t="shared" ref="U890:U953" si="964">_xlfn.POISSON.DIST(1,K890,FALSE) * _xlfn.POISSON.DIST(2,L890,FALSE)</f>
        <v>5.2158002403271501E-2</v>
      </c>
      <c r="V890" s="5">
        <f t="shared" ref="V890:V953" si="965">_xlfn.POISSON.DIST(3,K890,FALSE) * _xlfn.POISSON.DIST(3,L890,FALSE)</f>
        <v>3.3709117236544134E-4</v>
      </c>
      <c r="W890" s="5">
        <f t="shared" ref="W890:W953" si="966">_xlfn.POISSON.DIST(3,K890,FALSE) * _xlfn.POISSON.DIST(0,L890,FALSE)</f>
        <v>7.4719442248329007E-4</v>
      </c>
      <c r="X890" s="5">
        <f t="shared" ref="X890:X953" si="967">_xlfn.POISSON.DIST(3,K890,FALSE) * _xlfn.POISSON.DIST(1,L890,FALSE)</f>
        <v>1.0413305848835524E-3</v>
      </c>
      <c r="Y890" s="5">
        <f t="shared" ref="Y890:Y953" si="968">_xlfn.POISSON.DIST(3,K890,FALSE) * _xlfn.POISSON.DIST(2,L890,FALSE)</f>
        <v>7.2562732963800446E-4</v>
      </c>
      <c r="Z890" s="5">
        <f t="shared" ref="Z890:Z953" si="969">_xlfn.POISSON.DIST(0,K890,FALSE) * _xlfn.POISSON.DIST(3,L890,FALSE)</f>
        <v>8.3865382532596053E-2</v>
      </c>
      <c r="AA890" s="5">
        <f t="shared" ref="AA890:AA953" si="970">_xlfn.POISSON.DIST(1,K890,FALSE) * _xlfn.POISSON.DIST(3,L890,FALSE)</f>
        <v>2.4230071636261927E-2</v>
      </c>
      <c r="AB890" s="5">
        <f t="shared" ref="AB890:AB953" si="971">_xlfn.POISSON.DIST(2,K890,FALSE) * _xlfn.POISSON.DIST(3,L890,FALSE)</f>
        <v>3.500230689761638E-3</v>
      </c>
      <c r="AC890" s="5">
        <f t="shared" ref="AC890:AC953" si="972">_xlfn.POISSON.DIST(4,K890,FALSE) * _xlfn.POISSON.DIST(4,L890,FALSE)</f>
        <v>8.4830956832755422E-6</v>
      </c>
      <c r="AD890" s="5">
        <f t="shared" ref="AD890:AD953" si="973">_xlfn.POISSON.DIST(4,K890,FALSE) * _xlfn.POISSON.DIST(0,L890,FALSE)</f>
        <v>5.3969152218284883E-5</v>
      </c>
      <c r="AE890" s="5">
        <f t="shared" ref="AE890:AE953" si="974">_xlfn.POISSON.DIST(4,K890,FALSE) * _xlfn.POISSON.DIST(1,L890,FALSE)</f>
        <v>7.5214331309322494E-5</v>
      </c>
      <c r="AF890" s="5">
        <f t="shared" ref="AF890:AF953" si="975">_xlfn.POISSON.DIST(4,K890,FALSE) * _xlfn.POISSON.DIST(2,L890,FALSE)</f>
        <v>5.2411381333426428E-5</v>
      </c>
      <c r="AG890" s="5">
        <f t="shared" ref="AG890:AG953" si="976">_xlfn.POISSON.DIST(4,K890,FALSE) * _xlfn.POISSON.DIST(3,L890,FALSE)</f>
        <v>2.4347779166188115E-5</v>
      </c>
      <c r="AH890" s="5">
        <f t="shared" ref="AH890:AH953" si="977">_xlfn.POISSON.DIST(0,K890,FALSE) * _xlfn.POISSON.DIST(4,L890,FALSE)</f>
        <v>2.9219833960318454E-2</v>
      </c>
      <c r="AI890" s="5">
        <f t="shared" ref="AI890:AI953" si="978">_xlfn.POISSON.DIST(1,K890,FALSE) * _xlfn.POISSON.DIST(4,L890,FALSE)</f>
        <v>8.4420847872841518E-3</v>
      </c>
      <c r="AJ890" s="5">
        <f t="shared" ref="AJ890:AJ953" si="979">_xlfn.POISSON.DIST(2,K890,FALSE) * _xlfn.POISSON.DIST(4,L890,FALSE)</f>
        <v>1.2195277299056522E-3</v>
      </c>
      <c r="AK890" s="5">
        <f t="shared" ref="AK890:AK953" si="980">_xlfn.POISSON.DIST(3,K890,FALSE) * _xlfn.POISSON.DIST(4,L890,FALSE)</f>
        <v>1.1744712524478109E-4</v>
      </c>
      <c r="AL890" s="5">
        <f t="shared" ref="AL890:AL953" si="981">_xlfn.POISSON.DIST(5,K890,FALSE) * _xlfn.POISSON.DIST(5,L890,FALSE)</f>
        <v>1.366285079334547E-7</v>
      </c>
      <c r="AM890" s="5">
        <f t="shared" ref="AM890:AM953" si="982">_xlfn.POISSON.DIST(5,K890,FALSE) * _xlfn.POISSON.DIST(0,L890,FALSE)</f>
        <v>3.1185129904799786E-6</v>
      </c>
      <c r="AN890" s="5">
        <f t="shared" ref="AN890:AN953" si="983">_xlfn.POISSON.DIST(5,K890,FALSE) * _xlfn.POISSON.DIST(1,L890,FALSE)</f>
        <v>4.3461284755723612E-6</v>
      </c>
      <c r="AO890" s="5">
        <f t="shared" ref="AO890:AO953" si="984">_xlfn.POISSON.DIST(5,K890,FALSE) * _xlfn.POISSON.DIST(2,L890,FALSE)</f>
        <v>3.0284999267028398E-6</v>
      </c>
      <c r="AP890" s="5">
        <f t="shared" ref="AP890:AP953" si="985">_xlfn.POISSON.DIST(5,K890,FALSE) * _xlfn.POISSON.DIST(3,L890,FALSE)</f>
        <v>1.4068937994799652E-6</v>
      </c>
      <c r="AQ890" s="5">
        <f t="shared" ref="AQ890:AQ953" si="986">_xlfn.POISSON.DIST(5,K890,FALSE) * _xlfn.POISSON.DIST(4,L890,FALSE)</f>
        <v>4.9018083479948583E-7</v>
      </c>
      <c r="AR890" s="5">
        <f t="shared" ref="AR890:AR953" si="987">_xlfn.POISSON.DIST(0,K890,FALSE) * _xlfn.POISSON.DIST(5,L890,FALSE)</f>
        <v>8.1444683933729889E-3</v>
      </c>
      <c r="AS890" s="5">
        <f t="shared" ref="AS890:AS953" si="988">_xlfn.POISSON.DIST(1,K890,FALSE) * _xlfn.POISSON.DIST(5,L890,FALSE)</f>
        <v>2.3530692480177719E-3</v>
      </c>
      <c r="AT890" s="5">
        <f t="shared" ref="AT890:AT953" si="989">_xlfn.POISSON.DIST(2,K890,FALSE) * _xlfn.POISSON.DIST(5,L890,FALSE)</f>
        <v>3.3991996890013286E-4</v>
      </c>
      <c r="AU890" s="5">
        <f t="shared" ref="AU890:AU953" si="990">_xlfn.POISSON.DIST(3,K890,FALSE) * _xlfn.POISSON.DIST(5,L890,FALSE)</f>
        <v>3.2736133981721415E-5</v>
      </c>
      <c r="AV890" s="5">
        <f t="shared" ref="AV890:AV953" si="991">_xlfn.POISSON.DIST(4,K890,FALSE) * _xlfn.POISSON.DIST(5,L890,FALSE)</f>
        <v>2.3645002488454766E-6</v>
      </c>
      <c r="AW890" s="5">
        <f t="shared" ref="AW890:AW953" si="992">_xlfn.POISSON.DIST(6,K890,FALSE) * _xlfn.POISSON.DIST(6,L890,FALSE)</f>
        <v>1.5281493236246056E-9</v>
      </c>
      <c r="AX890" s="5">
        <f t="shared" ref="AX890:AX953" si="993">_xlfn.POISSON.DIST(6,K890,FALSE) * _xlfn.POISSON.DIST(0,L890,FALSE)</f>
        <v>1.5016484528757461E-7</v>
      </c>
      <c r="AY890" s="5">
        <f t="shared" ref="AY890:AY953" si="994">_xlfn.POISSON.DIST(6,K890,FALSE) * _xlfn.POISSON.DIST(1,L890,FALSE)</f>
        <v>2.0927785522349134E-7</v>
      </c>
      <c r="AZ890" s="5">
        <f t="shared" ref="AZ890:AZ953" si="995">_xlfn.POISSON.DIST(6,K890,FALSE) * _xlfn.POISSON.DIST(2,L890,FALSE)</f>
        <v>1.4583047251528923E-7</v>
      </c>
      <c r="BA890" s="5">
        <f t="shared" ref="BA890:BA953" si="996">_xlfn.POISSON.DIST(6,K890,FALSE) * _xlfn.POISSON.DIST(3,L890,FALSE)</f>
        <v>6.7745746251465985E-8</v>
      </c>
      <c r="BB890" s="5">
        <f t="shared" ref="BB890:BB953" si="997">_xlfn.POISSON.DIST(6,K890,FALSE) * _xlfn.POISSON.DIST(4,L890,FALSE)</f>
        <v>2.3603534583727919E-8</v>
      </c>
      <c r="BC890" s="5">
        <f t="shared" ref="BC890:BC953" si="998">_xlfn.POISSON.DIST(6,K890,FALSE) * _xlfn.POISSON.DIST(5,L890,FALSE)</f>
        <v>6.579032640983672E-9</v>
      </c>
      <c r="BD890" s="5">
        <f t="shared" ref="BD890:BD953" si="999">_xlfn.POISSON.DIST(0,K890,FALSE) * _xlfn.POISSON.DIST(6,L890,FALSE)</f>
        <v>1.8917619877857966E-3</v>
      </c>
      <c r="BE890" s="5">
        <f t="shared" ref="BE890:BE953" si="1000">_xlfn.POISSON.DIST(1,K890,FALSE) * _xlfn.POISSON.DIST(6,L890,FALSE)</f>
        <v>5.4656077512066901E-4</v>
      </c>
      <c r="BF890" s="5">
        <f t="shared" ref="BF890:BF953" si="1001">_xlfn.POISSON.DIST(2,K890,FALSE) * _xlfn.POISSON.DIST(6,L890,FALSE)</f>
        <v>7.8955144153771675E-5</v>
      </c>
      <c r="BG890" s="5">
        <f t="shared" ref="BG890:BG953" si="1002">_xlfn.POISSON.DIST(3,K890,FALSE) * _xlfn.POISSON.DIST(6,L890,FALSE)</f>
        <v>7.6038079961208993E-6</v>
      </c>
      <c r="BH890" s="5">
        <f t="shared" ref="BH890:BH953" si="1003">_xlfn.POISSON.DIST(4,K890,FALSE) * _xlfn.POISSON.DIST(6,L890,FALSE)</f>
        <v>5.4921591868606048E-7</v>
      </c>
      <c r="BI890" s="5">
        <f t="shared" ref="BI890:BI953" si="1004">_xlfn.POISSON.DIST(5,K890,FALSE) * _xlfn.POISSON.DIST(6,L890,FALSE)</f>
        <v>3.1735480484731346E-8</v>
      </c>
      <c r="BJ890" s="8">
        <f t="shared" ref="BJ890:BJ953" si="1005">SUM(N890,Q890,T890,W890,X890,Y890,AD890,AE890,AF890,AG890,AM890,AN890,AO890,AP890,AQ890,AX890,AY890,AZ890,BA890,BB890,BC890)</f>
        <v>7.5012716287356312E-2</v>
      </c>
      <c r="BK890" s="8">
        <f t="shared" ref="BK890:BK953" si="1006">SUM(M890,P890,S890,V890,AC890,AL890,AY890)</f>
        <v>0.26862682219408901</v>
      </c>
      <c r="BL890" s="8">
        <f t="shared" ref="BL890:BL953" si="1007">SUM(O890,R890,U890,AA890,AB890,AH890,AI890,AJ890,AK890,AR890,AS890,AT890,AU890,AV890,BD890,BE890,BF890,BG890,BH890,BI890)</f>
        <v>0.57188914117456446</v>
      </c>
      <c r="BM890" s="8">
        <f t="shared" ref="BM890:BM953" si="1008">SUM(S890:BI890)</f>
        <v>0.23757684337142623</v>
      </c>
      <c r="BN890" s="8">
        <f t="shared" ref="BN890:BN953" si="1009">SUM(M890:R890)</f>
        <v>0.76181701106747357</v>
      </c>
    </row>
    <row r="891" spans="1:66" x14ac:dyDescent="0.25">
      <c r="A891" t="s">
        <v>130</v>
      </c>
      <c r="B891" t="s">
        <v>345</v>
      </c>
      <c r="C891" t="s">
        <v>443</v>
      </c>
      <c r="D891" t="s">
        <v>512</v>
      </c>
      <c r="E891">
        <f>VLOOKUP(A891,home!$A$2:$E$405,3,FALSE)</f>
        <v>1.631</v>
      </c>
      <c r="F891">
        <f>VLOOKUP(B891,home!$B$2:$E$405,3,FALSE)</f>
        <v>0.96350000000000002</v>
      </c>
      <c r="G891">
        <f>VLOOKUP(C891,away!$B$2:$E$405,4,FALSE)</f>
        <v>1.1387</v>
      </c>
      <c r="H891">
        <f>VLOOKUP(A891,away!$A$2:$E$405,3,FALSE)</f>
        <v>1.2738</v>
      </c>
      <c r="I891">
        <f>VLOOKUP(C891,away!$B$2:$E$405,3,FALSE)</f>
        <v>1.0094000000000001</v>
      </c>
      <c r="J891">
        <f>VLOOKUP(B891,home!$B$2:$E$405,4,FALSE)</f>
        <v>1.2337</v>
      </c>
      <c r="K891" s="3">
        <f t="shared" si="954"/>
        <v>1.7894311809500001</v>
      </c>
      <c r="L891" s="3">
        <f t="shared" si="955"/>
        <v>1.5862590383640001</v>
      </c>
      <c r="M891" s="5">
        <f t="shared" si="956"/>
        <v>3.4194508454445618E-2</v>
      </c>
      <c r="N891" s="5">
        <f t="shared" si="957"/>
        <v>6.1188719645643395E-2</v>
      </c>
      <c r="O891" s="5">
        <f t="shared" si="958"/>
        <v>5.4241348098278588E-2</v>
      </c>
      <c r="P891" s="5">
        <f t="shared" si="959"/>
        <v>9.7061159583822693E-2</v>
      </c>
      <c r="Q891" s="5">
        <f t="shared" si="960"/>
        <v>5.4746501428161072E-2</v>
      </c>
      <c r="R891" s="5">
        <f t="shared" si="961"/>
        <v>4.3020414336971187E-2</v>
      </c>
      <c r="S891" s="5">
        <f t="shared" si="962"/>
        <v>6.8877058960409562E-2</v>
      </c>
      <c r="T891" s="5">
        <f t="shared" si="963"/>
        <v>8.6842132709228151E-2</v>
      </c>
      <c r="U891" s="5">
        <f t="shared" si="964"/>
        <v>7.6982070831964677E-2</v>
      </c>
      <c r="V891" s="5">
        <f t="shared" si="965"/>
        <v>2.1723069689609187E-2</v>
      </c>
      <c r="W891" s="5">
        <f t="shared" si="966"/>
        <v>3.2655032234491704E-2</v>
      </c>
      <c r="X891" s="5">
        <f t="shared" si="967"/>
        <v>5.1799340030030241E-2</v>
      </c>
      <c r="Y891" s="5">
        <f t="shared" si="968"/>
        <v>4.1083585651962809E-2</v>
      </c>
      <c r="Z891" s="5">
        <f t="shared" si="969"/>
        <v>2.2747173692061588E-2</v>
      </c>
      <c r="AA891" s="5">
        <f t="shared" si="970"/>
        <v>4.0704501883060538E-2</v>
      </c>
      <c r="AB891" s="5">
        <f t="shared" si="971"/>
        <v>3.6418952437293269E-2</v>
      </c>
      <c r="AC891" s="5">
        <f t="shared" si="972"/>
        <v>3.8538102115917724E-3</v>
      </c>
      <c r="AD891" s="5">
        <f t="shared" si="973"/>
        <v>1.4608483223831703E-2</v>
      </c>
      <c r="AE891" s="5">
        <f t="shared" si="974"/>
        <v>2.3172838550591907E-2</v>
      </c>
      <c r="AF891" s="5">
        <f t="shared" si="975"/>
        <v>1.8379062297713075E-2</v>
      </c>
      <c r="AG891" s="5">
        <f t="shared" si="976"/>
        <v>9.7179845621341299E-3</v>
      </c>
      <c r="AH891" s="5">
        <f t="shared" si="977"/>
        <v>9.0207274665671262E-3</v>
      </c>
      <c r="AI891" s="5">
        <f t="shared" si="978"/>
        <v>1.6141971003527315E-2</v>
      </c>
      <c r="AJ891" s="5">
        <f t="shared" si="979"/>
        <v>1.4442473117851273E-2</v>
      </c>
      <c r="AK891" s="5">
        <f t="shared" si="980"/>
        <v>8.614603909038409E-3</v>
      </c>
      <c r="AL891" s="5">
        <f t="shared" si="981"/>
        <v>4.3756182481920561E-4</v>
      </c>
      <c r="AM891" s="5">
        <f t="shared" si="982"/>
        <v>5.2281750774218882E-3</v>
      </c>
      <c r="AN891" s="5">
        <f t="shared" si="983"/>
        <v>8.2932399707098762E-3</v>
      </c>
      <c r="AO891" s="5">
        <f t="shared" si="984"/>
        <v>6.5776134304300687E-3</v>
      </c>
      <c r="AP891" s="5">
        <f t="shared" si="985"/>
        <v>3.4779329182947107E-3</v>
      </c>
      <c r="AQ891" s="5">
        <f t="shared" si="986"/>
        <v>1.3792256316171676E-3</v>
      </c>
      <c r="AR891" s="5">
        <f t="shared" si="987"/>
        <v>2.8618420952920979E-3</v>
      </c>
      <c r="AS891" s="5">
        <f t="shared" si="988"/>
        <v>5.1210694802709608E-3</v>
      </c>
      <c r="AT891" s="5">
        <f t="shared" si="989"/>
        <v>4.5819007039041354E-3</v>
      </c>
      <c r="AU891" s="5">
        <f t="shared" si="990"/>
        <v>2.7329986625276039E-3</v>
      </c>
      <c r="AV891" s="5">
        <f t="shared" si="991"/>
        <v>1.2226282560553854E-3</v>
      </c>
      <c r="AW891" s="5">
        <f t="shared" si="992"/>
        <v>3.4500551263098136E-5</v>
      </c>
      <c r="AX891" s="5">
        <f t="shared" si="993"/>
        <v>1.5592432505007337E-3</v>
      </c>
      <c r="AY891" s="5">
        <f t="shared" si="994"/>
        <v>2.4733636991148516E-3</v>
      </c>
      <c r="AZ891" s="5">
        <f t="shared" si="995"/>
        <v>1.9616977614411754E-3</v>
      </c>
      <c r="BA891" s="5">
        <f t="shared" si="996"/>
        <v>1.0372536015414969E-3</v>
      </c>
      <c r="BB891" s="5">
        <f t="shared" si="997"/>
        <v>4.1133822513020275E-4</v>
      </c>
      <c r="BC891" s="5">
        <f t="shared" si="998"/>
        <v>1.3049779548747795E-4</v>
      </c>
      <c r="BD891" s="5">
        <f t="shared" si="999"/>
        <v>7.5660381500460992E-4</v>
      </c>
      <c r="BE891" s="5">
        <f t="shared" si="1000"/>
        <v>1.3538904581949745E-3</v>
      </c>
      <c r="BF891" s="5">
        <f t="shared" si="1001"/>
        <v>1.2113469007423853E-3</v>
      </c>
      <c r="BG891" s="5">
        <f t="shared" si="1002"/>
        <v>7.2254063837852282E-4</v>
      </c>
      <c r="BH891" s="5">
        <f t="shared" si="1003"/>
        <v>3.2323418695451176E-4</v>
      </c>
      <c r="BI891" s="5">
        <f t="shared" si="1004"/>
        <v>1.1568106657708508E-4</v>
      </c>
      <c r="BJ891" s="8">
        <f t="shared" si="1005"/>
        <v>0.42672326169547775</v>
      </c>
      <c r="BK891" s="8">
        <f t="shared" si="1006"/>
        <v>0.22862053242381294</v>
      </c>
      <c r="BL891" s="8">
        <f t="shared" si="1007"/>
        <v>0.32059079934845469</v>
      </c>
      <c r="BM891" s="8">
        <f t="shared" si="1008"/>
        <v>0.65179025246463251</v>
      </c>
      <c r="BN891" s="8">
        <f t="shared" si="1009"/>
        <v>0.34445265154732257</v>
      </c>
    </row>
    <row r="892" spans="1:66" x14ac:dyDescent="0.25">
      <c r="A892" t="s">
        <v>130</v>
      </c>
      <c r="B892" t="s">
        <v>276</v>
      </c>
      <c r="C892" t="s">
        <v>467</v>
      </c>
      <c r="D892" t="s">
        <v>512</v>
      </c>
      <c r="E892">
        <f>VLOOKUP(A892,home!$A$2:$E$405,3,FALSE)</f>
        <v>1.631</v>
      </c>
      <c r="F892">
        <f>VLOOKUP(B892,home!$B$2:$E$405,3,FALSE)</f>
        <v>1.3138000000000001</v>
      </c>
      <c r="G892">
        <f>VLOOKUP(C892,away!$B$2:$E$405,4,FALSE)</f>
        <v>1.8393999999999999</v>
      </c>
      <c r="H892">
        <f>VLOOKUP(A892,away!$A$2:$E$405,3,FALSE)</f>
        <v>1.2738</v>
      </c>
      <c r="I892">
        <f>VLOOKUP(C892,away!$B$2:$E$405,3,FALSE)</f>
        <v>1.0094000000000001</v>
      </c>
      <c r="J892">
        <f>VLOOKUP(B892,home!$B$2:$E$405,4,FALSE)</f>
        <v>1.0094000000000001</v>
      </c>
      <c r="K892" s="3">
        <f t="shared" si="954"/>
        <v>3.9414806673199996</v>
      </c>
      <c r="L892" s="3">
        <f t="shared" si="955"/>
        <v>1.2978599929680001</v>
      </c>
      <c r="M892" s="5">
        <f t="shared" si="956"/>
        <v>5.3037526580266359E-3</v>
      </c>
      <c r="N892" s="5">
        <f t="shared" si="957"/>
        <v>2.0904638565859043E-2</v>
      </c>
      <c r="O892" s="5">
        <f t="shared" si="958"/>
        <v>6.8835283874504622E-3</v>
      </c>
      <c r="P892" s="5">
        <f t="shared" si="959"/>
        <v>2.7131294062084404E-2</v>
      </c>
      <c r="Q892" s="5">
        <f t="shared" si="960"/>
        <v>4.119761438232275E-2</v>
      </c>
      <c r="R892" s="5">
        <f t="shared" si="961"/>
        <v>4.466928052265744E-3</v>
      </c>
      <c r="S892" s="5">
        <f t="shared" si="962"/>
        <v>3.4697466348156375E-2</v>
      </c>
      <c r="T892" s="5">
        <f t="shared" si="963"/>
        <v>5.3468735512539785E-2</v>
      </c>
      <c r="U892" s="5">
        <f t="shared" si="964"/>
        <v>1.7606310560314805E-2</v>
      </c>
      <c r="V892" s="5">
        <f t="shared" si="965"/>
        <v>1.9721616066533249E-2</v>
      </c>
      <c r="W892" s="5">
        <f t="shared" si="966"/>
        <v>5.4126533542543168E-2</v>
      </c>
      <c r="X892" s="5">
        <f t="shared" si="967"/>
        <v>7.0248662442907298E-2</v>
      </c>
      <c r="Y892" s="5">
        <f t="shared" si="968"/>
        <v>4.5586464272081545E-2</v>
      </c>
      <c r="Z892" s="5">
        <f t="shared" si="969"/>
        <v>1.9324824035007267E-3</v>
      </c>
      <c r="AA892" s="5">
        <f t="shared" si="970"/>
        <v>7.6168420333341995E-3</v>
      </c>
      <c r="AB892" s="5">
        <f t="shared" si="971"/>
        <v>1.5010817810208551E-2</v>
      </c>
      <c r="AC892" s="5">
        <f t="shared" si="972"/>
        <v>6.3053581984878794E-3</v>
      </c>
      <c r="AD892" s="5">
        <f t="shared" si="973"/>
        <v>5.3334671386745358E-2</v>
      </c>
      <c r="AE892" s="5">
        <f t="shared" si="974"/>
        <v>6.9220936230951921E-2</v>
      </c>
      <c r="AF892" s="5">
        <f t="shared" si="975"/>
        <v>4.4919541904970835E-2</v>
      </c>
      <c r="AG892" s="5">
        <f t="shared" si="976"/>
        <v>1.9433092113637074E-2</v>
      </c>
      <c r="AH892" s="5">
        <f t="shared" si="977"/>
        <v>6.2702289965455937E-4</v>
      </c>
      <c r="AI892" s="5">
        <f t="shared" si="978"/>
        <v>2.4713986369553735E-3</v>
      </c>
      <c r="AJ892" s="5">
        <f t="shared" si="979"/>
        <v>4.8704849744003013E-3</v>
      </c>
      <c r="AK892" s="5">
        <f t="shared" si="980"/>
        <v>6.3989741223571105E-3</v>
      </c>
      <c r="AL892" s="5">
        <f t="shared" si="981"/>
        <v>1.2901998903817682E-3</v>
      </c>
      <c r="AM892" s="5">
        <f t="shared" si="982"/>
        <v>4.2043515233744388E-2</v>
      </c>
      <c r="AN892" s="5">
        <f t="shared" si="983"/>
        <v>5.4566596385617498E-2</v>
      </c>
      <c r="AO892" s="5">
        <f t="shared" si="984"/>
        <v>3.5409901200662619E-2</v>
      </c>
      <c r="AP892" s="5">
        <f t="shared" si="985"/>
        <v>1.5319031374429854E-2</v>
      </c>
      <c r="AQ892" s="5">
        <f t="shared" si="986"/>
        <v>4.9704894879735268E-3</v>
      </c>
      <c r="AR892" s="5">
        <f t="shared" si="987"/>
        <v>1.6275758722728831E-4</v>
      </c>
      <c r="AS892" s="5">
        <f t="shared" si="988"/>
        <v>6.4150588351600526E-4</v>
      </c>
      <c r="AT892" s="5">
        <f t="shared" si="989"/>
        <v>1.2642415189251851E-3</v>
      </c>
      <c r="AU892" s="5">
        <f t="shared" si="990"/>
        <v>1.6609945018889632E-3</v>
      </c>
      <c r="AV892" s="5">
        <f t="shared" si="991"/>
        <v>1.6366944294300405E-3</v>
      </c>
      <c r="AW892" s="5">
        <f t="shared" si="992"/>
        <v>1.8333346469651137E-4</v>
      </c>
      <c r="AX892" s="5">
        <f t="shared" si="993"/>
        <v>2.7618950413329561E-2</v>
      </c>
      <c r="AY892" s="5">
        <f t="shared" si="994"/>
        <v>3.5845530789227448E-2</v>
      </c>
      <c r="AZ892" s="5">
        <f t="shared" si="995"/>
        <v>2.3261240169020488E-2</v>
      </c>
      <c r="BA892" s="5">
        <f t="shared" si="996"/>
        <v>1.0063277667397296E-2</v>
      </c>
      <c r="BB892" s="5">
        <f t="shared" si="997"/>
        <v>3.2651813706608222E-3</v>
      </c>
      <c r="BC892" s="5">
        <f t="shared" si="998"/>
        <v>8.4754965415302012E-4</v>
      </c>
      <c r="BD892" s="5">
        <f t="shared" si="999"/>
        <v>3.5206093502382806E-5</v>
      </c>
      <c r="BE892" s="5">
        <f t="shared" si="1000"/>
        <v>1.3876413691150203E-4</v>
      </c>
      <c r="BF892" s="5">
        <f t="shared" si="1001"/>
        <v>2.7346808147701542E-4</v>
      </c>
      <c r="BG892" s="5">
        <f t="shared" si="1002"/>
        <v>3.5928971875691563E-4</v>
      </c>
      <c r="BH892" s="5">
        <f t="shared" si="1003"/>
        <v>3.540333701118058E-4</v>
      </c>
      <c r="BI892" s="5">
        <f t="shared" si="1004"/>
        <v>2.7908313677636569E-4</v>
      </c>
      <c r="BJ892" s="8">
        <f t="shared" si="1005"/>
        <v>0.7256521541007751</v>
      </c>
      <c r="BK892" s="8">
        <f t="shared" si="1006"/>
        <v>0.13029521801289778</v>
      </c>
      <c r="BL892" s="8">
        <f t="shared" si="1007"/>
        <v>7.2758345935464583E-2</v>
      </c>
      <c r="BM892" s="8">
        <f t="shared" si="1008"/>
        <v>0.78908824702009828</v>
      </c>
      <c r="BN892" s="8">
        <f t="shared" si="1009"/>
        <v>0.10588775610800903</v>
      </c>
    </row>
    <row r="893" spans="1:66" s="14" customFormat="1" x14ac:dyDescent="0.25">
      <c r="A893" t="s">
        <v>130</v>
      </c>
      <c r="B893" t="s">
        <v>282</v>
      </c>
      <c r="C893" t="s">
        <v>307</v>
      </c>
      <c r="D893" t="s">
        <v>512</v>
      </c>
      <c r="E893">
        <f>VLOOKUP(A893,home!$A$2:$E$405,3,FALSE)</f>
        <v>1.631</v>
      </c>
      <c r="F893">
        <f>VLOOKUP(B893,home!$B$2:$E$405,3,FALSE)</f>
        <v>1.3138000000000001</v>
      </c>
      <c r="G893">
        <f>VLOOKUP(C893,away!$B$2:$E$405,4,FALSE)</f>
        <v>0.70069999999999999</v>
      </c>
      <c r="H893">
        <f>VLOOKUP(A893,away!$A$2:$E$405,3,FALSE)</f>
        <v>1.2738</v>
      </c>
      <c r="I893">
        <f>VLOOKUP(C893,away!$B$2:$E$405,3,FALSE)</f>
        <v>0.8972</v>
      </c>
      <c r="J893">
        <f>VLOOKUP(B893,home!$B$2:$E$405,4,FALSE)</f>
        <v>0.67290000000000005</v>
      </c>
      <c r="K893" s="3">
        <f t="shared" si="954"/>
        <v>1.5014654254599999</v>
      </c>
      <c r="L893" s="3">
        <f t="shared" si="955"/>
        <v>0.76902602594400005</v>
      </c>
      <c r="M893" s="5">
        <f t="shared" si="956"/>
        <v>0.10326141964131491</v>
      </c>
      <c r="N893" s="5">
        <f t="shared" si="957"/>
        <v>0.1550434513753505</v>
      </c>
      <c r="O893" s="5">
        <f t="shared" si="958"/>
        <v>7.9410719180096123E-2</v>
      </c>
      <c r="P893" s="5">
        <f t="shared" si="959"/>
        <v>0.11923244925982761</v>
      </c>
      <c r="Q893" s="5">
        <f t="shared" si="960"/>
        <v>0.11639619084203874</v>
      </c>
      <c r="R893" s="5">
        <f t="shared" si="961"/>
        <v>3.0534454894212141E-2</v>
      </c>
      <c r="S893" s="5">
        <f t="shared" si="962"/>
        <v>3.4418413493342549E-2</v>
      </c>
      <c r="T893" s="5">
        <f t="shared" si="963"/>
        <v>8.9511700078272471E-2</v>
      </c>
      <c r="U893" s="5">
        <f t="shared" si="964"/>
        <v>4.5846428308927413E-2</v>
      </c>
      <c r="V893" s="5">
        <f t="shared" si="965"/>
        <v>4.4157523849054532E-3</v>
      </c>
      <c r="W893" s="5">
        <f t="shared" si="966"/>
        <v>5.8254952068188363E-2</v>
      </c>
      <c r="X893" s="5">
        <f t="shared" si="967"/>
        <v>4.4799574280557107E-2</v>
      </c>
      <c r="Y893" s="5">
        <f t="shared" si="968"/>
        <v>1.7226019286479929E-2</v>
      </c>
      <c r="Z893" s="5">
        <f t="shared" si="969"/>
        <v>7.8272635005540957E-3</v>
      </c>
      <c r="AA893" s="5">
        <f t="shared" si="970"/>
        <v>1.1752365522046986E-2</v>
      </c>
      <c r="AB893" s="5">
        <f t="shared" si="971"/>
        <v>8.8228852493608574E-3</v>
      </c>
      <c r="AC893" s="5">
        <f t="shared" si="972"/>
        <v>3.1866994348302846E-4</v>
      </c>
      <c r="AD893" s="5">
        <f t="shared" si="973"/>
        <v>2.1866949098053576E-2</v>
      </c>
      <c r="AE893" s="5">
        <f t="shared" si="974"/>
        <v>1.6816252964395879E-2</v>
      </c>
      <c r="AF893" s="5">
        <f t="shared" si="975"/>
        <v>6.4660680942391843E-3</v>
      </c>
      <c r="AG893" s="5">
        <f t="shared" si="976"/>
        <v>1.6575248833320183E-3</v>
      </c>
      <c r="AH893" s="5">
        <f t="shared" si="977"/>
        <v>1.5048423359619095E-3</v>
      </c>
      <c r="AI893" s="5">
        <f t="shared" si="978"/>
        <v>2.2594687382152686E-3</v>
      </c>
      <c r="AJ893" s="5">
        <f t="shared" si="979"/>
        <v>1.6962570951689791E-3</v>
      </c>
      <c r="AK893" s="5">
        <f t="shared" si="980"/>
        <v>8.4895712702914513E-4</v>
      </c>
      <c r="AL893" s="5">
        <f t="shared" si="981"/>
        <v>1.4718293821236678E-5</v>
      </c>
      <c r="AM893" s="5">
        <f t="shared" si="982"/>
        <v>6.5664936062042323E-3</v>
      </c>
      <c r="AN893" s="5">
        <f t="shared" si="983"/>
        <v>5.0498044823659265E-3</v>
      </c>
      <c r="AO893" s="5">
        <f t="shared" si="984"/>
        <v>1.9417155364340327E-3</v>
      </c>
      <c r="AP893" s="5">
        <f t="shared" si="985"/>
        <v>4.977432608325289E-4</v>
      </c>
      <c r="AQ893" s="5">
        <f t="shared" si="986"/>
        <v>9.5694380454611861E-5</v>
      </c>
      <c r="AR893" s="5">
        <f t="shared" si="987"/>
        <v>2.3145258425941471E-4</v>
      </c>
      <c r="AS893" s="5">
        <f t="shared" si="988"/>
        <v>3.4751805289887858E-4</v>
      </c>
      <c r="AT893" s="5">
        <f t="shared" si="989"/>
        <v>2.6089317057542282E-4</v>
      </c>
      <c r="AU893" s="5">
        <f t="shared" si="990"/>
        <v>1.3057402511921189E-4</v>
      </c>
      <c r="AV893" s="5">
        <f t="shared" si="991"/>
        <v>4.9013096044910523E-5</v>
      </c>
      <c r="AW893" s="5">
        <f t="shared" si="992"/>
        <v>4.7207536930367503E-7</v>
      </c>
      <c r="AX893" s="5">
        <f t="shared" si="993"/>
        <v>1.643227186036637E-3</v>
      </c>
      <c r="AY893" s="5">
        <f t="shared" si="994"/>
        <v>1.2636844726008969E-3</v>
      </c>
      <c r="AZ893" s="5">
        <f t="shared" si="995"/>
        <v>4.8590312400570359E-4</v>
      </c>
      <c r="BA893" s="5">
        <f t="shared" si="996"/>
        <v>1.2455738281596029E-4</v>
      </c>
      <c r="BB893" s="5">
        <f t="shared" si="997"/>
        <v>2.3946967277235855E-5</v>
      </c>
      <c r="BC893" s="5">
        <f t="shared" si="998"/>
        <v>3.6831682157247415E-6</v>
      </c>
      <c r="BD893" s="5">
        <f t="shared" si="999"/>
        <v>2.9665510177914405E-5</v>
      </c>
      <c r="BE893" s="5">
        <f t="shared" si="1000"/>
        <v>4.4541737860770218E-5</v>
      </c>
      <c r="BF893" s="5">
        <f t="shared" si="1001"/>
        <v>3.3438939693924575E-5</v>
      </c>
      <c r="BG893" s="5">
        <f t="shared" si="1002"/>
        <v>1.6735803938156584E-5</v>
      </c>
      <c r="BH893" s="5">
        <f t="shared" si="1003"/>
        <v>6.2820577451048516E-6</v>
      </c>
      <c r="BI893" s="5">
        <f t="shared" si="1004"/>
        <v>1.886458501003628E-6</v>
      </c>
      <c r="BJ893" s="8">
        <f t="shared" si="1005"/>
        <v>0.54573513653815131</v>
      </c>
      <c r="BK893" s="8">
        <f t="shared" si="1006"/>
        <v>0.26292510748929565</v>
      </c>
      <c r="BL893" s="8">
        <f t="shared" si="1007"/>
        <v>0.18382837988783354</v>
      </c>
      <c r="BM893" s="8">
        <f t="shared" si="1008"/>
        <v>0.39517398982576313</v>
      </c>
      <c r="BN893" s="8">
        <f t="shared" si="1009"/>
        <v>0.60387868519284005</v>
      </c>
    </row>
    <row r="894" spans="1:66" x14ac:dyDescent="0.25">
      <c r="A894" t="s">
        <v>130</v>
      </c>
      <c r="B894" t="s">
        <v>284</v>
      </c>
      <c r="C894" t="s">
        <v>274</v>
      </c>
      <c r="D894" t="s">
        <v>512</v>
      </c>
      <c r="E894">
        <f>VLOOKUP(A894,home!$A$2:$E$405,3,FALSE)</f>
        <v>1.631</v>
      </c>
      <c r="F894">
        <f>VLOOKUP(B894,home!$B$2:$E$405,3,FALSE)</f>
        <v>0.52549999999999997</v>
      </c>
      <c r="G894">
        <f>VLOOKUP(C894,away!$B$2:$E$405,4,FALSE)</f>
        <v>1.3138000000000001</v>
      </c>
      <c r="H894">
        <f>VLOOKUP(A894,away!$A$2:$E$405,3,FALSE)</f>
        <v>1.2738</v>
      </c>
      <c r="I894">
        <f>VLOOKUP(C894,away!$B$2:$E$405,3,FALSE)</f>
        <v>0.78510000000000002</v>
      </c>
      <c r="J894">
        <f>VLOOKUP(B894,home!$B$2:$E$405,4,FALSE)</f>
        <v>0.67290000000000005</v>
      </c>
      <c r="K894" s="3">
        <f t="shared" si="954"/>
        <v>1.1260454988999999</v>
      </c>
      <c r="L894" s="3">
        <f t="shared" si="955"/>
        <v>0.67294062970200008</v>
      </c>
      <c r="M894" s="5">
        <f t="shared" si="956"/>
        <v>0.16546656502346896</v>
      </c>
      <c r="N894" s="5">
        <f t="shared" si="957"/>
        <v>0.18632288076312137</v>
      </c>
      <c r="O894" s="5">
        <f t="shared" si="958"/>
        <v>0.11134917446152014</v>
      </c>
      <c r="P894" s="5">
        <f t="shared" si="959"/>
        <v>0.12538423670862556</v>
      </c>
      <c r="Q894" s="5">
        <f t="shared" si="960"/>
        <v>0.10490402061269712</v>
      </c>
      <c r="R894" s="5">
        <f t="shared" si="961"/>
        <v>3.7465691789466612E-2</v>
      </c>
      <c r="S894" s="5">
        <f t="shared" si="962"/>
        <v>2.3752845193793129E-2</v>
      </c>
      <c r="T894" s="5">
        <f t="shared" si="963"/>
        <v>7.0594177689379992E-2</v>
      </c>
      <c r="U894" s="5">
        <f t="shared" si="964"/>
        <v>4.218807360270356E-2</v>
      </c>
      <c r="V894" s="5">
        <f t="shared" si="965"/>
        <v>1.9998886608632842E-3</v>
      </c>
      <c r="W894" s="5">
        <f t="shared" si="966"/>
        <v>3.937556674248012E-2</v>
      </c>
      <c r="X894" s="5">
        <f t="shared" si="967"/>
        <v>2.6497418678557705E-2</v>
      </c>
      <c r="Y894" s="5">
        <f t="shared" si="968"/>
        <v>8.9155948055130788E-3</v>
      </c>
      <c r="Z894" s="5">
        <f t="shared" si="969"/>
        <v>8.4040620750082395E-3</v>
      </c>
      <c r="AA894" s="5">
        <f t="shared" si="970"/>
        <v>9.4633562720392202E-3</v>
      </c>
      <c r="AB894" s="5">
        <f t="shared" si="971"/>
        <v>5.328084867308425E-3</v>
      </c>
      <c r="AC894" s="5">
        <f t="shared" si="972"/>
        <v>9.4714947854047016E-5</v>
      </c>
      <c r="AD894" s="5">
        <f t="shared" si="973"/>
        <v>1.1084669924251569E-2</v>
      </c>
      <c r="AE894" s="5">
        <f t="shared" si="974"/>
        <v>7.4593247588646732E-3</v>
      </c>
      <c r="AF894" s="5">
        <f t="shared" si="975"/>
        <v>2.5098413501910563E-3</v>
      </c>
      <c r="AG894" s="5">
        <f t="shared" si="976"/>
        <v>5.6299140621656255E-4</v>
      </c>
      <c r="AH894" s="5">
        <f t="shared" si="977"/>
        <v>1.4138587062026851E-3</v>
      </c>
      <c r="AI894" s="5">
        <f t="shared" si="978"/>
        <v>1.5920692322001111E-3</v>
      </c>
      <c r="AJ894" s="5">
        <f t="shared" si="979"/>
        <v>8.9637119642805717E-4</v>
      </c>
      <c r="AK894" s="5">
        <f t="shared" si="980"/>
        <v>3.3645158369380703E-4</v>
      </c>
      <c r="AL894" s="5">
        <f t="shared" si="981"/>
        <v>2.8708546502775489E-6</v>
      </c>
      <c r="AM894" s="5">
        <f t="shared" si="982"/>
        <v>2.4963685349991354E-3</v>
      </c>
      <c r="AN894" s="5">
        <f t="shared" si="983"/>
        <v>1.6799078139105776E-3</v>
      </c>
      <c r="AO894" s="5">
        <f t="shared" si="984"/>
        <v>5.6523911106714717E-4</v>
      </c>
      <c r="AP894" s="5">
        <f t="shared" si="985"/>
        <v>1.2679078777790828E-4</v>
      </c>
      <c r="AQ894" s="5">
        <f t="shared" si="986"/>
        <v>2.1330668141919559E-5</v>
      </c>
      <c r="AR894" s="5">
        <f t="shared" si="987"/>
        <v>1.9028859361233807E-4</v>
      </c>
      <c r="AS894" s="5">
        <f t="shared" si="988"/>
        <v>2.1427361432918457E-4</v>
      </c>
      <c r="AT894" s="5">
        <f t="shared" si="989"/>
        <v>1.2064091947420642E-4</v>
      </c>
      <c r="AU894" s="5">
        <f t="shared" si="990"/>
        <v>4.5282388119029141E-5</v>
      </c>
      <c r="AV894" s="5">
        <f t="shared" si="991"/>
        <v>1.2747507330218903E-5</v>
      </c>
      <c r="AW894" s="5">
        <f t="shared" si="992"/>
        <v>6.0428441469161228E-8</v>
      </c>
      <c r="AX894" s="5">
        <f t="shared" si="993"/>
        <v>4.6850409207189418E-4</v>
      </c>
      <c r="AY894" s="5">
        <f t="shared" si="994"/>
        <v>3.1527543873682428E-4</v>
      </c>
      <c r="AZ894" s="5">
        <f t="shared" si="995"/>
        <v>1.0608082613656644E-4</v>
      </c>
      <c r="BA894" s="5">
        <f t="shared" si="996"/>
        <v>2.3795365979883136E-5</v>
      </c>
      <c r="BB894" s="5">
        <f t="shared" si="997"/>
        <v>4.0032171416230261E-6</v>
      </c>
      <c r="BC894" s="5">
        <f t="shared" si="998"/>
        <v>5.3878549282352813E-7</v>
      </c>
      <c r="BD894" s="5">
        <f t="shared" si="999"/>
        <v>2.134215433509912E-5</v>
      </c>
      <c r="BE894" s="5">
        <f t="shared" si="1000"/>
        <v>2.4032236825867483E-5</v>
      </c>
      <c r="BF894" s="5">
        <f t="shared" si="1001"/>
        <v>1.3530696053133453E-5</v>
      </c>
      <c r="BG894" s="5">
        <f t="shared" si="1002"/>
        <v>5.0787264625383045E-6</v>
      </c>
      <c r="BH894" s="5">
        <f t="shared" si="1003"/>
        <v>1.4297192683213944E-6</v>
      </c>
      <c r="BI894" s="5">
        <f t="shared" si="1004"/>
        <v>3.2198578935678135E-7</v>
      </c>
      <c r="BJ894" s="8">
        <f t="shared" si="1005"/>
        <v>0.46403432137272949</v>
      </c>
      <c r="BK894" s="8">
        <f t="shared" si="1006"/>
        <v>0.3170163968279921</v>
      </c>
      <c r="BL894" s="8">
        <f t="shared" si="1007"/>
        <v>0.21068210025316195</v>
      </c>
      <c r="BM894" s="8">
        <f t="shared" si="1008"/>
        <v>0.26892909615969673</v>
      </c>
      <c r="BN894" s="8">
        <f t="shared" si="1009"/>
        <v>0.73089256935889968</v>
      </c>
    </row>
    <row r="895" spans="1:66" x14ac:dyDescent="0.25">
      <c r="A895" t="s">
        <v>130</v>
      </c>
      <c r="B895" t="s">
        <v>290</v>
      </c>
      <c r="C895" t="s">
        <v>344</v>
      </c>
      <c r="D895" t="s">
        <v>512</v>
      </c>
      <c r="E895">
        <f>VLOOKUP(A895,home!$A$2:$E$405,3,FALSE)</f>
        <v>1.631</v>
      </c>
      <c r="F895">
        <f>VLOOKUP(B895,home!$B$2:$E$405,3,FALSE)</f>
        <v>1.6641999999999999</v>
      </c>
      <c r="G895">
        <f>VLOOKUP(C895,away!$B$2:$E$405,4,FALSE)</f>
        <v>1.2262</v>
      </c>
      <c r="H895">
        <f>VLOOKUP(A895,away!$A$2:$E$405,3,FALSE)</f>
        <v>1.2738</v>
      </c>
      <c r="I895">
        <f>VLOOKUP(C895,away!$B$2:$E$405,3,FALSE)</f>
        <v>0.78510000000000002</v>
      </c>
      <c r="J895">
        <f>VLOOKUP(B895,home!$B$2:$E$405,4,FALSE)</f>
        <v>1.2337</v>
      </c>
      <c r="K895" s="3">
        <f t="shared" si="954"/>
        <v>3.3282871672399996</v>
      </c>
      <c r="L895" s="3">
        <f t="shared" si="955"/>
        <v>1.2337744908060002</v>
      </c>
      <c r="M895" s="5">
        <f t="shared" si="956"/>
        <v>1.0440511974301488E-2</v>
      </c>
      <c r="N895" s="5">
        <f t="shared" si="957"/>
        <v>3.4749022023483192E-2</v>
      </c>
      <c r="O895" s="5">
        <f t="shared" si="958"/>
        <v>1.2881237344847765E-2</v>
      </c>
      <c r="P895" s="5">
        <f t="shared" si="959"/>
        <v>4.2872456953029457E-2</v>
      </c>
      <c r="Q895" s="5">
        <f t="shared" si="960"/>
        <v>5.7827362037449634E-2</v>
      </c>
      <c r="R895" s="5">
        <f t="shared" si="961"/>
        <v>7.9462710230453933E-3</v>
      </c>
      <c r="S895" s="5">
        <f t="shared" si="962"/>
        <v>4.4012390621110752E-2</v>
      </c>
      <c r="T895" s="5">
        <f t="shared" si="963"/>
        <v>7.1345924152408646E-2</v>
      </c>
      <c r="U895" s="5">
        <f t="shared" si="964"/>
        <v>2.6447471873413043E-2</v>
      </c>
      <c r="V895" s="5">
        <f t="shared" si="965"/>
        <v>2.0081170635522623E-2</v>
      </c>
      <c r="W895" s="5">
        <f t="shared" si="966"/>
        <v>6.4155355661528371E-2</v>
      </c>
      <c r="X895" s="5">
        <f t="shared" si="967"/>
        <v>7.9153241263780011E-2</v>
      </c>
      <c r="Y895" s="5">
        <f t="shared" si="968"/>
        <v>4.8828624967932333E-2</v>
      </c>
      <c r="Z895" s="5">
        <f t="shared" si="969"/>
        <v>3.2679688284214352E-3</v>
      </c>
      <c r="AA895" s="5">
        <f t="shared" si="970"/>
        <v>1.0876738714575397E-2</v>
      </c>
      <c r="AB895" s="5">
        <f t="shared" si="971"/>
        <v>1.8100454942571901E-2</v>
      </c>
      <c r="AC895" s="5">
        <f t="shared" si="972"/>
        <v>5.1537769756705475E-3</v>
      </c>
      <c r="AD895" s="5">
        <f t="shared" si="973"/>
        <v>5.3381861739495731E-2</v>
      </c>
      <c r="AE895" s="5">
        <f t="shared" si="974"/>
        <v>6.5861179285922652E-2</v>
      </c>
      <c r="AF895" s="5">
        <f t="shared" si="975"/>
        <v>4.0628921468685956E-2</v>
      </c>
      <c r="AG895" s="5">
        <f t="shared" si="976"/>
        <v>1.6708975632341663E-2</v>
      </c>
      <c r="AH895" s="5">
        <f t="shared" si="977"/>
        <v>1.0079841443138837E-3</v>
      </c>
      <c r="AI895" s="5">
        <f t="shared" si="978"/>
        <v>3.3548606923012908E-3</v>
      </c>
      <c r="AJ895" s="5">
        <f t="shared" si="979"/>
        <v>5.5829698950321457E-3</v>
      </c>
      <c r="AK895" s="5">
        <f t="shared" si="980"/>
        <v>6.1939090189075787E-3</v>
      </c>
      <c r="AL895" s="5">
        <f t="shared" si="981"/>
        <v>8.4652968007244828E-4</v>
      </c>
      <c r="AM895" s="5">
        <f t="shared" si="982"/>
        <v>3.5534033078188705E-2</v>
      </c>
      <c r="AN895" s="5">
        <f t="shared" si="983"/>
        <v>4.3840983567325839E-2</v>
      </c>
      <c r="AO895" s="5">
        <f t="shared" si="984"/>
        <v>2.7044943588605833E-2</v>
      </c>
      <c r="AP895" s="5">
        <f t="shared" si="985"/>
        <v>1.1122453834969721E-2</v>
      </c>
      <c r="AQ895" s="5">
        <f t="shared" si="986"/>
        <v>3.430649954188251E-3</v>
      </c>
      <c r="AR895" s="5">
        <f t="shared" si="987"/>
        <v>2.48725024878277E-4</v>
      </c>
      <c r="AS895" s="5">
        <f t="shared" si="988"/>
        <v>8.2782830847381893E-4</v>
      </c>
      <c r="AT895" s="5">
        <f t="shared" si="989"/>
        <v>1.3776251678857042E-3</v>
      </c>
      <c r="AU895" s="5">
        <f t="shared" si="990"/>
        <v>1.5283773891802796E-3</v>
      </c>
      <c r="AV895" s="5">
        <f t="shared" si="991"/>
        <v>1.2717197127771248E-3</v>
      </c>
      <c r="AW895" s="5">
        <f t="shared" si="992"/>
        <v>9.6559779607923623E-5</v>
      </c>
      <c r="AX895" s="5">
        <f t="shared" si="993"/>
        <v>1.9711244382402855E-2</v>
      </c>
      <c r="AY895" s="5">
        <f t="shared" si="994"/>
        <v>2.4319230501051715E-2</v>
      </c>
      <c r="AZ895" s="5">
        <f t="shared" si="995"/>
        <v>1.5002223114114416E-2</v>
      </c>
      <c r="BA895" s="5">
        <f t="shared" si="996"/>
        <v>6.1697867278581739E-3</v>
      </c>
      <c r="BB895" s="5">
        <f t="shared" si="997"/>
        <v>1.9030313696362081E-3</v>
      </c>
      <c r="BC895" s="5">
        <f t="shared" si="998"/>
        <v>4.6958231181215202E-4</v>
      </c>
      <c r="BD895" s="5">
        <f t="shared" si="999"/>
        <v>5.1145098486650942E-5</v>
      </c>
      <c r="BE895" s="5">
        <f t="shared" si="1000"/>
        <v>1.7022557496034624E-4</v>
      </c>
      <c r="BF895" s="5">
        <f t="shared" si="1001"/>
        <v>2.8327979833828561E-4</v>
      </c>
      <c r="BG895" s="5">
        <f t="shared" si="1002"/>
        <v>3.1427883918255025E-4</v>
      </c>
      <c r="BH895" s="5">
        <f t="shared" si="1003"/>
        <v>2.615025568465914E-4</v>
      </c>
      <c r="BI895" s="5">
        <f t="shared" si="1004"/>
        <v>1.7407112083059169E-4</v>
      </c>
      <c r="BJ895" s="8">
        <f t="shared" si="1005"/>
        <v>0.72118863066318195</v>
      </c>
      <c r="BK895" s="8">
        <f t="shared" si="1006"/>
        <v>0.14772606734075902</v>
      </c>
      <c r="BL895" s="8">
        <f t="shared" si="1007"/>
        <v>9.8900676240848598E-2</v>
      </c>
      <c r="BM895" s="8">
        <f t="shared" si="1008"/>
        <v>0.78014381099561048</v>
      </c>
      <c r="BN895" s="8">
        <f t="shared" si="1009"/>
        <v>0.16671686135615693</v>
      </c>
    </row>
    <row r="896" spans="1:66" x14ac:dyDescent="0.25">
      <c r="A896" t="s">
        <v>130</v>
      </c>
      <c r="B896" t="s">
        <v>294</v>
      </c>
      <c r="C896" t="s">
        <v>308</v>
      </c>
      <c r="D896" t="s">
        <v>512</v>
      </c>
      <c r="E896">
        <f>VLOOKUP(A896,home!$A$2:$E$405,3,FALSE)</f>
        <v>1.631</v>
      </c>
      <c r="F896">
        <f>VLOOKUP(B896,home!$B$2:$E$405,3,FALSE)</f>
        <v>0.61309999999999998</v>
      </c>
      <c r="G896">
        <f>VLOOKUP(C896,away!$B$2:$E$405,4,FALSE)</f>
        <v>1.4014</v>
      </c>
      <c r="H896">
        <f>VLOOKUP(A896,away!$A$2:$E$405,3,FALSE)</f>
        <v>1.2738</v>
      </c>
      <c r="I896">
        <f>VLOOKUP(C896,away!$B$2:$E$405,3,FALSE)</f>
        <v>1.3458000000000001</v>
      </c>
      <c r="J896">
        <f>VLOOKUP(B896,home!$B$2:$E$405,4,FALSE)</f>
        <v>1.2337</v>
      </c>
      <c r="K896" s="3">
        <f t="shared" si="954"/>
        <v>1.4013524925399998</v>
      </c>
      <c r="L896" s="3">
        <f t="shared" si="955"/>
        <v>2.1149072853480004</v>
      </c>
      <c r="M896" s="5">
        <f t="shared" si="956"/>
        <v>2.9710350925291416E-2</v>
      </c>
      <c r="N896" s="5">
        <f t="shared" si="957"/>
        <v>4.1634674323395224E-2</v>
      </c>
      <c r="O896" s="5">
        <f t="shared" si="958"/>
        <v>6.2834637622144529E-2</v>
      </c>
      <c r="P896" s="5">
        <f t="shared" si="959"/>
        <v>8.8053476049639881E-2</v>
      </c>
      <c r="Q896" s="5">
        <f t="shared" si="960"/>
        <v>2.9172427319590515E-2</v>
      </c>
      <c r="R896" s="5">
        <f t="shared" si="961"/>
        <v>6.6444716439637522E-2</v>
      </c>
      <c r="S896" s="5">
        <f t="shared" si="962"/>
        <v>6.5241695259010621E-2</v>
      </c>
      <c r="T896" s="5">
        <f t="shared" si="963"/>
        <v>6.1696979069487019E-2</v>
      </c>
      <c r="U896" s="5">
        <f t="shared" si="964"/>
        <v>9.3112468998799561E-2</v>
      </c>
      <c r="V896" s="5">
        <f t="shared" si="965"/>
        <v>2.1484312040207256E-2</v>
      </c>
      <c r="W896" s="5">
        <f t="shared" si="966"/>
        <v>1.3626951245916712E-2</v>
      </c>
      <c r="X896" s="5">
        <f t="shared" si="967"/>
        <v>2.8819738467071268E-2</v>
      </c>
      <c r="Y896" s="5">
        <f t="shared" si="968"/>
        <v>3.0475537422916529E-2</v>
      </c>
      <c r="Z896" s="5">
        <f t="shared" si="969"/>
        <v>4.684147162369047E-2</v>
      </c>
      <c r="AA896" s="5">
        <f t="shared" si="970"/>
        <v>6.5641413014100314E-2</v>
      </c>
      <c r="AB896" s="5">
        <f t="shared" si="971"/>
        <v>4.5993378870578534E-2</v>
      </c>
      <c r="AC896" s="5">
        <f t="shared" si="972"/>
        <v>3.9796070577228166E-3</v>
      </c>
      <c r="AD896" s="5">
        <f t="shared" si="973"/>
        <v>4.7740405235466125E-3</v>
      </c>
      <c r="AE896" s="5">
        <f t="shared" si="974"/>
        <v>1.0096653083795313E-2</v>
      </c>
      <c r="AF896" s="5">
        <f t="shared" si="975"/>
        <v>1.0676742582275035E-2</v>
      </c>
      <c r="AG896" s="5">
        <f t="shared" si="976"/>
        <v>7.5267735570128955E-3</v>
      </c>
      <c r="AH896" s="5">
        <f t="shared" si="977"/>
        <v>2.4766342398341166E-2</v>
      </c>
      <c r="AI896" s="5">
        <f t="shared" si="978"/>
        <v>3.4706375651014476E-2</v>
      </c>
      <c r="AJ896" s="5">
        <f t="shared" si="979"/>
        <v>2.4317933012789349E-2</v>
      </c>
      <c r="AK896" s="5">
        <f t="shared" si="980"/>
        <v>1.135933201363103E-2</v>
      </c>
      <c r="AL896" s="5">
        <f t="shared" si="981"/>
        <v>4.7177932785152617E-4</v>
      </c>
      <c r="AM896" s="5">
        <f t="shared" si="982"/>
        <v>1.3380227174318027E-3</v>
      </c>
      <c r="AN896" s="5">
        <f t="shared" si="983"/>
        <v>2.8297939930576484E-3</v>
      </c>
      <c r="AO896" s="5">
        <f t="shared" si="984"/>
        <v>2.9923759659758156E-3</v>
      </c>
      <c r="AP896" s="5">
        <f t="shared" si="985"/>
        <v>2.1095325769808367E-3</v>
      </c>
      <c r="AQ896" s="5">
        <f t="shared" si="986"/>
        <v>1.1153664539339291E-3</v>
      </c>
      <c r="AR896" s="5">
        <f t="shared" si="987"/>
        <v>1.0475703593934958E-2</v>
      </c>
      <c r="AS896" s="5">
        <f t="shared" si="988"/>
        <v>1.4680153342470989E-2</v>
      </c>
      <c r="AT896" s="5">
        <f t="shared" si="989"/>
        <v>1.0286034738670565E-2</v>
      </c>
      <c r="AU896" s="5">
        <f t="shared" si="990"/>
        <v>4.8047868064630059E-3</v>
      </c>
      <c r="AV896" s="5">
        <f t="shared" si="991"/>
        <v>1.6832999918400607E-3</v>
      </c>
      <c r="AW896" s="5">
        <f t="shared" si="992"/>
        <v>3.883963412294053E-5</v>
      </c>
      <c r="AX896" s="5">
        <f t="shared" si="993"/>
        <v>3.12506911691366E-4</v>
      </c>
      <c r="AY896" s="5">
        <f t="shared" si="994"/>
        <v>6.6092314425767417E-4</v>
      </c>
      <c r="AZ896" s="5">
        <f t="shared" si="995"/>
        <v>6.9889558642283146E-4</v>
      </c>
      <c r="BA896" s="5">
        <f t="shared" si="996"/>
        <v>4.9269978914106964E-4</v>
      </c>
      <c r="BB896" s="5">
        <f t="shared" si="997"/>
        <v>2.6050359338596811E-4</v>
      </c>
      <c r="BC896" s="5">
        <f t="shared" si="998"/>
        <v>1.1018818950226339E-4</v>
      </c>
      <c r="BD896" s="5">
        <f t="shared" si="999"/>
        <v>3.6925236416598833E-3</v>
      </c>
      <c r="BE896" s="5">
        <f t="shared" si="1000"/>
        <v>5.1745272090029546E-3</v>
      </c>
      <c r="BF896" s="5">
        <f t="shared" si="1001"/>
        <v>3.62566830102617E-3</v>
      </c>
      <c r="BG896" s="5">
        <f t="shared" si="1002"/>
        <v>1.6936131035887626E-3</v>
      </c>
      <c r="BH896" s="5">
        <f t="shared" si="1003"/>
        <v>5.9333723602812965E-4</v>
      </c>
      <c r="BI896" s="5">
        <f t="shared" si="1004"/>
        <v>1.6629492292496276E-4</v>
      </c>
      <c r="BJ896" s="8">
        <f t="shared" si="1005"/>
        <v>0.25142132651678828</v>
      </c>
      <c r="BK896" s="8">
        <f t="shared" si="1006"/>
        <v>0.20960214380398118</v>
      </c>
      <c r="BL896" s="8">
        <f t="shared" si="1007"/>
        <v>0.48605254090864697</v>
      </c>
      <c r="BM896" s="8">
        <f t="shared" si="1008"/>
        <v>0.67544511666327278</v>
      </c>
      <c r="BN896" s="8">
        <f t="shared" si="1009"/>
        <v>0.31785028267969906</v>
      </c>
    </row>
    <row r="897" spans="1:66" x14ac:dyDescent="0.25">
      <c r="A897" t="s">
        <v>130</v>
      </c>
      <c r="B897" t="s">
        <v>442</v>
      </c>
      <c r="C897" t="s">
        <v>105</v>
      </c>
      <c r="D897" t="s">
        <v>512</v>
      </c>
      <c r="E897">
        <f>VLOOKUP(A897,home!$A$2:$E$405,3,FALSE)</f>
        <v>1.631</v>
      </c>
      <c r="F897">
        <f>VLOOKUP(B897,home!$B$2:$E$405,3,FALSE)</f>
        <v>0.70069999999999999</v>
      </c>
      <c r="G897">
        <f>VLOOKUP(C897,away!$B$2:$E$405,4,FALSE)</f>
        <v>0.7883</v>
      </c>
      <c r="H897">
        <f>VLOOKUP(A897,away!$A$2:$E$405,3,FALSE)</f>
        <v>1.2738</v>
      </c>
      <c r="I897">
        <f>VLOOKUP(C897,away!$B$2:$E$405,3,FALSE)</f>
        <v>1.1214999999999999</v>
      </c>
      <c r="J897">
        <f>VLOOKUP(B897,home!$B$2:$E$405,4,FALSE)</f>
        <v>1.0094000000000001</v>
      </c>
      <c r="K897" s="3">
        <f t="shared" si="954"/>
        <v>0.90090211210999993</v>
      </c>
      <c r="L897" s="3">
        <f t="shared" si="955"/>
        <v>1.44199522698</v>
      </c>
      <c r="M897" s="5">
        <f t="shared" si="956"/>
        <v>9.6048948323338323E-2</v>
      </c>
      <c r="N897" s="5">
        <f t="shared" si="957"/>
        <v>8.6530700410439726E-2</v>
      </c>
      <c r="O897" s="5">
        <f t="shared" si="958"/>
        <v>0.13850212503870254</v>
      </c>
      <c r="P897" s="5">
        <f t="shared" si="959"/>
        <v>0.12477685697909041</v>
      </c>
      <c r="Q897" s="5">
        <f t="shared" si="960"/>
        <v>3.8977845381061388E-2</v>
      </c>
      <c r="R897" s="5">
        <f t="shared" si="961"/>
        <v>9.9859701616198115E-2</v>
      </c>
      <c r="S897" s="5">
        <f t="shared" si="962"/>
        <v>4.0524295969301384E-2</v>
      </c>
      <c r="T897" s="5">
        <f t="shared" si="963"/>
        <v>5.6205866997454959E-2</v>
      </c>
      <c r="U897" s="5">
        <f t="shared" si="964"/>
        <v>8.996381610070725E-2</v>
      </c>
      <c r="V897" s="5">
        <f t="shared" si="965"/>
        <v>5.8494414342405146E-3</v>
      </c>
      <c r="W897" s="5">
        <f t="shared" si="966"/>
        <v>1.1705074409765074E-2</v>
      </c>
      <c r="X897" s="5">
        <f t="shared" si="967"/>
        <v>1.6878661430326975E-2</v>
      </c>
      <c r="Y897" s="5">
        <f t="shared" si="968"/>
        <v>1.2169474610171462E-2</v>
      </c>
      <c r="Z897" s="5">
        <f t="shared" si="969"/>
        <v>4.7999071032734895E-2</v>
      </c>
      <c r="AA897" s="5">
        <f t="shared" si="970"/>
        <v>4.3242464472708776E-2</v>
      </c>
      <c r="AB897" s="5">
        <f t="shared" si="971"/>
        <v>1.9478613788152483E-2</v>
      </c>
      <c r="AC897" s="5">
        <f t="shared" si="972"/>
        <v>4.7493682257115276E-4</v>
      </c>
      <c r="AD897" s="5">
        <f t="shared" si="973"/>
        <v>2.6362815645405158E-3</v>
      </c>
      <c r="AE897" s="5">
        <f t="shared" si="974"/>
        <v>3.801505433042791E-3</v>
      </c>
      <c r="AF897" s="5">
        <f t="shared" si="975"/>
        <v>2.7408763448931216E-3</v>
      </c>
      <c r="AG897" s="5">
        <f t="shared" si="976"/>
        <v>1.3174435356927566E-3</v>
      </c>
      <c r="AH897" s="5">
        <f t="shared" si="977"/>
        <v>1.7303607832169433E-2</v>
      </c>
      <c r="AI897" s="5">
        <f t="shared" si="978"/>
        <v>1.5588856843124575E-2</v>
      </c>
      <c r="AJ897" s="5">
        <f t="shared" si="979"/>
        <v>7.0220170276756779E-3</v>
      </c>
      <c r="AK897" s="5">
        <f t="shared" si="980"/>
        <v>2.1087166571684677E-3</v>
      </c>
      <c r="AL897" s="5">
        <f t="shared" si="981"/>
        <v>2.467955142395446E-5</v>
      </c>
      <c r="AM897" s="5">
        <f t="shared" si="982"/>
        <v>4.7500632592224133E-4</v>
      </c>
      <c r="AN897" s="5">
        <f t="shared" si="983"/>
        <v>6.8495685476517825E-4</v>
      </c>
      <c r="AO897" s="5">
        <f t="shared" si="984"/>
        <v>4.9385225762931017E-4</v>
      </c>
      <c r="AP897" s="5">
        <f t="shared" si="985"/>
        <v>2.3737753277825417E-4</v>
      </c>
      <c r="AQ897" s="5">
        <f t="shared" si="986"/>
        <v>8.5574317314632785E-5</v>
      </c>
      <c r="AR897" s="5">
        <f t="shared" si="987"/>
        <v>4.990343980704407E-3</v>
      </c>
      <c r="AS897" s="5">
        <f t="shared" si="988"/>
        <v>4.4958114323720242E-3</v>
      </c>
      <c r="AT897" s="5">
        <f t="shared" si="989"/>
        <v>2.0251430075361202E-3</v>
      </c>
      <c r="AU897" s="5">
        <f t="shared" si="990"/>
        <v>6.0815187093802951E-4</v>
      </c>
      <c r="AV897" s="5">
        <f t="shared" si="991"/>
        <v>1.369713262529297E-4</v>
      </c>
      <c r="AW897" s="5">
        <f t="shared" si="992"/>
        <v>8.9058666674374629E-7</v>
      </c>
      <c r="AX897" s="5">
        <f t="shared" si="993"/>
        <v>7.1322367048159654E-5</v>
      </c>
      <c r="AY897" s="5">
        <f t="shared" si="994"/>
        <v>1.0284651286036187E-4</v>
      </c>
      <c r="AZ897" s="5">
        <f t="shared" si="995"/>
        <v>7.4152090328089508E-5</v>
      </c>
      <c r="BA897" s="5">
        <f t="shared" si="996"/>
        <v>3.56423201078983E-5</v>
      </c>
      <c r="BB897" s="5">
        <f t="shared" si="997"/>
        <v>1.2849013868520661E-5</v>
      </c>
      <c r="BC897" s="5">
        <f t="shared" si="998"/>
        <v>3.7056433339613194E-6</v>
      </c>
      <c r="BD897" s="5">
        <f t="shared" si="999"/>
        <v>1.1993420335273549E-3</v>
      </c>
      <c r="BE897" s="5">
        <f t="shared" si="1000"/>
        <v>1.0804897711470963E-3</v>
      </c>
      <c r="BF897" s="5">
        <f t="shared" si="1001"/>
        <v>4.867077584698347E-4</v>
      </c>
      <c r="BG897" s="5">
        <f t="shared" si="1002"/>
        <v>1.461586825285993E-4</v>
      </c>
      <c r="BH897" s="5">
        <f t="shared" si="1003"/>
        <v>3.2918666448307509E-5</v>
      </c>
      <c r="BI897" s="5">
        <f t="shared" si="1004"/>
        <v>5.9312992262249667E-6</v>
      </c>
      <c r="BJ897" s="8">
        <f t="shared" si="1005"/>
        <v>0.23524101535334535</v>
      </c>
      <c r="BK897" s="8">
        <f t="shared" si="1006"/>
        <v>0.26780200559282608</v>
      </c>
      <c r="BL897" s="8">
        <f t="shared" si="1007"/>
        <v>0.44827788920575834</v>
      </c>
      <c r="BM897" s="8">
        <f t="shared" si="1008"/>
        <v>0.41452184750964044</v>
      </c>
      <c r="BN897" s="8">
        <f t="shared" si="1009"/>
        <v>0.58469617774883043</v>
      </c>
    </row>
    <row r="898" spans="1:66" x14ac:dyDescent="0.25">
      <c r="A898" t="s">
        <v>130</v>
      </c>
      <c r="B898" t="s">
        <v>419</v>
      </c>
      <c r="C898" t="s">
        <v>465</v>
      </c>
      <c r="D898" t="s">
        <v>512</v>
      </c>
      <c r="E898">
        <f>VLOOKUP(A898,home!$A$2:$E$405,3,FALSE)</f>
        <v>1.631</v>
      </c>
      <c r="F898">
        <f>VLOOKUP(B898,home!$B$2:$E$405,3,FALSE)</f>
        <v>1.3138000000000001</v>
      </c>
      <c r="G898">
        <f>VLOOKUP(C898,away!$B$2:$E$405,4,FALSE)</f>
        <v>1.0510999999999999</v>
      </c>
      <c r="H898">
        <f>VLOOKUP(A898,away!$A$2:$E$405,3,FALSE)</f>
        <v>1.2738</v>
      </c>
      <c r="I898">
        <f>VLOOKUP(C898,away!$B$2:$E$405,3,FALSE)</f>
        <v>0.56079999999999997</v>
      </c>
      <c r="J898">
        <f>VLOOKUP(B898,home!$B$2:$E$405,4,FALSE)</f>
        <v>1.5701000000000001</v>
      </c>
      <c r="K898" s="3">
        <f t="shared" si="954"/>
        <v>2.2523052785799997</v>
      </c>
      <c r="L898" s="3">
        <f t="shared" si="955"/>
        <v>1.121596287504</v>
      </c>
      <c r="M898" s="5">
        <f t="shared" si="956"/>
        <v>3.4255725303977948E-2</v>
      </c>
      <c r="N898" s="5">
        <f t="shared" si="957"/>
        <v>7.7154350923735987E-2</v>
      </c>
      <c r="O898" s="5">
        <f t="shared" si="958"/>
        <v>3.8421094326698498E-2</v>
      </c>
      <c r="P898" s="5">
        <f t="shared" si="959"/>
        <v>8.6536033560843093E-2</v>
      </c>
      <c r="Q898" s="5">
        <f t="shared" si="960"/>
        <v>8.6887575925472152E-2</v>
      </c>
      <c r="R898" s="5">
        <f t="shared" si="961"/>
        <v>2.1546478379333021E-2</v>
      </c>
      <c r="S898" s="5">
        <f t="shared" si="962"/>
        <v>5.465133957894746E-2</v>
      </c>
      <c r="T898" s="5">
        <f t="shared" si="963"/>
        <v>9.7452782588231479E-2</v>
      </c>
      <c r="U898" s="5">
        <f t="shared" si="964"/>
        <v>4.8529246988581597E-2</v>
      </c>
      <c r="V898" s="5">
        <f t="shared" si="965"/>
        <v>1.5339885568136409E-2</v>
      </c>
      <c r="W898" s="5">
        <f t="shared" si="966"/>
        <v>6.5232448633320464E-2</v>
      </c>
      <c r="X898" s="5">
        <f t="shared" si="967"/>
        <v>7.3164472211927609E-2</v>
      </c>
      <c r="Y898" s="5">
        <f t="shared" si="968"/>
        <v>4.1030500205043806E-2</v>
      </c>
      <c r="Z898" s="5">
        <f t="shared" si="969"/>
        <v>8.0554833863483704E-3</v>
      </c>
      <c r="AA898" s="5">
        <f t="shared" si="970"/>
        <v>1.8143407752585924E-2</v>
      </c>
      <c r="AB898" s="5">
        <f t="shared" si="971"/>
        <v>2.0432246526289288E-2</v>
      </c>
      <c r="AC898" s="5">
        <f t="shared" si="972"/>
        <v>2.4219543604831997E-3</v>
      </c>
      <c r="AD898" s="5">
        <f t="shared" si="973"/>
        <v>3.6730847097881603E-2</v>
      </c>
      <c r="AE898" s="5">
        <f t="shared" si="974"/>
        <v>4.1197181741861079E-2</v>
      </c>
      <c r="AF898" s="5">
        <f t="shared" si="975"/>
        <v>2.3103303048649486E-2</v>
      </c>
      <c r="AG898" s="5">
        <f t="shared" si="976"/>
        <v>8.6375263094817002E-3</v>
      </c>
      <c r="AH898" s="5">
        <f t="shared" si="977"/>
        <v>2.2587500650446202E-3</v>
      </c>
      <c r="AI898" s="5">
        <f t="shared" si="978"/>
        <v>5.0873946944929149E-3</v>
      </c>
      <c r="AJ898" s="5">
        <f t="shared" si="979"/>
        <v>5.7291829623131408E-3</v>
      </c>
      <c r="AK898" s="5">
        <f t="shared" si="980"/>
        <v>4.3012896759894951E-3</v>
      </c>
      <c r="AL898" s="5">
        <f t="shared" si="981"/>
        <v>2.4473143915276112E-4</v>
      </c>
      <c r="AM898" s="5">
        <f t="shared" si="982"/>
        <v>1.6545816161054713E-2</v>
      </c>
      <c r="AN898" s="5">
        <f t="shared" si="983"/>
        <v>1.855772597996265E-2</v>
      </c>
      <c r="AO898" s="5">
        <f t="shared" si="984"/>
        <v>1.0407138281821323E-2</v>
      </c>
      <c r="AP898" s="5">
        <f t="shared" si="985"/>
        <v>3.8908692201438497E-3</v>
      </c>
      <c r="AQ898" s="5">
        <f t="shared" si="986"/>
        <v>1.0909961181192311E-3</v>
      </c>
      <c r="AR898" s="5">
        <f t="shared" si="987"/>
        <v>5.0668113747069318E-4</v>
      </c>
      <c r="AS898" s="5">
        <f t="shared" si="988"/>
        <v>1.1412006004821605E-3</v>
      </c>
      <c r="AT898" s="5">
        <f t="shared" si="989"/>
        <v>1.2851660681923182E-3</v>
      </c>
      <c r="AU898" s="5">
        <f t="shared" si="990"/>
        <v>9.6486210641382061E-4</v>
      </c>
      <c r="AV898" s="5">
        <f t="shared" si="991"/>
        <v>5.4329100384441654E-4</v>
      </c>
      <c r="AW898" s="5">
        <f t="shared" si="992"/>
        <v>1.7173194200050555E-5</v>
      </c>
      <c r="AX898" s="5">
        <f t="shared" si="993"/>
        <v>6.2110381796596321E-3</v>
      </c>
      <c r="AY898" s="5">
        <f t="shared" si="994"/>
        <v>6.9662773638518444E-3</v>
      </c>
      <c r="AZ898" s="5">
        <f t="shared" si="995"/>
        <v>3.9066754145096914E-3</v>
      </c>
      <c r="BA898" s="5">
        <f t="shared" si="996"/>
        <v>1.4605708804657396E-3</v>
      </c>
      <c r="BB898" s="5">
        <f t="shared" si="997"/>
        <v>4.0954271929170545E-4</v>
      </c>
      <c r="BC898" s="5">
        <f t="shared" si="998"/>
        <v>9.1868318706373977E-5</v>
      </c>
      <c r="BD898" s="5">
        <f t="shared" si="999"/>
        <v>9.4715280455905546E-5</v>
      </c>
      <c r="BE898" s="5">
        <f t="shared" si="1000"/>
        <v>2.1332772613302112E-4</v>
      </c>
      <c r="BF898" s="5">
        <f t="shared" si="1001"/>
        <v>2.402395818184361E-4</v>
      </c>
      <c r="BG898" s="5">
        <f t="shared" si="1002"/>
        <v>1.8036429275117177E-4</v>
      </c>
      <c r="BH898" s="5">
        <f t="shared" si="1003"/>
        <v>1.0155886215770316E-4</v>
      </c>
      <c r="BI898" s="5">
        <f t="shared" si="1004"/>
        <v>4.574831226487466E-5</v>
      </c>
      <c r="BJ898" s="8">
        <f t="shared" si="1005"/>
        <v>0.62012950732319183</v>
      </c>
      <c r="BK898" s="8">
        <f t="shared" si="1006"/>
        <v>0.20041594717539274</v>
      </c>
      <c r="BL898" s="8">
        <f t="shared" si="1007"/>
        <v>0.16976624634331303</v>
      </c>
      <c r="BM898" s="8">
        <f t="shared" si="1008"/>
        <v>0.64661682163853329</v>
      </c>
      <c r="BN898" s="8">
        <f t="shared" si="1009"/>
        <v>0.34480125842006071</v>
      </c>
    </row>
    <row r="899" spans="1:66" x14ac:dyDescent="0.25">
      <c r="A899" t="s">
        <v>130</v>
      </c>
      <c r="B899" t="s">
        <v>441</v>
      </c>
      <c r="C899" t="s">
        <v>131</v>
      </c>
      <c r="D899" t="s">
        <v>512</v>
      </c>
      <c r="E899">
        <f>VLOOKUP(A899,home!$A$2:$E$405,3,FALSE)</f>
        <v>1.631</v>
      </c>
      <c r="F899">
        <f>VLOOKUP(B899,home!$B$2:$E$405,3,FALSE)</f>
        <v>1.4890000000000001</v>
      </c>
      <c r="G899">
        <f>VLOOKUP(C899,away!$B$2:$E$405,4,FALSE)</f>
        <v>1.1387</v>
      </c>
      <c r="H899">
        <f>VLOOKUP(A899,away!$A$2:$E$405,3,FALSE)</f>
        <v>1.2738</v>
      </c>
      <c r="I899">
        <f>VLOOKUP(C899,away!$B$2:$E$405,3,FALSE)</f>
        <v>0.56079999999999997</v>
      </c>
      <c r="J899">
        <f>VLOOKUP(B899,home!$B$2:$E$405,4,FALSE)</f>
        <v>1.0094000000000001</v>
      </c>
      <c r="K899" s="3">
        <f t="shared" si="954"/>
        <v>2.7654001333000005</v>
      </c>
      <c r="L899" s="3">
        <f t="shared" si="955"/>
        <v>0.72106190217599997</v>
      </c>
      <c r="M899" s="5">
        <f t="shared" si="956"/>
        <v>3.0608974292884776E-2</v>
      </c>
      <c r="N899" s="5">
        <f t="shared" si="957"/>
        <v>8.4646061589719851E-2</v>
      </c>
      <c r="O899" s="5">
        <f t="shared" si="958"/>
        <v>2.207096522728378E-2</v>
      </c>
      <c r="P899" s="5">
        <f t="shared" si="959"/>
        <v>6.1035050181590243E-2</v>
      </c>
      <c r="Q899" s="5">
        <f t="shared" si="960"/>
        <v>0.11704011500176568</v>
      </c>
      <c r="R899" s="5">
        <f t="shared" si="961"/>
        <v>7.9572660848227974E-3</v>
      </c>
      <c r="S899" s="5">
        <f t="shared" si="962"/>
        <v>3.0426349107810523E-2</v>
      </c>
      <c r="T899" s="5">
        <f t="shared" si="963"/>
        <v>8.4393167954070952E-2</v>
      </c>
      <c r="U899" s="5">
        <f t="shared" si="964"/>
        <v>2.2005024691672537E-2</v>
      </c>
      <c r="V899" s="5">
        <f t="shared" si="965"/>
        <v>6.7412101172544961E-3</v>
      </c>
      <c r="W899" s="5">
        <f t="shared" si="966"/>
        <v>0.10788758320911007</v>
      </c>
      <c r="X899" s="5">
        <f t="shared" si="967"/>
        <v>7.779362596993239E-2</v>
      </c>
      <c r="Y899" s="5">
        <f t="shared" si="968"/>
        <v>2.8047009959523857E-2</v>
      </c>
      <c r="Z899" s="5">
        <f t="shared" si="969"/>
        <v>1.9125604730809659E-3</v>
      </c>
      <c r="AA899" s="5">
        <f t="shared" si="970"/>
        <v>5.2889949872024153E-3</v>
      </c>
      <c r="AB899" s="5">
        <f t="shared" si="971"/>
        <v>7.313093721316298E-3</v>
      </c>
      <c r="AC899" s="5">
        <f t="shared" si="972"/>
        <v>8.4013370934589719E-4</v>
      </c>
      <c r="AD899" s="5">
        <f t="shared" si="973"/>
        <v>7.458808424697197E-2</v>
      </c>
      <c r="AE899" s="5">
        <f t="shared" si="974"/>
        <v>5.3782625906785349E-2</v>
      </c>
      <c r="AF899" s="5">
        <f t="shared" si="975"/>
        <v>1.939030127018343E-2</v>
      </c>
      <c r="AG899" s="5">
        <f t="shared" si="976"/>
        <v>4.6605358392147241E-3</v>
      </c>
      <c r="AH899" s="5">
        <f t="shared" si="977"/>
        <v>3.4476862318659788E-4</v>
      </c>
      <c r="AI899" s="5">
        <f t="shared" si="978"/>
        <v>9.5342319651787544E-4</v>
      </c>
      <c r="AJ899" s="5">
        <f t="shared" si="979"/>
        <v>1.3182983173709228E-3</v>
      </c>
      <c r="AK899" s="5">
        <f t="shared" si="980"/>
        <v>1.2152074475289055E-3</v>
      </c>
      <c r="AL899" s="5">
        <f t="shared" si="981"/>
        <v>6.7009894050702851E-5</v>
      </c>
      <c r="AM899" s="5">
        <f t="shared" si="982"/>
        <v>4.1253179623833583E-2</v>
      </c>
      <c r="AN899" s="5">
        <f t="shared" si="983"/>
        <v>2.9746096170369649E-2</v>
      </c>
      <c r="AO899" s="5">
        <f t="shared" si="984"/>
        <v>1.0724388343458484E-2</v>
      </c>
      <c r="AP899" s="5">
        <f t="shared" si="985"/>
        <v>2.577649286202765E-3</v>
      </c>
      <c r="AQ899" s="5">
        <f t="shared" si="986"/>
        <v>4.646611743629935E-4</v>
      </c>
      <c r="AR899" s="5">
        <f t="shared" si="987"/>
        <v>4.9719903849105792E-5</v>
      </c>
      <c r="AS899" s="5">
        <f t="shared" si="988"/>
        <v>1.3749542873198038E-4</v>
      </c>
      <c r="AT899" s="5">
        <f t="shared" si="989"/>
        <v>1.9011493847177963E-4</v>
      </c>
      <c r="AU899" s="5">
        <f t="shared" si="990"/>
        <v>1.7524795873072695E-4</v>
      </c>
      <c r="AV899" s="5">
        <f t="shared" si="991"/>
        <v>1.2115768210862632E-4</v>
      </c>
      <c r="AW899" s="5">
        <f t="shared" si="992"/>
        <v>3.7116495157711019E-6</v>
      </c>
      <c r="AX899" s="5">
        <f t="shared" si="993"/>
        <v>1.9013591405133045E-2</v>
      </c>
      <c r="AY899" s="5">
        <f t="shared" si="994"/>
        <v>1.3709976385782476E-2</v>
      </c>
      <c r="AZ899" s="5">
        <f t="shared" si="995"/>
        <v>4.9428708257601766E-3</v>
      </c>
      <c r="BA899" s="5">
        <f t="shared" si="996"/>
        <v>1.1880386132776296E-3</v>
      </c>
      <c r="BB899" s="5">
        <f t="shared" si="997"/>
        <v>2.1416234558712616E-4</v>
      </c>
      <c r="BC899" s="5">
        <f t="shared" si="998"/>
        <v>3.088486165670543E-5</v>
      </c>
      <c r="BD899" s="5">
        <f t="shared" si="999"/>
        <v>5.9751880742406706E-6</v>
      </c>
      <c r="BE899" s="5">
        <f t="shared" si="1000"/>
        <v>1.6523785896997725E-5</v>
      </c>
      <c r="BF899" s="5">
        <f t="shared" si="1001"/>
        <v>2.2847439861089091E-5</v>
      </c>
      <c r="BG899" s="5">
        <f t="shared" si="1002"/>
        <v>2.1060771079139841E-5</v>
      </c>
      <c r="BH899" s="5">
        <f t="shared" si="1003"/>
        <v>1.4560364787413527E-5</v>
      </c>
      <c r="BI899" s="5">
        <f t="shared" si="1004"/>
        <v>8.0530469448019994E-6</v>
      </c>
      <c r="BJ899" s="8">
        <f t="shared" si="1005"/>
        <v>0.77609460998270285</v>
      </c>
      <c r="BK899" s="8">
        <f t="shared" si="1006"/>
        <v>0.14342870368871913</v>
      </c>
      <c r="BL899" s="8">
        <f t="shared" si="1007"/>
        <v>6.9229798805438031E-2</v>
      </c>
      <c r="BM899" s="8">
        <f t="shared" si="1008"/>
        <v>0.65360097583560717</v>
      </c>
      <c r="BN899" s="8">
        <f t="shared" si="1009"/>
        <v>0.32335843237806711</v>
      </c>
    </row>
    <row r="900" spans="1:66" x14ac:dyDescent="0.25">
      <c r="A900" t="s">
        <v>130</v>
      </c>
      <c r="B900" t="s">
        <v>129</v>
      </c>
      <c r="C900" t="s">
        <v>464</v>
      </c>
      <c r="D900" t="s">
        <v>512</v>
      </c>
      <c r="E900">
        <f>VLOOKUP(A900,home!$A$2:$E$405,3,FALSE)</f>
        <v>1.631</v>
      </c>
      <c r="F900">
        <f>VLOOKUP(B900,home!$B$2:$E$405,3,FALSE)</f>
        <v>1.1387</v>
      </c>
      <c r="G900">
        <f>VLOOKUP(C900,away!$B$2:$E$405,4,FALSE)</f>
        <v>1.4890000000000001</v>
      </c>
      <c r="H900">
        <f>VLOOKUP(A900,away!$A$2:$E$405,3,FALSE)</f>
        <v>1.2738</v>
      </c>
      <c r="I900">
        <f>VLOOKUP(C900,away!$B$2:$E$405,3,FALSE)</f>
        <v>0.8972</v>
      </c>
      <c r="J900">
        <f>VLOOKUP(B900,home!$B$2:$E$405,4,FALSE)</f>
        <v>0.67290000000000005</v>
      </c>
      <c r="K900" s="3">
        <f t="shared" si="954"/>
        <v>2.7654001333000005</v>
      </c>
      <c r="L900" s="3">
        <f t="shared" si="955"/>
        <v>0.76902602594400005</v>
      </c>
      <c r="M900" s="5">
        <f t="shared" si="956"/>
        <v>2.9175494274360829E-2</v>
      </c>
      <c r="N900" s="5">
        <f t="shared" si="957"/>
        <v>8.0681915755410838E-2</v>
      </c>
      <c r="O900" s="5">
        <f t="shared" si="958"/>
        <v>2.2436714416763637E-2</v>
      </c>
      <c r="P900" s="5">
        <f t="shared" si="959"/>
        <v>6.2046493038932213E-2</v>
      </c>
      <c r="Q900" s="5">
        <f t="shared" si="960"/>
        <v>0.11155889029245629</v>
      </c>
      <c r="R900" s="5">
        <f t="shared" si="961"/>
        <v>8.6272086615820937E-3</v>
      </c>
      <c r="S900" s="5">
        <f t="shared" si="962"/>
        <v>3.29880212330576E-2</v>
      </c>
      <c r="T900" s="5">
        <f t="shared" si="963"/>
        <v>8.5791690060330356E-2</v>
      </c>
      <c r="U900" s="5">
        <f t="shared" si="964"/>
        <v>2.3857683982746042E-2</v>
      </c>
      <c r="V900" s="5">
        <f t="shared" si="965"/>
        <v>7.7949399381298905E-3</v>
      </c>
      <c r="W900" s="5">
        <f t="shared" si="966"/>
        <v>0.10283499002851959</v>
      </c>
      <c r="X900" s="5">
        <f t="shared" si="967"/>
        <v>7.9082783709623294E-2</v>
      </c>
      <c r="Y900" s="5">
        <f t="shared" si="968"/>
        <v>3.0408359438400246E-2</v>
      </c>
      <c r="Z900" s="5">
        <f t="shared" si="969"/>
        <v>2.2115159973353782E-3</v>
      </c>
      <c r="AA900" s="5">
        <f t="shared" si="970"/>
        <v>6.1157266338263388E-3</v>
      </c>
      <c r="AB900" s="5">
        <f t="shared" si="971"/>
        <v>8.456215624204861E-3</v>
      </c>
      <c r="AC900" s="5">
        <f t="shared" si="972"/>
        <v>1.0360764629682234E-3</v>
      </c>
      <c r="AD900" s="5">
        <f t="shared" si="973"/>
        <v>7.1094973783193072E-2</v>
      </c>
      <c r="AE900" s="5">
        <f t="shared" si="974"/>
        <v>5.4673885153081844E-2</v>
      </c>
      <c r="AF900" s="5">
        <f t="shared" si="975"/>
        <v>2.1022820311096594E-2</v>
      </c>
      <c r="AG900" s="5">
        <f t="shared" si="976"/>
        <v>5.3890319859924742E-3</v>
      </c>
      <c r="AH900" s="5">
        <f t="shared" si="977"/>
        <v>4.2517833968560182E-4</v>
      </c>
      <c r="AI900" s="5">
        <f t="shared" si="978"/>
        <v>1.1757882372428361E-3</v>
      </c>
      <c r="AJ900" s="5">
        <f t="shared" si="979"/>
        <v>1.6257624740019562E-3</v>
      </c>
      <c r="AK900" s="5">
        <f t="shared" si="980"/>
        <v>1.4986279207730494E-3</v>
      </c>
      <c r="AL900" s="5">
        <f t="shared" si="981"/>
        <v>8.8135488561511582E-5</v>
      </c>
      <c r="AM900" s="5">
        <f t="shared" si="982"/>
        <v>3.9321209995400432E-2</v>
      </c>
      <c r="AN900" s="5">
        <f t="shared" si="983"/>
        <v>3.0239033858072285E-2</v>
      </c>
      <c r="AO900" s="5">
        <f t="shared" si="984"/>
        <v>1.1627302018129693E-2</v>
      </c>
      <c r="AP900" s="5">
        <f t="shared" si="985"/>
        <v>2.9805659544843103E-3</v>
      </c>
      <c r="AQ900" s="5">
        <f t="shared" si="986"/>
        <v>5.7303319776026349E-4</v>
      </c>
      <c r="AR900" s="5">
        <f t="shared" si="987"/>
        <v>6.5394641777177331E-5</v>
      </c>
      <c r="AS900" s="5">
        <f t="shared" si="988"/>
        <v>1.8084235108771195E-4</v>
      </c>
      <c r="AT900" s="5">
        <f t="shared" si="989"/>
        <v>2.5005073090212212E-4</v>
      </c>
      <c r="AU900" s="5">
        <f t="shared" si="990"/>
        <v>2.304967748561637E-4</v>
      </c>
      <c r="AV900" s="5">
        <f t="shared" si="991"/>
        <v>1.5935395297811381E-4</v>
      </c>
      <c r="AW900" s="5">
        <f t="shared" si="992"/>
        <v>5.2065175029826914E-6</v>
      </c>
      <c r="AX900" s="5">
        <f t="shared" si="993"/>
        <v>1.8123146560466277E-2</v>
      </c>
      <c r="AY900" s="5">
        <f t="shared" si="994"/>
        <v>1.3937171376996054E-2</v>
      </c>
      <c r="AZ900" s="5">
        <f t="shared" si="995"/>
        <v>5.3590237584758699E-3</v>
      </c>
      <c r="BA900" s="5">
        <f t="shared" si="996"/>
        <v>1.3737429146400593E-3</v>
      </c>
      <c r="BB900" s="5">
        <f t="shared" si="997"/>
        <v>2.6411101357859304E-4</v>
      </c>
      <c r="BC900" s="5">
        <f t="shared" si="998"/>
        <v>4.0621648636077463E-5</v>
      </c>
      <c r="BD900" s="5">
        <f t="shared" si="999"/>
        <v>8.3816969139890235E-6</v>
      </c>
      <c r="BE900" s="5">
        <f t="shared" si="1000"/>
        <v>2.3178745763225449E-5</v>
      </c>
      <c r="BF900" s="5">
        <f t="shared" si="1001"/>
        <v>3.2049253311675242E-5</v>
      </c>
      <c r="BG900" s="5">
        <f t="shared" si="1002"/>
        <v>2.9543003126757399E-5</v>
      </c>
      <c r="BH900" s="5">
        <f t="shared" si="1003"/>
        <v>2.0424556196204314E-5</v>
      </c>
      <c r="BI900" s="5">
        <f t="shared" si="1004"/>
        <v>1.1296414085515349E-5</v>
      </c>
      <c r="BJ900" s="8">
        <f t="shared" si="1005"/>
        <v>0.76637830281474439</v>
      </c>
      <c r="BK900" s="8">
        <f t="shared" si="1006"/>
        <v>0.1470663318130063</v>
      </c>
      <c r="BL900" s="8">
        <f t="shared" si="1007"/>
        <v>7.5229918411825053E-2</v>
      </c>
      <c r="BM900" s="8">
        <f t="shared" si="1008"/>
        <v>0.66242738773791199</v>
      </c>
      <c r="BN900" s="8">
        <f t="shared" si="1009"/>
        <v>0.31452671643950597</v>
      </c>
    </row>
    <row r="901" spans="1:66" x14ac:dyDescent="0.25">
      <c r="A901" t="s">
        <v>130</v>
      </c>
      <c r="B901" t="s">
        <v>332</v>
      </c>
      <c r="C901" t="s">
        <v>418</v>
      </c>
      <c r="D901" t="s">
        <v>512</v>
      </c>
      <c r="E901">
        <f>VLOOKUP(A901,home!$A$2:$E$405,3,FALSE)</f>
        <v>1.631</v>
      </c>
      <c r="F901">
        <f>VLOOKUP(B901,home!$B$2:$E$405,3,FALSE)</f>
        <v>1.1387</v>
      </c>
      <c r="G901">
        <f>VLOOKUP(C901,away!$B$2:$E$405,4,FALSE)</f>
        <v>0.70069999999999999</v>
      </c>
      <c r="H901">
        <f>VLOOKUP(A901,away!$A$2:$E$405,3,FALSE)</f>
        <v>1.2738</v>
      </c>
      <c r="I901">
        <f>VLOOKUP(C901,away!$B$2:$E$405,3,FALSE)</f>
        <v>0.67290000000000005</v>
      </c>
      <c r="J901">
        <f>VLOOKUP(B901,home!$B$2:$E$405,4,FALSE)</f>
        <v>0.78510000000000002</v>
      </c>
      <c r="K901" s="3">
        <f t="shared" si="954"/>
        <v>1.3013538437900001</v>
      </c>
      <c r="L901" s="3">
        <f t="shared" si="955"/>
        <v>0.67294062970200008</v>
      </c>
      <c r="M901" s="5">
        <f t="shared" si="956"/>
        <v>0.13885924657059723</v>
      </c>
      <c r="N901" s="5">
        <f t="shared" si="957"/>
        <v>0.18070501427043006</v>
      </c>
      <c r="O901" s="5">
        <f t="shared" si="958"/>
        <v>9.3444028827162989E-2</v>
      </c>
      <c r="P901" s="5">
        <f t="shared" si="959"/>
        <v>0.12160374609345212</v>
      </c>
      <c r="Q901" s="5">
        <f t="shared" si="960"/>
        <v>0.11758058245647553</v>
      </c>
      <c r="R901" s="5">
        <f t="shared" si="961"/>
        <v>3.1441141800421457E-2</v>
      </c>
      <c r="S901" s="5">
        <f t="shared" si="962"/>
        <v>2.6623129948430729E-2</v>
      </c>
      <c r="T901" s="5">
        <f t="shared" si="963"/>
        <v>7.9124751198988583E-2</v>
      </c>
      <c r="U901" s="5">
        <f t="shared" si="964"/>
        <v>4.0916050735124901E-2</v>
      </c>
      <c r="V901" s="5">
        <f t="shared" si="965"/>
        <v>2.5905307507963901E-3</v>
      </c>
      <c r="W901" s="5">
        <f t="shared" si="966"/>
        <v>5.1004647644933829E-2</v>
      </c>
      <c r="X901" s="5">
        <f t="shared" si="967"/>
        <v>3.4323099703910405E-2</v>
      </c>
      <c r="Y901" s="5">
        <f t="shared" si="968"/>
        <v>1.1548704164037001E-2</v>
      </c>
      <c r="Z901" s="5">
        <f t="shared" si="969"/>
        <v>7.0526739205751645E-3</v>
      </c>
      <c r="AA901" s="5">
        <f t="shared" si="970"/>
        <v>9.1780243155379776E-3</v>
      </c>
      <c r="AB901" s="5">
        <f t="shared" si="971"/>
        <v>5.9719286107117178E-3</v>
      </c>
      <c r="AC901" s="5">
        <f t="shared" si="972"/>
        <v>1.4178847081087526E-4</v>
      </c>
      <c r="AD901" s="5">
        <f t="shared" si="973"/>
        <v>1.6593773565972303E-2</v>
      </c>
      <c r="AE901" s="5">
        <f t="shared" si="974"/>
        <v>1.1166624432617806E-2</v>
      </c>
      <c r="AF901" s="5">
        <f t="shared" si="975"/>
        <v>3.7572376386657827E-3</v>
      </c>
      <c r="AG901" s="5">
        <f t="shared" si="976"/>
        <v>8.427992875012693E-4</v>
      </c>
      <c r="AH901" s="5">
        <f t="shared" si="977"/>
        <v>1.1865077072986808E-3</v>
      </c>
      <c r="AI901" s="5">
        <f t="shared" si="978"/>
        <v>1.5440663655795985E-3</v>
      </c>
      <c r="AJ901" s="5">
        <f t="shared" si="979"/>
        <v>1.0046883499569333E-3</v>
      </c>
      <c r="AK901" s="5">
        <f t="shared" si="980"/>
        <v>4.358183486758294E-4</v>
      </c>
      <c r="AL901" s="5">
        <f t="shared" si="981"/>
        <v>4.9667586795377069E-6</v>
      </c>
      <c r="AM901" s="5">
        <f t="shared" si="982"/>
        <v>4.3188742026117862E-3</v>
      </c>
      <c r="AN901" s="5">
        <f t="shared" si="983"/>
        <v>2.9063459255092988E-3</v>
      </c>
      <c r="AO901" s="5">
        <f t="shared" si="984"/>
        <v>9.7789912862203485E-4</v>
      </c>
      <c r="AP901" s="5">
        <f t="shared" si="985"/>
        <v>2.1935601846664979E-4</v>
      </c>
      <c r="AQ901" s="5">
        <f t="shared" si="986"/>
        <v>3.6903394298967712E-5</v>
      </c>
      <c r="AR901" s="5">
        <f t="shared" si="987"/>
        <v>1.5968984873917019E-4</v>
      </c>
      <c r="AS901" s="5">
        <f t="shared" si="988"/>
        <v>2.0781299847096279E-4</v>
      </c>
      <c r="AT901" s="5">
        <f t="shared" si="989"/>
        <v>1.3521912217485648E-4</v>
      </c>
      <c r="AU901" s="5">
        <f t="shared" si="990"/>
        <v>5.8655974798719703E-5</v>
      </c>
      <c r="AV901" s="5">
        <f t="shared" si="991"/>
        <v>1.9083044566390817E-5</v>
      </c>
      <c r="AW901" s="5">
        <f t="shared" si="992"/>
        <v>1.208210784762153E-7</v>
      </c>
      <c r="AX901" s="5">
        <f t="shared" si="993"/>
        <v>9.3673059073572085E-4</v>
      </c>
      <c r="AY901" s="5">
        <f t="shared" si="994"/>
        <v>6.3036407359082257E-4</v>
      </c>
      <c r="AZ901" s="5">
        <f t="shared" si="995"/>
        <v>2.1209879831186301E-4</v>
      </c>
      <c r="BA901" s="5">
        <f t="shared" si="996"/>
        <v>4.7576632965007536E-5</v>
      </c>
      <c r="BB901" s="5">
        <f t="shared" si="997"/>
        <v>8.0040623366432748E-6</v>
      </c>
      <c r="BC901" s="5">
        <f t="shared" si="998"/>
        <v>1.0772517497989579E-6</v>
      </c>
      <c r="BD901" s="5">
        <f t="shared" si="999"/>
        <v>1.7910297894592379E-5</v>
      </c>
      <c r="BE901" s="5">
        <f t="shared" si="1000"/>
        <v>2.3307635008551735E-5</v>
      </c>
      <c r="BF901" s="5">
        <f t="shared" si="1001"/>
        <v>1.5165740204016592E-5</v>
      </c>
      <c r="BG901" s="5">
        <f t="shared" si="1002"/>
        <v>6.5786647694725112E-6</v>
      </c>
      <c r="BH901" s="5">
        <f t="shared" si="1003"/>
        <v>2.1402926711897268E-6</v>
      </c>
      <c r="BI901" s="5">
        <f t="shared" si="1004"/>
        <v>5.5705561889766294E-7</v>
      </c>
      <c r="BJ901" s="8">
        <f t="shared" si="1005"/>
        <v>0.5169424644427314</v>
      </c>
      <c r="BK901" s="8">
        <f t="shared" si="1006"/>
        <v>0.2904537726663578</v>
      </c>
      <c r="BL901" s="8">
        <f t="shared" si="1007"/>
        <v>0.18576837573538693</v>
      </c>
      <c r="BM901" s="8">
        <f t="shared" si="1008"/>
        <v>0.3159532834939992</v>
      </c>
      <c r="BN901" s="8">
        <f t="shared" si="1009"/>
        <v>0.68363376001853937</v>
      </c>
    </row>
    <row r="902" spans="1:66" x14ac:dyDescent="0.25">
      <c r="A902" t="s">
        <v>130</v>
      </c>
      <c r="B902" t="s">
        <v>119</v>
      </c>
      <c r="C902" t="s">
        <v>466</v>
      </c>
      <c r="D902" t="s">
        <v>512</v>
      </c>
      <c r="E902">
        <f>VLOOKUP(A902,home!$A$2:$E$405,3,FALSE)</f>
        <v>1.631</v>
      </c>
      <c r="F902">
        <f>VLOOKUP(B902,home!$B$2:$E$405,3,FALSE)</f>
        <v>1.3138000000000001</v>
      </c>
      <c r="G902">
        <f>VLOOKUP(C902,away!$B$2:$E$405,4,FALSE)</f>
        <v>1.4014</v>
      </c>
      <c r="H902">
        <f>VLOOKUP(A902,away!$A$2:$E$405,3,FALSE)</f>
        <v>1.2738</v>
      </c>
      <c r="I902">
        <f>VLOOKUP(C902,away!$B$2:$E$405,3,FALSE)</f>
        <v>1.1214999999999999</v>
      </c>
      <c r="J902">
        <f>VLOOKUP(B902,home!$B$2:$E$405,4,FALSE)</f>
        <v>0.67290000000000005</v>
      </c>
      <c r="K902" s="3">
        <f t="shared" si="954"/>
        <v>3.0029308509199999</v>
      </c>
      <c r="L902" s="3">
        <f t="shared" si="955"/>
        <v>0.96128253243000006</v>
      </c>
      <c r="M902" s="5">
        <f t="shared" si="956"/>
        <v>1.8982963055771861E-2</v>
      </c>
      <c r="N902" s="5">
        <f t="shared" si="957"/>
        <v>5.7004525402051906E-2</v>
      </c>
      <c r="O902" s="5">
        <f t="shared" si="958"/>
        <v>1.8247990799277507E-2</v>
      </c>
      <c r="P902" s="5">
        <f t="shared" si="959"/>
        <v>5.4797454538454728E-2</v>
      </c>
      <c r="Q902" s="5">
        <f t="shared" si="960"/>
        <v>8.5590323985937258E-2</v>
      </c>
      <c r="R902" s="5">
        <f t="shared" si="961"/>
        <v>8.7707374036444085E-3</v>
      </c>
      <c r="S902" s="5">
        <f t="shared" si="962"/>
        <v>3.95454731575876E-2</v>
      </c>
      <c r="T902" s="5">
        <f t="shared" si="963"/>
        <v>8.2276483392705949E-2</v>
      </c>
      <c r="U902" s="5">
        <f t="shared" si="964"/>
        <v>2.6337917934721775E-2</v>
      </c>
      <c r="V902" s="5">
        <f t="shared" si="965"/>
        <v>1.2683836912007059E-2</v>
      </c>
      <c r="W902" s="5">
        <f t="shared" si="966"/>
        <v>8.5673941479203028E-2</v>
      </c>
      <c r="X902" s="5">
        <f t="shared" si="967"/>
        <v>8.2356863428387911E-2</v>
      </c>
      <c r="Y902" s="5">
        <f t="shared" si="968"/>
        <v>3.9584107119716182E-2</v>
      </c>
      <c r="Z902" s="5">
        <f t="shared" si="969"/>
        <v>2.810385554217941E-3</v>
      </c>
      <c r="AA902" s="5">
        <f t="shared" si="970"/>
        <v>8.4393934837409569E-3</v>
      </c>
      <c r="AB902" s="5">
        <f t="shared" si="971"/>
        <v>1.2671457527689469E-2</v>
      </c>
      <c r="AC902" s="5">
        <f t="shared" si="972"/>
        <v>2.2883742336379811E-3</v>
      </c>
      <c r="AD902" s="5">
        <f t="shared" si="973"/>
        <v>6.4318230496953344E-2</v>
      </c>
      <c r="AE902" s="5">
        <f t="shared" si="974"/>
        <v>6.1827991493527773E-2</v>
      </c>
      <c r="AF902" s="5">
        <f t="shared" si="975"/>
        <v>2.9717084118979435E-2</v>
      </c>
      <c r="AG902" s="5">
        <f t="shared" si="976"/>
        <v>9.5221712927759643E-3</v>
      </c>
      <c r="AH902" s="5">
        <f t="shared" si="977"/>
        <v>6.7539363566582774E-4</v>
      </c>
      <c r="AI902" s="5">
        <f t="shared" si="978"/>
        <v>2.0281603850559361E-3</v>
      </c>
      <c r="AJ902" s="5">
        <f t="shared" si="979"/>
        <v>3.0452126954491295E-3</v>
      </c>
      <c r="AK902" s="5">
        <f t="shared" si="980"/>
        <v>3.0481877169258138E-3</v>
      </c>
      <c r="AL902" s="5">
        <f t="shared" si="981"/>
        <v>2.6423078982207879E-4</v>
      </c>
      <c r="AM902" s="5">
        <f t="shared" si="982"/>
        <v>3.8628639727176971E-2</v>
      </c>
      <c r="AN902" s="5">
        <f t="shared" si="983"/>
        <v>3.7133036621266782E-2</v>
      </c>
      <c r="AO902" s="5">
        <f t="shared" si="984"/>
        <v>1.784766974005363E-2</v>
      </c>
      <c r="AP902" s="5">
        <f t="shared" si="985"/>
        <v>5.7188843885643461E-3</v>
      </c>
      <c r="AQ902" s="5">
        <f t="shared" si="986"/>
        <v>1.3743659169283813E-3</v>
      </c>
      <c r="AR902" s="5">
        <f t="shared" si="987"/>
        <v>1.2984882089599035E-4</v>
      </c>
      <c r="AS902" s="5">
        <f t="shared" si="988"/>
        <v>3.8992703022415497E-4</v>
      </c>
      <c r="AT902" s="5">
        <f t="shared" si="989"/>
        <v>5.854619543338652E-4</v>
      </c>
      <c r="AU902" s="5">
        <f t="shared" si="990"/>
        <v>5.8603392156969341E-4</v>
      </c>
      <c r="AV902" s="5">
        <f t="shared" si="991"/>
        <v>4.3995483569181593E-4</v>
      </c>
      <c r="AW902" s="5">
        <f t="shared" si="992"/>
        <v>2.1187382383051698E-5</v>
      </c>
      <c r="AX902" s="5">
        <f t="shared" si="993"/>
        <v>1.9333188994302284E-2</v>
      </c>
      <c r="AY902" s="5">
        <f t="shared" si="994"/>
        <v>1.8584656876390705E-2</v>
      </c>
      <c r="AZ902" s="5">
        <f t="shared" si="995"/>
        <v>8.9325530132397333E-3</v>
      </c>
      <c r="BA902" s="5">
        <f t="shared" si="996"/>
        <v>2.8622357272107737E-3</v>
      </c>
      <c r="BB902" s="5">
        <f t="shared" si="997"/>
        <v>6.8785430206619866E-4</v>
      </c>
      <c r="BC902" s="5">
        <f t="shared" si="998"/>
        <v>1.3224446508661316E-4</v>
      </c>
      <c r="BD902" s="5">
        <f t="shared" si="999"/>
        <v>2.0803567230657851E-5</v>
      </c>
      <c r="BE902" s="5">
        <f t="shared" si="1000"/>
        <v>6.2471673846130796E-5</v>
      </c>
      <c r="BF902" s="5">
        <f t="shared" si="1001"/>
        <v>9.3799058350579157E-5</v>
      </c>
      <c r="BG902" s="5">
        <f t="shared" si="1002"/>
        <v>9.3890695369399795E-5</v>
      </c>
      <c r="BH902" s="5">
        <f t="shared" si="1003"/>
        <v>7.0486816434775542E-5</v>
      </c>
      <c r="BI902" s="5">
        <f t="shared" si="1004"/>
        <v>4.2333407131024487E-5</v>
      </c>
      <c r="BJ902" s="8">
        <f t="shared" si="1005"/>
        <v>0.74910705198252514</v>
      </c>
      <c r="BK902" s="8">
        <f t="shared" si="1006"/>
        <v>0.147146989563672</v>
      </c>
      <c r="BL902" s="8">
        <f t="shared" si="1007"/>
        <v>8.5779463363248917E-2</v>
      </c>
      <c r="BM902" s="8">
        <f t="shared" si="1008"/>
        <v>0.72288642578451834</v>
      </c>
      <c r="BN902" s="8">
        <f t="shared" si="1009"/>
        <v>0.24339399518513768</v>
      </c>
    </row>
    <row r="903" spans="1:66" x14ac:dyDescent="0.25">
      <c r="A903" t="s">
        <v>19</v>
      </c>
      <c r="B903" t="s">
        <v>225</v>
      </c>
      <c r="C903" t="s">
        <v>314</v>
      </c>
      <c r="D903" t="s">
        <v>512</v>
      </c>
      <c r="E903">
        <f>VLOOKUP(A903,home!$A$2:$E$405,3,FALSE)</f>
        <v>1.5713999999999999</v>
      </c>
      <c r="F903">
        <f>VLOOKUP(B903,home!$B$2:$E$405,3,FALSE)</f>
        <v>1.5909</v>
      </c>
      <c r="G903">
        <f>VLOOKUP(C903,away!$B$2:$E$405,4,FALSE)</f>
        <v>1.6970000000000001</v>
      </c>
      <c r="H903">
        <f>VLOOKUP(A903,away!$A$2:$E$405,3,FALSE)</f>
        <v>1.2062999999999999</v>
      </c>
      <c r="I903">
        <f>VLOOKUP(C903,away!$B$2:$E$405,3,FALSE)</f>
        <v>0.82899999999999996</v>
      </c>
      <c r="J903">
        <f>VLOOKUP(B903,home!$B$2:$E$405,4,FALSE)</f>
        <v>1.8652</v>
      </c>
      <c r="K903" s="3">
        <f t="shared" si="954"/>
        <v>4.2423986212199996</v>
      </c>
      <c r="L903" s="3">
        <f t="shared" si="955"/>
        <v>1.8652423400399998</v>
      </c>
      <c r="M903" s="5">
        <f t="shared" si="956"/>
        <v>2.2257953618047784E-3</v>
      </c>
      <c r="N903" s="5">
        <f t="shared" si="957"/>
        <v>9.4427111740384637E-3</v>
      </c>
      <c r="O903" s="5">
        <f t="shared" si="958"/>
        <v>4.1516477491029226E-3</v>
      </c>
      <c r="P903" s="5">
        <f t="shared" si="959"/>
        <v>1.7612944686585356E-2</v>
      </c>
      <c r="Q903" s="5">
        <f t="shared" si="960"/>
        <v>2.0029872432659732E-2</v>
      </c>
      <c r="R903" s="5">
        <f t="shared" si="961"/>
        <v>3.8719145812792675E-3</v>
      </c>
      <c r="S903" s="5">
        <f t="shared" si="962"/>
        <v>3.4843254893969451E-2</v>
      </c>
      <c r="T903" s="5">
        <f t="shared" si="963"/>
        <v>3.7360566126996918E-2</v>
      </c>
      <c r="U903" s="5">
        <f t="shared" si="964"/>
        <v>1.6426205081100778E-2</v>
      </c>
      <c r="V903" s="5">
        <f t="shared" si="965"/>
        <v>3.063535707425942E-2</v>
      </c>
      <c r="W903" s="5">
        <f t="shared" si="966"/>
        <v>2.8324901063842708E-2</v>
      </c>
      <c r="X903" s="5">
        <f t="shared" si="967"/>
        <v>5.2832804741723451E-2</v>
      </c>
      <c r="Y903" s="5">
        <f t="shared" si="968"/>
        <v>4.9272992173664334E-2</v>
      </c>
      <c r="Z903" s="5">
        <f t="shared" si="969"/>
        <v>2.4073530046734453E-3</v>
      </c>
      <c r="AA903" s="5">
        <f t="shared" si="970"/>
        <v>1.021295106781645E-2</v>
      </c>
      <c r="AB903" s="5">
        <f t="shared" si="971"/>
        <v>2.1663704764345915E-2</v>
      </c>
      <c r="AC903" s="5">
        <f t="shared" si="972"/>
        <v>1.5151293186641117E-2</v>
      </c>
      <c r="AD903" s="5">
        <f t="shared" si="973"/>
        <v>3.0041380304859804E-2</v>
      </c>
      <c r="AE903" s="5">
        <f t="shared" si="974"/>
        <v>5.6034454497868251E-2</v>
      </c>
      <c r="AF903" s="5">
        <f t="shared" si="975"/>
        <v>5.225891851523435E-2</v>
      </c>
      <c r="AG903" s="5">
        <f t="shared" si="976"/>
        <v>3.2491849153105129E-2</v>
      </c>
      <c r="AH903" s="5">
        <f t="shared" si="977"/>
        <v>1.1225741879348551E-3</v>
      </c>
      <c r="AI903" s="5">
        <f t="shared" si="978"/>
        <v>4.7624071871119906E-3</v>
      </c>
      <c r="AJ903" s="5">
        <f t="shared" si="979"/>
        <v>1.0102014842146062E-2</v>
      </c>
      <c r="AK903" s="5">
        <f t="shared" si="980"/>
        <v>1.4285591279288145E-2</v>
      </c>
      <c r="AL903" s="5">
        <f t="shared" si="981"/>
        <v>4.7957488528534969E-3</v>
      </c>
      <c r="AM903" s="5">
        <f t="shared" si="982"/>
        <v>2.5489502076976568E-2</v>
      </c>
      <c r="AN903" s="5">
        <f t="shared" si="983"/>
        <v>4.7544098500514199E-2</v>
      </c>
      <c r="AO903" s="5">
        <f t="shared" si="984"/>
        <v>4.4340632771095692E-2</v>
      </c>
      <c r="AP903" s="5">
        <f t="shared" si="985"/>
        <v>2.7568675209604272E-2</v>
      </c>
      <c r="AQ903" s="5">
        <f t="shared" si="986"/>
        <v>1.2855565064941246E-2</v>
      </c>
      <c r="AR903" s="5">
        <f t="shared" si="987"/>
        <v>4.1877458103442236E-4</v>
      </c>
      <c r="AS903" s="5">
        <f t="shared" si="988"/>
        <v>1.7766087051824166E-3</v>
      </c>
      <c r="AT903" s="5">
        <f t="shared" si="989"/>
        <v>3.7685411606566666E-3</v>
      </c>
      <c r="AU903" s="5">
        <f t="shared" si="990"/>
        <v>5.3292179413268869E-3</v>
      </c>
      <c r="AV903" s="5">
        <f t="shared" si="991"/>
        <v>5.6521667116165176E-3</v>
      </c>
      <c r="AW903" s="5">
        <f t="shared" si="992"/>
        <v>1.0541457664670221E-3</v>
      </c>
      <c r="AX903" s="5">
        <f t="shared" si="993"/>
        <v>1.8022771411158288E-2</v>
      </c>
      <c r="AY903" s="5">
        <f t="shared" si="994"/>
        <v>3.3616836320954892E-2</v>
      </c>
      <c r="AZ903" s="5">
        <f t="shared" si="995"/>
        <v>3.1351773222019791E-2</v>
      </c>
      <c r="BA903" s="5">
        <f t="shared" si="996"/>
        <v>1.9492884949681197E-2</v>
      </c>
      <c r="BB903" s="5">
        <f t="shared" si="997"/>
        <v>9.0897385844184581E-3</v>
      </c>
      <c r="BC903" s="5">
        <f t="shared" si="998"/>
        <v>3.3909130535105122E-3</v>
      </c>
      <c r="BD903" s="5">
        <f t="shared" si="999"/>
        <v>1.3018601324631948E-4</v>
      </c>
      <c r="BE903" s="5">
        <f t="shared" si="1000"/>
        <v>5.5230096309831446E-4</v>
      </c>
      <c r="BF903" s="5">
        <f t="shared" si="1001"/>
        <v>1.1715404221733835E-3</v>
      </c>
      <c r="BG903" s="5">
        <f t="shared" si="1002"/>
        <v>1.6567138239106196E-3</v>
      </c>
      <c r="BH903" s="5">
        <f t="shared" si="1003"/>
        <v>1.7571101105786314E-3</v>
      </c>
      <c r="BI903" s="5">
        <f t="shared" si="1004"/>
        <v>1.4908723020901011E-3</v>
      </c>
      <c r="BJ903" s="8">
        <f t="shared" si="1005"/>
        <v>0.64085384134886814</v>
      </c>
      <c r="BK903" s="8">
        <f t="shared" si="1006"/>
        <v>0.13888123037706851</v>
      </c>
      <c r="BL903" s="8">
        <f t="shared" si="1007"/>
        <v>0.11030304347504069</v>
      </c>
      <c r="BM903" s="8">
        <f t="shared" si="1008"/>
        <v>0.80254789166569229</v>
      </c>
      <c r="BN903" s="8">
        <f t="shared" si="1009"/>
        <v>5.7334885985470513E-2</v>
      </c>
    </row>
    <row r="904" spans="1:66" x14ac:dyDescent="0.25">
      <c r="A904" t="s">
        <v>19</v>
      </c>
      <c r="B904" t="s">
        <v>223</v>
      </c>
      <c r="C904" t="s">
        <v>233</v>
      </c>
      <c r="D904" t="s">
        <v>512</v>
      </c>
      <c r="E904">
        <f>VLOOKUP(A904,home!$A$2:$E$405,3,FALSE)</f>
        <v>1.5713999999999999</v>
      </c>
      <c r="F904">
        <f>VLOOKUP(B904,home!$B$2:$E$405,3,FALSE)</f>
        <v>0.84850000000000003</v>
      </c>
      <c r="G904">
        <f>VLOOKUP(C904,away!$B$2:$E$405,4,FALSE)</f>
        <v>0.79549999999999998</v>
      </c>
      <c r="H904">
        <f>VLOOKUP(A904,away!$A$2:$E$405,3,FALSE)</f>
        <v>1.2062999999999999</v>
      </c>
      <c r="I904">
        <f>VLOOKUP(C904,away!$B$2:$E$405,3,FALSE)</f>
        <v>0.2072</v>
      </c>
      <c r="J904">
        <f>VLOOKUP(B904,home!$B$2:$E$405,4,FALSE)</f>
        <v>0.55269999999999997</v>
      </c>
      <c r="K904" s="3">
        <f t="shared" si="954"/>
        <v>1.0606663219500001</v>
      </c>
      <c r="L904" s="3">
        <f t="shared" si="955"/>
        <v>0.13814480047199998</v>
      </c>
      <c r="M904" s="5">
        <f t="shared" si="956"/>
        <v>0.30155250790019889</v>
      </c>
      <c r="N904" s="5">
        <f t="shared" si="957"/>
        <v>0.31984658942930227</v>
      </c>
      <c r="O904" s="5">
        <f t="shared" si="958"/>
        <v>4.1657911035704168E-2</v>
      </c>
      <c r="P904" s="5">
        <f t="shared" si="959"/>
        <v>4.418514327836065E-2</v>
      </c>
      <c r="Q904" s="5">
        <f t="shared" si="960"/>
        <v>0.16962525279911492</v>
      </c>
      <c r="R904" s="5">
        <f t="shared" si="961"/>
        <v>2.8774119040538386E-3</v>
      </c>
      <c r="S904" s="5">
        <f t="shared" si="962"/>
        <v>1.618562966134738E-3</v>
      </c>
      <c r="T904" s="5">
        <f t="shared" si="963"/>
        <v>2.3432846702946281E-2</v>
      </c>
      <c r="U904" s="5">
        <f t="shared" si="964"/>
        <v>3.051973901007931E-3</v>
      </c>
      <c r="V904" s="5">
        <f t="shared" si="965"/>
        <v>2.6351200938879931E-5</v>
      </c>
      <c r="W904" s="5">
        <f t="shared" si="966"/>
        <v>5.9971930998758742E-2</v>
      </c>
      <c r="X904" s="5">
        <f t="shared" si="967"/>
        <v>8.2848104417440754E-3</v>
      </c>
      <c r="Y904" s="5">
        <f t="shared" si="968"/>
        <v>5.722517427115385E-4</v>
      </c>
      <c r="Z904" s="5">
        <f t="shared" si="969"/>
        <v>1.3249983112042507E-4</v>
      </c>
      <c r="AA904" s="5">
        <f t="shared" si="970"/>
        <v>1.405381085334974E-4</v>
      </c>
      <c r="AB904" s="5">
        <f t="shared" si="971"/>
        <v>7.4532019336017309E-5</v>
      </c>
      <c r="AC904" s="5">
        <f t="shared" si="972"/>
        <v>2.4132024244070984E-7</v>
      </c>
      <c r="AD904" s="5">
        <f t="shared" si="973"/>
        <v>1.5902551868173152E-2</v>
      </c>
      <c r="AE904" s="5">
        <f t="shared" si="974"/>
        <v>2.1968548548244103E-3</v>
      </c>
      <c r="AF904" s="5">
        <f t="shared" si="975"/>
        <v>1.5174203779283127E-4</v>
      </c>
      <c r="AG904" s="5">
        <f t="shared" si="976"/>
        <v>6.9874578447017884E-6</v>
      </c>
      <c r="AH904" s="5">
        <f t="shared" si="977"/>
        <v>4.5760406831762025E-6</v>
      </c>
      <c r="AI904" s="5">
        <f t="shared" si="978"/>
        <v>4.8536522405180676E-6</v>
      </c>
      <c r="AJ904" s="5">
        <f t="shared" si="979"/>
        <v>2.5740527349873379E-6</v>
      </c>
      <c r="AK904" s="5">
        <f t="shared" si="980"/>
        <v>9.1007034897478636E-7</v>
      </c>
      <c r="AL904" s="5">
        <f t="shared" si="981"/>
        <v>1.4143831284918941E-9</v>
      </c>
      <c r="AM904" s="5">
        <f t="shared" si="982"/>
        <v>3.3734602399268653E-3</v>
      </c>
      <c r="AN904" s="5">
        <f t="shared" si="983"/>
        <v>4.6602599174492187E-4</v>
      </c>
      <c r="AO904" s="5">
        <f t="shared" si="984"/>
        <v>3.2189533822184061E-5</v>
      </c>
      <c r="AP904" s="5">
        <f t="shared" si="985"/>
        <v>1.4822722423841047E-6</v>
      </c>
      <c r="AQ904" s="5">
        <f t="shared" si="986"/>
        <v>5.1192050792334017E-8</v>
      </c>
      <c r="AR904" s="5">
        <f t="shared" si="987"/>
        <v>1.2643124542582616E-7</v>
      </c>
      <c r="AS904" s="5">
        <f t="shared" si="988"/>
        <v>1.341013640653688E-7</v>
      </c>
      <c r="AT904" s="5">
        <f t="shared" si="989"/>
        <v>7.1118400295846318E-8</v>
      </c>
      <c r="AU904" s="5">
        <f t="shared" si="990"/>
        <v>2.5144297354921048E-8</v>
      </c>
      <c r="AV904" s="5">
        <f t="shared" si="991"/>
        <v>6.6674273483653033E-9</v>
      </c>
      <c r="AW904" s="5">
        <f t="shared" si="992"/>
        <v>5.7567568891769766E-12</v>
      </c>
      <c r="AX904" s="5">
        <f t="shared" si="993"/>
        <v>5.9635261082129857E-4</v>
      </c>
      <c r="AY904" s="5">
        <f t="shared" si="994"/>
        <v>8.2383012432864526E-5</v>
      </c>
      <c r="AZ904" s="5">
        <f t="shared" si="995"/>
        <v>5.6903924074101806E-6</v>
      </c>
      <c r="BA904" s="5">
        <f t="shared" si="996"/>
        <v>2.6203270790968776E-7</v>
      </c>
      <c r="BB904" s="5">
        <f t="shared" si="997"/>
        <v>9.0496140378304148E-9</v>
      </c>
      <c r="BC904" s="5">
        <f t="shared" si="998"/>
        <v>2.5003142512093851E-10</v>
      </c>
      <c r="BD904" s="5">
        <f t="shared" si="999"/>
        <v>2.9109698621295365E-9</v>
      </c>
      <c r="BE904" s="5">
        <f t="shared" si="1000"/>
        <v>3.087567696972234E-9</v>
      </c>
      <c r="BF904" s="5">
        <f t="shared" si="1001"/>
        <v>1.6374395364595858E-9</v>
      </c>
      <c r="BG904" s="5">
        <f t="shared" si="1002"/>
        <v>5.7892565685070088E-10</v>
      </c>
      <c r="BH904" s="5">
        <f t="shared" si="1003"/>
        <v>1.5351173678358014E-10</v>
      </c>
      <c r="BI904" s="5">
        <f t="shared" si="1004"/>
        <v>3.2564945846079305E-11</v>
      </c>
      <c r="BJ904" s="8">
        <f t="shared" si="1005"/>
        <v>0.60454972491101522</v>
      </c>
      <c r="BK904" s="8">
        <f t="shared" si="1006"/>
        <v>0.34746519109269153</v>
      </c>
      <c r="BL904" s="8">
        <f t="shared" si="1007"/>
        <v>4.7815652648357035E-2</v>
      </c>
      <c r="BM904" s="8">
        <f t="shared" si="1008"/>
        <v>0.12013586912977324</v>
      </c>
      <c r="BN904" s="8">
        <f t="shared" si="1009"/>
        <v>0.87974481634673474</v>
      </c>
    </row>
    <row r="905" spans="1:66" x14ac:dyDescent="0.25">
      <c r="A905" t="s">
        <v>136</v>
      </c>
      <c r="B905" t="s">
        <v>139</v>
      </c>
      <c r="C905" t="s">
        <v>145</v>
      </c>
      <c r="D905" t="s">
        <v>512</v>
      </c>
      <c r="E905">
        <f>VLOOKUP(A905,home!$A$2:$E$405,3,FALSE)</f>
        <v>1.3110999999999999</v>
      </c>
      <c r="F905">
        <f>VLOOKUP(B905,home!$B$2:$E$405,3,FALSE)</f>
        <v>1.1440999999999999</v>
      </c>
      <c r="G905">
        <f>VLOOKUP(C905,away!$B$2:$E$405,4,FALSE)</f>
        <v>1.1440999999999999</v>
      </c>
      <c r="H905">
        <f>VLOOKUP(A905,away!$A$2:$E$405,3,FALSE)</f>
        <v>0.93330000000000002</v>
      </c>
      <c r="I905">
        <f>VLOOKUP(C905,away!$B$2:$E$405,3,FALSE)</f>
        <v>3.2143999999999999</v>
      </c>
      <c r="J905">
        <f>VLOOKUP(B905,home!$B$2:$E$405,4,FALSE)</f>
        <v>1.6072</v>
      </c>
      <c r="K905" s="3">
        <f t="shared" si="954"/>
        <v>1.7161837623909997</v>
      </c>
      <c r="L905" s="3">
        <f t="shared" si="955"/>
        <v>4.8215992285439997</v>
      </c>
      <c r="M905" s="5">
        <f t="shared" si="956"/>
        <v>1.4476944956658164E-3</v>
      </c>
      <c r="N905" s="5">
        <f t="shared" si="957"/>
        <v>2.4845097863645015E-3</v>
      </c>
      <c r="O905" s="5">
        <f t="shared" si="958"/>
        <v>6.9802026634696937E-3</v>
      </c>
      <c r="P905" s="5">
        <f t="shared" si="959"/>
        <v>1.1979310469245096E-2</v>
      </c>
      <c r="Q905" s="5">
        <f t="shared" si="960"/>
        <v>2.131937676430145E-3</v>
      </c>
      <c r="R905" s="5">
        <f t="shared" si="961"/>
        <v>1.6827869888633131E-2</v>
      </c>
      <c r="S905" s="5">
        <f t="shared" si="962"/>
        <v>2.4781450739122565E-2</v>
      </c>
      <c r="T905" s="5">
        <f t="shared" si="963"/>
        <v>1.0279349055979471E-2</v>
      </c>
      <c r="U905" s="5">
        <f t="shared" si="964"/>
        <v>2.8879717058500617E-2</v>
      </c>
      <c r="V905" s="5">
        <f t="shared" si="965"/>
        <v>2.2784479672949855E-2</v>
      </c>
      <c r="W905" s="5">
        <f t="shared" si="966"/>
        <v>1.2195989409063376E-3</v>
      </c>
      <c r="X905" s="5">
        <f t="shared" si="967"/>
        <v>5.8804173126070745E-3</v>
      </c>
      <c r="Y905" s="5">
        <f t="shared" si="968"/>
        <v>1.4176507788991531E-2</v>
      </c>
      <c r="Z905" s="5">
        <f t="shared" si="969"/>
        <v>2.7045748157690765E-2</v>
      </c>
      <c r="AA905" s="5">
        <f t="shared" si="970"/>
        <v>4.6415473829945188E-2</v>
      </c>
      <c r="AB905" s="5">
        <f t="shared" si="971"/>
        <v>3.9828741255318163E-2</v>
      </c>
      <c r="AC905" s="5">
        <f t="shared" si="972"/>
        <v>1.1783492507380679E-2</v>
      </c>
      <c r="AD905" s="5">
        <f t="shared" si="973"/>
        <v>5.2326397475317926E-4</v>
      </c>
      <c r="AE905" s="5">
        <f t="shared" si="974"/>
        <v>2.5229691769947955E-3</v>
      </c>
      <c r="AF905" s="5">
        <f t="shared" si="975"/>
        <v>6.0823731187192006E-3</v>
      </c>
      <c r="AG905" s="5">
        <f t="shared" si="976"/>
        <v>9.7755885123110859E-3</v>
      </c>
      <c r="AH905" s="5">
        <f t="shared" si="977"/>
        <v>3.2600939613129272E-2</v>
      </c>
      <c r="AI905" s="5">
        <f t="shared" si="978"/>
        <v>5.5949203202741972E-2</v>
      </c>
      <c r="AJ905" s="5">
        <f t="shared" si="979"/>
        <v>4.8009557027630149E-2</v>
      </c>
      <c r="AK905" s="5">
        <f t="shared" si="980"/>
        <v>2.7464407403467863E-2</v>
      </c>
      <c r="AL905" s="5">
        <f t="shared" si="981"/>
        <v>3.9002183286748122E-3</v>
      </c>
      <c r="AM905" s="5">
        <f t="shared" si="982"/>
        <v>1.7960342738311587E-4</v>
      </c>
      <c r="AN905" s="5">
        <f t="shared" si="983"/>
        <v>8.6597574691428959E-4</v>
      </c>
      <c r="AO905" s="5">
        <f t="shared" si="984"/>
        <v>2.0876939966298774E-3</v>
      </c>
      <c r="AP905" s="5">
        <f t="shared" si="985"/>
        <v>3.3553412545288515E-3</v>
      </c>
      <c r="AQ905" s="5">
        <f t="shared" si="986"/>
        <v>4.0445277010845411E-3</v>
      </c>
      <c r="AR905" s="5">
        <f t="shared" si="987"/>
        <v>3.1437733057694719E-2</v>
      </c>
      <c r="AS905" s="5">
        <f t="shared" si="988"/>
        <v>5.395292699999843E-2</v>
      </c>
      <c r="AT905" s="5">
        <f t="shared" si="989"/>
        <v>4.6296568625432133E-2</v>
      </c>
      <c r="AU905" s="5">
        <f t="shared" si="990"/>
        <v>2.648447310979575E-2</v>
      </c>
      <c r="AV905" s="5">
        <f t="shared" si="991"/>
        <v>1.1363055676628134E-2</v>
      </c>
      <c r="AW905" s="5">
        <f t="shared" si="992"/>
        <v>8.9648146677574357E-4</v>
      </c>
      <c r="AX905" s="5">
        <f t="shared" si="993"/>
        <v>5.1372080957445766E-5</v>
      </c>
      <c r="AY905" s="5">
        <f t="shared" si="994"/>
        <v>2.4769558591312035E-4</v>
      </c>
      <c r="AZ905" s="5">
        <f t="shared" si="995"/>
        <v>5.971444229762278E-4</v>
      </c>
      <c r="BA905" s="5">
        <f t="shared" si="996"/>
        <v>9.5973036305051055E-4</v>
      </c>
      <c r="BB905" s="5">
        <f t="shared" si="997"/>
        <v>1.1568587945236485E-3</v>
      </c>
      <c r="BC905" s="5">
        <f t="shared" si="998"/>
        <v>1.115581894241913E-3</v>
      </c>
      <c r="BD905" s="5">
        <f t="shared" si="999"/>
        <v>2.5263358243025513E-2</v>
      </c>
      <c r="BE905" s="5">
        <f t="shared" si="1000"/>
        <v>4.3356565200147197E-2</v>
      </c>
      <c r="BF905" s="5">
        <f t="shared" si="1001"/>
        <v>3.7203916594769654E-2</v>
      </c>
      <c r="BG905" s="5">
        <f t="shared" si="1002"/>
        <v>2.1282919185764249E-2</v>
      </c>
      <c r="BH905" s="5">
        <f t="shared" si="1003"/>
        <v>9.1313500807221216E-3</v>
      </c>
      <c r="BI905" s="5">
        <f t="shared" si="1004"/>
        <v>3.1342149474486067E-3</v>
      </c>
      <c r="BJ905" s="8">
        <f t="shared" si="1005"/>
        <v>6.9738040612260854E-2</v>
      </c>
      <c r="BK905" s="8">
        <f t="shared" si="1006"/>
        <v>7.6924341798951926E-2</v>
      </c>
      <c r="BL905" s="8">
        <f t="shared" si="1007"/>
        <v>0.61186319366426245</v>
      </c>
      <c r="BM905" s="8">
        <f t="shared" si="1008"/>
        <v>0.74436858513422011</v>
      </c>
      <c r="BN905" s="8">
        <f t="shared" si="1009"/>
        <v>4.1851524979808381E-2</v>
      </c>
    </row>
    <row r="906" spans="1:66" x14ac:dyDescent="0.25">
      <c r="A906" t="s">
        <v>136</v>
      </c>
      <c r="B906" t="s">
        <v>141</v>
      </c>
      <c r="C906" t="s">
        <v>151</v>
      </c>
      <c r="D906" t="s">
        <v>512</v>
      </c>
      <c r="E906">
        <f>VLOOKUP(A906,home!$A$2:$E$405,3,FALSE)</f>
        <v>1.3110999999999999</v>
      </c>
      <c r="F906">
        <f>VLOOKUP(B906,home!$B$2:$E$405,3,FALSE)</f>
        <v>1.0678000000000001</v>
      </c>
      <c r="G906">
        <f>VLOOKUP(C906,away!$B$2:$E$405,4,FALSE)</f>
        <v>1.5254000000000001</v>
      </c>
      <c r="H906">
        <f>VLOOKUP(A906,away!$A$2:$E$405,3,FALSE)</f>
        <v>0.93330000000000002</v>
      </c>
      <c r="I906">
        <f>VLOOKUP(C906,away!$B$2:$E$405,3,FALSE)</f>
        <v>0.64290000000000003</v>
      </c>
      <c r="J906">
        <f>VLOOKUP(B906,home!$B$2:$E$405,4,FALSE)</f>
        <v>0.85719999999999996</v>
      </c>
      <c r="K906" s="3">
        <f t="shared" si="954"/>
        <v>2.1355486815320002</v>
      </c>
      <c r="L906" s="3">
        <f t="shared" si="955"/>
        <v>0.51433591820400004</v>
      </c>
      <c r="M906" s="5">
        <f t="shared" si="956"/>
        <v>7.0659366699525675E-2</v>
      </c>
      <c r="N906" s="5">
        <f t="shared" si="957"/>
        <v>0.15089651739305815</v>
      </c>
      <c r="O906" s="5">
        <f t="shared" si="958"/>
        <v>3.6342650251113676E-2</v>
      </c>
      <c r="P906" s="5">
        <f t="shared" si="959"/>
        <v>7.7611498827144423E-2</v>
      </c>
      <c r="Q906" s="5">
        <f t="shared" si="960"/>
        <v>0.16112342938325799</v>
      </c>
      <c r="R906" s="5">
        <f t="shared" si="961"/>
        <v>9.346165193436692E-3</v>
      </c>
      <c r="S906" s="5">
        <f t="shared" si="962"/>
        <v>2.1311911751949929E-2</v>
      </c>
      <c r="T906" s="5">
        <f t="shared" si="963"/>
        <v>8.2871566996015347E-2</v>
      </c>
      <c r="U906" s="5">
        <f t="shared" si="964"/>
        <v>1.9959190756223998E-2</v>
      </c>
      <c r="V906" s="5">
        <f t="shared" si="965"/>
        <v>2.6009753101404942E-3</v>
      </c>
      <c r="W906" s="5">
        <f t="shared" si="966"/>
        <v>0.1146956423944436</v>
      </c>
      <c r="X906" s="5">
        <f t="shared" si="967"/>
        <v>5.8992088544943783E-2</v>
      </c>
      <c r="Y906" s="5">
        <f t="shared" si="968"/>
        <v>1.5170875014267666E-2</v>
      </c>
      <c r="Z906" s="5">
        <f t="shared" si="969"/>
        <v>1.6023561521508424E-3</v>
      </c>
      <c r="AA906" s="5">
        <f t="shared" si="970"/>
        <v>3.4219095680704205E-3</v>
      </c>
      <c r="AB906" s="5">
        <f t="shared" si="971"/>
        <v>3.6538272332072622E-3</v>
      </c>
      <c r="AC906" s="5">
        <f t="shared" si="972"/>
        <v>1.7855523059209265E-4</v>
      </c>
      <c r="AD906" s="5">
        <f t="shared" si="973"/>
        <v>6.1234531973229978E-2</v>
      </c>
      <c r="AE906" s="5">
        <f t="shared" si="974"/>
        <v>3.1495119228243433E-2</v>
      </c>
      <c r="AF906" s="5">
        <f t="shared" si="975"/>
        <v>8.0995355336015221E-3</v>
      </c>
      <c r="AG906" s="5">
        <f t="shared" si="976"/>
        <v>1.3886273485669547E-3</v>
      </c>
      <c r="AH906" s="5">
        <f t="shared" si="977"/>
        <v>2.0603733070158293E-4</v>
      </c>
      <c r="AI906" s="5">
        <f t="shared" si="978"/>
        <v>4.4000274992613816E-4</v>
      </c>
      <c r="AJ906" s="5">
        <f t="shared" si="979"/>
        <v>4.698236462376095E-4</v>
      </c>
      <c r="AK906" s="5">
        <f t="shared" si="980"/>
        <v>3.3444375609176116E-4</v>
      </c>
      <c r="AL906" s="5">
        <f t="shared" si="981"/>
        <v>7.8449268466323442E-6</v>
      </c>
      <c r="AM906" s="5">
        <f t="shared" si="982"/>
        <v>2.6153864803932086E-2</v>
      </c>
      <c r="AN906" s="5">
        <f t="shared" si="983"/>
        <v>1.3451872068513688E-2</v>
      </c>
      <c r="AO906" s="5">
        <f t="shared" si="984"/>
        <v>3.4593904859608646E-3</v>
      </c>
      <c r="AP906" s="5">
        <f t="shared" si="985"/>
        <v>5.930962606742877E-4</v>
      </c>
      <c r="AQ906" s="5">
        <f t="shared" si="986"/>
        <v>7.6262677454317181E-5</v>
      </c>
      <c r="AR906" s="5">
        <f t="shared" si="987"/>
        <v>2.1194479934139977E-5</v>
      </c>
      <c r="AS906" s="5">
        <f t="shared" si="988"/>
        <v>4.5261843679109057E-5</v>
      </c>
      <c r="AT906" s="5">
        <f t="shared" si="989"/>
        <v>4.832943529631444E-5</v>
      </c>
      <c r="AU906" s="5">
        <f t="shared" si="990"/>
        <v>3.4403287275410121E-5</v>
      </c>
      <c r="AV906" s="5">
        <f t="shared" si="991"/>
        <v>1.836747369534219E-5</v>
      </c>
      <c r="AW906" s="5">
        <f t="shared" si="992"/>
        <v>2.3935512303444744E-7</v>
      </c>
      <c r="AX906" s="5">
        <f t="shared" si="993"/>
        <v>9.3088085831672194E-3</v>
      </c>
      <c r="AY906" s="5">
        <f t="shared" si="994"/>
        <v>4.7878546100085882E-3</v>
      </c>
      <c r="AZ906" s="5">
        <f t="shared" si="995"/>
        <v>1.231282798533011E-3</v>
      </c>
      <c r="BA906" s="5">
        <f t="shared" si="996"/>
        <v>2.1109765625075566E-4</v>
      </c>
      <c r="BB906" s="5">
        <f t="shared" si="997"/>
        <v>2.7143776714611191E-5</v>
      </c>
      <c r="BC906" s="5">
        <f t="shared" si="998"/>
        <v>2.7922038640067807E-6</v>
      </c>
      <c r="BD906" s="5">
        <f t="shared" si="999"/>
        <v>1.8168470496303566E-6</v>
      </c>
      <c r="BE906" s="5">
        <f t="shared" si="1000"/>
        <v>3.8799653213834129E-6</v>
      </c>
      <c r="BF906" s="5">
        <f t="shared" si="1001"/>
        <v>4.142927413235116E-6</v>
      </c>
      <c r="BG906" s="5">
        <f t="shared" si="1002"/>
        <v>2.94914105833901E-6</v>
      </c>
      <c r="BH906" s="5">
        <f t="shared" si="1003"/>
        <v>1.5745085746969405E-6</v>
      </c>
      <c r="BI906" s="5">
        <f t="shared" si="1004"/>
        <v>6.7248794215097632E-7</v>
      </c>
      <c r="BJ906" s="8">
        <f t="shared" si="1005"/>
        <v>0.7452713997347018</v>
      </c>
      <c r="BK906" s="8">
        <f t="shared" si="1006"/>
        <v>0.17715800735620785</v>
      </c>
      <c r="BL906" s="8">
        <f t="shared" si="1007"/>
        <v>7.4356642882248872E-2</v>
      </c>
      <c r="BM906" s="8">
        <f t="shared" si="1008"/>
        <v>0.48762116312288722</v>
      </c>
      <c r="BN906" s="8">
        <f t="shared" si="1009"/>
        <v>0.50597962774753658</v>
      </c>
    </row>
    <row r="907" spans="1:66" x14ac:dyDescent="0.25">
      <c r="A907" t="s">
        <v>136</v>
      </c>
      <c r="B907" t="s">
        <v>143</v>
      </c>
      <c r="C907" t="s">
        <v>150</v>
      </c>
      <c r="D907" t="s">
        <v>512</v>
      </c>
      <c r="E907">
        <f>VLOOKUP(A907,home!$A$2:$E$405,3,FALSE)</f>
        <v>1.3110999999999999</v>
      </c>
      <c r="F907">
        <f>VLOOKUP(B907,home!$B$2:$E$405,3,FALSE)</f>
        <v>1.0678000000000001</v>
      </c>
      <c r="G907">
        <f>VLOOKUP(C907,away!$B$2:$E$405,4,FALSE)</f>
        <v>0.61019999999999996</v>
      </c>
      <c r="H907">
        <f>VLOOKUP(A907,away!$A$2:$E$405,3,FALSE)</f>
        <v>0.93330000000000002</v>
      </c>
      <c r="I907">
        <f>VLOOKUP(C907,away!$B$2:$E$405,3,FALSE)</f>
        <v>0.21429999999999999</v>
      </c>
      <c r="J907">
        <f>VLOOKUP(B907,home!$B$2:$E$405,4,FALSE)</f>
        <v>0.42859999999999998</v>
      </c>
      <c r="K907" s="3">
        <f t="shared" si="954"/>
        <v>0.85427547231599987</v>
      </c>
      <c r="L907" s="3">
        <f t="shared" si="955"/>
        <v>8.5722653033999993E-2</v>
      </c>
      <c r="M907" s="5">
        <f t="shared" si="956"/>
        <v>0.39062856764967907</v>
      </c>
      <c r="N907" s="5">
        <f t="shared" si="957"/>
        <v>0.33370440412905211</v>
      </c>
      <c r="O907" s="5">
        <f t="shared" si="958"/>
        <v>3.3485717169801837E-2</v>
      </c>
      <c r="P907" s="5">
        <f t="shared" si="959"/>
        <v>2.8606026851072452E-2</v>
      </c>
      <c r="Q907" s="5">
        <f t="shared" si="960"/>
        <v>0.14253774372563763</v>
      </c>
      <c r="R907" s="5">
        <f t="shared" si="961"/>
        <v>1.4352422572707893E-3</v>
      </c>
      <c r="S907" s="5">
        <f t="shared" si="962"/>
        <v>5.2371027106889968E-4</v>
      </c>
      <c r="T907" s="5">
        <f t="shared" si="963"/>
        <v>1.2218713549642046E-2</v>
      </c>
      <c r="U907" s="5">
        <f t="shared" si="964"/>
        <v>1.2260922572178853E-3</v>
      </c>
      <c r="V907" s="5">
        <f t="shared" si="965"/>
        <v>4.2613001247132934E-6</v>
      </c>
      <c r="W907" s="5">
        <f t="shared" si="966"/>
        <v>4.0588832781358691E-2</v>
      </c>
      <c r="X907" s="5">
        <f t="shared" si="967"/>
        <v>3.4793824295714561E-3</v>
      </c>
      <c r="Y907" s="5">
        <f t="shared" si="968"/>
        <v>1.4913094639137488E-4</v>
      </c>
      <c r="Z907" s="5">
        <f t="shared" si="969"/>
        <v>4.1010924679919591E-5</v>
      </c>
      <c r="AA907" s="5">
        <f t="shared" si="970"/>
        <v>3.5034627051054212E-5</v>
      </c>
      <c r="AB907" s="5">
        <f t="shared" si="971"/>
        <v>1.4964611285727119E-5</v>
      </c>
      <c r="AC907" s="5">
        <f t="shared" si="972"/>
        <v>1.950364039576391E-8</v>
      </c>
      <c r="AD907" s="5">
        <f t="shared" si="973"/>
        <v>8.6685110737625814E-3</v>
      </c>
      <c r="AE907" s="5">
        <f t="shared" si="974"/>
        <v>7.4308776709753656E-4</v>
      </c>
      <c r="AF907" s="5">
        <f t="shared" si="975"/>
        <v>3.1849727416355957E-5</v>
      </c>
      <c r="AG907" s="5">
        <f t="shared" si="976"/>
        <v>9.1008104417991926E-7</v>
      </c>
      <c r="AH907" s="5">
        <f t="shared" si="977"/>
        <v>8.7889131673506378E-7</v>
      </c>
      <c r="AI907" s="5">
        <f t="shared" si="978"/>
        <v>7.5081529471827766E-7</v>
      </c>
      <c r="AJ907" s="5">
        <f t="shared" si="979"/>
        <v>3.2070154525876666E-7</v>
      </c>
      <c r="AK907" s="5">
        <f t="shared" si="980"/>
        <v>9.132248801613464E-8</v>
      </c>
      <c r="AL907" s="5">
        <f t="shared" si="981"/>
        <v>5.7130656286791181E-11</v>
      </c>
      <c r="AM907" s="5">
        <f t="shared" si="982"/>
        <v>1.4810592783630011E-3</v>
      </c>
      <c r="AN907" s="5">
        <f t="shared" si="983"/>
        <v>1.2696033064189797E-4</v>
      </c>
      <c r="AO907" s="5">
        <f t="shared" si="984"/>
        <v>5.4416881863486676E-6</v>
      </c>
      <c r="AP907" s="5">
        <f t="shared" si="985"/>
        <v>1.5549198277252781E-7</v>
      </c>
      <c r="AQ907" s="5">
        <f t="shared" si="986"/>
        <v>3.3322963221945266E-9</v>
      </c>
      <c r="AR907" s="5">
        <f t="shared" si="987"/>
        <v>1.5068179079815065E-8</v>
      </c>
      <c r="AS907" s="5">
        <f t="shared" si="988"/>
        <v>1.2872375800351084E-8</v>
      </c>
      <c r="AT907" s="5">
        <f t="shared" si="989"/>
        <v>5.4982774583369844E-9</v>
      </c>
      <c r="AU907" s="5">
        <f t="shared" si="990"/>
        <v>1.5656811908817479E-9</v>
      </c>
      <c r="AV907" s="5">
        <f t="shared" si="991"/>
        <v>3.3438075970919552E-10</v>
      </c>
      <c r="AW907" s="5">
        <f t="shared" si="992"/>
        <v>1.1621448261028401E-13</v>
      </c>
      <c r="AX907" s="5">
        <f t="shared" si="993"/>
        <v>2.1087210242525772E-4</v>
      </c>
      <c r="AY907" s="5">
        <f t="shared" si="994"/>
        <v>1.8076516070750479E-5</v>
      </c>
      <c r="AZ907" s="5">
        <f t="shared" si="995"/>
        <v>7.7478345759823396E-7</v>
      </c>
      <c r="BA907" s="5">
        <f t="shared" si="996"/>
        <v>2.2138831170725413E-8</v>
      </c>
      <c r="BB907" s="5">
        <f t="shared" si="997"/>
        <v>4.7444983575659961E-10</v>
      </c>
      <c r="BC907" s="5">
        <f t="shared" si="998"/>
        <v>8.1342197305202616E-12</v>
      </c>
      <c r="BD907" s="5">
        <f t="shared" si="999"/>
        <v>2.1528071451886027E-10</v>
      </c>
      <c r="BE907" s="5">
        <f t="shared" si="1000"/>
        <v>1.8390903407612531E-10</v>
      </c>
      <c r="BF907" s="5">
        <f t="shared" si="1001"/>
        <v>7.8554488474280634E-11</v>
      </c>
      <c r="BG907" s="5">
        <f t="shared" si="1002"/>
        <v>2.2369057581302621E-11</v>
      </c>
      <c r="BH907" s="5">
        <f t="shared" si="1003"/>
        <v>4.777334307632773E-12</v>
      </c>
      <c r="BI907" s="5">
        <f t="shared" si="1004"/>
        <v>8.162319044128836E-13</v>
      </c>
      <c r="BJ907" s="8">
        <f t="shared" si="1005"/>
        <v>0.54396593235581303</v>
      </c>
      <c r="BK907" s="8">
        <f t="shared" si="1006"/>
        <v>0.4197806621487869</v>
      </c>
      <c r="BL907" s="8">
        <f t="shared" si="1007"/>
        <v>3.619912849787317E-2</v>
      </c>
      <c r="BM907" s="8">
        <f t="shared" si="1008"/>
        <v>6.9570955628684761E-2</v>
      </c>
      <c r="BN907" s="8">
        <f t="shared" si="1009"/>
        <v>0.93039770178251402</v>
      </c>
    </row>
    <row r="908" spans="1:66" x14ac:dyDescent="0.25">
      <c r="A908" t="s">
        <v>136</v>
      </c>
      <c r="B908" t="s">
        <v>134</v>
      </c>
      <c r="C908" t="s">
        <v>405</v>
      </c>
      <c r="D908" t="s">
        <v>512</v>
      </c>
      <c r="E908">
        <f>VLOOKUP(A908,home!$A$2:$E$405,3,FALSE)</f>
        <v>1.3110999999999999</v>
      </c>
      <c r="F908">
        <f>VLOOKUP(B908,home!$B$2:$E$405,3,FALSE)</f>
        <v>1.2202999999999999</v>
      </c>
      <c r="G908">
        <f>VLOOKUP(C908,away!$B$2:$E$405,4,FALSE)</f>
        <v>0.9153</v>
      </c>
      <c r="H908">
        <f>VLOOKUP(A908,away!$A$2:$E$405,3,FALSE)</f>
        <v>0.93330000000000002</v>
      </c>
      <c r="I908">
        <f>VLOOKUP(C908,away!$B$2:$E$405,3,FALSE)</f>
        <v>0.21429999999999999</v>
      </c>
      <c r="J908">
        <f>VLOOKUP(B908,home!$B$2:$E$405,4,FALSE)</f>
        <v>0.42859999999999998</v>
      </c>
      <c r="K908" s="3">
        <f t="shared" si="954"/>
        <v>1.4644208075489999</v>
      </c>
      <c r="L908" s="3">
        <f t="shared" si="955"/>
        <v>8.5722653033999993E-2</v>
      </c>
      <c r="M908" s="5">
        <f t="shared" si="956"/>
        <v>0.21221752679270414</v>
      </c>
      <c r="N908" s="5">
        <f t="shared" si="957"/>
        <v>0.31077576196182338</v>
      </c>
      <c r="O908" s="5">
        <f t="shared" si="958"/>
        <v>1.8191849416984575E-2</v>
      </c>
      <c r="P908" s="5">
        <f t="shared" si="959"/>
        <v>2.664052281403036E-2</v>
      </c>
      <c r="Q908" s="5">
        <f t="shared" si="960"/>
        <v>0.22755324614939462</v>
      </c>
      <c r="R908" s="5">
        <f t="shared" si="961"/>
        <v>7.7972679780947182E-4</v>
      </c>
      <c r="S908" s="5">
        <f t="shared" si="962"/>
        <v>8.360730927023406E-4</v>
      </c>
      <c r="T908" s="5">
        <f t="shared" si="963"/>
        <v>1.9506467966424954E-2</v>
      </c>
      <c r="U908" s="5">
        <f t="shared" si="964"/>
        <v>1.1418481469157426E-3</v>
      </c>
      <c r="V908" s="5">
        <f t="shared" si="965"/>
        <v>1.1661736707905001E-5</v>
      </c>
      <c r="W908" s="5">
        <f t="shared" si="966"/>
        <v>0.11107790282883097</v>
      </c>
      <c r="X908" s="5">
        <f t="shared" si="967"/>
        <v>9.5218925239402442E-3</v>
      </c>
      <c r="Y908" s="5">
        <f t="shared" si="968"/>
        <v>4.0812094452838399E-4</v>
      </c>
      <c r="Z908" s="5">
        <f t="shared" si="969"/>
        <v>2.2280083249977733E-5</v>
      </c>
      <c r="AA908" s="5">
        <f t="shared" si="970"/>
        <v>3.2627417505191339E-5</v>
      </c>
      <c r="AB908" s="5">
        <f t="shared" si="971"/>
        <v>2.3890134545595344E-5</v>
      </c>
      <c r="AC908" s="5">
        <f t="shared" si="972"/>
        <v>9.1496555301493796E-8</v>
      </c>
      <c r="AD908" s="5">
        <f t="shared" si="973"/>
        <v>4.0666198040361479E-2</v>
      </c>
      <c r="AE908" s="5">
        <f t="shared" si="974"/>
        <v>3.4860143848258378E-3</v>
      </c>
      <c r="AF908" s="5">
        <f t="shared" si="975"/>
        <v>1.494152007909791E-4</v>
      </c>
      <c r="AG908" s="5">
        <f t="shared" si="976"/>
        <v>4.2694224718035124E-6</v>
      </c>
      <c r="AH908" s="5">
        <f t="shared" si="977"/>
        <v>4.774769615016191E-7</v>
      </c>
      <c r="AI908" s="5">
        <f t="shared" si="978"/>
        <v>6.9922719754824387E-7</v>
      </c>
      <c r="AJ908" s="5">
        <f t="shared" si="979"/>
        <v>5.1198142864691178E-7</v>
      </c>
      <c r="AK908" s="5">
        <f t="shared" si="980"/>
        <v>2.4991875239640049E-7</v>
      </c>
      <c r="AL908" s="5">
        <f t="shared" si="981"/>
        <v>4.5943727754317344E-10</v>
      </c>
      <c r="AM908" s="5">
        <f t="shared" si="982"/>
        <v>1.1910485314842739E-2</v>
      </c>
      <c r="AN908" s="5">
        <f t="shared" si="983"/>
        <v>1.0209984001108164E-3</v>
      </c>
      <c r="AO908" s="5">
        <f t="shared" si="984"/>
        <v>4.3761345800484299E-5</v>
      </c>
      <c r="AP908" s="5">
        <f t="shared" si="985"/>
        <v>1.2504462207852689E-6</v>
      </c>
      <c r="AQ908" s="5">
        <f t="shared" si="986"/>
        <v>2.6797891880513044E-8</v>
      </c>
      <c r="AR908" s="5">
        <f t="shared" si="987"/>
        <v>8.1861183805063798E-9</v>
      </c>
      <c r="AS908" s="5">
        <f t="shared" si="988"/>
        <v>1.1987922089472866E-8</v>
      </c>
      <c r="AT908" s="5">
        <f t="shared" si="989"/>
        <v>8.7776812735501755E-9</v>
      </c>
      <c r="AU908" s="5">
        <f t="shared" si="990"/>
        <v>4.2847396996733627E-9</v>
      </c>
      <c r="AV908" s="5">
        <f t="shared" si="991"/>
        <v>1.5686654927832304E-9</v>
      </c>
      <c r="AW908" s="5">
        <f t="shared" si="992"/>
        <v>1.6020837804944946E-12</v>
      </c>
      <c r="AX908" s="5">
        <f t="shared" si="993"/>
        <v>2.9069937538437544E-3</v>
      </c>
      <c r="AY908" s="5">
        <f t="shared" si="994"/>
        <v>2.4919521693275335E-4</v>
      </c>
      <c r="AZ908" s="5">
        <f t="shared" si="995"/>
        <v>1.0680837559429385E-5</v>
      </c>
      <c r="BA908" s="5">
        <f t="shared" si="996"/>
        <v>3.0519657740649342E-7</v>
      </c>
      <c r="BB908" s="5">
        <f t="shared" si="997"/>
        <v>6.5405650780452898E-9</v>
      </c>
      <c r="BC908" s="5">
        <f t="shared" si="998"/>
        <v>1.121349181663148E-10</v>
      </c>
      <c r="BD908" s="5">
        <f t="shared" si="999"/>
        <v>1.1695596427123283E-10</v>
      </c>
      <c r="BE908" s="5">
        <f t="shared" si="1000"/>
        <v>1.7127274764575078E-10</v>
      </c>
      <c r="BF908" s="5">
        <f t="shared" si="1001"/>
        <v>1.2540768770926325E-10</v>
      </c>
      <c r="BG908" s="5">
        <f t="shared" si="1002"/>
        <v>6.1216542436017373E-11</v>
      </c>
      <c r="BH908" s="5">
        <f t="shared" si="1003"/>
        <v>2.2411694627377538E-11</v>
      </c>
      <c r="BI908" s="5">
        <f t="shared" si="1004"/>
        <v>6.5640303889531569E-12</v>
      </c>
      <c r="BJ908" s="8">
        <f t="shared" si="1005"/>
        <v>0.73929299338587273</v>
      </c>
      <c r="BK908" s="8">
        <f t="shared" si="1006"/>
        <v>0.23995507160907009</v>
      </c>
      <c r="BL908" s="8">
        <f t="shared" si="1007"/>
        <v>2.0171915827056273E-2</v>
      </c>
      <c r="BM908" s="8">
        <f t="shared" si="1008"/>
        <v>0.20303443175717184</v>
      </c>
      <c r="BN908" s="8">
        <f t="shared" si="1009"/>
        <v>0.79615863393274666</v>
      </c>
    </row>
    <row r="909" spans="1:66" x14ac:dyDescent="0.25">
      <c r="A909" t="s">
        <v>136</v>
      </c>
      <c r="B909" t="s">
        <v>468</v>
      </c>
      <c r="C909" t="s">
        <v>230</v>
      </c>
      <c r="D909" t="s">
        <v>512</v>
      </c>
      <c r="E909">
        <f>VLOOKUP(A909,home!$A$2:$E$405,3,FALSE)</f>
        <v>1.3110999999999999</v>
      </c>
      <c r="F909">
        <f>VLOOKUP(B909,home!$B$2:$E$405,3,FALSE)</f>
        <v>0.19070000000000001</v>
      </c>
      <c r="G909">
        <f>VLOOKUP(C909,away!$B$2:$E$405,4,FALSE)</f>
        <v>0.61019999999999996</v>
      </c>
      <c r="H909">
        <f>VLOOKUP(A909,away!$A$2:$E$405,3,FALSE)</f>
        <v>0.93330000000000002</v>
      </c>
      <c r="I909">
        <f>VLOOKUP(C909,away!$B$2:$E$405,3,FALSE)</f>
        <v>1.2858000000000001</v>
      </c>
      <c r="J909">
        <f>VLOOKUP(B909,home!$B$2:$E$405,4,FALSE)</f>
        <v>1.0714999999999999</v>
      </c>
      <c r="K909" s="3">
        <f t="shared" si="954"/>
        <v>0.152566335054</v>
      </c>
      <c r="L909" s="3">
        <f t="shared" si="955"/>
        <v>1.2858397955099998</v>
      </c>
      <c r="M909" s="5">
        <f t="shared" si="956"/>
        <v>0.23730569170316171</v>
      </c>
      <c r="N909" s="5">
        <f t="shared" si="957"/>
        <v>3.6204859670605792E-2</v>
      </c>
      <c r="O909" s="5">
        <f t="shared" si="958"/>
        <v>0.30513710209295258</v>
      </c>
      <c r="P909" s="5">
        <f t="shared" si="959"/>
        <v>4.6553649355319991E-2</v>
      </c>
      <c r="Q909" s="5">
        <f t="shared" si="960"/>
        <v>2.7618213755443476E-3</v>
      </c>
      <c r="R909" s="5">
        <f t="shared" si="961"/>
        <v>0.19617871447885804</v>
      </c>
      <c r="S909" s="5">
        <f t="shared" si="962"/>
        <v>2.2831756085827703E-3</v>
      </c>
      <c r="T909" s="5">
        <f t="shared" si="963"/>
        <v>3.5512598327650906E-3</v>
      </c>
      <c r="U909" s="5">
        <f t="shared" si="964"/>
        <v>2.9930267483644447E-2</v>
      </c>
      <c r="V909" s="5">
        <f t="shared" si="965"/>
        <v>4.9767105568316045E-5</v>
      </c>
      <c r="W909" s="5">
        <f t="shared" si="966"/>
        <v>1.4045365511353264E-4</v>
      </c>
      <c r="X909" s="5">
        <f t="shared" si="967"/>
        <v>1.8060089916981686E-4</v>
      </c>
      <c r="Y909" s="5">
        <f t="shared" si="968"/>
        <v>1.161119116287197E-4</v>
      </c>
      <c r="Z909" s="5">
        <f t="shared" si="969"/>
        <v>8.408479936963649E-2</v>
      </c>
      <c r="AA909" s="5">
        <f t="shared" si="970"/>
        <v>1.2828509673576325E-2</v>
      </c>
      <c r="AB909" s="5">
        <f t="shared" si="971"/>
        <v>9.7859935255116288E-4</v>
      </c>
      <c r="AC909" s="5">
        <f t="shared" si="972"/>
        <v>6.1019406167326652E-7</v>
      </c>
      <c r="AD909" s="5">
        <f t="shared" si="973"/>
        <v>5.3571248514025452E-6</v>
      </c>
      <c r="AE909" s="5">
        <f t="shared" si="974"/>
        <v>6.8884043234489873E-6</v>
      </c>
      <c r="AF909" s="5">
        <f t="shared" si="975"/>
        <v>4.4286922033269228E-6</v>
      </c>
      <c r="AG909" s="5">
        <f t="shared" si="976"/>
        <v>1.8981962257008737E-6</v>
      </c>
      <c r="AH909" s="5">
        <f t="shared" si="977"/>
        <v>2.7029895306738199E-2</v>
      </c>
      <c r="AI909" s="5">
        <f t="shared" si="978"/>
        <v>4.123852063842361E-3</v>
      </c>
      <c r="AJ909" s="5">
        <f t="shared" si="979"/>
        <v>3.1458049784265156E-4</v>
      </c>
      <c r="AK909" s="5">
        <f t="shared" si="980"/>
        <v>1.5998131211772026E-5</v>
      </c>
      <c r="AL909" s="5">
        <f t="shared" si="981"/>
        <v>4.7882139163132896E-9</v>
      </c>
      <c r="AM909" s="5">
        <f t="shared" si="982"/>
        <v>1.6346338100103819E-7</v>
      </c>
      <c r="AN909" s="5">
        <f t="shared" si="983"/>
        <v>2.1018772039974817E-7</v>
      </c>
      <c r="AO909" s="5">
        <f t="shared" si="984"/>
        <v>1.3513386770876259E-7</v>
      </c>
      <c r="AP909" s="5">
        <f t="shared" si="985"/>
        <v>5.7920168273703562E-8</v>
      </c>
      <c r="AQ909" s="5">
        <f t="shared" si="986"/>
        <v>1.8619014332240952E-8</v>
      </c>
      <c r="AR909" s="5">
        <f t="shared" si="987"/>
        <v>6.9512230107745864E-3</v>
      </c>
      <c r="AS909" s="5">
        <f t="shared" si="988"/>
        <v>1.06052261889691E-3</v>
      </c>
      <c r="AT909" s="5">
        <f t="shared" si="989"/>
        <v>8.0900024603485754E-5</v>
      </c>
      <c r="AU909" s="5">
        <f t="shared" si="990"/>
        <v>4.114206753177415E-6</v>
      </c>
      <c r="AV909" s="5">
        <f t="shared" si="991"/>
        <v>1.5692236149667378E-7</v>
      </c>
      <c r="AW909" s="5">
        <f t="shared" si="992"/>
        <v>2.6092555754478298E-11</v>
      </c>
      <c r="AX909" s="5">
        <f t="shared" si="993"/>
        <v>4.1565014924773378E-9</v>
      </c>
      <c r="AY909" s="5">
        <f t="shared" si="994"/>
        <v>5.344595029124069E-9</v>
      </c>
      <c r="AZ909" s="5">
        <f t="shared" si="995"/>
        <v>3.4361464896663272E-9</v>
      </c>
      <c r="BA909" s="5">
        <f t="shared" si="996"/>
        <v>1.4727779665383182E-9</v>
      </c>
      <c r="BB909" s="5">
        <f t="shared" si="997"/>
        <v>4.7343912983131629E-10</v>
      </c>
      <c r="BC909" s="5">
        <f t="shared" si="998"/>
        <v>1.2175337477774635E-10</v>
      </c>
      <c r="BD909" s="5">
        <f t="shared" si="999"/>
        <v>1.4896931957864674E-3</v>
      </c>
      <c r="BE909" s="5">
        <f t="shared" si="1000"/>
        <v>2.2727703123602214E-4</v>
      </c>
      <c r="BF909" s="5">
        <f t="shared" si="1001"/>
        <v>1.7337411848816688E-5</v>
      </c>
      <c r="BG909" s="5">
        <f t="shared" si="1002"/>
        <v>8.8170179503191844E-7</v>
      </c>
      <c r="BH909" s="5">
        <f t="shared" si="1003"/>
        <v>3.3629502869638223E-8</v>
      </c>
      <c r="BI909" s="5">
        <f t="shared" si="1004"/>
        <v>1.0261460005017363E-9</v>
      </c>
      <c r="BJ909" s="8">
        <f t="shared" si="1005"/>
        <v>4.2974280091796387E-2</v>
      </c>
      <c r="BK909" s="8">
        <f t="shared" si="1006"/>
        <v>0.28619290409950343</v>
      </c>
      <c r="BL909" s="8">
        <f t="shared" si="1007"/>
        <v>0.58636965986092227</v>
      </c>
      <c r="BM909" s="8">
        <f t="shared" si="1008"/>
        <v>0.17547979942691361</v>
      </c>
      <c r="BN909" s="8">
        <f t="shared" si="1009"/>
        <v>0.82414183867644253</v>
      </c>
    </row>
    <row r="910" spans="1:66" x14ac:dyDescent="0.25">
      <c r="A910" t="s">
        <v>136</v>
      </c>
      <c r="B910" t="s">
        <v>469</v>
      </c>
      <c r="C910" t="s">
        <v>148</v>
      </c>
      <c r="D910" t="s">
        <v>512</v>
      </c>
      <c r="E910">
        <f>VLOOKUP(A910,home!$A$2:$E$405,3,FALSE)</f>
        <v>1.3110999999999999</v>
      </c>
      <c r="F910">
        <f>VLOOKUP(B910,home!$B$2:$E$405,3,FALSE)</f>
        <v>0.45760000000000001</v>
      </c>
      <c r="G910">
        <f>VLOOKUP(C910,away!$B$2:$E$405,4,FALSE)</f>
        <v>1.2202999999999999</v>
      </c>
      <c r="H910">
        <f>VLOOKUP(A910,away!$A$2:$E$405,3,FALSE)</f>
        <v>0.93330000000000002</v>
      </c>
      <c r="I910">
        <f>VLOOKUP(C910,away!$B$2:$E$405,3,FALSE)</f>
        <v>1.2858000000000001</v>
      </c>
      <c r="J910">
        <f>VLOOKUP(B910,home!$B$2:$E$405,4,FALSE)</f>
        <v>1.2858000000000001</v>
      </c>
      <c r="K910" s="3">
        <f t="shared" si="954"/>
        <v>0.73213040700799992</v>
      </c>
      <c r="L910" s="3">
        <f t="shared" si="955"/>
        <v>1.5430077546120002</v>
      </c>
      <c r="M910" s="5">
        <f t="shared" si="956"/>
        <v>0.10278270682896702</v>
      </c>
      <c r="N910" s="5">
        <f t="shared" si="957"/>
        <v>7.525034498407554E-2</v>
      </c>
      <c r="O910" s="5">
        <f t="shared" si="958"/>
        <v>0.15859451367710792</v>
      </c>
      <c r="P910" s="5">
        <f t="shared" si="959"/>
        <v>0.1161118658476568</v>
      </c>
      <c r="Q910" s="5">
        <f t="shared" si="960"/>
        <v>2.7546532850341816E-2</v>
      </c>
      <c r="R910" s="5">
        <f t="shared" si="961"/>
        <v>0.12235628222134823</v>
      </c>
      <c r="S910" s="5">
        <f t="shared" si="962"/>
        <v>3.2792397200286275E-2</v>
      </c>
      <c r="T910" s="5">
        <f t="shared" si="963"/>
        <v>4.2504513800751632E-2</v>
      </c>
      <c r="U910" s="5">
        <f t="shared" si="964"/>
        <v>8.9580754702701368E-2</v>
      </c>
      <c r="V910" s="5">
        <f t="shared" si="965"/>
        <v>4.1161122462606003E-3</v>
      </c>
      <c r="W910" s="5">
        <f t="shared" si="966"/>
        <v>6.7225514357933322E-3</v>
      </c>
      <c r="X910" s="5">
        <f t="shared" si="967"/>
        <v>1.037294899620715E-2</v>
      </c>
      <c r="Y910" s="5">
        <f t="shared" si="968"/>
        <v>8.0027703696711975E-3</v>
      </c>
      <c r="Z910" s="5">
        <f t="shared" si="969"/>
        <v>6.2932230764344899E-2</v>
      </c>
      <c r="AA910" s="5">
        <f t="shared" si="970"/>
        <v>4.6074599723421199E-2</v>
      </c>
      <c r="AB910" s="5">
        <f t="shared" si="971"/>
        <v>1.6866307724119522E-2</v>
      </c>
      <c r="AC910" s="5">
        <f t="shared" si="972"/>
        <v>2.9061885000934229E-4</v>
      </c>
      <c r="AD910" s="5">
        <f t="shared" si="973"/>
        <v>1.2304460797048966E-3</v>
      </c>
      <c r="AE910" s="5">
        <f t="shared" si="974"/>
        <v>1.8985878426165908E-3</v>
      </c>
      <c r="AF910" s="5">
        <f t="shared" si="975"/>
        <v>1.4647678819847338E-3</v>
      </c>
      <c r="AG910" s="5">
        <f t="shared" si="976"/>
        <v>7.5338273353634639E-4</v>
      </c>
      <c r="AH910" s="5">
        <f t="shared" si="977"/>
        <v>2.4276230021104028E-2</v>
      </c>
      <c r="AI910" s="5">
        <f t="shared" si="978"/>
        <v>1.7773366165970715E-2</v>
      </c>
      <c r="AJ910" s="5">
        <f t="shared" si="979"/>
        <v>6.5062109024971778E-3</v>
      </c>
      <c r="AK910" s="5">
        <f t="shared" si="980"/>
        <v>1.587798278708382E-3</v>
      </c>
      <c r="AL910" s="5">
        <f t="shared" si="981"/>
        <v>1.3132285757461673E-5</v>
      </c>
      <c r="AM910" s="5">
        <f t="shared" si="982"/>
        <v>1.8016939782714879E-4</v>
      </c>
      <c r="AN910" s="5">
        <f t="shared" si="983"/>
        <v>2.7800277799106508E-4</v>
      </c>
      <c r="AO910" s="5">
        <f t="shared" si="984"/>
        <v>2.1448022112194589E-4</v>
      </c>
      <c r="AP910" s="5">
        <f t="shared" si="985"/>
        <v>1.1031488146735299E-4</v>
      </c>
      <c r="AQ910" s="5">
        <f t="shared" si="986"/>
        <v>4.2554179388307343E-5</v>
      </c>
      <c r="AR910" s="5">
        <f t="shared" si="987"/>
        <v>7.4916822350616303E-3</v>
      </c>
      <c r="AS910" s="5">
        <f t="shared" si="988"/>
        <v>5.4848883639302725E-3</v>
      </c>
      <c r="AT910" s="5">
        <f t="shared" si="989"/>
        <v>2.0078267751388566E-3</v>
      </c>
      <c r="AU910" s="5">
        <f t="shared" si="990"/>
        <v>4.8999701136132382E-4</v>
      </c>
      <c r="AV910" s="5">
        <f t="shared" si="991"/>
        <v>8.968542784016738E-5</v>
      </c>
      <c r="AW910" s="5">
        <f t="shared" si="992"/>
        <v>4.1209218326992104E-7</v>
      </c>
      <c r="AX910" s="5">
        <f t="shared" si="993"/>
        <v>2.1984582426929444E-5</v>
      </c>
      <c r="AY910" s="5">
        <f t="shared" si="994"/>
        <v>3.3922381166658842E-5</v>
      </c>
      <c r="AZ910" s="5">
        <f t="shared" si="995"/>
        <v>2.6171248597529336E-5</v>
      </c>
      <c r="BA910" s="5">
        <f t="shared" si="996"/>
        <v>1.3460813177955397E-5</v>
      </c>
      <c r="BB910" s="5">
        <f t="shared" si="997"/>
        <v>5.1925347792421471E-6</v>
      </c>
      <c r="BC910" s="5">
        <f t="shared" si="998"/>
        <v>1.6024242860926287E-6</v>
      </c>
      <c r="BD910" s="5">
        <f t="shared" si="999"/>
        <v>1.926620630631511E-3</v>
      </c>
      <c r="BE910" s="5">
        <f t="shared" si="1000"/>
        <v>1.4105375464542572E-3</v>
      </c>
      <c r="BF910" s="5">
        <f t="shared" si="1001"/>
        <v>5.1634871399281054E-4</v>
      </c>
      <c r="BG910" s="5">
        <f t="shared" si="1002"/>
        <v>1.2601153137787124E-4</v>
      </c>
      <c r="BH910" s="5">
        <f t="shared" si="1003"/>
        <v>2.3064218438845555E-5</v>
      </c>
      <c r="BI910" s="5">
        <f t="shared" si="1004"/>
        <v>3.3772031265906832E-6</v>
      </c>
      <c r="BJ910" s="8">
        <f t="shared" si="1005"/>
        <v>0.17667470241691344</v>
      </c>
      <c r="BK910" s="8">
        <f t="shared" si="1006"/>
        <v>0.25614075564010419</v>
      </c>
      <c r="BL910" s="8">
        <f t="shared" si="1007"/>
        <v>0.50318610307433287</v>
      </c>
      <c r="BM910" s="8">
        <f t="shared" si="1008"/>
        <v>0.39625803519721459</v>
      </c>
      <c r="BN910" s="8">
        <f t="shared" si="1009"/>
        <v>0.60264224640949737</v>
      </c>
    </row>
    <row r="911" spans="1:66" x14ac:dyDescent="0.25">
      <c r="A911" t="s">
        <v>136</v>
      </c>
      <c r="B911" t="s">
        <v>138</v>
      </c>
      <c r="C911" t="s">
        <v>406</v>
      </c>
      <c r="D911" t="s">
        <v>512</v>
      </c>
      <c r="E911">
        <f>VLOOKUP(A911,home!$A$2:$E$405,3,FALSE)</f>
        <v>1.3110999999999999</v>
      </c>
      <c r="F911">
        <f>VLOOKUP(B911,home!$B$2:$E$405,3,FALSE)</f>
        <v>0.9153</v>
      </c>
      <c r="G911">
        <f>VLOOKUP(C911,away!$B$2:$E$405,4,FALSE)</f>
        <v>1.0678000000000001</v>
      </c>
      <c r="H911">
        <f>VLOOKUP(A911,away!$A$2:$E$405,3,FALSE)</f>
        <v>0.93330000000000002</v>
      </c>
      <c r="I911">
        <f>VLOOKUP(C911,away!$B$2:$E$405,3,FALSE)</f>
        <v>1.0714999999999999</v>
      </c>
      <c r="J911">
        <f>VLOOKUP(B911,home!$B$2:$E$405,4,FALSE)</f>
        <v>0.21429999999999999</v>
      </c>
      <c r="K911" s="3">
        <f t="shared" si="954"/>
        <v>1.281413208474</v>
      </c>
      <c r="L911" s="3">
        <f t="shared" si="955"/>
        <v>0.21430663258499999</v>
      </c>
      <c r="M911" s="5">
        <f t="shared" si="956"/>
        <v>0.22408723946306724</v>
      </c>
      <c r="N911" s="5">
        <f t="shared" si="957"/>
        <v>0.2871483484984505</v>
      </c>
      <c r="O911" s="5">
        <f t="shared" si="958"/>
        <v>4.8023381694598459E-2</v>
      </c>
      <c r="P911" s="5">
        <f t="shared" si="959"/>
        <v>6.1537795619046966E-2</v>
      </c>
      <c r="Q911" s="5">
        <f t="shared" si="960"/>
        <v>0.18397784327870495</v>
      </c>
      <c r="R911" s="5">
        <f t="shared" si="961"/>
        <v>5.1458646081567628E-3</v>
      </c>
      <c r="S911" s="5">
        <f t="shared" si="962"/>
        <v>4.2248058152768355E-3</v>
      </c>
      <c r="T911" s="5">
        <f t="shared" si="963"/>
        <v>3.9427672063310125E-2</v>
      </c>
      <c r="U911" s="5">
        <f t="shared" si="964"/>
        <v>6.5939788779109587E-3</v>
      </c>
      <c r="V911" s="5">
        <f t="shared" si="965"/>
        <v>1.2891072513326836E-4</v>
      </c>
      <c r="W911" s="5">
        <f t="shared" si="966"/>
        <v>7.8583879481297331E-2</v>
      </c>
      <c r="X911" s="5">
        <f t="shared" si="967"/>
        <v>1.6841046587102306E-2</v>
      </c>
      <c r="Y911" s="5">
        <f t="shared" si="968"/>
        <v>1.8045739916445007E-3</v>
      </c>
      <c r="Z911" s="5">
        <f t="shared" si="969"/>
        <v>3.6759763863746891E-4</v>
      </c>
      <c r="AA911" s="5">
        <f t="shared" si="970"/>
        <v>4.7104446955390503E-4</v>
      </c>
      <c r="AB911" s="5">
        <f t="shared" si="971"/>
        <v>3.0180130253250153E-4</v>
      </c>
      <c r="AC911" s="5">
        <f t="shared" si="972"/>
        <v>2.2125539910712027E-6</v>
      </c>
      <c r="AD911" s="5">
        <f t="shared" si="973"/>
        <v>2.5174605285115833E-2</v>
      </c>
      <c r="AE911" s="5">
        <f t="shared" si="974"/>
        <v>5.3950848853097175E-3</v>
      </c>
      <c r="AF911" s="5">
        <f t="shared" si="975"/>
        <v>5.7810123714047807E-4</v>
      </c>
      <c r="AG911" s="5">
        <f t="shared" si="976"/>
        <v>4.1296976474932819E-5</v>
      </c>
      <c r="AH911" s="5">
        <f t="shared" si="977"/>
        <v>1.9694653020648404E-5</v>
      </c>
      <c r="AI911" s="5">
        <f t="shared" si="978"/>
        <v>2.5236988516971224E-5</v>
      </c>
      <c r="AJ911" s="5">
        <f t="shared" si="979"/>
        <v>1.61695052138768E-5</v>
      </c>
      <c r="AK911" s="5">
        <f t="shared" si="980"/>
        <v>6.9066058518503129E-6</v>
      </c>
      <c r="AL911" s="5">
        <f t="shared" si="981"/>
        <v>2.4304051515809174E-8</v>
      </c>
      <c r="AM911" s="5">
        <f t="shared" si="982"/>
        <v>6.4518143460933581E-3</v>
      </c>
      <c r="AN911" s="5">
        <f t="shared" si="983"/>
        <v>1.3826666065748611E-3</v>
      </c>
      <c r="AO911" s="5">
        <f t="shared" si="984"/>
        <v>1.4815731222139373E-4</v>
      </c>
      <c r="AP911" s="5">
        <f t="shared" si="985"/>
        <v>1.058369822500379E-5</v>
      </c>
      <c r="AQ911" s="5">
        <f t="shared" si="986"/>
        <v>5.6703918172410069E-7</v>
      </c>
      <c r="AR911" s="5">
        <f t="shared" si="987"/>
        <v>8.4413895375703141E-7</v>
      </c>
      <c r="AS911" s="5">
        <f t="shared" si="988"/>
        <v>1.0816908051316829E-6</v>
      </c>
      <c r="AT911" s="5">
        <f t="shared" si="989"/>
        <v>6.9304644259030731E-7</v>
      </c>
      <c r="AU911" s="5">
        <f t="shared" si="990"/>
        <v>2.9602628854037914E-7</v>
      </c>
      <c r="AV911" s="5">
        <f t="shared" si="991"/>
        <v>9.4832999047794306E-8</v>
      </c>
      <c r="AW911" s="5">
        <f t="shared" si="992"/>
        <v>1.8539626680889088E-10</v>
      </c>
      <c r="AX911" s="5">
        <f t="shared" si="993"/>
        <v>1.3779066869510118E-3</v>
      </c>
      <c r="AY911" s="5">
        <f t="shared" si="994"/>
        <v>2.9529454209682504E-4</v>
      </c>
      <c r="AZ911" s="5">
        <f t="shared" si="995"/>
        <v>3.1641789468750048E-5</v>
      </c>
      <c r="BA911" s="5">
        <f t="shared" si="996"/>
        <v>2.2603484500037807E-6</v>
      </c>
      <c r="BB911" s="5">
        <f t="shared" si="997"/>
        <v>1.2110191619725855E-7</v>
      </c>
      <c r="BC911" s="5">
        <f t="shared" si="998"/>
        <v>5.1905887719650685E-9</v>
      </c>
      <c r="BD911" s="5">
        <f t="shared" si="999"/>
        <v>3.0150762768915764E-8</v>
      </c>
      <c r="BE911" s="5">
        <f t="shared" si="1000"/>
        <v>3.863558565765477E-8</v>
      </c>
      <c r="BF911" s="5">
        <f t="shared" si="1001"/>
        <v>2.4754074889423735E-8</v>
      </c>
      <c r="BG911" s="5">
        <f t="shared" si="1002"/>
        <v>1.0573399508954048E-8</v>
      </c>
      <c r="BH911" s="5">
        <f t="shared" si="1003"/>
        <v>3.3872234473115547E-9</v>
      </c>
      <c r="BI911" s="5">
        <f t="shared" si="1004"/>
        <v>8.6808657308757237E-10</v>
      </c>
      <c r="BJ911" s="8">
        <f t="shared" si="1005"/>
        <v>0.64867347094631844</v>
      </c>
      <c r="BK911" s="8">
        <f t="shared" si="1006"/>
        <v>0.29027628302266373</v>
      </c>
      <c r="BL911" s="8">
        <f t="shared" si="1007"/>
        <v>6.0607196809977837E-2</v>
      </c>
      <c r="BM911" s="8">
        <f t="shared" si="1008"/>
        <v>0.18970878089887208</v>
      </c>
      <c r="BN911" s="8">
        <f t="shared" si="1009"/>
        <v>0.80992047316202487</v>
      </c>
    </row>
    <row r="912" spans="1:66" x14ac:dyDescent="0.25">
      <c r="A912" t="s">
        <v>136</v>
      </c>
      <c r="B912" t="s">
        <v>439</v>
      </c>
      <c r="C912" t="s">
        <v>147</v>
      </c>
      <c r="D912" t="s">
        <v>512</v>
      </c>
      <c r="E912">
        <f>VLOOKUP(A912,home!$A$2:$E$405,3,FALSE)</f>
        <v>1.3110999999999999</v>
      </c>
      <c r="F912">
        <f>VLOOKUP(B912,home!$B$2:$E$405,3,FALSE)</f>
        <v>1.0678000000000001</v>
      </c>
      <c r="G912">
        <f>VLOOKUP(C912,away!$B$2:$E$405,4,FALSE)</f>
        <v>1.0678000000000001</v>
      </c>
      <c r="H912">
        <f>VLOOKUP(A912,away!$A$2:$E$405,3,FALSE)</f>
        <v>0.93330000000000002</v>
      </c>
      <c r="I912">
        <f>VLOOKUP(C912,away!$B$2:$E$405,3,FALSE)</f>
        <v>1.5001</v>
      </c>
      <c r="J912">
        <f>VLOOKUP(B912,home!$B$2:$E$405,4,FALSE)</f>
        <v>0.42859999999999998</v>
      </c>
      <c r="K912" s="3">
        <f t="shared" si="954"/>
        <v>1.4949120769240001</v>
      </c>
      <c r="L912" s="3">
        <f t="shared" si="955"/>
        <v>0.60005857123799999</v>
      </c>
      <c r="M912" s="5">
        <f t="shared" si="956"/>
        <v>0.12307385604483698</v>
      </c>
      <c r="N912" s="5">
        <f t="shared" si="957"/>
        <v>0.18398459375503265</v>
      </c>
      <c r="O912" s="5">
        <f t="shared" si="958"/>
        <v>7.3851522215016147E-2</v>
      </c>
      <c r="P912" s="5">
        <f t="shared" si="959"/>
        <v>0.11040153245844873</v>
      </c>
      <c r="Q912" s="5">
        <f t="shared" si="960"/>
        <v>0.13752039558617715</v>
      </c>
      <c r="R912" s="5">
        <f t="shared" si="961"/>
        <v>2.2157619452047004E-2</v>
      </c>
      <c r="S912" s="5">
        <f t="shared" si="962"/>
        <v>2.4758504285291763E-2</v>
      </c>
      <c r="T912" s="5">
        <f t="shared" si="963"/>
        <v>8.2520292091526004E-2</v>
      </c>
      <c r="U912" s="5">
        <f t="shared" si="964"/>
        <v>3.3123692914751215E-2</v>
      </c>
      <c r="V912" s="5">
        <f t="shared" si="965"/>
        <v>2.4676933404203572E-3</v>
      </c>
      <c r="W912" s="5">
        <f t="shared" si="966"/>
        <v>6.8526966728380739E-2</v>
      </c>
      <c r="X912" s="5">
        <f t="shared" si="967"/>
        <v>4.11201937463061E-2</v>
      </c>
      <c r="Y912" s="5">
        <f t="shared" si="968"/>
        <v>1.233726235421909E-2</v>
      </c>
      <c r="Z912" s="5">
        <f t="shared" si="969"/>
        <v>4.4319564901435472E-3</v>
      </c>
      <c r="AA912" s="5">
        <f t="shared" si="970"/>
        <v>6.6253852815172922E-3</v>
      </c>
      <c r="AB912" s="5">
        <f t="shared" si="971"/>
        <v>4.9521842358073581E-3</v>
      </c>
      <c r="AC912" s="5">
        <f t="shared" si="972"/>
        <v>1.3835042590232589E-4</v>
      </c>
      <c r="AD912" s="5">
        <f t="shared" si="973"/>
        <v>2.5610447539306375E-2</v>
      </c>
      <c r="AE912" s="5">
        <f t="shared" si="974"/>
        <v>1.5367768559201933E-2</v>
      </c>
      <c r="AF912" s="5">
        <f t="shared" si="975"/>
        <v>4.6107806223754854E-3</v>
      </c>
      <c r="AG912" s="5">
        <f t="shared" si="976"/>
        <v>9.2224614418483003E-4</v>
      </c>
      <c r="AH912" s="5">
        <f t="shared" si="977"/>
        <v>6.6485836981612948E-4</v>
      </c>
      <c r="AI912" s="5">
        <f t="shared" si="978"/>
        <v>9.9390480648213508E-4</v>
      </c>
      <c r="AJ912" s="5">
        <f t="shared" si="979"/>
        <v>7.4290014926147742E-4</v>
      </c>
      <c r="AK912" s="5">
        <f t="shared" si="980"/>
        <v>3.7019013502654171E-4</v>
      </c>
      <c r="AL912" s="5">
        <f t="shared" si="981"/>
        <v>4.9642058928685345E-6</v>
      </c>
      <c r="AM912" s="5">
        <f t="shared" si="982"/>
        <v>7.6570734643875227E-3</v>
      </c>
      <c r="AN912" s="5">
        <f t="shared" si="983"/>
        <v>4.5946925629047784E-3</v>
      </c>
      <c r="AO912" s="5">
        <f t="shared" si="984"/>
        <v>1.378542327287253E-3</v>
      </c>
      <c r="AP912" s="5">
        <f t="shared" si="985"/>
        <v>2.7573537976769883E-4</v>
      </c>
      <c r="AQ912" s="5">
        <f t="shared" si="986"/>
        <v>4.1364344505793161E-5</v>
      </c>
      <c r="AR912" s="5">
        <f t="shared" si="987"/>
        <v>7.9790792693498522E-5</v>
      </c>
      <c r="AS912" s="5">
        <f t="shared" si="988"/>
        <v>1.1928021962485022E-4</v>
      </c>
      <c r="AT912" s="5">
        <f t="shared" si="989"/>
        <v>8.9156720427667865E-5</v>
      </c>
      <c r="AU912" s="5">
        <f t="shared" si="990"/>
        <v>4.4427152702085805E-5</v>
      </c>
      <c r="AV912" s="5">
        <f t="shared" si="991"/>
        <v>1.6603671779423698E-5</v>
      </c>
      <c r="AW912" s="5">
        <f t="shared" si="992"/>
        <v>1.2369626291989501E-7</v>
      </c>
      <c r="AX912" s="5">
        <f t="shared" si="993"/>
        <v>1.9077752659678706E-3</v>
      </c>
      <c r="AY912" s="5">
        <f t="shared" si="994"/>
        <v>1.1447769003398755E-3</v>
      </c>
      <c r="AZ912" s="5">
        <f t="shared" si="995"/>
        <v>3.4346659560210605E-4</v>
      </c>
      <c r="BA912" s="5">
        <f t="shared" si="996"/>
        <v>6.8700024874993236E-5</v>
      </c>
      <c r="BB912" s="5">
        <f t="shared" si="997"/>
        <v>1.0306009692625872E-5</v>
      </c>
      <c r="BC912" s="5">
        <f t="shared" si="998"/>
        <v>1.2368418902644126E-6</v>
      </c>
      <c r="BD912" s="5">
        <f t="shared" si="999"/>
        <v>7.9798581769346894E-6</v>
      </c>
      <c r="BE912" s="5">
        <f t="shared" si="1000"/>
        <v>1.1929186360840402E-5</v>
      </c>
      <c r="BF912" s="5">
        <f t="shared" si="1001"/>
        <v>8.916542379348691E-6</v>
      </c>
      <c r="BG912" s="5">
        <f t="shared" si="1002"/>
        <v>4.4431489624310062E-6</v>
      </c>
      <c r="BH912" s="5">
        <f t="shared" si="1003"/>
        <v>1.660529260877613E-6</v>
      </c>
      <c r="BI912" s="5">
        <f t="shared" si="1004"/>
        <v>4.9646904923432509E-7</v>
      </c>
      <c r="BJ912" s="8">
        <f t="shared" si="1005"/>
        <v>0.58994461684393107</v>
      </c>
      <c r="BK912" s="8">
        <f t="shared" si="1006"/>
        <v>0.26198967766113285</v>
      </c>
      <c r="BL912" s="8">
        <f t="shared" si="1007"/>
        <v>0.14386694185114246</v>
      </c>
      <c r="BM912" s="8">
        <f t="shared" si="1008"/>
        <v>0.34809902013071431</v>
      </c>
      <c r="BN912" s="8">
        <f t="shared" si="1009"/>
        <v>0.65098951951155859</v>
      </c>
    </row>
    <row r="913" spans="1:66" x14ac:dyDescent="0.25">
      <c r="A913" t="s">
        <v>136</v>
      </c>
      <c r="B913" t="s">
        <v>149</v>
      </c>
      <c r="C913" t="s">
        <v>438</v>
      </c>
      <c r="D913" t="s">
        <v>512</v>
      </c>
      <c r="E913">
        <f>VLOOKUP(A913,home!$A$2:$E$405,3,FALSE)</f>
        <v>1.3110999999999999</v>
      </c>
      <c r="F913">
        <f>VLOOKUP(B913,home!$B$2:$E$405,3,FALSE)</f>
        <v>1.2202999999999999</v>
      </c>
      <c r="G913">
        <f>VLOOKUP(C913,away!$B$2:$E$405,4,FALSE)</f>
        <v>0.95340000000000003</v>
      </c>
      <c r="H913">
        <f>VLOOKUP(A913,away!$A$2:$E$405,3,FALSE)</f>
        <v>0.93330000000000002</v>
      </c>
      <c r="I913">
        <f>VLOOKUP(C913,away!$B$2:$E$405,3,FALSE)</f>
        <v>1.0714999999999999</v>
      </c>
      <c r="J913">
        <f>VLOOKUP(B913,home!$B$2:$E$405,4,FALSE)</f>
        <v>1.0714999999999999</v>
      </c>
      <c r="K913" s="3">
        <f t="shared" si="954"/>
        <v>1.5253783436219999</v>
      </c>
      <c r="L913" s="3">
        <f t="shared" si="955"/>
        <v>1.0715331629249998</v>
      </c>
      <c r="M913" s="5">
        <f t="shared" si="956"/>
        <v>7.4503326279450693E-2</v>
      </c>
      <c r="N913" s="5">
        <f t="shared" si="957"/>
        <v>0.1136457604344779</v>
      </c>
      <c r="O913" s="5">
        <f t="shared" si="958"/>
        <v>7.9832784856653058E-2</v>
      </c>
      <c r="P913" s="5">
        <f t="shared" si="959"/>
        <v>0.12177520113137288</v>
      </c>
      <c r="Q913" s="5">
        <f t="shared" si="960"/>
        <v>8.6676390905603265E-2</v>
      </c>
      <c r="R913" s="5">
        <f t="shared" si="961"/>
        <v>4.2771738231280228E-2</v>
      </c>
      <c r="S913" s="5">
        <f t="shared" si="962"/>
        <v>4.9760193105218703E-2</v>
      </c>
      <c r="T913" s="5">
        <f t="shared" si="963"/>
        <v>9.2876627298004749E-2</v>
      </c>
      <c r="U913" s="5">
        <f t="shared" si="964"/>
        <v>6.5243083217063999E-2</v>
      </c>
      <c r="V913" s="5">
        <f t="shared" si="965"/>
        <v>9.0369679170736079E-3</v>
      </c>
      <c r="W913" s="5">
        <f t="shared" si="966"/>
        <v>4.4071429863574048E-2</v>
      </c>
      <c r="X913" s="5">
        <f t="shared" si="967"/>
        <v>4.7223998636342787E-2</v>
      </c>
      <c r="Y913" s="5">
        <f t="shared" si="968"/>
        <v>2.530104031238313E-2</v>
      </c>
      <c r="Z913" s="5">
        <f t="shared" si="969"/>
        <v>1.527711198358795E-2</v>
      </c>
      <c r="AA913" s="5">
        <f t="shared" si="970"/>
        <v>2.3303375772853189E-2</v>
      </c>
      <c r="AB913" s="5">
        <f t="shared" si="971"/>
        <v>1.7773232368597923E-2</v>
      </c>
      <c r="AC913" s="5">
        <f t="shared" si="972"/>
        <v>9.2317907189109387E-4</v>
      </c>
      <c r="AD913" s="5">
        <f t="shared" si="973"/>
        <v>1.6806401171587923E-2</v>
      </c>
      <c r="AE913" s="5">
        <f t="shared" si="974"/>
        <v>1.8008616204778029E-2</v>
      </c>
      <c r="AF913" s="5">
        <f t="shared" si="975"/>
        <v>9.6484147409041029E-3</v>
      </c>
      <c r="AG913" s="5">
        <f t="shared" si="976"/>
        <v>3.4461987881777225E-3</v>
      </c>
      <c r="AH913" s="5">
        <f t="shared" si="977"/>
        <v>4.0924830310333522E-3</v>
      </c>
      <c r="AI913" s="5">
        <f t="shared" si="978"/>
        <v>6.242584987178796E-3</v>
      </c>
      <c r="AJ913" s="5">
        <f t="shared" si="979"/>
        <v>4.7611519738311788E-3</v>
      </c>
      <c r="AK913" s="5">
        <f t="shared" si="980"/>
        <v>2.4208527038584071E-3</v>
      </c>
      <c r="AL913" s="5">
        <f t="shared" si="981"/>
        <v>6.0357206999397873E-5</v>
      </c>
      <c r="AM913" s="5">
        <f t="shared" si="982"/>
        <v>5.1272240762727222E-3</v>
      </c>
      <c r="AN913" s="5">
        <f t="shared" si="983"/>
        <v>5.4939906314737203E-3</v>
      </c>
      <c r="AO913" s="5">
        <f t="shared" si="984"/>
        <v>2.9434965792116759E-3</v>
      </c>
      <c r="AP913" s="5">
        <f t="shared" si="985"/>
        <v>1.0513513998605349E-3</v>
      </c>
      <c r="AQ913" s="5">
        <f t="shared" si="986"/>
        <v>2.8163947270954623E-4</v>
      </c>
      <c r="AR913" s="5">
        <f t="shared" si="987"/>
        <v>8.7704625729201195E-4</v>
      </c>
      <c r="AS913" s="5">
        <f t="shared" si="988"/>
        <v>1.3378273672279635E-3</v>
      </c>
      <c r="AT913" s="5">
        <f t="shared" si="989"/>
        <v>1.0203464467371862E-3</v>
      </c>
      <c r="AU913" s="5">
        <f t="shared" si="990"/>
        <v>5.1880479094818758E-4</v>
      </c>
      <c r="AV913" s="5">
        <f t="shared" si="991"/>
        <v>1.97843398169926E-4</v>
      </c>
      <c r="AW913" s="5">
        <f t="shared" si="992"/>
        <v>2.7403739273296949E-6</v>
      </c>
      <c r="AX913" s="5">
        <f t="shared" si="993"/>
        <v>1.303492761473954E-3</v>
      </c>
      <c r="AY913" s="5">
        <f t="shared" si="994"/>
        <v>1.3967357215520283E-3</v>
      </c>
      <c r="AZ913" s="5">
        <f t="shared" si="995"/>
        <v>7.483243227424882E-4</v>
      </c>
      <c r="BA913" s="5">
        <f t="shared" si="996"/>
        <v>2.6728477614732231E-4</v>
      </c>
      <c r="BB913" s="5">
        <f t="shared" si="997"/>
        <v>7.1601125396710195E-5</v>
      </c>
      <c r="BC913" s="5">
        <f t="shared" si="998"/>
        <v>1.5344596073065287E-5</v>
      </c>
      <c r="BD913" s="5">
        <f t="shared" si="999"/>
        <v>1.5663069168460705E-4</v>
      </c>
      <c r="BE913" s="5">
        <f t="shared" si="1000"/>
        <v>2.3892106504223401E-4</v>
      </c>
      <c r="BF913" s="5">
        <f t="shared" si="1001"/>
        <v>1.8222250922526355E-4</v>
      </c>
      <c r="BG913" s="5">
        <f t="shared" si="1002"/>
        <v>9.2652756430892404E-5</v>
      </c>
      <c r="BH913" s="5">
        <f t="shared" si="1003"/>
        <v>3.5332627034141799E-5</v>
      </c>
      <c r="BI913" s="5">
        <f t="shared" si="1004"/>
        <v>1.0779124820230616E-5</v>
      </c>
      <c r="BJ913" s="8">
        <f t="shared" si="1005"/>
        <v>0.47640536381874732</v>
      </c>
      <c r="BK913" s="8">
        <f t="shared" si="1006"/>
        <v>0.2574559604335584</v>
      </c>
      <c r="BL913" s="8">
        <f t="shared" si="1007"/>
        <v>0.25110969417696283</v>
      </c>
      <c r="BM913" s="8">
        <f t="shared" si="1008"/>
        <v>0.47964893322639379</v>
      </c>
      <c r="BN913" s="8">
        <f t="shared" si="1009"/>
        <v>0.51920520183883812</v>
      </c>
    </row>
    <row r="914" spans="1:66" x14ac:dyDescent="0.25">
      <c r="A914" t="s">
        <v>421</v>
      </c>
      <c r="B914" t="s">
        <v>433</v>
      </c>
      <c r="C914" t="s">
        <v>431</v>
      </c>
      <c r="D914" t="s">
        <v>512</v>
      </c>
      <c r="E914">
        <f>VLOOKUP(A914,home!$A$2:$E$405,3,FALSE)</f>
        <v>1.8261000000000001</v>
      </c>
      <c r="F914">
        <f>VLOOKUP(B914,home!$B$2:$E$405,3,FALSE)</f>
        <v>0.95830000000000004</v>
      </c>
      <c r="G914">
        <f>VLOOKUP(C914,away!$B$2:$E$405,4,FALSE)</f>
        <v>1.2321</v>
      </c>
      <c r="H914">
        <f>VLOOKUP(A914,away!$A$2:$E$405,3,FALSE)</f>
        <v>1.1521999999999999</v>
      </c>
      <c r="I914">
        <f>VLOOKUP(C914,away!$B$2:$E$405,3,FALSE)</f>
        <v>0.65090000000000003</v>
      </c>
      <c r="J914">
        <f>VLOOKUP(B914,home!$B$2:$E$405,4,FALSE)</f>
        <v>0.65090000000000003</v>
      </c>
      <c r="K914" s="3">
        <f t="shared" si="954"/>
        <v>2.1561154033230001</v>
      </c>
      <c r="L914" s="3">
        <f t="shared" si="955"/>
        <v>0.48815350728199997</v>
      </c>
      <c r="M914" s="5">
        <f t="shared" si="956"/>
        <v>7.1057283981255687E-2</v>
      </c>
      <c r="N914" s="5">
        <f t="shared" si="957"/>
        <v>0.15320770451028204</v>
      </c>
      <c r="O914" s="5">
        <f t="shared" si="958"/>
        <v>3.468686239338304E-2</v>
      </c>
      <c r="P914" s="5">
        <f t="shared" si="959"/>
        <v>7.4788878299318462E-2</v>
      </c>
      <c r="Q914" s="5">
        <f t="shared" si="960"/>
        <v>0.16516674580118892</v>
      </c>
      <c r="R914" s="5">
        <f t="shared" si="961"/>
        <v>8.4662567669690179E-3</v>
      </c>
      <c r="S914" s="5">
        <f t="shared" si="962"/>
        <v>1.9679109599607534E-2</v>
      </c>
      <c r="T914" s="5">
        <f t="shared" si="963"/>
        <v>8.0626726249204916E-2</v>
      </c>
      <c r="U914" s="5">
        <f t="shared" si="964"/>
        <v>1.8254226623749481E-2</v>
      </c>
      <c r="V914" s="5">
        <f t="shared" si="965"/>
        <v>2.3013959855454095E-3</v>
      </c>
      <c r="W914" s="5">
        <f t="shared" si="966"/>
        <v>0.11870618824622596</v>
      </c>
      <c r="X914" s="5">
        <f t="shared" si="967"/>
        <v>5.794684212847253E-2</v>
      </c>
      <c r="Y914" s="5">
        <f t="shared" si="968"/>
        <v>1.4143477110465106E-2</v>
      </c>
      <c r="Z914" s="5">
        <f t="shared" si="969"/>
        <v>1.3776109781152976E-3</v>
      </c>
      <c r="AA914" s="5">
        <f t="shared" si="970"/>
        <v>2.9702882497012572E-3</v>
      </c>
      <c r="AB914" s="5">
        <f t="shared" si="971"/>
        <v>3.2021421237450978E-3</v>
      </c>
      <c r="AC914" s="5">
        <f t="shared" si="972"/>
        <v>1.5139090484279138E-4</v>
      </c>
      <c r="AD914" s="5">
        <f t="shared" si="973"/>
        <v>6.3986060236861875E-2</v>
      </c>
      <c r="AE914" s="5">
        <f t="shared" si="974"/>
        <v>3.1235019721781443E-2</v>
      </c>
      <c r="AF914" s="5">
        <f t="shared" si="975"/>
        <v>7.6237422136050245E-3</v>
      </c>
      <c r="AG914" s="5">
        <f t="shared" si="976"/>
        <v>1.2405188333950439E-3</v>
      </c>
      <c r="AH914" s="5">
        <f t="shared" si="977"/>
        <v>1.6812140765929223E-4</v>
      </c>
      <c r="AI914" s="5">
        <f t="shared" si="978"/>
        <v>3.6248915668254537E-4</v>
      </c>
      <c r="AJ914" s="5">
        <f t="shared" si="979"/>
        <v>3.9078422713040029E-4</v>
      </c>
      <c r="AK914" s="5">
        <f t="shared" si="980"/>
        <v>2.8085863049717664E-4</v>
      </c>
      <c r="AL914" s="5">
        <f t="shared" si="981"/>
        <v>6.3736497223271131E-6</v>
      </c>
      <c r="AM914" s="5">
        <f t="shared" si="982"/>
        <v>2.7592266014930238E-2</v>
      </c>
      <c r="AN914" s="5">
        <f t="shared" si="983"/>
        <v>1.3469261429046128E-2</v>
      </c>
      <c r="AO914" s="5">
        <f t="shared" si="984"/>
        <v>3.2875336035435147E-3</v>
      </c>
      <c r="AP914" s="5">
        <f t="shared" si="985"/>
        <v>5.349403529590663E-4</v>
      </c>
      <c r="AQ914" s="5">
        <f t="shared" si="986"/>
        <v>6.5283252370909793E-5</v>
      </c>
      <c r="AR914" s="5">
        <f t="shared" si="987"/>
        <v>1.6413810959614084E-5</v>
      </c>
      <c r="AS914" s="5">
        <f t="shared" si="988"/>
        <v>3.5390070637255795E-5</v>
      </c>
      <c r="AT914" s="5">
        <f t="shared" si="989"/>
        <v>3.8152538212838131E-5</v>
      </c>
      <c r="AU914" s="5">
        <f t="shared" si="990"/>
        <v>2.742042510552322E-5</v>
      </c>
      <c r="AV914" s="5">
        <f t="shared" si="991"/>
        <v>1.478040023392083E-5</v>
      </c>
      <c r="AW914" s="5">
        <f t="shared" si="992"/>
        <v>1.863434396001428E-7</v>
      </c>
      <c r="AX914" s="5">
        <f t="shared" si="993"/>
        <v>9.9153516278961372E-3</v>
      </c>
      <c r="AY914" s="5">
        <f t="shared" si="994"/>
        <v>4.8402136730917875E-3</v>
      </c>
      <c r="AZ914" s="5">
        <f t="shared" si="995"/>
        <v>1.1813836402570237E-3</v>
      </c>
      <c r="BA914" s="5">
        <f t="shared" si="996"/>
        <v>1.9223218914568091E-4</v>
      </c>
      <c r="BB914" s="5">
        <f t="shared" si="997"/>
        <v>2.3459704335990234E-5</v>
      </c>
      <c r="BC914" s="5">
        <f t="shared" si="998"/>
        <v>2.2903873902824757E-6</v>
      </c>
      <c r="BD914" s="5">
        <f t="shared" si="999"/>
        <v>1.3354098979665569E-6</v>
      </c>
      <c r="BE914" s="5">
        <f t="shared" si="1000"/>
        <v>2.8792978507556886E-6</v>
      </c>
      <c r="BF914" s="5">
        <f t="shared" si="1001"/>
        <v>3.1040492233845752E-6</v>
      </c>
      <c r="BG914" s="5">
        <f t="shared" si="1002"/>
        <v>2.2308961144040929E-6</v>
      </c>
      <c r="BH914" s="5">
        <f t="shared" si="1003"/>
        <v>1.2025173688700238E-6</v>
      </c>
      <c r="BI914" s="5">
        <f t="shared" si="1004"/>
        <v>5.1855324435682069E-7</v>
      </c>
      <c r="BJ914" s="8">
        <f t="shared" si="1005"/>
        <v>0.75498724092644987</v>
      </c>
      <c r="BK914" s="8">
        <f t="shared" si="1006"/>
        <v>0.17282464609338399</v>
      </c>
      <c r="BL914" s="8">
        <f t="shared" si="1007"/>
        <v>6.8925457548366209E-2</v>
      </c>
      <c r="BM914" s="8">
        <f t="shared" si="1008"/>
        <v>0.48590119646426561</v>
      </c>
      <c r="BN914" s="8">
        <f t="shared" si="1009"/>
        <v>0.50737373175239719</v>
      </c>
    </row>
    <row r="915" spans="1:66" x14ac:dyDescent="0.25">
      <c r="A915" t="s">
        <v>421</v>
      </c>
      <c r="B915" t="s">
        <v>495</v>
      </c>
      <c r="C915" t="s">
        <v>426</v>
      </c>
      <c r="D915" t="s">
        <v>512</v>
      </c>
      <c r="E915">
        <f>VLOOKUP(A915,home!$A$2:$E$405,3,FALSE)</f>
        <v>1.8261000000000001</v>
      </c>
      <c r="F915">
        <f>VLOOKUP(B915,home!$B$2:$E$405,3,FALSE)</f>
        <v>1.0952</v>
      </c>
      <c r="G915">
        <f>VLOOKUP(C915,away!$B$2:$E$405,4,FALSE)</f>
        <v>1.2321</v>
      </c>
      <c r="H915">
        <f>VLOOKUP(A915,away!$A$2:$E$405,3,FALSE)</f>
        <v>1.1521999999999999</v>
      </c>
      <c r="I915">
        <f>VLOOKUP(C915,away!$B$2:$E$405,3,FALSE)</f>
        <v>0.65090000000000003</v>
      </c>
      <c r="J915">
        <f>VLOOKUP(B915,home!$B$2:$E$405,4,FALSE)</f>
        <v>0.8679</v>
      </c>
      <c r="K915" s="3">
        <f t="shared" si="954"/>
        <v>2.4641318895120001</v>
      </c>
      <c r="L915" s="3">
        <f t="shared" si="955"/>
        <v>0.65089634194199997</v>
      </c>
      <c r="M915" s="5">
        <f t="shared" si="956"/>
        <v>4.4377254295390536E-2</v>
      </c>
      <c r="N915" s="5">
        <f t="shared" si="957"/>
        <v>0.10935140747825521</v>
      </c>
      <c r="O915" s="5">
        <f t="shared" si="958"/>
        <v>2.8884992486299603E-2</v>
      </c>
      <c r="P915" s="5">
        <f t="shared" si="959"/>
        <v>7.1176431113805366E-2</v>
      </c>
      <c r="Q915" s="5">
        <f t="shared" si="960"/>
        <v>0.13472814516509485</v>
      </c>
      <c r="R915" s="5">
        <f t="shared" si="961"/>
        <v>9.4005679731772838E-3</v>
      </c>
      <c r="S915" s="5">
        <f t="shared" si="962"/>
        <v>2.853987040509904E-2</v>
      </c>
      <c r="T915" s="5">
        <f t="shared" si="963"/>
        <v>8.7694056844590987E-2</v>
      </c>
      <c r="U915" s="5">
        <f t="shared" si="964"/>
        <v>2.3164239322231335E-2</v>
      </c>
      <c r="V915" s="5">
        <f t="shared" si="965"/>
        <v>5.0861043621931489E-3</v>
      </c>
      <c r="W915" s="5">
        <f t="shared" si="966"/>
        <v>0.11066263963870407</v>
      </c>
      <c r="X915" s="5">
        <f t="shared" si="967"/>
        <v>7.2029907330478232E-2</v>
      </c>
      <c r="Y915" s="5">
        <f t="shared" si="968"/>
        <v>2.3442001595914766E-2</v>
      </c>
      <c r="Z915" s="5">
        <f t="shared" si="969"/>
        <v>2.0395984353060712E-3</v>
      </c>
      <c r="AA915" s="5">
        <f t="shared" si="970"/>
        <v>5.0258395462364691E-3</v>
      </c>
      <c r="AB915" s="5">
        <f t="shared" si="971"/>
        <v>6.1921657487259028E-3</v>
      </c>
      <c r="AC915" s="5">
        <f t="shared" si="972"/>
        <v>5.0984840449399388E-4</v>
      </c>
      <c r="AD915" s="5">
        <f t="shared" si="973"/>
        <v>6.817183482782635E-2</v>
      </c>
      <c r="AE915" s="5">
        <f t="shared" si="974"/>
        <v>4.4372797912906395E-2</v>
      </c>
      <c r="AF915" s="5">
        <f t="shared" si="975"/>
        <v>1.4441045921621192E-2</v>
      </c>
      <c r="AG915" s="5">
        <f t="shared" si="976"/>
        <v>3.1332079880665568E-3</v>
      </c>
      <c r="AH915" s="5">
        <f t="shared" si="977"/>
        <v>3.3189179014283718E-4</v>
      </c>
      <c r="AI915" s="5">
        <f t="shared" si="978"/>
        <v>8.1782514395818966E-4</v>
      </c>
      <c r="AJ915" s="5">
        <f t="shared" si="979"/>
        <v>1.0076145086360588E-3</v>
      </c>
      <c r="AK915" s="5">
        <f t="shared" si="980"/>
        <v>8.2763168102169228E-4</v>
      </c>
      <c r="AL915" s="5">
        <f t="shared" si="981"/>
        <v>3.2709720704572472E-5</v>
      </c>
      <c r="AM915" s="5">
        <f t="shared" si="982"/>
        <v>3.3596878433158339E-2</v>
      </c>
      <c r="AN915" s="5">
        <f t="shared" si="983"/>
        <v>2.186808527281283E-2</v>
      </c>
      <c r="AO915" s="5">
        <f t="shared" si="984"/>
        <v>7.1169283546747971E-3</v>
      </c>
      <c r="AP915" s="5">
        <f t="shared" si="985"/>
        <v>1.5441275439737072E-3</v>
      </c>
      <c r="AQ915" s="5">
        <f t="shared" si="986"/>
        <v>2.5126674246609267E-4</v>
      </c>
      <c r="AR915" s="5">
        <f t="shared" si="987"/>
        <v>4.3205430424910941E-5</v>
      </c>
      <c r="AS915" s="5">
        <f t="shared" si="988"/>
        <v>1.0646387891011506E-4</v>
      </c>
      <c r="AT915" s="5">
        <f t="shared" si="989"/>
        <v>1.3117051955177932E-4</v>
      </c>
      <c r="AU915" s="5">
        <f t="shared" si="990"/>
        <v>1.0774048673046557E-4</v>
      </c>
      <c r="AV915" s="5">
        <f t="shared" si="991"/>
        <v>6.6371692286021171E-5</v>
      </c>
      <c r="AW915" s="5">
        <f t="shared" si="992"/>
        <v>1.457303859480055E-6</v>
      </c>
      <c r="AX915" s="5">
        <f t="shared" si="993"/>
        <v>1.3797856589200585E-2</v>
      </c>
      <c r="AY915" s="5">
        <f t="shared" si="994"/>
        <v>8.9809743805509806E-3</v>
      </c>
      <c r="AZ915" s="5">
        <f t="shared" si="995"/>
        <v>2.922841685687726E-3</v>
      </c>
      <c r="BA915" s="5">
        <f t="shared" si="996"/>
        <v>6.3415565376324326E-4</v>
      </c>
      <c r="BB915" s="5">
        <f t="shared" si="997"/>
        <v>1.0319239881408313E-4</v>
      </c>
      <c r="BC915" s="5">
        <f t="shared" si="998"/>
        <v>1.3433510980861341E-5</v>
      </c>
      <c r="BD915" s="5">
        <f t="shared" si="999"/>
        <v>4.6870427692673513E-6</v>
      </c>
      <c r="BE915" s="5">
        <f t="shared" si="1000"/>
        <v>1.1549491555258315E-5</v>
      </c>
      <c r="BF915" s="5">
        <f t="shared" si="1001"/>
        <v>1.4229735224480785E-5</v>
      </c>
      <c r="BG915" s="5">
        <f t="shared" si="1002"/>
        <v>1.1687981448651765E-5</v>
      </c>
      <c r="BH915" s="5">
        <f t="shared" si="1003"/>
        <v>7.2001819529118681E-6</v>
      </c>
      <c r="BI915" s="5">
        <f t="shared" si="1004"/>
        <v>3.5484395920917847E-6</v>
      </c>
      <c r="BJ915" s="8">
        <f t="shared" si="1005"/>
        <v>0.75885678526954192</v>
      </c>
      <c r="BK915" s="8">
        <f t="shared" si="1006"/>
        <v>0.15870319268223765</v>
      </c>
      <c r="BL915" s="8">
        <f t="shared" si="1007"/>
        <v>7.6160623080875303E-2</v>
      </c>
      <c r="BM915" s="8">
        <f t="shared" si="1008"/>
        <v>0.58886188387924632</v>
      </c>
      <c r="BN915" s="8">
        <f t="shared" si="1009"/>
        <v>0.39791879851202283</v>
      </c>
    </row>
    <row r="916" spans="1:66" x14ac:dyDescent="0.25">
      <c r="A916" t="s">
        <v>22</v>
      </c>
      <c r="B916" t="s">
        <v>262</v>
      </c>
      <c r="C916" t="s">
        <v>153</v>
      </c>
      <c r="D916" t="s">
        <v>512</v>
      </c>
      <c r="E916">
        <f>VLOOKUP(A916,home!$A$2:$E$405,3,FALSE)</f>
        <v>1.4857</v>
      </c>
      <c r="F916">
        <f>VLOOKUP(B916,home!$B$2:$E$405,3,FALSE)</f>
        <v>1.5705</v>
      </c>
      <c r="G916">
        <f>VLOOKUP(C916,away!$B$2:$E$405,4,FALSE)</f>
        <v>0.67310000000000003</v>
      </c>
      <c r="H916">
        <f>VLOOKUP(A916,away!$A$2:$E$405,3,FALSE)</f>
        <v>1.0857000000000001</v>
      </c>
      <c r="I916">
        <f>VLOOKUP(C916,away!$B$2:$E$405,3,FALSE)</f>
        <v>0.46050000000000002</v>
      </c>
      <c r="J916">
        <f>VLOOKUP(B916,home!$B$2:$E$405,4,FALSE)</f>
        <v>0.307</v>
      </c>
      <c r="K916" s="3">
        <f t="shared" si="954"/>
        <v>1.5705387442350003</v>
      </c>
      <c r="L916" s="3">
        <f t="shared" si="955"/>
        <v>0.15348920895000001</v>
      </c>
      <c r="M916" s="5">
        <f t="shared" si="956"/>
        <v>0.17834632852330598</v>
      </c>
      <c r="N916" s="5">
        <f t="shared" si="957"/>
        <v>0.28009981883791579</v>
      </c>
      <c r="O916" s="5">
        <f t="shared" si="958"/>
        <v>2.7374236884179063E-2</v>
      </c>
      <c r="P916" s="5">
        <f t="shared" si="959"/>
        <v>4.2992299620470013E-2</v>
      </c>
      <c r="Q916" s="5">
        <f t="shared" si="960"/>
        <v>0.21995380886907573</v>
      </c>
      <c r="R916" s="5">
        <f t="shared" si="961"/>
        <v>2.1008249824812785E-3</v>
      </c>
      <c r="S916" s="5">
        <f t="shared" si="962"/>
        <v>2.5909389920728428E-3</v>
      </c>
      <c r="T916" s="5">
        <f t="shared" si="963"/>
        <v>3.3760536128853935E-2</v>
      </c>
      <c r="U916" s="5">
        <f t="shared" si="964"/>
        <v>3.2994270298436633E-3</v>
      </c>
      <c r="V916" s="5">
        <f t="shared" si="965"/>
        <v>6.9397077253415619E-5</v>
      </c>
      <c r="W916" s="5">
        <f t="shared" si="966"/>
        <v>0.11514865959031449</v>
      </c>
      <c r="X916" s="5">
        <f t="shared" si="967"/>
        <v>1.7674076672170205E-2</v>
      </c>
      <c r="Y916" s="5">
        <f t="shared" si="968"/>
        <v>1.3563900236665267E-3</v>
      </c>
      <c r="Z916" s="5">
        <f t="shared" si="969"/>
        <v>1.0748465490114964E-4</v>
      </c>
      <c r="AA916" s="5">
        <f t="shared" si="970"/>
        <v>1.6880881493298392E-4</v>
      </c>
      <c r="AB916" s="5">
        <f t="shared" si="971"/>
        <v>1.3256039211032361E-4</v>
      </c>
      <c r="AC916" s="5">
        <f t="shared" si="972"/>
        <v>1.0455569658930015E-6</v>
      </c>
      <c r="AD916" s="5">
        <f t="shared" si="973"/>
        <v>4.5211357808328995E-2</v>
      </c>
      <c r="AE916" s="5">
        <f t="shared" si="974"/>
        <v>6.9394555455558251E-3</v>
      </c>
      <c r="AF916" s="5">
        <f t="shared" si="975"/>
        <v>5.3256577111552704E-4</v>
      </c>
      <c r="AG916" s="5">
        <f t="shared" si="976"/>
        <v>2.7247699640789661E-5</v>
      </c>
      <c r="AH916" s="5">
        <f t="shared" si="977"/>
        <v>4.1244336637603015E-6</v>
      </c>
      <c r="AI916" s="5">
        <f t="shared" si="978"/>
        <v>6.4775828669626647E-6</v>
      </c>
      <c r="AJ916" s="5">
        <f t="shared" si="979"/>
        <v>5.0866474307788502E-6</v>
      </c>
      <c r="AK916" s="5">
        <f t="shared" si="980"/>
        <v>2.6629256227672017E-6</v>
      </c>
      <c r="AL916" s="5">
        <f t="shared" si="981"/>
        <v>1.0081709832802617E-8</v>
      </c>
      <c r="AM916" s="5">
        <f t="shared" si="982"/>
        <v>1.4201237823490462E-2</v>
      </c>
      <c r="AN916" s="5">
        <f t="shared" si="983"/>
        <v>2.1797367596383711E-3</v>
      </c>
      <c r="AO916" s="5">
        <f t="shared" si="984"/>
        <v>1.6728303547806493E-4</v>
      </c>
      <c r="AP916" s="5">
        <f t="shared" si="985"/>
        <v>8.5587135954276536E-6</v>
      </c>
      <c r="AQ916" s="5">
        <f t="shared" si="986"/>
        <v>3.284175448479504E-7</v>
      </c>
      <c r="AR916" s="5">
        <f t="shared" si="987"/>
        <v>1.2661121208346387E-7</v>
      </c>
      <c r="AS916" s="5">
        <f t="shared" si="988"/>
        <v>1.9884781403163466E-7</v>
      </c>
      <c r="AT916" s="5">
        <f t="shared" si="989"/>
        <v>1.5614909807155924E-7</v>
      </c>
      <c r="AU916" s="5">
        <f t="shared" si="990"/>
        <v>8.1746069466244847E-8</v>
      </c>
      <c r="AV916" s="5">
        <f t="shared" si="991"/>
        <v>3.2096342321415812E-8</v>
      </c>
      <c r="AW916" s="5">
        <f t="shared" si="992"/>
        <v>6.7508459119852206E-11</v>
      </c>
      <c r="AX916" s="5">
        <f t="shared" si="993"/>
        <v>3.7172657029812166E-3</v>
      </c>
      <c r="AY916" s="5">
        <f t="shared" si="994"/>
        <v>5.705601722075527E-4</v>
      </c>
      <c r="AZ916" s="5">
        <f t="shared" si="995"/>
        <v>4.3787414745256523E-5</v>
      </c>
      <c r="BA916" s="5">
        <f t="shared" si="996"/>
        <v>2.2402985504049957E-6</v>
      </c>
      <c r="BB916" s="5">
        <f t="shared" si="997"/>
        <v>8.5965413078373648E-8</v>
      </c>
      <c r="BC916" s="5">
        <f t="shared" si="998"/>
        <v>2.6389526500919133E-9</v>
      </c>
      <c r="BD916" s="5">
        <f t="shared" si="999"/>
        <v>3.2389091311485866E-9</v>
      </c>
      <c r="BE916" s="5">
        <f t="shared" si="1000"/>
        <v>5.0868322795253771E-9</v>
      </c>
      <c r="BF916" s="5">
        <f t="shared" si="1001"/>
        <v>3.994533590209926E-9</v>
      </c>
      <c r="BG916" s="5">
        <f t="shared" si="1002"/>
        <v>2.0911899228576081E-9</v>
      </c>
      <c r="BH916" s="5">
        <f t="shared" si="1003"/>
        <v>8.2107369885041848E-10</v>
      </c>
      <c r="BI916" s="5">
        <f t="shared" si="1004"/>
        <v>2.5790561118338467E-10</v>
      </c>
      <c r="BJ916" s="8">
        <f t="shared" si="1005"/>
        <v>0.74159500388923538</v>
      </c>
      <c r="BK916" s="8">
        <f t="shared" si="1006"/>
        <v>0.22457058002398556</v>
      </c>
      <c r="BL916" s="8">
        <f t="shared" si="1007"/>
        <v>3.3094820634111795E-2</v>
      </c>
      <c r="BM916" s="8">
        <f t="shared" si="1008"/>
        <v>0.24793001138010665</v>
      </c>
      <c r="BN916" s="8">
        <f t="shared" si="1009"/>
        <v>0.75086731771742798</v>
      </c>
    </row>
    <row r="917" spans="1:66" x14ac:dyDescent="0.25">
      <c r="A917" t="s">
        <v>22</v>
      </c>
      <c r="B917" t="s">
        <v>237</v>
      </c>
      <c r="C917" t="s">
        <v>242</v>
      </c>
      <c r="D917" t="s">
        <v>512</v>
      </c>
      <c r="E917">
        <f>VLOOKUP(A917,home!$A$2:$E$405,3,FALSE)</f>
        <v>1.4857</v>
      </c>
      <c r="F917">
        <f>VLOOKUP(B917,home!$B$2:$E$405,3,FALSE)</f>
        <v>1.1778999999999999</v>
      </c>
      <c r="G917">
        <f>VLOOKUP(C917,away!$B$2:$E$405,4,FALSE)</f>
        <v>0.67310000000000003</v>
      </c>
      <c r="H917">
        <f>VLOOKUP(A917,away!$A$2:$E$405,3,FALSE)</f>
        <v>1.0857000000000001</v>
      </c>
      <c r="I917">
        <f>VLOOKUP(C917,away!$B$2:$E$405,3,FALSE)</f>
        <v>1.6119000000000001</v>
      </c>
      <c r="J917">
        <f>VLOOKUP(B917,home!$B$2:$E$405,4,FALSE)</f>
        <v>1.3815999999999999</v>
      </c>
      <c r="K917" s="3">
        <f t="shared" si="954"/>
        <v>1.177929058793</v>
      </c>
      <c r="L917" s="3">
        <f t="shared" si="955"/>
        <v>2.4178550291280003</v>
      </c>
      <c r="M917" s="5">
        <f t="shared" si="956"/>
        <v>2.7439160025159361E-2</v>
      </c>
      <c r="N917" s="5">
        <f t="shared" si="957"/>
        <v>3.2321383942506478E-2</v>
      </c>
      <c r="O917" s="5">
        <f t="shared" si="958"/>
        <v>6.6343911061879549E-2</v>
      </c>
      <c r="P917" s="5">
        <f t="shared" si="959"/>
        <v>7.8148420713766278E-2</v>
      </c>
      <c r="Q917" s="5">
        <f t="shared" si="960"/>
        <v>1.9036148683141924E-2</v>
      </c>
      <c r="R917" s="5">
        <f t="shared" si="961"/>
        <v>8.0204979506493135E-2</v>
      </c>
      <c r="S917" s="5">
        <f t="shared" si="962"/>
        <v>5.5642880963339067E-2</v>
      </c>
      <c r="T917" s="5">
        <f t="shared" si="963"/>
        <v>4.6026647828763062E-2</v>
      </c>
      <c r="U917" s="5">
        <f t="shared" si="964"/>
        <v>9.4475776020595301E-2</v>
      </c>
      <c r="V917" s="5">
        <f t="shared" si="965"/>
        <v>1.7608262008919306E-2</v>
      </c>
      <c r="W917" s="5">
        <f t="shared" si="966"/>
        <v>7.474410900458992E-3</v>
      </c>
      <c r="X917" s="5">
        <f t="shared" si="967"/>
        <v>1.8072041985443918E-2</v>
      </c>
      <c r="Y917" s="5">
        <f t="shared" si="968"/>
        <v>2.1847788800558977E-2</v>
      </c>
      <c r="Z917" s="5">
        <f t="shared" si="969"/>
        <v>6.464133768696087E-2</v>
      </c>
      <c r="AA917" s="5">
        <f t="shared" si="970"/>
        <v>7.6142910060722296E-2</v>
      </c>
      <c r="AB917" s="5">
        <f t="shared" si="971"/>
        <v>4.4845473190793343E-2</v>
      </c>
      <c r="AC917" s="5">
        <f t="shared" si="972"/>
        <v>3.1343385380819002E-3</v>
      </c>
      <c r="AD917" s="5">
        <f t="shared" si="973"/>
        <v>2.2010814492524492E-3</v>
      </c>
      <c r="AE917" s="5">
        <f t="shared" si="974"/>
        <v>5.3218958515953811E-3</v>
      </c>
      <c r="AF917" s="5">
        <f t="shared" si="975"/>
        <v>6.4337863246376687E-3</v>
      </c>
      <c r="AG917" s="5">
        <f t="shared" si="976"/>
        <v>5.1853208737867125E-3</v>
      </c>
      <c r="AH917" s="5">
        <f t="shared" si="977"/>
        <v>3.9073345853994919E-2</v>
      </c>
      <c r="AI917" s="5">
        <f t="shared" si="978"/>
        <v>4.6025629505689607E-2</v>
      </c>
      <c r="AJ917" s="5">
        <f t="shared" si="979"/>
        <v>2.7107463221996149E-2</v>
      </c>
      <c r="AK917" s="5">
        <f t="shared" si="980"/>
        <v>1.0643556213117264E-2</v>
      </c>
      <c r="AL917" s="5">
        <f t="shared" si="981"/>
        <v>3.5707158165017207E-4</v>
      </c>
      <c r="AM917" s="5">
        <f t="shared" si="982"/>
        <v>5.1854355996893428E-4</v>
      </c>
      <c r="AN917" s="5">
        <f t="shared" si="983"/>
        <v>1.2537631542928246E-3</v>
      </c>
      <c r="AO917" s="5">
        <f t="shared" si="984"/>
        <v>1.5157087739711456E-3</v>
      </c>
      <c r="AP917" s="5">
        <f t="shared" si="985"/>
        <v>1.2215880272798566E-3</v>
      </c>
      <c r="AQ917" s="5">
        <f t="shared" si="986"/>
        <v>7.384056888202886E-4</v>
      </c>
      <c r="AR917" s="5">
        <f t="shared" si="987"/>
        <v>1.8894737155587871E-2</v>
      </c>
      <c r="AS917" s="5">
        <f t="shared" si="988"/>
        <v>2.2256659953822745E-2</v>
      </c>
      <c r="AT917" s="5">
        <f t="shared" si="989"/>
        <v>1.3108383255641143E-2</v>
      </c>
      <c r="AU917" s="5">
        <f t="shared" si="990"/>
        <v>5.1469151835384312E-3</v>
      </c>
      <c r="AV917" s="5">
        <f t="shared" si="991"/>
        <v>1.5156752394582058E-3</v>
      </c>
      <c r="AW917" s="5">
        <f t="shared" si="992"/>
        <v>2.8248941539250917E-5</v>
      </c>
      <c r="AX917" s="5">
        <f t="shared" si="993"/>
        <v>1.0180125458956301E-4</v>
      </c>
      <c r="AY917" s="5">
        <f t="shared" si="994"/>
        <v>2.4614067538091482E-4</v>
      </c>
      <c r="AZ917" s="5">
        <f t="shared" si="995"/>
        <v>2.9756623492135383E-4</v>
      </c>
      <c r="BA917" s="5">
        <f t="shared" si="996"/>
        <v>2.3982400586775976E-4</v>
      </c>
      <c r="BB917" s="5">
        <f t="shared" si="997"/>
        <v>1.449649196732465E-4</v>
      </c>
      <c r="BC917" s="5">
        <f t="shared" si="998"/>
        <v>7.0100832015819152E-5</v>
      </c>
      <c r="BD917" s="5">
        <f t="shared" si="999"/>
        <v>7.6141225426149713E-3</v>
      </c>
      <c r="BE917" s="5">
        <f t="shared" si="1000"/>
        <v>8.9688962001570165E-3</v>
      </c>
      <c r="BF917" s="5">
        <f t="shared" si="1001"/>
        <v>5.2823617297315367E-3</v>
      </c>
      <c r="BG917" s="5">
        <f t="shared" si="1002"/>
        <v>2.0740824601689443E-3</v>
      </c>
      <c r="BH917" s="5">
        <f t="shared" si="1003"/>
        <v>6.107805000414683E-4</v>
      </c>
      <c r="BI917" s="5">
        <f t="shared" si="1004"/>
        <v>1.4389121990859304E-4</v>
      </c>
      <c r="BJ917" s="8">
        <f t="shared" si="1005"/>
        <v>0.17026891376692727</v>
      </c>
      <c r="BK917" s="8">
        <f t="shared" si="1006"/>
        <v>0.18257627450629699</v>
      </c>
      <c r="BL917" s="8">
        <f t="shared" si="1007"/>
        <v>0.5704795500759523</v>
      </c>
      <c r="BM917" s="8">
        <f t="shared" si="1008"/>
        <v>0.68425418036934926</v>
      </c>
      <c r="BN917" s="8">
        <f t="shared" si="1009"/>
        <v>0.30349400393294668</v>
      </c>
    </row>
    <row r="918" spans="1:66" x14ac:dyDescent="0.25">
      <c r="A918" t="s">
        <v>22</v>
      </c>
      <c r="B918" t="s">
        <v>23</v>
      </c>
      <c r="C918" t="s">
        <v>160</v>
      </c>
      <c r="D918" t="s">
        <v>512</v>
      </c>
      <c r="E918">
        <f>VLOOKUP(A918,home!$A$2:$E$405,3,FALSE)</f>
        <v>1.4857</v>
      </c>
      <c r="F918">
        <f>VLOOKUP(B918,home!$B$2:$E$405,3,FALSE)</f>
        <v>0.67310000000000003</v>
      </c>
      <c r="G918">
        <f>VLOOKUP(C918,away!$B$2:$E$405,4,FALSE)</f>
        <v>1.0096000000000001</v>
      </c>
      <c r="H918">
        <f>VLOOKUP(A918,away!$A$2:$E$405,3,FALSE)</f>
        <v>1.0857000000000001</v>
      </c>
      <c r="I918">
        <f>VLOOKUP(C918,away!$B$2:$E$405,3,FALSE)</f>
        <v>0.46050000000000002</v>
      </c>
      <c r="J918">
        <f>VLOOKUP(B918,home!$B$2:$E$405,4,FALSE)</f>
        <v>0.61399999999999999</v>
      </c>
      <c r="K918" s="3">
        <f t="shared" si="954"/>
        <v>1.0096249068320002</v>
      </c>
      <c r="L918" s="3">
        <f t="shared" si="955"/>
        <v>0.30697841790000002</v>
      </c>
      <c r="M918" s="5">
        <f t="shared" si="956"/>
        <v>0.26804421660931649</v>
      </c>
      <c r="N918" s="5">
        <f t="shared" si="957"/>
        <v>0.27062411722103763</v>
      </c>
      <c r="O918" s="5">
        <f t="shared" si="958"/>
        <v>8.2283789541972879E-2</v>
      </c>
      <c r="P918" s="5">
        <f t="shared" si="959"/>
        <v>8.3075763350098281E-2</v>
      </c>
      <c r="Q918" s="5">
        <f t="shared" si="960"/>
        <v>0.13661442456789119</v>
      </c>
      <c r="R918" s="5">
        <f t="shared" si="961"/>
        <v>1.2629673766205701E-2</v>
      </c>
      <c r="S918" s="5">
        <f t="shared" si="962"/>
        <v>6.4369813155312561E-3</v>
      </c>
      <c r="T918" s="5">
        <f t="shared" si="963"/>
        <v>4.1937679916170131E-2</v>
      </c>
      <c r="U918" s="5">
        <f t="shared" si="964"/>
        <v>1.2751233199523987E-2</v>
      </c>
      <c r="V918" s="5">
        <f t="shared" si="965"/>
        <v>2.2167036602418553E-4</v>
      </c>
      <c r="W918" s="5">
        <f t="shared" si="966"/>
        <v>4.5976441892088174E-2</v>
      </c>
      <c r="X918" s="5">
        <f t="shared" si="967"/>
        <v>1.411377539270451E-2</v>
      </c>
      <c r="Y918" s="5">
        <f t="shared" si="968"/>
        <v>2.1663122203241908E-3</v>
      </c>
      <c r="Z918" s="5">
        <f t="shared" si="969"/>
        <v>1.2923457571143208E-3</v>
      </c>
      <c r="AA918" s="5">
        <f t="shared" si="970"/>
        <v>1.3047844646212766E-3</v>
      </c>
      <c r="AB918" s="5">
        <f t="shared" si="971"/>
        <v>6.5867144676454885E-4</v>
      </c>
      <c r="AC918" s="5">
        <f t="shared" si="972"/>
        <v>4.2939358808280164E-6</v>
      </c>
      <c r="AD918" s="5">
        <f t="shared" si="973"/>
        <v>1.1604740215441596E-2</v>
      </c>
      <c r="AE918" s="5">
        <f t="shared" si="974"/>
        <v>3.5624047914767664E-3</v>
      </c>
      <c r="AF918" s="5">
        <f t="shared" si="975"/>
        <v>5.4679069340345858E-4</v>
      </c>
      <c r="AG918" s="5">
        <f t="shared" si="976"/>
        <v>5.5950980661145914E-5</v>
      </c>
      <c r="AH918" s="5">
        <f t="shared" si="977"/>
        <v>9.9180563974682949E-5</v>
      </c>
      <c r="AI918" s="5">
        <f t="shared" si="978"/>
        <v>1.001351676624845E-4</v>
      </c>
      <c r="AJ918" s="5">
        <f t="shared" si="979"/>
        <v>5.0549479660921313E-5</v>
      </c>
      <c r="AK918" s="5">
        <f t="shared" si="980"/>
        <v>1.7012004564354597E-5</v>
      </c>
      <c r="AL918" s="5">
        <f t="shared" si="981"/>
        <v>5.3233306890720785E-8</v>
      </c>
      <c r="AM918" s="5">
        <f t="shared" si="982"/>
        <v>2.3432869517649581E-3</v>
      </c>
      <c r="AN918" s="5">
        <f t="shared" si="983"/>
        <v>7.193385211385205E-4</v>
      </c>
      <c r="AO918" s="5">
        <f t="shared" si="984"/>
        <v>1.1041070057681437E-4</v>
      </c>
      <c r="AP918" s="5">
        <f t="shared" si="985"/>
        <v>1.1297900727433702E-5</v>
      </c>
      <c r="AQ918" s="5">
        <f t="shared" si="986"/>
        <v>8.6705292272471412E-7</v>
      </c>
      <c r="AR918" s="5">
        <f t="shared" si="987"/>
        <v>6.0892585230755865E-6</v>
      </c>
      <c r="AS918" s="5">
        <f t="shared" si="988"/>
        <v>6.1478670690361513E-6</v>
      </c>
      <c r="AT918" s="5">
        <f t="shared" si="989"/>
        <v>3.1035198583955735E-6</v>
      </c>
      <c r="AU918" s="5">
        <f t="shared" si="990"/>
        <v>1.0444636492946314E-6</v>
      </c>
      <c r="AV918" s="5">
        <f t="shared" si="991"/>
        <v>2.6362912865212574E-7</v>
      </c>
      <c r="AW918" s="5">
        <f t="shared" si="992"/>
        <v>4.5829893100171128E-10</v>
      </c>
      <c r="AX918" s="5">
        <f t="shared" si="993"/>
        <v>3.9430681172605614E-4</v>
      </c>
      <c r="AY918" s="5">
        <f t="shared" si="994"/>
        <v>1.2104368123085788E-4</v>
      </c>
      <c r="AZ918" s="5">
        <f t="shared" si="995"/>
        <v>1.8578898880520341E-5</v>
      </c>
      <c r="BA918" s="5">
        <f t="shared" si="996"/>
        <v>1.9011069948887392E-6</v>
      </c>
      <c r="BB918" s="5">
        <f t="shared" si="997"/>
        <v>1.4589970438739212E-7</v>
      </c>
      <c r="BC918" s="5">
        <f t="shared" si="998"/>
        <v>8.9576120849838714E-9</v>
      </c>
      <c r="BD918" s="5">
        <f t="shared" si="999"/>
        <v>3.1154515793297218E-7</v>
      </c>
      <c r="BE918" s="5">
        <f t="shared" si="1000"/>
        <v>3.145437510520378E-7</v>
      </c>
      <c r="BF918" s="5">
        <f t="shared" si="1001"/>
        <v>1.5878560267525076E-7</v>
      </c>
      <c r="BG918" s="5">
        <f t="shared" si="1002"/>
        <v>5.3437966435754367E-8</v>
      </c>
      <c r="BH918" s="5">
        <f t="shared" si="1003"/>
        <v>1.3488075470997511E-8</v>
      </c>
      <c r="BI918" s="5">
        <f t="shared" si="1004"/>
        <v>2.7235793881497709E-9</v>
      </c>
      <c r="BJ918" s="8">
        <f t="shared" si="1005"/>
        <v>0.53092382437447805</v>
      </c>
      <c r="BK918" s="8">
        <f t="shared" si="1006"/>
        <v>0.35790402249138875</v>
      </c>
      <c r="BL918" s="8">
        <f t="shared" si="1007"/>
        <v>0.10991253289731226</v>
      </c>
      <c r="BM918" s="8">
        <f t="shared" si="1008"/>
        <v>0.14663969724083922</v>
      </c>
      <c r="BN918" s="8">
        <f t="shared" si="1009"/>
        <v>0.85327198505652224</v>
      </c>
    </row>
    <row r="919" spans="1:66" x14ac:dyDescent="0.25">
      <c r="A919" t="s">
        <v>25</v>
      </c>
      <c r="B919" t="s">
        <v>163</v>
      </c>
      <c r="C919" t="s">
        <v>164</v>
      </c>
      <c r="D919" t="s">
        <v>512</v>
      </c>
      <c r="E919">
        <f>VLOOKUP(A919,home!$A$2:$E$405,3,FALSE)</f>
        <v>1.1486000000000001</v>
      </c>
      <c r="F919">
        <f>VLOOKUP(B919,home!$B$2:$E$405,3,FALSE)</f>
        <v>0.58040000000000003</v>
      </c>
      <c r="G919">
        <f>VLOOKUP(C919,away!$B$2:$E$405,4,FALSE)</f>
        <v>0.43530000000000002</v>
      </c>
      <c r="H919">
        <f>VLOOKUP(A919,away!$A$2:$E$405,3,FALSE)</f>
        <v>1.1621999999999999</v>
      </c>
      <c r="I919">
        <f>VLOOKUP(C919,away!$B$2:$E$405,3,FALSE)</f>
        <v>1.0754999999999999</v>
      </c>
      <c r="J919">
        <f>VLOOKUP(B919,home!$B$2:$E$405,4,FALSE)</f>
        <v>0.2868</v>
      </c>
      <c r="K919" s="3">
        <f t="shared" si="954"/>
        <v>0.29019163063200004</v>
      </c>
      <c r="L919" s="3">
        <f t="shared" si="955"/>
        <v>0.35848454147999997</v>
      </c>
      <c r="M919" s="5">
        <f t="shared" si="956"/>
        <v>0.52273733316893711</v>
      </c>
      <c r="N919" s="5">
        <f t="shared" si="957"/>
        <v>0.15169399910451695</v>
      </c>
      <c r="O919" s="5">
        <f t="shared" si="958"/>
        <v>0.18739325319554445</v>
      </c>
      <c r="P919" s="5">
        <f t="shared" si="959"/>
        <v>5.43799537142503E-2</v>
      </c>
      <c r="Q919" s="5">
        <f t="shared" si="960"/>
        <v>2.2010164478614459E-2</v>
      </c>
      <c r="R919" s="5">
        <f t="shared" si="961"/>
        <v>3.3588792224125141E-2</v>
      </c>
      <c r="S919" s="5">
        <f t="shared" si="962"/>
        <v>1.4142759557830874E-3</v>
      </c>
      <c r="T919" s="5">
        <f t="shared" si="963"/>
        <v>7.8903037210154882E-3</v>
      </c>
      <c r="U919" s="5">
        <f t="shared" si="964"/>
        <v>9.7471863864783195E-3</v>
      </c>
      <c r="V919" s="5">
        <f t="shared" si="965"/>
        <v>1.634733506244656E-5</v>
      </c>
      <c r="W919" s="5">
        <f t="shared" si="966"/>
        <v>2.1290551735092186E-3</v>
      </c>
      <c r="X919" s="5">
        <f t="shared" si="967"/>
        <v>7.632333676610741E-4</v>
      </c>
      <c r="Y919" s="5">
        <f t="shared" si="968"/>
        <v>1.368036819241082E-4</v>
      </c>
      <c r="Z919" s="5">
        <f t="shared" si="969"/>
        <v>4.0136875931108297E-3</v>
      </c>
      <c r="AA919" s="5">
        <f t="shared" si="970"/>
        <v>1.1647385474922592E-3</v>
      </c>
      <c r="AB919" s="5">
        <f t="shared" si="971"/>
        <v>1.6899868917836293E-4</v>
      </c>
      <c r="AC919" s="5">
        <f t="shared" si="972"/>
        <v>1.0628752573712415E-7</v>
      </c>
      <c r="AD919" s="5">
        <f t="shared" si="973"/>
        <v>1.5445849812653395E-4</v>
      </c>
      <c r="AE919" s="5">
        <f t="shared" si="974"/>
        <v>5.5370983878579967E-5</v>
      </c>
      <c r="AF919" s="5">
        <f t="shared" si="975"/>
        <v>9.9248208835046037E-6</v>
      </c>
      <c r="AG919" s="5">
        <f t="shared" si="976"/>
        <v>1.1859649545647587E-6</v>
      </c>
      <c r="AH919" s="5">
        <f t="shared" si="977"/>
        <v>3.5971123911507521E-4</v>
      </c>
      <c r="AI919" s="5">
        <f t="shared" si="978"/>
        <v>1.0438519103546095E-4</v>
      </c>
      <c r="AJ919" s="5">
        <f t="shared" si="979"/>
        <v>1.5145854400206621E-5</v>
      </c>
      <c r="AK919" s="5">
        <f t="shared" si="980"/>
        <v>1.4650667285702708E-6</v>
      </c>
      <c r="AL919" s="5">
        <f t="shared" si="981"/>
        <v>4.4228030892288008E-10</v>
      </c>
      <c r="AM919" s="5">
        <f t="shared" si="982"/>
        <v>8.9645126872617199E-6</v>
      </c>
      <c r="AN919" s="5">
        <f t="shared" si="983"/>
        <v>3.2136392202846607E-6</v>
      </c>
      <c r="AO919" s="5">
        <f t="shared" si="984"/>
        <v>5.7601999118294563E-7</v>
      </c>
      <c r="AP919" s="5">
        <f t="shared" si="985"/>
        <v>6.8831420807510619E-8</v>
      </c>
      <c r="AQ919" s="5">
        <f t="shared" si="986"/>
        <v>6.1687500818993454E-9</v>
      </c>
      <c r="AR919" s="5">
        <f t="shared" si="987"/>
        <v>2.5790183723874092E-5</v>
      </c>
      <c r="AS919" s="5">
        <f t="shared" si="988"/>
        <v>7.4840954691298896E-6</v>
      </c>
      <c r="AT919" s="5">
        <f t="shared" si="989"/>
        <v>1.0859109339961828E-6</v>
      </c>
      <c r="AU919" s="5">
        <f t="shared" si="990"/>
        <v>1.050407548858235E-7</v>
      </c>
      <c r="AV919" s="5">
        <f t="shared" si="991"/>
        <v>7.620486985783334E-9</v>
      </c>
      <c r="AW919" s="5">
        <f t="shared" si="992"/>
        <v>1.2780575763733047E-12</v>
      </c>
      <c r="AX919" s="5">
        <f t="shared" si="993"/>
        <v>4.3357109242295524E-7</v>
      </c>
      <c r="AY919" s="5">
        <f t="shared" si="994"/>
        <v>1.5542853426622583E-7</v>
      </c>
      <c r="AZ919" s="5">
        <f t="shared" si="995"/>
        <v>2.7859363419668212E-8</v>
      </c>
      <c r="BA919" s="5">
        <f t="shared" si="996"/>
        <v>3.3290503738081476E-9</v>
      </c>
      <c r="BB919" s="5">
        <f t="shared" si="997"/>
        <v>2.9835327420460915E-10</v>
      </c>
      <c r="BC919" s="5">
        <f t="shared" si="998"/>
        <v>2.1391007340459216E-11</v>
      </c>
      <c r="BD919" s="5">
        <f t="shared" si="999"/>
        <v>1.5408970311563253E-6</v>
      </c>
      <c r="BE919" s="5">
        <f t="shared" si="1000"/>
        <v>4.4715542210726185E-7</v>
      </c>
      <c r="BF919" s="5">
        <f t="shared" si="1001"/>
        <v>6.4880380543623282E-8</v>
      </c>
      <c r="BG919" s="5">
        <f t="shared" si="1002"/>
        <v>6.275914475326244E-9</v>
      </c>
      <c r="BH919" s="5">
        <f t="shared" si="1003"/>
        <v>4.5530446382547385E-10</v>
      </c>
      <c r="BI919" s="5">
        <f t="shared" si="1004"/>
        <v>2.642510895830854E-11</v>
      </c>
      <c r="BJ919" s="8">
        <f t="shared" si="1005"/>
        <v>0.18485794947493889</v>
      </c>
      <c r="BK919" s="8">
        <f t="shared" si="1006"/>
        <v>0.57854817233237332</v>
      </c>
      <c r="BL919" s="8">
        <f t="shared" si="1007"/>
        <v>0.23258020893594461</v>
      </c>
      <c r="BM919" s="8">
        <f t="shared" si="1008"/>
        <v>2.8196367023122896E-2</v>
      </c>
      <c r="BN919" s="8">
        <f t="shared" si="1009"/>
        <v>0.97180349588598847</v>
      </c>
    </row>
    <row r="920" spans="1:66" x14ac:dyDescent="0.25">
      <c r="A920" t="s">
        <v>25</v>
      </c>
      <c r="B920" t="s">
        <v>243</v>
      </c>
      <c r="C920" t="s">
        <v>159</v>
      </c>
      <c r="D920" t="s">
        <v>512</v>
      </c>
      <c r="E920">
        <f>VLOOKUP(A920,home!$A$2:$E$405,3,FALSE)</f>
        <v>1.1486000000000001</v>
      </c>
      <c r="F920">
        <f>VLOOKUP(B920,home!$B$2:$E$405,3,FALSE)</f>
        <v>0.69650000000000001</v>
      </c>
      <c r="G920">
        <f>VLOOKUP(C920,away!$B$2:$E$405,4,FALSE)</f>
        <v>1.7413000000000001</v>
      </c>
      <c r="H920">
        <f>VLOOKUP(A920,away!$A$2:$E$405,3,FALSE)</f>
        <v>1.1621999999999999</v>
      </c>
      <c r="I920">
        <f>VLOOKUP(C920,away!$B$2:$E$405,3,FALSE)</f>
        <v>0.68830000000000002</v>
      </c>
      <c r="J920">
        <f>VLOOKUP(B920,home!$B$2:$E$405,4,FALSE)</f>
        <v>1.0325</v>
      </c>
      <c r="K920" s="3">
        <f t="shared" si="954"/>
        <v>1.3930398258700003</v>
      </c>
      <c r="L920" s="3">
        <f t="shared" si="955"/>
        <v>0.82594038344999987</v>
      </c>
      <c r="M920" s="5">
        <f t="shared" si="956"/>
        <v>0.10871992387637536</v>
      </c>
      <c r="N920" s="5">
        <f t="shared" si="957"/>
        <v>0.15145118382534561</v>
      </c>
      <c r="O920" s="5">
        <f t="shared" si="958"/>
        <v>8.9796175615108262E-2</v>
      </c>
      <c r="P920" s="5">
        <f t="shared" si="959"/>
        <v>0.12508964884266238</v>
      </c>
      <c r="Q920" s="5">
        <f t="shared" si="960"/>
        <v>0.10548876537193244</v>
      </c>
      <c r="R920" s="5">
        <f t="shared" si="961"/>
        <v>3.7083143859943019E-2</v>
      </c>
      <c r="S920" s="5">
        <f t="shared" si="962"/>
        <v>3.5981032017124007E-2</v>
      </c>
      <c r="T920" s="5">
        <f t="shared" si="963"/>
        <v>8.7127431320960957E-2</v>
      </c>
      <c r="U920" s="5">
        <f t="shared" si="964"/>
        <v>5.1658296265367193E-2</v>
      </c>
      <c r="V920" s="5">
        <f t="shared" si="965"/>
        <v>4.5998465082899374E-3</v>
      </c>
      <c r="W920" s="5">
        <f t="shared" si="966"/>
        <v>4.8983350448319397E-2</v>
      </c>
      <c r="X920" s="5">
        <f t="shared" si="967"/>
        <v>4.0457327251950642E-2</v>
      </c>
      <c r="Y920" s="5">
        <f t="shared" si="968"/>
        <v>1.670767019191912E-2</v>
      </c>
      <c r="Z920" s="5">
        <f t="shared" si="969"/>
        <v>1.0209488686404282E-2</v>
      </c>
      <c r="AA920" s="5">
        <f t="shared" si="970"/>
        <v>1.4222224341930359E-2</v>
      </c>
      <c r="AB920" s="5">
        <f t="shared" si="971"/>
        <v>9.906062460383374E-3</v>
      </c>
      <c r="AC920" s="5">
        <f t="shared" si="972"/>
        <v>3.3077721861864655E-4</v>
      </c>
      <c r="AD920" s="5">
        <f t="shared" si="973"/>
        <v>1.7058939494764006E-2</v>
      </c>
      <c r="AE920" s="5">
        <f t="shared" si="974"/>
        <v>1.408966702755573E-2</v>
      </c>
      <c r="AF920" s="5">
        <f t="shared" si="975"/>
        <v>5.8186124937110997E-3</v>
      </c>
      <c r="AG920" s="5">
        <f t="shared" si="976"/>
        <v>1.6019423447342354E-3</v>
      </c>
      <c r="AH920" s="5">
        <f t="shared" si="977"/>
        <v>2.1081072501192969E-3</v>
      </c>
      <c r="AI920" s="5">
        <f t="shared" si="978"/>
        <v>2.9366773566214706E-3</v>
      </c>
      <c r="AJ920" s="5">
        <f t="shared" si="979"/>
        <v>2.0454542567521733E-3</v>
      </c>
      <c r="AK920" s="5">
        <f t="shared" si="980"/>
        <v>9.4979974721703334E-4</v>
      </c>
      <c r="AL920" s="5">
        <f t="shared" si="981"/>
        <v>1.5223265302947903E-5</v>
      </c>
      <c r="AM920" s="5">
        <f t="shared" si="982"/>
        <v>4.7527564206625832E-3</v>
      </c>
      <c r="AN920" s="5">
        <f t="shared" si="983"/>
        <v>3.9254934605265027E-3</v>
      </c>
      <c r="AO920" s="5">
        <f t="shared" si="984"/>
        <v>1.6211117870088632E-3</v>
      </c>
      <c r="AP920" s="5">
        <f t="shared" si="985"/>
        <v>4.4631389699247172E-4</v>
      </c>
      <c r="AQ920" s="5">
        <f t="shared" si="986"/>
        <v>9.2157167805256458E-5</v>
      </c>
      <c r="AR920" s="5">
        <f t="shared" si="987"/>
        <v>3.4823418210345146E-4</v>
      </c>
      <c r="AS920" s="5">
        <f t="shared" si="988"/>
        <v>4.8510408439937397E-4</v>
      </c>
      <c r="AT920" s="5">
        <f t="shared" si="989"/>
        <v>3.3788465463026497E-4</v>
      </c>
      <c r="AU920" s="5">
        <f t="shared" si="990"/>
        <v>1.5689559348342993E-4</v>
      </c>
      <c r="AV920" s="5">
        <f t="shared" si="991"/>
        <v>5.4640452556481885E-5</v>
      </c>
      <c r="AW920" s="5">
        <f t="shared" si="992"/>
        <v>4.86538877728759E-7</v>
      </c>
      <c r="AX920" s="5">
        <f t="shared" si="993"/>
        <v>1.1034631627737225E-3</v>
      </c>
      <c r="AY920" s="5">
        <f t="shared" si="994"/>
        <v>9.1139478778427797E-4</v>
      </c>
      <c r="AZ920" s="5">
        <f t="shared" si="995"/>
        <v>3.7637888024843883E-4</v>
      </c>
      <c r="BA920" s="5">
        <f t="shared" si="996"/>
        <v>1.0362217222495906E-4</v>
      </c>
      <c r="BB920" s="5">
        <f t="shared" si="997"/>
        <v>2.1396434165351152E-5</v>
      </c>
      <c r="BC920" s="5">
        <f t="shared" si="998"/>
        <v>3.5344358077985623E-6</v>
      </c>
      <c r="BD920" s="5">
        <f t="shared" si="999"/>
        <v>4.7936778982820282E-5</v>
      </c>
      <c r="BE920" s="5">
        <f t="shared" si="1000"/>
        <v>6.6777842246996662E-5</v>
      </c>
      <c r="BF920" s="5">
        <f t="shared" si="1001"/>
        <v>4.6512096867865289E-5</v>
      </c>
      <c r="BG920" s="5">
        <f t="shared" si="1002"/>
        <v>2.1597734440553231E-5</v>
      </c>
      <c r="BH920" s="5">
        <f t="shared" si="1003"/>
        <v>7.5216260560636933E-6</v>
      </c>
      <c r="BI920" s="5">
        <f t="shared" si="1004"/>
        <v>2.0955849302796442E-6</v>
      </c>
      <c r="BJ920" s="8">
        <f t="shared" si="1005"/>
        <v>0.50214251237719321</v>
      </c>
      <c r="BK920" s="8">
        <f t="shared" si="1006"/>
        <v>0.27564784651615754</v>
      </c>
      <c r="BL920" s="8">
        <f t="shared" si="1007"/>
        <v>0.2122811417841397</v>
      </c>
      <c r="BM920" s="8">
        <f t="shared" si="1008"/>
        <v>0.38174123972362134</v>
      </c>
      <c r="BN920" s="8">
        <f t="shared" si="1009"/>
        <v>0.61762884139136709</v>
      </c>
    </row>
    <row r="921" spans="1:66" x14ac:dyDescent="0.25">
      <c r="A921" t="s">
        <v>25</v>
      </c>
      <c r="B921" t="s">
        <v>497</v>
      </c>
      <c r="C921" t="s">
        <v>162</v>
      </c>
      <c r="D921" t="s">
        <v>512</v>
      </c>
      <c r="E921">
        <f>VLOOKUP(A921,home!$A$2:$E$405,3,FALSE)</f>
        <v>1.1486000000000001</v>
      </c>
      <c r="F921">
        <f>VLOOKUP(B921,home!$B$2:$E$405,3,FALSE)</f>
        <v>0.43530000000000002</v>
      </c>
      <c r="G921">
        <f>VLOOKUP(C921,away!$B$2:$E$405,4,FALSE)</f>
        <v>0.43530000000000002</v>
      </c>
      <c r="H921">
        <f>VLOOKUP(A921,away!$A$2:$E$405,3,FALSE)</f>
        <v>1.1621999999999999</v>
      </c>
      <c r="I921">
        <f>VLOOKUP(C921,away!$B$2:$E$405,3,FALSE)</f>
        <v>0.64529999999999998</v>
      </c>
      <c r="J921">
        <f>VLOOKUP(B921,home!$B$2:$E$405,4,FALSE)</f>
        <v>1.2907</v>
      </c>
      <c r="K921" s="3">
        <f t="shared" si="954"/>
        <v>0.21764372297400003</v>
      </c>
      <c r="L921" s="3">
        <f t="shared" si="955"/>
        <v>0.96798325876199987</v>
      </c>
      <c r="M921" s="5">
        <f t="shared" si="956"/>
        <v>0.30555454231110041</v>
      </c>
      <c r="N921" s="5">
        <f t="shared" si="957"/>
        <v>6.6502028160204521E-2</v>
      </c>
      <c r="O921" s="5">
        <f t="shared" si="958"/>
        <v>0.29577168159583034</v>
      </c>
      <c r="P921" s="5">
        <f t="shared" si="959"/>
        <v>6.4372849932797044E-2</v>
      </c>
      <c r="Q921" s="5">
        <f t="shared" si="960"/>
        <v>7.2368744970543507E-3</v>
      </c>
      <c r="R921" s="5">
        <f t="shared" si="961"/>
        <v>0.14315101810032424</v>
      </c>
      <c r="S921" s="5">
        <f t="shared" si="962"/>
        <v>3.3904452680753581E-3</v>
      </c>
      <c r="T921" s="5">
        <f t="shared" si="963"/>
        <v>7.0051733589102791E-3</v>
      </c>
      <c r="U921" s="5">
        <f t="shared" si="964"/>
        <v>3.1155920526873031E-2</v>
      </c>
      <c r="V921" s="5">
        <f t="shared" si="965"/>
        <v>7.9364853887694569E-5</v>
      </c>
      <c r="W921" s="5">
        <f t="shared" si="966"/>
        <v>5.2502010274483419E-4</v>
      </c>
      <c r="X921" s="5">
        <f t="shared" si="967"/>
        <v>5.0821066997050457E-4</v>
      </c>
      <c r="Y921" s="5">
        <f t="shared" si="968"/>
        <v>2.4596971022783408E-4</v>
      </c>
      <c r="Z921" s="5">
        <f t="shared" si="969"/>
        <v>4.6189262998616636E-2</v>
      </c>
      <c r="AA921" s="5">
        <f t="shared" si="970"/>
        <v>1.0052803160444148E-2</v>
      </c>
      <c r="AB921" s="5">
        <f t="shared" si="971"/>
        <v>1.0939647530819293E-3</v>
      </c>
      <c r="AC921" s="5">
        <f t="shared" si="972"/>
        <v>1.0450142940538536E-6</v>
      </c>
      <c r="AD921" s="5">
        <f t="shared" si="973"/>
        <v>2.8566832449394445E-5</v>
      </c>
      <c r="AE921" s="5">
        <f t="shared" si="974"/>
        <v>2.7652215566872873E-5</v>
      </c>
      <c r="AF921" s="5">
        <f t="shared" si="975"/>
        <v>1.3383440868205453E-5</v>
      </c>
      <c r="AG921" s="5">
        <f t="shared" si="976"/>
        <v>4.3183155683513488E-6</v>
      </c>
      <c r="AH921" s="5">
        <f t="shared" si="977"/>
        <v>1.1177608329303994E-2</v>
      </c>
      <c r="AI921" s="5">
        <f t="shared" si="978"/>
        <v>2.432736290734914E-3</v>
      </c>
      <c r="AJ921" s="5">
        <f t="shared" si="979"/>
        <v>2.6473489166475302E-4</v>
      </c>
      <c r="AK921" s="5">
        <f t="shared" si="980"/>
        <v>1.9205962474345133E-5</v>
      </c>
      <c r="AL921" s="5">
        <f t="shared" si="981"/>
        <v>8.8063555291893017E-9</v>
      </c>
      <c r="AM921" s="5">
        <f t="shared" si="982"/>
        <v>1.2434783535721368E-6</v>
      </c>
      <c r="AN921" s="5">
        <f t="shared" si="983"/>
        <v>1.2036662288907633E-6</v>
      </c>
      <c r="AO921" s="5">
        <f t="shared" si="984"/>
        <v>5.8256437935172408E-7</v>
      </c>
      <c r="AP921" s="5">
        <f t="shared" si="985"/>
        <v>1.8797085545451464E-7</v>
      </c>
      <c r="AQ921" s="5">
        <f t="shared" si="986"/>
        <v>4.5488160303785463E-8</v>
      </c>
      <c r="AR921" s="5">
        <f t="shared" si="987"/>
        <v>2.1639475471529916E-3</v>
      </c>
      <c r="AS921" s="5">
        <f t="shared" si="988"/>
        <v>4.7096960048283252E-4</v>
      </c>
      <c r="AT921" s="5">
        <f t="shared" si="989"/>
        <v>5.1251788628330541E-5</v>
      </c>
      <c r="AU921" s="5">
        <f t="shared" si="990"/>
        <v>3.7182100287154584E-6</v>
      </c>
      <c r="AV921" s="5">
        <f t="shared" si="991"/>
        <v>2.0231126836222407E-7</v>
      </c>
      <c r="AW921" s="5">
        <f t="shared" si="992"/>
        <v>5.1535643890068559E-11</v>
      </c>
      <c r="AX921" s="5">
        <f t="shared" si="993"/>
        <v>4.5105876384836556E-8</v>
      </c>
      <c r="AY921" s="5">
        <f t="shared" si="994"/>
        <v>4.3661733212310021E-8</v>
      </c>
      <c r="AZ921" s="5">
        <f t="shared" si="995"/>
        <v>2.1131913399024445E-8</v>
      </c>
      <c r="BA921" s="5">
        <f t="shared" si="996"/>
        <v>6.8184461319546854E-9</v>
      </c>
      <c r="BB921" s="5">
        <f t="shared" si="997"/>
        <v>1.6500354266256618E-9</v>
      </c>
      <c r="BC921" s="5">
        <f t="shared" si="998"/>
        <v>3.1944133386757106E-10</v>
      </c>
      <c r="BD921" s="5">
        <f t="shared" si="999"/>
        <v>3.4911083308053134E-4</v>
      </c>
      <c r="BE921" s="5">
        <f t="shared" si="1000"/>
        <v>7.5981781442201532E-5</v>
      </c>
      <c r="BF921" s="5">
        <f t="shared" si="1001"/>
        <v>8.2684788956387644E-6</v>
      </c>
      <c r="BG921" s="5">
        <f t="shared" si="1002"/>
        <v>5.9986084339292282E-7</v>
      </c>
      <c r="BH921" s="5">
        <f t="shared" si="1003"/>
        <v>3.2638986805589849E-8</v>
      </c>
      <c r="BI921" s="5">
        <f t="shared" si="1004"/>
        <v>1.4207341204935688E-9</v>
      </c>
      <c r="BJ921" s="8">
        <f t="shared" si="1005"/>
        <v>8.2100579158988607E-2</v>
      </c>
      <c r="BK921" s="8">
        <f t="shared" si="1006"/>
        <v>0.37339829984824335</v>
      </c>
      <c r="BL921" s="8">
        <f t="shared" si="1007"/>
        <v>0.49824375808227556</v>
      </c>
      <c r="BM921" s="8">
        <f t="shared" si="1008"/>
        <v>0.1173428618806157</v>
      </c>
      <c r="BN921" s="8">
        <f t="shared" si="1009"/>
        <v>0.88258899459731088</v>
      </c>
    </row>
    <row r="922" spans="1:66" x14ac:dyDescent="0.25">
      <c r="A922" t="s">
        <v>25</v>
      </c>
      <c r="B922" t="s">
        <v>454</v>
      </c>
      <c r="C922" t="s">
        <v>510</v>
      </c>
      <c r="D922" t="s">
        <v>512</v>
      </c>
      <c r="E922">
        <f>VLOOKUP(A922,home!$A$2:$E$405,3,FALSE)</f>
        <v>1.1486000000000001</v>
      </c>
      <c r="F922">
        <f>VLOOKUP(B922,home!$B$2:$E$405,3,FALSE)</f>
        <v>0.87060000000000004</v>
      </c>
      <c r="G922">
        <f>VLOOKUP(C922,away!$B$2:$E$405,4,FALSE)</f>
        <v>0.87060000000000004</v>
      </c>
      <c r="H922">
        <f>VLOOKUP(A922,away!$A$2:$E$405,3,FALSE)</f>
        <v>1.1621999999999999</v>
      </c>
      <c r="I922">
        <f>VLOOKUP(C922,away!$B$2:$E$405,3,FALSE)</f>
        <v>0.43020000000000003</v>
      </c>
      <c r="J922">
        <f>VLOOKUP(B922,home!$B$2:$E$405,4,FALSE)</f>
        <v>0.64529999999999998</v>
      </c>
      <c r="K922" s="3">
        <f t="shared" si="954"/>
        <v>0.87057489189600012</v>
      </c>
      <c r="L922" s="3">
        <f t="shared" si="955"/>
        <v>0.322636087332</v>
      </c>
      <c r="M922" s="5">
        <f t="shared" si="956"/>
        <v>0.30324598254937746</v>
      </c>
      <c r="N922" s="5">
        <f t="shared" si="957"/>
        <v>0.2639983384758206</v>
      </c>
      <c r="O922" s="5">
        <f t="shared" si="958"/>
        <v>9.7838097308879088E-2</v>
      </c>
      <c r="P922" s="5">
        <f t="shared" si="959"/>
        <v>8.5175390987987751E-2</v>
      </c>
      <c r="Q922" s="5">
        <f t="shared" si="960"/>
        <v>0.11491516248965557</v>
      </c>
      <c r="R922" s="5">
        <f t="shared" si="961"/>
        <v>1.5783050453872113E-2</v>
      </c>
      <c r="S922" s="5">
        <f t="shared" si="962"/>
        <v>5.9809920390085291E-3</v>
      </c>
      <c r="T922" s="5">
        <f t="shared" si="963"/>
        <v>3.7075778400783486E-2</v>
      </c>
      <c r="U922" s="5">
        <f t="shared" si="964"/>
        <v>1.3740327442668831E-2</v>
      </c>
      <c r="V922" s="5">
        <f t="shared" si="965"/>
        <v>1.8665936959670206E-4</v>
      </c>
      <c r="W922" s="5">
        <f t="shared" si="966"/>
        <v>3.3347418387214396E-2</v>
      </c>
      <c r="X922" s="5">
        <f t="shared" si="967"/>
        <v>1.0759080591074048E-2</v>
      </c>
      <c r="Y922" s="5">
        <f t="shared" si="968"/>
        <v>1.7356338325968963E-3</v>
      </c>
      <c r="Z922" s="5">
        <f t="shared" si="969"/>
        <v>1.6973938815336156E-3</v>
      </c>
      <c r="AA922" s="5">
        <f t="shared" si="970"/>
        <v>1.4777084949210593E-3</v>
      </c>
      <c r="AB922" s="5">
        <f t="shared" si="971"/>
        <v>6.4322795660985102E-4</v>
      </c>
      <c r="AC922" s="5">
        <f t="shared" si="972"/>
        <v>3.2767921303750511E-6</v>
      </c>
      <c r="AD922" s="5">
        <f t="shared" si="973"/>
        <v>7.2578562893649643E-3</v>
      </c>
      <c r="AE922" s="5">
        <f t="shared" si="974"/>
        <v>2.3416463556186601E-3</v>
      </c>
      <c r="AF922" s="5">
        <f t="shared" si="975"/>
        <v>3.7774980904602075E-4</v>
      </c>
      <c r="AG922" s="5">
        <f t="shared" si="976"/>
        <v>4.06252401270061E-5</v>
      </c>
      <c r="AH922" s="5">
        <f t="shared" si="977"/>
        <v>1.3691013014982043E-4</v>
      </c>
      <c r="AI922" s="5">
        <f t="shared" si="978"/>
        <v>1.1919052175464725E-4</v>
      </c>
      <c r="AJ922" s="5">
        <f t="shared" si="979"/>
        <v>5.1882137795789931E-5</v>
      </c>
      <c r="AK922" s="5">
        <f t="shared" si="980"/>
        <v>1.5055762167634402E-5</v>
      </c>
      <c r="AL922" s="5">
        <f t="shared" si="981"/>
        <v>3.6815267730131976E-8</v>
      </c>
      <c r="AM922" s="5">
        <f t="shared" si="982"/>
        <v>1.2637014909021222E-3</v>
      </c>
      <c r="AN922" s="5">
        <f t="shared" si="983"/>
        <v>4.077157045802757E-4</v>
      </c>
      <c r="AO922" s="5">
        <f t="shared" si="984"/>
        <v>6.577189983479487E-5</v>
      </c>
      <c r="AP922" s="5">
        <f t="shared" si="985"/>
        <v>7.0734628063634797E-6</v>
      </c>
      <c r="AQ922" s="5">
        <f t="shared" si="986"/>
        <v>5.7053859093338509E-7</v>
      </c>
      <c r="AR922" s="5">
        <f t="shared" si="987"/>
        <v>8.8344297415305915E-6</v>
      </c>
      <c r="AS922" s="5">
        <f t="shared" si="988"/>
        <v>7.6910327171958041E-6</v>
      </c>
      <c r="AT922" s="5">
        <f t="shared" si="989"/>
        <v>3.347809988170668E-6</v>
      </c>
      <c r="AU922" s="5">
        <f t="shared" si="990"/>
        <v>9.7150643951334294E-7</v>
      </c>
      <c r="AV922" s="5">
        <f t="shared" si="991"/>
        <v>2.1144227838889908E-7</v>
      </c>
      <c r="AW922" s="5">
        <f t="shared" si="992"/>
        <v>2.8723975141669797E-10</v>
      </c>
      <c r="AX922" s="5">
        <f t="shared" si="993"/>
        <v>1.8335779813848812E-4</v>
      </c>
      <c r="AY922" s="5">
        <f t="shared" si="994"/>
        <v>5.9157842573212484E-5</v>
      </c>
      <c r="AZ922" s="5">
        <f t="shared" si="995"/>
        <v>9.5432274314118431E-6</v>
      </c>
      <c r="BA922" s="5">
        <f t="shared" si="996"/>
        <v>1.0263298529967101E-6</v>
      </c>
      <c r="BB922" s="5">
        <f t="shared" si="997"/>
        <v>8.2782762020721289E-8</v>
      </c>
      <c r="BC922" s="5">
        <f t="shared" si="998"/>
        <v>5.3417412873803219E-9</v>
      </c>
      <c r="BD922" s="5">
        <f t="shared" si="999"/>
        <v>4.7505097426948046E-7</v>
      </c>
      <c r="BE922" s="5">
        <f t="shared" si="1000"/>
        <v>4.135674505697425E-7</v>
      </c>
      <c r="BF922" s="5">
        <f t="shared" si="1001"/>
        <v>1.8002071928572894E-7</v>
      </c>
      <c r="BG922" s="5">
        <f t="shared" si="1002"/>
        <v>5.2240506077071229E-8</v>
      </c>
      <c r="BH922" s="5">
        <f t="shared" si="1003"/>
        <v>1.1369818232659653E-8</v>
      </c>
      <c r="BI922" s="5">
        <f t="shared" si="1004"/>
        <v>1.9796556557549706E-9</v>
      </c>
      <c r="BJ922" s="8">
        <f t="shared" si="1005"/>
        <v>0.47384729629051553</v>
      </c>
      <c r="BK922" s="8">
        <f t="shared" si="1006"/>
        <v>0.39465149639594177</v>
      </c>
      <c r="BL922" s="8">
        <f t="shared" si="1007"/>
        <v>0.12982764065910773</v>
      </c>
      <c r="BM922" s="8">
        <f t="shared" si="1008"/>
        <v>0.11900864740617258</v>
      </c>
      <c r="BN922" s="8">
        <f t="shared" si="1009"/>
        <v>0.88095602226559255</v>
      </c>
    </row>
    <row r="923" spans="1:66" x14ac:dyDescent="0.25">
      <c r="A923" t="s">
        <v>25</v>
      </c>
      <c r="B923" t="s">
        <v>416</v>
      </c>
      <c r="C923" t="s">
        <v>453</v>
      </c>
      <c r="D923" t="s">
        <v>512</v>
      </c>
      <c r="E923">
        <f>VLOOKUP(A923,home!$A$2:$E$405,3,FALSE)</f>
        <v>1.1486000000000001</v>
      </c>
      <c r="F923">
        <f>VLOOKUP(B923,home!$B$2:$E$405,3,FALSE)</f>
        <v>0.87060000000000004</v>
      </c>
      <c r="G923">
        <f>VLOOKUP(C923,away!$B$2:$E$405,4,FALSE)</f>
        <v>1.0883</v>
      </c>
      <c r="H923">
        <f>VLOOKUP(A923,away!$A$2:$E$405,3,FALSE)</f>
        <v>1.1621999999999999</v>
      </c>
      <c r="I923">
        <f>VLOOKUP(C923,away!$B$2:$E$405,3,FALSE)</f>
        <v>1.2907</v>
      </c>
      <c r="J923">
        <f>VLOOKUP(B923,home!$B$2:$E$405,4,FALSE)</f>
        <v>0.68830000000000002</v>
      </c>
      <c r="K923" s="3">
        <f t="shared" si="954"/>
        <v>1.0882686134280002</v>
      </c>
      <c r="L923" s="3">
        <f t="shared" si="955"/>
        <v>1.0324854749819998</v>
      </c>
      <c r="M923" s="5">
        <f t="shared" si="956"/>
        <v>0.1199411481709385</v>
      </c>
      <c r="N923" s="5">
        <f t="shared" si="957"/>
        <v>0.13052818701294955</v>
      </c>
      <c r="O923" s="5">
        <f t="shared" si="958"/>
        <v>0.12383749333915785</v>
      </c>
      <c r="P923" s="5">
        <f t="shared" si="959"/>
        <v>0.13476845716660452</v>
      </c>
      <c r="Q923" s="5">
        <f t="shared" si="960"/>
        <v>7.102486454692665E-2</v>
      </c>
      <c r="R923" s="5">
        <f t="shared" si="961"/>
        <v>6.3930206565430317E-2</v>
      </c>
      <c r="S923" s="5">
        <f t="shared" si="962"/>
        <v>3.7857185219666883E-2</v>
      </c>
      <c r="T923" s="5">
        <f t="shared" si="963"/>
        <v>7.3332141007265747E-2</v>
      </c>
      <c r="U923" s="5">
        <f t="shared" si="964"/>
        <v>6.9573237255126472E-2</v>
      </c>
      <c r="V923" s="5">
        <f t="shared" si="965"/>
        <v>4.726349846040658E-3</v>
      </c>
      <c r="W923" s="5">
        <f t="shared" si="966"/>
        <v>2.5764710286465139E-2</v>
      </c>
      <c r="X923" s="5">
        <f t="shared" si="967"/>
        <v>2.6601689137894576E-2</v>
      </c>
      <c r="Y923" s="5">
        <f t="shared" si="968"/>
        <v>1.3732928822431292E-2</v>
      </c>
      <c r="Z923" s="5">
        <f t="shared" si="969"/>
        <v>2.2002336563801902E-2</v>
      </c>
      <c r="AA923" s="5">
        <f t="shared" si="970"/>
        <v>2.3944452304464885E-2</v>
      </c>
      <c r="AB923" s="5">
        <f t="shared" si="971"/>
        <v>1.3028997954336438E-2</v>
      </c>
      <c r="AC923" s="5">
        <f t="shared" si="972"/>
        <v>3.3191427967694159E-4</v>
      </c>
      <c r="AD923" s="5">
        <f t="shared" si="973"/>
        <v>7.0097313847063865E-3</v>
      </c>
      <c r="AE923" s="5">
        <f t="shared" si="974"/>
        <v>7.237445838234804E-3</v>
      </c>
      <c r="AF923" s="5">
        <f t="shared" si="975"/>
        <v>3.7362788519731795E-3</v>
      </c>
      <c r="AG923" s="5">
        <f t="shared" si="976"/>
        <v>1.2858845483815769E-3</v>
      </c>
      <c r="AH923" s="5">
        <f t="shared" si="977"/>
        <v>5.6792732294477051E-3</v>
      </c>
      <c r="AI923" s="5">
        <f t="shared" si="978"/>
        <v>6.1805748026898142E-3</v>
      </c>
      <c r="AJ923" s="5">
        <f t="shared" si="979"/>
        <v>3.3630627853556395E-3</v>
      </c>
      <c r="AK923" s="5">
        <f t="shared" si="980"/>
        <v>1.2199718914300971E-3</v>
      </c>
      <c r="AL923" s="5">
        <f t="shared" si="981"/>
        <v>1.4917841313266565E-5</v>
      </c>
      <c r="AM923" s="5">
        <f t="shared" si="982"/>
        <v>1.5256941309074313E-3</v>
      </c>
      <c r="AN923" s="5">
        <f t="shared" si="983"/>
        <v>1.5752570294272085E-3</v>
      </c>
      <c r="AO923" s="5">
        <f t="shared" si="984"/>
        <v>8.1321500112344265E-4</v>
      </c>
      <c r="AP923" s="5">
        <f t="shared" si="985"/>
        <v>2.7987755889914186E-4</v>
      </c>
      <c r="AQ923" s="5">
        <f t="shared" si="986"/>
        <v>7.2242378584195748E-5</v>
      </c>
      <c r="AR923" s="5">
        <f t="shared" si="987"/>
        <v>1.1727534235717743E-3</v>
      </c>
      <c r="AS923" s="5">
        <f t="shared" si="988"/>
        <v>1.2762707421633949E-3</v>
      </c>
      <c r="AT923" s="5">
        <f t="shared" si="989"/>
        <v>6.9446269546644113E-4</v>
      </c>
      <c r="AU923" s="5">
        <f t="shared" si="990"/>
        <v>2.519206515575786E-4</v>
      </c>
      <c r="AV923" s="5">
        <f t="shared" si="991"/>
        <v>6.8539334541111097E-5</v>
      </c>
      <c r="AW923" s="5">
        <f t="shared" si="992"/>
        <v>4.6561132705125015E-7</v>
      </c>
      <c r="AX923" s="5">
        <f t="shared" si="993"/>
        <v>2.7672750605964454E-4</v>
      </c>
      <c r="AY923" s="5">
        <f t="shared" si="994"/>
        <v>2.8571713053457631E-4</v>
      </c>
      <c r="AZ923" s="5">
        <f t="shared" si="995"/>
        <v>1.4749939361524304E-4</v>
      </c>
      <c r="BA923" s="5">
        <f t="shared" si="996"/>
        <v>5.0763660492130405E-5</v>
      </c>
      <c r="BB923" s="5">
        <f t="shared" si="997"/>
        <v>1.3103185528760555E-5</v>
      </c>
      <c r="BC923" s="5">
        <f t="shared" si="998"/>
        <v>2.7057697468879223E-6</v>
      </c>
      <c r="BD923" s="5">
        <f t="shared" si="999"/>
        <v>2.0180847926221156E-4</v>
      </c>
      <c r="BE923" s="5">
        <f t="shared" si="1000"/>
        <v>2.1962183390470029E-4</v>
      </c>
      <c r="BF923" s="5">
        <f t="shared" si="1001"/>
        <v>1.1950377433099135E-4</v>
      </c>
      <c r="BG923" s="5">
        <f t="shared" si="1002"/>
        <v>4.3350735596866883E-5</v>
      </c>
      <c r="BH923" s="5">
        <f t="shared" si="1003"/>
        <v>1.1794311229771541E-5</v>
      </c>
      <c r="BI923" s="5">
        <f t="shared" si="1004"/>
        <v>2.5670757456723535E-6</v>
      </c>
      <c r="BJ923" s="8">
        <f t="shared" si="1005"/>
        <v>0.36529666418214768</v>
      </c>
      <c r="BK923" s="8">
        <f t="shared" si="1006"/>
        <v>0.29792568965477534</v>
      </c>
      <c r="BL923" s="8">
        <f t="shared" si="1007"/>
        <v>0.31481986318480976</v>
      </c>
      <c r="BM923" s="8">
        <f t="shared" si="1008"/>
        <v>0.35572894526431975</v>
      </c>
      <c r="BN923" s="8">
        <f t="shared" si="1009"/>
        <v>0.64403035680200738</v>
      </c>
    </row>
    <row r="924" spans="1:66" x14ac:dyDescent="0.25">
      <c r="A924" t="s">
        <v>25</v>
      </c>
      <c r="B924" t="s">
        <v>155</v>
      </c>
      <c r="C924" t="s">
        <v>496</v>
      </c>
      <c r="D924" t="s">
        <v>512</v>
      </c>
      <c r="E924">
        <f>VLOOKUP(A924,home!$A$2:$E$405,3,FALSE)</f>
        <v>1.1486000000000001</v>
      </c>
      <c r="F924">
        <f>VLOOKUP(B924,home!$B$2:$E$405,3,FALSE)</f>
        <v>0.29020000000000001</v>
      </c>
      <c r="G924">
        <f>VLOOKUP(C924,away!$B$2:$E$405,4,FALSE)</f>
        <v>1.2189000000000001</v>
      </c>
      <c r="H924">
        <f>VLOOKUP(A924,away!$A$2:$E$405,3,FALSE)</f>
        <v>1.1621999999999999</v>
      </c>
      <c r="I924">
        <f>VLOOKUP(C924,away!$B$2:$E$405,3,FALSE)</f>
        <v>0.68830000000000002</v>
      </c>
      <c r="J924">
        <f>VLOOKUP(B924,home!$B$2:$E$405,4,FALSE)</f>
        <v>0.86040000000000005</v>
      </c>
      <c r="K924" s="3">
        <f t="shared" si="954"/>
        <v>0.40628828230800007</v>
      </c>
      <c r="L924" s="3">
        <f t="shared" si="955"/>
        <v>0.68827032050399994</v>
      </c>
      <c r="M924" s="5">
        <f t="shared" si="956"/>
        <v>0.33468730438460781</v>
      </c>
      <c r="N924" s="5">
        <f t="shared" si="957"/>
        <v>0.1359795300087171</v>
      </c>
      <c r="O924" s="5">
        <f t="shared" si="958"/>
        <v>0.23035533825741378</v>
      </c>
      <c r="P924" s="5">
        <f t="shared" si="959"/>
        <v>9.3590674701082996E-2</v>
      </c>
      <c r="Q924" s="5">
        <f t="shared" si="960"/>
        <v>2.7623444838145408E-2</v>
      </c>
      <c r="R924" s="5">
        <f t="shared" si="961"/>
        <v>7.9273371246118746E-2</v>
      </c>
      <c r="S924" s="5">
        <f t="shared" si="962"/>
        <v>6.5428343682691903E-3</v>
      </c>
      <c r="T924" s="5">
        <f t="shared" si="963"/>
        <v>1.9012397232174901E-2</v>
      </c>
      <c r="U924" s="5">
        <f t="shared" si="964"/>
        <v>3.220784183634999E-2</v>
      </c>
      <c r="V924" s="5">
        <f t="shared" si="965"/>
        <v>2.0329034659503627E-4</v>
      </c>
      <c r="W924" s="5">
        <f t="shared" si="966"/>
        <v>3.7410273182399644E-3</v>
      </c>
      <c r="X924" s="5">
        <f t="shared" si="967"/>
        <v>2.5748380713392395E-3</v>
      </c>
      <c r="Y924" s="5">
        <f t="shared" si="968"/>
        <v>8.860923123032797E-4</v>
      </c>
      <c r="Z924" s="5">
        <f t="shared" si="969"/>
        <v>1.8187169544999576E-2</v>
      </c>
      <c r="AA924" s="5">
        <f t="shared" si="970"/>
        <v>7.3892338744822499E-3</v>
      </c>
      <c r="AB924" s="5">
        <f t="shared" si="971"/>
        <v>1.5010795692177406E-3</v>
      </c>
      <c r="AC924" s="5">
        <f t="shared" si="972"/>
        <v>3.5529583227375941E-6</v>
      </c>
      <c r="AD924" s="5">
        <f t="shared" si="973"/>
        <v>3.7998389079875466E-4</v>
      </c>
      <c r="AE924" s="5">
        <f t="shared" si="974"/>
        <v>2.6153163430641578E-4</v>
      </c>
      <c r="AF924" s="5">
        <f t="shared" si="975"/>
        <v>9.0002230883005853E-5</v>
      </c>
      <c r="AG924" s="5">
        <f t="shared" si="976"/>
        <v>2.0648621431973815E-5</v>
      </c>
      <c r="AH924" s="5">
        <f t="shared" si="977"/>
        <v>3.1294222529493609E-3</v>
      </c>
      <c r="AI924" s="5">
        <f t="shared" si="978"/>
        <v>1.2714475917672277E-3</v>
      </c>
      <c r="AJ924" s="5">
        <f t="shared" si="979"/>
        <v>2.5828712905187509E-4</v>
      </c>
      <c r="AK924" s="5">
        <f t="shared" si="980"/>
        <v>3.4979678001583707E-5</v>
      </c>
      <c r="AL924" s="5">
        <f t="shared" si="981"/>
        <v>3.9741425773081397E-8</v>
      </c>
      <c r="AM924" s="5">
        <f t="shared" si="982"/>
        <v>3.0876600459467346E-5</v>
      </c>
      <c r="AN924" s="5">
        <f t="shared" si="983"/>
        <v>2.1251447694311541E-5</v>
      </c>
      <c r="AO924" s="5">
        <f t="shared" si="984"/>
        <v>7.3133703578688966E-6</v>
      </c>
      <c r="AP924" s="5">
        <f t="shared" si="985"/>
        <v>1.6778585867249596E-6</v>
      </c>
      <c r="AQ924" s="5">
        <f t="shared" si="986"/>
        <v>2.8870506681139403E-7</v>
      </c>
      <c r="AR924" s="5">
        <f t="shared" si="987"/>
        <v>4.3077769140596143E-4</v>
      </c>
      <c r="AS924" s="5">
        <f t="shared" si="988"/>
        <v>1.750199282979338E-4</v>
      </c>
      <c r="AT924" s="5">
        <f t="shared" si="989"/>
        <v>3.5554273018918426E-5</v>
      </c>
      <c r="AU924" s="5">
        <f t="shared" si="990"/>
        <v>4.8150948378553488E-6</v>
      </c>
      <c r="AV924" s="5">
        <f t="shared" si="991"/>
        <v>4.8907915270559187E-7</v>
      </c>
      <c r="AW924" s="5">
        <f t="shared" si="992"/>
        <v>3.0869833182586775E-10</v>
      </c>
      <c r="AX924" s="5">
        <f t="shared" si="993"/>
        <v>2.0908001606978994E-6</v>
      </c>
      <c r="AY924" s="5">
        <f t="shared" si="994"/>
        <v>1.4390356967133576E-6</v>
      </c>
      <c r="AZ924" s="5">
        <f t="shared" si="995"/>
        <v>4.9522278009679976E-7</v>
      </c>
      <c r="BA924" s="5">
        <f t="shared" si="996"/>
        <v>1.1361571385936876E-7</v>
      </c>
      <c r="BB924" s="5">
        <f t="shared" si="997"/>
        <v>1.9549580948069616E-8</v>
      </c>
      <c r="BC924" s="5">
        <f t="shared" si="998"/>
        <v>2.6910792689693545E-9</v>
      </c>
      <c r="BD924" s="5">
        <f t="shared" si="999"/>
        <v>4.9415249954992346E-5</v>
      </c>
      <c r="BE924" s="5">
        <f t="shared" si="1000"/>
        <v>2.0076837024034321E-5</v>
      </c>
      <c r="BF924" s="5">
        <f t="shared" si="1001"/>
        <v>4.0784918143362816E-6</v>
      </c>
      <c r="BG924" s="5">
        <f t="shared" si="1002"/>
        <v>5.5234781121797577E-7</v>
      </c>
      <c r="BH924" s="5">
        <f t="shared" si="1003"/>
        <v>5.6103110864083705E-8</v>
      </c>
      <c r="BI924" s="5">
        <f t="shared" si="1004"/>
        <v>4.5588073090207729E-9</v>
      </c>
      <c r="BJ924" s="8">
        <f t="shared" si="1005"/>
        <v>0.19063506505551683</v>
      </c>
      <c r="BK924" s="8">
        <f t="shared" si="1006"/>
        <v>0.43502913553600026</v>
      </c>
      <c r="BL924" s="8">
        <f t="shared" si="1007"/>
        <v>0.35614184109058877</v>
      </c>
      <c r="BM924" s="8">
        <f t="shared" si="1008"/>
        <v>9.8482109064021148E-2</v>
      </c>
      <c r="BN924" s="8">
        <f t="shared" si="1009"/>
        <v>0.90150966343608574</v>
      </c>
    </row>
    <row r="925" spans="1:66" x14ac:dyDescent="0.25">
      <c r="A925" t="s">
        <v>166</v>
      </c>
      <c r="B925" t="s">
        <v>455</v>
      </c>
      <c r="C925" t="s">
        <v>477</v>
      </c>
      <c r="D925" t="s">
        <v>512</v>
      </c>
      <c r="E925">
        <f>VLOOKUP(A925,home!$A$2:$E$405,3,FALSE)</f>
        <v>1.8032999999999999</v>
      </c>
      <c r="F925">
        <f>VLOOKUP(B925,home!$B$2:$E$405,3,FALSE)</f>
        <v>0.55449999999999999</v>
      </c>
      <c r="G925">
        <f>VLOOKUP(C925,away!$B$2:$E$405,4,FALSE)</f>
        <v>1.2939000000000001</v>
      </c>
      <c r="H925">
        <f>VLOOKUP(A925,away!$A$2:$E$405,3,FALSE)</f>
        <v>1.4918</v>
      </c>
      <c r="I925">
        <f>VLOOKUP(C925,away!$B$2:$E$405,3,FALSE)</f>
        <v>0.89380000000000004</v>
      </c>
      <c r="J925">
        <f>VLOOKUP(B925,home!$B$2:$E$405,4,FALSE)</f>
        <v>1.3407</v>
      </c>
      <c r="K925" s="3">
        <f t="shared" si="954"/>
        <v>1.2938092329149999</v>
      </c>
      <c r="L925" s="3">
        <f t="shared" si="955"/>
        <v>1.7876502851880003</v>
      </c>
      <c r="M925" s="5">
        <f t="shared" si="956"/>
        <v>4.5892227209203738E-2</v>
      </c>
      <c r="N925" s="5">
        <f t="shared" si="957"/>
        <v>5.9375787282300779E-2</v>
      </c>
      <c r="O925" s="5">
        <f t="shared" si="958"/>
        <v>8.203925305844556E-2</v>
      </c>
      <c r="P925" s="5">
        <f t="shared" si="959"/>
        <v>0.10614314306846702</v>
      </c>
      <c r="Q925" s="5">
        <f t="shared" si="960"/>
        <v>3.8410470898718893E-2</v>
      </c>
      <c r="R925" s="5">
        <f t="shared" si="961"/>
        <v>7.3328747063270389E-2</v>
      </c>
      <c r="S925" s="5">
        <f t="shared" si="962"/>
        <v>6.1374046900656738E-2</v>
      </c>
      <c r="T925" s="5">
        <f t="shared" si="963"/>
        <v>6.8664489256300199E-2</v>
      </c>
      <c r="U925" s="5">
        <f t="shared" si="964"/>
        <v>9.4873409988547916E-2</v>
      </c>
      <c r="V925" s="5">
        <f t="shared" si="965"/>
        <v>1.5772301123312217E-2</v>
      </c>
      <c r="W925" s="5">
        <f t="shared" si="966"/>
        <v>1.6565273963125137E-2</v>
      </c>
      <c r="X925" s="5">
        <f t="shared" si="967"/>
        <v>2.9612916724398006E-2</v>
      </c>
      <c r="Y925" s="5">
        <f t="shared" si="968"/>
        <v>2.6468769513809307E-2</v>
      </c>
      <c r="Z925" s="5">
        <f t="shared" si="969"/>
        <v>4.3695385200044679E-2</v>
      </c>
      <c r="AA925" s="5">
        <f t="shared" si="970"/>
        <v>5.6533492807595238E-2</v>
      </c>
      <c r="AB925" s="5">
        <f t="shared" si="971"/>
        <v>3.6571777481700235E-2</v>
      </c>
      <c r="AC925" s="5">
        <f t="shared" si="972"/>
        <v>2.2799634552206453E-3</v>
      </c>
      <c r="AD925" s="5">
        <f t="shared" si="973"/>
        <v>5.3580760998144421E-3</v>
      </c>
      <c r="AE925" s="5">
        <f t="shared" si="974"/>
        <v>9.5783662678922948E-3</v>
      </c>
      <c r="AF925" s="5">
        <f t="shared" si="975"/>
        <v>8.5613845952163935E-3</v>
      </c>
      <c r="AG925" s="5">
        <f t="shared" si="976"/>
        <v>5.1015872044142454E-3</v>
      </c>
      <c r="AH925" s="5">
        <f t="shared" si="977"/>
        <v>1.9528016953564854E-2</v>
      </c>
      <c r="AI925" s="5">
        <f t="shared" si="978"/>
        <v>2.5265528635042857E-2</v>
      </c>
      <c r="AJ925" s="5">
        <f t="shared" si="979"/>
        <v>1.6344387111248384E-2</v>
      </c>
      <c r="AK925" s="5">
        <f t="shared" si="980"/>
        <v>7.048839650290027E-3</v>
      </c>
      <c r="AL925" s="5">
        <f t="shared" si="981"/>
        <v>2.1093113316568549E-4</v>
      </c>
      <c r="AM925" s="5">
        <f t="shared" si="982"/>
        <v>1.3864656657202239E-3</v>
      </c>
      <c r="AN925" s="5">
        <f t="shared" si="983"/>
        <v>2.4785157427281287E-3</v>
      </c>
      <c r="AO925" s="5">
        <f t="shared" si="984"/>
        <v>2.2153596871654444E-3</v>
      </c>
      <c r="AP925" s="5">
        <f t="shared" si="985"/>
        <v>1.320096125518435E-3</v>
      </c>
      <c r="AQ925" s="5">
        <f t="shared" si="986"/>
        <v>5.8996755381465131E-4</v>
      </c>
      <c r="AR925" s="5">
        <f t="shared" si="987"/>
        <v>6.9818530152392574E-3</v>
      </c>
      <c r="AS925" s="5">
        <f t="shared" si="988"/>
        <v>9.0331858939719824E-3</v>
      </c>
      <c r="AT925" s="5">
        <f t="shared" si="989"/>
        <v>5.8436096561292443E-3</v>
      </c>
      <c r="AU925" s="5">
        <f t="shared" si="990"/>
        <v>2.5201720422170881E-3</v>
      </c>
      <c r="AV925" s="5">
        <f t="shared" si="991"/>
        <v>8.1515546418868036E-4</v>
      </c>
      <c r="AW925" s="5">
        <f t="shared" si="992"/>
        <v>1.3551613086373879E-5</v>
      </c>
      <c r="AX925" s="5">
        <f t="shared" si="993"/>
        <v>2.9897034657141097E-4</v>
      </c>
      <c r="AY925" s="5">
        <f t="shared" si="994"/>
        <v>5.3445442531113805E-4</v>
      </c>
      <c r="AZ925" s="5">
        <f t="shared" si="995"/>
        <v>4.7770880291372252E-4</v>
      </c>
      <c r="BA925" s="5">
        <f t="shared" si="996"/>
        <v>2.8465875925517807E-4</v>
      </c>
      <c r="BB925" s="5">
        <f t="shared" si="997"/>
        <v>1.2721757804094538E-4</v>
      </c>
      <c r="BC925" s="5">
        <f t="shared" si="998"/>
        <v>4.5484107933164495E-5</v>
      </c>
      <c r="BD925" s="5">
        <f t="shared" si="999"/>
        <v>2.0801852556388591E-3</v>
      </c>
      <c r="BE925" s="5">
        <f t="shared" si="1000"/>
        <v>2.6913628899192048E-3</v>
      </c>
      <c r="BF925" s="5">
        <f t="shared" si="1001"/>
        <v>1.7410550780511322E-3</v>
      </c>
      <c r="BG925" s="5">
        <f t="shared" si="1002"/>
        <v>7.5086437833203352E-4</v>
      </c>
      <c r="BH925" s="5">
        <f t="shared" si="1003"/>
        <v>2.4286881633824178E-4</v>
      </c>
      <c r="BI925" s="5">
        <f t="shared" si="1004"/>
        <v>6.2845183393110931E-5</v>
      </c>
      <c r="BJ925" s="8">
        <f t="shared" si="1005"/>
        <v>0.27745602060096197</v>
      </c>
      <c r="BK925" s="8">
        <f t="shared" si="1006"/>
        <v>0.23220706731533716</v>
      </c>
      <c r="BL925" s="8">
        <f t="shared" si="1007"/>
        <v>0.44429661042312424</v>
      </c>
      <c r="BM925" s="8">
        <f t="shared" si="1008"/>
        <v>0.59194455214683728</v>
      </c>
      <c r="BN925" s="8">
        <f t="shared" si="1009"/>
        <v>0.40518962858040641</v>
      </c>
    </row>
    <row r="926" spans="1:66" x14ac:dyDescent="0.25">
      <c r="A926" t="s">
        <v>166</v>
      </c>
      <c r="B926" t="s">
        <v>413</v>
      </c>
      <c r="C926" t="s">
        <v>170</v>
      </c>
      <c r="D926" t="s">
        <v>512</v>
      </c>
      <c r="E926">
        <f>VLOOKUP(A926,home!$A$2:$E$405,3,FALSE)</f>
        <v>1.8032999999999999</v>
      </c>
      <c r="F926">
        <f>VLOOKUP(B926,home!$B$2:$E$405,3,FALSE)</f>
        <v>1.3863000000000001</v>
      </c>
      <c r="G926">
        <f>VLOOKUP(C926,away!$B$2:$E$405,4,FALSE)</f>
        <v>0.97040000000000004</v>
      </c>
      <c r="H926">
        <f>VLOOKUP(A926,away!$A$2:$E$405,3,FALSE)</f>
        <v>1.4918</v>
      </c>
      <c r="I926">
        <f>VLOOKUP(C926,away!$B$2:$E$405,3,FALSE)</f>
        <v>0.50270000000000004</v>
      </c>
      <c r="J926">
        <f>VLOOKUP(B926,home!$B$2:$E$405,4,FALSE)</f>
        <v>1.1731</v>
      </c>
      <c r="K926" s="3">
        <f t="shared" si="954"/>
        <v>2.4259173122160003</v>
      </c>
      <c r="L926" s="3">
        <f t="shared" si="955"/>
        <v>0.87974037256600013</v>
      </c>
      <c r="M926" s="5">
        <f t="shared" si="956"/>
        <v>3.6675083258619276E-2</v>
      </c>
      <c r="N926" s="5">
        <f t="shared" si="957"/>
        <v>8.8970719404047702E-2</v>
      </c>
      <c r="O926" s="5">
        <f t="shared" si="958"/>
        <v>3.2264551409826793E-2</v>
      </c>
      <c r="P926" s="5">
        <f t="shared" si="959"/>
        <v>7.8271133835981971E-2</v>
      </c>
      <c r="Q926" s="5">
        <f t="shared" si="960"/>
        <v>0.10791780424129568</v>
      </c>
      <c r="R926" s="5">
        <f t="shared" si="961"/>
        <v>1.4192214238977943E-2</v>
      </c>
      <c r="S926" s="5">
        <f t="shared" si="962"/>
        <v>4.1761121227518967E-2</v>
      </c>
      <c r="T926" s="5">
        <f t="shared" si="963"/>
        <v>9.4939649309742122E-2</v>
      </c>
      <c r="U926" s="5">
        <f t="shared" si="964"/>
        <v>3.4429138221015017E-2</v>
      </c>
      <c r="V926" s="5">
        <f t="shared" si="965"/>
        <v>9.9028490138967917E-3</v>
      </c>
      <c r="W926" s="5">
        <f t="shared" si="966"/>
        <v>8.7266556535098821E-2</v>
      </c>
      <c r="X926" s="5">
        <f t="shared" si="967"/>
        <v>7.6771912958739752E-2</v>
      </c>
      <c r="Y926" s="5">
        <f t="shared" si="968"/>
        <v>3.3769675654463115E-2</v>
      </c>
      <c r="Z926" s="5">
        <f t="shared" si="969"/>
        <v>4.1618212807116497E-3</v>
      </c>
      <c r="AA926" s="5">
        <f t="shared" si="970"/>
        <v>1.0096234295227357E-2</v>
      </c>
      <c r="AB926" s="5">
        <f t="shared" si="971"/>
        <v>1.2246314782490478E-2</v>
      </c>
      <c r="AC926" s="5">
        <f t="shared" si="972"/>
        <v>1.3209022851060511E-3</v>
      </c>
      <c r="AD926" s="5">
        <f t="shared" si="973"/>
        <v>5.2925362568993162E-2</v>
      </c>
      <c r="AE926" s="5">
        <f t="shared" si="974"/>
        <v>4.6560578184636679E-2</v>
      </c>
      <c r="AF926" s="5">
        <f t="shared" si="975"/>
        <v>2.0480610199520324E-2</v>
      </c>
      <c r="AG926" s="5">
        <f t="shared" si="976"/>
        <v>6.0058732157683451E-3</v>
      </c>
      <c r="AH926" s="5">
        <f t="shared" si="977"/>
        <v>9.1533055101159346E-4</v>
      </c>
      <c r="AI926" s="5">
        <f t="shared" si="978"/>
        <v>2.2205162300992353E-3</v>
      </c>
      <c r="AJ926" s="5">
        <f t="shared" si="979"/>
        <v>2.6933943823271717E-3</v>
      </c>
      <c r="AK926" s="5">
        <f t="shared" si="980"/>
        <v>2.177984020237602E-3</v>
      </c>
      <c r="AL926" s="5">
        <f t="shared" si="981"/>
        <v>1.1276159218260762E-4</v>
      </c>
      <c r="AM926" s="5">
        <f t="shared" si="982"/>
        <v>2.5678510662285839E-2</v>
      </c>
      <c r="AN926" s="5">
        <f t="shared" si="983"/>
        <v>2.2590422536979349E-2</v>
      </c>
      <c r="AO926" s="5">
        <f t="shared" si="984"/>
        <v>9.9368533695527884E-3</v>
      </c>
      <c r="AP926" s="5">
        <f t="shared" si="985"/>
        <v>2.9139503618213622E-3</v>
      </c>
      <c r="AQ926" s="5">
        <f t="shared" si="986"/>
        <v>6.4087994423688889E-4</v>
      </c>
      <c r="AR926" s="5">
        <f t="shared" si="987"/>
        <v>1.6105064799359635E-4</v>
      </c>
      <c r="AS926" s="5">
        <f t="shared" si="988"/>
        <v>3.9069555511127041E-4</v>
      </c>
      <c r="AT926" s="5">
        <f t="shared" si="989"/>
        <v>4.738975554751357E-4</v>
      </c>
      <c r="AU926" s="5">
        <f t="shared" si="990"/>
        <v>3.8321209468132465E-4</v>
      </c>
      <c r="AV926" s="5">
        <f t="shared" si="991"/>
        <v>2.324102136844957E-4</v>
      </c>
      <c r="AW926" s="5">
        <f t="shared" si="992"/>
        <v>6.684812267535161E-6</v>
      </c>
      <c r="AX926" s="5">
        <f t="shared" si="993"/>
        <v>1.0382323927927059E-2</v>
      </c>
      <c r="AY926" s="5">
        <f t="shared" si="994"/>
        <v>9.1337495204554479E-3</v>
      </c>
      <c r="AZ926" s="5">
        <f t="shared" si="995"/>
        <v>4.0176641030250006E-3</v>
      </c>
      <c r="BA926" s="5">
        <f t="shared" si="996"/>
        <v>1.178167104946753E-3</v>
      </c>
      <c r="BB926" s="5">
        <f t="shared" si="997"/>
        <v>2.591202919627155E-4</v>
      </c>
      <c r="BC926" s="5">
        <f t="shared" si="998"/>
        <v>4.5591716438138027E-5</v>
      </c>
      <c r="BD926" s="5">
        <f t="shared" si="999"/>
        <v>2.361379284464702E-5</v>
      </c>
      <c r="BE926" s="5">
        <f t="shared" si="1000"/>
        <v>5.7285108868911517E-5</v>
      </c>
      <c r="BF926" s="5">
        <f t="shared" si="1001"/>
        <v>6.9484468668635396E-5</v>
      </c>
      <c r="BG926" s="5">
        <f t="shared" si="1002"/>
        <v>5.6187858491124288E-5</v>
      </c>
      <c r="BH926" s="5">
        <f t="shared" si="1003"/>
        <v>3.4076774662490314E-5</v>
      </c>
      <c r="BI926" s="5">
        <f t="shared" si="1004"/>
        <v>1.6533487519643761E-5</v>
      </c>
      <c r="BJ926" s="8">
        <f t="shared" si="1005"/>
        <v>0.70238597581193707</v>
      </c>
      <c r="BK926" s="8">
        <f t="shared" si="1006"/>
        <v>0.17717760073376113</v>
      </c>
      <c r="BL926" s="8">
        <f t="shared" si="1007"/>
        <v>0.11313412568921448</v>
      </c>
      <c r="BM926" s="8">
        <f t="shared" si="1008"/>
        <v>0.62944095241868692</v>
      </c>
      <c r="BN926" s="8">
        <f t="shared" si="1009"/>
        <v>0.35829150638874935</v>
      </c>
    </row>
    <row r="927" spans="1:66" x14ac:dyDescent="0.25">
      <c r="A927" t="s">
        <v>166</v>
      </c>
      <c r="B927" t="s">
        <v>482</v>
      </c>
      <c r="C927" t="s">
        <v>169</v>
      </c>
      <c r="D927" t="s">
        <v>512</v>
      </c>
      <c r="E927">
        <f>VLOOKUP(A927,home!$A$2:$E$405,3,FALSE)</f>
        <v>1.8032999999999999</v>
      </c>
      <c r="F927">
        <f>VLOOKUP(B927,home!$B$2:$E$405,3,FALSE)</f>
        <v>0.36969999999999997</v>
      </c>
      <c r="G927">
        <f>VLOOKUP(C927,away!$B$2:$E$405,4,FALSE)</f>
        <v>0.18479999999999999</v>
      </c>
      <c r="H927">
        <f>VLOOKUP(A927,away!$A$2:$E$405,3,FALSE)</f>
        <v>1.4918</v>
      </c>
      <c r="I927">
        <f>VLOOKUP(C927,away!$B$2:$E$405,3,FALSE)</f>
        <v>2.4579</v>
      </c>
      <c r="J927">
        <f>VLOOKUP(B927,home!$B$2:$E$405,4,FALSE)</f>
        <v>2.2343999999999999</v>
      </c>
      <c r="K927" s="3">
        <f t="shared" si="954"/>
        <v>0.12320246584799997</v>
      </c>
      <c r="L927" s="3">
        <f t="shared" si="955"/>
        <v>8.1928637995679985</v>
      </c>
      <c r="M927" s="5">
        <f t="shared" si="956"/>
        <v>2.4455599290883906E-4</v>
      </c>
      <c r="N927" s="5">
        <f t="shared" si="957"/>
        <v>3.0129901364274959E-5</v>
      </c>
      <c r="O927" s="5">
        <f t="shared" si="958"/>
        <v>2.0036139412702354E-3</v>
      </c>
      <c r="P927" s="5">
        <f t="shared" si="959"/>
        <v>2.4685017817192276E-4</v>
      </c>
      <c r="Q927" s="5">
        <f t="shared" si="960"/>
        <v>1.8560390719178464E-6</v>
      </c>
      <c r="R927" s="5">
        <f t="shared" si="961"/>
        <v>8.2076680638713366E-3</v>
      </c>
      <c r="S927" s="5">
        <f t="shared" si="962"/>
        <v>6.2291471309623779E-5</v>
      </c>
      <c r="T927" s="5">
        <f t="shared" si="963"/>
        <v>1.5206275322899509E-5</v>
      </c>
      <c r="U927" s="5">
        <f t="shared" si="964"/>
        <v>1.0112049443308283E-3</v>
      </c>
      <c r="V927" s="5">
        <f t="shared" si="965"/>
        <v>6.986203222363285E-6</v>
      </c>
      <c r="W927" s="5">
        <f t="shared" si="966"/>
        <v>7.6222863456837386E-8</v>
      </c>
      <c r="X927" s="5">
        <f t="shared" si="967"/>
        <v>6.2448353871493743E-7</v>
      </c>
      <c r="Y927" s="5">
        <f t="shared" si="968"/>
        <v>2.5581542888818656E-6</v>
      </c>
      <c r="Z927" s="5">
        <f t="shared" si="969"/>
        <v>2.2414768853120614E-2</v>
      </c>
      <c r="AA927" s="5">
        <f t="shared" si="970"/>
        <v>2.7615547941174053E-3</v>
      </c>
      <c r="AB927" s="5">
        <f t="shared" si="971"/>
        <v>1.7011518010481507E-4</v>
      </c>
      <c r="AC927" s="5">
        <f t="shared" si="972"/>
        <v>4.4073380948296808E-7</v>
      </c>
      <c r="AD927" s="5">
        <f t="shared" si="973"/>
        <v>2.3477111829694422E-9</v>
      </c>
      <c r="AE927" s="5">
        <f t="shared" si="974"/>
        <v>1.9234477962791304E-8</v>
      </c>
      <c r="AF927" s="5">
        <f t="shared" si="975"/>
        <v>7.8792729102470637E-8</v>
      </c>
      <c r="AG927" s="5">
        <f t="shared" si="976"/>
        <v>2.1517936597759987E-7</v>
      </c>
      <c r="AH927" s="5">
        <f t="shared" si="977"/>
        <v>4.5910287078104059E-2</v>
      </c>
      <c r="AI927" s="5">
        <f t="shared" si="978"/>
        <v>5.6562605758119881E-3</v>
      </c>
      <c r="AJ927" s="5">
        <f t="shared" si="979"/>
        <v>3.4843262520943254E-4</v>
      </c>
      <c r="AK927" s="5">
        <f t="shared" si="980"/>
        <v>1.4309252869231367E-5</v>
      </c>
      <c r="AL927" s="5">
        <f t="shared" si="981"/>
        <v>1.7794733730007668E-8</v>
      </c>
      <c r="AM927" s="5">
        <f t="shared" si="982"/>
        <v>5.7848761368152036E-11</v>
      </c>
      <c r="AN927" s="5">
        <f t="shared" si="983"/>
        <v>4.7394702286298053E-10</v>
      </c>
      <c r="AO927" s="5">
        <f t="shared" si="984"/>
        <v>1.9414917032635698E-9</v>
      </c>
      <c r="AP927" s="5">
        <f t="shared" si="985"/>
        <v>5.3021256976099051E-9</v>
      </c>
      <c r="AQ927" s="5">
        <f t="shared" si="986"/>
        <v>1.0859898422176856E-8</v>
      </c>
      <c r="AR927" s="5">
        <f t="shared" si="987"/>
        <v>7.5227345805994605E-2</v>
      </c>
      <c r="AS927" s="5">
        <f t="shared" si="988"/>
        <v>9.2681945024987323E-3</v>
      </c>
      <c r="AT927" s="5">
        <f t="shared" si="989"/>
        <v>5.7093220833336045E-4</v>
      </c>
      <c r="AU927" s="5">
        <f t="shared" si="990"/>
        <v>2.3446751966238028E-5</v>
      </c>
      <c r="AV927" s="5">
        <f t="shared" si="991"/>
        <v>7.2217441459174133E-7</v>
      </c>
      <c r="AW927" s="5">
        <f t="shared" si="992"/>
        <v>4.9893518130173679E-10</v>
      </c>
      <c r="AX927" s="5">
        <f t="shared" si="993"/>
        <v>1.1878516744681428E-12</v>
      </c>
      <c r="AY927" s="5">
        <f t="shared" si="994"/>
        <v>9.7319069830062793E-12</v>
      </c>
      <c r="AZ927" s="5">
        <f t="shared" si="995"/>
        <v>3.9866094210917577E-11</v>
      </c>
      <c r="BA927" s="5">
        <f t="shared" si="996"/>
        <v>1.0887249336359798E-10</v>
      </c>
      <c r="BB927" s="5">
        <f t="shared" si="997"/>
        <v>2.2299437741183235E-10</v>
      </c>
      <c r="BC927" s="5">
        <f t="shared" si="998"/>
        <v>3.6539251244092084E-10</v>
      </c>
      <c r="BD927" s="5">
        <f t="shared" si="999"/>
        <v>0.10272123303191946</v>
      </c>
      <c r="BE927" s="5">
        <f t="shared" si="1000"/>
        <v>1.2655509204479503E-2</v>
      </c>
      <c r="BF927" s="5">
        <f t="shared" si="1001"/>
        <v>7.7959497027696749E-4</v>
      </c>
      <c r="BG927" s="5">
        <f t="shared" si="1002"/>
        <v>3.2016007566940225E-5</v>
      </c>
      <c r="BH927" s="5">
        <f t="shared" si="1003"/>
        <v>9.8611276971381501E-7</v>
      </c>
      <c r="BI927" s="5">
        <f t="shared" si="1004"/>
        <v>2.4298304966588582E-8</v>
      </c>
      <c r="BJ927" s="8">
        <f t="shared" si="1005"/>
        <v>5.0786014091215179E-5</v>
      </c>
      <c r="BK927" s="8">
        <f t="shared" si="1006"/>
        <v>5.6114238388786891E-4</v>
      </c>
      <c r="BL927" s="8">
        <f t="shared" si="1007"/>
        <v>0.26736345152421442</v>
      </c>
      <c r="BM927" s="8">
        <f t="shared" si="1008"/>
        <v>0.27965547514785888</v>
      </c>
      <c r="BN927" s="8">
        <f t="shared" si="1009"/>
        <v>1.0734674116658526E-2</v>
      </c>
    </row>
    <row r="928" spans="1:66" s="10" customFormat="1" x14ac:dyDescent="0.25">
      <c r="A928" t="s">
        <v>166</v>
      </c>
      <c r="B928" t="s">
        <v>248</v>
      </c>
      <c r="C928" t="s">
        <v>444</v>
      </c>
      <c r="D928" t="s">
        <v>512</v>
      </c>
      <c r="E928">
        <f>VLOOKUP(A928,home!$A$2:$E$405,3,FALSE)</f>
        <v>1.8032999999999999</v>
      </c>
      <c r="F928">
        <f>VLOOKUP(B928,home!$B$2:$E$405,3,FALSE)</f>
        <v>0.73939999999999995</v>
      </c>
      <c r="G928">
        <f>VLOOKUP(C928,away!$B$2:$E$405,4,FALSE)</f>
        <v>1.1091</v>
      </c>
      <c r="H928">
        <f>VLOOKUP(A928,away!$A$2:$E$405,3,FALSE)</f>
        <v>1.4918</v>
      </c>
      <c r="I928">
        <f>VLOOKUP(C928,away!$B$2:$E$405,3,FALSE)</f>
        <v>1.7875000000000001</v>
      </c>
      <c r="J928">
        <f>VLOOKUP(B928,home!$B$2:$E$405,4,FALSE)</f>
        <v>1.5641</v>
      </c>
      <c r="K928" s="3">
        <f t="shared" si="954"/>
        <v>1.4788295981819997</v>
      </c>
      <c r="L928" s="3">
        <f t="shared" si="955"/>
        <v>4.1708173292500001</v>
      </c>
      <c r="M928" s="5">
        <f t="shared" si="956"/>
        <v>3.5187589328658769E-3</v>
      </c>
      <c r="N928" s="5">
        <f t="shared" si="957"/>
        <v>5.2036448587893663E-3</v>
      </c>
      <c r="O928" s="5">
        <f t="shared" si="958"/>
        <v>1.4676100734650236E-2</v>
      </c>
      <c r="P928" s="5">
        <f t="shared" si="959"/>
        <v>2.1703452152301361E-2</v>
      </c>
      <c r="Q928" s="5">
        <f t="shared" si="960"/>
        <v>3.8476520178026543E-3</v>
      </c>
      <c r="R928" s="5">
        <f t="shared" si="961"/>
        <v>3.060566763494894E-2</v>
      </c>
      <c r="S928" s="5">
        <f t="shared" si="962"/>
        <v>3.3466333181255553E-2</v>
      </c>
      <c r="T928" s="5">
        <f t="shared" si="963"/>
        <v>1.6047853712775041E-2</v>
      </c>
      <c r="U928" s="5">
        <f t="shared" si="964"/>
        <v>4.5260567170683372E-2</v>
      </c>
      <c r="V928" s="5">
        <f t="shared" si="965"/>
        <v>2.2935326370905271E-2</v>
      </c>
      <c r="W928" s="5">
        <f t="shared" si="966"/>
        <v>1.8966738958104195E-3</v>
      </c>
      <c r="X928" s="5">
        <f t="shared" si="967"/>
        <v>7.9106803525822063E-3</v>
      </c>
      <c r="Y928" s="5">
        <f t="shared" si="968"/>
        <v>1.6497001350353688E-2</v>
      </c>
      <c r="Z928" s="5">
        <f t="shared" si="969"/>
        <v>4.2550216315036964E-2</v>
      </c>
      <c r="AA928" s="5">
        <f t="shared" si="970"/>
        <v>6.2924519295723277E-2</v>
      </c>
      <c r="AB928" s="5">
        <f t="shared" si="971"/>
        <v>4.6527320792944984E-2</v>
      </c>
      <c r="AC928" s="5">
        <f t="shared" si="972"/>
        <v>8.8414652720139181E-3</v>
      </c>
      <c r="AD928" s="5">
        <f t="shared" si="973"/>
        <v>7.0121437380590303E-4</v>
      </c>
      <c r="AE928" s="5">
        <f t="shared" si="974"/>
        <v>2.9246370617888474E-3</v>
      </c>
      <c r="AF928" s="5">
        <f t="shared" si="975"/>
        <v>6.0990634695378661E-3</v>
      </c>
      <c r="AG928" s="5">
        <f t="shared" si="976"/>
        <v>8.4793598703147201E-3</v>
      </c>
      <c r="AH928" s="5">
        <f t="shared" si="977"/>
        <v>4.4367294892523071E-2</v>
      </c>
      <c r="AI928" s="5">
        <f t="shared" si="978"/>
        <v>6.5611668878332183E-2</v>
      </c>
      <c r="AJ928" s="5">
        <f t="shared" si="979"/>
        <v>4.8514238961697202E-2</v>
      </c>
      <c r="AK928" s="5">
        <f t="shared" si="980"/>
        <v>2.391476416994406E-2</v>
      </c>
      <c r="AL928" s="5">
        <f t="shared" si="981"/>
        <v>2.1813408891992697E-3</v>
      </c>
      <c r="AM928" s="5">
        <f t="shared" si="982"/>
        <v>2.0739531413096519E-4</v>
      </c>
      <c r="AN928" s="5">
        <f t="shared" si="983"/>
        <v>8.6500797018267692E-4</v>
      </c>
      <c r="AO928" s="5">
        <f t="shared" si="984"/>
        <v>1.8038951159886386E-3</v>
      </c>
      <c r="AP928" s="5">
        <f t="shared" si="985"/>
        <v>2.5079056699716176E-3</v>
      </c>
      <c r="AQ928" s="5">
        <f t="shared" si="986"/>
        <v>2.6150041071104891E-3</v>
      </c>
      <c r="AR928" s="5">
        <f t="shared" si="987"/>
        <v>3.700957647793604E-2</v>
      </c>
      <c r="AS928" s="5">
        <f t="shared" si="988"/>
        <v>5.4730857111752143E-2</v>
      </c>
      <c r="AT928" s="5">
        <f t="shared" si="989"/>
        <v>4.0468805715364438E-2</v>
      </c>
      <c r="AU928" s="5">
        <f t="shared" si="990"/>
        <v>1.9948822564985931E-2</v>
      </c>
      <c r="AV928" s="5">
        <f t="shared" si="991"/>
        <v>7.3752273144955423E-3</v>
      </c>
      <c r="AW928" s="5">
        <f t="shared" si="992"/>
        <v>3.737320499755821E-4</v>
      </c>
      <c r="AX928" s="5">
        <f t="shared" si="993"/>
        <v>5.1117054843520782E-5</v>
      </c>
      <c r="AY928" s="5">
        <f t="shared" si="994"/>
        <v>2.1319989816157912E-4</v>
      </c>
      <c r="AZ928" s="5">
        <f t="shared" si="995"/>
        <v>4.446089149233248E-4</v>
      </c>
      <c r="BA928" s="5">
        <f t="shared" si="996"/>
        <v>6.1812752236708069E-4</v>
      </c>
      <c r="BB928" s="5">
        <f t="shared" si="997"/>
        <v>6.4452424549374691E-4</v>
      </c>
      <c r="BC928" s="5">
        <f t="shared" si="998"/>
        <v>5.3763857844542004E-4</v>
      </c>
      <c r="BD928" s="5">
        <f t="shared" si="999"/>
        <v>2.5726697153729796E-2</v>
      </c>
      <c r="BE928" s="5">
        <f t="shared" si="1000"/>
        <v>3.8045401214400226E-2</v>
      </c>
      <c r="BF928" s="5">
        <f t="shared" si="1001"/>
        <v>2.813133269528223E-2</v>
      </c>
      <c r="BG928" s="5">
        <f t="shared" si="1002"/>
        <v>1.3867149142029455E-2</v>
      </c>
      <c r="BH928" s="5">
        <f t="shared" si="1003"/>
        <v>5.1267876484093226E-3</v>
      </c>
      <c r="BI928" s="5">
        <f t="shared" si="1004"/>
        <v>1.5163290636123193E-3</v>
      </c>
      <c r="BJ928" s="8">
        <f t="shared" si="1005"/>
        <v>8.0116205355179784E-2</v>
      </c>
      <c r="BK928" s="8">
        <f t="shared" si="1006"/>
        <v>9.2859876696702842E-2</v>
      </c>
      <c r="BL928" s="8">
        <f t="shared" si="1007"/>
        <v>0.65434912863344485</v>
      </c>
      <c r="BM928" s="8">
        <f t="shared" si="1008"/>
        <v>0.79048068282082018</v>
      </c>
      <c r="BN928" s="8">
        <f t="shared" si="1009"/>
        <v>7.9555276331358435E-2</v>
      </c>
    </row>
    <row r="929" spans="1:66" x14ac:dyDescent="0.25">
      <c r="A929" t="s">
        <v>27</v>
      </c>
      <c r="B929" t="s">
        <v>411</v>
      </c>
      <c r="C929" t="s">
        <v>409</v>
      </c>
      <c r="D929" t="s">
        <v>512</v>
      </c>
      <c r="E929">
        <f>VLOOKUP(A929,home!$A$2:$E$405,3,FALSE)</f>
        <v>1.7302</v>
      </c>
      <c r="F929">
        <f>VLOOKUP(B929,home!$B$2:$E$405,3,FALSE)</f>
        <v>0.96330000000000005</v>
      </c>
      <c r="G929">
        <f>VLOOKUP(C929,away!$B$2:$E$405,4,FALSE)</f>
        <v>1.3486</v>
      </c>
      <c r="H929">
        <f>VLOOKUP(A929,away!$A$2:$E$405,3,FALSE)</f>
        <v>1.4127000000000001</v>
      </c>
      <c r="I929">
        <f>VLOOKUP(C929,away!$B$2:$E$405,3,FALSE)</f>
        <v>0.94379999999999997</v>
      </c>
      <c r="J929">
        <f>VLOOKUP(B929,home!$B$2:$E$405,4,FALSE)</f>
        <v>0.94379999999999997</v>
      </c>
      <c r="K929" s="3">
        <f t="shared" si="954"/>
        <v>2.2477138586760002</v>
      </c>
      <c r="L929" s="3">
        <f t="shared" si="955"/>
        <v>1.2583744481879999</v>
      </c>
      <c r="M929" s="5">
        <f t="shared" si="956"/>
        <v>3.0014091021925215E-2</v>
      </c>
      <c r="N929" s="5">
        <f t="shared" si="957"/>
        <v>6.7463088345544209E-2</v>
      </c>
      <c r="O929" s="5">
        <f t="shared" si="958"/>
        <v>3.776896522757954E-2</v>
      </c>
      <c r="P929" s="5">
        <f t="shared" si="959"/>
        <v>8.489382656988248E-2</v>
      </c>
      <c r="Q929" s="5">
        <f t="shared" si="960"/>
        <v>7.5818859311681558E-2</v>
      </c>
      <c r="R929" s="5">
        <f t="shared" si="961"/>
        <v>2.3763750388443586E-2</v>
      </c>
      <c r="S929" s="5">
        <f t="shared" si="962"/>
        <v>6.0029818864184681E-2</v>
      </c>
      <c r="T929" s="5">
        <f t="shared" si="963"/>
        <v>9.5408515248580864E-2</v>
      </c>
      <c r="U929" s="5">
        <f t="shared" si="964"/>
        <v>5.3414111082221834E-2</v>
      </c>
      <c r="V929" s="5">
        <f t="shared" si="965"/>
        <v>1.8865809203323952E-2</v>
      </c>
      <c r="W929" s="5">
        <f t="shared" si="966"/>
        <v>5.6806366941290848E-2</v>
      </c>
      <c r="X929" s="5">
        <f t="shared" si="967"/>
        <v>7.1483680653311898E-2</v>
      </c>
      <c r="Y929" s="5">
        <f t="shared" si="968"/>
        <v>4.4976618598279304E-2</v>
      </c>
      <c r="Z929" s="5">
        <f t="shared" si="969"/>
        <v>9.9678987606450237E-3</v>
      </c>
      <c r="AA929" s="5">
        <f t="shared" si="970"/>
        <v>2.2404984186181146E-2</v>
      </c>
      <c r="AB929" s="5">
        <f t="shared" si="971"/>
        <v>2.5179996729347998E-2</v>
      </c>
      <c r="AC929" s="5">
        <f t="shared" si="972"/>
        <v>3.3350808738417215E-3</v>
      </c>
      <c r="AD929" s="5">
        <f t="shared" si="973"/>
        <v>3.1921114558743399E-2</v>
      </c>
      <c r="AE929" s="5">
        <f t="shared" si="974"/>
        <v>4.0168714918404652E-2</v>
      </c>
      <c r="AF929" s="5">
        <f t="shared" si="975"/>
        <v>2.5273642234934276E-2</v>
      </c>
      <c r="AG929" s="5">
        <f t="shared" si="976"/>
        <v>1.0601235200362116E-2</v>
      </c>
      <c r="AH929" s="5">
        <f t="shared" si="977"/>
        <v>3.135837275630134E-3</v>
      </c>
      <c r="AI929" s="5">
        <f t="shared" si="978"/>
        <v>7.0484649029866446E-3</v>
      </c>
      <c r="AJ929" s="5">
        <f t="shared" si="979"/>
        <v>7.9214661224172363E-3</v>
      </c>
      <c r="AK929" s="5">
        <f t="shared" si="980"/>
        <v>5.9350630614632199E-3</v>
      </c>
      <c r="AL929" s="5">
        <f t="shared" si="981"/>
        <v>3.7732647254734678E-4</v>
      </c>
      <c r="AM929" s="5">
        <f t="shared" si="982"/>
        <v>1.434990631561435E-2</v>
      </c>
      <c r="AN929" s="5">
        <f t="shared" si="983"/>
        <v>1.8057555441460701E-2</v>
      </c>
      <c r="AO929" s="5">
        <f t="shared" si="984"/>
        <v>1.1361583182136165E-2</v>
      </c>
      <c r="AP929" s="5">
        <f t="shared" si="985"/>
        <v>4.7657086557875532E-3</v>
      </c>
      <c r="AQ929" s="5">
        <f t="shared" si="986"/>
        <v>1.4992614999878599E-3</v>
      </c>
      <c r="AR929" s="5">
        <f t="shared" si="987"/>
        <v>7.8921150026568516E-4</v>
      </c>
      <c r="AS929" s="5">
        <f t="shared" si="988"/>
        <v>1.7739216265736585E-3</v>
      </c>
      <c r="AT929" s="5">
        <f t="shared" si="989"/>
        <v>1.9936341121273428E-3</v>
      </c>
      <c r="AU929" s="5">
        <f t="shared" si="990"/>
        <v>1.4937063409859502E-3</v>
      </c>
      <c r="AV929" s="5">
        <f t="shared" si="991"/>
        <v>8.3935611085658474E-4</v>
      </c>
      <c r="AW929" s="5">
        <f t="shared" si="992"/>
        <v>2.9645971673457039E-5</v>
      </c>
      <c r="AX929" s="5">
        <f t="shared" si="993"/>
        <v>5.3757472160514382E-3</v>
      </c>
      <c r="AY929" s="5">
        <f t="shared" si="994"/>
        <v>6.7647029365969051E-3</v>
      </c>
      <c r="AZ929" s="5">
        <f t="shared" si="995"/>
        <v>4.2562646624979376E-3</v>
      </c>
      <c r="BA929" s="5">
        <f t="shared" si="996"/>
        <v>1.7853248986709756E-3</v>
      </c>
      <c r="BB929" s="5">
        <f t="shared" si="997"/>
        <v>5.6165180855034672E-4</v>
      </c>
      <c r="BC929" s="5">
        <f t="shared" si="998"/>
        <v>1.4135365693166677E-4</v>
      </c>
      <c r="BD929" s="5">
        <f t="shared" si="999"/>
        <v>1.6552059769174272E-4</v>
      </c>
      <c r="BE929" s="5">
        <f t="shared" si="1000"/>
        <v>3.7204294132806492E-4</v>
      </c>
      <c r="BF929" s="5">
        <f t="shared" si="1001"/>
        <v>4.1812303762283682E-4</v>
      </c>
      <c r="BG929" s="5">
        <f t="shared" si="1002"/>
        <v>3.1327364876551899E-4</v>
      </c>
      <c r="BH929" s="5">
        <f t="shared" si="1003"/>
        <v>1.7603738047206364E-4</v>
      </c>
      <c r="BI929" s="5">
        <f t="shared" si="1004"/>
        <v>7.9136331946415433E-5</v>
      </c>
      <c r="BJ929" s="8">
        <f t="shared" si="1005"/>
        <v>0.58884089628541914</v>
      </c>
      <c r="BK929" s="8">
        <f t="shared" si="1006"/>
        <v>0.20428065594230227</v>
      </c>
      <c r="BL929" s="8">
        <f t="shared" si="1007"/>
        <v>0.19498660260490716</v>
      </c>
      <c r="BM929" s="8">
        <f t="shared" si="1008"/>
        <v>0.67161841576329384</v>
      </c>
      <c r="BN929" s="8">
        <f t="shared" si="1009"/>
        <v>0.31972258086505656</v>
      </c>
    </row>
    <row r="930" spans="1:66" x14ac:dyDescent="0.25">
      <c r="A930" t="s">
        <v>27</v>
      </c>
      <c r="B930" t="s">
        <v>487</v>
      </c>
      <c r="C930" t="s">
        <v>479</v>
      </c>
      <c r="D930" t="s">
        <v>512</v>
      </c>
      <c r="E930">
        <f>VLOOKUP(A930,home!$A$2:$E$405,3,FALSE)</f>
        <v>1.7302</v>
      </c>
      <c r="F930">
        <f>VLOOKUP(B930,home!$B$2:$E$405,3,FALSE)</f>
        <v>0.77059999999999995</v>
      </c>
      <c r="G930">
        <f>VLOOKUP(C930,away!$B$2:$E$405,4,FALSE)</f>
        <v>0.77059999999999995</v>
      </c>
      <c r="H930">
        <f>VLOOKUP(A930,away!$A$2:$E$405,3,FALSE)</f>
        <v>1.4127000000000001</v>
      </c>
      <c r="I930">
        <f>VLOOKUP(C930,away!$B$2:$E$405,3,FALSE)</f>
        <v>0.23599999999999999</v>
      </c>
      <c r="J930">
        <f>VLOOKUP(B930,home!$B$2:$E$405,4,FALSE)</f>
        <v>1.1798</v>
      </c>
      <c r="K930" s="3">
        <f t="shared" si="954"/>
        <v>1.0274349076719997</v>
      </c>
      <c r="L930" s="3">
        <f t="shared" si="955"/>
        <v>0.39334201656000001</v>
      </c>
      <c r="M930" s="5">
        <f t="shared" si="956"/>
        <v>0.24152629635185788</v>
      </c>
      <c r="N930" s="5">
        <f t="shared" si="957"/>
        <v>0.24815254799263115</v>
      </c>
      <c r="O930" s="5">
        <f t="shared" si="958"/>
        <v>9.5002440459307946E-2</v>
      </c>
      <c r="P930" s="5">
        <f t="shared" si="959"/>
        <v>9.7608823641923706E-2</v>
      </c>
      <c r="Q930" s="5">
        <f t="shared" si="960"/>
        <v>0.12748029511769021</v>
      </c>
      <c r="R930" s="5">
        <f t="shared" si="961"/>
        <v>1.8684225754192759E-2</v>
      </c>
      <c r="S930" s="5">
        <f t="shared" si="962"/>
        <v>9.8617444525382382E-3</v>
      </c>
      <c r="T930" s="5">
        <f t="shared" si="963"/>
        <v>5.0143356353256188E-2</v>
      </c>
      <c r="U930" s="5">
        <f t="shared" si="964"/>
        <v>1.9196825762681835E-2</v>
      </c>
      <c r="V930" s="5">
        <f t="shared" si="965"/>
        <v>4.4282883460956775E-4</v>
      </c>
      <c r="W930" s="5">
        <f t="shared" si="966"/>
        <v>4.3659235081414456E-2</v>
      </c>
      <c r="X930" s="5">
        <f t="shared" si="967"/>
        <v>1.7173011568390656E-2</v>
      </c>
      <c r="Y930" s="5">
        <f t="shared" si="968"/>
        <v>3.3774335003594947E-3</v>
      </c>
      <c r="Z930" s="5">
        <f t="shared" si="969"/>
        <v>2.449763678672156E-3</v>
      </c>
      <c r="AA930" s="5">
        <f t="shared" si="970"/>
        <v>2.516972719014745E-3</v>
      </c>
      <c r="AB930" s="5">
        <f t="shared" si="971"/>
        <v>1.2930128165869281E-3</v>
      </c>
      <c r="AC930" s="5">
        <f t="shared" si="972"/>
        <v>1.1185117902750726E-5</v>
      </c>
      <c r="AD930" s="5">
        <f t="shared" si="973"/>
        <v>1.1214255541225794E-2</v>
      </c>
      <c r="AE930" s="5">
        <f t="shared" si="974"/>
        <v>4.4110378888049077E-3</v>
      </c>
      <c r="AF930" s="5">
        <f t="shared" si="975"/>
        <v>8.6752326915254371E-4</v>
      </c>
      <c r="AG930" s="5">
        <f t="shared" si="976"/>
        <v>1.1374445070039508E-4</v>
      </c>
      <c r="AH930" s="5">
        <f t="shared" si="977"/>
        <v>2.4089874636608739E-4</v>
      </c>
      <c r="AI930" s="5">
        <f t="shared" si="978"/>
        <v>2.4750778123094148E-4</v>
      </c>
      <c r="AJ930" s="5">
        <f t="shared" si="979"/>
        <v>1.2714906717855692E-4</v>
      </c>
      <c r="AK930" s="5">
        <f t="shared" si="980"/>
        <v>4.3545796699060521E-5</v>
      </c>
      <c r="AL930" s="5">
        <f t="shared" si="981"/>
        <v>1.8081115261970875E-7</v>
      </c>
      <c r="AM930" s="5">
        <f t="shared" si="982"/>
        <v>2.3043835213219076E-3</v>
      </c>
      <c r="AN930" s="5">
        <f t="shared" si="983"/>
        <v>9.0641086120439292E-4</v>
      </c>
      <c r="AO930" s="5">
        <f t="shared" si="984"/>
        <v>1.782647379890111E-4</v>
      </c>
      <c r="AP930" s="5">
        <f t="shared" si="985"/>
        <v>2.3373003840712556E-5</v>
      </c>
      <c r="AQ930" s="5">
        <f t="shared" si="986"/>
        <v>2.2983961159426256E-6</v>
      </c>
      <c r="AR930" s="5">
        <f t="shared" si="987"/>
        <v>1.8951119736482555E-5</v>
      </c>
      <c r="AS930" s="5">
        <f t="shared" si="988"/>
        <v>1.9471041956733966E-5</v>
      </c>
      <c r="AT930" s="5">
        <f t="shared" si="989"/>
        <v>1.0002614097547297E-5</v>
      </c>
      <c r="AU930" s="5">
        <f t="shared" si="990"/>
        <v>3.4256782972640511E-6</v>
      </c>
      <c r="AV930" s="5">
        <f t="shared" si="991"/>
        <v>8.7991536626586562E-7</v>
      </c>
      <c r="AW930" s="5">
        <f t="shared" si="992"/>
        <v>2.02977253122773E-9</v>
      </c>
      <c r="AX930" s="5">
        <f t="shared" si="993"/>
        <v>3.9460067841170848E-4</v>
      </c>
      <c r="AY930" s="5">
        <f t="shared" si="994"/>
        <v>1.5521302658240549E-4</v>
      </c>
      <c r="AZ930" s="5">
        <f t="shared" si="995"/>
        <v>3.0525902436152129E-5</v>
      </c>
      <c r="BA930" s="5">
        <f t="shared" si="996"/>
        <v>4.0023733405166319E-6</v>
      </c>
      <c r="BB930" s="5">
        <f t="shared" si="997"/>
        <v>3.9357540019619887E-7</v>
      </c>
      <c r="BC930" s="5">
        <f t="shared" si="998"/>
        <v>3.0961948316316374E-8</v>
      </c>
      <c r="BD930" s="5">
        <f t="shared" si="999"/>
        <v>1.2423786088696776E-6</v>
      </c>
      <c r="BE930" s="5">
        <f t="shared" si="1000"/>
        <v>1.2764631512976847E-6</v>
      </c>
      <c r="BF930" s="5">
        <f t="shared" si="1001"/>
        <v>6.557414000001231E-7</v>
      </c>
      <c r="BG930" s="5">
        <f t="shared" si="1002"/>
        <v>2.2457720158861153E-7</v>
      </c>
      <c r="BH930" s="5">
        <f t="shared" si="1003"/>
        <v>5.768461409485777E-8</v>
      </c>
      <c r="BI930" s="5">
        <f t="shared" si="1004"/>
        <v>1.185343723132903E-8</v>
      </c>
      <c r="BJ930" s="8">
        <f t="shared" si="1005"/>
        <v>0.51059193780221701</v>
      </c>
      <c r="BK930" s="8">
        <f t="shared" si="1006"/>
        <v>0.34960627223656715</v>
      </c>
      <c r="BL930" s="8">
        <f t="shared" si="1007"/>
        <v>0.13740877797112627</v>
      </c>
      <c r="BM930" s="8">
        <f t="shared" si="1008"/>
        <v>0.17144691137416909</v>
      </c>
      <c r="BN930" s="8">
        <f t="shared" si="1009"/>
        <v>0.82845462931760361</v>
      </c>
    </row>
    <row r="931" spans="1:66" x14ac:dyDescent="0.25">
      <c r="A931" t="s">
        <v>27</v>
      </c>
      <c r="B931" t="s">
        <v>446</v>
      </c>
      <c r="C931" t="s">
        <v>174</v>
      </c>
      <c r="D931" t="s">
        <v>512</v>
      </c>
      <c r="E931">
        <f>VLOOKUP(A931,home!$A$2:$E$405,3,FALSE)</f>
        <v>1.7302</v>
      </c>
      <c r="F931">
        <f>VLOOKUP(B931,home!$B$2:$E$405,3,FALSE)</f>
        <v>0.38529999999999998</v>
      </c>
      <c r="G931">
        <f>VLOOKUP(C931,away!$B$2:$E$405,4,FALSE)</f>
        <v>0.77059999999999995</v>
      </c>
      <c r="H931">
        <f>VLOOKUP(A931,away!$A$2:$E$405,3,FALSE)</f>
        <v>1.4127000000000001</v>
      </c>
      <c r="I931">
        <f>VLOOKUP(C931,away!$B$2:$E$405,3,FALSE)</f>
        <v>0.23599999999999999</v>
      </c>
      <c r="J931">
        <f>VLOOKUP(B931,home!$B$2:$E$405,4,FALSE)</f>
        <v>0.70789999999999997</v>
      </c>
      <c r="K931" s="3">
        <f t="shared" si="954"/>
        <v>0.51371745383599987</v>
      </c>
      <c r="L931" s="3">
        <f t="shared" si="955"/>
        <v>0.23601187788</v>
      </c>
      <c r="M931" s="5">
        <f t="shared" si="956"/>
        <v>0.47249442468992398</v>
      </c>
      <c r="N931" s="5">
        <f t="shared" si="957"/>
        <v>0.24272863280341334</v>
      </c>
      <c r="O931" s="5">
        <f t="shared" si="958"/>
        <v>0.1115142964588992</v>
      </c>
      <c r="P931" s="5">
        <f t="shared" si="959"/>
        <v>5.7286840443178555E-2</v>
      </c>
      <c r="Q931" s="5">
        <f t="shared" si="960"/>
        <v>6.2346967608431426E-2</v>
      </c>
      <c r="R931" s="5">
        <f t="shared" si="961"/>
        <v>1.3159349258865916E-2</v>
      </c>
      <c r="S931" s="5">
        <f t="shared" si="962"/>
        <v>1.7364131281103886E-3</v>
      </c>
      <c r="T931" s="5">
        <f t="shared" si="963"/>
        <v>1.4714624905389434E-2</v>
      </c>
      <c r="U931" s="5">
        <f t="shared" si="964"/>
        <v>6.76018739540325E-3</v>
      </c>
      <c r="V931" s="5">
        <f t="shared" si="965"/>
        <v>2.3392074209548214E-5</v>
      </c>
      <c r="W931" s="5">
        <f t="shared" si="966"/>
        <v>1.0676241818066317E-2</v>
      </c>
      <c r="X931" s="5">
        <f t="shared" si="967"/>
        <v>2.5197198801828169E-3</v>
      </c>
      <c r="Y931" s="5">
        <f t="shared" si="968"/>
        <v>2.9734191032675762E-4</v>
      </c>
      <c r="Z931" s="5">
        <f t="shared" si="969"/>
        <v>1.0352542434212439E-3</v>
      </c>
      <c r="AA931" s="5">
        <f t="shared" si="970"/>
        <v>5.318281740032759E-4</v>
      </c>
      <c r="AB931" s="5">
        <f t="shared" si="971"/>
        <v>1.3660470771360598E-4</v>
      </c>
      <c r="AC931" s="5">
        <f t="shared" si="972"/>
        <v>1.7725844381084466E-7</v>
      </c>
      <c r="AD931" s="5">
        <f t="shared" si="973"/>
        <v>1.3711429408286135E-3</v>
      </c>
      <c r="AE931" s="5">
        <f t="shared" si="974"/>
        <v>3.236060203068668E-4</v>
      </c>
      <c r="AF931" s="5">
        <f t="shared" si="975"/>
        <v>3.8187432272948521E-5</v>
      </c>
      <c r="AG931" s="5">
        <f t="shared" si="976"/>
        <v>3.0042292007179663E-6</v>
      </c>
      <c r="AH931" s="5">
        <f t="shared" si="977"/>
        <v>6.1083074518271597E-5</v>
      </c>
      <c r="AI931" s="5">
        <f t="shared" si="978"/>
        <v>3.1379441514001133E-5</v>
      </c>
      <c r="AJ931" s="5">
        <f t="shared" si="979"/>
        <v>8.0600833986841657E-6</v>
      </c>
      <c r="AK931" s="5">
        <f t="shared" si="980"/>
        <v>1.3802018404259475E-6</v>
      </c>
      <c r="AL931" s="5">
        <f t="shared" si="981"/>
        <v>8.5965680500564369E-10</v>
      </c>
      <c r="AM931" s="5">
        <f t="shared" si="982"/>
        <v>1.4087601208153614E-4</v>
      </c>
      <c r="AN931" s="5">
        <f t="shared" si="983"/>
        <v>3.324841215960891E-5</v>
      </c>
      <c r="AO931" s="5">
        <f t="shared" si="984"/>
        <v>3.9235100951587624E-6</v>
      </c>
      <c r="AP931" s="5">
        <f t="shared" si="985"/>
        <v>3.086649951465191E-7</v>
      </c>
      <c r="AQ931" s="5">
        <f t="shared" si="986"/>
        <v>1.8212151285087761E-8</v>
      </c>
      <c r="AR931" s="5">
        <f t="shared" si="987"/>
        <v>2.8832662247482518E-6</v>
      </c>
      <c r="AS931" s="5">
        <f t="shared" si="988"/>
        <v>1.4811841837090077E-6</v>
      </c>
      <c r="AT931" s="5">
        <f t="shared" si="989"/>
        <v>3.8045508375857265E-7</v>
      </c>
      <c r="AU931" s="5">
        <f t="shared" si="990"/>
        <v>6.5148805642472006E-8</v>
      </c>
      <c r="AV931" s="5">
        <f t="shared" si="991"/>
        <v>8.3670196387767839E-9</v>
      </c>
      <c r="AW931" s="5">
        <f t="shared" si="992"/>
        <v>2.895214775201343E-12</v>
      </c>
      <c r="AX931" s="5">
        <f t="shared" si="993"/>
        <v>1.2061744372182711E-5</v>
      </c>
      <c r="AY931" s="5">
        <f t="shared" si="994"/>
        <v>2.8467149397873636E-6</v>
      </c>
      <c r="AZ931" s="5">
        <f t="shared" si="995"/>
        <v>3.3592926936413339E-7</v>
      </c>
      <c r="BA931" s="5">
        <f t="shared" si="996"/>
        <v>2.6427765899161831E-8</v>
      </c>
      <c r="BB931" s="5">
        <f t="shared" si="997"/>
        <v>1.5593166645085524E-9</v>
      </c>
      <c r="BC931" s="5">
        <f t="shared" si="998"/>
        <v>7.3603450840048297E-11</v>
      </c>
      <c r="BD931" s="5">
        <f t="shared" si="999"/>
        <v>1.1341417935513548E-7</v>
      </c>
      <c r="BE931" s="5">
        <f t="shared" si="1000"/>
        <v>5.8262843447219622E-8</v>
      </c>
      <c r="BF931" s="5">
        <f t="shared" si="1001"/>
        <v>1.4965319794475566E-8</v>
      </c>
      <c r="BG931" s="5">
        <f t="shared" si="1002"/>
        <v>2.562648660219826E-9</v>
      </c>
      <c r="BH931" s="5">
        <f t="shared" si="1003"/>
        <v>3.2911933620109125E-10</v>
      </c>
      <c r="BI931" s="5">
        <f t="shared" si="1004"/>
        <v>3.3814869480283821E-11</v>
      </c>
      <c r="BJ931" s="8">
        <f t="shared" si="1005"/>
        <v>0.33521311680916932</v>
      </c>
      <c r="BK931" s="8">
        <f t="shared" si="1006"/>
        <v>0.53154409516846279</v>
      </c>
      <c r="BL931" s="8">
        <f t="shared" si="1007"/>
        <v>0.13220917678539956</v>
      </c>
      <c r="BM931" s="8">
        <f t="shared" si="1008"/>
        <v>4.0468285031696034E-2</v>
      </c>
      <c r="BN931" s="8">
        <f t="shared" si="1009"/>
        <v>0.95953051126271238</v>
      </c>
    </row>
    <row r="932" spans="1:66" x14ac:dyDescent="0.25">
      <c r="A932" t="s">
        <v>27</v>
      </c>
      <c r="B932" t="s">
        <v>29</v>
      </c>
      <c r="C932" t="s">
        <v>252</v>
      </c>
      <c r="D932" t="s">
        <v>512</v>
      </c>
      <c r="E932">
        <f>VLOOKUP(A932,home!$A$2:$E$405,3,FALSE)</f>
        <v>1.7302</v>
      </c>
      <c r="F932">
        <f>VLOOKUP(B932,home!$B$2:$E$405,3,FALSE)</f>
        <v>0.96330000000000005</v>
      </c>
      <c r="G932">
        <f>VLOOKUP(C932,away!$B$2:$E$405,4,FALSE)</f>
        <v>0.96330000000000005</v>
      </c>
      <c r="H932">
        <f>VLOOKUP(A932,away!$A$2:$E$405,3,FALSE)</f>
        <v>1.4127000000000001</v>
      </c>
      <c r="I932">
        <f>VLOOKUP(C932,away!$B$2:$E$405,3,FALSE)</f>
        <v>0.47189999999999999</v>
      </c>
      <c r="J932">
        <f>VLOOKUP(B932,home!$B$2:$E$405,4,FALSE)</f>
        <v>0.70789999999999997</v>
      </c>
      <c r="K932" s="3">
        <f t="shared" si="954"/>
        <v>1.605533709078</v>
      </c>
      <c r="L932" s="3">
        <f t="shared" si="955"/>
        <v>0.47192375072699999</v>
      </c>
      <c r="M932" s="5">
        <f t="shared" si="956"/>
        <v>0.12524825643345933</v>
      </c>
      <c r="N932" s="5">
        <f t="shared" si="957"/>
        <v>0.20109029770716444</v>
      </c>
      <c r="O932" s="5">
        <f t="shared" si="958"/>
        <v>5.9107626948095238E-2</v>
      </c>
      <c r="P932" s="5">
        <f t="shared" si="959"/>
        <v>9.4899287528774093E-2</v>
      </c>
      <c r="Q932" s="5">
        <f t="shared" si="960"/>
        <v>0.16142862576869152</v>
      </c>
      <c r="R932" s="5">
        <f t="shared" si="961"/>
        <v>1.39471465029587E-2</v>
      </c>
      <c r="S932" s="5">
        <f t="shared" si="962"/>
        <v>1.7976048190047045E-2</v>
      </c>
      <c r="T932" s="5">
        <f t="shared" si="963"/>
        <v>7.6182002547466154E-2</v>
      </c>
      <c r="U932" s="5">
        <f t="shared" si="964"/>
        <v>2.2392613855949539E-2</v>
      </c>
      <c r="V932" s="5">
        <f t="shared" si="965"/>
        <v>1.5133625315172658E-3</v>
      </c>
      <c r="W932" s="5">
        <f t="shared" si="966"/>
        <v>8.639303342725721E-2</v>
      </c>
      <c r="X932" s="5">
        <f t="shared" si="967"/>
        <v>4.0770924371674309E-2</v>
      </c>
      <c r="Y932" s="5">
        <f t="shared" si="968"/>
        <v>9.6203837750436973E-3</v>
      </c>
      <c r="Z932" s="5">
        <f t="shared" si="969"/>
        <v>2.1939965632050773E-3</v>
      </c>
      <c r="AA932" s="5">
        <f t="shared" si="970"/>
        <v>3.5225354398270327E-3</v>
      </c>
      <c r="AB932" s="5">
        <f t="shared" si="971"/>
        <v>2.8277746950321008E-3</v>
      </c>
      <c r="AC932" s="5">
        <f t="shared" si="972"/>
        <v>7.1666180284328876E-5</v>
      </c>
      <c r="AD932" s="5">
        <f t="shared" si="973"/>
        <v>3.4676731849240972E-2</v>
      </c>
      <c r="AE932" s="5">
        <f t="shared" si="974"/>
        <v>1.6364773357248216E-2</v>
      </c>
      <c r="AF932" s="5">
        <f t="shared" si="975"/>
        <v>3.8614626112749291E-3</v>
      </c>
      <c r="AG932" s="5">
        <f t="shared" si="976"/>
        <v>6.0743863960164679E-4</v>
      </c>
      <c r="AH932" s="5">
        <f t="shared" si="977"/>
        <v>2.5884977179747187E-4</v>
      </c>
      <c r="AI932" s="5">
        <f t="shared" si="978"/>
        <v>4.1559203420798887E-4</v>
      </c>
      <c r="AJ932" s="5">
        <f t="shared" si="979"/>
        <v>3.3362351007261182E-4</v>
      </c>
      <c r="AK932" s="5">
        <f t="shared" si="980"/>
        <v>1.7854793052083393E-4</v>
      </c>
      <c r="AL932" s="5">
        <f t="shared" si="981"/>
        <v>2.1720284633278506E-6</v>
      </c>
      <c r="AM932" s="5">
        <f t="shared" si="982"/>
        <v>1.1134932380923003E-2</v>
      </c>
      <c r="AN932" s="5">
        <f t="shared" si="983"/>
        <v>5.2548390532967081E-3</v>
      </c>
      <c r="AO932" s="5">
        <f t="shared" si="984"/>
        <v>1.23994167774925E-3</v>
      </c>
      <c r="AP932" s="5">
        <f t="shared" si="985"/>
        <v>1.950526424153851E-4</v>
      </c>
      <c r="AQ932" s="5">
        <f t="shared" si="986"/>
        <v>2.3012493649470215E-5</v>
      </c>
      <c r="AR932" s="5">
        <f t="shared" si="987"/>
        <v>2.4431471036298193E-5</v>
      </c>
      <c r="AS932" s="5">
        <f t="shared" si="988"/>
        <v>3.9225550311139565E-5</v>
      </c>
      <c r="AT932" s="5">
        <f t="shared" si="989"/>
        <v>3.1488971640834815E-5</v>
      </c>
      <c r="AU932" s="5">
        <f t="shared" si="990"/>
        <v>1.6852201811187154E-5</v>
      </c>
      <c r="AV932" s="5">
        <f t="shared" si="991"/>
        <v>6.764194520011573E-6</v>
      </c>
      <c r="AW932" s="5">
        <f t="shared" si="992"/>
        <v>4.5714531623382198E-8</v>
      </c>
      <c r="AX932" s="5">
        <f t="shared" si="993"/>
        <v>2.9795848809793394E-3</v>
      </c>
      <c r="AY932" s="5">
        <f t="shared" si="994"/>
        <v>1.4061368726412317E-3</v>
      </c>
      <c r="AZ932" s="5">
        <f t="shared" si="995"/>
        <v>3.3179469348619192E-4</v>
      </c>
      <c r="BA932" s="5">
        <f t="shared" si="996"/>
        <v>5.2193932073773015E-5</v>
      </c>
      <c r="BB932" s="5">
        <f t="shared" si="997"/>
        <v>6.157889047361305E-6</v>
      </c>
      <c r="BC932" s="5">
        <f t="shared" si="998"/>
        <v>5.8121081915829215E-7</v>
      </c>
      <c r="BD932" s="5">
        <f t="shared" si="999"/>
        <v>1.9216319078713176E-6</v>
      </c>
      <c r="BE932" s="5">
        <f t="shared" si="1000"/>
        <v>3.0852448045272696E-6</v>
      </c>
      <c r="BF932" s="5">
        <f t="shared" si="1001"/>
        <v>2.4767322672131488E-6</v>
      </c>
      <c r="BG932" s="5">
        <f t="shared" si="1002"/>
        <v>1.3254923811239633E-6</v>
      </c>
      <c r="BH932" s="5">
        <f t="shared" si="1003"/>
        <v>5.3203067475514664E-7</v>
      </c>
      <c r="BI932" s="5">
        <f t="shared" si="1004"/>
        <v>1.7083863651658016E-7</v>
      </c>
      <c r="BJ932" s="8">
        <f t="shared" si="1005"/>
        <v>0.65361990178174401</v>
      </c>
      <c r="BK932" s="8">
        <f t="shared" si="1006"/>
        <v>0.24111692976518664</v>
      </c>
      <c r="BL932" s="8">
        <f t="shared" si="1007"/>
        <v>0.10311258504845298</v>
      </c>
      <c r="BM932" s="8">
        <f t="shared" si="1008"/>
        <v>0.3429160811113357</v>
      </c>
      <c r="BN932" s="8">
        <f t="shared" si="1009"/>
        <v>0.6557212408891433</v>
      </c>
    </row>
    <row r="933" spans="1:66" x14ac:dyDescent="0.25">
      <c r="A933" t="s">
        <v>176</v>
      </c>
      <c r="B933" t="s">
        <v>178</v>
      </c>
      <c r="C933" t="s">
        <v>177</v>
      </c>
      <c r="D933" t="s">
        <v>512</v>
      </c>
      <c r="E933">
        <f>VLOOKUP(A933,home!$A$2:$E$405,3,FALSE)</f>
        <v>1.2142999999999999</v>
      </c>
      <c r="F933">
        <f>VLOOKUP(B933,home!$B$2:$E$405,3,FALSE)</f>
        <v>0.27450000000000002</v>
      </c>
      <c r="G933">
        <f>VLOOKUP(C933,away!$B$2:$E$405,4,FALSE)</f>
        <v>0.4118</v>
      </c>
      <c r="H933">
        <f>VLOOKUP(A933,away!$A$2:$E$405,3,FALSE)</f>
        <v>1.1429</v>
      </c>
      <c r="I933">
        <f>VLOOKUP(C933,away!$B$2:$E$405,3,FALSE)</f>
        <v>1.9686999999999999</v>
      </c>
      <c r="J933">
        <f>VLOOKUP(B933,home!$B$2:$E$405,4,FALSE)</f>
        <v>1.1666000000000001</v>
      </c>
      <c r="K933" s="3">
        <f t="shared" si="954"/>
        <v>0.13726337913</v>
      </c>
      <c r="L933" s="3">
        <f t="shared" si="955"/>
        <v>2.624881766518</v>
      </c>
      <c r="M933" s="5">
        <f t="shared" si="956"/>
        <v>6.3156143817396149E-2</v>
      </c>
      <c r="N933" s="5">
        <f t="shared" si="957"/>
        <v>8.6690257131960529E-3</v>
      </c>
      <c r="O933" s="5">
        <f t="shared" si="958"/>
        <v>0.16577741034987167</v>
      </c>
      <c r="P933" s="5">
        <f t="shared" si="959"/>
        <v>2.2755167528044018E-2</v>
      </c>
      <c r="Q933" s="5">
        <f t="shared" si="960"/>
        <v>5.9496988157907416E-4</v>
      </c>
      <c r="R933" s="5">
        <f t="shared" si="961"/>
        <v>0.21757305086397527</v>
      </c>
      <c r="S933" s="5">
        <f t="shared" si="962"/>
        <v>2.049672517714434E-3</v>
      </c>
      <c r="T933" s="5">
        <f t="shared" si="963"/>
        <v>1.5617255937842855E-3</v>
      </c>
      <c r="U933" s="5">
        <f t="shared" si="964"/>
        <v>2.9864812169212614E-2</v>
      </c>
      <c r="V933" s="5">
        <f t="shared" si="965"/>
        <v>8.2055255257636073E-5</v>
      </c>
      <c r="W933" s="5">
        <f t="shared" si="966"/>
        <v>2.7222525475373227E-5</v>
      </c>
      <c r="X933" s="5">
        <f t="shared" si="967"/>
        <v>7.145591075887893E-5</v>
      </c>
      <c r="Y933" s="5">
        <f t="shared" si="968"/>
        <v>9.3781658630459351E-5</v>
      </c>
      <c r="Z933" s="5">
        <f t="shared" si="969"/>
        <v>0.19036784469951404</v>
      </c>
      <c r="AA933" s="5">
        <f t="shared" si="970"/>
        <v>2.6130533641150356E-2</v>
      </c>
      <c r="AB933" s="5">
        <f t="shared" si="971"/>
        <v>1.7933826730272202E-3</v>
      </c>
      <c r="AC933" s="5">
        <f t="shared" si="972"/>
        <v>1.847782502901181E-6</v>
      </c>
      <c r="AD933" s="5">
        <f t="shared" si="973"/>
        <v>9.3416395880055943E-7</v>
      </c>
      <c r="AE933" s="5">
        <f t="shared" si="974"/>
        <v>2.4520699423938604E-6</v>
      </c>
      <c r="AF933" s="5">
        <f t="shared" si="975"/>
        <v>3.218196841008244E-6</v>
      </c>
      <c r="AG933" s="5">
        <f t="shared" si="976"/>
        <v>2.8157954030094556E-6</v>
      </c>
      <c r="AH933" s="5">
        <f t="shared" si="977"/>
        <v>0.12492327112077117</v>
      </c>
      <c r="AI933" s="5">
        <f t="shared" si="978"/>
        <v>1.7147390326010193E-2</v>
      </c>
      <c r="AJ933" s="5">
        <f t="shared" si="979"/>
        <v>1.1768543697046156E-3</v>
      </c>
      <c r="AK933" s="5">
        <f t="shared" si="980"/>
        <v>5.3846335843187291E-5</v>
      </c>
      <c r="AL933" s="5">
        <f t="shared" si="981"/>
        <v>2.6630251859882071E-8</v>
      </c>
      <c r="AM933" s="5">
        <f t="shared" si="982"/>
        <v>2.5645300329284563E-8</v>
      </c>
      <c r="AN933" s="5">
        <f t="shared" si="983"/>
        <v>6.7315881231217109E-8</v>
      </c>
      <c r="AO933" s="5">
        <f t="shared" si="984"/>
        <v>8.8348114620456539E-8</v>
      </c>
      <c r="AP933" s="5">
        <f t="shared" si="985"/>
        <v>7.7301118391159567E-8</v>
      </c>
      <c r="AQ933" s="5">
        <f t="shared" si="986"/>
        <v>5.0726574049100996E-8</v>
      </c>
      <c r="AR933" s="5">
        <f t="shared" si="987"/>
        <v>6.558176331573938E-2</v>
      </c>
      <c r="AS933" s="5">
        <f t="shared" si="988"/>
        <v>9.0019744420222602E-3</v>
      </c>
      <c r="AT933" s="5">
        <f t="shared" si="989"/>
        <v>6.1782071537693579E-4</v>
      </c>
      <c r="AU933" s="5">
        <f t="shared" si="990"/>
        <v>2.8268053029717388E-5</v>
      </c>
      <c r="AV933" s="5">
        <f t="shared" si="991"/>
        <v>9.700421200712606E-7</v>
      </c>
      <c r="AW933" s="5">
        <f t="shared" si="992"/>
        <v>2.6652454173196388E-10</v>
      </c>
      <c r="AX933" s="5">
        <f t="shared" si="993"/>
        <v>5.8669343033355039E-10</v>
      </c>
      <c r="AY933" s="5">
        <f t="shared" si="994"/>
        <v>1.5400008878184349E-9</v>
      </c>
      <c r="AZ933" s="5">
        <f t="shared" si="995"/>
        <v>2.0211601254280711E-9</v>
      </c>
      <c r="BA933" s="5">
        <f t="shared" si="996"/>
        <v>1.7684354534831262E-9</v>
      </c>
      <c r="BB933" s="5">
        <f t="shared" si="997"/>
        <v>1.1604834942779622E-9</v>
      </c>
      <c r="BC933" s="5">
        <f t="shared" si="998"/>
        <v>6.0922639289506372E-10</v>
      </c>
      <c r="BD933" s="5">
        <f t="shared" si="999"/>
        <v>2.8690729123930548E-2</v>
      </c>
      <c r="BE933" s="5">
        <f t="shared" si="1000"/>
        <v>3.9381864292542109E-3</v>
      </c>
      <c r="BF933" s="5">
        <f t="shared" si="1001"/>
        <v>2.7028438846167085E-4</v>
      </c>
      <c r="BG933" s="5">
        <f t="shared" si="1002"/>
        <v>1.236671616211151E-5</v>
      </c>
      <c r="BH933" s="5">
        <f t="shared" si="1003"/>
        <v>4.2437431228825257E-7</v>
      </c>
      <c r="BI933" s="5">
        <f t="shared" si="1004"/>
        <v>1.165021042413108E-8</v>
      </c>
      <c r="BJ933" s="8">
        <f t="shared" si="1005"/>
        <v>1.1027918532557742E-2</v>
      </c>
      <c r="BK933" s="8">
        <f t="shared" si="1006"/>
        <v>8.8044915071167879E-2</v>
      </c>
      <c r="BL933" s="8">
        <f t="shared" si="1007"/>
        <v>0.69258335110018587</v>
      </c>
      <c r="BM933" s="8">
        <f t="shared" si="1008"/>
        <v>0.50349825997588693</v>
      </c>
      <c r="BN933" s="8">
        <f t="shared" si="1009"/>
        <v>0.47852576815406228</v>
      </c>
    </row>
    <row r="934" spans="1:66" s="14" customFormat="1" x14ac:dyDescent="0.25">
      <c r="A934" t="s">
        <v>176</v>
      </c>
      <c r="B934" t="s">
        <v>189</v>
      </c>
      <c r="C934" t="s">
        <v>182</v>
      </c>
      <c r="D934" t="s">
        <v>512</v>
      </c>
      <c r="E934">
        <f>VLOOKUP(A934,home!$A$2:$E$405,3,FALSE)</f>
        <v>1.2142999999999999</v>
      </c>
      <c r="F934">
        <f>VLOOKUP(B934,home!$B$2:$E$405,3,FALSE)</f>
        <v>1.0980000000000001</v>
      </c>
      <c r="G934">
        <f>VLOOKUP(C934,away!$B$2:$E$405,4,FALSE)</f>
        <v>1.0980000000000001</v>
      </c>
      <c r="H934">
        <f>VLOOKUP(A934,away!$A$2:$E$405,3,FALSE)</f>
        <v>1.1429</v>
      </c>
      <c r="I934">
        <f>VLOOKUP(C934,away!$B$2:$E$405,3,FALSE)</f>
        <v>0.875</v>
      </c>
      <c r="J934">
        <f>VLOOKUP(B934,home!$B$2:$E$405,4,FALSE)</f>
        <v>0.875</v>
      </c>
      <c r="K934" s="3">
        <f t="shared" si="954"/>
        <v>1.4639649372000003</v>
      </c>
      <c r="L934" s="3">
        <f t="shared" si="955"/>
        <v>0.87503281249999998</v>
      </c>
      <c r="M934" s="5">
        <f t="shared" si="956"/>
        <v>9.642423103180417E-2</v>
      </c>
      <c r="N934" s="5">
        <f t="shared" si="957"/>
        <v>0.14116169332703354</v>
      </c>
      <c r="O934" s="5">
        <f t="shared" si="958"/>
        <v>8.4374366072909379E-2</v>
      </c>
      <c r="P934" s="5">
        <f t="shared" si="959"/>
        <v>0.12352111352921663</v>
      </c>
      <c r="Q934" s="5">
        <f t="shared" si="960"/>
        <v>0.10332788475327818</v>
      </c>
      <c r="R934" s="5">
        <f t="shared" si="961"/>
        <v>3.6915169423841231E-2</v>
      </c>
      <c r="S934" s="5">
        <f t="shared" si="962"/>
        <v>3.9558172578179965E-2</v>
      </c>
      <c r="T934" s="5">
        <f t="shared" si="963"/>
        <v>9.0415289605336874E-2</v>
      </c>
      <c r="U934" s="5">
        <f t="shared" si="964"/>
        <v>5.4042513687301105E-2</v>
      </c>
      <c r="V934" s="5">
        <f t="shared" si="965"/>
        <v>5.6305228511217085E-3</v>
      </c>
      <c r="W934" s="5">
        <f t="shared" si="966"/>
        <v>5.0422800104613918E-2</v>
      </c>
      <c r="X934" s="5">
        <f t="shared" si="967"/>
        <v>4.4121604589665603E-2</v>
      </c>
      <c r="Y934" s="5">
        <f t="shared" si="968"/>
        <v>1.9303925878053997E-2</v>
      </c>
      <c r="Z934" s="5">
        <f t="shared" si="969"/>
        <v>1.0767328174952599E-2</v>
      </c>
      <c r="AA934" s="5">
        <f t="shared" si="970"/>
        <v>1.5762990915456278E-2</v>
      </c>
      <c r="AB934" s="5">
        <f t="shared" si="971"/>
        <v>1.1538233002815064E-2</v>
      </c>
      <c r="AC934" s="5">
        <f t="shared" si="972"/>
        <v>4.5079984361818236E-4</v>
      </c>
      <c r="AD934" s="5">
        <f t="shared" si="973"/>
        <v>1.8454302847149821E-2</v>
      </c>
      <c r="AE934" s="5">
        <f t="shared" si="974"/>
        <v>1.6148120523068264E-2</v>
      </c>
      <c r="AF934" s="5">
        <f t="shared" si="975"/>
        <v>7.0650676589446961E-3</v>
      </c>
      <c r="AG934" s="5">
        <f t="shared" si="976"/>
        <v>2.0607220080363893E-3</v>
      </c>
      <c r="AH934" s="5">
        <f t="shared" si="977"/>
        <v>2.3554413640098164E-3</v>
      </c>
      <c r="AI934" s="5">
        <f t="shared" si="978"/>
        <v>3.4482835685409143E-3</v>
      </c>
      <c r="AJ934" s="5">
        <f t="shared" si="979"/>
        <v>2.5240831189333964E-3</v>
      </c>
      <c r="AK934" s="5">
        <f t="shared" si="980"/>
        <v>1.2317230615656368E-3</v>
      </c>
      <c r="AL934" s="5">
        <f t="shared" si="981"/>
        <v>2.3099296957482923E-5</v>
      </c>
      <c r="AM934" s="5">
        <f t="shared" si="982"/>
        <v>5.4032904617394946E-3</v>
      </c>
      <c r="AN934" s="5">
        <f t="shared" si="983"/>
        <v>4.7280564494903334E-3</v>
      </c>
      <c r="AO934" s="5">
        <f t="shared" si="984"/>
        <v>2.068602266328145E-3</v>
      </c>
      <c r="AP934" s="5">
        <f t="shared" si="985"/>
        <v>6.0336495301633035E-4</v>
      </c>
      <c r="AQ934" s="5">
        <f t="shared" si="986"/>
        <v>1.3199103295045246E-4</v>
      </c>
      <c r="AR934" s="5">
        <f t="shared" si="987"/>
        <v>4.1221769628566925E-4</v>
      </c>
      <c r="AS934" s="5">
        <f t="shared" si="988"/>
        <v>6.0347225385557867E-4</v>
      </c>
      <c r="AT934" s="5">
        <f t="shared" si="989"/>
        <v>4.4173111010881248E-4</v>
      </c>
      <c r="AU934" s="5">
        <f t="shared" si="990"/>
        <v>2.1555961895657801E-4</v>
      </c>
      <c r="AV934" s="5">
        <f t="shared" si="991"/>
        <v>7.8892931007155676E-5</v>
      </c>
      <c r="AW934" s="5">
        <f t="shared" si="992"/>
        <v>8.2196112008782813E-7</v>
      </c>
      <c r="AX934" s="5">
        <f t="shared" si="993"/>
        <v>1.3183712969156362E-3</v>
      </c>
      <c r="AY934" s="5">
        <f t="shared" si="994"/>
        <v>1.1536181438593616E-3</v>
      </c>
      <c r="AZ934" s="5">
        <f t="shared" si="995"/>
        <v>5.0472686448614331E-4</v>
      </c>
      <c r="BA934" s="5">
        <f t="shared" si="996"/>
        <v>1.4721752259187214E-4</v>
      </c>
      <c r="BB934" s="5">
        <f t="shared" si="997"/>
        <v>3.2205040710712038E-5</v>
      </c>
      <c r="BC934" s="5">
        <f t="shared" si="998"/>
        <v>5.6360934699542724E-6</v>
      </c>
      <c r="BD934" s="5">
        <f t="shared" si="999"/>
        <v>6.0117335023853299E-5</v>
      </c>
      <c r="BE934" s="5">
        <f t="shared" si="1000"/>
        <v>8.8009670592826796E-5</v>
      </c>
      <c r="BF934" s="5">
        <f t="shared" si="1001"/>
        <v>6.4421535941210193E-5</v>
      </c>
      <c r="BG934" s="5">
        <f t="shared" si="1002"/>
        <v>3.1436956606167111E-5</v>
      </c>
      <c r="BH934" s="5">
        <f t="shared" si="1003"/>
        <v>1.1505650550926643E-5</v>
      </c>
      <c r="BI934" s="5">
        <f t="shared" si="1004"/>
        <v>3.3687737972464942E-6</v>
      </c>
      <c r="BJ934" s="8">
        <f t="shared" si="1005"/>
        <v>0.50857849142073963</v>
      </c>
      <c r="BK934" s="8">
        <f t="shared" si="1006"/>
        <v>0.26676155727475748</v>
      </c>
      <c r="BL934" s="8">
        <f t="shared" si="1007"/>
        <v>0.2142035377480988</v>
      </c>
      <c r="BM934" s="8">
        <f t="shared" si="1008"/>
        <v>0.41343366029772644</v>
      </c>
      <c r="BN934" s="8">
        <f t="shared" si="1009"/>
        <v>0.58572445813808316</v>
      </c>
    </row>
    <row r="935" spans="1:66" x14ac:dyDescent="0.25">
      <c r="A935" t="s">
        <v>176</v>
      </c>
      <c r="B935" t="s">
        <v>181</v>
      </c>
      <c r="C935" t="s">
        <v>185</v>
      </c>
      <c r="D935" t="s">
        <v>512</v>
      </c>
      <c r="E935">
        <f>VLOOKUP(A935,home!$A$2:$E$405,3,FALSE)</f>
        <v>1.2142999999999999</v>
      </c>
      <c r="F935">
        <f>VLOOKUP(B935,home!$B$2:$E$405,3,FALSE)</f>
        <v>1.2353000000000001</v>
      </c>
      <c r="G935">
        <f>VLOOKUP(C935,away!$B$2:$E$405,4,FALSE)</f>
        <v>1.0980000000000001</v>
      </c>
      <c r="H935">
        <f>VLOOKUP(A935,away!$A$2:$E$405,3,FALSE)</f>
        <v>1.1429</v>
      </c>
      <c r="I935">
        <f>VLOOKUP(C935,away!$B$2:$E$405,3,FALSE)</f>
        <v>0</v>
      </c>
      <c r="J935">
        <f>VLOOKUP(B935,home!$B$2:$E$405,4,FALSE)</f>
        <v>1.3125</v>
      </c>
      <c r="K935" s="3">
        <f t="shared" si="954"/>
        <v>1.6470272194200002</v>
      </c>
      <c r="L935" s="3">
        <f t="shared" si="955"/>
        <v>0</v>
      </c>
      <c r="M935" s="5">
        <f t="shared" si="956"/>
        <v>0.19262168031430366</v>
      </c>
      <c r="N935" s="5">
        <f t="shared" si="957"/>
        <v>0.31725315052807568</v>
      </c>
      <c r="O935" s="5">
        <f t="shared" si="958"/>
        <v>0</v>
      </c>
      <c r="P935" s="5">
        <f t="shared" si="959"/>
        <v>0</v>
      </c>
      <c r="Q935" s="5">
        <f t="shared" si="960"/>
        <v>0.26126228718324573</v>
      </c>
      <c r="R935" s="5">
        <f t="shared" si="961"/>
        <v>0</v>
      </c>
      <c r="S935" s="5">
        <f t="shared" si="962"/>
        <v>0</v>
      </c>
      <c r="T935" s="5">
        <f t="shared" si="963"/>
        <v>0</v>
      </c>
      <c r="U935" s="5">
        <f t="shared" si="964"/>
        <v>0</v>
      </c>
      <c r="V935" s="5">
        <f t="shared" si="965"/>
        <v>0</v>
      </c>
      <c r="W935" s="5">
        <f t="shared" si="966"/>
        <v>0.14343536613291025</v>
      </c>
      <c r="X935" s="5">
        <f t="shared" si="967"/>
        <v>0</v>
      </c>
      <c r="Y935" s="5">
        <f t="shared" si="968"/>
        <v>0</v>
      </c>
      <c r="Z935" s="5">
        <f t="shared" si="969"/>
        <v>0</v>
      </c>
      <c r="AA935" s="5">
        <f t="shared" si="970"/>
        <v>0</v>
      </c>
      <c r="AB935" s="5">
        <f t="shared" si="971"/>
        <v>0</v>
      </c>
      <c r="AC935" s="5">
        <f t="shared" si="972"/>
        <v>0</v>
      </c>
      <c r="AD935" s="5">
        <f t="shared" si="973"/>
        <v>5.9060488062094241E-2</v>
      </c>
      <c r="AE935" s="5">
        <f t="shared" si="974"/>
        <v>0</v>
      </c>
      <c r="AF935" s="5">
        <f t="shared" si="975"/>
        <v>0</v>
      </c>
      <c r="AG935" s="5">
        <f t="shared" si="976"/>
        <v>0</v>
      </c>
      <c r="AH935" s="5">
        <f t="shared" si="977"/>
        <v>0</v>
      </c>
      <c r="AI935" s="5">
        <f t="shared" si="978"/>
        <v>0</v>
      </c>
      <c r="AJ935" s="5">
        <f t="shared" si="979"/>
        <v>0</v>
      </c>
      <c r="AK935" s="5">
        <f t="shared" si="980"/>
        <v>0</v>
      </c>
      <c r="AL935" s="5">
        <f t="shared" si="981"/>
        <v>0</v>
      </c>
      <c r="AM935" s="5">
        <f t="shared" si="982"/>
        <v>1.9454846286099822E-2</v>
      </c>
      <c r="AN935" s="5">
        <f t="shared" si="983"/>
        <v>0</v>
      </c>
      <c r="AO935" s="5">
        <f t="shared" si="984"/>
        <v>0</v>
      </c>
      <c r="AP935" s="5">
        <f t="shared" si="985"/>
        <v>0</v>
      </c>
      <c r="AQ935" s="5">
        <f t="shared" si="986"/>
        <v>0</v>
      </c>
      <c r="AR935" s="5">
        <f t="shared" si="987"/>
        <v>0</v>
      </c>
      <c r="AS935" s="5">
        <f t="shared" si="988"/>
        <v>0</v>
      </c>
      <c r="AT935" s="5">
        <f t="shared" si="989"/>
        <v>0</v>
      </c>
      <c r="AU935" s="5">
        <f t="shared" si="990"/>
        <v>0</v>
      </c>
      <c r="AV935" s="5">
        <f t="shared" si="991"/>
        <v>0</v>
      </c>
      <c r="AW935" s="5">
        <f t="shared" si="992"/>
        <v>0</v>
      </c>
      <c r="AX935" s="5">
        <f t="shared" si="993"/>
        <v>5.3404435638064202E-3</v>
      </c>
      <c r="AY935" s="5">
        <f t="shared" si="994"/>
        <v>0</v>
      </c>
      <c r="AZ935" s="5">
        <f t="shared" si="995"/>
        <v>0</v>
      </c>
      <c r="BA935" s="5">
        <f t="shared" si="996"/>
        <v>0</v>
      </c>
      <c r="BB935" s="5">
        <f t="shared" si="997"/>
        <v>0</v>
      </c>
      <c r="BC935" s="5">
        <f t="shared" si="998"/>
        <v>0</v>
      </c>
      <c r="BD935" s="5">
        <f t="shared" si="999"/>
        <v>0</v>
      </c>
      <c r="BE935" s="5">
        <f t="shared" si="1000"/>
        <v>0</v>
      </c>
      <c r="BF935" s="5">
        <f t="shared" si="1001"/>
        <v>0</v>
      </c>
      <c r="BG935" s="5">
        <f t="shared" si="1002"/>
        <v>0</v>
      </c>
      <c r="BH935" s="5">
        <f t="shared" si="1003"/>
        <v>0</v>
      </c>
      <c r="BI935" s="5">
        <f t="shared" si="1004"/>
        <v>0</v>
      </c>
      <c r="BJ935" s="8">
        <f t="shared" si="1005"/>
        <v>0.80580658175623221</v>
      </c>
      <c r="BK935" s="8">
        <f t="shared" si="1006"/>
        <v>0.19262168031430366</v>
      </c>
      <c r="BL935" s="8">
        <f t="shared" si="1007"/>
        <v>0</v>
      </c>
      <c r="BM935" s="8">
        <f t="shared" si="1008"/>
        <v>0.22729114404491074</v>
      </c>
      <c r="BN935" s="8">
        <f t="shared" si="1009"/>
        <v>0.77113711802562501</v>
      </c>
    </row>
    <row r="936" spans="1:66" x14ac:dyDescent="0.25">
      <c r="A936" t="s">
        <v>176</v>
      </c>
      <c r="B936" t="s">
        <v>186</v>
      </c>
      <c r="C936" t="s">
        <v>188</v>
      </c>
      <c r="D936" t="s">
        <v>512</v>
      </c>
      <c r="E936">
        <f>VLOOKUP(A936,home!$A$2:$E$405,3,FALSE)</f>
        <v>1.2142999999999999</v>
      </c>
      <c r="F936">
        <f>VLOOKUP(B936,home!$B$2:$E$405,3,FALSE)</f>
        <v>1.3725000000000001</v>
      </c>
      <c r="G936">
        <f>VLOOKUP(C936,away!$B$2:$E$405,4,FALSE)</f>
        <v>0.4118</v>
      </c>
      <c r="H936">
        <f>VLOOKUP(A936,away!$A$2:$E$405,3,FALSE)</f>
        <v>1.1429</v>
      </c>
      <c r="I936">
        <f>VLOOKUP(C936,away!$B$2:$E$405,3,FALSE)</f>
        <v>0.65620000000000001</v>
      </c>
      <c r="J936">
        <f>VLOOKUP(B936,home!$B$2:$E$405,4,FALSE)</f>
        <v>0.875</v>
      </c>
      <c r="K936" s="3">
        <f t="shared" si="954"/>
        <v>0.68631689564999998</v>
      </c>
      <c r="L936" s="3">
        <f t="shared" si="955"/>
        <v>0.6562246075</v>
      </c>
      <c r="M936" s="5">
        <f t="shared" si="956"/>
        <v>0.26118103193463343</v>
      </c>
      <c r="N936" s="5">
        <f t="shared" si="957"/>
        <v>0.1792529550400411</v>
      </c>
      <c r="O936" s="5">
        <f t="shared" si="958"/>
        <v>0.17139342016774978</v>
      </c>
      <c r="P936" s="5">
        <f t="shared" si="959"/>
        <v>0.11763020006436611</v>
      </c>
      <c r="Q936" s="5">
        <f t="shared" si="960"/>
        <v>6.1512165819585012E-2</v>
      </c>
      <c r="R936" s="5">
        <f t="shared" si="961"/>
        <v>5.6236289938832083E-2</v>
      </c>
      <c r="S936" s="5">
        <f t="shared" si="962"/>
        <v>1.3244514604190124E-2</v>
      </c>
      <c r="T936" s="5">
        <f t="shared" si="963"/>
        <v>4.0365796871432089E-2</v>
      </c>
      <c r="U936" s="5">
        <f t="shared" si="964"/>
        <v>3.8595915933692562E-2</v>
      </c>
      <c r="V936" s="5">
        <f t="shared" si="965"/>
        <v>6.6278205201883694E-4</v>
      </c>
      <c r="W936" s="5">
        <f t="shared" si="966"/>
        <v>1.4072279563335207E-2</v>
      </c>
      <c r="X936" s="5">
        <f t="shared" si="967"/>
        <v>9.2345761330799164E-3</v>
      </c>
      <c r="Y936" s="5">
        <f t="shared" si="968"/>
        <v>3.0299780491796179E-3</v>
      </c>
      <c r="Z936" s="5">
        <f t="shared" si="969"/>
        <v>1.2301212430788763E-2</v>
      </c>
      <c r="AA936" s="5">
        <f t="shared" si="970"/>
        <v>8.4425299282301341E-3</v>
      </c>
      <c r="AB936" s="5">
        <f t="shared" si="971"/>
        <v>2.8971254658875611E-3</v>
      </c>
      <c r="AC936" s="5">
        <f t="shared" si="972"/>
        <v>1.86564049082532E-5</v>
      </c>
      <c r="AD936" s="5">
        <f t="shared" si="973"/>
        <v>2.4145108061567888E-3</v>
      </c>
      <c r="AE936" s="5">
        <f t="shared" si="974"/>
        <v>1.5844614060747473E-3</v>
      </c>
      <c r="AF936" s="5">
        <f t="shared" si="975"/>
        <v>5.1988128215014952E-4</v>
      </c>
      <c r="AG936" s="5">
        <f t="shared" si="976"/>
        <v>1.1371963010852624E-4</v>
      </c>
      <c r="AH936" s="5">
        <f t="shared" si="977"/>
        <v>2.0180895747921187E-3</v>
      </c>
      <c r="AI936" s="5">
        <f t="shared" si="978"/>
        <v>1.3850489721149554E-3</v>
      </c>
      <c r="AJ936" s="5">
        <f t="shared" si="979"/>
        <v>4.7529125543257979E-4</v>
      </c>
      <c r="AK936" s="5">
        <f t="shared" si="980"/>
        <v>1.0873347298602645E-4</v>
      </c>
      <c r="AL936" s="5">
        <f t="shared" si="981"/>
        <v>3.3609739965938824E-7</v>
      </c>
      <c r="AM936" s="5">
        <f t="shared" si="982"/>
        <v>3.314239121989814E-4</v>
      </c>
      <c r="AN936" s="5">
        <f t="shared" si="983"/>
        <v>2.1748852669889102E-4</v>
      </c>
      <c r="AO936" s="5">
        <f t="shared" si="984"/>
        <v>7.1360661534366506E-5</v>
      </c>
      <c r="AP936" s="5">
        <f t="shared" si="985"/>
        <v>1.5609540702110007E-5</v>
      </c>
      <c r="AQ936" s="5">
        <f t="shared" si="986"/>
        <v>2.5608411801243529E-6</v>
      </c>
      <c r="AR936" s="5">
        <f t="shared" si="987"/>
        <v>2.6486400782356018E-4</v>
      </c>
      <c r="AS936" s="5">
        <f t="shared" si="988"/>
        <v>1.8178064361888311E-4</v>
      </c>
      <c r="AT936" s="5">
        <f t="shared" si="989"/>
        <v>6.2379563508885421E-5</v>
      </c>
      <c r="AU936" s="5">
        <f t="shared" si="990"/>
        <v>1.4270716126473419E-5</v>
      </c>
      <c r="AV936" s="5">
        <f t="shared" si="991"/>
        <v>2.4485583976559071E-6</v>
      </c>
      <c r="AW936" s="5">
        <f t="shared" si="992"/>
        <v>4.2047468495744361E-9</v>
      </c>
      <c r="AX936" s="5">
        <f t="shared" si="993"/>
        <v>3.791030509409715E-5</v>
      </c>
      <c r="AY936" s="5">
        <f t="shared" si="994"/>
        <v>2.4877675080579148E-5</v>
      </c>
      <c r="AZ936" s="5">
        <f t="shared" si="995"/>
        <v>8.1626712826327916E-6</v>
      </c>
      <c r="BA936" s="5">
        <f t="shared" si="996"/>
        <v>1.7855152528657419E-6</v>
      </c>
      <c r="BB936" s="5">
        <f t="shared" si="997"/>
        <v>2.9292476149927115E-7</v>
      </c>
      <c r="BC936" s="5">
        <f t="shared" si="998"/>
        <v>3.8444887328378082E-8</v>
      </c>
      <c r="BD936" s="5">
        <f t="shared" si="999"/>
        <v>2.8968379929148764E-5</v>
      </c>
      <c r="BE936" s="5">
        <f t="shared" si="1000"/>
        <v>1.9881488584983145E-5</v>
      </c>
      <c r="BF936" s="5">
        <f t="shared" si="1001"/>
        <v>6.8225007632732713E-6</v>
      </c>
      <c r="BG936" s="5">
        <f t="shared" si="1002"/>
        <v>1.5607991814731556E-6</v>
      </c>
      <c r="BH936" s="5">
        <f t="shared" si="1003"/>
        <v>2.6780071224042929E-7</v>
      </c>
      <c r="BI936" s="5">
        <f t="shared" si="1004"/>
        <v>3.675923069554209E-8</v>
      </c>
      <c r="BJ936" s="8">
        <f t="shared" si="1005"/>
        <v>0.31281183561981662</v>
      </c>
      <c r="BK936" s="8">
        <f t="shared" si="1006"/>
        <v>0.39276239883259706</v>
      </c>
      <c r="BL936" s="8">
        <f t="shared" si="1007"/>
        <v>0.28213572592759506</v>
      </c>
      <c r="BM936" s="8">
        <f t="shared" si="1008"/>
        <v>0.15278023637525626</v>
      </c>
      <c r="BN936" s="8">
        <f t="shared" si="1009"/>
        <v>0.84720606296520751</v>
      </c>
    </row>
    <row r="937" spans="1:66" x14ac:dyDescent="0.25">
      <c r="A937" t="s">
        <v>31</v>
      </c>
      <c r="B937" t="s">
        <v>268</v>
      </c>
      <c r="C937" t="s">
        <v>193</v>
      </c>
      <c r="D937" t="s">
        <v>512</v>
      </c>
      <c r="E937">
        <f>VLOOKUP(A937,home!$A$2:$E$405,3,FALSE)</f>
        <v>1.4722</v>
      </c>
      <c r="F937">
        <f>VLOOKUP(B937,home!$B$2:$E$405,3,FALSE)</f>
        <v>1.1321000000000001</v>
      </c>
      <c r="G937">
        <f>VLOOKUP(C937,away!$B$2:$E$405,4,FALSE)</f>
        <v>0.67930000000000001</v>
      </c>
      <c r="H937">
        <f>VLOOKUP(A937,away!$A$2:$E$405,3,FALSE)</f>
        <v>1.5832999999999999</v>
      </c>
      <c r="I937">
        <f>VLOOKUP(C937,away!$B$2:$E$405,3,FALSE)</f>
        <v>0.78949999999999998</v>
      </c>
      <c r="J937">
        <f>VLOOKUP(B937,home!$B$2:$E$405,4,FALSE)</f>
        <v>0.42109999999999997</v>
      </c>
      <c r="K937" s="3">
        <f t="shared" si="954"/>
        <v>1.1321741072660001</v>
      </c>
      <c r="L937" s="3">
        <f t="shared" si="955"/>
        <v>0.52638146388499996</v>
      </c>
      <c r="M937" s="5">
        <f t="shared" si="956"/>
        <v>0.19041382077581295</v>
      </c>
      <c r="N937" s="5">
        <f t="shared" si="957"/>
        <v>0.21558159754796416</v>
      </c>
      <c r="O937" s="5">
        <f t="shared" si="958"/>
        <v>0.10023030572390844</v>
      </c>
      <c r="P937" s="5">
        <f t="shared" si="959"/>
        <v>0.11347815690396429</v>
      </c>
      <c r="Q937" s="5">
        <f t="shared" si="960"/>
        <v>0.12203795137342223</v>
      </c>
      <c r="R937" s="5">
        <f t="shared" si="961"/>
        <v>2.6379687526296006E-2</v>
      </c>
      <c r="S937" s="5">
        <f t="shared" si="962"/>
        <v>1.6906981911625582E-2</v>
      </c>
      <c r="T937" s="5">
        <f t="shared" si="963"/>
        <v>6.4238515493468429E-2</v>
      </c>
      <c r="U937" s="5">
        <f t="shared" si="964"/>
        <v>2.9866399175040217E-2</v>
      </c>
      <c r="V937" s="5">
        <f t="shared" si="965"/>
        <v>1.1195342499142088E-3</v>
      </c>
      <c r="W937" s="5">
        <f t="shared" si="966"/>
        <v>4.6056069549591967E-2</v>
      </c>
      <c r="X937" s="5">
        <f t="shared" si="967"/>
        <v>2.4243061310303588E-2</v>
      </c>
      <c r="Y937" s="5">
        <f t="shared" si="968"/>
        <v>6.3805490507857039E-3</v>
      </c>
      <c r="Z937" s="5">
        <f t="shared" si="969"/>
        <v>4.6285928456401889E-3</v>
      </c>
      <c r="AA937" s="5">
        <f t="shared" si="970"/>
        <v>5.2403729729104754E-3</v>
      </c>
      <c r="AB937" s="5">
        <f t="shared" si="971"/>
        <v>2.9665072961728967E-3</v>
      </c>
      <c r="AC937" s="5">
        <f t="shared" si="972"/>
        <v>4.1699534582596826E-5</v>
      </c>
      <c r="AD937" s="5">
        <f t="shared" si="973"/>
        <v>1.303587235662252E-2</v>
      </c>
      <c r="AE937" s="5">
        <f t="shared" si="974"/>
        <v>6.8618415740969666E-3</v>
      </c>
      <c r="AF937" s="5">
        <f t="shared" si="975"/>
        <v>1.8059731063600566E-3</v>
      </c>
      <c r="AG937" s="5">
        <f t="shared" si="976"/>
        <v>3.1687692248758253E-4</v>
      </c>
      <c r="AH937" s="5">
        <f t="shared" si="977"/>
        <v>6.0910136945392993E-4</v>
      </c>
      <c r="AI937" s="5">
        <f t="shared" si="978"/>
        <v>6.8960879919600124E-4</v>
      </c>
      <c r="AJ937" s="5">
        <f t="shared" si="979"/>
        <v>3.9037861329625556E-4</v>
      </c>
      <c r="AK937" s="5">
        <f t="shared" si="980"/>
        <v>1.4732551933480911E-4</v>
      </c>
      <c r="AL937" s="5">
        <f t="shared" si="981"/>
        <v>9.9404261915578E-7</v>
      </c>
      <c r="AM937" s="5">
        <f t="shared" si="982"/>
        <v>2.9517754295585253E-3</v>
      </c>
      <c r="AN937" s="5">
        <f t="shared" si="983"/>
        <v>1.5537598716707911E-3</v>
      </c>
      <c r="AO937" s="5">
        <f t="shared" si="984"/>
        <v>4.0893519788792032E-4</v>
      </c>
      <c r="AP937" s="5">
        <f t="shared" si="985"/>
        <v>7.1751969366115235E-5</v>
      </c>
      <c r="AQ937" s="5">
        <f t="shared" si="986"/>
        <v>9.4422266678918506E-6</v>
      </c>
      <c r="AR937" s="5">
        <f t="shared" si="987"/>
        <v>6.4123934101503594E-5</v>
      </c>
      <c r="AS937" s="5">
        <f t="shared" si="988"/>
        <v>7.2599457845753661E-5</v>
      </c>
      <c r="AT937" s="5">
        <f t="shared" si="989"/>
        <v>4.1097613187255877E-5</v>
      </c>
      <c r="AU937" s="5">
        <f t="shared" si="990"/>
        <v>1.5509884507014947E-5</v>
      </c>
      <c r="AV937" s="5">
        <f t="shared" si="991"/>
        <v>4.3899724113821019E-6</v>
      </c>
      <c r="AW937" s="5">
        <f t="shared" si="992"/>
        <v>1.6455698063622056E-8</v>
      </c>
      <c r="AX937" s="5">
        <f t="shared" si="993"/>
        <v>5.5698728530168982E-4</v>
      </c>
      <c r="AY937" s="5">
        <f t="shared" si="994"/>
        <v>2.9318778260243558E-4</v>
      </c>
      <c r="AZ937" s="5">
        <f t="shared" si="995"/>
        <v>7.7164307099733578E-5</v>
      </c>
      <c r="BA937" s="5">
        <f t="shared" si="996"/>
        <v>1.3539286976943155E-5</v>
      </c>
      <c r="BB937" s="5">
        <f t="shared" si="997"/>
        <v>1.7817074247206129E-6</v>
      </c>
      <c r="BC937" s="5">
        <f t="shared" si="998"/>
        <v>1.8757155248784203E-7</v>
      </c>
      <c r="BD937" s="5">
        <f t="shared" si="999"/>
        <v>5.6256083837357858E-6</v>
      </c>
      <c r="BE937" s="5">
        <f t="shared" si="1000"/>
        <v>6.3691681496841887E-6</v>
      </c>
      <c r="BF937" s="5">
        <f t="shared" si="1001"/>
        <v>3.6055036319478694E-6</v>
      </c>
      <c r="BG937" s="5">
        <f t="shared" si="1002"/>
        <v>1.3606859519149672E-6</v>
      </c>
      <c r="BH937" s="5">
        <f t="shared" si="1003"/>
        <v>3.8513335071967878E-7</v>
      </c>
      <c r="BI937" s="5">
        <f t="shared" si="1004"/>
        <v>8.72076015058831E-8</v>
      </c>
      <c r="BJ937" s="8">
        <f t="shared" si="1005"/>
        <v>0.50649682092121251</v>
      </c>
      <c r="BK937" s="8">
        <f t="shared" si="1006"/>
        <v>0.32225437520112132</v>
      </c>
      <c r="BL937" s="8">
        <f t="shared" si="1007"/>
        <v>0.16673484116473145</v>
      </c>
      <c r="BM937" s="8">
        <f t="shared" si="1008"/>
        <v>0.23169993895443283</v>
      </c>
      <c r="BN937" s="8">
        <f t="shared" si="1009"/>
        <v>0.76812151985136801</v>
      </c>
    </row>
    <row r="938" spans="1:66" x14ac:dyDescent="0.25">
      <c r="A938" t="s">
        <v>31</v>
      </c>
      <c r="B938" t="s">
        <v>33</v>
      </c>
      <c r="C938" t="s">
        <v>32</v>
      </c>
      <c r="D938" t="s">
        <v>512</v>
      </c>
      <c r="E938">
        <f>VLOOKUP(A938,home!$A$2:$E$405,3,FALSE)</f>
        <v>1.4722</v>
      </c>
      <c r="F938">
        <f>VLOOKUP(B938,home!$B$2:$E$405,3,FALSE)</f>
        <v>1.1321000000000001</v>
      </c>
      <c r="G938">
        <f>VLOOKUP(C938,away!$B$2:$E$405,4,FALSE)</f>
        <v>1.5849</v>
      </c>
      <c r="H938">
        <f>VLOOKUP(A938,away!$A$2:$E$405,3,FALSE)</f>
        <v>1.5832999999999999</v>
      </c>
      <c r="I938">
        <f>VLOOKUP(C938,away!$B$2:$E$405,3,FALSE)</f>
        <v>0.84209999999999996</v>
      </c>
      <c r="J938">
        <f>VLOOKUP(B938,home!$B$2:$E$405,4,FALSE)</f>
        <v>0.63160000000000005</v>
      </c>
      <c r="K938" s="3">
        <f t="shared" si="954"/>
        <v>2.6415173599380002</v>
      </c>
      <c r="L938" s="3">
        <f t="shared" si="955"/>
        <v>0.84211034098799997</v>
      </c>
      <c r="M938" s="5">
        <f t="shared" si="956"/>
        <v>3.0695853430372091E-2</v>
      </c>
      <c r="N938" s="5">
        <f t="shared" si="957"/>
        <v>8.1083629714440289E-2</v>
      </c>
      <c r="O938" s="5">
        <f t="shared" si="958"/>
        <v>2.5849295599168313E-2</v>
      </c>
      <c r="P938" s="5">
        <f t="shared" si="959"/>
        <v>6.8281363067372036E-2</v>
      </c>
      <c r="Q938" s="5">
        <f t="shared" si="960"/>
        <v>0.10709190774873936</v>
      </c>
      <c r="R938" s="5">
        <f t="shared" si="961"/>
        <v>1.0883979565657615E-2</v>
      </c>
      <c r="S938" s="5">
        <f t="shared" si="962"/>
        <v>3.797210389437413E-2</v>
      </c>
      <c r="T938" s="5">
        <f t="shared" si="963"/>
        <v>9.0183202951346353E-2</v>
      </c>
      <c r="U938" s="5">
        <f t="shared" si="964"/>
        <v>2.8750220967895042E-2</v>
      </c>
      <c r="V938" s="5">
        <f t="shared" si="965"/>
        <v>9.3852235280102204E-3</v>
      </c>
      <c r="W938" s="5">
        <f t="shared" si="966"/>
        <v>9.4295044475724621E-2</v>
      </c>
      <c r="X938" s="5">
        <f t="shared" si="967"/>
        <v>7.9406832056931081E-2</v>
      </c>
      <c r="Y938" s="5">
        <f t="shared" si="968"/>
        <v>3.3434657210119532E-2</v>
      </c>
      <c r="Z938" s="5">
        <f t="shared" si="969"/>
        <v>3.0551705811141198E-3</v>
      </c>
      <c r="AA938" s="5">
        <f t="shared" si="970"/>
        <v>8.0702861275848154E-3</v>
      </c>
      <c r="AB938" s="5">
        <f t="shared" si="971"/>
        <v>1.0658900452841057E-2</v>
      </c>
      <c r="AC938" s="5">
        <f t="shared" si="972"/>
        <v>1.3048094929135271E-3</v>
      </c>
      <c r="AD938" s="5">
        <f t="shared" si="973"/>
        <v>6.2270499234688123E-2</v>
      </c>
      <c r="AE938" s="5">
        <f t="shared" si="974"/>
        <v>5.2438631344016211E-2</v>
      </c>
      <c r="AF938" s="5">
        <f t="shared" si="975"/>
        <v>2.207955686102675E-2</v>
      </c>
      <c r="AG938" s="5">
        <f t="shared" si="976"/>
        <v>6.1978077190343924E-3</v>
      </c>
      <c r="AH938" s="5">
        <f t="shared" si="977"/>
        <v>6.4319768495962925E-4</v>
      </c>
      <c r="AI938" s="5">
        <f t="shared" si="978"/>
        <v>1.699017850692793E-3</v>
      </c>
      <c r="AJ938" s="5">
        <f t="shared" si="979"/>
        <v>2.2439925737247814E-3</v>
      </c>
      <c r="AK938" s="5">
        <f t="shared" si="980"/>
        <v>1.9758484463553209E-3</v>
      </c>
      <c r="AL938" s="5">
        <f t="shared" si="981"/>
        <v>1.1609929128893701E-4</v>
      </c>
      <c r="AM938" s="5">
        <f t="shared" si="982"/>
        <v>3.2897720948086906E-2</v>
      </c>
      <c r="AN938" s="5">
        <f t="shared" si="983"/>
        <v>2.7703511005321538E-2</v>
      </c>
      <c r="AO938" s="5">
        <f t="shared" si="984"/>
        <v>1.1664706549628062E-2</v>
      </c>
      <c r="AP938" s="5">
        <f t="shared" si="985"/>
        <v>3.2743233366774155E-3</v>
      </c>
      <c r="AQ938" s="5">
        <f t="shared" si="986"/>
        <v>6.8933538538859583E-4</v>
      </c>
      <c r="AR938" s="5">
        <f t="shared" si="987"/>
        <v>1.0832868436080915E-4</v>
      </c>
      <c r="AS938" s="5">
        <f t="shared" si="988"/>
        <v>2.8615210031832149E-4</v>
      </c>
      <c r="AT938" s="5">
        <f t="shared" si="989"/>
        <v>3.7793787028678324E-4</v>
      </c>
      <c r="AU938" s="5">
        <f t="shared" si="990"/>
        <v>3.3277648178017799E-4</v>
      </c>
      <c r="AV938" s="5">
        <f t="shared" si="991"/>
        <v>2.1975871340035801E-4</v>
      </c>
      <c r="AW938" s="5">
        <f t="shared" si="992"/>
        <v>7.1738045067321031E-6</v>
      </c>
      <c r="AX938" s="5">
        <f t="shared" si="993"/>
        <v>1.4483316831127928E-2</v>
      </c>
      <c r="AY938" s="5">
        <f t="shared" si="994"/>
        <v>1.2196550875298379E-2</v>
      </c>
      <c r="AZ938" s="5">
        <f t="shared" si="995"/>
        <v>5.1354208082375029E-3</v>
      </c>
      <c r="BA938" s="5">
        <f t="shared" si="996"/>
        <v>1.4415303226472517E-3</v>
      </c>
      <c r="BB938" s="5">
        <f t="shared" si="997"/>
        <v>3.034818978872546E-4</v>
      </c>
      <c r="BC938" s="5">
        <f t="shared" si="998"/>
        <v>5.1113048902704291E-5</v>
      </c>
      <c r="BD938" s="5">
        <f t="shared" si="999"/>
        <v>1.5204117554310399E-5</v>
      </c>
      <c r="BE938" s="5">
        <f t="shared" si="1000"/>
        <v>4.0161940462249002E-5</v>
      </c>
      <c r="BF938" s="5">
        <f t="shared" si="1001"/>
        <v>5.3044231469913578E-5</v>
      </c>
      <c r="BG938" s="5">
        <f t="shared" si="1002"/>
        <v>4.6705752757448762E-5</v>
      </c>
      <c r="BH938" s="5">
        <f t="shared" si="1003"/>
        <v>3.0843514179443268E-5</v>
      </c>
      <c r="BI938" s="5">
        <f t="shared" si="1004"/>
        <v>1.6294735629298643E-5</v>
      </c>
      <c r="BJ938" s="8">
        <f t="shared" si="1005"/>
        <v>0.73832278032526999</v>
      </c>
      <c r="BK938" s="8">
        <f t="shared" si="1006"/>
        <v>0.15995200357962935</v>
      </c>
      <c r="BL938" s="8">
        <f t="shared" si="1007"/>
        <v>9.2301947411078444E-2</v>
      </c>
      <c r="BM938" s="8">
        <f t="shared" si="1008"/>
        <v>0.65755649570055108</v>
      </c>
      <c r="BN938" s="8">
        <f t="shared" si="1009"/>
        <v>0.32388602912574971</v>
      </c>
    </row>
    <row r="939" spans="1:66" x14ac:dyDescent="0.25">
      <c r="A939" t="s">
        <v>31</v>
      </c>
      <c r="B939" t="s">
        <v>194</v>
      </c>
      <c r="C939" t="s">
        <v>180</v>
      </c>
      <c r="D939" t="s">
        <v>512</v>
      </c>
      <c r="E939">
        <f>VLOOKUP(A939,home!$A$2:$E$405,3,FALSE)</f>
        <v>1.4722</v>
      </c>
      <c r="F939">
        <f>VLOOKUP(B939,home!$B$2:$E$405,3,FALSE)</f>
        <v>0.45279999999999998</v>
      </c>
      <c r="G939">
        <f>VLOOKUP(C939,away!$B$2:$E$405,4,FALSE)</f>
        <v>0</v>
      </c>
      <c r="H939">
        <f>VLOOKUP(A939,away!$A$2:$E$405,3,FALSE)</f>
        <v>1.5832999999999999</v>
      </c>
      <c r="I939">
        <f>VLOOKUP(C939,away!$B$2:$E$405,3,FALSE)</f>
        <v>1.6841999999999999</v>
      </c>
      <c r="J939">
        <f>VLOOKUP(B939,home!$B$2:$E$405,4,FALSE)</f>
        <v>0.84209999999999996</v>
      </c>
      <c r="K939" s="3">
        <f t="shared" si="954"/>
        <v>0</v>
      </c>
      <c r="L939" s="3">
        <f t="shared" si="955"/>
        <v>2.2455386895059997</v>
      </c>
      <c r="M939" s="5">
        <f t="shared" si="956"/>
        <v>0.10587049368575534</v>
      </c>
      <c r="N939" s="5">
        <f t="shared" si="957"/>
        <v>0</v>
      </c>
      <c r="O939" s="5">
        <f t="shared" si="958"/>
        <v>0.23773628964846422</v>
      </c>
      <c r="P939" s="5">
        <f t="shared" si="959"/>
        <v>0</v>
      </c>
      <c r="Q939" s="5">
        <f t="shared" si="960"/>
        <v>0</v>
      </c>
      <c r="R939" s="5">
        <f t="shared" si="961"/>
        <v>0.26692301815261565</v>
      </c>
      <c r="S939" s="5">
        <f t="shared" si="962"/>
        <v>0</v>
      </c>
      <c r="T939" s="5">
        <f t="shared" si="963"/>
        <v>0</v>
      </c>
      <c r="U939" s="5">
        <f t="shared" si="964"/>
        <v>0</v>
      </c>
      <c r="V939" s="5">
        <f t="shared" si="965"/>
        <v>0</v>
      </c>
      <c r="W939" s="5">
        <f t="shared" si="966"/>
        <v>0</v>
      </c>
      <c r="X939" s="5">
        <f t="shared" si="967"/>
        <v>0</v>
      </c>
      <c r="Y939" s="5">
        <f t="shared" si="968"/>
        <v>0</v>
      </c>
      <c r="Z939" s="5">
        <f t="shared" si="969"/>
        <v>0.19979532146047022</v>
      </c>
      <c r="AA939" s="5">
        <f t="shared" si="970"/>
        <v>0</v>
      </c>
      <c r="AB939" s="5">
        <f t="shared" si="971"/>
        <v>0</v>
      </c>
      <c r="AC939" s="5">
        <f t="shared" si="972"/>
        <v>0</v>
      </c>
      <c r="AD939" s="5">
        <f t="shared" si="973"/>
        <v>0</v>
      </c>
      <c r="AE939" s="5">
        <f t="shared" si="974"/>
        <v>0</v>
      </c>
      <c r="AF939" s="5">
        <f t="shared" si="975"/>
        <v>0</v>
      </c>
      <c r="AG939" s="5">
        <f t="shared" si="976"/>
        <v>0</v>
      </c>
      <c r="AH939" s="5">
        <f t="shared" si="977"/>
        <v>0.11216203108044358</v>
      </c>
      <c r="AI939" s="5">
        <f t="shared" si="978"/>
        <v>0</v>
      </c>
      <c r="AJ939" s="5">
        <f t="shared" si="979"/>
        <v>0</v>
      </c>
      <c r="AK939" s="5">
        <f t="shared" si="980"/>
        <v>0</v>
      </c>
      <c r="AL939" s="5">
        <f t="shared" si="981"/>
        <v>0</v>
      </c>
      <c r="AM939" s="5">
        <f t="shared" si="982"/>
        <v>0</v>
      </c>
      <c r="AN939" s="5">
        <f t="shared" si="983"/>
        <v>0</v>
      </c>
      <c r="AO939" s="5">
        <f t="shared" si="984"/>
        <v>0</v>
      </c>
      <c r="AP939" s="5">
        <f t="shared" si="985"/>
        <v>0</v>
      </c>
      <c r="AQ939" s="5">
        <f t="shared" si="986"/>
        <v>0</v>
      </c>
      <c r="AR939" s="5">
        <f t="shared" si="987"/>
        <v>5.0372836056942066E-2</v>
      </c>
      <c r="AS939" s="5">
        <f t="shared" si="988"/>
        <v>0</v>
      </c>
      <c r="AT939" s="5">
        <f t="shared" si="989"/>
        <v>0</v>
      </c>
      <c r="AU939" s="5">
        <f t="shared" si="990"/>
        <v>0</v>
      </c>
      <c r="AV939" s="5">
        <f t="shared" si="991"/>
        <v>0</v>
      </c>
      <c r="AW939" s="5">
        <f t="shared" si="992"/>
        <v>0</v>
      </c>
      <c r="AX939" s="5">
        <f t="shared" si="993"/>
        <v>0</v>
      </c>
      <c r="AY939" s="5">
        <f t="shared" si="994"/>
        <v>0</v>
      </c>
      <c r="AZ939" s="5">
        <f t="shared" si="995"/>
        <v>0</v>
      </c>
      <c r="BA939" s="5">
        <f t="shared" si="996"/>
        <v>0</v>
      </c>
      <c r="BB939" s="5">
        <f t="shared" si="997"/>
        <v>0</v>
      </c>
      <c r="BC939" s="5">
        <f t="shared" si="998"/>
        <v>0</v>
      </c>
      <c r="BD939" s="5">
        <f t="shared" si="999"/>
        <v>1.8852358711001056E-2</v>
      </c>
      <c r="BE939" s="5">
        <f t="shared" si="1000"/>
        <v>0</v>
      </c>
      <c r="BF939" s="5">
        <f t="shared" si="1001"/>
        <v>0</v>
      </c>
      <c r="BG939" s="5">
        <f t="shared" si="1002"/>
        <v>0</v>
      </c>
      <c r="BH939" s="5">
        <f t="shared" si="1003"/>
        <v>0</v>
      </c>
      <c r="BI939" s="5">
        <f t="shared" si="1004"/>
        <v>0</v>
      </c>
      <c r="BJ939" s="8">
        <f t="shared" si="1005"/>
        <v>0</v>
      </c>
      <c r="BK939" s="8">
        <f t="shared" si="1006"/>
        <v>0.10587049368575534</v>
      </c>
      <c r="BL939" s="8">
        <f t="shared" si="1007"/>
        <v>0.68604653364946666</v>
      </c>
      <c r="BM939" s="8">
        <f t="shared" si="1008"/>
        <v>0.38118254730885687</v>
      </c>
      <c r="BN939" s="8">
        <f t="shared" si="1009"/>
        <v>0.61052980148683522</v>
      </c>
    </row>
    <row r="940" spans="1:66" x14ac:dyDescent="0.25">
      <c r="A940" t="s">
        <v>31</v>
      </c>
      <c r="B940" t="s">
        <v>322</v>
      </c>
      <c r="C940" t="s">
        <v>192</v>
      </c>
      <c r="D940" t="s">
        <v>512</v>
      </c>
      <c r="E940">
        <f>VLOOKUP(A940,home!$A$2:$E$405,3,FALSE)</f>
        <v>1.4722</v>
      </c>
      <c r="F940">
        <f>VLOOKUP(B940,home!$B$2:$E$405,3,FALSE)</f>
        <v>1.3585</v>
      </c>
      <c r="G940">
        <f>VLOOKUP(C940,away!$B$2:$E$405,4,FALSE)</f>
        <v>0.45279999999999998</v>
      </c>
      <c r="H940">
        <f>VLOOKUP(A940,away!$A$2:$E$405,3,FALSE)</f>
        <v>1.5832999999999999</v>
      </c>
      <c r="I940">
        <f>VLOOKUP(C940,away!$B$2:$E$405,3,FALSE)</f>
        <v>1.4737</v>
      </c>
      <c r="J940">
        <f>VLOOKUP(B940,home!$B$2:$E$405,4,FALSE)</f>
        <v>0.94740000000000002</v>
      </c>
      <c r="K940" s="3">
        <f t="shared" si="954"/>
        <v>0.90559261936000002</v>
      </c>
      <c r="L940" s="3">
        <f t="shared" si="955"/>
        <v>2.2105771455539998</v>
      </c>
      <c r="M940" s="5">
        <f t="shared" si="956"/>
        <v>4.4326625077720352E-2</v>
      </c>
      <c r="N940" s="5">
        <f t="shared" si="957"/>
        <v>4.0141864511521443E-2</v>
      </c>
      <c r="O940" s="5">
        <f t="shared" si="958"/>
        <v>9.7987424336349382E-2</v>
      </c>
      <c r="P940" s="5">
        <f t="shared" si="959"/>
        <v>8.8736688269094463E-2</v>
      </c>
      <c r="Q940" s="5">
        <f t="shared" si="960"/>
        <v>1.8176088114491461E-2</v>
      </c>
      <c r="R940" s="5">
        <f t="shared" si="961"/>
        <v>0.10830438039481791</v>
      </c>
      <c r="S940" s="5">
        <f t="shared" si="962"/>
        <v>4.4410102456256102E-2</v>
      </c>
      <c r="T940" s="5">
        <f t="shared" si="963"/>
        <v>4.0179644981470516E-2</v>
      </c>
      <c r="U940" s="5">
        <f t="shared" si="964"/>
        <v>9.8079647529904987E-2</v>
      </c>
      <c r="V940" s="5">
        <f t="shared" si="965"/>
        <v>9.8782000177337851E-3</v>
      </c>
      <c r="W940" s="5">
        <f t="shared" si="966"/>
        <v>5.4867104151068297E-3</v>
      </c>
      <c r="X940" s="5">
        <f t="shared" si="967"/>
        <v>1.2128796647908256E-2</v>
      </c>
      <c r="Y940" s="5">
        <f t="shared" si="968"/>
        <v>1.340582033646898E-2</v>
      </c>
      <c r="Z940" s="5">
        <f t="shared" si="969"/>
        <v>7.9805062688057038E-2</v>
      </c>
      <c r="AA940" s="5">
        <f t="shared" si="970"/>
        <v>7.2270875757866587E-2</v>
      </c>
      <c r="AB940" s="5">
        <f t="shared" si="971"/>
        <v>3.2723985840503761E-2</v>
      </c>
      <c r="AC940" s="5">
        <f t="shared" si="972"/>
        <v>1.2359371400604135E-3</v>
      </c>
      <c r="AD940" s="5">
        <f t="shared" si="973"/>
        <v>1.2421811141215965E-3</v>
      </c>
      <c r="AE940" s="5">
        <f t="shared" si="974"/>
        <v>2.7459371815160057E-3</v>
      </c>
      <c r="AF940" s="5">
        <f t="shared" si="975"/>
        <v>3.0350529882931247E-3</v>
      </c>
      <c r="AG940" s="5">
        <f t="shared" si="976"/>
        <v>2.236406257155384E-3</v>
      </c>
      <c r="AH940" s="5">
        <f t="shared" si="977"/>
        <v>4.4103811919430795E-2</v>
      </c>
      <c r="AI940" s="5">
        <f t="shared" si="978"/>
        <v>3.994008655987813E-2</v>
      </c>
      <c r="AJ940" s="5">
        <f t="shared" si="979"/>
        <v>1.8084723802612581E-2</v>
      </c>
      <c r="AK940" s="5">
        <f t="shared" si="980"/>
        <v>5.459130799603357E-3</v>
      </c>
      <c r="AL940" s="5">
        <f t="shared" si="981"/>
        <v>9.8968029734220706E-5</v>
      </c>
      <c r="AM940" s="5">
        <f t="shared" si="982"/>
        <v>2.2498200977138E-4</v>
      </c>
      <c r="AN940" s="5">
        <f t="shared" si="983"/>
        <v>4.9734008896141926E-4</v>
      </c>
      <c r="AO940" s="5">
        <f t="shared" si="984"/>
        <v>5.4970431711295344E-4</v>
      </c>
      <c r="AP940" s="5">
        <f t="shared" si="985"/>
        <v>4.0505460007408766E-4</v>
      </c>
      <c r="AQ940" s="5">
        <f t="shared" si="986"/>
        <v>2.238511104063235E-4</v>
      </c>
      <c r="AR940" s="5">
        <f t="shared" si="987"/>
        <v>1.9498975732181151E-2</v>
      </c>
      <c r="AS940" s="5">
        <f t="shared" si="988"/>
        <v>1.7658128508143002E-2</v>
      </c>
      <c r="AT940" s="5">
        <f t="shared" si="989"/>
        <v>7.9955354243423545E-3</v>
      </c>
      <c r="AU940" s="5">
        <f t="shared" si="990"/>
        <v>2.413565956038621E-3</v>
      </c>
      <c r="AV940" s="5">
        <f t="shared" si="991"/>
        <v>5.4642687903178424E-4</v>
      </c>
      <c r="AW940" s="5">
        <f t="shared" si="992"/>
        <v>5.503398658214183E-6</v>
      </c>
      <c r="AX940" s="5">
        <f t="shared" si="993"/>
        <v>3.395700792295684E-5</v>
      </c>
      <c r="AY940" s="5">
        <f t="shared" si="994"/>
        <v>7.5064585645884488E-5</v>
      </c>
      <c r="AZ940" s="5">
        <f t="shared" si="995"/>
        <v>8.2968028734636546E-5</v>
      </c>
      <c r="BA940" s="5">
        <f t="shared" si="996"/>
        <v>6.113574271081836E-5</v>
      </c>
      <c r="BB940" s="5">
        <f t="shared" si="997"/>
        <v>3.3786318903251155E-5</v>
      </c>
      <c r="BC940" s="5">
        <f t="shared" si="998"/>
        <v>1.493745287998521E-5</v>
      </c>
      <c r="BD940" s="5">
        <f t="shared" si="999"/>
        <v>7.1839983525452903E-3</v>
      </c>
      <c r="BE940" s="5">
        <f t="shared" si="1000"/>
        <v>6.505775885559415E-3</v>
      </c>
      <c r="BF940" s="5">
        <f t="shared" si="1001"/>
        <v>2.9457913125864369E-3</v>
      </c>
      <c r="BG940" s="5">
        <f t="shared" si="1002"/>
        <v>8.8922895695102812E-4</v>
      </c>
      <c r="BH940" s="5">
        <f t="shared" si="1003"/>
        <v>2.0131979508401053E-4</v>
      </c>
      <c r="BI940" s="5">
        <f t="shared" si="1004"/>
        <v>3.6462744111829517E-5</v>
      </c>
      <c r="BJ940" s="8">
        <f t="shared" si="1005"/>
        <v>0.1409812838111773</v>
      </c>
      <c r="BK940" s="8">
        <f t="shared" si="1006"/>
        <v>0.1887615855762452</v>
      </c>
      <c r="BL940" s="8">
        <f t="shared" si="1007"/>
        <v>0.58282927648754235</v>
      </c>
      <c r="BM940" s="8">
        <f t="shared" si="1008"/>
        <v>0.59463457667203934</v>
      </c>
      <c r="BN940" s="8">
        <f t="shared" si="1009"/>
        <v>0.39767307070399505</v>
      </c>
    </row>
    <row r="941" spans="1:66" x14ac:dyDescent="0.25">
      <c r="A941" t="s">
        <v>267</v>
      </c>
      <c r="B941" t="s">
        <v>277</v>
      </c>
      <c r="C941" t="s">
        <v>187</v>
      </c>
      <c r="D941" t="s">
        <v>512</v>
      </c>
      <c r="E941">
        <f>VLOOKUP(A941,home!$A$2:$E$405,3,FALSE)</f>
        <v>1.65</v>
      </c>
      <c r="F941">
        <f>VLOOKUP(B941,home!$B$2:$E$405,3,FALSE)</f>
        <v>1.2121</v>
      </c>
      <c r="G941">
        <f>VLOOKUP(C941,away!$B$2:$E$405,4,FALSE)</f>
        <v>1.2121</v>
      </c>
      <c r="H941">
        <f>VLOOKUP(A941,away!$A$2:$E$405,3,FALSE)</f>
        <v>1.5249999999999999</v>
      </c>
      <c r="I941">
        <f>VLOOKUP(C941,away!$B$2:$E$405,3,FALSE)</f>
        <v>1.1475</v>
      </c>
      <c r="J941">
        <f>VLOOKUP(B941,home!$B$2:$E$405,4,FALSE)</f>
        <v>0.98360000000000003</v>
      </c>
      <c r="K941" s="3">
        <f t="shared" si="954"/>
        <v>2.4241575764999994</v>
      </c>
      <c r="L941" s="3">
        <f t="shared" si="955"/>
        <v>1.721238525</v>
      </c>
      <c r="M941" s="5">
        <f t="shared" si="956"/>
        <v>1.5837161585300581E-2</v>
      </c>
      <c r="N941" s="5">
        <f t="shared" si="957"/>
        <v>3.8391775247261138E-2</v>
      </c>
      <c r="O941" s="5">
        <f t="shared" si="958"/>
        <v>2.7259532647269432E-2</v>
      </c>
      <c r="P941" s="5">
        <f t="shared" si="959"/>
        <v>6.6081402598727287E-2</v>
      </c>
      <c r="Q941" s="5">
        <f t="shared" si="960"/>
        <v>4.6533856420466625E-2</v>
      </c>
      <c r="R941" s="5">
        <f t="shared" si="961"/>
        <v>2.3460078882987696E-2</v>
      </c>
      <c r="S941" s="5">
        <f t="shared" si="962"/>
        <v>6.8932045459903085E-2</v>
      </c>
      <c r="T941" s="5">
        <f t="shared" si="963"/>
        <v>8.0095866387725756E-2</v>
      </c>
      <c r="U941" s="5">
        <f t="shared" si="964"/>
        <v>5.687092796948226E-2</v>
      </c>
      <c r="V941" s="5">
        <f t="shared" si="965"/>
        <v>3.1958071270503374E-2</v>
      </c>
      <c r="W941" s="5">
        <f t="shared" si="966"/>
        <v>3.7601800201812439E-2</v>
      </c>
      <c r="X941" s="5">
        <f t="shared" si="967"/>
        <v>6.4721667116712345E-2</v>
      </c>
      <c r="Y941" s="5">
        <f t="shared" si="968"/>
        <v>5.5700713421755491E-2</v>
      </c>
      <c r="Z941" s="5">
        <f t="shared" si="969"/>
        <v>1.346013052431246E-2</v>
      </c>
      <c r="AA941" s="5">
        <f t="shared" si="970"/>
        <v>3.2629477391190959E-2</v>
      </c>
      <c r="AB941" s="5">
        <f t="shared" si="971"/>
        <v>3.9549497417545508E-2</v>
      </c>
      <c r="AC941" s="5">
        <f t="shared" si="972"/>
        <v>8.3341724562289651E-3</v>
      </c>
      <c r="AD941" s="5">
        <f t="shared" si="973"/>
        <v>2.2788172212315706E-2</v>
      </c>
      <c r="AE941" s="5">
        <f t="shared" si="974"/>
        <v>3.9223879926172274E-2</v>
      </c>
      <c r="AF941" s="5">
        <f t="shared" si="975"/>
        <v>3.3756826614450938E-2</v>
      </c>
      <c r="AG941" s="5">
        <f t="shared" si="976"/>
        <v>1.9367850150179427E-2</v>
      </c>
      <c r="AH941" s="5">
        <f t="shared" si="977"/>
        <v>5.7920238024937645E-3</v>
      </c>
      <c r="AI941" s="5">
        <f t="shared" si="978"/>
        <v>1.4040778384083593E-2</v>
      </c>
      <c r="AJ941" s="5">
        <f t="shared" si="979"/>
        <v>1.7018529649866835E-2</v>
      </c>
      <c r="AK941" s="5">
        <f t="shared" si="980"/>
        <v>1.3751865863871525E-2</v>
      </c>
      <c r="AL941" s="5">
        <f t="shared" si="981"/>
        <v>1.3909911885181723E-3</v>
      </c>
      <c r="AM941" s="5">
        <f t="shared" si="982"/>
        <v>1.1048424064614371E-2</v>
      </c>
      <c r="AN941" s="5">
        <f t="shared" si="983"/>
        <v>1.9016973140551348E-2</v>
      </c>
      <c r="AO941" s="5">
        <f t="shared" si="984"/>
        <v>1.6366373399203611E-2</v>
      </c>
      <c r="AP941" s="5">
        <f t="shared" si="985"/>
        <v>9.3901441364148183E-3</v>
      </c>
      <c r="AQ941" s="5">
        <f t="shared" si="986"/>
        <v>4.0406694607250104E-3</v>
      </c>
      <c r="AR941" s="5">
        <f t="shared" si="987"/>
        <v>1.9938909013138516E-3</v>
      </c>
      <c r="AS941" s="5">
        <f t="shared" si="988"/>
        <v>4.8335057351343849E-3</v>
      </c>
      <c r="AT941" s="5">
        <f t="shared" si="989"/>
        <v>5.8585897744411111E-3</v>
      </c>
      <c r="AU941" s="5">
        <f t="shared" si="990"/>
        <v>4.7340482631056139E-3</v>
      </c>
      <c r="AV941" s="5">
        <f t="shared" si="991"/>
        <v>2.8690197411310341E-3</v>
      </c>
      <c r="AW941" s="5">
        <f t="shared" si="992"/>
        <v>1.61221806355521E-4</v>
      </c>
      <c r="AX941" s="5">
        <f t="shared" si="993"/>
        <v>4.4638534841033063E-3</v>
      </c>
      <c r="AY941" s="5">
        <f t="shared" si="994"/>
        <v>7.6833565867940861E-3</v>
      </c>
      <c r="AZ941" s="5">
        <f t="shared" si="995"/>
        <v>6.6124446792512441E-3</v>
      </c>
      <c r="BA941" s="5">
        <f t="shared" si="996"/>
        <v>3.7938648421195027E-3</v>
      </c>
      <c r="BB941" s="5">
        <f t="shared" si="997"/>
        <v>1.6325365812247827E-3</v>
      </c>
      <c r="BC941" s="5">
        <f t="shared" si="998"/>
        <v>5.6199697141517751E-4</v>
      </c>
      <c r="BD941" s="5">
        <f t="shared" si="999"/>
        <v>5.7199363899806163E-4</v>
      </c>
      <c r="BE941" s="5">
        <f t="shared" si="1000"/>
        <v>1.3866027136869566E-3</v>
      </c>
      <c r="BF941" s="5">
        <f t="shared" si="1001"/>
        <v>1.6806717369898477E-3</v>
      </c>
      <c r="BG941" s="5">
        <f t="shared" si="1002"/>
        <v>1.3580710416111182E-3</v>
      </c>
      <c r="BH941" s="5">
        <f t="shared" si="1003"/>
        <v>8.2304455123670948E-4</v>
      </c>
      <c r="BI941" s="5">
        <f t="shared" si="1004"/>
        <v>3.9903793693550209E-4</v>
      </c>
      <c r="BJ941" s="8">
        <f t="shared" si="1005"/>
        <v>0.52279304504526936</v>
      </c>
      <c r="BK941" s="8">
        <f t="shared" si="1006"/>
        <v>0.20021720114597558</v>
      </c>
      <c r="BL941" s="8">
        <f t="shared" si="1007"/>
        <v>0.25688118804337579</v>
      </c>
      <c r="BM941" s="8">
        <f t="shared" si="1008"/>
        <v>0.76826562259648168</v>
      </c>
      <c r="BN941" s="8">
        <f t="shared" si="1009"/>
        <v>0.21756380738201275</v>
      </c>
    </row>
    <row r="942" spans="1:66" x14ac:dyDescent="0.25">
      <c r="A942" t="s">
        <v>267</v>
      </c>
      <c r="B942" t="s">
        <v>470</v>
      </c>
      <c r="C942" t="s">
        <v>292</v>
      </c>
      <c r="D942" t="s">
        <v>512</v>
      </c>
      <c r="E942">
        <f>VLOOKUP(A942,home!$A$2:$E$405,3,FALSE)</f>
        <v>1.65</v>
      </c>
      <c r="F942">
        <f>VLOOKUP(B942,home!$B$2:$E$405,3,FALSE)</f>
        <v>0.45450000000000002</v>
      </c>
      <c r="G942">
        <f>VLOOKUP(C942,away!$B$2:$E$405,4,FALSE)</f>
        <v>0.72729999999999995</v>
      </c>
      <c r="H942">
        <f>VLOOKUP(A942,away!$A$2:$E$405,3,FALSE)</f>
        <v>1.5249999999999999</v>
      </c>
      <c r="I942">
        <f>VLOOKUP(C942,away!$B$2:$E$405,3,FALSE)</f>
        <v>0.91800000000000004</v>
      </c>
      <c r="J942">
        <f>VLOOKUP(B942,home!$B$2:$E$405,4,FALSE)</f>
        <v>1.4754</v>
      </c>
      <c r="K942" s="3">
        <f t="shared" si="954"/>
        <v>0.54542045249999993</v>
      </c>
      <c r="L942" s="3">
        <f t="shared" si="955"/>
        <v>2.0654862300000003</v>
      </c>
      <c r="M942" s="5">
        <f t="shared" si="956"/>
        <v>7.3467901495335983E-2</v>
      </c>
      <c r="N942" s="5">
        <f t="shared" si="957"/>
        <v>4.0070896077811578E-2</v>
      </c>
      <c r="O942" s="5">
        <f t="shared" si="958"/>
        <v>0.15174693888561286</v>
      </c>
      <c r="P942" s="5">
        <f t="shared" si="959"/>
        <v>8.2765884072480825E-2</v>
      </c>
      <c r="Q942" s="5">
        <f t="shared" si="960"/>
        <v>1.0927743135420229E-2</v>
      </c>
      <c r="R942" s="5">
        <f t="shared" si="961"/>
        <v>0.15671560635644255</v>
      </c>
      <c r="S942" s="5">
        <f t="shared" si="962"/>
        <v>2.3310151191449954E-2</v>
      </c>
      <c r="T942" s="5">
        <f t="shared" si="963"/>
        <v>2.2571102971187508E-2</v>
      </c>
      <c r="U942" s="5">
        <f t="shared" si="964"/>
        <v>8.5475896932742781E-2</v>
      </c>
      <c r="V942" s="5">
        <f t="shared" si="965"/>
        <v>2.917805269687177E-3</v>
      </c>
      <c r="W942" s="5">
        <f t="shared" si="966"/>
        <v>1.9867382019082241E-3</v>
      </c>
      <c r="X942" s="5">
        <f t="shared" si="967"/>
        <v>4.103580398656396E-3</v>
      </c>
      <c r="Y942" s="5">
        <f t="shared" si="968"/>
        <v>4.2379444035613506E-3</v>
      </c>
      <c r="Z942" s="5">
        <f t="shared" si="969"/>
        <v>0.1078979756517775</v>
      </c>
      <c r="AA942" s="5">
        <f t="shared" si="970"/>
        <v>5.8849762703826469E-2</v>
      </c>
      <c r="AB942" s="5">
        <f t="shared" si="971"/>
        <v>1.6048932101719322E-2</v>
      </c>
      <c r="AC942" s="5">
        <f t="shared" si="972"/>
        <v>2.0544238349479526E-4</v>
      </c>
      <c r="AD942" s="5">
        <f t="shared" si="973"/>
        <v>2.7090191227095489E-4</v>
      </c>
      <c r="AE942" s="5">
        <f t="shared" si="974"/>
        <v>5.5954416947632526E-4</v>
      </c>
      <c r="AF942" s="5">
        <f t="shared" si="975"/>
        <v>5.7786538856506846E-4</v>
      </c>
      <c r="AG942" s="5">
        <f t="shared" si="976"/>
        <v>3.9785766762491607E-4</v>
      </c>
      <c r="AH942" s="5">
        <f t="shared" si="977"/>
        <v>5.5715445738405443E-2</v>
      </c>
      <c r="AI942" s="5">
        <f t="shared" si="978"/>
        <v>3.0388343625880294E-2</v>
      </c>
      <c r="AJ942" s="5">
        <f t="shared" si="979"/>
        <v>8.2872120655765567E-3</v>
      </c>
      <c r="AK942" s="5">
        <f t="shared" si="980"/>
        <v>1.5066716515900755E-3</v>
      </c>
      <c r="AL942" s="5">
        <f t="shared" si="981"/>
        <v>9.257713994721263E-6</v>
      </c>
      <c r="AM942" s="5">
        <f t="shared" si="982"/>
        <v>2.9551088714787909E-5</v>
      </c>
      <c r="AN942" s="5">
        <f t="shared" si="983"/>
        <v>6.1037366821902814E-5</v>
      </c>
      <c r="AO942" s="5">
        <f t="shared" si="984"/>
        <v>6.303592034304961E-5</v>
      </c>
      <c r="AP942" s="5">
        <f t="shared" si="985"/>
        <v>4.3399941821315268E-5</v>
      </c>
      <c r="AQ942" s="5">
        <f t="shared" si="986"/>
        <v>2.2410495553681959E-5</v>
      </c>
      <c r="AR942" s="5">
        <f t="shared" si="987"/>
        <v>2.3015897194197724E-2</v>
      </c>
      <c r="AS942" s="5">
        <f t="shared" si="988"/>
        <v>1.2553341062352804E-2</v>
      </c>
      <c r="AT942" s="5">
        <f t="shared" si="989"/>
        <v>3.4234244813076474E-3</v>
      </c>
      <c r="AU942" s="5">
        <f t="shared" si="990"/>
        <v>6.2240190989813174E-4</v>
      </c>
      <c r="AV942" s="5">
        <f t="shared" si="991"/>
        <v>8.4867682833375793E-5</v>
      </c>
      <c r="AW942" s="5">
        <f t="shared" si="992"/>
        <v>2.8970432728212363E-7</v>
      </c>
      <c r="AX942" s="5">
        <f t="shared" si="993"/>
        <v>2.6862946964478757E-6</v>
      </c>
      <c r="AY942" s="5">
        <f t="shared" si="994"/>
        <v>5.5485047052351168E-6</v>
      </c>
      <c r="AZ942" s="5">
        <f t="shared" si="995"/>
        <v>5.7301800328766751E-6</v>
      </c>
      <c r="BA942" s="5">
        <f t="shared" si="996"/>
        <v>3.9452026511092388E-6</v>
      </c>
      <c r="BB942" s="5">
        <f t="shared" si="997"/>
        <v>2.0371904376064075E-6</v>
      </c>
      <c r="BC942" s="5">
        <f t="shared" si="998"/>
        <v>8.4155775935274179E-7</v>
      </c>
      <c r="BD942" s="5">
        <f t="shared" si="999"/>
        <v>7.9231697876185059E-3</v>
      </c>
      <c r="BE942" s="5">
        <f t="shared" si="1000"/>
        <v>4.321458850797215E-3</v>
      </c>
      <c r="BF942" s="5">
        <f t="shared" si="1001"/>
        <v>1.1785060209309731E-3</v>
      </c>
      <c r="BG942" s="5">
        <f t="shared" si="1002"/>
        <v>2.1426042907004867E-4</v>
      </c>
      <c r="BH942" s="5">
        <f t="shared" si="1003"/>
        <v>2.9215505044057513E-5</v>
      </c>
      <c r="BI942" s="5">
        <f t="shared" si="1004"/>
        <v>3.1869467962291769E-6</v>
      </c>
      <c r="BJ942" s="8">
        <f t="shared" si="1005"/>
        <v>8.5944398070019912E-2</v>
      </c>
      <c r="BK942" s="8">
        <f t="shared" si="1006"/>
        <v>0.18268199063114871</v>
      </c>
      <c r="BL942" s="8">
        <f t="shared" si="1007"/>
        <v>0.61810453993264314</v>
      </c>
      <c r="BM942" s="8">
        <f t="shared" si="1008"/>
        <v>0.47892867546210727</v>
      </c>
      <c r="BN942" s="8">
        <f t="shared" si="1009"/>
        <v>0.51569497002310394</v>
      </c>
    </row>
    <row r="943" spans="1:66" x14ac:dyDescent="0.25">
      <c r="A943" t="s">
        <v>267</v>
      </c>
      <c r="B943" t="s">
        <v>318</v>
      </c>
      <c r="C943" t="s">
        <v>335</v>
      </c>
      <c r="D943" t="s">
        <v>512</v>
      </c>
      <c r="E943">
        <f>VLOOKUP(A943,home!$A$2:$E$405,3,FALSE)</f>
        <v>1.65</v>
      </c>
      <c r="F943">
        <f>VLOOKUP(B943,home!$B$2:$E$405,3,FALSE)</f>
        <v>0.90910000000000002</v>
      </c>
      <c r="G943">
        <f>VLOOKUP(C943,away!$B$2:$E$405,4,FALSE)</f>
        <v>1.0606</v>
      </c>
      <c r="H943">
        <f>VLOOKUP(A943,away!$A$2:$E$405,3,FALSE)</f>
        <v>1.5249999999999999</v>
      </c>
      <c r="I943">
        <f>VLOOKUP(C943,away!$B$2:$E$405,3,FALSE)</f>
        <v>0.16389999999999999</v>
      </c>
      <c r="J943">
        <f>VLOOKUP(B943,home!$B$2:$E$405,4,FALSE)</f>
        <v>1.1475</v>
      </c>
      <c r="K943" s="3">
        <f t="shared" si="954"/>
        <v>1.5909159089999998</v>
      </c>
      <c r="L943" s="3">
        <f t="shared" si="955"/>
        <v>0.28681475624999997</v>
      </c>
      <c r="M943" s="5">
        <f t="shared" si="956"/>
        <v>0.1529367769941507</v>
      </c>
      <c r="N943" s="5">
        <f t="shared" si="957"/>
        <v>0.24330955159117945</v>
      </c>
      <c r="O943" s="5">
        <f t="shared" si="958"/>
        <v>4.3864524415237929E-2</v>
      </c>
      <c r="P943" s="5">
        <f t="shared" si="959"/>
        <v>6.9784769732920915E-2</v>
      </c>
      <c r="Q943" s="5">
        <f t="shared" si="960"/>
        <v>0.19354251821903187</v>
      </c>
      <c r="R943" s="5">
        <f t="shared" si="961"/>
        <v>6.2904964390893192E-3</v>
      </c>
      <c r="S943" s="5">
        <f t="shared" si="962"/>
        <v>7.9606654828077352E-3</v>
      </c>
      <c r="T943" s="5">
        <f t="shared" si="963"/>
        <v>5.5510850187002796E-2</v>
      </c>
      <c r="U943" s="5">
        <f t="shared" si="964"/>
        <v>1.0007650860455044E-2</v>
      </c>
      <c r="V943" s="5">
        <f t="shared" si="965"/>
        <v>4.0360411127403117E-4</v>
      </c>
      <c r="W943" s="5">
        <f t="shared" si="966"/>
        <v>0.10263662376752672</v>
      </c>
      <c r="X943" s="5">
        <f t="shared" si="967"/>
        <v>2.9437698228206126E-2</v>
      </c>
      <c r="Y943" s="5">
        <f t="shared" si="968"/>
        <v>4.2215831209419978E-3</v>
      </c>
      <c r="Z943" s="5">
        <f t="shared" si="969"/>
        <v>6.0140240095629877E-4</v>
      </c>
      <c r="AA943" s="5">
        <f t="shared" si="970"/>
        <v>9.5678064739217227E-4</v>
      </c>
      <c r="AB943" s="5">
        <f t="shared" si="971"/>
        <v>7.6107877667976325E-4</v>
      </c>
      <c r="AC943" s="5">
        <f t="shared" si="972"/>
        <v>1.1510238299972354E-5</v>
      </c>
      <c r="AD943" s="5">
        <f t="shared" si="973"/>
        <v>4.0821559399451451E-2</v>
      </c>
      <c r="AE943" s="5">
        <f t="shared" si="974"/>
        <v>1.1708225608898561E-2</v>
      </c>
      <c r="AF943" s="5">
        <f t="shared" si="975"/>
        <v>1.6790459370681239E-3</v>
      </c>
      <c r="AG943" s="5">
        <f t="shared" si="976"/>
        <v>1.6052505039091563E-4</v>
      </c>
      <c r="AH943" s="5">
        <f t="shared" si="977"/>
        <v>4.3122770759611379E-5</v>
      </c>
      <c r="AI943" s="5">
        <f t="shared" si="978"/>
        <v>6.8604702041625729E-5</v>
      </c>
      <c r="AJ943" s="5">
        <f t="shared" si="979"/>
        <v>5.4572155955113595E-5</v>
      </c>
      <c r="AK943" s="5">
        <f t="shared" si="980"/>
        <v>2.8939903699139767E-5</v>
      </c>
      <c r="AL943" s="5">
        <f t="shared" si="981"/>
        <v>2.100840216778831E-7</v>
      </c>
      <c r="AM943" s="5">
        <f t="shared" si="982"/>
        <v>1.2988733655755149E-2</v>
      </c>
      <c r="AN943" s="5">
        <f t="shared" si="983"/>
        <v>3.7253604774715836E-3</v>
      </c>
      <c r="AO943" s="5">
        <f t="shared" si="984"/>
        <v>5.3424417864469779E-4</v>
      </c>
      <c r="AP943" s="5">
        <f t="shared" si="985"/>
        <v>5.1076371291986831E-5</v>
      </c>
      <c r="AQ943" s="5">
        <f t="shared" si="986"/>
        <v>3.6623642455614233E-6</v>
      </c>
      <c r="AR943" s="5">
        <f t="shared" si="987"/>
        <v>2.4736493968485144E-6</v>
      </c>
      <c r="AS943" s="5">
        <f t="shared" si="988"/>
        <v>3.9353681787345555E-6</v>
      </c>
      <c r="AT943" s="5">
        <f t="shared" si="989"/>
        <v>3.1304199216605801E-6</v>
      </c>
      <c r="AU943" s="5">
        <f t="shared" si="990"/>
        <v>1.6600782850734501E-6</v>
      </c>
      <c r="AV943" s="5">
        <f t="shared" si="991"/>
        <v>6.6026123847719745E-7</v>
      </c>
      <c r="AW943" s="5">
        <f t="shared" si="992"/>
        <v>2.6628042292850624E-9</v>
      </c>
      <c r="AX943" s="5">
        <f t="shared" si="993"/>
        <v>3.4439971684507658E-3</v>
      </c>
      <c r="AY943" s="5">
        <f t="shared" si="994"/>
        <v>9.8778920839489638E-4</v>
      </c>
      <c r="AZ943" s="5">
        <f t="shared" si="995"/>
        <v>1.416562605160813E-4</v>
      </c>
      <c r="BA943" s="5">
        <f t="shared" si="996"/>
        <v>1.3543035277068788E-5</v>
      </c>
      <c r="BB943" s="5">
        <f t="shared" si="997"/>
        <v>9.7108559046940844E-7</v>
      </c>
      <c r="BC943" s="5">
        <f t="shared" si="998"/>
        <v>5.5704335385674176E-8</v>
      </c>
      <c r="BD943" s="5">
        <f t="shared" si="999"/>
        <v>1.1824652480084426E-7</v>
      </c>
      <c r="BE943" s="5">
        <f t="shared" si="1000"/>
        <v>1.8812027748962614E-7</v>
      </c>
      <c r="BF943" s="5">
        <f t="shared" si="1001"/>
        <v>1.4964177113187043E-7</v>
      </c>
      <c r="BG943" s="5">
        <f t="shared" si="1002"/>
        <v>7.9355824781543201E-8</v>
      </c>
      <c r="BH943" s="5">
        <f t="shared" si="1003"/>
        <v>3.1562111029193388E-8</v>
      </c>
      <c r="BI943" s="5">
        <f t="shared" si="1004"/>
        <v>1.0042532911593617E-8</v>
      </c>
      <c r="BJ943" s="8">
        <f t="shared" si="1005"/>
        <v>0.70491927061967175</v>
      </c>
      <c r="BK943" s="8">
        <f t="shared" si="1006"/>
        <v>0.23208532585186994</v>
      </c>
      <c r="BL943" s="8">
        <f t="shared" si="1007"/>
        <v>6.208820741737265E-2</v>
      </c>
      <c r="BM943" s="8">
        <f t="shared" si="1008"/>
        <v>0.28897778235266974</v>
      </c>
      <c r="BN943" s="8">
        <f t="shared" si="1009"/>
        <v>0.70972863739161018</v>
      </c>
    </row>
    <row r="944" spans="1:66" x14ac:dyDescent="0.25">
      <c r="A944" t="s">
        <v>267</v>
      </c>
      <c r="B944" t="s">
        <v>191</v>
      </c>
      <c r="C944" t="s">
        <v>179</v>
      </c>
      <c r="D944" t="s">
        <v>512</v>
      </c>
      <c r="E944">
        <f>VLOOKUP(A944,home!$A$2:$E$405,3,FALSE)</f>
        <v>1.65</v>
      </c>
      <c r="F944">
        <f>VLOOKUP(B944,home!$B$2:$E$405,3,FALSE)</f>
        <v>1.3635999999999999</v>
      </c>
      <c r="G944">
        <f>VLOOKUP(C944,away!$B$2:$E$405,4,FALSE)</f>
        <v>0.45450000000000002</v>
      </c>
      <c r="H944">
        <f>VLOOKUP(A944,away!$A$2:$E$405,3,FALSE)</f>
        <v>1.5249999999999999</v>
      </c>
      <c r="I944">
        <f>VLOOKUP(C944,away!$B$2:$E$405,3,FALSE)</f>
        <v>1.4754</v>
      </c>
      <c r="J944">
        <f>VLOOKUP(B944,home!$B$2:$E$405,4,FALSE)</f>
        <v>1.6393</v>
      </c>
      <c r="K944" s="3">
        <f t="shared" si="954"/>
        <v>1.0225977299999998</v>
      </c>
      <c r="L944" s="3">
        <f t="shared" si="955"/>
        <v>3.6884004105000003</v>
      </c>
      <c r="M944" s="5">
        <f t="shared" si="956"/>
        <v>8.9957940334059443E-3</v>
      </c>
      <c r="N944" s="5">
        <f t="shared" si="957"/>
        <v>9.1990785581084599E-3</v>
      </c>
      <c r="O944" s="5">
        <f t="shared" si="958"/>
        <v>3.3180090405587941E-2</v>
      </c>
      <c r="P944" s="5">
        <f t="shared" si="959"/>
        <v>3.3929885129948996E-2</v>
      </c>
      <c r="Q944" s="5">
        <f t="shared" si="960"/>
        <v>4.7034784258066899E-3</v>
      </c>
      <c r="R944" s="5">
        <f t="shared" si="961"/>
        <v>6.1190729536198855E-2</v>
      </c>
      <c r="S944" s="5">
        <f t="shared" si="962"/>
        <v>3.1993760102121252E-2</v>
      </c>
      <c r="T944" s="5">
        <f t="shared" si="963"/>
        <v>1.7348311756523294E-2</v>
      </c>
      <c r="U944" s="5">
        <f t="shared" si="964"/>
        <v>6.2573501120760891E-2</v>
      </c>
      <c r="V944" s="5">
        <f t="shared" si="965"/>
        <v>1.3408051228149783E-2</v>
      </c>
      <c r="W944" s="5">
        <f t="shared" si="966"/>
        <v>1.6032554537779647E-3</v>
      </c>
      <c r="X944" s="5">
        <f t="shared" si="967"/>
        <v>5.9134480738510095E-3</v>
      </c>
      <c r="Y944" s="5">
        <f t="shared" si="968"/>
        <v>1.0905582151531252E-2</v>
      </c>
      <c r="Z944" s="5">
        <f t="shared" si="969"/>
        <v>7.523197064670345E-2</v>
      </c>
      <c r="AA944" s="5">
        <f t="shared" si="970"/>
        <v>7.693204240674556E-2</v>
      </c>
      <c r="AB944" s="5">
        <f t="shared" si="971"/>
        <v>3.9335265964700855E-2</v>
      </c>
      <c r="AC944" s="5">
        <f t="shared" si="972"/>
        <v>3.1607384816323219E-3</v>
      </c>
      <c r="AD944" s="5">
        <f t="shared" si="973"/>
        <v>4.0987134691086654E-4</v>
      </c>
      <c r="AE944" s="5">
        <f t="shared" si="974"/>
        <v>1.5117696441982284E-3</v>
      </c>
      <c r="AF944" s="5">
        <f t="shared" si="975"/>
        <v>2.7880058881210932E-3</v>
      </c>
      <c r="AG944" s="5">
        <f t="shared" si="976"/>
        <v>3.4277606874074194E-3</v>
      </c>
      <c r="AH944" s="5">
        <f t="shared" si="977"/>
        <v>6.9371407854006237E-2</v>
      </c>
      <c r="AI944" s="5">
        <f t="shared" si="978"/>
        <v>7.0939044198410933E-2</v>
      </c>
      <c r="AJ944" s="5">
        <f t="shared" si="979"/>
        <v>3.6271052782832332E-2</v>
      </c>
      <c r="AK944" s="5">
        <f t="shared" si="980"/>
        <v>1.2363565413478172E-2</v>
      </c>
      <c r="AL944" s="5">
        <f t="shared" si="981"/>
        <v>4.7686060045103136E-4</v>
      </c>
      <c r="AM944" s="5">
        <f t="shared" si="982"/>
        <v>8.3826701788618937E-5</v>
      </c>
      <c r="AN944" s="5">
        <f t="shared" si="983"/>
        <v>3.0918644128800319E-4</v>
      </c>
      <c r="AO944" s="5">
        <f t="shared" si="984"/>
        <v>5.7020169848385279E-4</v>
      </c>
      <c r="AP944" s="5">
        <f t="shared" si="985"/>
        <v>7.0104405958521334E-4</v>
      </c>
      <c r="AQ944" s="5">
        <f t="shared" si="986"/>
        <v>6.4643279928817184E-4</v>
      </c>
      <c r="AR944" s="5">
        <f t="shared" si="987"/>
        <v>5.1173905841135903E-2</v>
      </c>
      <c r="AS944" s="5">
        <f t="shared" si="988"/>
        <v>5.2330319948379299E-2</v>
      </c>
      <c r="AT944" s="5">
        <f t="shared" si="989"/>
        <v>2.6756433194693181E-2</v>
      </c>
      <c r="AU944" s="5">
        <f t="shared" si="990"/>
        <v>9.1203559492632966E-3</v>
      </c>
      <c r="AV944" s="5">
        <f t="shared" si="991"/>
        <v>2.3316138226271601E-3</v>
      </c>
      <c r="AW944" s="5">
        <f t="shared" si="992"/>
        <v>4.9961080997711269E-5</v>
      </c>
      <c r="AX944" s="5">
        <f t="shared" si="993"/>
        <v>1.4286832493738101E-5</v>
      </c>
      <c r="AY944" s="5">
        <f t="shared" si="994"/>
        <v>5.2695558834648359E-5</v>
      </c>
      <c r="AZ944" s="5">
        <f t="shared" si="995"/>
        <v>9.7181160418621993E-5</v>
      </c>
      <c r="BA944" s="5">
        <f t="shared" si="996"/>
        <v>1.194810106603039E-4</v>
      </c>
      <c r="BB944" s="5">
        <f t="shared" si="997"/>
        <v>1.1017345219160495E-4</v>
      </c>
      <c r="BC944" s="5">
        <f t="shared" si="998"/>
        <v>8.1272761257943554E-5</v>
      </c>
      <c r="BD944" s="5">
        <f t="shared" si="999"/>
        <v>3.1458309218555677E-2</v>
      </c>
      <c r="BE944" s="5">
        <f t="shared" si="1000"/>
        <v>3.2169195596533105E-2</v>
      </c>
      <c r="BF944" s="5">
        <f t="shared" si="1001"/>
        <v>1.6448073196470365E-2</v>
      </c>
      <c r="BG944" s="5">
        <f t="shared" si="1002"/>
        <v>5.6065874378614794E-3</v>
      </c>
      <c r="BH944" s="5">
        <f t="shared" si="1003"/>
        <v>1.4333208967509158E-3</v>
      </c>
      <c r="BI944" s="5">
        <f t="shared" si="1004"/>
        <v>2.931421390758102E-4</v>
      </c>
      <c r="BJ944" s="8">
        <f t="shared" si="1005"/>
        <v>6.0596344462527006E-2</v>
      </c>
      <c r="BK944" s="8">
        <f t="shared" si="1006"/>
        <v>9.2017785134543992E-2</v>
      </c>
      <c r="BL944" s="8">
        <f t="shared" si="1007"/>
        <v>0.69127795692406813</v>
      </c>
      <c r="BM944" s="8">
        <f t="shared" si="1008"/>
        <v>0.76792226660094876</v>
      </c>
      <c r="BN944" s="8">
        <f t="shared" si="1009"/>
        <v>0.15119905608905687</v>
      </c>
    </row>
    <row r="945" spans="1:66" x14ac:dyDescent="0.25">
      <c r="A945" t="s">
        <v>267</v>
      </c>
      <c r="B945" t="s">
        <v>408</v>
      </c>
      <c r="C945" t="s">
        <v>302</v>
      </c>
      <c r="D945" t="s">
        <v>512</v>
      </c>
      <c r="E945">
        <f>VLOOKUP(A945,home!$A$2:$E$405,3,FALSE)</f>
        <v>1.65</v>
      </c>
      <c r="F945">
        <f>VLOOKUP(B945,home!$B$2:$E$405,3,FALSE)</f>
        <v>0.84850000000000003</v>
      </c>
      <c r="G945">
        <f>VLOOKUP(C945,away!$B$2:$E$405,4,FALSE)</f>
        <v>0.60609999999999997</v>
      </c>
      <c r="H945">
        <f>VLOOKUP(A945,away!$A$2:$E$405,3,FALSE)</f>
        <v>1.5249999999999999</v>
      </c>
      <c r="I945">
        <f>VLOOKUP(C945,away!$B$2:$E$405,3,FALSE)</f>
        <v>2.1311</v>
      </c>
      <c r="J945">
        <f>VLOOKUP(B945,home!$B$2:$E$405,4,FALSE)</f>
        <v>1.3115000000000001</v>
      </c>
      <c r="K945" s="3">
        <f t="shared" si="954"/>
        <v>0.84855515250000002</v>
      </c>
      <c r="L945" s="3">
        <f t="shared" si="955"/>
        <v>4.2622799162499998</v>
      </c>
      <c r="M945" s="5">
        <f t="shared" si="956"/>
        <v>6.0310444833924365E-3</v>
      </c>
      <c r="N945" s="5">
        <f t="shared" si="957"/>
        <v>5.1176738713393536E-3</v>
      </c>
      <c r="O945" s="5">
        <f t="shared" si="958"/>
        <v>2.5705999775573935E-2</v>
      </c>
      <c r="P945" s="5">
        <f t="shared" si="959"/>
        <v>2.1812958559727109E-2</v>
      </c>
      <c r="Q945" s="5">
        <f t="shared" si="960"/>
        <v>2.1713142661698146E-3</v>
      </c>
      <c r="R945" s="5">
        <f t="shared" si="961"/>
        <v>5.4783083285277916E-2</v>
      </c>
      <c r="S945" s="5">
        <f t="shared" si="962"/>
        <v>1.9723165798170912E-2</v>
      </c>
      <c r="T945" s="5">
        <f t="shared" si="963"/>
        <v>9.2547491885627067E-3</v>
      </c>
      <c r="U945" s="5">
        <f t="shared" si="964"/>
        <v>4.6486467591559208E-2</v>
      </c>
      <c r="V945" s="5">
        <f t="shared" si="965"/>
        <v>7.9260381552448914E-3</v>
      </c>
      <c r="W945" s="5">
        <f t="shared" si="966"/>
        <v>6.141599694183843E-4</v>
      </c>
      <c r="X945" s="5">
        <f t="shared" si="967"/>
        <v>2.6177217030166934E-3</v>
      </c>
      <c r="Y945" s="5">
        <f t="shared" si="968"/>
        <v>5.5787313205499017E-3</v>
      </c>
      <c r="Z945" s="5">
        <f t="shared" si="969"/>
        <v>7.7833611879030346E-2</v>
      </c>
      <c r="AA945" s="5">
        <f t="shared" si="970"/>
        <v>6.6046112397636414E-2</v>
      </c>
      <c r="AB945" s="5">
        <f t="shared" si="971"/>
        <v>2.8021884488804247E-2</v>
      </c>
      <c r="AC945" s="5">
        <f t="shared" si="972"/>
        <v>1.7916708115324937E-3</v>
      </c>
      <c r="AD945" s="5">
        <f t="shared" si="973"/>
        <v>1.3028715162730311E-4</v>
      </c>
      <c r="AE945" s="5">
        <f t="shared" si="974"/>
        <v>5.5532030972647243E-4</v>
      </c>
      <c r="AF945" s="5">
        <f t="shared" si="975"/>
        <v>1.183465301616437E-3</v>
      </c>
      <c r="AG945" s="5">
        <f t="shared" si="976"/>
        <v>1.6814201288861618E-3</v>
      </c>
      <c r="AH945" s="5">
        <f t="shared" si="977"/>
        <v>8.293716018029712E-2</v>
      </c>
      <c r="AI945" s="5">
        <f t="shared" si="978"/>
        <v>7.0376754604708963E-2</v>
      </c>
      <c r="AJ945" s="5">
        <f t="shared" si="979"/>
        <v>2.9859278868026942E-2</v>
      </c>
      <c r="AK945" s="5">
        <f t="shared" si="980"/>
        <v>8.4457483111328776E-3</v>
      </c>
      <c r="AL945" s="5">
        <f t="shared" si="981"/>
        <v>2.5920313651971394E-4</v>
      </c>
      <c r="AM945" s="5">
        <f t="shared" si="982"/>
        <v>2.2111166763579365E-5</v>
      </c>
      <c r="AN945" s="5">
        <f t="shared" si="983"/>
        <v>9.4243982021258824E-5</v>
      </c>
      <c r="AO945" s="5">
        <f t="shared" si="984"/>
        <v>2.0084711589831887E-4</v>
      </c>
      <c r="AP945" s="5">
        <f t="shared" si="985"/>
        <v>2.8535554277671338E-4</v>
      </c>
      <c r="AQ945" s="5">
        <f t="shared" si="986"/>
        <v>3.0406629974195085E-4</v>
      </c>
      <c r="AR945" s="5">
        <f t="shared" si="987"/>
        <v>7.0700278429457919E-2</v>
      </c>
      <c r="AS945" s="5">
        <f t="shared" si="988"/>
        <v>5.999308554450114E-2</v>
      </c>
      <c r="AT945" s="5">
        <f t="shared" si="989"/>
        <v>2.545372092657985E-2</v>
      </c>
      <c r="AU945" s="5">
        <f t="shared" si="990"/>
        <v>7.1996286808488031E-3</v>
      </c>
      <c r="AV945" s="5">
        <f t="shared" si="991"/>
        <v>1.5273205033052573E-3</v>
      </c>
      <c r="AW945" s="5">
        <f t="shared" si="992"/>
        <v>2.6041128121086542E-5</v>
      </c>
      <c r="AX945" s="5">
        <f t="shared" si="993"/>
        <v>3.1270907475036696E-6</v>
      </c>
      <c r="AY945" s="5">
        <f t="shared" si="994"/>
        <v>1.3328536089376089E-5</v>
      </c>
      <c r="AZ945" s="5">
        <f t="shared" si="995"/>
        <v>2.8404975843380519E-5</v>
      </c>
      <c r="BA945" s="5">
        <f t="shared" si="996"/>
        <v>4.0356652686269043E-5</v>
      </c>
      <c r="BB945" s="5">
        <f t="shared" si="997"/>
        <v>4.30028375579403E-5</v>
      </c>
      <c r="BC945" s="5">
        <f t="shared" si="998"/>
        <v>3.6658026172994023E-5</v>
      </c>
      <c r="BD945" s="5">
        <f t="shared" si="999"/>
        <v>5.0224062803860263E-2</v>
      </c>
      <c r="BE945" s="5">
        <f t="shared" si="1000"/>
        <v>4.2617887271699226E-2</v>
      </c>
      <c r="BF945" s="5">
        <f t="shared" si="1001"/>
        <v>1.8081813916532269E-2</v>
      </c>
      <c r="BG945" s="5">
        <f t="shared" si="1002"/>
        <v>5.1144721218065554E-3</v>
      </c>
      <c r="BH945" s="5">
        <f t="shared" si="1003"/>
        <v>1.0849779178191399E-3</v>
      </c>
      <c r="BI945" s="5">
        <f t="shared" si="1004"/>
        <v>1.8413272050283057E-4</v>
      </c>
      <c r="BJ945" s="8">
        <f t="shared" si="1005"/>
        <v>2.9976345437212521E-2</v>
      </c>
      <c r="BK945" s="8">
        <f t="shared" si="1006"/>
        <v>5.7557409480676933E-2</v>
      </c>
      <c r="BL945" s="8">
        <f t="shared" si="1007"/>
        <v>0.694843870339931</v>
      </c>
      <c r="BM945" s="8">
        <f t="shared" si="1008"/>
        <v>0.74460187548740187</v>
      </c>
      <c r="BN945" s="8">
        <f t="shared" si="1009"/>
        <v>0.11562207424148058</v>
      </c>
    </row>
    <row r="946" spans="1:66" x14ac:dyDescent="0.25">
      <c r="A946" t="s">
        <v>273</v>
      </c>
      <c r="B946" t="s">
        <v>440</v>
      </c>
      <c r="C946" t="s">
        <v>334</v>
      </c>
      <c r="D946" t="s">
        <v>512</v>
      </c>
      <c r="E946">
        <f>VLOOKUP(A946,home!$A$2:$E$405,3,FALSE)</f>
        <v>1.375</v>
      </c>
      <c r="F946">
        <f>VLOOKUP(B946,home!$B$2:$E$405,3,FALSE)</f>
        <v>1.2726999999999999</v>
      </c>
      <c r="G946">
        <f>VLOOKUP(C946,away!$B$2:$E$405,4,FALSE)</f>
        <v>0</v>
      </c>
      <c r="H946">
        <f>VLOOKUP(A946,away!$A$2:$E$405,3,FALSE)</f>
        <v>1.1000000000000001</v>
      </c>
      <c r="I946">
        <f>VLOOKUP(C946,away!$B$2:$E$405,3,FALSE)</f>
        <v>0.90910000000000002</v>
      </c>
      <c r="J946">
        <f>VLOOKUP(B946,home!$B$2:$E$405,4,FALSE)</f>
        <v>0.90910000000000002</v>
      </c>
      <c r="K946" s="3">
        <f t="shared" si="954"/>
        <v>0</v>
      </c>
      <c r="L946" s="3">
        <f t="shared" si="955"/>
        <v>0.90910909100000004</v>
      </c>
      <c r="M946" s="5">
        <f t="shared" si="956"/>
        <v>0.40288299628052704</v>
      </c>
      <c r="N946" s="5">
        <f t="shared" si="957"/>
        <v>0</v>
      </c>
      <c r="O946" s="5">
        <f t="shared" si="958"/>
        <v>0.3662645945279463</v>
      </c>
      <c r="P946" s="5">
        <f t="shared" si="959"/>
        <v>0</v>
      </c>
      <c r="Q946" s="5">
        <f t="shared" si="960"/>
        <v>0</v>
      </c>
      <c r="R946" s="5">
        <f t="shared" si="961"/>
        <v>0.16648723629839243</v>
      </c>
      <c r="S946" s="5">
        <f t="shared" si="962"/>
        <v>0</v>
      </c>
      <c r="T946" s="5">
        <f t="shared" si="963"/>
        <v>0</v>
      </c>
      <c r="U946" s="5">
        <f t="shared" si="964"/>
        <v>0</v>
      </c>
      <c r="V946" s="5">
        <f t="shared" si="965"/>
        <v>0</v>
      </c>
      <c r="W946" s="5">
        <f t="shared" si="966"/>
        <v>0</v>
      </c>
      <c r="X946" s="5">
        <f t="shared" si="967"/>
        <v>0</v>
      </c>
      <c r="Y946" s="5">
        <f t="shared" si="968"/>
        <v>0</v>
      </c>
      <c r="Z946" s="5">
        <f t="shared" si="969"/>
        <v>5.0451686684777917E-2</v>
      </c>
      <c r="AA946" s="5">
        <f t="shared" si="970"/>
        <v>0</v>
      </c>
      <c r="AB946" s="5">
        <f t="shared" si="971"/>
        <v>0</v>
      </c>
      <c r="AC946" s="5">
        <f t="shared" si="972"/>
        <v>0</v>
      </c>
      <c r="AD946" s="5">
        <f t="shared" si="973"/>
        <v>0</v>
      </c>
      <c r="AE946" s="5">
        <f t="shared" si="974"/>
        <v>0</v>
      </c>
      <c r="AF946" s="5">
        <f t="shared" si="975"/>
        <v>0</v>
      </c>
      <c r="AG946" s="5">
        <f t="shared" si="976"/>
        <v>0</v>
      </c>
      <c r="AH946" s="5">
        <f t="shared" si="977"/>
        <v>1.1466521755353813E-2</v>
      </c>
      <c r="AI946" s="5">
        <f t="shared" si="978"/>
        <v>0</v>
      </c>
      <c r="AJ946" s="5">
        <f t="shared" si="979"/>
        <v>0</v>
      </c>
      <c r="AK946" s="5">
        <f t="shared" si="980"/>
        <v>0</v>
      </c>
      <c r="AL946" s="5">
        <f t="shared" si="981"/>
        <v>0</v>
      </c>
      <c r="AM946" s="5">
        <f t="shared" si="982"/>
        <v>0</v>
      </c>
      <c r="AN946" s="5">
        <f t="shared" si="983"/>
        <v>0</v>
      </c>
      <c r="AO946" s="5">
        <f t="shared" si="984"/>
        <v>0</v>
      </c>
      <c r="AP946" s="5">
        <f t="shared" si="985"/>
        <v>0</v>
      </c>
      <c r="AQ946" s="5">
        <f t="shared" si="986"/>
        <v>0</v>
      </c>
      <c r="AR946" s="5">
        <f t="shared" si="987"/>
        <v>2.0848638339882866E-3</v>
      </c>
      <c r="AS946" s="5">
        <f t="shared" si="988"/>
        <v>0</v>
      </c>
      <c r="AT946" s="5">
        <f t="shared" si="989"/>
        <v>0</v>
      </c>
      <c r="AU946" s="5">
        <f t="shared" si="990"/>
        <v>0</v>
      </c>
      <c r="AV946" s="5">
        <f t="shared" si="991"/>
        <v>0</v>
      </c>
      <c r="AW946" s="5">
        <f t="shared" si="992"/>
        <v>0</v>
      </c>
      <c r="AX946" s="5">
        <f t="shared" si="993"/>
        <v>0</v>
      </c>
      <c r="AY946" s="5">
        <f t="shared" si="994"/>
        <v>0</v>
      </c>
      <c r="AZ946" s="5">
        <f t="shared" si="995"/>
        <v>0</v>
      </c>
      <c r="BA946" s="5">
        <f t="shared" si="996"/>
        <v>0</v>
      </c>
      <c r="BB946" s="5">
        <f t="shared" si="997"/>
        <v>0</v>
      </c>
      <c r="BC946" s="5">
        <f t="shared" si="998"/>
        <v>0</v>
      </c>
      <c r="BD946" s="5">
        <f t="shared" si="999"/>
        <v>3.1589477749597753E-4</v>
      </c>
      <c r="BE946" s="5">
        <f t="shared" si="1000"/>
        <v>0</v>
      </c>
      <c r="BF946" s="5">
        <f t="shared" si="1001"/>
        <v>0</v>
      </c>
      <c r="BG946" s="5">
        <f t="shared" si="1002"/>
        <v>0</v>
      </c>
      <c r="BH946" s="5">
        <f t="shared" si="1003"/>
        <v>0</v>
      </c>
      <c r="BI946" s="5">
        <f t="shared" si="1004"/>
        <v>0</v>
      </c>
      <c r="BJ946" s="8">
        <f t="shared" si="1005"/>
        <v>0</v>
      </c>
      <c r="BK946" s="8">
        <f t="shared" si="1006"/>
        <v>0.40288299628052704</v>
      </c>
      <c r="BL946" s="8">
        <f t="shared" si="1007"/>
        <v>0.54661911119317674</v>
      </c>
      <c r="BM946" s="8">
        <f t="shared" si="1008"/>
        <v>6.4318967051615994E-2</v>
      </c>
      <c r="BN946" s="8">
        <f t="shared" si="1009"/>
        <v>0.93563482710686574</v>
      </c>
    </row>
    <row r="947" spans="1:66" x14ac:dyDescent="0.25">
      <c r="A947" t="s">
        <v>273</v>
      </c>
      <c r="B947" t="s">
        <v>291</v>
      </c>
      <c r="C947" t="s">
        <v>299</v>
      </c>
      <c r="D947" t="s">
        <v>512</v>
      </c>
      <c r="E947">
        <f>VLOOKUP(A947,home!$A$2:$E$405,3,FALSE)</f>
        <v>1.375</v>
      </c>
      <c r="F947">
        <f>VLOOKUP(B947,home!$B$2:$E$405,3,FALSE)</f>
        <v>0.54549999999999998</v>
      </c>
      <c r="G947">
        <f>VLOOKUP(C947,away!$B$2:$E$405,4,FALSE)</f>
        <v>2.1818</v>
      </c>
      <c r="H947">
        <f>VLOOKUP(A947,away!$A$2:$E$405,3,FALSE)</f>
        <v>1.1000000000000001</v>
      </c>
      <c r="I947">
        <f>VLOOKUP(C947,away!$B$2:$E$405,3,FALSE)</f>
        <v>0.54549999999999998</v>
      </c>
      <c r="J947">
        <f>VLOOKUP(B947,home!$B$2:$E$405,4,FALSE)</f>
        <v>1.1364000000000001</v>
      </c>
      <c r="K947" s="3">
        <f t="shared" si="954"/>
        <v>1.6364863624999999</v>
      </c>
      <c r="L947" s="3">
        <f t="shared" si="955"/>
        <v>0.68189682000000018</v>
      </c>
      <c r="M947" s="5">
        <f t="shared" si="956"/>
        <v>9.8432604575040772E-2</v>
      </c>
      <c r="N947" s="5">
        <f t="shared" si="957"/>
        <v>0.16108361501240934</v>
      </c>
      <c r="O947" s="5">
        <f t="shared" si="958"/>
        <v>6.7120880044037781E-2</v>
      </c>
      <c r="P947" s="5">
        <f t="shared" si="959"/>
        <v>0.10984240483106623</v>
      </c>
      <c r="Q947" s="5">
        <f t="shared" si="960"/>
        <v>0.13180556959500409</v>
      </c>
      <c r="R947" s="5">
        <f t="shared" si="961"/>
        <v>2.2884757328815411E-2</v>
      </c>
      <c r="S947" s="5">
        <f t="shared" si="962"/>
        <v>3.0643692583268309E-2</v>
      </c>
      <c r="T947" s="5">
        <f t="shared" si="963"/>
        <v>8.9877798765122002E-2</v>
      </c>
      <c r="U947" s="5">
        <f t="shared" si="964"/>
        <v>3.7450593277728352E-2</v>
      </c>
      <c r="V947" s="5">
        <f t="shared" si="965"/>
        <v>3.799527945239395E-3</v>
      </c>
      <c r="W947" s="5">
        <f t="shared" si="966"/>
        <v>7.1899339047922936E-2</v>
      </c>
      <c r="X947" s="5">
        <f t="shared" si="967"/>
        <v>4.9027930656880492E-2</v>
      </c>
      <c r="Y947" s="5">
        <f t="shared" si="968"/>
        <v>1.6715995003053659E-2</v>
      </c>
      <c r="Z947" s="5">
        <f t="shared" si="969"/>
        <v>5.2016810829969761E-3</v>
      </c>
      <c r="AA947" s="5">
        <f t="shared" si="970"/>
        <v>8.512480154398783E-3</v>
      </c>
      <c r="AB947" s="5">
        <f t="shared" si="971"/>
        <v>6.9652788418627515E-3</v>
      </c>
      <c r="AC947" s="5">
        <f t="shared" si="972"/>
        <v>2.6499685275126867E-4</v>
      </c>
      <c r="AD947" s="5">
        <f t="shared" si="973"/>
        <v>2.941557195617241E-2</v>
      </c>
      <c r="AE947" s="5">
        <f t="shared" si="974"/>
        <v>2.0058384975395152E-2</v>
      </c>
      <c r="AF947" s="5">
        <f t="shared" si="975"/>
        <v>6.8388744645288668E-3</v>
      </c>
      <c r="AG947" s="5">
        <f t="shared" si="976"/>
        <v>1.5544689165804795E-3</v>
      </c>
      <c r="AH947" s="5">
        <f t="shared" si="977"/>
        <v>8.8675244728744882E-4</v>
      </c>
      <c r="AI947" s="5">
        <f t="shared" si="978"/>
        <v>1.4511582868994102E-3</v>
      </c>
      <c r="AJ947" s="5">
        <f t="shared" si="979"/>
        <v>1.1874003731698736E-3</v>
      </c>
      <c r="AK947" s="5">
        <f t="shared" si="980"/>
        <v>6.477215058399696E-4</v>
      </c>
      <c r="AL947" s="5">
        <f t="shared" si="981"/>
        <v>1.182855689109503E-5</v>
      </c>
      <c r="AM947" s="5">
        <f t="shared" si="982"/>
        <v>9.6276364702827088E-3</v>
      </c>
      <c r="AN947" s="5">
        <f t="shared" si="983"/>
        <v>6.5650546932018057E-3</v>
      </c>
      <c r="AO947" s="5">
        <f t="shared" si="984"/>
        <v>2.2383449592101937E-3</v>
      </c>
      <c r="AP947" s="5">
        <f t="shared" si="985"/>
        <v>5.0877343658282048E-4</v>
      </c>
      <c r="AQ947" s="5">
        <f t="shared" si="986"/>
        <v>8.6732747126574253E-5</v>
      </c>
      <c r="AR947" s="5">
        <f t="shared" si="987"/>
        <v>1.2093473478650584E-4</v>
      </c>
      <c r="AS947" s="5">
        <f t="shared" si="988"/>
        <v>1.9790804423067119E-4</v>
      </c>
      <c r="AT947" s="5">
        <f t="shared" si="989"/>
        <v>1.619369077062701E-4</v>
      </c>
      <c r="AU947" s="5">
        <f t="shared" si="990"/>
        <v>8.8335847015577374E-5</v>
      </c>
      <c r="AV947" s="5">
        <f t="shared" si="991"/>
        <v>3.6140102240219684E-5</v>
      </c>
      <c r="AW947" s="5">
        <f t="shared" si="992"/>
        <v>3.6665728467160011E-7</v>
      </c>
      <c r="AX947" s="5">
        <f t="shared" si="993"/>
        <v>2.6259159644542187E-3</v>
      </c>
      <c r="AY947" s="5">
        <f t="shared" si="994"/>
        <v>1.7906037457485655E-3</v>
      </c>
      <c r="AZ947" s="5">
        <f t="shared" si="995"/>
        <v>6.1050350005301774E-4</v>
      </c>
      <c r="BA947" s="5">
        <f t="shared" si="996"/>
        <v>1.3876679842834093E-4</v>
      </c>
      <c r="BB947" s="5">
        <f t="shared" si="997"/>
        <v>2.3656159642466674E-5</v>
      </c>
      <c r="BC947" s="5">
        <f t="shared" si="998"/>
        <v>3.2262120067220738E-6</v>
      </c>
      <c r="BD947" s="5">
        <f t="shared" si="999"/>
        <v>1.3744168513076952E-5</v>
      </c>
      <c r="BE947" s="5">
        <f t="shared" si="1000"/>
        <v>2.2492144335552334E-5</v>
      </c>
      <c r="BF947" s="5">
        <f t="shared" si="1001"/>
        <v>1.840404373425651E-5</v>
      </c>
      <c r="BG947" s="5">
        <f t="shared" si="1002"/>
        <v>1.003932219532145E-5</v>
      </c>
      <c r="BH947" s="5">
        <f t="shared" si="1003"/>
        <v>4.1073034653467793E-6</v>
      </c>
      <c r="BI947" s="5">
        <f t="shared" si="1004"/>
        <v>1.3443092215377978E-6</v>
      </c>
      <c r="BJ947" s="8">
        <f t="shared" si="1005"/>
        <v>0.60249676307980715</v>
      </c>
      <c r="BK947" s="8">
        <f t="shared" si="1006"/>
        <v>0.24478565909000566</v>
      </c>
      <c r="BL947" s="8">
        <f t="shared" si="1007"/>
        <v>0.14778240918748406</v>
      </c>
      <c r="BM947" s="8">
        <f t="shared" si="1008"/>
        <v>0.40730644396545596</v>
      </c>
      <c r="BN947" s="8">
        <f t="shared" si="1009"/>
        <v>0.59116983138637358</v>
      </c>
    </row>
    <row r="948" spans="1:66" x14ac:dyDescent="0.25">
      <c r="A948" t="s">
        <v>273</v>
      </c>
      <c r="B948" t="s">
        <v>295</v>
      </c>
      <c r="C948" t="s">
        <v>323</v>
      </c>
      <c r="D948" t="s">
        <v>512</v>
      </c>
      <c r="E948">
        <f>VLOOKUP(A948,home!$A$2:$E$405,3,FALSE)</f>
        <v>1.375</v>
      </c>
      <c r="F948">
        <f>VLOOKUP(B948,home!$B$2:$E$405,3,FALSE)</f>
        <v>1.1636</v>
      </c>
      <c r="G948">
        <f>VLOOKUP(C948,away!$B$2:$E$405,4,FALSE)</f>
        <v>0.54549999999999998</v>
      </c>
      <c r="H948">
        <f>VLOOKUP(A948,away!$A$2:$E$405,3,FALSE)</f>
        <v>1.1000000000000001</v>
      </c>
      <c r="I948">
        <f>VLOOKUP(C948,away!$B$2:$E$405,3,FALSE)</f>
        <v>1.5909</v>
      </c>
      <c r="J948">
        <f>VLOOKUP(B948,home!$B$2:$E$405,4,FALSE)</f>
        <v>0.72729999999999995</v>
      </c>
      <c r="K948" s="3">
        <f t="shared" si="954"/>
        <v>0.87277272499999992</v>
      </c>
      <c r="L948" s="3">
        <f t="shared" si="955"/>
        <v>1.272767727</v>
      </c>
      <c r="M948" s="5">
        <f t="shared" si="956"/>
        <v>0.11700478448339589</v>
      </c>
      <c r="N948" s="5">
        <f t="shared" si="957"/>
        <v>0.10211858459161116</v>
      </c>
      <c r="O948" s="5">
        <f t="shared" si="958"/>
        <v>0.14891991359505666</v>
      </c>
      <c r="P948" s="5">
        <f t="shared" si="959"/>
        <v>0.12997323879512215</v>
      </c>
      <c r="Q948" s="5">
        <f t="shared" si="960"/>
        <v>4.4563157673581731E-2</v>
      </c>
      <c r="R948" s="5">
        <f t="shared" si="961"/>
        <v>9.477022996570833E-2</v>
      </c>
      <c r="S948" s="5">
        <f t="shared" si="962"/>
        <v>3.6094769281189369E-2</v>
      </c>
      <c r="T948" s="5">
        <f t="shared" si="963"/>
        <v>5.6718548900147228E-2</v>
      </c>
      <c r="U948" s="5">
        <f t="shared" si="964"/>
        <v>8.271287185604792E-2</v>
      </c>
      <c r="V948" s="5">
        <f t="shared" si="965"/>
        <v>4.4550448539844995E-3</v>
      </c>
      <c r="W948" s="5">
        <f t="shared" si="966"/>
        <v>1.2964502852458861E-2</v>
      </c>
      <c r="X948" s="5">
        <f t="shared" si="967"/>
        <v>1.6500800827209082E-2</v>
      </c>
      <c r="Y948" s="5">
        <f t="shared" si="968"/>
        <v>1.050084338126331E-2</v>
      </c>
      <c r="Z948" s="5">
        <f t="shared" si="969"/>
        <v>4.0206830060240624E-2</v>
      </c>
      <c r="AA948" s="5">
        <f t="shared" si="970"/>
        <v>3.5091424635288124E-2</v>
      </c>
      <c r="AB948" s="5">
        <f t="shared" si="971"/>
        <v>1.5313419151536271E-2</v>
      </c>
      <c r="AC948" s="5">
        <f t="shared" si="972"/>
        <v>3.0930177941360072E-4</v>
      </c>
      <c r="AD948" s="5">
        <f t="shared" si="973"/>
        <v>2.8287661207026973E-3</v>
      </c>
      <c r="AE948" s="5">
        <f t="shared" si="974"/>
        <v>3.6003622256613795E-3</v>
      </c>
      <c r="AF948" s="5">
        <f t="shared" si="975"/>
        <v>2.2912124231658478E-3</v>
      </c>
      <c r="AG948" s="5">
        <f t="shared" si="976"/>
        <v>9.7206040930231932E-4</v>
      </c>
      <c r="AH948" s="5">
        <f t="shared" si="977"/>
        <v>1.2793488926411935E-2</v>
      </c>
      <c r="AI948" s="5">
        <f t="shared" si="978"/>
        <v>1.116580819256187E-2</v>
      </c>
      <c r="AJ948" s="5">
        <f t="shared" si="979"/>
        <v>4.8726064215247732E-3</v>
      </c>
      <c r="AK948" s="5">
        <f t="shared" si="980"/>
        <v>1.4175593281222248E-3</v>
      </c>
      <c r="AL948" s="5">
        <f t="shared" si="981"/>
        <v>1.3743353902313302E-5</v>
      </c>
      <c r="AM948" s="5">
        <f t="shared" si="982"/>
        <v>4.9377398311067455E-4</v>
      </c>
      <c r="AN948" s="5">
        <f t="shared" si="983"/>
        <v>6.2845959013550963E-4</v>
      </c>
      <c r="AO948" s="5">
        <f t="shared" si="984"/>
        <v>3.9994154202406209E-4</v>
      </c>
      <c r="AP948" s="5">
        <f t="shared" si="985"/>
        <v>1.6967756245828017E-4</v>
      </c>
      <c r="AQ948" s="5">
        <f t="shared" si="986"/>
        <v>5.3990031373231456E-5</v>
      </c>
      <c r="AR948" s="5">
        <f t="shared" si="987"/>
        <v>3.256627964253799E-3</v>
      </c>
      <c r="AS948" s="5">
        <f t="shared" si="988"/>
        <v>2.8422960626729907E-3</v>
      </c>
      <c r="AT948" s="5">
        <f t="shared" si="989"/>
        <v>1.2403392399379382E-3</v>
      </c>
      <c r="AU948" s="5">
        <f t="shared" si="990"/>
        <v>3.6084475278835436E-4</v>
      </c>
      <c r="AV948" s="5">
        <f t="shared" si="991"/>
        <v>7.8733864548260815E-5</v>
      </c>
      <c r="AW948" s="5">
        <f t="shared" si="992"/>
        <v>4.2407292869784921E-7</v>
      </c>
      <c r="AX948" s="5">
        <f t="shared" si="993"/>
        <v>7.1825410795601201E-5</v>
      </c>
      <c r="AY948" s="5">
        <f t="shared" si="994"/>
        <v>9.1417064839158601E-5</v>
      </c>
      <c r="AZ948" s="5">
        <f t="shared" si="995"/>
        <v>5.817634491217376E-5</v>
      </c>
      <c r="BA948" s="5">
        <f t="shared" si="996"/>
        <v>2.4681658093011803E-5</v>
      </c>
      <c r="BB948" s="5">
        <f t="shared" si="997"/>
        <v>7.8535044674084483E-6</v>
      </c>
      <c r="BC948" s="5">
        <f t="shared" si="998"/>
        <v>1.9991374059935596E-6</v>
      </c>
      <c r="BD948" s="5">
        <f t="shared" si="999"/>
        <v>6.908218286246564E-4</v>
      </c>
      <c r="BE948" s="5">
        <f t="shared" si="1000"/>
        <v>6.0293044985822446E-4</v>
      </c>
      <c r="BF948" s="5">
        <f t="shared" si="1001"/>
        <v>2.6311062585411912E-4</v>
      </c>
      <c r="BG948" s="5">
        <f t="shared" si="1002"/>
        <v>7.6545259301051666E-5</v>
      </c>
      <c r="BH948" s="5">
        <f t="shared" si="1003"/>
        <v>1.6701653636502608E-5</v>
      </c>
      <c r="BI948" s="5">
        <f t="shared" si="1004"/>
        <v>2.9153495512673089E-6</v>
      </c>
      <c r="BJ948" s="8">
        <f t="shared" si="1005"/>
        <v>0.25506063523471878</v>
      </c>
      <c r="BK948" s="8">
        <f t="shared" si="1006"/>
        <v>0.28794229961184697</v>
      </c>
      <c r="BL948" s="8">
        <f t="shared" si="1007"/>
        <v>0.41648918912328525</v>
      </c>
      <c r="BM948" s="8">
        <f t="shared" si="1008"/>
        <v>0.36225805193370519</v>
      </c>
      <c r="BN948" s="8">
        <f t="shared" si="1009"/>
        <v>0.63734990910447586</v>
      </c>
    </row>
    <row r="949" spans="1:66" x14ac:dyDescent="0.25">
      <c r="A949" t="s">
        <v>273</v>
      </c>
      <c r="B949" t="s">
        <v>471</v>
      </c>
      <c r="C949" t="s">
        <v>296</v>
      </c>
      <c r="D949" t="s">
        <v>512</v>
      </c>
      <c r="E949">
        <f>VLOOKUP(A949,home!$A$2:$E$405,3,FALSE)</f>
        <v>1.375</v>
      </c>
      <c r="F949">
        <f>VLOOKUP(B949,home!$B$2:$E$405,3,FALSE)</f>
        <v>1.0182</v>
      </c>
      <c r="G949">
        <f>VLOOKUP(C949,away!$B$2:$E$405,4,FALSE)</f>
        <v>0.90910000000000002</v>
      </c>
      <c r="H949">
        <f>VLOOKUP(A949,away!$A$2:$E$405,3,FALSE)</f>
        <v>1.1000000000000001</v>
      </c>
      <c r="I949">
        <f>VLOOKUP(C949,away!$B$2:$E$405,3,FALSE)</f>
        <v>0.90910000000000002</v>
      </c>
      <c r="J949">
        <f>VLOOKUP(B949,home!$B$2:$E$405,4,FALSE)</f>
        <v>1.2726999999999999</v>
      </c>
      <c r="K949" s="3">
        <f t="shared" si="954"/>
        <v>1.2727627275000002</v>
      </c>
      <c r="L949" s="3">
        <f t="shared" si="955"/>
        <v>1.272712727</v>
      </c>
      <c r="M949" s="5">
        <f t="shared" si="956"/>
        <v>7.8435750483312819E-2</v>
      </c>
      <c r="N949" s="5">
        <f t="shared" si="957"/>
        <v>9.9830099718650686E-2</v>
      </c>
      <c r="O949" s="5">
        <f t="shared" si="958"/>
        <v>9.9826177891908618E-2</v>
      </c>
      <c r="P949" s="5">
        <f t="shared" si="959"/>
        <v>0.12705503844960583</v>
      </c>
      <c r="Q949" s="5">
        <f t="shared" si="960"/>
        <v>6.3530015002253429E-2</v>
      </c>
      <c r="R949" s="5">
        <f t="shared" si="961"/>
        <v>6.3525023545399087E-2</v>
      </c>
      <c r="S949" s="5">
        <f t="shared" si="962"/>
        <v>5.1452885629191626E-2</v>
      </c>
      <c r="T949" s="5">
        <f t="shared" si="963"/>
        <v>8.0855458639868857E-2</v>
      </c>
      <c r="U949" s="5">
        <f t="shared" si="964"/>
        <v>8.0852282232143885E-2</v>
      </c>
      <c r="V949" s="5">
        <f t="shared" si="965"/>
        <v>9.2607265914071354E-3</v>
      </c>
      <c r="W949" s="5">
        <f t="shared" si="966"/>
        <v>2.6952878390794664E-2</v>
      </c>
      <c r="X949" s="5">
        <f t="shared" si="967"/>
        <v>3.4303271357247644E-2</v>
      </c>
      <c r="Y949" s="5">
        <f t="shared" si="968"/>
        <v>2.182910501705183E-2</v>
      </c>
      <c r="Z949" s="5">
        <f t="shared" si="969"/>
        <v>2.6949701983068022E-2</v>
      </c>
      <c r="AA949" s="5">
        <f t="shared" si="970"/>
        <v>3.4300576201281817E-2</v>
      </c>
      <c r="AB949" s="5">
        <f t="shared" si="971"/>
        <v>2.1828247460382522E-2</v>
      </c>
      <c r="AC949" s="5">
        <f t="shared" si="972"/>
        <v>9.3756830103962515E-4</v>
      </c>
      <c r="AD949" s="5">
        <f t="shared" si="973"/>
        <v>8.5761547536609087E-3</v>
      </c>
      <c r="AE949" s="5">
        <f t="shared" si="974"/>
        <v>1.0914981303705787E-2</v>
      </c>
      <c r="AF949" s="5">
        <f t="shared" si="975"/>
        <v>6.9458178100967058E-3</v>
      </c>
      <c r="AG949" s="5">
        <f t="shared" si="976"/>
        <v>2.9466769087777814E-3</v>
      </c>
      <c r="AH949" s="5">
        <f t="shared" si="977"/>
        <v>8.5748071756769524E-3</v>
      </c>
      <c r="AI949" s="5">
        <f t="shared" si="978"/>
        <v>1.0913694968701173E-2</v>
      </c>
      <c r="AJ949" s="5">
        <f t="shared" si="979"/>
        <v>6.9452720877335667E-3</v>
      </c>
      <c r="AK949" s="5">
        <f t="shared" si="980"/>
        <v>2.9465611485377978E-3</v>
      </c>
      <c r="AL949" s="5">
        <f t="shared" si="981"/>
        <v>6.0749225093760983E-5</v>
      </c>
      <c r="AM949" s="5">
        <f t="shared" si="982"/>
        <v>2.1830820231463085E-3</v>
      </c>
      <c r="AN949" s="5">
        <f t="shared" si="983"/>
        <v>2.7784362749432153E-3</v>
      </c>
      <c r="AO949" s="5">
        <f t="shared" si="984"/>
        <v>1.7680756041393514E-3</v>
      </c>
      <c r="AP949" s="5">
        <f t="shared" si="985"/>
        <v>7.500841078954553E-4</v>
      </c>
      <c r="AQ949" s="5">
        <f t="shared" si="986"/>
        <v>2.386603976097468E-4</v>
      </c>
      <c r="AR949" s="5">
        <f t="shared" si="987"/>
        <v>2.1826532448109949E-3</v>
      </c>
      <c r="AS949" s="5">
        <f t="shared" si="988"/>
        <v>2.7779996970523678E-3</v>
      </c>
      <c r="AT949" s="5">
        <f t="shared" si="989"/>
        <v>1.7678672357072729E-3</v>
      </c>
      <c r="AU949" s="5">
        <f t="shared" si="990"/>
        <v>7.5002517492555806E-4</v>
      </c>
      <c r="AV949" s="5">
        <f t="shared" si="991"/>
        <v>2.3865102183297951E-4</v>
      </c>
      <c r="AW949" s="5">
        <f t="shared" si="992"/>
        <v>2.7334811126413829E-6</v>
      </c>
      <c r="AX949" s="5">
        <f t="shared" si="993"/>
        <v>4.6309090502265262E-4</v>
      </c>
      <c r="AY949" s="5">
        <f t="shared" si="994"/>
        <v>5.8938168858027812E-4</v>
      </c>
      <c r="AZ949" s="5">
        <f t="shared" si="995"/>
        <v>3.7505678805843542E-4</v>
      </c>
      <c r="BA949" s="5">
        <f t="shared" si="996"/>
        <v>1.5911318250323741E-4</v>
      </c>
      <c r="BB949" s="5">
        <f t="shared" si="997"/>
        <v>5.0626343101335997E-5</v>
      </c>
      <c r="BC949" s="5">
        <f t="shared" si="998"/>
        <v>1.2886558237307786E-5</v>
      </c>
      <c r="BD949" s="5">
        <f t="shared" si="999"/>
        <v>4.6298176054979974E-4</v>
      </c>
      <c r="BE949" s="5">
        <f t="shared" si="1000"/>
        <v>5.8926592834011512E-4</v>
      </c>
      <c r="BF949" s="5">
        <f t="shared" si="1001"/>
        <v>3.7499785508849227E-4</v>
      </c>
      <c r="BG949" s="5">
        <f t="shared" si="1002"/>
        <v>1.5909443094969306E-4</v>
      </c>
      <c r="BH949" s="5">
        <f t="shared" si="1003"/>
        <v>5.0622365466397953E-5</v>
      </c>
      <c r="BI949" s="5">
        <f t="shared" si="1004"/>
        <v>1.2886051988702888E-5</v>
      </c>
      <c r="BJ949" s="8">
        <f t="shared" si="1005"/>
        <v>0.36605295277534566</v>
      </c>
      <c r="BK949" s="8">
        <f t="shared" si="1006"/>
        <v>0.26779210036823115</v>
      </c>
      <c r="BL949" s="8">
        <f t="shared" si="1007"/>
        <v>0.33907968747847772</v>
      </c>
      <c r="BM949" s="8">
        <f t="shared" si="1008"/>
        <v>0.46708568930652433</v>
      </c>
      <c r="BN949" s="8">
        <f t="shared" si="1009"/>
        <v>0.53220210509113053</v>
      </c>
    </row>
    <row r="950" spans="1:66" x14ac:dyDescent="0.25">
      <c r="A950" t="s">
        <v>273</v>
      </c>
      <c r="B950" t="s">
        <v>337</v>
      </c>
      <c r="C950" t="s">
        <v>303</v>
      </c>
      <c r="D950" t="s">
        <v>512</v>
      </c>
      <c r="E950">
        <f>VLOOKUP(A950,home!$A$2:$E$405,3,FALSE)</f>
        <v>1.375</v>
      </c>
      <c r="F950">
        <f>VLOOKUP(B950,home!$B$2:$E$405,3,FALSE)</f>
        <v>0.72729999999999995</v>
      </c>
      <c r="G950">
        <f>VLOOKUP(C950,away!$B$2:$E$405,4,FALSE)</f>
        <v>0.58179999999999998</v>
      </c>
      <c r="H950">
        <f>VLOOKUP(A950,away!$A$2:$E$405,3,FALSE)</f>
        <v>1.1000000000000001</v>
      </c>
      <c r="I950">
        <f>VLOOKUP(C950,away!$B$2:$E$405,3,FALSE)</f>
        <v>0.72729999999999995</v>
      </c>
      <c r="J950">
        <f>VLOOKUP(B950,home!$B$2:$E$405,4,FALSE)</f>
        <v>0.90910000000000002</v>
      </c>
      <c r="K950" s="3">
        <f t="shared" si="954"/>
        <v>0.58182181749999995</v>
      </c>
      <c r="L950" s="3">
        <f t="shared" si="955"/>
        <v>0.72730727300000009</v>
      </c>
      <c r="M950" s="5">
        <f t="shared" si="956"/>
        <v>0.27005514759180627</v>
      </c>
      <c r="N950" s="5">
        <f t="shared" si="957"/>
        <v>0.15712397679709544</v>
      </c>
      <c r="O950" s="5">
        <f t="shared" si="958"/>
        <v>0.19641307295460911</v>
      </c>
      <c r="P950" s="5">
        <f t="shared" si="959"/>
        <v>0.11427741108721075</v>
      </c>
      <c r="Q950" s="5">
        <f t="shared" si="960"/>
        <v>4.5709078876456942E-2</v>
      </c>
      <c r="R950" s="5">
        <f t="shared" si="961"/>
        <v>7.14263282360834E-2</v>
      </c>
      <c r="S950" s="5">
        <f t="shared" si="962"/>
        <v>1.208949986812952E-2</v>
      </c>
      <c r="T950" s="5">
        <f t="shared" si="963"/>
        <v>3.3244545508977798E-2</v>
      </c>
      <c r="U950" s="5">
        <f t="shared" si="964"/>
        <v>4.1557396111669608E-2</v>
      </c>
      <c r="V950" s="5">
        <f t="shared" si="965"/>
        <v>5.6842576973585373E-4</v>
      </c>
      <c r="W950" s="5">
        <f t="shared" si="966"/>
        <v>8.8648464493836805E-3</v>
      </c>
      <c r="X950" s="5">
        <f t="shared" si="967"/>
        <v>6.4474672966649766E-3</v>
      </c>
      <c r="Y950" s="5">
        <f t="shared" si="968"/>
        <v>2.3446449286470428E-3</v>
      </c>
      <c r="Z950" s="5">
        <f t="shared" si="969"/>
        <v>1.7316296003262916E-2</v>
      </c>
      <c r="AA950" s="5">
        <f t="shared" si="970"/>
        <v>1.0074998812986413E-2</v>
      </c>
      <c r="AB950" s="5">
        <f t="shared" si="971"/>
        <v>2.9309270603410484E-3</v>
      </c>
      <c r="AC950" s="5">
        <f t="shared" si="972"/>
        <v>1.5033555632045846E-5</v>
      </c>
      <c r="AD950" s="5">
        <f t="shared" si="973"/>
        <v>1.2894402682597081E-3</v>
      </c>
      <c r="AE950" s="5">
        <f t="shared" si="974"/>
        <v>9.3781928520435666E-4</v>
      </c>
      <c r="AF950" s="5">
        <f t="shared" si="975"/>
        <v>3.4104139344439495E-4</v>
      </c>
      <c r="AG950" s="5">
        <f t="shared" si="976"/>
        <v>8.2680628615387691E-5</v>
      </c>
      <c r="AH950" s="5">
        <f t="shared" si="977"/>
        <v>3.1485670061484868E-3</v>
      </c>
      <c r="AI950" s="5">
        <f t="shared" si="978"/>
        <v>1.8319049780378461E-3</v>
      </c>
      <c r="AJ950" s="5">
        <f t="shared" si="979"/>
        <v>5.3292114190463854E-4</v>
      </c>
      <c r="AK950" s="5">
        <f t="shared" si="980"/>
        <v>1.0335504912237741E-4</v>
      </c>
      <c r="AL950" s="5">
        <f t="shared" si="981"/>
        <v>2.5446592407304035E-7</v>
      </c>
      <c r="AM950" s="5">
        <f t="shared" si="982"/>
        <v>1.500448960873102E-4</v>
      </c>
      <c r="AN950" s="5">
        <f t="shared" si="983"/>
        <v>1.0912874420082995E-4</v>
      </c>
      <c r="AO950" s="5">
        <f t="shared" si="984"/>
        <v>3.9685064675310094E-5</v>
      </c>
      <c r="AP950" s="5">
        <f t="shared" si="985"/>
        <v>9.6210787226094772E-6</v>
      </c>
      <c r="AQ950" s="5">
        <f t="shared" si="986"/>
        <v>1.7493701322648551E-6</v>
      </c>
      <c r="AR950" s="5">
        <f t="shared" si="987"/>
        <v>4.5799513661992625E-4</v>
      </c>
      <c r="AS950" s="5">
        <f t="shared" si="988"/>
        <v>2.6647156279436624E-4</v>
      </c>
      <c r="AT950" s="5">
        <f t="shared" si="989"/>
        <v>7.7519484488541761E-5</v>
      </c>
      <c r="AU950" s="5">
        <f t="shared" si="990"/>
        <v>1.5034175785595478E-5</v>
      </c>
      <c r="AV950" s="5">
        <f t="shared" si="991"/>
        <v>2.1868028700474118E-6</v>
      </c>
      <c r="AW950" s="5">
        <f t="shared" si="992"/>
        <v>2.9911284656216005E-9</v>
      </c>
      <c r="AX950" s="5">
        <f t="shared" si="993"/>
        <v>1.4549899024686242E-5</v>
      </c>
      <c r="AY950" s="5">
        <f t="shared" si="994"/>
        <v>1.058224738206991E-5</v>
      </c>
      <c r="AZ950" s="5">
        <f t="shared" si="995"/>
        <v>3.8482727428323281E-6</v>
      </c>
      <c r="BA950" s="5">
        <f t="shared" si="996"/>
        <v>9.3295891811653728E-7</v>
      </c>
      <c r="BB950" s="5">
        <f t="shared" si="997"/>
        <v>1.6963695163909224E-7</v>
      </c>
      <c r="BC950" s="5">
        <f t="shared" si="998"/>
        <v>2.467563773933222E-8</v>
      </c>
      <c r="BD950" s="5">
        <f t="shared" si="999"/>
        <v>5.5517198977050166E-5</v>
      </c>
      <c r="BE950" s="5">
        <f t="shared" si="1000"/>
        <v>3.2301117611336463E-5</v>
      </c>
      <c r="BF950" s="5">
        <f t="shared" si="1001"/>
        <v>9.3967474779545184E-6</v>
      </c>
      <c r="BG950" s="5">
        <f t="shared" si="1002"/>
        <v>1.8224108987373465E-6</v>
      </c>
      <c r="BH950" s="5">
        <f t="shared" si="1003"/>
        <v>2.6507960533379275E-7</v>
      </c>
      <c r="BI950" s="5">
        <f t="shared" si="1004"/>
        <v>3.0845819551497999E-8</v>
      </c>
      <c r="BJ950" s="8">
        <f t="shared" si="1005"/>
        <v>0.25672587827722521</v>
      </c>
      <c r="BK950" s="8">
        <f t="shared" si="1006"/>
        <v>0.39701635458582057</v>
      </c>
      <c r="BL950" s="8">
        <f t="shared" si="1007"/>
        <v>0.3289380119138513</v>
      </c>
      <c r="BM950" s="8">
        <f t="shared" si="1008"/>
        <v>0.14498094598064445</v>
      </c>
      <c r="BN950" s="8">
        <f t="shared" si="1009"/>
        <v>0.85500501554326191</v>
      </c>
    </row>
    <row r="951" spans="1:66" x14ac:dyDescent="0.25">
      <c r="A951" t="s">
        <v>270</v>
      </c>
      <c r="B951" t="s">
        <v>305</v>
      </c>
      <c r="C951" t="s">
        <v>315</v>
      </c>
      <c r="D951" t="s">
        <v>512</v>
      </c>
      <c r="E951">
        <f>VLOOKUP(A951,home!$A$2:$E$405,3,FALSE)</f>
        <v>1.5696000000000001</v>
      </c>
      <c r="F951">
        <f>VLOOKUP(B951,home!$B$2:$E$405,3,FALSE)</f>
        <v>1.4335</v>
      </c>
      <c r="G951">
        <f>VLOOKUP(C951,away!$B$2:$E$405,4,FALSE)</f>
        <v>1.4016</v>
      </c>
      <c r="H951">
        <f>VLOOKUP(A951,away!$A$2:$E$405,3,FALSE)</f>
        <v>1.3290999999999999</v>
      </c>
      <c r="I951">
        <f>VLOOKUP(C951,away!$B$2:$E$405,3,FALSE)</f>
        <v>1.3543000000000001</v>
      </c>
      <c r="J951">
        <f>VLOOKUP(B951,home!$B$2:$E$405,4,FALSE)</f>
        <v>1.1286</v>
      </c>
      <c r="K951" s="3">
        <f t="shared" si="954"/>
        <v>3.1536302745600002</v>
      </c>
      <c r="L951" s="3">
        <f t="shared" si="955"/>
        <v>2.0314801467180001</v>
      </c>
      <c r="M951" s="5">
        <f t="shared" si="956"/>
        <v>5.5993182972890838E-3</v>
      </c>
      <c r="N951" s="5">
        <f t="shared" si="957"/>
        <v>1.7658179699228605E-2</v>
      </c>
      <c r="O951" s="5">
        <f t="shared" si="958"/>
        <v>1.137490395609761E-2</v>
      </c>
      <c r="P951" s="5">
        <f t="shared" si="959"/>
        <v>3.5872241486161735E-2</v>
      </c>
      <c r="Q951" s="5">
        <f t="shared" si="960"/>
        <v>2.7843685046554073E-2</v>
      </c>
      <c r="R951" s="5">
        <f t="shared" si="961"/>
        <v>1.1553945778818169E-2</v>
      </c>
      <c r="S951" s="5">
        <f t="shared" si="962"/>
        <v>5.7454213214871097E-2</v>
      </c>
      <c r="T951" s="5">
        <f t="shared" si="963"/>
        <v>5.6563893383543444E-2</v>
      </c>
      <c r="U951" s="5">
        <f t="shared" si="964"/>
        <v>3.6436873198705699E-2</v>
      </c>
      <c r="V951" s="5">
        <f t="shared" si="965"/>
        <v>4.0898062176984051E-2</v>
      </c>
      <c r="W951" s="5">
        <f t="shared" si="966"/>
        <v>2.9269562706042161E-2</v>
      </c>
      <c r="X951" s="5">
        <f t="shared" si="967"/>
        <v>5.9460535540442228E-2</v>
      </c>
      <c r="Y951" s="5">
        <f t="shared" si="968"/>
        <v>6.0396448731814233E-2</v>
      </c>
      <c r="Z951" s="5">
        <f t="shared" si="969"/>
        <v>7.8238704886417834E-3</v>
      </c>
      <c r="AA951" s="5">
        <f t="shared" si="970"/>
        <v>2.4673594837217271E-2</v>
      </c>
      <c r="AB951" s="5">
        <f t="shared" si="971"/>
        <v>3.890569783043786E-2</v>
      </c>
      <c r="AC951" s="5">
        <f t="shared" si="972"/>
        <v>1.6375935033903256E-2</v>
      </c>
      <c r="AD951" s="5">
        <f t="shared" si="973"/>
        <v>2.307634476822672E-2</v>
      </c>
      <c r="AE951" s="5">
        <f t="shared" si="974"/>
        <v>4.6879136255472367E-2</v>
      </c>
      <c r="AF951" s="5">
        <f t="shared" si="975"/>
        <v>4.7617017299140071E-2</v>
      </c>
      <c r="AG951" s="5">
        <f t="shared" si="976"/>
        <v>3.2244341763043541E-2</v>
      </c>
      <c r="AH951" s="5">
        <f t="shared" si="977"/>
        <v>3.9735093920421601E-3</v>
      </c>
      <c r="AI951" s="5">
        <f t="shared" si="978"/>
        <v>1.2530979514992656E-2</v>
      </c>
      <c r="AJ951" s="5">
        <f t="shared" si="979"/>
        <v>1.975903818418602E-2</v>
      </c>
      <c r="AK951" s="5">
        <f t="shared" si="980"/>
        <v>2.0770900337945358E-2</v>
      </c>
      <c r="AL951" s="5">
        <f t="shared" si="981"/>
        <v>4.1965215400044994E-3</v>
      </c>
      <c r="AM951" s="5">
        <f t="shared" si="982"/>
        <v>1.4554851897452818E-2</v>
      </c>
      <c r="AN951" s="5">
        <f t="shared" si="983"/>
        <v>2.9567892668096209E-2</v>
      </c>
      <c r="AO951" s="5">
        <f t="shared" si="984"/>
        <v>3.0033293467763091E-2</v>
      </c>
      <c r="AP951" s="5">
        <f t="shared" si="985"/>
        <v>2.0337346473438708E-2</v>
      </c>
      <c r="AQ951" s="5">
        <f t="shared" si="986"/>
        <v>1.0328728899429014E-2</v>
      </c>
      <c r="AR951" s="5">
        <f t="shared" si="987"/>
        <v>1.6144210885462313E-3</v>
      </c>
      <c r="AS951" s="5">
        <f t="shared" si="988"/>
        <v>5.0912872207275056E-3</v>
      </c>
      <c r="AT951" s="5">
        <f t="shared" si="989"/>
        <v>8.0280187578833546E-3</v>
      </c>
      <c r="AU951" s="5">
        <f t="shared" si="990"/>
        <v>8.4391343331988375E-3</v>
      </c>
      <c r="AV951" s="5">
        <f t="shared" si="991"/>
        <v>6.653477381063643E-3</v>
      </c>
      <c r="AW951" s="5">
        <f t="shared" si="992"/>
        <v>7.4681032628662585E-4</v>
      </c>
      <c r="AX951" s="5">
        <f t="shared" si="993"/>
        <v>7.6501035975907097E-3</v>
      </c>
      <c r="AY951" s="5">
        <f t="shared" si="994"/>
        <v>1.5541033578841474E-2</v>
      </c>
      <c r="AZ951" s="5">
        <f t="shared" si="995"/>
        <v>1.5785650587447127E-2</v>
      </c>
      <c r="BA951" s="5">
        <f t="shared" si="996"/>
        <v>1.0689411923808723E-2</v>
      </c>
      <c r="BB951" s="5">
        <f t="shared" si="997"/>
        <v>5.4288320258270208E-3</v>
      </c>
      <c r="BC951" s="5">
        <f t="shared" si="998"/>
        <v>2.2057128960668903E-3</v>
      </c>
      <c r="BD951" s="5">
        <f t="shared" si="999"/>
        <v>5.4661073163742241E-4</v>
      </c>
      <c r="BE951" s="5">
        <f t="shared" si="1000"/>
        <v>1.7238081516911671E-3</v>
      </c>
      <c r="BF951" s="5">
        <f t="shared" si="1001"/>
        <v>2.7181267873532915E-3</v>
      </c>
      <c r="BG951" s="5">
        <f t="shared" si="1002"/>
        <v>2.8573223088966173E-3</v>
      </c>
      <c r="BH951" s="5">
        <f t="shared" si="1003"/>
        <v>2.2527345343780129E-3</v>
      </c>
      <c r="BI951" s="5">
        <f t="shared" si="1004"/>
        <v>1.4208583656322661E-3</v>
      </c>
      <c r="BJ951" s="8">
        <f t="shared" si="1005"/>
        <v>0.56313200320926904</v>
      </c>
      <c r="BK951" s="8">
        <f t="shared" si="1006"/>
        <v>0.1759373253280552</v>
      </c>
      <c r="BL951" s="8">
        <f t="shared" si="1007"/>
        <v>0.22132524269145118</v>
      </c>
      <c r="BM951" s="8">
        <f t="shared" si="1008"/>
        <v>0.84352194420071291</v>
      </c>
      <c r="BN951" s="8">
        <f t="shared" si="1009"/>
        <v>0.10990227426414928</v>
      </c>
    </row>
    <row r="952" spans="1:66" s="14" customFormat="1" x14ac:dyDescent="0.25">
      <c r="A952" t="s">
        <v>270</v>
      </c>
      <c r="B952" t="s">
        <v>320</v>
      </c>
      <c r="C952" t="s">
        <v>328</v>
      </c>
      <c r="D952" t="s">
        <v>512</v>
      </c>
      <c r="E952">
        <f>VLOOKUP(A952,home!$A$2:$E$405,3,FALSE)</f>
        <v>1.5696000000000001</v>
      </c>
      <c r="F952">
        <f>VLOOKUP(B952,home!$B$2:$E$405,3,FALSE)</f>
        <v>0.1593</v>
      </c>
      <c r="G952">
        <f>VLOOKUP(C952,away!$B$2:$E$405,4,FALSE)</f>
        <v>1.0618000000000001</v>
      </c>
      <c r="H952">
        <f>VLOOKUP(A952,away!$A$2:$E$405,3,FALSE)</f>
        <v>1.3290999999999999</v>
      </c>
      <c r="I952">
        <f>VLOOKUP(C952,away!$B$2:$E$405,3,FALSE)</f>
        <v>0.75239999999999996</v>
      </c>
      <c r="J952">
        <f>VLOOKUP(B952,home!$B$2:$E$405,4,FALSE)</f>
        <v>1.1286</v>
      </c>
      <c r="K952" s="3">
        <f t="shared" si="954"/>
        <v>0.26548958390400007</v>
      </c>
      <c r="L952" s="3">
        <f t="shared" si="955"/>
        <v>1.1286167484239999</v>
      </c>
      <c r="M952" s="5">
        <f t="shared" si="956"/>
        <v>0.24805461573429544</v>
      </c>
      <c r="N952" s="5">
        <f t="shared" si="957"/>
        <v>6.5855916716764731E-2</v>
      </c>
      <c r="O952" s="5">
        <f t="shared" si="958"/>
        <v>0.27995859384160526</v>
      </c>
      <c r="P952" s="5">
        <f t="shared" si="959"/>
        <v>7.4326090589356741E-2</v>
      </c>
      <c r="Q952" s="5">
        <f t="shared" si="960"/>
        <v>8.7420299633751749E-3</v>
      </c>
      <c r="R952" s="5">
        <f t="shared" si="961"/>
        <v>0.15798297893743396</v>
      </c>
      <c r="S952" s="5">
        <f t="shared" si="962"/>
        <v>5.5676929513526086E-3</v>
      </c>
      <c r="T952" s="5">
        <f t="shared" si="963"/>
        <v>9.8664014318896685E-3</v>
      </c>
      <c r="U952" s="5">
        <f t="shared" si="964"/>
        <v>4.1942835342013748E-2</v>
      </c>
      <c r="V952" s="5">
        <f t="shared" si="965"/>
        <v>1.8536457718346759E-4</v>
      </c>
      <c r="W952" s="5">
        <f t="shared" si="966"/>
        <v>7.736392991509254E-4</v>
      </c>
      <c r="X952" s="5">
        <f t="shared" si="967"/>
        <v>8.731422702607395E-4</v>
      </c>
      <c r="Y952" s="5">
        <f t="shared" si="968"/>
        <v>4.9272149498661279E-4</v>
      </c>
      <c r="Z952" s="5">
        <f t="shared" si="969"/>
        <v>5.9434078664901295E-2</v>
      </c>
      <c r="AA952" s="5">
        <f t="shared" si="970"/>
        <v>1.5779128814462251E-2</v>
      </c>
      <c r="AB952" s="5">
        <f t="shared" si="971"/>
        <v>2.0945971716596007E-3</v>
      </c>
      <c r="AC952" s="5">
        <f t="shared" si="972"/>
        <v>3.4713686729362189E-6</v>
      </c>
      <c r="AD952" s="5">
        <f t="shared" si="973"/>
        <v>5.1348293905840356E-5</v>
      </c>
      <c r="AE952" s="5">
        <f t="shared" si="974"/>
        <v>5.7952544505129431E-5</v>
      </c>
      <c r="AF952" s="5">
        <f t="shared" si="975"/>
        <v>3.2703106171138174E-5</v>
      </c>
      <c r="AG952" s="5">
        <f t="shared" si="976"/>
        <v>1.2303091116744929E-5</v>
      </c>
      <c r="AH952" s="5">
        <f t="shared" si="977"/>
        <v>1.6769574152089298E-2</v>
      </c>
      <c r="AI952" s="5">
        <f t="shared" si="978"/>
        <v>4.4521472638854621E-3</v>
      </c>
      <c r="AJ952" s="5">
        <f t="shared" si="979"/>
        <v>5.9099936228414185E-4</v>
      </c>
      <c r="AK952" s="5">
        <f t="shared" si="980"/>
        <v>5.2301391593448741E-5</v>
      </c>
      <c r="AL952" s="5">
        <f t="shared" si="981"/>
        <v>4.1605879687412738E-8</v>
      </c>
      <c r="AM952" s="5">
        <f t="shared" si="982"/>
        <v>2.726487436648373E-6</v>
      </c>
      <c r="AN952" s="5">
        <f t="shared" si="983"/>
        <v>3.077159385368973E-6</v>
      </c>
      <c r="AO952" s="5">
        <f t="shared" si="984"/>
        <v>1.7364668099487627E-6</v>
      </c>
      <c r="AP952" s="5">
        <f t="shared" si="985"/>
        <v>6.5326850826352239E-7</v>
      </c>
      <c r="AQ952" s="5">
        <f t="shared" si="986"/>
        <v>1.8432244491104359E-7</v>
      </c>
      <c r="AR952" s="5">
        <f t="shared" si="987"/>
        <v>3.7852844503972324E-3</v>
      </c>
      <c r="AS952" s="5">
        <f t="shared" si="988"/>
        <v>1.0049535936942427E-3</v>
      </c>
      <c r="AT952" s="5">
        <f t="shared" si="989"/>
        <v>1.3340235571635703E-4</v>
      </c>
      <c r="AU952" s="5">
        <f t="shared" si="990"/>
        <v>1.1805645303649677E-5</v>
      </c>
      <c r="AV952" s="5">
        <f t="shared" si="991"/>
        <v>7.8356896484604146E-7</v>
      </c>
      <c r="AW952" s="5">
        <f t="shared" si="992"/>
        <v>3.4629497190258459E-10</v>
      </c>
      <c r="AX952" s="5">
        <f t="shared" si="993"/>
        <v>1.2064233584587667E-7</v>
      </c>
      <c r="AY952" s="5">
        <f t="shared" si="994"/>
        <v>1.3615896080464949E-7</v>
      </c>
      <c r="AZ952" s="5">
        <f t="shared" si="995"/>
        <v>7.6835641806067213E-8</v>
      </c>
      <c r="BA952" s="5">
        <f t="shared" si="996"/>
        <v>2.8905997406078226E-8</v>
      </c>
      <c r="BB952" s="5">
        <f t="shared" si="997"/>
        <v>8.1559482006001547E-9</v>
      </c>
      <c r="BC952" s="5">
        <f t="shared" si="998"/>
        <v>1.840987947695182E-9</v>
      </c>
      <c r="BD952" s="5">
        <f t="shared" si="999"/>
        <v>7.1202257137787479E-4</v>
      </c>
      <c r="BE952" s="5">
        <f t="shared" si="1000"/>
        <v>1.8903457620536817E-4</v>
      </c>
      <c r="BF952" s="5">
        <f t="shared" si="1001"/>
        <v>2.5093355490116092E-5</v>
      </c>
      <c r="BG952" s="5">
        <f t="shared" si="1002"/>
        <v>2.2206748359420256E-6</v>
      </c>
      <c r="BH952" s="5">
        <f t="shared" si="1003"/>
        <v>1.4739150954508303E-7</v>
      </c>
      <c r="BI952" s="5">
        <f t="shared" si="1004"/>
        <v>7.8261821080213112E-9</v>
      </c>
      <c r="BJ952" s="8">
        <f t="shared" si="1005"/>
        <v>8.676690845658383E-2</v>
      </c>
      <c r="BK952" s="8">
        <f t="shared" si="1006"/>
        <v>0.32813741298570176</v>
      </c>
      <c r="BL952" s="8">
        <f t="shared" si="1007"/>
        <v>0.52548791228670455</v>
      </c>
      <c r="BM952" s="8">
        <f t="shared" si="1008"/>
        <v>0.16490595079839412</v>
      </c>
      <c r="BN952" s="8">
        <f t="shared" si="1009"/>
        <v>0.83492022578283132</v>
      </c>
    </row>
    <row r="953" spans="1:66" x14ac:dyDescent="0.25">
      <c r="A953" t="s">
        <v>270</v>
      </c>
      <c r="B953" t="s">
        <v>281</v>
      </c>
      <c r="C953" t="s">
        <v>289</v>
      </c>
      <c r="D953" t="s">
        <v>512</v>
      </c>
      <c r="E953">
        <f>VLOOKUP(A953,home!$A$2:$E$405,3,FALSE)</f>
        <v>1.5696000000000001</v>
      </c>
      <c r="F953">
        <f>VLOOKUP(B953,home!$B$2:$E$405,3,FALSE)</f>
        <v>1.752</v>
      </c>
      <c r="G953">
        <f>VLOOKUP(C953,away!$B$2:$E$405,4,FALSE)</f>
        <v>1.2742</v>
      </c>
      <c r="H953">
        <f>VLOOKUP(A953,away!$A$2:$E$405,3,FALSE)</f>
        <v>1.3290999999999999</v>
      </c>
      <c r="I953">
        <f>VLOOKUP(C953,away!$B$2:$E$405,3,FALSE)</f>
        <v>1.3167</v>
      </c>
      <c r="J953">
        <f>VLOOKUP(B953,home!$B$2:$E$405,4,FALSE)</f>
        <v>0.37619999999999998</v>
      </c>
      <c r="K953" s="3">
        <f t="shared" si="954"/>
        <v>3.5039725286399999</v>
      </c>
      <c r="L953" s="3">
        <f t="shared" si="955"/>
        <v>0.65835976991399991</v>
      </c>
      <c r="M953" s="5">
        <f t="shared" si="956"/>
        <v>1.557119885179728E-2</v>
      </c>
      <c r="N953" s="5">
        <f t="shared" si="957"/>
        <v>5.4561053014688374E-2</v>
      </c>
      <c r="O953" s="5">
        <f t="shared" si="958"/>
        <v>1.0251450893354396E-2</v>
      </c>
      <c r="P953" s="5">
        <f t="shared" si="959"/>
        <v>3.5920802309015787E-2</v>
      </c>
      <c r="Q953" s="5">
        <f t="shared" si="960"/>
        <v>9.5590215448569382E-2</v>
      </c>
      <c r="R953" s="5">
        <f t="shared" si="961"/>
        <v>3.3745714257167347E-3</v>
      </c>
      <c r="S953" s="5">
        <f t="shared" si="962"/>
        <v>2.0716196145270847E-2</v>
      </c>
      <c r="T953" s="5">
        <f t="shared" si="963"/>
        <v>6.2932752248749821E-2</v>
      </c>
      <c r="U953" s="5">
        <f t="shared" si="964"/>
        <v>1.1824405571644957E-2</v>
      </c>
      <c r="V953" s="5">
        <f t="shared" si="965"/>
        <v>5.3099628459470256E-3</v>
      </c>
      <c r="W953" s="5">
        <f t="shared" si="966"/>
        <v>0.11164849631285531</v>
      </c>
      <c r="X953" s="5">
        <f t="shared" si="967"/>
        <v>7.350487834377549E-2</v>
      </c>
      <c r="Y953" s="5">
        <f t="shared" si="968"/>
        <v>2.4196327396982294E-2</v>
      </c>
      <c r="Z953" s="5">
        <f t="shared" si="969"/>
        <v>7.4056068913107612E-4</v>
      </c>
      <c r="AA953" s="5">
        <f t="shared" si="970"/>
        <v>2.5949043105059975E-3</v>
      </c>
      <c r="AB953" s="5">
        <f t="shared" si="971"/>
        <v>4.5462367092312687E-3</v>
      </c>
      <c r="AC953" s="5">
        <f t="shared" si="972"/>
        <v>7.6558863367265058E-4</v>
      </c>
      <c r="AD953" s="5">
        <f t="shared" si="973"/>
        <v>9.7803315986052367E-2</v>
      </c>
      <c r="AE953" s="5">
        <f t="shared" si="974"/>
        <v>6.4389768609403666E-2</v>
      </c>
      <c r="AF953" s="5">
        <f t="shared" si="975"/>
        <v>2.1195816623251346E-2</v>
      </c>
      <c r="AG953" s="5">
        <f t="shared" si="976"/>
        <v>4.6514909850743644E-3</v>
      </c>
      <c r="AH953" s="5">
        <f t="shared" si="977"/>
        <v>1.218888412259221E-4</v>
      </c>
      <c r="AI953" s="5">
        <f t="shared" si="978"/>
        <v>4.2709515120339372E-4</v>
      </c>
      <c r="AJ953" s="5">
        <f t="shared" si="979"/>
        <v>7.4826483846601949E-4</v>
      </c>
      <c r="AK953" s="5">
        <f t="shared" si="980"/>
        <v>8.7396647937739282E-4</v>
      </c>
      <c r="AL953" s="5">
        <f t="shared" si="981"/>
        <v>7.0644677322351685E-5</v>
      </c>
      <c r="AM953" s="5">
        <f t="shared" si="982"/>
        <v>6.8540026485004971E-2</v>
      </c>
      <c r="AN953" s="5">
        <f t="shared" si="983"/>
        <v>4.5123996066567328E-2</v>
      </c>
      <c r="AO953" s="5">
        <f t="shared" si="984"/>
        <v>1.4853911833992752E-2</v>
      </c>
      <c r="AP953" s="5">
        <f t="shared" si="985"/>
        <v>3.2597393257834365E-3</v>
      </c>
      <c r="AQ953" s="5">
        <f t="shared" si="986"/>
        <v>5.3652030812559998E-4</v>
      </c>
      <c r="AR953" s="5">
        <f t="shared" si="987"/>
        <v>1.6049341892916432E-5</v>
      </c>
      <c r="AS953" s="5">
        <f t="shared" si="988"/>
        <v>5.623645309553026E-5</v>
      </c>
      <c r="AT953" s="5">
        <f t="shared" si="989"/>
        <v>9.8525493377444988E-5</v>
      </c>
      <c r="AU953" s="5">
        <f t="shared" si="990"/>
        <v>1.1507687405508979E-4</v>
      </c>
      <c r="AV953" s="5">
        <f t="shared" si="991"/>
        <v>1.0080655134269998E-4</v>
      </c>
      <c r="AW953" s="5">
        <f t="shared" si="992"/>
        <v>4.5269002235629697E-6</v>
      </c>
      <c r="AX953" s="5">
        <f t="shared" si="993"/>
        <v>4.0027061652619218E-2</v>
      </c>
      <c r="AY953" s="5">
        <f t="shared" si="994"/>
        <v>2.6352207099951879E-2</v>
      </c>
      <c r="AZ953" s="5">
        <f t="shared" si="995"/>
        <v>8.6746165015251977E-3</v>
      </c>
      <c r="BA953" s="5">
        <f t="shared" si="996"/>
        <v>1.9036728413454388E-3</v>
      </c>
      <c r="BB953" s="5">
        <f t="shared" si="997"/>
        <v>3.1332540345492831E-4</v>
      </c>
      <c r="BC953" s="5">
        <f t="shared" si="998"/>
        <v>4.1256168105359568E-5</v>
      </c>
      <c r="BD953" s="5">
        <f t="shared" si="999"/>
        <v>1.7610401726485962E-6</v>
      </c>
      <c r="BE953" s="5">
        <f t="shared" si="1000"/>
        <v>6.1706363867921235E-6</v>
      </c>
      <c r="BF953" s="5">
        <f t="shared" si="1001"/>
        <v>1.0810870191772997E-5</v>
      </c>
      <c r="BG953" s="5">
        <f t="shared" si="1002"/>
        <v>1.2626997387555207E-5</v>
      </c>
      <c r="BH953" s="5">
        <f t="shared" si="1003"/>
        <v>1.1061162991300627E-5</v>
      </c>
      <c r="BI953" s="5">
        <f t="shared" si="1004"/>
        <v>7.7516022512653672E-6</v>
      </c>
      <c r="BJ953" s="8">
        <f t="shared" si="1005"/>
        <v>0.82010044865587872</v>
      </c>
      <c r="BK953" s="8">
        <f t="shared" si="1006"/>
        <v>0.10470660056297781</v>
      </c>
      <c r="BL953" s="8">
        <f t="shared" si="1007"/>
        <v>3.519966124387109E-2</v>
      </c>
      <c r="BM953" s="8">
        <f t="shared" si="1008"/>
        <v>0.71913029900898828</v>
      </c>
      <c r="BN953" s="8">
        <f t="shared" si="1009"/>
        <v>0.21526929194314195</v>
      </c>
    </row>
    <row r="954" spans="1:66" x14ac:dyDescent="0.25">
      <c r="A954" t="s">
        <v>270</v>
      </c>
      <c r="B954" t="s">
        <v>275</v>
      </c>
      <c r="C954" t="s">
        <v>340</v>
      </c>
      <c r="D954" t="s">
        <v>512</v>
      </c>
      <c r="E954">
        <f>VLOOKUP(A954,home!$A$2:$E$405,3,FALSE)</f>
        <v>1.5696000000000001</v>
      </c>
      <c r="F954">
        <f>VLOOKUP(B954,home!$B$2:$E$405,3,FALSE)</f>
        <v>1.0194000000000001</v>
      </c>
      <c r="G954">
        <f>VLOOKUP(C954,away!$B$2:$E$405,4,FALSE)</f>
        <v>1.1149</v>
      </c>
      <c r="H954">
        <f>VLOOKUP(A954,away!$A$2:$E$405,3,FALSE)</f>
        <v>1.3290999999999999</v>
      </c>
      <c r="I954">
        <f>VLOOKUP(C954,away!$B$2:$E$405,3,FALSE)</f>
        <v>0.75239999999999996</v>
      </c>
      <c r="J954">
        <f>VLOOKUP(B954,home!$B$2:$E$405,4,FALSE)</f>
        <v>1.9561999999999999</v>
      </c>
      <c r="K954" s="3">
        <f t="shared" ref="K954:K1017" si="1010">E954*F954*G954</f>
        <v>1.7838960125760004</v>
      </c>
      <c r="L954" s="3">
        <f t="shared" ref="L954:L1017" si="1011">H954*I954*J954</f>
        <v>1.9562290300079999</v>
      </c>
      <c r="M954" s="5">
        <f t="shared" ref="M954:M1017" si="1012">_xlfn.POISSON.DIST(0,K954,FALSE) * _xlfn.POISSON.DIST(0,L954,FALSE)</f>
        <v>2.3751133042566513E-2</v>
      </c>
      <c r="N954" s="5">
        <f t="shared" ref="N954:N1017" si="1013">_xlfn.POISSON.DIST(1,K954,FALSE) * _xlfn.POISSON.DIST(0,L954,FALSE)</f>
        <v>4.2369551528796484E-2</v>
      </c>
      <c r="O954" s="5">
        <f t="shared" ref="O954:O1017" si="1014">_xlfn.POISSON.DIST(0,K954,FALSE) * _xlfn.POISSON.DIST(1,L954,FALSE)</f>
        <v>4.6462655953450831E-2</v>
      </c>
      <c r="P954" s="5">
        <f t="shared" ref="P954:P1017" si="1015">_xlfn.POISSON.DIST(1,K954,FALSE) * _xlfn.POISSON.DIST(1,L954,FALSE)</f>
        <v>8.28845466890515E-2</v>
      </c>
      <c r="Q954" s="5">
        <f t="shared" ref="Q954:Q1017" si="1016">_xlfn.POISSON.DIST(2,K954,FALSE) * _xlfn.POISSON.DIST(0,L954,FALSE)</f>
        <v>3.7791437013426729E-2</v>
      </c>
      <c r="R954" s="5">
        <f t="shared" ref="R954:R1017" si="1017">_xlfn.POISSON.DIST(0,K954,FALSE) * _xlfn.POISSON.DIST(2,L954,FALSE)</f>
        <v>4.5445798193707289E-2</v>
      </c>
      <c r="S954" s="5">
        <f t="shared" ref="S954:S1017" si="1018">_xlfn.POISSON.DIST(2,K954,FALSE) * _xlfn.POISSON.DIST(2,L954,FALSE)</f>
        <v>7.2310740581696675E-2</v>
      </c>
      <c r="T954" s="5">
        <f t="shared" ref="T954:T1017" si="1019">_xlfn.POISSON.DIST(2,K954,FALSE) * _xlfn.POISSON.DIST(1,L954,FALSE)</f>
        <v>7.3928706171384168E-2</v>
      </c>
      <c r="U954" s="5">
        <f t="shared" ref="U954:U1017" si="1020">_xlfn.POISSON.DIST(1,K954,FALSE) * _xlfn.POISSON.DIST(2,L954,FALSE)</f>
        <v>8.1070578186088038E-2</v>
      </c>
      <c r="V954" s="5">
        <f t="shared" ref="V954:V1017" si="1021">_xlfn.POISSON.DIST(3,K954,FALSE) * _xlfn.POISSON.DIST(3,L954,FALSE)</f>
        <v>2.8038161581232776E-2</v>
      </c>
      <c r="W954" s="5">
        <f t="shared" ref="W954:W1017" si="1022">_xlfn.POISSON.DIST(3,K954,FALSE) * _xlfn.POISSON.DIST(0,L954,FALSE)</f>
        <v>2.2471997932589673E-2</v>
      </c>
      <c r="X954" s="5">
        <f t="shared" ref="X954:X1017" si="1023">_xlfn.POISSON.DIST(3,K954,FALSE) * _xlfn.POISSON.DIST(1,L954,FALSE)</f>
        <v>4.3960374718011661E-2</v>
      </c>
      <c r="Y954" s="5">
        <f t="shared" ref="Y954:Y1017" si="1024">_xlfn.POISSON.DIST(3,K954,FALSE) * _xlfn.POISSON.DIST(2,L954,FALSE)</f>
        <v>4.2998280596702097E-2</v>
      </c>
      <c r="Z954" s="5">
        <f t="shared" ref="Z954:Z1017" si="1025">_xlfn.POISSON.DIST(0,K954,FALSE) * _xlfn.POISSON.DIST(3,L954,FALSE)</f>
        <v>2.9634129906138437E-2</v>
      </c>
      <c r="AA954" s="5">
        <f t="shared" ref="AA954:AA1017" si="1026">_xlfn.POISSON.DIST(1,K954,FALSE) * _xlfn.POISSON.DIST(3,L954,FALSE)</f>
        <v>5.2864206175719561E-2</v>
      </c>
      <c r="AB954" s="5">
        <f t="shared" ref="AB954:AB1017" si="1027">_xlfn.POISSON.DIST(2,K954,FALSE) * _xlfn.POISSON.DIST(3,L954,FALSE)</f>
        <v>4.7152123302430862E-2</v>
      </c>
      <c r="AC954" s="5">
        <f t="shared" ref="AC954:AC1017" si="1028">_xlfn.POISSON.DIST(4,K954,FALSE) * _xlfn.POISSON.DIST(4,L954,FALSE)</f>
        <v>6.1153143422935253E-3</v>
      </c>
      <c r="AD954" s="5">
        <f t="shared" ref="AD954:AD1017" si="1029">_xlfn.POISSON.DIST(4,K954,FALSE) * _xlfn.POISSON.DIST(0,L954,FALSE)</f>
        <v>1.0021926876640708E-2</v>
      </c>
      <c r="AE954" s="5">
        <f t="shared" ref="AE954:AE1017" si="1030">_xlfn.POISSON.DIST(4,K954,FALSE) * _xlfn.POISSON.DIST(1,L954,FALSE)</f>
        <v>1.9605184292701951E-2</v>
      </c>
      <c r="AF954" s="5">
        <f t="shared" ref="AF954:AF1017" si="1031">_xlfn.POISSON.DIST(4,K954,FALSE) * _xlfn.POISSON.DIST(2,L954,FALSE)</f>
        <v>1.9176115326020215E-2</v>
      </c>
      <c r="AG954" s="5">
        <f t="shared" ref="AG954:AG1017" si="1032">_xlfn.POISSON.DIST(4,K954,FALSE) * _xlfn.POISSON.DIST(3,L954,FALSE)</f>
        <v>1.2504291161180688E-2</v>
      </c>
      <c r="AH954" s="5">
        <f t="shared" ref="AH954:AH1017" si="1033">_xlfn.POISSON.DIST(0,K954,FALSE) * _xlfn.POISSON.DIST(4,L954,FALSE)</f>
        <v>1.4492786300354063E-2</v>
      </c>
      <c r="AI954" s="5">
        <f t="shared" ref="AI954:AI1017" si="1034">_xlfn.POISSON.DIST(1,K954,FALSE) * _xlfn.POISSON.DIST(4,L954,FALSE)</f>
        <v>2.5853623692317695E-2</v>
      </c>
      <c r="AJ954" s="5">
        <f t="shared" ref="AJ954:AJ1017" si="1035">_xlfn.POISSON.DIST(2,K954,FALSE) * _xlfn.POISSON.DIST(4,L954,FALSE)</f>
        <v>2.306008810768298E-2</v>
      </c>
      <c r="AK954" s="5">
        <f t="shared" ref="AK954:AK1017" si="1036">_xlfn.POISSON.DIST(3,K954,FALSE) * _xlfn.POISSON.DIST(4,L954,FALSE)</f>
        <v>1.3712266408315639E-2</v>
      </c>
      <c r="AL954" s="5">
        <f t="shared" ref="AL954:AL1017" si="1037">_xlfn.POISSON.DIST(5,K954,FALSE) * _xlfn.POISSON.DIST(5,L954,FALSE)</f>
        <v>8.536267406083854E-4</v>
      </c>
      <c r="AM954" s="5">
        <f t="shared" ref="AM954:AM1017" si="1038">_xlfn.POISSON.DIST(5,K954,FALSE) * _xlfn.POISSON.DIST(0,L954,FALSE)</f>
        <v>3.5756150787135234E-3</v>
      </c>
      <c r="AN954" s="5">
        <f t="shared" ref="AN954:AN1017" si="1039">_xlfn.POISSON.DIST(5,K954,FALSE) * _xlfn.POISSON.DIST(1,L954,FALSE)</f>
        <v>6.9947220171137315E-3</v>
      </c>
      <c r="AO954" s="5">
        <f t="shared" ref="AO954:AO1017" si="1040">_xlfn.POISSON.DIST(5,K954,FALSE) * _xlfn.POISSON.DIST(2,L954,FALSE)</f>
        <v>6.8416391333570017E-3</v>
      </c>
      <c r="AP954" s="5">
        <f t="shared" ref="AP954:AP1017" si="1041">_xlfn.POISSON.DIST(5,K954,FALSE) * _xlfn.POISSON.DIST(3,L954,FALSE)</f>
        <v>4.4612710285039121E-3</v>
      </c>
      <c r="AQ954" s="5">
        <f t="shared" ref="AQ954:AQ1017" si="1042">_xlfn.POISSON.DIST(5,K954,FALSE) * _xlfn.POISSON.DIST(4,L954,FALSE)</f>
        <v>2.1818169741732499E-3</v>
      </c>
      <c r="AR954" s="5">
        <f t="shared" ref="AR954:AR1017" si="1043">_xlfn.POISSON.DIST(0,K954,FALSE) * _xlfn.POISSON.DIST(5,L954,FALSE)</f>
        <v>5.6702418572909721E-3</v>
      </c>
      <c r="AS954" s="5">
        <f t="shared" ref="AS954:AS1017" si="1044">_xlfn.POISSON.DIST(1,K954,FALSE) * _xlfn.POISSON.DIST(5,L954,FALSE)</f>
        <v>1.01151218395629E-2</v>
      </c>
      <c r="AT954" s="5">
        <f t="shared" ref="AT954:AT1017" si="1045">_xlfn.POISSON.DIST(2,K954,FALSE) * _xlfn.POISSON.DIST(5,L954,FALSE)</f>
        <v>9.0221627581583402E-3</v>
      </c>
      <c r="AU954" s="5">
        <f t="shared" ref="AU954:AU1017" si="1046">_xlfn.POISSON.DIST(3,K954,FALSE) * _xlfn.POISSON.DIST(5,L954,FALSE)</f>
        <v>5.3648667230301169E-3</v>
      </c>
      <c r="AV954" s="5">
        <f t="shared" ref="AV954:AV1017" si="1047">_xlfn.POISSON.DIST(4,K954,FALSE) * _xlfn.POISSON.DIST(5,L954,FALSE)</f>
        <v>2.392591088803775E-3</v>
      </c>
      <c r="AW954" s="5">
        <f t="shared" ref="AW954:AW1017" si="1048">_xlfn.POISSON.DIST(6,K954,FALSE) * _xlfn.POISSON.DIST(6,L954,FALSE)</f>
        <v>8.2747473925392094E-5</v>
      </c>
      <c r="AX954" s="5">
        <f t="shared" ref="AX954:AX1017" si="1049">_xlfn.POISSON.DIST(6,K954,FALSE) * _xlfn.POISSON.DIST(0,L954,FALSE)</f>
        <v>1.0630875802372787E-3</v>
      </c>
      <c r="AY954" s="5">
        <f t="shared" ref="AY954:AY1017" si="1050">_xlfn.POISSON.DIST(6,K954,FALSE) * _xlfn.POISSON.DIST(1,L954,FALSE)</f>
        <v>2.0796427859011229E-3</v>
      </c>
      <c r="AZ954" s="5">
        <f t="shared" ref="AZ954:AZ1017" si="1051">_xlfn.POISSON.DIST(6,K954,FALSE) * _xlfn.POISSON.DIST(2,L954,FALSE)</f>
        <v>2.0341287949132451E-3</v>
      </c>
      <c r="BA954" s="5">
        <f t="shared" ref="BA954:BA1017" si="1052">_xlfn.POISSON.DIST(6,K954,FALSE) * _xlfn.POISSON.DIST(3,L954,FALSE)</f>
        <v>1.3264072664614928E-3</v>
      </c>
      <c r="BB954" s="5">
        <f t="shared" ref="BB954:BB1017" si="1053">_xlfn.POISSON.DIST(6,K954,FALSE) * _xlfn.POISSON.DIST(4,L954,FALSE)</f>
        <v>6.4868910006638219E-4</v>
      </c>
      <c r="BC954" s="5">
        <f t="shared" ref="BC954:BC1017" si="1054">_xlfn.POISSON.DIST(6,K954,FALSE) * _xlfn.POISSON.DIST(5,L954,FALSE)</f>
        <v>2.5379688979992426E-4</v>
      </c>
      <c r="BD954" s="5">
        <f t="shared" ref="BD954:BD1017" si="1055">_xlfn.POISSON.DIST(0,K954,FALSE) * _xlfn.POISSON.DIST(6,L954,FALSE)</f>
        <v>1.8487152880665113E-3</v>
      </c>
      <c r="BE954" s="5">
        <f t="shared" ref="BE954:BE1017" si="1056">_xlfn.POISSON.DIST(1,K954,FALSE) * _xlfn.POISSON.DIST(6,L954,FALSE)</f>
        <v>3.2979158307701408E-3</v>
      </c>
      <c r="BF954" s="5">
        <f t="shared" ref="BF954:BF1017" si="1057">_xlfn.POISSON.DIST(2,K954,FALSE) * _xlfn.POISSON.DIST(6,L954,FALSE)</f>
        <v>2.9415694501610619E-3</v>
      </c>
      <c r="BG954" s="5">
        <f t="shared" ref="BG954:BG1017" si="1058">_xlfn.POISSON.DIST(3,K954,FALSE) * _xlfn.POISSON.DIST(6,L954,FALSE)</f>
        <v>1.7491513376192321E-3</v>
      </c>
      <c r="BH954" s="5">
        <f t="shared" ref="BH954:BH1017" si="1059">_xlfn.POISSON.DIST(4,K954,FALSE) * _xlfn.POISSON.DIST(6,L954,FALSE)</f>
        <v>7.8007602414273132E-4</v>
      </c>
      <c r="BI954" s="5">
        <f t="shared" ref="BI954:BI1017" si="1060">_xlfn.POISSON.DIST(5,K954,FALSE) * _xlfn.POISSON.DIST(6,L954,FALSE)</f>
        <v>2.7831490179487173E-4</v>
      </c>
      <c r="BJ954" s="8">
        <f t="shared" ref="BJ954:BJ1017" si="1061">SUM(N954,Q954,T954,W954,X954,Y954,AD954,AE954,AF954,AG954,AM954,AN954,AO954,AP954,AQ954,AX954,AY954,AZ954,BA954,BB954,BC954)</f>
        <v>0.35628868226669519</v>
      </c>
      <c r="BK954" s="8">
        <f t="shared" ref="BK954:BK1017" si="1062">SUM(M954,P954,S954,V954,AC954,AL954,AY954)</f>
        <v>0.21603316576335052</v>
      </c>
      <c r="BL954" s="8">
        <f t="shared" ref="BL954:BL1017" si="1063">SUM(O954,R954,U954,AA954,AB954,AH954,AI954,AJ954,AK954,AR954,AS954,AT954,AU954,AV954,BD954,BE954,BF954,BG954,BH954,BI954)</f>
        <v>0.39357485341946757</v>
      </c>
      <c r="BM954" s="8">
        <f t="shared" ref="BM954:BM1017" si="1064">SUM(S954:BI954)</f>
        <v>0.71482881362267692</v>
      </c>
      <c r="BN954" s="8">
        <f t="shared" ref="BN954:BN1017" si="1065">SUM(M954:R954)</f>
        <v>0.27870512242099937</v>
      </c>
    </row>
    <row r="955" spans="1:66" x14ac:dyDescent="0.25">
      <c r="A955" t="s">
        <v>272</v>
      </c>
      <c r="B955" t="s">
        <v>458</v>
      </c>
      <c r="C955" t="s">
        <v>333</v>
      </c>
      <c r="D955" t="s">
        <v>512</v>
      </c>
      <c r="E955">
        <f>VLOOKUP(A955,home!$A$2:$E$405,3,FALSE)</f>
        <v>1.3837999999999999</v>
      </c>
      <c r="F955">
        <f>VLOOKUP(B955,home!$B$2:$E$405,3,FALSE)</f>
        <v>0.57809999999999995</v>
      </c>
      <c r="G955">
        <f>VLOOKUP(C955,away!$B$2:$E$405,4,FALSE)</f>
        <v>0.57809999999999995</v>
      </c>
      <c r="H955">
        <f>VLOOKUP(A955,away!$A$2:$E$405,3,FALSE)</f>
        <v>0.90910000000000002</v>
      </c>
      <c r="I955">
        <f>VLOOKUP(C955,away!$B$2:$E$405,3,FALSE)</f>
        <v>0.22</v>
      </c>
      <c r="J955">
        <f>VLOOKUP(B955,home!$B$2:$E$405,4,FALSE)</f>
        <v>0.88</v>
      </c>
      <c r="K955" s="3">
        <f t="shared" si="1010"/>
        <v>0.46246542031799986</v>
      </c>
      <c r="L955" s="3">
        <f t="shared" si="1011"/>
        <v>0.17600176000000001</v>
      </c>
      <c r="M955" s="5">
        <f t="shared" si="1012"/>
        <v>0.52810128801172562</v>
      </c>
      <c r="N955" s="5">
        <f t="shared" si="1013"/>
        <v>0.2442285841308198</v>
      </c>
      <c r="O955" s="5">
        <f t="shared" si="1014"/>
        <v>9.2946756148330603E-2</v>
      </c>
      <c r="P955" s="5">
        <f t="shared" si="1015"/>
        <v>4.2984660649332353E-2</v>
      </c>
      <c r="Q955" s="5">
        <f t="shared" si="1016"/>
        <v>5.6473637406864785E-2</v>
      </c>
      <c r="R955" s="5">
        <f t="shared" si="1017"/>
        <v>8.1793963341985042E-3</v>
      </c>
      <c r="S955" s="5">
        <f t="shared" si="1018"/>
        <v>8.7468118951891118E-4</v>
      </c>
      <c r="T955" s="5">
        <f t="shared" si="1019"/>
        <v>9.9394595772100379E-3</v>
      </c>
      <c r="U955" s="5">
        <f t="shared" si="1020"/>
        <v>3.7826879636426182E-3</v>
      </c>
      <c r="V955" s="5">
        <f t="shared" si="1021"/>
        <v>7.9104930481505119E-6</v>
      </c>
      <c r="W955" s="5">
        <f t="shared" si="1022"/>
        <v>8.7057014867506846E-3</v>
      </c>
      <c r="X955" s="5">
        <f t="shared" si="1023"/>
        <v>1.5322187837027372E-3</v>
      </c>
      <c r="Y955" s="5">
        <f t="shared" si="1024"/>
        <v>1.3483660131837053E-4</v>
      </c>
      <c r="Z955" s="5">
        <f t="shared" si="1025"/>
        <v>4.7986271685216162E-4</v>
      </c>
      <c r="AA955" s="5">
        <f t="shared" si="1026"/>
        <v>2.219199130439723E-4</v>
      </c>
      <c r="AB955" s="5">
        <f t="shared" si="1027"/>
        <v>5.131514293140731E-5</v>
      </c>
      <c r="AC955" s="5">
        <f t="shared" si="1028"/>
        <v>4.0242026833035111E-8</v>
      </c>
      <c r="AD955" s="5">
        <f t="shared" si="1029"/>
        <v>1.0065214743082975E-3</v>
      </c>
      <c r="AE955" s="5">
        <f t="shared" si="1030"/>
        <v>1.7714955095605515E-4</v>
      </c>
      <c r="AF955" s="5">
        <f t="shared" si="1031"/>
        <v>1.5589316375737693E-5</v>
      </c>
      <c r="AG955" s="5">
        <f t="shared" si="1032"/>
        <v>9.1458237310888514E-7</v>
      </c>
      <c r="AH955" s="5">
        <f t="shared" si="1033"/>
        <v>2.1114170681090522E-5</v>
      </c>
      <c r="AI955" s="5">
        <f t="shared" si="1034"/>
        <v>9.7645738186965179E-6</v>
      </c>
      <c r="AJ955" s="5">
        <f t="shared" si="1035"/>
        <v>2.257888867644811E-6</v>
      </c>
      <c r="AK955" s="5">
        <f t="shared" si="1036"/>
        <v>3.4806517473556361E-7</v>
      </c>
      <c r="AL955" s="5">
        <f t="shared" si="1037"/>
        <v>1.3101955299309446E-10</v>
      </c>
      <c r="AM955" s="5">
        <f t="shared" si="1038"/>
        <v>9.3096275335015954E-5</v>
      </c>
      <c r="AN955" s="5">
        <f t="shared" si="1039"/>
        <v>1.6385108308407398E-5</v>
      </c>
      <c r="AO955" s="5">
        <f t="shared" si="1040"/>
        <v>1.4419039500351623E-6</v>
      </c>
      <c r="AP955" s="5">
        <f t="shared" si="1041"/>
        <v>8.459254431904688E-8</v>
      </c>
      <c r="AQ955" s="5">
        <f t="shared" si="1042"/>
        <v>3.7221091707575625E-9</v>
      </c>
      <c r="AR955" s="5">
        <f t="shared" si="1043"/>
        <v>7.432262401624671E-7</v>
      </c>
      <c r="AS955" s="5">
        <f t="shared" si="1044"/>
        <v>3.4371643554810205E-7</v>
      </c>
      <c r="AT955" s="5">
        <f t="shared" si="1045"/>
        <v>7.9478482917978859E-8</v>
      </c>
      <c r="AU955" s="5">
        <f t="shared" si="1046"/>
        <v>1.2252016669633362E-8</v>
      </c>
      <c r="AV955" s="5">
        <f t="shared" si="1047"/>
        <v>1.4165335097162828E-9</v>
      </c>
      <c r="AW955" s="5">
        <f t="shared" si="1048"/>
        <v>2.9623057965088764E-13</v>
      </c>
      <c r="AX955" s="5">
        <f t="shared" si="1049"/>
        <v>7.1756346838080704E-6</v>
      </c>
      <c r="AY955" s="5">
        <f t="shared" si="1050"/>
        <v>1.2629243334672637E-6</v>
      </c>
      <c r="AZ955" s="5">
        <f t="shared" si="1051"/>
        <v>1.1113845271853266E-7</v>
      </c>
      <c r="BA955" s="5">
        <f t="shared" si="1052"/>
        <v>6.5201877607128443E-9</v>
      </c>
      <c r="BB955" s="5">
        <f t="shared" si="1053"/>
        <v>2.8689113035397984E-10</v>
      </c>
      <c r="BC955" s="5">
        <f t="shared" si="1054"/>
        <v>1.0098668774137986E-11</v>
      </c>
      <c r="BD955" s="5">
        <f t="shared" si="1055"/>
        <v>2.180152105779612E-8</v>
      </c>
      <c r="BE955" s="5">
        <f t="shared" si="1056"/>
        <v>1.0082449599565408E-8</v>
      </c>
      <c r="BF955" s="5">
        <f t="shared" si="1057"/>
        <v>2.3313921459490327E-9</v>
      </c>
      <c r="BG955" s="5">
        <f t="shared" si="1058"/>
        <v>3.5939608290080126E-10</v>
      </c>
      <c r="BH955" s="5">
        <f t="shared" si="1059"/>
        <v>4.1552065134840428E-11</v>
      </c>
      <c r="BI955" s="5">
        <f t="shared" si="1060"/>
        <v>3.843278653532977E-12</v>
      </c>
      <c r="BJ955" s="8">
        <f t="shared" si="1061"/>
        <v>0.32233418102757405</v>
      </c>
      <c r="BK955" s="8">
        <f t="shared" si="1062"/>
        <v>0.57196984364100489</v>
      </c>
      <c r="BL955" s="8">
        <f t="shared" si="1063"/>
        <v>0.10521677491055234</v>
      </c>
      <c r="BM955" s="8">
        <f t="shared" si="1064"/>
        <v>2.7085076690674566E-2</v>
      </c>
      <c r="BN955" s="8">
        <f t="shared" si="1065"/>
        <v>0.97291432268127176</v>
      </c>
    </row>
    <row r="956" spans="1:66" x14ac:dyDescent="0.25">
      <c r="A956" t="s">
        <v>272</v>
      </c>
      <c r="B956" t="s">
        <v>312</v>
      </c>
      <c r="C956" t="s">
        <v>484</v>
      </c>
      <c r="D956" t="s">
        <v>512</v>
      </c>
      <c r="E956">
        <f>VLOOKUP(A956,home!$A$2:$E$405,3,FALSE)</f>
        <v>1.3837999999999999</v>
      </c>
      <c r="F956">
        <f>VLOOKUP(B956,home!$B$2:$E$405,3,FALSE)</f>
        <v>1.1561999999999999</v>
      </c>
      <c r="G956">
        <f>VLOOKUP(C956,away!$B$2:$E$405,4,FALSE)</f>
        <v>1.4453</v>
      </c>
      <c r="H956">
        <f>VLOOKUP(A956,away!$A$2:$E$405,3,FALSE)</f>
        <v>0.90910000000000002</v>
      </c>
      <c r="I956">
        <f>VLOOKUP(C956,away!$B$2:$E$405,3,FALSE)</f>
        <v>1.1000000000000001</v>
      </c>
      <c r="J956">
        <f>VLOOKUP(B956,home!$B$2:$E$405,4,FALSE)</f>
        <v>1.76</v>
      </c>
      <c r="K956" s="3">
        <f t="shared" si="1010"/>
        <v>2.3124070990679999</v>
      </c>
      <c r="L956" s="3">
        <f t="shared" si="1011"/>
        <v>1.7600176000000001</v>
      </c>
      <c r="M956" s="5">
        <f t="shared" si="1012"/>
        <v>1.7036031139335064E-2</v>
      </c>
      <c r="N956" s="5">
        <f t="shared" si="1013"/>
        <v>3.9394239346541904E-2</v>
      </c>
      <c r="O956" s="5">
        <f t="shared" si="1014"/>
        <v>2.9983714639377761E-2</v>
      </c>
      <c r="P956" s="5">
        <f t="shared" si="1015"/>
        <v>6.9334554588526248E-2</v>
      </c>
      <c r="Q956" s="5">
        <f t="shared" si="1016"/>
        <v>4.5547759363663724E-2</v>
      </c>
      <c r="R956" s="5">
        <f t="shared" si="1017"/>
        <v>2.6385932739341266E-2</v>
      </c>
      <c r="S956" s="5">
        <f t="shared" si="1018"/>
        <v>7.0545780596890872E-2</v>
      </c>
      <c r="T956" s="5">
        <f t="shared" si="1019"/>
        <v>8.0164858120612942E-2</v>
      </c>
      <c r="U956" s="5">
        <f t="shared" si="1020"/>
        <v>6.1015018181983495E-2</v>
      </c>
      <c r="V956" s="5">
        <f t="shared" si="1021"/>
        <v>3.1901407054915724E-2</v>
      </c>
      <c r="W956" s="5">
        <f t="shared" si="1022"/>
        <v>3.5108320699725658E-2</v>
      </c>
      <c r="X956" s="5">
        <f t="shared" si="1023"/>
        <v>6.1791262337961464E-2</v>
      </c>
      <c r="Y956" s="5">
        <f t="shared" si="1024"/>
        <v>5.4376854620514684E-2</v>
      </c>
      <c r="Z956" s="5">
        <f t="shared" si="1025"/>
        <v>1.5479902004552281E-2</v>
      </c>
      <c r="AA956" s="5">
        <f t="shared" si="1026"/>
        <v>3.5795835288203653E-2</v>
      </c>
      <c r="AB956" s="5">
        <f t="shared" si="1027"/>
        <v>4.1387271818755483E-2</v>
      </c>
      <c r="AC956" s="5">
        <f t="shared" si="1028"/>
        <v>8.1146755617891135E-3</v>
      </c>
      <c r="AD956" s="5">
        <f t="shared" si="1029"/>
        <v>2.0296182505600394E-2</v>
      </c>
      <c r="AE956" s="5">
        <f t="shared" si="1030"/>
        <v>3.5721638422668789E-2</v>
      </c>
      <c r="AF956" s="5">
        <f t="shared" si="1031"/>
        <v>3.1435356162366666E-2</v>
      </c>
      <c r="AG956" s="5">
        <f t="shared" si="1032"/>
        <v>1.8442260036011265E-2</v>
      </c>
      <c r="AH956" s="5">
        <f t="shared" si="1033"/>
        <v>6.8112249935718223E-3</v>
      </c>
      <c r="AI956" s="5">
        <f t="shared" si="1034"/>
        <v>1.5750325028484873E-2</v>
      </c>
      <c r="AJ956" s="5">
        <f t="shared" si="1035"/>
        <v>1.8210581704248413E-2</v>
      </c>
      <c r="AK956" s="5">
        <f t="shared" si="1036"/>
        <v>1.4036759470353957E-2</v>
      </c>
      <c r="AL956" s="5">
        <f t="shared" si="1037"/>
        <v>1.3210293198114163E-3</v>
      </c>
      <c r="AM956" s="5">
        <f t="shared" si="1038"/>
        <v>9.3866073019860264E-3</v>
      </c>
      <c r="AN956" s="5">
        <f t="shared" si="1039"/>
        <v>1.6520594055783919E-2</v>
      </c>
      <c r="AO956" s="5">
        <f t="shared" si="1040"/>
        <v>1.4538268150317547E-2</v>
      </c>
      <c r="AP956" s="5">
        <f t="shared" si="1041"/>
        <v>8.5292026060261091E-3</v>
      </c>
      <c r="AQ956" s="5">
        <f t="shared" si="1042"/>
        <v>3.7528866751429541E-3</v>
      </c>
      <c r="AR956" s="5">
        <f t="shared" si="1043"/>
        <v>2.397575173249259E-3</v>
      </c>
      <c r="AS956" s="5">
        <f t="shared" si="1044"/>
        <v>5.5441698511707752E-3</v>
      </c>
      <c r="AT956" s="5">
        <f t="shared" si="1045"/>
        <v>6.4101888611430404E-3</v>
      </c>
      <c r="AU956" s="5">
        <f t="shared" si="1046"/>
        <v>4.940988742957929E-3</v>
      </c>
      <c r="AV956" s="5">
        <f t="shared" si="1047"/>
        <v>2.8563943614077457E-3</v>
      </c>
      <c r="AW956" s="5">
        <f t="shared" si="1048"/>
        <v>1.4934519721169478E-4</v>
      </c>
      <c r="AX956" s="5">
        <f t="shared" si="1049"/>
        <v>3.6176095602126718E-3</v>
      </c>
      <c r="AY956" s="5">
        <f t="shared" si="1050"/>
        <v>6.3670564959025615E-3</v>
      </c>
      <c r="AZ956" s="5">
        <f t="shared" si="1051"/>
        <v>5.6030657464914198E-3</v>
      </c>
      <c r="BA956" s="5">
        <f t="shared" si="1052"/>
        <v>3.2871647759273458E-3</v>
      </c>
      <c r="BB956" s="5">
        <f t="shared" si="1053"/>
        <v>1.4463669649330462E-3</v>
      </c>
      <c r="BC956" s="5">
        <f t="shared" si="1054"/>
        <v>5.0912626286814884E-4</v>
      </c>
      <c r="BD956" s="5">
        <f t="shared" si="1055"/>
        <v>7.032957503736245E-4</v>
      </c>
      <c r="BE956" s="5">
        <f t="shared" si="1056"/>
        <v>1.6263060859083248E-3</v>
      </c>
      <c r="BF956" s="5">
        <f t="shared" si="1057"/>
        <v>1.8803408691559519E-3</v>
      </c>
      <c r="BG956" s="5">
        <f t="shared" si="1058"/>
        <v>1.4493711915013056E-3</v>
      </c>
      <c r="BH956" s="5">
        <f t="shared" si="1059"/>
        <v>8.3788405810306587E-4</v>
      </c>
      <c r="BI956" s="5">
        <f t="shared" si="1060"/>
        <v>3.8750580883068706E-4</v>
      </c>
      <c r="BJ956" s="8">
        <f t="shared" si="1061"/>
        <v>0.49583668021125926</v>
      </c>
      <c r="BK956" s="8">
        <f t="shared" si="1062"/>
        <v>0.20462053475717101</v>
      </c>
      <c r="BL956" s="8">
        <f t="shared" si="1063"/>
        <v>0.27841068461812241</v>
      </c>
      <c r="BM956" s="8">
        <f t="shared" si="1064"/>
        <v>0.7604478584756279</v>
      </c>
      <c r="BN956" s="8">
        <f t="shared" si="1065"/>
        <v>0.22768223181678596</v>
      </c>
    </row>
    <row r="957" spans="1:66" x14ac:dyDescent="0.25">
      <c r="A957" t="s">
        <v>272</v>
      </c>
      <c r="B957" t="s">
        <v>414</v>
      </c>
      <c r="C957" t="s">
        <v>298</v>
      </c>
      <c r="D957" t="s">
        <v>512</v>
      </c>
      <c r="E957">
        <f>VLOOKUP(A957,home!$A$2:$E$405,3,FALSE)</f>
        <v>1.3837999999999999</v>
      </c>
      <c r="F957">
        <f>VLOOKUP(B957,home!$B$2:$E$405,3,FALSE)</f>
        <v>1.1561999999999999</v>
      </c>
      <c r="G957">
        <f>VLOOKUP(C957,away!$B$2:$E$405,4,FALSE)</f>
        <v>1.6259999999999999</v>
      </c>
      <c r="H957">
        <f>VLOOKUP(A957,away!$A$2:$E$405,3,FALSE)</f>
        <v>0.90910000000000002</v>
      </c>
      <c r="I957">
        <f>VLOOKUP(C957,away!$B$2:$E$405,3,FALSE)</f>
        <v>0.55000000000000004</v>
      </c>
      <c r="J957">
        <f>VLOOKUP(B957,home!$B$2:$E$405,4,FALSE)</f>
        <v>0.22</v>
      </c>
      <c r="K957" s="3">
        <f t="shared" si="1010"/>
        <v>2.6015179845599996</v>
      </c>
      <c r="L957" s="3">
        <f t="shared" si="1011"/>
        <v>0.1100011</v>
      </c>
      <c r="M957" s="5">
        <f t="shared" si="1012"/>
        <v>6.6435808411168501E-2</v>
      </c>
      <c r="N957" s="5">
        <f t="shared" si="1013"/>
        <v>0.17283395040043734</v>
      </c>
      <c r="O957" s="5">
        <f t="shared" si="1014"/>
        <v>7.3080120046177853E-3</v>
      </c>
      <c r="P957" s="5">
        <f t="shared" si="1015"/>
        <v>1.9011924661393544E-2</v>
      </c>
      <c r="Q957" s="5">
        <f t="shared" si="1016"/>
        <v>0.2248153151546444</v>
      </c>
      <c r="R957" s="5">
        <f t="shared" si="1017"/>
        <v>4.0194467966058064E-4</v>
      </c>
      <c r="S957" s="5">
        <f t="shared" si="1018"/>
        <v>1.360159859474745E-3</v>
      </c>
      <c r="T957" s="5">
        <f t="shared" si="1019"/>
        <v>2.4729931963857546E-2</v>
      </c>
      <c r="U957" s="5">
        <f t="shared" si="1020"/>
        <v>1.0456663129352086E-3</v>
      </c>
      <c r="V957" s="5">
        <f t="shared" si="1021"/>
        <v>4.3248525480154063E-5</v>
      </c>
      <c r="W957" s="5">
        <f t="shared" si="1022"/>
        <v>0.19495369519311054</v>
      </c>
      <c r="X957" s="5">
        <f t="shared" si="1023"/>
        <v>2.1445120920306867E-2</v>
      </c>
      <c r="Y957" s="5">
        <f t="shared" si="1024"/>
        <v>1.1794934454333835E-3</v>
      </c>
      <c r="Z957" s="5">
        <f t="shared" si="1025"/>
        <v>1.47381189672705E-5</v>
      </c>
      <c r="AA957" s="5">
        <f t="shared" si="1026"/>
        <v>3.8341481551939056E-5</v>
      </c>
      <c r="AB957" s="5">
        <f t="shared" si="1027"/>
        <v>4.9873026906022463E-5</v>
      </c>
      <c r="AC957" s="5">
        <f t="shared" si="1028"/>
        <v>7.7352647597837281E-7</v>
      </c>
      <c r="AD957" s="5">
        <f t="shared" si="1029"/>
        <v>0.12679388605032638</v>
      </c>
      <c r="AE957" s="5">
        <f t="shared" si="1030"/>
        <v>1.3947466938810554E-2</v>
      </c>
      <c r="AF957" s="5">
        <f t="shared" si="1031"/>
        <v>7.6711835274139665E-4</v>
      </c>
      <c r="AG957" s="5">
        <f t="shared" si="1032"/>
        <v>2.8127954210580553E-5</v>
      </c>
      <c r="AH957" s="5">
        <f t="shared" si="1033"/>
        <v>4.0530232458265461E-7</v>
      </c>
      <c r="AI957" s="5">
        <f t="shared" si="1034"/>
        <v>1.0544012865857504E-6</v>
      </c>
      <c r="AJ957" s="5">
        <f t="shared" si="1035"/>
        <v>1.3715219549980163E-6</v>
      </c>
      <c r="AK957" s="5">
        <f t="shared" si="1036"/>
        <v>1.1893463440487431E-6</v>
      </c>
      <c r="AL957" s="5">
        <f t="shared" si="1037"/>
        <v>8.8543979137743461E-9</v>
      </c>
      <c r="AM957" s="5">
        <f t="shared" si="1038"/>
        <v>6.5971314978435031E-2</v>
      </c>
      <c r="AN957" s="5">
        <f t="shared" si="1039"/>
        <v>7.2569172160743284E-3</v>
      </c>
      <c r="AO957" s="5">
        <f t="shared" si="1040"/>
        <v>3.9913443818855683E-4</v>
      </c>
      <c r="AP957" s="5">
        <f t="shared" si="1041"/>
        <v>1.4635075749541088E-5</v>
      </c>
      <c r="AQ957" s="5">
        <f t="shared" si="1042"/>
        <v>4.0246860775821085E-7</v>
      </c>
      <c r="AR957" s="5">
        <f t="shared" si="1043"/>
        <v>8.9167403073298108E-9</v>
      </c>
      <c r="AS957" s="5">
        <f t="shared" si="1044"/>
        <v>2.319706027316956E-8</v>
      </c>
      <c r="AT957" s="5">
        <f t="shared" si="1045"/>
        <v>3.0173784744786462E-8</v>
      </c>
      <c r="AU957" s="5">
        <f t="shared" si="1046"/>
        <v>2.6165881225268044E-8</v>
      </c>
      <c r="AV957" s="5">
        <f t="shared" si="1047"/>
        <v>1.7017752647348918E-8</v>
      </c>
      <c r="AW957" s="5">
        <f t="shared" si="1048"/>
        <v>7.0385045389659808E-11</v>
      </c>
      <c r="AX957" s="5">
        <f t="shared" si="1049"/>
        <v>2.8604260396911899E-2</v>
      </c>
      <c r="AY957" s="5">
        <f t="shared" si="1050"/>
        <v>3.1465001083467448E-3</v>
      </c>
      <c r="AZ957" s="5">
        <f t="shared" si="1051"/>
        <v>1.7305923653413051E-4</v>
      </c>
      <c r="BA957" s="5">
        <f t="shared" si="1052"/>
        <v>6.3455687946381817E-6</v>
      </c>
      <c r="BB957" s="5">
        <f t="shared" si="1053"/>
        <v>1.7450488688396845E-7</v>
      </c>
      <c r="BC957" s="5">
        <f t="shared" si="1054"/>
        <v>3.839145902522421E-9</v>
      </c>
      <c r="BD957" s="5">
        <f t="shared" si="1055"/>
        <v>1.6347520703676944E-10</v>
      </c>
      <c r="BE957" s="5">
        <f t="shared" si="1056"/>
        <v>4.2528369113582512E-10</v>
      </c>
      <c r="BF957" s="5">
        <f t="shared" si="1057"/>
        <v>5.5319158551495463E-10</v>
      </c>
      <c r="BG957" s="5">
        <f t="shared" si="1058"/>
        <v>4.7971261954147184E-10</v>
      </c>
      <c r="BH957" s="5">
        <f t="shared" si="1059"/>
        <v>3.1199525178938201E-10</v>
      </c>
      <c r="BI957" s="5">
        <f t="shared" si="1060"/>
        <v>1.6233225172548047E-10</v>
      </c>
      <c r="BJ957" s="8">
        <f t="shared" si="1061"/>
        <v>0.88706685420555409</v>
      </c>
      <c r="BK957" s="8">
        <f t="shared" si="1062"/>
        <v>8.9998423946737571E-2</v>
      </c>
      <c r="BL957" s="8">
        <f t="shared" si="1063"/>
        <v>8.8479656447915632E-3</v>
      </c>
      <c r="BM957" s="8">
        <f t="shared" si="1064"/>
        <v>0.49197452656616703</v>
      </c>
      <c r="BN957" s="8">
        <f t="shared" si="1065"/>
        <v>0.4908069553119222</v>
      </c>
    </row>
    <row r="958" spans="1:66" x14ac:dyDescent="0.25">
      <c r="A958" t="s">
        <v>272</v>
      </c>
      <c r="B958" t="s">
        <v>488</v>
      </c>
      <c r="C958" t="s">
        <v>309</v>
      </c>
      <c r="D958" t="s">
        <v>512</v>
      </c>
      <c r="E958">
        <f>VLOOKUP(A958,home!$A$2:$E$405,3,FALSE)</f>
        <v>1.3837999999999999</v>
      </c>
      <c r="F958">
        <f>VLOOKUP(B958,home!$B$2:$E$405,3,FALSE)</f>
        <v>0.28910000000000002</v>
      </c>
      <c r="G958">
        <f>VLOOKUP(C958,away!$B$2:$E$405,4,FALSE)</f>
        <v>0.57809999999999995</v>
      </c>
      <c r="H958">
        <f>VLOOKUP(A958,away!$A$2:$E$405,3,FALSE)</f>
        <v>0.90910000000000002</v>
      </c>
      <c r="I958">
        <f>VLOOKUP(C958,away!$B$2:$E$405,3,FALSE)</f>
        <v>0.66</v>
      </c>
      <c r="J958">
        <f>VLOOKUP(B958,home!$B$2:$E$405,4,FALSE)</f>
        <v>1.98</v>
      </c>
      <c r="K958" s="3">
        <f t="shared" si="1010"/>
        <v>0.23127270889799997</v>
      </c>
      <c r="L958" s="3">
        <f t="shared" si="1011"/>
        <v>1.1880118800000001</v>
      </c>
      <c r="M958" s="5">
        <f t="shared" si="1012"/>
        <v>0.24188700365918059</v>
      </c>
      <c r="N958" s="5">
        <f t="shared" si="1013"/>
        <v>5.5941862583479121E-2</v>
      </c>
      <c r="O958" s="5">
        <f t="shared" si="1014"/>
        <v>0.28736463396471001</v>
      </c>
      <c r="P958" s="5">
        <f t="shared" si="1015"/>
        <v>6.6459597338500695E-2</v>
      </c>
      <c r="Q958" s="5">
        <f t="shared" si="1016"/>
        <v>6.46891305024044E-3</v>
      </c>
      <c r="R958" s="5">
        <f t="shared" si="1017"/>
        <v>0.17069629952096355</v>
      </c>
      <c r="S958" s="5">
        <f t="shared" si="1018"/>
        <v>4.5650221090619662E-3</v>
      </c>
      <c r="T958" s="5">
        <f t="shared" si="1019"/>
        <v>7.6851455543726806E-3</v>
      </c>
      <c r="U958" s="5">
        <f t="shared" si="1020"/>
        <v>3.9477395589077612E-2</v>
      </c>
      <c r="V958" s="5">
        <f t="shared" si="1021"/>
        <v>1.3936237748298565E-4</v>
      </c>
      <c r="W958" s="5">
        <f t="shared" si="1022"/>
        <v>4.9869434825157693E-4</v>
      </c>
      <c r="X958" s="5">
        <f t="shared" si="1023"/>
        <v>5.9245481021173057E-4</v>
      </c>
      <c r="Y958" s="5">
        <f t="shared" si="1024"/>
        <v>3.5192167644734074E-4</v>
      </c>
      <c r="Z958" s="5">
        <f t="shared" si="1025"/>
        <v>6.7596410567647661E-2</v>
      </c>
      <c r="AA958" s="5">
        <f t="shared" si="1026"/>
        <v>1.5633204983761265E-2</v>
      </c>
      <c r="AB958" s="5">
        <f t="shared" si="1027"/>
        <v>1.8077668326760903E-3</v>
      </c>
      <c r="AC958" s="5">
        <f t="shared" si="1028"/>
        <v>2.3931544873080227E-6</v>
      </c>
      <c r="AD958" s="5">
        <f t="shared" si="1029"/>
        <v>2.8833598208066178E-5</v>
      </c>
      <c r="AE958" s="5">
        <f t="shared" si="1030"/>
        <v>3.4254657214329332E-5</v>
      </c>
      <c r="AF958" s="5">
        <f t="shared" si="1031"/>
        <v>2.0347469857975484E-5</v>
      </c>
      <c r="AG958" s="5">
        <f t="shared" si="1032"/>
        <v>8.0576786397389287E-6</v>
      </c>
      <c r="AH958" s="5">
        <f t="shared" si="1033"/>
        <v>2.007633469993075E-2</v>
      </c>
      <c r="AI958" s="5">
        <f t="shared" si="1034"/>
        <v>4.6431083107958994E-3</v>
      </c>
      <c r="AJ958" s="5">
        <f t="shared" si="1035"/>
        <v>5.3691211837229207E-4</v>
      </c>
      <c r="AK958" s="5">
        <f t="shared" si="1036"/>
        <v>4.1391040018707875E-5</v>
      </c>
      <c r="AL958" s="5">
        <f t="shared" si="1037"/>
        <v>2.6301220187822309E-8</v>
      </c>
      <c r="AM958" s="5">
        <f t="shared" si="1038"/>
        <v>1.333684872971197E-6</v>
      </c>
      <c r="AN958" s="5">
        <f t="shared" si="1039"/>
        <v>1.584433473266073E-6</v>
      </c>
      <c r="AO958" s="5">
        <f t="shared" si="1040"/>
        <v>9.4116289465487882E-7</v>
      </c>
      <c r="AP958" s="5">
        <f t="shared" si="1041"/>
        <v>3.7270423328839476E-7</v>
      </c>
      <c r="AQ958" s="5">
        <f t="shared" si="1042"/>
        <v>1.1069426421822616E-7</v>
      </c>
      <c r="AR958" s="5">
        <f t="shared" si="1043"/>
        <v>4.7701848260747913E-3</v>
      </c>
      <c r="AS958" s="5">
        <f t="shared" si="1044"/>
        <v>1.1032135666704517E-3</v>
      </c>
      <c r="AT958" s="5">
        <f t="shared" si="1045"/>
        <v>1.2757159502844981E-4</v>
      </c>
      <c r="AU958" s="5">
        <f t="shared" si="1046"/>
        <v>9.8346094535560722E-6</v>
      </c>
      <c r="AV958" s="5">
        <f t="shared" si="1047"/>
        <v>5.6861919231944778E-7</v>
      </c>
      <c r="AW958" s="5">
        <f t="shared" si="1048"/>
        <v>2.0073290383425923E-10</v>
      </c>
      <c r="AX958" s="5">
        <f t="shared" si="1049"/>
        <v>5.1407485564722263E-8</v>
      </c>
      <c r="AY958" s="5">
        <f t="shared" si="1050"/>
        <v>6.1072703571818551E-8</v>
      </c>
      <c r="AZ958" s="5">
        <f t="shared" si="1051"/>
        <v>3.6277548693519453E-8</v>
      </c>
      <c r="BA958" s="5">
        <f t="shared" si="1052"/>
        <v>1.4366052941726527E-8</v>
      </c>
      <c r="BB958" s="5">
        <f t="shared" si="1053"/>
        <v>4.2667603908700171E-9</v>
      </c>
      <c r="BC958" s="5">
        <f t="shared" si="1054"/>
        <v>1.0137924066934043E-9</v>
      </c>
      <c r="BD958" s="5">
        <f t="shared" si="1055"/>
        <v>9.4450604052876384E-4</v>
      </c>
      <c r="BE958" s="5">
        <f t="shared" si="1056"/>
        <v>2.1843847056361135E-4</v>
      </c>
      <c r="BF958" s="5">
        <f t="shared" si="1057"/>
        <v>2.5259428407391207E-5</v>
      </c>
      <c r="BG958" s="5">
        <f t="shared" si="1058"/>
        <v>1.9472721443308195E-6</v>
      </c>
      <c r="BH958" s="5">
        <f t="shared" si="1059"/>
        <v>1.125877259452514E-7</v>
      </c>
      <c r="BI958" s="5">
        <f t="shared" si="1060"/>
        <v>5.2076936736047868E-9</v>
      </c>
      <c r="BJ958" s="8">
        <f t="shared" si="1061"/>
        <v>7.1634996511004995E-2</v>
      </c>
      <c r="BK958" s="8">
        <f t="shared" si="1062"/>
        <v>0.31305346601263728</v>
      </c>
      <c r="BL958" s="8">
        <f t="shared" si="1063"/>
        <v>0.5474786892837894</v>
      </c>
      <c r="BM958" s="8">
        <f t="shared" si="1064"/>
        <v>0.17094519138603423</v>
      </c>
      <c r="BN958" s="8">
        <f t="shared" si="1065"/>
        <v>0.82881831011707441</v>
      </c>
    </row>
    <row r="959" spans="1:66" x14ac:dyDescent="0.25">
      <c r="A959" t="s">
        <v>272</v>
      </c>
      <c r="B959" t="s">
        <v>456</v>
      </c>
      <c r="C959" t="s">
        <v>459</v>
      </c>
      <c r="D959" t="s">
        <v>512</v>
      </c>
      <c r="E959">
        <f>VLOOKUP(A959,home!$A$2:$E$405,3,FALSE)</f>
        <v>1.3837999999999999</v>
      </c>
      <c r="F959">
        <f>VLOOKUP(B959,home!$B$2:$E$405,3,FALSE)</f>
        <v>1.2645999999999999</v>
      </c>
      <c r="G959">
        <f>VLOOKUP(C959,away!$B$2:$E$405,4,FALSE)</f>
        <v>1.2645999999999999</v>
      </c>
      <c r="H959">
        <f>VLOOKUP(A959,away!$A$2:$E$405,3,FALSE)</f>
        <v>0.90910000000000002</v>
      </c>
      <c r="I959">
        <f>VLOOKUP(C959,away!$B$2:$E$405,3,FALSE)</f>
        <v>0.82499999999999996</v>
      </c>
      <c r="J959">
        <f>VLOOKUP(B959,home!$B$2:$E$405,4,FALSE)</f>
        <v>0.27500000000000002</v>
      </c>
      <c r="K959" s="3">
        <f t="shared" si="1010"/>
        <v>2.2129911708079999</v>
      </c>
      <c r="L959" s="3">
        <f t="shared" si="1011"/>
        <v>0.2062520625</v>
      </c>
      <c r="M959" s="5">
        <f t="shared" si="1012"/>
        <v>8.8988935846622236E-2</v>
      </c>
      <c r="N959" s="5">
        <f t="shared" si="1013"/>
        <v>0.19693172932817452</v>
      </c>
      <c r="O959" s="5">
        <f t="shared" si="1014"/>
        <v>1.8354151558046022E-2</v>
      </c>
      <c r="P959" s="5">
        <f t="shared" si="1015"/>
        <v>4.0617575345627738E-2</v>
      </c>
      <c r="Q959" s="5">
        <f t="shared" si="1016"/>
        <v>0.21790408912760056</v>
      </c>
      <c r="R959" s="5">
        <f t="shared" si="1017"/>
        <v>1.8927908071422902E-3</v>
      </c>
      <c r="S959" s="5">
        <f t="shared" si="1018"/>
        <v>4.6348105280224223E-3</v>
      </c>
      <c r="T959" s="5">
        <f t="shared" si="1019"/>
        <v>4.4943167809751446E-2</v>
      </c>
      <c r="U959" s="5">
        <f t="shared" si="1020"/>
        <v>4.188729344392436E-3</v>
      </c>
      <c r="V959" s="5">
        <f t="shared" si="1021"/>
        <v>2.3505389748567268E-4</v>
      </c>
      <c r="W959" s="5">
        <f t="shared" si="1022"/>
        <v>0.16073994177411319</v>
      </c>
      <c r="X959" s="5">
        <f t="shared" si="1023"/>
        <v>3.3152944517040754E-2</v>
      </c>
      <c r="Y959" s="5">
        <f t="shared" si="1024"/>
        <v>3.4189315922938611E-3</v>
      </c>
      <c r="Z959" s="5">
        <f t="shared" si="1025"/>
        <v>1.3013066928471237E-4</v>
      </c>
      <c r="AA959" s="5">
        <f t="shared" si="1026"/>
        <v>2.8797802217840423E-4</v>
      </c>
      <c r="AB959" s="5">
        <f t="shared" si="1027"/>
        <v>3.1864641023377958E-4</v>
      </c>
      <c r="AC959" s="5">
        <f t="shared" si="1028"/>
        <v>6.7054118164919583E-6</v>
      </c>
      <c r="AD959" s="5">
        <f t="shared" si="1029"/>
        <v>8.8929017985576134E-2</v>
      </c>
      <c r="AE959" s="5">
        <f t="shared" si="1030"/>
        <v>1.8341793375624676E-2</v>
      </c>
      <c r="AF959" s="5">
        <f t="shared" si="1031"/>
        <v>1.8915163568357133E-3</v>
      </c>
      <c r="AG959" s="5">
        <f t="shared" si="1032"/>
        <v>1.3004304994995063E-4</v>
      </c>
      <c r="AH959" s="5">
        <f t="shared" si="1033"/>
        <v>6.7099297336193311E-6</v>
      </c>
      <c r="AI959" s="5">
        <f t="shared" si="1034"/>
        <v>1.4849015257241654E-5</v>
      </c>
      <c r="AJ959" s="5">
        <f t="shared" si="1035"/>
        <v>1.6430369829734532E-5</v>
      </c>
      <c r="AK959" s="5">
        <f t="shared" si="1036"/>
        <v>1.2120087788770888E-5</v>
      </c>
      <c r="AL959" s="5">
        <f t="shared" si="1037"/>
        <v>1.2242311567777335E-7</v>
      </c>
      <c r="AM959" s="5">
        <f t="shared" si="1038"/>
        <v>3.9359826326141142E-2</v>
      </c>
      <c r="AN959" s="5">
        <f t="shared" si="1039"/>
        <v>8.1180453594084101E-3</v>
      </c>
      <c r="AO959" s="5">
        <f t="shared" si="1040"/>
        <v>8.3718179942326911E-4</v>
      </c>
      <c r="AP959" s="5">
        <f t="shared" si="1041"/>
        <v>5.7556824272836858E-5</v>
      </c>
      <c r="AQ959" s="5">
        <f t="shared" si="1042"/>
        <v>2.9678034293056661E-6</v>
      </c>
      <c r="AR959" s="5">
        <f t="shared" si="1043"/>
        <v>2.7678736935781257E-7</v>
      </c>
      <c r="AS959" s="5">
        <f t="shared" si="1044"/>
        <v>6.1252800458001196E-7</v>
      </c>
      <c r="AT959" s="5">
        <f t="shared" si="1045"/>
        <v>6.7775953300410446E-7</v>
      </c>
      <c r="AU959" s="5">
        <f t="shared" si="1046"/>
        <v>4.9995862082301205E-7</v>
      </c>
      <c r="AV959" s="5">
        <f t="shared" si="1047"/>
        <v>2.7660100341266764E-7</v>
      </c>
      <c r="AW959" s="5">
        <f t="shared" si="1048"/>
        <v>1.5521686543828423E-9</v>
      </c>
      <c r="AX959" s="5">
        <f t="shared" si="1049"/>
        <v>1.4517158024047771E-2</v>
      </c>
      <c r="AY959" s="5">
        <f t="shared" si="1050"/>
        <v>2.9941937840982777E-3</v>
      </c>
      <c r="AZ959" s="5">
        <f t="shared" si="1051"/>
        <v>3.0877932174747471E-4</v>
      </c>
      <c r="BA959" s="5">
        <f t="shared" si="1052"/>
        <v>2.122879065592259E-5</v>
      </c>
      <c r="BB959" s="5">
        <f t="shared" si="1053"/>
        <v>1.0946204642911904E-6</v>
      </c>
      <c r="BC959" s="5">
        <f t="shared" si="1054"/>
        <v>4.5153545682953135E-8</v>
      </c>
      <c r="BD959" s="5">
        <f t="shared" si="1055"/>
        <v>9.5146609673330236E-9</v>
      </c>
      <c r="BE959" s="5">
        <f t="shared" si="1056"/>
        <v>2.1055860713939483E-8</v>
      </c>
      <c r="BF959" s="5">
        <f t="shared" si="1057"/>
        <v>2.3298216926855556E-8</v>
      </c>
      <c r="BG959" s="5">
        <f t="shared" si="1058"/>
        <v>1.7186249451566945E-8</v>
      </c>
      <c r="BH959" s="5">
        <f t="shared" si="1059"/>
        <v>9.5082545739053716E-9</v>
      </c>
      <c r="BI959" s="5">
        <f t="shared" si="1060"/>
        <v>4.2083366843694721E-9</v>
      </c>
      <c r="BJ959" s="8">
        <f t="shared" si="1061"/>
        <v>0.83260125272419516</v>
      </c>
      <c r="BK959" s="8">
        <f t="shared" si="1062"/>
        <v>0.13747739723678851</v>
      </c>
      <c r="BL959" s="8">
        <f t="shared" si="1063"/>
        <v>2.5094833950712794E-2</v>
      </c>
      <c r="BM959" s="8">
        <f t="shared" si="1064"/>
        <v>0.42762015033583822</v>
      </c>
      <c r="BN959" s="8">
        <f t="shared" si="1065"/>
        <v>0.56468927201321339</v>
      </c>
    </row>
    <row r="960" spans="1:66" x14ac:dyDescent="0.25">
      <c r="A960" t="s">
        <v>34</v>
      </c>
      <c r="B960" t="s">
        <v>481</v>
      </c>
      <c r="C960" t="s">
        <v>35</v>
      </c>
      <c r="D960" t="s">
        <v>512</v>
      </c>
      <c r="E960">
        <f>VLOOKUP(A960,home!$A$2:$E$405,3,FALSE)</f>
        <v>1.4202999999999999</v>
      </c>
      <c r="F960">
        <f>VLOOKUP(B960,home!$B$2:$E$405,3,FALSE)</f>
        <v>0.70409999999999995</v>
      </c>
      <c r="G960">
        <f>VLOOKUP(C960,away!$B$2:$E$405,4,FALSE)</f>
        <v>0.46939999999999998</v>
      </c>
      <c r="H960">
        <f>VLOOKUP(A960,away!$A$2:$E$405,3,FALSE)</f>
        <v>1.2029000000000001</v>
      </c>
      <c r="I960">
        <f>VLOOKUP(C960,away!$B$2:$E$405,3,FALSE)</f>
        <v>0.83130000000000004</v>
      </c>
      <c r="J960">
        <f>VLOOKUP(B960,home!$B$2:$E$405,4,FALSE)</f>
        <v>1.9398</v>
      </c>
      <c r="K960" s="3">
        <f t="shared" si="1010"/>
        <v>0.4694155981619999</v>
      </c>
      <c r="L960" s="3">
        <f t="shared" si="1011"/>
        <v>1.9397432996460002</v>
      </c>
      <c r="M960" s="5">
        <f t="shared" si="1012"/>
        <v>8.9890870192341821E-2</v>
      </c>
      <c r="N960" s="5">
        <f t="shared" si="1013"/>
        <v>4.2196176600640824E-2</v>
      </c>
      <c r="O960" s="5">
        <f t="shared" si="1014"/>
        <v>0.17436521315494338</v>
      </c>
      <c r="P960" s="5">
        <f t="shared" si="1015"/>
        <v>8.1849750831772358E-2</v>
      </c>
      <c r="Q960" s="5">
        <f t="shared" si="1016"/>
        <v>9.903771739569597E-3</v>
      </c>
      <c r="R960" s="5">
        <f t="shared" si="1017"/>
        <v>0.16911187695432409</v>
      </c>
      <c r="S960" s="5">
        <f t="shared" si="1018"/>
        <v>1.8631985920506675E-2</v>
      </c>
      <c r="T960" s="5">
        <f t="shared" si="1019"/>
        <v>1.9210774873053536E-2</v>
      </c>
      <c r="U960" s="5">
        <f t="shared" si="1020"/>
        <v>7.9383752876812569E-2</v>
      </c>
      <c r="V960" s="5">
        <f t="shared" si="1021"/>
        <v>1.8850306449135115E-3</v>
      </c>
      <c r="W960" s="5">
        <f t="shared" si="1022"/>
        <v>1.5496616450633239E-3</v>
      </c>
      <c r="X960" s="5">
        <f t="shared" si="1023"/>
        <v>3.0059457927299805E-3</v>
      </c>
      <c r="Y960" s="5">
        <f t="shared" si="1024"/>
        <v>2.915381605273533E-3</v>
      </c>
      <c r="Z960" s="5">
        <f t="shared" si="1025"/>
        <v>0.1093445434042363</v>
      </c>
      <c r="AA960" s="5">
        <f t="shared" si="1026"/>
        <v>5.1328034247850339E-2</v>
      </c>
      <c r="AB960" s="5">
        <f t="shared" si="1027"/>
        <v>1.2047089949467141E-2</v>
      </c>
      <c r="AC960" s="5">
        <f t="shared" si="1028"/>
        <v>1.0727541647603459E-4</v>
      </c>
      <c r="AD960" s="5">
        <f t="shared" si="1029"/>
        <v>1.8185883701652726E-4</v>
      </c>
      <c r="AE960" s="5">
        <f t="shared" si="1030"/>
        <v>3.5275946058422274E-4</v>
      </c>
      <c r="AF960" s="5">
        <f t="shared" si="1031"/>
        <v>3.4213140002749178E-4</v>
      </c>
      <c r="AG960" s="5">
        <f t="shared" si="1032"/>
        <v>2.2121569693394412E-4</v>
      </c>
      <c r="AH960" s="5">
        <f t="shared" si="1033"/>
        <v>5.3025086355304653E-2</v>
      </c>
      <c r="AI960" s="5">
        <f t="shared" si="1034"/>
        <v>2.4890802629067031E-2</v>
      </c>
      <c r="AJ960" s="5">
        <f t="shared" si="1035"/>
        <v>5.8420655024278897E-3</v>
      </c>
      <c r="AK960" s="5">
        <f t="shared" si="1036"/>
        <v>9.141188907745906E-4</v>
      </c>
      <c r="AL960" s="5">
        <f t="shared" si="1037"/>
        <v>3.9071670304894162E-6</v>
      </c>
      <c r="AM960" s="5">
        <f t="shared" si="1038"/>
        <v>1.7073474951831771E-5</v>
      </c>
      <c r="AN960" s="5">
        <f t="shared" si="1039"/>
        <v>3.3118158639489488E-5</v>
      </c>
      <c r="AO960" s="5">
        <f t="shared" si="1040"/>
        <v>3.212036315878152E-5</v>
      </c>
      <c r="AP960" s="5">
        <f t="shared" si="1041"/>
        <v>2.0768419739814227E-5</v>
      </c>
      <c r="AQ960" s="5">
        <f t="shared" si="1042"/>
        <v>1.0071350758635093E-5</v>
      </c>
      <c r="AR960" s="5">
        <f t="shared" si="1043"/>
        <v>2.0571011194170548E-2</v>
      </c>
      <c r="AS960" s="5">
        <f t="shared" si="1044"/>
        <v>9.656353524508764E-3</v>
      </c>
      <c r="AT960" s="5">
        <f t="shared" si="1045"/>
        <v>2.2664214828855083E-3</v>
      </c>
      <c r="AU960" s="5">
        <f t="shared" si="1046"/>
        <v>3.5463119869196918E-4</v>
      </c>
      <c r="AV960" s="5">
        <f t="shared" si="1047"/>
        <v>4.1617354065224444E-5</v>
      </c>
      <c r="AW960" s="5">
        <f t="shared" si="1048"/>
        <v>9.8823732728915426E-8</v>
      </c>
      <c r="AX960" s="5">
        <f t="shared" si="1049"/>
        <v>1.3357592428696705E-6</v>
      </c>
      <c r="AY960" s="5">
        <f t="shared" si="1050"/>
        <v>2.5910300412966575E-6</v>
      </c>
      <c r="AZ960" s="5">
        <f t="shared" si="1051"/>
        <v>2.512966580893346E-6</v>
      </c>
      <c r="BA960" s="5">
        <f t="shared" si="1052"/>
        <v>1.6248366958407284E-6</v>
      </c>
      <c r="BB960" s="5">
        <f t="shared" si="1053"/>
        <v>7.8794152344399971E-7</v>
      </c>
      <c r="BC960" s="5">
        <f t="shared" si="1054"/>
        <v>3.0568085812267203E-7</v>
      </c>
      <c r="BD960" s="5">
        <f t="shared" si="1055"/>
        <v>6.6504135218058633E-3</v>
      </c>
      <c r="BE960" s="5">
        <f t="shared" si="1056"/>
        <v>3.1218078413631518E-3</v>
      </c>
      <c r="BF960" s="5">
        <f t="shared" si="1057"/>
        <v>7.327126476001527E-4</v>
      </c>
      <c r="BG960" s="5">
        <f t="shared" si="1058"/>
        <v>1.1464891525136275E-4</v>
      </c>
      <c r="BH960" s="5">
        <f t="shared" si="1059"/>
        <v>1.3454497282835722E-5</v>
      </c>
      <c r="BI960" s="5">
        <f t="shared" si="1060"/>
        <v>1.2631501779982673E-6</v>
      </c>
      <c r="BJ960" s="8">
        <f t="shared" si="1061"/>
        <v>8.0001987633083999E-2</v>
      </c>
      <c r="BK960" s="8">
        <f t="shared" si="1062"/>
        <v>0.19237141120308224</v>
      </c>
      <c r="BL960" s="8">
        <f t="shared" si="1063"/>
        <v>0.6144323758887752</v>
      </c>
      <c r="BM960" s="8">
        <f t="shared" si="1064"/>
        <v>0.42883016644927696</v>
      </c>
      <c r="BN960" s="8">
        <f t="shared" si="1065"/>
        <v>0.56731765947359203</v>
      </c>
    </row>
    <row r="961" spans="1:66" x14ac:dyDescent="0.25">
      <c r="A961" t="s">
        <v>34</v>
      </c>
      <c r="B961" t="s">
        <v>486</v>
      </c>
      <c r="C961" t="s">
        <v>197</v>
      </c>
      <c r="D961" t="s">
        <v>512</v>
      </c>
      <c r="E961">
        <f>VLOOKUP(A961,home!$A$2:$E$405,3,FALSE)</f>
        <v>1.4202999999999999</v>
      </c>
      <c r="F961">
        <f>VLOOKUP(B961,home!$B$2:$E$405,3,FALSE)</f>
        <v>0.46939999999999998</v>
      </c>
      <c r="G961">
        <f>VLOOKUP(C961,away!$B$2:$E$405,4,FALSE)</f>
        <v>0.93879999999999997</v>
      </c>
      <c r="H961">
        <f>VLOOKUP(A961,away!$A$2:$E$405,3,FALSE)</f>
        <v>1.2029000000000001</v>
      </c>
      <c r="I961">
        <f>VLOOKUP(C961,away!$B$2:$E$405,3,FALSE)</f>
        <v>1.1084000000000001</v>
      </c>
      <c r="J961">
        <f>VLOOKUP(B961,home!$B$2:$E$405,4,FALSE)</f>
        <v>0.27710000000000001</v>
      </c>
      <c r="K961" s="3">
        <f t="shared" si="1010"/>
        <v>0.62588746421599994</v>
      </c>
      <c r="L961" s="3">
        <f t="shared" si="1011"/>
        <v>0.3694558671560001</v>
      </c>
      <c r="M961" s="5">
        <f t="shared" si="1012"/>
        <v>0.36959652867492954</v>
      </c>
      <c r="N961" s="5">
        <f t="shared" si="1013"/>
        <v>0.23132583411538776</v>
      </c>
      <c r="O961" s="5">
        <f t="shared" si="1014"/>
        <v>0.13654960599944352</v>
      </c>
      <c r="P961" s="5">
        <f t="shared" si="1015"/>
        <v>8.5464686638685602E-2</v>
      </c>
      <c r="Q961" s="5">
        <f t="shared" si="1016"/>
        <v>7.2391969861065539E-2</v>
      </c>
      <c r="R961" s="5">
        <f t="shared" si="1017"/>
        <v>2.5224526547167277E-2</v>
      </c>
      <c r="S961" s="5">
        <f t="shared" si="1018"/>
        <v>4.9406664399931251E-3</v>
      </c>
      <c r="T961" s="5">
        <f t="shared" si="1019"/>
        <v>2.6745638000150989E-2</v>
      </c>
      <c r="U961" s="5">
        <f t="shared" si="1020"/>
        <v>1.57877149566557E-2</v>
      </c>
      <c r="V961" s="5">
        <f t="shared" si="1021"/>
        <v>1.2694097972610978E-4</v>
      </c>
      <c r="W961" s="5">
        <f t="shared" si="1022"/>
        <v>1.5103075481981138E-2</v>
      </c>
      <c r="X961" s="5">
        <f t="shared" si="1023"/>
        <v>5.5799198489178648E-3</v>
      </c>
      <c r="Y961" s="5">
        <f t="shared" si="1024"/>
        <v>1.0307670632214634E-3</v>
      </c>
      <c r="Z961" s="5">
        <f t="shared" si="1025"/>
        <v>3.1064497763610777E-3</v>
      </c>
      <c r="AA961" s="5">
        <f t="shared" si="1026"/>
        <v>1.944287973240995E-3</v>
      </c>
      <c r="AB961" s="5">
        <f t="shared" si="1027"/>
        <v>6.0845273463873612E-4</v>
      </c>
      <c r="AC961" s="5">
        <f t="shared" si="1028"/>
        <v>1.834597022054569E-6</v>
      </c>
      <c r="AD961" s="5">
        <f t="shared" si="1029"/>
        <v>2.3632064038200031E-3</v>
      </c>
      <c r="AE961" s="5">
        <f t="shared" si="1030"/>
        <v>8.7310047119193164E-4</v>
      </c>
      <c r="AF961" s="5">
        <f t="shared" si="1031"/>
        <v>1.6128604584926369E-4</v>
      </c>
      <c r="AG961" s="5">
        <f t="shared" si="1032"/>
        <v>1.9862691976467372E-5</v>
      </c>
      <c r="AH961" s="5">
        <f t="shared" si="1033"/>
        <v>2.8692402397551106E-4</v>
      </c>
      <c r="AI961" s="5">
        <f t="shared" si="1034"/>
        <v>1.795821497886834E-4</v>
      </c>
      <c r="AJ961" s="5">
        <f t="shared" si="1035"/>
        <v>5.6199108174848455E-5</v>
      </c>
      <c r="AK961" s="5">
        <f t="shared" si="1036"/>
        <v>1.1724772435585526E-5</v>
      </c>
      <c r="AL961" s="5">
        <f t="shared" si="1037"/>
        <v>1.6969126864940208E-8</v>
      </c>
      <c r="AM961" s="5">
        <f t="shared" si="1038"/>
        <v>2.9582025270118303E-4</v>
      </c>
      <c r="AN961" s="5">
        <f t="shared" si="1039"/>
        <v>1.0929252798402263E-4</v>
      </c>
      <c r="AO961" s="5">
        <f t="shared" si="1040"/>
        <v>2.0189382850004242E-5</v>
      </c>
      <c r="AP961" s="5">
        <f t="shared" si="1041"/>
        <v>2.4863619827309318E-6</v>
      </c>
      <c r="AQ961" s="5">
        <f t="shared" si="1042"/>
        <v>2.2965025559839198E-7</v>
      </c>
      <c r="AR961" s="5">
        <f t="shared" si="1043"/>
        <v>2.12011528171523E-5</v>
      </c>
      <c r="AS961" s="5">
        <f t="shared" si="1044"/>
        <v>1.3269535775183355E-5</v>
      </c>
      <c r="AT961" s="5">
        <f t="shared" si="1045"/>
        <v>4.152618048826501E-6</v>
      </c>
      <c r="AU961" s="5">
        <f t="shared" si="1046"/>
        <v>8.6635719347920436E-7</v>
      </c>
      <c r="AV961" s="5">
        <f t="shared" si="1047"/>
        <v>1.3556052673299736E-7</v>
      </c>
      <c r="AW961" s="5">
        <f t="shared" si="1048"/>
        <v>1.0899731926322643E-10</v>
      </c>
      <c r="AX961" s="5">
        <f t="shared" si="1049"/>
        <v>3.0858364637813272E-5</v>
      </c>
      <c r="AY961" s="5">
        <f t="shared" si="1050"/>
        <v>1.1400803866279351E-5</v>
      </c>
      <c r="AZ961" s="5">
        <f t="shared" si="1051"/>
        <v>2.1060469393458579E-6</v>
      </c>
      <c r="BA961" s="5">
        <f t="shared" si="1052"/>
        <v>2.5936379941575467E-7</v>
      </c>
      <c r="BB961" s="5">
        <f t="shared" si="1053"/>
        <v>2.3955869355505622E-8</v>
      </c>
      <c r="BC961" s="5">
        <f t="shared" si="1054"/>
        <v>1.7701272972428372E-9</v>
      </c>
      <c r="BD961" s="5">
        <f t="shared" si="1055"/>
        <v>1.3054817164613117E-6</v>
      </c>
      <c r="BE961" s="5">
        <f t="shared" si="1056"/>
        <v>8.1708464109632137E-7</v>
      </c>
      <c r="BF961" s="5">
        <f t="shared" si="1057"/>
        <v>2.5570151703280849E-7</v>
      </c>
      <c r="BG961" s="5">
        <f t="shared" si="1058"/>
        <v>5.334679136394962E-8</v>
      </c>
      <c r="BH961" s="5">
        <f t="shared" si="1059"/>
        <v>8.3472719927106041E-9</v>
      </c>
      <c r="BI961" s="5">
        <f t="shared" si="1060"/>
        <v>1.0448905801277762E-9</v>
      </c>
      <c r="BJ961" s="8">
        <f t="shared" si="1061"/>
        <v>0.35606732846457551</v>
      </c>
      <c r="BK961" s="8">
        <f t="shared" si="1062"/>
        <v>0.46014207510334965</v>
      </c>
      <c r="BL961" s="8">
        <f t="shared" si="1063"/>
        <v>0.18069108449671076</v>
      </c>
      <c r="BM961" s="8">
        <f t="shared" si="1064"/>
        <v>7.9442385309448693E-2</v>
      </c>
      <c r="BN961" s="8">
        <f t="shared" si="1065"/>
        <v>0.92055315183667918</v>
      </c>
    </row>
    <row r="962" spans="1:66" x14ac:dyDescent="0.25">
      <c r="A962" t="s">
        <v>34</v>
      </c>
      <c r="B962" t="s">
        <v>200</v>
      </c>
      <c r="C962" t="s">
        <v>485</v>
      </c>
      <c r="D962" t="s">
        <v>512</v>
      </c>
      <c r="E962">
        <f>VLOOKUP(A962,home!$A$2:$E$405,3,FALSE)</f>
        <v>1.4202999999999999</v>
      </c>
      <c r="F962">
        <f>VLOOKUP(B962,home!$B$2:$E$405,3,FALSE)</f>
        <v>0.93879999999999997</v>
      </c>
      <c r="G962">
        <f>VLOOKUP(C962,away!$B$2:$E$405,4,FALSE)</f>
        <v>1.5842000000000001</v>
      </c>
      <c r="H962">
        <f>VLOOKUP(A962,away!$A$2:$E$405,3,FALSE)</f>
        <v>1.2029000000000001</v>
      </c>
      <c r="I962">
        <f>VLOOKUP(C962,away!$B$2:$E$405,3,FALSE)</f>
        <v>0.83130000000000004</v>
      </c>
      <c r="J962">
        <f>VLOOKUP(B962,home!$B$2:$E$405,4,FALSE)</f>
        <v>0.55420000000000003</v>
      </c>
      <c r="K962" s="3">
        <f t="shared" si="1010"/>
        <v>2.1123368572880001</v>
      </c>
      <c r="L962" s="3">
        <f t="shared" si="1011"/>
        <v>0.55418380073400009</v>
      </c>
      <c r="M962" s="5">
        <f t="shared" si="1012"/>
        <v>6.9493597148019698E-2</v>
      </c>
      <c r="N962" s="5">
        <f t="shared" si="1013"/>
        <v>0.14679388660128626</v>
      </c>
      <c r="O962" s="5">
        <f t="shared" si="1014"/>
        <v>3.8512225794167021E-2</v>
      </c>
      <c r="P962" s="5">
        <f t="shared" si="1015"/>
        <v>8.1350794001216614E-2</v>
      </c>
      <c r="Q962" s="5">
        <f t="shared" si="1016"/>
        <v>0.15503906854622607</v>
      </c>
      <c r="R962" s="5">
        <f t="shared" si="1017"/>
        <v>1.0671425832668736E-2</v>
      </c>
      <c r="S962" s="5">
        <f t="shared" si="1018"/>
        <v>2.3807774946993696E-2</v>
      </c>
      <c r="T962" s="5">
        <f t="shared" si="1019"/>
        <v>8.5920140269206718E-2</v>
      </c>
      <c r="U962" s="5">
        <f t="shared" si="1020"/>
        <v>2.254164610616146E-2</v>
      </c>
      <c r="V962" s="5">
        <f t="shared" si="1021"/>
        <v>3.0966584210227674E-3</v>
      </c>
      <c r="W962" s="5">
        <f t="shared" si="1022"/>
        <v>0.10916491293659801</v>
      </c>
      <c r="X962" s="5">
        <f t="shared" si="1023"/>
        <v>6.0497426358000095E-2</v>
      </c>
      <c r="Y962" s="5">
        <f t="shared" si="1024"/>
        <v>1.6763346836850882E-2</v>
      </c>
      <c r="Z962" s="5">
        <f t="shared" si="1025"/>
        <v>1.9713104423997843E-3</v>
      </c>
      <c r="AA962" s="5">
        <f t="shared" si="1026"/>
        <v>4.1640717046377779E-3</v>
      </c>
      <c r="AB962" s="5">
        <f t="shared" si="1027"/>
        <v>4.3979610690482252E-3</v>
      </c>
      <c r="AC962" s="5">
        <f t="shared" si="1028"/>
        <v>2.2656369762758647E-4</v>
      </c>
      <c r="AD962" s="5">
        <f t="shared" si="1029"/>
        <v>5.7648267279652894E-2</v>
      </c>
      <c r="AE962" s="5">
        <f t="shared" si="1030"/>
        <v>3.1947735866767531E-2</v>
      </c>
      <c r="AF962" s="5">
        <f t="shared" si="1031"/>
        <v>8.8524588437455826E-3</v>
      </c>
      <c r="AG962" s="5">
        <f t="shared" si="1032"/>
        <v>1.6352964292894131E-3</v>
      </c>
      <c r="AH962" s="5">
        <f t="shared" si="1033"/>
        <v>2.7311707834893386E-4</v>
      </c>
      <c r="AI962" s="5">
        <f t="shared" si="1034"/>
        <v>5.769152709512675E-4</v>
      </c>
      <c r="AJ962" s="5">
        <f t="shared" si="1035"/>
        <v>6.0931969518132785E-4</v>
      </c>
      <c r="AK962" s="5">
        <f t="shared" si="1036"/>
        <v>4.2902948333433608E-4</v>
      </c>
      <c r="AL962" s="5">
        <f t="shared" si="1037"/>
        <v>1.0608825820081146E-5</v>
      </c>
      <c r="AM962" s="5">
        <f t="shared" si="1038"/>
        <v>2.4354511946720128E-2</v>
      </c>
      <c r="AN962" s="5">
        <f t="shared" si="1039"/>
        <v>1.3496875995654972E-2</v>
      </c>
      <c r="AO962" s="5">
        <f t="shared" si="1040"/>
        <v>3.7398750186537814E-3</v>
      </c>
      <c r="AP962" s="5">
        <f t="shared" si="1041"/>
        <v>6.9085938403589753E-4</v>
      </c>
      <c r="AQ962" s="5">
        <f t="shared" si="1042"/>
        <v>9.571576980444095E-5</v>
      </c>
      <c r="AR962" s="5">
        <f t="shared" si="1043"/>
        <v>3.0271412104955574E-5</v>
      </c>
      <c r="AS962" s="5">
        <f t="shared" si="1044"/>
        <v>6.3943419511451775E-5</v>
      </c>
      <c r="AT962" s="5">
        <f t="shared" si="1045"/>
        <v>6.7535020907534137E-5</v>
      </c>
      <c r="AU962" s="5">
        <f t="shared" si="1046"/>
        <v>4.7552237940233348E-5</v>
      </c>
      <c r="AV962" s="5">
        <f t="shared" si="1047"/>
        <v>2.5111586211920925E-5</v>
      </c>
      <c r="AW962" s="5">
        <f t="shared" si="1048"/>
        <v>3.4497039187891838E-7</v>
      </c>
      <c r="AX962" s="5">
        <f t="shared" si="1049"/>
        <v>8.5741555377196431E-3</v>
      </c>
      <c r="AY962" s="5">
        <f t="shared" si="1050"/>
        <v>4.7516581039779458E-3</v>
      </c>
      <c r="AZ962" s="5">
        <f t="shared" si="1051"/>
        <v>1.3166459739255051E-3</v>
      </c>
      <c r="BA962" s="5">
        <f t="shared" si="1052"/>
        <v>2.4322129001705191E-4</v>
      </c>
      <c r="BB962" s="5">
        <f t="shared" si="1053"/>
        <v>3.3697324730269082E-5</v>
      </c>
      <c r="BC962" s="5">
        <f t="shared" si="1054"/>
        <v>3.734902298717667E-6</v>
      </c>
      <c r="BD962" s="5">
        <f t="shared" si="1055"/>
        <v>2.7959877023182498E-6</v>
      </c>
      <c r="BE962" s="5">
        <f t="shared" si="1056"/>
        <v>5.9060678761308276E-6</v>
      </c>
      <c r="BF962" s="5">
        <f t="shared" si="1057"/>
        <v>6.2378024281979047E-6</v>
      </c>
      <c r="BG962" s="5">
        <f t="shared" si="1058"/>
        <v>4.3921133258543392E-6</v>
      </c>
      <c r="BH962" s="5">
        <f t="shared" si="1059"/>
        <v>2.3194057148969752E-6</v>
      </c>
      <c r="BI962" s="5">
        <f t="shared" si="1060"/>
        <v>9.7987323571626073E-7</v>
      </c>
      <c r="BJ962" s="8">
        <f t="shared" si="1061"/>
        <v>0.73156349121516207</v>
      </c>
      <c r="BK962" s="8">
        <f t="shared" si="1062"/>
        <v>0.18273765514467841</v>
      </c>
      <c r="BL962" s="8">
        <f t="shared" si="1063"/>
        <v>8.2432756961458312E-2</v>
      </c>
      <c r="BM962" s="8">
        <f t="shared" si="1064"/>
        <v>0.49209290270652772</v>
      </c>
      <c r="BN962" s="8">
        <f t="shared" si="1065"/>
        <v>0.50186099792358441</v>
      </c>
    </row>
    <row r="963" spans="1:66" x14ac:dyDescent="0.25">
      <c r="A963" t="s">
        <v>34</v>
      </c>
      <c r="B963" t="s">
        <v>196</v>
      </c>
      <c r="C963" t="s">
        <v>257</v>
      </c>
      <c r="D963" t="s">
        <v>512</v>
      </c>
      <c r="E963">
        <f>VLOOKUP(A963,home!$A$2:$E$405,3,FALSE)</f>
        <v>1.4202999999999999</v>
      </c>
      <c r="F963">
        <f>VLOOKUP(B963,home!$B$2:$E$405,3,FALSE)</f>
        <v>0.23469999999999999</v>
      </c>
      <c r="G963">
        <f>VLOOKUP(C963,away!$B$2:$E$405,4,FALSE)</f>
        <v>0.17599999999999999</v>
      </c>
      <c r="H963">
        <f>VLOOKUP(A963,away!$A$2:$E$405,3,FALSE)</f>
        <v>1.2029000000000001</v>
      </c>
      <c r="I963">
        <f>VLOOKUP(C963,away!$B$2:$E$405,3,FALSE)</f>
        <v>1.2470000000000001</v>
      </c>
      <c r="J963">
        <f>VLOOKUP(B963,home!$B$2:$E$405,4,FALSE)</f>
        <v>1.3855</v>
      </c>
      <c r="K963" s="3">
        <f t="shared" si="1010"/>
        <v>5.8668616159999992E-2</v>
      </c>
      <c r="L963" s="3">
        <f t="shared" si="1011"/>
        <v>2.07827258365</v>
      </c>
      <c r="M963" s="5">
        <f t="shared" si="1012"/>
        <v>0.11801527664415913</v>
      </c>
      <c r="N963" s="5">
        <f t="shared" si="1013"/>
        <v>6.9237929664523832E-3</v>
      </c>
      <c r="O963" s="5">
        <f t="shared" si="1014"/>
        <v>0.24526791390142613</v>
      </c>
      <c r="P963" s="5">
        <f t="shared" si="1015"/>
        <v>1.4389529097046693E-2</v>
      </c>
      <c r="Q963" s="5">
        <f t="shared" si="1016"/>
        <v>2.0310467596005121E-4</v>
      </c>
      <c r="R963" s="5">
        <f t="shared" si="1017"/>
        <v>0.25486679055518136</v>
      </c>
      <c r="S963" s="5">
        <f t="shared" si="1018"/>
        <v>4.3862657768256233E-4</v>
      </c>
      <c r="T963" s="5">
        <f t="shared" si="1019"/>
        <v>4.2210687965889174E-4</v>
      </c>
      <c r="U963" s="5">
        <f t="shared" si="1020"/>
        <v>1.4952681907013043E-2</v>
      </c>
      <c r="V963" s="5">
        <f t="shared" si="1021"/>
        <v>5.942385014114303E-6</v>
      </c>
      <c r="W963" s="5">
        <f t="shared" si="1022"/>
        <v>3.9719567580671421E-6</v>
      </c>
      <c r="X963" s="5">
        <f t="shared" si="1023"/>
        <v>8.2548088337342771E-6</v>
      </c>
      <c r="Y963" s="5">
        <f t="shared" si="1024"/>
        <v>8.5778714412108923E-6</v>
      </c>
      <c r="Z963" s="5">
        <f t="shared" si="1025"/>
        <v>0.17656088776456674</v>
      </c>
      <c r="AA963" s="5">
        <f t="shared" si="1026"/>
        <v>1.0358582953128203E-2</v>
      </c>
      <c r="AB963" s="5">
        <f t="shared" si="1027"/>
        <v>3.0386186361929874E-4</v>
      </c>
      <c r="AC963" s="5">
        <f t="shared" si="1028"/>
        <v>4.5284456225674125E-8</v>
      </c>
      <c r="AD963" s="5">
        <f t="shared" si="1029"/>
        <v>5.8257301610789731E-8</v>
      </c>
      <c r="AE963" s="5">
        <f t="shared" si="1030"/>
        <v>1.2107455273513328E-7</v>
      </c>
      <c r="AF963" s="5">
        <f t="shared" si="1031"/>
        <v>1.2581296176355685E-7</v>
      </c>
      <c r="AG963" s="5">
        <f t="shared" si="1032"/>
        <v>8.7157876367001978E-8</v>
      </c>
      <c r="AH963" s="5">
        <f t="shared" si="1033"/>
        <v>9.1735413096500948E-2</v>
      </c>
      <c r="AI963" s="5">
        <f t="shared" si="1034"/>
        <v>5.3819897392376496E-3</v>
      </c>
      <c r="AJ963" s="5">
        <f t="shared" si="1035"/>
        <v>1.5787694509419601E-4</v>
      </c>
      <c r="AK963" s="5">
        <f t="shared" si="1036"/>
        <v>3.0874739640815939E-6</v>
      </c>
      <c r="AL963" s="5">
        <f t="shared" si="1037"/>
        <v>2.2086022048418435E-10</v>
      </c>
      <c r="AM963" s="5">
        <f t="shared" si="1038"/>
        <v>6.8357505334415422E-10</v>
      </c>
      <c r="AN963" s="5">
        <f t="shared" si="1039"/>
        <v>1.4206552922322421E-9</v>
      </c>
      <c r="AO963" s="5">
        <f t="shared" si="1040"/>
        <v>1.476254472331774E-9</v>
      </c>
      <c r="AP963" s="5">
        <f t="shared" si="1041"/>
        <v>1.0226863987792746E-9</v>
      </c>
      <c r="AQ963" s="5">
        <f t="shared" si="1042"/>
        <v>5.3135527606367926E-10</v>
      </c>
      <c r="AR963" s="5">
        <f t="shared" si="1043"/>
        <v>3.8130238797653017E-2</v>
      </c>
      <c r="AS963" s="5">
        <f t="shared" si="1044"/>
        <v>2.2370483441086441E-3</v>
      </c>
      <c r="AT963" s="5">
        <f t="shared" si="1045"/>
        <v>6.5622265315936785E-5</v>
      </c>
      <c r="AU963" s="5">
        <f t="shared" si="1046"/>
        <v>1.2833224984567923E-6</v>
      </c>
      <c r="AV963" s="5">
        <f t="shared" si="1047"/>
        <v>1.882268876786342E-8</v>
      </c>
      <c r="AW963" s="5">
        <f t="shared" si="1048"/>
        <v>7.4803747150555689E-13</v>
      </c>
      <c r="AX963" s="5">
        <f t="shared" si="1049"/>
        <v>6.6840670701999567E-12</v>
      </c>
      <c r="AY963" s="5">
        <f t="shared" si="1050"/>
        <v>1.3891313339274352E-11</v>
      </c>
      <c r="AZ963" s="5">
        <f t="shared" si="1051"/>
        <v>1.443496783195271E-11</v>
      </c>
      <c r="BA963" s="5">
        <f t="shared" si="1052"/>
        <v>9.9999326303389986E-12</v>
      </c>
      <c r="BB963" s="5">
        <f t="shared" si="1053"/>
        <v>5.1956464559951437E-12</v>
      </c>
      <c r="BC963" s="5">
        <f t="shared" si="1054"/>
        <v>2.1595939167665987E-12</v>
      </c>
      <c r="BD963" s="5">
        <f t="shared" si="1055"/>
        <v>1.3207504983531633E-2</v>
      </c>
      <c r="BE963" s="5">
        <f t="shared" si="1056"/>
        <v>7.7486604031010424E-4</v>
      </c>
      <c r="BF963" s="5">
        <f t="shared" si="1057"/>
        <v>2.2730159147186285E-5</v>
      </c>
      <c r="BG963" s="5">
        <f t="shared" si="1058"/>
        <v>4.4451566075399511E-7</v>
      </c>
      <c r="BH963" s="5">
        <f t="shared" si="1059"/>
        <v>6.5197796694712235E-9</v>
      </c>
      <c r="BI963" s="5">
        <f t="shared" si="1060"/>
        <v>7.6501290175195745E-11</v>
      </c>
      <c r="BJ963" s="8">
        <f t="shared" si="1061"/>
        <v>7.5702066486888278E-3</v>
      </c>
      <c r="BK963" s="8">
        <f t="shared" si="1062"/>
        <v>0.13284942022311025</v>
      </c>
      <c r="BL963" s="8">
        <f t="shared" si="1063"/>
        <v>0.67746796228236017</v>
      </c>
      <c r="BM963" s="8">
        <f t="shared" si="1064"/>
        <v>0.35478206906535709</v>
      </c>
      <c r="BN963" s="8">
        <f t="shared" si="1065"/>
        <v>0.63966640784022577</v>
      </c>
    </row>
    <row r="964" spans="1:66" x14ac:dyDescent="0.25">
      <c r="A964" t="s">
        <v>10</v>
      </c>
      <c r="B964" t="s">
        <v>37</v>
      </c>
      <c r="C964" t="s">
        <v>207</v>
      </c>
      <c r="D964" t="s">
        <v>513</v>
      </c>
      <c r="E964">
        <f>VLOOKUP(A964,home!$A$2:$E$405,3,FALSE)</f>
        <v>1.4167000000000001</v>
      </c>
      <c r="F964">
        <f>VLOOKUP(B964,home!$B$2:$E$405,3,FALSE)</f>
        <v>0.98819999999999997</v>
      </c>
      <c r="G964">
        <f>VLOOKUP(C964,away!$B$2:$E$405,4,FALSE)</f>
        <v>0.98819999999999997</v>
      </c>
      <c r="H964">
        <f>VLOOKUP(A964,away!$A$2:$E$405,3,FALSE)</f>
        <v>1.2778</v>
      </c>
      <c r="I964">
        <f>VLOOKUP(C964,away!$B$2:$E$405,3,FALSE)</f>
        <v>1.2522</v>
      </c>
      <c r="J964">
        <f>VLOOKUP(B964,home!$B$2:$E$405,4,FALSE)</f>
        <v>1.2522</v>
      </c>
      <c r="K964" s="3">
        <f t="shared" si="1010"/>
        <v>1.3834631413080001</v>
      </c>
      <c r="L964" s="3">
        <f t="shared" si="1011"/>
        <v>2.0035965845520001</v>
      </c>
      <c r="M964" s="5">
        <f t="shared" si="1012"/>
        <v>3.3807935502796649E-2</v>
      </c>
      <c r="N964" s="5">
        <f t="shared" si="1013"/>
        <v>4.6772032651837311E-2</v>
      </c>
      <c r="O964" s="5">
        <f t="shared" si="1014"/>
        <v>6.7737464104157666E-2</v>
      </c>
      <c r="P964" s="5">
        <f t="shared" si="1015"/>
        <v>9.3712284873775864E-2</v>
      </c>
      <c r="Q964" s="5">
        <f t="shared" si="1016"/>
        <v>3.2353691608935607E-2</v>
      </c>
      <c r="R964" s="5">
        <f t="shared" si="1017"/>
        <v>6.7859275862652016E-2</v>
      </c>
      <c r="S964" s="5">
        <f t="shared" si="1018"/>
        <v>6.4940318047054843E-2</v>
      </c>
      <c r="T964" s="5">
        <f t="shared" si="1019"/>
        <v>6.4823746005312086E-2</v>
      </c>
      <c r="U964" s="5">
        <f t="shared" si="1020"/>
        <v>9.3880806951830709E-2</v>
      </c>
      <c r="V964" s="5">
        <f t="shared" si="1021"/>
        <v>2.0000911009375271E-2</v>
      </c>
      <c r="W964" s="5">
        <f t="shared" si="1022"/>
        <v>1.4920046608736113E-2</v>
      </c>
      <c r="X964" s="5">
        <f t="shared" si="1023"/>
        <v>2.9893754426620327E-2</v>
      </c>
      <c r="Y964" s="5">
        <f t="shared" si="1024"/>
        <v>2.9947512134306371E-2</v>
      </c>
      <c r="Z964" s="5">
        <f t="shared" si="1025"/>
        <v>4.5320871116193852E-2</v>
      </c>
      <c r="AA964" s="5">
        <f t="shared" si="1026"/>
        <v>6.2699754721224549E-2</v>
      </c>
      <c r="AB964" s="5">
        <f t="shared" si="1027"/>
        <v>4.3371399812933226E-2</v>
      </c>
      <c r="AC964" s="5">
        <f t="shared" si="1028"/>
        <v>3.4650353577686077E-3</v>
      </c>
      <c r="AD964" s="5">
        <f t="shared" si="1029"/>
        <v>5.1603336374459611E-3</v>
      </c>
      <c r="AE964" s="5">
        <f t="shared" si="1030"/>
        <v>1.0339226851135527E-2</v>
      </c>
      <c r="AF964" s="5">
        <f t="shared" si="1031"/>
        <v>1.0357819802921739E-2</v>
      </c>
      <c r="AG964" s="5">
        <f t="shared" si="1032"/>
        <v>6.9176307935130202E-3</v>
      </c>
      <c r="AH964" s="5">
        <f t="shared" si="1033"/>
        <v>2.270118564433185E-2</v>
      </c>
      <c r="AI964" s="5">
        <f t="shared" si="1034"/>
        <v>3.1406253602923415E-2</v>
      </c>
      <c r="AJ964" s="5">
        <f t="shared" si="1035"/>
        <v>2.1724697133108067E-2</v>
      </c>
      <c r="AK964" s="5">
        <f t="shared" si="1036"/>
        <v>1.0018439246578198E-2</v>
      </c>
      <c r="AL964" s="5">
        <f t="shared" si="1037"/>
        <v>3.8418954096508707E-4</v>
      </c>
      <c r="AM964" s="5">
        <f t="shared" si="1038"/>
        <v>1.427826276851666E-3</v>
      </c>
      <c r="AN964" s="5">
        <f t="shared" si="1039"/>
        <v>2.8607878516335966E-3</v>
      </c>
      <c r="AO964" s="5">
        <f t="shared" si="1040"/>
        <v>2.8659323843304644E-3</v>
      </c>
      <c r="AP964" s="5">
        <f t="shared" si="1041"/>
        <v>1.914057445600496E-3</v>
      </c>
      <c r="AQ964" s="5">
        <f t="shared" si="1042"/>
        <v>9.5874974016037001E-4</v>
      </c>
      <c r="AR964" s="5">
        <f t="shared" si="1043"/>
        <v>9.0968036044528407E-3</v>
      </c>
      <c r="AS964" s="5">
        <f t="shared" si="1044"/>
        <v>1.2585092490478265E-2</v>
      </c>
      <c r="AT964" s="5">
        <f t="shared" si="1045"/>
        <v>8.7055057952643931E-3</v>
      </c>
      <c r="AU964" s="5">
        <f t="shared" si="1046"/>
        <v>4.0145821313971597E-3</v>
      </c>
      <c r="AV964" s="5">
        <f t="shared" si="1047"/>
        <v>1.3885066016354206E-3</v>
      </c>
      <c r="AW964" s="5">
        <f t="shared" si="1048"/>
        <v>2.9581549069437923E-5</v>
      </c>
      <c r="AX964" s="5">
        <f t="shared" si="1049"/>
        <v>3.2922417103588487E-4</v>
      </c>
      <c r="AY964" s="5">
        <f t="shared" si="1050"/>
        <v>6.5963242463946243E-4</v>
      </c>
      <c r="AZ964" s="5">
        <f t="shared" si="1051"/>
        <v>6.6081863653369096E-4</v>
      </c>
      <c r="BA964" s="5">
        <f t="shared" si="1052"/>
        <v>4.4133798772240417E-4</v>
      </c>
      <c r="BB964" s="5">
        <f t="shared" si="1053"/>
        <v>2.2106582120841542E-4</v>
      </c>
      <c r="BC964" s="5">
        <f t="shared" si="1054"/>
        <v>8.8585344866872872E-5</v>
      </c>
      <c r="BD964" s="5">
        <f t="shared" si="1055"/>
        <v>3.0377207720370058E-3</v>
      </c>
      <c r="BE964" s="5">
        <f t="shared" si="1056"/>
        <v>4.2025747216988792E-3</v>
      </c>
      <c r="BF964" s="5">
        <f t="shared" si="1057"/>
        <v>2.9070536130315636E-3</v>
      </c>
      <c r="BG964" s="5">
        <f t="shared" si="1058"/>
        <v>1.3406005078118062E-3</v>
      </c>
      <c r="BH964" s="5">
        <f t="shared" si="1059"/>
        <v>4.6366784744410552E-4</v>
      </c>
      <c r="BI964" s="5">
        <f t="shared" si="1060"/>
        <v>1.2829347534970819E-4</v>
      </c>
      <c r="BJ964" s="8">
        <f t="shared" si="1061"/>
        <v>0.2639138126053473</v>
      </c>
      <c r="BK964" s="8">
        <f t="shared" si="1062"/>
        <v>0.21697030675637577</v>
      </c>
      <c r="BL964" s="8">
        <f t="shared" si="1063"/>
        <v>0.46926967864034091</v>
      </c>
      <c r="BM964" s="8">
        <f t="shared" si="1064"/>
        <v>0.65260193363853269</v>
      </c>
      <c r="BN964" s="8">
        <f t="shared" si="1065"/>
        <v>0.34224268460415508</v>
      </c>
    </row>
    <row r="965" spans="1:66" x14ac:dyDescent="0.25">
      <c r="A965" t="s">
        <v>10</v>
      </c>
      <c r="B965" t="s">
        <v>204</v>
      </c>
      <c r="C965" t="s">
        <v>407</v>
      </c>
      <c r="D965" t="s">
        <v>513</v>
      </c>
      <c r="E965">
        <f>VLOOKUP(A965,home!$A$2:$E$405,3,FALSE)</f>
        <v>1.4167000000000001</v>
      </c>
      <c r="F965">
        <f>VLOOKUP(B965,home!$B$2:$E$405,3,FALSE)</f>
        <v>0.70589999999999997</v>
      </c>
      <c r="G965">
        <f>VLOOKUP(C965,away!$B$2:$E$405,4,FALSE)</f>
        <v>1.0588</v>
      </c>
      <c r="H965">
        <f>VLOOKUP(A965,away!$A$2:$E$405,3,FALSE)</f>
        <v>1.2778</v>
      </c>
      <c r="I965">
        <f>VLOOKUP(C965,away!$B$2:$E$405,3,FALSE)</f>
        <v>1.1738999999999999</v>
      </c>
      <c r="J965">
        <f>VLOOKUP(B965,home!$B$2:$E$405,4,FALSE)</f>
        <v>0.78259999999999996</v>
      </c>
      <c r="K965" s="3">
        <f t="shared" si="1010"/>
        <v>1.0588513835639999</v>
      </c>
      <c r="L965" s="3">
        <f t="shared" si="1011"/>
        <v>1.1739073720919999</v>
      </c>
      <c r="M965" s="5">
        <f t="shared" si="1012"/>
        <v>0.10723219428002931</v>
      </c>
      <c r="N965" s="5">
        <f t="shared" si="1013"/>
        <v>0.11354295727601267</v>
      </c>
      <c r="O965" s="5">
        <f t="shared" si="1014"/>
        <v>0.12588066339092799</v>
      </c>
      <c r="P965" s="5">
        <f t="shared" si="1015"/>
        <v>0.13328891459543823</v>
      </c>
      <c r="Q965" s="5">
        <f t="shared" si="1016"/>
        <v>6.0112558702827064E-2</v>
      </c>
      <c r="R965" s="5">
        <f t="shared" si="1017"/>
        <v>7.3886119379220974E-2</v>
      </c>
      <c r="S965" s="5">
        <f t="shared" si="1018"/>
        <v>4.1419311787175478E-2</v>
      </c>
      <c r="T965" s="5">
        <f t="shared" si="1019"/>
        <v>7.0566575816561797E-2</v>
      </c>
      <c r="U965" s="5">
        <f t="shared" si="1020"/>
        <v>7.8234419730862995E-2</v>
      </c>
      <c r="V965" s="5">
        <f t="shared" si="1021"/>
        <v>5.7204370058509032E-3</v>
      </c>
      <c r="W965" s="5">
        <f t="shared" si="1022"/>
        <v>2.1216755317353536E-2</v>
      </c>
      <c r="X965" s="5">
        <f t="shared" si="1023"/>
        <v>2.4906505478913456E-2</v>
      </c>
      <c r="Y965" s="5">
        <f t="shared" si="1024"/>
        <v>1.4618965197373152E-2</v>
      </c>
      <c r="Z965" s="5">
        <f t="shared" si="1025"/>
        <v>2.891182007817901E-2</v>
      </c>
      <c r="AA965" s="5">
        <f t="shared" si="1026"/>
        <v>3.0613320691133275E-2</v>
      </c>
      <c r="AB965" s="5">
        <f t="shared" si="1027"/>
        <v>1.6207478484647445E-2</v>
      </c>
      <c r="AC965" s="5">
        <f t="shared" si="1028"/>
        <v>4.4440410634183412E-4</v>
      </c>
      <c r="AD965" s="5">
        <f t="shared" si="1029"/>
        <v>5.6163476806296601E-3</v>
      </c>
      <c r="AE965" s="5">
        <f t="shared" si="1030"/>
        <v>6.5930719465229631E-3</v>
      </c>
      <c r="AF965" s="5">
        <f t="shared" si="1031"/>
        <v>3.8698278813781304E-3</v>
      </c>
      <c r="AG965" s="5">
        <f t="shared" si="1032"/>
        <v>1.5142731595589832E-3</v>
      </c>
      <c r="AH965" s="5">
        <f t="shared" si="1033"/>
        <v>8.4849496825929651E-3</v>
      </c>
      <c r="AI965" s="5">
        <f t="shared" si="1034"/>
        <v>8.9843007108844821E-3</v>
      </c>
      <c r="AJ965" s="5">
        <f t="shared" si="1035"/>
        <v>4.7565196190375303E-3</v>
      </c>
      <c r="AK965" s="5">
        <f t="shared" si="1036"/>
        <v>1.6788157931890665E-3</v>
      </c>
      <c r="AL965" s="5">
        <f t="shared" si="1037"/>
        <v>2.2095655646614126E-5</v>
      </c>
      <c r="AM965" s="5">
        <f t="shared" si="1038"/>
        <v>1.1893755024422359E-3</v>
      </c>
      <c r="AN965" s="5">
        <f t="shared" si="1039"/>
        <v>1.3962166705025671E-3</v>
      </c>
      <c r="AO965" s="5">
        <f t="shared" si="1040"/>
        <v>8.1951452127035547E-4</v>
      </c>
      <c r="AP965" s="5">
        <f t="shared" si="1041"/>
        <v>3.206780460185719E-4</v>
      </c>
      <c r="AQ965" s="5">
        <f t="shared" si="1042"/>
        <v>9.411158057231484E-5</v>
      </c>
      <c r="AR965" s="5">
        <f t="shared" si="1043"/>
        <v>1.9921089968451115E-3</v>
      </c>
      <c r="AS965" s="5">
        <f t="shared" si="1044"/>
        <v>2.1093473675197379E-3</v>
      </c>
      <c r="AT965" s="5">
        <f t="shared" si="1045"/>
        <v>1.1167426892576776E-3</v>
      </c>
      <c r="AU965" s="5">
        <f t="shared" si="1046"/>
        <v>3.9415484720182472E-4</v>
      </c>
      <c r="AV965" s="5">
        <f t="shared" si="1047"/>
        <v>1.0433785132452725E-4</v>
      </c>
      <c r="AW965" s="5">
        <f t="shared" si="1048"/>
        <v>7.6290986484090755E-7</v>
      </c>
      <c r="AX965" s="5">
        <f t="shared" si="1049"/>
        <v>2.0989531605634807E-4</v>
      </c>
      <c r="AY965" s="5">
        <f t="shared" si="1050"/>
        <v>2.4639765888612733E-4</v>
      </c>
      <c r="AZ965" s="5">
        <f t="shared" si="1051"/>
        <v>1.446240141163174E-4</v>
      </c>
      <c r="BA965" s="5">
        <f t="shared" si="1052"/>
        <v>5.659173211756079E-5</v>
      </c>
      <c r="BB965" s="5">
        <f t="shared" si="1053"/>
        <v>1.6608362883065063E-5</v>
      </c>
      <c r="BC965" s="5">
        <f t="shared" si="1054"/>
        <v>3.8993359253618439E-6</v>
      </c>
      <c r="BD965" s="5">
        <f t="shared" si="1055"/>
        <v>3.8975857290121212E-4</v>
      </c>
      <c r="BE965" s="5">
        <f t="shared" si="1056"/>
        <v>4.1269640417237856E-4</v>
      </c>
      <c r="BF965" s="5">
        <f t="shared" si="1057"/>
        <v>2.1849207927490536E-4</v>
      </c>
      <c r="BG965" s="5">
        <f t="shared" si="1058"/>
        <v>7.7116880146002912E-5</v>
      </c>
      <c r="BH965" s="5">
        <f t="shared" si="1059"/>
        <v>2.0413828809683579E-5</v>
      </c>
      <c r="BI965" s="5">
        <f t="shared" si="1060"/>
        <v>4.3230421757944213E-6</v>
      </c>
      <c r="BJ965" s="8">
        <f t="shared" si="1061"/>
        <v>0.32705575119792241</v>
      </c>
      <c r="BK965" s="8">
        <f t="shared" si="1062"/>
        <v>0.28837375508936847</v>
      </c>
      <c r="BL965" s="8">
        <f t="shared" si="1063"/>
        <v>0.35556608004212537</v>
      </c>
      <c r="BM965" s="8">
        <f t="shared" si="1064"/>
        <v>0.38571836403411769</v>
      </c>
      <c r="BN965" s="8">
        <f t="shared" si="1065"/>
        <v>0.61394340762445621</v>
      </c>
    </row>
    <row r="966" spans="1:66" x14ac:dyDescent="0.25">
      <c r="A966" t="s">
        <v>10</v>
      </c>
      <c r="B966" t="s">
        <v>12</v>
      </c>
      <c r="C966" t="s">
        <v>206</v>
      </c>
      <c r="D966" t="s">
        <v>513</v>
      </c>
      <c r="E966">
        <f>VLOOKUP(A966,home!$A$2:$E$405,3,FALSE)</f>
        <v>1.4167000000000001</v>
      </c>
      <c r="F966">
        <f>VLOOKUP(B966,home!$B$2:$E$405,3,FALSE)</f>
        <v>1.0588</v>
      </c>
      <c r="G966">
        <f>VLOOKUP(C966,away!$B$2:$E$405,4,FALSE)</f>
        <v>0.52939999999999998</v>
      </c>
      <c r="H966">
        <f>VLOOKUP(A966,away!$A$2:$E$405,3,FALSE)</f>
        <v>1.2778</v>
      </c>
      <c r="I966">
        <f>VLOOKUP(C966,away!$B$2:$E$405,3,FALSE)</f>
        <v>1.5651999999999999</v>
      </c>
      <c r="J966">
        <f>VLOOKUP(B966,home!$B$2:$E$405,4,FALSE)</f>
        <v>0.58689999999999998</v>
      </c>
      <c r="K966" s="3">
        <f t="shared" si="1010"/>
        <v>0.79410103762399997</v>
      </c>
      <c r="L966" s="3">
        <f t="shared" si="1011"/>
        <v>1.173807371464</v>
      </c>
      <c r="M966" s="5">
        <f t="shared" si="1012"/>
        <v>0.13974884816553204</v>
      </c>
      <c r="N966" s="5">
        <f t="shared" si="1013"/>
        <v>0.11097470533500782</v>
      </c>
      <c r="O966" s="5">
        <f t="shared" si="1014"/>
        <v>0.16403822813030483</v>
      </c>
      <c r="P966" s="5">
        <f t="shared" si="1015"/>
        <v>0.13026292716827748</v>
      </c>
      <c r="Q966" s="5">
        <f t="shared" si="1016"/>
        <v>4.4062564328273678E-2</v>
      </c>
      <c r="R966" s="5">
        <f t="shared" si="1017"/>
        <v>9.6274640690622568E-2</v>
      </c>
      <c r="S966" s="5">
        <f t="shared" si="1018"/>
        <v>3.0355223705223162E-2</v>
      </c>
      <c r="T966" s="5">
        <f t="shared" si="1019"/>
        <v>5.1720962814134339E-2</v>
      </c>
      <c r="U966" s="5">
        <f t="shared" si="1020"/>
        <v>7.6451792069301139E-2</v>
      </c>
      <c r="V966" s="5">
        <f t="shared" si="1021"/>
        <v>3.1438623618139797E-3</v>
      </c>
      <c r="W966" s="5">
        <f t="shared" si="1022"/>
        <v>1.1663376017818795E-2</v>
      </c>
      <c r="X966" s="5">
        <f t="shared" si="1023"/>
        <v>1.3690556745872136E-2</v>
      </c>
      <c r="Y966" s="5">
        <f t="shared" si="1024"/>
        <v>8.0350382138754534E-3</v>
      </c>
      <c r="Z966" s="5">
        <f t="shared" si="1025"/>
        <v>3.7669294309233575E-2</v>
      </c>
      <c r="AA966" s="5">
        <f t="shared" si="1026"/>
        <v>2.9913225697526215E-2</v>
      </c>
      <c r="AB966" s="5">
        <f t="shared" si="1027"/>
        <v>1.1877061782543233E-2</v>
      </c>
      <c r="AC966" s="5">
        <f t="shared" si="1028"/>
        <v>1.8315388607844624E-4</v>
      </c>
      <c r="AD966" s="5">
        <f t="shared" si="1029"/>
        <v>2.3154747494871946E-3</v>
      </c>
      <c r="AE966" s="5">
        <f t="shared" si="1030"/>
        <v>2.717921329386828E-3</v>
      </c>
      <c r="AF966" s="5">
        <f t="shared" si="1031"/>
        <v>1.5951580457467468E-3</v>
      </c>
      <c r="AG966" s="5">
        <f t="shared" si="1032"/>
        <v>6.2413609091587993E-4</v>
      </c>
      <c r="AH966" s="5">
        <f t="shared" si="1033"/>
        <v>1.1054123834506316E-2</v>
      </c>
      <c r="AI966" s="5">
        <f t="shared" si="1034"/>
        <v>8.7780912070056522E-3</v>
      </c>
      <c r="AJ966" s="5">
        <f t="shared" si="1035"/>
        <v>3.4853456679206497E-3</v>
      </c>
      <c r="AK966" s="5">
        <f t="shared" si="1036"/>
        <v>9.2257220379136733E-4</v>
      </c>
      <c r="AL966" s="5">
        <f t="shared" si="1037"/>
        <v>6.8288681119042128E-6</v>
      </c>
      <c r="AM966" s="5">
        <f t="shared" si="1038"/>
        <v>3.6774418023199066E-4</v>
      </c>
      <c r="AN966" s="5">
        <f t="shared" si="1039"/>
        <v>4.3166082956929645E-4</v>
      </c>
      <c r="AO966" s="5">
        <f t="shared" si="1040"/>
        <v>2.5334333186035279E-4</v>
      </c>
      <c r="AP966" s="5">
        <f t="shared" si="1041"/>
        <v>9.9125423482977523E-5</v>
      </c>
      <c r="AQ966" s="5">
        <f t="shared" si="1042"/>
        <v>2.9088538195952414E-5</v>
      </c>
      <c r="AR966" s="5">
        <f t="shared" si="1043"/>
        <v>2.5950824084038813E-3</v>
      </c>
      <c r="AS966" s="5">
        <f t="shared" si="1044"/>
        <v>2.0607576332333107E-3</v>
      </c>
      <c r="AT966" s="5">
        <f t="shared" si="1045"/>
        <v>8.1822488742107531E-4</v>
      </c>
      <c r="AU966" s="5">
        <f t="shared" si="1046"/>
        <v>2.1658441070361887E-4</v>
      </c>
      <c r="AV966" s="5">
        <f t="shared" si="1047"/>
        <v>4.299747631823157E-5</v>
      </c>
      <c r="AW966" s="5">
        <f t="shared" si="1048"/>
        <v>1.7681488398249888E-7</v>
      </c>
      <c r="AX966" s="5">
        <f t="shared" si="1049"/>
        <v>4.8671005850401817E-5</v>
      </c>
      <c r="AY966" s="5">
        <f t="shared" si="1050"/>
        <v>5.713038544376913E-5</v>
      </c>
      <c r="AZ966" s="5">
        <f t="shared" si="1051"/>
        <v>3.3530033784237912E-5</v>
      </c>
      <c r="BA966" s="5">
        <f t="shared" si="1052"/>
        <v>1.3119266940458471E-5</v>
      </c>
      <c r="BB966" s="5">
        <f t="shared" si="1053"/>
        <v>3.8498730607285266E-6</v>
      </c>
      <c r="BC966" s="5">
        <f t="shared" si="1054"/>
        <v>9.0380187557676311E-7</v>
      </c>
      <c r="BD966" s="5">
        <f t="shared" si="1055"/>
        <v>5.0768781009017099E-4</v>
      </c>
      <c r="BE966" s="5">
        <f t="shared" si="1056"/>
        <v>4.0315541678166103E-4</v>
      </c>
      <c r="BF966" s="5">
        <f t="shared" si="1057"/>
        <v>1.600730673950266E-4</v>
      </c>
      <c r="BG966" s="5">
        <f t="shared" si="1058"/>
        <v>4.2371396304682381E-5</v>
      </c>
      <c r="BH966" s="5">
        <f t="shared" si="1059"/>
        <v>8.4117924427814955E-6</v>
      </c>
      <c r="BI966" s="5">
        <f t="shared" si="1060"/>
        <v>1.3359626214181019E-6</v>
      </c>
      <c r="BJ966" s="8">
        <f t="shared" si="1061"/>
        <v>0.24873806034081464</v>
      </c>
      <c r="BK966" s="8">
        <f t="shared" si="1062"/>
        <v>0.3037579745404807</v>
      </c>
      <c r="BL966" s="8">
        <f t="shared" si="1063"/>
        <v>0.40965176354523786</v>
      </c>
      <c r="BM966" s="8">
        <f t="shared" si="1064"/>
        <v>0.31439822534718859</v>
      </c>
      <c r="BN966" s="8">
        <f t="shared" si="1065"/>
        <v>0.68536191381801848</v>
      </c>
    </row>
    <row r="967" spans="1:66" x14ac:dyDescent="0.25">
      <c r="A967" t="s">
        <v>10</v>
      </c>
      <c r="B967" t="s">
        <v>202</v>
      </c>
      <c r="C967" t="s">
        <v>11</v>
      </c>
      <c r="D967" t="s">
        <v>513</v>
      </c>
      <c r="E967">
        <f>VLOOKUP(A967,home!$A$2:$E$405,3,FALSE)</f>
        <v>1.4167000000000001</v>
      </c>
      <c r="F967">
        <f>VLOOKUP(B967,home!$B$2:$E$405,3,FALSE)</f>
        <v>1.5882000000000001</v>
      </c>
      <c r="G967">
        <f>VLOOKUP(C967,away!$B$2:$E$405,4,FALSE)</f>
        <v>0.70589999999999997</v>
      </c>
      <c r="H967">
        <f>VLOOKUP(A967,away!$A$2:$E$405,3,FALSE)</f>
        <v>1.2778</v>
      </c>
      <c r="I967">
        <f>VLOOKUP(C967,away!$B$2:$E$405,3,FALSE)</f>
        <v>0.97819999999999996</v>
      </c>
      <c r="J967">
        <f>VLOOKUP(B967,home!$B$2:$E$405,4,FALSE)</f>
        <v>1.1738999999999999</v>
      </c>
      <c r="K967" s="3">
        <f t="shared" si="1010"/>
        <v>1.5882770753460003</v>
      </c>
      <c r="L967" s="3">
        <f t="shared" si="1011"/>
        <v>1.4673092146439999</v>
      </c>
      <c r="M967" s="5">
        <f t="shared" si="1012"/>
        <v>4.7095101288142822E-2</v>
      </c>
      <c r="N967" s="5">
        <f t="shared" si="1013"/>
        <v>7.4800069737055122E-2</v>
      </c>
      <c r="O967" s="5">
        <f t="shared" si="1014"/>
        <v>6.9103076084684467E-2</v>
      </c>
      <c r="P967" s="5">
        <f t="shared" si="1015"/>
        <v>0.10975483158119478</v>
      </c>
      <c r="Q967" s="5">
        <f t="shared" si="1016"/>
        <v>5.9401617998823396E-2</v>
      </c>
      <c r="R967" s="5">
        <f t="shared" si="1017"/>
        <v>5.0697790149651478E-2</v>
      </c>
      <c r="S967" s="5">
        <f t="shared" si="1018"/>
        <v>6.3945732814727485E-2</v>
      </c>
      <c r="T967" s="5">
        <f t="shared" si="1019"/>
        <v>8.7160541454436441E-2</v>
      </c>
      <c r="U967" s="5">
        <f t="shared" si="1020"/>
        <v>8.0522137865393709E-2</v>
      </c>
      <c r="V967" s="5">
        <f t="shared" si="1021"/>
        <v>1.6558346700968077E-2</v>
      </c>
      <c r="W967" s="5">
        <f t="shared" si="1022"/>
        <v>3.1448742701997184E-2</v>
      </c>
      <c r="X967" s="5">
        <f t="shared" si="1023"/>
        <v>4.6145029955608707E-2</v>
      </c>
      <c r="Y967" s="5">
        <f t="shared" si="1024"/>
        <v>3.3854513831944037E-2</v>
      </c>
      <c r="Z967" s="5">
        <f t="shared" si="1025"/>
        <v>2.4796444882890473E-2</v>
      </c>
      <c r="AA967" s="5">
        <f t="shared" si="1026"/>
        <v>3.9383624957575573E-2</v>
      </c>
      <c r="AB967" s="5">
        <f t="shared" si="1027"/>
        <v>3.1276054332070945E-2</v>
      </c>
      <c r="AC967" s="5">
        <f t="shared" si="1028"/>
        <v>2.4118200509706499E-3</v>
      </c>
      <c r="AD967" s="5">
        <f t="shared" si="1029"/>
        <v>1.248732927050924E-2</v>
      </c>
      <c r="AE967" s="5">
        <f t="shared" si="1030"/>
        <v>1.8322773304911947E-2</v>
      </c>
      <c r="AF967" s="5">
        <f t="shared" si="1031"/>
        <v>1.3442587054065199E-2</v>
      </c>
      <c r="AG967" s="5">
        <f t="shared" si="1032"/>
        <v>6.5748106176946684E-3</v>
      </c>
      <c r="AH967" s="5">
        <f t="shared" si="1033"/>
        <v>9.0960130167693151E-3</v>
      </c>
      <c r="AI967" s="5">
        <f t="shared" si="1034"/>
        <v>1.4446988951583516E-2</v>
      </c>
      <c r="AJ967" s="5">
        <f t="shared" si="1035"/>
        <v>1.1472910679788523E-2</v>
      </c>
      <c r="AK967" s="5">
        <f t="shared" si="1036"/>
        <v>6.0740536734001363E-3</v>
      </c>
      <c r="AL967" s="5">
        <f t="shared" si="1037"/>
        <v>2.2482924657395603E-4</v>
      </c>
      <c r="AM967" s="5">
        <f t="shared" si="1038"/>
        <v>3.9666677625293852E-3</v>
      </c>
      <c r="AN967" s="5">
        <f t="shared" si="1039"/>
        <v>5.8203281593906635E-3</v>
      </c>
      <c r="AO967" s="5">
        <f t="shared" si="1040"/>
        <v>4.2701105702629373E-3</v>
      </c>
      <c r="AP967" s="5">
        <f t="shared" si="1041"/>
        <v>2.088524195765184E-3</v>
      </c>
      <c r="AQ967" s="5">
        <f t="shared" si="1042"/>
        <v>7.6612769936330112E-4</v>
      </c>
      <c r="AR967" s="5">
        <f t="shared" si="1043"/>
        <v>2.6693327432054776E-3</v>
      </c>
      <c r="AS967" s="5">
        <f t="shared" si="1044"/>
        <v>4.2396400025037119E-3</v>
      </c>
      <c r="AT967" s="5">
        <f t="shared" si="1045"/>
        <v>3.3668615118482527E-3</v>
      </c>
      <c r="AU967" s="5">
        <f t="shared" si="1046"/>
        <v>1.7825029850444519E-3</v>
      </c>
      <c r="AV967" s="5">
        <f t="shared" si="1047"/>
        <v>7.077771569704794E-4</v>
      </c>
      <c r="AW967" s="5">
        <f t="shared" si="1048"/>
        <v>1.4554531043045583E-5</v>
      </c>
      <c r="AX967" s="5">
        <f t="shared" si="1049"/>
        <v>1.0500279121232387E-3</v>
      </c>
      <c r="AY967" s="5">
        <f t="shared" si="1050"/>
        <v>1.5407156310918281E-3</v>
      </c>
      <c r="AZ967" s="5">
        <f t="shared" si="1051"/>
        <v>1.1303531213235427E-3</v>
      </c>
      <c r="BA967" s="5">
        <f t="shared" si="1052"/>
        <v>5.5285918357321376E-4</v>
      </c>
      <c r="BB967" s="5">
        <f t="shared" si="1053"/>
        <v>2.0280384361438388E-4</v>
      </c>
      <c r="BC967" s="5">
        <f t="shared" si="1054"/>
        <v>5.9515189700121255E-5</v>
      </c>
      <c r="BD967" s="5">
        <f t="shared" si="1055"/>
        <v>6.5278942184272316E-4</v>
      </c>
      <c r="BE967" s="5">
        <f t="shared" si="1056"/>
        <v>1.0368104737411667E-3</v>
      </c>
      <c r="BF967" s="5">
        <f t="shared" si="1057"/>
        <v>8.2337115346086081E-4</v>
      </c>
      <c r="BG967" s="5">
        <f t="shared" si="1058"/>
        <v>4.3591384251435956E-4</v>
      </c>
      <c r="BH967" s="5">
        <f t="shared" si="1059"/>
        <v>1.7308799072288602E-4</v>
      </c>
      <c r="BI967" s="5">
        <f t="shared" si="1060"/>
        <v>5.4982337536572216E-5</v>
      </c>
      <c r="BJ967" s="8">
        <f t="shared" si="1061"/>
        <v>0.40508604919578367</v>
      </c>
      <c r="BK967" s="8">
        <f t="shared" si="1062"/>
        <v>0.24153137731366961</v>
      </c>
      <c r="BL967" s="8">
        <f t="shared" si="1063"/>
        <v>0.32801571933030854</v>
      </c>
      <c r="BM967" s="8">
        <f t="shared" si="1064"/>
        <v>0.58705094278305181</v>
      </c>
      <c r="BN967" s="8">
        <f t="shared" si="1065"/>
        <v>0.41085248683955206</v>
      </c>
    </row>
    <row r="968" spans="1:66" x14ac:dyDescent="0.25">
      <c r="A968" t="s">
        <v>13</v>
      </c>
      <c r="B968" t="s">
        <v>15</v>
      </c>
      <c r="C968" t="s">
        <v>213</v>
      </c>
      <c r="D968" t="s">
        <v>513</v>
      </c>
      <c r="E968">
        <f>VLOOKUP(A968,home!$A$2:$E$405,3,FALSE)</f>
        <v>2.0369999999999999</v>
      </c>
      <c r="F968">
        <f>VLOOKUP(B968,home!$B$2:$E$405,3,FALSE)</f>
        <v>1.9637</v>
      </c>
      <c r="G968">
        <f>VLOOKUP(C968,away!$B$2:$E$405,4,FALSE)</f>
        <v>1.3090999999999999</v>
      </c>
      <c r="H968">
        <f>VLOOKUP(A968,away!$A$2:$E$405,3,FALSE)</f>
        <v>1.5185</v>
      </c>
      <c r="I968">
        <f>VLOOKUP(C968,away!$B$2:$E$405,3,FALSE)</f>
        <v>0.65849999999999997</v>
      </c>
      <c r="J968">
        <f>VLOOKUP(B968,home!$B$2:$E$405,4,FALSE)</f>
        <v>0.87809999999999999</v>
      </c>
      <c r="K968" s="3">
        <f t="shared" si="1010"/>
        <v>5.2364744877899989</v>
      </c>
      <c r="L968" s="3">
        <f t="shared" si="1011"/>
        <v>0.87804050872499995</v>
      </c>
      <c r="M968" s="5">
        <f t="shared" si="1012"/>
        <v>2.2105476327716695E-3</v>
      </c>
      <c r="N968" s="5">
        <f t="shared" si="1013"/>
        <v>1.1575476283053422E-2</v>
      </c>
      <c r="O968" s="5">
        <f t="shared" si="1014"/>
        <v>1.9409503680396809E-3</v>
      </c>
      <c r="P968" s="5">
        <f t="shared" si="1015"/>
        <v>1.0163737084306398E-2</v>
      </c>
      <c r="Q968" s="5">
        <f t="shared" si="1016"/>
        <v>3.0307343120113728E-2</v>
      </c>
      <c r="R968" s="5">
        <f t="shared" si="1017"/>
        <v>8.5211652428176837E-4</v>
      </c>
      <c r="S968" s="5">
        <f t="shared" si="1018"/>
        <v>1.1682800902754316E-2</v>
      </c>
      <c r="T968" s="5">
        <f t="shared" si="1019"/>
        <v>2.6611074971287781E-2</v>
      </c>
      <c r="U968" s="5">
        <f t="shared" si="1020"/>
        <v>4.4620864400257672E-3</v>
      </c>
      <c r="V968" s="5">
        <f t="shared" si="1021"/>
        <v>5.9684012244820197E-3</v>
      </c>
      <c r="W968" s="5">
        <f t="shared" si="1022"/>
        <v>5.2901209680391088E-2</v>
      </c>
      <c r="X968" s="5">
        <f t="shared" si="1023"/>
        <v>4.6449405059938484E-2</v>
      </c>
      <c r="Y968" s="5">
        <f t="shared" si="1024"/>
        <v>2.039222962440098E-2</v>
      </c>
      <c r="Z968" s="5">
        <f t="shared" si="1025"/>
        <v>2.4939760882444767E-4</v>
      </c>
      <c r="AA968" s="5">
        <f t="shared" si="1026"/>
        <v>1.3059642159250501E-3</v>
      </c>
      <c r="AB968" s="5">
        <f t="shared" si="1027"/>
        <v>3.4193241493290978E-3</v>
      </c>
      <c r="AC968" s="5">
        <f t="shared" si="1028"/>
        <v>1.7151083955389652E-3</v>
      </c>
      <c r="AD968" s="5">
        <f t="shared" si="1029"/>
        <v>6.9253958716149325E-2</v>
      </c>
      <c r="AE968" s="5">
        <f t="shared" si="1030"/>
        <v>6.0807781142347896E-2</v>
      </c>
      <c r="AF968" s="5">
        <f t="shared" si="1031"/>
        <v>2.6695847544332796E-2</v>
      </c>
      <c r="AG968" s="5">
        <f t="shared" si="1032"/>
        <v>7.813345186223673E-3</v>
      </c>
      <c r="AH968" s="5">
        <f t="shared" si="1033"/>
        <v>5.4745300831754125E-5</v>
      </c>
      <c r="AI968" s="5">
        <f t="shared" si="1034"/>
        <v>2.8667237113186907E-4</v>
      </c>
      <c r="AJ968" s="5">
        <f t="shared" si="1035"/>
        <v>7.5057627889314933E-4</v>
      </c>
      <c r="AK968" s="5">
        <f t="shared" si="1036"/>
        <v>1.3101245118547758E-3</v>
      </c>
      <c r="AL968" s="5">
        <f t="shared" si="1037"/>
        <v>3.1543153461005194E-4</v>
      </c>
      <c r="AM968" s="5">
        <f t="shared" si="1038"/>
        <v>7.2529317599115559E-2</v>
      </c>
      <c r="AN968" s="5">
        <f t="shared" si="1039"/>
        <v>6.3683678922204515E-2</v>
      </c>
      <c r="AO968" s="5">
        <f t="shared" si="1040"/>
        <v>2.7958424919165996E-2</v>
      </c>
      <c r="AP968" s="5">
        <f t="shared" si="1041"/>
        <v>8.1828765463914117E-3</v>
      </c>
      <c r="AQ968" s="5">
        <f t="shared" si="1042"/>
        <v>1.7962242714068459E-3</v>
      </c>
      <c r="AR968" s="5">
        <f t="shared" si="1043"/>
        <v>9.6137183585233137E-6</v>
      </c>
      <c r="AS968" s="5">
        <f t="shared" si="1044"/>
        <v>5.0341990917205683E-5</v>
      </c>
      <c r="AT968" s="5">
        <f t="shared" si="1045"/>
        <v>1.3180727555125169E-4</v>
      </c>
      <c r="AU968" s="5">
        <f t="shared" si="1046"/>
        <v>2.30068478576412E-4</v>
      </c>
      <c r="AV968" s="5">
        <f t="shared" si="1047"/>
        <v>3.0118692962751039E-4</v>
      </c>
      <c r="AW968" s="5">
        <f t="shared" si="1048"/>
        <v>4.0286185930015965E-5</v>
      </c>
      <c r="AX968" s="5">
        <f t="shared" si="1049"/>
        <v>6.3299653537431125E-2</v>
      </c>
      <c r="AY968" s="5">
        <f t="shared" si="1050"/>
        <v>5.557965999412226E-2</v>
      </c>
      <c r="AZ968" s="5">
        <f t="shared" si="1051"/>
        <v>2.4400596468000812E-2</v>
      </c>
      <c r="BA968" s="5">
        <f t="shared" si="1052"/>
        <v>7.1415707119856266E-3</v>
      </c>
      <c r="BB968" s="5">
        <f t="shared" si="1053"/>
        <v>1.5676470952618543E-3</v>
      </c>
      <c r="BC968" s="5">
        <f t="shared" si="1054"/>
        <v>2.7529153060499748E-4</v>
      </c>
      <c r="BD968" s="5">
        <f t="shared" si="1055"/>
        <v>1.4068723597094462E-6</v>
      </c>
      <c r="BE968" s="5">
        <f t="shared" si="1056"/>
        <v>7.3670512191954303E-6</v>
      </c>
      <c r="BF968" s="5">
        <f t="shared" si="1057"/>
        <v>1.9288687879779537E-5</v>
      </c>
      <c r="BG968" s="5">
        <f t="shared" si="1058"/>
        <v>3.366824066180324E-5</v>
      </c>
      <c r="BH968" s="5">
        <f t="shared" si="1059"/>
        <v>4.4075720818576635E-5</v>
      </c>
      <c r="BI968" s="5">
        <f t="shared" si="1060"/>
        <v>4.6160277519486218E-5</v>
      </c>
      <c r="BJ968" s="8">
        <f t="shared" si="1061"/>
        <v>0.67922261292393016</v>
      </c>
      <c r="BK968" s="8">
        <f t="shared" si="1062"/>
        <v>8.7635686768585672E-2</v>
      </c>
      <c r="BL968" s="8">
        <f t="shared" si="1063"/>
        <v>1.5257545403802366E-2</v>
      </c>
      <c r="BM968" s="8">
        <f t="shared" si="1064"/>
        <v>0.66977569788438374</v>
      </c>
      <c r="BN968" s="8">
        <f t="shared" si="1065"/>
        <v>5.7050171012566667E-2</v>
      </c>
    </row>
    <row r="969" spans="1:66" x14ac:dyDescent="0.25">
      <c r="A969" t="s">
        <v>13</v>
      </c>
      <c r="B969" t="s">
        <v>211</v>
      </c>
      <c r="C969" t="s">
        <v>210</v>
      </c>
      <c r="D969" t="s">
        <v>513</v>
      </c>
      <c r="E969">
        <f>VLOOKUP(A969,home!$A$2:$E$405,3,FALSE)</f>
        <v>2.0369999999999999</v>
      </c>
      <c r="F969">
        <f>VLOOKUP(B969,home!$B$2:$E$405,3,FALSE)</f>
        <v>0.32729999999999998</v>
      </c>
      <c r="G969">
        <f>VLOOKUP(C969,away!$B$2:$E$405,4,FALSE)</f>
        <v>0.98180000000000001</v>
      </c>
      <c r="H969">
        <f>VLOOKUP(A969,away!$A$2:$E$405,3,FALSE)</f>
        <v>1.5185</v>
      </c>
      <c r="I969">
        <f>VLOOKUP(C969,away!$B$2:$E$405,3,FALSE)</f>
        <v>0.439</v>
      </c>
      <c r="J969">
        <f>VLOOKUP(B969,home!$B$2:$E$405,4,FALSE)</f>
        <v>0.2195</v>
      </c>
      <c r="K969" s="3">
        <f t="shared" si="1010"/>
        <v>0.65457597617999996</v>
      </c>
      <c r="L969" s="3">
        <f t="shared" si="1011"/>
        <v>0.14632341925</v>
      </c>
      <c r="M969" s="5">
        <f t="shared" si="1012"/>
        <v>0.44892502137968349</v>
      </c>
      <c r="N969" s="5">
        <f t="shared" si="1013"/>
        <v>0.29385553410123372</v>
      </c>
      <c r="O969" s="5">
        <f t="shared" si="1014"/>
        <v>6.5688244115154643E-2</v>
      </c>
      <c r="P969" s="5">
        <f t="shared" si="1015"/>
        <v>4.2997946515227495E-2</v>
      </c>
      <c r="Q969" s="5">
        <f t="shared" si="1016"/>
        <v>9.6175386545105143E-2</v>
      </c>
      <c r="R969" s="5">
        <f t="shared" si="1017"/>
        <v>4.8058642417290595E-3</v>
      </c>
      <c r="S969" s="5">
        <f t="shared" si="1018"/>
        <v>1.0295836255931811E-3</v>
      </c>
      <c r="T969" s="5">
        <f t="shared" si="1019"/>
        <v>1.4072711406970228E-2</v>
      </c>
      <c r="U969" s="5">
        <f t="shared" si="1020"/>
        <v>3.1458032774183552E-3</v>
      </c>
      <c r="V969" s="5">
        <f t="shared" si="1021"/>
        <v>1.0957034287560604E-5</v>
      </c>
      <c r="W969" s="5">
        <f t="shared" si="1022"/>
        <v>2.0984699177417011E-2</v>
      </c>
      <c r="X969" s="5">
        <f t="shared" si="1023"/>
        <v>3.0705529355723195E-3</v>
      </c>
      <c r="Y969" s="5">
        <f t="shared" si="1024"/>
        <v>2.2464690226053341E-4</v>
      </c>
      <c r="Z969" s="5">
        <f t="shared" si="1025"/>
        <v>2.3440349610036825E-4</v>
      </c>
      <c r="AA969" s="5">
        <f t="shared" si="1026"/>
        <v>1.5343489727990338E-4</v>
      </c>
      <c r="AB969" s="5">
        <f t="shared" si="1027"/>
        <v>5.0217398833535375E-5</v>
      </c>
      <c r="AC969" s="5">
        <f t="shared" si="1028"/>
        <v>6.5591406112500466E-8</v>
      </c>
      <c r="AD969" s="5">
        <f t="shared" si="1029"/>
        <v>3.4340199872253453E-3</v>
      </c>
      <c r="AE969" s="5">
        <f t="shared" si="1030"/>
        <v>5.0247754630365388E-4</v>
      </c>
      <c r="AF969" s="5">
        <f t="shared" si="1031"/>
        <v>3.6762116335750418E-5</v>
      </c>
      <c r="AG969" s="5">
        <f t="shared" si="1032"/>
        <v>1.793052853704428E-6</v>
      </c>
      <c r="AH969" s="5">
        <f t="shared" si="1033"/>
        <v>8.5746802583899786E-6</v>
      </c>
      <c r="AI969" s="5">
        <f t="shared" si="1034"/>
        <v>5.6127797005669957E-6</v>
      </c>
      <c r="AJ969" s="5">
        <f t="shared" si="1035"/>
        <v>1.836995375790964E-6</v>
      </c>
      <c r="AK969" s="5">
        <f t="shared" si="1036"/>
        <v>4.0081768044883875E-7</v>
      </c>
      <c r="AL969" s="5">
        <f t="shared" si="1037"/>
        <v>2.5129325723179661E-10</v>
      </c>
      <c r="AM969" s="5">
        <f t="shared" si="1038"/>
        <v>4.4956539707193254E-4</v>
      </c>
      <c r="AN969" s="5">
        <f t="shared" si="1039"/>
        <v>6.5781946076049112E-5</v>
      </c>
      <c r="AO969" s="5">
        <f t="shared" si="1040"/>
        <v>4.8127196373833134E-6</v>
      </c>
      <c r="AP969" s="5">
        <f t="shared" si="1041"/>
        <v>2.3473786441118225E-7</v>
      </c>
      <c r="AQ969" s="5">
        <f t="shared" si="1042"/>
        <v>8.586911737021768E-9</v>
      </c>
      <c r="AR969" s="5">
        <f t="shared" si="1043"/>
        <v>2.5093530687661935E-7</v>
      </c>
      <c r="AS969" s="5">
        <f t="shared" si="1044"/>
        <v>1.6425622345679097E-7</v>
      </c>
      <c r="AT969" s="5">
        <f t="shared" si="1045"/>
        <v>5.3759088906434567E-8</v>
      </c>
      <c r="AU969" s="5">
        <f t="shared" si="1046"/>
        <v>1.1729802699825605E-8</v>
      </c>
      <c r="AV969" s="5">
        <f t="shared" si="1047"/>
        <v>1.9195117631592858E-9</v>
      </c>
      <c r="AW969" s="5">
        <f t="shared" si="1048"/>
        <v>6.6857824058128984E-13</v>
      </c>
      <c r="AX969" s="5">
        <f t="shared" si="1049"/>
        <v>4.9045784774184895E-5</v>
      </c>
      <c r="AY969" s="5">
        <f t="shared" si="1050"/>
        <v>7.1765469279583224E-6</v>
      </c>
      <c r="AZ969" s="5">
        <f t="shared" si="1051"/>
        <v>5.2504844245347266E-7</v>
      </c>
      <c r="BA969" s="5">
        <f t="shared" si="1052"/>
        <v>2.5608961123893E-8</v>
      </c>
      <c r="BB969" s="5">
        <f t="shared" si="1053"/>
        <v>9.3679768877208653E-10</v>
      </c>
      <c r="BC969" s="5">
        <f t="shared" si="1054"/>
        <v>2.7415088193325837E-11</v>
      </c>
      <c r="BD969" s="5">
        <f t="shared" si="1055"/>
        <v>6.119618685455826E-9</v>
      </c>
      <c r="BE969" s="5">
        <f t="shared" si="1056"/>
        <v>4.0057553748816162E-9</v>
      </c>
      <c r="BF969" s="5">
        <f t="shared" si="1057"/>
        <v>1.3110356174257074E-9</v>
      </c>
      <c r="BG969" s="5">
        <f t="shared" si="1058"/>
        <v>2.8605747302772717E-10</v>
      </c>
      <c r="BH969" s="5">
        <f t="shared" si="1059"/>
        <v>4.6811587412677121E-11</v>
      </c>
      <c r="BI969" s="5">
        <f t="shared" si="1060"/>
        <v>6.1283481054377088E-12</v>
      </c>
      <c r="BJ969" s="8">
        <f t="shared" si="1061"/>
        <v>0.43293576111215742</v>
      </c>
      <c r="BK969" s="8">
        <f t="shared" si="1062"/>
        <v>0.49297075094441906</v>
      </c>
      <c r="BL969" s="8">
        <f t="shared" si="1063"/>
        <v>7.3860483578771466E-2</v>
      </c>
      <c r="BM969" s="8">
        <f t="shared" si="1064"/>
        <v>4.7546225687055417E-2</v>
      </c>
      <c r="BN969" s="8">
        <f t="shared" si="1065"/>
        <v>0.95244799689813353</v>
      </c>
    </row>
    <row r="970" spans="1:66" x14ac:dyDescent="0.25">
      <c r="A970" t="s">
        <v>16</v>
      </c>
      <c r="B970" t="s">
        <v>53</v>
      </c>
      <c r="C970" t="s">
        <v>54</v>
      </c>
      <c r="D970" t="s">
        <v>513</v>
      </c>
      <c r="E970">
        <f>VLOOKUP(A970,home!$A$2:$E$405,3,FALSE)</f>
        <v>1.8472</v>
      </c>
      <c r="F970">
        <f>VLOOKUP(B970,home!$B$2:$E$405,3,FALSE)</f>
        <v>0.81200000000000006</v>
      </c>
      <c r="G970">
        <f>VLOOKUP(C970,away!$B$2:$E$405,4,FALSE)</f>
        <v>0.67669999999999997</v>
      </c>
      <c r="H970">
        <f>VLOOKUP(A970,away!$A$2:$E$405,3,FALSE)</f>
        <v>1.3056000000000001</v>
      </c>
      <c r="I970">
        <f>VLOOKUP(C970,away!$B$2:$E$405,3,FALSE)</f>
        <v>1.5319</v>
      </c>
      <c r="J970">
        <f>VLOOKUP(B970,home!$B$2:$E$405,4,FALSE)</f>
        <v>0.76590000000000003</v>
      </c>
      <c r="K970" s="3">
        <f t="shared" si="1010"/>
        <v>1.01500019488</v>
      </c>
      <c r="L970" s="3">
        <f t="shared" si="1011"/>
        <v>1.5318372533760001</v>
      </c>
      <c r="M970" s="5">
        <f t="shared" si="1012"/>
        <v>7.8328994198107293E-2</v>
      </c>
      <c r="N970" s="5">
        <f t="shared" si="1013"/>
        <v>7.9503944375833302E-2</v>
      </c>
      <c r="O970" s="5">
        <f t="shared" si="1014"/>
        <v>0.11998727133213333</v>
      </c>
      <c r="P970" s="5">
        <f t="shared" si="1015"/>
        <v>0.12178710378523479</v>
      </c>
      <c r="Q970" s="5">
        <f t="shared" si="1016"/>
        <v>4.0348259517599731E-2</v>
      </c>
      <c r="R970" s="5">
        <f t="shared" si="1017"/>
        <v>9.1900486078748025E-2</v>
      </c>
      <c r="S970" s="5">
        <f t="shared" si="1018"/>
        <v>4.7339107313451055E-2</v>
      </c>
      <c r="T970" s="5">
        <f t="shared" si="1019"/>
        <v>6.1806967037942029E-2</v>
      </c>
      <c r="U970" s="5">
        <f t="shared" si="1020"/>
        <v>9.3279011279495977E-2</v>
      </c>
      <c r="V970" s="5">
        <f t="shared" si="1021"/>
        <v>8.1781732642282126E-3</v>
      </c>
      <c r="W970" s="5">
        <f t="shared" si="1022"/>
        <v>1.3651163757810851E-2</v>
      </c>
      <c r="X970" s="5">
        <f t="shared" si="1023"/>
        <v>2.091136119615097E-2</v>
      </c>
      <c r="Y970" s="5">
        <f t="shared" si="1024"/>
        <v>1.601640104953269E-2</v>
      </c>
      <c r="Z970" s="5">
        <f t="shared" si="1025"/>
        <v>4.6925529392929564E-2</v>
      </c>
      <c r="AA970" s="5">
        <f t="shared" si="1026"/>
        <v>4.7629421478670678E-2</v>
      </c>
      <c r="AB970" s="5">
        <f t="shared" si="1027"/>
        <v>2.4171936041436193E-2</v>
      </c>
      <c r="AC970" s="5">
        <f t="shared" si="1028"/>
        <v>7.947217105721021E-4</v>
      </c>
      <c r="AD970" s="5">
        <f t="shared" si="1029"/>
        <v>3.4639834686292013E-3</v>
      </c>
      <c r="AE970" s="5">
        <f t="shared" si="1030"/>
        <v>5.3062589223248254E-3</v>
      </c>
      <c r="AF970" s="5">
        <f t="shared" si="1031"/>
        <v>4.0641625466379784E-3</v>
      </c>
      <c r="AG970" s="5">
        <f t="shared" si="1032"/>
        <v>2.0752118642385102E-3</v>
      </c>
      <c r="AH970" s="5">
        <f t="shared" si="1033"/>
        <v>1.7970568514619995E-2</v>
      </c>
      <c r="AI970" s="5">
        <f t="shared" si="1034"/>
        <v>1.8240130544443692E-2</v>
      </c>
      <c r="AJ970" s="5">
        <f t="shared" si="1035"/>
        <v>9.2568680286234904E-3</v>
      </c>
      <c r="AK970" s="5">
        <f t="shared" si="1036"/>
        <v>3.1319076176770958E-3</v>
      </c>
      <c r="AL970" s="5">
        <f t="shared" si="1037"/>
        <v>4.9425812975988695E-5</v>
      </c>
      <c r="AM970" s="5">
        <f t="shared" si="1038"/>
        <v>7.0318877914394781E-4</v>
      </c>
      <c r="AN970" s="5">
        <f t="shared" si="1039"/>
        <v>1.0771707680486877E-3</v>
      </c>
      <c r="AO970" s="5">
        <f t="shared" si="1040"/>
        <v>8.2502515537230937E-4</v>
      </c>
      <c r="AP970" s="5">
        <f t="shared" si="1041"/>
        <v>4.2126808932387537E-4</v>
      </c>
      <c r="AQ970" s="5">
        <f t="shared" si="1042"/>
        <v>1.6132853822121017E-4</v>
      </c>
      <c r="AR970" s="5">
        <f t="shared" si="1043"/>
        <v>5.5055972630081405E-3</v>
      </c>
      <c r="AS970" s="5">
        <f t="shared" si="1044"/>
        <v>5.5881822948840578E-3</v>
      </c>
      <c r="AT970" s="5">
        <f t="shared" si="1045"/>
        <v>2.8360030591661417E-3</v>
      </c>
      <c r="AU970" s="5">
        <f t="shared" si="1046"/>
        <v>9.595145525779701E-4</v>
      </c>
      <c r="AV970" s="5">
        <f t="shared" si="1047"/>
        <v>2.4347686446420889E-4</v>
      </c>
      <c r="AW970" s="5">
        <f t="shared" si="1048"/>
        <v>2.1346666909375835E-6</v>
      </c>
      <c r="AX970" s="5">
        <f t="shared" si="1049"/>
        <v>1.1895612464475599E-4</v>
      </c>
      <c r="AY970" s="5">
        <f t="shared" si="1050"/>
        <v>1.8222142324807612E-4</v>
      </c>
      <c r="AZ970" s="5">
        <f t="shared" si="1051"/>
        <v>1.3956678224729931E-4</v>
      </c>
      <c r="BA970" s="5">
        <f t="shared" si="1052"/>
        <v>7.1264532126743074E-5</v>
      </c>
      <c r="BB970" s="5">
        <f t="shared" si="1053"/>
        <v>2.729141628903896E-5</v>
      </c>
      <c r="BC970" s="5">
        <f t="shared" si="1054"/>
        <v>8.3612016337884877E-6</v>
      </c>
      <c r="BD970" s="5">
        <f t="shared" si="1055"/>
        <v>1.4056131649268044E-3</v>
      </c>
      <c r="BE970" s="5">
        <f t="shared" si="1056"/>
        <v>1.4266976363266001E-3</v>
      </c>
      <c r="BF970" s="5">
        <f t="shared" si="1057"/>
        <v>7.2404918945316707E-4</v>
      </c>
      <c r="BG970" s="5">
        <f t="shared" si="1058"/>
        <v>2.4497002279922362E-4</v>
      </c>
      <c r="BH970" s="5">
        <f t="shared" si="1059"/>
        <v>6.2161155220242492E-5</v>
      </c>
      <c r="BI970" s="5">
        <f t="shared" si="1060"/>
        <v>1.2618716932502418E-5</v>
      </c>
      <c r="BJ970" s="8">
        <f t="shared" si="1061"/>
        <v>0.25088335654699984</v>
      </c>
      <c r="BK970" s="8">
        <f t="shared" si="1062"/>
        <v>0.25665974750781756</v>
      </c>
      <c r="BL970" s="8">
        <f t="shared" si="1063"/>
        <v>0.44457648483560741</v>
      </c>
      <c r="BM970" s="8">
        <f t="shared" si="1064"/>
        <v>0.46700897223914073</v>
      </c>
      <c r="BN970" s="8">
        <f t="shared" si="1065"/>
        <v>0.53185605928765645</v>
      </c>
    </row>
    <row r="971" spans="1:66" x14ac:dyDescent="0.25">
      <c r="A971" t="s">
        <v>16</v>
      </c>
      <c r="B971" t="s">
        <v>215</v>
      </c>
      <c r="C971" t="s">
        <v>43</v>
      </c>
      <c r="D971" t="s">
        <v>513</v>
      </c>
      <c r="E971">
        <f>VLOOKUP(A971,home!$A$2:$E$405,3,FALSE)</f>
        <v>1.8472</v>
      </c>
      <c r="F971">
        <f>VLOOKUP(B971,home!$B$2:$E$405,3,FALSE)</f>
        <v>1.0827</v>
      </c>
      <c r="G971">
        <f>VLOOKUP(C971,away!$B$2:$E$405,4,FALSE)</f>
        <v>1.6241000000000001</v>
      </c>
      <c r="H971">
        <f>VLOOKUP(A971,away!$A$2:$E$405,3,FALSE)</f>
        <v>1.3056000000000001</v>
      </c>
      <c r="I971">
        <f>VLOOKUP(C971,away!$B$2:$E$405,3,FALSE)</f>
        <v>1.3404</v>
      </c>
      <c r="J971">
        <f>VLOOKUP(B971,home!$B$2:$E$405,4,FALSE)</f>
        <v>1.7233000000000001</v>
      </c>
      <c r="K971" s="3">
        <f t="shared" si="1010"/>
        <v>3.2481406229040002</v>
      </c>
      <c r="L971" s="3">
        <f t="shared" si="1011"/>
        <v>3.0158202193920003</v>
      </c>
      <c r="M971" s="5">
        <f t="shared" si="1012"/>
        <v>1.9036906257407879E-3</v>
      </c>
      <c r="N971" s="5">
        <f t="shared" si="1013"/>
        <v>6.1834548549101875E-3</v>
      </c>
      <c r="O971" s="5">
        <f t="shared" si="1014"/>
        <v>5.7411886805760776E-3</v>
      </c>
      <c r="P971" s="5">
        <f t="shared" si="1015"/>
        <v>1.8648188177135774E-2</v>
      </c>
      <c r="Q971" s="5">
        <f t="shared" si="1016"/>
        <v>1.0042365452063376E-2</v>
      </c>
      <c r="R971" s="5">
        <f t="shared" si="1017"/>
        <v>8.6571964531129073E-3</v>
      </c>
      <c r="S971" s="5">
        <f t="shared" si="1018"/>
        <v>4.566851850659083E-2</v>
      </c>
      <c r="T971" s="5">
        <f t="shared" si="1019"/>
        <v>3.0285968780856414E-2</v>
      </c>
      <c r="U971" s="5">
        <f t="shared" si="1020"/>
        <v>2.8119791479816456E-2</v>
      </c>
      <c r="V971" s="5">
        <f t="shared" si="1021"/>
        <v>4.9706671835020144E-2</v>
      </c>
      <c r="W971" s="5">
        <f t="shared" si="1022"/>
        <v>1.0873005058298246E-2</v>
      </c>
      <c r="X971" s="5">
        <f t="shared" si="1023"/>
        <v>3.2791028500367352E-2</v>
      </c>
      <c r="Y971" s="5">
        <f t="shared" si="1024"/>
        <v>4.9445923383033594E-2</v>
      </c>
      <c r="Z971" s="5">
        <f t="shared" si="1025"/>
        <v>8.7028493688488719E-3</v>
      </c>
      <c r="AA971" s="5">
        <f t="shared" si="1026"/>
        <v>2.8268078569972457E-2</v>
      </c>
      <c r="AB971" s="5">
        <f t="shared" si="1027"/>
        <v>4.5909347167284793E-2</v>
      </c>
      <c r="AC971" s="5">
        <f t="shared" si="1028"/>
        <v>3.0432313866581139E-2</v>
      </c>
      <c r="AD971" s="5">
        <f t="shared" si="1029"/>
        <v>8.829262355724803E-3</v>
      </c>
      <c r="AE971" s="5">
        <f t="shared" si="1030"/>
        <v>2.6627467934711505E-2</v>
      </c>
      <c r="AF971" s="5">
        <f t="shared" si="1031"/>
        <v>4.015182809435755E-2</v>
      </c>
      <c r="AG971" s="5">
        <f t="shared" si="1032"/>
        <v>4.0363565004171757E-2</v>
      </c>
      <c r="AH971" s="5">
        <f t="shared" si="1033"/>
        <v>6.5615572732243355E-3</v>
      </c>
      <c r="AI971" s="5">
        <f t="shared" si="1034"/>
        <v>2.1312860728671161E-2</v>
      </c>
      <c r="AJ971" s="5">
        <f t="shared" si="1035"/>
        <v>3.4613584361546094E-2</v>
      </c>
      <c r="AK971" s="5">
        <f t="shared" si="1036"/>
        <v>3.7476596489684155E-2</v>
      </c>
      <c r="AL971" s="5">
        <f t="shared" si="1037"/>
        <v>1.1924364347359804E-2</v>
      </c>
      <c r="AM971" s="5">
        <f t="shared" si="1038"/>
        <v>5.7357371455813572E-3</v>
      </c>
      <c r="AN971" s="5">
        <f t="shared" si="1039"/>
        <v>1.7297952056762014E-2</v>
      </c>
      <c r="AO971" s="5">
        <f t="shared" si="1040"/>
        <v>2.6083756783428159E-2</v>
      </c>
      <c r="AP971" s="5">
        <f t="shared" si="1041"/>
        <v>2.6221307035055298E-2</v>
      </c>
      <c r="AQ971" s="5">
        <f t="shared" si="1042"/>
        <v>1.9769686983801372E-2</v>
      </c>
      <c r="AR971" s="5">
        <f t="shared" si="1043"/>
        <v>3.9576954190577171E-3</v>
      </c>
      <c r="AS971" s="5">
        <f t="shared" si="1044"/>
        <v>1.2855151263722442E-2</v>
      </c>
      <c r="AT971" s="5">
        <f t="shared" si="1045"/>
        <v>2.0877669516636287E-2</v>
      </c>
      <c r="AU971" s="5">
        <f t="shared" si="1046"/>
        <v>2.2604535489516946E-2</v>
      </c>
      <c r="AV971" s="5">
        <f t="shared" si="1047"/>
        <v>1.8355677496343786E-2</v>
      </c>
      <c r="AW971" s="5">
        <f t="shared" si="1048"/>
        <v>3.2446884902226857E-3</v>
      </c>
      <c r="AX971" s="5">
        <f t="shared" si="1049"/>
        <v>3.1050801374770407E-3</v>
      </c>
      <c r="AY971" s="5">
        <f t="shared" si="1050"/>
        <v>9.3643634614357513E-3</v>
      </c>
      <c r="AZ971" s="5">
        <f t="shared" si="1051"/>
        <v>1.41206183343668E-2</v>
      </c>
      <c r="BA971" s="5">
        <f t="shared" si="1052"/>
        <v>1.4195082094366929E-2</v>
      </c>
      <c r="BB971" s="5">
        <f t="shared" si="1053"/>
        <v>1.0702453899030283E-2</v>
      </c>
      <c r="BC971" s="5">
        <f t="shared" si="1054"/>
        <v>6.4553353731612549E-3</v>
      </c>
      <c r="BD971" s="5">
        <f t="shared" si="1055"/>
        <v>1.9892829778315598E-3</v>
      </c>
      <c r="BE971" s="5">
        <f t="shared" si="1056"/>
        <v>6.4614708507461267E-3</v>
      </c>
      <c r="BF971" s="5">
        <f t="shared" si="1057"/>
        <v>1.0493882977009285E-2</v>
      </c>
      <c r="BG971" s="5">
        <f t="shared" si="1058"/>
        <v>1.1361869196541542E-2</v>
      </c>
      <c r="BH971" s="5">
        <f t="shared" si="1059"/>
        <v>9.2262372223520534E-3</v>
      </c>
      <c r="BI971" s="5">
        <f t="shared" si="1060"/>
        <v>5.9936231836941311E-3</v>
      </c>
      <c r="BJ971" s="8">
        <f t="shared" si="1061"/>
        <v>0.40864524272296104</v>
      </c>
      <c r="BK971" s="8">
        <f t="shared" si="1062"/>
        <v>0.16764811081986425</v>
      </c>
      <c r="BL971" s="8">
        <f t="shared" si="1063"/>
        <v>0.34083729679734032</v>
      </c>
      <c r="BM971" s="8">
        <f t="shared" si="1064"/>
        <v>0.86853774049426202</v>
      </c>
      <c r="BN971" s="8">
        <f t="shared" si="1065"/>
        <v>5.1176084243539116E-2</v>
      </c>
    </row>
    <row r="972" spans="1:66" x14ac:dyDescent="0.25">
      <c r="A972" t="s">
        <v>16</v>
      </c>
      <c r="B972" t="s">
        <v>434</v>
      </c>
      <c r="C972" t="s">
        <v>404</v>
      </c>
      <c r="D972" t="s">
        <v>513</v>
      </c>
      <c r="E972">
        <f>VLOOKUP(A972,home!$A$2:$E$405,3,FALSE)</f>
        <v>1.8472</v>
      </c>
      <c r="F972">
        <f>VLOOKUP(B972,home!$B$2:$E$405,3,FALSE)</f>
        <v>1.3533999999999999</v>
      </c>
      <c r="G972">
        <f>VLOOKUP(C972,away!$B$2:$E$405,4,FALSE)</f>
        <v>1.0827</v>
      </c>
      <c r="H972">
        <f>VLOOKUP(A972,away!$A$2:$E$405,3,FALSE)</f>
        <v>1.3056000000000001</v>
      </c>
      <c r="I972">
        <f>VLOOKUP(C972,away!$B$2:$E$405,3,FALSE)</f>
        <v>0.76590000000000003</v>
      </c>
      <c r="J972">
        <f>VLOOKUP(B972,home!$B$2:$E$405,4,FALSE)</f>
        <v>1.1489</v>
      </c>
      <c r="K972" s="3">
        <f t="shared" si="1010"/>
        <v>2.7067505196959996</v>
      </c>
      <c r="L972" s="3">
        <f t="shared" si="1011"/>
        <v>1.1488529410560002</v>
      </c>
      <c r="M972" s="5">
        <f t="shared" si="1012"/>
        <v>2.116082972610641E-2</v>
      </c>
      <c r="N972" s="5">
        <f t="shared" si="1013"/>
        <v>5.7277086858337073E-2</v>
      </c>
      <c r="O972" s="5">
        <f t="shared" si="1014"/>
        <v>2.4310681466022579E-2</v>
      </c>
      <c r="P972" s="5">
        <f t="shared" si="1015"/>
        <v>6.580294969232052E-2</v>
      </c>
      <c r="Q972" s="5">
        <f t="shared" si="1016"/>
        <v>7.7517392310238409E-2</v>
      </c>
      <c r="R972" s="5">
        <f t="shared" si="1017"/>
        <v>1.3964698950657823E-2</v>
      </c>
      <c r="S972" s="5">
        <f t="shared" si="1018"/>
        <v>5.1156172090785886E-2</v>
      </c>
      <c r="T972" s="5">
        <f t="shared" si="1019"/>
        <v>8.905608413860916E-2</v>
      </c>
      <c r="U972" s="5">
        <f t="shared" si="1020"/>
        <v>3.7798956142091243E-2</v>
      </c>
      <c r="V972" s="5">
        <f t="shared" si="1021"/>
        <v>1.7675357210637545E-2</v>
      </c>
      <c r="W972" s="5">
        <f t="shared" si="1022"/>
        <v>6.9940080640405494E-2</v>
      </c>
      <c r="X972" s="5">
        <f t="shared" si="1023"/>
        <v>8.035086734142366E-2</v>
      </c>
      <c r="Y972" s="5">
        <f t="shared" si="1024"/>
        <v>4.6155665130797559E-2</v>
      </c>
      <c r="Z972" s="5">
        <f t="shared" si="1025"/>
        <v>5.3477951534749582E-3</v>
      </c>
      <c r="AA972" s="5">
        <f t="shared" si="1026"/>
        <v>1.4475147310896091E-2</v>
      </c>
      <c r="AB972" s="5">
        <f t="shared" si="1027"/>
        <v>1.9590306253222074E-2</v>
      </c>
      <c r="AC972" s="5">
        <f t="shared" si="1028"/>
        <v>3.4352700732312768E-3</v>
      </c>
      <c r="AD972" s="5">
        <f t="shared" si="1029"/>
        <v>4.7327587405249429E-2</v>
      </c>
      <c r="AE972" s="5">
        <f t="shared" si="1030"/>
        <v>5.4372437983605713E-2</v>
      </c>
      <c r="AF972" s="5">
        <f t="shared" si="1031"/>
        <v>3.1232967644925214E-2</v>
      </c>
      <c r="AG972" s="5">
        <f t="shared" si="1032"/>
        <v>1.1960695578926405E-2</v>
      </c>
      <c r="AH972" s="5">
        <f t="shared" si="1033"/>
        <v>1.5359575475586834E-3</v>
      </c>
      <c r="AI972" s="5">
        <f t="shared" si="1034"/>
        <v>4.1574538900854587E-3</v>
      </c>
      <c r="AJ972" s="5">
        <f t="shared" si="1035"/>
        <v>5.6265952388004862E-3</v>
      </c>
      <c r="AK972" s="5">
        <f t="shared" si="1036"/>
        <v>5.0765965289140845E-3</v>
      </c>
      <c r="AL972" s="5">
        <f t="shared" si="1037"/>
        <v>4.2730064318695327E-4</v>
      </c>
      <c r="AM972" s="5">
        <f t="shared" si="1038"/>
        <v>2.5620794361023349E-2</v>
      </c>
      <c r="AN972" s="5">
        <f t="shared" si="1039"/>
        <v>2.9434524953852653E-2</v>
      </c>
      <c r="AO972" s="5">
        <f t="shared" si="1040"/>
        <v>1.6907970280909932E-2</v>
      </c>
      <c r="AP972" s="5">
        <f t="shared" si="1041"/>
        <v>6.4749237948369381E-3</v>
      </c>
      <c r="AQ972" s="5">
        <f t="shared" si="1042"/>
        <v>1.8596838112029746E-3</v>
      </c>
      <c r="AR972" s="5">
        <f t="shared" si="1043"/>
        <v>3.5291786916999055E-4</v>
      </c>
      <c r="AS972" s="5">
        <f t="shared" si="1044"/>
        <v>9.5526062578587666E-4</v>
      </c>
      <c r="AT972" s="5">
        <f t="shared" si="1045"/>
        <v>1.2928260976455238E-3</v>
      </c>
      <c r="AU972" s="5">
        <f t="shared" si="1046"/>
        <v>1.1664525705595242E-3</v>
      </c>
      <c r="AV972" s="5">
        <f t="shared" si="1047"/>
        <v>7.8932402539068185E-4</v>
      </c>
      <c r="AW972" s="5">
        <f t="shared" si="1048"/>
        <v>3.6909971934867192E-5</v>
      </c>
      <c r="AX972" s="5">
        <f t="shared" si="1049"/>
        <v>1.1558183075287377E-2</v>
      </c>
      <c r="AY972" s="5">
        <f t="shared" si="1050"/>
        <v>1.3278652619307586E-2</v>
      </c>
      <c r="AZ972" s="5">
        <f t="shared" si="1051"/>
        <v>7.6276095574762436E-3</v>
      </c>
      <c r="BA972" s="5">
        <f t="shared" si="1052"/>
        <v>2.9210005577778118E-3</v>
      </c>
      <c r="BB972" s="5">
        <f t="shared" si="1053"/>
        <v>8.389500204073146E-4</v>
      </c>
      <c r="BC972" s="5">
        <f t="shared" si="1054"/>
        <v>1.9276603966878673E-4</v>
      </c>
      <c r="BD972" s="5">
        <f t="shared" si="1055"/>
        <v>6.7575121991193368E-5</v>
      </c>
      <c r="BE972" s="5">
        <f t="shared" si="1056"/>
        <v>1.8290899656818322E-4</v>
      </c>
      <c r="BF972" s="5">
        <f t="shared" si="1057"/>
        <v>2.4754451075900192E-4</v>
      </c>
      <c r="BG972" s="5">
        <f t="shared" si="1058"/>
        <v>2.233470777149401E-4</v>
      </c>
      <c r="BH972" s="5">
        <f t="shared" si="1059"/>
        <v>1.5113620466937426E-4</v>
      </c>
      <c r="BI972" s="5">
        <f t="shared" si="1060"/>
        <v>8.1817600106741948E-5</v>
      </c>
      <c r="BJ972" s="8">
        <f t="shared" si="1061"/>
        <v>0.68190592410426909</v>
      </c>
      <c r="BK972" s="8">
        <f t="shared" si="1062"/>
        <v>0.17293653205557613</v>
      </c>
      <c r="BL972" s="8">
        <f t="shared" si="1063"/>
        <v>0.13204750402860954</v>
      </c>
      <c r="BM972" s="8">
        <f t="shared" si="1064"/>
        <v>0.71896237369087412</v>
      </c>
      <c r="BN972" s="8">
        <f t="shared" si="1065"/>
        <v>0.26003363900368281</v>
      </c>
    </row>
    <row r="973" spans="1:66" x14ac:dyDescent="0.25">
      <c r="A973" t="s">
        <v>56</v>
      </c>
      <c r="B973" t="s">
        <v>259</v>
      </c>
      <c r="C973" t="s">
        <v>218</v>
      </c>
      <c r="D973" t="s">
        <v>513</v>
      </c>
      <c r="E973">
        <f>VLOOKUP(A973,home!$A$2:$E$405,3,FALSE)</f>
        <v>1.5570999999999999</v>
      </c>
      <c r="F973">
        <f>VLOOKUP(B973,home!$B$2:$E$405,3,FALSE)</f>
        <v>1.4450000000000001</v>
      </c>
      <c r="G973">
        <f>VLOOKUP(C973,away!$B$2:$E$405,4,FALSE)</f>
        <v>0.96330000000000005</v>
      </c>
      <c r="H973">
        <f>VLOOKUP(A973,away!$A$2:$E$405,3,FALSE)</f>
        <v>1.4857</v>
      </c>
      <c r="I973">
        <f>VLOOKUP(C973,away!$B$2:$E$405,3,FALSE)</f>
        <v>1.851</v>
      </c>
      <c r="J973">
        <f>VLOOKUP(B973,home!$B$2:$E$405,4,FALSE)</f>
        <v>1.0096000000000001</v>
      </c>
      <c r="K973" s="3">
        <f t="shared" si="1010"/>
        <v>2.1674341513500002</v>
      </c>
      <c r="L973" s="3">
        <f t="shared" si="1011"/>
        <v>2.7764309947200001</v>
      </c>
      <c r="M973" s="5">
        <f t="shared" si="1012"/>
        <v>7.1269981782848893E-3</v>
      </c>
      <c r="N973" s="5">
        <f t="shared" si="1013"/>
        <v>1.5447299248223906E-2</v>
      </c>
      <c r="O973" s="5">
        <f t="shared" si="1014"/>
        <v>1.9787618641503149E-2</v>
      </c>
      <c r="P973" s="5">
        <f t="shared" si="1015"/>
        <v>4.2888360417483819E-2</v>
      </c>
      <c r="Q973" s="5">
        <f t="shared" si="1016"/>
        <v>1.674050196836184E-2</v>
      </c>
      <c r="R973" s="5">
        <f t="shared" si="1017"/>
        <v>2.7469478853984299E-2</v>
      </c>
      <c r="S973" s="5">
        <f t="shared" si="1018"/>
        <v>6.4522657831752331E-2</v>
      </c>
      <c r="T973" s="5">
        <f t="shared" si="1019"/>
        <v>4.6478848532130995E-2</v>
      </c>
      <c r="U973" s="5">
        <f t="shared" si="1020"/>
        <v>5.9538286587912236E-2</v>
      </c>
      <c r="V973" s="5">
        <f t="shared" si="1021"/>
        <v>4.3142224584409215E-2</v>
      </c>
      <c r="W973" s="5">
        <f t="shared" si="1022"/>
        <v>1.2094645225656451E-2</v>
      </c>
      <c r="X973" s="5">
        <f t="shared" si="1023"/>
        <v>3.3579947874654847E-2</v>
      </c>
      <c r="Y973" s="5">
        <f t="shared" si="1024"/>
        <v>4.6616204040136854E-2</v>
      </c>
      <c r="Z973" s="5">
        <f t="shared" si="1025"/>
        <v>2.5422370833002549E-2</v>
      </c>
      <c r="AA973" s="5">
        <f t="shared" si="1026"/>
        <v>5.5101314751733875E-2</v>
      </c>
      <c r="AB973" s="5">
        <f t="shared" si="1027"/>
        <v>5.9714235688596781E-2</v>
      </c>
      <c r="AC973" s="5">
        <f t="shared" si="1028"/>
        <v>1.6226144855293129E-2</v>
      </c>
      <c r="AD973" s="5">
        <f t="shared" si="1029"/>
        <v>6.5535867776375066E-3</v>
      </c>
      <c r="AE973" s="5">
        <f t="shared" si="1030"/>
        <v>1.8195581456019946E-2</v>
      </c>
      <c r="AF973" s="5">
        <f t="shared" si="1031"/>
        <v>2.5259388160723123E-2</v>
      </c>
      <c r="AG973" s="5">
        <f t="shared" si="1032"/>
        <v>2.3376982732365034E-2</v>
      </c>
      <c r="AH973" s="5">
        <f t="shared" si="1033"/>
        <v>1.7645864585003494E-2</v>
      </c>
      <c r="AI973" s="5">
        <f t="shared" si="1034"/>
        <v>3.8246249531634073E-2</v>
      </c>
      <c r="AJ973" s="5">
        <f t="shared" si="1035"/>
        <v>4.1448113697958824E-2</v>
      </c>
      <c r="AK973" s="5">
        <f t="shared" si="1036"/>
        <v>2.9945352379331231E-2</v>
      </c>
      <c r="AL973" s="5">
        <f t="shared" si="1037"/>
        <v>3.9057832278418408E-3</v>
      </c>
      <c r="AM973" s="5">
        <f t="shared" si="1038"/>
        <v>2.8408935591374652E-3</v>
      </c>
      <c r="AN973" s="5">
        <f t="shared" si="1039"/>
        <v>7.887544930289675E-3</v>
      </c>
      <c r="AO973" s="5">
        <f t="shared" si="1040"/>
        <v>1.0949612108351428E-2</v>
      </c>
      <c r="AP973" s="5">
        <f t="shared" si="1041"/>
        <v>1.0133614145929438E-2</v>
      </c>
      <c r="AQ973" s="5">
        <f t="shared" si="1042"/>
        <v>7.0338201008228836E-3</v>
      </c>
      <c r="AR973" s="5">
        <f t="shared" si="1043"/>
        <v>9.7985050724871316E-3</v>
      </c>
      <c r="AS973" s="5">
        <f t="shared" si="1044"/>
        <v>2.123761452628482E-2</v>
      </c>
      <c r="AT973" s="5">
        <f t="shared" si="1045"/>
        <v>2.3015565508738286E-2</v>
      </c>
      <c r="AU973" s="5">
        <f t="shared" si="1046"/>
        <v>1.6628240898757501E-2</v>
      </c>
      <c r="AV973" s="5">
        <f t="shared" si="1047"/>
        <v>9.01015430021046E-3</v>
      </c>
      <c r="AW973" s="5">
        <f t="shared" si="1048"/>
        <v>6.5288761675378715E-4</v>
      </c>
      <c r="AX973" s="5">
        <f t="shared" si="1049"/>
        <v>1.0262416200707985E-3</v>
      </c>
      <c r="AY973" s="5">
        <f t="shared" si="1050"/>
        <v>2.8492890420362322E-3</v>
      </c>
      <c r="AZ973" s="5">
        <f t="shared" si="1051"/>
        <v>3.9554272046127261E-3</v>
      </c>
      <c r="BA973" s="5">
        <f t="shared" si="1052"/>
        <v>3.6606568960818203E-3</v>
      </c>
      <c r="BB973" s="5">
        <f t="shared" si="1053"/>
        <v>2.5408903168292691E-3</v>
      </c>
      <c r="BC973" s="5">
        <f t="shared" si="1054"/>
        <v>1.4109213259657402E-3</v>
      </c>
      <c r="BD973" s="5">
        <f t="shared" si="1055"/>
        <v>4.5341455308624042E-3</v>
      </c>
      <c r="BE973" s="5">
        <f t="shared" si="1056"/>
        <v>9.8274618707821504E-3</v>
      </c>
      <c r="BF973" s="5">
        <f t="shared" si="1057"/>
        <v>1.0650188239911599E-2</v>
      </c>
      <c r="BG973" s="5">
        <f t="shared" si="1058"/>
        <v>7.6945272364968486E-3</v>
      </c>
      <c r="BH973" s="5">
        <f t="shared" si="1059"/>
        <v>4.1693452777190037E-3</v>
      </c>
      <c r="BI973" s="5">
        <f t="shared" si="1060"/>
        <v>1.807356268739603E-3</v>
      </c>
      <c r="BJ973" s="8">
        <f t="shared" si="1061"/>
        <v>0.29863189726603795</v>
      </c>
      <c r="BK973" s="8">
        <f t="shared" si="1062"/>
        <v>0.18066145813710149</v>
      </c>
      <c r="BL973" s="8">
        <f t="shared" si="1063"/>
        <v>0.4672696194486477</v>
      </c>
      <c r="BM973" s="8">
        <f t="shared" si="1064"/>
        <v>0.84032868695166518</v>
      </c>
      <c r="BN973" s="8">
        <f t="shared" si="1065"/>
        <v>0.12946025730784191</v>
      </c>
    </row>
    <row r="974" spans="1:66" x14ac:dyDescent="0.25">
      <c r="A974" t="s">
        <v>56</v>
      </c>
      <c r="B974" t="s">
        <v>60</v>
      </c>
      <c r="C974" t="s">
        <v>72</v>
      </c>
      <c r="D974" t="s">
        <v>513</v>
      </c>
      <c r="E974">
        <f>VLOOKUP(A974,home!$A$2:$E$405,3,FALSE)</f>
        <v>1.5570999999999999</v>
      </c>
      <c r="F974">
        <f>VLOOKUP(B974,home!$B$2:$E$405,3,FALSE)</f>
        <v>1.7661</v>
      </c>
      <c r="G974">
        <f>VLOOKUP(C974,away!$B$2:$E$405,4,FALSE)</f>
        <v>1.7125999999999999</v>
      </c>
      <c r="H974">
        <f>VLOOKUP(A974,away!$A$2:$E$405,3,FALSE)</f>
        <v>1.4857</v>
      </c>
      <c r="I974">
        <f>VLOOKUP(C974,away!$B$2:$E$405,3,FALSE)</f>
        <v>0.89739999999999998</v>
      </c>
      <c r="J974">
        <f>VLOOKUP(B974,home!$B$2:$E$405,4,FALSE)</f>
        <v>1.0096000000000001</v>
      </c>
      <c r="K974" s="3">
        <f t="shared" si="1010"/>
        <v>4.7096402553059997</v>
      </c>
      <c r="L974" s="3">
        <f t="shared" si="1011"/>
        <v>1.346066544928</v>
      </c>
      <c r="M974" s="5">
        <f t="shared" si="1012"/>
        <v>2.3444444810232544E-3</v>
      </c>
      <c r="N974" s="5">
        <f t="shared" si="1013"/>
        <v>1.1041490104157102E-2</v>
      </c>
      <c r="O974" s="5">
        <f t="shared" si="1014"/>
        <v>3.1557782823464901E-3</v>
      </c>
      <c r="P974" s="5">
        <f t="shared" si="1015"/>
        <v>1.4862580435359454E-2</v>
      </c>
      <c r="Q974" s="5">
        <f t="shared" si="1016"/>
        <v>2.6000723136550562E-2</v>
      </c>
      <c r="R974" s="5">
        <f t="shared" si="1017"/>
        <v>2.1239437845384799E-3</v>
      </c>
      <c r="S974" s="5">
        <f t="shared" si="1018"/>
        <v>2.355529198766923E-2</v>
      </c>
      <c r="T974" s="5">
        <f t="shared" si="1019"/>
        <v>3.4998703558046122E-2</v>
      </c>
      <c r="U974" s="5">
        <f t="shared" si="1020"/>
        <v>1.0003011147669397E-2</v>
      </c>
      <c r="V974" s="5">
        <f t="shared" si="1021"/>
        <v>1.6592057648476422E-2</v>
      </c>
      <c r="W974" s="5">
        <f t="shared" si="1022"/>
        <v>4.0818017450321535E-2</v>
      </c>
      <c r="X974" s="5">
        <f t="shared" si="1023"/>
        <v>5.494376772016512E-2</v>
      </c>
      <c r="Y974" s="5">
        <f t="shared" si="1024"/>
        <v>3.6978983790204631E-2</v>
      </c>
      <c r="Z974" s="5">
        <f t="shared" si="1025"/>
        <v>9.5298989055833748E-4</v>
      </c>
      <c r="AA974" s="5">
        <f t="shared" si="1026"/>
        <v>4.4882395514732054E-3</v>
      </c>
      <c r="AB974" s="5">
        <f t="shared" si="1027"/>
        <v>1.0568996833537375E-2</v>
      </c>
      <c r="AC974" s="5">
        <f t="shared" si="1028"/>
        <v>6.5740731275754838E-3</v>
      </c>
      <c r="AD974" s="5">
        <f t="shared" si="1029"/>
        <v>4.8059544531454279E-2</v>
      </c>
      <c r="AE974" s="5">
        <f t="shared" si="1030"/>
        <v>6.4691345058268013E-2</v>
      </c>
      <c r="AF974" s="5">
        <f t="shared" si="1031"/>
        <v>4.3539427664663947E-2</v>
      </c>
      <c r="AG974" s="5">
        <f t="shared" si="1032"/>
        <v>1.9535655654905594E-2</v>
      </c>
      <c r="AH974" s="5">
        <f t="shared" si="1033"/>
        <v>3.2069695233379373E-4</v>
      </c>
      <c r="AI974" s="5">
        <f t="shared" si="1034"/>
        <v>1.5103672764651844E-3</v>
      </c>
      <c r="AJ974" s="5">
        <f t="shared" si="1035"/>
        <v>3.5566432627686588E-3</v>
      </c>
      <c r="AK974" s="5">
        <f t="shared" si="1036"/>
        <v>5.583503428032717E-3</v>
      </c>
      <c r="AL974" s="5">
        <f t="shared" si="1037"/>
        <v>1.6670506200919749E-3</v>
      </c>
      <c r="AM974" s="5">
        <f t="shared" si="1038"/>
        <v>4.526863311540167E-2</v>
      </c>
      <c r="AN974" s="5">
        <f t="shared" si="1039"/>
        <v>6.0934592571261964E-2</v>
      </c>
      <c r="AO974" s="5">
        <f t="shared" si="1040"/>
        <v>4.1011008244497001E-2</v>
      </c>
      <c r="AP974" s="5">
        <f t="shared" si="1041"/>
        <v>1.8401182057227933E-2</v>
      </c>
      <c r="AQ974" s="5">
        <f t="shared" si="1042"/>
        <v>6.1923038885909817E-3</v>
      </c>
      <c r="AR974" s="5">
        <f t="shared" si="1043"/>
        <v>8.6335887719377763E-5</v>
      </c>
      <c r="AS974" s="5">
        <f t="shared" si="1044"/>
        <v>4.0661097228076042E-4</v>
      </c>
      <c r="AT974" s="5">
        <f t="shared" si="1045"/>
        <v>9.5749570165129061E-4</v>
      </c>
      <c r="AU974" s="5">
        <f t="shared" si="1046"/>
        <v>1.5031534335931272E-3</v>
      </c>
      <c r="AV974" s="5">
        <f t="shared" si="1047"/>
        <v>1.7698279801879068E-3</v>
      </c>
      <c r="AW974" s="5">
        <f t="shared" si="1048"/>
        <v>2.9356248275306716E-4</v>
      </c>
      <c r="AX974" s="5">
        <f t="shared" si="1049"/>
        <v>3.553316280382899E-2</v>
      </c>
      <c r="AY974" s="5">
        <f t="shared" si="1050"/>
        <v>4.7830001685714205E-2</v>
      </c>
      <c r="AZ974" s="5">
        <f t="shared" si="1051"/>
        <v>3.2191182556494877E-2</v>
      </c>
      <c r="BA974" s="5">
        <f t="shared" si="1052"/>
        <v>1.4443824626989189E-2</v>
      </c>
      <c r="BB974" s="5">
        <f t="shared" si="1053"/>
        <v>4.8605872777993274E-3</v>
      </c>
      <c r="BC974" s="5">
        <f t="shared" si="1054"/>
        <v>1.3085347846696655E-3</v>
      </c>
      <c r="BD974" s="5">
        <f t="shared" si="1055"/>
        <v>1.9368975014285785E-5</v>
      </c>
      <c r="BE974" s="5">
        <f t="shared" si="1056"/>
        <v>9.1220904431296428E-5</v>
      </c>
      <c r="BF974" s="5">
        <f t="shared" si="1057"/>
        <v>2.1480882181752756E-4</v>
      </c>
      <c r="BG974" s="5">
        <f t="shared" si="1058"/>
        <v>3.3722409147556048E-4</v>
      </c>
      <c r="BH974" s="5">
        <f t="shared" si="1059"/>
        <v>3.970510390680732E-4</v>
      </c>
      <c r="BI974" s="5">
        <f t="shared" si="1060"/>
        <v>3.7399351140121449E-4</v>
      </c>
      <c r="BJ974" s="8">
        <f t="shared" si="1061"/>
        <v>0.68858267228121284</v>
      </c>
      <c r="BK974" s="8">
        <f t="shared" si="1062"/>
        <v>0.11342549998591002</v>
      </c>
      <c r="BL974" s="8">
        <f t="shared" si="1063"/>
        <v>4.7468271837805713E-2</v>
      </c>
      <c r="BM974" s="8">
        <f t="shared" si="1064"/>
        <v>0.74336403456855027</v>
      </c>
      <c r="BN974" s="8">
        <f t="shared" si="1065"/>
        <v>5.9528960223975344E-2</v>
      </c>
    </row>
    <row r="975" spans="1:66" x14ac:dyDescent="0.25">
      <c r="A975" t="s">
        <v>56</v>
      </c>
      <c r="B975" t="s">
        <v>64</v>
      </c>
      <c r="C975" t="s">
        <v>278</v>
      </c>
      <c r="D975" t="s">
        <v>513</v>
      </c>
      <c r="E975">
        <f>VLOOKUP(A975,home!$A$2:$E$405,3,FALSE)</f>
        <v>1.5570999999999999</v>
      </c>
      <c r="F975">
        <f>VLOOKUP(B975,home!$B$2:$E$405,3,FALSE)</f>
        <v>0.64219999999999999</v>
      </c>
      <c r="G975">
        <f>VLOOKUP(C975,away!$B$2:$E$405,4,FALSE)</f>
        <v>1.4450000000000001</v>
      </c>
      <c r="H975">
        <f>VLOOKUP(A975,away!$A$2:$E$405,3,FALSE)</f>
        <v>1.4857</v>
      </c>
      <c r="I975">
        <f>VLOOKUP(C975,away!$B$2:$E$405,3,FALSE)</f>
        <v>0.84140000000000004</v>
      </c>
      <c r="J975">
        <f>VLOOKUP(B975,home!$B$2:$E$405,4,FALSE)</f>
        <v>0.50480000000000003</v>
      </c>
      <c r="K975" s="3">
        <f t="shared" si="1010"/>
        <v>1.4449561008999998</v>
      </c>
      <c r="L975" s="3">
        <f t="shared" si="1011"/>
        <v>0.63103431630400009</v>
      </c>
      <c r="M975" s="5">
        <f t="shared" si="1012"/>
        <v>0.12543213580780702</v>
      </c>
      <c r="N975" s="5">
        <f t="shared" si="1013"/>
        <v>0.18124392988440807</v>
      </c>
      <c r="O975" s="5">
        <f t="shared" si="1014"/>
        <v>7.9151982062029988E-2</v>
      </c>
      <c r="P975" s="5">
        <f t="shared" si="1015"/>
        <v>0.11437113937885758</v>
      </c>
      <c r="Q975" s="5">
        <f t="shared" si="1016"/>
        <v>0.13094476111878364</v>
      </c>
      <c r="R975" s="5">
        <f t="shared" si="1017"/>
        <v>2.4973808442309783E-2</v>
      </c>
      <c r="S975" s="5">
        <f t="shared" si="1018"/>
        <v>2.6071384016893837E-2</v>
      </c>
      <c r="T975" s="5">
        <f t="shared" si="1019"/>
        <v>8.2630637806182253E-2</v>
      </c>
      <c r="U975" s="5">
        <f t="shared" si="1020"/>
        <v>3.6086056871423446E-2</v>
      </c>
      <c r="V975" s="5">
        <f t="shared" si="1021"/>
        <v>2.641369796408615E-3</v>
      </c>
      <c r="W975" s="5">
        <f t="shared" si="1022"/>
        <v>6.3069810486493169E-2</v>
      </c>
      <c r="X975" s="5">
        <f t="shared" si="1023"/>
        <v>3.9799214739767066E-2</v>
      </c>
      <c r="Y975" s="5">
        <f t="shared" si="1024"/>
        <v>1.2557335131372496E-2</v>
      </c>
      <c r="Z975" s="5">
        <f t="shared" si="1025"/>
        <v>5.2531100453000069E-3</v>
      </c>
      <c r="AA975" s="5">
        <f t="shared" si="1026"/>
        <v>7.5905134086553206E-3</v>
      </c>
      <c r="AB975" s="5">
        <f t="shared" si="1027"/>
        <v>5.4839793293998797E-3</v>
      </c>
      <c r="AC975" s="5">
        <f t="shared" si="1028"/>
        <v>1.5052784877983775E-4</v>
      </c>
      <c r="AD975" s="5">
        <f t="shared" si="1029"/>
        <v>2.2783276861266275E-2</v>
      </c>
      <c r="AE975" s="5">
        <f t="shared" si="1030"/>
        <v>1.4377029537313908E-2</v>
      </c>
      <c r="AF975" s="5">
        <f t="shared" si="1031"/>
        <v>4.5361995022806479E-3</v>
      </c>
      <c r="AG975" s="5">
        <f t="shared" si="1032"/>
        <v>9.5416585051340491E-4</v>
      </c>
      <c r="AH975" s="5">
        <f t="shared" si="1033"/>
        <v>8.2872317647639097E-4</v>
      </c>
      <c r="AI975" s="5">
        <f t="shared" si="1034"/>
        <v>1.1974686098067883E-3</v>
      </c>
      <c r="AJ975" s="5">
        <f t="shared" si="1035"/>
        <v>8.6514478668828026E-4</v>
      </c>
      <c r="AK975" s="5">
        <f t="shared" si="1036"/>
        <v>4.1669874589568643E-4</v>
      </c>
      <c r="AL975" s="5">
        <f t="shared" si="1037"/>
        <v>5.4901533685363233E-6</v>
      </c>
      <c r="AM975" s="5">
        <f t="shared" si="1038"/>
        <v>6.5841669798361018E-3</v>
      </c>
      <c r="AN975" s="5">
        <f t="shared" si="1039"/>
        <v>4.1548353085522479E-3</v>
      </c>
      <c r="AO975" s="5">
        <f t="shared" si="1040"/>
        <v>1.3109218291439933E-3</v>
      </c>
      <c r="AP975" s="5">
        <f t="shared" si="1041"/>
        <v>2.757455533939564E-4</v>
      </c>
      <c r="AQ975" s="5">
        <f t="shared" si="1042"/>
        <v>4.3501226689955838E-5</v>
      </c>
      <c r="AR975" s="5">
        <f t="shared" si="1043"/>
        <v>1.0459055261461176E-4</v>
      </c>
      <c r="AS975" s="5">
        <f t="shared" si="1044"/>
        <v>1.5112875709698571E-4</v>
      </c>
      <c r="AT975" s="5">
        <f t="shared" si="1045"/>
        <v>1.0918720979436184E-4</v>
      </c>
      <c r="AU975" s="5">
        <f t="shared" si="1046"/>
        <v>5.2590241644203775E-5</v>
      </c>
      <c r="AV975" s="5">
        <f t="shared" si="1047"/>
        <v>1.8997647627899375E-5</v>
      </c>
      <c r="AW975" s="5">
        <f t="shared" si="1048"/>
        <v>1.3905595955230144E-7</v>
      </c>
      <c r="AX975" s="5">
        <f t="shared" si="1049"/>
        <v>1.585638707809748E-3</v>
      </c>
      <c r="AY975" s="5">
        <f t="shared" si="1050"/>
        <v>1.0005924378878824E-3</v>
      </c>
      <c r="AZ975" s="5">
        <f t="shared" si="1051"/>
        <v>3.1570408247076626E-4</v>
      </c>
      <c r="BA975" s="5">
        <f t="shared" si="1052"/>
        <v>6.6406703278773895E-5</v>
      </c>
      <c r="BB975" s="5">
        <f t="shared" si="1053"/>
        <v>1.0476227150380917E-5</v>
      </c>
      <c r="BC975" s="5">
        <f t="shared" si="1054"/>
        <v>1.3221717674572057E-6</v>
      </c>
      <c r="BD975" s="5">
        <f t="shared" si="1055"/>
        <v>1.1000037976836507E-5</v>
      </c>
      <c r="BE975" s="5">
        <f t="shared" si="1056"/>
        <v>1.5894571984761605E-5</v>
      </c>
      <c r="BF975" s="5">
        <f t="shared" si="1057"/>
        <v>1.1483479380287751E-5</v>
      </c>
      <c r="BG975" s="5">
        <f t="shared" si="1058"/>
        <v>5.5310411967020438E-6</v>
      </c>
      <c r="BH975" s="5">
        <f t="shared" si="1059"/>
        <v>1.9980279303759641E-6</v>
      </c>
      <c r="BI975" s="5">
        <f t="shared" si="1060"/>
        <v>5.7741252955306995E-7</v>
      </c>
      <c r="BJ975" s="8">
        <f t="shared" si="1061"/>
        <v>0.56824567214636179</v>
      </c>
      <c r="BK975" s="8">
        <f t="shared" si="1062"/>
        <v>0.2696726394400033</v>
      </c>
      <c r="BL975" s="8">
        <f t="shared" si="1063"/>
        <v>0.15707735441246215</v>
      </c>
      <c r="BM975" s="8">
        <f t="shared" si="1064"/>
        <v>0.34313056596800312</v>
      </c>
      <c r="BN975" s="8">
        <f t="shared" si="1065"/>
        <v>0.65611775669419603</v>
      </c>
    </row>
    <row r="976" spans="1:66" x14ac:dyDescent="0.25">
      <c r="A976" t="s">
        <v>56</v>
      </c>
      <c r="B976" t="s">
        <v>219</v>
      </c>
      <c r="C976" t="s">
        <v>61</v>
      </c>
      <c r="D976" t="s">
        <v>513</v>
      </c>
      <c r="E976">
        <f>VLOOKUP(A976,home!$A$2:$E$405,3,FALSE)</f>
        <v>1.5570999999999999</v>
      </c>
      <c r="F976">
        <f>VLOOKUP(B976,home!$B$2:$E$405,3,FALSE)</f>
        <v>1.9267000000000001</v>
      </c>
      <c r="G976">
        <f>VLOOKUP(C976,away!$B$2:$E$405,4,FALSE)</f>
        <v>0.96330000000000005</v>
      </c>
      <c r="H976">
        <f>VLOOKUP(A976,away!$A$2:$E$405,3,FALSE)</f>
        <v>1.4857</v>
      </c>
      <c r="I976">
        <f>VLOOKUP(C976,away!$B$2:$E$405,3,FALSE)</f>
        <v>1.1778999999999999</v>
      </c>
      <c r="J976">
        <f>VLOOKUP(B976,home!$B$2:$E$405,4,FALSE)</f>
        <v>0.44869999999999999</v>
      </c>
      <c r="K976" s="3">
        <f t="shared" si="1010"/>
        <v>2.8899622002810004</v>
      </c>
      <c r="L976" s="3">
        <f t="shared" si="1011"/>
        <v>0.78522770566099998</v>
      </c>
      <c r="M976" s="5">
        <f t="shared" si="1012"/>
        <v>2.5344591977064929E-2</v>
      </c>
      <c r="N976" s="5">
        <f t="shared" si="1013"/>
        <v>7.324491279526274E-2</v>
      </c>
      <c r="O976" s="5">
        <f t="shared" si="1014"/>
        <v>1.9901275809064877E-2</v>
      </c>
      <c r="P976" s="5">
        <f t="shared" si="1015"/>
        <v>5.7513934825564168E-2</v>
      </c>
      <c r="Q976" s="5">
        <f t="shared" si="1016"/>
        <v>0.10583751467059377</v>
      </c>
      <c r="R976" s="5">
        <f t="shared" si="1017"/>
        <v>7.8135165716393864E-3</v>
      </c>
      <c r="S976" s="5">
        <f t="shared" si="1018"/>
        <v>3.2628782326744682E-2</v>
      </c>
      <c r="T976" s="5">
        <f t="shared" si="1019"/>
        <v>8.3106548817652767E-2</v>
      </c>
      <c r="U976" s="5">
        <f t="shared" si="1020"/>
        <v>2.2580767543307019E-2</v>
      </c>
      <c r="V976" s="5">
        <f t="shared" si="1021"/>
        <v>8.2270878399976453E-3</v>
      </c>
      <c r="W976" s="5">
        <f t="shared" si="1022"/>
        <v>0.10195547225656729</v>
      </c>
      <c r="X976" s="5">
        <f t="shared" si="1023"/>
        <v>8.005826155960806E-2</v>
      </c>
      <c r="Y976" s="5">
        <f t="shared" si="1024"/>
        <v>3.1431982521829632E-2</v>
      </c>
      <c r="Z976" s="5">
        <f t="shared" si="1025"/>
        <v>2.0451298968975329E-3</v>
      </c>
      <c r="AA976" s="5">
        <f t="shared" si="1026"/>
        <v>5.9103480966984489E-3</v>
      </c>
      <c r="AB976" s="5">
        <f t="shared" si="1027"/>
        <v>8.5403412949806388E-3</v>
      </c>
      <c r="AC976" s="5">
        <f t="shared" si="1028"/>
        <v>1.1668470394542245E-3</v>
      </c>
      <c r="AD976" s="5">
        <f t="shared" si="1029"/>
        <v>7.3661865233319412E-2</v>
      </c>
      <c r="AE976" s="5">
        <f t="shared" si="1030"/>
        <v>5.7841337431869179E-2</v>
      </c>
      <c r="AF976" s="5">
        <f t="shared" si="1031"/>
        <v>2.2709310341995175E-2</v>
      </c>
      <c r="AG976" s="5">
        <f t="shared" si="1032"/>
        <v>5.9439932189961639E-3</v>
      </c>
      <c r="AH976" s="5">
        <f t="shared" si="1033"/>
        <v>4.0147316417989175E-4</v>
      </c>
      <c r="AI976" s="5">
        <f t="shared" si="1034"/>
        <v>1.1602422689070951E-3</v>
      </c>
      <c r="AJ976" s="5">
        <f t="shared" si="1035"/>
        <v>1.6765281501548847E-3</v>
      </c>
      <c r="AK976" s="5">
        <f t="shared" si="1036"/>
        <v>1.6150343272182154E-3</v>
      </c>
      <c r="AL976" s="5">
        <f t="shared" si="1037"/>
        <v>1.0591603074818114E-4</v>
      </c>
      <c r="AM976" s="5">
        <f t="shared" si="1038"/>
        <v>4.2576001225297276E-2</v>
      </c>
      <c r="AN976" s="5">
        <f t="shared" si="1039"/>
        <v>3.34318557583601E-2</v>
      </c>
      <c r="AO976" s="5">
        <f t="shared" si="1040"/>
        <v>1.3125809696563295E-2</v>
      </c>
      <c r="AP976" s="5">
        <f t="shared" si="1041"/>
        <v>3.4355831443251012E-3</v>
      </c>
      <c r="AQ976" s="5">
        <f t="shared" si="1042"/>
        <v>6.7442876750650066E-4</v>
      </c>
      <c r="AR976" s="5">
        <f t="shared" si="1043"/>
        <v>6.3049570318687688E-5</v>
      </c>
      <c r="AS976" s="5">
        <f t="shared" si="1044"/>
        <v>1.8221087496496629E-4</v>
      </c>
      <c r="AT976" s="5">
        <f t="shared" si="1045"/>
        <v>2.6329127056444018E-4</v>
      </c>
      <c r="AU976" s="5">
        <f t="shared" si="1046"/>
        <v>2.5363393986506329E-4</v>
      </c>
      <c r="AV976" s="5">
        <f t="shared" si="1047"/>
        <v>1.8324812472959428E-4</v>
      </c>
      <c r="AW976" s="5">
        <f t="shared" si="1048"/>
        <v>6.6764710976889351E-6</v>
      </c>
      <c r="AX976" s="5">
        <f t="shared" si="1049"/>
        <v>2.0507172363371122E-2</v>
      </c>
      <c r="AY976" s="5">
        <f t="shared" si="1050"/>
        <v>1.6102799904484572E-2</v>
      </c>
      <c r="AZ976" s="5">
        <f t="shared" si="1051"/>
        <v>6.3221823118582944E-3</v>
      </c>
      <c r="BA976" s="5">
        <f t="shared" si="1052"/>
        <v>1.6547842371703485E-3</v>
      </c>
      <c r="BB976" s="5">
        <f t="shared" si="1053"/>
        <v>3.2484560747931515E-4</v>
      </c>
      <c r="BC976" s="5">
        <f t="shared" si="1054"/>
        <v>5.1015554211007292E-5</v>
      </c>
      <c r="BD976" s="5">
        <f t="shared" si="1055"/>
        <v>8.2513782407091675E-6</v>
      </c>
      <c r="BE976" s="5">
        <f t="shared" si="1056"/>
        <v>2.3846171215870629E-5</v>
      </c>
      <c r="BF976" s="5">
        <f t="shared" si="1057"/>
        <v>3.4457266717647479E-5</v>
      </c>
      <c r="BG976" s="5">
        <f t="shared" si="1058"/>
        <v>3.3193399446333932E-5</v>
      </c>
      <c r="BH976" s="5">
        <f t="shared" si="1059"/>
        <v>2.3981917424683337E-5</v>
      </c>
      <c r="BI976" s="5">
        <f t="shared" si="1060"/>
        <v>1.3861366969519029E-5</v>
      </c>
      <c r="BJ976" s="8">
        <f t="shared" si="1061"/>
        <v>0.77399767741832115</v>
      </c>
      <c r="BK976" s="8">
        <f t="shared" si="1062"/>
        <v>0.1410899599440584</v>
      </c>
      <c r="BL976" s="8">
        <f t="shared" si="1063"/>
        <v>7.0682552506607974E-2</v>
      </c>
      <c r="BM976" s="8">
        <f t="shared" si="1064"/>
        <v>0.68206344968330834</v>
      </c>
      <c r="BN976" s="8">
        <f t="shared" si="1065"/>
        <v>0.28965574664918986</v>
      </c>
    </row>
    <row r="977" spans="1:66" x14ac:dyDescent="0.25">
      <c r="A977" t="s">
        <v>56</v>
      </c>
      <c r="B977" t="s">
        <v>217</v>
      </c>
      <c r="C977" t="s">
        <v>260</v>
      </c>
      <c r="D977" t="s">
        <v>513</v>
      </c>
      <c r="E977">
        <f>VLOOKUP(A977,home!$A$2:$E$405,3,FALSE)</f>
        <v>1.5570999999999999</v>
      </c>
      <c r="F977">
        <f>VLOOKUP(B977,home!$B$2:$E$405,3,FALSE)</f>
        <v>0.48170000000000002</v>
      </c>
      <c r="G977">
        <f>VLOOKUP(C977,away!$B$2:$E$405,4,FALSE)</f>
        <v>0.85629999999999995</v>
      </c>
      <c r="H977">
        <f>VLOOKUP(A977,away!$A$2:$E$405,3,FALSE)</f>
        <v>1.4857</v>
      </c>
      <c r="I977">
        <f>VLOOKUP(C977,away!$B$2:$E$405,3,FALSE)</f>
        <v>2.0192999999999999</v>
      </c>
      <c r="J977">
        <f>VLOOKUP(B977,home!$B$2:$E$405,4,FALSE)</f>
        <v>2.1875</v>
      </c>
      <c r="K977" s="3">
        <f t="shared" si="1010"/>
        <v>0.642272156441</v>
      </c>
      <c r="L977" s="3">
        <f t="shared" si="1011"/>
        <v>6.5626618968750003</v>
      </c>
      <c r="M977" s="5">
        <f t="shared" si="1012"/>
        <v>7.4291118703683195E-4</v>
      </c>
      <c r="N977" s="5">
        <f t="shared" si="1013"/>
        <v>4.7715117014228913E-4</v>
      </c>
      <c r="O977" s="5">
        <f t="shared" si="1014"/>
        <v>4.8754749399287948E-3</v>
      </c>
      <c r="P977" s="5">
        <f t="shared" si="1015"/>
        <v>3.1313818033421219E-3</v>
      </c>
      <c r="Q977" s="5">
        <f t="shared" si="1016"/>
        <v>1.5323045549781728E-4</v>
      </c>
      <c r="R977" s="5">
        <f t="shared" si="1017"/>
        <v>1.5998046808719815E-2</v>
      </c>
      <c r="S977" s="5">
        <f t="shared" si="1018"/>
        <v>3.2997053246069975E-3</v>
      </c>
      <c r="T977" s="5">
        <f t="shared" si="1019"/>
        <v>1.0055996717363259E-3</v>
      </c>
      <c r="U977" s="5">
        <f t="shared" si="1020"/>
        <v>1.0275100022680533E-2</v>
      </c>
      <c r="V977" s="5">
        <f t="shared" si="1021"/>
        <v>1.5453674963158731E-3</v>
      </c>
      <c r="W977" s="5">
        <f t="shared" si="1022"/>
        <v>3.2805218361673261E-5</v>
      </c>
      <c r="X977" s="5">
        <f t="shared" si="1023"/>
        <v>2.1528955656081728E-4</v>
      </c>
      <c r="Y977" s="5">
        <f t="shared" si="1024"/>
        <v>7.0643628481839539E-4</v>
      </c>
      <c r="Z977" s="5">
        <f t="shared" si="1025"/>
        <v>3.4996590738669411E-2</v>
      </c>
      <c r="AA977" s="5">
        <f t="shared" si="1026"/>
        <v>2.2477335801808333E-2</v>
      </c>
      <c r="AB977" s="5">
        <f t="shared" si="1027"/>
        <v>7.2182834682379664E-3</v>
      </c>
      <c r="AC977" s="5">
        <f t="shared" si="1028"/>
        <v>4.0710919941362906E-4</v>
      </c>
      <c r="AD977" s="5">
        <f t="shared" si="1029"/>
        <v>5.2674695849174432E-6</v>
      </c>
      <c r="AE977" s="5">
        <f t="shared" si="1030"/>
        <v>3.4568621937885685E-5</v>
      </c>
      <c r="AF977" s="5">
        <f t="shared" si="1031"/>
        <v>1.134310890096198E-4</v>
      </c>
      <c r="AG977" s="5">
        <f t="shared" si="1032"/>
        <v>2.4813662858815617E-4</v>
      </c>
      <c r="AH977" s="5">
        <f t="shared" si="1033"/>
        <v>5.7417698140298561E-2</v>
      </c>
      <c r="AI977" s="5">
        <f t="shared" si="1034"/>
        <v>3.687778880244795E-2</v>
      </c>
      <c r="AJ977" s="5">
        <f t="shared" si="1035"/>
        <v>1.1842788469462004E-2</v>
      </c>
      <c r="AK977" s="5">
        <f t="shared" si="1036"/>
        <v>2.5354310961853239E-3</v>
      </c>
      <c r="AL977" s="5">
        <f t="shared" si="1037"/>
        <v>6.8638855425059837E-5</v>
      </c>
      <c r="AM977" s="5">
        <f t="shared" si="1038"/>
        <v>6.7662980985846126E-7</v>
      </c>
      <c r="AN977" s="5">
        <f t="shared" si="1039"/>
        <v>4.4404926714479012E-6</v>
      </c>
      <c r="AO977" s="5">
        <f t="shared" si="1040"/>
        <v>1.457072602913191E-5</v>
      </c>
      <c r="AP977" s="5">
        <f t="shared" si="1041"/>
        <v>3.1874249507062926E-5</v>
      </c>
      <c r="AQ977" s="5">
        <f t="shared" si="1042"/>
        <v>5.229498068287214E-5</v>
      </c>
      <c r="AR977" s="5">
        <f t="shared" si="1043"/>
        <v>7.5362587958321584E-2</v>
      </c>
      <c r="AS977" s="5">
        <f t="shared" si="1044"/>
        <v>4.8403291882965743E-2</v>
      </c>
      <c r="AT977" s="5">
        <f t="shared" si="1045"/>
        <v>1.5544043328257779E-2</v>
      </c>
      <c r="AU977" s="5">
        <f t="shared" si="1046"/>
        <v>3.3278354094174877E-3</v>
      </c>
      <c r="AV977" s="5">
        <f t="shared" si="1047"/>
        <v>5.3434400617182192E-4</v>
      </c>
      <c r="AW977" s="5">
        <f t="shared" si="1048"/>
        <v>8.036494605078508E-6</v>
      </c>
      <c r="AX977" s="5">
        <f t="shared" si="1049"/>
        <v>7.2430081181676256E-8</v>
      </c>
      <c r="AY977" s="5">
        <f t="shared" si="1050"/>
        <v>4.7533413395854983E-7</v>
      </c>
      <c r="AZ977" s="5">
        <f t="shared" si="1051"/>
        <v>1.5597286046069261E-6</v>
      </c>
      <c r="BA977" s="5">
        <f t="shared" si="1052"/>
        <v>3.4119904943066295E-6</v>
      </c>
      <c r="BB977" s="5">
        <f t="shared" si="1053"/>
        <v>5.5979350023714527E-6</v>
      </c>
      <c r="BC977" s="5">
        <f t="shared" si="1054"/>
        <v>7.3474709482491992E-6</v>
      </c>
      <c r="BD977" s="5">
        <f t="shared" si="1055"/>
        <v>8.2429864073994621E-2</v>
      </c>
      <c r="BE977" s="5">
        <f t="shared" si="1056"/>
        <v>5.2942406553943042E-2</v>
      </c>
      <c r="BF977" s="5">
        <f t="shared" si="1057"/>
        <v>1.7001716812288563E-2</v>
      </c>
      <c r="BG977" s="5">
        <f t="shared" si="1058"/>
        <v>3.6399097734092604E-3</v>
      </c>
      <c r="BH977" s="5">
        <f t="shared" si="1059"/>
        <v>5.8445317485455929E-4</v>
      </c>
      <c r="BI977" s="5">
        <f t="shared" si="1060"/>
        <v>7.507560019052534E-5</v>
      </c>
      <c r="BJ977" s="8">
        <f t="shared" si="1061"/>
        <v>3.1142381342029461E-3</v>
      </c>
      <c r="BK977" s="8">
        <f t="shared" si="1062"/>
        <v>9.1955892002744712E-3</v>
      </c>
      <c r="BL977" s="8">
        <f t="shared" si="1063"/>
        <v>0.46936347612358431</v>
      </c>
      <c r="BM977" s="8">
        <f t="shared" si="1064"/>
        <v>0.49129925899253457</v>
      </c>
      <c r="BN977" s="8">
        <f t="shared" si="1065"/>
        <v>2.537819636466767E-2</v>
      </c>
    </row>
    <row r="978" spans="1:66" x14ac:dyDescent="0.25">
      <c r="A978" t="s">
        <v>67</v>
      </c>
      <c r="B978" t="s">
        <v>71</v>
      </c>
      <c r="C978" t="s">
        <v>97</v>
      </c>
      <c r="D978" t="s">
        <v>513</v>
      </c>
      <c r="E978">
        <f>VLOOKUP(A978,home!$A$2:$E$405,3,FALSE)</f>
        <v>1.5417000000000001</v>
      </c>
      <c r="F978">
        <f>VLOOKUP(B978,home!$B$2:$E$405,3,FALSE)</f>
        <v>0.77839999999999998</v>
      </c>
      <c r="G978">
        <f>VLOOKUP(C978,away!$B$2:$E$405,4,FALSE)</f>
        <v>0.90810000000000002</v>
      </c>
      <c r="H978">
        <f>VLOOKUP(A978,away!$A$2:$E$405,3,FALSE)</f>
        <v>1.2666999999999999</v>
      </c>
      <c r="I978">
        <f>VLOOKUP(C978,away!$B$2:$E$405,3,FALSE)</f>
        <v>1.1052</v>
      </c>
      <c r="J978">
        <f>VLOOKUP(B978,home!$B$2:$E$405,4,FALSE)</f>
        <v>1.1052</v>
      </c>
      <c r="K978" s="3">
        <f t="shared" si="1010"/>
        <v>1.0897738321680002</v>
      </c>
      <c r="L978" s="3">
        <f t="shared" si="1011"/>
        <v>1.5472322995679999</v>
      </c>
      <c r="M978" s="5">
        <f t="shared" si="1012"/>
        <v>7.1575235930338502E-2</v>
      </c>
      <c r="N978" s="5">
        <f t="shared" si="1013"/>
        <v>7.8000819148133713E-2</v>
      </c>
      <c r="O978" s="5">
        <f t="shared" si="1014"/>
        <v>0.11074351688061977</v>
      </c>
      <c r="P978" s="5">
        <f t="shared" si="1015"/>
        <v>0.12068538677875461</v>
      </c>
      <c r="Q978" s="5">
        <f t="shared" si="1016"/>
        <v>4.2501625797652411E-2</v>
      </c>
      <c r="R978" s="5">
        <f t="shared" si="1017"/>
        <v>8.5672973142724484E-2</v>
      </c>
      <c r="S978" s="5">
        <f t="shared" si="1018"/>
        <v>5.0872911533652282E-2</v>
      </c>
      <c r="T978" s="5">
        <f t="shared" si="1019"/>
        <v>6.5759888218280368E-2</v>
      </c>
      <c r="U978" s="5">
        <f t="shared" si="1020"/>
        <v>9.3364164254973014E-2</v>
      </c>
      <c r="V978" s="5">
        <f t="shared" si="1021"/>
        <v>9.5309454220476961E-3</v>
      </c>
      <c r="W978" s="5">
        <f t="shared" si="1022"/>
        <v>1.5439053206292668E-2</v>
      </c>
      <c r="X978" s="5">
        <f t="shared" si="1023"/>
        <v>2.3887801795524907E-2</v>
      </c>
      <c r="Y978" s="5">
        <f t="shared" si="1024"/>
        <v>1.8479989251857305E-2</v>
      </c>
      <c r="Z978" s="5">
        <f t="shared" si="1025"/>
        <v>4.4185330415481686E-2</v>
      </c>
      <c r="AA978" s="5">
        <f t="shared" si="1026"/>
        <v>4.8152016852488773E-2</v>
      </c>
      <c r="AB978" s="5">
        <f t="shared" si="1027"/>
        <v>2.6237403965977409E-2</v>
      </c>
      <c r="AC978" s="5">
        <f t="shared" si="1028"/>
        <v>1.0044027620692356E-3</v>
      </c>
      <c r="AD978" s="5">
        <f t="shared" si="1029"/>
        <v>4.2062690444168013E-3</v>
      </c>
      <c r="AE978" s="5">
        <f t="shared" si="1030"/>
        <v>6.5080753261947009E-3</v>
      </c>
      <c r="AF978" s="5">
        <f t="shared" si="1031"/>
        <v>5.0347521763549948E-3</v>
      </c>
      <c r="AG978" s="5">
        <f t="shared" si="1032"/>
        <v>2.5966437291922431E-3</v>
      </c>
      <c r="AH978" s="5">
        <f t="shared" si="1033"/>
        <v>1.7091242596479411E-2</v>
      </c>
      <c r="AI978" s="5">
        <f t="shared" si="1034"/>
        <v>1.8625588940878329E-2</v>
      </c>
      <c r="AJ978" s="5">
        <f t="shared" si="1035"/>
        <v>1.0148839718243451E-2</v>
      </c>
      <c r="AK978" s="5">
        <f t="shared" si="1036"/>
        <v>3.6866466506029908E-3</v>
      </c>
      <c r="AL978" s="5">
        <f t="shared" si="1037"/>
        <v>6.7742276638781005E-5</v>
      </c>
      <c r="AM978" s="5">
        <f t="shared" si="1038"/>
        <v>9.1677638713274633E-4</v>
      </c>
      <c r="AN978" s="5">
        <f t="shared" si="1039"/>
        <v>1.4184660376530421E-3</v>
      </c>
      <c r="AO978" s="5">
        <f t="shared" si="1040"/>
        <v>1.0973482346485128E-3</v>
      </c>
      <c r="AP978" s="5">
        <f t="shared" si="1041"/>
        <v>5.6595087750736773E-4</v>
      </c>
      <c r="AQ978" s="5">
        <f t="shared" si="1042"/>
        <v>2.1891436941206307E-4</v>
      </c>
      <c r="AR978" s="5">
        <f t="shared" si="1043"/>
        <v>5.2888245170050795E-3</v>
      </c>
      <c r="AS978" s="5">
        <f t="shared" si="1044"/>
        <v>5.7636225615606976E-3</v>
      </c>
      <c r="AT978" s="5">
        <f t="shared" si="1045"/>
        <v>3.1405225230409736E-3</v>
      </c>
      <c r="AU978" s="5">
        <f t="shared" si="1046"/>
        <v>1.1408197549814263E-3</v>
      </c>
      <c r="AV978" s="5">
        <f t="shared" si="1047"/>
        <v>3.1080887904976683E-4</v>
      </c>
      <c r="AW978" s="5">
        <f t="shared" si="1048"/>
        <v>3.1728474051577686E-6</v>
      </c>
      <c r="AX978" s="5">
        <f t="shared" si="1049"/>
        <v>1.6651315277446446E-4</v>
      </c>
      <c r="AY978" s="5">
        <f t="shared" si="1050"/>
        <v>2.5763452827555234E-4</v>
      </c>
      <c r="AZ978" s="5">
        <f t="shared" si="1051"/>
        <v>1.9931023181594989E-4</v>
      </c>
      <c r="BA978" s="5">
        <f t="shared" si="1052"/>
        <v>1.0279307610000773E-4</v>
      </c>
      <c r="BB978" s="5">
        <f t="shared" si="1053"/>
        <v>3.9761191878470856E-5</v>
      </c>
      <c r="BC978" s="5">
        <f t="shared" si="1054"/>
        <v>1.2303960068738191E-5</v>
      </c>
      <c r="BD978" s="5">
        <f t="shared" si="1055"/>
        <v>1.3638400199095626E-3</v>
      </c>
      <c r="BE978" s="5">
        <f t="shared" si="1056"/>
        <v>1.4862771649609254E-3</v>
      </c>
      <c r="BF978" s="5">
        <f t="shared" si="1057"/>
        <v>8.0985298086162934E-4</v>
      </c>
      <c r="BG978" s="5">
        <f t="shared" si="1058"/>
        <v>2.9418552881541868E-4</v>
      </c>
      <c r="BH978" s="5">
        <f t="shared" si="1059"/>
        <v>8.0148922776387087E-5</v>
      </c>
      <c r="BI978" s="5">
        <f t="shared" si="1060"/>
        <v>1.7468839743632099E-5</v>
      </c>
      <c r="BJ978" s="8">
        <f t="shared" si="1061"/>
        <v>0.267410689741167</v>
      </c>
      <c r="BK978" s="8">
        <f t="shared" si="1062"/>
        <v>0.25399425923177671</v>
      </c>
      <c r="BL978" s="8">
        <f t="shared" si="1063"/>
        <v>0.43341876469569318</v>
      </c>
      <c r="BM978" s="8">
        <f t="shared" si="1064"/>
        <v>0.48957502472502457</v>
      </c>
      <c r="BN978" s="8">
        <f t="shared" si="1065"/>
        <v>0.50917955767822354</v>
      </c>
    </row>
    <row r="979" spans="1:66" x14ac:dyDescent="0.25">
      <c r="A979" t="s">
        <v>67</v>
      </c>
      <c r="B979" t="s">
        <v>88</v>
      </c>
      <c r="C979" t="s">
        <v>76</v>
      </c>
      <c r="D979" t="s">
        <v>513</v>
      </c>
      <c r="E979">
        <f>VLOOKUP(A979,home!$A$2:$E$405,3,FALSE)</f>
        <v>1.5417000000000001</v>
      </c>
      <c r="F979">
        <f>VLOOKUP(B979,home!$B$2:$E$405,3,FALSE)</f>
        <v>1.2972999999999999</v>
      </c>
      <c r="G979">
        <f>VLOOKUP(C979,away!$B$2:$E$405,4,FALSE)</f>
        <v>1.1675</v>
      </c>
      <c r="H979">
        <f>VLOOKUP(A979,away!$A$2:$E$405,3,FALSE)</f>
        <v>1.2666999999999999</v>
      </c>
      <c r="I979">
        <f>VLOOKUP(C979,away!$B$2:$E$405,3,FALSE)</f>
        <v>0.94730000000000003</v>
      </c>
      <c r="J979">
        <f>VLOOKUP(B979,home!$B$2:$E$405,4,FALSE)</f>
        <v>0.63160000000000005</v>
      </c>
      <c r="K979" s="3">
        <f t="shared" si="1010"/>
        <v>2.3350553511749998</v>
      </c>
      <c r="L979" s="3">
        <f t="shared" si="1011"/>
        <v>0.757885205156</v>
      </c>
      <c r="M979" s="5">
        <f t="shared" si="1012"/>
        <v>4.5368349876616282E-2</v>
      </c>
      <c r="N979" s="5">
        <f t="shared" si="1013"/>
        <v>0.10593760815337248</v>
      </c>
      <c r="O979" s="5">
        <f t="shared" si="1014"/>
        <v>3.4384001153828517E-2</v>
      </c>
      <c r="P979" s="5">
        <f t="shared" si="1015"/>
        <v>8.0288545889054638E-2</v>
      </c>
      <c r="Q979" s="5">
        <f t="shared" si="1016"/>
        <v>0.12368508940460639</v>
      </c>
      <c r="R979" s="5">
        <f t="shared" si="1017"/>
        <v>1.302956288427673E-2</v>
      </c>
      <c r="S979" s="5">
        <f t="shared" si="1018"/>
        <v>3.5521738274094446E-2</v>
      </c>
      <c r="T979" s="5">
        <f t="shared" si="1019"/>
        <v>9.3739099358148309E-2</v>
      </c>
      <c r="U979" s="5">
        <f t="shared" si="1020"/>
        <v>3.0424750536401545E-2</v>
      </c>
      <c r="V979" s="5">
        <f t="shared" si="1021"/>
        <v>6.9847732106802481E-3</v>
      </c>
      <c r="W979" s="5">
        <f t="shared" si="1022"/>
        <v>9.6270509958261474E-2</v>
      </c>
      <c r="X979" s="5">
        <f t="shared" si="1023"/>
        <v>7.2961995190189727E-2</v>
      </c>
      <c r="Y979" s="5">
        <f t="shared" si="1024"/>
        <v>2.764840834665401E-2</v>
      </c>
      <c r="Z979" s="5">
        <f t="shared" si="1025"/>
        <v>3.2916376465476922E-3</v>
      </c>
      <c r="AA979" s="5">
        <f t="shared" si="1026"/>
        <v>7.6861561007002706E-3</v>
      </c>
      <c r="AB979" s="5">
        <f t="shared" si="1027"/>
        <v>8.9737999664532709E-3</v>
      </c>
      <c r="AC979" s="5">
        <f t="shared" si="1028"/>
        <v>7.725612761642815E-4</v>
      </c>
      <c r="AD979" s="5">
        <f t="shared" si="1029"/>
        <v>5.6199242359596155E-2</v>
      </c>
      <c r="AE979" s="5">
        <f t="shared" si="1030"/>
        <v>4.2592574325314297E-2</v>
      </c>
      <c r="AF979" s="5">
        <f t="shared" si="1031"/>
        <v>1.61401409653315E-2</v>
      </c>
      <c r="AG979" s="5">
        <f t="shared" si="1032"/>
        <v>4.0774580155856759E-3</v>
      </c>
      <c r="AH979" s="5">
        <f t="shared" si="1033"/>
        <v>6.2367086826325253E-4</v>
      </c>
      <c r="AI979" s="5">
        <f t="shared" si="1034"/>
        <v>1.4563059983100661E-3</v>
      </c>
      <c r="AJ979" s="5">
        <f t="shared" si="1035"/>
        <v>1.7002775571510855E-3</v>
      </c>
      <c r="AK979" s="5">
        <f t="shared" si="1036"/>
        <v>1.3234140694361328E-3</v>
      </c>
      <c r="AL979" s="5">
        <f t="shared" si="1037"/>
        <v>5.4688188256450395E-5</v>
      </c>
      <c r="AM979" s="5">
        <f t="shared" si="1038"/>
        <v>2.6245668320751113E-2</v>
      </c>
      <c r="AN979" s="5">
        <f t="shared" si="1039"/>
        <v>1.9891203719728787E-2</v>
      </c>
      <c r="AO979" s="5">
        <f t="shared" si="1040"/>
        <v>7.5376245059632198E-3</v>
      </c>
      <c r="AP979" s="5">
        <f t="shared" si="1041"/>
        <v>1.9042180316969433E-3</v>
      </c>
      <c r="AQ979" s="5">
        <f t="shared" si="1042"/>
        <v>3.6079466840359799E-4</v>
      </c>
      <c r="AR979" s="5">
        <f t="shared" si="1043"/>
        <v>9.4534184788703192E-5</v>
      </c>
      <c r="AS979" s="5">
        <f t="shared" si="1044"/>
        <v>2.2074255405982765E-4</v>
      </c>
      <c r="AT979" s="5">
        <f t="shared" si="1045"/>
        <v>2.5772304104471869E-4</v>
      </c>
      <c r="AU979" s="5">
        <f t="shared" si="1046"/>
        <v>2.0059918870418816E-4</v>
      </c>
      <c r="AV979" s="5">
        <f t="shared" si="1047"/>
        <v>1.1710255225626957E-4</v>
      </c>
      <c r="AW979" s="5">
        <f t="shared" si="1048"/>
        <v>2.6883861181483153E-6</v>
      </c>
      <c r="AX979" s="5">
        <f t="shared" si="1049"/>
        <v>1.0214181376255684E-2</v>
      </c>
      <c r="AY979" s="5">
        <f t="shared" si="1050"/>
        <v>7.7411769478441328E-3</v>
      </c>
      <c r="AZ979" s="5">
        <f t="shared" si="1051"/>
        <v>2.9334617396328737E-3</v>
      </c>
      <c r="BA979" s="5">
        <f t="shared" si="1052"/>
        <v>7.4107575078631257E-4</v>
      </c>
      <c r="BB979" s="5">
        <f t="shared" si="1053"/>
        <v>1.404125868552053E-4</v>
      </c>
      <c r="BC979" s="5">
        <f t="shared" si="1054"/>
        <v>2.1283324439048394E-5</v>
      </c>
      <c r="BD979" s="5">
        <f t="shared" si="1055"/>
        <v>1.1941010005473583E-5</v>
      </c>
      <c r="BE979" s="5">
        <f t="shared" si="1056"/>
        <v>2.7882919311715303E-5</v>
      </c>
      <c r="BF979" s="5">
        <f t="shared" si="1057"/>
        <v>3.2554079972600787E-5</v>
      </c>
      <c r="BG979" s="5">
        <f t="shared" si="1058"/>
        <v>2.533852621420012E-5</v>
      </c>
      <c r="BH979" s="5">
        <f t="shared" si="1059"/>
        <v>1.4791715306839005E-5</v>
      </c>
      <c r="BI979" s="5">
        <f t="shared" si="1060"/>
        <v>6.9078947960583061E-6</v>
      </c>
      <c r="BJ979" s="8">
        <f t="shared" si="1061"/>
        <v>0.71698322704941686</v>
      </c>
      <c r="BK979" s="8">
        <f t="shared" si="1062"/>
        <v>0.17673183366271047</v>
      </c>
      <c r="BL979" s="8">
        <f t="shared" si="1063"/>
        <v>0.10061205680128146</v>
      </c>
      <c r="BM979" s="8">
        <f t="shared" si="1064"/>
        <v>0.58718710923647532</v>
      </c>
      <c r="BN979" s="8">
        <f t="shared" si="1065"/>
        <v>0.40269315736175504</v>
      </c>
    </row>
    <row r="980" spans="1:66" x14ac:dyDescent="0.25">
      <c r="A980" t="s">
        <v>19</v>
      </c>
      <c r="B980" t="s">
        <v>234</v>
      </c>
      <c r="C980" t="s">
        <v>229</v>
      </c>
      <c r="D980" t="s">
        <v>513</v>
      </c>
      <c r="E980">
        <f>VLOOKUP(A980,home!$A$2:$E$405,3,FALSE)</f>
        <v>1.5713999999999999</v>
      </c>
      <c r="F980">
        <f>VLOOKUP(B980,home!$B$2:$E$405,3,FALSE)</f>
        <v>0.84850000000000003</v>
      </c>
      <c r="G980">
        <f>VLOOKUP(C980,away!$B$2:$E$405,4,FALSE)</f>
        <v>1.0606</v>
      </c>
      <c r="H980">
        <f>VLOOKUP(A980,away!$A$2:$E$405,3,FALSE)</f>
        <v>1.2062999999999999</v>
      </c>
      <c r="I980">
        <f>VLOOKUP(C980,away!$B$2:$E$405,3,FALSE)</f>
        <v>0.27629999999999999</v>
      </c>
      <c r="J980">
        <f>VLOOKUP(B980,home!$B$2:$E$405,4,FALSE)</f>
        <v>1.3815999999999999</v>
      </c>
      <c r="K980" s="3">
        <f t="shared" si="1010"/>
        <v>1.4141328737400001</v>
      </c>
      <c r="L980" s="3">
        <f t="shared" si="1011"/>
        <v>0.46048823330399991</v>
      </c>
      <c r="M980" s="5">
        <f t="shared" si="1012"/>
        <v>0.15341308297083373</v>
      </c>
      <c r="N980" s="5">
        <f t="shared" si="1013"/>
        <v>0.21694648389085816</v>
      </c>
      <c r="O980" s="5">
        <f t="shared" si="1014"/>
        <v>7.0644919542959178E-2</v>
      </c>
      <c r="P980" s="5">
        <f t="shared" si="1015"/>
        <v>9.9901303088415966E-2</v>
      </c>
      <c r="Q980" s="5">
        <f t="shared" si="1016"/>
        <v>0.15339557735618398</v>
      </c>
      <c r="R980" s="5">
        <f t="shared" si="1017"/>
        <v>1.6265577096120244E-2</v>
      </c>
      <c r="S980" s="5">
        <f t="shared" si="1018"/>
        <v>1.6263721068464802E-2</v>
      </c>
      <c r="T980" s="5">
        <f t="shared" si="1019"/>
        <v>7.0636858413396217E-2</v>
      </c>
      <c r="U980" s="5">
        <f t="shared" si="1020"/>
        <v>2.3001687281976047E-2</v>
      </c>
      <c r="V980" s="5">
        <f t="shared" si="1021"/>
        <v>1.1767553011072093E-3</v>
      </c>
      <c r="W980" s="5">
        <f t="shared" si="1022"/>
        <v>7.2307242875235656E-2</v>
      </c>
      <c r="X980" s="5">
        <f t="shared" si="1023"/>
        <v>3.3296634526700501E-2</v>
      </c>
      <c r="Y980" s="5">
        <f t="shared" si="1024"/>
        <v>7.66635420408464E-3</v>
      </c>
      <c r="Z980" s="5">
        <f t="shared" si="1025"/>
        <v>2.4967022868874716E-3</v>
      </c>
      <c r="AA980" s="5">
        <f t="shared" si="1026"/>
        <v>3.5306687798294105E-3</v>
      </c>
      <c r="AB980" s="5">
        <f t="shared" si="1027"/>
        <v>2.4964173939221322E-3</v>
      </c>
      <c r="AC980" s="5">
        <f t="shared" si="1028"/>
        <v>4.789331918450261E-5</v>
      </c>
      <c r="AD980" s="5">
        <f t="shared" si="1029"/>
        <v>2.5563012289843298E-2</v>
      </c>
      <c r="AE980" s="5">
        <f t="shared" si="1030"/>
        <v>1.1771466367278377E-2</v>
      </c>
      <c r="AF980" s="5">
        <f t="shared" si="1031"/>
        <v>2.7103108754327368E-3</v>
      </c>
      <c r="AG980" s="5">
        <f t="shared" si="1032"/>
        <v>4.1602208891087941E-4</v>
      </c>
      <c r="AH980" s="5">
        <f t="shared" si="1033"/>
        <v>2.8742550629371708E-4</v>
      </c>
      <c r="AI980" s="5">
        <f t="shared" si="1034"/>
        <v>4.0645785720130862E-4</v>
      </c>
      <c r="AJ980" s="5">
        <f t="shared" si="1035"/>
        <v>2.8739270882914461E-4</v>
      </c>
      <c r="AK980" s="5">
        <f t="shared" si="1036"/>
        <v>1.3547049240949382E-4</v>
      </c>
      <c r="AL980" s="5">
        <f t="shared" si="1037"/>
        <v>1.247508987658079E-6</v>
      </c>
      <c r="AM980" s="5">
        <f t="shared" si="1038"/>
        <v>7.2298992061774073E-3</v>
      </c>
      <c r="AN980" s="5">
        <f t="shared" si="1039"/>
        <v>3.3292835124186259E-3</v>
      </c>
      <c r="AO980" s="5">
        <f t="shared" si="1040"/>
        <v>7.6654794140089421E-4</v>
      </c>
      <c r="AP980" s="5">
        <f t="shared" si="1041"/>
        <v>1.1766210242617193E-4</v>
      </c>
      <c r="AQ980" s="5">
        <f t="shared" si="1042"/>
        <v>1.3545503418265548E-5</v>
      </c>
      <c r="AR980" s="5">
        <f t="shared" si="1043"/>
        <v>2.64712127199403E-5</v>
      </c>
      <c r="AS980" s="5">
        <f t="shared" si="1044"/>
        <v>3.7433812115032021E-5</v>
      </c>
      <c r="AT980" s="5">
        <f t="shared" si="1045"/>
        <v>2.6468192150636736E-5</v>
      </c>
      <c r="AU980" s="5">
        <f t="shared" si="1046"/>
        <v>1.247651354289415E-5</v>
      </c>
      <c r="AV980" s="5">
        <f t="shared" si="1047"/>
        <v>4.4108619876672348E-6</v>
      </c>
      <c r="AW980" s="5">
        <f t="shared" si="1048"/>
        <v>2.2565758602008898E-8</v>
      </c>
      <c r="AX980" s="5">
        <f t="shared" si="1049"/>
        <v>1.7040063568803672E-3</v>
      </c>
      <c r="AY980" s="5">
        <f t="shared" si="1050"/>
        <v>7.8467487681862548E-4</v>
      </c>
      <c r="AZ980" s="5">
        <f t="shared" si="1051"/>
        <v>1.8066677387212129E-4</v>
      </c>
      <c r="BA980" s="5">
        <f t="shared" si="1052"/>
        <v>2.7731641172368792E-5</v>
      </c>
      <c r="BB980" s="5">
        <f t="shared" si="1053"/>
        <v>3.1925236125211426E-6</v>
      </c>
      <c r="BC980" s="5">
        <f t="shared" si="1054"/>
        <v>2.9402391162223298E-7</v>
      </c>
      <c r="BD980" s="5">
        <f t="shared" si="1055"/>
        <v>2.0316136631366119E-6</v>
      </c>
      <c r="BE980" s="5">
        <f t="shared" si="1056"/>
        <v>2.8729716677808256E-6</v>
      </c>
      <c r="BF980" s="5">
        <f t="shared" si="1057"/>
        <v>2.0313818403662502E-6</v>
      </c>
      <c r="BG980" s="5">
        <f t="shared" si="1058"/>
        <v>9.5754794652679203E-7</v>
      </c>
      <c r="BH980" s="5">
        <f t="shared" si="1059"/>
        <v>3.3852500734144226E-7</v>
      </c>
      <c r="BI980" s="5">
        <f t="shared" si="1060"/>
        <v>9.574386829292166E-8</v>
      </c>
      <c r="BJ980" s="8">
        <f t="shared" si="1061"/>
        <v>0.6088674673500335</v>
      </c>
      <c r="BK980" s="8">
        <f t="shared" si="1062"/>
        <v>0.27158867813381249</v>
      </c>
      <c r="BL980" s="8">
        <f t="shared" si="1063"/>
        <v>0.1171716050360503</v>
      </c>
      <c r="BM980" s="8">
        <f t="shared" si="1064"/>
        <v>0.28877285655035245</v>
      </c>
      <c r="BN980" s="8">
        <f t="shared" si="1065"/>
        <v>0.71056694394537123</v>
      </c>
    </row>
    <row r="981" spans="1:66" x14ac:dyDescent="0.25">
      <c r="A981" t="s">
        <v>19</v>
      </c>
      <c r="B981" t="s">
        <v>144</v>
      </c>
      <c r="C981" t="s">
        <v>146</v>
      </c>
      <c r="D981" t="s">
        <v>513</v>
      </c>
      <c r="E981">
        <f>VLOOKUP(A981,home!$A$2:$E$405,3,FALSE)</f>
        <v>1.5713999999999999</v>
      </c>
      <c r="F981">
        <f>VLOOKUP(B981,home!$B$2:$E$405,3,FALSE)</f>
        <v>0.9546</v>
      </c>
      <c r="G981">
        <f>VLOOKUP(C981,away!$B$2:$E$405,4,FALSE)</f>
        <v>1.2727999999999999</v>
      </c>
      <c r="H981">
        <f>VLOOKUP(A981,away!$A$2:$E$405,3,FALSE)</f>
        <v>1.2062999999999999</v>
      </c>
      <c r="I981">
        <f>VLOOKUP(C981,away!$B$2:$E$405,3,FALSE)</f>
        <v>0.82899999999999996</v>
      </c>
      <c r="J981">
        <f>VLOOKUP(B981,home!$B$2:$E$405,4,FALSE)</f>
        <v>1.0362</v>
      </c>
      <c r="K981" s="3">
        <f t="shared" si="1010"/>
        <v>1.9092743824319998</v>
      </c>
      <c r="L981" s="3">
        <f t="shared" si="1011"/>
        <v>1.03622352174</v>
      </c>
      <c r="M981" s="5">
        <f t="shared" si="1012"/>
        <v>5.2575875550404078E-2</v>
      </c>
      <c r="N981" s="5">
        <f t="shared" si="1013"/>
        <v>0.10038177232231942</v>
      </c>
      <c r="O981" s="5">
        <f t="shared" si="1014"/>
        <v>5.4480358921403675E-2</v>
      </c>
      <c r="P981" s="5">
        <f t="shared" si="1015"/>
        <v>0.10401795363433669</v>
      </c>
      <c r="Q981" s="5">
        <f t="shared" si="1016"/>
        <v>9.5828173179063031E-2</v>
      </c>
      <c r="R981" s="5">
        <f t="shared" si="1017"/>
        <v>2.8226914693598067E-2</v>
      </c>
      <c r="S981" s="5">
        <f t="shared" si="1018"/>
        <v>5.1448190662570246E-2</v>
      </c>
      <c r="T981" s="5">
        <f t="shared" si="1019"/>
        <v>9.929940709351931E-2</v>
      </c>
      <c r="U981" s="5">
        <f t="shared" si="1020"/>
        <v>5.3892925119580187E-2</v>
      </c>
      <c r="V981" s="5">
        <f t="shared" si="1021"/>
        <v>1.1309655817290133E-2</v>
      </c>
      <c r="W981" s="5">
        <f t="shared" si="1022"/>
        <v>6.0987425388680752E-2</v>
      </c>
      <c r="X981" s="5">
        <f t="shared" si="1023"/>
        <v>6.3196604718114252E-2</v>
      </c>
      <c r="Y981" s="5">
        <f t="shared" si="1024"/>
        <v>3.2742904151507525E-2</v>
      </c>
      <c r="Z981" s="5">
        <f t="shared" si="1025"/>
        <v>9.7497976505515824E-3</v>
      </c>
      <c r="AA981" s="5">
        <f t="shared" si="1026"/>
        <v>1.8615038888093835E-2</v>
      </c>
      <c r="AB981" s="5">
        <f t="shared" si="1027"/>
        <v>1.7770608438506513E-2</v>
      </c>
      <c r="AC981" s="5">
        <f t="shared" si="1028"/>
        <v>1.398463699020308E-3</v>
      </c>
      <c r="AD981" s="5">
        <f t="shared" si="1029"/>
        <v>2.9110432236272788E-2</v>
      </c>
      <c r="AE981" s="5">
        <f t="shared" si="1030"/>
        <v>3.0164914611244213E-2</v>
      </c>
      <c r="AF981" s="5">
        <f t="shared" si="1031"/>
        <v>1.5628797025724929E-2</v>
      </c>
      <c r="AG981" s="5">
        <f t="shared" si="1032"/>
        <v>5.398309031518775E-3</v>
      </c>
      <c r="AH981" s="5">
        <f t="shared" si="1033"/>
        <v>2.5257424144267339E-3</v>
      </c>
      <c r="AI981" s="5">
        <f t="shared" si="1034"/>
        <v>4.8223352884869102E-3</v>
      </c>
      <c r="AJ981" s="5">
        <f t="shared" si="1035"/>
        <v>4.603580614902944E-3</v>
      </c>
      <c r="AK981" s="5">
        <f t="shared" si="1036"/>
        <v>2.929832845164914E-3</v>
      </c>
      <c r="AL981" s="5">
        <f t="shared" si="1037"/>
        <v>1.1067078250711462E-4</v>
      </c>
      <c r="AM981" s="5">
        <f t="shared" si="1038"/>
        <v>1.1115960506047656E-2</v>
      </c>
      <c r="AN981" s="5">
        <f t="shared" si="1039"/>
        <v>1.1518619743099456E-2</v>
      </c>
      <c r="AO981" s="5">
        <f t="shared" si="1040"/>
        <v>5.9679323578892048E-3</v>
      </c>
      <c r="AP981" s="5">
        <f t="shared" si="1041"/>
        <v>2.0613706284660187E-3</v>
      </c>
      <c r="AQ981" s="5">
        <f t="shared" si="1042"/>
        <v>5.3401018306011353E-4</v>
      </c>
      <c r="AR981" s="5">
        <f t="shared" si="1043"/>
        <v>5.2344673993707234E-4</v>
      </c>
      <c r="AS981" s="5">
        <f t="shared" si="1044"/>
        <v>9.9940345112939735E-4</v>
      </c>
      <c r="AT981" s="5">
        <f t="shared" si="1045"/>
        <v>9.5406770347774487E-4</v>
      </c>
      <c r="AU981" s="5">
        <f t="shared" si="1046"/>
        <v>6.0719234178526242E-4</v>
      </c>
      <c r="AV981" s="5">
        <f t="shared" si="1047"/>
        <v>2.8982419584487428E-4</v>
      </c>
      <c r="AW981" s="5">
        <f t="shared" si="1048"/>
        <v>6.0820820084555611E-6</v>
      </c>
      <c r="AX981" s="5">
        <f t="shared" si="1049"/>
        <v>3.5372364383871075E-3</v>
      </c>
      <c r="AY981" s="5">
        <f t="shared" si="1050"/>
        <v>3.6653675994125431E-3</v>
      </c>
      <c r="AZ981" s="5">
        <f t="shared" si="1051"/>
        <v>1.8990700611674772E-3</v>
      </c>
      <c r="BA981" s="5">
        <f t="shared" si="1052"/>
        <v>6.5595368893798698E-4</v>
      </c>
      <c r="BB981" s="5">
        <f t="shared" si="1053"/>
        <v>1.6992866041241626E-4</v>
      </c>
      <c r="BC981" s="5">
        <f t="shared" si="1054"/>
        <v>3.5216814987422915E-5</v>
      </c>
      <c r="BD981" s="5">
        <f t="shared" si="1055"/>
        <v>9.040130405015245E-5</v>
      </c>
      <c r="BE981" s="5">
        <f t="shared" si="1056"/>
        <v>1.7260089396140227E-4</v>
      </c>
      <c r="BF981" s="5">
        <f t="shared" si="1057"/>
        <v>1.6477123261268372E-4</v>
      </c>
      <c r="BG981" s="5">
        <f t="shared" si="1058"/>
        <v>1.0486449779638035E-4</v>
      </c>
      <c r="BH981" s="5">
        <f t="shared" si="1059"/>
        <v>5.0053774817306489E-5</v>
      </c>
      <c r="BI981" s="5">
        <f t="shared" si="1060"/>
        <v>1.9113278000540639E-5</v>
      </c>
      <c r="BJ981" s="8">
        <f t="shared" si="1061"/>
        <v>0.57389940643983239</v>
      </c>
      <c r="BK981" s="8">
        <f t="shared" si="1062"/>
        <v>0.22452617774554112</v>
      </c>
      <c r="BL981" s="8">
        <f t="shared" si="1063"/>
        <v>0.1918430766375766</v>
      </c>
      <c r="BM981" s="8">
        <f t="shared" si="1064"/>
        <v>0.56084812465497258</v>
      </c>
      <c r="BN981" s="8">
        <f t="shared" si="1065"/>
        <v>0.43551104830112497</v>
      </c>
    </row>
    <row r="982" spans="1:66" x14ac:dyDescent="0.25">
      <c r="A982" t="s">
        <v>19</v>
      </c>
      <c r="B982" t="s">
        <v>226</v>
      </c>
      <c r="C982" t="s">
        <v>137</v>
      </c>
      <c r="D982" t="s">
        <v>513</v>
      </c>
      <c r="E982">
        <f>VLOOKUP(A982,home!$A$2:$E$405,3,FALSE)</f>
        <v>1.5713999999999999</v>
      </c>
      <c r="F982">
        <f>VLOOKUP(B982,home!$B$2:$E$405,3,FALSE)</f>
        <v>0.63639999999999997</v>
      </c>
      <c r="G982">
        <f>VLOOKUP(C982,away!$B$2:$E$405,4,FALSE)</f>
        <v>0.79549999999999998</v>
      </c>
      <c r="H982">
        <f>VLOOKUP(A982,away!$A$2:$E$405,3,FALSE)</f>
        <v>1.2062999999999999</v>
      </c>
      <c r="I982">
        <f>VLOOKUP(C982,away!$B$2:$E$405,3,FALSE)</f>
        <v>0.62170000000000003</v>
      </c>
      <c r="J982">
        <f>VLOOKUP(B982,home!$B$2:$E$405,4,FALSE)</f>
        <v>0.82899999999999996</v>
      </c>
      <c r="K982" s="3">
        <f t="shared" si="1010"/>
        <v>0.79553099267999994</v>
      </c>
      <c r="L982" s="3">
        <f t="shared" si="1011"/>
        <v>0.62171411258999998</v>
      </c>
      <c r="M982" s="5">
        <f t="shared" si="1012"/>
        <v>0.24238083164884661</v>
      </c>
      <c r="N982" s="5">
        <f t="shared" si="1013"/>
        <v>0.1928214636082109</v>
      </c>
      <c r="O982" s="5">
        <f t="shared" si="1014"/>
        <v>0.15069158365738888</v>
      </c>
      <c r="P982" s="5">
        <f t="shared" si="1015"/>
        <v>0.11987982513548384</v>
      </c>
      <c r="Q982" s="5">
        <f t="shared" si="1016"/>
        <v>7.6697725177125253E-2</v>
      </c>
      <c r="R982" s="5">
        <f t="shared" si="1017"/>
        <v>4.6843542104167628E-2</v>
      </c>
      <c r="S982" s="5">
        <f t="shared" si="1018"/>
        <v>1.4822925947517437E-2</v>
      </c>
      <c r="T982" s="5">
        <f t="shared" si="1019"/>
        <v>4.7684058146168128E-2</v>
      </c>
      <c r="U982" s="5">
        <f t="shared" si="1020"/>
        <v>3.7265489550775847E-2</v>
      </c>
      <c r="V982" s="5">
        <f t="shared" si="1021"/>
        <v>8.145903464287105E-4</v>
      </c>
      <c r="W982" s="5">
        <f t="shared" si="1022"/>
        <v>2.0338472482152092E-2</v>
      </c>
      <c r="X982" s="5">
        <f t="shared" si="1023"/>
        <v>1.2644715370677325E-2</v>
      </c>
      <c r="Y982" s="5">
        <f t="shared" si="1024"/>
        <v>3.9306989978168923E-3</v>
      </c>
      <c r="Z982" s="5">
        <f t="shared" si="1025"/>
        <v>9.707763736621626E-3</v>
      </c>
      <c r="AA982" s="5">
        <f t="shared" si="1026"/>
        <v>7.7228269220975081E-3</v>
      </c>
      <c r="AB982" s="5">
        <f t="shared" si="1027"/>
        <v>3.0718740838160292E-3</v>
      </c>
      <c r="AC982" s="5">
        <f t="shared" si="1028"/>
        <v>2.5180659817089857E-5</v>
      </c>
      <c r="AD982" s="5">
        <f t="shared" si="1029"/>
        <v>4.0449713008303282E-3</v>
      </c>
      <c r="AE982" s="5">
        <f t="shared" si="1030"/>
        <v>2.5148157427477458E-3</v>
      </c>
      <c r="AF982" s="5">
        <f t="shared" si="1031"/>
        <v>7.8174821891488803E-4</v>
      </c>
      <c r="AG982" s="5">
        <f t="shared" si="1032"/>
        <v>1.6200796673049422E-4</v>
      </c>
      <c r="AH982" s="5">
        <f t="shared" si="1033"/>
        <v>1.5088634291867736E-3</v>
      </c>
      <c r="AI982" s="5">
        <f t="shared" si="1034"/>
        <v>1.2003476216395029E-3</v>
      </c>
      <c r="AJ982" s="5">
        <f t="shared" si="1035"/>
        <v>4.7745686750197533E-4</v>
      </c>
      <c r="AK982" s="5">
        <f t="shared" si="1036"/>
        <v>1.2661057858857655E-4</v>
      </c>
      <c r="AL982" s="5">
        <f t="shared" si="1037"/>
        <v>4.9816696726945206E-7</v>
      </c>
      <c r="AM982" s="5">
        <f t="shared" si="1038"/>
        <v>6.4358000686233247E-4</v>
      </c>
      <c r="AN982" s="5">
        <f t="shared" si="1039"/>
        <v>4.0012277284708119E-4</v>
      </c>
      <c r="AO982" s="5">
        <f t="shared" si="1040"/>
        <v>1.2438098732383659E-4</v>
      </c>
      <c r="AP982" s="5">
        <f t="shared" si="1041"/>
        <v>2.5776471719035702E-5</v>
      </c>
      <c r="AQ982" s="5">
        <f t="shared" si="1042"/>
        <v>4.0063990601253768E-6</v>
      </c>
      <c r="AR982" s="5">
        <f t="shared" si="1043"/>
        <v>1.8761633757927198E-4</v>
      </c>
      <c r="AS982" s="5">
        <f t="shared" si="1044"/>
        <v>1.4925461127742422E-4</v>
      </c>
      <c r="AT982" s="5">
        <f t="shared" si="1045"/>
        <v>5.9368334535798401E-5</v>
      </c>
      <c r="AU982" s="5">
        <f t="shared" si="1046"/>
        <v>1.5743116702340677E-5</v>
      </c>
      <c r="AV982" s="5">
        <f t="shared" si="1047"/>
        <v>3.1310343145225405E-6</v>
      </c>
      <c r="AW982" s="5">
        <f t="shared" si="1048"/>
        <v>6.8441616028468208E-9</v>
      </c>
      <c r="AX982" s="5">
        <f t="shared" si="1049"/>
        <v>8.5331306954698733E-5</v>
      </c>
      <c r="AY982" s="5">
        <f t="shared" si="1050"/>
        <v>5.3051677779485427E-5</v>
      </c>
      <c r="AZ982" s="5">
        <f t="shared" si="1051"/>
        <v>1.64914883860417E-5</v>
      </c>
      <c r="BA982" s="5">
        <f t="shared" si="1052"/>
        <v>3.4176636890720687E-6</v>
      </c>
      <c r="BB982" s="5">
        <f t="shared" si="1053"/>
        <v>5.3120243689562653E-7</v>
      </c>
      <c r="BC982" s="5">
        <f t="shared" si="1054"/>
        <v>6.6051210332042032E-8</v>
      </c>
      <c r="BD982" s="5">
        <f t="shared" si="1055"/>
        <v>1.9440620804247148E-5</v>
      </c>
      <c r="BE982" s="5">
        <f t="shared" si="1056"/>
        <v>1.5465616366718192E-5</v>
      </c>
      <c r="BF982" s="5">
        <f t="shared" si="1057"/>
        <v>6.1516885703116884E-6</v>
      </c>
      <c r="BG982" s="5">
        <f t="shared" si="1058"/>
        <v>1.6312863049994225E-6</v>
      </c>
      <c r="BH982" s="5">
        <f t="shared" si="1059"/>
        <v>3.2443470339036981E-7</v>
      </c>
      <c r="BI982" s="5">
        <f t="shared" si="1060"/>
        <v>5.1619572329596465E-8</v>
      </c>
      <c r="BJ982" s="8">
        <f t="shared" si="1061"/>
        <v>0.36297743303964292</v>
      </c>
      <c r="BK982" s="8">
        <f t="shared" si="1062"/>
        <v>0.37797690358284047</v>
      </c>
      <c r="BL982" s="8">
        <f t="shared" si="1063"/>
        <v>0.24936677351589409</v>
      </c>
      <c r="BM982" s="8">
        <f t="shared" si="1064"/>
        <v>0.17066085771015818</v>
      </c>
      <c r="BN982" s="8">
        <f t="shared" si="1065"/>
        <v>0.82931497133122301</v>
      </c>
    </row>
    <row r="983" spans="1:66" x14ac:dyDescent="0.25">
      <c r="A983" t="s">
        <v>19</v>
      </c>
      <c r="B983" t="s">
        <v>20</v>
      </c>
      <c r="C983" t="s">
        <v>224</v>
      </c>
      <c r="D983" t="s">
        <v>513</v>
      </c>
      <c r="E983">
        <f>VLOOKUP(A983,home!$A$2:$E$405,3,FALSE)</f>
        <v>1.5713999999999999</v>
      </c>
      <c r="F983">
        <f>VLOOKUP(B983,home!$B$2:$E$405,3,FALSE)</f>
        <v>0.63639999999999997</v>
      </c>
      <c r="G983">
        <f>VLOOKUP(C983,away!$B$2:$E$405,4,FALSE)</f>
        <v>0.21210000000000001</v>
      </c>
      <c r="H983">
        <f>VLOOKUP(A983,away!$A$2:$E$405,3,FALSE)</f>
        <v>1.2062999999999999</v>
      </c>
      <c r="I983">
        <f>VLOOKUP(C983,away!$B$2:$E$405,3,FALSE)</f>
        <v>0.27629999999999999</v>
      </c>
      <c r="J983">
        <f>VLOOKUP(B983,home!$B$2:$E$405,4,FALSE)</f>
        <v>1.3815999999999999</v>
      </c>
      <c r="K983" s="3">
        <f t="shared" si="1010"/>
        <v>0.212108263416</v>
      </c>
      <c r="L983" s="3">
        <f t="shared" si="1011"/>
        <v>0.46048823330399991</v>
      </c>
      <c r="M983" s="5">
        <f t="shared" si="1012"/>
        <v>0.51038165156799953</v>
      </c>
      <c r="N983" s="5">
        <f t="shared" si="1013"/>
        <v>0.1082561657934784</v>
      </c>
      <c r="O983" s="5">
        <f t="shared" si="1014"/>
        <v>0.23502474504132578</v>
      </c>
      <c r="P983" s="5">
        <f t="shared" si="1015"/>
        <v>4.9850690530503776E-2</v>
      </c>
      <c r="Q983" s="5">
        <f t="shared" si="1016"/>
        <v>1.148101366526464E-2</v>
      </c>
      <c r="R983" s="5">
        <f t="shared" si="1017"/>
        <v>5.4113064813401557E-2</v>
      </c>
      <c r="S983" s="5">
        <f t="shared" si="1018"/>
        <v>1.2172711042478387E-3</v>
      </c>
      <c r="T983" s="5">
        <f t="shared" si="1019"/>
        <v>5.2868716992567951E-3</v>
      </c>
      <c r="U983" s="5">
        <f t="shared" si="1020"/>
        <v>1.1477828205688059E-2</v>
      </c>
      <c r="V983" s="5">
        <f t="shared" si="1021"/>
        <v>1.3210550906835296E-5</v>
      </c>
      <c r="W983" s="5">
        <f t="shared" si="1022"/>
        <v>8.1173929026488278E-4</v>
      </c>
      <c r="X983" s="5">
        <f t="shared" si="1023"/>
        <v>3.7379639167751868E-4</v>
      </c>
      <c r="Y983" s="5">
        <f t="shared" si="1024"/>
        <v>8.6064420009495263E-5</v>
      </c>
      <c r="Z983" s="5">
        <f t="shared" si="1025"/>
        <v>8.3061432048627069E-3</v>
      </c>
      <c r="AA983" s="5">
        <f t="shared" si="1026"/>
        <v>1.7618016108680377E-3</v>
      </c>
      <c r="AB983" s="5">
        <f t="shared" si="1027"/>
        <v>1.8684634008236543E-4</v>
      </c>
      <c r="AC983" s="5">
        <f t="shared" si="1028"/>
        <v>8.0644930486197563E-8</v>
      </c>
      <c r="AD983" s="5">
        <f t="shared" si="1029"/>
        <v>4.3044152801155175E-5</v>
      </c>
      <c r="AE983" s="5">
        <f t="shared" si="1030"/>
        <v>1.9821325877471365E-5</v>
      </c>
      <c r="AF983" s="5">
        <f t="shared" si="1031"/>
        <v>4.5637436675298218E-6</v>
      </c>
      <c r="AG983" s="5">
        <f t="shared" si="1032"/>
        <v>7.0051675290437485E-7</v>
      </c>
      <c r="AH983" s="5">
        <f t="shared" si="1033"/>
        <v>9.5622030249431305E-4</v>
      </c>
      <c r="AI983" s="5">
        <f t="shared" si="1034"/>
        <v>2.0282222780519099E-4</v>
      </c>
      <c r="AJ983" s="5">
        <f t="shared" si="1035"/>
        <v>2.1510135260961701E-5</v>
      </c>
      <c r="AK983" s="5">
        <f t="shared" si="1036"/>
        <v>1.5208258120152851E-6</v>
      </c>
      <c r="AL983" s="5">
        <f t="shared" si="1037"/>
        <v>3.1507445145573019E-10</v>
      </c>
      <c r="AM983" s="5">
        <f t="shared" si="1038"/>
        <v>1.8260041001731962E-6</v>
      </c>
      <c r="AN983" s="5">
        <f t="shared" si="1039"/>
        <v>8.408534020946153E-7</v>
      </c>
      <c r="AO983" s="5">
        <f t="shared" si="1040"/>
        <v>1.936015487991036E-7</v>
      </c>
      <c r="AP983" s="5">
        <f t="shared" si="1041"/>
        <v>2.9717078390472444E-8</v>
      </c>
      <c r="AQ983" s="5">
        <f t="shared" si="1042"/>
        <v>3.4210912317462826E-9</v>
      </c>
      <c r="AR983" s="5">
        <f t="shared" si="1043"/>
        <v>8.806563954900454E-5</v>
      </c>
      <c r="AS983" s="5">
        <f t="shared" si="1044"/>
        <v>1.8679449871358765E-5</v>
      </c>
      <c r="AT983" s="5">
        <f t="shared" si="1045"/>
        <v>1.9810328368900659E-6</v>
      </c>
      <c r="AU983" s="5">
        <f t="shared" si="1046"/>
        <v>1.4006447826760795E-7</v>
      </c>
      <c r="AV983" s="5">
        <f t="shared" si="1047"/>
        <v>7.4272083129026009E-9</v>
      </c>
      <c r="AW983" s="5">
        <f t="shared" si="1048"/>
        <v>8.5484389341744981E-13</v>
      </c>
      <c r="AX983" s="5">
        <f t="shared" si="1049"/>
        <v>6.4551759779705336E-8</v>
      </c>
      <c r="AY983" s="5">
        <f t="shared" si="1050"/>
        <v>2.9725325817620708E-8</v>
      </c>
      <c r="AZ983" s="5">
        <f t="shared" si="1051"/>
        <v>6.8440813850709676E-9</v>
      </c>
      <c r="BA983" s="5">
        <f t="shared" si="1052"/>
        <v>1.0505396485333741E-9</v>
      </c>
      <c r="BB983" s="5">
        <f t="shared" si="1053"/>
        <v>1.2094028669223462E-10</v>
      </c>
      <c r="BC983" s="5">
        <f t="shared" si="1054"/>
        <v>1.1138315790837275E-11</v>
      </c>
      <c r="BD983" s="5">
        <f t="shared" si="1055"/>
        <v>6.7588651284513232E-6</v>
      </c>
      <c r="BE983" s="5">
        <f t="shared" si="1056"/>
        <v>1.4336111450587701E-6</v>
      </c>
      <c r="BF983" s="5">
        <f t="shared" si="1057"/>
        <v>1.5204038519611949E-7</v>
      </c>
      <c r="BG983" s="5">
        <f t="shared" si="1058"/>
        <v>1.0749674024349541E-8</v>
      </c>
      <c r="BH983" s="5">
        <f t="shared" si="1059"/>
        <v>5.700236723982165E-10</v>
      </c>
      <c r="BI983" s="5">
        <f t="shared" si="1060"/>
        <v>2.4181346251679333E-11</v>
      </c>
      <c r="BJ983" s="8">
        <f t="shared" si="1061"/>
        <v>0.12636677690005668</v>
      </c>
      <c r="BK983" s="8">
        <f t="shared" si="1062"/>
        <v>0.56146293443898876</v>
      </c>
      <c r="BL983" s="8">
        <f t="shared" si="1063"/>
        <v>0.30386358897721993</v>
      </c>
      <c r="BM983" s="8">
        <f t="shared" si="1064"/>
        <v>3.0892082384683377E-2</v>
      </c>
      <c r="BN983" s="8">
        <f t="shared" si="1065"/>
        <v>0.96910733141197358</v>
      </c>
    </row>
    <row r="984" spans="1:66" x14ac:dyDescent="0.25">
      <c r="A984" t="s">
        <v>19</v>
      </c>
      <c r="B984" t="s">
        <v>135</v>
      </c>
      <c r="C984" t="s">
        <v>133</v>
      </c>
      <c r="D984" t="s">
        <v>513</v>
      </c>
      <c r="E984">
        <f>VLOOKUP(A984,home!$A$2:$E$405,3,FALSE)</f>
        <v>1.5713999999999999</v>
      </c>
      <c r="F984">
        <f>VLOOKUP(B984,home!$B$2:$E$405,3,FALSE)</f>
        <v>1.4318</v>
      </c>
      <c r="G984">
        <f>VLOOKUP(C984,away!$B$2:$E$405,4,FALSE)</f>
        <v>1.5909</v>
      </c>
      <c r="H984">
        <f>VLOOKUP(A984,away!$A$2:$E$405,3,FALSE)</f>
        <v>1.2062999999999999</v>
      </c>
      <c r="I984">
        <f>VLOOKUP(C984,away!$B$2:$E$405,3,FALSE)</f>
        <v>1.0362</v>
      </c>
      <c r="J984">
        <f>VLOOKUP(B984,home!$B$2:$E$405,4,FALSE)</f>
        <v>0.82899999999999996</v>
      </c>
      <c r="K984" s="3">
        <f t="shared" si="1010"/>
        <v>3.5794144642679999</v>
      </c>
      <c r="L984" s="3">
        <f t="shared" si="1011"/>
        <v>1.03622352174</v>
      </c>
      <c r="M984" s="5">
        <f t="shared" si="1012"/>
        <v>9.8958679673003726E-3</v>
      </c>
      <c r="N984" s="5">
        <f t="shared" si="1013"/>
        <v>3.5421412938641331E-2</v>
      </c>
      <c r="O984" s="5">
        <f t="shared" si="1014"/>
        <v>1.0254331155750048E-2</v>
      </c>
      <c r="P984" s="5">
        <f t="shared" si="1015"/>
        <v>3.6704501260285724E-2</v>
      </c>
      <c r="Q984" s="5">
        <f t="shared" si="1016"/>
        <v>6.3393958908691234E-2</v>
      </c>
      <c r="R984" s="5">
        <f t="shared" si="1017"/>
        <v>5.3128895716497582E-3</v>
      </c>
      <c r="S984" s="5">
        <f t="shared" si="1018"/>
        <v>3.4034922889483593E-2</v>
      </c>
      <c r="T984" s="5">
        <f t="shared" si="1019"/>
        <v>6.5690311357404871E-2</v>
      </c>
      <c r="U984" s="5">
        <f t="shared" si="1020"/>
        <v>1.9017033779821765E-2</v>
      </c>
      <c r="V984" s="5">
        <f t="shared" si="1021"/>
        <v>1.402644769647195E-2</v>
      </c>
      <c r="W984" s="5">
        <f t="shared" si="1022"/>
        <v>7.5637751154993535E-2</v>
      </c>
      <c r="X984" s="5">
        <f t="shared" si="1023"/>
        <v>7.8377616878321149E-2</v>
      </c>
      <c r="Y984" s="5">
        <f t="shared" si="1024"/>
        <v>4.0608365093621195E-2</v>
      </c>
      <c r="Z984" s="5">
        <f t="shared" si="1025"/>
        <v>1.8351137141835447E-3</v>
      </c>
      <c r="AA984" s="5">
        <f t="shared" si="1026"/>
        <v>6.5686325721251533E-3</v>
      </c>
      <c r="AB984" s="5">
        <f t="shared" si="1027"/>
        <v>1.1755929219563343E-2</v>
      </c>
      <c r="AC984" s="5">
        <f t="shared" si="1028"/>
        <v>3.2515703072591032E-3</v>
      </c>
      <c r="AD984" s="5">
        <f t="shared" si="1029"/>
        <v>6.7684715132221865E-2</v>
      </c>
      <c r="AE984" s="5">
        <f t="shared" si="1030"/>
        <v>7.0136493882279619E-2</v>
      </c>
      <c r="AF984" s="5">
        <f t="shared" si="1031"/>
        <v>3.6338542346595872E-2</v>
      </c>
      <c r="AG984" s="5">
        <f t="shared" si="1032"/>
        <v>1.2551617441762567E-2</v>
      </c>
      <c r="AH984" s="5">
        <f t="shared" si="1033"/>
        <v>4.7539699892616097E-4</v>
      </c>
      <c r="AI984" s="5">
        <f t="shared" si="1034"/>
        <v>1.7016428942258997E-3</v>
      </c>
      <c r="AJ984" s="5">
        <f t="shared" si="1035"/>
        <v>3.0454425943055234E-3</v>
      </c>
      <c r="AK984" s="5">
        <f t="shared" si="1036"/>
        <v>3.6336337573850174E-3</v>
      </c>
      <c r="AL984" s="5">
        <f t="shared" si="1037"/>
        <v>4.8241252545028754E-4</v>
      </c>
      <c r="AM984" s="5">
        <f t="shared" si="1038"/>
        <v>4.8454329670826829E-2</v>
      </c>
      <c r="AN984" s="5">
        <f t="shared" si="1039"/>
        <v>5.020951613505515E-2</v>
      </c>
      <c r="AO984" s="5">
        <f t="shared" si="1040"/>
        <v>2.6014140817164098E-2</v>
      </c>
      <c r="AP984" s="5">
        <f t="shared" si="1041"/>
        <v>8.9854882042006892E-3</v>
      </c>
      <c r="AQ984" s="5">
        <f t="shared" si="1042"/>
        <v>2.3277435578775161E-3</v>
      </c>
      <c r="AR984" s="5">
        <f t="shared" si="1043"/>
        <v>9.8523510490378734E-5</v>
      </c>
      <c r="AS984" s="5">
        <f t="shared" si="1044"/>
        <v>3.526564785197217E-4</v>
      </c>
      <c r="AT984" s="5">
        <f t="shared" si="1045"/>
        <v>6.3115185006565452E-4</v>
      </c>
      <c r="AU984" s="5">
        <f t="shared" si="1046"/>
        <v>7.5305135375817057E-4</v>
      </c>
      <c r="AV984" s="5">
        <f t="shared" si="1047"/>
        <v>6.7387072699464853E-4</v>
      </c>
      <c r="AW984" s="5">
        <f t="shared" si="1048"/>
        <v>4.9702874884742139E-5</v>
      </c>
      <c r="AX984" s="5">
        <f t="shared" si="1049"/>
        <v>2.8906354746694608E-2</v>
      </c>
      <c r="AY984" s="5">
        <f t="shared" si="1050"/>
        <v>2.9953444716285655E-2</v>
      </c>
      <c r="AZ984" s="5">
        <f t="shared" si="1051"/>
        <v>1.5519231986076956E-2</v>
      </c>
      <c r="BA984" s="5">
        <f t="shared" si="1052"/>
        <v>5.360464407770907E-3</v>
      </c>
      <c r="BB984" s="5">
        <f t="shared" si="1053"/>
        <v>1.3886598266955727E-3</v>
      </c>
      <c r="BC984" s="5">
        <f t="shared" si="1054"/>
        <v>2.8779239522346895E-4</v>
      </c>
      <c r="BD984" s="5">
        <f t="shared" si="1055"/>
        <v>1.7015396502421339E-5</v>
      </c>
      <c r="BE984" s="5">
        <f t="shared" si="1056"/>
        <v>6.0905156356022084E-5</v>
      </c>
      <c r="BF984" s="5">
        <f t="shared" si="1057"/>
        <v>1.0900239880462478E-4</v>
      </c>
      <c r="BG984" s="5">
        <f t="shared" si="1058"/>
        <v>1.3005492097372762E-4</v>
      </c>
      <c r="BH984" s="5">
        <f t="shared" si="1059"/>
        <v>1.1638011632064808E-4</v>
      </c>
      <c r="BI984" s="5">
        <f t="shared" si="1060"/>
        <v>8.3314534342264021E-5</v>
      </c>
      <c r="BJ984" s="8">
        <f t="shared" si="1061"/>
        <v>0.76324795159840475</v>
      </c>
      <c r="BK984" s="8">
        <f t="shared" si="1062"/>
        <v>0.12834916736253668</v>
      </c>
      <c r="BL984" s="8">
        <f t="shared" si="1063"/>
        <v>6.4790858986880959E-2</v>
      </c>
      <c r="BM984" s="8">
        <f t="shared" si="1064"/>
        <v>0.76733638801828663</v>
      </c>
      <c r="BN984" s="8">
        <f t="shared" si="1065"/>
        <v>0.16098296180231847</v>
      </c>
    </row>
    <row r="985" spans="1:66" x14ac:dyDescent="0.25">
      <c r="A985" t="s">
        <v>421</v>
      </c>
      <c r="B985" t="s">
        <v>430</v>
      </c>
      <c r="C985" t="s">
        <v>493</v>
      </c>
      <c r="D985" t="s">
        <v>513</v>
      </c>
      <c r="E985">
        <f>VLOOKUP(A985,home!$A$2:$E$405,3,FALSE)</f>
        <v>1.8261000000000001</v>
      </c>
      <c r="F985">
        <f>VLOOKUP(B985,home!$B$2:$E$405,3,FALSE)</f>
        <v>1.9714</v>
      </c>
      <c r="G985">
        <f>VLOOKUP(C985,away!$B$2:$E$405,4,FALSE)</f>
        <v>1.369</v>
      </c>
      <c r="H985">
        <f>VLOOKUP(A985,away!$A$2:$E$405,3,FALSE)</f>
        <v>1.1521999999999999</v>
      </c>
      <c r="I985">
        <f>VLOOKUP(C985,away!$B$2:$E$405,3,FALSE)</f>
        <v>0.434</v>
      </c>
      <c r="J985">
        <f>VLOOKUP(B985,home!$B$2:$E$405,4,FALSE)</f>
        <v>0.1736</v>
      </c>
      <c r="K985" s="3">
        <f t="shared" si="1010"/>
        <v>4.9283637762600003</v>
      </c>
      <c r="L985" s="3">
        <f t="shared" si="1011"/>
        <v>8.6809513279999986E-2</v>
      </c>
      <c r="M985" s="5">
        <f t="shared" si="1012"/>
        <v>6.636481904665148E-3</v>
      </c>
      <c r="N985" s="5">
        <f t="shared" si="1013"/>
        <v>3.270699702075669E-2</v>
      </c>
      <c r="O985" s="5">
        <f t="shared" si="1014"/>
        <v>5.7610976403550879E-4</v>
      </c>
      <c r="P985" s="5">
        <f t="shared" si="1015"/>
        <v>2.8392784922222983E-3</v>
      </c>
      <c r="Q985" s="5">
        <f t="shared" si="1016"/>
        <v>8.0595989673670501E-2</v>
      </c>
      <c r="R985" s="5">
        <f t="shared" si="1017"/>
        <v>2.5005904105889078E-5</v>
      </c>
      <c r="S985" s="5">
        <f t="shared" si="1018"/>
        <v>3.0368132062295124E-4</v>
      </c>
      <c r="T985" s="5">
        <f t="shared" si="1019"/>
        <v>6.9964986358912419E-3</v>
      </c>
      <c r="U985" s="5">
        <f t="shared" si="1020"/>
        <v>1.2323819198809495E-4</v>
      </c>
      <c r="V985" s="5">
        <f t="shared" si="1021"/>
        <v>1.4435959268122613E-5</v>
      </c>
      <c r="W985" s="5">
        <f t="shared" si="1022"/>
        <v>0.13240211867318094</v>
      </c>
      <c r="X985" s="5">
        <f t="shared" si="1023"/>
        <v>1.1493763479259634E-2</v>
      </c>
      <c r="Y985" s="5">
        <f t="shared" si="1024"/>
        <v>4.9888400669498398E-4</v>
      </c>
      <c r="Z985" s="5">
        <f t="shared" si="1025"/>
        <v>7.2358345485286176E-7</v>
      </c>
      <c r="AA985" s="5">
        <f t="shared" si="1026"/>
        <v>3.5660824879979075E-6</v>
      </c>
      <c r="AB985" s="5">
        <f t="shared" si="1027"/>
        <v>8.787475878502012E-6</v>
      </c>
      <c r="AC985" s="5">
        <f t="shared" si="1028"/>
        <v>3.8600750041001713E-7</v>
      </c>
      <c r="AD985" s="5">
        <f t="shared" si="1029"/>
        <v>0.16313145139224569</v>
      </c>
      <c r="AE985" s="5">
        <f t="shared" si="1030"/>
        <v>1.4161361896020824E-2</v>
      </c>
      <c r="AF985" s="5">
        <f t="shared" si="1031"/>
        <v>6.1467046678775265E-4</v>
      </c>
      <c r="AG985" s="5">
        <f t="shared" si="1032"/>
        <v>1.778641468314508E-5</v>
      </c>
      <c r="AH985" s="5">
        <f t="shared" si="1033"/>
        <v>1.5703481883309436E-8</v>
      </c>
      <c r="AI985" s="5">
        <f t="shared" si="1034"/>
        <v>7.7392471274857384E-8</v>
      </c>
      <c r="AJ985" s="5">
        <f t="shared" si="1035"/>
        <v>1.9070912599312487E-7</v>
      </c>
      <c r="AK985" s="5">
        <f t="shared" si="1036"/>
        <v>3.1329464944890703E-7</v>
      </c>
      <c r="AL985" s="5">
        <f t="shared" si="1037"/>
        <v>6.6058059646345132E-9</v>
      </c>
      <c r="AM985" s="5">
        <f t="shared" si="1038"/>
        <v>0.16079422716205252</v>
      </c>
      <c r="AN985" s="5">
        <f t="shared" si="1039"/>
        <v>1.3958468598171533E-2</v>
      </c>
      <c r="AO985" s="5">
        <f t="shared" si="1040"/>
        <v>6.0586393257071715E-4</v>
      </c>
      <c r="AP985" s="5">
        <f t="shared" si="1041"/>
        <v>1.753158436679024E-5</v>
      </c>
      <c r="AQ985" s="5">
        <f t="shared" si="1042"/>
        <v>3.8047707647707909E-7</v>
      </c>
      <c r="AR985" s="5">
        <f t="shared" si="1043"/>
        <v>2.7264232381827785E-10</v>
      </c>
      <c r="AS985" s="5">
        <f t="shared" si="1044"/>
        <v>1.3436805525813499E-9</v>
      </c>
      <c r="AT985" s="5">
        <f t="shared" si="1045"/>
        <v>3.3110732811034721E-9</v>
      </c>
      <c r="AU985" s="5">
        <f t="shared" si="1046"/>
        <v>5.4393912063775664E-9</v>
      </c>
      <c r="AV985" s="5">
        <f t="shared" si="1047"/>
        <v>6.7018246466045962E-9</v>
      </c>
      <c r="AW985" s="5">
        <f t="shared" si="1048"/>
        <v>7.8504289993016264E-11</v>
      </c>
      <c r="AX985" s="5">
        <f t="shared" si="1049"/>
        <v>0.13207540742953025</v>
      </c>
      <c r="AY985" s="5">
        <f t="shared" si="1050"/>
        <v>1.1465401835215215E-2</v>
      </c>
      <c r="AZ985" s="5">
        <f t="shared" si="1051"/>
        <v>4.9765297643732565E-4</v>
      </c>
      <c r="BA985" s="5">
        <f t="shared" si="1052"/>
        <v>1.4400337555622522E-5</v>
      </c>
      <c r="BB985" s="5">
        <f t="shared" si="1053"/>
        <v>3.1252157356782377E-7</v>
      </c>
      <c r="BC985" s="5">
        <f t="shared" si="1054"/>
        <v>5.4259691381844977E-9</v>
      </c>
      <c r="BD985" s="5">
        <f t="shared" si="1055"/>
        <v>3.9446579050321446E-12</v>
      </c>
      <c r="BE985" s="5">
        <f t="shared" si="1056"/>
        <v>1.9440709128898083E-11</v>
      </c>
      <c r="BF985" s="5">
        <f t="shared" si="1057"/>
        <v>4.7905443327834203E-11</v>
      </c>
      <c r="BG985" s="5">
        <f t="shared" si="1058"/>
        <v>7.8698483860858141E-11</v>
      </c>
      <c r="BH985" s="5">
        <f t="shared" si="1059"/>
        <v>9.6963689276608884E-11</v>
      </c>
      <c r="BI985" s="5">
        <f t="shared" si="1060"/>
        <v>9.5574466768673888E-11</v>
      </c>
      <c r="BJ985" s="8">
        <f t="shared" si="1061"/>
        <v>0.76204917393971061</v>
      </c>
      <c r="BK985" s="8">
        <f t="shared" si="1062"/>
        <v>2.1259672125300111E-2</v>
      </c>
      <c r="BL985" s="8">
        <f t="shared" si="1063"/>
        <v>7.3732192936405336E-4</v>
      </c>
      <c r="BM985" s="8">
        <f t="shared" si="1064"/>
        <v>0.64920162706166251</v>
      </c>
      <c r="BN985" s="8">
        <f t="shared" si="1065"/>
        <v>0.12337986275945603</v>
      </c>
    </row>
    <row r="986" spans="1:66" x14ac:dyDescent="0.25">
      <c r="A986" t="s">
        <v>421</v>
      </c>
      <c r="B986" t="s">
        <v>432</v>
      </c>
      <c r="C986" t="s">
        <v>422</v>
      </c>
      <c r="D986" t="s">
        <v>513</v>
      </c>
      <c r="E986">
        <f>VLOOKUP(A986,home!$A$2:$E$405,3,FALSE)</f>
        <v>1.8261000000000001</v>
      </c>
      <c r="F986">
        <f>VLOOKUP(B986,home!$B$2:$E$405,3,FALSE)</f>
        <v>1.2778</v>
      </c>
      <c r="G986">
        <f>VLOOKUP(C986,away!$B$2:$E$405,4,FALSE)</f>
        <v>0.91269999999999996</v>
      </c>
      <c r="H986">
        <f>VLOOKUP(A986,away!$A$2:$E$405,3,FALSE)</f>
        <v>1.1521999999999999</v>
      </c>
      <c r="I986">
        <f>VLOOKUP(C986,away!$B$2:$E$405,3,FALSE)</f>
        <v>0.2893</v>
      </c>
      <c r="J986">
        <f>VLOOKUP(B986,home!$B$2:$E$405,4,FALSE)</f>
        <v>0.8679</v>
      </c>
      <c r="K986" s="3">
        <f t="shared" si="1010"/>
        <v>2.1296855823660001</v>
      </c>
      <c r="L986" s="3">
        <f t="shared" si="1011"/>
        <v>0.28929837413399995</v>
      </c>
      <c r="M986" s="5">
        <f t="shared" si="1012"/>
        <v>8.9012011605231103E-2</v>
      </c>
      <c r="N986" s="5">
        <f t="shared" si="1013"/>
        <v>0.18956759777305576</v>
      </c>
      <c r="O986" s="5">
        <f t="shared" si="1014"/>
        <v>2.575103023579009E-2</v>
      </c>
      <c r="P986" s="5">
        <f t="shared" si="1015"/>
        <v>5.4841597824233104E-2</v>
      </c>
      <c r="Q986" s="5">
        <f t="shared" si="1016"/>
        <v>0.20185968993051698</v>
      </c>
      <c r="R986" s="5">
        <f t="shared" si="1017"/>
        <v>3.7248655897447725E-3</v>
      </c>
      <c r="S986" s="5">
        <f t="shared" si="1018"/>
        <v>8.4471769530770173E-3</v>
      </c>
      <c r="T986" s="5">
        <f t="shared" si="1019"/>
        <v>5.8397680100091921E-2</v>
      </c>
      <c r="U986" s="5">
        <f t="shared" si="1020"/>
        <v>7.9327925427306704E-3</v>
      </c>
      <c r="V986" s="5">
        <f t="shared" si="1021"/>
        <v>5.7826987224217092E-4</v>
      </c>
      <c r="W986" s="5">
        <f t="shared" si="1022"/>
        <v>0.14329922376863105</v>
      </c>
      <c r="X986" s="5">
        <f t="shared" si="1023"/>
        <v>4.1456232450929206E-2</v>
      </c>
      <c r="Y986" s="5">
        <f t="shared" si="1024"/>
        <v>5.9966103228874922E-3</v>
      </c>
      <c r="Z986" s="5">
        <f t="shared" si="1025"/>
        <v>3.5919918632694865E-4</v>
      </c>
      <c r="AA986" s="5">
        <f t="shared" si="1026"/>
        <v>7.6498132831810109E-4</v>
      </c>
      <c r="AB986" s="5">
        <f t="shared" si="1027"/>
        <v>8.1458485284912577E-4</v>
      </c>
      <c r="AC986" s="5">
        <f t="shared" si="1028"/>
        <v>2.2267531086158519E-5</v>
      </c>
      <c r="AD986" s="5">
        <f t="shared" si="1029"/>
        <v>7.6295572706073192E-2</v>
      </c>
      <c r="AE986" s="5">
        <f t="shared" si="1030"/>
        <v>2.2072185137489358E-2</v>
      </c>
      <c r="AF986" s="5">
        <f t="shared" si="1031"/>
        <v>3.1927236369301542E-3</v>
      </c>
      <c r="AG986" s="5">
        <f t="shared" si="1032"/>
        <v>3.0788325240769507E-4</v>
      </c>
      <c r="AH986" s="5">
        <f t="shared" si="1033"/>
        <v>2.5978935148660485E-5</v>
      </c>
      <c r="AI986" s="5">
        <f t="shared" si="1034"/>
        <v>5.5326963631323552E-5</v>
      </c>
      <c r="AJ986" s="5">
        <f t="shared" si="1035"/>
        <v>5.8914518380858907E-5</v>
      </c>
      <c r="AK986" s="5">
        <f t="shared" si="1036"/>
        <v>4.1823133462583964E-5</v>
      </c>
      <c r="AL986" s="5">
        <f t="shared" si="1037"/>
        <v>5.4877401930053568E-7</v>
      </c>
      <c r="AM986" s="5">
        <f t="shared" si="1038"/>
        <v>3.249711623809623E-2</v>
      </c>
      <c r="AN986" s="5">
        <f t="shared" si="1039"/>
        <v>9.4013628917248484E-3</v>
      </c>
      <c r="AO986" s="5">
        <f t="shared" si="1040"/>
        <v>1.359899499609859E-3</v>
      </c>
      <c r="AP986" s="5">
        <f t="shared" si="1041"/>
        <v>1.3113890474092415E-4</v>
      </c>
      <c r="AQ986" s="5">
        <f t="shared" si="1042"/>
        <v>9.4845679818157118E-6</v>
      </c>
      <c r="AR986" s="5">
        <f t="shared" si="1043"/>
        <v>1.5031327400480202E-6</v>
      </c>
      <c r="AS986" s="5">
        <f t="shared" si="1044"/>
        <v>3.2012001248625692E-6</v>
      </c>
      <c r="AT986" s="5">
        <f t="shared" si="1045"/>
        <v>3.4087748760940268E-6</v>
      </c>
      <c r="AU986" s="5">
        <f t="shared" si="1046"/>
        <v>2.4198729023829653E-6</v>
      </c>
      <c r="AV986" s="5">
        <f t="shared" si="1047"/>
        <v>1.2883921078407921E-6</v>
      </c>
      <c r="AW986" s="5">
        <f t="shared" si="1048"/>
        <v>9.3918797899441195E-9</v>
      </c>
      <c r="AX986" s="5">
        <f t="shared" si="1049"/>
        <v>1.1534773320124253E-2</v>
      </c>
      <c r="AY986" s="5">
        <f t="shared" si="1050"/>
        <v>3.3369911675161872E-3</v>
      </c>
      <c r="AZ986" s="5">
        <f t="shared" si="1051"/>
        <v>4.8269305963097553E-4</v>
      </c>
      <c r="BA986" s="5">
        <f t="shared" si="1052"/>
        <v>4.6547439119002384E-5</v>
      </c>
      <c r="BB986" s="5">
        <f t="shared" si="1053"/>
        <v>3.3665246143071837E-6</v>
      </c>
      <c r="BC986" s="5">
        <f t="shared" si="1054"/>
        <v>1.9478601948023186E-7</v>
      </c>
      <c r="BD986" s="5">
        <f t="shared" si="1055"/>
        <v>7.2475642967246105E-8</v>
      </c>
      <c r="BE986" s="5">
        <f t="shared" si="1056"/>
        <v>1.5435033190004984E-7</v>
      </c>
      <c r="BF986" s="5">
        <f t="shared" si="1057"/>
        <v>1.6435883824047151E-7</v>
      </c>
      <c r="BG986" s="5">
        <f t="shared" si="1058"/>
        <v>1.1667754937838591E-7</v>
      </c>
      <c r="BH986" s="5">
        <f t="shared" si="1059"/>
        <v>6.2121623674236387E-8</v>
      </c>
      <c r="BI986" s="5">
        <f t="shared" si="1060"/>
        <v>2.6459905258437544E-8</v>
      </c>
      <c r="BJ986" s="8">
        <f t="shared" si="1061"/>
        <v>0.80124896747819063</v>
      </c>
      <c r="BK986" s="8">
        <f t="shared" si="1062"/>
        <v>0.15623886372740503</v>
      </c>
      <c r="BL986" s="8">
        <f t="shared" si="1063"/>
        <v>3.9182715916698835E-2</v>
      </c>
      <c r="BM986" s="8">
        <f t="shared" si="1064"/>
        <v>0.42893597157441332</v>
      </c>
      <c r="BN986" s="8">
        <f t="shared" si="1065"/>
        <v>0.56475679295857173</v>
      </c>
    </row>
    <row r="987" spans="1:66" x14ac:dyDescent="0.25">
      <c r="A987" t="s">
        <v>421</v>
      </c>
      <c r="B987" t="s">
        <v>425</v>
      </c>
      <c r="C987" t="s">
        <v>423</v>
      </c>
      <c r="D987" t="s">
        <v>513</v>
      </c>
      <c r="E987">
        <f>VLOOKUP(A987,home!$A$2:$E$405,3,FALSE)</f>
        <v>1.8261000000000001</v>
      </c>
      <c r="F987">
        <f>VLOOKUP(B987,home!$B$2:$E$405,3,FALSE)</f>
        <v>0.91269999999999996</v>
      </c>
      <c r="G987">
        <f>VLOOKUP(C987,away!$B$2:$E$405,4,FALSE)</f>
        <v>0.95830000000000004</v>
      </c>
      <c r="H987">
        <f>VLOOKUP(A987,away!$A$2:$E$405,3,FALSE)</f>
        <v>1.1521999999999999</v>
      </c>
      <c r="I987">
        <f>VLOOKUP(C987,away!$B$2:$E$405,3,FALSE)</f>
        <v>0.8679</v>
      </c>
      <c r="J987">
        <f>VLOOKUP(B987,home!$B$2:$E$405,4,FALSE)</f>
        <v>2.0251000000000001</v>
      </c>
      <c r="K987" s="3">
        <f t="shared" si="1010"/>
        <v>1.5971808527009999</v>
      </c>
      <c r="L987" s="3">
        <f t="shared" si="1011"/>
        <v>2.0250886189380002</v>
      </c>
      <c r="M987" s="5">
        <f t="shared" si="1012"/>
        <v>2.6721962887882457E-2</v>
      </c>
      <c r="N987" s="5">
        <f t="shared" si="1013"/>
        <v>4.2679807471112573E-2</v>
      </c>
      <c r="O987" s="5">
        <f t="shared" si="1014"/>
        <v>5.4114342919934381E-2</v>
      </c>
      <c r="P987" s="5">
        <f t="shared" si="1015"/>
        <v>8.6430392368215106E-2</v>
      </c>
      <c r="Q987" s="5">
        <f t="shared" si="1016"/>
        <v>3.4083685644913049E-2</v>
      </c>
      <c r="R987" s="5">
        <f t="shared" si="1017"/>
        <v>5.4793169984233642E-2</v>
      </c>
      <c r="S987" s="5">
        <f t="shared" si="1018"/>
        <v>6.9888323289221371E-2</v>
      </c>
      <c r="T987" s="5">
        <f t="shared" si="1019"/>
        <v>6.9022483890973915E-2</v>
      </c>
      <c r="U987" s="5">
        <f t="shared" si="1020"/>
        <v>8.7514601957609101E-2</v>
      </c>
      <c r="V987" s="5">
        <f t="shared" si="1021"/>
        <v>2.5116564765628839E-2</v>
      </c>
      <c r="W987" s="5">
        <f t="shared" si="1022"/>
        <v>1.8145936700511685E-2</v>
      </c>
      <c r="X987" s="5">
        <f t="shared" si="1023"/>
        <v>3.674712989217558E-2</v>
      </c>
      <c r="Y987" s="5">
        <f t="shared" si="1024"/>
        <v>3.720809726164058E-2</v>
      </c>
      <c r="Z987" s="5">
        <f t="shared" si="1025"/>
        <v>3.6987008310202268E-2</v>
      </c>
      <c r="AA987" s="5">
        <f t="shared" si="1026"/>
        <v>5.907494147174782E-2</v>
      </c>
      <c r="AB987" s="5">
        <f t="shared" si="1027"/>
        <v>4.7176682696553937E-2</v>
      </c>
      <c r="AC987" s="5">
        <f t="shared" si="1028"/>
        <v>5.0773650048257461E-3</v>
      </c>
      <c r="AD987" s="5">
        <f t="shared" si="1029"/>
        <v>7.2455856630954029E-3</v>
      </c>
      <c r="AE987" s="5">
        <f t="shared" si="1030"/>
        <v>1.4672953063874845E-2</v>
      </c>
      <c r="AF987" s="5">
        <f t="shared" si="1031"/>
        <v>1.4857015127932206E-2</v>
      </c>
      <c r="AG987" s="5">
        <f t="shared" si="1032"/>
        <v>1.0028924082321738E-2</v>
      </c>
      <c r="AH987" s="5">
        <f t="shared" si="1033"/>
        <v>1.8725492394388966E-2</v>
      </c>
      <c r="AI987" s="5">
        <f t="shared" si="1034"/>
        <v>2.9907997909716256E-2</v>
      </c>
      <c r="AJ987" s="5">
        <f t="shared" si="1035"/>
        <v>2.3884240802010171E-2</v>
      </c>
      <c r="AK987" s="5">
        <f t="shared" si="1036"/>
        <v>1.2715817363423539E-2</v>
      </c>
      <c r="AL987" s="5">
        <f t="shared" si="1037"/>
        <v>6.5689582970378647E-4</v>
      </c>
      <c r="AM987" s="5">
        <f t="shared" si="1038"/>
        <v>2.3145021375401706E-3</v>
      </c>
      <c r="AN987" s="5">
        <f t="shared" si="1039"/>
        <v>4.6870719372402742E-3</v>
      </c>
      <c r="AO987" s="5">
        <f t="shared" si="1040"/>
        <v>4.7458680181244823E-3</v>
      </c>
      <c r="AP987" s="5">
        <f t="shared" si="1041"/>
        <v>3.2036011034952444E-3</v>
      </c>
      <c r="AQ987" s="5">
        <f t="shared" si="1042"/>
        <v>1.62189403357636E-3</v>
      </c>
      <c r="AR987" s="5">
        <f t="shared" si="1043"/>
        <v>7.5841563063774346E-3</v>
      </c>
      <c r="AS987" s="5">
        <f t="shared" si="1044"/>
        <v>1.2113269236437576E-2</v>
      </c>
      <c r="AT987" s="5">
        <f t="shared" si="1045"/>
        <v>9.6735408440250803E-3</v>
      </c>
      <c r="AU987" s="5">
        <f t="shared" si="1046"/>
        <v>5.1501314046326421E-3</v>
      </c>
      <c r="AV987" s="5">
        <f t="shared" si="1047"/>
        <v>2.0564228170933401E-3</v>
      </c>
      <c r="AW987" s="5">
        <f t="shared" si="1048"/>
        <v>5.9019038784019784E-5</v>
      </c>
      <c r="AX987" s="5">
        <f t="shared" si="1049"/>
        <v>6.161130829357833E-4</v>
      </c>
      <c r="AY987" s="5">
        <f t="shared" si="1050"/>
        <v>1.247683592232059E-3</v>
      </c>
      <c r="AZ987" s="5">
        <f t="shared" si="1051"/>
        <v>1.2633349213324119E-3</v>
      </c>
      <c r="BA987" s="5">
        <f t="shared" si="1052"/>
        <v>8.5278839036573382E-4</v>
      </c>
      <c r="BB987" s="5">
        <f t="shared" si="1053"/>
        <v>4.3174301592302614E-4</v>
      </c>
      <c r="BC987" s="5">
        <f t="shared" si="1054"/>
        <v>1.7486357357033756E-4</v>
      </c>
      <c r="BD987" s="5">
        <f t="shared" si="1055"/>
        <v>2.5597647700486368E-3</v>
      </c>
      <c r="BE987" s="5">
        <f t="shared" si="1056"/>
        <v>4.0884072781402605E-3</v>
      </c>
      <c r="BF987" s="5">
        <f t="shared" si="1057"/>
        <v>3.2649629113445182E-3</v>
      </c>
      <c r="BG987" s="5">
        <f t="shared" si="1058"/>
        <v>1.7382454155927922E-3</v>
      </c>
      <c r="BH987" s="5">
        <f t="shared" si="1059"/>
        <v>6.9407307377002483E-4</v>
      </c>
      <c r="BI987" s="5">
        <f t="shared" si="1060"/>
        <v>2.2171204476016239E-4</v>
      </c>
      <c r="BJ987" s="8">
        <f t="shared" si="1061"/>
        <v>0.30585108260488747</v>
      </c>
      <c r="BK987" s="8">
        <f t="shared" si="1062"/>
        <v>0.2151391877377094</v>
      </c>
      <c r="BL987" s="8">
        <f t="shared" si="1063"/>
        <v>0.43705197360184034</v>
      </c>
      <c r="BM987" s="8">
        <f t="shared" si="1064"/>
        <v>0.69501722642489994</v>
      </c>
      <c r="BN987" s="8">
        <f t="shared" si="1065"/>
        <v>0.29882336127629117</v>
      </c>
    </row>
    <row r="988" spans="1:66" x14ac:dyDescent="0.25">
      <c r="A988" t="s">
        <v>421</v>
      </c>
      <c r="B988" t="s">
        <v>428</v>
      </c>
      <c r="C988" t="s">
        <v>427</v>
      </c>
      <c r="D988" t="s">
        <v>513</v>
      </c>
      <c r="E988">
        <f>VLOOKUP(A988,home!$A$2:$E$405,3,FALSE)</f>
        <v>1.8261000000000001</v>
      </c>
      <c r="F988">
        <f>VLOOKUP(B988,home!$B$2:$E$405,3,FALSE)</f>
        <v>0.54759999999999998</v>
      </c>
      <c r="G988">
        <f>VLOOKUP(C988,away!$B$2:$E$405,4,FALSE)</f>
        <v>0.73019999999999996</v>
      </c>
      <c r="H988">
        <f>VLOOKUP(A988,away!$A$2:$E$405,3,FALSE)</f>
        <v>1.1521999999999999</v>
      </c>
      <c r="I988">
        <f>VLOOKUP(C988,away!$B$2:$E$405,3,FALSE)</f>
        <v>1.4464999999999999</v>
      </c>
      <c r="J988">
        <f>VLOOKUP(B988,home!$B$2:$E$405,4,FALSE)</f>
        <v>1.5187999999999999</v>
      </c>
      <c r="K988" s="3">
        <f t="shared" si="1010"/>
        <v>0.73017981727199999</v>
      </c>
      <c r="L988" s="3">
        <f t="shared" si="1011"/>
        <v>2.5313191072399994</v>
      </c>
      <c r="M988" s="5">
        <f t="shared" si="1012"/>
        <v>3.8330899810288754E-2</v>
      </c>
      <c r="N988" s="5">
        <f t="shared" si="1013"/>
        <v>2.7988449419347985E-2</v>
      </c>
      <c r="O988" s="5">
        <f t="shared" si="1014"/>
        <v>9.7027739087485979E-2</v>
      </c>
      <c r="P988" s="5">
        <f t="shared" si="1015"/>
        <v>7.0847696797215809E-2</v>
      </c>
      <c r="Q988" s="5">
        <f t="shared" si="1016"/>
        <v>1.0218300441373061E-2</v>
      </c>
      <c r="R988" s="5">
        <f t="shared" si="1017"/>
        <v>0.12280408494222533</v>
      </c>
      <c r="S988" s="5">
        <f t="shared" si="1018"/>
        <v>3.2737270493992686E-2</v>
      </c>
      <c r="T988" s="5">
        <f t="shared" si="1019"/>
        <v>2.5865779150766544E-2</v>
      </c>
      <c r="U988" s="5">
        <f t="shared" si="1020"/>
        <v>8.9669064303369267E-2</v>
      </c>
      <c r="V988" s="5">
        <f t="shared" si="1021"/>
        <v>6.7232100397273068E-3</v>
      </c>
      <c r="W988" s="5">
        <f t="shared" si="1022"/>
        <v>2.4870655830373932E-3</v>
      </c>
      <c r="X988" s="5">
        <f t="shared" si="1023"/>
        <v>6.2955566313015413E-3</v>
      </c>
      <c r="Y988" s="5">
        <f t="shared" si="1024"/>
        <v>7.9680313957625395E-3</v>
      </c>
      <c r="Z988" s="5">
        <f t="shared" si="1025"/>
        <v>0.10361877555379298</v>
      </c>
      <c r="AA988" s="5">
        <f t="shared" si="1026"/>
        <v>7.566033859981694E-2</v>
      </c>
      <c r="AB988" s="5">
        <f t="shared" si="1027"/>
        <v>2.7622826106775984E-2</v>
      </c>
      <c r="AC988" s="5">
        <f t="shared" si="1028"/>
        <v>7.7666443514903957E-4</v>
      </c>
      <c r="AD988" s="5">
        <f t="shared" si="1029"/>
        <v>4.5400127324143083E-4</v>
      </c>
      <c r="AE988" s="5">
        <f t="shared" si="1030"/>
        <v>1.1492220976673216E-3</v>
      </c>
      <c r="AF988" s="5">
        <f t="shared" si="1031"/>
        <v>1.4545239271438622E-3</v>
      </c>
      <c r="AG988" s="5">
        <f t="shared" si="1032"/>
        <v>1.2272880695723401E-3</v>
      </c>
      <c r="AH988" s="5">
        <f t="shared" si="1033"/>
        <v>6.5573046607032281E-2</v>
      </c>
      <c r="AI988" s="5">
        <f t="shared" si="1034"/>
        <v>4.7880115189491181E-2</v>
      </c>
      <c r="AJ988" s="5">
        <f t="shared" si="1035"/>
        <v>1.7480546880012486E-2</v>
      </c>
      <c r="AK988" s="5">
        <f t="shared" si="1036"/>
        <v>4.2546475088873822E-3</v>
      </c>
      <c r="AL988" s="5">
        <f t="shared" si="1037"/>
        <v>5.742091804466356E-5</v>
      </c>
      <c r="AM988" s="5">
        <f t="shared" si="1038"/>
        <v>6.6300513347336684E-5</v>
      </c>
      <c r="AN988" s="5">
        <f t="shared" si="1039"/>
        <v>1.6782775625593394E-4</v>
      </c>
      <c r="AO988" s="5">
        <f t="shared" si="1040"/>
        <v>2.1241280306793153E-4</v>
      </c>
      <c r="AP988" s="5">
        <f t="shared" si="1041"/>
        <v>1.7922819567608745E-4</v>
      </c>
      <c r="AQ988" s="5">
        <f t="shared" si="1042"/>
        <v>1.134209390677574E-4</v>
      </c>
      <c r="AR988" s="5">
        <f t="shared" si="1043"/>
        <v>3.3197261159263941E-2</v>
      </c>
      <c r="AS988" s="5">
        <f t="shared" si="1044"/>
        <v>2.423997008720221E-2</v>
      </c>
      <c r="AT988" s="5">
        <f t="shared" si="1045"/>
        <v>8.8497684644760245E-3</v>
      </c>
      <c r="AU988" s="5">
        <f t="shared" si="1046"/>
        <v>2.1539741067635376E-3</v>
      </c>
      <c r="AV988" s="5">
        <f t="shared" si="1047"/>
        <v>3.9319710492130474E-4</v>
      </c>
      <c r="AW988" s="5">
        <f t="shared" si="1048"/>
        <v>2.9481145408799575E-6</v>
      </c>
      <c r="AX988" s="5">
        <f t="shared" si="1049"/>
        <v>8.0685494534996779E-6</v>
      </c>
      <c r="AY988" s="5">
        <f t="shared" si="1050"/>
        <v>2.0424073399354587E-5</v>
      </c>
      <c r="AZ988" s="5">
        <f t="shared" si="1051"/>
        <v>2.5849923621729242E-5</v>
      </c>
      <c r="BA988" s="5">
        <f t="shared" si="1052"/>
        <v>2.1811468528125949E-5</v>
      </c>
      <c r="BB988" s="5">
        <f t="shared" si="1053"/>
        <v>1.3802946760552283E-5</v>
      </c>
      <c r="BC988" s="5">
        <f t="shared" si="1054"/>
        <v>6.9879325742404831E-6</v>
      </c>
      <c r="BD988" s="5">
        <f t="shared" si="1055"/>
        <v>1.4005476913413528E-2</v>
      </c>
      <c r="BE988" s="5">
        <f t="shared" si="1056"/>
        <v>1.0226516573443506E-2</v>
      </c>
      <c r="BF988" s="5">
        <f t="shared" si="1057"/>
        <v>3.7335980014630283E-3</v>
      </c>
      <c r="BG988" s="5">
        <f t="shared" si="1058"/>
        <v>9.0873263549179286E-4</v>
      </c>
      <c r="BH988" s="5">
        <f t="shared" si="1059"/>
        <v>1.6588455743312504E-4</v>
      </c>
      <c r="BI988" s="5">
        <f t="shared" si="1060"/>
        <v>2.4225111166953175E-5</v>
      </c>
      <c r="BJ988" s="8">
        <f t="shared" si="1061"/>
        <v>8.5944353090966569E-2</v>
      </c>
      <c r="BK988" s="8">
        <f t="shared" si="1062"/>
        <v>0.14949358656781764</v>
      </c>
      <c r="BL988" s="8">
        <f t="shared" si="1063"/>
        <v>0.64587101394013569</v>
      </c>
      <c r="BM988" s="8">
        <f t="shared" si="1064"/>
        <v>0.61769308269591738</v>
      </c>
      <c r="BN988" s="8">
        <f t="shared" si="1065"/>
        <v>0.3672171704979369</v>
      </c>
    </row>
    <row r="989" spans="1:66" x14ac:dyDescent="0.25">
      <c r="A989" t="s">
        <v>22</v>
      </c>
      <c r="B989" t="s">
        <v>244</v>
      </c>
      <c r="C989" t="s">
        <v>241</v>
      </c>
      <c r="D989" t="s">
        <v>513</v>
      </c>
      <c r="E989">
        <f>VLOOKUP(A989,home!$A$2:$E$405,3,FALSE)</f>
        <v>1.4857</v>
      </c>
      <c r="F989">
        <f>VLOOKUP(B989,home!$B$2:$E$405,3,FALSE)</f>
        <v>0.16830000000000001</v>
      </c>
      <c r="G989">
        <f>VLOOKUP(C989,away!$B$2:$E$405,4,FALSE)</f>
        <v>0</v>
      </c>
      <c r="H989">
        <f>VLOOKUP(A989,away!$A$2:$E$405,3,FALSE)</f>
        <v>1.0857000000000001</v>
      </c>
      <c r="I989">
        <f>VLOOKUP(C989,away!$B$2:$E$405,3,FALSE)</f>
        <v>2.1492</v>
      </c>
      <c r="J989">
        <f>VLOOKUP(B989,home!$B$2:$E$405,4,FALSE)</f>
        <v>0.92110000000000003</v>
      </c>
      <c r="K989" s="3">
        <f t="shared" si="1010"/>
        <v>0</v>
      </c>
      <c r="L989" s="3">
        <f t="shared" si="1011"/>
        <v>2.1492822498840005</v>
      </c>
      <c r="M989" s="5">
        <f t="shared" si="1012"/>
        <v>0.11656779430272471</v>
      </c>
      <c r="N989" s="5">
        <f t="shared" si="1013"/>
        <v>0</v>
      </c>
      <c r="O989" s="5">
        <f t="shared" si="1014"/>
        <v>0.25053709120297551</v>
      </c>
      <c r="P989" s="5">
        <f t="shared" si="1015"/>
        <v>0</v>
      </c>
      <c r="Q989" s="5">
        <f t="shared" si="1016"/>
        <v>0</v>
      </c>
      <c r="R989" s="5">
        <f t="shared" si="1017"/>
        <v>0.26923746153006223</v>
      </c>
      <c r="S989" s="5">
        <f t="shared" si="1018"/>
        <v>0</v>
      </c>
      <c r="T989" s="5">
        <f t="shared" si="1019"/>
        <v>0</v>
      </c>
      <c r="U989" s="5">
        <f t="shared" si="1020"/>
        <v>0</v>
      </c>
      <c r="V989" s="5">
        <f t="shared" si="1021"/>
        <v>0</v>
      </c>
      <c r="W989" s="5">
        <f t="shared" si="1022"/>
        <v>0</v>
      </c>
      <c r="X989" s="5">
        <f t="shared" si="1023"/>
        <v>0</v>
      </c>
      <c r="Y989" s="5">
        <f t="shared" si="1024"/>
        <v>0</v>
      </c>
      <c r="Z989" s="5">
        <f t="shared" si="1025"/>
        <v>0.19288909902346302</v>
      </c>
      <c r="AA989" s="5">
        <f t="shared" si="1026"/>
        <v>0</v>
      </c>
      <c r="AB989" s="5">
        <f t="shared" si="1027"/>
        <v>0</v>
      </c>
      <c r="AC989" s="5">
        <f t="shared" si="1028"/>
        <v>0</v>
      </c>
      <c r="AD989" s="5">
        <f t="shared" si="1029"/>
        <v>0</v>
      </c>
      <c r="AE989" s="5">
        <f t="shared" si="1030"/>
        <v>0</v>
      </c>
      <c r="AF989" s="5">
        <f t="shared" si="1031"/>
        <v>0</v>
      </c>
      <c r="AG989" s="5">
        <f t="shared" si="1032"/>
        <v>0</v>
      </c>
      <c r="AH989" s="5">
        <f t="shared" si="1033"/>
        <v>0.10364327918181161</v>
      </c>
      <c r="AI989" s="5">
        <f t="shared" si="1034"/>
        <v>0</v>
      </c>
      <c r="AJ989" s="5">
        <f t="shared" si="1035"/>
        <v>0</v>
      </c>
      <c r="AK989" s="5">
        <f t="shared" si="1036"/>
        <v>0</v>
      </c>
      <c r="AL989" s="5">
        <f t="shared" si="1037"/>
        <v>0</v>
      </c>
      <c r="AM989" s="5">
        <f t="shared" si="1038"/>
        <v>0</v>
      </c>
      <c r="AN989" s="5">
        <f t="shared" si="1039"/>
        <v>0</v>
      </c>
      <c r="AO989" s="5">
        <f t="shared" si="1040"/>
        <v>0</v>
      </c>
      <c r="AP989" s="5">
        <f t="shared" si="1041"/>
        <v>0</v>
      </c>
      <c r="AQ989" s="5">
        <f t="shared" si="1042"/>
        <v>0</v>
      </c>
      <c r="AR989" s="5">
        <f t="shared" si="1043"/>
        <v>4.4551732053047952E-2</v>
      </c>
      <c r="AS989" s="5">
        <f t="shared" si="1044"/>
        <v>0</v>
      </c>
      <c r="AT989" s="5">
        <f t="shared" si="1045"/>
        <v>0</v>
      </c>
      <c r="AU989" s="5">
        <f t="shared" si="1046"/>
        <v>0</v>
      </c>
      <c r="AV989" s="5">
        <f t="shared" si="1047"/>
        <v>0</v>
      </c>
      <c r="AW989" s="5">
        <f t="shared" si="1048"/>
        <v>0</v>
      </c>
      <c r="AX989" s="5">
        <f t="shared" si="1049"/>
        <v>0</v>
      </c>
      <c r="AY989" s="5">
        <f t="shared" si="1050"/>
        <v>0</v>
      </c>
      <c r="AZ989" s="5">
        <f t="shared" si="1051"/>
        <v>0</v>
      </c>
      <c r="BA989" s="5">
        <f t="shared" si="1052"/>
        <v>0</v>
      </c>
      <c r="BB989" s="5">
        <f t="shared" si="1053"/>
        <v>0</v>
      </c>
      <c r="BC989" s="5">
        <f t="shared" si="1054"/>
        <v>0</v>
      </c>
      <c r="BD989" s="5">
        <f t="shared" si="1055"/>
        <v>1.5959041150533999E-2</v>
      </c>
      <c r="BE989" s="5">
        <f t="shared" si="1056"/>
        <v>0</v>
      </c>
      <c r="BF989" s="5">
        <f t="shared" si="1057"/>
        <v>0</v>
      </c>
      <c r="BG989" s="5">
        <f t="shared" si="1058"/>
        <v>0</v>
      </c>
      <c r="BH989" s="5">
        <f t="shared" si="1059"/>
        <v>0</v>
      </c>
      <c r="BI989" s="5">
        <f t="shared" si="1060"/>
        <v>0</v>
      </c>
      <c r="BJ989" s="8">
        <f t="shared" si="1061"/>
        <v>0</v>
      </c>
      <c r="BK989" s="8">
        <f t="shared" si="1062"/>
        <v>0.11656779430272471</v>
      </c>
      <c r="BL989" s="8">
        <f t="shared" si="1063"/>
        <v>0.68392860511843134</v>
      </c>
      <c r="BM989" s="8">
        <f t="shared" si="1064"/>
        <v>0.35704315140885656</v>
      </c>
      <c r="BN989" s="8">
        <f t="shared" si="1065"/>
        <v>0.63634234703576242</v>
      </c>
    </row>
    <row r="990" spans="1:66" x14ac:dyDescent="0.25">
      <c r="A990" t="s">
        <v>22</v>
      </c>
      <c r="B990" t="s">
        <v>239</v>
      </c>
      <c r="C990" t="s">
        <v>261</v>
      </c>
      <c r="D990" t="s">
        <v>513</v>
      </c>
      <c r="E990">
        <f>VLOOKUP(A990,home!$A$2:$E$405,3,FALSE)</f>
        <v>1.4857</v>
      </c>
      <c r="F990">
        <f>VLOOKUP(B990,home!$B$2:$E$405,3,FALSE)</f>
        <v>1.1217999999999999</v>
      </c>
      <c r="G990">
        <f>VLOOKUP(C990,away!$B$2:$E$405,4,FALSE)</f>
        <v>1.1778999999999999</v>
      </c>
      <c r="H990">
        <f>VLOOKUP(A990,away!$A$2:$E$405,3,FALSE)</f>
        <v>1.0857000000000001</v>
      </c>
      <c r="I990">
        <f>VLOOKUP(C990,away!$B$2:$E$405,3,FALSE)</f>
        <v>0.2303</v>
      </c>
      <c r="J990">
        <f>VLOOKUP(B990,home!$B$2:$E$405,4,FALSE)</f>
        <v>0</v>
      </c>
      <c r="K990" s="3">
        <f t="shared" si="1010"/>
        <v>1.9631567644539998</v>
      </c>
      <c r="L990" s="3">
        <f t="shared" si="1011"/>
        <v>0</v>
      </c>
      <c r="M990" s="5">
        <f t="shared" si="1012"/>
        <v>0.14041446516538339</v>
      </c>
      <c r="N990" s="5">
        <f t="shared" si="1013"/>
        <v>0.27565560711661291</v>
      </c>
      <c r="O990" s="5">
        <f t="shared" si="1014"/>
        <v>0</v>
      </c>
      <c r="P990" s="5">
        <f t="shared" si="1015"/>
        <v>0</v>
      </c>
      <c r="Q990" s="5">
        <f t="shared" si="1016"/>
        <v>0.27057758488532646</v>
      </c>
      <c r="R990" s="5">
        <f t="shared" si="1017"/>
        <v>0</v>
      </c>
      <c r="S990" s="5">
        <f t="shared" si="1018"/>
        <v>0</v>
      </c>
      <c r="T990" s="5">
        <f t="shared" si="1019"/>
        <v>0</v>
      </c>
      <c r="U990" s="5">
        <f t="shared" si="1020"/>
        <v>0</v>
      </c>
      <c r="V990" s="5">
        <f t="shared" si="1021"/>
        <v>0</v>
      </c>
      <c r="W990" s="5">
        <f t="shared" si="1022"/>
        <v>0.17706207202575158</v>
      </c>
      <c r="X990" s="5">
        <f t="shared" si="1023"/>
        <v>0</v>
      </c>
      <c r="Y990" s="5">
        <f t="shared" si="1024"/>
        <v>0</v>
      </c>
      <c r="Z990" s="5">
        <f t="shared" si="1025"/>
        <v>0</v>
      </c>
      <c r="AA990" s="5">
        <f t="shared" si="1026"/>
        <v>0</v>
      </c>
      <c r="AB990" s="5">
        <f t="shared" si="1027"/>
        <v>0</v>
      </c>
      <c r="AC990" s="5">
        <f t="shared" si="1028"/>
        <v>0</v>
      </c>
      <c r="AD990" s="5">
        <f t="shared" si="1029"/>
        <v>8.6900151106398926E-2</v>
      </c>
      <c r="AE990" s="5">
        <f t="shared" si="1030"/>
        <v>0</v>
      </c>
      <c r="AF990" s="5">
        <f t="shared" si="1031"/>
        <v>0</v>
      </c>
      <c r="AG990" s="5">
        <f t="shared" si="1032"/>
        <v>0</v>
      </c>
      <c r="AH990" s="5">
        <f t="shared" si="1033"/>
        <v>0</v>
      </c>
      <c r="AI990" s="5">
        <f t="shared" si="1034"/>
        <v>0</v>
      </c>
      <c r="AJ990" s="5">
        <f t="shared" si="1035"/>
        <v>0</v>
      </c>
      <c r="AK990" s="5">
        <f t="shared" si="1036"/>
        <v>0</v>
      </c>
      <c r="AL990" s="5">
        <f t="shared" si="1037"/>
        <v>0</v>
      </c>
      <c r="AM990" s="5">
        <f t="shared" si="1038"/>
        <v>3.4119723895320364E-2</v>
      </c>
      <c r="AN990" s="5">
        <f t="shared" si="1039"/>
        <v>0</v>
      </c>
      <c r="AO990" s="5">
        <f t="shared" si="1040"/>
        <v>0</v>
      </c>
      <c r="AP990" s="5">
        <f t="shared" si="1041"/>
        <v>0</v>
      </c>
      <c r="AQ990" s="5">
        <f t="shared" si="1042"/>
        <v>0</v>
      </c>
      <c r="AR990" s="5">
        <f t="shared" si="1043"/>
        <v>0</v>
      </c>
      <c r="AS990" s="5">
        <f t="shared" si="1044"/>
        <v>0</v>
      </c>
      <c r="AT990" s="5">
        <f t="shared" si="1045"/>
        <v>0</v>
      </c>
      <c r="AU990" s="5">
        <f t="shared" si="1046"/>
        <v>0</v>
      </c>
      <c r="AV990" s="5">
        <f t="shared" si="1047"/>
        <v>0</v>
      </c>
      <c r="AW990" s="5">
        <f t="shared" si="1048"/>
        <v>0</v>
      </c>
      <c r="AX990" s="5">
        <f t="shared" si="1049"/>
        <v>1.1163727794400141E-2</v>
      </c>
      <c r="AY990" s="5">
        <f t="shared" si="1050"/>
        <v>0</v>
      </c>
      <c r="AZ990" s="5">
        <f t="shared" si="1051"/>
        <v>0</v>
      </c>
      <c r="BA990" s="5">
        <f t="shared" si="1052"/>
        <v>0</v>
      </c>
      <c r="BB990" s="5">
        <f t="shared" si="1053"/>
        <v>0</v>
      </c>
      <c r="BC990" s="5">
        <f t="shared" si="1054"/>
        <v>0</v>
      </c>
      <c r="BD990" s="5">
        <f t="shared" si="1055"/>
        <v>0</v>
      </c>
      <c r="BE990" s="5">
        <f t="shared" si="1056"/>
        <v>0</v>
      </c>
      <c r="BF990" s="5">
        <f t="shared" si="1057"/>
        <v>0</v>
      </c>
      <c r="BG990" s="5">
        <f t="shared" si="1058"/>
        <v>0</v>
      </c>
      <c r="BH990" s="5">
        <f t="shared" si="1059"/>
        <v>0</v>
      </c>
      <c r="BI990" s="5">
        <f t="shared" si="1060"/>
        <v>0</v>
      </c>
      <c r="BJ990" s="8">
        <f t="shared" si="1061"/>
        <v>0.85547886682381047</v>
      </c>
      <c r="BK990" s="8">
        <f t="shared" si="1062"/>
        <v>0.14041446516538339</v>
      </c>
      <c r="BL990" s="8">
        <f t="shared" si="1063"/>
        <v>0</v>
      </c>
      <c r="BM990" s="8">
        <f t="shared" si="1064"/>
        <v>0.30924567482187104</v>
      </c>
      <c r="BN990" s="8">
        <f t="shared" si="1065"/>
        <v>0.68664765716732279</v>
      </c>
    </row>
    <row r="991" spans="1:66" x14ac:dyDescent="0.25">
      <c r="A991" t="s">
        <v>22</v>
      </c>
      <c r="B991" t="s">
        <v>157</v>
      </c>
      <c r="C991" t="s">
        <v>236</v>
      </c>
      <c r="D991" t="s">
        <v>513</v>
      </c>
      <c r="E991">
        <f>VLOOKUP(A991,home!$A$2:$E$405,3,FALSE)</f>
        <v>1.4857</v>
      </c>
      <c r="F991">
        <f>VLOOKUP(B991,home!$B$2:$E$405,3,FALSE)</f>
        <v>0.33650000000000002</v>
      </c>
      <c r="G991">
        <f>VLOOKUP(C991,away!$B$2:$E$405,4,FALSE)</f>
        <v>1.0096000000000001</v>
      </c>
      <c r="H991">
        <f>VLOOKUP(A991,away!$A$2:$E$405,3,FALSE)</f>
        <v>1.0857000000000001</v>
      </c>
      <c r="I991">
        <f>VLOOKUP(C991,away!$B$2:$E$405,3,FALSE)</f>
        <v>1.6119000000000001</v>
      </c>
      <c r="J991">
        <f>VLOOKUP(B991,home!$B$2:$E$405,4,FALSE)</f>
        <v>1.6119000000000001</v>
      </c>
      <c r="K991" s="3">
        <f t="shared" si="1010"/>
        <v>0.50473745528000002</v>
      </c>
      <c r="L991" s="3">
        <f t="shared" si="1011"/>
        <v>2.8208892019770007</v>
      </c>
      <c r="M991" s="5">
        <f t="shared" si="1012"/>
        <v>3.5949983375216842E-2</v>
      </c>
      <c r="N991" s="5">
        <f t="shared" si="1013"/>
        <v>1.8145303126165253E-2</v>
      </c>
      <c r="O991" s="5">
        <f t="shared" si="1014"/>
        <v>0.1014109199144019</v>
      </c>
      <c r="P991" s="5">
        <f t="shared" si="1015"/>
        <v>5.1185889655199088E-2</v>
      </c>
      <c r="Q991" s="5">
        <f t="shared" si="1016"/>
        <v>4.5793070625924385E-3</v>
      </c>
      <c r="R991" s="5">
        <f t="shared" si="1017"/>
        <v>0.14303448447454536</v>
      </c>
      <c r="S991" s="5">
        <f t="shared" si="1018"/>
        <v>1.8219725392142918E-2</v>
      </c>
      <c r="T991" s="5">
        <f t="shared" si="1019"/>
        <v>1.2917717845404028E-2</v>
      </c>
      <c r="U991" s="5">
        <f t="shared" si="1020"/>
        <v>7.2194861710968686E-2</v>
      </c>
      <c r="V991" s="5">
        <f t="shared" si="1021"/>
        <v>2.8823776378933247E-3</v>
      </c>
      <c r="W991" s="5">
        <f t="shared" si="1022"/>
        <v>7.7044926457287986E-4</v>
      </c>
      <c r="X991" s="5">
        <f t="shared" si="1023"/>
        <v>2.1733520111047585E-3</v>
      </c>
      <c r="Y991" s="5">
        <f t="shared" si="1024"/>
        <v>3.0653926101102064E-3</v>
      </c>
      <c r="Z991" s="5">
        <f t="shared" si="1025"/>
        <v>0.13449481092153065</v>
      </c>
      <c r="AA991" s="5">
        <f t="shared" si="1026"/>
        <v>6.7884568612898127E-2</v>
      </c>
      <c r="AB991" s="5">
        <f t="shared" si="1027"/>
        <v>1.7131942207227375E-2</v>
      </c>
      <c r="AC991" s="5">
        <f t="shared" si="1028"/>
        <v>2.5649710004374088E-4</v>
      </c>
      <c r="AD991" s="5">
        <f t="shared" si="1029"/>
        <v>9.7218650305715693E-5</v>
      </c>
      <c r="AE991" s="5">
        <f t="shared" si="1030"/>
        <v>2.7424304087817148E-4</v>
      </c>
      <c r="AF991" s="5">
        <f t="shared" si="1031"/>
        <v>3.8680461636528561E-4</v>
      </c>
      <c r="AG991" s="5">
        <f t="shared" si="1032"/>
        <v>3.6371098852656345E-4</v>
      </c>
      <c r="AH991" s="5">
        <f t="shared" si="1033"/>
        <v>9.4848739962621026E-2</v>
      </c>
      <c r="AI991" s="5">
        <f t="shared" si="1034"/>
        <v>4.7873711645247778E-2</v>
      </c>
      <c r="AJ991" s="5">
        <f t="shared" si="1035"/>
        <v>1.208182769531543E-2</v>
      </c>
      <c r="AK991" s="5">
        <f t="shared" si="1036"/>
        <v>2.032716988688313E-3</v>
      </c>
      <c r="AL991" s="5">
        <f t="shared" si="1037"/>
        <v>1.4608109408771925E-5</v>
      </c>
      <c r="AM991" s="5">
        <f t="shared" si="1038"/>
        <v>9.8139788322126297E-6</v>
      </c>
      <c r="AN991" s="5">
        <f t="shared" si="1039"/>
        <v>2.7684146916219463E-5</v>
      </c>
      <c r="AO991" s="5">
        <f t="shared" si="1040"/>
        <v>3.9046955550954191E-5</v>
      </c>
      <c r="AP991" s="5">
        <f t="shared" si="1041"/>
        <v>3.6715711761254193E-5</v>
      </c>
      <c r="AQ991" s="5">
        <f t="shared" si="1042"/>
        <v>2.5892738712555473E-5</v>
      </c>
      <c r="AR991" s="5">
        <f t="shared" si="1043"/>
        <v>5.3511557276336434E-2</v>
      </c>
      <c r="AS991" s="5">
        <f t="shared" si="1044"/>
        <v>2.7009287247728019E-2</v>
      </c>
      <c r="AT991" s="5">
        <f t="shared" si="1045"/>
        <v>6.8162994571723959E-3</v>
      </c>
      <c r="AU991" s="5">
        <f t="shared" si="1046"/>
        <v>1.1468138808132138E-3</v>
      </c>
      <c r="AV991" s="5">
        <f t="shared" si="1047"/>
        <v>1.4470997997036066E-4</v>
      </c>
      <c r="AW991" s="5">
        <f t="shared" si="1048"/>
        <v>5.7775415086526355E-7</v>
      </c>
      <c r="AX991" s="5">
        <f t="shared" si="1049"/>
        <v>8.2558045032379793E-7</v>
      </c>
      <c r="AY991" s="5">
        <f t="shared" si="1050"/>
        <v>2.3288709776817115E-6</v>
      </c>
      <c r="AZ991" s="5">
        <f t="shared" si="1051"/>
        <v>3.2847434968699807E-6</v>
      </c>
      <c r="BA991" s="5">
        <f t="shared" si="1052"/>
        <v>3.0886324871949003E-6</v>
      </c>
      <c r="BB991" s="5">
        <f t="shared" si="1053"/>
        <v>2.1781725080008648E-6</v>
      </c>
      <c r="BC991" s="5">
        <f t="shared" si="1054"/>
        <v>1.228876661572561E-6</v>
      </c>
      <c r="BD991" s="5">
        <f t="shared" si="1055"/>
        <v>2.5158362350298537E-2</v>
      </c>
      <c r="BE991" s="5">
        <f t="shared" si="1056"/>
        <v>1.2698367791701842E-2</v>
      </c>
      <c r="BF991" s="5">
        <f t="shared" si="1057"/>
        <v>3.20467092269655E-3</v>
      </c>
      <c r="BG991" s="5">
        <f t="shared" si="1058"/>
        <v>5.3917248217722218E-4</v>
      </c>
      <c r="BH991" s="5">
        <f t="shared" si="1059"/>
        <v>6.8035136652783051E-5</v>
      </c>
      <c r="BI991" s="5">
        <f t="shared" si="1060"/>
        <v>6.8679763487505571E-6</v>
      </c>
      <c r="BJ991" s="8">
        <f t="shared" si="1061"/>
        <v>4.2925587624380132E-2</v>
      </c>
      <c r="BK991" s="8">
        <f t="shared" si="1062"/>
        <v>0.10851141014088238</v>
      </c>
      <c r="BL991" s="8">
        <f t="shared" si="1063"/>
        <v>0.68879791771381005</v>
      </c>
      <c r="BM991" s="8">
        <f t="shared" si="1064"/>
        <v>0.62042208767565565</v>
      </c>
      <c r="BN991" s="8">
        <f t="shared" si="1065"/>
        <v>0.35430588760812087</v>
      </c>
    </row>
    <row r="992" spans="1:66" s="10" customFormat="1" x14ac:dyDescent="0.25">
      <c r="A992" t="s">
        <v>22</v>
      </c>
      <c r="B992" t="s">
        <v>152</v>
      </c>
      <c r="C992" t="s">
        <v>235</v>
      </c>
      <c r="D992" t="s">
        <v>513</v>
      </c>
      <c r="E992">
        <f>VLOOKUP(A992,home!$A$2:$E$405,3,FALSE)</f>
        <v>1.4857</v>
      </c>
      <c r="F992">
        <f>VLOOKUP(B992,home!$B$2:$E$405,3,FALSE)</f>
        <v>0.84140000000000004</v>
      </c>
      <c r="G992">
        <f>VLOOKUP(C992,away!$B$2:$E$405,4,FALSE)</f>
        <v>0.50480000000000003</v>
      </c>
      <c r="H992">
        <f>VLOOKUP(A992,away!$A$2:$E$405,3,FALSE)</f>
        <v>1.0857000000000001</v>
      </c>
      <c r="I992">
        <f>VLOOKUP(C992,away!$B$2:$E$405,3,FALSE)</f>
        <v>2.0724</v>
      </c>
      <c r="J992">
        <f>VLOOKUP(B992,home!$B$2:$E$405,4,FALSE)</f>
        <v>0.69079999999999997</v>
      </c>
      <c r="K992" s="3">
        <f t="shared" si="1010"/>
        <v>0.63103431630400009</v>
      </c>
      <c r="L992" s="3">
        <f t="shared" si="1011"/>
        <v>1.5543032329440003</v>
      </c>
      <c r="M992" s="5">
        <f t="shared" si="1012"/>
        <v>0.11243977328698491</v>
      </c>
      <c r="N992" s="5">
        <f t="shared" si="1013"/>
        <v>7.0953355461529297E-2</v>
      </c>
      <c r="O992" s="5">
        <f t="shared" si="1014"/>
        <v>0.17476550313145112</v>
      </c>
      <c r="P992" s="5">
        <f t="shared" si="1015"/>
        <v>0.11028302978207984</v>
      </c>
      <c r="Q992" s="5">
        <f t="shared" si="1016"/>
        <v>2.2387001076570413E-2</v>
      </c>
      <c r="R992" s="5">
        <f t="shared" si="1017"/>
        <v>0.13581929326214964</v>
      </c>
      <c r="S992" s="5">
        <f t="shared" si="1018"/>
        <v>2.7041913867241228E-2</v>
      </c>
      <c r="T992" s="5">
        <f t="shared" si="1019"/>
        <v>3.4796188149234214E-2</v>
      </c>
      <c r="U992" s="5">
        <f t="shared" si="1020"/>
        <v>8.5706634864573084E-2</v>
      </c>
      <c r="V992" s="5">
        <f t="shared" si="1021"/>
        <v>2.9470238008846845E-3</v>
      </c>
      <c r="W992" s="5">
        <f t="shared" si="1022"/>
        <v>4.7089886394835094E-3</v>
      </c>
      <c r="X992" s="5">
        <f t="shared" si="1023"/>
        <v>7.3191962662457885E-3</v>
      </c>
      <c r="Y992" s="5">
        <f t="shared" si="1024"/>
        <v>5.6881252095887427E-3</v>
      </c>
      <c r="Z992" s="5">
        <f t="shared" si="1025"/>
        <v>7.0368122204509498E-2</v>
      </c>
      <c r="AA992" s="5">
        <f t="shared" si="1026"/>
        <v>4.4404699884918977E-2</v>
      </c>
      <c r="AB992" s="5">
        <f t="shared" si="1027"/>
        <v>1.4010444716282079E-2</v>
      </c>
      <c r="AC992" s="5">
        <f t="shared" si="1028"/>
        <v>1.8065599926323157E-4</v>
      </c>
      <c r="AD992" s="5">
        <f t="shared" si="1029"/>
        <v>7.4288335664994467E-4</v>
      </c>
      <c r="AE992" s="5">
        <f t="shared" si="1030"/>
        <v>1.1546660029412999E-3</v>
      </c>
      <c r="AF992" s="5">
        <f t="shared" si="1031"/>
        <v>8.9735055067109454E-4</v>
      </c>
      <c r="AG992" s="5">
        <f t="shared" si="1032"/>
        <v>4.6491828733072045E-4</v>
      </c>
      <c r="AH992" s="5">
        <f t="shared" si="1033"/>
        <v>2.7343349959666894E-2</v>
      </c>
      <c r="AI992" s="5">
        <f t="shared" si="1034"/>
        <v>1.7254592147259405E-2</v>
      </c>
      <c r="AJ992" s="5">
        <f t="shared" si="1035"/>
        <v>5.4441198793751039E-3</v>
      </c>
      <c r="AK992" s="5">
        <f t="shared" si="1036"/>
        <v>1.1451421553194947E-3</v>
      </c>
      <c r="AL992" s="5">
        <f t="shared" si="1037"/>
        <v>7.0876311342988122E-6</v>
      </c>
      <c r="AM992" s="5">
        <f t="shared" si="1038"/>
        <v>9.3756978211443734E-5</v>
      </c>
      <c r="AN992" s="5">
        <f t="shared" si="1039"/>
        <v>1.4572677434510721E-4</v>
      </c>
      <c r="AO992" s="5">
        <f t="shared" si="1040"/>
        <v>1.1325179824555049E-4</v>
      </c>
      <c r="AP992" s="5">
        <f t="shared" si="1041"/>
        <v>5.8675878716593599E-5</v>
      </c>
      <c r="AQ992" s="5">
        <f t="shared" si="1042"/>
        <v>2.2800026996257865E-5</v>
      </c>
      <c r="AR992" s="5">
        <f t="shared" si="1043"/>
        <v>8.4999714483658863E-3</v>
      </c>
      <c r="AS992" s="5">
        <f t="shared" si="1044"/>
        <v>5.3637736715230876E-3</v>
      </c>
      <c r="AT992" s="5">
        <f t="shared" si="1045"/>
        <v>1.6923626258094841E-3</v>
      </c>
      <c r="AU992" s="5">
        <f t="shared" si="1046"/>
        <v>3.5597963083871007E-4</v>
      </c>
      <c r="AV992" s="5">
        <f t="shared" si="1047"/>
        <v>5.6158840741113914E-5</v>
      </c>
      <c r="AW992" s="5">
        <f t="shared" si="1048"/>
        <v>1.9310224996660703E-7</v>
      </c>
      <c r="AX992" s="5">
        <f t="shared" si="1049"/>
        <v>9.8606451073978991E-6</v>
      </c>
      <c r="AY992" s="5">
        <f t="shared" si="1050"/>
        <v>1.5326432569341998E-5</v>
      </c>
      <c r="AZ992" s="5">
        <f t="shared" si="1051"/>
        <v>1.1910961846013245E-5</v>
      </c>
      <c r="BA992" s="5">
        <f t="shared" si="1052"/>
        <v>6.1710821682436751E-6</v>
      </c>
      <c r="BB992" s="5">
        <f t="shared" si="1053"/>
        <v>2.3979332412160528E-6</v>
      </c>
      <c r="BC992" s="5">
        <f t="shared" si="1054"/>
        <v>7.4542307784119885E-7</v>
      </c>
      <c r="BD992" s="5">
        <f t="shared" si="1055"/>
        <v>2.2019221836877983E-3</v>
      </c>
      <c r="BE992" s="5">
        <f t="shared" si="1056"/>
        <v>1.3894884597380405E-3</v>
      </c>
      <c r="BF992" s="5">
        <f t="shared" si="1057"/>
        <v>4.3840745010154629E-4</v>
      </c>
      <c r="BG992" s="5">
        <f t="shared" si="1058"/>
        <v>9.2216715179136439E-5</v>
      </c>
      <c r="BH992" s="5">
        <f t="shared" si="1059"/>
        <v>1.4547977953716761E-5</v>
      </c>
      <c r="BI992" s="5">
        <f t="shared" si="1060"/>
        <v>1.8360546643258654E-6</v>
      </c>
      <c r="BJ992" s="8">
        <f t="shared" si="1061"/>
        <v>0.14959329693477005</v>
      </c>
      <c r="BK992" s="8">
        <f t="shared" si="1062"/>
        <v>0.25291481080015754</v>
      </c>
      <c r="BL992" s="8">
        <f t="shared" si="1063"/>
        <v>0.52600044505959864</v>
      </c>
      <c r="BM992" s="8">
        <f t="shared" si="1064"/>
        <v>0.37221358566795093</v>
      </c>
      <c r="BN992" s="8">
        <f t="shared" si="1065"/>
        <v>0.62664795600076517</v>
      </c>
    </row>
    <row r="993" spans="1:66" x14ac:dyDescent="0.25">
      <c r="A993" t="s">
        <v>22</v>
      </c>
      <c r="B993" t="s">
        <v>154</v>
      </c>
      <c r="C993" t="s">
        <v>24</v>
      </c>
      <c r="D993" t="s">
        <v>513</v>
      </c>
      <c r="E993">
        <f>VLOOKUP(A993,home!$A$2:$E$405,3,FALSE)</f>
        <v>1.4857</v>
      </c>
      <c r="F993">
        <f>VLOOKUP(B993,home!$B$2:$E$405,3,FALSE)</f>
        <v>0.33650000000000002</v>
      </c>
      <c r="G993">
        <f>VLOOKUP(C993,away!$B$2:$E$405,4,FALSE)</f>
        <v>1.5705</v>
      </c>
      <c r="H993">
        <f>VLOOKUP(A993,away!$A$2:$E$405,3,FALSE)</f>
        <v>1.0857000000000001</v>
      </c>
      <c r="I993">
        <f>VLOOKUP(C993,away!$B$2:$E$405,3,FALSE)</f>
        <v>0.92110000000000003</v>
      </c>
      <c r="J993">
        <f>VLOOKUP(B993,home!$B$2:$E$405,4,FALSE)</f>
        <v>0.2303</v>
      </c>
      <c r="K993" s="3">
        <f t="shared" si="1010"/>
        <v>0.78515270752499999</v>
      </c>
      <c r="L993" s="3">
        <f t="shared" si="1011"/>
        <v>0.23030881358100003</v>
      </c>
      <c r="M993" s="5">
        <f t="shared" si="1012"/>
        <v>0.36223521205249248</v>
      </c>
      <c r="N993" s="5">
        <f t="shared" si="1013"/>
        <v>0.28440995750390696</v>
      </c>
      <c r="O993" s="5">
        <f t="shared" si="1014"/>
        <v>8.3425961925071485E-2</v>
      </c>
      <c r="P993" s="5">
        <f t="shared" si="1015"/>
        <v>6.5502119883347434E-2</v>
      </c>
      <c r="Q993" s="5">
        <f t="shared" si="1016"/>
        <v>0.11165262409063137</v>
      </c>
      <c r="R993" s="5">
        <f t="shared" si="1017"/>
        <v>9.6068671564084468E-3</v>
      </c>
      <c r="S993" s="5">
        <f t="shared" si="1018"/>
        <v>2.96114759585456E-3</v>
      </c>
      <c r="T993" s="5">
        <f t="shared" si="1019"/>
        <v>2.5714583387518686E-2</v>
      </c>
      <c r="U993" s="5">
        <f t="shared" si="1020"/>
        <v>7.5428577586870889E-3</v>
      </c>
      <c r="V993" s="5">
        <f t="shared" si="1021"/>
        <v>5.9495242122109836E-5</v>
      </c>
      <c r="W993" s="5">
        <f t="shared" si="1022"/>
        <v>2.9221453369010091E-2</v>
      </c>
      <c r="X993" s="5">
        <f t="shared" si="1023"/>
        <v>6.7299582565292287E-3</v>
      </c>
      <c r="Y993" s="5">
        <f t="shared" si="1024"/>
        <v>7.7498435075545088E-4</v>
      </c>
      <c r="Z993" s="5">
        <f t="shared" si="1025"/>
        <v>7.3751539234090163E-4</v>
      </c>
      <c r="AA993" s="5">
        <f t="shared" si="1026"/>
        <v>5.7906220713782152E-4</v>
      </c>
      <c r="AB993" s="5">
        <f t="shared" si="1027"/>
        <v>2.2732612987983147E-4</v>
      </c>
      <c r="AC993" s="5">
        <f t="shared" si="1028"/>
        <v>6.7239882269619139E-7</v>
      </c>
      <c r="AD993" s="5">
        <f t="shared" si="1029"/>
        <v>5.7358258076234507E-3</v>
      </c>
      <c r="AE993" s="5">
        <f t="shared" si="1030"/>
        <v>1.3210112366610377E-3</v>
      </c>
      <c r="AF993" s="5">
        <f t="shared" si="1031"/>
        <v>1.5212026532128662E-4</v>
      </c>
      <c r="AG993" s="5">
        <f t="shared" si="1032"/>
        <v>1.1678212609257489E-5</v>
      </c>
      <c r="AH993" s="5">
        <f t="shared" si="1033"/>
        <v>4.2464073751939687E-5</v>
      </c>
      <c r="AI993" s="5">
        <f t="shared" si="1034"/>
        <v>3.3340782478876726E-5</v>
      </c>
      <c r="AJ993" s="5">
        <f t="shared" si="1035"/>
        <v>1.308880281714607E-5</v>
      </c>
      <c r="AK993" s="5">
        <f t="shared" si="1036"/>
        <v>3.4255696567143621E-6</v>
      </c>
      <c r="AL993" s="5">
        <f t="shared" si="1037"/>
        <v>4.8635303060802578E-9</v>
      </c>
      <c r="AM993" s="5">
        <f t="shared" si="1038"/>
        <v>9.0069983254946473E-4</v>
      </c>
      <c r="AN993" s="5">
        <f t="shared" si="1039"/>
        <v>2.0743910982707256E-4</v>
      </c>
      <c r="AO993" s="5">
        <f t="shared" si="1040"/>
        <v>2.3887527637285917E-5</v>
      </c>
      <c r="AP993" s="5">
        <f t="shared" si="1041"/>
        <v>1.833836049842223E-6</v>
      </c>
      <c r="AQ993" s="5">
        <f t="shared" si="1042"/>
        <v>1.0558715123530746E-7</v>
      </c>
      <c r="AR993" s="5">
        <f t="shared" si="1043"/>
        <v>1.9559700891250629E-6</v>
      </c>
      <c r="AS993" s="5">
        <f t="shared" si="1044"/>
        <v>1.5357352113144588E-6</v>
      </c>
      <c r="AT993" s="5">
        <f t="shared" si="1045"/>
        <v>6.0289332960251256E-7</v>
      </c>
      <c r="AU993" s="5">
        <f t="shared" si="1046"/>
        <v>1.577877766953917E-7</v>
      </c>
      <c r="AV993" s="5">
        <f t="shared" si="1047"/>
        <v>3.0971875021684213E-8</v>
      </c>
      <c r="AW993" s="5">
        <f t="shared" si="1048"/>
        <v>2.4429457141341679E-11</v>
      </c>
      <c r="AX993" s="5">
        <f t="shared" si="1049"/>
        <v>1.1786448536558767E-4</v>
      </c>
      <c r="AY993" s="5">
        <f t="shared" si="1050"/>
        <v>2.7145229787883632E-5</v>
      </c>
      <c r="AZ993" s="5">
        <f t="shared" si="1051"/>
        <v>3.1258928334155494E-6</v>
      </c>
      <c r="BA993" s="5">
        <f t="shared" si="1052"/>
        <v>2.3997355661509529E-7</v>
      </c>
      <c r="BB993" s="5">
        <f t="shared" si="1053"/>
        <v>1.3817006278708878E-8</v>
      </c>
      <c r="BC993" s="5">
        <f t="shared" si="1054"/>
        <v>6.3643566465813406E-10</v>
      </c>
      <c r="BD993" s="5">
        <f t="shared" si="1055"/>
        <v>7.507952510438603E-8</v>
      </c>
      <c r="BE993" s="5">
        <f t="shared" si="1056"/>
        <v>5.8948892415399899E-8</v>
      </c>
      <c r="BF993" s="5">
        <f t="shared" si="1057"/>
        <v>2.3141941242775582E-8</v>
      </c>
      <c r="BG993" s="5">
        <f t="shared" si="1058"/>
        <v>6.0566526080499043E-9</v>
      </c>
      <c r="BH993" s="5">
        <f t="shared" si="1059"/>
        <v>1.1888492984371835E-9</v>
      </c>
      <c r="BI993" s="5">
        <f t="shared" si="1060"/>
        <v>1.8668564910143035E-10</v>
      </c>
      <c r="BJ993" s="8">
        <f t="shared" si="1061"/>
        <v>0.46700655240876726</v>
      </c>
      <c r="BK993" s="8">
        <f t="shared" si="1062"/>
        <v>0.43078579726595745</v>
      </c>
      <c r="BL993" s="8">
        <f t="shared" si="1063"/>
        <v>0.10147884236671745</v>
      </c>
      <c r="BM993" s="8">
        <f t="shared" si="1064"/>
        <v>8.3148819616566352E-2</v>
      </c>
      <c r="BN993" s="8">
        <f t="shared" si="1065"/>
        <v>0.91683274261185821</v>
      </c>
    </row>
    <row r="994" spans="1:66" x14ac:dyDescent="0.25">
      <c r="A994" t="s">
        <v>25</v>
      </c>
      <c r="B994" t="s">
        <v>450</v>
      </c>
      <c r="C994" t="s">
        <v>494</v>
      </c>
      <c r="D994" t="s">
        <v>513</v>
      </c>
      <c r="E994">
        <f>VLOOKUP(A994,home!$A$2:$E$405,3,FALSE)</f>
        <v>1.1486000000000001</v>
      </c>
      <c r="F994">
        <f>VLOOKUP(B994,home!$B$2:$E$405,3,FALSE)</f>
        <v>0.87060000000000004</v>
      </c>
      <c r="G994">
        <f>VLOOKUP(C994,away!$B$2:$E$405,4,FALSE)</f>
        <v>1.3059000000000001</v>
      </c>
      <c r="H994">
        <f>VLOOKUP(A994,away!$A$2:$E$405,3,FALSE)</f>
        <v>1.1621999999999999</v>
      </c>
      <c r="I994">
        <f>VLOOKUP(C994,away!$B$2:$E$405,3,FALSE)</f>
        <v>1.7209000000000001</v>
      </c>
      <c r="J994">
        <f>VLOOKUP(B994,home!$B$2:$E$405,4,FALSE)</f>
        <v>0.86040000000000005</v>
      </c>
      <c r="K994" s="3">
        <f t="shared" si="1010"/>
        <v>1.3058623378440002</v>
      </c>
      <c r="L994" s="3">
        <f t="shared" si="1011"/>
        <v>1.720825794792</v>
      </c>
      <c r="M994" s="5">
        <f t="shared" si="1012"/>
        <v>4.8475918378113908E-2</v>
      </c>
      <c r="N994" s="5">
        <f t="shared" si="1013"/>
        <v>6.3302876102378766E-2</v>
      </c>
      <c r="O994" s="5">
        <f t="shared" si="1014"/>
        <v>8.3418610771289994E-2</v>
      </c>
      <c r="P994" s="5">
        <f t="shared" si="1015"/>
        <v>0.10893322208149546</v>
      </c>
      <c r="Q994" s="5">
        <f t="shared" si="1016"/>
        <v>4.1332420889650723E-2</v>
      </c>
      <c r="R994" s="5">
        <f t="shared" si="1017"/>
        <v>7.1774448590474813E-2</v>
      </c>
      <c r="S994" s="5">
        <f t="shared" si="1018"/>
        <v>6.1197638281433368E-2</v>
      </c>
      <c r="T994" s="5">
        <f t="shared" si="1019"/>
        <v>7.1125896028110674E-2</v>
      </c>
      <c r="U994" s="5">
        <f t="shared" si="1020"/>
        <v>9.3727549233821456E-2</v>
      </c>
      <c r="V994" s="5">
        <f t="shared" si="1021"/>
        <v>1.5280109163976612E-2</v>
      </c>
      <c r="W994" s="5">
        <f t="shared" si="1022"/>
        <v>1.7991483923903824E-2</v>
      </c>
      <c r="X994" s="5">
        <f t="shared" si="1023"/>
        <v>3.0960209622839293E-2</v>
      </c>
      <c r="Y994" s="5">
        <f t="shared" si="1024"/>
        <v>2.6638563665574683E-2</v>
      </c>
      <c r="Z994" s="5">
        <f t="shared" si="1025"/>
        <v>4.1170440847153773E-2</v>
      </c>
      <c r="AA994" s="5">
        <f t="shared" si="1026"/>
        <v>5.3762928134732359E-2</v>
      </c>
      <c r="AB994" s="5">
        <f t="shared" si="1027"/>
        <v>3.5103491511680289E-2</v>
      </c>
      <c r="AC994" s="5">
        <f t="shared" si="1028"/>
        <v>2.1460546554344126E-3</v>
      </c>
      <c r="AD994" s="5">
        <f t="shared" si="1029"/>
        <v>5.8736003145379509E-3</v>
      </c>
      <c r="AE994" s="5">
        <f t="shared" si="1030"/>
        <v>1.0107442929555311E-2</v>
      </c>
      <c r="AF994" s="5">
        <f t="shared" si="1031"/>
        <v>8.6965742562834011E-3</v>
      </c>
      <c r="AG994" s="5">
        <f t="shared" si="1032"/>
        <v>4.9884297688455089E-3</v>
      </c>
      <c r="AH994" s="5">
        <f t="shared" si="1033"/>
        <v>1.7711789148185112E-2</v>
      </c>
      <c r="AI994" s="5">
        <f t="shared" si="1034"/>
        <v>2.3129158384449008E-2</v>
      </c>
      <c r="AJ994" s="5">
        <f t="shared" si="1035"/>
        <v>1.5101748420140372E-2</v>
      </c>
      <c r="AK994" s="5">
        <f t="shared" si="1036"/>
        <v>6.5736014991521468E-3</v>
      </c>
      <c r="AL994" s="5">
        <f t="shared" si="1037"/>
        <v>1.9290126413366502E-4</v>
      </c>
      <c r="AM994" s="5">
        <f t="shared" si="1038"/>
        <v>1.5340226876607553E-3</v>
      </c>
      <c r="AN994" s="5">
        <f t="shared" si="1039"/>
        <v>2.6397858107227792E-3</v>
      </c>
      <c r="AO994" s="5">
        <f t="shared" si="1040"/>
        <v>2.2713057579088359E-3</v>
      </c>
      <c r="AP994" s="5">
        <f t="shared" si="1041"/>
        <v>1.3028405120230392E-3</v>
      </c>
      <c r="AQ994" s="5">
        <f t="shared" si="1042"/>
        <v>5.604903898973159E-4</v>
      </c>
      <c r="AR994" s="5">
        <f t="shared" si="1043"/>
        <v>6.0957807276227844E-3</v>
      </c>
      <c r="AS994" s="5">
        <f t="shared" si="1044"/>
        <v>7.9602504719578897E-3</v>
      </c>
      <c r="AT994" s="5">
        <f t="shared" si="1045"/>
        <v>5.1974956455673686E-3</v>
      </c>
      <c r="AU994" s="5">
        <f t="shared" si="1046"/>
        <v>2.2624046048848718E-3</v>
      </c>
      <c r="AV994" s="5">
        <f t="shared" si="1047"/>
        <v>7.3859724162099775E-4</v>
      </c>
      <c r="AW994" s="5">
        <f t="shared" si="1048"/>
        <v>1.2041119790752386E-5</v>
      </c>
      <c r="AX994" s="5">
        <f t="shared" si="1049"/>
        <v>3.3387040886906827E-4</v>
      </c>
      <c r="AY994" s="5">
        <f t="shared" si="1050"/>
        <v>5.7453281169964445E-4</v>
      </c>
      <c r="AZ994" s="5">
        <f t="shared" si="1051"/>
        <v>4.9433544116356178E-4</v>
      </c>
      <c r="BA994" s="5">
        <f t="shared" si="1052"/>
        <v>2.8355505947804662E-4</v>
      </c>
      <c r="BB994" s="5">
        <f t="shared" si="1053"/>
        <v>1.2198721514840065E-4</v>
      </c>
      <c r="BC994" s="5">
        <f t="shared" si="1054"/>
        <v>4.1983749292441788E-5</v>
      </c>
      <c r="BD994" s="5">
        <f t="shared" si="1055"/>
        <v>1.7482961192482082E-3</v>
      </c>
      <c r="BE994" s="5">
        <f t="shared" si="1056"/>
        <v>2.2830340575250583E-3</v>
      </c>
      <c r="BF994" s="5">
        <f t="shared" si="1057"/>
        <v>1.4906640958685735E-3</v>
      </c>
      <c r="BG994" s="5">
        <f t="shared" si="1058"/>
        <v>6.4886736705701599E-4</v>
      </c>
      <c r="BH994" s="5">
        <f t="shared" si="1059"/>
        <v>2.1183286422393904E-4</v>
      </c>
      <c r="BI994" s="5">
        <f t="shared" si="1060"/>
        <v>5.5324911861532694E-5</v>
      </c>
      <c r="BJ994" s="8">
        <f t="shared" si="1061"/>
        <v>0.29117620734554395</v>
      </c>
      <c r="BK994" s="8">
        <f t="shared" si="1062"/>
        <v>0.23680037663628706</v>
      </c>
      <c r="BL994" s="8">
        <f t="shared" si="1063"/>
        <v>0.42899587380136378</v>
      </c>
      <c r="BM994" s="8">
        <f t="shared" si="1064"/>
        <v>0.58034291012503625</v>
      </c>
      <c r="BN994" s="8">
        <f t="shared" si="1065"/>
        <v>0.41723749681340366</v>
      </c>
    </row>
    <row r="995" spans="1:66" x14ac:dyDescent="0.25">
      <c r="A995" t="s">
        <v>25</v>
      </c>
      <c r="B995" t="s">
        <v>158</v>
      </c>
      <c r="C995" t="s">
        <v>417</v>
      </c>
      <c r="D995" t="s">
        <v>513</v>
      </c>
      <c r="E995">
        <f>VLOOKUP(A995,home!$A$2:$E$405,3,FALSE)</f>
        <v>1.1486000000000001</v>
      </c>
      <c r="F995">
        <f>VLOOKUP(B995,home!$B$2:$E$405,3,FALSE)</f>
        <v>0.65300000000000002</v>
      </c>
      <c r="G995">
        <f>VLOOKUP(C995,away!$B$2:$E$405,4,FALSE)</f>
        <v>0.87060000000000004</v>
      </c>
      <c r="H995">
        <f>VLOOKUP(A995,away!$A$2:$E$405,3,FALSE)</f>
        <v>1.1621999999999999</v>
      </c>
      <c r="I995">
        <f>VLOOKUP(C995,away!$B$2:$E$405,3,FALSE)</f>
        <v>1.0754999999999999</v>
      </c>
      <c r="J995">
        <f>VLOOKUP(B995,home!$B$2:$E$405,4,FALSE)</f>
        <v>0.86040000000000005</v>
      </c>
      <c r="K995" s="3">
        <f t="shared" si="1010"/>
        <v>0.65298116748000001</v>
      </c>
      <c r="L995" s="3">
        <f t="shared" si="1011"/>
        <v>1.0754536244399999</v>
      </c>
      <c r="M995" s="5">
        <f t="shared" si="1012"/>
        <v>0.17756211423660667</v>
      </c>
      <c r="N995" s="5">
        <f t="shared" si="1013"/>
        <v>0.11594471665443656</v>
      </c>
      <c r="O995" s="5">
        <f t="shared" si="1014"/>
        <v>0.19095981931898798</v>
      </c>
      <c r="P995" s="5">
        <f t="shared" si="1015"/>
        <v>0.12469316576068262</v>
      </c>
      <c r="Q995" s="5">
        <f t="shared" si="1016"/>
        <v>3.7854858222075891E-2</v>
      </c>
      <c r="R995" s="5">
        <f t="shared" si="1017"/>
        <v>0.10268421490450655</v>
      </c>
      <c r="S995" s="5">
        <f t="shared" si="1018"/>
        <v>2.1891473941764394E-2</v>
      </c>
      <c r="T995" s="5">
        <f t="shared" si="1019"/>
        <v>4.0711144477593851E-2</v>
      </c>
      <c r="U995" s="5">
        <f t="shared" si="1020"/>
        <v>6.7050858530111904E-2</v>
      </c>
      <c r="V995" s="5">
        <f t="shared" si="1021"/>
        <v>1.7081454069698826E-3</v>
      </c>
      <c r="W995" s="5">
        <f t="shared" si="1022"/>
        <v>8.2395031722136639E-3</v>
      </c>
      <c r="X995" s="5">
        <f t="shared" si="1023"/>
        <v>8.8612035501420636E-3</v>
      </c>
      <c r="Y995" s="5">
        <f t="shared" si="1024"/>
        <v>4.7649067374504377E-3</v>
      </c>
      <c r="Z995" s="5">
        <f t="shared" si="1025"/>
        <v>3.6810703697275807E-2</v>
      </c>
      <c r="AA995" s="5">
        <f t="shared" si="1026"/>
        <v>2.4036696276007512E-2</v>
      </c>
      <c r="AB995" s="5">
        <f t="shared" si="1027"/>
        <v>7.8477549983347761E-3</v>
      </c>
      <c r="AC995" s="5">
        <f t="shared" si="1028"/>
        <v>7.4971672339272023E-5</v>
      </c>
      <c r="AD995" s="5">
        <f t="shared" si="1029"/>
        <v>1.3450601002118103E-3</v>
      </c>
      <c r="AE995" s="5">
        <f t="shared" si="1030"/>
        <v>1.4465497598624211E-3</v>
      </c>
      <c r="AF995" s="5">
        <f t="shared" si="1031"/>
        <v>7.7784859108842596E-4</v>
      </c>
      <c r="AG995" s="5">
        <f t="shared" si="1032"/>
        <v>2.7884669551719838E-4</v>
      </c>
      <c r="AH995" s="5">
        <f t="shared" si="1033"/>
        <v>9.8970511773555439E-3</v>
      </c>
      <c r="AI995" s="5">
        <f t="shared" si="1034"/>
        <v>6.4625880323989325E-3</v>
      </c>
      <c r="AJ995" s="5">
        <f t="shared" si="1035"/>
        <v>2.1099741391690653E-3</v>
      </c>
      <c r="AK995" s="5">
        <f t="shared" si="1036"/>
        <v>4.592577922490748E-4</v>
      </c>
      <c r="AL995" s="5">
        <f t="shared" si="1037"/>
        <v>2.1059571646909649E-6</v>
      </c>
      <c r="AM995" s="5">
        <f t="shared" si="1038"/>
        <v>1.7565978291341478E-4</v>
      </c>
      <c r="AN995" s="5">
        <f t="shared" si="1039"/>
        <v>1.889139502025755E-4</v>
      </c>
      <c r="AO995" s="5">
        <f t="shared" si="1040"/>
        <v>1.0158409622631872E-4</v>
      </c>
      <c r="AP995" s="5">
        <f t="shared" si="1041"/>
        <v>3.6416328157352066E-5</v>
      </c>
      <c r="AQ995" s="5">
        <f t="shared" si="1042"/>
        <v>9.7910180264051756E-6</v>
      </c>
      <c r="AR995" s="5">
        <f t="shared" si="1043"/>
        <v>2.1287639119910383E-3</v>
      </c>
      <c r="AS995" s="5">
        <f t="shared" si="1044"/>
        <v>1.3900427445412001E-3</v>
      </c>
      <c r="AT995" s="5">
        <f t="shared" si="1045"/>
        <v>4.5383586708880812E-4</v>
      </c>
      <c r="AU995" s="5">
        <f t="shared" si="1046"/>
        <v>9.8782091445316018E-5</v>
      </c>
      <c r="AV995" s="5">
        <f t="shared" si="1047"/>
        <v>1.6125711349519642E-5</v>
      </c>
      <c r="AW995" s="5">
        <f t="shared" si="1048"/>
        <v>4.1080845763419793E-8</v>
      </c>
      <c r="AX995" s="5">
        <f t="shared" si="1049"/>
        <v>1.911708835434749E-5</v>
      </c>
      <c r="AY995" s="5">
        <f t="shared" si="1050"/>
        <v>2.0559541959422721E-5</v>
      </c>
      <c r="AZ995" s="5">
        <f t="shared" si="1051"/>
        <v>1.105541695854371E-5</v>
      </c>
      <c r="BA995" s="5">
        <f t="shared" si="1052"/>
        <v>3.9631960792537578E-6</v>
      </c>
      <c r="BB995" s="5">
        <f t="shared" si="1053"/>
        <v>1.0655583969499628E-6</v>
      </c>
      <c r="BC995" s="5">
        <f t="shared" si="1054"/>
        <v>2.2919172801046279E-7</v>
      </c>
      <c r="BD995" s="5">
        <f t="shared" si="1055"/>
        <v>3.8156447745463901E-4</v>
      </c>
      <c r="BE995" s="5">
        <f t="shared" si="1056"/>
        <v>2.4915441795722636E-4</v>
      </c>
      <c r="BF995" s="5">
        <f t="shared" si="1057"/>
        <v>8.1346571360254753E-5</v>
      </c>
      <c r="BG995" s="5">
        <f t="shared" si="1058"/>
        <v>1.7705926379104765E-5</v>
      </c>
      <c r="BH995" s="5">
        <f t="shared" si="1059"/>
        <v>2.890409119585689E-6</v>
      </c>
      <c r="BI995" s="5">
        <f t="shared" si="1060"/>
        <v>3.7747654428038048E-7</v>
      </c>
      <c r="BJ995" s="8">
        <f t="shared" si="1061"/>
        <v>0.22079299312959494</v>
      </c>
      <c r="BK995" s="8">
        <f t="shared" si="1062"/>
        <v>0.32595253651748696</v>
      </c>
      <c r="BL995" s="8">
        <f t="shared" si="1063"/>
        <v>0.41632880477435236</v>
      </c>
      <c r="BM995" s="8">
        <f t="shared" si="1064"/>
        <v>0.25016563056030011</v>
      </c>
      <c r="BN995" s="8">
        <f t="shared" si="1065"/>
        <v>0.74969888909729632</v>
      </c>
    </row>
    <row r="996" spans="1:66" x14ac:dyDescent="0.25">
      <c r="A996" t="s">
        <v>25</v>
      </c>
      <c r="B996" t="s">
        <v>238</v>
      </c>
      <c r="C996" t="s">
        <v>156</v>
      </c>
      <c r="D996" t="s">
        <v>513</v>
      </c>
      <c r="E996">
        <f>VLOOKUP(A996,home!$A$2:$E$405,3,FALSE)</f>
        <v>1.1486000000000001</v>
      </c>
      <c r="F996">
        <f>VLOOKUP(B996,home!$B$2:$E$405,3,FALSE)</f>
        <v>1.2189000000000001</v>
      </c>
      <c r="G996">
        <f>VLOOKUP(C996,away!$B$2:$E$405,4,FALSE)</f>
        <v>0.87060000000000004</v>
      </c>
      <c r="H996">
        <f>VLOOKUP(A996,away!$A$2:$E$405,3,FALSE)</f>
        <v>1.1621999999999999</v>
      </c>
      <c r="I996">
        <f>VLOOKUP(C996,away!$B$2:$E$405,3,FALSE)</f>
        <v>0.86040000000000005</v>
      </c>
      <c r="J996">
        <f>VLOOKUP(B996,home!$B$2:$E$405,4,FALSE)</f>
        <v>0.34420000000000001</v>
      </c>
      <c r="K996" s="3">
        <f t="shared" si="1010"/>
        <v>1.2188648469240002</v>
      </c>
      <c r="L996" s="3">
        <f t="shared" si="1011"/>
        <v>0.34418515809599998</v>
      </c>
      <c r="M996" s="5">
        <f t="shared" si="1012"/>
        <v>0.20949613153440486</v>
      </c>
      <c r="N996" s="5">
        <f t="shared" si="1013"/>
        <v>0.25534747029385252</v>
      </c>
      <c r="O996" s="5">
        <f t="shared" si="1014"/>
        <v>7.210545915266954E-2</v>
      </c>
      <c r="P996" s="5">
        <f t="shared" si="1015"/>
        <v>8.7886809432503293E-2</v>
      </c>
      <c r="Q996" s="5">
        <f t="shared" si="1016"/>
        <v>0.15561702764607366</v>
      </c>
      <c r="R996" s="5">
        <f t="shared" si="1017"/>
        <v>1.2408814429023116E-2</v>
      </c>
      <c r="S996" s="5">
        <f t="shared" si="1018"/>
        <v>9.2174628901878445E-3</v>
      </c>
      <c r="T996" s="5">
        <f t="shared" si="1019"/>
        <v>5.3561071262793462E-2</v>
      </c>
      <c r="U996" s="5">
        <f t="shared" si="1020"/>
        <v>1.5124667699539584E-2</v>
      </c>
      <c r="V996" s="5">
        <f t="shared" si="1021"/>
        <v>4.2965174400319116E-4</v>
      </c>
      <c r="W996" s="5">
        <f t="shared" si="1022"/>
        <v>6.3225374860199857E-2</v>
      </c>
      <c r="X996" s="5">
        <f t="shared" si="1023"/>
        <v>2.1761235641936751E-2</v>
      </c>
      <c r="Y996" s="5">
        <f t="shared" si="1024"/>
        <v>3.7449471648921548E-3</v>
      </c>
      <c r="Z996" s="5">
        <f t="shared" si="1025"/>
        <v>1.4236432520124162E-3</v>
      </c>
      <c r="AA996" s="5">
        <f t="shared" si="1026"/>
        <v>1.7352287144384994E-3</v>
      </c>
      <c r="AB996" s="5">
        <f t="shared" si="1027"/>
        <v>1.0575046407011058E-3</v>
      </c>
      <c r="AC996" s="5">
        <f t="shared" si="1028"/>
        <v>1.1265339564680046E-5</v>
      </c>
      <c r="AD996" s="5">
        <f t="shared" si="1029"/>
        <v>1.9265796712672496E-2</v>
      </c>
      <c r="AE996" s="5">
        <f t="shared" si="1030"/>
        <v>6.6310012873965806E-3</v>
      </c>
      <c r="AF996" s="5">
        <f t="shared" si="1031"/>
        <v>1.1411461132186857E-3</v>
      </c>
      <c r="AG996" s="5">
        <f t="shared" si="1032"/>
        <v>1.3092185179626979E-4</v>
      </c>
      <c r="AH996" s="5">
        <f t="shared" si="1033"/>
        <v>1.2249921944154922E-4</v>
      </c>
      <c r="AI996" s="5">
        <f t="shared" si="1034"/>
        <v>1.4930999235293339E-4</v>
      </c>
      <c r="AJ996" s="5">
        <f t="shared" si="1035"/>
        <v>9.0994350486740911E-5</v>
      </c>
      <c r="AK996" s="5">
        <f t="shared" si="1036"/>
        <v>3.6969938358990111E-5</v>
      </c>
      <c r="AL996" s="5">
        <f t="shared" si="1037"/>
        <v>1.8903924273196006E-7</v>
      </c>
      <c r="AM996" s="5">
        <f t="shared" si="1038"/>
        <v>4.6964804722120935E-3</v>
      </c>
      <c r="AN996" s="5">
        <f t="shared" si="1039"/>
        <v>1.6164588738230962E-3</v>
      </c>
      <c r="AO996" s="5">
        <f t="shared" si="1040"/>
        <v>2.781805765212422E-4</v>
      </c>
      <c r="AP996" s="5">
        <f t="shared" si="1041"/>
        <v>3.1915208569733399E-5</v>
      </c>
      <c r="AQ996" s="5">
        <f t="shared" si="1042"/>
        <v>2.7461852768101252E-6</v>
      </c>
      <c r="AR996" s="5">
        <f t="shared" si="1043"/>
        <v>8.4324826420252412E-6</v>
      </c>
      <c r="AS996" s="5">
        <f t="shared" si="1044"/>
        <v>1.0278056664661384E-5</v>
      </c>
      <c r="AT996" s="5">
        <f t="shared" si="1045"/>
        <v>6.2637809816243501E-6</v>
      </c>
      <c r="AU996" s="5">
        <f t="shared" si="1046"/>
        <v>2.5449008157776767E-6</v>
      </c>
      <c r="AV996" s="5">
        <f t="shared" si="1047"/>
        <v>7.7547253581490491E-7</v>
      </c>
      <c r="AW996" s="5">
        <f t="shared" si="1048"/>
        <v>2.2029120510832373E-9</v>
      </c>
      <c r="AX996" s="5">
        <f t="shared" si="1049"/>
        <v>9.5406249197405989E-4</v>
      </c>
      <c r="AY996" s="5">
        <f t="shared" si="1050"/>
        <v>3.2837414963355553E-4</v>
      </c>
      <c r="AZ996" s="5">
        <f t="shared" si="1051"/>
        <v>5.6510754303132433E-5</v>
      </c>
      <c r="BA996" s="5">
        <f t="shared" si="1052"/>
        <v>6.4833876346492841E-6</v>
      </c>
      <c r="BB996" s="5">
        <f t="shared" si="1053"/>
        <v>5.5787144950735364E-7</v>
      </c>
      <c r="BC996" s="5">
        <f t="shared" si="1054"/>
        <v>3.8402214609186636E-8</v>
      </c>
      <c r="BD996" s="5">
        <f t="shared" si="1055"/>
        <v>4.8372256188120566E-7</v>
      </c>
      <c r="BE996" s="5">
        <f t="shared" si="1056"/>
        <v>5.8959242634102085E-7</v>
      </c>
      <c r="BF996" s="5">
        <f t="shared" si="1057"/>
        <v>3.5931674123984919E-7</v>
      </c>
      <c r="BG996" s="5">
        <f t="shared" si="1058"/>
        <v>1.4598618160284652E-7</v>
      </c>
      <c r="BH996" s="5">
        <f t="shared" si="1059"/>
        <v>4.4484356223093183E-8</v>
      </c>
      <c r="BI996" s="5">
        <f t="shared" si="1060"/>
        <v>1.0844083607674633E-8</v>
      </c>
      <c r="BJ996" s="8">
        <f t="shared" si="1061"/>
        <v>0.58839780120844509</v>
      </c>
      <c r="BK996" s="8">
        <f t="shared" si="1062"/>
        <v>0.30736988412954014</v>
      </c>
      <c r="BL996" s="8">
        <f t="shared" si="1063"/>
        <v>0.10286137677700284</v>
      </c>
      <c r="BM996" s="8">
        <f t="shared" si="1064"/>
        <v>0.20686262093175189</v>
      </c>
      <c r="BN996" s="8">
        <f t="shared" si="1065"/>
        <v>0.79286171248852688</v>
      </c>
    </row>
    <row r="997" spans="1:66" x14ac:dyDescent="0.25">
      <c r="A997" t="s">
        <v>166</v>
      </c>
      <c r="B997" t="s">
        <v>168</v>
      </c>
      <c r="C997" t="s">
        <v>167</v>
      </c>
      <c r="D997" t="s">
        <v>513</v>
      </c>
      <c r="E997">
        <f>VLOOKUP(A997,home!$A$2:$E$405,3,FALSE)</f>
        <v>1.8032999999999999</v>
      </c>
      <c r="F997">
        <f>VLOOKUP(B997,home!$B$2:$E$405,3,FALSE)</f>
        <v>0.73939999999999995</v>
      </c>
      <c r="G997">
        <f>VLOOKUP(C997,away!$B$2:$E$405,4,FALSE)</f>
        <v>0.55449999999999999</v>
      </c>
      <c r="H997">
        <f>VLOOKUP(A997,away!$A$2:$E$405,3,FALSE)</f>
        <v>1.4918</v>
      </c>
      <c r="I997">
        <f>VLOOKUP(C997,away!$B$2:$E$405,3,FALSE)</f>
        <v>0.83789999999999998</v>
      </c>
      <c r="J997">
        <f>VLOOKUP(B997,home!$B$2:$E$405,4,FALSE)</f>
        <v>0.67030000000000001</v>
      </c>
      <c r="K997" s="3">
        <f t="shared" si="1010"/>
        <v>0.73934813108999986</v>
      </c>
      <c r="L997" s="3">
        <f t="shared" si="1011"/>
        <v>0.83786107116599995</v>
      </c>
      <c r="M997" s="5">
        <f t="shared" si="1012"/>
        <v>0.20655073591486978</v>
      </c>
      <c r="N997" s="5">
        <f t="shared" si="1013"/>
        <v>0.15271290057392309</v>
      </c>
      <c r="O997" s="5">
        <f t="shared" si="1014"/>
        <v>0.17306082084375835</v>
      </c>
      <c r="P997" s="5">
        <f t="shared" si="1015"/>
        <v>0.12795219445573403</v>
      </c>
      <c r="Q997" s="5">
        <f t="shared" si="1016"/>
        <v>5.6453998816331487E-2</v>
      </c>
      <c r="R997" s="5">
        <f t="shared" si="1017"/>
        <v>7.2500462364509272E-2</v>
      </c>
      <c r="S997" s="5">
        <f t="shared" si="1018"/>
        <v>1.9815669009266589E-2</v>
      </c>
      <c r="T997" s="5">
        <f t="shared" si="1019"/>
        <v>4.7300607919855589E-2</v>
      </c>
      <c r="U997" s="5">
        <f t="shared" si="1020"/>
        <v>5.3603081352360811E-2</v>
      </c>
      <c r="V997" s="5">
        <f t="shared" si="1021"/>
        <v>1.363914737253781E-3</v>
      </c>
      <c r="W997" s="5">
        <f t="shared" si="1022"/>
        <v>1.3913052839137251E-2</v>
      </c>
      <c r="X997" s="5">
        <f t="shared" si="1023"/>
        <v>1.1657205354988693E-2</v>
      </c>
      <c r="Y997" s="5">
        <f t="shared" si="1024"/>
        <v>4.8835592827664283E-3</v>
      </c>
      <c r="Z997" s="5">
        <f t="shared" si="1025"/>
        <v>2.0248438352252675E-2</v>
      </c>
      <c r="AA997" s="5">
        <f t="shared" si="1026"/>
        <v>1.4970645053229092E-2</v>
      </c>
      <c r="AB997" s="5">
        <f t="shared" si="1027"/>
        <v>5.5342592206583394E-3</v>
      </c>
      <c r="AC997" s="5">
        <f t="shared" si="1028"/>
        <v>5.2806603093532466E-5</v>
      </c>
      <c r="AD997" s="5">
        <f t="shared" si="1029"/>
        <v>2.5716474035931357E-3</v>
      </c>
      <c r="AE997" s="5">
        <f t="shared" si="1030"/>
        <v>2.154683248235807E-3</v>
      </c>
      <c r="AF997" s="5">
        <f t="shared" si="1031"/>
        <v>9.0266260719514457E-4</v>
      </c>
      <c r="AG997" s="5">
        <f t="shared" si="1032"/>
        <v>2.5210195298867275E-4</v>
      </c>
      <c r="AH997" s="5">
        <f t="shared" si="1033"/>
        <v>4.2413445618142845E-3</v>
      </c>
      <c r="AI997" s="5">
        <f t="shared" si="1034"/>
        <v>3.1358301750861258E-3</v>
      </c>
      <c r="AJ997" s="5">
        <f t="shared" si="1035"/>
        <v>1.1592350896827768E-3</v>
      </c>
      <c r="AK997" s="5">
        <f t="shared" si="1036"/>
        <v>2.8569276568363649E-4</v>
      </c>
      <c r="AL997" s="5">
        <f t="shared" si="1037"/>
        <v>1.3084864050748734E-6</v>
      </c>
      <c r="AM997" s="5">
        <f t="shared" si="1038"/>
        <v>3.8026854033380717E-4</v>
      </c>
      <c r="AN997" s="5">
        <f t="shared" si="1039"/>
        <v>3.1861220653481493E-4</v>
      </c>
      <c r="AO997" s="5">
        <f t="shared" si="1040"/>
        <v>1.3347638232691139E-4</v>
      </c>
      <c r="AP997" s="5">
        <f t="shared" si="1041"/>
        <v>3.727822155726285E-5</v>
      </c>
      <c r="AQ997" s="5">
        <f t="shared" si="1042"/>
        <v>7.8084926612829296E-6</v>
      </c>
      <c r="AR997" s="5">
        <f t="shared" si="1043"/>
        <v>7.1073149954916119E-4</v>
      </c>
      <c r="AS997" s="5">
        <f t="shared" si="1044"/>
        <v>5.2547800589846543E-4</v>
      </c>
      <c r="AT997" s="5">
        <f t="shared" si="1045"/>
        <v>1.9425559079496514E-4</v>
      </c>
      <c r="AU997" s="5">
        <f t="shared" si="1046"/>
        <v>4.787416933601376E-5</v>
      </c>
      <c r="AV997" s="5">
        <f t="shared" si="1047"/>
        <v>8.8489194065169878E-6</v>
      </c>
      <c r="AW997" s="5">
        <f t="shared" si="1048"/>
        <v>2.2515816782961743E-8</v>
      </c>
      <c r="AX997" s="5">
        <f t="shared" si="1049"/>
        <v>4.6858472434687072E-5</v>
      </c>
      <c r="AY997" s="5">
        <f t="shared" si="1050"/>
        <v>3.9260889907329386E-5</v>
      </c>
      <c r="AZ997" s="5">
        <f t="shared" si="1051"/>
        <v>1.6447585636342698E-5</v>
      </c>
      <c r="BA997" s="5">
        <f t="shared" si="1052"/>
        <v>4.5935972397868701E-6</v>
      </c>
      <c r="BB997" s="5">
        <f t="shared" si="1053"/>
        <v>9.6219907595825177E-7</v>
      </c>
      <c r="BC997" s="5">
        <f t="shared" si="1054"/>
        <v>1.6123782969146327E-7</v>
      </c>
      <c r="BD997" s="5">
        <f t="shared" si="1055"/>
        <v>9.924904258727958E-5</v>
      </c>
      <c r="BE997" s="5">
        <f t="shared" si="1056"/>
        <v>7.3379594149376972E-5</v>
      </c>
      <c r="BF997" s="5">
        <f t="shared" si="1057"/>
        <v>2.7126532897242268E-5</v>
      </c>
      <c r="BG997" s="5">
        <f t="shared" si="1058"/>
        <v>6.6853171335091578E-6</v>
      </c>
      <c r="BH997" s="5">
        <f t="shared" si="1059"/>
        <v>1.2356941821009877E-6</v>
      </c>
      <c r="BI997" s="5">
        <f t="shared" si="1060"/>
        <v>1.8272163682703028E-7</v>
      </c>
      <c r="BJ997" s="8">
        <f t="shared" si="1061"/>
        <v>0.2937881478245532</v>
      </c>
      <c r="BK997" s="8">
        <f t="shared" si="1062"/>
        <v>0.3557758900965301</v>
      </c>
      <c r="BL997" s="8">
        <f t="shared" si="1063"/>
        <v>0.3301864185143541</v>
      </c>
      <c r="BM997" s="8">
        <f t="shared" si="1064"/>
        <v>0.21072854344447361</v>
      </c>
      <c r="BN997" s="8">
        <f t="shared" si="1065"/>
        <v>0.78923111296912596</v>
      </c>
    </row>
    <row r="998" spans="1:66" x14ac:dyDescent="0.25">
      <c r="A998" t="s">
        <v>166</v>
      </c>
      <c r="B998" t="s">
        <v>249</v>
      </c>
      <c r="C998" t="s">
        <v>250</v>
      </c>
      <c r="D998" t="s">
        <v>513</v>
      </c>
      <c r="E998">
        <f>VLOOKUP(A998,home!$A$2:$E$405,3,FALSE)</f>
        <v>1.8032999999999999</v>
      </c>
      <c r="F998">
        <f>VLOOKUP(B998,home!$B$2:$E$405,3,FALSE)</f>
        <v>1.1091</v>
      </c>
      <c r="G998">
        <f>VLOOKUP(C998,away!$B$2:$E$405,4,FALSE)</f>
        <v>0.55449999999999999</v>
      </c>
      <c r="H998">
        <f>VLOOKUP(A998,away!$A$2:$E$405,3,FALSE)</f>
        <v>1.4918</v>
      </c>
      <c r="I998">
        <f>VLOOKUP(C998,away!$B$2:$E$405,3,FALSE)</f>
        <v>2.4579</v>
      </c>
      <c r="J998">
        <f>VLOOKUP(B998,home!$B$2:$E$405,4,FALSE)</f>
        <v>1.6758</v>
      </c>
      <c r="K998" s="3">
        <f t="shared" si="1010"/>
        <v>1.1090221966349998</v>
      </c>
      <c r="L998" s="3">
        <f t="shared" si="1011"/>
        <v>6.1446478496759998</v>
      </c>
      <c r="M998" s="5">
        <f t="shared" si="1012"/>
        <v>7.0757279285561445E-4</v>
      </c>
      <c r="N998" s="5">
        <f t="shared" si="1013"/>
        <v>7.8471393301189521E-4</v>
      </c>
      <c r="O998" s="5">
        <f t="shared" si="1014"/>
        <v>4.3477856401094939E-3</v>
      </c>
      <c r="P998" s="5">
        <f t="shared" si="1015"/>
        <v>4.8217907810923395E-3</v>
      </c>
      <c r="Q998" s="5">
        <f t="shared" si="1016"/>
        <v>4.351325848594712E-4</v>
      </c>
      <c r="R998" s="5">
        <f t="shared" si="1017"/>
        <v>1.3357805842175496E-2</v>
      </c>
      <c r="S998" s="5">
        <f t="shared" si="1018"/>
        <v>8.2145846234407665E-3</v>
      </c>
      <c r="T998" s="5">
        <f t="shared" si="1019"/>
        <v>2.6737365018807096E-3</v>
      </c>
      <c r="U998" s="5">
        <f t="shared" si="1020"/>
        <v>1.4814103177313302E-2</v>
      </c>
      <c r="V998" s="5">
        <f t="shared" si="1021"/>
        <v>6.2198560750753975E-3</v>
      </c>
      <c r="W998" s="5">
        <f t="shared" si="1022"/>
        <v>1.6085723169610532E-4</v>
      </c>
      <c r="X998" s="5">
        <f t="shared" si="1023"/>
        <v>9.884110428463079E-4</v>
      </c>
      <c r="Y998" s="5">
        <f t="shared" si="1024"/>
        <v>3.0367188945107891E-3</v>
      </c>
      <c r="Z998" s="5">
        <f t="shared" si="1025"/>
        <v>2.735967098150438E-2</v>
      </c>
      <c r="AA998" s="5">
        <f t="shared" si="1026"/>
        <v>3.0342482411118848E-2</v>
      </c>
      <c r="AB998" s="5">
        <f t="shared" si="1027"/>
        <v>1.6825243247468941E-2</v>
      </c>
      <c r="AC998" s="5">
        <f t="shared" si="1028"/>
        <v>2.649095346208395E-3</v>
      </c>
      <c r="AD998" s="5">
        <f t="shared" si="1029"/>
        <v>4.4598560110059993E-5</v>
      </c>
      <c r="AE998" s="5">
        <f t="shared" si="1030"/>
        <v>2.7404244647892599E-4</v>
      </c>
      <c r="AF998" s="5">
        <f t="shared" si="1031"/>
        <v>8.4194716473834157E-4</v>
      </c>
      <c r="AG998" s="5">
        <f t="shared" si="1032"/>
        <v>1.7244896117834178E-3</v>
      </c>
      <c r="AH998" s="5">
        <f t="shared" si="1033"/>
        <v>4.2028885866085941E-2</v>
      </c>
      <c r="AI998" s="5">
        <f t="shared" si="1034"/>
        <v>4.661096732532833E-2</v>
      </c>
      <c r="AJ998" s="5">
        <f t="shared" si="1035"/>
        <v>2.5846298685208921E-2</v>
      </c>
      <c r="AK998" s="5">
        <f t="shared" si="1036"/>
        <v>9.5547063142515636E-3</v>
      </c>
      <c r="AL998" s="5">
        <f t="shared" si="1037"/>
        <v>7.2209579834360571E-4</v>
      </c>
      <c r="AM998" s="5">
        <f t="shared" si="1038"/>
        <v>9.8921586200033536E-6</v>
      </c>
      <c r="AN998" s="5">
        <f t="shared" si="1039"/>
        <v>6.0783831193057522E-5</v>
      </c>
      <c r="AO998" s="5">
        <f t="shared" si="1040"/>
        <v>1.8674761881774495E-4</v>
      </c>
      <c r="AP998" s="5">
        <f t="shared" si="1041"/>
        <v>3.8249945146685648E-4</v>
      </c>
      <c r="AQ998" s="5">
        <f t="shared" si="1042"/>
        <v>5.8758110798951739E-4</v>
      </c>
      <c r="AR998" s="5">
        <f t="shared" si="1043"/>
        <v>5.165054063226459E-2</v>
      </c>
      <c r="AS998" s="5">
        <f t="shared" si="1044"/>
        <v>5.7281596029379392E-2</v>
      </c>
      <c r="AT998" s="5">
        <f t="shared" si="1045"/>
        <v>3.1763280727630516E-2</v>
      </c>
      <c r="AU998" s="5">
        <f t="shared" si="1046"/>
        <v>1.1742061121630312E-2</v>
      </c>
      <c r="AV998" s="5">
        <f t="shared" si="1047"/>
        <v>3.2555516045332219E-3</v>
      </c>
      <c r="AW998" s="5">
        <f t="shared" si="1048"/>
        <v>1.3668773723803503E-4</v>
      </c>
      <c r="AX998" s="5">
        <f t="shared" si="1049"/>
        <v>1.828437247036327E-6</v>
      </c>
      <c r="AY998" s="5">
        <f t="shared" si="1050"/>
        <v>1.1235102998269275E-5</v>
      </c>
      <c r="AZ998" s="5">
        <f t="shared" si="1051"/>
        <v>3.4517875739601843E-5</v>
      </c>
      <c r="BA998" s="5">
        <f t="shared" si="1052"/>
        <v>7.070006364624257E-5</v>
      </c>
      <c r="BB998" s="5">
        <f t="shared" si="1053"/>
        <v>1.0860674851396022E-4</v>
      </c>
      <c r="BC998" s="5">
        <f t="shared" si="1054"/>
        <v>1.3347004474332152E-4</v>
      </c>
      <c r="BD998" s="5">
        <f t="shared" si="1055"/>
        <v>5.2895730571774588E-2</v>
      </c>
      <c r="BE998" s="5">
        <f t="shared" si="1056"/>
        <v>5.8662539311322565E-2</v>
      </c>
      <c r="BF998" s="5">
        <f t="shared" si="1057"/>
        <v>3.2529029103614999E-2</v>
      </c>
      <c r="BG998" s="5">
        <f t="shared" si="1058"/>
        <v>1.2025138436964978E-2</v>
      </c>
      <c r="BH998" s="5">
        <f t="shared" si="1059"/>
        <v>3.3340363610507191E-3</v>
      </c>
      <c r="BI998" s="5">
        <f t="shared" si="1060"/>
        <v>7.3950406575868538E-4</v>
      </c>
      <c r="BJ998" s="8">
        <f t="shared" si="1061"/>
        <v>1.2552510412891635E-2</v>
      </c>
      <c r="BK998" s="8">
        <f t="shared" si="1062"/>
        <v>2.3346230520014388E-2</v>
      </c>
      <c r="BL998" s="8">
        <f t="shared" si="1063"/>
        <v>0.51960728647498533</v>
      </c>
      <c r="BM998" s="8">
        <f t="shared" si="1064"/>
        <v>0.55853634944953123</v>
      </c>
      <c r="BN998" s="8">
        <f t="shared" si="1065"/>
        <v>2.4454801574104311E-2</v>
      </c>
    </row>
    <row r="999" spans="1:66" x14ac:dyDescent="0.25">
      <c r="A999" t="s">
        <v>166</v>
      </c>
      <c r="B999" t="s">
        <v>246</v>
      </c>
      <c r="C999" t="s">
        <v>247</v>
      </c>
      <c r="D999" t="s">
        <v>513</v>
      </c>
      <c r="E999">
        <f>VLOOKUP(A999,home!$A$2:$E$405,3,FALSE)</f>
        <v>1.8032999999999999</v>
      </c>
      <c r="F999">
        <f>VLOOKUP(B999,home!$B$2:$E$405,3,FALSE)</f>
        <v>0.36969999999999997</v>
      </c>
      <c r="G999">
        <f>VLOOKUP(C999,away!$B$2:$E$405,4,FALSE)</f>
        <v>0.36969999999999997</v>
      </c>
      <c r="H999">
        <f>VLOOKUP(A999,away!$A$2:$E$405,3,FALSE)</f>
        <v>1.4918</v>
      </c>
      <c r="I999">
        <f>VLOOKUP(C999,away!$B$2:$E$405,3,FALSE)</f>
        <v>1.3407</v>
      </c>
      <c r="J999">
        <f>VLOOKUP(B999,home!$B$2:$E$405,4,FALSE)</f>
        <v>1.5641</v>
      </c>
      <c r="K999" s="3">
        <f t="shared" si="1010"/>
        <v>0.24647159969699994</v>
      </c>
      <c r="L999" s="3">
        <f t="shared" si="1011"/>
        <v>3.1282879962660002</v>
      </c>
      <c r="M999" s="5">
        <f t="shared" si="1012"/>
        <v>3.422634547432863E-2</v>
      </c>
      <c r="N999" s="5">
        <f t="shared" si="1013"/>
        <v>8.4358221208399517E-3</v>
      </c>
      <c r="O999" s="5">
        <f t="shared" si="1014"/>
        <v>0.10706986570339541</v>
      </c>
      <c r="P999" s="5">
        <f t="shared" si="1015"/>
        <v>2.6389681079258813E-2</v>
      </c>
      <c r="Q999" s="5">
        <f t="shared" si="1016"/>
        <v>1.0395952864413805E-3</v>
      </c>
      <c r="R999" s="5">
        <f t="shared" si="1017"/>
        <v>0.16747268782087227</v>
      </c>
      <c r="S999" s="5">
        <f t="shared" si="1018"/>
        <v>5.0868363085049108E-3</v>
      </c>
      <c r="T999" s="5">
        <f t="shared" si="1019"/>
        <v>3.2521534555492852E-3</v>
      </c>
      <c r="U999" s="5">
        <f t="shared" si="1020"/>
        <v>4.1277261272766666E-2</v>
      </c>
      <c r="V999" s="5">
        <f t="shared" si="1021"/>
        <v>4.3579161031091649E-4</v>
      </c>
      <c r="W999" s="5">
        <f t="shared" si="1022"/>
        <v>8.5410237762222641E-5</v>
      </c>
      <c r="X999" s="5">
        <f t="shared" si="1023"/>
        <v>2.6718782154978616E-4</v>
      </c>
      <c r="Y999" s="5">
        <f t="shared" si="1024"/>
        <v>4.179202274513291E-4</v>
      </c>
      <c r="Z999" s="5">
        <f t="shared" si="1025"/>
        <v>0.17463426633747933</v>
      </c>
      <c r="AA999" s="5">
        <f t="shared" si="1026"/>
        <v>4.3042386986110473E-2</v>
      </c>
      <c r="AB999" s="5">
        <f t="shared" si="1027"/>
        <v>5.3043629876219894E-3</v>
      </c>
      <c r="AC999" s="5">
        <f t="shared" si="1028"/>
        <v>2.1000638276126291E-5</v>
      </c>
      <c r="AD999" s="5">
        <f t="shared" si="1029"/>
        <v>5.262799482939032E-6</v>
      </c>
      <c r="AE999" s="5">
        <f t="shared" si="1030"/>
        <v>1.6463552449233087E-5</v>
      </c>
      <c r="AF999" s="5">
        <f t="shared" si="1031"/>
        <v>2.5751366751415785E-5</v>
      </c>
      <c r="AG999" s="5">
        <f t="shared" si="1032"/>
        <v>2.68525638319658E-5</v>
      </c>
      <c r="AH999" s="5">
        <f t="shared" si="1033"/>
        <v>0.13657656978006408</v>
      </c>
      <c r="AI999" s="5">
        <f t="shared" si="1034"/>
        <v>3.3662245634821328E-2</v>
      </c>
      <c r="AJ999" s="5">
        <f t="shared" si="1035"/>
        <v>4.1483937655038819E-3</v>
      </c>
      <c r="AK999" s="5">
        <f t="shared" si="1036"/>
        <v>3.4082041585226764E-4</v>
      </c>
      <c r="AL999" s="5">
        <f t="shared" si="1037"/>
        <v>6.476883685797246E-7</v>
      </c>
      <c r="AM999" s="5">
        <f t="shared" si="1038"/>
        <v>2.5942612148890562E-7</v>
      </c>
      <c r="AN999" s="5">
        <f t="shared" si="1039"/>
        <v>8.1155962177158851E-7</v>
      </c>
      <c r="AO999" s="5">
        <f t="shared" si="1040"/>
        <v>1.2693961115211178E-6</v>
      </c>
      <c r="AP999" s="5">
        <f t="shared" si="1041"/>
        <v>1.3236788727260834E-6</v>
      </c>
      <c r="AQ999" s="5">
        <f t="shared" si="1042"/>
        <v>1.0352121821149794E-6</v>
      </c>
      <c r="AR999" s="5">
        <f t="shared" si="1043"/>
        <v>8.5450168762832054E-2</v>
      </c>
      <c r="AS999" s="5">
        <f t="shared" si="1044"/>
        <v>2.1061039789353826E-2</v>
      </c>
      <c r="AT999" s="5">
        <f t="shared" si="1045"/>
        <v>2.5954740840821019E-3</v>
      </c>
      <c r="AU999" s="5">
        <f t="shared" si="1046"/>
        <v>2.1323688315860709E-4</v>
      </c>
      <c r="AV999" s="5">
        <f t="shared" si="1047"/>
        <v>1.3139208926626039E-5</v>
      </c>
      <c r="AW999" s="5">
        <f t="shared" si="1048"/>
        <v>1.3871940239707024E-8</v>
      </c>
      <c r="AX999" s="5">
        <f t="shared" si="1049"/>
        <v>1.0656861861093123E-8</v>
      </c>
      <c r="AY999" s="5">
        <f t="shared" si="1050"/>
        <v>3.3337733037922566E-8</v>
      </c>
      <c r="AZ999" s="5">
        <f t="shared" si="1051"/>
        <v>5.214501504262681E-8</v>
      </c>
      <c r="BA999" s="5">
        <f t="shared" si="1052"/>
        <v>5.4374874874319831E-8</v>
      </c>
      <c r="BB999" s="5">
        <f t="shared" si="1053"/>
        <v>4.2525067091950115E-8</v>
      </c>
      <c r="BC999" s="5">
        <f t="shared" si="1054"/>
        <v>2.6606131384830777E-8</v>
      </c>
      <c r="BD999" s="5">
        <f t="shared" si="1055"/>
        <v>4.4552122869945206E-2</v>
      </c>
      <c r="BE999" s="5">
        <f t="shared" si="1056"/>
        <v>1.0980832993652691E-2</v>
      </c>
      <c r="BF999" s="5">
        <f t="shared" si="1057"/>
        <v>1.3532317369755874E-3</v>
      </c>
      <c r="BG999" s="5">
        <f t="shared" si="1058"/>
        <v>1.111777303243743E-4</v>
      </c>
      <c r="BH999" s="5">
        <f t="shared" si="1059"/>
        <v>6.8505382609325479E-6</v>
      </c>
      <c r="BI999" s="5">
        <f t="shared" si="1060"/>
        <v>3.3769262479150998E-7</v>
      </c>
      <c r="BJ999" s="8">
        <f t="shared" si="1061"/>
        <v>1.3577338350702428E-2</v>
      </c>
      <c r="BK999" s="8">
        <f t="shared" si="1062"/>
        <v>6.6160336136781003E-2</v>
      </c>
      <c r="BL999" s="8">
        <f t="shared" si="1063"/>
        <v>0.70523220665714503</v>
      </c>
      <c r="BM999" s="8">
        <f t="shared" si="1064"/>
        <v>0.61497013053117844</v>
      </c>
      <c r="BN999" s="8">
        <f t="shared" si="1065"/>
        <v>0.34463399748513646</v>
      </c>
    </row>
    <row r="1000" spans="1:66" x14ac:dyDescent="0.25">
      <c r="A1000" t="s">
        <v>166</v>
      </c>
      <c r="B1000" t="s">
        <v>478</v>
      </c>
      <c r="C1000" t="s">
        <v>172</v>
      </c>
      <c r="D1000" t="s">
        <v>513</v>
      </c>
      <c r="E1000">
        <f>VLOOKUP(A1000,home!$A$2:$E$405,3,FALSE)</f>
        <v>1.8032999999999999</v>
      </c>
      <c r="F1000">
        <f>VLOOKUP(B1000,home!$B$2:$E$405,3,FALSE)</f>
        <v>0.41589999999999999</v>
      </c>
      <c r="G1000">
        <f>VLOOKUP(C1000,away!$B$2:$E$405,4,FALSE)</f>
        <v>0.18479999999999999</v>
      </c>
      <c r="H1000">
        <f>VLOOKUP(A1000,away!$A$2:$E$405,3,FALSE)</f>
        <v>1.4918</v>
      </c>
      <c r="I1000">
        <f>VLOOKUP(C1000,away!$B$2:$E$405,3,FALSE)</f>
        <v>1.7875000000000001</v>
      </c>
      <c r="J1000">
        <f>VLOOKUP(B1000,home!$B$2:$E$405,4,FALSE)</f>
        <v>1.0055000000000001</v>
      </c>
      <c r="K1000" s="3">
        <f t="shared" si="1010"/>
        <v>0.13859860845599997</v>
      </c>
      <c r="L1000" s="3">
        <f t="shared" si="1011"/>
        <v>2.6812587587500003</v>
      </c>
      <c r="M1000" s="5">
        <f t="shared" si="1012"/>
        <v>5.9614445077430786E-2</v>
      </c>
      <c r="N1000" s="5">
        <f t="shared" si="1013"/>
        <v>8.2624791316085432E-3</v>
      </c>
      <c r="O1000" s="5">
        <f t="shared" si="1014"/>
        <v>0.15984175301188211</v>
      </c>
      <c r="P1000" s="5">
        <f t="shared" si="1015"/>
        <v>2.21538445406145E-2</v>
      </c>
      <c r="Q1000" s="5">
        <f t="shared" si="1016"/>
        <v>5.7258405501884159E-4</v>
      </c>
      <c r="R1000" s="5">
        <f t="shared" si="1017"/>
        <v>0.21428855013853165</v>
      </c>
      <c r="S1000" s="5">
        <f t="shared" si="1018"/>
        <v>2.0581959091133207E-3</v>
      </c>
      <c r="T1000" s="5">
        <f t="shared" si="1019"/>
        <v>1.5352460126398608E-3</v>
      </c>
      <c r="U1000" s="5">
        <f t="shared" si="1020"/>
        <v>2.970009485725426E-2</v>
      </c>
      <c r="V1000" s="5">
        <f t="shared" si="1021"/>
        <v>8.4984906194391185E-5</v>
      </c>
      <c r="W1000" s="5">
        <f t="shared" si="1022"/>
        <v>2.6453117749901733E-5</v>
      </c>
      <c r="X1000" s="5">
        <f t="shared" si="1023"/>
        <v>7.0927653663169118E-5</v>
      </c>
      <c r="Y1000" s="5">
        <f t="shared" si="1024"/>
        <v>9.5087696310979382E-5</v>
      </c>
      <c r="Z1000" s="5">
        <f t="shared" si="1025"/>
        <v>0.19152101731959217</v>
      </c>
      <c r="AA1000" s="5">
        <f t="shared" si="1026"/>
        <v>2.6544546490572942E-2</v>
      </c>
      <c r="AB1000" s="5">
        <f t="shared" si="1027"/>
        <v>1.8395186028445038E-3</v>
      </c>
      <c r="AC1000" s="5">
        <f t="shared" si="1028"/>
        <v>1.9738739470817754E-6</v>
      </c>
      <c r="AD1000" s="5">
        <f t="shared" si="1029"/>
        <v>9.1659132736477275E-7</v>
      </c>
      <c r="AE1000" s="5">
        <f t="shared" si="1030"/>
        <v>2.4576185246910856E-6</v>
      </c>
      <c r="AF1000" s="5">
        <f t="shared" si="1031"/>
        <v>3.2947555974971143E-6</v>
      </c>
      <c r="AG1000" s="5">
        <f t="shared" si="1032"/>
        <v>2.9446974345765759E-6</v>
      </c>
      <c r="AH1000" s="5">
        <f t="shared" si="1033"/>
        <v>0.12837935129321679</v>
      </c>
      <c r="AI1000" s="5">
        <f t="shared" si="1034"/>
        <v>1.7793199443723824E-2</v>
      </c>
      <c r="AJ1000" s="5">
        <f t="shared" si="1035"/>
        <v>1.2330563414400973E-3</v>
      </c>
      <c r="AK1000" s="5">
        <f t="shared" si="1036"/>
        <v>5.6966631023814639E-5</v>
      </c>
      <c r="AL1000" s="5">
        <f t="shared" si="1037"/>
        <v>2.9341141402638987E-8</v>
      </c>
      <c r="AM1000" s="5">
        <f t="shared" si="1038"/>
        <v>2.5407656499119112E-8</v>
      </c>
      <c r="AN1000" s="5">
        <f t="shared" si="1039"/>
        <v>6.8124501527574484E-8</v>
      </c>
      <c r="AO1000" s="5">
        <f t="shared" si="1040"/>
        <v>9.1329708203143446E-8</v>
      </c>
      <c r="AP1000" s="5">
        <f t="shared" si="1041"/>
        <v>8.1626193351253371E-8</v>
      </c>
      <c r="AQ1000" s="5">
        <f t="shared" si="1042"/>
        <v>5.4715236466617295E-8</v>
      </c>
      <c r="AR1000" s="5">
        <f t="shared" si="1043"/>
        <v>6.8843652019516088E-2</v>
      </c>
      <c r="AS1000" s="5">
        <f t="shared" si="1044"/>
        <v>9.5416343709340198E-3</v>
      </c>
      <c r="AT1000" s="5">
        <f t="shared" si="1045"/>
        <v>6.612286231036979E-4</v>
      </c>
      <c r="AU1000" s="5">
        <f t="shared" si="1046"/>
        <v>3.0548455677816477E-5</v>
      </c>
      <c r="AV1000" s="5">
        <f t="shared" si="1047"/>
        <v>1.0584933618562883E-6</v>
      </c>
      <c r="AW1000" s="5">
        <f t="shared" si="1048"/>
        <v>3.0288104969728981E-10</v>
      </c>
      <c r="AX1000" s="5">
        <f t="shared" si="1049"/>
        <v>5.8691097248432496E-10</v>
      </c>
      <c r="AY1000" s="5">
        <f t="shared" si="1050"/>
        <v>1.5736601855800766E-9</v>
      </c>
      <c r="AZ1000" s="5">
        <f t="shared" si="1051"/>
        <v>2.1096950779413661E-9</v>
      </c>
      <c r="BA1000" s="5">
        <f t="shared" si="1052"/>
        <v>1.8855461353406841E-9</v>
      </c>
      <c r="BB1000" s="5">
        <f t="shared" si="1053"/>
        <v>1.263909272602356E-9</v>
      </c>
      <c r="BC1000" s="5">
        <f t="shared" si="1054"/>
        <v>6.7777356148608122E-10</v>
      </c>
      <c r="BD1000" s="5">
        <f t="shared" si="1055"/>
        <v>3.0764607493610804E-2</v>
      </c>
      <c r="BE1000" s="5">
        <f t="shared" si="1056"/>
        <v>4.2639317883094857E-3</v>
      </c>
      <c r="BF1000" s="5">
        <f t="shared" si="1057"/>
        <v>2.9548750620549911E-4</v>
      </c>
      <c r="BG1000" s="5">
        <f t="shared" si="1058"/>
        <v>1.3651385725405282E-5</v>
      </c>
      <c r="BH1000" s="5">
        <f t="shared" si="1059"/>
        <v>4.7301576625931816E-7</v>
      </c>
      <c r="BI1000" s="5">
        <f t="shared" si="1060"/>
        <v>1.3111865396258022E-8</v>
      </c>
      <c r="BJ1000" s="8">
        <f t="shared" si="1061"/>
        <v>1.0572720630666676E-2</v>
      </c>
      <c r="BK1000" s="8">
        <f t="shared" si="1062"/>
        <v>8.3913475222101686E-2</v>
      </c>
      <c r="BL1000" s="8">
        <f t="shared" si="1063"/>
        <v>0.69409332307456628</v>
      </c>
      <c r="BM1000" s="8">
        <f t="shared" si="1064"/>
        <v>0.51536687902106104</v>
      </c>
      <c r="BN1000" s="8">
        <f t="shared" si="1065"/>
        <v>0.46473365595508642</v>
      </c>
    </row>
    <row r="1001" spans="1:66" x14ac:dyDescent="0.25">
      <c r="A1001" t="s">
        <v>27</v>
      </c>
      <c r="B1001" t="s">
        <v>447</v>
      </c>
      <c r="C1001" t="s">
        <v>483</v>
      </c>
      <c r="D1001" t="s">
        <v>513</v>
      </c>
      <c r="E1001">
        <f>VLOOKUP(A1001,home!$A$2:$E$405,3,FALSE)</f>
        <v>1.7302</v>
      </c>
      <c r="F1001">
        <f>VLOOKUP(B1001,home!$B$2:$E$405,3,FALSE)</f>
        <v>0.96330000000000005</v>
      </c>
      <c r="G1001">
        <f>VLOOKUP(C1001,away!$B$2:$E$405,4,FALSE)</f>
        <v>0.96330000000000005</v>
      </c>
      <c r="H1001">
        <f>VLOOKUP(A1001,away!$A$2:$E$405,3,FALSE)</f>
        <v>1.4127000000000001</v>
      </c>
      <c r="I1001">
        <f>VLOOKUP(C1001,away!$B$2:$E$405,3,FALSE)</f>
        <v>0.70789999999999997</v>
      </c>
      <c r="J1001">
        <f>VLOOKUP(B1001,home!$B$2:$E$405,4,FALSE)</f>
        <v>1.8875999999999999</v>
      </c>
      <c r="K1001" s="3">
        <f t="shared" si="1010"/>
        <v>1.605533709078</v>
      </c>
      <c r="L1001" s="3">
        <f t="shared" si="1011"/>
        <v>1.8876950029080002</v>
      </c>
      <c r="M1001" s="5">
        <f t="shared" si="1012"/>
        <v>3.0402552448100875E-2</v>
      </c>
      <c r="N1001" s="5">
        <f t="shared" si="1013"/>
        <v>4.8812322797437822E-2</v>
      </c>
      <c r="O1001" s="5">
        <f t="shared" si="1014"/>
        <v>5.7390746331928408E-2</v>
      </c>
      <c r="P1001" s="5">
        <f t="shared" si="1015"/>
        <v>9.2142777825055644E-2</v>
      </c>
      <c r="Q1001" s="5">
        <f t="shared" si="1016"/>
        <v>3.9184914834841496E-2</v>
      </c>
      <c r="R1001" s="5">
        <f t="shared" si="1017"/>
        <v>5.4168112531970958E-2</v>
      </c>
      <c r="S1001" s="5">
        <f t="shared" si="1018"/>
        <v>6.9815614328854844E-2</v>
      </c>
      <c r="T1001" s="5">
        <f t="shared" si="1019"/>
        <v>7.3969167923105858E-2</v>
      </c>
      <c r="U1001" s="5">
        <f t="shared" si="1020"/>
        <v>8.696873062720982E-2</v>
      </c>
      <c r="V1001" s="5">
        <f t="shared" si="1021"/>
        <v>2.3510469870379747E-2</v>
      </c>
      <c r="W1001" s="5">
        <f t="shared" si="1022"/>
        <v>2.0970900551562865E-2</v>
      </c>
      <c r="X1001" s="5">
        <f t="shared" si="1023"/>
        <v>3.9586664177665848E-2</v>
      </c>
      <c r="Y1001" s="5">
        <f t="shared" si="1024"/>
        <v>3.7363774074988483E-2</v>
      </c>
      <c r="Z1001" s="5">
        <f t="shared" si="1025"/>
        <v>3.4084291781186597E-2</v>
      </c>
      <c r="AA1001" s="5">
        <f t="shared" si="1026"/>
        <v>5.4723479404745305E-2</v>
      </c>
      <c r="AB1001" s="5">
        <f t="shared" si="1027"/>
        <v>4.3930195431177148E-2</v>
      </c>
      <c r="AC1001" s="5">
        <f t="shared" si="1028"/>
        <v>4.4534089808888466E-3</v>
      </c>
      <c r="AD1001" s="5">
        <f t="shared" si="1029"/>
        <v>8.4173719363141494E-3</v>
      </c>
      <c r="AE1001" s="5">
        <f t="shared" si="1030"/>
        <v>1.5889430941798257E-2</v>
      </c>
      <c r="AF1001" s="5">
        <f t="shared" si="1031"/>
        <v>1.4997199693942167E-2</v>
      </c>
      <c r="AG1001" s="5">
        <f t="shared" si="1032"/>
        <v>9.4367129732893379E-3</v>
      </c>
      <c r="AH1001" s="5">
        <f t="shared" si="1033"/>
        <v>1.6085186818251045E-2</v>
      </c>
      <c r="AI1001" s="5">
        <f t="shared" si="1034"/>
        <v>2.5825309653519157E-2</v>
      </c>
      <c r="AJ1001" s="5">
        <f t="shared" si="1035"/>
        <v>2.0731702598051252E-2</v>
      </c>
      <c r="AK1001" s="5">
        <f t="shared" si="1036"/>
        <v>1.1095149122583742E-2</v>
      </c>
      <c r="AL1001" s="5">
        <f t="shared" si="1037"/>
        <v>5.3988818865210845E-4</v>
      </c>
      <c r="AM1001" s="5">
        <f t="shared" si="1038"/>
        <v>2.702874877119902E-3</v>
      </c>
      <c r="AN1001" s="5">
        <f t="shared" si="1039"/>
        <v>5.1022033990248145E-3</v>
      </c>
      <c r="AO1001" s="5">
        <f t="shared" si="1040"/>
        <v>4.8157019300796777E-3</v>
      </c>
      <c r="AP1001" s="5">
        <f t="shared" si="1041"/>
        <v>3.0301921563019398E-3</v>
      </c>
      <c r="AQ1001" s="5">
        <f t="shared" si="1042"/>
        <v>1.430019647825548E-3</v>
      </c>
      <c r="AR1001" s="5">
        <f t="shared" si="1043"/>
        <v>6.0727853555308207E-3</v>
      </c>
      <c r="AS1001" s="5">
        <f t="shared" si="1044"/>
        <v>9.7500615962999599E-3</v>
      </c>
      <c r="AT1001" s="5">
        <f t="shared" si="1045"/>
        <v>7.8270262792232217E-3</v>
      </c>
      <c r="AU1001" s="5">
        <f t="shared" si="1046"/>
        <v>4.1888515110440781E-3</v>
      </c>
      <c r="AV1001" s="5">
        <f t="shared" si="1047"/>
        <v>1.6813355758258954E-3</v>
      </c>
      <c r="AW1001" s="5">
        <f t="shared" si="1048"/>
        <v>4.5451956251831106E-5</v>
      </c>
      <c r="AX1001" s="5">
        <f t="shared" si="1049"/>
        <v>7.2325945443934322E-4</v>
      </c>
      <c r="AY1001" s="5">
        <f t="shared" si="1050"/>
        <v>1.3652932579511147E-3</v>
      </c>
      <c r="AZ1001" s="5">
        <f t="shared" si="1051"/>
        <v>1.2886286302691515E-3</v>
      </c>
      <c r="BA1001" s="5">
        <f t="shared" si="1052"/>
        <v>8.1084594198775259E-4</v>
      </c>
      <c r="BB1001" s="5">
        <f t="shared" si="1053"/>
        <v>3.8265745820462789E-4</v>
      </c>
      <c r="BC1001" s="5">
        <f t="shared" si="1054"/>
        <v>1.4446811433567043E-4</v>
      </c>
      <c r="BD1001" s="5">
        <f t="shared" si="1055"/>
        <v>1.9105944282280681E-3</v>
      </c>
      <c r="BE1001" s="5">
        <f t="shared" si="1056"/>
        <v>3.0675237588967709E-3</v>
      </c>
      <c r="BF1001" s="5">
        <f t="shared" si="1057"/>
        <v>2.4625063991532115E-3</v>
      </c>
      <c r="BG1001" s="5">
        <f t="shared" si="1058"/>
        <v>1.3178790108869215E-3</v>
      </c>
      <c r="BH1001" s="5">
        <f t="shared" si="1059"/>
        <v>5.2897479411633116E-4</v>
      </c>
      <c r="BI1001" s="5">
        <f t="shared" si="1060"/>
        <v>1.6985737264127275E-4</v>
      </c>
      <c r="BJ1001" s="8">
        <f t="shared" si="1061"/>
        <v>0.33042460477248586</v>
      </c>
      <c r="BK1001" s="8">
        <f t="shared" si="1062"/>
        <v>0.22223000489988318</v>
      </c>
      <c r="BL1001" s="8">
        <f t="shared" si="1063"/>
        <v>0.40989600860128333</v>
      </c>
      <c r="BM1001" s="8">
        <f t="shared" si="1064"/>
        <v>0.6732136419838044</v>
      </c>
      <c r="BN1001" s="8">
        <f t="shared" si="1065"/>
        <v>0.32210142676933518</v>
      </c>
    </row>
    <row r="1002" spans="1:66" x14ac:dyDescent="0.25">
      <c r="A1002" t="s">
        <v>27</v>
      </c>
      <c r="B1002" t="s">
        <v>263</v>
      </c>
      <c r="C1002" t="s">
        <v>30</v>
      </c>
      <c r="D1002" t="s">
        <v>513</v>
      </c>
      <c r="E1002">
        <f>VLOOKUP(A1002,home!$A$2:$E$405,3,FALSE)</f>
        <v>1.7302</v>
      </c>
      <c r="F1002">
        <f>VLOOKUP(B1002,home!$B$2:$E$405,3,FALSE)</f>
        <v>0.57799999999999996</v>
      </c>
      <c r="G1002">
        <f>VLOOKUP(C1002,away!$B$2:$E$405,4,FALSE)</f>
        <v>1.0114000000000001</v>
      </c>
      <c r="H1002">
        <f>VLOOKUP(A1002,away!$A$2:$E$405,3,FALSE)</f>
        <v>1.4127000000000001</v>
      </c>
      <c r="I1002">
        <f>VLOOKUP(C1002,away!$B$2:$E$405,3,FALSE)</f>
        <v>1.7697000000000001</v>
      </c>
      <c r="J1002">
        <f>VLOOKUP(B1002,home!$B$2:$E$405,4,FALSE)</f>
        <v>1.8875999999999999</v>
      </c>
      <c r="K1002" s="3">
        <f t="shared" si="1010"/>
        <v>1.0114562338399999</v>
      </c>
      <c r="L1002" s="3">
        <f t="shared" si="1011"/>
        <v>4.7191041766440005</v>
      </c>
      <c r="M1002" s="5">
        <f t="shared" si="1012"/>
        <v>3.2452580472796706E-3</v>
      </c>
      <c r="N1002" s="5">
        <f t="shared" si="1013"/>
        <v>3.2824364823404481E-3</v>
      </c>
      <c r="O1002" s="5">
        <f t="shared" si="1014"/>
        <v>1.5314710805205047E-2</v>
      </c>
      <c r="P1002" s="5">
        <f t="shared" si="1015"/>
        <v>1.5490159713381451E-2</v>
      </c>
      <c r="Q1002" s="5">
        <f t="shared" si="1016"/>
        <v>1.6600204211235433E-3</v>
      </c>
      <c r="R1002" s="5">
        <f t="shared" si="1017"/>
        <v>3.6135857862469069E-2</v>
      </c>
      <c r="S1002" s="5">
        <f t="shared" si="1018"/>
        <v>1.8484281099556858E-2</v>
      </c>
      <c r="T1002" s="5">
        <f t="shared" si="1019"/>
        <v>7.8338093026384462E-3</v>
      </c>
      <c r="U1002" s="5">
        <f t="shared" si="1020"/>
        <v>3.6549838700150515E-2</v>
      </c>
      <c r="V1002" s="5">
        <f t="shared" si="1021"/>
        <v>9.8031740892833771E-3</v>
      </c>
      <c r="W1002" s="5">
        <f t="shared" si="1022"/>
        <v>5.5967933441570335E-4</v>
      </c>
      <c r="X1002" s="5">
        <f t="shared" si="1023"/>
        <v>2.6411850846224804E-3</v>
      </c>
      <c r="Y1002" s="5">
        <f t="shared" si="1024"/>
        <v>6.2320137820658919E-3</v>
      </c>
      <c r="Z1002" s="5">
        <f t="shared" si="1025"/>
        <v>5.6842959255130596E-2</v>
      </c>
      <c r="AA1002" s="5">
        <f t="shared" si="1026"/>
        <v>5.7494165488514964E-2</v>
      </c>
      <c r="AB1002" s="5">
        <f t="shared" si="1027"/>
        <v>2.9076416046393518E-2</v>
      </c>
      <c r="AC1002" s="5">
        <f t="shared" si="1028"/>
        <v>2.9245118979901374E-3</v>
      </c>
      <c r="AD1002" s="5">
        <f t="shared" si="1029"/>
        <v>1.4152278793654627E-4</v>
      </c>
      <c r="AE1002" s="5">
        <f t="shared" si="1030"/>
        <v>6.6786077964165868E-4</v>
      </c>
      <c r="AF1002" s="5">
        <f t="shared" si="1031"/>
        <v>1.5758522973118346E-3</v>
      </c>
      <c r="AG1002" s="5">
        <f t="shared" si="1032"/>
        <v>2.4788703860061084E-3</v>
      </c>
      <c r="AH1002" s="5">
        <f t="shared" si="1033"/>
        <v>6.7061961608422871E-2</v>
      </c>
      <c r="AI1002" s="5">
        <f t="shared" si="1034"/>
        <v>6.7830239122378067E-2</v>
      </c>
      <c r="AJ1002" s="5">
        <f t="shared" si="1035"/>
        <v>3.430365910159356E-2</v>
      </c>
      <c r="AK1002" s="5">
        <f t="shared" si="1036"/>
        <v>1.1565549947276356E-2</v>
      </c>
      <c r="AL1002" s="5">
        <f t="shared" si="1037"/>
        <v>5.5836738679717799E-4</v>
      </c>
      <c r="AM1002" s="5">
        <f t="shared" si="1038"/>
        <v>2.8628821217767224E-5</v>
      </c>
      <c r="AN1002" s="5">
        <f t="shared" si="1039"/>
        <v>1.351023897811597E-4</v>
      </c>
      <c r="AO1002" s="5">
        <f t="shared" si="1040"/>
        <v>3.1878112594542815E-4</v>
      </c>
      <c r="AP1002" s="5">
        <f t="shared" si="1041"/>
        <v>5.0145378096144928E-4</v>
      </c>
      <c r="AQ1002" s="5">
        <f t="shared" si="1042"/>
        <v>5.916031580322751E-4</v>
      </c>
      <c r="AR1002" s="5">
        <f t="shared" si="1043"/>
        <v>6.3294476624049592E-2</v>
      </c>
      <c r="AS1002" s="5">
        <f t="shared" si="1044"/>
        <v>6.4019592949035115E-2</v>
      </c>
      <c r="AT1002" s="5">
        <f t="shared" si="1045"/>
        <v>3.2376508188100429E-2</v>
      </c>
      <c r="AU1002" s="5">
        <f t="shared" si="1046"/>
        <v>1.091580701227533E-2</v>
      </c>
      <c r="AV1002" s="5">
        <f t="shared" si="1047"/>
        <v>2.760215262490066E-3</v>
      </c>
      <c r="AW1002" s="5">
        <f t="shared" si="1048"/>
        <v>7.4032804806812148E-5</v>
      </c>
      <c r="AX1002" s="5">
        <f t="shared" si="1049"/>
        <v>4.8261332813669171E-6</v>
      </c>
      <c r="AY1002" s="5">
        <f t="shared" si="1050"/>
        <v>2.2775025725139234E-5</v>
      </c>
      <c r="AZ1002" s="5">
        <f t="shared" si="1051"/>
        <v>5.3738859511339556E-5</v>
      </c>
      <c r="BA1002" s="5">
        <f t="shared" si="1052"/>
        <v>8.4533092122682582E-5</v>
      </c>
      <c r="BB1002" s="5">
        <f t="shared" si="1053"/>
        <v>9.9730117025195844E-5</v>
      </c>
      <c r="BC1002" s="5">
        <f t="shared" si="1054"/>
        <v>9.4127362358159322E-5</v>
      </c>
      <c r="BD1002" s="5">
        <f t="shared" si="1055"/>
        <v>4.978220483250808E-2</v>
      </c>
      <c r="BE1002" s="5">
        <f t="shared" si="1056"/>
        <v>5.0352521412140069E-2</v>
      </c>
      <c r="BF1002" s="5">
        <f t="shared" si="1057"/>
        <v>2.5464685835935572E-2</v>
      </c>
      <c r="BG1002" s="5">
        <f t="shared" si="1058"/>
        <v>8.5854717438447296E-3</v>
      </c>
      <c r="BH1002" s="5">
        <f t="shared" si="1059"/>
        <v>2.1709572289422309E-3</v>
      </c>
      <c r="BI1002" s="5">
        <f t="shared" si="1060"/>
        <v>4.3916564452272646E-4</v>
      </c>
      <c r="BJ1002" s="8">
        <f t="shared" si="1061"/>
        <v>2.9008550524064626E-2</v>
      </c>
      <c r="BK1002" s="8">
        <f t="shared" si="1062"/>
        <v>5.0528527260013806E-2</v>
      </c>
      <c r="BL1002" s="8">
        <f t="shared" si="1063"/>
        <v>0.66549400541624781</v>
      </c>
      <c r="BM1002" s="8">
        <f t="shared" si="1064"/>
        <v>0.72679685690273921</v>
      </c>
      <c r="BN1002" s="8">
        <f t="shared" si="1065"/>
        <v>7.512844333179923E-2</v>
      </c>
    </row>
    <row r="1003" spans="1:66" x14ac:dyDescent="0.25">
      <c r="A1003" t="s">
        <v>27</v>
      </c>
      <c r="B1003" t="s">
        <v>173</v>
      </c>
      <c r="C1003" t="s">
        <v>175</v>
      </c>
      <c r="D1003" t="s">
        <v>513</v>
      </c>
      <c r="E1003">
        <f>VLOOKUP(A1003,home!$A$2:$E$405,3,FALSE)</f>
        <v>1.7302</v>
      </c>
      <c r="F1003">
        <f>VLOOKUP(B1003,home!$B$2:$E$405,3,FALSE)</f>
        <v>1.1558999999999999</v>
      </c>
      <c r="G1003">
        <f>VLOOKUP(C1003,away!$B$2:$E$405,4,FALSE)</f>
        <v>1.1558999999999999</v>
      </c>
      <c r="H1003">
        <f>VLOOKUP(A1003,away!$A$2:$E$405,3,FALSE)</f>
        <v>1.4127000000000001</v>
      </c>
      <c r="I1003">
        <f>VLOOKUP(C1003,away!$B$2:$E$405,3,FALSE)</f>
        <v>1.6516999999999999</v>
      </c>
      <c r="J1003">
        <f>VLOOKUP(B1003,home!$B$2:$E$405,4,FALSE)</f>
        <v>0.94379999999999997</v>
      </c>
      <c r="K1003" s="3">
        <f t="shared" si="1010"/>
        <v>2.3117285422619998</v>
      </c>
      <c r="L1003" s="3">
        <f t="shared" si="1011"/>
        <v>2.2022219496419999</v>
      </c>
      <c r="M1003" s="5">
        <f t="shared" si="1012"/>
        <v>1.0955096558131934E-2</v>
      </c>
      <c r="N1003" s="5">
        <f t="shared" si="1013"/>
        <v>2.5325209396669789E-2</v>
      </c>
      <c r="O1003" s="5">
        <f t="shared" si="1014"/>
        <v>2.4125554100765667E-2</v>
      </c>
      <c r="P1003" s="5">
        <f t="shared" si="1015"/>
        <v>5.577173201262603E-2</v>
      </c>
      <c r="Q1003" s="5">
        <f t="shared" si="1016"/>
        <v>2.9272504700521684E-2</v>
      </c>
      <c r="R1003" s="5">
        <f t="shared" si="1017"/>
        <v>2.656491239399086E-2</v>
      </c>
      <c r="S1003" s="5">
        <f t="shared" si="1018"/>
        <v>7.0982626104269086E-2</v>
      </c>
      <c r="T1003" s="5">
        <f t="shared" si="1019"/>
        <v>6.4464552372487466E-2</v>
      </c>
      <c r="U1003" s="5">
        <f t="shared" si="1020"/>
        <v>6.1410866203878228E-2</v>
      </c>
      <c r="V1003" s="5">
        <f t="shared" si="1021"/>
        <v>4.0152027056110304E-2</v>
      </c>
      <c r="W1003" s="5">
        <f t="shared" si="1022"/>
        <v>2.2556694873231507E-2</v>
      </c>
      <c r="X1003" s="5">
        <f t="shared" si="1023"/>
        <v>4.9674848561207581E-2</v>
      </c>
      <c r="Y1003" s="5">
        <f t="shared" si="1024"/>
        <v>5.4697520923316839E-2</v>
      </c>
      <c r="Z1003" s="5">
        <f t="shared" si="1025"/>
        <v>1.9500611054787832E-2</v>
      </c>
      <c r="AA1003" s="5">
        <f t="shared" si="1026"/>
        <v>4.508011916690291E-2</v>
      </c>
      <c r="AB1003" s="5">
        <f t="shared" si="1027"/>
        <v>5.2106499083350868E-2</v>
      </c>
      <c r="AC1003" s="5">
        <f t="shared" si="1028"/>
        <v>1.2775720875976863E-2</v>
      </c>
      <c r="AD1003" s="5">
        <f t="shared" si="1029"/>
        <v>1.3036238839386054E-2</v>
      </c>
      <c r="AE1003" s="5">
        <f t="shared" si="1030"/>
        <v>2.8708691312871515E-2</v>
      </c>
      <c r="AF1003" s="5">
        <f t="shared" si="1031"/>
        <v>3.1611455077351129E-2</v>
      </c>
      <c r="AG1003" s="5">
        <f t="shared" si="1032"/>
        <v>2.3205146743821573E-2</v>
      </c>
      <c r="AH1003" s="5">
        <f t="shared" si="1033"/>
        <v>1.0736168424071298E-2</v>
      </c>
      <c r="AI1003" s="5">
        <f t="shared" si="1034"/>
        <v>2.4819106980457653E-2</v>
      </c>
      <c r="AJ1003" s="5">
        <f t="shared" si="1035"/>
        <v>2.8687519000089007E-2</v>
      </c>
      <c r="AK1003" s="5">
        <f t="shared" si="1036"/>
        <v>2.2105918826396391E-2</v>
      </c>
      <c r="AL1003" s="5">
        <f t="shared" si="1037"/>
        <v>2.6016167988375761E-3</v>
      </c>
      <c r="AM1003" s="5">
        <f t="shared" si="1038"/>
        <v>6.0272490817506368E-3</v>
      </c>
      <c r="AN1003" s="5">
        <f t="shared" si="1039"/>
        <v>1.327334022379084E-2</v>
      </c>
      <c r="AO1003" s="5">
        <f t="shared" si="1040"/>
        <v>1.4615420592949124E-2</v>
      </c>
      <c r="AP1003" s="5">
        <f t="shared" si="1041"/>
        <v>1.0728800011014087E-2</v>
      </c>
      <c r="AQ1003" s="5">
        <f t="shared" si="1042"/>
        <v>5.9067997193936383E-3</v>
      </c>
      <c r="AR1003" s="5">
        <f t="shared" si="1043"/>
        <v>4.7286851517086359E-3</v>
      </c>
      <c r="AS1003" s="5">
        <f t="shared" si="1044"/>
        <v>1.0931436432575369E-2</v>
      </c>
      <c r="AT1003" s="5">
        <f t="shared" si="1045"/>
        <v>1.263525680455359E-2</v>
      </c>
      <c r="AU1003" s="5">
        <f t="shared" si="1046"/>
        <v>9.7364279312988928E-3</v>
      </c>
      <c r="AV1003" s="5">
        <f t="shared" si="1047"/>
        <v>5.6269945871151548E-3</v>
      </c>
      <c r="AW1003" s="5">
        <f t="shared" si="1048"/>
        <v>3.6790759172220449E-4</v>
      </c>
      <c r="AX1003" s="5">
        <f t="shared" si="1049"/>
        <v>2.3222272889342282E-3</v>
      </c>
      <c r="AY1003" s="5">
        <f t="shared" si="1050"/>
        <v>5.1140599077485914E-3</v>
      </c>
      <c r="AZ1003" s="5">
        <f t="shared" si="1051"/>
        <v>5.631147490314045E-3</v>
      </c>
      <c r="BA1003" s="5">
        <f t="shared" si="1052"/>
        <v>4.1336788682803513E-3</v>
      </c>
      <c r="BB1003" s="5">
        <f t="shared" si="1053"/>
        <v>2.2758195841245726E-3</v>
      </c>
      <c r="BC1003" s="5">
        <f t="shared" si="1054"/>
        <v>1.0023719683168526E-3</v>
      </c>
      <c r="BD1003" s="5">
        <f t="shared" si="1055"/>
        <v>1.7356023723398269E-3</v>
      </c>
      <c r="BE1003" s="5">
        <f t="shared" si="1056"/>
        <v>4.012241542155617E-3</v>
      </c>
      <c r="BF1003" s="5">
        <f t="shared" si="1057"/>
        <v>4.6376066457252223E-3</v>
      </c>
      <c r="BG1003" s="5">
        <f t="shared" si="1058"/>
        <v>3.5736292169023095E-3</v>
      </c>
      <c r="BH1003" s="5">
        <f t="shared" si="1059"/>
        <v>2.065315165043618E-3</v>
      </c>
      <c r="BI1003" s="5">
        <f t="shared" si="1060"/>
        <v>9.5488960315957686E-4</v>
      </c>
      <c r="BJ1003" s="8">
        <f t="shared" si="1061"/>
        <v>0.4135837775374821</v>
      </c>
      <c r="BK1003" s="8">
        <f t="shared" si="1062"/>
        <v>0.19835287931370041</v>
      </c>
      <c r="BL1003" s="8">
        <f t="shared" si="1063"/>
        <v>0.35627474963248074</v>
      </c>
      <c r="BM1003" s="8">
        <f t="shared" si="1064"/>
        <v>0.81095085605971851</v>
      </c>
      <c r="BN1003" s="8">
        <f t="shared" si="1065"/>
        <v>0.17201500916270596</v>
      </c>
    </row>
    <row r="1004" spans="1:66" x14ac:dyDescent="0.25">
      <c r="A1004" t="s">
        <v>176</v>
      </c>
      <c r="B1004" t="s">
        <v>184</v>
      </c>
      <c r="C1004" t="s">
        <v>183</v>
      </c>
      <c r="D1004" t="s">
        <v>513</v>
      </c>
      <c r="E1004">
        <f>VLOOKUP(A1004,home!$A$2:$E$405,3,FALSE)</f>
        <v>1.2142999999999999</v>
      </c>
      <c r="F1004">
        <f>VLOOKUP(B1004,home!$B$2:$E$405,3,FALSE)</f>
        <v>1.3725000000000001</v>
      </c>
      <c r="G1004">
        <f>VLOOKUP(C1004,away!$B$2:$E$405,4,FALSE)</f>
        <v>2.1960999999999999</v>
      </c>
      <c r="H1004">
        <f>VLOOKUP(A1004,away!$A$2:$E$405,3,FALSE)</f>
        <v>1.1429</v>
      </c>
      <c r="I1004">
        <f>VLOOKUP(C1004,away!$B$2:$E$405,3,FALSE)</f>
        <v>0.875</v>
      </c>
      <c r="J1004">
        <f>VLOOKUP(B1004,home!$B$2:$E$405,4,FALSE)</f>
        <v>1.4582999999999999</v>
      </c>
      <c r="K1004" s="3">
        <f t="shared" si="1010"/>
        <v>3.6600790056750001</v>
      </c>
      <c r="L1004" s="3">
        <f t="shared" si="1011"/>
        <v>1.4583546862499999</v>
      </c>
      <c r="M1004" s="5">
        <f t="shared" si="1012"/>
        <v>5.9853905223027663E-3</v>
      </c>
      <c r="N1004" s="5">
        <f t="shared" si="1013"/>
        <v>2.1907002191446479E-2</v>
      </c>
      <c r="O1004" s="5">
        <f t="shared" si="1014"/>
        <v>8.7288223172365727E-3</v>
      </c>
      <c r="P1004" s="5">
        <f t="shared" si="1015"/>
        <v>3.1948179307584985E-2</v>
      </c>
      <c r="Q1004" s="5">
        <f t="shared" si="1016"/>
        <v>4.009067939909474E-2</v>
      </c>
      <c r="R1004" s="5">
        <f t="shared" si="1017"/>
        <v>6.364859465892771E-3</v>
      </c>
      <c r="S1004" s="5">
        <f t="shared" si="1018"/>
        <v>4.263239621818829E-2</v>
      </c>
      <c r="T1004" s="5">
        <f t="shared" si="1019"/>
        <v>5.8466430176616138E-2</v>
      </c>
      <c r="U1004" s="5">
        <f t="shared" si="1020"/>
        <v>2.3295888505185925E-2</v>
      </c>
      <c r="V1004" s="5">
        <f t="shared" si="1021"/>
        <v>2.5284295404424045E-2</v>
      </c>
      <c r="W1004" s="5">
        <f t="shared" si="1022"/>
        <v>4.8911684663957969E-2</v>
      </c>
      <c r="X1004" s="5">
        <f t="shared" si="1023"/>
        <v>7.1330584542065353E-2</v>
      </c>
      <c r="Y1004" s="5">
        <f t="shared" si="1024"/>
        <v>5.2012646119936411E-2</v>
      </c>
      <c r="Z1004" s="5">
        <f t="shared" si="1025"/>
        <v>3.0940742098024641E-3</v>
      </c>
      <c r="AA1004" s="5">
        <f t="shared" si="1026"/>
        <v>1.1324556057298464E-2</v>
      </c>
      <c r="AB1004" s="5">
        <f t="shared" si="1027"/>
        <v>2.0724384936953884E-2</v>
      </c>
      <c r="AC1004" s="5">
        <f t="shared" si="1028"/>
        <v>8.4349884965369964E-3</v>
      </c>
      <c r="AD1004" s="5">
        <f t="shared" si="1029"/>
        <v>4.47551575426871E-2</v>
      </c>
      <c r="AE1004" s="5">
        <f t="shared" si="1030"/>
        <v>6.5268893736234762E-2</v>
      </c>
      <c r="AF1004" s="5">
        <f t="shared" si="1031"/>
        <v>4.7592598523295622E-2</v>
      </c>
      <c r="AG1004" s="5">
        <f t="shared" si="1032"/>
        <v>2.3135629695754327E-2</v>
      </c>
      <c r="AH1004" s="5">
        <f t="shared" si="1033"/>
        <v>1.1280644058676724E-3</v>
      </c>
      <c r="AI1004" s="5">
        <f t="shared" si="1034"/>
        <v>4.1288048489655097E-3</v>
      </c>
      <c r="AJ1004" s="5">
        <f t="shared" si="1035"/>
        <v>7.555875973113902E-3</v>
      </c>
      <c r="AK1004" s="5">
        <f t="shared" si="1036"/>
        <v>9.2183676728927865E-3</v>
      </c>
      <c r="AL1004" s="5">
        <f t="shared" si="1037"/>
        <v>1.8009352869500141E-3</v>
      </c>
      <c r="AM1004" s="5">
        <f t="shared" si="1038"/>
        <v>3.2761482503533237E-2</v>
      </c>
      <c r="AN1004" s="5">
        <f t="shared" si="1039"/>
        <v>4.7777861537525071E-2</v>
      </c>
      <c r="AO1004" s="5">
        <f t="shared" si="1040"/>
        <v>3.4838534136126663E-2</v>
      </c>
      <c r="AP1004" s="5">
        <f t="shared" si="1041"/>
        <v>1.6935646506500299E-2</v>
      </c>
      <c r="AQ1004" s="5">
        <f t="shared" si="1042"/>
        <v>6.1745448618570386E-3</v>
      </c>
      <c r="AR1004" s="5">
        <f t="shared" si="1043"/>
        <v>3.2902360253778834E-4</v>
      </c>
      <c r="AS1004" s="5">
        <f t="shared" si="1044"/>
        <v>1.2042523800201148E-3</v>
      </c>
      <c r="AT1004" s="5">
        <f t="shared" si="1045"/>
        <v>2.2038294268228874E-3</v>
      </c>
      <c r="AU1004" s="5">
        <f t="shared" si="1046"/>
        <v>2.6887299390677402E-3</v>
      </c>
      <c r="AV1004" s="5">
        <f t="shared" si="1047"/>
        <v>2.4602410004779139E-3</v>
      </c>
      <c r="AW1004" s="5">
        <f t="shared" si="1048"/>
        <v>2.6702334280279399E-4</v>
      </c>
      <c r="AX1004" s="5">
        <f t="shared" si="1049"/>
        <v>1.99849357176618E-2</v>
      </c>
      <c r="AY1004" s="5">
        <f t="shared" si="1050"/>
        <v>2.9145124658257089E-2</v>
      </c>
      <c r="AZ1004" s="5">
        <f t="shared" si="1051"/>
        <v>2.125196456335483E-2</v>
      </c>
      <c r="BA1004" s="5">
        <f t="shared" si="1052"/>
        <v>1.0330967370995816E-2</v>
      </c>
      <c r="BB1004" s="5">
        <f t="shared" si="1053"/>
        <v>3.7665536697468974E-3</v>
      </c>
      <c r="BC1004" s="5">
        <f t="shared" si="1054"/>
        <v>1.0985942390575045E-3</v>
      </c>
      <c r="BD1004" s="5">
        <f t="shared" si="1055"/>
        <v>7.9972185441306814E-5</v>
      </c>
      <c r="BE1004" s="5">
        <f t="shared" si="1056"/>
        <v>2.9270451697167496E-4</v>
      </c>
      <c r="BF1004" s="5">
        <f t="shared" si="1057"/>
        <v>5.3566082871713471E-4</v>
      </c>
      <c r="BG1004" s="5">
        <f t="shared" si="1058"/>
        <v>6.5352031778335236E-4</v>
      </c>
      <c r="BH1004" s="5">
        <f t="shared" si="1059"/>
        <v>5.9798399872522552E-4</v>
      </c>
      <c r="BI1004" s="5">
        <f t="shared" si="1060"/>
        <v>4.3773373589275677E-4</v>
      </c>
      <c r="BJ1004" s="8">
        <f t="shared" si="1061"/>
        <v>0.69753751635570527</v>
      </c>
      <c r="BK1004" s="8">
        <f t="shared" si="1062"/>
        <v>0.14523130989424418</v>
      </c>
      <c r="BL1004" s="8">
        <f t="shared" si="1063"/>
        <v>0.10395327611586538</v>
      </c>
      <c r="BM1004" s="8">
        <f t="shared" si="1064"/>
        <v>0.8059131420566048</v>
      </c>
      <c r="BN1004" s="8">
        <f t="shared" si="1065"/>
        <v>0.1150249332035583</v>
      </c>
    </row>
    <row r="1005" spans="1:66" x14ac:dyDescent="0.25">
      <c r="A1005" t="s">
        <v>176</v>
      </c>
      <c r="B1005" t="s">
        <v>254</v>
      </c>
      <c r="C1005" t="s">
        <v>253</v>
      </c>
      <c r="D1005" t="s">
        <v>513</v>
      </c>
      <c r="E1005">
        <f>VLOOKUP(A1005,home!$A$2:$E$405,3,FALSE)</f>
        <v>1.2142999999999999</v>
      </c>
      <c r="F1005">
        <f>VLOOKUP(B1005,home!$B$2:$E$405,3,FALSE)</f>
        <v>1.2353000000000001</v>
      </c>
      <c r="G1005">
        <f>VLOOKUP(C1005,away!$B$2:$E$405,4,FALSE)</f>
        <v>0.54900000000000004</v>
      </c>
      <c r="H1005">
        <f>VLOOKUP(A1005,away!$A$2:$E$405,3,FALSE)</f>
        <v>1.1429</v>
      </c>
      <c r="I1005">
        <f>VLOOKUP(C1005,away!$B$2:$E$405,3,FALSE)</f>
        <v>0.58330000000000004</v>
      </c>
      <c r="J1005">
        <f>VLOOKUP(B1005,home!$B$2:$E$405,4,FALSE)</f>
        <v>0.875</v>
      </c>
      <c r="K1005" s="3">
        <f t="shared" si="1010"/>
        <v>0.82351360971000009</v>
      </c>
      <c r="L1005" s="3">
        <f t="shared" si="1011"/>
        <v>0.58332187375</v>
      </c>
      <c r="M1005" s="5">
        <f t="shared" si="1012"/>
        <v>0.2449171023471621</v>
      </c>
      <c r="N1005" s="5">
        <f t="shared" si="1013"/>
        <v>0.20169256703362498</v>
      </c>
      <c r="O1005" s="5">
        <f t="shared" si="1014"/>
        <v>0.14286550305456713</v>
      </c>
      <c r="P1005" s="5">
        <f t="shared" si="1015"/>
        <v>0.11765168612350162</v>
      </c>
      <c r="Q1005" s="5">
        <f t="shared" si="1016"/>
        <v>8.3048286964768334E-2</v>
      </c>
      <c r="R1005" s="5">
        <f t="shared" si="1017"/>
        <v>4.1668286468013224E-2</v>
      </c>
      <c r="S1005" s="5">
        <f t="shared" si="1018"/>
        <v>1.4129188116151303E-2</v>
      </c>
      <c r="T1005" s="5">
        <f t="shared" si="1019"/>
        <v>4.8443882364016366E-2</v>
      </c>
      <c r="U1005" s="5">
        <f t="shared" si="1020"/>
        <v>3.4314400999703919E-2</v>
      </c>
      <c r="V1005" s="5">
        <f t="shared" si="1021"/>
        <v>7.5414306377794243E-4</v>
      </c>
      <c r="W1005" s="5">
        <f t="shared" si="1022"/>
        <v>2.2797131526196106E-2</v>
      </c>
      <c r="X1005" s="5">
        <f t="shared" si="1023"/>
        <v>1.3298065477985911E-2</v>
      </c>
      <c r="Y1005" s="5">
        <f t="shared" si="1024"/>
        <v>3.8785262359344653E-3</v>
      </c>
      <c r="Z1005" s="5">
        <f t="shared" si="1025"/>
        <v>8.1020076461577484E-3</v>
      </c>
      <c r="AA1005" s="5">
        <f t="shared" si="1026"/>
        <v>6.6721135625853883E-3</v>
      </c>
      <c r="AB1005" s="5">
        <f t="shared" si="1027"/>
        <v>2.7472881621598707E-3</v>
      </c>
      <c r="AC1005" s="5">
        <f t="shared" si="1028"/>
        <v>2.2641896528843611E-5</v>
      </c>
      <c r="AD1005" s="5">
        <f t="shared" si="1029"/>
        <v>4.6934370185428495E-3</v>
      </c>
      <c r="AE1005" s="5">
        <f t="shared" si="1030"/>
        <v>2.7377844759840287E-3</v>
      </c>
      <c r="AF1005" s="5">
        <f t="shared" si="1031"/>
        <v>7.9850478522733271E-4</v>
      </c>
      <c r="AG1005" s="5">
        <f t="shared" si="1032"/>
        <v>1.5526176917238303E-4</v>
      </c>
      <c r="AH1005" s="5">
        <f t="shared" si="1033"/>
        <v>1.181519570323391E-3</v>
      </c>
      <c r="AI1005" s="5">
        <f t="shared" si="1034"/>
        <v>9.7299744630002392E-4</v>
      </c>
      <c r="AJ1005" s="5">
        <f t="shared" si="1035"/>
        <v>4.0063831962057234E-4</v>
      </c>
      <c r="AK1005" s="5">
        <f t="shared" si="1036"/>
        <v>1.0997703625962876E-4</v>
      </c>
      <c r="AL1005" s="5">
        <f t="shared" si="1037"/>
        <v>4.3506268498577591E-7</v>
      </c>
      <c r="AM1005" s="5">
        <f t="shared" si="1038"/>
        <v>7.7302185221735282E-4</v>
      </c>
      <c r="AN1005" s="5">
        <f t="shared" si="1039"/>
        <v>4.5092055528512187E-4</v>
      </c>
      <c r="AO1005" s="5">
        <f t="shared" si="1040"/>
        <v>1.3151591161065387E-4</v>
      </c>
      <c r="AP1005" s="5">
        <f t="shared" si="1041"/>
        <v>2.5572035996222003E-5</v>
      </c>
      <c r="AQ1005" s="5">
        <f t="shared" si="1042"/>
        <v>3.7291819882296659E-6</v>
      </c>
      <c r="AR1005" s="5">
        <f t="shared" si="1043"/>
        <v>1.3784124192666708E-4</v>
      </c>
      <c r="AS1005" s="5">
        <f t="shared" si="1044"/>
        <v>1.1351413870593901E-4</v>
      </c>
      <c r="AT1005" s="5">
        <f t="shared" si="1045"/>
        <v>4.6740219059424737E-5</v>
      </c>
      <c r="AU1005" s="5">
        <f t="shared" si="1046"/>
        <v>1.2830402172087671E-5</v>
      </c>
      <c r="AV1005" s="5">
        <f t="shared" si="1047"/>
        <v>2.6415027016917358E-6</v>
      </c>
      <c r="AW1005" s="5">
        <f t="shared" si="1048"/>
        <v>5.8053495978225177E-9</v>
      </c>
      <c r="AX1005" s="5">
        <f t="shared" si="1049"/>
        <v>1.0609900265070367E-4</v>
      </c>
      <c r="AY1005" s="5">
        <f t="shared" si="1050"/>
        <v>6.1889869029214682E-5</v>
      </c>
      <c r="AZ1005" s="5">
        <f t="shared" si="1051"/>
        <v>1.8050857184131803E-5</v>
      </c>
      <c r="BA1005" s="5">
        <f t="shared" si="1052"/>
        <v>3.5098199451471378E-6</v>
      </c>
      <c r="BB1005" s="5">
        <f t="shared" si="1053"/>
        <v>5.1183868673208757E-7</v>
      </c>
      <c r="BC1005" s="5">
        <f t="shared" si="1054"/>
        <v>5.9713340360460128E-8</v>
      </c>
      <c r="BD1005" s="5">
        <f t="shared" si="1055"/>
        <v>1.3400968586781752E-5</v>
      </c>
      <c r="BE1005" s="5">
        <f t="shared" si="1056"/>
        <v>1.1035880014510959E-5</v>
      </c>
      <c r="BF1005" s="5">
        <f t="shared" si="1057"/>
        <v>4.544098693538184E-6</v>
      </c>
      <c r="BG1005" s="5">
        <f t="shared" si="1058"/>
        <v>1.2473757059980417E-6</v>
      </c>
      <c r="BH1005" s="5">
        <f t="shared" si="1059"/>
        <v>2.5680771757775176E-7</v>
      </c>
      <c r="BI1005" s="5">
        <f t="shared" si="1060"/>
        <v>4.2296930100768137E-8</v>
      </c>
      <c r="BJ1005" s="8">
        <f t="shared" si="1061"/>
        <v>0.38311832828938663</v>
      </c>
      <c r="BK1005" s="8">
        <f t="shared" si="1062"/>
        <v>0.37753708647883605</v>
      </c>
      <c r="BL1005" s="8">
        <f t="shared" si="1063"/>
        <v>0.2312768195517475</v>
      </c>
      <c r="BM1005" s="8">
        <f t="shared" si="1064"/>
        <v>0.16812892591081091</v>
      </c>
      <c r="BN1005" s="8">
        <f t="shared" si="1065"/>
        <v>0.83184343199163735</v>
      </c>
    </row>
    <row r="1006" spans="1:66" x14ac:dyDescent="0.25">
      <c r="A1006" t="s">
        <v>270</v>
      </c>
      <c r="B1006" t="s">
        <v>331</v>
      </c>
      <c r="C1006" t="s">
        <v>304</v>
      </c>
      <c r="D1006" t="s">
        <v>513</v>
      </c>
      <c r="E1006">
        <f>VLOOKUP(A1006,home!$A$2:$E$405,3,FALSE)</f>
        <v>1.5696000000000001</v>
      </c>
      <c r="F1006">
        <f>VLOOKUP(B1006,home!$B$2:$E$405,3,FALSE)</f>
        <v>1.7839</v>
      </c>
      <c r="G1006">
        <f>VLOOKUP(C1006,away!$B$2:$E$405,4,FALSE)</f>
        <v>1.752</v>
      </c>
      <c r="H1006">
        <f>VLOOKUP(A1006,away!$A$2:$E$405,3,FALSE)</f>
        <v>1.3290999999999999</v>
      </c>
      <c r="I1006">
        <f>VLOOKUP(C1006,away!$B$2:$E$405,3,FALSE)</f>
        <v>1.1286</v>
      </c>
      <c r="J1006">
        <f>VLOOKUP(B1006,home!$B$2:$E$405,4,FALSE)</f>
        <v>1.2038</v>
      </c>
      <c r="K1006" s="3">
        <f t="shared" si="1010"/>
        <v>4.9056165388800004</v>
      </c>
      <c r="L1006" s="3">
        <f t="shared" si="1011"/>
        <v>1.8057267965879999</v>
      </c>
      <c r="M1006" s="5">
        <f t="shared" si="1012"/>
        <v>1.217028148937679E-3</v>
      </c>
      <c r="N1006" s="5">
        <f t="shared" si="1013"/>
        <v>5.9702734157111911E-3</v>
      </c>
      <c r="O1006" s="5">
        <f t="shared" si="1014"/>
        <v>2.1976203407386582E-3</v>
      </c>
      <c r="P1006" s="5">
        <f t="shared" si="1015"/>
        <v>1.0780682689706665E-2</v>
      </c>
      <c r="Q1006" s="5">
        <f t="shared" si="1016"/>
        <v>1.4643936004874203E-2</v>
      </c>
      <c r="R1006" s="5">
        <f t="shared" si="1017"/>
        <v>1.9841509689993236E-3</v>
      </c>
      <c r="S1006" s="5">
        <f t="shared" si="1018"/>
        <v>2.3874369577562751E-2</v>
      </c>
      <c r="T1006" s="5">
        <f t="shared" si="1019"/>
        <v>2.6442947651521165E-2</v>
      </c>
      <c r="U1006" s="5">
        <f t="shared" si="1020"/>
        <v>9.7334838091578616E-3</v>
      </c>
      <c r="V1006" s="5">
        <f t="shared" si="1021"/>
        <v>2.3498224210905718E-2</v>
      </c>
      <c r="W1006" s="5">
        <f t="shared" si="1022"/>
        <v>2.3945844886603739E-2</v>
      </c>
      <c r="X1006" s="5">
        <f t="shared" si="1023"/>
        <v>4.3239653778680102E-2</v>
      </c>
      <c r="Y1006" s="5">
        <f t="shared" si="1024"/>
        <v>3.903950075167513E-2</v>
      </c>
      <c r="Z1006" s="5">
        <f t="shared" si="1025"/>
        <v>1.1942781910660417E-3</v>
      </c>
      <c r="AA1006" s="5">
        <f t="shared" si="1026"/>
        <v>5.8586708461172638E-3</v>
      </c>
      <c r="AB1006" s="5">
        <f t="shared" si="1027"/>
        <v>1.4370196299283464E-2</v>
      </c>
      <c r="AC1006" s="5">
        <f t="shared" si="1028"/>
        <v>1.3009502862078495E-2</v>
      </c>
      <c r="AD1006" s="5">
        <f t="shared" si="1029"/>
        <v>2.9367283178294595E-2</v>
      </c>
      <c r="AE1006" s="5">
        <f t="shared" si="1030"/>
        <v>5.3029290178034559E-2</v>
      </c>
      <c r="AF1006" s="5">
        <f t="shared" si="1031"/>
        <v>4.7878205139258924E-2</v>
      </c>
      <c r="AG1006" s="5">
        <f t="shared" si="1032"/>
        <v>2.8818319330832384E-2</v>
      </c>
      <c r="AH1006" s="5">
        <f t="shared" si="1033"/>
        <v>5.3913503304714851E-4</v>
      </c>
      <c r="AI1006" s="5">
        <f t="shared" si="1034"/>
        <v>2.6447897348057074E-3</v>
      </c>
      <c r="AJ1006" s="5">
        <f t="shared" si="1035"/>
        <v>6.487162132461464E-3</v>
      </c>
      <c r="AK1006" s="5">
        <f t="shared" si="1036"/>
        <v>1.0607843282466337E-2</v>
      </c>
      <c r="AL1006" s="5">
        <f t="shared" si="1037"/>
        <v>4.6096328151266396E-3</v>
      </c>
      <c r="AM1006" s="5">
        <f t="shared" si="1038"/>
        <v>2.8812926012282875E-2</v>
      </c>
      <c r="AN1006" s="5">
        <f t="shared" si="1039"/>
        <v>5.2028272588486607E-2</v>
      </c>
      <c r="AO1006" s="5">
        <f t="shared" si="1040"/>
        <v>4.6974422996607597E-2</v>
      </c>
      <c r="AP1006" s="5">
        <f t="shared" si="1041"/>
        <v>2.8274324786411308E-2</v>
      </c>
      <c r="AQ1006" s="5">
        <f t="shared" si="1042"/>
        <v>1.276392648056379E-2</v>
      </c>
      <c r="AR1006" s="5">
        <f t="shared" si="1043"/>
        <v>1.947061152305186E-4</v>
      </c>
      <c r="AS1006" s="5">
        <f t="shared" si="1044"/>
        <v>9.5515353909590727E-4</v>
      </c>
      <c r="AT1006" s="5">
        <f t="shared" si="1045"/>
        <v>2.3428084992793232E-3</v>
      </c>
      <c r="AU1006" s="5">
        <f t="shared" si="1046"/>
        <v>3.8309733738310947E-3</v>
      </c>
      <c r="AV1006" s="5">
        <f t="shared" si="1047"/>
        <v>4.6983215856686829E-3</v>
      </c>
      <c r="AW1006" s="5">
        <f t="shared" si="1048"/>
        <v>1.1342517869203995E-3</v>
      </c>
      <c r="AX1006" s="5">
        <f t="shared" si="1049"/>
        <v>2.3557527729896777E-2</v>
      </c>
      <c r="AY1006" s="5">
        <f t="shared" si="1050"/>
        <v>4.2538459083239485E-2</v>
      </c>
      <c r="AZ1006" s="5">
        <f t="shared" si="1051"/>
        <v>3.8406417726083879E-2</v>
      </c>
      <c r="BA1006" s="5">
        <f t="shared" si="1052"/>
        <v>2.3117165882980677E-2</v>
      </c>
      <c r="BB1006" s="5">
        <f t="shared" si="1053"/>
        <v>1.0435821474017021E-2</v>
      </c>
      <c r="BC1006" s="5">
        <f t="shared" si="1054"/>
        <v>3.7688484960082032E-3</v>
      </c>
      <c r="BD1006" s="5">
        <f t="shared" si="1055"/>
        <v>5.8597674955216407E-5</v>
      </c>
      <c r="BE1006" s="5">
        <f t="shared" si="1056"/>
        <v>2.8745772340022402E-4</v>
      </c>
      <c r="BF1006" s="5">
        <f t="shared" si="1057"/>
        <v>7.0507868107046558E-4</v>
      </c>
      <c r="BG1006" s="5">
        <f t="shared" si="1058"/>
        <v>1.1529485463569911E-3</v>
      </c>
      <c r="BH1006" s="5">
        <f t="shared" si="1059"/>
        <v>1.4139808643716277E-3</v>
      </c>
      <c r="BI1006" s="5">
        <f t="shared" si="1060"/>
        <v>1.3872895827842589E-3</v>
      </c>
      <c r="BJ1006" s="8">
        <f t="shared" si="1061"/>
        <v>0.6230533675720642</v>
      </c>
      <c r="BK1006" s="8">
        <f t="shared" si="1062"/>
        <v>0.11952789938755744</v>
      </c>
      <c r="BL1006" s="8">
        <f t="shared" si="1063"/>
        <v>7.1450368633121514E-2</v>
      </c>
      <c r="BM1006" s="8">
        <f t="shared" si="1064"/>
        <v>0.73702801491852243</v>
      </c>
      <c r="BN1006" s="8">
        <f t="shared" si="1065"/>
        <v>3.6793691568967717E-2</v>
      </c>
    </row>
    <row r="1007" spans="1:66" x14ac:dyDescent="0.25">
      <c r="A1007" t="s">
        <v>270</v>
      </c>
      <c r="B1007" t="s">
        <v>342</v>
      </c>
      <c r="C1007" t="s">
        <v>343</v>
      </c>
      <c r="D1007" t="s">
        <v>513</v>
      </c>
      <c r="E1007">
        <f>VLOOKUP(A1007,home!$A$2:$E$405,3,FALSE)</f>
        <v>1.5696000000000001</v>
      </c>
      <c r="F1007">
        <f>VLOOKUP(B1007,home!$B$2:$E$405,3,FALSE)</f>
        <v>0.7964</v>
      </c>
      <c r="G1007">
        <f>VLOOKUP(C1007,away!$B$2:$E$405,4,FALSE)</f>
        <v>0.6371</v>
      </c>
      <c r="H1007">
        <f>VLOOKUP(A1007,away!$A$2:$E$405,3,FALSE)</f>
        <v>1.3290999999999999</v>
      </c>
      <c r="I1007">
        <f>VLOOKUP(C1007,away!$B$2:$E$405,3,FALSE)</f>
        <v>0.56430000000000002</v>
      </c>
      <c r="J1007">
        <f>VLOOKUP(B1007,home!$B$2:$E$405,4,FALSE)</f>
        <v>1.881</v>
      </c>
      <c r="K1007" s="3">
        <f t="shared" si="1010"/>
        <v>0.79639375622399999</v>
      </c>
      <c r="L1007" s="3">
        <f t="shared" si="1011"/>
        <v>1.41077093553</v>
      </c>
      <c r="M1007" s="5">
        <f t="shared" si="1012"/>
        <v>0.1100121250261359</v>
      </c>
      <c r="N1007" s="5">
        <f t="shared" si="1013"/>
        <v>8.7612969479748684E-2</v>
      </c>
      <c r="O1007" s="5">
        <f t="shared" si="1014"/>
        <v>0.15520190854276508</v>
      </c>
      <c r="P1007" s="5">
        <f t="shared" si="1015"/>
        <v>0.1236018309175064</v>
      </c>
      <c r="Q1007" s="5">
        <f t="shared" si="1016"/>
        <v>3.4887210928957864E-2</v>
      </c>
      <c r="R1007" s="5">
        <f t="shared" si="1017"/>
        <v>0.1094771708554591</v>
      </c>
      <c r="S1007" s="5">
        <f t="shared" si="1018"/>
        <v>3.4717565455922111E-2</v>
      </c>
      <c r="T1007" s="5">
        <f t="shared" si="1019"/>
        <v>4.9217863200278329E-2</v>
      </c>
      <c r="U1007" s="5">
        <f t="shared" si="1020"/>
        <v>8.7186935318355696E-2</v>
      </c>
      <c r="V1007" s="5">
        <f t="shared" si="1021"/>
        <v>4.334021923422718E-3</v>
      </c>
      <c r="W1007" s="5">
        <f t="shared" si="1022"/>
        <v>9.2613189852972459E-3</v>
      </c>
      <c r="X1007" s="5">
        <f t="shared" si="1023"/>
        <v>1.3065599649129548E-2</v>
      </c>
      <c r="Y1007" s="5">
        <f t="shared" si="1024"/>
        <v>9.2162841201314655E-3</v>
      </c>
      <c r="Z1007" s="5">
        <f t="shared" si="1025"/>
        <v>5.1482403582311244E-2</v>
      </c>
      <c r="AA1007" s="5">
        <f t="shared" si="1026"/>
        <v>4.1000264768356769E-2</v>
      </c>
      <c r="AB1007" s="5">
        <f t="shared" si="1027"/>
        <v>1.6326177432525086E-2</v>
      </c>
      <c r="AC1007" s="5">
        <f t="shared" si="1028"/>
        <v>3.0433750191421766E-4</v>
      </c>
      <c r="AD1007" s="5">
        <f t="shared" si="1029"/>
        <v>1.8439141535723793E-3</v>
      </c>
      <c r="AE1007" s="5">
        <f t="shared" si="1030"/>
        <v>2.6013404954723139E-3</v>
      </c>
      <c r="AF1007" s="5">
        <f t="shared" si="1031"/>
        <v>1.8349477822147749E-3</v>
      </c>
      <c r="AG1007" s="5">
        <f t="shared" si="1032"/>
        <v>8.6289699978794583E-4</v>
      </c>
      <c r="AH1007" s="5">
        <f t="shared" si="1033"/>
        <v>1.8157469666287566E-2</v>
      </c>
      <c r="AI1007" s="5">
        <f t="shared" si="1034"/>
        <v>1.4460495471058096E-2</v>
      </c>
      <c r="AJ1007" s="5">
        <f t="shared" si="1035"/>
        <v>5.7581241525280482E-3</v>
      </c>
      <c r="AK1007" s="5">
        <f t="shared" si="1036"/>
        <v>1.5285780408786497E-3</v>
      </c>
      <c r="AL1007" s="5">
        <f t="shared" si="1037"/>
        <v>1.3677282370291716E-5</v>
      </c>
      <c r="AM1007" s="5">
        <f t="shared" si="1038"/>
        <v>2.9369634378362107E-4</v>
      </c>
      <c r="AN1007" s="5">
        <f t="shared" si="1039"/>
        <v>4.1433826568135961E-4</v>
      </c>
      <c r="AO1007" s="5">
        <f t="shared" si="1040"/>
        <v>2.9226819135058472E-4</v>
      </c>
      <c r="AP1007" s="5">
        <f t="shared" si="1041"/>
        <v>1.3744115657910851E-4</v>
      </c>
      <c r="AQ1007" s="5">
        <f t="shared" si="1042"/>
        <v>4.8474497261858538E-5</v>
      </c>
      <c r="AR1007" s="5">
        <f t="shared" si="1043"/>
        <v>5.1232060935932208E-3</v>
      </c>
      <c r="AS1007" s="5">
        <f t="shared" si="1044"/>
        <v>4.0800893447863907E-3</v>
      </c>
      <c r="AT1007" s="5">
        <f t="shared" si="1045"/>
        <v>1.6246788395119763E-3</v>
      </c>
      <c r="AU1007" s="5">
        <f t="shared" si="1046"/>
        <v>4.3129469455219737E-4</v>
      </c>
      <c r="AV1007" s="5">
        <f t="shared" si="1047"/>
        <v>8.5870100458476799E-5</v>
      </c>
      <c r="AW1007" s="5">
        <f t="shared" si="1048"/>
        <v>4.2685626762155183E-7</v>
      </c>
      <c r="AX1007" s="5">
        <f t="shared" si="1049"/>
        <v>3.8982989069182181E-5</v>
      </c>
      <c r="AY1007" s="5">
        <f t="shared" si="1050"/>
        <v>5.4996067958885908E-5</v>
      </c>
      <c r="AZ1007" s="5">
        <f t="shared" si="1051"/>
        <v>3.879342712241447E-5</v>
      </c>
      <c r="BA1007" s="5">
        <f t="shared" si="1052"/>
        <v>1.8242879824634517E-5</v>
      </c>
      <c r="BB1007" s="5">
        <f t="shared" si="1053"/>
        <v>6.4341311592402507E-6</v>
      </c>
      <c r="BC1007" s="5">
        <f t="shared" si="1054"/>
        <v>1.8154170469688181E-6</v>
      </c>
      <c r="BD1007" s="5">
        <f t="shared" si="1055"/>
        <v>1.2046117089285849E-3</v>
      </c>
      <c r="BE1007" s="5">
        <f t="shared" si="1056"/>
        <v>9.5934524366504746E-4</v>
      </c>
      <c r="BF1007" s="5">
        <f t="shared" si="1057"/>
        <v>3.8200828105901778E-4</v>
      </c>
      <c r="BG1007" s="5">
        <f t="shared" si="1058"/>
        <v>1.0140966995375491E-4</v>
      </c>
      <c r="BH1007" s="5">
        <f t="shared" si="1059"/>
        <v>2.0190506992976743E-5</v>
      </c>
      <c r="BI1007" s="5">
        <f t="shared" si="1060"/>
        <v>3.2159187408407389E-6</v>
      </c>
      <c r="BJ1007" s="8">
        <f t="shared" si="1061"/>
        <v>0.2117498291614284</v>
      </c>
      <c r="BK1007" s="8">
        <f t="shared" si="1062"/>
        <v>0.27303855417523049</v>
      </c>
      <c r="BL1007" s="8">
        <f t="shared" si="1063"/>
        <v>0.46311304465045655</v>
      </c>
      <c r="BM1007" s="8">
        <f t="shared" si="1064"/>
        <v>0.37853604660716245</v>
      </c>
      <c r="BN1007" s="8">
        <f t="shared" si="1065"/>
        <v>0.62079321575057311</v>
      </c>
    </row>
    <row r="1008" spans="1:66" x14ac:dyDescent="0.25">
      <c r="A1008" t="s">
        <v>270</v>
      </c>
      <c r="B1008" t="s">
        <v>283</v>
      </c>
      <c r="C1008" t="s">
        <v>286</v>
      </c>
      <c r="D1008" t="s">
        <v>513</v>
      </c>
      <c r="E1008">
        <f>VLOOKUP(A1008,home!$A$2:$E$405,3,FALSE)</f>
        <v>1.5696000000000001</v>
      </c>
      <c r="F1008">
        <f>VLOOKUP(B1008,home!$B$2:$E$405,3,FALSE)</f>
        <v>0.7964</v>
      </c>
      <c r="G1008">
        <f>VLOOKUP(C1008,away!$B$2:$E$405,4,FALSE)</f>
        <v>1.4335</v>
      </c>
      <c r="H1008">
        <f>VLOOKUP(A1008,away!$A$2:$E$405,3,FALSE)</f>
        <v>1.3290999999999999</v>
      </c>
      <c r="I1008">
        <f>VLOOKUP(C1008,away!$B$2:$E$405,3,FALSE)</f>
        <v>0.56430000000000002</v>
      </c>
      <c r="J1008">
        <f>VLOOKUP(B1008,home!$B$2:$E$405,4,FALSE)</f>
        <v>0.18809999999999999</v>
      </c>
      <c r="K1008" s="3">
        <f t="shared" si="1010"/>
        <v>1.7919172022400001</v>
      </c>
      <c r="L1008" s="3">
        <f t="shared" si="1011"/>
        <v>0.14107709355299999</v>
      </c>
      <c r="M1008" s="5">
        <f t="shared" si="1012"/>
        <v>0.14471423187996887</v>
      </c>
      <c r="N1008" s="5">
        <f t="shared" si="1013"/>
        <v>0.25931592151466443</v>
      </c>
      <c r="O1008" s="5">
        <f t="shared" si="1014"/>
        <v>2.0415863229380906E-2</v>
      </c>
      <c r="P1008" s="5">
        <f t="shared" si="1015"/>
        <v>3.6583536519306722E-2</v>
      </c>
      <c r="Q1008" s="5">
        <f t="shared" si="1016"/>
        <v>0.23233633028842249</v>
      </c>
      <c r="R1008" s="5">
        <f t="shared" si="1017"/>
        <v>1.440105323388311E-3</v>
      </c>
      <c r="S1008" s="5">
        <f t="shared" si="1018"/>
        <v>2.3120655219479864E-3</v>
      </c>
      <c r="T1008" s="5">
        <f t="shared" si="1019"/>
        <v>3.2777334203860489E-2</v>
      </c>
      <c r="U1008" s="5">
        <f t="shared" si="1020"/>
        <v>2.580549502016913E-3</v>
      </c>
      <c r="V1008" s="5">
        <f t="shared" si="1021"/>
        <v>6.4942958698976341E-5</v>
      </c>
      <c r="W1008" s="5">
        <f t="shared" si="1022"/>
        <v>0.13877582231637955</v>
      </c>
      <c r="X1008" s="5">
        <f t="shared" si="1023"/>
        <v>1.9578089667822384E-2</v>
      </c>
      <c r="Y1008" s="5">
        <f t="shared" si="1024"/>
        <v>1.3810099938282004E-3</v>
      </c>
      <c r="Z1008" s="5">
        <f t="shared" si="1025"/>
        <v>6.7721957811275372E-5</v>
      </c>
      <c r="AA1008" s="5">
        <f t="shared" si="1026"/>
        <v>1.2135214117139588E-4</v>
      </c>
      <c r="AB1008" s="5">
        <f t="shared" si="1027"/>
        <v>1.0872649464684062E-4</v>
      </c>
      <c r="AC1008" s="5">
        <f t="shared" si="1028"/>
        <v>1.0260925404379186E-6</v>
      </c>
      <c r="AD1008" s="5">
        <f t="shared" si="1029"/>
        <v>6.2168695815930541E-2</v>
      </c>
      <c r="AE1008" s="5">
        <f t="shared" si="1030"/>
        <v>8.7705789156920337E-3</v>
      </c>
      <c r="AF1008" s="5">
        <f t="shared" si="1031"/>
        <v>6.1866389110152708E-4</v>
      </c>
      <c r="AG1008" s="5">
        <f t="shared" si="1032"/>
        <v>2.9093101214264384E-5</v>
      </c>
      <c r="AH1008" s="5">
        <f t="shared" si="1033"/>
        <v>2.3885042444334037E-6</v>
      </c>
      <c r="AI1008" s="5">
        <f t="shared" si="1034"/>
        <v>4.2800018432234699E-6</v>
      </c>
      <c r="AJ1008" s="5">
        <f t="shared" si="1035"/>
        <v>3.8347044642455218E-6</v>
      </c>
      <c r="AK1008" s="5">
        <f t="shared" si="1036"/>
        <v>2.290490964996025E-6</v>
      </c>
      <c r="AL1008" s="5">
        <f t="shared" si="1037"/>
        <v>1.0375785004044169E-8</v>
      </c>
      <c r="AM1008" s="5">
        <f t="shared" si="1038"/>
        <v>2.2280231094678363E-2</v>
      </c>
      <c r="AN1008" s="5">
        <f t="shared" si="1039"/>
        <v>3.1432302465263995E-3</v>
      </c>
      <c r="AO1008" s="5">
        <f t="shared" si="1040"/>
        <v>2.2171889377391201E-4</v>
      </c>
      <c r="AP1008" s="5">
        <f t="shared" si="1041"/>
        <v>1.0426485706469954E-5</v>
      </c>
      <c r="AQ1008" s="5">
        <f t="shared" si="1042"/>
        <v>3.6773457486016973E-7</v>
      </c>
      <c r="AR1008" s="5">
        <f t="shared" si="1043"/>
        <v>6.7392647348733778E-8</v>
      </c>
      <c r="AS1008" s="5">
        <f t="shared" si="1044"/>
        <v>1.2076204408868999E-7</v>
      </c>
      <c r="AT1008" s="5">
        <f t="shared" si="1045"/>
        <v>1.0819779209009446E-7</v>
      </c>
      <c r="AU1008" s="5">
        <f t="shared" si="1046"/>
        <v>6.4627161630209098E-8</v>
      </c>
      <c r="AV1008" s="5">
        <f t="shared" si="1047"/>
        <v>2.8951630664279138E-8</v>
      </c>
      <c r="AW1008" s="5">
        <f t="shared" si="1048"/>
        <v>7.2860627282241949E-11</v>
      </c>
      <c r="AX1008" s="5">
        <f t="shared" si="1049"/>
        <v>6.6540548947394453E-3</v>
      </c>
      <c r="AY1008" s="5">
        <f t="shared" si="1050"/>
        <v>9.3873472489195439E-4</v>
      </c>
      <c r="AZ1008" s="5">
        <f t="shared" si="1051"/>
        <v>6.6216983302515981E-5</v>
      </c>
      <c r="BA1008" s="5">
        <f t="shared" si="1052"/>
        <v>3.1138998493888289E-6</v>
      </c>
      <c r="BB1008" s="5">
        <f t="shared" si="1053"/>
        <v>1.098249850917251E-7</v>
      </c>
      <c r="BC1008" s="5">
        <f t="shared" si="1054"/>
        <v>3.0987579392484267E-9</v>
      </c>
      <c r="BD1008" s="5">
        <f t="shared" si="1055"/>
        <v>1.5845931358002751E-9</v>
      </c>
      <c r="BE1008" s="5">
        <f t="shared" si="1056"/>
        <v>2.8394596985919371E-9</v>
      </c>
      <c r="BF1008" s="5">
        <f t="shared" si="1057"/>
        <v>2.5440383394870491E-9</v>
      </c>
      <c r="BG1008" s="5">
        <f t="shared" si="1058"/>
        <v>1.5195686878949764E-9</v>
      </c>
      <c r="BH1008" s="5">
        <f t="shared" si="1059"/>
        <v>6.8073531795606835E-10</v>
      </c>
      <c r="BI1008" s="5">
        <f t="shared" si="1060"/>
        <v>2.4396426528355889E-10</v>
      </c>
      <c r="BJ1008" s="8">
        <f t="shared" si="1061"/>
        <v>0.78906974759070225</v>
      </c>
      <c r="BK1008" s="8">
        <f t="shared" si="1062"/>
        <v>0.18461454807313993</v>
      </c>
      <c r="BL1008" s="8">
        <f t="shared" si="1063"/>
        <v>2.4679789735756536E-2</v>
      </c>
      <c r="BM1008" s="8">
        <f t="shared" si="1064"/>
        <v>0.30268708395024696</v>
      </c>
      <c r="BN1008" s="8">
        <f t="shared" si="1065"/>
        <v>0.69480598875513178</v>
      </c>
    </row>
    <row r="1009" spans="1:66" x14ac:dyDescent="0.25">
      <c r="A1009" t="s">
        <v>270</v>
      </c>
      <c r="B1009" t="s">
        <v>310</v>
      </c>
      <c r="C1009" t="s">
        <v>306</v>
      </c>
      <c r="D1009" t="s">
        <v>513</v>
      </c>
      <c r="E1009">
        <f>VLOOKUP(A1009,home!$A$2:$E$405,3,FALSE)</f>
        <v>1.5696000000000001</v>
      </c>
      <c r="F1009">
        <f>VLOOKUP(B1009,home!$B$2:$E$405,3,FALSE)</f>
        <v>0.6371</v>
      </c>
      <c r="G1009">
        <f>VLOOKUP(C1009,away!$B$2:$E$405,4,FALSE)</f>
        <v>1.9113</v>
      </c>
      <c r="H1009">
        <f>VLOOKUP(A1009,away!$A$2:$E$405,3,FALSE)</f>
        <v>1.3290999999999999</v>
      </c>
      <c r="I1009">
        <f>VLOOKUP(C1009,away!$B$2:$E$405,3,FALSE)</f>
        <v>1.3167</v>
      </c>
      <c r="J1009">
        <f>VLOOKUP(B1009,home!$B$2:$E$405,4,FALSE)</f>
        <v>0.37619999999999998</v>
      </c>
      <c r="K1009" s="3">
        <f t="shared" si="1010"/>
        <v>1.9112850154080001</v>
      </c>
      <c r="L1009" s="3">
        <f t="shared" si="1011"/>
        <v>0.65835976991399991</v>
      </c>
      <c r="M1009" s="5">
        <f t="shared" si="1012"/>
        <v>7.6562736802137224E-2</v>
      </c>
      <c r="N1009" s="5">
        <f t="shared" si="1013"/>
        <v>0.1463332115885515</v>
      </c>
      <c r="O1009" s="5">
        <f t="shared" si="1014"/>
        <v>5.04058257850412E-2</v>
      </c>
      <c r="P1009" s="5">
        <f t="shared" si="1015"/>
        <v>9.6339899512215429E-2</v>
      </c>
      <c r="Q1009" s="5">
        <f t="shared" si="1016"/>
        <v>0.13984223728286344</v>
      </c>
      <c r="R1009" s="5">
        <f t="shared" si="1017"/>
        <v>1.6592583933082446E-2</v>
      </c>
      <c r="S1009" s="5">
        <f t="shared" si="1018"/>
        <v>3.0306440919196227E-2</v>
      </c>
      <c r="T1009" s="5">
        <f t="shared" si="1019"/>
        <v>9.2066503161804952E-2</v>
      </c>
      <c r="U1009" s="5">
        <f t="shared" si="1020"/>
        <v>3.1713157038200011E-2</v>
      </c>
      <c r="V1009" s="5">
        <f t="shared" si="1021"/>
        <v>4.2372215035360178E-3</v>
      </c>
      <c r="W1009" s="5">
        <f t="shared" si="1022"/>
        <v>8.9092790879955613E-2</v>
      </c>
      <c r="X1009" s="5">
        <f t="shared" si="1023"/>
        <v>5.8655109304723688E-2</v>
      </c>
      <c r="Y1009" s="5">
        <f t="shared" si="1024"/>
        <v>1.9308082133069202E-2</v>
      </c>
      <c r="Z1009" s="5">
        <f t="shared" si="1025"/>
        <v>3.641296580154297E-3</v>
      </c>
      <c r="AA1009" s="5">
        <f t="shared" si="1026"/>
        <v>6.959555590305303E-3</v>
      </c>
      <c r="AB1009" s="5">
        <f t="shared" si="1027"/>
        <v>6.6508471568247542E-3</v>
      </c>
      <c r="AC1009" s="5">
        <f t="shared" si="1028"/>
        <v>3.3323447452366208E-4</v>
      </c>
      <c r="AD1009" s="5">
        <f t="shared" si="1029"/>
        <v>4.2570429047434424E-2</v>
      </c>
      <c r="AE1009" s="5">
        <f t="shared" si="1030"/>
        <v>2.8026657872809186E-2</v>
      </c>
      <c r="AF1009" s="5">
        <f t="shared" si="1031"/>
        <v>9.2258120143005259E-3</v>
      </c>
      <c r="AG1009" s="5">
        <f t="shared" si="1032"/>
        <v>2.0246344916682369E-3</v>
      </c>
      <c r="AH1009" s="5">
        <f t="shared" si="1033"/>
        <v>5.9932079467475425E-4</v>
      </c>
      <c r="AI1009" s="5">
        <f t="shared" si="1034"/>
        <v>1.1454728542842725E-3</v>
      </c>
      <c r="AJ1009" s="5">
        <f t="shared" si="1035"/>
        <v>1.0946625509750812E-3</v>
      </c>
      <c r="AK1009" s="5">
        <f t="shared" si="1036"/>
        <v>6.9740404353565619E-4</v>
      </c>
      <c r="AL1009" s="5">
        <f t="shared" si="1037"/>
        <v>1.6772533026128374E-5</v>
      </c>
      <c r="AM1009" s="5">
        <f t="shared" si="1038"/>
        <v>1.6272844627570178E-2</v>
      </c>
      <c r="AN1009" s="5">
        <f t="shared" si="1039"/>
        <v>1.0713386244853372E-2</v>
      </c>
      <c r="AO1009" s="5">
        <f t="shared" si="1040"/>
        <v>3.5266312515807386E-3</v>
      </c>
      <c r="AP1009" s="5">
        <f t="shared" si="1041"/>
        <v>7.7393071312073893E-4</v>
      </c>
      <c r="AQ1009" s="5">
        <f t="shared" si="1042"/>
        <v>1.2738121155488687E-4</v>
      </c>
      <c r="AR1009" s="5">
        <f t="shared" si="1043"/>
        <v>7.8913740097349381E-5</v>
      </c>
      <c r="AS1009" s="5">
        <f t="shared" si="1044"/>
        <v>1.5082664895786529E-4</v>
      </c>
      <c r="AT1009" s="5">
        <f t="shared" si="1045"/>
        <v>1.4413635703868535E-4</v>
      </c>
      <c r="AU1009" s="5">
        <f t="shared" si="1046"/>
        <v>9.1828553127845571E-5</v>
      </c>
      <c r="AV1009" s="5">
        <f t="shared" si="1047"/>
        <v>4.3877634394962174E-5</v>
      </c>
      <c r="AW1009" s="5">
        <f t="shared" si="1048"/>
        <v>5.8625275231562939E-7</v>
      </c>
      <c r="AX1009" s="5">
        <f t="shared" si="1049"/>
        <v>5.1836740157895798E-3</v>
      </c>
      <c r="AY1009" s="5">
        <f t="shared" si="1050"/>
        <v>3.4127224323444076E-3</v>
      </c>
      <c r="AZ1009" s="5">
        <f t="shared" si="1051"/>
        <v>1.1233995776693052E-3</v>
      </c>
      <c r="BA1009" s="5">
        <f t="shared" si="1052"/>
        <v>2.4653369582528287E-4</v>
      </c>
      <c r="BB1009" s="5">
        <f t="shared" si="1053"/>
        <v>4.0576966814895306E-5</v>
      </c>
      <c r="BC1009" s="5">
        <f t="shared" si="1054"/>
        <v>5.3428485072124975E-6</v>
      </c>
      <c r="BD1009" s="5">
        <f t="shared" si="1055"/>
        <v>8.6589386289240182E-6</v>
      </c>
      <c r="BE1009" s="5">
        <f t="shared" si="1056"/>
        <v>1.6549699650799966E-5</v>
      </c>
      <c r="BF1009" s="5">
        <f t="shared" si="1057"/>
        <v>1.58155964760385E-5</v>
      </c>
      <c r="BG1009" s="5">
        <f t="shared" si="1058"/>
        <v>1.0076037518130651E-5</v>
      </c>
      <c r="BH1009" s="5">
        <f t="shared" si="1059"/>
        <v>4.8145448807729823E-6</v>
      </c>
      <c r="BI1009" s="5">
        <f t="shared" si="1060"/>
        <v>1.8403934973261397E-6</v>
      </c>
      <c r="BJ1009" s="8">
        <f t="shared" si="1061"/>
        <v>0.66857189136281125</v>
      </c>
      <c r="BK1009" s="8">
        <f t="shared" si="1062"/>
        <v>0.21120902817697912</v>
      </c>
      <c r="BL1009" s="8">
        <f t="shared" si="1063"/>
        <v>0.11642616789119217</v>
      </c>
      <c r="BM1009" s="8">
        <f t="shared" si="1064"/>
        <v>0.47035975292765353</v>
      </c>
      <c r="BN1009" s="8">
        <f t="shared" si="1065"/>
        <v>0.5260764949038913</v>
      </c>
    </row>
    <row r="1010" spans="1:66" x14ac:dyDescent="0.25">
      <c r="A1010" t="s">
        <v>270</v>
      </c>
      <c r="B1010" t="s">
        <v>280</v>
      </c>
      <c r="C1010" t="s">
        <v>327</v>
      </c>
      <c r="D1010" t="s">
        <v>513</v>
      </c>
      <c r="E1010">
        <f>VLOOKUP(A1010,home!$A$2:$E$405,3,FALSE)</f>
        <v>1.5696000000000001</v>
      </c>
      <c r="F1010">
        <f>VLOOKUP(B1010,home!$B$2:$E$405,3,FALSE)</f>
        <v>1.9113</v>
      </c>
      <c r="G1010">
        <f>VLOOKUP(C1010,away!$B$2:$E$405,4,FALSE)</f>
        <v>0.50970000000000004</v>
      </c>
      <c r="H1010">
        <f>VLOOKUP(A1010,away!$A$2:$E$405,3,FALSE)</f>
        <v>1.3290999999999999</v>
      </c>
      <c r="I1010">
        <f>VLOOKUP(C1010,away!$B$2:$E$405,3,FALSE)</f>
        <v>1.5047999999999999</v>
      </c>
      <c r="J1010">
        <f>VLOOKUP(B1010,home!$B$2:$E$405,4,FALSE)</f>
        <v>1.0032000000000001</v>
      </c>
      <c r="K1010" s="3">
        <f t="shared" si="1010"/>
        <v>1.5290880118560004</v>
      </c>
      <c r="L1010" s="3">
        <f t="shared" si="1011"/>
        <v>2.0064297749760001</v>
      </c>
      <c r="M1010" s="5">
        <f t="shared" si="1012"/>
        <v>2.9143662877094113E-2</v>
      </c>
      <c r="N1010" s="5">
        <f t="shared" si="1013"/>
        <v>4.4563225526937367E-2</v>
      </c>
      <c r="O1010" s="5">
        <f t="shared" si="1014"/>
        <v>5.8474712948464333E-2</v>
      </c>
      <c r="P1010" s="5">
        <f t="shared" si="1015"/>
        <v>8.9412982566217672E-2</v>
      </c>
      <c r="Q1010" s="5">
        <f t="shared" si="1016"/>
        <v>3.407054696143761E-2</v>
      </c>
      <c r="R1010" s="5">
        <f t="shared" si="1017"/>
        <v>5.8662702571486765E-2</v>
      </c>
      <c r="S1010" s="5">
        <f t="shared" si="1018"/>
        <v>6.8579930095800379E-2</v>
      </c>
      <c r="T1010" s="5">
        <f t="shared" si="1019"/>
        <v>6.8360159873146489E-2</v>
      </c>
      <c r="U1010" s="5">
        <f t="shared" si="1020"/>
        <v>8.9700435245134588E-2</v>
      </c>
      <c r="V1010" s="5">
        <f t="shared" si="1021"/>
        <v>2.3378194962841246E-2</v>
      </c>
      <c r="W1010" s="5">
        <f t="shared" si="1022"/>
        <v>1.7365621638703709E-2</v>
      </c>
      <c r="X1010" s="5">
        <f t="shared" si="1023"/>
        <v>3.4842900316862636E-2</v>
      </c>
      <c r="Y1010" s="5">
        <f t="shared" si="1024"/>
        <v>3.495491632113696E-2</v>
      </c>
      <c r="Z1010" s="5">
        <f t="shared" si="1025"/>
        <v>3.9234197706664066E-2</v>
      </c>
      <c r="AA1010" s="5">
        <f t="shared" si="1026"/>
        <v>5.9992541368048213E-2</v>
      </c>
      <c r="AB1010" s="5">
        <f t="shared" si="1027"/>
        <v>4.5866937903328846E-2</v>
      </c>
      <c r="AC1010" s="5">
        <f t="shared" si="1028"/>
        <v>4.4827801575970478E-3</v>
      </c>
      <c r="AD1010" s="5">
        <f t="shared" si="1029"/>
        <v>6.63839096654225E-3</v>
      </c>
      <c r="AE1010" s="5">
        <f t="shared" si="1030"/>
        <v>1.3319465293202076E-2</v>
      </c>
      <c r="AF1010" s="5">
        <f t="shared" si="1031"/>
        <v>1.3362285875520047E-2</v>
      </c>
      <c r="AG1010" s="5">
        <f t="shared" si="1032"/>
        <v>8.9368294141282216E-3</v>
      </c>
      <c r="AH1010" s="5">
        <f t="shared" si="1033"/>
        <v>1.9680165618986473E-2</v>
      </c>
      <c r="AI1010" s="5">
        <f t="shared" si="1034"/>
        <v>3.0092705319332846E-2</v>
      </c>
      <c r="AJ1010" s="5">
        <f t="shared" si="1035"/>
        <v>2.3007197474053571E-2</v>
      </c>
      <c r="AK1010" s="5">
        <f t="shared" si="1036"/>
        <v>1.1726676614659657E-2</v>
      </c>
      <c r="AL1010" s="5">
        <f t="shared" si="1037"/>
        <v>5.5012816442430131E-4</v>
      </c>
      <c r="AM1010" s="5">
        <f t="shared" si="1038"/>
        <v>2.0301368089905825E-3</v>
      </c>
      <c r="AN1010" s="5">
        <f t="shared" si="1039"/>
        <v>4.0733269408334679E-3</v>
      </c>
      <c r="AO1010" s="5">
        <f t="shared" si="1040"/>
        <v>4.0864222286500886E-3</v>
      </c>
      <c r="AP1010" s="5">
        <f t="shared" si="1041"/>
        <v>2.7330397442291068E-3</v>
      </c>
      <c r="AQ1010" s="5">
        <f t="shared" si="1042"/>
        <v>1.3709130797535181E-3</v>
      </c>
      <c r="AR1010" s="5">
        <f t="shared" si="1043"/>
        <v>7.8973740548786888E-3</v>
      </c>
      <c r="AS1010" s="5">
        <f t="shared" si="1044"/>
        <v>1.2075779992457614E-2</v>
      </c>
      <c r="AT1010" s="5">
        <f t="shared" si="1045"/>
        <v>9.2324652101387402E-3</v>
      </c>
      <c r="AU1010" s="5">
        <f t="shared" si="1046"/>
        <v>4.7057506242335796E-3</v>
      </c>
      <c r="AV1010" s="5">
        <f t="shared" si="1047"/>
        <v>1.7988767165748646E-3</v>
      </c>
      <c r="AW1010" s="5">
        <f t="shared" si="1048"/>
        <v>4.6883262583147789E-5</v>
      </c>
      <c r="AX1010" s="5">
        <f t="shared" si="1049"/>
        <v>5.1737630950918288E-4</v>
      </c>
      <c r="AY1010" s="5">
        <f t="shared" si="1050"/>
        <v>1.038079232266423E-3</v>
      </c>
      <c r="AZ1010" s="5">
        <f t="shared" si="1051"/>
        <v>1.0414165402017894E-3</v>
      </c>
      <c r="BA1010" s="5">
        <f t="shared" si="1052"/>
        <v>6.9650971813778686E-4</v>
      </c>
      <c r="BB1010" s="5">
        <f t="shared" si="1053"/>
        <v>3.4937445925794928E-4</v>
      </c>
      <c r="BC1010" s="5">
        <f t="shared" si="1054"/>
        <v>1.4019906353425777E-4</v>
      </c>
      <c r="BD1010" s="5">
        <f t="shared" si="1055"/>
        <v>2.6409210746385909E-3</v>
      </c>
      <c r="BE1010" s="5">
        <f t="shared" si="1056"/>
        <v>4.0382007554877353E-3</v>
      </c>
      <c r="BF1010" s="5">
        <f t="shared" si="1057"/>
        <v>3.0873821823420703E-3</v>
      </c>
      <c r="BG1010" s="5">
        <f t="shared" si="1058"/>
        <v>1.5736263610123585E-3</v>
      </c>
      <c r="BH1010" s="5">
        <f t="shared" si="1059"/>
        <v>6.0155330094114516E-4</v>
      </c>
      <c r="BI1010" s="5">
        <f t="shared" si="1060"/>
        <v>1.8396558819230179E-4</v>
      </c>
      <c r="BJ1010" s="8">
        <f t="shared" si="1061"/>
        <v>0.29449113631298135</v>
      </c>
      <c r="BK1010" s="8">
        <f t="shared" si="1062"/>
        <v>0.21658575805624117</v>
      </c>
      <c r="BL1010" s="8">
        <f t="shared" si="1063"/>
        <v>0.44503997092439296</v>
      </c>
      <c r="BM1010" s="8">
        <f t="shared" si="1064"/>
        <v>0.68003203357895881</v>
      </c>
      <c r="BN1010" s="8">
        <f t="shared" si="1065"/>
        <v>0.31432783345163784</v>
      </c>
    </row>
    <row r="1011" spans="1:66" x14ac:dyDescent="0.25">
      <c r="A1011" t="s">
        <v>272</v>
      </c>
      <c r="B1011" t="s">
        <v>457</v>
      </c>
      <c r="C1011" t="s">
        <v>476</v>
      </c>
      <c r="D1011" t="s">
        <v>513</v>
      </c>
      <c r="E1011">
        <f>VLOOKUP(A1011,home!$A$2:$E$405,3,FALSE)</f>
        <v>1.3837999999999999</v>
      </c>
      <c r="F1011">
        <f>VLOOKUP(B1011,home!$B$2:$E$405,3,FALSE)</f>
        <v>1.6259999999999999</v>
      </c>
      <c r="G1011">
        <f>VLOOKUP(C1011,away!$B$2:$E$405,4,FALSE)</f>
        <v>1.4453</v>
      </c>
      <c r="H1011">
        <f>VLOOKUP(A1011,away!$A$2:$E$405,3,FALSE)</f>
        <v>0.90910000000000002</v>
      </c>
      <c r="I1011">
        <f>VLOOKUP(C1011,away!$B$2:$E$405,3,FALSE)</f>
        <v>1.1000000000000001</v>
      </c>
      <c r="J1011">
        <f>VLOOKUP(B1011,home!$B$2:$E$405,4,FALSE)</f>
        <v>1.65</v>
      </c>
      <c r="K1011" s="3">
        <f t="shared" si="1010"/>
        <v>3.2520099836399998</v>
      </c>
      <c r="L1011" s="3">
        <f t="shared" si="1011"/>
        <v>1.6500165</v>
      </c>
      <c r="M1011" s="5">
        <f t="shared" si="1012"/>
        <v>7.4315079720368412E-3</v>
      </c>
      <c r="N1011" s="5">
        <f t="shared" si="1013"/>
        <v>2.4167338118564058E-2</v>
      </c>
      <c r="O1011" s="5">
        <f t="shared" si="1014"/>
        <v>1.2262110773742325E-2</v>
      </c>
      <c r="P1011" s="5">
        <f t="shared" si="1015"/>
        <v>3.9876506656709637E-2</v>
      </c>
      <c r="Q1011" s="5">
        <f t="shared" si="1016"/>
        <v>3.9296212419786931E-2</v>
      </c>
      <c r="R1011" s="5">
        <f t="shared" si="1017"/>
        <v>1.0116342550751306E-2</v>
      </c>
      <c r="S1011" s="5">
        <f t="shared" si="1018"/>
        <v>5.3493039001167295E-2</v>
      </c>
      <c r="T1011" s="5">
        <f t="shared" si="1019"/>
        <v>6.4839398880153346E-2</v>
      </c>
      <c r="U1011" s="5">
        <f t="shared" si="1020"/>
        <v>3.2898446972965387E-2</v>
      </c>
      <c r="V1011" s="5">
        <f t="shared" si="1021"/>
        <v>3.1892966689101604E-2</v>
      </c>
      <c r="W1011" s="5">
        <f t="shared" si="1022"/>
        <v>4.2597225036128415E-2</v>
      </c>
      <c r="X1011" s="5">
        <f t="shared" si="1023"/>
        <v>7.0286124163824973E-2</v>
      </c>
      <c r="Y1011" s="5">
        <f t="shared" si="1024"/>
        <v>5.7986632295679977E-2</v>
      </c>
      <c r="Z1011" s="5">
        <f t="shared" si="1025"/>
        <v>5.5640440427972464E-3</v>
      </c>
      <c r="AA1011" s="5">
        <f t="shared" si="1026"/>
        <v>1.8094326776589311E-2</v>
      </c>
      <c r="AB1011" s="5">
        <f t="shared" si="1027"/>
        <v>2.9421465662356514E-2</v>
      </c>
      <c r="AC1011" s="5">
        <f t="shared" si="1028"/>
        <v>1.0695844834467085E-2</v>
      </c>
      <c r="AD1011" s="5">
        <f t="shared" si="1029"/>
        <v>3.4631650273212342E-2</v>
      </c>
      <c r="AE1011" s="5">
        <f t="shared" si="1030"/>
        <v>5.7142794373029854E-2</v>
      </c>
      <c r="AF1011" s="5">
        <f t="shared" si="1031"/>
        <v>4.7143276785803233E-2</v>
      </c>
      <c r="AG1011" s="5">
        <f t="shared" si="1032"/>
        <v>2.592906152021409E-2</v>
      </c>
      <c r="AH1011" s="5">
        <f t="shared" si="1033"/>
        <v>2.2951911193355408E-3</v>
      </c>
      <c r="AI1011" s="5">
        <f t="shared" si="1034"/>
        <v>7.4639844344410455E-3</v>
      </c>
      <c r="AJ1011" s="5">
        <f t="shared" si="1035"/>
        <v>1.2136475949267922E-2</v>
      </c>
      <c r="AK1011" s="5">
        <f t="shared" si="1036"/>
        <v>1.3155980317742007E-2</v>
      </c>
      <c r="AL1011" s="5">
        <f t="shared" si="1037"/>
        <v>2.2957005729961452E-3</v>
      </c>
      <c r="AM1011" s="5">
        <f t="shared" si="1038"/>
        <v>2.2524494487683084E-2</v>
      </c>
      <c r="AN1011" s="5">
        <f t="shared" si="1039"/>
        <v>3.7165787558836122E-2</v>
      </c>
      <c r="AO1011" s="5">
        <f t="shared" si="1040"/>
        <v>3.0662081353787177E-2</v>
      </c>
      <c r="AP1011" s="5">
        <f t="shared" si="1041"/>
        <v>1.6864313386030391E-2</v>
      </c>
      <c r="AQ1011" s="5">
        <f t="shared" si="1042"/>
        <v>6.9565988370302546E-3</v>
      </c>
      <c r="AR1011" s="5">
        <f t="shared" si="1043"/>
        <v>7.5742064351142207E-4</v>
      </c>
      <c r="AS1011" s="5">
        <f t="shared" si="1044"/>
        <v>2.4631394945141779E-3</v>
      </c>
      <c r="AT1011" s="5">
        <f t="shared" si="1045"/>
        <v>4.0050771136290455E-3</v>
      </c>
      <c r="AU1011" s="5">
        <f t="shared" si="1046"/>
        <v>4.3415169195899096E-3</v>
      </c>
      <c r="AV1011" s="5">
        <f t="shared" si="1047"/>
        <v>3.5296640916620912E-3</v>
      </c>
      <c r="AW1011" s="5">
        <f t="shared" si="1048"/>
        <v>3.421786426319875E-4</v>
      </c>
      <c r="AX1011" s="5">
        <f t="shared" si="1049"/>
        <v>1.2208313491731591E-2</v>
      </c>
      <c r="AY1011" s="5">
        <f t="shared" si="1050"/>
        <v>2.0143918698529734E-2</v>
      </c>
      <c r="AZ1011" s="5">
        <f t="shared" si="1051"/>
        <v>1.66188991136163E-2</v>
      </c>
      <c r="BA1011" s="5">
        <f t="shared" si="1052"/>
        <v>9.1404859164340886E-3</v>
      </c>
      <c r="BB1011" s="5">
        <f t="shared" si="1053"/>
        <v>3.7704881450334677E-3</v>
      </c>
      <c r="BC1011" s="5">
        <f t="shared" si="1054"/>
        <v>1.2442735304719224E-3</v>
      </c>
      <c r="BD1011" s="5">
        <f t="shared" si="1055"/>
        <v>2.0829275987241074E-4</v>
      </c>
      <c r="BE1011" s="5">
        <f t="shared" si="1056"/>
        <v>6.7737013462500879E-4</v>
      </c>
      <c r="BF1011" s="5">
        <f t="shared" si="1057"/>
        <v>1.1014072202100501E-3</v>
      </c>
      <c r="BG1011" s="5">
        <f t="shared" si="1058"/>
        <v>1.1939290920587541E-3</v>
      </c>
      <c r="BH1011" s="5">
        <f t="shared" si="1059"/>
        <v>9.7066733178332719E-4</v>
      </c>
      <c r="BI1011" s="5">
        <f t="shared" si="1060"/>
        <v>6.3132397075051582E-4</v>
      </c>
      <c r="BJ1011" s="8">
        <f t="shared" si="1061"/>
        <v>0.64131936838558135</v>
      </c>
      <c r="BK1011" s="8">
        <f t="shared" si="1062"/>
        <v>0.16582948442500836</v>
      </c>
      <c r="BL1011" s="8">
        <f t="shared" si="1063"/>
        <v>0.15772413332939811</v>
      </c>
      <c r="BM1011" s="8">
        <f t="shared" si="1064"/>
        <v>0.81748527163529616</v>
      </c>
      <c r="BN1011" s="8">
        <f t="shared" si="1065"/>
        <v>0.13315001849159111</v>
      </c>
    </row>
    <row r="1012" spans="1:66" x14ac:dyDescent="0.25">
      <c r="A1012" t="s">
        <v>272</v>
      </c>
      <c r="B1012" t="s">
        <v>321</v>
      </c>
      <c r="C1012" t="s">
        <v>341</v>
      </c>
      <c r="D1012" t="s">
        <v>513</v>
      </c>
      <c r="E1012">
        <f>VLOOKUP(A1012,home!$A$2:$E$405,3,FALSE)</f>
        <v>1.3837999999999999</v>
      </c>
      <c r="F1012">
        <f>VLOOKUP(B1012,home!$B$2:$E$405,3,FALSE)</f>
        <v>0.36130000000000001</v>
      </c>
      <c r="G1012">
        <f>VLOOKUP(C1012,away!$B$2:$E$405,4,FALSE)</f>
        <v>0.54200000000000004</v>
      </c>
      <c r="H1012">
        <f>VLOOKUP(A1012,away!$A$2:$E$405,3,FALSE)</f>
        <v>0.90910000000000002</v>
      </c>
      <c r="I1012">
        <f>VLOOKUP(C1012,away!$B$2:$E$405,3,FALSE)</f>
        <v>0.55000000000000004</v>
      </c>
      <c r="J1012">
        <f>VLOOKUP(B1012,home!$B$2:$E$405,4,FALSE)</f>
        <v>0.55000000000000004</v>
      </c>
      <c r="K1012" s="3">
        <f t="shared" si="1010"/>
        <v>0.27098208148000003</v>
      </c>
      <c r="L1012" s="3">
        <f t="shared" si="1011"/>
        <v>0.27500275000000002</v>
      </c>
      <c r="M1012" s="5">
        <f t="shared" si="1012"/>
        <v>0.57927101799816383</v>
      </c>
      <c r="N1012" s="5">
        <f t="shared" si="1013"/>
        <v>0.15697206619818099</v>
      </c>
      <c r="O1012" s="5">
        <f t="shared" si="1014"/>
        <v>0.15930112294479454</v>
      </c>
      <c r="P1012" s="5">
        <f t="shared" si="1015"/>
        <v>4.3167749877681814E-2</v>
      </c>
      <c r="Q1012" s="5">
        <f t="shared" si="1016"/>
        <v>2.1268308616299712E-2</v>
      </c>
      <c r="R1012" s="5">
        <f t="shared" si="1017"/>
        <v>2.1904123443953299E-2</v>
      </c>
      <c r="S1012" s="5">
        <f t="shared" si="1018"/>
        <v>8.0422400379264489E-4</v>
      </c>
      <c r="T1012" s="5">
        <f t="shared" si="1019"/>
        <v>5.8488433573311164E-3</v>
      </c>
      <c r="U1012" s="5">
        <f t="shared" si="1020"/>
        <v>5.9356249638373316E-3</v>
      </c>
      <c r="V1012" s="5">
        <f t="shared" si="1021"/>
        <v>6.6590478113761453E-6</v>
      </c>
      <c r="W1012" s="5">
        <f t="shared" si="1022"/>
        <v>1.9211101794679719E-3</v>
      </c>
      <c r="X1012" s="5">
        <f t="shared" si="1023"/>
        <v>5.2831058240668586E-4</v>
      </c>
      <c r="Y1012" s="5">
        <f t="shared" si="1024"/>
        <v>7.2643431507970119E-5</v>
      </c>
      <c r="Z1012" s="5">
        <f t="shared" si="1025"/>
        <v>2.0078980611422104E-3</v>
      </c>
      <c r="AA1012" s="5">
        <f t="shared" si="1026"/>
        <v>5.4410439600797251E-4</v>
      </c>
      <c r="AB1012" s="5">
        <f t="shared" si="1027"/>
        <v>7.3721270886329285E-5</v>
      </c>
      <c r="AC1012" s="5">
        <f t="shared" si="1028"/>
        <v>3.1014855462042239E-8</v>
      </c>
      <c r="AD1012" s="5">
        <f t="shared" si="1029"/>
        <v>1.3014660879616188E-4</v>
      </c>
      <c r="AE1012" s="5">
        <f t="shared" si="1030"/>
        <v>3.5790675322118703E-5</v>
      </c>
      <c r="AF1012" s="5">
        <f t="shared" si="1031"/>
        <v>4.9212670689698902E-6</v>
      </c>
      <c r="AG1012" s="5">
        <f t="shared" si="1032"/>
        <v>4.5112065915038666E-7</v>
      </c>
      <c r="AH1012" s="5">
        <f t="shared" si="1033"/>
        <v>1.3804437213344397E-4</v>
      </c>
      <c r="AI1012" s="5">
        <f t="shared" si="1034"/>
        <v>3.7407551297320352E-5</v>
      </c>
      <c r="AJ1012" s="5">
        <f t="shared" si="1035"/>
        <v>5.0683880568088711E-6</v>
      </c>
      <c r="AK1012" s="5">
        <f t="shared" si="1036"/>
        <v>4.578141151274802E-7</v>
      </c>
      <c r="AL1012" s="5">
        <f t="shared" si="1037"/>
        <v>9.2450095480671059E-11</v>
      </c>
      <c r="AM1012" s="5">
        <f t="shared" si="1038"/>
        <v>7.0534797898294491E-6</v>
      </c>
      <c r="AN1012" s="5">
        <f t="shared" si="1039"/>
        <v>1.9397263392725208E-6</v>
      </c>
      <c r="AO1012" s="5">
        <f t="shared" si="1040"/>
        <v>2.6671503877368809E-7</v>
      </c>
      <c r="AP1012" s="5">
        <f t="shared" si="1041"/>
        <v>2.4449123043040294E-8</v>
      </c>
      <c r="AQ1012" s="5">
        <f t="shared" si="1042"/>
        <v>1.680894017981112E-9</v>
      </c>
      <c r="AR1012" s="5">
        <f t="shared" si="1043"/>
        <v>7.5925163917440918E-6</v>
      </c>
      <c r="AS1012" s="5">
        <f t="shared" si="1044"/>
        <v>2.0574358955058331E-6</v>
      </c>
      <c r="AT1012" s="5">
        <f t="shared" si="1045"/>
        <v>2.7876413073791921E-7</v>
      </c>
      <c r="AU1012" s="5">
        <f t="shared" si="1046"/>
        <v>2.5180028129774735E-8</v>
      </c>
      <c r="AV1012" s="5">
        <f t="shared" si="1047"/>
        <v>1.7058341085828276E-9</v>
      </c>
      <c r="AW1012" s="5">
        <f t="shared" si="1048"/>
        <v>1.9137379730921559E-13</v>
      </c>
      <c r="AX1012" s="5">
        <f t="shared" si="1049"/>
        <v>3.1856110585418259E-7</v>
      </c>
      <c r="AY1012" s="5">
        <f t="shared" si="1050"/>
        <v>8.7605180152941315E-8</v>
      </c>
      <c r="AZ1012" s="5">
        <f t="shared" si="1051"/>
        <v>1.2045832728152141E-8</v>
      </c>
      <c r="BA1012" s="5">
        <f t="shared" si="1052"/>
        <v>1.104212375427281E-9</v>
      </c>
      <c r="BB1012" s="5">
        <f t="shared" si="1053"/>
        <v>7.5915359956633652E-11</v>
      </c>
      <c r="BC1012" s="5">
        <f t="shared" si="1054"/>
        <v>4.1753865510628274E-12</v>
      </c>
      <c r="BD1012" s="5">
        <f t="shared" si="1055"/>
        <v>3.4799381452495063E-7</v>
      </c>
      <c r="BE1012" s="5">
        <f t="shared" si="1056"/>
        <v>9.4300088202136186E-8</v>
      </c>
      <c r="BF1012" s="5">
        <f t="shared" si="1057"/>
        <v>1.2776817092381225E-8</v>
      </c>
      <c r="BG1012" s="5">
        <f t="shared" si="1058"/>
        <v>1.154096163460902E-9</v>
      </c>
      <c r="BH1012" s="5">
        <f t="shared" si="1059"/>
        <v>7.8184845150679408E-11</v>
      </c>
      <c r="BI1012" s="5">
        <f t="shared" si="1060"/>
        <v>4.2373384158245206E-12</v>
      </c>
      <c r="BJ1012" s="8">
        <f t="shared" si="1061"/>
        <v>0.18679229748464765</v>
      </c>
      <c r="BK1012" s="8">
        <f t="shared" si="1062"/>
        <v>0.62324976963993528</v>
      </c>
      <c r="BL1012" s="8">
        <f t="shared" si="1063"/>
        <v>0.18795008705460056</v>
      </c>
      <c r="BM1012" s="8">
        <f t="shared" si="1064"/>
        <v>1.8115575556262826E-2</v>
      </c>
      <c r="BN1012" s="8">
        <f t="shared" si="1065"/>
        <v>0.98188438907907405</v>
      </c>
    </row>
    <row r="1013" spans="1:66" x14ac:dyDescent="0.25">
      <c r="A1013" t="s">
        <v>272</v>
      </c>
      <c r="B1013" t="s">
        <v>317</v>
      </c>
      <c r="C1013" t="s">
        <v>311</v>
      </c>
      <c r="D1013" t="s">
        <v>513</v>
      </c>
      <c r="E1013">
        <f>VLOOKUP(A1013,home!$A$2:$E$405,3,FALSE)</f>
        <v>1.3837999999999999</v>
      </c>
      <c r="F1013">
        <f>VLOOKUP(B1013,home!$B$2:$E$405,3,FALSE)</f>
        <v>1.4453</v>
      </c>
      <c r="G1013">
        <f>VLOOKUP(C1013,away!$B$2:$E$405,4,FALSE)</f>
        <v>0.43359999999999999</v>
      </c>
      <c r="H1013">
        <f>VLOOKUP(A1013,away!$A$2:$E$405,3,FALSE)</f>
        <v>0.90910000000000002</v>
      </c>
      <c r="I1013">
        <f>VLOOKUP(C1013,away!$B$2:$E$405,3,FALSE)</f>
        <v>1.32</v>
      </c>
      <c r="J1013">
        <f>VLOOKUP(B1013,home!$B$2:$E$405,4,FALSE)</f>
        <v>2.2000000000000002</v>
      </c>
      <c r="K1013" s="3">
        <f t="shared" si="1010"/>
        <v>0.867202662304</v>
      </c>
      <c r="L1013" s="3">
        <f t="shared" si="1011"/>
        <v>2.6400264000000004</v>
      </c>
      <c r="M1013" s="5">
        <f t="shared" si="1012"/>
        <v>2.9979871805904553E-2</v>
      </c>
      <c r="N1013" s="5">
        <f t="shared" si="1013"/>
        <v>2.5998624645613057E-2</v>
      </c>
      <c r="O1013" s="5">
        <f t="shared" si="1014"/>
        <v>7.9147653036203719E-2</v>
      </c>
      <c r="P1013" s="5">
        <f t="shared" si="1015"/>
        <v>6.8637055428109134E-2</v>
      </c>
      <c r="Q1013" s="5">
        <f t="shared" si="1016"/>
        <v>1.1273038254459012E-2</v>
      </c>
      <c r="R1013" s="5">
        <f t="shared" si="1017"/>
        <v>0.10447594675680902</v>
      </c>
      <c r="S1013" s="5">
        <f t="shared" si="1018"/>
        <v>3.92850693987414E-2</v>
      </c>
      <c r="T1013" s="5">
        <f t="shared" si="1019"/>
        <v>2.9761118599981717E-2</v>
      </c>
      <c r="U1013" s="5">
        <f t="shared" si="1020"/>
        <v>9.0601819174235723E-2</v>
      </c>
      <c r="V1013" s="5">
        <f t="shared" si="1021"/>
        <v>9.9934141860824124E-3</v>
      </c>
      <c r="W1013" s="5">
        <f t="shared" si="1022"/>
        <v>3.2586695955072317E-3</v>
      </c>
      <c r="X1013" s="5">
        <f t="shared" si="1023"/>
        <v>8.6029737610164164E-3</v>
      </c>
      <c r="Y1013" s="5">
        <f t="shared" si="1024"/>
        <v>1.1356038923795317E-2</v>
      </c>
      <c r="Z1013" s="5">
        <f t="shared" si="1025"/>
        <v>9.1939752534323418E-2</v>
      </c>
      <c r="AA1013" s="5">
        <f t="shared" si="1026"/>
        <v>7.9730398169336206E-2</v>
      </c>
      <c r="AB1013" s="5">
        <f t="shared" si="1027"/>
        <v>3.457120677950315E-2</v>
      </c>
      <c r="AC1013" s="5">
        <f t="shared" si="1028"/>
        <v>1.4299563383871326E-3</v>
      </c>
      <c r="AD1013" s="5">
        <f t="shared" si="1029"/>
        <v>7.0648173719824246E-4</v>
      </c>
      <c r="AE1013" s="5">
        <f t="shared" si="1030"/>
        <v>1.8651304373212226E-3</v>
      </c>
      <c r="AF1013" s="5">
        <f t="shared" si="1031"/>
        <v>2.4619967969857874E-3</v>
      </c>
      <c r="AG1013" s="5">
        <f t="shared" si="1032"/>
        <v>2.166578846919307E-3</v>
      </c>
      <c r="AH1013" s="5">
        <f t="shared" si="1033"/>
        <v>6.0680843475020202E-2</v>
      </c>
      <c r="AI1013" s="5">
        <f t="shared" si="1034"/>
        <v>5.2622589012389823E-2</v>
      </c>
      <c r="AJ1013" s="5">
        <f t="shared" si="1035"/>
        <v>2.2817224644436831E-2</v>
      </c>
      <c r="AK1013" s="5">
        <f t="shared" si="1036"/>
        <v>6.5957193193480219E-3</v>
      </c>
      <c r="AL1013" s="5">
        <f t="shared" si="1037"/>
        <v>1.3095185075250829E-4</v>
      </c>
      <c r="AM1013" s="5">
        <f t="shared" si="1038"/>
        <v>1.2253256867349418E-4</v>
      </c>
      <c r="AN1013" s="5">
        <f t="shared" si="1039"/>
        <v>3.2348921615783772E-4</v>
      </c>
      <c r="AO1013" s="5">
        <f t="shared" si="1040"/>
        <v>4.2701003538599922E-4</v>
      </c>
      <c r="AP1013" s="5">
        <f t="shared" si="1041"/>
        <v>3.7577258882799084E-4</v>
      </c>
      <c r="AQ1013" s="5">
        <f t="shared" si="1042"/>
        <v>2.4801238872556024E-4</v>
      </c>
      <c r="AR1013" s="5">
        <f t="shared" si="1043"/>
        <v>3.2039805749664217E-2</v>
      </c>
      <c r="AS1013" s="5">
        <f t="shared" si="1044"/>
        <v>2.7785004845811815E-2</v>
      </c>
      <c r="AT1013" s="5">
        <f t="shared" si="1045"/>
        <v>1.2047615087208771E-2</v>
      </c>
      <c r="AU1013" s="5">
        <f t="shared" si="1046"/>
        <v>3.4825746260137621E-3</v>
      </c>
      <c r="AV1013" s="5">
        <f t="shared" si="1047"/>
        <v>7.5502449683787279E-4</v>
      </c>
      <c r="AW1013" s="5">
        <f t="shared" si="1048"/>
        <v>8.3279481431041429E-6</v>
      </c>
      <c r="AX1013" s="5">
        <f t="shared" si="1049"/>
        <v>1.7710094962100305E-5</v>
      </c>
      <c r="AY1013" s="5">
        <f t="shared" si="1050"/>
        <v>4.6755118246451817E-5</v>
      </c>
      <c r="AZ1013" s="5">
        <f t="shared" si="1051"/>
        <v>6.1717373252877274E-5</v>
      </c>
      <c r="BA1013" s="5">
        <f t="shared" si="1052"/>
        <v>5.4311831575416642E-5</v>
      </c>
      <c r="BB1013" s="5">
        <f t="shared" si="1053"/>
        <v>3.584616729786339E-5</v>
      </c>
      <c r="BC1013" s="5">
        <f t="shared" si="1054"/>
        <v>1.8926965601035204E-5</v>
      </c>
      <c r="BD1013" s="5">
        <f t="shared" si="1055"/>
        <v>1.4097655504997567E-2</v>
      </c>
      <c r="BE1013" s="5">
        <f t="shared" si="1056"/>
        <v>1.2225524386178532E-2</v>
      </c>
      <c r="BF1013" s="5">
        <f t="shared" si="1057"/>
        <v>5.3010036478782479E-3</v>
      </c>
      <c r="BG1013" s="5">
        <f t="shared" si="1058"/>
        <v>1.5323481587744112E-3</v>
      </c>
      <c r="BH1013" s="5">
        <f t="shared" si="1059"/>
        <v>3.3221410071645043E-4</v>
      </c>
      <c r="BI1013" s="5">
        <f t="shared" si="1060"/>
        <v>5.7619390519247018E-5</v>
      </c>
      <c r="BJ1013" s="8">
        <f t="shared" si="1061"/>
        <v>9.9182735947503944E-2</v>
      </c>
      <c r="BK1013" s="8">
        <f t="shared" si="1062"/>
        <v>0.1495030741262236</v>
      </c>
      <c r="BL1013" s="8">
        <f t="shared" si="1063"/>
        <v>0.64089979036188349</v>
      </c>
      <c r="BM1013" s="8">
        <f t="shared" si="1064"/>
        <v>0.6619747358727327</v>
      </c>
      <c r="BN1013" s="8">
        <f t="shared" si="1065"/>
        <v>0.31951218992709851</v>
      </c>
    </row>
    <row r="1014" spans="1:66" x14ac:dyDescent="0.25">
      <c r="A1014" t="s">
        <v>34</v>
      </c>
      <c r="B1014" t="s">
        <v>448</v>
      </c>
      <c r="C1014" t="s">
        <v>195</v>
      </c>
      <c r="D1014" t="s">
        <v>513</v>
      </c>
      <c r="E1014">
        <f>VLOOKUP(A1014,home!$A$2:$E$405,3,FALSE)</f>
        <v>1.4202999999999999</v>
      </c>
      <c r="F1014">
        <f>VLOOKUP(B1014,home!$B$2:$E$405,3,FALSE)</f>
        <v>0.46939999999999998</v>
      </c>
      <c r="G1014">
        <f>VLOOKUP(C1014,away!$B$2:$E$405,4,FALSE)</f>
        <v>0.46939999999999998</v>
      </c>
      <c r="H1014">
        <f>VLOOKUP(A1014,away!$A$2:$E$405,3,FALSE)</f>
        <v>1.2029000000000001</v>
      </c>
      <c r="I1014">
        <f>VLOOKUP(C1014,away!$B$2:$E$405,3,FALSE)</f>
        <v>0.83130000000000004</v>
      </c>
      <c r="J1014">
        <f>VLOOKUP(B1014,home!$B$2:$E$405,4,FALSE)</f>
        <v>0.83130000000000004</v>
      </c>
      <c r="K1014" s="3">
        <f t="shared" si="1010"/>
        <v>0.31294373210799997</v>
      </c>
      <c r="L1014" s="3">
        <f t="shared" si="1011"/>
        <v>0.83127570110100013</v>
      </c>
      <c r="M1014" s="5">
        <f t="shared" si="1012"/>
        <v>0.31847240978242969</v>
      </c>
      <c r="N1014" s="5">
        <f t="shared" si="1013"/>
        <v>9.9663944490741882E-2</v>
      </c>
      <c r="O1014" s="5">
        <f t="shared" si="1014"/>
        <v>0.26473837572321424</v>
      </c>
      <c r="P1014" s="5">
        <f t="shared" si="1015"/>
        <v>8.2848215331032607E-2</v>
      </c>
      <c r="Q1014" s="5">
        <f t="shared" si="1016"/>
        <v>1.5594603372768655E-2</v>
      </c>
      <c r="R1014" s="5">
        <f t="shared" si="1017"/>
        <v>0.11003528944382746</v>
      </c>
      <c r="S1014" s="5">
        <f t="shared" si="1018"/>
        <v>5.388085884917234E-3</v>
      </c>
      <c r="T1014" s="5">
        <f t="shared" si="1019"/>
        <v>1.2963414852090283E-2</v>
      </c>
      <c r="U1014" s="5">
        <f t="shared" si="1020"/>
        <v>3.4434854142135381E-2</v>
      </c>
      <c r="V1014" s="5">
        <f t="shared" si="1021"/>
        <v>1.5574113797406339E-4</v>
      </c>
      <c r="W1014" s="5">
        <f t="shared" si="1022"/>
        <v>1.6267444600727428E-3</v>
      </c>
      <c r="X1014" s="5">
        <f t="shared" si="1023"/>
        <v>1.3522731415591372E-3</v>
      </c>
      <c r="Y1014" s="5">
        <f t="shared" si="1024"/>
        <v>5.6205590191481182E-4</v>
      </c>
      <c r="Z1014" s="5">
        <f t="shared" si="1025"/>
        <v>3.0489887459423048E-2</v>
      </c>
      <c r="AA1014" s="5">
        <f t="shared" si="1026"/>
        <v>9.5416191731047557E-3</v>
      </c>
      <c r="AB1014" s="5">
        <f t="shared" si="1027"/>
        <v>1.4929949571923255E-3</v>
      </c>
      <c r="AC1014" s="5">
        <f t="shared" si="1028"/>
        <v>2.532180759314067E-6</v>
      </c>
      <c r="AD1014" s="5">
        <f t="shared" si="1029"/>
        <v>1.2726987063029432E-4</v>
      </c>
      <c r="AE1014" s="5">
        <f t="shared" si="1030"/>
        <v>1.0579635093723149E-4</v>
      </c>
      <c r="AF1014" s="5">
        <f t="shared" si="1031"/>
        <v>4.3972967899637275E-5</v>
      </c>
      <c r="AG1014" s="5">
        <f t="shared" si="1032"/>
        <v>1.2184553240087584E-5</v>
      </c>
      <c r="AH1014" s="5">
        <f t="shared" si="1033"/>
        <v>6.3363756435806211E-3</v>
      </c>
      <c r="AI1014" s="5">
        <f t="shared" si="1034"/>
        <v>1.9829290419403501E-3</v>
      </c>
      <c r="AJ1014" s="5">
        <f t="shared" si="1035"/>
        <v>3.1027260744507699E-4</v>
      </c>
      <c r="AK1014" s="5">
        <f t="shared" si="1036"/>
        <v>3.2365955914914281E-5</v>
      </c>
      <c r="AL1014" s="5">
        <f t="shared" si="1037"/>
        <v>2.6349115384666348E-8</v>
      </c>
      <c r="AM1014" s="5">
        <f t="shared" si="1038"/>
        <v>7.96566165998933E-6</v>
      </c>
      <c r="AN1014" s="5">
        <f t="shared" si="1039"/>
        <v>6.6216609811409864E-6</v>
      </c>
      <c r="AO1014" s="5">
        <f t="shared" si="1040"/>
        <v>2.7522129372755545E-6</v>
      </c>
      <c r="AP1014" s="5">
        <f t="shared" si="1041"/>
        <v>7.6261591300432657E-7</v>
      </c>
      <c r="AQ1014" s="5">
        <f t="shared" si="1042"/>
        <v>1.5848601943836271E-7</v>
      </c>
      <c r="AR1014" s="5">
        <f t="shared" si="1043"/>
        <v>1.0534550211113566E-3</v>
      </c>
      <c r="AS1014" s="5">
        <f t="shared" si="1044"/>
        <v>3.2967214591449987E-4</v>
      </c>
      <c r="AT1014" s="5">
        <f t="shared" si="1045"/>
        <v>5.1584415857268366E-5</v>
      </c>
      <c r="AU1014" s="5">
        <f t="shared" si="1046"/>
        <v>5.3810065389948881E-6</v>
      </c>
      <c r="AV1014" s="5">
        <f t="shared" si="1047"/>
        <v>4.2098806720265289E-7</v>
      </c>
      <c r="AW1014" s="5">
        <f t="shared" si="1048"/>
        <v>1.9040348011643064E-10</v>
      </c>
      <c r="AX1014" s="5">
        <f t="shared" si="1049"/>
        <v>4.1546731476444469E-7</v>
      </c>
      <c r="AY1014" s="5">
        <f t="shared" si="1050"/>
        <v>3.4536788336536366E-7</v>
      </c>
      <c r="AZ1014" s="5">
        <f t="shared" si="1051"/>
        <v>1.4354796469115555E-7</v>
      </c>
      <c r="BA1014" s="5">
        <f t="shared" si="1052"/>
        <v>3.9775978330087315E-8</v>
      </c>
      <c r="BB1014" s="5">
        <f t="shared" si="1053"/>
        <v>8.26620106833038E-9</v>
      </c>
      <c r="BC1014" s="5">
        <f t="shared" si="1054"/>
        <v>1.3742984177036348E-9</v>
      </c>
      <c r="BD1014" s="5">
        <f t="shared" si="1055"/>
        <v>1.4595192687545194E-4</v>
      </c>
      <c r="BE1014" s="5">
        <f t="shared" si="1056"/>
        <v>4.5674740704757834E-5</v>
      </c>
      <c r="BF1014" s="5">
        <f t="shared" si="1057"/>
        <v>7.1468119096060493E-6</v>
      </c>
      <c r="BG1014" s="5">
        <f t="shared" si="1058"/>
        <v>7.4551666388867339E-7</v>
      </c>
      <c r="BH1014" s="5">
        <f t="shared" si="1059"/>
        <v>5.8326191786506693E-8</v>
      </c>
      <c r="BI1014" s="5">
        <f t="shared" si="1060"/>
        <v>3.6505632274632765E-9</v>
      </c>
      <c r="BJ1014" s="8">
        <f t="shared" si="1061"/>
        <v>0.13207147439900624</v>
      </c>
      <c r="BK1014" s="8">
        <f t="shared" si="1062"/>
        <v>0.40686735603411162</v>
      </c>
      <c r="BL1014" s="8">
        <f t="shared" si="1063"/>
        <v>0.4305451712387533</v>
      </c>
      <c r="BM1014" s="8">
        <f t="shared" si="1064"/>
        <v>0.1086207058097997</v>
      </c>
      <c r="BN1014" s="8">
        <f t="shared" si="1065"/>
        <v>0.89135283814401445</v>
      </c>
    </row>
    <row r="1015" spans="1:66" x14ac:dyDescent="0.25">
      <c r="A1015" t="s">
        <v>34</v>
      </c>
      <c r="B1015" t="s">
        <v>256</v>
      </c>
      <c r="C1015" t="s">
        <v>199</v>
      </c>
      <c r="D1015" t="s">
        <v>513</v>
      </c>
      <c r="E1015">
        <f>VLOOKUP(A1015,home!$A$2:$E$405,3,FALSE)</f>
        <v>1.4202999999999999</v>
      </c>
      <c r="F1015">
        <f>VLOOKUP(B1015,home!$B$2:$E$405,3,FALSE)</f>
        <v>1.1735</v>
      </c>
      <c r="G1015">
        <f>VLOOKUP(C1015,away!$B$2:$E$405,4,FALSE)</f>
        <v>0.93879999999999997</v>
      </c>
      <c r="H1015">
        <f>VLOOKUP(A1015,away!$A$2:$E$405,3,FALSE)</f>
        <v>1.2029000000000001</v>
      </c>
      <c r="I1015">
        <f>VLOOKUP(C1015,away!$B$2:$E$405,3,FALSE)</f>
        <v>0.83130000000000004</v>
      </c>
      <c r="J1015">
        <f>VLOOKUP(B1015,home!$B$2:$E$405,4,FALSE)</f>
        <v>0.55420000000000003</v>
      </c>
      <c r="K1015" s="3">
        <f t="shared" si="1010"/>
        <v>1.5647186605399999</v>
      </c>
      <c r="L1015" s="3">
        <f t="shared" si="1011"/>
        <v>0.55418380073400009</v>
      </c>
      <c r="M1015" s="5">
        <f t="shared" si="1012"/>
        <v>0.12016344019307387</v>
      </c>
      <c r="N1015" s="5">
        <f t="shared" si="1013"/>
        <v>0.18802197718478492</v>
      </c>
      <c r="O1015" s="5">
        <f t="shared" si="1014"/>
        <v>6.6592631995470386E-2</v>
      </c>
      <c r="P1015" s="5">
        <f t="shared" si="1015"/>
        <v>0.10419873393778555</v>
      </c>
      <c r="Q1015" s="5">
        <f t="shared" si="1016"/>
        <v>0.14710074814632956</v>
      </c>
      <c r="R1015" s="5">
        <f t="shared" si="1017"/>
        <v>1.8452278950065178E-2</v>
      </c>
      <c r="S1015" s="5">
        <f t="shared" si="1018"/>
        <v>2.2588767716686997E-2</v>
      </c>
      <c r="T1015" s="5">
        <f t="shared" si="1019"/>
        <v>8.1520851698547822E-2</v>
      </c>
      <c r="U1015" s="5">
        <f t="shared" si="1020"/>
        <v>2.8872625202656415E-2</v>
      </c>
      <c r="V1015" s="5">
        <f t="shared" si="1021"/>
        <v>2.1764070239219764E-3</v>
      </c>
      <c r="W1015" s="5">
        <f t="shared" si="1022"/>
        <v>7.6723761867985546E-2</v>
      </c>
      <c r="X1015" s="5">
        <f t="shared" si="1023"/>
        <v>4.2519065958610575E-2</v>
      </c>
      <c r="Y1015" s="5">
        <f t="shared" si="1024"/>
        <v>1.1781688788301223E-2</v>
      </c>
      <c r="Z1015" s="5">
        <f t="shared" si="1025"/>
        <v>3.408651360250369E-3</v>
      </c>
      <c r="AA1015" s="5">
        <f t="shared" si="1026"/>
        <v>5.3335803906588049E-3</v>
      </c>
      <c r="AB1015" s="5">
        <f t="shared" si="1027"/>
        <v>4.172776382377028E-3</v>
      </c>
      <c r="AC1015" s="5">
        <f t="shared" si="1028"/>
        <v>1.1795333508968824E-4</v>
      </c>
      <c r="AD1015" s="5">
        <f t="shared" si="1029"/>
        <v>3.0012775475416066E-2</v>
      </c>
      <c r="AE1015" s="5">
        <f t="shared" si="1030"/>
        <v>1.6632593983542259E-2</v>
      </c>
      <c r="AF1015" s="5">
        <f t="shared" si="1031"/>
        <v>4.6087570749324559E-3</v>
      </c>
      <c r="AG1015" s="5">
        <f t="shared" si="1032"/>
        <v>8.5136617081526058E-4</v>
      </c>
      <c r="AH1015" s="5">
        <f t="shared" si="1033"/>
        <v>4.7225484155016714E-4</v>
      </c>
      <c r="AI1015" s="5">
        <f t="shared" si="1034"/>
        <v>7.3894596310390725E-4</v>
      </c>
      <c r="AJ1015" s="5">
        <f t="shared" si="1035"/>
        <v>5.7812126879969302E-4</v>
      </c>
      <c r="AK1015" s="5">
        <f t="shared" si="1036"/>
        <v>3.0153237911531366E-4</v>
      </c>
      <c r="AL1015" s="5">
        <f t="shared" si="1037"/>
        <v>4.0912903826111717E-6</v>
      </c>
      <c r="AM1015" s="5">
        <f t="shared" si="1038"/>
        <v>9.3923099681961601E-3</v>
      </c>
      <c r="AN1015" s="5">
        <f t="shared" si="1039"/>
        <v>5.2050660358467825E-3</v>
      </c>
      <c r="AO1015" s="5">
        <f t="shared" si="1040"/>
        <v>1.4422816394085124E-3</v>
      </c>
      <c r="AP1015" s="5">
        <f t="shared" si="1041"/>
        <v>2.6642970688542475E-4</v>
      </c>
      <c r="AQ1015" s="5">
        <f t="shared" si="1042"/>
        <v>3.6912756897552563E-5</v>
      </c>
      <c r="AR1015" s="5">
        <f t="shared" si="1043"/>
        <v>5.2343196601060922E-5</v>
      </c>
      <c r="AS1015" s="5">
        <f t="shared" si="1044"/>
        <v>8.1902376473993909E-5</v>
      </c>
      <c r="AT1015" s="5">
        <f t="shared" si="1045"/>
        <v>6.4077088405715287E-5</v>
      </c>
      <c r="AU1015" s="5">
        <f t="shared" si="1046"/>
        <v>3.3420871980497989E-5</v>
      </c>
      <c r="AV1015" s="5">
        <f t="shared" si="1047"/>
        <v>1.3073565509850907E-5</v>
      </c>
      <c r="AW1015" s="5">
        <f t="shared" si="1048"/>
        <v>9.8548017728314463E-8</v>
      </c>
      <c r="AX1015" s="5">
        <f t="shared" si="1049"/>
        <v>2.4493871121353994E-3</v>
      </c>
      <c r="AY1015" s="5">
        <f t="shared" si="1050"/>
        <v>1.3574106592720719E-3</v>
      </c>
      <c r="AZ1015" s="5">
        <f t="shared" si="1051"/>
        <v>3.7612749915612081E-4</v>
      </c>
      <c r="BA1015" s="5">
        <f t="shared" si="1052"/>
        <v>6.9481255680971154E-5</v>
      </c>
      <c r="BB1015" s="5">
        <f t="shared" si="1053"/>
        <v>9.626346588262856E-6</v>
      </c>
      <c r="BC1015" s="5">
        <f t="shared" si="1054"/>
        <v>1.066953067893257E-6</v>
      </c>
      <c r="BD1015" s="5">
        <f t="shared" si="1055"/>
        <v>4.8346252724904893E-6</v>
      </c>
      <c r="BE1015" s="5">
        <f t="shared" si="1056"/>
        <v>7.5648283805841495E-6</v>
      </c>
      <c r="BF1015" s="5">
        <f t="shared" si="1057"/>
        <v>5.9184140654413046E-6</v>
      </c>
      <c r="BG1015" s="5">
        <f t="shared" si="1058"/>
        <v>3.0868843096661374E-6</v>
      </c>
      <c r="BH1015" s="5">
        <f t="shared" si="1059"/>
        <v>1.2075263705656853E-6</v>
      </c>
      <c r="BI1015" s="5">
        <f t="shared" si="1060"/>
        <v>3.7788780902365339E-7</v>
      </c>
      <c r="BJ1015" s="8">
        <f t="shared" si="1061"/>
        <v>0.62037968628240081</v>
      </c>
      <c r="BK1015" s="8">
        <f t="shared" si="1062"/>
        <v>0.25060680415621273</v>
      </c>
      <c r="BL1015" s="8">
        <f t="shared" si="1063"/>
        <v>0.12578255463897575</v>
      </c>
      <c r="BM1015" s="8">
        <f t="shared" si="1064"/>
        <v>0.35429057391907598</v>
      </c>
      <c r="BN1015" s="8">
        <f t="shared" si="1065"/>
        <v>0.64452981040750945</v>
      </c>
    </row>
    <row r="1016" spans="1:66" x14ac:dyDescent="0.25">
      <c r="A1016" t="s">
        <v>34</v>
      </c>
      <c r="B1016" t="s">
        <v>269</v>
      </c>
      <c r="C1016" t="s">
        <v>264</v>
      </c>
      <c r="D1016" t="s">
        <v>513</v>
      </c>
      <c r="E1016">
        <f>VLOOKUP(A1016,home!$A$2:$E$405,3,FALSE)</f>
        <v>1.4202999999999999</v>
      </c>
      <c r="F1016">
        <f>VLOOKUP(B1016,home!$B$2:$E$405,3,FALSE)</f>
        <v>0.88009999999999999</v>
      </c>
      <c r="G1016">
        <f>VLOOKUP(C1016,away!$B$2:$E$405,4,FALSE)</f>
        <v>0</v>
      </c>
      <c r="H1016">
        <f>VLOOKUP(A1016,away!$A$2:$E$405,3,FALSE)</f>
        <v>1.2029000000000001</v>
      </c>
      <c r="I1016">
        <f>VLOOKUP(C1016,away!$B$2:$E$405,3,FALSE)</f>
        <v>1.1084000000000001</v>
      </c>
      <c r="J1016">
        <f>VLOOKUP(B1016,home!$B$2:$E$405,4,FALSE)</f>
        <v>0.83130000000000004</v>
      </c>
      <c r="K1016" s="3">
        <f t="shared" si="1010"/>
        <v>0</v>
      </c>
      <c r="L1016" s="3">
        <f t="shared" si="1011"/>
        <v>1.1083676014680002</v>
      </c>
      <c r="M1016" s="5">
        <f t="shared" si="1012"/>
        <v>0.3300973719704734</v>
      </c>
      <c r="N1016" s="5">
        <f t="shared" si="1013"/>
        <v>0</v>
      </c>
      <c r="O1016" s="5">
        <f t="shared" si="1014"/>
        <v>0.36586923242180386</v>
      </c>
      <c r="P1016" s="5">
        <f t="shared" si="1015"/>
        <v>0</v>
      </c>
      <c r="Q1016" s="5">
        <f t="shared" si="1016"/>
        <v>0</v>
      </c>
      <c r="R1016" s="5">
        <f t="shared" si="1017"/>
        <v>0.20275880179514655</v>
      </c>
      <c r="S1016" s="5">
        <f t="shared" si="1018"/>
        <v>0</v>
      </c>
      <c r="T1016" s="5">
        <f t="shared" si="1019"/>
        <v>0</v>
      </c>
      <c r="U1016" s="5">
        <f t="shared" si="1020"/>
        <v>0</v>
      </c>
      <c r="V1016" s="5">
        <f t="shared" si="1021"/>
        <v>0</v>
      </c>
      <c r="W1016" s="5">
        <f t="shared" si="1022"/>
        <v>0</v>
      </c>
      <c r="X1016" s="5">
        <f t="shared" si="1023"/>
        <v>0</v>
      </c>
      <c r="Y1016" s="5">
        <f t="shared" si="1024"/>
        <v>0</v>
      </c>
      <c r="Z1016" s="5">
        <f t="shared" si="1025"/>
        <v>7.4910428940737378E-2</v>
      </c>
      <c r="AA1016" s="5">
        <f t="shared" si="1026"/>
        <v>0</v>
      </c>
      <c r="AB1016" s="5">
        <f t="shared" si="1027"/>
        <v>0</v>
      </c>
      <c r="AC1016" s="5">
        <f t="shared" si="1028"/>
        <v>0</v>
      </c>
      <c r="AD1016" s="5">
        <f t="shared" si="1029"/>
        <v>0</v>
      </c>
      <c r="AE1016" s="5">
        <f t="shared" si="1030"/>
        <v>0</v>
      </c>
      <c r="AF1016" s="5">
        <f t="shared" si="1031"/>
        <v>0</v>
      </c>
      <c r="AG1016" s="5">
        <f t="shared" si="1032"/>
        <v>0</v>
      </c>
      <c r="AH1016" s="5">
        <f t="shared" si="1033"/>
        <v>2.0757073112496048E-2</v>
      </c>
      <c r="AI1016" s="5">
        <f t="shared" si="1034"/>
        <v>0</v>
      </c>
      <c r="AJ1016" s="5">
        <f t="shared" si="1035"/>
        <v>0</v>
      </c>
      <c r="AK1016" s="5">
        <f t="shared" si="1036"/>
        <v>0</v>
      </c>
      <c r="AL1016" s="5">
        <f t="shared" si="1037"/>
        <v>0</v>
      </c>
      <c r="AM1016" s="5">
        <f t="shared" si="1038"/>
        <v>0</v>
      </c>
      <c r="AN1016" s="5">
        <f t="shared" si="1039"/>
        <v>0</v>
      </c>
      <c r="AO1016" s="5">
        <f t="shared" si="1040"/>
        <v>0</v>
      </c>
      <c r="AP1016" s="5">
        <f t="shared" si="1041"/>
        <v>0</v>
      </c>
      <c r="AQ1016" s="5">
        <f t="shared" si="1042"/>
        <v>0</v>
      </c>
      <c r="AR1016" s="5">
        <f t="shared" si="1043"/>
        <v>4.6012934678386266E-3</v>
      </c>
      <c r="AS1016" s="5">
        <f t="shared" si="1044"/>
        <v>0</v>
      </c>
      <c r="AT1016" s="5">
        <f t="shared" si="1045"/>
        <v>0</v>
      </c>
      <c r="AU1016" s="5">
        <f t="shared" si="1046"/>
        <v>0</v>
      </c>
      <c r="AV1016" s="5">
        <f t="shared" si="1047"/>
        <v>0</v>
      </c>
      <c r="AW1016" s="5">
        <f t="shared" si="1048"/>
        <v>0</v>
      </c>
      <c r="AX1016" s="5">
        <f t="shared" si="1049"/>
        <v>0</v>
      </c>
      <c r="AY1016" s="5">
        <f t="shared" si="1050"/>
        <v>0</v>
      </c>
      <c r="AZ1016" s="5">
        <f t="shared" si="1051"/>
        <v>0</v>
      </c>
      <c r="BA1016" s="5">
        <f t="shared" si="1052"/>
        <v>0</v>
      </c>
      <c r="BB1016" s="5">
        <f t="shared" si="1053"/>
        <v>0</v>
      </c>
      <c r="BC1016" s="5">
        <f t="shared" si="1054"/>
        <v>0</v>
      </c>
      <c r="BD1016" s="5">
        <f t="shared" si="1055"/>
        <v>8.4998743409977909E-4</v>
      </c>
      <c r="BE1016" s="5">
        <f t="shared" si="1056"/>
        <v>0</v>
      </c>
      <c r="BF1016" s="5">
        <f t="shared" si="1057"/>
        <v>0</v>
      </c>
      <c r="BG1016" s="5">
        <f t="shared" si="1058"/>
        <v>0</v>
      </c>
      <c r="BH1016" s="5">
        <f t="shared" si="1059"/>
        <v>0</v>
      </c>
      <c r="BI1016" s="5">
        <f t="shared" si="1060"/>
        <v>0</v>
      </c>
      <c r="BJ1016" s="8">
        <f t="shared" si="1061"/>
        <v>0</v>
      </c>
      <c r="BK1016" s="8">
        <f t="shared" si="1062"/>
        <v>0.3300973719704734</v>
      </c>
      <c r="BL1016" s="8">
        <f t="shared" si="1063"/>
        <v>0.59483638823138496</v>
      </c>
      <c r="BM1016" s="8">
        <f t="shared" si="1064"/>
        <v>0.10111878295517183</v>
      </c>
      <c r="BN1016" s="8">
        <f t="shared" si="1065"/>
        <v>0.89872540618742369</v>
      </c>
    </row>
    <row r="1017" spans="1:66" x14ac:dyDescent="0.25">
      <c r="A1017" t="s">
        <v>34</v>
      </c>
      <c r="B1017" t="s">
        <v>265</v>
      </c>
      <c r="C1017" t="s">
        <v>415</v>
      </c>
      <c r="D1017" t="s">
        <v>513</v>
      </c>
      <c r="E1017">
        <f>VLOOKUP(A1017,home!$A$2:$E$405,3,FALSE)</f>
        <v>1.4202999999999999</v>
      </c>
      <c r="F1017">
        <f>VLOOKUP(B1017,home!$B$2:$E$405,3,FALSE)</f>
        <v>1.2321</v>
      </c>
      <c r="G1017">
        <f>VLOOKUP(C1017,away!$B$2:$E$405,4,FALSE)</f>
        <v>1.4081999999999999</v>
      </c>
      <c r="H1017">
        <f>VLOOKUP(A1017,away!$A$2:$E$405,3,FALSE)</f>
        <v>1.2029000000000001</v>
      </c>
      <c r="I1017">
        <f>VLOOKUP(C1017,away!$B$2:$E$405,3,FALSE)</f>
        <v>1.3855</v>
      </c>
      <c r="J1017">
        <f>VLOOKUP(B1017,home!$B$2:$E$405,4,FALSE)</f>
        <v>1.8705000000000001</v>
      </c>
      <c r="K1017" s="3">
        <f t="shared" si="1010"/>
        <v>2.4642818853659993</v>
      </c>
      <c r="L1017" s="3">
        <f t="shared" si="1011"/>
        <v>3.1174088754750002</v>
      </c>
      <c r="M1017" s="5">
        <f t="shared" si="1012"/>
        <v>3.7661924019693266E-3</v>
      </c>
      <c r="N1017" s="5">
        <f t="shared" si="1013"/>
        <v>9.2809597129760741E-3</v>
      </c>
      <c r="O1017" s="5">
        <f t="shared" si="1014"/>
        <v>1.1740761620645688E-2</v>
      </c>
      <c r="P1017" s="5">
        <f t="shared" si="1015"/>
        <v>2.8932546182157525E-2</v>
      </c>
      <c r="Q1017" s="5">
        <f t="shared" si="1016"/>
        <v>1.1435450449749284E-2</v>
      </c>
      <c r="R1017" s="5">
        <f t="shared" si="1017"/>
        <v>1.830037724051856E-2</v>
      </c>
      <c r="S1017" s="5">
        <f t="shared" si="1018"/>
        <v>5.556621510792744E-2</v>
      </c>
      <c r="T1017" s="5">
        <f t="shared" si="1019"/>
        <v>3.5648974727103003E-2</v>
      </c>
      <c r="U1017" s="5">
        <f t="shared" si="1020"/>
        <v>4.5097288129174108E-2</v>
      </c>
      <c r="V1017" s="5">
        <f t="shared" si="1021"/>
        <v>4.7429927251877481E-2</v>
      </c>
      <c r="W1017" s="5">
        <f t="shared" si="1022"/>
        <v>9.3933911314392094E-3</v>
      </c>
      <c r="X1017" s="5">
        <f t="shared" si="1023"/>
        <v>2.9283040883956748E-2</v>
      </c>
      <c r="Y1017" s="5">
        <f t="shared" si="1024"/>
        <v>4.5643605776272037E-2</v>
      </c>
      <c r="Z1017" s="5">
        <f t="shared" si="1025"/>
        <v>1.9016586144711085E-2</v>
      </c>
      <c r="AA1017" s="5">
        <f t="shared" si="1026"/>
        <v>4.6862228757913578E-2</v>
      </c>
      <c r="AB1017" s="5">
        <f t="shared" si="1027"/>
        <v>5.7740870718002026E-2</v>
      </c>
      <c r="AC1017" s="5">
        <f t="shared" si="1028"/>
        <v>2.2772810277725111E-2</v>
      </c>
      <c r="AD1017" s="5">
        <f t="shared" si="1029"/>
        <v>5.7869909018408178E-3</v>
      </c>
      <c r="AE1017" s="5">
        <f t="shared" si="1030"/>
        <v>1.8040416799691643E-2</v>
      </c>
      <c r="AF1017" s="5">
        <f t="shared" si="1031"/>
        <v>2.8119677724313515E-2</v>
      </c>
      <c r="AG1017" s="5">
        <f t="shared" si="1032"/>
        <v>2.9220177637757205E-2</v>
      </c>
      <c r="AH1017" s="5">
        <f t="shared" si="1033"/>
        <v>1.4820618607189315E-2</v>
      </c>
      <c r="AI1017" s="5">
        <f t="shared" si="1034"/>
        <v>3.6522181963614897E-2</v>
      </c>
      <c r="AJ1017" s="5">
        <f t="shared" si="1035"/>
        <v>4.5000475713488516E-2</v>
      </c>
      <c r="AK1017" s="5">
        <f t="shared" si="1036"/>
        <v>3.6964619044534117E-2</v>
      </c>
      <c r="AL1017" s="5">
        <f t="shared" si="1037"/>
        <v>6.9977878423127821E-3</v>
      </c>
      <c r="AM1017" s="5">
        <f t="shared" si="1038"/>
        <v>2.852155370036834E-3</v>
      </c>
      <c r="AN1017" s="5">
        <f t="shared" si="1039"/>
        <v>8.8913344647865086E-3</v>
      </c>
      <c r="AO1017" s="5">
        <f t="shared" si="1040"/>
        <v>1.3858962487671114E-2</v>
      </c>
      <c r="AP1017" s="5">
        <f t="shared" si="1041"/>
        <v>1.4401350887980341E-2</v>
      </c>
      <c r="AQ1017" s="5">
        <f t="shared" si="1042"/>
        <v>1.1223724769254925E-2</v>
      </c>
      <c r="AR1017" s="5">
        <f t="shared" si="1043"/>
        <v>9.2403855972163843E-3</v>
      </c>
      <c r="AS1017" s="5">
        <f t="shared" si="1044"/>
        <v>2.2770914841017217E-2</v>
      </c>
      <c r="AT1017" s="5">
        <f t="shared" si="1045"/>
        <v>2.8056976477965269E-2</v>
      </c>
      <c r="AU1017" s="5">
        <f t="shared" si="1046"/>
        <v>2.3046766297596583E-2</v>
      </c>
      <c r="AV1017" s="5">
        <f t="shared" si="1047"/>
        <v>1.4198432175857718E-2</v>
      </c>
      <c r="AW1017" s="5">
        <f t="shared" si="1048"/>
        <v>1.4932840379729955E-3</v>
      </c>
      <c r="AX1017" s="5">
        <f t="shared" si="1049"/>
        <v>1.1714191354385221E-3</v>
      </c>
      <c r="AY1017" s="5">
        <f t="shared" si="1050"/>
        <v>3.6517924097173001E-3</v>
      </c>
      <c r="AZ1017" s="5">
        <f t="shared" si="1051"/>
        <v>5.6920650347224754E-3</v>
      </c>
      <c r="BA1017" s="5">
        <f t="shared" si="1052"/>
        <v>5.9148313530082543E-3</v>
      </c>
      <c r="BB1017" s="5">
        <f t="shared" si="1053"/>
        <v>4.6097369392014342E-3</v>
      </c>
      <c r="BC1017" s="5">
        <f t="shared" si="1054"/>
        <v>2.8740869695743033E-3</v>
      </c>
      <c r="BD1017" s="5">
        <f t="shared" si="1055"/>
        <v>4.801010012262282E-3</v>
      </c>
      <c r="BE1017" s="5">
        <f t="shared" si="1056"/>
        <v>1.1831042004678737E-2</v>
      </c>
      <c r="BF1017" s="5">
        <f t="shared" si="1057"/>
        <v>1.4577511248567028E-2</v>
      </c>
      <c r="BG1017" s="5">
        <f t="shared" si="1058"/>
        <v>1.1974365634520938E-2</v>
      </c>
      <c r="BH1017" s="5">
        <f t="shared" si="1059"/>
        <v>7.3770530804747724E-3</v>
      </c>
      <c r="BI1017" s="5">
        <f t="shared" si="1060"/>
        <v>3.6358276547194834E-3</v>
      </c>
      <c r="BJ1017" s="8">
        <f t="shared" si="1061"/>
        <v>0.29699414556649151</v>
      </c>
      <c r="BK1017" s="8">
        <f t="shared" si="1062"/>
        <v>0.16911727147368696</v>
      </c>
      <c r="BL1017" s="8">
        <f t="shared" si="1063"/>
        <v>0.46455970681995717</v>
      </c>
      <c r="BM1017" s="8">
        <f t="shared" si="1064"/>
        <v>0.8640729140250859</v>
      </c>
      <c r="BN1017" s="8">
        <f t="shared" si="1065"/>
        <v>8.3456287608016447E-2</v>
      </c>
    </row>
    <row r="1018" spans="1:66" x14ac:dyDescent="0.25">
      <c r="A1018" t="s">
        <v>67</v>
      </c>
      <c r="B1018" t="s">
        <v>293</v>
      </c>
      <c r="C1018" t="s">
        <v>83</v>
      </c>
      <c r="D1018" t="s">
        <v>514</v>
      </c>
      <c r="E1018">
        <f>VLOOKUP(A1018,home!$A$2:$E$405,3,FALSE)</f>
        <v>1.5417000000000001</v>
      </c>
      <c r="F1018">
        <f>VLOOKUP(B1018,home!$B$2:$E$405,3,FALSE)</f>
        <v>1.0378000000000001</v>
      </c>
      <c r="G1018">
        <f>VLOOKUP(C1018,away!$B$2:$E$405,4,FALSE)</f>
        <v>1.2972999999999999</v>
      </c>
      <c r="H1018">
        <f>VLOOKUP(A1018,away!$A$2:$E$405,3,FALSE)</f>
        <v>1.2666999999999999</v>
      </c>
      <c r="I1018">
        <f>VLOOKUP(C1018,away!$B$2:$E$405,3,FALSE)</f>
        <v>0.94730000000000003</v>
      </c>
      <c r="J1018">
        <f>VLOOKUP(B1018,home!$B$2:$E$405,4,FALSE)</f>
        <v>0.63160000000000005</v>
      </c>
      <c r="K1018" s="3">
        <f t="shared" ref="K1018:K1024" si="1066">E1018*F1018*G1018</f>
        <v>2.075649202098</v>
      </c>
      <c r="L1018" s="3">
        <f t="shared" ref="L1018:L1024" si="1067">H1018*I1018*J1018</f>
        <v>0.757885205156</v>
      </c>
      <c r="M1018" s="5">
        <f t="shared" ref="M1018:M1024" si="1068">_xlfn.POISSON.DIST(0,K1018,FALSE) * _xlfn.POISSON.DIST(0,L1018,FALSE)</f>
        <v>5.8804646372793472E-2</v>
      </c>
      <c r="N1018" s="5">
        <f t="shared" ref="N1018:N1024" si="1069">_xlfn.POISSON.DIST(1,K1018,FALSE) * _xlfn.POISSON.DIST(0,L1018,FALSE)</f>
        <v>0.12205781732334381</v>
      </c>
      <c r="O1018" s="5">
        <f t="shared" ref="O1018:O1024" si="1070">_xlfn.POISSON.DIST(0,K1018,FALSE) * _xlfn.POISSON.DIST(1,L1018,FALSE)</f>
        <v>4.4567171480370607E-2</v>
      </c>
      <c r="P1018" s="5">
        <f t="shared" ref="P1018:P1024" si="1071">_xlfn.POISSON.DIST(1,K1018,FALSE) * _xlfn.POISSON.DIST(1,L1018,FALSE)</f>
        <v>9.2505813922995991E-2</v>
      </c>
      <c r="Q1018" s="5">
        <f t="shared" ref="Q1018:Q1024" si="1072">_xlfn.POISSON.DIST(2,K1018,FALSE) * _xlfn.POISSON.DIST(0,L1018,FALSE)</f>
        <v>0.12667460556851107</v>
      </c>
      <c r="R1018" s="5">
        <f t="shared" ref="R1018:R1024" si="1073">_xlfn.POISSON.DIST(0,K1018,FALSE) * _xlfn.POISSON.DIST(2,L1018,FALSE)</f>
        <v>1.6888399950311654E-2</v>
      </c>
      <c r="S1018" s="5">
        <f t="shared" ref="S1018:S1024" si="1074">_xlfn.POISSON.DIST(2,K1018,FALSE) * _xlfn.POISSON.DIST(2,L1018,FALSE)</f>
        <v>3.6380312345161425E-2</v>
      </c>
      <c r="T1018" s="5">
        <f t="shared" ref="T1018:T1024" si="1075">_xlfn.POISSON.DIST(2,K1018,FALSE) * _xlfn.POISSON.DIST(1,L1018,FALSE)</f>
        <v>9.6004809429346374E-2</v>
      </c>
      <c r="U1018" s="5">
        <f t="shared" ref="U1018:U1024" si="1076">_xlfn.POISSON.DIST(1,K1018,FALSE) * _xlfn.POISSON.DIST(2,L1018,FALSE)</f>
        <v>3.505439388157628E-2</v>
      </c>
      <c r="V1018" s="5">
        <f t="shared" ref="V1018:V1024" si="1077">_xlfn.POISSON.DIST(3,K1018,FALSE) * _xlfn.POISSON.DIST(3,L1018,FALSE)</f>
        <v>6.3588898191763131E-3</v>
      </c>
      <c r="W1018" s="5">
        <f t="shared" ref="W1018:W1024" si="1078">_xlfn.POISSON.DIST(3,K1018,FALSE) * _xlfn.POISSON.DIST(0,L1018,FALSE)</f>
        <v>8.7644014658119607E-2</v>
      </c>
      <c r="X1018" s="5">
        <f t="shared" ref="X1018:X1024" si="1079">_xlfn.POISSON.DIST(3,K1018,FALSE) * _xlfn.POISSON.DIST(1,L1018,FALSE)</f>
        <v>6.6424102029864443E-2</v>
      </c>
      <c r="Y1018" s="5">
        <f t="shared" ref="Y1018:Y1024" si="1080">_xlfn.POISSON.DIST(3,K1018,FALSE) * _xlfn.POISSON.DIST(2,L1018,FALSE)</f>
        <v>2.5170922097103438E-2</v>
      </c>
      <c r="Z1018" s="5">
        <f t="shared" ref="Z1018:Z1024" si="1081">_xlfn.POISSON.DIST(0,K1018,FALSE) * _xlfn.POISSON.DIST(3,L1018,FALSE)</f>
        <v>4.2664894870328438E-3</v>
      </c>
      <c r="AA1018" s="5">
        <f t="shared" ref="AA1018:AA1024" si="1082">_xlfn.POISSON.DIST(1,K1018,FALSE) * _xlfn.POISSON.DIST(3,L1018,FALSE)</f>
        <v>8.8557354995192263E-3</v>
      </c>
      <c r="AB1018" s="5">
        <f t="shared" ref="AB1018:AB1024" si="1083">_xlfn.POISSON.DIST(2,K1018,FALSE) * _xlfn.POISSON.DIST(3,L1018,FALSE)</f>
        <v>9.1907001617840111E-3</v>
      </c>
      <c r="AC1018" s="5">
        <f t="shared" ref="AC1018:AC1024" si="1084">_xlfn.POISSON.DIST(4,K1018,FALSE) * _xlfn.POISSON.DIST(4,L1018,FALSE)</f>
        <v>6.2519961713615316E-4</v>
      </c>
      <c r="AD1018" s="5">
        <f t="shared" ref="AD1018:AD1024" si="1085">_xlfn.POISSON.DIST(4,K1018,FALSE) * _xlfn.POISSON.DIST(0,L1018,FALSE)</f>
        <v>4.5479557273447845E-2</v>
      </c>
      <c r="AE1018" s="5">
        <f t="shared" ref="AE1018:AE1024" si="1086">_xlfn.POISSON.DIST(4,K1018,FALSE) * _xlfn.POISSON.DIST(1,L1018,FALSE)</f>
        <v>3.4468283594591073E-2</v>
      </c>
      <c r="AF1018" s="5">
        <f t="shared" ref="AF1018:AF1024" si="1087">_xlfn.POISSON.DIST(4,K1018,FALSE) * _xlfn.POISSON.DIST(2,L1018,FALSE)</f>
        <v>1.3061501091730919E-2</v>
      </c>
      <c r="AG1018" s="5">
        <f t="shared" ref="AG1018:AG1024" si="1088">_xlfn.POISSON.DIST(4,K1018,FALSE) * _xlfn.POISSON.DIST(3,L1018,FALSE)</f>
        <v>3.2997061448506032E-3</v>
      </c>
      <c r="AH1018" s="5">
        <f t="shared" ref="AH1018:AH1024" si="1089">_xlfn.POISSON.DIST(0,K1018,FALSE) * _xlfn.POISSON.DIST(4,L1018,FALSE)</f>
        <v>8.0837731504395088E-4</v>
      </c>
      <c r="AI1018" s="5">
        <f t="shared" ref="AI1018:AI1024" si="1090">_xlfn.POISSON.DIST(1,K1018,FALSE) * _xlfn.POISSON.DIST(4,L1018,FALSE)</f>
        <v>1.6779077289651001E-3</v>
      </c>
      <c r="AJ1018" s="5">
        <f t="shared" ref="AJ1018:AJ1024" si="1091">_xlfn.POISSON.DIST(2,K1018,FALSE) * _xlfn.POISSON.DIST(4,L1018,FALSE)</f>
        <v>1.7413739194102392E-3</v>
      </c>
      <c r="AK1018" s="5">
        <f t="shared" ref="AK1018:AK1024" si="1092">_xlfn.POISSON.DIST(3,K1018,FALSE) * _xlfn.POISSON.DIST(4,L1018,FALSE)</f>
        <v>1.2048271287927099E-3</v>
      </c>
      <c r="AL1018" s="5">
        <f t="shared" ref="AL1018:AL1024" si="1093">_xlfn.POISSON.DIST(5,K1018,FALSE) * _xlfn.POISSON.DIST(5,L1018,FALSE)</f>
        <v>3.9340156273285964E-5</v>
      </c>
      <c r="AM1018" s="5">
        <f t="shared" ref="AM1018:AM1024" si="1094">_xlfn.POISSON.DIST(5,K1018,FALSE) * _xlfn.POISSON.DIST(0,L1018,FALSE)</f>
        <v>1.8879921353280465E-2</v>
      </c>
      <c r="AN1018" s="5">
        <f t="shared" ref="AN1018:AN1024" si="1095">_xlfn.POISSON.DIST(5,K1018,FALSE) * _xlfn.POISSON.DIST(1,L1018,FALSE)</f>
        <v>1.4308813068160108E-2</v>
      </c>
      <c r="AO1018" s="5">
        <f t="shared" ref="AO1018:AO1024" si="1096">_xlfn.POISSON.DIST(5,K1018,FALSE) * _xlfn.POISSON.DIST(2,L1018,FALSE)</f>
        <v>5.4222188638506875E-3</v>
      </c>
      <c r="AP1018" s="5">
        <f t="shared" ref="AP1018:AP1024" si="1097">_xlfn.POISSON.DIST(5,K1018,FALSE) * _xlfn.POISSON.DIST(3,L1018,FALSE)</f>
        <v>1.3698064853434042E-3</v>
      </c>
      <c r="AQ1018" s="5">
        <f t="shared" ref="AQ1018:AQ1024" si="1098">_xlfn.POISSON.DIST(5,K1018,FALSE) * _xlfn.POISSON.DIST(4,L1018,FALSE)</f>
        <v>2.5953901729212626E-4</v>
      </c>
      <c r="AR1018" s="5">
        <f t="shared" ref="AR1018:AR1024" si="1099">_xlfn.POISSON.DIST(0,K1018,FALSE) * _xlfn.POISSON.DIST(5,L1018,FALSE)</f>
        <v>1.2253144145110828E-4</v>
      </c>
      <c r="AS1018" s="5">
        <f t="shared" ref="AS1018:AS1024" si="1100">_xlfn.POISSON.DIST(1,K1018,FALSE) * _xlfn.POISSON.DIST(5,L1018,FALSE)</f>
        <v>2.5433228867991067E-4</v>
      </c>
      <c r="AT1018" s="5">
        <f t="shared" ref="AT1018:AT1024" si="1101">_xlfn.POISSON.DIST(2,K1018,FALSE) * _xlfn.POISSON.DIST(5,L1018,FALSE)</f>
        <v>2.6395230603310752E-4</v>
      </c>
      <c r="AU1018" s="5">
        <f t="shared" ref="AU1018:AU1024" si="1102">_xlfn.POISSON.DIST(3,K1018,FALSE) * _xlfn.POISSON.DIST(5,L1018,FALSE)</f>
        <v>1.8262413113651554E-4</v>
      </c>
      <c r="AV1018" s="5">
        <f t="shared" ref="AV1018:AV1024" si="1103">_xlfn.POISSON.DIST(4,K1018,FALSE) * _xlfn.POISSON.DIST(5,L1018,FALSE)</f>
        <v>9.4765908019337256E-5</v>
      </c>
      <c r="AW1018" s="5">
        <f t="shared" ref="AW1018:AW1024" si="1104">_xlfn.POISSON.DIST(6,K1018,FALSE) * _xlfn.POISSON.DIST(6,L1018,FALSE)</f>
        <v>1.7190597268488979E-6</v>
      </c>
      <c r="AX1018" s="5">
        <f t="shared" ref="AX1018:AX1024" si="1105">_xlfn.POISSON.DIST(6,K1018,FALSE) * _xlfn.POISSON.DIST(0,L1018,FALSE)</f>
        <v>6.5313489487682647E-3</v>
      </c>
      <c r="AY1018" s="5">
        <f t="shared" ref="AY1018:AY1024" si="1106">_xlfn.POISSON.DIST(6,K1018,FALSE) * _xlfn.POISSON.DIST(1,L1018,FALSE)</f>
        <v>4.9500127379826613E-3</v>
      </c>
      <c r="AZ1018" s="5">
        <f t="shared" ref="AZ1018:AZ1024" si="1107">_xlfn.POISSON.DIST(6,K1018,FALSE) * _xlfn.POISSON.DIST(2,L1018,FALSE)</f>
        <v>1.8757707097254008E-3</v>
      </c>
      <c r="BA1018" s="5">
        <f t="shared" ref="BA1018:BA1024" si="1108">_xlfn.POISSON.DIST(6,K1018,FALSE) * _xlfn.POISSON.DIST(3,L1018,FALSE)</f>
        <v>4.7387295638861719E-4</v>
      </c>
      <c r="BB1018" s="5">
        <f t="shared" ref="BB1018:BB1024" si="1109">_xlfn.POISSON.DIST(6,K1018,FALSE) * _xlfn.POISSON.DIST(4,L1018,FALSE)</f>
        <v>8.9785325692616833E-5</v>
      </c>
      <c r="BC1018" s="5">
        <f t="shared" ref="BC1018:BC1024" si="1110">_xlfn.POISSON.DIST(6,K1018,FALSE) * _xlfn.POISSON.DIST(5,L1018,FALSE)</f>
        <v>1.3609393996509442E-5</v>
      </c>
      <c r="BD1018" s="5">
        <f t="shared" ref="BD1018:BD1024" si="1111">_xlfn.POISSON.DIST(0,K1018,FALSE) * _xlfn.POISSON.DIST(6,L1018,FALSE)</f>
        <v>1.5477461107038925E-5</v>
      </c>
      <c r="BE1018" s="5">
        <f t="shared" ref="BE1018:BE1024" si="1112">_xlfn.POISSON.DIST(1,K1018,FALSE) * _xlfn.POISSON.DIST(6,L1018,FALSE)</f>
        <v>3.2125779797328172E-5</v>
      </c>
      <c r="BF1018" s="5">
        <f t="shared" ref="BF1018:BF1024" si="1113">_xlfn.POISSON.DIST(2,K1018,FALSE) * _xlfn.POISSON.DIST(6,L1018,FALSE)</f>
        <v>3.3340924601550145E-5</v>
      </c>
      <c r="BG1018" s="5">
        <f t="shared" ref="BG1018:BG1024" si="1114">_xlfn.POISSON.DIST(3,K1018,FALSE) * _xlfn.POISSON.DIST(6,L1018,FALSE)</f>
        <v>2.306802118213904E-5</v>
      </c>
      <c r="BH1018" s="5">
        <f t="shared" ref="BH1018:BH1024" si="1115">_xlfn.POISSON.DIST(4,K1018,FALSE) * _xlfn.POISSON.DIST(6,L1018,FALSE)</f>
        <v>1.1970279940171667E-5</v>
      </c>
      <c r="BI1018" s="5">
        <f t="shared" ref="BI1018:BI1024" si="1116">_xlfn.POISSON.DIST(5,K1018,FALSE) * _xlfn.POISSON.DIST(6,L1018,FALSE)</f>
        <v>4.969220401341403E-6</v>
      </c>
      <c r="BJ1018" s="8">
        <f t="shared" ref="BJ1018:BJ1024" si="1117">SUM(N1018,Q1018,T1018,W1018,X1018,Y1018,AD1018,AE1018,AF1018,AG1018,AM1018,AN1018,AO1018,AP1018,AQ1018,AX1018,AY1018,AZ1018,BA1018,BB1018,BC1018)</f>
        <v>0.67446001807139</v>
      </c>
      <c r="BK1018" s="8">
        <f t="shared" ref="BK1018:BK1024" si="1118">SUM(M1018,P1018,S1018,V1018,AC1018,AL1018,AY1018)</f>
        <v>0.19966421497151929</v>
      </c>
      <c r="BL1018" s="8">
        <f t="shared" ref="BL1018:BL1024" si="1119">SUM(O1018,R1018,U1018,AA1018,AB1018,AH1018,AI1018,AJ1018,AK1018,AR1018,AS1018,AT1018,AU1018,AV1018,BD1018,BE1018,BF1018,BG1018,BH1018,BI1018)</f>
        <v>0.12102804482812332</v>
      </c>
      <c r="BM1018" s="8">
        <f t="shared" ref="BM1018:BM1024" si="1120">SUM(S1018:BI1018)</f>
        <v>0.53297201906148317</v>
      </c>
      <c r="BN1018" s="8">
        <f t="shared" ref="BN1018:BN1024" si="1121">SUM(M1018:R1018)</f>
        <v>0.46149845461832661</v>
      </c>
    </row>
    <row r="1019" spans="1:66" x14ac:dyDescent="0.25">
      <c r="A1019" t="s">
        <v>421</v>
      </c>
      <c r="B1019" t="s">
        <v>424</v>
      </c>
      <c r="C1019" t="s">
        <v>429</v>
      </c>
      <c r="D1019" t="s">
        <v>514</v>
      </c>
      <c r="E1019">
        <f>VLOOKUP(A1019,home!$A$2:$E$405,3,FALSE)</f>
        <v>1.8261000000000001</v>
      </c>
      <c r="F1019">
        <f>VLOOKUP(B1019,home!$B$2:$E$405,3,FALSE)</f>
        <v>1.0952</v>
      </c>
      <c r="G1019">
        <f>VLOOKUP(C1019,away!$B$2:$E$405,4,FALSE)</f>
        <v>0.91269999999999996</v>
      </c>
      <c r="H1019">
        <f>VLOOKUP(A1019,away!$A$2:$E$405,3,FALSE)</f>
        <v>1.1521999999999999</v>
      </c>
      <c r="I1019">
        <f>VLOOKUP(C1019,away!$B$2:$E$405,3,FALSE)</f>
        <v>1.4464999999999999</v>
      </c>
      <c r="J1019">
        <f>VLOOKUP(B1019,home!$B$2:$E$405,4,FALSE)</f>
        <v>1.1572</v>
      </c>
      <c r="K1019" s="3">
        <f t="shared" si="1066"/>
        <v>1.8253495459439999</v>
      </c>
      <c r="L1019" s="3">
        <f t="shared" si="1067"/>
        <v>1.9286558275599999</v>
      </c>
      <c r="M1019" s="5">
        <f t="shared" si="1068"/>
        <v>2.3423736896064539E-2</v>
      </c>
      <c r="N1019" s="5">
        <f t="shared" si="1069"/>
        <v>4.2756507507543125E-2</v>
      </c>
      <c r="O1019" s="5">
        <f t="shared" si="1070"/>
        <v>4.517632666782706E-2</v>
      </c>
      <c r="P1019" s="5">
        <f t="shared" si="1071"/>
        <v>8.2462587370535939E-2</v>
      </c>
      <c r="Q1019" s="5">
        <f t="shared" si="1072"/>
        <v>3.9022785782522544E-2</v>
      </c>
      <c r="R1019" s="5">
        <f t="shared" si="1073"/>
        <v>4.3564792847829457E-2</v>
      </c>
      <c r="S1019" s="5">
        <f t="shared" si="1074"/>
        <v>7.2576787662195871E-2</v>
      </c>
      <c r="T1019" s="5">
        <f t="shared" si="1075"/>
        <v>7.5261523207087608E-2</v>
      </c>
      <c r="U1019" s="5">
        <f t="shared" si="1076"/>
        <v>7.9520974843929906E-2</v>
      </c>
      <c r="V1019" s="5">
        <f t="shared" si="1077"/>
        <v>2.8389386564115777E-2</v>
      </c>
      <c r="W1019" s="5">
        <f t="shared" si="1078"/>
        <v>2.3743408103199165E-2</v>
      </c>
      <c r="X1019" s="5">
        <f t="shared" si="1079"/>
        <v>4.5792862404370388E-2</v>
      </c>
      <c r="Y1019" s="5">
        <f t="shared" si="1080"/>
        <v>4.4159335468421101E-2</v>
      </c>
      <c r="Z1019" s="5">
        <f t="shared" si="1081"/>
        <v>2.8007163867470153E-2</v>
      </c>
      <c r="AA1019" s="5">
        <f t="shared" si="1082"/>
        <v>5.1122863848665843E-2</v>
      </c>
      <c r="AB1019" s="5">
        <f t="shared" si="1083"/>
        <v>4.6658548156759572E-2</v>
      </c>
      <c r="AC1019" s="5">
        <f t="shared" si="1084"/>
        <v>6.2465008260825447E-3</v>
      </c>
      <c r="AD1019" s="5">
        <f t="shared" si="1085"/>
        <v>1.0835004800084421E-2</v>
      </c>
      <c r="AE1019" s="5">
        <f t="shared" si="1086"/>
        <v>2.0896995149323389E-2</v>
      </c>
      <c r="AF1019" s="5">
        <f t="shared" si="1087"/>
        <v>2.015155573661781E-2</v>
      </c>
      <c r="AG1019" s="5">
        <f t="shared" si="1088"/>
        <v>1.2955138468609358E-2</v>
      </c>
      <c r="AH1019" s="5">
        <f t="shared" si="1089"/>
        <v>1.3504044951606049E-2</v>
      </c>
      <c r="AI1019" s="5">
        <f t="shared" si="1090"/>
        <v>2.4649602320821466E-2</v>
      </c>
      <c r="AJ1019" s="5">
        <f t="shared" si="1091"/>
        <v>2.2497070202005819E-2</v>
      </c>
      <c r="AK1019" s="5">
        <f t="shared" si="1092"/>
        <v>1.368833895943387E-2</v>
      </c>
      <c r="AL1019" s="5">
        <f t="shared" si="1093"/>
        <v>8.7962501016223323E-4</v>
      </c>
      <c r="AM1019" s="5">
        <f t="shared" si="1094"/>
        <v>3.9555342184270292E-3</v>
      </c>
      <c r="AN1019" s="5">
        <f t="shared" si="1095"/>
        <v>7.6288641214822782E-3</v>
      </c>
      <c r="AO1019" s="5">
        <f t="shared" si="1096"/>
        <v>7.3567266227801001E-3</v>
      </c>
      <c r="AP1019" s="5">
        <f t="shared" si="1097"/>
        <v>4.7295312242635439E-3</v>
      </c>
      <c r="AQ1019" s="5">
        <f t="shared" si="1098"/>
        <v>2.2804094893257173E-3</v>
      </c>
      <c r="AR1019" s="5">
        <f t="shared" si="1099"/>
        <v>5.2089309983094391E-3</v>
      </c>
      <c r="AS1019" s="5">
        <f t="shared" si="1100"/>
        <v>9.5081198326177601E-3</v>
      </c>
      <c r="AT1019" s="5">
        <f t="shared" si="1101"/>
        <v>8.6778211096249867E-3</v>
      </c>
      <c r="AU1019" s="5">
        <f t="shared" si="1102"/>
        <v>5.2800189407457418E-3</v>
      </c>
      <c r="AV1019" s="5">
        <f t="shared" si="1103"/>
        <v>2.40947004401649E-3</v>
      </c>
      <c r="AW1019" s="5">
        <f t="shared" si="1104"/>
        <v>8.6019288154466858E-5</v>
      </c>
      <c r="AX1019" s="5">
        <f t="shared" si="1105"/>
        <v>1.2033720982619559E-3</v>
      </c>
      <c r="AY1019" s="5">
        <f t="shared" si="1106"/>
        <v>2.320890610036026E-3</v>
      </c>
      <c r="AZ1019" s="5">
        <f t="shared" si="1107"/>
        <v>2.2380996000876331E-3</v>
      </c>
      <c r="BA1019" s="5">
        <f t="shared" si="1108"/>
        <v>1.4388412787895725E-3</v>
      </c>
      <c r="BB1019" s="5">
        <f t="shared" si="1109"/>
        <v>6.9375740431784811E-4</v>
      </c>
      <c r="BC1019" s="5">
        <f t="shared" si="1110"/>
        <v>2.6760385215010329E-4</v>
      </c>
      <c r="BD1019" s="5">
        <f t="shared" si="1111"/>
        <v>1.6743725208745706E-3</v>
      </c>
      <c r="BE1019" s="5">
        <f t="shared" si="1112"/>
        <v>3.0563151207195077E-3</v>
      </c>
      <c r="BF1019" s="5">
        <f t="shared" si="1113"/>
        <v>2.7894217089335679E-3</v>
      </c>
      <c r="BG1019" s="5">
        <f t="shared" si="1114"/>
        <v>1.6972232166160748E-3</v>
      </c>
      <c r="BH1019" s="5">
        <f t="shared" si="1115"/>
        <v>7.7450640695394179E-4</v>
      </c>
      <c r="BI1019" s="5">
        <f t="shared" si="1116"/>
        <v>2.8274898365281912E-4</v>
      </c>
      <c r="BJ1019" s="8">
        <f t="shared" si="1117"/>
        <v>0.36968874714770078</v>
      </c>
      <c r="BK1019" s="8">
        <f t="shared" si="1118"/>
        <v>0.21629951493919292</v>
      </c>
      <c r="BL1019" s="8">
        <f t="shared" si="1119"/>
        <v>0.38174151168194398</v>
      </c>
      <c r="BM1019" s="8">
        <f t="shared" si="1120"/>
        <v>0.7170953292421034</v>
      </c>
      <c r="BN1019" s="8">
        <f t="shared" si="1121"/>
        <v>0.27640673707232266</v>
      </c>
    </row>
    <row r="1020" spans="1:66" x14ac:dyDescent="0.25">
      <c r="A1020" t="s">
        <v>27</v>
      </c>
      <c r="B1020" t="s">
        <v>28</v>
      </c>
      <c r="C1020" t="s">
        <v>445</v>
      </c>
      <c r="D1020" t="s">
        <v>514</v>
      </c>
      <c r="E1020">
        <f>VLOOKUP(A1020,home!$A$2:$E$405,3,FALSE)</f>
        <v>1.7302</v>
      </c>
      <c r="F1020">
        <f>VLOOKUP(B1020,home!$B$2:$E$405,3,FALSE)</f>
        <v>1.3004</v>
      </c>
      <c r="G1020">
        <f>VLOOKUP(C1020,away!$B$2:$E$405,4,FALSE)</f>
        <v>0.96330000000000005</v>
      </c>
      <c r="H1020">
        <f>VLOOKUP(A1020,away!$A$2:$E$405,3,FALSE)</f>
        <v>1.4127000000000001</v>
      </c>
      <c r="I1020">
        <f>VLOOKUP(C1020,away!$B$2:$E$405,3,FALSE)</f>
        <v>0.23599999999999999</v>
      </c>
      <c r="J1020">
        <f>VLOOKUP(B1020,home!$B$2:$E$405,4,FALSE)</f>
        <v>0.35389999999999999</v>
      </c>
      <c r="K1020" s="3">
        <f t="shared" si="1066"/>
        <v>2.1673788386639998</v>
      </c>
      <c r="L1020" s="3">
        <f t="shared" si="1067"/>
        <v>0.11798926908</v>
      </c>
      <c r="M1020" s="5">
        <f t="shared" si="1068"/>
        <v>0.1017366051803993</v>
      </c>
      <c r="N1020" s="5">
        <f t="shared" si="1069"/>
        <v>0.22050176518551173</v>
      </c>
      <c r="O1020" s="5">
        <f t="shared" si="1070"/>
        <v>1.2003827683915854E-2</v>
      </c>
      <c r="P1020" s="5">
        <f t="shared" si="1071"/>
        <v>2.6016842105088318E-2</v>
      </c>
      <c r="Q1020" s="5">
        <f t="shared" si="1072"/>
        <v>0.23895542987556825</v>
      </c>
      <c r="R1020" s="5">
        <f t="shared" si="1073"/>
        <v>7.081614272937502E-4</v>
      </c>
      <c r="S1020" s="5">
        <f t="shared" si="1074"/>
        <v>1.6633051395828961E-3</v>
      </c>
      <c r="T1020" s="5">
        <f t="shared" si="1075"/>
        <v>2.8194176513715492E-2</v>
      </c>
      <c r="U1020" s="5">
        <f t="shared" si="1076"/>
        <v>1.5348540918745691E-3</v>
      </c>
      <c r="V1020" s="5">
        <f t="shared" si="1077"/>
        <v>4.7261419287773968E-5</v>
      </c>
      <c r="W1020" s="5">
        <f t="shared" si="1078"/>
        <v>0.17263564736538864</v>
      </c>
      <c r="X1020" s="5">
        <f t="shared" si="1079"/>
        <v>2.0369153849794833E-2</v>
      </c>
      <c r="Y1020" s="5">
        <f t="shared" si="1080"/>
        <v>1.2016707872576798E-3</v>
      </c>
      <c r="Z1020" s="5">
        <f t="shared" si="1081"/>
        <v>2.7851816399013068E-5</v>
      </c>
      <c r="AA1020" s="5">
        <f t="shared" si="1082"/>
        <v>6.0365437481575891E-5</v>
      </c>
      <c r="AB1020" s="5">
        <f t="shared" si="1083"/>
        <v>6.541738589213113E-5</v>
      </c>
      <c r="AC1020" s="5">
        <f t="shared" si="1084"/>
        <v>7.5537762507658644E-7</v>
      </c>
      <c r="AD1020" s="5">
        <f t="shared" si="1085"/>
        <v>9.3541712224700965E-2</v>
      </c>
      <c r="AE1020" s="5">
        <f t="shared" si="1086"/>
        <v>1.1036918253884167E-2</v>
      </c>
      <c r="AF1020" s="5">
        <f t="shared" si="1087"/>
        <v>6.5111895883575115E-4</v>
      </c>
      <c r="AG1020" s="5">
        <f t="shared" si="1088"/>
        <v>2.5608350012386976E-5</v>
      </c>
      <c r="AH1020" s="5">
        <f t="shared" si="1089"/>
        <v>8.2155386486747676E-7</v>
      </c>
      <c r="AI1020" s="5">
        <f t="shared" si="1090"/>
        <v>1.7806184615363924E-6</v>
      </c>
      <c r="AJ1020" s="5">
        <f t="shared" si="1091"/>
        <v>1.9296373866342125E-6</v>
      </c>
      <c r="AK1020" s="5">
        <f t="shared" si="1092"/>
        <v>1.394085079361965E-6</v>
      </c>
      <c r="AL1020" s="5">
        <f t="shared" si="1093"/>
        <v>7.7268316026414569E-9</v>
      </c>
      <c r="AM1020" s="5">
        <f t="shared" si="1094"/>
        <v>4.0548065521642897E-2</v>
      </c>
      <c r="AN1020" s="5">
        <f t="shared" si="1095"/>
        <v>4.7842366135065944E-3</v>
      </c>
      <c r="AO1020" s="5">
        <f t="shared" si="1096"/>
        <v>2.8224429056670862E-4</v>
      </c>
      <c r="AP1020" s="5">
        <f t="shared" si="1097"/>
        <v>1.1100599181989703E-5</v>
      </c>
      <c r="AQ1020" s="5">
        <f t="shared" si="1098"/>
        <v>3.2743789595825252E-7</v>
      </c>
      <c r="AR1020" s="5">
        <f t="shared" si="1099"/>
        <v>1.9386908005112526E-8</v>
      </c>
      <c r="AS1020" s="5">
        <f t="shared" si="1100"/>
        <v>4.2018774157406589E-8</v>
      </c>
      <c r="AT1020" s="5">
        <f t="shared" si="1101"/>
        <v>4.5535300967682401E-8</v>
      </c>
      <c r="AU1020" s="5">
        <f t="shared" si="1102"/>
        <v>3.2897415909850396E-8</v>
      </c>
      <c r="AV1020" s="5">
        <f t="shared" si="1103"/>
        <v>1.7825290772434536E-8</v>
      </c>
      <c r="AW1020" s="5">
        <f t="shared" si="1104"/>
        <v>5.4887858434387438E-11</v>
      </c>
      <c r="AX1020" s="5">
        <f t="shared" si="1105"/>
        <v>1.4647169860061678E-2</v>
      </c>
      <c r="AY1020" s="5">
        <f t="shared" si="1106"/>
        <v>1.7282088658792832E-3</v>
      </c>
      <c r="AZ1020" s="5">
        <f t="shared" si="1107"/>
        <v>1.0195505045133615E-4</v>
      </c>
      <c r="BA1020" s="5">
        <f t="shared" si="1108"/>
        <v>4.0098672939225614E-6</v>
      </c>
      <c r="BB1020" s="5">
        <f t="shared" si="1109"/>
        <v>1.1828032777943004E-7</v>
      </c>
      <c r="BC1020" s="5">
        <f t="shared" si="1110"/>
        <v>2.7911618842475528E-9</v>
      </c>
      <c r="BD1020" s="5">
        <f t="shared" si="1111"/>
        <v>3.8124118420740497E-10</v>
      </c>
      <c r="BE1020" s="5">
        <f t="shared" si="1112"/>
        <v>8.2629407507833349E-10</v>
      </c>
      <c r="BF1020" s="5">
        <f t="shared" si="1113"/>
        <v>8.9544614641911141E-10</v>
      </c>
      <c r="BG1020" s="5">
        <f t="shared" si="1114"/>
        <v>6.4692367630400247E-10</v>
      </c>
      <c r="BH1020" s="5">
        <f t="shared" si="1115"/>
        <v>3.5053217156300355E-10</v>
      </c>
      <c r="BI1020" s="5">
        <f t="shared" si="1116"/>
        <v>1.5194720218331856E-10</v>
      </c>
      <c r="BJ1020" s="8">
        <f t="shared" si="1117"/>
        <v>0.84922064054263968</v>
      </c>
      <c r="BK1020" s="8">
        <f t="shared" si="1118"/>
        <v>0.13119298581469427</v>
      </c>
      <c r="BL1020" s="8">
        <f t="shared" si="1119"/>
        <v>1.4378712837324547E-2</v>
      </c>
      <c r="BM1020" s="8">
        <f t="shared" si="1120"/>
        <v>0.3931693507422892</v>
      </c>
      <c r="BN1020" s="8">
        <f t="shared" si="1121"/>
        <v>0.59992263145777724</v>
      </c>
    </row>
    <row r="1021" spans="1:66" x14ac:dyDescent="0.25">
      <c r="A1021" t="s">
        <v>272</v>
      </c>
      <c r="B1021" t="s">
        <v>480</v>
      </c>
      <c r="C1021" t="s">
        <v>347</v>
      </c>
      <c r="D1021" t="s">
        <v>514</v>
      </c>
      <c r="E1021">
        <f>VLOOKUP(A1021,home!$A$2:$E$405,3,FALSE)</f>
        <v>1.3837999999999999</v>
      </c>
      <c r="F1021">
        <f>VLOOKUP(B1021,home!$B$2:$E$405,3,FALSE)</f>
        <v>1.0840000000000001</v>
      </c>
      <c r="G1021">
        <f>VLOOKUP(C1021,away!$B$2:$E$405,4,FALSE)</f>
        <v>0.36130000000000001</v>
      </c>
      <c r="H1021">
        <f>VLOOKUP(A1021,away!$A$2:$E$405,3,FALSE)</f>
        <v>0.90910000000000002</v>
      </c>
      <c r="I1021">
        <f>VLOOKUP(C1021,away!$B$2:$E$405,3,FALSE)</f>
        <v>1.375</v>
      </c>
      <c r="J1021">
        <f>VLOOKUP(B1021,home!$B$2:$E$405,4,FALSE)</f>
        <v>0.55000000000000004</v>
      </c>
      <c r="K1021" s="3">
        <f t="shared" si="1066"/>
        <v>0.54196416296000005</v>
      </c>
      <c r="L1021" s="3">
        <f t="shared" si="1067"/>
        <v>0.68750687500000007</v>
      </c>
      <c r="M1021" s="5">
        <f t="shared" si="1068"/>
        <v>0.29244723025809172</v>
      </c>
      <c r="N1021" s="5">
        <f t="shared" si="1069"/>
        <v>0.15849591835679702</v>
      </c>
      <c r="O1021" s="5">
        <f t="shared" si="1070"/>
        <v>0.20105948137714608</v>
      </c>
      <c r="P1021" s="5">
        <f t="shared" si="1071"/>
        <v>0.10896703352973666</v>
      </c>
      <c r="Q1021" s="5">
        <f t="shared" si="1072"/>
        <v>4.2949553862409007E-2</v>
      </c>
      <c r="R1021" s="5">
        <f t="shared" si="1073"/>
        <v>6.9114887865361199E-2</v>
      </c>
      <c r="S1021" s="5">
        <f t="shared" si="1074"/>
        <v>1.0150390538655324E-2</v>
      </c>
      <c r="T1021" s="5">
        <f t="shared" si="1075"/>
        <v>2.9528113558588996E-2</v>
      </c>
      <c r="U1021" s="5">
        <f t="shared" si="1076"/>
        <v>3.7457792350024735E-2</v>
      </c>
      <c r="V1021" s="5">
        <f t="shared" si="1077"/>
        <v>4.2023077887683429E-4</v>
      </c>
      <c r="W1021" s="5">
        <f t="shared" si="1078"/>
        <v>7.7590396695153109E-3</v>
      </c>
      <c r="X1021" s="5">
        <f t="shared" si="1079"/>
        <v>5.334393116189504E-3</v>
      </c>
      <c r="Y1021" s="5">
        <f t="shared" si="1080"/>
        <v>1.8337159706664789E-3</v>
      </c>
      <c r="Z1021" s="5">
        <f t="shared" si="1081"/>
        <v>1.583898685742997E-2</v>
      </c>
      <c r="AA1021" s="5">
        <f t="shared" si="1082"/>
        <v>8.5841632543214724E-3</v>
      </c>
      <c r="AB1021" s="5">
        <f t="shared" si="1083"/>
        <v>2.3261544264201635E-3</v>
      </c>
      <c r="AC1021" s="5">
        <f t="shared" si="1084"/>
        <v>9.7862316330726207E-6</v>
      </c>
      <c r="AD1021" s="5">
        <f t="shared" si="1085"/>
        <v>1.0512803599655751E-3</v>
      </c>
      <c r="AE1021" s="5">
        <f t="shared" si="1086"/>
        <v>7.2276247502880769E-4</v>
      </c>
      <c r="AF1021" s="5">
        <f t="shared" si="1087"/>
        <v>2.4845208528716055E-4</v>
      </c>
      <c r="AG1021" s="5">
        <f t="shared" si="1088"/>
        <v>5.6937505581003089E-5</v>
      </c>
      <c r="AH1021" s="5">
        <f t="shared" si="1089"/>
        <v>2.7223530893794364E-3</v>
      </c>
      <c r="AI1021" s="5">
        <f t="shared" si="1090"/>
        <v>1.4754178133670962E-3</v>
      </c>
      <c r="AJ1021" s="5">
        <f t="shared" si="1091"/>
        <v>3.9981179011888592E-4</v>
      </c>
      <c r="AK1021" s="5">
        <f t="shared" si="1092"/>
        <v>7.2227887391107073E-5</v>
      </c>
      <c r="AL1021" s="5">
        <f t="shared" si="1093"/>
        <v>1.4585559651902907E-7</v>
      </c>
      <c r="AM1021" s="5">
        <f t="shared" si="1094"/>
        <v>1.1395125606500613E-4</v>
      </c>
      <c r="AN1021" s="5">
        <f t="shared" si="1095"/>
        <v>7.8342271959577176E-5</v>
      </c>
      <c r="AO1021" s="5">
        <f t="shared" si="1096"/>
        <v>2.6930425287664512E-5</v>
      </c>
      <c r="AP1021" s="5">
        <f t="shared" si="1097"/>
        <v>6.1716175106477368E-6</v>
      </c>
      <c r="AQ1021" s="5">
        <f t="shared" si="1098"/>
        <v>1.0607573671101758E-6</v>
      </c>
      <c r="AR1021" s="5">
        <f t="shared" si="1099"/>
        <v>3.7432729302517068E-4</v>
      </c>
      <c r="AS1021" s="5">
        <f t="shared" si="1100"/>
        <v>2.0287197803746927E-4</v>
      </c>
      <c r="AT1021" s="5">
        <f t="shared" si="1101"/>
        <v>5.4974670882558267E-5</v>
      </c>
      <c r="AU1021" s="5">
        <f t="shared" si="1102"/>
        <v>9.9314338296223931E-6</v>
      </c>
      <c r="AV1021" s="5">
        <f t="shared" si="1103"/>
        <v>1.3456203056159818E-6</v>
      </c>
      <c r="AW1021" s="5">
        <f t="shared" si="1104"/>
        <v>1.5096219868417146E-9</v>
      </c>
      <c r="AX1021" s="5">
        <f t="shared" si="1105"/>
        <v>1.0292916185251938E-5</v>
      </c>
      <c r="AY1021" s="5">
        <f t="shared" si="1106"/>
        <v>7.076450641159481E-6</v>
      </c>
      <c r="AZ1021" s="5">
        <f t="shared" si="1107"/>
        <v>2.4325542331976506E-6</v>
      </c>
      <c r="BA1021" s="5">
        <f t="shared" si="1108"/>
        <v>5.5746591971124615E-7</v>
      </c>
      <c r="BB1021" s="5">
        <f t="shared" si="1109"/>
        <v>9.5815413094919906E-8</v>
      </c>
      <c r="BC1021" s="5">
        <f t="shared" si="1110"/>
        <v>1.3174751046744503E-8</v>
      </c>
      <c r="BD1021" s="5">
        <f t="shared" si="1111"/>
        <v>4.2892097909157373E-5</v>
      </c>
      <c r="BE1021" s="5">
        <f t="shared" si="1112"/>
        <v>2.324597994093484E-5</v>
      </c>
      <c r="BF1021" s="5">
        <f t="shared" si="1113"/>
        <v>6.2992440304368509E-6</v>
      </c>
      <c r="BG1021" s="5">
        <f t="shared" si="1114"/>
        <v>1.1379881727454949E-6</v>
      </c>
      <c r="BH1021" s="5">
        <f t="shared" si="1115"/>
        <v>1.54187201875098E-7</v>
      </c>
      <c r="BI1021" s="5">
        <f t="shared" si="1116"/>
        <v>1.6712787560676417E-8</v>
      </c>
      <c r="BJ1021" s="8">
        <f t="shared" si="1117"/>
        <v>0.2482270916653623</v>
      </c>
      <c r="BK1021" s="8">
        <f t="shared" si="1118"/>
        <v>0.41200189364323131</v>
      </c>
      <c r="BL1021" s="8">
        <f t="shared" si="1119"/>
        <v>0.32392948705965324</v>
      </c>
      <c r="BM1021" s="8">
        <f t="shared" si="1120"/>
        <v>0.12695627903511611</v>
      </c>
      <c r="BN1021" s="8">
        <f t="shared" si="1121"/>
        <v>0.87303410524954173</v>
      </c>
    </row>
    <row r="1022" spans="1:66" x14ac:dyDescent="0.25">
      <c r="A1022" t="s">
        <v>272</v>
      </c>
      <c r="B1022" t="s">
        <v>339</v>
      </c>
      <c r="C1022" t="s">
        <v>300</v>
      </c>
      <c r="D1022" t="s">
        <v>514</v>
      </c>
      <c r="E1022">
        <f>VLOOKUP(A1022,home!$A$2:$E$405,3,FALSE)</f>
        <v>1.3837999999999999</v>
      </c>
      <c r="F1022">
        <f>VLOOKUP(B1022,home!$B$2:$E$405,3,FALSE)</f>
        <v>0.86719999999999997</v>
      </c>
      <c r="G1022">
        <f>VLOOKUP(C1022,away!$B$2:$E$405,4,FALSE)</f>
        <v>0.43359999999999999</v>
      </c>
      <c r="H1022">
        <f>VLOOKUP(A1022,away!$A$2:$E$405,3,FALSE)</f>
        <v>0.90910000000000002</v>
      </c>
      <c r="I1022">
        <f>VLOOKUP(C1022,away!$B$2:$E$405,3,FALSE)</f>
        <v>1.76</v>
      </c>
      <c r="J1022">
        <f>VLOOKUP(B1022,home!$B$2:$E$405,4,FALSE)</f>
        <v>0.22</v>
      </c>
      <c r="K1022" s="3">
        <f t="shared" si="1066"/>
        <v>0.52033359769599996</v>
      </c>
      <c r="L1022" s="3">
        <f t="shared" si="1067"/>
        <v>0.35200352000000001</v>
      </c>
      <c r="M1022" s="5">
        <f t="shared" si="1068"/>
        <v>0.41797355345891862</v>
      </c>
      <c r="N1022" s="5">
        <f t="shared" si="1069"/>
        <v>0.21748568281306049</v>
      </c>
      <c r="O1022" s="5">
        <f t="shared" si="1070"/>
        <v>0.14712816208444757</v>
      </c>
      <c r="P1022" s="5">
        <f t="shared" si="1071"/>
        <v>7.6555725899800794E-2</v>
      </c>
      <c r="Q1022" s="5">
        <f t="shared" si="1072"/>
        <v>5.6582553892745434E-2</v>
      </c>
      <c r="R1022" s="5">
        <f t="shared" si="1073"/>
        <v>2.5894815472428036E-2</v>
      </c>
      <c r="S1022" s="5">
        <f t="shared" si="1074"/>
        <v>3.5054724871614808E-3</v>
      </c>
      <c r="T1022" s="5">
        <f t="shared" si="1075"/>
        <v>1.9917258140836096E-2</v>
      </c>
      <c r="U1022" s="5">
        <f t="shared" si="1076"/>
        <v>1.3473942496442523E-2</v>
      </c>
      <c r="V1022" s="5">
        <f t="shared" si="1077"/>
        <v>7.1339971062122886E-5</v>
      </c>
      <c r="W1022" s="5">
        <f t="shared" si="1078"/>
        <v>9.8139346112800126E-3</v>
      </c>
      <c r="X1022" s="5">
        <f t="shared" si="1079"/>
        <v>3.4545395282203966E-3</v>
      </c>
      <c r="Y1022" s="5">
        <f t="shared" si="1080"/>
        <v>6.0800503695635942E-4</v>
      </c>
      <c r="Z1022" s="5">
        <f t="shared" si="1081"/>
        <v>3.0383553986817113E-3</v>
      </c>
      <c r="AA1022" s="5">
        <f t="shared" si="1082"/>
        <v>1.5809583956751189E-3</v>
      </c>
      <c r="AB1022" s="5">
        <f t="shared" si="1083"/>
        <v>4.1131288491466541E-4</v>
      </c>
      <c r="AC1022" s="5">
        <f t="shared" si="1084"/>
        <v>8.1666101017866081E-7</v>
      </c>
      <c r="AD1022" s="5">
        <f t="shared" si="1085"/>
        <v>1.2766299759601558E-3</v>
      </c>
      <c r="AE1022" s="5">
        <f t="shared" si="1086"/>
        <v>4.493782452754903E-4</v>
      </c>
      <c r="AF1022" s="5">
        <f t="shared" si="1087"/>
        <v>7.9091362074197968E-5</v>
      </c>
      <c r="AG1022" s="5">
        <f t="shared" si="1088"/>
        <v>9.2801459505707303E-6</v>
      </c>
      <c r="AH1022" s="5">
        <f t="shared" si="1089"/>
        <v>2.6737794883674145E-4</v>
      </c>
      <c r="AI1022" s="5">
        <f t="shared" si="1090"/>
        <v>1.3912573006279866E-4</v>
      </c>
      <c r="AJ1022" s="5">
        <f t="shared" si="1091"/>
        <v>3.6195895827829284E-5</v>
      </c>
      <c r="AK1022" s="5">
        <f t="shared" si="1092"/>
        <v>6.2779802326413481E-6</v>
      </c>
      <c r="AL1022" s="5">
        <f t="shared" si="1093"/>
        <v>5.9831609852738621E-9</v>
      </c>
      <c r="AM1022" s="5">
        <f t="shared" si="1094"/>
        <v>1.328546936635812E-4</v>
      </c>
      <c r="AN1022" s="5">
        <f t="shared" si="1095"/>
        <v>4.6765319818102282E-5</v>
      </c>
      <c r="AO1022" s="5">
        <f t="shared" si="1096"/>
        <v>8.2307785949488803E-6</v>
      </c>
      <c r="AP1022" s="5">
        <f t="shared" si="1097"/>
        <v>9.6575434592088703E-7</v>
      </c>
      <c r="AQ1022" s="5">
        <f t="shared" si="1098"/>
        <v>8.498723230486247E-8</v>
      </c>
      <c r="AR1022" s="5">
        <f t="shared" si="1099"/>
        <v>1.8823595832182583E-5</v>
      </c>
      <c r="AS1022" s="5">
        <f t="shared" si="1100"/>
        <v>9.7945493409349929E-6</v>
      </c>
      <c r="AT1022" s="5">
        <f t="shared" si="1101"/>
        <v>2.548216548189845E-6</v>
      </c>
      <c r="AU1022" s="5">
        <f t="shared" si="1102"/>
        <v>4.4197422807603483E-7</v>
      </c>
      <c r="AV1022" s="5">
        <f t="shared" si="1103"/>
        <v>5.7493510045928907E-8</v>
      </c>
      <c r="AW1022" s="5">
        <f t="shared" si="1104"/>
        <v>3.0440870176040622E-11</v>
      </c>
      <c r="AX1022" s="5">
        <f t="shared" si="1105"/>
        <v>1.1521460120795186E-5</v>
      </c>
      <c r="AY1022" s="5">
        <f t="shared" si="1106"/>
        <v>4.0555945180595316E-6</v>
      </c>
      <c r="AZ1022" s="5">
        <f t="shared" si="1107"/>
        <v>7.1379177302482925E-7</v>
      </c>
      <c r="BA1022" s="5">
        <f t="shared" si="1108"/>
        <v>8.3752405550593671E-8</v>
      </c>
      <c r="BB1022" s="5">
        <f t="shared" si="1109"/>
        <v>7.3702853905691269E-9</v>
      </c>
      <c r="BC1022" s="5">
        <f t="shared" si="1110"/>
        <v>5.1887328017698162E-10</v>
      </c>
      <c r="BD1022" s="5">
        <f t="shared" si="1111"/>
        <v>1.1043286653309329E-6</v>
      </c>
      <c r="BE1022" s="5">
        <f t="shared" si="1112"/>
        <v>5.7461930747046615E-7</v>
      </c>
      <c r="BF1022" s="5">
        <f t="shared" si="1113"/>
        <v>1.4949686578084581E-7</v>
      </c>
      <c r="BG1022" s="5">
        <f t="shared" si="1114"/>
        <v>2.5929414005341174E-8</v>
      </c>
      <c r="BH1022" s="5">
        <f t="shared" si="1115"/>
        <v>3.3729863188870551E-9</v>
      </c>
      <c r="BI1022" s="5">
        <f t="shared" si="1116"/>
        <v>3.5101562125717781E-10</v>
      </c>
      <c r="BJ1022" s="8">
        <f t="shared" si="1117"/>
        <v>0.30988163777399019</v>
      </c>
      <c r="BK1022" s="8">
        <f t="shared" si="1118"/>
        <v>0.49811097005563226</v>
      </c>
      <c r="BL1022" s="8">
        <f t="shared" si="1119"/>
        <v>0.18897169281658185</v>
      </c>
      <c r="BM1022" s="8">
        <f t="shared" si="1120"/>
        <v>5.8378106859407863E-2</v>
      </c>
      <c r="BN1022" s="8">
        <f t="shared" si="1121"/>
        <v>0.94162049362140088</v>
      </c>
    </row>
    <row r="1023" spans="1:66" x14ac:dyDescent="0.25">
      <c r="A1023" t="s">
        <v>34</v>
      </c>
      <c r="B1023" t="s">
        <v>255</v>
      </c>
      <c r="C1023" t="s">
        <v>201</v>
      </c>
      <c r="D1023" t="s">
        <v>514</v>
      </c>
      <c r="E1023">
        <f>VLOOKUP(A1023,home!$A$2:$E$405,3,FALSE)</f>
        <v>1.4202999999999999</v>
      </c>
      <c r="F1023">
        <f>VLOOKUP(B1023,home!$B$2:$E$405,3,FALSE)</f>
        <v>1.4081999999999999</v>
      </c>
      <c r="G1023">
        <f>VLOOKUP(C1023,away!$B$2:$E$405,4,FALSE)</f>
        <v>1.4081999999999999</v>
      </c>
      <c r="H1023">
        <f>VLOOKUP(A1023,away!$A$2:$E$405,3,FALSE)</f>
        <v>1.2029000000000001</v>
      </c>
      <c r="I1023">
        <f>VLOOKUP(C1023,away!$B$2:$E$405,3,FALSE)</f>
        <v>1.9398</v>
      </c>
      <c r="J1023">
        <f>VLOOKUP(B1023,home!$B$2:$E$405,4,FALSE)</f>
        <v>1.3855</v>
      </c>
      <c r="K1023" s="3">
        <f t="shared" si="1066"/>
        <v>2.8164935889719995</v>
      </c>
      <c r="L1023" s="3">
        <f t="shared" si="1067"/>
        <v>3.2329054994099997</v>
      </c>
      <c r="M1023" s="5">
        <f t="shared" si="1068"/>
        <v>2.359279298954681E-3</v>
      </c>
      <c r="N1023" s="5">
        <f t="shared" si="1069"/>
        <v>6.644895020100211E-3</v>
      </c>
      <c r="O1023" s="5">
        <f t="shared" si="1070"/>
        <v>7.6273270202347563E-3</v>
      </c>
      <c r="P1023" s="5">
        <f t="shared" si="1071"/>
        <v>2.1482317653484091E-2</v>
      </c>
      <c r="Q1023" s="5">
        <f t="shared" si="1072"/>
        <v>9.3576521117521086E-3</v>
      </c>
      <c r="R1023" s="5">
        <f t="shared" si="1073"/>
        <v>1.2329213734757717E-2</v>
      </c>
      <c r="S1023" s="5">
        <f t="shared" si="1074"/>
        <v>4.8901583204844133E-2</v>
      </c>
      <c r="T1023" s="5">
        <f t="shared" si="1075"/>
        <v>3.0252404973648988E-2</v>
      </c>
      <c r="U1023" s="5">
        <f t="shared" si="1076"/>
        <v>3.4725151441010627E-2</v>
      </c>
      <c r="V1023" s="5">
        <f t="shared" si="1077"/>
        <v>4.9474588119167252E-2</v>
      </c>
      <c r="W1023" s="5">
        <f t="shared" si="1078"/>
        <v>8.7852557268600362E-3</v>
      </c>
      <c r="X1023" s="5">
        <f t="shared" si="1079"/>
        <v>2.8401901553089002E-2</v>
      </c>
      <c r="Y1023" s="5">
        <f t="shared" si="1080"/>
        <v>4.5910331862341433E-2</v>
      </c>
      <c r="Z1023" s="5">
        <f t="shared" si="1081"/>
        <v>1.3286394295499842E-2</v>
      </c>
      <c r="AA1023" s="5">
        <f t="shared" si="1082"/>
        <v>3.7421044353829445E-2</v>
      </c>
      <c r="AB1023" s="5">
        <f t="shared" si="1083"/>
        <v>5.2698065757598757E-2</v>
      </c>
      <c r="AC1023" s="5">
        <f t="shared" si="1084"/>
        <v>2.8155547814488979E-2</v>
      </c>
      <c r="AD1023" s="5">
        <f t="shared" si="1085"/>
        <v>6.1859041080452072E-3</v>
      </c>
      <c r="AE1023" s="5">
        <f t="shared" si="1086"/>
        <v>1.9998443409722257E-2</v>
      </c>
      <c r="AF1023" s="5">
        <f t="shared" si="1087"/>
        <v>3.2326538839465388E-2</v>
      </c>
      <c r="AG1023" s="5">
        <f t="shared" si="1088"/>
        <v>3.4836215063666201E-2</v>
      </c>
      <c r="AH1023" s="5">
        <f t="shared" si="1089"/>
        <v>1.0738414296312771E-2</v>
      </c>
      <c r="AI1023" s="5">
        <f t="shared" si="1090"/>
        <v>3.024467502129018E-2</v>
      </c>
      <c r="AJ1023" s="5">
        <f t="shared" si="1091"/>
        <v>4.2591966649002701E-2</v>
      </c>
      <c r="AK1023" s="5">
        <f t="shared" si="1092"/>
        <v>3.9986667002875106E-2</v>
      </c>
      <c r="AL1023" s="5">
        <f t="shared" si="1093"/>
        <v>1.0254765887645428E-2</v>
      </c>
      <c r="AM1023" s="5">
        <f t="shared" si="1094"/>
        <v>3.484511852460976E-3</v>
      </c>
      <c r="AN1023" s="5">
        <f t="shared" si="1095"/>
        <v>1.1265097530580413E-2</v>
      </c>
      <c r="AO1023" s="5">
        <f t="shared" si="1096"/>
        <v>1.8209497879001717E-2</v>
      </c>
      <c r="AP1023" s="5">
        <f t="shared" si="1097"/>
        <v>1.9623195278173126E-2</v>
      </c>
      <c r="AQ1023" s="5">
        <f t="shared" si="1098"/>
        <v>1.5859983982700557E-2</v>
      </c>
      <c r="AR1023" s="5">
        <f t="shared" si="1099"/>
        <v>6.9432557266985032E-3</v>
      </c>
      <c r="AS1023" s="5">
        <f t="shared" si="1100"/>
        <v>1.9555635240839454E-2</v>
      </c>
      <c r="AT1023" s="5">
        <f t="shared" si="1101"/>
        <v>2.7539160642049622E-2</v>
      </c>
      <c r="AU1023" s="5">
        <f t="shared" si="1102"/>
        <v>2.585462313133426E-2</v>
      </c>
      <c r="AV1023" s="5">
        <f t="shared" si="1103"/>
        <v>1.8204845073672524E-2</v>
      </c>
      <c r="AW1023" s="5">
        <f t="shared" si="1104"/>
        <v>2.593731558876637E-3</v>
      </c>
      <c r="AX1023" s="5">
        <f t="shared" si="1105"/>
        <v>1.6356842155255463E-3</v>
      </c>
      <c r="AY1023" s="5">
        <f t="shared" si="1106"/>
        <v>5.2880124956706694E-3</v>
      </c>
      <c r="AZ1023" s="5">
        <f t="shared" si="1107"/>
        <v>8.5478223391012541E-3</v>
      </c>
      <c r="BA1023" s="5">
        <f t="shared" si="1108"/>
        <v>9.2114339493533648E-3</v>
      </c>
      <c r="BB1023" s="5">
        <f t="shared" si="1109"/>
        <v>7.4449238680791155E-3</v>
      </c>
      <c r="BC1023" s="5">
        <f t="shared" si="1110"/>
        <v>4.8137470631603478E-3</v>
      </c>
      <c r="BD1023" s="5">
        <f t="shared" si="1111"/>
        <v>3.7411482704422607E-3</v>
      </c>
      <c r="BE1023" s="5">
        <f t="shared" si="1112"/>
        <v>1.0536920119094311E-2</v>
      </c>
      <c r="BF1023" s="5">
        <f t="shared" si="1113"/>
        <v>1.4838583981469606E-2</v>
      </c>
      <c r="BG1023" s="5">
        <f t="shared" si="1114"/>
        <v>1.3930925551077252E-2</v>
      </c>
      <c r="BH1023" s="5">
        <f t="shared" si="1115"/>
        <v>9.8090906257638222E-3</v>
      </c>
      <c r="BI1023" s="5">
        <f t="shared" si="1116"/>
        <v>5.5254481722218285E-3</v>
      </c>
      <c r="BJ1023" s="8">
        <f t="shared" si="1117"/>
        <v>0.32808345312249787</v>
      </c>
      <c r="BK1023" s="8">
        <f t="shared" si="1118"/>
        <v>0.16591609447425523</v>
      </c>
      <c r="BL1023" s="8">
        <f t="shared" si="1119"/>
        <v>0.42484216181157558</v>
      </c>
      <c r="BM1023" s="8">
        <f t="shared" si="1120"/>
        <v>0.86963313792775088</v>
      </c>
      <c r="BN1023" s="8">
        <f t="shared" si="1121"/>
        <v>5.9800684839283566E-2</v>
      </c>
    </row>
    <row r="1024" spans="1:66" x14ac:dyDescent="0.25">
      <c r="A1024" t="s">
        <v>19</v>
      </c>
      <c r="B1024" t="s">
        <v>231</v>
      </c>
      <c r="C1024" t="s">
        <v>232</v>
      </c>
      <c r="D1024" t="s">
        <v>515</v>
      </c>
      <c r="E1024">
        <f>VLOOKUP(A1024,home!$A$2:$E$405,3,FALSE)</f>
        <v>1.5713999999999999</v>
      </c>
      <c r="F1024">
        <f>VLOOKUP(B1024,home!$B$2:$E$405,3,FALSE)</f>
        <v>0.84850000000000003</v>
      </c>
      <c r="G1024">
        <f>VLOOKUP(C1024,away!$B$2:$E$405,4,FALSE)</f>
        <v>0.9546</v>
      </c>
      <c r="H1024">
        <f>VLOOKUP(A1024,away!$A$2:$E$405,3,FALSE)</f>
        <v>1.2062999999999999</v>
      </c>
      <c r="I1024">
        <f>VLOOKUP(C1024,away!$B$2:$E$405,3,FALSE)</f>
        <v>1.6579999999999999</v>
      </c>
      <c r="J1024">
        <f>VLOOKUP(B1024,home!$B$2:$E$405,4,FALSE)</f>
        <v>0.55269999999999997</v>
      </c>
      <c r="K1024" s="3">
        <f t="shared" si="1066"/>
        <v>1.2727995863400001</v>
      </c>
      <c r="L1024" s="3">
        <f t="shared" si="1067"/>
        <v>1.1054250925799998</v>
      </c>
      <c r="M1024" s="5">
        <f t="shared" si="1068"/>
        <v>9.2715030436743937E-2</v>
      </c>
      <c r="N1024" s="5">
        <f t="shared" si="1069"/>
        <v>0.11800765238738821</v>
      </c>
      <c r="O1024" s="5">
        <f t="shared" si="1070"/>
        <v>0.10248952110409516</v>
      </c>
      <c r="P1024" s="5">
        <f t="shared" si="1071"/>
        <v>0.13044862006547703</v>
      </c>
      <c r="Q1024" s="5">
        <f t="shared" si="1072"/>
        <v>7.5100045571811144E-2</v>
      </c>
      <c r="R1024" s="5">
        <f t="shared" si="1073"/>
        <v>5.6647244177487142E-2</v>
      </c>
      <c r="S1024" s="5">
        <f t="shared" si="1074"/>
        <v>4.5884799899292374E-2</v>
      </c>
      <c r="T1024" s="5">
        <f t="shared" si="1075"/>
        <v>8.301747482898153E-2</v>
      </c>
      <c r="U1024" s="5">
        <f t="shared" si="1076"/>
        <v>7.2100588956406614E-2</v>
      </c>
      <c r="V1024" s="5">
        <f t="shared" si="1077"/>
        <v>7.1732452064824483E-3</v>
      </c>
      <c r="W1024" s="5">
        <f t="shared" si="1078"/>
        <v>3.1862435645972131E-2</v>
      </c>
      <c r="X1024" s="5">
        <f t="shared" si="1079"/>
        <v>3.5221535873773024E-2</v>
      </c>
      <c r="Y1024" s="5">
        <f t="shared" si="1080"/>
        <v>1.9467384777037671E-2</v>
      </c>
      <c r="Z1024" s="5">
        <f t="shared" si="1081"/>
        <v>2.0873095046433521E-2</v>
      </c>
      <c r="AA1024" s="5">
        <f t="shared" si="1082"/>
        <v>2.6567266740736093E-2</v>
      </c>
      <c r="AB1024" s="5">
        <f t="shared" si="1083"/>
        <v>1.6907403058896677E-2</v>
      </c>
      <c r="AC1024" s="5">
        <f t="shared" si="1084"/>
        <v>6.3079034635014897E-4</v>
      </c>
      <c r="AD1024" s="5">
        <f t="shared" si="1085"/>
        <v>1.013862372749455E-2</v>
      </c>
      <c r="AE1024" s="5">
        <f t="shared" si="1086"/>
        <v>1.1207489072599447E-2</v>
      </c>
      <c r="AF1024" s="5">
        <f t="shared" si="1087"/>
        <v>6.1945198228337914E-3</v>
      </c>
      <c r="AG1024" s="5">
        <f t="shared" si="1088"/>
        <v>2.2825258828815622E-3</v>
      </c>
      <c r="AH1024" s="5">
        <f t="shared" si="1089"/>
        <v>5.7684107560337259E-3</v>
      </c>
      <c r="AI1024" s="5">
        <f t="shared" si="1090"/>
        <v>7.3420308241189339E-3</v>
      </c>
      <c r="AJ1024" s="5">
        <f t="shared" si="1091"/>
        <v>4.6724668979170559E-3</v>
      </c>
      <c r="AK1024" s="5">
        <f t="shared" si="1092"/>
        <v>1.9823713116187244E-3</v>
      </c>
      <c r="AL1024" s="5">
        <f t="shared" si="1093"/>
        <v>3.550049214000605E-5</v>
      </c>
      <c r="AM1024" s="5">
        <f t="shared" si="1094"/>
        <v>2.5808872172823948E-3</v>
      </c>
      <c r="AN1024" s="5">
        <f t="shared" si="1095"/>
        <v>2.8529774911029292E-3</v>
      </c>
      <c r="AO1024" s="5">
        <f t="shared" si="1096"/>
        <v>1.576876453615556E-3</v>
      </c>
      <c r="AP1024" s="5">
        <f t="shared" si="1097"/>
        <v>5.8103959990839921E-4</v>
      </c>
      <c r="AQ1024" s="5">
        <f t="shared" si="1098"/>
        <v>1.6057393838034699E-4</v>
      </c>
      <c r="AR1024" s="5">
        <f t="shared" si="1099"/>
        <v>1.2753091988056094E-3</v>
      </c>
      <c r="AS1024" s="5">
        <f t="shared" si="1100"/>
        <v>1.6232130206953767E-3</v>
      </c>
      <c r="AT1024" s="5">
        <f t="shared" si="1101"/>
        <v>1.0330124306413891E-3</v>
      </c>
      <c r="AU1024" s="5">
        <f t="shared" si="1102"/>
        <v>4.3827259813481275E-4</v>
      </c>
      <c r="AV1024" s="5">
        <f t="shared" si="1103"/>
        <v>1.3945829540253671E-4</v>
      </c>
      <c r="AW1024" s="5">
        <f t="shared" si="1104"/>
        <v>1.3874623820414292E-6</v>
      </c>
      <c r="AX1024" s="5">
        <f t="shared" si="1105"/>
        <v>5.474920304245379E-4</v>
      </c>
      <c r="AY1024" s="5">
        <f t="shared" si="1106"/>
        <v>6.0521142841885674E-4</v>
      </c>
      <c r="AZ1024" s="5">
        <f t="shared" si="1107"/>
        <v>3.3450794964519446E-4</v>
      </c>
      <c r="BA1024" s="5">
        <f t="shared" si="1108"/>
        <v>1.2325782706842833E-4</v>
      </c>
      <c r="BB1024" s="5">
        <f t="shared" si="1109"/>
        <v>3.4063073724581733E-5</v>
      </c>
      <c r="BC1024" s="5">
        <f t="shared" si="1110"/>
        <v>7.5308352851110231E-6</v>
      </c>
      <c r="BD1024" s="5">
        <f t="shared" si="1111"/>
        <v>2.3495979819296918E-4</v>
      </c>
      <c r="BE1024" s="5">
        <f t="shared" si="1112"/>
        <v>2.9905673394654109E-4</v>
      </c>
      <c r="BF1024" s="5">
        <f t="shared" si="1113"/>
        <v>1.9031964362967453E-4</v>
      </c>
      <c r="BG1024" s="5">
        <f t="shared" si="1114"/>
        <v>8.0746254561408671E-5</v>
      </c>
      <c r="BH1024" s="5">
        <f t="shared" si="1115"/>
        <v>2.5693449851066326E-5</v>
      </c>
      <c r="BI1024" s="5">
        <f t="shared" si="1116"/>
        <v>6.5405224684169512E-6</v>
      </c>
      <c r="BJ1024" s="8">
        <f t="shared" si="1117"/>
        <v>0.40190410543562932</v>
      </c>
      <c r="BK1024" s="8">
        <f t="shared" si="1118"/>
        <v>0.27749319787490484</v>
      </c>
      <c r="BL1024" s="8">
        <f t="shared" si="1119"/>
        <v>0.29982388577363994</v>
      </c>
      <c r="BM1024" s="8">
        <f t="shared" si="1120"/>
        <v>0.42408234642156817</v>
      </c>
      <c r="BN1024" s="8">
        <f t="shared" si="1121"/>
        <v>0.5754081137430026</v>
      </c>
    </row>
    <row r="1025" spans="1:66" x14ac:dyDescent="0.25">
      <c r="A1025" t="s">
        <v>10</v>
      </c>
      <c r="B1025" t="s">
        <v>407</v>
      </c>
      <c r="C1025" t="s">
        <v>38</v>
      </c>
      <c r="D1025" s="18" t="s">
        <v>516</v>
      </c>
      <c r="E1025">
        <f>VLOOKUP(A1025,home!$A$2:$E$405,3,FALSE)</f>
        <v>1.4167000000000001</v>
      </c>
      <c r="F1025">
        <f>VLOOKUP(B1025,home!$B$2:$E$405,3,FALSE)</f>
        <v>1.6940999999999999</v>
      </c>
      <c r="G1025">
        <f>VLOOKUP(C1025,away!$B$2:$E$405,4,FALSE)</f>
        <v>1.5528999999999999</v>
      </c>
      <c r="H1025">
        <f>VLOOKUP(A1025,away!$A$2:$E$405,3,FALSE)</f>
        <v>1.2778</v>
      </c>
      <c r="I1025">
        <f>VLOOKUP(C1025,away!$B$2:$E$405,3,FALSE)</f>
        <v>0.62609999999999999</v>
      </c>
      <c r="J1025">
        <f>VLOOKUP(B1025,home!$B$2:$E$405,4,FALSE)</f>
        <v>0.93910000000000005</v>
      </c>
      <c r="K1025" s="3">
        <f t="shared" ref="K1025:K1088" si="1122">E1025*F1025*G1025</f>
        <v>3.7270088697629999</v>
      </c>
      <c r="L1025" s="3">
        <f t="shared" ref="L1025:L1088" si="1123">H1025*I1025*J1025</f>
        <v>0.75130871767800012</v>
      </c>
      <c r="M1025" s="5">
        <f t="shared" ref="M1025:M1088" si="1124">_xlfn.POISSON.DIST(0,K1025,FALSE) * _xlfn.POISSON.DIST(0,L1025,FALSE)</f>
        <v>1.135249667997512E-2</v>
      </c>
      <c r="N1025" s="5">
        <f t="shared" ref="N1025:N1088" si="1125">_xlfn.POISSON.DIST(1,K1025,FALSE) * _xlfn.POISSON.DIST(0,L1025,FALSE)</f>
        <v>4.2310855820222273E-2</v>
      </c>
      <c r="O1025" s="5">
        <f t="shared" ref="O1025:O1088" si="1126">_xlfn.POISSON.DIST(0,K1025,FALSE) * _xlfn.POISSON.DIST(1,L1025,FALSE)</f>
        <v>8.5292297230758589E-3</v>
      </c>
      <c r="P1025" s="5">
        <f t="shared" ref="P1025:P1088" si="1127">_xlfn.POISSON.DIST(1,K1025,FALSE) * _xlfn.POISSON.DIST(1,L1025,FALSE)</f>
        <v>3.1788514830149939E-2</v>
      </c>
      <c r="Q1025" s="5">
        <f t="shared" ref="Q1025:Q1088" si="1128">_xlfn.POISSON.DIST(2,K1025,FALSE) * _xlfn.POISSON.DIST(0,L1025,FALSE)</f>
        <v>7.8846467464615932E-2</v>
      </c>
      <c r="R1025" s="5">
        <f t="shared" ref="R1025:R1088" si="1129">_xlfn.POISSON.DIST(0,K1025,FALSE) * _xlfn.POISSON.DIST(2,L1025,FALSE)</f>
        <v>3.2040423230126039E-3</v>
      </c>
      <c r="S1025" s="5">
        <f t="shared" ref="S1025:S1088" si="1130">_xlfn.POISSON.DIST(2,K1025,FALSE) * _xlfn.POISSON.DIST(2,L1025,FALSE)</f>
        <v>2.2253027320613971E-2</v>
      </c>
      <c r="T1025" s="5">
        <f t="shared" ref="T1025:T1088" si="1131">_xlfn.POISSON.DIST(2,K1025,FALSE) * _xlfn.POISSON.DIST(1,L1025,FALSE)</f>
        <v>5.9238038364280744E-2</v>
      </c>
      <c r="U1025" s="5">
        <f t="shared" ref="U1025:U1088" si="1132">_xlfn.POISSON.DIST(1,K1025,FALSE) * _xlfn.POISSON.DIST(2,L1025,FALSE)</f>
        <v>1.194149415696402E-2</v>
      </c>
      <c r="V1025" s="5">
        <f t="shared" ref="V1025:V1088" si="1133">_xlfn.POISSON.DIST(3,K1025,FALSE) * _xlfn.POISSON.DIST(3,L1025,FALSE)</f>
        <v>6.9234960079540024E-3</v>
      </c>
      <c r="W1025" s="5">
        <f t="shared" ref="W1025:W1088" si="1134">_xlfn.POISSON.DIST(3,K1025,FALSE) * _xlfn.POISSON.DIST(0,L1025,FALSE)</f>
        <v>9.7953827863367801E-2</v>
      </c>
      <c r="X1025" s="5">
        <f t="shared" ref="X1025:X1088" si="1135">_xlfn.POISSON.DIST(3,K1025,FALSE) * _xlfn.POISSON.DIST(1,L1025,FALSE)</f>
        <v>7.3593564803678416E-2</v>
      </c>
      <c r="Y1025" s="5">
        <f t="shared" ref="Y1025:Y1088" si="1136">_xlfn.POISSON.DIST(3,K1025,FALSE) * _xlfn.POISSON.DIST(2,L1025,FALSE)</f>
        <v>2.7645743401002218E-2</v>
      </c>
      <c r="Z1025" s="5">
        <f t="shared" ref="Z1025:Z1088" si="1137">_xlfn.POISSON.DIST(0,K1025,FALSE) * _xlfn.POISSON.DIST(3,L1025,FALSE)</f>
        <v>8.0240830969621323E-4</v>
      </c>
      <c r="AA1025" s="5">
        <f t="shared" ref="AA1025:AA1088" si="1138">_xlfn.POISSON.DIST(1,K1025,FALSE) * _xlfn.POISSON.DIST(3,L1025,FALSE)</f>
        <v>2.990582887409323E-3</v>
      </c>
      <c r="AB1025" s="5">
        <f t="shared" ref="AB1025:AB1088" si="1139">_xlfn.POISSON.DIST(2,K1025,FALSE) * _xlfn.POISSON.DIST(3,L1025,FALSE)</f>
        <v>5.5729644735679944E-3</v>
      </c>
      <c r="AC1025" s="5">
        <f t="shared" ref="AC1025:AC1088" si="1140">_xlfn.POISSON.DIST(4,K1025,FALSE) * _xlfn.POISSON.DIST(4,L1025,FALSE)</f>
        <v>1.2116698958914171E-3</v>
      </c>
      <c r="AD1025" s="5">
        <f t="shared" ref="AD1025:AD1088" si="1141">_xlfn.POISSON.DIST(4,K1025,FALSE) * _xlfn.POISSON.DIST(0,L1025,FALSE)</f>
        <v>9.1268696318502499E-2</v>
      </c>
      <c r="AE1025" s="5">
        <f t="shared" ref="AE1025:AE1088" si="1142">_xlfn.POISSON.DIST(4,K1025,FALSE) * _xlfn.POISSON.DIST(1,L1025,FALSE)</f>
        <v>6.8570967195196911E-2</v>
      </c>
      <c r="AF1025" s="5">
        <f t="shared" ref="AF1025:AF1088" si="1143">_xlfn.POISSON.DIST(4,K1025,FALSE) * _xlfn.POISSON.DIST(2,L1025,FALSE)</f>
        <v>2.57589827166818E-2</v>
      </c>
      <c r="AG1025" s="5">
        <f t="shared" ref="AG1025:AG1088" si="1144">_xlfn.POISSON.DIST(4,K1025,FALSE) * _xlfn.POISSON.DIST(3,L1025,FALSE)</f>
        <v>6.4509827578533236E-3</v>
      </c>
      <c r="AH1025" s="5">
        <f t="shared" ref="AH1025:AH1088" si="1145">_xlfn.POISSON.DIST(0,K1025,FALSE) * _xlfn.POISSON.DIST(4,L1025,FALSE)</f>
        <v>1.5071408955300838E-4</v>
      </c>
      <c r="AI1025" s="5">
        <f t="shared" ref="AI1025:AI1088" si="1146">_xlfn.POISSON.DIST(1,K1025,FALSE) * _xlfn.POISSON.DIST(4,L1025,FALSE)</f>
        <v>5.6171274856231719E-4</v>
      </c>
      <c r="AJ1025" s="5">
        <f t="shared" ref="AJ1025:AJ1088" si="1147">_xlfn.POISSON.DIST(2,K1025,FALSE) * _xlfn.POISSON.DIST(4,L1025,FALSE)</f>
        <v>1.0467541980753549E-3</v>
      </c>
      <c r="AK1025" s="5">
        <f t="shared" ref="AK1025:AK1088" si="1148">_xlfn.POISSON.DIST(3,K1025,FALSE) * _xlfn.POISSON.DIST(4,L1025,FALSE)</f>
        <v>1.3004207268961683E-3</v>
      </c>
      <c r="AL1025" s="5">
        <f t="shared" ref="AL1025:AL1088" si="1149">_xlfn.POISSON.DIST(5,K1025,FALSE) * _xlfn.POISSON.DIST(5,L1025,FALSE)</f>
        <v>1.3571353523575744E-4</v>
      </c>
      <c r="AM1025" s="5">
        <f t="shared" ref="AM1025:AM1088" si="1150">_xlfn.POISSON.DIST(5,K1025,FALSE) * _xlfn.POISSON.DIST(0,L1025,FALSE)</f>
        <v>6.8031848142152893E-2</v>
      </c>
      <c r="AN1025" s="5">
        <f t="shared" ref="AN1025:AN1088" si="1151">_xlfn.POISSON.DIST(5,K1025,FALSE) * _xlfn.POISSON.DIST(1,L1025,FALSE)</f>
        <v>5.1112920588945315E-2</v>
      </c>
      <c r="AO1025" s="5">
        <f t="shared" ref="AO1025:AO1088" si="1152">_xlfn.POISSON.DIST(5,K1025,FALSE) * _xlfn.POISSON.DIST(2,L1025,FALSE)</f>
        <v>1.9200791412228978E-2</v>
      </c>
      <c r="AP1025" s="5">
        <f t="shared" ref="AP1025:AP1088" si="1153">_xlfn.POISSON.DIST(5,K1025,FALSE) * _xlfn.POISSON.DIST(3,L1025,FALSE)</f>
        <v>4.8085739914415027E-3</v>
      </c>
      <c r="AQ1025" s="5">
        <f t="shared" ref="AQ1025:AQ1088" si="1154">_xlfn.POISSON.DIST(5,K1025,FALSE) * _xlfn.POISSON.DIST(4,L1025,FALSE)</f>
        <v>9.0318088984242442E-4</v>
      </c>
      <c r="AR1025" s="5">
        <f t="shared" ref="AR1025:AR1088" si="1155">_xlfn.POISSON.DIST(0,K1025,FALSE) * _xlfn.POISSON.DIST(5,L1025,FALSE)</f>
        <v>2.2646561871615606E-5</v>
      </c>
      <c r="AS1025" s="5">
        <f t="shared" ref="AS1025:AS1088" si="1156">_xlfn.POISSON.DIST(1,K1025,FALSE) * _xlfn.POISSON.DIST(5,L1025,FALSE)</f>
        <v>8.4403936965147923E-5</v>
      </c>
      <c r="AT1025" s="5">
        <f t="shared" ref="AT1025:AT1088" si="1157">_xlfn.POISSON.DIST(2,K1025,FALSE) * _xlfn.POISSON.DIST(5,L1025,FALSE)</f>
        <v>1.5728711085601172E-4</v>
      </c>
      <c r="AU1025" s="5">
        <f t="shared" ref="AU1025:AU1088" si="1158">_xlfn.POISSON.DIST(3,K1025,FALSE) * _xlfn.POISSON.DIST(5,L1025,FALSE)</f>
        <v>1.9540348575325069E-4</v>
      </c>
      <c r="AV1025" s="5">
        <f t="shared" ref="AV1025:AV1088" si="1159">_xlfn.POISSON.DIST(4,K1025,FALSE) * _xlfn.POISSON.DIST(5,L1025,FALSE)</f>
        <v>1.8206763114624337E-4</v>
      </c>
      <c r="AW1025" s="5">
        <f t="shared" ref="AW1025:AW1088" si="1160">_xlfn.POISSON.DIST(6,K1025,FALSE) * _xlfn.POISSON.DIST(6,L1025,FALSE)</f>
        <v>1.0556003301174286E-5</v>
      </c>
      <c r="AX1025" s="5">
        <f t="shared" ref="AX1025:AX1088" si="1161">_xlfn.POISSON.DIST(6,K1025,FALSE) * _xlfn.POISSON.DIST(0,L1025,FALSE)</f>
        <v>4.2259216908695524E-2</v>
      </c>
      <c r="AY1025" s="5">
        <f t="shared" ref="AY1025:AY1088" si="1162">_xlfn.POISSON.DIST(6,K1025,FALSE) * _xlfn.POISSON.DIST(1,L1025,FALSE)</f>
        <v>3.1749718065748493E-2</v>
      </c>
      <c r="AZ1025" s="5">
        <f t="shared" ref="AZ1025:AZ1088" si="1163">_xlfn.POISSON.DIST(6,K1025,FALSE) * _xlfn.POISSON.DIST(2,L1025,FALSE)</f>
        <v>1.1926919983307768E-2</v>
      </c>
      <c r="BA1025" s="5">
        <f t="shared" ref="BA1025:BA1088" si="1164">_xlfn.POISSON.DIST(6,K1025,FALSE) * _xlfn.POISSON.DIST(3,L1025,FALSE)</f>
        <v>2.9869329861690239E-3</v>
      </c>
      <c r="BB1025" s="5">
        <f t="shared" ref="BB1025:BB1088" si="1165">_xlfn.POISSON.DIST(6,K1025,FALSE) * _xlfn.POISSON.DIST(4,L1025,FALSE)</f>
        <v>5.6102719790719223E-4</v>
      </c>
      <c r="BC1025" s="5">
        <f t="shared" ref="BC1025:BC1088" si="1166">_xlfn.POISSON.DIST(6,K1025,FALSE) * _xlfn.POISSON.DIST(5,L1025,FALSE)</f>
        <v>8.4300924928426861E-5</v>
      </c>
      <c r="BD1025" s="5">
        <f t="shared" ref="BD1025:BD1088" si="1167">_xlfn.POISSON.DIST(0,K1025,FALSE) * _xlfn.POISSON.DIST(6,L1025,FALSE)</f>
        <v>2.8357598932631673E-6</v>
      </c>
      <c r="BE1025" s="5">
        <f t="shared" ref="BE1025:BE1088" si="1168">_xlfn.POISSON.DIST(1,K1025,FALSE) * _xlfn.POISSON.DIST(6,L1025,FALSE)</f>
        <v>1.0568902274710002E-5</v>
      </c>
      <c r="BF1025" s="5">
        <f t="shared" ref="BF1025:BF1088" si="1169">_xlfn.POISSON.DIST(2,K1025,FALSE) * _xlfn.POISSON.DIST(6,L1025,FALSE)</f>
        <v>1.9695196260751263E-5</v>
      </c>
      <c r="BG1025" s="5">
        <f t="shared" ref="BG1025:BG1088" si="1170">_xlfn.POISSON.DIST(3,K1025,FALSE) * _xlfn.POISSON.DIST(6,L1025,FALSE)</f>
        <v>2.4468057051847679E-5</v>
      </c>
      <c r="BH1025" s="5">
        <f t="shared" ref="BH1025:BH1088" si="1171">_xlfn.POISSON.DIST(4,K1025,FALSE) * _xlfn.POISSON.DIST(6,L1025,FALSE)</f>
        <v>2.2798166414525858E-5</v>
      </c>
      <c r="BI1025" s="5">
        <f t="shared" ref="BI1025:BI1088" si="1172">_xlfn.POISSON.DIST(5,K1025,FALSE) * _xlfn.POISSON.DIST(6,L1025,FALSE)</f>
        <v>1.6993793688254162E-5</v>
      </c>
      <c r="BJ1025" s="8">
        <f t="shared" ref="BJ1025:BJ1088" si="1173">SUM(N1025,Q1025,T1025,W1025,X1025,Y1025,AD1025,AE1025,AF1025,AG1025,AM1025,AN1025,AO1025,AP1025,AQ1025,AX1025,AY1025,AZ1025,BA1025,BB1025,BC1025)</f>
        <v>0.80526355779676928</v>
      </c>
      <c r="BK1025" s="8">
        <f t="shared" ref="BK1025:BK1088" si="1174">SUM(M1025,P1025,S1025,V1025,AC1025,AL1025,AY1025)</f>
        <v>0.10541463633556869</v>
      </c>
      <c r="BL1025" s="8">
        <f t="shared" ref="BL1025:BL1088" si="1175">SUM(O1025,R1025,U1025,AA1025,AB1025,AH1025,AI1025,AJ1025,AK1025,AR1025,AS1025,AT1025,AU1025,AV1025,BD1025,BE1025,BF1025,BG1025,BH1025,BI1025)</f>
        <v>3.6037083929292259E-2</v>
      </c>
      <c r="BM1025" s="8">
        <f t="shared" ref="BM1025:BM1088" si="1176">SUM(S1025:BI1025)</f>
        <v>0.73974691746782728</v>
      </c>
      <c r="BN1025" s="8">
        <f t="shared" ref="BN1025:BN1088" si="1177">SUM(M1025:R1025)</f>
        <v>0.17603160684105174</v>
      </c>
    </row>
    <row r="1026" spans="1:66" x14ac:dyDescent="0.25">
      <c r="A1026" t="s">
        <v>10</v>
      </c>
      <c r="B1026" t="s">
        <v>37</v>
      </c>
      <c r="C1026" t="s">
        <v>437</v>
      </c>
      <c r="D1026" s="18" t="s">
        <v>516</v>
      </c>
      <c r="E1026">
        <f>VLOOKUP(A1026,home!$A$2:$E$405,3,FALSE)</f>
        <v>1.4167000000000001</v>
      </c>
      <c r="F1026">
        <f>VLOOKUP(B1026,home!$B$2:$E$405,3,FALSE)</f>
        <v>0.98819999999999997</v>
      </c>
      <c r="G1026">
        <f>VLOOKUP(C1026,away!$B$2:$E$405,4,FALSE)</f>
        <v>1.2706</v>
      </c>
      <c r="H1026">
        <f>VLOOKUP(A1026,away!$A$2:$E$405,3,FALSE)</f>
        <v>1.2778</v>
      </c>
      <c r="I1026">
        <f>VLOOKUP(C1026,away!$B$2:$E$405,3,FALSE)</f>
        <v>1.0955999999999999</v>
      </c>
      <c r="J1026">
        <f>VLOOKUP(B1026,home!$B$2:$E$405,4,FALSE)</f>
        <v>1.2522</v>
      </c>
      <c r="K1026" s="3">
        <f t="shared" si="1122"/>
        <v>1.778818323564</v>
      </c>
      <c r="L1026" s="3">
        <f t="shared" si="1123"/>
        <v>1.7530270068959999</v>
      </c>
      <c r="M1026" s="5">
        <f t="shared" si="1124"/>
        <v>2.9250888477688562E-2</v>
      </c>
      <c r="N1026" s="5">
        <f t="shared" si="1125"/>
        <v>5.2032016404639496E-2</v>
      </c>
      <c r="O1026" s="5">
        <f t="shared" si="1126"/>
        <v>5.1277597477091069E-2</v>
      </c>
      <c r="P1026" s="5">
        <f t="shared" si="1127"/>
        <v>9.1213529980588751E-2</v>
      </c>
      <c r="Q1026" s="5">
        <f t="shared" si="1128"/>
        <v>4.6277752096277699E-2</v>
      </c>
      <c r="R1026" s="5">
        <f t="shared" si="1129"/>
        <v>4.4945506613041426E-2</v>
      </c>
      <c r="S1026" s="5">
        <f t="shared" si="1130"/>
        <v>7.1108165294413758E-2</v>
      </c>
      <c r="T1026" s="5">
        <f t="shared" si="1131"/>
        <v>8.1126149243212778E-2</v>
      </c>
      <c r="U1026" s="5">
        <f t="shared" si="1132"/>
        <v>7.9949890725145023E-2</v>
      </c>
      <c r="V1026" s="5">
        <f t="shared" si="1133"/>
        <v>2.4637529944485308E-2</v>
      </c>
      <c r="W1026" s="5">
        <f t="shared" si="1134"/>
        <v>2.74399044674037E-2</v>
      </c>
      <c r="X1026" s="5">
        <f t="shared" si="1135"/>
        <v>4.8102893598004882E-2</v>
      </c>
      <c r="Y1026" s="5">
        <f t="shared" si="1136"/>
        <v>4.2162835793573633E-2</v>
      </c>
      <c r="Z1026" s="5">
        <f t="shared" si="1137"/>
        <v>2.6263562310428128E-2</v>
      </c>
      <c r="AA1026" s="5">
        <f t="shared" si="1138"/>
        <v>4.6718105879854421E-2</v>
      </c>
      <c r="AB1026" s="5">
        <f t="shared" si="1139"/>
        <v>4.1551511390644058E-2</v>
      </c>
      <c r="AC1026" s="5">
        <f t="shared" si="1140"/>
        <v>4.8017261038777927E-3</v>
      </c>
      <c r="AD1026" s="5">
        <f t="shared" si="1141"/>
        <v>1.2202651215865846E-2</v>
      </c>
      <c r="AE1026" s="5">
        <f t="shared" si="1142"/>
        <v>2.1391577137145141E-2</v>
      </c>
      <c r="AF1026" s="5">
        <f t="shared" si="1143"/>
        <v>1.8750006220757225E-2</v>
      </c>
      <c r="AG1026" s="5">
        <f t="shared" si="1144"/>
        <v>1.0956422428151806E-2</v>
      </c>
      <c r="AH1026" s="5">
        <f t="shared" si="1145"/>
        <v>1.1510183506869106E-2</v>
      </c>
      <c r="AI1026" s="5">
        <f t="shared" si="1146"/>
        <v>2.0474525329602908E-2</v>
      </c>
      <c r="AJ1026" s="5">
        <f t="shared" si="1147"/>
        <v>1.8210230411286454E-2</v>
      </c>
      <c r="AK1026" s="5">
        <f t="shared" si="1148"/>
        <v>1.0797563843972915E-2</v>
      </c>
      <c r="AL1026" s="5">
        <f t="shared" si="1149"/>
        <v>5.9893208135364294E-4</v>
      </c>
      <c r="AM1026" s="5">
        <f t="shared" si="1150"/>
        <v>4.3412599157685392E-3</v>
      </c>
      <c r="AN1026" s="5">
        <f t="shared" si="1151"/>
        <v>7.6103458762973031E-3</v>
      </c>
      <c r="AO1026" s="5">
        <f t="shared" si="1152"/>
        <v>6.670570926484389E-3</v>
      </c>
      <c r="AP1026" s="5">
        <f t="shared" si="1153"/>
        <v>3.897896995180802E-3</v>
      </c>
      <c r="AQ1026" s="5">
        <f t="shared" si="1154"/>
        <v>1.7082796756626788E-3</v>
      </c>
      <c r="AR1026" s="5">
        <f t="shared" si="1155"/>
        <v>4.0355325083740899E-3</v>
      </c>
      <c r="AS1026" s="5">
        <f t="shared" si="1156"/>
        <v>7.1784791712340224E-3</v>
      </c>
      <c r="AT1026" s="5">
        <f t="shared" si="1157"/>
        <v>6.3846051425567995E-3</v>
      </c>
      <c r="AU1026" s="5">
        <f t="shared" si="1158"/>
        <v>3.7856842054336606E-3</v>
      </c>
      <c r="AV1026" s="5">
        <f t="shared" si="1159"/>
        <v>1.6835111079630551E-3</v>
      </c>
      <c r="AW1026" s="5">
        <f t="shared" si="1160"/>
        <v>5.1879439681670896E-5</v>
      </c>
      <c r="AX1026" s="5">
        <f t="shared" si="1161"/>
        <v>1.2870521142538309E-3</v>
      </c>
      <c r="AY1026" s="5">
        <f t="shared" si="1162"/>
        <v>2.2562371155695616E-3</v>
      </c>
      <c r="AZ1026" s="5">
        <f t="shared" si="1163"/>
        <v>1.9776222987772868E-3</v>
      </c>
      <c r="BA1026" s="5">
        <f t="shared" si="1164"/>
        <v>1.1556084330654446E-3</v>
      </c>
      <c r="BB1026" s="5">
        <f t="shared" si="1165"/>
        <v>5.0645319814012337E-4</v>
      </c>
      <c r="BC1026" s="5">
        <f t="shared" si="1166"/>
        <v>1.7756522681369743E-4</v>
      </c>
      <c r="BD1026" s="5">
        <f t="shared" si="1167"/>
        <v>1.1790662457310897E-3</v>
      </c>
      <c r="BE1026" s="5">
        <f t="shared" si="1168"/>
        <v>2.0973446426022762E-3</v>
      </c>
      <c r="BF1026" s="5">
        <f t="shared" si="1169"/>
        <v>1.8653975405448595E-3</v>
      </c>
      <c r="BG1026" s="5">
        <f t="shared" si="1170"/>
        <v>1.1060677752841386E-3</v>
      </c>
      <c r="BH1026" s="5">
        <f t="shared" si="1171"/>
        <v>4.9187340644477387E-4</v>
      </c>
      <c r="BI1026" s="5">
        <f t="shared" si="1172"/>
        <v>1.7499068565156138E-4</v>
      </c>
      <c r="BJ1026" s="8">
        <f t="shared" si="1173"/>
        <v>0.39203110038104588</v>
      </c>
      <c r="BK1026" s="8">
        <f t="shared" si="1174"/>
        <v>0.22386700899797737</v>
      </c>
      <c r="BL1026" s="8">
        <f t="shared" si="1175"/>
        <v>0.3554176676093278</v>
      </c>
      <c r="BM1026" s="8">
        <f t="shared" si="1176"/>
        <v>0.68037769057356368</v>
      </c>
      <c r="BN1026" s="8">
        <f t="shared" si="1177"/>
        <v>0.314997291049327</v>
      </c>
    </row>
    <row r="1027" spans="1:66" x14ac:dyDescent="0.25">
      <c r="A1027" t="s">
        <v>10</v>
      </c>
      <c r="B1027" t="s">
        <v>206</v>
      </c>
      <c r="C1027" t="s">
        <v>207</v>
      </c>
      <c r="D1027" s="18" t="s">
        <v>516</v>
      </c>
      <c r="E1027">
        <f>VLOOKUP(A1027,home!$A$2:$E$405,3,FALSE)</f>
        <v>1.4167000000000001</v>
      </c>
      <c r="F1027">
        <f>VLOOKUP(B1027,home!$B$2:$E$405,3,FALSE)</f>
        <v>1.9763999999999999</v>
      </c>
      <c r="G1027">
        <f>VLOOKUP(C1027,away!$B$2:$E$405,4,FALSE)</f>
        <v>0.98819999999999997</v>
      </c>
      <c r="H1027">
        <f>VLOOKUP(A1027,away!$A$2:$E$405,3,FALSE)</f>
        <v>1.2778</v>
      </c>
      <c r="I1027">
        <f>VLOOKUP(C1027,away!$B$2:$E$405,3,FALSE)</f>
        <v>1.2522</v>
      </c>
      <c r="J1027">
        <f>VLOOKUP(B1027,home!$B$2:$E$405,4,FALSE)</f>
        <v>0.93910000000000005</v>
      </c>
      <c r="K1027" s="3">
        <f t="shared" si="1122"/>
        <v>2.7669262826160002</v>
      </c>
      <c r="L1027" s="3">
        <f t="shared" si="1123"/>
        <v>1.5026174353560002</v>
      </c>
      <c r="M1027" s="5">
        <f t="shared" si="1124"/>
        <v>1.398816424538866E-2</v>
      </c>
      <c r="N1027" s="5">
        <f t="shared" si="1125"/>
        <v>3.8704219296115297E-2</v>
      </c>
      <c r="O1027" s="5">
        <f t="shared" si="1126"/>
        <v>2.101885948374441E-2</v>
      </c>
      <c r="P1027" s="5">
        <f t="shared" si="1127"/>
        <v>5.8157634736184988E-2</v>
      </c>
      <c r="Q1027" s="5">
        <f t="shared" si="1128"/>
        <v>5.3545860809277382E-2</v>
      </c>
      <c r="R1027" s="5">
        <f t="shared" si="1129"/>
        <v>1.5791652365786085E-2</v>
      </c>
      <c r="S1027" s="5">
        <f t="shared" si="1130"/>
        <v>6.0449506074796829E-2</v>
      </c>
      <c r="T1027" s="5">
        <f t="shared" si="1131"/>
        <v>8.0458944043165739E-2</v>
      </c>
      <c r="U1027" s="5">
        <f t="shared" si="1132"/>
        <v>4.3694337976828666E-2</v>
      </c>
      <c r="V1027" s="5">
        <f t="shared" si="1133"/>
        <v>2.7925197907857337E-2</v>
      </c>
      <c r="W1027" s="5">
        <f t="shared" si="1134"/>
        <v>4.938581653282921E-2</v>
      </c>
      <c r="X1027" s="5">
        <f t="shared" si="1135"/>
        <v>7.4207988981521783E-2</v>
      </c>
      <c r="Y1027" s="5">
        <f t="shared" si="1136"/>
        <v>5.5753109043170303E-2</v>
      </c>
      <c r="Z1027" s="5">
        <f t="shared" si="1137"/>
        <v>7.9096040593036702E-3</v>
      </c>
      <c r="AA1027" s="5">
        <f t="shared" si="1138"/>
        <v>2.1885291356773532E-2</v>
      </c>
      <c r="AB1027" s="5">
        <f t="shared" si="1139"/>
        <v>3.027749392888273E-2</v>
      </c>
      <c r="AC1027" s="5">
        <f t="shared" si="1140"/>
        <v>7.2564179588300581E-3</v>
      </c>
      <c r="AD1027" s="5">
        <f t="shared" si="1141"/>
        <v>3.4161728438284238E-2</v>
      </c>
      <c r="AE1027" s="5">
        <f t="shared" si="1142"/>
        <v>5.1332008773262799E-2</v>
      </c>
      <c r="AF1027" s="5">
        <f t="shared" si="1143"/>
        <v>3.8566185687275933E-2</v>
      </c>
      <c r="AG1027" s="5">
        <f t="shared" si="1144"/>
        <v>1.9316741009625955E-2</v>
      </c>
      <c r="AH1027" s="5">
        <f t="shared" si="1145"/>
        <v>2.9712772415680733E-3</v>
      </c>
      <c r="AI1027" s="5">
        <f t="shared" si="1146"/>
        <v>8.2213050926334737E-3</v>
      </c>
      <c r="AJ1027" s="5">
        <f t="shared" si="1147"/>
        <v>1.1373872569106162E-2</v>
      </c>
      <c r="AK1027" s="5">
        <f t="shared" si="1148"/>
        <v>1.0490222315528337E-2</v>
      </c>
      <c r="AL1027" s="5">
        <f t="shared" si="1149"/>
        <v>1.2067805259917597E-3</v>
      </c>
      <c r="AM1027" s="5">
        <f t="shared" si="1150"/>
        <v>1.8904596855095827E-2</v>
      </c>
      <c r="AN1027" s="5">
        <f t="shared" si="1151"/>
        <v>2.8406376842843195E-2</v>
      </c>
      <c r="AO1027" s="5">
        <f t="shared" si="1152"/>
        <v>2.1341958559674561E-2</v>
      </c>
      <c r="AP1027" s="5">
        <f t="shared" si="1153"/>
        <v>1.068959967880408E-2</v>
      </c>
      <c r="AQ1027" s="5">
        <f t="shared" si="1154"/>
        <v>4.0155947135867287E-3</v>
      </c>
      <c r="AR1027" s="5">
        <f t="shared" si="1155"/>
        <v>8.9293859769133319E-4</v>
      </c>
      <c r="AS1027" s="5">
        <f t="shared" si="1156"/>
        <v>2.470695274714425E-3</v>
      </c>
      <c r="AT1027" s="5">
        <f t="shared" si="1157"/>
        <v>3.4181158459712507E-3</v>
      </c>
      <c r="AU1027" s="5">
        <f t="shared" si="1158"/>
        <v>3.1525581904146924E-3</v>
      </c>
      <c r="AV1027" s="5">
        <f t="shared" si="1159"/>
        <v>2.1807240286336876E-3</v>
      </c>
      <c r="AW1027" s="5">
        <f t="shared" si="1160"/>
        <v>1.3937080386550255E-4</v>
      </c>
      <c r="AX1027" s="5">
        <f t="shared" si="1161"/>
        <v>8.7179376501040681E-3</v>
      </c>
      <c r="AY1027" s="5">
        <f t="shared" si="1162"/>
        <v>1.309972511339289E-2</v>
      </c>
      <c r="AZ1027" s="5">
        <f t="shared" si="1163"/>
        <v>9.8419376768775092E-3</v>
      </c>
      <c r="BA1027" s="5">
        <f t="shared" si="1164"/>
        <v>4.9295557169877595E-3</v>
      </c>
      <c r="BB1027" s="5">
        <f t="shared" si="1165"/>
        <v>1.8518090922261645E-3</v>
      </c>
      <c r="BC1027" s="5">
        <f t="shared" si="1166"/>
        <v>5.565121257859601E-4</v>
      </c>
      <c r="BD1027" s="5">
        <f t="shared" si="1167"/>
        <v>2.2362418426555579E-4</v>
      </c>
      <c r="BE1027" s="5">
        <f t="shared" si="1168"/>
        <v>6.187516328729298E-4</v>
      </c>
      <c r="BF1027" s="5">
        <f t="shared" si="1169"/>
        <v>8.5602007770383781E-4</v>
      </c>
      <c r="BG1027" s="5">
        <f t="shared" si="1170"/>
        <v>7.8951481714857987E-4</v>
      </c>
      <c r="BH1027" s="5">
        <f t="shared" si="1171"/>
        <v>5.461323245207929E-4</v>
      </c>
      <c r="BI1027" s="5">
        <f t="shared" si="1172"/>
        <v>3.0222157650055056E-4</v>
      </c>
      <c r="BJ1027" s="8">
        <f t="shared" si="1173"/>
        <v>0.61778820663990741</v>
      </c>
      <c r="BK1027" s="8">
        <f t="shared" si="1174"/>
        <v>0.18208342656244253</v>
      </c>
      <c r="BL1027" s="8">
        <f t="shared" si="1175"/>
        <v>0.18117560888128911</v>
      </c>
      <c r="BM1027" s="8">
        <f t="shared" si="1176"/>
        <v>0.7747901008969188</v>
      </c>
      <c r="BN1027" s="8">
        <f t="shared" si="1177"/>
        <v>0.20120639093649681</v>
      </c>
    </row>
    <row r="1028" spans="1:66" x14ac:dyDescent="0.25">
      <c r="A1028" t="s">
        <v>10</v>
      </c>
      <c r="B1028" t="s">
        <v>462</v>
      </c>
      <c r="C1028" t="s">
        <v>202</v>
      </c>
      <c r="D1028" s="18" t="s">
        <v>516</v>
      </c>
      <c r="E1028">
        <f>VLOOKUP(A1028,home!$A$2:$E$405,3,FALSE)</f>
        <v>1.4167000000000001</v>
      </c>
      <c r="F1028">
        <f>VLOOKUP(B1028,home!$B$2:$E$405,3,FALSE)</f>
        <v>0.84699999999999998</v>
      </c>
      <c r="G1028">
        <f>VLOOKUP(C1028,away!$B$2:$E$405,4,FALSE)</f>
        <v>0.42349999999999999</v>
      </c>
      <c r="H1028">
        <f>VLOOKUP(A1028,away!$A$2:$E$405,3,FALSE)</f>
        <v>1.2778</v>
      </c>
      <c r="I1028">
        <f>VLOOKUP(C1028,away!$B$2:$E$405,3,FALSE)</f>
        <v>0.93910000000000005</v>
      </c>
      <c r="J1028">
        <f>VLOOKUP(B1028,home!$B$2:$E$405,4,FALSE)</f>
        <v>1.4087000000000001</v>
      </c>
      <c r="K1028" s="3">
        <f t="shared" si="1122"/>
        <v>0.50817666514999993</v>
      </c>
      <c r="L1028" s="3">
        <f t="shared" si="1123"/>
        <v>1.690414615226</v>
      </c>
      <c r="M1028" s="5">
        <f t="shared" si="1124"/>
        <v>0.11095935894149911</v>
      </c>
      <c r="N1028" s="5">
        <f t="shared" si="1125"/>
        <v>5.6386956994072847E-2</v>
      </c>
      <c r="O1028" s="5">
        <f t="shared" si="1126"/>
        <v>0.18756732205081783</v>
      </c>
      <c r="P1028" s="5">
        <f t="shared" si="1127"/>
        <v>9.5317336210900647E-2</v>
      </c>
      <c r="Q1028" s="5">
        <f t="shared" si="1128"/>
        <v>1.43272678816022E-2</v>
      </c>
      <c r="R1028" s="5">
        <f t="shared" si="1129"/>
        <v>0.15853327126675226</v>
      </c>
      <c r="S1028" s="5">
        <f t="shared" si="1130"/>
        <v>2.0470095242556215E-2</v>
      </c>
      <c r="T1028" s="5">
        <f t="shared" si="1131"/>
        <v>2.4219023023318409E-2</v>
      </c>
      <c r="U1028" s="5">
        <f t="shared" si="1132"/>
        <v>8.0562909107658467E-2</v>
      </c>
      <c r="V1028" s="5">
        <f t="shared" si="1133"/>
        <v>1.9538234229951935E-3</v>
      </c>
      <c r="W1028" s="5">
        <f t="shared" si="1134"/>
        <v>2.4269277375944371E-3</v>
      </c>
      <c r="X1028" s="5">
        <f t="shared" si="1135"/>
        <v>4.1025141177270068E-3</v>
      </c>
      <c r="Y1028" s="5">
        <f t="shared" si="1136"/>
        <v>3.4674749118883659E-3</v>
      </c>
      <c r="Z1028" s="5">
        <f t="shared" si="1137"/>
        <v>8.9328986249635367E-2</v>
      </c>
      <c r="AA1028" s="5">
        <f t="shared" si="1138"/>
        <v>4.53949063335699E-2</v>
      </c>
      <c r="AB1028" s="5">
        <f t="shared" si="1139"/>
        <v>1.1534316057695079E-2</v>
      </c>
      <c r="AC1028" s="5">
        <f t="shared" si="1140"/>
        <v>1.0489946830699125E-4</v>
      </c>
      <c r="AD1028" s="5">
        <f t="shared" si="1141"/>
        <v>3.0832701106269373E-4</v>
      </c>
      <c r="AE1028" s="5">
        <f t="shared" si="1142"/>
        <v>5.2120048576932601E-4</v>
      </c>
      <c r="AF1028" s="5">
        <f t="shared" si="1143"/>
        <v>4.4052245930367988E-4</v>
      </c>
      <c r="AG1028" s="5">
        <f t="shared" si="1144"/>
        <v>2.4822186784741375E-4</v>
      </c>
      <c r="AH1028" s="5">
        <f t="shared" si="1145"/>
        <v>3.7750755979926505E-2</v>
      </c>
      <c r="AI1028" s="5">
        <f t="shared" si="1146"/>
        <v>1.9184053280770469E-2</v>
      </c>
      <c r="AJ1028" s="5">
        <f t="shared" si="1147"/>
        <v>4.8744441101409262E-3</v>
      </c>
      <c r="AK1028" s="5">
        <f t="shared" si="1148"/>
        <v>8.2569291745049171E-4</v>
      </c>
      <c r="AL1028" s="5">
        <f t="shared" si="1149"/>
        <v>3.6044685132810938E-6</v>
      </c>
      <c r="AM1028" s="5">
        <f t="shared" si="1150"/>
        <v>3.1336918451501382E-5</v>
      </c>
      <c r="AN1028" s="5">
        <f t="shared" si="1151"/>
        <v>5.2972384946563239E-5</v>
      </c>
      <c r="AO1028" s="5">
        <f t="shared" si="1152"/>
        <v>4.4772646858524133E-5</v>
      </c>
      <c r="AP1028" s="5">
        <f t="shared" si="1153"/>
        <v>2.5228112204000553E-5</v>
      </c>
      <c r="AQ1028" s="5">
        <f t="shared" si="1154"/>
        <v>1.0661492396050987E-5</v>
      </c>
      <c r="AR1028" s="5">
        <f t="shared" si="1155"/>
        <v>1.2762885928859626E-2</v>
      </c>
      <c r="AS1028" s="5">
        <f t="shared" si="1156"/>
        <v>6.4858008090177442E-3</v>
      </c>
      <c r="AT1028" s="5">
        <f t="shared" si="1157"/>
        <v>1.6479663129769042E-3</v>
      </c>
      <c r="AU1028" s="5">
        <f t="shared" si="1158"/>
        <v>2.7915267506938143E-4</v>
      </c>
      <c r="AV1028" s="5">
        <f t="shared" si="1159"/>
        <v>3.5464718871114943E-5</v>
      </c>
      <c r="AW1028" s="5">
        <f t="shared" si="1160"/>
        <v>8.6009553512680886E-8</v>
      </c>
      <c r="AX1028" s="5">
        <f t="shared" si="1161"/>
        <v>2.6541151191269106E-6</v>
      </c>
      <c r="AY1028" s="5">
        <f t="shared" si="1162"/>
        <v>4.4865549878644249E-6</v>
      </c>
      <c r="AZ1028" s="5">
        <f t="shared" si="1163"/>
        <v>3.7920690617505673E-6</v>
      </c>
      <c r="BA1028" s="5">
        <f t="shared" si="1164"/>
        <v>2.1367229879765014E-6</v>
      </c>
      <c r="BB1028" s="5">
        <f t="shared" si="1165"/>
        <v>9.0298694189121179E-7</v>
      </c>
      <c r="BC1028" s="5">
        <f t="shared" si="1166"/>
        <v>3.0528446478622724E-7</v>
      </c>
      <c r="BD1028" s="5">
        <f t="shared" si="1167"/>
        <v>3.5957614844344269E-3</v>
      </c>
      <c r="BE1028" s="5">
        <f t="shared" si="1168"/>
        <v>1.8272820798347002E-3</v>
      </c>
      <c r="BF1028" s="5">
        <f t="shared" si="1169"/>
        <v>4.642910568093769E-4</v>
      </c>
      <c r="BG1028" s="5">
        <f t="shared" si="1170"/>
        <v>7.8647293636119456E-5</v>
      </c>
      <c r="BH1028" s="5">
        <f t="shared" si="1171"/>
        <v>9.9916798507689983E-6</v>
      </c>
      <c r="BI1028" s="5">
        <f t="shared" si="1172"/>
        <v>1.015507709162048E-6</v>
      </c>
      <c r="BJ1028" s="8">
        <f t="shared" si="1173"/>
        <v>0.1066276857786064</v>
      </c>
      <c r="BK1028" s="8">
        <f t="shared" si="1174"/>
        <v>0.22881360430975931</v>
      </c>
      <c r="BL1028" s="8">
        <f t="shared" si="1175"/>
        <v>0.57341593065185126</v>
      </c>
      <c r="BM1028" s="8">
        <f t="shared" si="1176"/>
        <v>0.37509029309877301</v>
      </c>
      <c r="BN1028" s="8">
        <f t="shared" si="1177"/>
        <v>0.62309151334564494</v>
      </c>
    </row>
    <row r="1029" spans="1:66" x14ac:dyDescent="0.25">
      <c r="A1029" t="s">
        <v>13</v>
      </c>
      <c r="B1029" t="s">
        <v>214</v>
      </c>
      <c r="C1029" t="s">
        <v>45</v>
      </c>
      <c r="D1029" s="18" t="s">
        <v>516</v>
      </c>
      <c r="E1029">
        <f>VLOOKUP(A1029,home!$A$2:$E$405,3,FALSE)</f>
        <v>2.0369999999999999</v>
      </c>
      <c r="F1029">
        <f>VLOOKUP(B1029,home!$B$2:$E$405,3,FALSE)</f>
        <v>1.3090999999999999</v>
      </c>
      <c r="G1029">
        <f>VLOOKUP(C1029,away!$B$2:$E$405,4,FALSE)</f>
        <v>1.4728000000000001</v>
      </c>
      <c r="H1029">
        <f>VLOOKUP(A1029,away!$A$2:$E$405,3,FALSE)</f>
        <v>1.5185</v>
      </c>
      <c r="I1029">
        <f>VLOOKUP(C1029,away!$B$2:$E$405,3,FALSE)</f>
        <v>0.87809999999999999</v>
      </c>
      <c r="J1029">
        <f>VLOOKUP(B1029,home!$B$2:$E$405,4,FALSE)</f>
        <v>1.9756</v>
      </c>
      <c r="K1029" s="3">
        <f t="shared" si="1122"/>
        <v>3.92742253176</v>
      </c>
      <c r="L1029" s="3">
        <f t="shared" si="1123"/>
        <v>2.63425486566</v>
      </c>
      <c r="M1029" s="5">
        <f t="shared" si="1124"/>
        <v>1.4135126981079603E-3</v>
      </c>
      <c r="N1029" s="5">
        <f t="shared" si="1125"/>
        <v>5.5514616194780736E-3</v>
      </c>
      <c r="O1029" s="5">
        <f t="shared" si="1126"/>
        <v>3.7235527026630889E-3</v>
      </c>
      <c r="P1029" s="5">
        <f t="shared" si="1127"/>
        <v>1.4623964782634856E-2</v>
      </c>
      <c r="Q1029" s="5">
        <f t="shared" si="1128"/>
        <v>1.0901467724269526E-2</v>
      </c>
      <c r="R1029" s="5">
        <f t="shared" si="1129"/>
        <v>4.9043934122658429E-3</v>
      </c>
      <c r="S1029" s="5">
        <f t="shared" si="1130"/>
        <v>3.7824270388586677E-2</v>
      </c>
      <c r="T1029" s="5">
        <f t="shared" si="1131"/>
        <v>2.8717244395492444E-2</v>
      </c>
      <c r="U1029" s="5">
        <f t="shared" si="1132"/>
        <v>1.9261625191948181E-2</v>
      </c>
      <c r="V1029" s="5">
        <f t="shared" si="1133"/>
        <v>4.3480393744679838E-2</v>
      </c>
      <c r="W1029" s="5">
        <f t="shared" si="1134"/>
        <v>1.4271556656516847E-2</v>
      </c>
      <c r="X1029" s="5">
        <f t="shared" si="1135"/>
        <v>3.7594917562971862E-2</v>
      </c>
      <c r="Y1029" s="5">
        <f t="shared" si="1136"/>
        <v>4.9517297257172618E-2</v>
      </c>
      <c r="Z1029" s="5">
        <f t="shared" si="1137"/>
        <v>4.3064740697907151E-3</v>
      </c>
      <c r="AA1029" s="5">
        <f t="shared" si="1138"/>
        <v>1.691334329413624E-2</v>
      </c>
      <c r="AB1029" s="5">
        <f t="shared" si="1139"/>
        <v>3.3212922770391298E-2</v>
      </c>
      <c r="AC1029" s="5">
        <f t="shared" si="1140"/>
        <v>2.8115052826745562E-2</v>
      </c>
      <c r="AD1029" s="5">
        <f t="shared" si="1141"/>
        <v>1.4012608294023423E-2</v>
      </c>
      <c r="AE1029" s="5">
        <f t="shared" si="1142"/>
        <v>3.691278157911887E-2</v>
      </c>
      <c r="AF1029" s="5">
        <f t="shared" si="1143"/>
        <v>4.8618837239919353E-2</v>
      </c>
      <c r="AG1029" s="5">
        <f t="shared" si="1144"/>
        <v>4.269146952066305E-2</v>
      </c>
      <c r="AH1029" s="5">
        <f t="shared" si="1145"/>
        <v>2.836087568046204E-3</v>
      </c>
      <c r="AI1029" s="5">
        <f t="shared" si="1146"/>
        <v>1.1138514216789082E-2</v>
      </c>
      <c r="AJ1029" s="5">
        <f t="shared" si="1147"/>
        <v>2.1872825852673274E-2</v>
      </c>
      <c r="AK1029" s="5">
        <f t="shared" si="1148"/>
        <v>2.863460969568388E-2</v>
      </c>
      <c r="AL1029" s="5">
        <f t="shared" si="1149"/>
        <v>1.1634944431715116E-2</v>
      </c>
      <c r="AM1029" s="5">
        <f t="shared" si="1150"/>
        <v>1.1006686708534925E-2</v>
      </c>
      <c r="AN1029" s="5">
        <f t="shared" si="1151"/>
        <v>2.8994418016753374E-2</v>
      </c>
      <c r="AO1029" s="5">
        <f t="shared" si="1152"/>
        <v>3.8189343368806278E-2</v>
      </c>
      <c r="AP1029" s="5">
        <f t="shared" si="1153"/>
        <v>3.3533487861879457E-2</v>
      </c>
      <c r="AQ1029" s="5">
        <f t="shared" si="1154"/>
        <v>2.2083938390676631E-2</v>
      </c>
      <c r="AR1029" s="5">
        <f t="shared" si="1155"/>
        <v>1.4941954951127098E-3</v>
      </c>
      <c r="AS1029" s="5">
        <f t="shared" si="1156"/>
        <v>5.868337054359944E-3</v>
      </c>
      <c r="AT1029" s="5">
        <f t="shared" si="1157"/>
        <v>1.1523719585627682E-2</v>
      </c>
      <c r="AU1029" s="5">
        <f t="shared" si="1158"/>
        <v>1.5086171983426051E-2</v>
      </c>
      <c r="AV1029" s="5">
        <f t="shared" si="1159"/>
        <v>1.4812442941428484E-2</v>
      </c>
      <c r="AW1029" s="5">
        <f t="shared" si="1160"/>
        <v>3.3436994282452486E-3</v>
      </c>
      <c r="AX1029" s="5">
        <f t="shared" si="1161"/>
        <v>7.2046515631872315E-3</v>
      </c>
      <c r="AY1029" s="5">
        <f t="shared" si="1162"/>
        <v>1.8978888435710887E-2</v>
      </c>
      <c r="AZ1029" s="5">
        <f t="shared" si="1163"/>
        <v>2.499761460329486E-2</v>
      </c>
      <c r="BA1029" s="5">
        <f t="shared" si="1164"/>
        <v>2.1950029299540982E-2</v>
      </c>
      <c r="BB1029" s="5">
        <f t="shared" si="1165"/>
        <v>1.4455492870923851E-2</v>
      </c>
      <c r="BC1029" s="5">
        <f t="shared" si="1166"/>
        <v>7.6158904861489182E-3</v>
      </c>
      <c r="BD1029" s="5">
        <f t="shared" si="1167"/>
        <v>6.5601529220798472E-4</v>
      </c>
      <c r="BE1029" s="5">
        <f t="shared" si="1168"/>
        <v>2.576449239796759E-3</v>
      </c>
      <c r="BF1029" s="5">
        <f t="shared" si="1169"/>
        <v>5.0594023981568601E-3</v>
      </c>
      <c r="BG1029" s="5">
        <f t="shared" si="1170"/>
        <v>6.6234703252539421E-3</v>
      </c>
      <c r="BH1029" s="5">
        <f t="shared" si="1171"/>
        <v>6.5032916484615184E-3</v>
      </c>
      <c r="BI1029" s="5">
        <f t="shared" si="1172"/>
        <v>5.1082348301548777E-3</v>
      </c>
      <c r="BJ1029" s="8">
        <f t="shared" si="1173"/>
        <v>0.51780008345508355</v>
      </c>
      <c r="BK1029" s="8">
        <f t="shared" si="1174"/>
        <v>0.1560710273081809</v>
      </c>
      <c r="BL1029" s="8">
        <f t="shared" si="1175"/>
        <v>0.21780960549858389</v>
      </c>
      <c r="BM1029" s="8">
        <f t="shared" si="1176"/>
        <v>0.83923364838475401</v>
      </c>
      <c r="BN1029" s="8">
        <f t="shared" si="1177"/>
        <v>4.1118352939419345E-2</v>
      </c>
    </row>
    <row r="1030" spans="1:66" x14ac:dyDescent="0.25">
      <c r="A1030" t="s">
        <v>13</v>
      </c>
      <c r="B1030" t="s">
        <v>210</v>
      </c>
      <c r="C1030" t="s">
        <v>46</v>
      </c>
      <c r="D1030" s="18" t="s">
        <v>516</v>
      </c>
      <c r="E1030">
        <f>VLOOKUP(A1030,home!$A$2:$E$405,3,FALSE)</f>
        <v>2.0369999999999999</v>
      </c>
      <c r="F1030">
        <f>VLOOKUP(B1030,home!$B$2:$E$405,3,FALSE)</f>
        <v>0.81820000000000004</v>
      </c>
      <c r="G1030">
        <f>VLOOKUP(C1030,away!$B$2:$E$405,4,FALSE)</f>
        <v>1.3090999999999999</v>
      </c>
      <c r="H1030">
        <f>VLOOKUP(A1030,away!$A$2:$E$405,3,FALSE)</f>
        <v>1.5185</v>
      </c>
      <c r="I1030">
        <f>VLOOKUP(C1030,away!$B$2:$E$405,3,FALSE)</f>
        <v>0.2195</v>
      </c>
      <c r="J1030">
        <f>VLOOKUP(B1030,home!$B$2:$E$405,4,FALSE)</f>
        <v>0.87809999999999999</v>
      </c>
      <c r="K1030" s="3">
        <f t="shared" si="1122"/>
        <v>2.1818421479399999</v>
      </c>
      <c r="L1030" s="3">
        <f t="shared" si="1123"/>
        <v>0.29268016957499998</v>
      </c>
      <c r="M1030" s="5">
        <f t="shared" si="1124"/>
        <v>8.4203203047349615E-2</v>
      </c>
      <c r="N1030" s="5">
        <f t="shared" si="1125"/>
        <v>0.18371809740025721</v>
      </c>
      <c r="O1030" s="5">
        <f t="shared" si="1126"/>
        <v>2.4644607746656437E-2</v>
      </c>
      <c r="P1030" s="5">
        <f t="shared" si="1127"/>
        <v>5.3770643901103636E-2</v>
      </c>
      <c r="Q1030" s="5">
        <f t="shared" si="1128"/>
        <v>0.20042194412361372</v>
      </c>
      <c r="R1030" s="5">
        <f t="shared" si="1129"/>
        <v>3.6064939872003819E-3</v>
      </c>
      <c r="S1030" s="5">
        <f t="shared" si="1130"/>
        <v>8.5842403878432418E-3</v>
      </c>
      <c r="T1030" s="5">
        <f t="shared" si="1131"/>
        <v>5.8659528592650424E-2</v>
      </c>
      <c r="U1030" s="5">
        <f t="shared" si="1132"/>
        <v>7.8688005875659738E-3</v>
      </c>
      <c r="V1030" s="5">
        <f t="shared" si="1133"/>
        <v>6.0908231034688864E-4</v>
      </c>
      <c r="W1030" s="5">
        <f t="shared" si="1134"/>
        <v>0.14576301502032532</v>
      </c>
      <c r="X1030" s="5">
        <f t="shared" si="1135"/>
        <v>4.2661943953912082E-2</v>
      </c>
      <c r="Y1030" s="5">
        <f t="shared" si="1136"/>
        <v>6.2431524954150658E-3</v>
      </c>
      <c r="Z1030" s="5">
        <f t="shared" si="1137"/>
        <v>3.5184975724834194E-4</v>
      </c>
      <c r="AA1030" s="5">
        <f t="shared" si="1138"/>
        <v>7.6768063010688981E-4</v>
      </c>
      <c r="AB1030" s="5">
        <f t="shared" si="1139"/>
        <v>8.3747897746217468E-4</v>
      </c>
      <c r="AC1030" s="5">
        <f t="shared" si="1140"/>
        <v>2.430930982348398E-5</v>
      </c>
      <c r="AD1030" s="5">
        <f t="shared" si="1141"/>
        <v>7.9507972445539254E-2</v>
      </c>
      <c r="AE1030" s="5">
        <f t="shared" si="1142"/>
        <v>2.3270406857924853E-2</v>
      </c>
      <c r="AF1030" s="5">
        <f t="shared" si="1143"/>
        <v>3.4053933126283438E-3</v>
      </c>
      <c r="AG1030" s="5">
        <f t="shared" si="1144"/>
        <v>3.3223036406987823E-4</v>
      </c>
      <c r="AH1030" s="5">
        <f t="shared" si="1145"/>
        <v>2.5744861654091816E-5</v>
      </c>
      <c r="AI1030" s="5">
        <f t="shared" si="1146"/>
        <v>5.6171224249781818E-5</v>
      </c>
      <c r="AJ1030" s="5">
        <f t="shared" si="1147"/>
        <v>6.1278372284781702E-5</v>
      </c>
      <c r="AK1030" s="5">
        <f t="shared" si="1148"/>
        <v>4.4566578469365026E-5</v>
      </c>
      <c r="AL1030" s="5">
        <f t="shared" si="1149"/>
        <v>6.209394392111799E-7</v>
      </c>
      <c r="AM1030" s="5">
        <f t="shared" si="1150"/>
        <v>3.4694769075785954E-2</v>
      </c>
      <c r="AN1030" s="5">
        <f t="shared" si="1151"/>
        <v>1.0154470896466497E-2</v>
      </c>
      <c r="AO1030" s="5">
        <f t="shared" si="1152"/>
        <v>1.4860061319611081E-3</v>
      </c>
      <c r="AP1030" s="5">
        <f t="shared" si="1153"/>
        <v>1.4497484223062232E-4</v>
      </c>
      <c r="AQ1030" s="5">
        <f t="shared" si="1154"/>
        <v>1.0607815352041849E-5</v>
      </c>
      <c r="AR1030" s="5">
        <f t="shared" si="1155"/>
        <v>1.5070020949209028E-6</v>
      </c>
      <c r="AS1030" s="5">
        <f t="shared" si="1156"/>
        <v>3.2880406877323019E-6</v>
      </c>
      <c r="AT1030" s="5">
        <f t="shared" si="1157"/>
        <v>3.5869928783179807E-6</v>
      </c>
      <c r="AU1030" s="5">
        <f t="shared" si="1158"/>
        <v>2.6087507487582622E-6</v>
      </c>
      <c r="AV1030" s="5">
        <f t="shared" si="1159"/>
        <v>1.4229705842777021E-6</v>
      </c>
      <c r="AW1030" s="5">
        <f t="shared" si="1160"/>
        <v>1.1014464039120077E-8</v>
      </c>
      <c r="AX1030" s="5">
        <f t="shared" si="1161"/>
        <v>1.2616418247099177E-2</v>
      </c>
      <c r="AY1030" s="5">
        <f t="shared" si="1162"/>
        <v>3.6925754319901104E-3</v>
      </c>
      <c r="AZ1030" s="5">
        <f t="shared" si="1163"/>
        <v>5.4037180180167214E-4</v>
      </c>
      <c r="BA1030" s="5">
        <f t="shared" si="1164"/>
        <v>5.2718703528287235E-5</v>
      </c>
      <c r="BB1030" s="5">
        <f t="shared" si="1165"/>
        <v>3.8574297721083132E-6</v>
      </c>
      <c r="BC1030" s="5">
        <f t="shared" si="1166"/>
        <v>2.2579863996486313E-7</v>
      </c>
      <c r="BD1030" s="5">
        <f t="shared" si="1167"/>
        <v>7.3511604781888288E-8</v>
      </c>
      <c r="BE1030" s="5">
        <f t="shared" si="1168"/>
        <v>1.603907176758315E-7</v>
      </c>
      <c r="BF1030" s="5">
        <f t="shared" si="1169"/>
        <v>1.7497361398173719E-7</v>
      </c>
      <c r="BG1030" s="5">
        <f t="shared" si="1170"/>
        <v>1.2725493525424595E-7</v>
      </c>
      <c r="BH1030" s="5">
        <f t="shared" si="1171"/>
        <v>6.9412545317772396E-8</v>
      </c>
      <c r="BI1030" s="5">
        <f t="shared" si="1172"/>
        <v>3.028944339402223E-8</v>
      </c>
      <c r="BJ1030" s="8">
        <f t="shared" si="1173"/>
        <v>0.80738068074096381</v>
      </c>
      <c r="BK1030" s="8">
        <f t="shared" si="1174"/>
        <v>0.15088467532789618</v>
      </c>
      <c r="BL1030" s="8">
        <f t="shared" si="1175"/>
        <v>3.7925872555504288E-2</v>
      </c>
      <c r="BM1030" s="8">
        <f t="shared" si="1176"/>
        <v>0.44248552375790545</v>
      </c>
      <c r="BN1030" s="8">
        <f t="shared" si="1177"/>
        <v>0.55036499020618102</v>
      </c>
    </row>
    <row r="1031" spans="1:66" x14ac:dyDescent="0.25">
      <c r="A1031" t="s">
        <v>16</v>
      </c>
      <c r="B1031" t="s">
        <v>463</v>
      </c>
      <c r="C1031" t="s">
        <v>17</v>
      </c>
      <c r="D1031" s="18" t="s">
        <v>516</v>
      </c>
      <c r="E1031">
        <f>VLOOKUP(A1031,home!$A$2:$E$405,3,FALSE)</f>
        <v>1.8472</v>
      </c>
      <c r="F1031">
        <f>VLOOKUP(B1031,home!$B$2:$E$405,3,FALSE)</f>
        <v>0.54139999999999999</v>
      </c>
      <c r="G1031">
        <f>VLOOKUP(C1031,away!$B$2:$E$405,4,FALSE)</f>
        <v>1.2181</v>
      </c>
      <c r="H1031">
        <f>VLOOKUP(A1031,away!$A$2:$E$405,3,FALSE)</f>
        <v>1.3056000000000001</v>
      </c>
      <c r="I1031">
        <f>VLOOKUP(C1031,away!$B$2:$E$405,3,FALSE)</f>
        <v>0.57440000000000002</v>
      </c>
      <c r="J1031">
        <f>VLOOKUP(B1031,home!$B$2:$E$405,4,FALSE)</f>
        <v>1.7233000000000001</v>
      </c>
      <c r="K1031" s="3">
        <f t="shared" si="1122"/>
        <v>1.2181902368479998</v>
      </c>
      <c r="L1031" s="3">
        <f t="shared" si="1123"/>
        <v>1.292365811712</v>
      </c>
      <c r="M1031" s="5">
        <f t="shared" si="1124"/>
        <v>8.1223062714823213E-2</v>
      </c>
      <c r="N1031" s="5">
        <f t="shared" si="1125"/>
        <v>9.8945142006090434E-2</v>
      </c>
      <c r="O1031" s="5">
        <f t="shared" si="1126"/>
        <v>0.10496990937517717</v>
      </c>
      <c r="P1031" s="5">
        <f t="shared" si="1127"/>
        <v>0.12787331876366015</v>
      </c>
      <c r="Q1031" s="5">
        <f t="shared" si="1128"/>
        <v>6.0267002987679154E-2</v>
      </c>
      <c r="R1031" s="5">
        <f t="shared" si="1129"/>
        <v>6.7829761067492972E-2</v>
      </c>
      <c r="S1031" s="5">
        <f t="shared" si="1130"/>
        <v>5.0329257187221539E-2</v>
      </c>
      <c r="T1031" s="5">
        <f t="shared" si="1131"/>
        <v>7.7887014235621485E-2</v>
      </c>
      <c r="U1031" s="5">
        <f t="shared" si="1132"/>
        <v>8.26295527001525E-2</v>
      </c>
      <c r="V1031" s="5">
        <f t="shared" si="1133"/>
        <v>8.8039706571683227E-3</v>
      </c>
      <c r="W1031" s="5">
        <f t="shared" si="1134"/>
        <v>2.4472224881226651E-2</v>
      </c>
      <c r="X1031" s="5">
        <f t="shared" si="1135"/>
        <v>3.1627066773025084E-2</v>
      </c>
      <c r="Y1031" s="5">
        <f t="shared" si="1136"/>
        <v>2.0436869911095095E-2</v>
      </c>
      <c r="Z1031" s="5">
        <f t="shared" si="1137"/>
        <v>2.9220288073407197E-2</v>
      </c>
      <c r="AA1031" s="5">
        <f t="shared" si="1138"/>
        <v>3.5595869648910698E-2</v>
      </c>
      <c r="AB1031" s="5">
        <f t="shared" si="1139"/>
        <v>2.168127043920853E-2</v>
      </c>
      <c r="AC1031" s="5">
        <f t="shared" si="1140"/>
        <v>8.6628177746040204E-4</v>
      </c>
      <c r="AD1031" s="5">
        <f t="shared" si="1141"/>
        <v>7.4529563560647551E-3</v>
      </c>
      <c r="AE1031" s="5">
        <f t="shared" si="1142"/>
        <v>9.6319459907597358E-3</v>
      </c>
      <c r="AF1031" s="5">
        <f t="shared" si="1143"/>
        <v>6.2239988493571763E-3</v>
      </c>
      <c r="AG1031" s="5">
        <f t="shared" si="1144"/>
        <v>2.6812277750146809E-3</v>
      </c>
      <c r="AH1031" s="5">
        <f t="shared" si="1145"/>
        <v>9.4408253286118425E-3</v>
      </c>
      <c r="AI1031" s="5">
        <f t="shared" si="1146"/>
        <v>1.1500721243102257E-2</v>
      </c>
      <c r="AJ1031" s="5">
        <f t="shared" si="1147"/>
        <v>7.0050331675287816E-3</v>
      </c>
      <c r="AK1031" s="5">
        <f t="shared" si="1148"/>
        <v>2.8444876711599927E-3</v>
      </c>
      <c r="AL1031" s="5">
        <f t="shared" si="1149"/>
        <v>5.4553139054741738E-5</v>
      </c>
      <c r="AM1031" s="5">
        <f t="shared" si="1150"/>
        <v>1.8158237337224637E-3</v>
      </c>
      <c r="AN1031" s="5">
        <f t="shared" si="1151"/>
        <v>2.346708513558146E-3</v>
      </c>
      <c r="AO1031" s="5">
        <f t="shared" si="1152"/>
        <v>1.5164029264880174E-3</v>
      </c>
      <c r="AP1031" s="5">
        <f t="shared" si="1153"/>
        <v>6.5324909965771313E-4</v>
      </c>
      <c r="AQ1031" s="5">
        <f t="shared" si="1154"/>
        <v>2.1105920073231842E-4</v>
      </c>
      <c r="AR1031" s="5">
        <f t="shared" si="1155"/>
        <v>2.4401999778085309E-3</v>
      </c>
      <c r="AS1031" s="5">
        <f t="shared" si="1156"/>
        <v>2.9726277889230582E-3</v>
      </c>
      <c r="AT1031" s="5">
        <f t="shared" si="1157"/>
        <v>1.8106130751245637E-3</v>
      </c>
      <c r="AU1031" s="5">
        <f t="shared" si="1158"/>
        <v>7.352237236086923E-4</v>
      </c>
      <c r="AV1031" s="5">
        <f t="shared" si="1159"/>
        <v>2.2391059049978537E-4</v>
      </c>
      <c r="AW1031" s="5">
        <f t="shared" si="1160"/>
        <v>2.3857109280777921E-6</v>
      </c>
      <c r="AX1031" s="5">
        <f t="shared" si="1161"/>
        <v>3.6866979070959775E-4</v>
      </c>
      <c r="AY1031" s="5">
        <f t="shared" si="1162"/>
        <v>4.7645623332410244E-4</v>
      </c>
      <c r="AZ1031" s="5">
        <f t="shared" si="1163"/>
        <v>3.0787787336257287E-4</v>
      </c>
      <c r="BA1031" s="5">
        <f t="shared" si="1164"/>
        <v>1.3263027923879532E-4</v>
      </c>
      <c r="BB1031" s="5">
        <f t="shared" si="1165"/>
        <v>4.2851709621508737E-5</v>
      </c>
      <c r="BC1031" s="5">
        <f t="shared" si="1166"/>
        <v>1.1076016897649614E-5</v>
      </c>
      <c r="BD1031" s="5">
        <f t="shared" si="1167"/>
        <v>5.2560517084335374E-4</v>
      </c>
      <c r="BE1031" s="5">
        <f t="shared" si="1168"/>
        <v>6.4028708755819845E-4</v>
      </c>
      <c r="BF1031" s="5">
        <f t="shared" si="1169"/>
        <v>3.8999573942161895E-4</v>
      </c>
      <c r="BG1031" s="5">
        <f t="shared" si="1170"/>
        <v>1.5836300072524423E-4</v>
      </c>
      <c r="BH1031" s="5">
        <f t="shared" si="1171"/>
        <v>4.8229065340361324E-5</v>
      </c>
      <c r="BI1031" s="5">
        <f t="shared" si="1172"/>
        <v>1.175043530598647E-5</v>
      </c>
      <c r="BJ1031" s="8">
        <f t="shared" si="1173"/>
        <v>0.34750825514324712</v>
      </c>
      <c r="BK1031" s="8">
        <f t="shared" si="1174"/>
        <v>0.26962690047271243</v>
      </c>
      <c r="BL1031" s="8">
        <f t="shared" si="1175"/>
        <v>0.35345423629650413</v>
      </c>
      <c r="BM1031" s="8">
        <f t="shared" si="1176"/>
        <v>0.45822741254855182</v>
      </c>
      <c r="BN1031" s="8">
        <f t="shared" si="1177"/>
        <v>0.54110819691492307</v>
      </c>
    </row>
    <row r="1032" spans="1:66" x14ac:dyDescent="0.25">
      <c r="A1032" t="s">
        <v>16</v>
      </c>
      <c r="B1032" t="s">
        <v>52</v>
      </c>
      <c r="C1032" t="s">
        <v>435</v>
      </c>
      <c r="D1032" s="18" t="s">
        <v>516</v>
      </c>
      <c r="E1032">
        <f>VLOOKUP(A1032,home!$A$2:$E$405,3,FALSE)</f>
        <v>1.8472</v>
      </c>
      <c r="F1032">
        <f>VLOOKUP(B1032,home!$B$2:$E$405,3,FALSE)</f>
        <v>0.81200000000000006</v>
      </c>
      <c r="G1032">
        <f>VLOOKUP(C1032,away!$B$2:$E$405,4,FALSE)</f>
        <v>0.86619999999999997</v>
      </c>
      <c r="H1032">
        <f>VLOOKUP(A1032,away!$A$2:$E$405,3,FALSE)</f>
        <v>1.3056000000000001</v>
      </c>
      <c r="I1032">
        <f>VLOOKUP(C1032,away!$B$2:$E$405,3,FALSE)</f>
        <v>1.2255</v>
      </c>
      <c r="J1032">
        <f>VLOOKUP(B1032,home!$B$2:$E$405,4,FALSE)</f>
        <v>0.76590000000000003</v>
      </c>
      <c r="K1032" s="3">
        <f t="shared" si="1122"/>
        <v>1.2992362476800001</v>
      </c>
      <c r="L1032" s="3">
        <f t="shared" si="1123"/>
        <v>1.2254498035200003</v>
      </c>
      <c r="M1032" s="5">
        <f t="shared" si="1124"/>
        <v>8.008345094379056E-2</v>
      </c>
      <c r="N1032" s="5">
        <f t="shared" si="1125"/>
        <v>0.10404732230547582</v>
      </c>
      <c r="O1032" s="5">
        <f t="shared" si="1126"/>
        <v>9.8138249224271751E-2</v>
      </c>
      <c r="P1032" s="5">
        <f t="shared" si="1127"/>
        <v>0.1275047706760275</v>
      </c>
      <c r="Q1032" s="5">
        <f t="shared" si="1128"/>
        <v>6.7591026306659002E-2</v>
      </c>
      <c r="R1032" s="5">
        <f t="shared" si="1129"/>
        <v>6.0131749114840316E-2</v>
      </c>
      <c r="S1032" s="5">
        <f t="shared" si="1130"/>
        <v>5.0751642048234319E-2</v>
      </c>
      <c r="T1032" s="5">
        <f t="shared" si="1131"/>
        <v>8.2829409907210466E-2</v>
      </c>
      <c r="U1032" s="5">
        <f t="shared" si="1132"/>
        <v>7.8125348086400301E-2</v>
      </c>
      <c r="V1032" s="5">
        <f t="shared" si="1133"/>
        <v>8.9782406900825763E-3</v>
      </c>
      <c r="W1032" s="5">
        <f t="shared" si="1134"/>
        <v>2.9272237131834598E-2</v>
      </c>
      <c r="X1032" s="5">
        <f t="shared" si="1135"/>
        <v>3.5871657241797576E-2</v>
      </c>
      <c r="Y1032" s="5">
        <f t="shared" si="1136"/>
        <v>2.1979457659448816E-2</v>
      </c>
      <c r="Z1032" s="5">
        <f t="shared" si="1137"/>
        <v>2.4562813379365018E-2</v>
      </c>
      <c r="AA1032" s="5">
        <f t="shared" si="1138"/>
        <v>3.191289748747031E-2</v>
      </c>
      <c r="AB1032" s="5">
        <f t="shared" si="1139"/>
        <v>2.073119659210872E-2</v>
      </c>
      <c r="AC1032" s="5">
        <f t="shared" si="1140"/>
        <v>8.9341844879619291E-4</v>
      </c>
      <c r="AD1032" s="5">
        <f t="shared" si="1141"/>
        <v>9.5078878830909958E-3</v>
      </c>
      <c r="AE1032" s="5">
        <f t="shared" si="1142"/>
        <v>1.1651439338224056E-2</v>
      </c>
      <c r="AF1032" s="5">
        <f t="shared" si="1143"/>
        <v>7.1391270238759354E-3</v>
      </c>
      <c r="AG1032" s="5">
        <f t="shared" si="1144"/>
        <v>2.916213936237698E-3</v>
      </c>
      <c r="AH1032" s="5">
        <f t="shared" si="1145"/>
        <v>7.5251237074103203E-3</v>
      </c>
      <c r="AI1032" s="5">
        <f t="shared" si="1146"/>
        <v>9.7769134889435956E-3</v>
      </c>
      <c r="AJ1032" s="5">
        <f t="shared" si="1147"/>
        <v>6.3512601976335294E-3</v>
      </c>
      <c r="AK1032" s="5">
        <f t="shared" si="1148"/>
        <v>2.75059582240424E-3</v>
      </c>
      <c r="AL1032" s="5">
        <f t="shared" si="1149"/>
        <v>5.6898204604817053E-5</v>
      </c>
      <c r="AM1032" s="5">
        <f t="shared" si="1150"/>
        <v>2.4705985153178549E-3</v>
      </c>
      <c r="AN1032" s="5">
        <f t="shared" si="1151"/>
        <v>3.02759446517307E-3</v>
      </c>
      <c r="AO1032" s="5">
        <f t="shared" si="1152"/>
        <v>1.8550825212422897E-3</v>
      </c>
      <c r="AP1032" s="5">
        <f t="shared" si="1153"/>
        <v>7.5777017038991719E-4</v>
      </c>
      <c r="AQ1032" s="5">
        <f t="shared" si="1154"/>
        <v>2.3215232660441019E-4</v>
      </c>
      <c r="AR1032" s="5">
        <f t="shared" si="1155"/>
        <v>1.8443322737419336E-3</v>
      </c>
      <c r="AS1032" s="5">
        <f t="shared" si="1156"/>
        <v>2.3962233428115928E-3</v>
      </c>
      <c r="AT1032" s="5">
        <f t="shared" si="1157"/>
        <v>1.5566301122588806E-3</v>
      </c>
      <c r="AU1032" s="5">
        <f t="shared" si="1158"/>
        <v>6.7414342202564163E-4</v>
      </c>
      <c r="AV1032" s="5">
        <f t="shared" si="1159"/>
        <v>2.189678925076875E-4</v>
      </c>
      <c r="AW1032" s="5">
        <f t="shared" si="1160"/>
        <v>2.5164002343515572E-6</v>
      </c>
      <c r="AX1032" s="5">
        <f t="shared" si="1161"/>
        <v>5.3498185742755834E-4</v>
      </c>
      <c r="AY1032" s="5">
        <f t="shared" si="1162"/>
        <v>6.5559341207136628E-4</v>
      </c>
      <c r="AZ1032" s="5">
        <f t="shared" si="1163"/>
        <v>4.016984090059312E-4</v>
      </c>
      <c r="BA1032" s="5">
        <f t="shared" si="1164"/>
        <v>1.6408707879687179E-4</v>
      </c>
      <c r="BB1032" s="5">
        <f t="shared" si="1165"/>
        <v>5.0270119617949306E-5</v>
      </c>
      <c r="BC1032" s="5">
        <f t="shared" si="1166"/>
        <v>1.2320701641748573E-5</v>
      </c>
      <c r="BD1032" s="5">
        <f t="shared" si="1167"/>
        <v>3.7668943708044154E-4</v>
      </c>
      <c r="BE1032" s="5">
        <f t="shared" si="1168"/>
        <v>4.8940857077308438E-4</v>
      </c>
      <c r="BF1032" s="5">
        <f t="shared" si="1169"/>
        <v>3.1792867753682708E-4</v>
      </c>
      <c r="BG1032" s="5">
        <f t="shared" si="1170"/>
        <v>1.3768815401093726E-4</v>
      </c>
      <c r="BH1032" s="5">
        <f t="shared" si="1171"/>
        <v>4.4722360141789061E-5</v>
      </c>
      <c r="BI1032" s="5">
        <f t="shared" si="1172"/>
        <v>1.1620982275602312E-5</v>
      </c>
      <c r="BJ1032" s="8">
        <f t="shared" si="1173"/>
        <v>0.38296792831114396</v>
      </c>
      <c r="BK1032" s="8">
        <f t="shared" si="1174"/>
        <v>0.26892401442360736</v>
      </c>
      <c r="BL1032" s="8">
        <f t="shared" si="1175"/>
        <v>0.3235116889466475</v>
      </c>
      <c r="BM1032" s="8">
        <f t="shared" si="1176"/>
        <v>0.46181679947786175</v>
      </c>
      <c r="BN1032" s="8">
        <f t="shared" si="1177"/>
        <v>0.53749656857106498</v>
      </c>
    </row>
    <row r="1033" spans="1:66" x14ac:dyDescent="0.25">
      <c r="A1033" t="s">
        <v>16</v>
      </c>
      <c r="B1033" t="s">
        <v>461</v>
      </c>
      <c r="C1033" t="s">
        <v>434</v>
      </c>
      <c r="D1033" s="18" t="s">
        <v>516</v>
      </c>
      <c r="E1033">
        <f>VLOOKUP(A1033,home!$A$2:$E$405,3,FALSE)</f>
        <v>1.8472</v>
      </c>
      <c r="F1033">
        <f>VLOOKUP(B1033,home!$B$2:$E$405,3,FALSE)</f>
        <v>0.86619999999999997</v>
      </c>
      <c r="G1033">
        <f>VLOOKUP(C1033,away!$B$2:$E$405,4,FALSE)</f>
        <v>0.94740000000000002</v>
      </c>
      <c r="H1033">
        <f>VLOOKUP(A1033,away!$A$2:$E$405,3,FALSE)</f>
        <v>1.3056000000000001</v>
      </c>
      <c r="I1033">
        <f>VLOOKUP(C1033,away!$B$2:$E$405,3,FALSE)</f>
        <v>0.95740000000000003</v>
      </c>
      <c r="J1033">
        <f>VLOOKUP(B1033,home!$B$2:$E$405,4,FALSE)</f>
        <v>1.5319</v>
      </c>
      <c r="K1033" s="3">
        <f t="shared" si="1122"/>
        <v>1.515882291936</v>
      </c>
      <c r="L1033" s="3">
        <f t="shared" si="1123"/>
        <v>1.9148465679360005</v>
      </c>
      <c r="M1033" s="5">
        <f t="shared" si="1124"/>
        <v>3.2363343831877153E-2</v>
      </c>
      <c r="N1033" s="5">
        <f t="shared" si="1125"/>
        <v>4.905901982257875E-2</v>
      </c>
      <c r="O1033" s="5">
        <f t="shared" si="1126"/>
        <v>6.197083786340269E-2</v>
      </c>
      <c r="P1033" s="5">
        <f t="shared" si="1127"/>
        <v>9.3940495733569121E-2</v>
      </c>
      <c r="Q1033" s="5">
        <f t="shared" si="1128"/>
        <v>3.7183849704392175E-2</v>
      </c>
      <c r="R1033" s="5">
        <f t="shared" si="1129"/>
        <v>5.933232309742751E-2</v>
      </c>
      <c r="S1033" s="5">
        <f t="shared" si="1130"/>
        <v>6.8169846605718162E-2</v>
      </c>
      <c r="T1033" s="5">
        <f t="shared" si="1131"/>
        <v>7.1201366989103398E-2</v>
      </c>
      <c r="U1033" s="5">
        <f t="shared" si="1132"/>
        <v>8.9940817922815691E-2</v>
      </c>
      <c r="V1033" s="5">
        <f t="shared" si="1133"/>
        <v>2.1986154107251375E-2</v>
      </c>
      <c r="W1033" s="5">
        <f t="shared" si="1134"/>
        <v>1.8788779770965918E-2</v>
      </c>
      <c r="X1033" s="5">
        <f t="shared" si="1135"/>
        <v>3.5977630460139437E-2</v>
      </c>
      <c r="Y1033" s="5">
        <f t="shared" si="1136"/>
        <v>3.4445821104533862E-2</v>
      </c>
      <c r="Z1033" s="5">
        <f t="shared" si="1137"/>
        <v>3.7870765083592987E-2</v>
      </c>
      <c r="AA1033" s="5">
        <f t="shared" si="1138"/>
        <v>5.7407622172286787E-2</v>
      </c>
      <c r="AB1033" s="5">
        <f t="shared" si="1139"/>
        <v>4.3511598936561015E-2</v>
      </c>
      <c r="AC1033" s="5">
        <f t="shared" si="1140"/>
        <v>3.9886758666673192E-3</v>
      </c>
      <c r="AD1033" s="5">
        <f t="shared" si="1141"/>
        <v>7.1203946354731415E-3</v>
      </c>
      <c r="AE1033" s="5">
        <f t="shared" si="1142"/>
        <v>1.3634463230085651E-2</v>
      </c>
      <c r="AF1033" s="5">
        <f t="shared" si="1143"/>
        <v>1.3053952560889556E-2</v>
      </c>
      <c r="AG1033" s="5">
        <f t="shared" si="1144"/>
        <v>8.3321054197395775E-3</v>
      </c>
      <c r="AH1033" s="5">
        <f t="shared" si="1145"/>
        <v>1.8129176136357138E-2</v>
      </c>
      <c r="AI1033" s="5">
        <f t="shared" si="1146"/>
        <v>2.7481697072492497E-2</v>
      </c>
      <c r="AJ1033" s="5">
        <f t="shared" si="1147"/>
        <v>2.0829508972270396E-2</v>
      </c>
      <c r="AK1033" s="5">
        <f t="shared" si="1148"/>
        <v>1.0525027933595573E-2</v>
      </c>
      <c r="AL1033" s="5">
        <f t="shared" si="1149"/>
        <v>4.6311430633590162E-4</v>
      </c>
      <c r="AM1033" s="5">
        <f t="shared" si="1150"/>
        <v>2.1587360279019638E-3</v>
      </c>
      <c r="AN1033" s="5">
        <f t="shared" si="1151"/>
        <v>4.1336482741078685E-3</v>
      </c>
      <c r="AO1033" s="5">
        <f t="shared" si="1152"/>
        <v>3.9576511053650131E-3</v>
      </c>
      <c r="AP1033" s="5">
        <f t="shared" si="1153"/>
        <v>2.5260982120654382E-3</v>
      </c>
      <c r="AQ1033" s="5">
        <f t="shared" si="1154"/>
        <v>1.2092726229106928E-3</v>
      </c>
      <c r="AR1033" s="5">
        <f t="shared" si="1155"/>
        <v>6.9429181408421498E-3</v>
      </c>
      <c r="AS1033" s="5">
        <f t="shared" si="1156"/>
        <v>1.052464666406383E-2</v>
      </c>
      <c r="AT1033" s="5">
        <f t="shared" si="1157"/>
        <v>7.977062753468829E-3</v>
      </c>
      <c r="AU1033" s="5">
        <f t="shared" si="1158"/>
        <v>4.0307627232152084E-3</v>
      </c>
      <c r="AV1033" s="5">
        <f t="shared" si="1159"/>
        <v>1.5275404587794155E-3</v>
      </c>
      <c r="AW1033" s="5">
        <f t="shared" si="1160"/>
        <v>3.7340932301290589E-5</v>
      </c>
      <c r="AX1033" s="5">
        <f t="shared" si="1161"/>
        <v>5.4539828627680749E-4</v>
      </c>
      <c r="AY1033" s="5">
        <f t="shared" si="1162"/>
        <v>1.0443540366353208E-3</v>
      </c>
      <c r="AZ1033" s="5">
        <f t="shared" si="1163"/>
        <v>9.9988887138062628E-4</v>
      </c>
      <c r="BA1033" s="5">
        <f t="shared" si="1164"/>
        <v>6.3821125789353115E-4</v>
      </c>
      <c r="BB1033" s="5">
        <f t="shared" si="1165"/>
        <v>3.0551915919888647E-4</v>
      </c>
      <c r="BC1033" s="5">
        <f t="shared" si="1166"/>
        <v>1.1700446268613618E-4</v>
      </c>
      <c r="BD1033" s="5">
        <f t="shared" si="1167"/>
        <v>2.2157704955753626E-3</v>
      </c>
      <c r="BE1033" s="5">
        <f t="shared" si="1168"/>
        <v>3.3588472572369478E-3</v>
      </c>
      <c r="BF1033" s="5">
        <f t="shared" si="1169"/>
        <v>2.5458085392816459E-3</v>
      </c>
      <c r="BG1033" s="5">
        <f t="shared" si="1170"/>
        <v>1.2863820277855004E-3</v>
      </c>
      <c r="BH1033" s="5">
        <f t="shared" si="1171"/>
        <v>4.8750093414619088E-4</v>
      </c>
      <c r="BI1033" s="5">
        <f t="shared" si="1172"/>
        <v>1.4779880667489367E-4</v>
      </c>
      <c r="BJ1033" s="8">
        <f t="shared" si="1173"/>
        <v>0.3064331660143238</v>
      </c>
      <c r="BK1033" s="8">
        <f t="shared" si="1174"/>
        <v>0.22195598448805437</v>
      </c>
      <c r="BL1033" s="8">
        <f t="shared" si="1175"/>
        <v>0.43017364890827919</v>
      </c>
      <c r="BM1033" s="8">
        <f t="shared" si="1176"/>
        <v>0.66157668133666903</v>
      </c>
      <c r="BN1033" s="8">
        <f t="shared" si="1177"/>
        <v>0.3338498700532474</v>
      </c>
    </row>
    <row r="1034" spans="1:66" x14ac:dyDescent="0.25">
      <c r="A1034" t="s">
        <v>56</v>
      </c>
      <c r="B1034" t="s">
        <v>80</v>
      </c>
      <c r="C1034" t="s">
        <v>285</v>
      </c>
      <c r="D1034" s="18" t="s">
        <v>516</v>
      </c>
      <c r="E1034">
        <f>VLOOKUP(A1034,home!$A$2:$E$405,3,FALSE)</f>
        <v>1.5570999999999999</v>
      </c>
      <c r="F1034">
        <f>VLOOKUP(B1034,home!$B$2:$E$405,3,FALSE)</f>
        <v>0.85629999999999995</v>
      </c>
      <c r="G1034">
        <f>VLOOKUP(C1034,away!$B$2:$E$405,4,FALSE)</f>
        <v>0.42809999999999998</v>
      </c>
      <c r="H1034">
        <f>VLOOKUP(A1034,away!$A$2:$E$405,3,FALSE)</f>
        <v>1.4857</v>
      </c>
      <c r="I1034">
        <f>VLOOKUP(C1034,away!$B$2:$E$405,3,FALSE)</f>
        <v>0.89739999999999998</v>
      </c>
      <c r="J1034">
        <f>VLOOKUP(B1034,home!$B$2:$E$405,4,FALSE)</f>
        <v>0.67310000000000003</v>
      </c>
      <c r="K1034" s="3">
        <f t="shared" si="1122"/>
        <v>0.57080487891299991</v>
      </c>
      <c r="L1034" s="3">
        <f t="shared" si="1123"/>
        <v>0.89742213885800004</v>
      </c>
      <c r="M1034" s="5">
        <f t="shared" si="1124"/>
        <v>0.23033350058109392</v>
      </c>
      <c r="N1034" s="5">
        <f t="shared" si="1125"/>
        <v>0.13147548590879871</v>
      </c>
      <c r="O1034" s="5">
        <f t="shared" si="1126"/>
        <v>0.20670638274213568</v>
      </c>
      <c r="P1034" s="5">
        <f t="shared" si="1127"/>
        <v>0.11798901177166896</v>
      </c>
      <c r="Q1034" s="5">
        <f t="shared" si="1128"/>
        <v>3.7523424407099833E-2</v>
      </c>
      <c r="R1034" s="5">
        <f t="shared" si="1129"/>
        <v>9.2751442058023895E-2</v>
      </c>
      <c r="S1034" s="5">
        <f t="shared" si="1130"/>
        <v>1.5110054403434145E-2</v>
      </c>
      <c r="T1034" s="5">
        <f t="shared" si="1131"/>
        <v>3.3674351788696009E-2</v>
      </c>
      <c r="U1034" s="5">
        <f t="shared" si="1132"/>
        <v>5.2942975652936451E-2</v>
      </c>
      <c r="V1034" s="5">
        <f t="shared" si="1133"/>
        <v>8.6001885786362675E-4</v>
      </c>
      <c r="W1034" s="5">
        <f t="shared" si="1134"/>
        <v>7.1395179083652421E-3</v>
      </c>
      <c r="X1034" s="5">
        <f t="shared" si="1135"/>
        <v>6.4071614317401295E-3</v>
      </c>
      <c r="Y1034" s="5">
        <f t="shared" si="1136"/>
        <v>2.8749642580403563E-3</v>
      </c>
      <c r="Z1034" s="5">
        <f t="shared" si="1137"/>
        <v>2.7745732504625226E-2</v>
      </c>
      <c r="AA1034" s="5">
        <f t="shared" si="1138"/>
        <v>1.5837399482655085E-2</v>
      </c>
      <c r="AB1034" s="5">
        <f t="shared" si="1139"/>
        <v>4.5200324469968712E-3</v>
      </c>
      <c r="AC1034" s="5">
        <f t="shared" si="1140"/>
        <v>2.7534199022376641E-5</v>
      </c>
      <c r="AD1034" s="5">
        <f t="shared" si="1141"/>
        <v>1.0188179137954039E-3</v>
      </c>
      <c r="AE1034" s="5">
        <f t="shared" si="1142"/>
        <v>9.1430975130511673E-4</v>
      </c>
      <c r="AF1034" s="5">
        <f t="shared" si="1143"/>
        <v>4.1026090629748201E-4</v>
      </c>
      <c r="AG1034" s="5">
        <f t="shared" si="1144"/>
        <v>1.2272574000643597E-4</v>
      </c>
      <c r="AH1034" s="5">
        <f t="shared" si="1145"/>
        <v>6.2249086521206755E-3</v>
      </c>
      <c r="AI1034" s="5">
        <f t="shared" si="1146"/>
        <v>3.553208229418227E-3</v>
      </c>
      <c r="AJ1034" s="5">
        <f t="shared" si="1147"/>
        <v>1.0140942965728729E-3</v>
      </c>
      <c r="AK1034" s="5">
        <f t="shared" si="1148"/>
        <v>1.9294999072054752E-4</v>
      </c>
      <c r="AL1034" s="5">
        <f t="shared" si="1149"/>
        <v>5.6417897081903436E-7</v>
      </c>
      <c r="AM1034" s="5">
        <f t="shared" si="1150"/>
        <v>1.1630924718367616E-4</v>
      </c>
      <c r="AN1034" s="5">
        <f t="shared" si="1151"/>
        <v>1.0437849337653846E-4</v>
      </c>
      <c r="AO1034" s="5">
        <f t="shared" si="1152"/>
        <v>4.6835785388374366E-5</v>
      </c>
      <c r="AP1034" s="5">
        <f t="shared" si="1153"/>
        <v>1.4010490232776399E-5</v>
      </c>
      <c r="AQ1034" s="5">
        <f t="shared" si="1154"/>
        <v>3.1433310277868284E-6</v>
      </c>
      <c r="AR1034" s="5">
        <f t="shared" si="1155"/>
        <v>1.1172741673563615E-3</v>
      </c>
      <c r="AS1034" s="5">
        <f t="shared" si="1156"/>
        <v>6.3774554581047071E-4</v>
      </c>
      <c r="AT1034" s="5">
        <f t="shared" si="1157"/>
        <v>1.8201413452682537E-4</v>
      </c>
      <c r="AU1034" s="5">
        <f t="shared" si="1158"/>
        <v>3.4631518673013014E-5</v>
      </c>
      <c r="AV1034" s="5">
        <f t="shared" si="1159"/>
        <v>4.9419599556806214E-6</v>
      </c>
      <c r="AW1034" s="5">
        <f t="shared" si="1160"/>
        <v>8.0278426066451954E-9</v>
      </c>
      <c r="AX1034" s="5">
        <f t="shared" si="1161"/>
        <v>1.1064980959190071E-5</v>
      </c>
      <c r="AY1034" s="5">
        <f t="shared" si="1162"/>
        <v>9.9299588788193967E-6</v>
      </c>
      <c r="AZ1034" s="5">
        <f t="shared" si="1163"/>
        <v>4.4556824679010461E-6</v>
      </c>
      <c r="BA1034" s="5">
        <f t="shared" si="1164"/>
        <v>1.3328760301386164E-6</v>
      </c>
      <c r="BB1034" s="5">
        <f t="shared" si="1165"/>
        <v>2.9903811444988927E-7</v>
      </c>
      <c r="BC1034" s="5">
        <f t="shared" si="1166"/>
        <v>5.3672684853936622E-8</v>
      </c>
      <c r="BD1034" s="5">
        <f t="shared" si="1167"/>
        <v>1.6711109549328947E-4</v>
      </c>
      <c r="BE1034" s="5">
        <f t="shared" si="1168"/>
        <v>9.5387828628065848E-5</v>
      </c>
      <c r="BF1034" s="5">
        <f t="shared" si="1169"/>
        <v>2.7223918984908554E-5</v>
      </c>
      <c r="BG1034" s="5">
        <f t="shared" si="1170"/>
        <v>5.179848593239349E-6</v>
      </c>
      <c r="BH1034" s="5">
        <f t="shared" si="1171"/>
        <v>7.391707122629148E-7</v>
      </c>
      <c r="BI1034" s="5">
        <f t="shared" si="1172"/>
        <v>8.4384449781853799E-8</v>
      </c>
      <c r="BJ1034" s="8">
        <f t="shared" si="1173"/>
        <v>0.22187283357048918</v>
      </c>
      <c r="BK1034" s="8">
        <f t="shared" si="1174"/>
        <v>0.36433061395093269</v>
      </c>
      <c r="BL1034" s="8">
        <f t="shared" si="1175"/>
        <v>0.38601572712476423</v>
      </c>
      <c r="BM1034" s="8">
        <f t="shared" si="1176"/>
        <v>0.18317573775095405</v>
      </c>
      <c r="BN1034" s="8">
        <f t="shared" si="1177"/>
        <v>0.81677924746882102</v>
      </c>
    </row>
    <row r="1035" spans="1:66" x14ac:dyDescent="0.25">
      <c r="A1035" t="s">
        <v>67</v>
      </c>
      <c r="B1035" t="s">
        <v>70</v>
      </c>
      <c r="C1035" t="s">
        <v>65</v>
      </c>
      <c r="D1035" s="18" t="s">
        <v>516</v>
      </c>
      <c r="E1035">
        <f>VLOOKUP(A1035,home!$A$2:$E$405,3,FALSE)</f>
        <v>1.5417000000000001</v>
      </c>
      <c r="F1035">
        <f>VLOOKUP(B1035,home!$B$2:$E$405,3,FALSE)</f>
        <v>0.90810000000000002</v>
      </c>
      <c r="G1035">
        <f>VLOOKUP(C1035,away!$B$2:$E$405,4,FALSE)</f>
        <v>0.38919999999999999</v>
      </c>
      <c r="H1035">
        <f>VLOOKUP(A1035,away!$A$2:$E$405,3,FALSE)</f>
        <v>1.2666999999999999</v>
      </c>
      <c r="I1035">
        <f>VLOOKUP(C1035,away!$B$2:$E$405,3,FALSE)</f>
        <v>2.0526</v>
      </c>
      <c r="J1035">
        <f>VLOOKUP(B1035,home!$B$2:$E$405,4,FALSE)</f>
        <v>1.7367999999999999</v>
      </c>
      <c r="K1035" s="3">
        <f t="shared" si="1122"/>
        <v>0.54488691608399997</v>
      </c>
      <c r="L1035" s="3">
        <f t="shared" si="1123"/>
        <v>4.5157293598559995</v>
      </c>
      <c r="M1035" s="5">
        <f t="shared" si="1124"/>
        <v>6.3416501020171394E-3</v>
      </c>
      <c r="N1035" s="5">
        <f t="shared" si="1125"/>
        <v>3.4554821669719031E-3</v>
      </c>
      <c r="O1035" s="5">
        <f t="shared" si="1126"/>
        <v>2.8637175555612595E-2</v>
      </c>
      <c r="P1035" s="5">
        <f t="shared" si="1127"/>
        <v>1.5604022273853857E-2</v>
      </c>
      <c r="Q1035" s="5">
        <f t="shared" si="1128"/>
        <v>9.4142351077228887E-4</v>
      </c>
      <c r="R1035" s="5">
        <f t="shared" si="1129"/>
        <v>6.4658867219915178E-2</v>
      </c>
      <c r="S1035" s="5">
        <f t="shared" si="1130"/>
        <v>9.5986654579649482E-3</v>
      </c>
      <c r="T1035" s="5">
        <f t="shared" si="1131"/>
        <v>4.2512137876531365E-3</v>
      </c>
      <c r="U1035" s="5">
        <f t="shared" si="1132"/>
        <v>3.5231770756944419E-2</v>
      </c>
      <c r="V1035" s="5">
        <f t="shared" si="1133"/>
        <v>2.6242344429447417E-3</v>
      </c>
      <c r="W1035" s="5">
        <f t="shared" si="1134"/>
        <v>1.7098978450456165E-4</v>
      </c>
      <c r="X1035" s="5">
        <f t="shared" si="1135"/>
        <v>7.721435901226996E-4</v>
      </c>
      <c r="Y1035" s="5">
        <f t="shared" si="1136"/>
        <v>1.7433957399708459E-3</v>
      </c>
      <c r="Z1035" s="5">
        <f t="shared" si="1137"/>
        <v>9.7327315026667222E-2</v>
      </c>
      <c r="AA1035" s="5">
        <f t="shared" si="1138"/>
        <v>5.3032380535616652E-2</v>
      </c>
      <c r="AB1035" s="5">
        <f t="shared" si="1139"/>
        <v>1.4448325141322651E-2</v>
      </c>
      <c r="AC1035" s="5">
        <f t="shared" si="1140"/>
        <v>4.035681963762411E-4</v>
      </c>
      <c r="AD1035" s="5">
        <f t="shared" si="1141"/>
        <v>2.3292524090139573E-5</v>
      </c>
      <c r="AE1035" s="5">
        <f t="shared" si="1142"/>
        <v>1.0518273489899643E-4</v>
      </c>
      <c r="AF1035" s="5">
        <f t="shared" si="1143"/>
        <v>2.3748838206667425E-4</v>
      </c>
      <c r="AG1035" s="5">
        <f t="shared" si="1144"/>
        <v>3.5747775317439333E-4</v>
      </c>
      <c r="AH1035" s="5">
        <f t="shared" si="1145"/>
        <v>0.10987595349546879</v>
      </c>
      <c r="AI1035" s="5">
        <f t="shared" si="1146"/>
        <v>5.9869969451934985E-2</v>
      </c>
      <c r="AJ1035" s="5">
        <f t="shared" si="1147"/>
        <v>1.6311181510354069E-2</v>
      </c>
      <c r="AK1035" s="5">
        <f t="shared" si="1148"/>
        <v>2.9625831302877311E-3</v>
      </c>
      <c r="AL1035" s="5">
        <f t="shared" si="1149"/>
        <v>3.972018023051044E-5</v>
      </c>
      <c r="AM1035" s="5">
        <f t="shared" si="1150"/>
        <v>2.5383583238576867E-6</v>
      </c>
      <c r="AN1035" s="5">
        <f t="shared" si="1151"/>
        <v>1.146253920887902E-5</v>
      </c>
      <c r="AO1035" s="5">
        <f t="shared" si="1152"/>
        <v>2.5880862422017778E-5</v>
      </c>
      <c r="AP1035" s="5">
        <f t="shared" si="1153"/>
        <v>3.8956990099166517E-5</v>
      </c>
      <c r="AQ1035" s="5">
        <f t="shared" si="1154"/>
        <v>4.397980599060643E-5</v>
      </c>
      <c r="AR1035" s="5">
        <f t="shared" si="1155"/>
        <v>9.9234013828332163E-2</v>
      </c>
      <c r="AS1035" s="5">
        <f t="shared" si="1156"/>
        <v>5.4071315765556918E-2</v>
      </c>
      <c r="AT1035" s="5">
        <f t="shared" si="1157"/>
        <v>1.4731376248049238E-2</v>
      </c>
      <c r="AU1035" s="5">
        <f t="shared" si="1158"/>
        <v>2.6756447244908792E-3</v>
      </c>
      <c r="AV1035" s="5">
        <f t="shared" si="1159"/>
        <v>3.6448095061606463E-4</v>
      </c>
      <c r="AW1035" s="5">
        <f t="shared" si="1160"/>
        <v>2.7148322206183419E-6</v>
      </c>
      <c r="AX1035" s="5">
        <f t="shared" si="1161"/>
        <v>2.3051970650049429E-7</v>
      </c>
      <c r="AY1035" s="5">
        <f t="shared" si="1162"/>
        <v>1.0409646066696702E-6</v>
      </c>
      <c r="AZ1035" s="5">
        <f t="shared" si="1163"/>
        <v>2.3503572184545912E-6</v>
      </c>
      <c r="BA1035" s="5">
        <f t="shared" si="1164"/>
        <v>3.5378590325082927E-6</v>
      </c>
      <c r="BB1035" s="5">
        <f t="shared" si="1165"/>
        <v>3.9940034760323597E-6</v>
      </c>
      <c r="BC1035" s="5">
        <f t="shared" si="1166"/>
        <v>3.6071677520172484E-6</v>
      </c>
      <c r="BD1035" s="5">
        <f t="shared" si="1167"/>
        <v>7.4685658290159287E-2</v>
      </c>
      <c r="BE1035" s="5">
        <f t="shared" si="1168"/>
        <v>4.0695238021428319E-2</v>
      </c>
      <c r="BF1035" s="5">
        <f t="shared" si="1169"/>
        <v>1.108715137240021E-2</v>
      </c>
      <c r="BG1035" s="5">
        <f t="shared" si="1170"/>
        <v>2.0137479064878797E-3</v>
      </c>
      <c r="BH1035" s="5">
        <f t="shared" si="1171"/>
        <v>2.743162216341979E-4</v>
      </c>
      <c r="BI1035" s="5">
        <f t="shared" si="1172"/>
        <v>2.9894264007614634E-5</v>
      </c>
      <c r="BJ1035" s="8">
        <f t="shared" si="1173"/>
        <v>1.2195669402062351E-2</v>
      </c>
      <c r="BK1035" s="8">
        <f t="shared" si="1174"/>
        <v>3.4612901617994109E-2</v>
      </c>
      <c r="BL1035" s="8">
        <f t="shared" si="1175"/>
        <v>0.68489104439061976</v>
      </c>
      <c r="BM1035" s="8">
        <f t="shared" si="1176"/>
        <v>0.70938998347581428</v>
      </c>
      <c r="BN1035" s="8">
        <f t="shared" si="1177"/>
        <v>0.11963862082914296</v>
      </c>
    </row>
    <row r="1036" spans="1:66" x14ac:dyDescent="0.25">
      <c r="A1036" t="s">
        <v>19</v>
      </c>
      <c r="B1036" t="s">
        <v>232</v>
      </c>
      <c r="C1036" t="s">
        <v>233</v>
      </c>
      <c r="D1036" s="18" t="s">
        <v>516</v>
      </c>
      <c r="E1036">
        <f>VLOOKUP(A1036,home!$A$2:$E$405,3,FALSE)</f>
        <v>1.5713999999999999</v>
      </c>
      <c r="F1036">
        <f>VLOOKUP(B1036,home!$B$2:$E$405,3,FALSE)</f>
        <v>1.0606</v>
      </c>
      <c r="G1036">
        <f>VLOOKUP(C1036,away!$B$2:$E$405,4,FALSE)</f>
        <v>0.79549999999999998</v>
      </c>
      <c r="H1036">
        <f>VLOOKUP(A1036,away!$A$2:$E$405,3,FALSE)</f>
        <v>1.2062999999999999</v>
      </c>
      <c r="I1036">
        <f>VLOOKUP(C1036,away!$B$2:$E$405,3,FALSE)</f>
        <v>0.2072</v>
      </c>
      <c r="J1036">
        <f>VLOOKUP(B1036,home!$B$2:$E$405,4,FALSE)</f>
        <v>0.55269999999999997</v>
      </c>
      <c r="K1036" s="3">
        <f t="shared" si="1122"/>
        <v>1.3258016512199999</v>
      </c>
      <c r="L1036" s="3">
        <f t="shared" si="1123"/>
        <v>0.13814480047199998</v>
      </c>
      <c r="M1036" s="5">
        <f t="shared" si="1124"/>
        <v>0.23132157159344638</v>
      </c>
      <c r="N1036" s="5">
        <f t="shared" si="1125"/>
        <v>0.30668652158139659</v>
      </c>
      <c r="O1036" s="5">
        <f t="shared" si="1126"/>
        <v>3.1955872352646103E-2</v>
      </c>
      <c r="P1036" s="5">
        <f t="shared" si="1127"/>
        <v>4.2367148331313741E-2</v>
      </c>
      <c r="Q1036" s="5">
        <f t="shared" si="1128"/>
        <v>0.20330274835976694</v>
      </c>
      <c r="R1036" s="5">
        <f t="shared" si="1129"/>
        <v>2.2072688050324978E-3</v>
      </c>
      <c r="S1036" s="5">
        <f t="shared" si="1130"/>
        <v>1.939913391305175E-3</v>
      </c>
      <c r="T1036" s="5">
        <f t="shared" si="1131"/>
        <v>2.8085217607569223E-2</v>
      </c>
      <c r="U1036" s="5">
        <f t="shared" si="1132"/>
        <v>2.9264006263984813E-3</v>
      </c>
      <c r="V1036" s="5">
        <f t="shared" si="1133"/>
        <v>3.9477798918226667E-5</v>
      </c>
      <c r="W1036" s="5">
        <f t="shared" si="1134"/>
        <v>8.984637315764768E-2</v>
      </c>
      <c r="X1036" s="5">
        <f t="shared" si="1135"/>
        <v>1.2411809292996092E-2</v>
      </c>
      <c r="Y1036" s="5">
        <f t="shared" si="1136"/>
        <v>8.5731345913872992E-4</v>
      </c>
      <c r="Z1036" s="5">
        <f t="shared" si="1137"/>
        <v>1.0164090288642811E-4</v>
      </c>
      <c r="AA1036" s="5">
        <f t="shared" si="1138"/>
        <v>1.3475567687831804E-4</v>
      </c>
      <c r="AB1036" s="5">
        <f t="shared" si="1139"/>
        <v>8.9329649458271435E-5</v>
      </c>
      <c r="AC1036" s="5">
        <f t="shared" si="1140"/>
        <v>4.5190385591822826E-7</v>
      </c>
      <c r="AD1036" s="5">
        <f t="shared" si="1141"/>
        <v>2.9779617472134402E-2</v>
      </c>
      <c r="AE1036" s="5">
        <f t="shared" si="1142"/>
        <v>4.1138993138204903E-3</v>
      </c>
      <c r="AF1036" s="5">
        <f t="shared" si="1143"/>
        <v>2.8415689993481458E-4</v>
      </c>
      <c r="AG1036" s="5">
        <f t="shared" si="1144"/>
        <v>1.3084932748079013E-5</v>
      </c>
      <c r="AH1036" s="5">
        <f t="shared" si="1145"/>
        <v>3.5102905622598836E-6</v>
      </c>
      <c r="AI1036" s="5">
        <f t="shared" si="1146"/>
        <v>4.653949023706135E-6</v>
      </c>
      <c r="AJ1036" s="5">
        <f t="shared" si="1147"/>
        <v>3.0851066501616513E-6</v>
      </c>
      <c r="AK1036" s="5">
        <f t="shared" si="1148"/>
        <v>1.3634131636580395E-6</v>
      </c>
      <c r="AL1036" s="5">
        <f t="shared" si="1149"/>
        <v>3.3106947291244558E-9</v>
      </c>
      <c r="AM1036" s="5">
        <f t="shared" si="1150"/>
        <v>7.8963732034511482E-3</v>
      </c>
      <c r="AN1036" s="5">
        <f t="shared" si="1151"/>
        <v>1.0908429006432059E-3</v>
      </c>
      <c r="AO1036" s="5">
        <f t="shared" si="1152"/>
        <v>7.5347137427826669E-5</v>
      </c>
      <c r="AP1036" s="5">
        <f t="shared" si="1153"/>
        <v>3.4696050887011603E-6</v>
      </c>
      <c r="AQ1036" s="5">
        <f t="shared" si="1154"/>
        <v>1.1982697567381436E-7</v>
      </c>
      <c r="AR1036" s="5">
        <f t="shared" si="1155"/>
        <v>9.6985677864427231E-8</v>
      </c>
      <c r="AS1036" s="5">
        <f t="shared" si="1156"/>
        <v>1.2858377185734862E-7</v>
      </c>
      <c r="AT1036" s="5">
        <f t="shared" si="1157"/>
        <v>8.5238288524284302E-8</v>
      </c>
      <c r="AU1036" s="5">
        <f t="shared" si="1158"/>
        <v>3.7669687890887617E-8</v>
      </c>
      <c r="AV1036" s="5">
        <f t="shared" si="1159"/>
        <v>1.2485633601670212E-8</v>
      </c>
      <c r="AW1036" s="5">
        <f t="shared" si="1160"/>
        <v>1.6843398960722919E-11</v>
      </c>
      <c r="AX1036" s="5">
        <f t="shared" si="1161"/>
        <v>1.7448374386308161E-3</v>
      </c>
      <c r="AY1036" s="5">
        <f t="shared" si="1162"/>
        <v>2.4104021981572954E-4</v>
      </c>
      <c r="AZ1036" s="5">
        <f t="shared" si="1163"/>
        <v>1.6649226536085483E-5</v>
      </c>
      <c r="BA1036" s="5">
        <f t="shared" si="1164"/>
        <v>7.666680259468858E-7</v>
      </c>
      <c r="BB1036" s="5">
        <f t="shared" si="1165"/>
        <v>2.6477800368173653E-8</v>
      </c>
      <c r="BC1036" s="5">
        <f t="shared" si="1166"/>
        <v>7.3155408975975929E-10</v>
      </c>
      <c r="BD1036" s="5">
        <f t="shared" si="1167"/>
        <v>2.2330111862038279E-9</v>
      </c>
      <c r="BE1036" s="5">
        <f t="shared" si="1168"/>
        <v>2.9605299178617654E-9</v>
      </c>
      <c r="BF1036" s="5">
        <f t="shared" si="1169"/>
        <v>1.9625377267936703E-9</v>
      </c>
      <c r="BG1036" s="5">
        <f t="shared" si="1170"/>
        <v>8.6731191958819738E-10</v>
      </c>
      <c r="BH1036" s="5">
        <f t="shared" si="1171"/>
        <v>2.8747089377820507E-10</v>
      </c>
      <c r="BI1036" s="5">
        <f t="shared" si="1172"/>
        <v>7.6225877129766669E-11</v>
      </c>
      <c r="BJ1036" s="8">
        <f t="shared" si="1173"/>
        <v>0.6864502155131027</v>
      </c>
      <c r="BK1036" s="8">
        <f t="shared" si="1174"/>
        <v>0.27590960654934987</v>
      </c>
      <c r="BL1036" s="8">
        <f t="shared" si="1175"/>
        <v>3.7326609219960727E-2</v>
      </c>
      <c r="BM1036" s="8">
        <f t="shared" si="1176"/>
        <v>0.18170590095872505</v>
      </c>
      <c r="BN1036" s="8">
        <f t="shared" si="1177"/>
        <v>0.81784113102360223</v>
      </c>
    </row>
    <row r="1037" spans="1:66" x14ac:dyDescent="0.25">
      <c r="A1037" t="s">
        <v>19</v>
      </c>
      <c r="B1037" t="s">
        <v>144</v>
      </c>
      <c r="C1037" t="s">
        <v>231</v>
      </c>
      <c r="D1037" s="18" t="s">
        <v>516</v>
      </c>
      <c r="E1037">
        <f>VLOOKUP(A1037,home!$A$2:$E$405,3,FALSE)</f>
        <v>1.5713999999999999</v>
      </c>
      <c r="F1037">
        <f>VLOOKUP(B1037,home!$B$2:$E$405,3,FALSE)</f>
        <v>0.9546</v>
      </c>
      <c r="G1037">
        <f>VLOOKUP(C1037,away!$B$2:$E$405,4,FALSE)</f>
        <v>1.1136999999999999</v>
      </c>
      <c r="H1037">
        <f>VLOOKUP(A1037,away!$A$2:$E$405,3,FALSE)</f>
        <v>1.2062999999999999</v>
      </c>
      <c r="I1037">
        <f>VLOOKUP(C1037,away!$B$2:$E$405,3,FALSE)</f>
        <v>1.2435</v>
      </c>
      <c r="J1037">
        <f>VLOOKUP(B1037,home!$B$2:$E$405,4,FALSE)</f>
        <v>1.0362</v>
      </c>
      <c r="K1037" s="3">
        <f t="shared" si="1122"/>
        <v>1.6706150846279997</v>
      </c>
      <c r="L1037" s="3">
        <f t="shared" si="1123"/>
        <v>1.5543352826100001</v>
      </c>
      <c r="M1037" s="5">
        <f t="shared" si="1124"/>
        <v>3.9757754814434644E-2</v>
      </c>
      <c r="N1037" s="5">
        <f t="shared" si="1125"/>
        <v>6.6419904923935971E-2</v>
      </c>
      <c r="O1037" s="5">
        <f t="shared" si="1126"/>
        <v>6.1796881065433351E-2</v>
      </c>
      <c r="P1037" s="5">
        <f t="shared" si="1127"/>
        <v>0.10323880169087535</v>
      </c>
      <c r="Q1037" s="5">
        <f t="shared" si="1128"/>
        <v>5.5481047542742523E-2</v>
      </c>
      <c r="R1037" s="5">
        <f t="shared" si="1129"/>
        <v>4.8026536297628465E-2</v>
      </c>
      <c r="S1037" s="5">
        <f t="shared" si="1130"/>
        <v>6.7019945066781425E-2</v>
      </c>
      <c r="T1037" s="5">
        <f t="shared" si="1131"/>
        <v>8.6236149711847537E-2</v>
      </c>
      <c r="U1037" s="5">
        <f t="shared" si="1132"/>
        <v>8.0233856001252268E-2</v>
      </c>
      <c r="V1037" s="5">
        <f t="shared" si="1133"/>
        <v>1.9336713471586518E-2</v>
      </c>
      <c r="W1037" s="5">
        <f t="shared" si="1134"/>
        <v>3.0895824978622952E-2</v>
      </c>
      <c r="X1037" s="5">
        <f t="shared" si="1135"/>
        <v>4.8022470849616999E-2</v>
      </c>
      <c r="Y1037" s="5">
        <f t="shared" si="1136"/>
        <v>3.7321510399834973E-2</v>
      </c>
      <c r="Z1037" s="5">
        <f t="shared" si="1137"/>
        <v>2.4883113289651256E-2</v>
      </c>
      <c r="AA1037" s="5">
        <f t="shared" si="1138"/>
        <v>4.1570104414198832E-2</v>
      </c>
      <c r="AB1037" s="5">
        <f t="shared" si="1139"/>
        <v>3.4723821751960794E-2</v>
      </c>
      <c r="AC1037" s="5">
        <f t="shared" si="1140"/>
        <v>3.1382228711793578E-3</v>
      </c>
      <c r="AD1037" s="5">
        <f t="shared" si="1141"/>
        <v>1.290375781532852E-2</v>
      </c>
      <c r="AE1037" s="5">
        <f t="shared" si="1142"/>
        <v>2.0056766050619651E-2</v>
      </c>
      <c r="AF1037" s="5">
        <f t="shared" si="1143"/>
        <v>1.5587469563766278E-2</v>
      </c>
      <c r="AG1037" s="5">
        <f t="shared" si="1144"/>
        <v>8.076051303190477E-3</v>
      </c>
      <c r="AH1037" s="5">
        <f t="shared" si="1145"/>
        <v>9.6691752318216837E-3</v>
      </c>
      <c r="AI1037" s="5">
        <f t="shared" si="1146"/>
        <v>1.6153469998192737E-2</v>
      </c>
      <c r="AJ1037" s="5">
        <f t="shared" si="1147"/>
        <v>1.3493115324033314E-2</v>
      </c>
      <c r="AK1037" s="5">
        <f t="shared" si="1148"/>
        <v>7.5139339996517568E-3</v>
      </c>
      <c r="AL1037" s="5">
        <f t="shared" si="1149"/>
        <v>3.2596042726419432E-4</v>
      </c>
      <c r="AM1037" s="5">
        <f t="shared" si="1150"/>
        <v>4.3114424909348496E-3</v>
      </c>
      <c r="AN1037" s="5">
        <f t="shared" si="1151"/>
        <v>6.7014271826039817E-3</v>
      </c>
      <c r="AO1037" s="5">
        <f t="shared" si="1152"/>
        <v>5.2081323568815494E-3</v>
      </c>
      <c r="AP1037" s="5">
        <f t="shared" si="1153"/>
        <v>2.6983946262679232E-3</v>
      </c>
      <c r="AQ1037" s="5">
        <f t="shared" si="1154"/>
        <v>1.0485524935033644E-3</v>
      </c>
      <c r="AR1037" s="5">
        <f t="shared" si="1155"/>
        <v>3.0058280433118327E-3</v>
      </c>
      <c r="AS1037" s="5">
        <f t="shared" si="1156"/>
        <v>5.0215816709546111E-3</v>
      </c>
      <c r="AT1037" s="5">
        <f t="shared" si="1157"/>
        <v>4.1945650440941267E-3</v>
      </c>
      <c r="AU1037" s="5">
        <f t="shared" si="1158"/>
        <v>2.3358345453723191E-3</v>
      </c>
      <c r="AV1037" s="5">
        <f t="shared" si="1159"/>
        <v>9.7557010667354612E-4</v>
      </c>
      <c r="AW1037" s="5">
        <f t="shared" si="1160"/>
        <v>2.3511670215497354E-5</v>
      </c>
      <c r="AX1037" s="5">
        <f t="shared" si="1161"/>
        <v>1.200460143643648E-3</v>
      </c>
      <c r="AY1037" s="5">
        <f t="shared" si="1162"/>
        <v>1.8659175566323905E-3</v>
      </c>
      <c r="AZ1037" s="5">
        <f t="shared" si="1163"/>
        <v>1.4501307463575842E-3</v>
      </c>
      <c r="BA1037" s="5">
        <f t="shared" si="1164"/>
        <v>7.5132979448705526E-4</v>
      </c>
      <c r="BB1037" s="5">
        <f t="shared" si="1165"/>
        <v>2.9195460211183763E-4</v>
      </c>
      <c r="BC1037" s="5">
        <f t="shared" si="1166"/>
        <v>9.0759067796558599E-5</v>
      </c>
      <c r="BD1037" s="5">
        <f t="shared" si="1167"/>
        <v>7.7867743019636039E-4</v>
      </c>
      <c r="BE1037" s="5">
        <f t="shared" si="1168"/>
        <v>1.3008702609454057E-3</v>
      </c>
      <c r="BF1037" s="5">
        <f t="shared" si="1169"/>
        <v>1.0866267405396789E-3</v>
      </c>
      <c r="BG1037" s="5">
        <f t="shared" si="1170"/>
        <v>6.0511167470191432E-4</v>
      </c>
      <c r="BH1037" s="5">
        <f t="shared" si="1171"/>
        <v>2.5272717291038242E-4</v>
      </c>
      <c r="BI1037" s="5">
        <f t="shared" si="1172"/>
        <v>8.4441965471894665E-5</v>
      </c>
      <c r="BJ1037" s="8">
        <f t="shared" si="1173"/>
        <v>0.40661945420072665</v>
      </c>
      <c r="BK1037" s="8">
        <f t="shared" si="1174"/>
        <v>0.23468331589875385</v>
      </c>
      <c r="BL1037" s="8">
        <f t="shared" si="1175"/>
        <v>0.33282272873934526</v>
      </c>
      <c r="BM1037" s="8">
        <f t="shared" si="1176"/>
        <v>0.62244527990700982</v>
      </c>
      <c r="BN1037" s="8">
        <f t="shared" si="1177"/>
        <v>0.37472092633505033</v>
      </c>
    </row>
    <row r="1038" spans="1:66" x14ac:dyDescent="0.25">
      <c r="A1038" t="s">
        <v>19</v>
      </c>
      <c r="B1038" t="s">
        <v>227</v>
      </c>
      <c r="C1038" t="s">
        <v>223</v>
      </c>
      <c r="D1038" s="18" t="s">
        <v>516</v>
      </c>
      <c r="E1038">
        <f>VLOOKUP(A1038,home!$A$2:$E$405,3,FALSE)</f>
        <v>1.5713999999999999</v>
      </c>
      <c r="F1038">
        <f>VLOOKUP(B1038,home!$B$2:$E$405,3,FALSE)</f>
        <v>0.4773</v>
      </c>
      <c r="G1038">
        <f>VLOOKUP(C1038,away!$B$2:$E$405,4,FALSE)</f>
        <v>0.63639999999999997</v>
      </c>
      <c r="H1038">
        <f>VLOOKUP(A1038,away!$A$2:$E$405,3,FALSE)</f>
        <v>1.2062999999999999</v>
      </c>
      <c r="I1038">
        <f>VLOOKUP(C1038,away!$B$2:$E$405,3,FALSE)</f>
        <v>0.82899999999999996</v>
      </c>
      <c r="J1038">
        <f>VLOOKUP(B1038,home!$B$2:$E$405,4,FALSE)</f>
        <v>0.2072</v>
      </c>
      <c r="K1038" s="3">
        <f t="shared" si="1122"/>
        <v>0.47731859560799994</v>
      </c>
      <c r="L1038" s="3">
        <f t="shared" si="1123"/>
        <v>0.20720470343999997</v>
      </c>
      <c r="M1038" s="5">
        <f t="shared" si="1124"/>
        <v>0.50433058715194901</v>
      </c>
      <c r="N1038" s="5">
        <f t="shared" si="1125"/>
        <v>0.24072636758152632</v>
      </c>
      <c r="O1038" s="5">
        <f t="shared" si="1126"/>
        <v>0.10449966974654067</v>
      </c>
      <c r="P1038" s="5">
        <f t="shared" si="1127"/>
        <v>4.9879635604918586E-2</v>
      </c>
      <c r="Q1038" s="5">
        <f t="shared" si="1128"/>
        <v>5.7451585849914652E-2</v>
      </c>
      <c r="R1038" s="5">
        <f t="shared" si="1129"/>
        <v>1.0826411539704947E-2</v>
      </c>
      <c r="S1038" s="5">
        <f t="shared" si="1130"/>
        <v>1.2333071359648977E-3</v>
      </c>
      <c r="T1038" s="5">
        <f t="shared" si="1131"/>
        <v>1.1904238808189265E-2</v>
      </c>
      <c r="U1038" s="5">
        <f t="shared" si="1132"/>
        <v>5.1676475516062095E-3</v>
      </c>
      <c r="V1038" s="5">
        <f t="shared" si="1133"/>
        <v>1.3553039326462572E-5</v>
      </c>
      <c r="W1038" s="5">
        <f t="shared" si="1134"/>
        <v>9.1409034244445686E-3</v>
      </c>
      <c r="X1038" s="5">
        <f t="shared" si="1135"/>
        <v>1.8940381832357172E-3</v>
      </c>
      <c r="Y1038" s="5">
        <f t="shared" si="1136"/>
        <v>1.9622681003069655E-4</v>
      </c>
      <c r="Z1038" s="5">
        <f t="shared" si="1137"/>
        <v>7.4776113080131954E-4</v>
      </c>
      <c r="AA1038" s="5">
        <f t="shared" si="1138"/>
        <v>3.5692029280433573E-4</v>
      </c>
      <c r="AB1038" s="5">
        <f t="shared" si="1139"/>
        <v>8.5182346452680833E-5</v>
      </c>
      <c r="AC1038" s="5">
        <f t="shared" si="1140"/>
        <v>8.3776975877159936E-8</v>
      </c>
      <c r="AD1038" s="5">
        <f t="shared" si="1141"/>
        <v>1.0907807962860596E-3</v>
      </c>
      <c r="AE1038" s="5">
        <f t="shared" si="1142"/>
        <v>2.2601491141250002E-4</v>
      </c>
      <c r="AF1038" s="5">
        <f t="shared" si="1143"/>
        <v>2.3415676346122465E-5</v>
      </c>
      <c r="AG1038" s="5">
        <f t="shared" si="1144"/>
        <v>1.6172794243817769E-6</v>
      </c>
      <c r="AH1038" s="5">
        <f t="shared" si="1145"/>
        <v>3.8734905837911589E-5</v>
      </c>
      <c r="AI1038" s="5">
        <f t="shared" si="1146"/>
        <v>1.8488890855560076E-5</v>
      </c>
      <c r="AJ1038" s="5">
        <f t="shared" si="1147"/>
        <v>4.4125457087627641E-6</v>
      </c>
      <c r="AK1038" s="5">
        <f t="shared" si="1148"/>
        <v>7.0206337358758319E-7</v>
      </c>
      <c r="AL1038" s="5">
        <f t="shared" si="1149"/>
        <v>3.3143062390350546E-10</v>
      </c>
      <c r="AM1038" s="5">
        <f t="shared" si="1150"/>
        <v>1.0412999155988759E-4</v>
      </c>
      <c r="AN1038" s="5">
        <f t="shared" si="1151"/>
        <v>2.1576224020376209E-5</v>
      </c>
      <c r="AO1038" s="5">
        <f t="shared" si="1152"/>
        <v>2.2353475497485281E-6</v>
      </c>
      <c r="AP1038" s="5">
        <f t="shared" si="1153"/>
        <v>1.5439150871032486E-7</v>
      </c>
      <c r="AQ1038" s="5">
        <f t="shared" si="1154"/>
        <v>7.9976616939942564E-9</v>
      </c>
      <c r="AR1038" s="5">
        <f t="shared" si="1155"/>
        <v>1.6052109353841587E-6</v>
      </c>
      <c r="AS1038" s="5">
        <f t="shared" si="1156"/>
        <v>7.6619702933217052E-7</v>
      </c>
      <c r="AT1038" s="5">
        <f t="shared" si="1157"/>
        <v>1.8286004499992659E-7</v>
      </c>
      <c r="AU1038" s="5">
        <f t="shared" si="1158"/>
        <v>2.9094166624060215E-8</v>
      </c>
      <c r="AV1038" s="5">
        <f t="shared" si="1159"/>
        <v>3.4717966883453909E-9</v>
      </c>
      <c r="AW1038" s="5">
        <f t="shared" si="1160"/>
        <v>9.1053804619478032E-13</v>
      </c>
      <c r="AX1038" s="5">
        <f t="shared" si="1161"/>
        <v>8.2838635553397344E-6</v>
      </c>
      <c r="AY1038" s="5">
        <f t="shared" si="1162"/>
        <v>1.7164554913215934E-6</v>
      </c>
      <c r="AZ1038" s="5">
        <f t="shared" si="1163"/>
        <v>1.778288255236251E-7</v>
      </c>
      <c r="BA1038" s="5">
        <f t="shared" si="1164"/>
        <v>1.2282323018568753E-8</v>
      </c>
      <c r="BB1038" s="5">
        <f t="shared" si="1165"/>
        <v>6.3623877465420572E-10</v>
      </c>
      <c r="BC1038" s="5">
        <f t="shared" si="1166"/>
        <v>2.636633332385073E-11</v>
      </c>
      <c r="BD1038" s="5">
        <f t="shared" si="1167"/>
        <v>5.5434542637486624E-8</v>
      </c>
      <c r="BE1038" s="5">
        <f t="shared" si="1168"/>
        <v>2.6459938039896906E-8</v>
      </c>
      <c r="BF1038" s="5">
        <f t="shared" si="1169"/>
        <v>6.314910232539143E-9</v>
      </c>
      <c r="BG1038" s="5">
        <f t="shared" si="1170"/>
        <v>1.0047413611953908E-9</v>
      </c>
      <c r="BH1038" s="5">
        <f t="shared" si="1171"/>
        <v>1.1989543386876351E-10</v>
      </c>
      <c r="BI1038" s="5">
        <f t="shared" si="1172"/>
        <v>1.1445664022810009E-11</v>
      </c>
      <c r="BJ1038" s="8">
        <f t="shared" si="1173"/>
        <v>0.32279348436591088</v>
      </c>
      <c r="BK1038" s="8">
        <f t="shared" si="1174"/>
        <v>0.55545888349605688</v>
      </c>
      <c r="BL1038" s="8">
        <f t="shared" si="1175"/>
        <v>0.12100084606233105</v>
      </c>
      <c r="BM1038" s="8">
        <f t="shared" si="1176"/>
        <v>3.2285001125965211E-2</v>
      </c>
      <c r="BN1038" s="8">
        <f t="shared" si="1177"/>
        <v>0.9677142574745542</v>
      </c>
    </row>
    <row r="1039" spans="1:66" x14ac:dyDescent="0.25">
      <c r="A1039" t="s">
        <v>19</v>
      </c>
      <c r="B1039" t="s">
        <v>137</v>
      </c>
      <c r="C1039" t="s">
        <v>234</v>
      </c>
      <c r="D1039" s="18" t="s">
        <v>516</v>
      </c>
      <c r="E1039">
        <f>VLOOKUP(A1039,home!$A$2:$E$405,3,FALSE)</f>
        <v>1.5713999999999999</v>
      </c>
      <c r="F1039">
        <f>VLOOKUP(B1039,home!$B$2:$E$405,3,FALSE)</f>
        <v>1.2727999999999999</v>
      </c>
      <c r="G1039">
        <f>VLOOKUP(C1039,away!$B$2:$E$405,4,FALSE)</f>
        <v>1.2727999999999999</v>
      </c>
      <c r="H1039">
        <f>VLOOKUP(A1039,away!$A$2:$E$405,3,FALSE)</f>
        <v>1.2062999999999999</v>
      </c>
      <c r="I1039">
        <f>VLOOKUP(C1039,away!$B$2:$E$405,3,FALSE)</f>
        <v>0.62170000000000003</v>
      </c>
      <c r="J1039">
        <f>VLOOKUP(B1039,home!$B$2:$E$405,4,FALSE)</f>
        <v>0.82899999999999996</v>
      </c>
      <c r="K1039" s="3">
        <f t="shared" si="1122"/>
        <v>2.5456991765759995</v>
      </c>
      <c r="L1039" s="3">
        <f t="shared" si="1123"/>
        <v>0.62171411258999998</v>
      </c>
      <c r="M1039" s="5">
        <f t="shared" si="1124"/>
        <v>4.2112389711021887E-2</v>
      </c>
      <c r="N1039" s="5">
        <f t="shared" si="1125"/>
        <v>0.10720547581099601</v>
      </c>
      <c r="O1039" s="5">
        <f t="shared" si="1126"/>
        <v>2.6181866998232224E-2</v>
      </c>
      <c r="P1039" s="5">
        <f t="shared" si="1127"/>
        <v>6.6651157258622099E-2</v>
      </c>
      <c r="Q1039" s="5">
        <f t="shared" si="1128"/>
        <v>0.13645644574824542</v>
      </c>
      <c r="R1039" s="5">
        <f t="shared" si="1129"/>
        <v>8.1388181033776753E-3</v>
      </c>
      <c r="S1039" s="5">
        <f t="shared" si="1130"/>
        <v>2.6372148400966251E-2</v>
      </c>
      <c r="T1039" s="5">
        <f t="shared" si="1131"/>
        <v>8.4836898075555903E-2</v>
      </c>
      <c r="U1039" s="5">
        <f t="shared" si="1132"/>
        <v>2.0718982544070386E-2</v>
      </c>
      <c r="V1039" s="5">
        <f t="shared" si="1133"/>
        <v>4.6376803236983849E-3</v>
      </c>
      <c r="W1039" s="5">
        <f t="shared" si="1134"/>
        <v>0.11579235385993197</v>
      </c>
      <c r="X1039" s="5">
        <f t="shared" si="1135"/>
        <v>7.1989740524734877E-2</v>
      </c>
      <c r="Y1039" s="5">
        <f t="shared" si="1136"/>
        <v>2.237851882295995E-2</v>
      </c>
      <c r="Z1039" s="5">
        <f t="shared" si="1137"/>
        <v>1.686672691557626E-3</v>
      </c>
      <c r="AA1039" s="5">
        <f t="shared" si="1138"/>
        <v>4.2937612820514734E-3</v>
      </c>
      <c r="AB1039" s="5">
        <f t="shared" si="1139"/>
        <v>5.4653122800661733E-3</v>
      </c>
      <c r="AC1039" s="5">
        <f t="shared" si="1140"/>
        <v>4.5875270124058241E-4</v>
      </c>
      <c r="AD1039" s="5">
        <f t="shared" si="1141"/>
        <v>7.3693124968756393E-2</v>
      </c>
      <c r="AE1039" s="5">
        <f t="shared" si="1142"/>
        <v>4.5816055793934364E-2</v>
      </c>
      <c r="AF1039" s="5">
        <f t="shared" si="1143"/>
        <v>1.4242244235149913E-2</v>
      </c>
      <c r="AG1039" s="5">
        <f t="shared" si="1144"/>
        <v>2.9515347453154235E-3</v>
      </c>
      <c r="AH1039" s="5">
        <f t="shared" si="1145"/>
        <v>2.6215705391538399E-4</v>
      </c>
      <c r="AI1039" s="5">
        <f t="shared" si="1146"/>
        <v>6.6737299628598292E-4</v>
      </c>
      <c r="AJ1039" s="5">
        <f t="shared" si="1147"/>
        <v>8.4946544355714239E-4</v>
      </c>
      <c r="AK1039" s="5">
        <f t="shared" si="1148"/>
        <v>7.2082782673106116E-4</v>
      </c>
      <c r="AL1039" s="5">
        <f t="shared" si="1149"/>
        <v>2.9042662877144808E-5</v>
      </c>
      <c r="AM1039" s="5">
        <f t="shared" si="1150"/>
        <v>3.7520105510455079E-2</v>
      </c>
      <c r="AN1039" s="5">
        <f t="shared" si="1151"/>
        <v>2.3326779101715749E-2</v>
      </c>
      <c r="AO1039" s="5">
        <f t="shared" si="1152"/>
        <v>7.251293884403081E-3</v>
      </c>
      <c r="AP1039" s="5">
        <f t="shared" si="1153"/>
        <v>1.5027439141569851E-3</v>
      </c>
      <c r="AQ1039" s="5">
        <f t="shared" si="1154"/>
        <v>2.3356927476003323E-4</v>
      </c>
      <c r="AR1039" s="5">
        <f t="shared" si="1155"/>
        <v>3.2597348026842371E-5</v>
      </c>
      <c r="AS1039" s="5">
        <f t="shared" si="1156"/>
        <v>8.2983042030493901E-5</v>
      </c>
      <c r="AT1039" s="5">
        <f t="shared" si="1157"/>
        <v>1.0562493088339998E-4</v>
      </c>
      <c r="AU1039" s="5">
        <f t="shared" si="1158"/>
        <v>8.9629766525256048E-5</v>
      </c>
      <c r="AV1039" s="5">
        <f t="shared" si="1159"/>
        <v>5.7042605710010855E-5</v>
      </c>
      <c r="AW1039" s="5">
        <f t="shared" si="1160"/>
        <v>1.27682606783948E-6</v>
      </c>
      <c r="AX1039" s="5">
        <f t="shared" si="1161"/>
        <v>1.5919150283835014E-2</v>
      </c>
      <c r="AY1039" s="5">
        <f t="shared" si="1162"/>
        <v>9.8971603919013329E-3</v>
      </c>
      <c r="AZ1039" s="5">
        <f t="shared" si="1163"/>
        <v>3.0766021451059163E-3</v>
      </c>
      <c r="BA1039" s="5">
        <f t="shared" si="1164"/>
        <v>6.3758899081233834E-4</v>
      </c>
      <c r="BB1039" s="5">
        <f t="shared" si="1165"/>
        <v>9.9099518405011621E-5</v>
      </c>
      <c r="BC1039" s="5">
        <f t="shared" si="1166"/>
        <v>1.2322313828653643E-5</v>
      </c>
      <c r="BD1039" s="5">
        <f t="shared" si="1167"/>
        <v>3.3777052168826131E-6</v>
      </c>
      <c r="BE1039" s="5">
        <f t="shared" si="1168"/>
        <v>8.5986213893345252E-6</v>
      </c>
      <c r="BF1039" s="5">
        <f t="shared" si="1169"/>
        <v>1.0944751695258843E-5</v>
      </c>
      <c r="BG1039" s="5">
        <f t="shared" si="1170"/>
        <v>9.2873484594830694E-6</v>
      </c>
      <c r="BH1039" s="5">
        <f t="shared" si="1171"/>
        <v>5.9106988314701072E-6</v>
      </c>
      <c r="BI1039" s="5">
        <f t="shared" si="1172"/>
        <v>3.0093722296524346E-6</v>
      </c>
      <c r="BJ1039" s="8">
        <f t="shared" si="1173"/>
        <v>0.77483880791495929</v>
      </c>
      <c r="BK1039" s="8">
        <f t="shared" si="1174"/>
        <v>0.15015833145032767</v>
      </c>
      <c r="BL1039" s="8">
        <f t="shared" si="1175"/>
        <v>6.7707570719285612E-2</v>
      </c>
      <c r="BM1039" s="8">
        <f t="shared" si="1176"/>
        <v>0.59774934557980175</v>
      </c>
      <c r="BN1039" s="8">
        <f t="shared" si="1177"/>
        <v>0.38674615363049536</v>
      </c>
    </row>
    <row r="1040" spans="1:66" x14ac:dyDescent="0.25">
      <c r="A1040" t="s">
        <v>19</v>
      </c>
      <c r="B1040" t="s">
        <v>314</v>
      </c>
      <c r="C1040" t="s">
        <v>20</v>
      </c>
      <c r="D1040" s="18" t="s">
        <v>516</v>
      </c>
      <c r="E1040">
        <f>VLOOKUP(A1040,home!$A$2:$E$405,3,FALSE)</f>
        <v>1.5713999999999999</v>
      </c>
      <c r="F1040">
        <f>VLOOKUP(B1040,home!$B$2:$E$405,3,FALSE)</f>
        <v>1.1136999999999999</v>
      </c>
      <c r="G1040">
        <f>VLOOKUP(C1040,away!$B$2:$E$405,4,FALSE)</f>
        <v>0.63639999999999997</v>
      </c>
      <c r="H1040">
        <f>VLOOKUP(A1040,away!$A$2:$E$405,3,FALSE)</f>
        <v>1.2062999999999999</v>
      </c>
      <c r="I1040">
        <f>VLOOKUP(C1040,away!$B$2:$E$405,3,FALSE)</f>
        <v>1.8652</v>
      </c>
      <c r="J1040">
        <f>VLOOKUP(B1040,home!$B$2:$E$405,4,FALSE)</f>
        <v>1.4507000000000001</v>
      </c>
      <c r="K1040" s="3">
        <f t="shared" si="1122"/>
        <v>1.1137433897519997</v>
      </c>
      <c r="L1040" s="3">
        <f t="shared" si="1123"/>
        <v>3.264061595532</v>
      </c>
      <c r="M1040" s="5">
        <f t="shared" si="1124"/>
        <v>1.255288216381059E-2</v>
      </c>
      <c r="N1040" s="5">
        <f t="shared" si="1125"/>
        <v>1.398068953227982E-2</v>
      </c>
      <c r="O1040" s="5">
        <f t="shared" si="1126"/>
        <v>4.0973380584132774E-2</v>
      </c>
      <c r="P1040" s="5">
        <f t="shared" si="1127"/>
        <v>4.5633831781370801E-2</v>
      </c>
      <c r="Q1040" s="5">
        <f t="shared" si="1128"/>
        <v>7.7854502753758143E-3</v>
      </c>
      <c r="R1040" s="5">
        <f t="shared" si="1129"/>
        <v>6.686981900189215E-2</v>
      </c>
      <c r="S1040" s="5">
        <f t="shared" si="1130"/>
        <v>4.1473475491032072E-2</v>
      </c>
      <c r="T1040" s="5">
        <f t="shared" si="1131"/>
        <v>2.5412189247778227E-2</v>
      </c>
      <c r="U1040" s="5">
        <f t="shared" si="1132"/>
        <v>7.4475818887270034E-2</v>
      </c>
      <c r="V1040" s="5">
        <f t="shared" si="1133"/>
        <v>1.6752182922782181E-2</v>
      </c>
      <c r="W1040" s="5">
        <f t="shared" si="1134"/>
        <v>2.8903312601475666E-3</v>
      </c>
      <c r="X1040" s="5">
        <f t="shared" si="1135"/>
        <v>9.4342192646132816E-3</v>
      </c>
      <c r="Y1040" s="5">
        <f t="shared" si="1136"/>
        <v>1.5396936392726181E-2</v>
      </c>
      <c r="Z1040" s="5">
        <f t="shared" si="1137"/>
        <v>7.2755736034750718E-2</v>
      </c>
      <c r="AA1040" s="5">
        <f t="shared" si="1138"/>
        <v>8.1031220075244978E-2</v>
      </c>
      <c r="AB1040" s="5">
        <f t="shared" si="1139"/>
        <v>4.5123992861171816E-2</v>
      </c>
      <c r="AC1040" s="5">
        <f t="shared" si="1140"/>
        <v>3.8062289574865402E-3</v>
      </c>
      <c r="AD1040" s="5">
        <f t="shared" si="1141"/>
        <v>8.0477183379572975E-4</v>
      </c>
      <c r="AE1040" s="5">
        <f t="shared" si="1142"/>
        <v>2.6268248358585029E-3</v>
      </c>
      <c r="AF1040" s="5">
        <f t="shared" si="1143"/>
        <v>4.2870590324576947E-3</v>
      </c>
      <c r="AG1040" s="5">
        <f t="shared" si="1144"/>
        <v>4.6644082485412458E-3</v>
      </c>
      <c r="AH1040" s="5">
        <f t="shared" si="1145"/>
        <v>5.9369800961423365E-2</v>
      </c>
      <c r="AI1040" s="5">
        <f t="shared" si="1146"/>
        <v>6.6122723371677183E-2</v>
      </c>
      <c r="AJ1040" s="5">
        <f t="shared" si="1147"/>
        <v>3.6821873033802764E-2</v>
      </c>
      <c r="AK1040" s="5">
        <f t="shared" si="1148"/>
        <v>1.3670039229895082E-2</v>
      </c>
      <c r="AL1040" s="5">
        <f t="shared" si="1149"/>
        <v>5.5347547981633043E-4</v>
      </c>
      <c r="AM1040" s="5">
        <f t="shared" si="1150"/>
        <v>1.7926186202971771E-4</v>
      </c>
      <c r="AN1040" s="5">
        <f t="shared" si="1151"/>
        <v>5.8512175939475755E-4</v>
      </c>
      <c r="AO1040" s="5">
        <f t="shared" si="1152"/>
        <v>9.5493673177527176E-4</v>
      </c>
      <c r="AP1040" s="5">
        <f t="shared" si="1153"/>
        <v>1.0389907707835024E-3</v>
      </c>
      <c r="AQ1040" s="5">
        <f t="shared" si="1154"/>
        <v>8.4783246825665542E-4</v>
      </c>
      <c r="AR1040" s="5">
        <f t="shared" si="1155"/>
        <v>3.8757337450512165E-2</v>
      </c>
      <c r="AS1040" s="5">
        <f t="shared" si="1156"/>
        <v>4.316572838989554E-2</v>
      </c>
      <c r="AT1040" s="5">
        <f t="shared" si="1157"/>
        <v>2.4037772329038195E-2</v>
      </c>
      <c r="AU1040" s="5">
        <f t="shared" si="1158"/>
        <v>8.9239700119432743E-3</v>
      </c>
      <c r="AV1040" s="5">
        <f t="shared" si="1159"/>
        <v>2.4847531527867235E-3</v>
      </c>
      <c r="AW1040" s="5">
        <f t="shared" si="1160"/>
        <v>5.5890676940992717E-5</v>
      </c>
      <c r="AX1040" s="5">
        <f t="shared" si="1161"/>
        <v>3.3275285645038875E-5</v>
      </c>
      <c r="AY1040" s="5">
        <f t="shared" si="1162"/>
        <v>1.0861258195432862E-4</v>
      </c>
      <c r="AZ1040" s="5">
        <f t="shared" si="1163"/>
        <v>1.7725907877434802E-4</v>
      </c>
      <c r="BA1040" s="5">
        <f t="shared" si="1164"/>
        <v>1.9286151716224365E-4</v>
      </c>
      <c r="BB1040" s="5">
        <f t="shared" si="1165"/>
        <v>1.5737796785632879E-4</v>
      </c>
      <c r="BC1040" s="5">
        <f t="shared" si="1166"/>
        <v>1.0273827617254247E-4</v>
      </c>
      <c r="BD1040" s="5">
        <f t="shared" si="1167"/>
        <v>2.1084389452881814E-2</v>
      </c>
      <c r="BE1040" s="5">
        <f t="shared" si="1168"/>
        <v>2.34825993801039E-2</v>
      </c>
      <c r="BF1040" s="5">
        <f t="shared" si="1169"/>
        <v>1.3076794916892565E-2</v>
      </c>
      <c r="BG1040" s="5">
        <f t="shared" si="1170"/>
        <v>4.8547312992772151E-3</v>
      </c>
      <c r="BH1040" s="5">
        <f t="shared" si="1171"/>
        <v>1.3517312233980335E-3</v>
      </c>
      <c r="BI1040" s="5">
        <f t="shared" si="1172"/>
        <v>3.0109634295618856E-4</v>
      </c>
      <c r="BJ1040" s="8">
        <f t="shared" si="1173"/>
        <v>9.1661148223378813E-2</v>
      </c>
      <c r="BK1040" s="8">
        <f t="shared" si="1174"/>
        <v>0.12088068937825286</v>
      </c>
      <c r="BL1040" s="8">
        <f t="shared" si="1175"/>
        <v>0.66597957195619573</v>
      </c>
      <c r="BM1040" s="8">
        <f t="shared" si="1176"/>
        <v>0.76342837034870292</v>
      </c>
      <c r="BN1040" s="8">
        <f t="shared" si="1177"/>
        <v>0.18779605333886196</v>
      </c>
    </row>
    <row r="1041" spans="1:66" x14ac:dyDescent="0.25">
      <c r="A1041" t="s">
        <v>19</v>
      </c>
      <c r="B1041" t="s">
        <v>224</v>
      </c>
      <c r="C1041" t="s">
        <v>225</v>
      </c>
      <c r="D1041" s="18" t="s">
        <v>516</v>
      </c>
      <c r="E1041">
        <f>VLOOKUP(A1041,home!$A$2:$E$405,3,FALSE)</f>
        <v>1.5713999999999999</v>
      </c>
      <c r="F1041">
        <f>VLOOKUP(B1041,home!$B$2:$E$405,3,FALSE)</f>
        <v>1.9091</v>
      </c>
      <c r="G1041">
        <f>VLOOKUP(C1041,away!$B$2:$E$405,4,FALSE)</f>
        <v>1.0606</v>
      </c>
      <c r="H1041">
        <f>VLOOKUP(A1041,away!$A$2:$E$405,3,FALSE)</f>
        <v>1.2062999999999999</v>
      </c>
      <c r="I1041">
        <f>VLOOKUP(C1041,away!$B$2:$E$405,3,FALSE)</f>
        <v>0.55269999999999997</v>
      </c>
      <c r="J1041">
        <f>VLOOKUP(B1041,home!$B$2:$E$405,4,FALSE)</f>
        <v>1.2435</v>
      </c>
      <c r="K1041" s="3">
        <f t="shared" si="1122"/>
        <v>3.1817573002440001</v>
      </c>
      <c r="L1041" s="3">
        <f t="shared" si="1123"/>
        <v>0.82906881943499999</v>
      </c>
      <c r="M1041" s="5">
        <f t="shared" si="1124"/>
        <v>1.8118421068228155E-2</v>
      </c>
      <c r="N1041" s="5">
        <f t="shared" si="1125"/>
        <v>5.7648418502729622E-2</v>
      </c>
      <c r="O1041" s="5">
        <f t="shared" si="1126"/>
        <v>1.5021417965062149E-2</v>
      </c>
      <c r="P1041" s="5">
        <f t="shared" si="1127"/>
        <v>4.7794506270352859E-2</v>
      </c>
      <c r="Q1041" s="5">
        <f t="shared" si="1128"/>
        <v>9.1711638209290652E-2</v>
      </c>
      <c r="R1041" s="5">
        <f t="shared" si="1129"/>
        <v>6.2268946292668862E-3</v>
      </c>
      <c r="S1041" s="5">
        <f t="shared" si="1130"/>
        <v>3.1519231463724165E-2</v>
      </c>
      <c r="T1041" s="5">
        <f t="shared" si="1131"/>
        <v>7.6035259618626436E-2</v>
      </c>
      <c r="U1041" s="5">
        <f t="shared" si="1132"/>
        <v>1.9812467444520067E-2</v>
      </c>
      <c r="V1041" s="5">
        <f t="shared" si="1133"/>
        <v>9.2382719232228169E-3</v>
      </c>
      <c r="W1041" s="5">
        <f t="shared" si="1134"/>
        <v>9.7268058129915708E-2</v>
      </c>
      <c r="X1041" s="5">
        <f t="shared" si="1135"/>
        <v>8.0641914122504182E-2</v>
      </c>
      <c r="Y1041" s="5">
        <f t="shared" si="1136"/>
        <v>3.3428848269261582E-2</v>
      </c>
      <c r="Z1041" s="5">
        <f t="shared" si="1137"/>
        <v>1.7208413930108134E-3</v>
      </c>
      <c r="AA1041" s="5">
        <f t="shared" si="1138"/>
        <v>5.4752996647742091E-3</v>
      </c>
      <c r="AB1041" s="5">
        <f t="shared" si="1139"/>
        <v>8.710537339709435E-3</v>
      </c>
      <c r="AC1041" s="5">
        <f t="shared" si="1140"/>
        <v>1.5230999009895956E-3</v>
      </c>
      <c r="AD1041" s="5">
        <f t="shared" si="1141"/>
        <v>7.7370838508854275E-2</v>
      </c>
      <c r="AE1041" s="5">
        <f t="shared" si="1142"/>
        <v>6.4145749741231856E-2</v>
      </c>
      <c r="AF1041" s="5">
        <f t="shared" si="1143"/>
        <v>2.6590620504868018E-2</v>
      </c>
      <c r="AG1041" s="5">
        <f t="shared" si="1144"/>
        <v>7.3484847833383453E-3</v>
      </c>
      <c r="AH1041" s="5">
        <f t="shared" si="1145"/>
        <v>3.5667398553458895E-4</v>
      </c>
      <c r="AI1041" s="5">
        <f t="shared" si="1146"/>
        <v>1.1348500572818012E-3</v>
      </c>
      <c r="AJ1041" s="5">
        <f t="shared" si="1147"/>
        <v>1.8054087272193467E-3</v>
      </c>
      <c r="AK1041" s="5">
        <f t="shared" si="1148"/>
        <v>1.9147907992514617E-3</v>
      </c>
      <c r="AL1041" s="5">
        <f t="shared" si="1149"/>
        <v>1.6071115136157926E-4</v>
      </c>
      <c r="AM1041" s="5">
        <f t="shared" si="1150"/>
        <v>4.923504605030931E-2</v>
      </c>
      <c r="AN1041" s="5">
        <f t="shared" si="1151"/>
        <v>4.0819241503757799E-2</v>
      </c>
      <c r="AO1041" s="5">
        <f t="shared" si="1152"/>
        <v>1.6920980181876311E-2</v>
      </c>
      <c r="AP1041" s="5">
        <f t="shared" si="1153"/>
        <v>4.6762190210237423E-3</v>
      </c>
      <c r="AQ1041" s="5">
        <f t="shared" si="1154"/>
        <v>9.6922684579491133E-4</v>
      </c>
      <c r="AR1041" s="5">
        <f t="shared" si="1155"/>
        <v>5.9141456022067616E-5</v>
      </c>
      <c r="AS1041" s="5">
        <f t="shared" si="1156"/>
        <v>1.8817375944527308E-4</v>
      </c>
      <c r="AT1041" s="5">
        <f t="shared" si="1157"/>
        <v>2.9936161641467809E-4</v>
      </c>
      <c r="AU1041" s="5">
        <f t="shared" si="1158"/>
        <v>3.1749866948008204E-4</v>
      </c>
      <c r="AV1041" s="5">
        <f t="shared" si="1159"/>
        <v>2.5255092735900202E-4</v>
      </c>
      <c r="AW1041" s="5">
        <f t="shared" si="1160"/>
        <v>1.177609072639699E-5</v>
      </c>
      <c r="AX1041" s="5">
        <f t="shared" si="1161"/>
        <v>2.6108994533070209E-2</v>
      </c>
      <c r="AY1041" s="5">
        <f t="shared" si="1162"/>
        <v>2.1646153274167388E-2</v>
      </c>
      <c r="AZ1041" s="5">
        <f t="shared" si="1163"/>
        <v>8.9730753701615044E-3</v>
      </c>
      <c r="BA1041" s="5">
        <f t="shared" si="1164"/>
        <v>2.4797656679470255E-3</v>
      </c>
      <c r="BB1041" s="5">
        <f t="shared" si="1165"/>
        <v>5.1397409870007106E-4</v>
      </c>
      <c r="BC1041" s="5">
        <f t="shared" si="1166"/>
        <v>8.5223979845887269E-5</v>
      </c>
      <c r="BD1041" s="5">
        <f t="shared" si="1167"/>
        <v>8.1720561873137559E-6</v>
      </c>
      <c r="BE1041" s="5">
        <f t="shared" si="1168"/>
        <v>2.6001499431989689E-5</v>
      </c>
      <c r="BF1041" s="5">
        <f t="shared" si="1169"/>
        <v>4.1365230317511713E-5</v>
      </c>
      <c r="BG1041" s="5">
        <f t="shared" si="1170"/>
        <v>4.3871374513005786E-5</v>
      </c>
      <c r="BH1041" s="5">
        <f t="shared" si="1171"/>
        <v>3.4897016532123687E-5</v>
      </c>
      <c r="BI1041" s="5">
        <f t="shared" si="1172"/>
        <v>2.2206767421564004E-5</v>
      </c>
      <c r="BJ1041" s="8">
        <f t="shared" si="1173"/>
        <v>0.78461773091727482</v>
      </c>
      <c r="BK1041" s="8">
        <f t="shared" si="1174"/>
        <v>0.13000039505204655</v>
      </c>
      <c r="BL1041" s="8">
        <f t="shared" si="1175"/>
        <v>6.1751580985744549E-2</v>
      </c>
      <c r="BM1041" s="8">
        <f t="shared" si="1176"/>
        <v>0.7199348745197055</v>
      </c>
      <c r="BN1041" s="8">
        <f t="shared" si="1177"/>
        <v>0.23652129664493035</v>
      </c>
    </row>
    <row r="1042" spans="1:66" x14ac:dyDescent="0.25">
      <c r="A1042" t="s">
        <v>421</v>
      </c>
      <c r="B1042" t="s">
        <v>426</v>
      </c>
      <c r="C1042" t="s">
        <v>422</v>
      </c>
      <c r="D1042" s="18" t="s">
        <v>516</v>
      </c>
      <c r="E1042">
        <f>VLOOKUP(A1042,home!$A$2:$E$405,3,FALSE)</f>
        <v>1.8261000000000001</v>
      </c>
      <c r="F1042">
        <f>VLOOKUP(B1042,home!$B$2:$E$405,3,FALSE)</f>
        <v>0.73019999999999996</v>
      </c>
      <c r="G1042">
        <f>VLOOKUP(C1042,away!$B$2:$E$405,4,FALSE)</f>
        <v>0.91269999999999996</v>
      </c>
      <c r="H1042">
        <f>VLOOKUP(A1042,away!$A$2:$E$405,3,FALSE)</f>
        <v>1.1521999999999999</v>
      </c>
      <c r="I1042">
        <f>VLOOKUP(C1042,away!$B$2:$E$405,3,FALSE)</f>
        <v>0.2893</v>
      </c>
      <c r="J1042">
        <f>VLOOKUP(B1042,home!$B$2:$E$405,4,FALSE)</f>
        <v>0.5786</v>
      </c>
      <c r="K1042" s="3">
        <f t="shared" si="1122"/>
        <v>1.217010809394</v>
      </c>
      <c r="L1042" s="3">
        <f t="shared" si="1123"/>
        <v>0.19286558275599999</v>
      </c>
      <c r="M1042" s="5">
        <f t="shared" si="1124"/>
        <v>0.24417346304495693</v>
      </c>
      <c r="N1042" s="5">
        <f t="shared" si="1125"/>
        <v>0.29716174389287897</v>
      </c>
      <c r="O1042" s="5">
        <f t="shared" si="1126"/>
        <v>4.7092657243716259E-2</v>
      </c>
      <c r="P1042" s="5">
        <f t="shared" si="1127"/>
        <v>5.7312272908689336E-2</v>
      </c>
      <c r="Q1042" s="5">
        <f t="shared" si="1128"/>
        <v>0.18082452722800266</v>
      </c>
      <c r="R1042" s="5">
        <f t="shared" si="1129"/>
        <v>4.5412763914189497E-3</v>
      </c>
      <c r="S1042" s="5">
        <f t="shared" si="1130"/>
        <v>3.3630769955489714E-3</v>
      </c>
      <c r="T1042" s="5">
        <f t="shared" si="1131"/>
        <v>3.487482782040692E-2</v>
      </c>
      <c r="U1042" s="5">
        <f t="shared" si="1132"/>
        <v>5.52678245680264E-3</v>
      </c>
      <c r="V1042" s="5">
        <f t="shared" si="1133"/>
        <v>8.7708860822962277E-5</v>
      </c>
      <c r="W1042" s="5">
        <f t="shared" si="1134"/>
        <v>7.3355134746679637E-2</v>
      </c>
      <c r="X1042" s="5">
        <f t="shared" si="1135"/>
        <v>1.4147680811063275E-2</v>
      </c>
      <c r="Y1042" s="5">
        <f t="shared" si="1136"/>
        <v>1.3643003521357985E-3</v>
      </c>
      <c r="Z1042" s="5">
        <f t="shared" si="1137"/>
        <v>2.9195197256236022E-4</v>
      </c>
      <c r="AA1042" s="5">
        <f t="shared" si="1138"/>
        <v>3.5530870643229291E-4</v>
      </c>
      <c r="AB1042" s="5">
        <f t="shared" si="1139"/>
        <v>2.1620726819995001E-4</v>
      </c>
      <c r="AC1042" s="5">
        <f t="shared" si="1140"/>
        <v>1.2866862417473112E-6</v>
      </c>
      <c r="AD1042" s="5">
        <f t="shared" si="1141"/>
        <v>2.2318497977815641E-2</v>
      </c>
      <c r="AE1042" s="5">
        <f t="shared" si="1142"/>
        <v>4.3044701187300218E-3</v>
      </c>
      <c r="AF1042" s="5">
        <f t="shared" si="1143"/>
        <v>4.1509206895232702E-4</v>
      </c>
      <c r="AG1042" s="5">
        <f t="shared" si="1144"/>
        <v>2.6685657925294767E-5</v>
      </c>
      <c r="AH1042" s="5">
        <f t="shared" si="1145"/>
        <v>1.4076871831250831E-5</v>
      </c>
      <c r="AI1042" s="5">
        <f t="shared" si="1146"/>
        <v>1.7131705181086172E-5</v>
      </c>
      <c r="AJ1042" s="5">
        <f t="shared" si="1147"/>
        <v>1.0424735194366536E-5</v>
      </c>
      <c r="AK1042" s="5">
        <f t="shared" si="1148"/>
        <v>4.2290051388713795E-6</v>
      </c>
      <c r="AL1042" s="5">
        <f t="shared" si="1149"/>
        <v>1.2080413999993144E-8</v>
      </c>
      <c r="AM1042" s="5">
        <f t="shared" si="1150"/>
        <v>5.4323706576879464E-3</v>
      </c>
      <c r="AN1042" s="5">
        <f t="shared" si="1151"/>
        <v>1.0477173326415808E-3</v>
      </c>
      <c r="AO1042" s="5">
        <f t="shared" si="1152"/>
        <v>1.0103430696174019E-4</v>
      </c>
      <c r="AP1042" s="5">
        <f t="shared" si="1153"/>
        <v>6.4953468301748709E-6</v>
      </c>
      <c r="AQ1042" s="5">
        <f t="shared" si="1154"/>
        <v>3.1318221290100343E-7</v>
      </c>
      <c r="AR1042" s="5">
        <f t="shared" si="1155"/>
        <v>5.4298881782314272E-7</v>
      </c>
      <c r="AS1042" s="5">
        <f t="shared" si="1156"/>
        <v>6.6082326067083408E-7</v>
      </c>
      <c r="AT1042" s="5">
        <f t="shared" si="1157"/>
        <v>4.0211452566769717E-7</v>
      </c>
      <c r="AU1042" s="5">
        <f t="shared" si="1158"/>
        <v>1.6312590811730952E-7</v>
      </c>
      <c r="AV1042" s="5">
        <f t="shared" si="1159"/>
        <v>4.9631498367744558E-8</v>
      </c>
      <c r="AW1042" s="5">
        <f t="shared" si="1160"/>
        <v>7.876413115217764E-11</v>
      </c>
      <c r="AX1042" s="5">
        <f t="shared" si="1161"/>
        <v>1.1018756351735038E-3</v>
      </c>
      <c r="AY1042" s="5">
        <f t="shared" si="1162"/>
        <v>2.125138865023755E-4</v>
      </c>
      <c r="AZ1042" s="5">
        <f t="shared" si="1163"/>
        <v>2.0493307282011544E-5</v>
      </c>
      <c r="BA1042" s="5">
        <f t="shared" si="1164"/>
        <v>1.317484550514312E-6</v>
      </c>
      <c r="BB1042" s="5">
        <f t="shared" si="1165"/>
        <v>6.3524356401742368E-8</v>
      </c>
      <c r="BC1042" s="5">
        <f t="shared" si="1166"/>
        <v>2.4503324033243774E-9</v>
      </c>
      <c r="BD1042" s="5">
        <f t="shared" si="1167"/>
        <v>1.7453975796575318E-8</v>
      </c>
      <c r="BE1042" s="5">
        <f t="shared" si="1168"/>
        <v>2.1241677211333412E-8</v>
      </c>
      <c r="BF1042" s="5">
        <f t="shared" si="1169"/>
        <v>1.2925675387925484E-8</v>
      </c>
      <c r="BG1042" s="5">
        <f t="shared" si="1170"/>
        <v>5.2435622219410997E-9</v>
      </c>
      <c r="BH1042" s="5">
        <f t="shared" si="1171"/>
        <v>1.5953679759580855E-9</v>
      </c>
      <c r="BI1042" s="5">
        <f t="shared" si="1172"/>
        <v>3.8831601434040296E-10</v>
      </c>
      <c r="BJ1042" s="8">
        <f t="shared" si="1173"/>
        <v>0.63671715778912219</v>
      </c>
      <c r="BK1042" s="8">
        <f t="shared" si="1174"/>
        <v>0.30515033446317641</v>
      </c>
      <c r="BL1042" s="8">
        <f t="shared" si="1175"/>
        <v>5.7779971916500916E-2</v>
      </c>
      <c r="BM1042" s="8">
        <f t="shared" si="1176"/>
        <v>0.1686209616239604</v>
      </c>
      <c r="BN1042" s="8">
        <f t="shared" si="1177"/>
        <v>0.83110594070966315</v>
      </c>
    </row>
    <row r="1043" spans="1:66" x14ac:dyDescent="0.25">
      <c r="A1043" t="s">
        <v>421</v>
      </c>
      <c r="B1043" t="s">
        <v>425</v>
      </c>
      <c r="C1043" t="s">
        <v>495</v>
      </c>
      <c r="D1043" s="18" t="s">
        <v>516</v>
      </c>
      <c r="E1043">
        <f>VLOOKUP(A1043,home!$A$2:$E$405,3,FALSE)</f>
        <v>1.8261000000000001</v>
      </c>
      <c r="F1043">
        <f>VLOOKUP(B1043,home!$B$2:$E$405,3,FALSE)</f>
        <v>0.91269999999999996</v>
      </c>
      <c r="G1043">
        <f>VLOOKUP(C1043,away!$B$2:$E$405,4,FALSE)</f>
        <v>1.2778</v>
      </c>
      <c r="H1043">
        <f>VLOOKUP(A1043,away!$A$2:$E$405,3,FALSE)</f>
        <v>1.1521999999999999</v>
      </c>
      <c r="I1043">
        <f>VLOOKUP(C1043,away!$B$2:$E$405,3,FALSE)</f>
        <v>1.4464999999999999</v>
      </c>
      <c r="J1043">
        <f>VLOOKUP(B1043,home!$B$2:$E$405,4,FALSE)</f>
        <v>2.0251000000000001</v>
      </c>
      <c r="K1043" s="3">
        <f t="shared" si="1122"/>
        <v>2.1296855823660001</v>
      </c>
      <c r="L1043" s="3">
        <f t="shared" si="1123"/>
        <v>3.3751476982299997</v>
      </c>
      <c r="M1043" s="5">
        <f t="shared" si="1124"/>
        <v>4.0670665832771204E-3</v>
      </c>
      <c r="N1043" s="5">
        <f t="shared" si="1125"/>
        <v>8.6615730649278327E-3</v>
      </c>
      <c r="O1043" s="5">
        <f t="shared" si="1126"/>
        <v>1.3726950417095922E-2</v>
      </c>
      <c r="P1043" s="5">
        <f t="shared" si="1127"/>
        <v>2.9234088393142135E-2</v>
      </c>
      <c r="Q1043" s="5">
        <f t="shared" si="1128"/>
        <v>9.2232136384932471E-3</v>
      </c>
      <c r="R1043" s="5">
        <f t="shared" si="1129"/>
        <v>2.3165242551989328E-2</v>
      </c>
      <c r="S1043" s="5">
        <f t="shared" si="1130"/>
        <v>5.253368162769366E-2</v>
      </c>
      <c r="T1043" s="5">
        <f t="shared" si="1131"/>
        <v>3.1129708282244019E-2</v>
      </c>
      <c r="U1043" s="5">
        <f t="shared" si="1132"/>
        <v>4.9334683074983045E-2</v>
      </c>
      <c r="V1043" s="5">
        <f t="shared" si="1133"/>
        <v>4.1956920188454129E-2</v>
      </c>
      <c r="W1043" s="5">
        <f t="shared" si="1134"/>
        <v>6.5475150363268403E-3</v>
      </c>
      <c r="X1043" s="5">
        <f t="shared" si="1135"/>
        <v>2.2098830303984848E-2</v>
      </c>
      <c r="Y1043" s="5">
        <f t="shared" si="1136"/>
        <v>3.729340811703493E-2</v>
      </c>
      <c r="Z1043" s="5">
        <f t="shared" si="1137"/>
        <v>2.6062038359428802E-2</v>
      </c>
      <c r="AA1043" s="5">
        <f t="shared" si="1138"/>
        <v>5.5503947341145166E-2</v>
      </c>
      <c r="AB1043" s="5">
        <f t="shared" si="1139"/>
        <v>5.9102978208419275E-2</v>
      </c>
      <c r="AC1043" s="5">
        <f t="shared" si="1140"/>
        <v>1.8849155287632129E-2</v>
      </c>
      <c r="AD1043" s="5">
        <f t="shared" si="1141"/>
        <v>3.4860370932974674E-3</v>
      </c>
      <c r="AE1043" s="5">
        <f t="shared" si="1142"/>
        <v>1.1765890071387345E-2</v>
      </c>
      <c r="AF1043" s="5">
        <f t="shared" si="1143"/>
        <v>1.9855808396035114E-2</v>
      </c>
      <c r="AG1043" s="5">
        <f t="shared" si="1144"/>
        <v>2.2338762001457933E-2</v>
      </c>
      <c r="AH1043" s="5">
        <f t="shared" si="1145"/>
        <v>2.1990807195002023E-2</v>
      </c>
      <c r="AI1043" s="5">
        <f t="shared" si="1146"/>
        <v>4.6833505027786305E-2</v>
      </c>
      <c r="AJ1043" s="5">
        <f t="shared" si="1147"/>
        <v>4.9870320214671041E-2</v>
      </c>
      <c r="AK1043" s="5">
        <f t="shared" si="1148"/>
        <v>3.5402700649720197E-2</v>
      </c>
      <c r="AL1043" s="5">
        <f t="shared" si="1149"/>
        <v>5.4195116852076789E-3</v>
      </c>
      <c r="AM1043" s="5">
        <f t="shared" si="1150"/>
        <v>1.4848325874377403E-3</v>
      </c>
      <c r="AN1043" s="5">
        <f t="shared" si="1151"/>
        <v>5.011529289747383E-3</v>
      </c>
      <c r="AO1043" s="5">
        <f t="shared" si="1152"/>
        <v>8.4573257734515579E-3</v>
      </c>
      <c r="AP1043" s="5">
        <f t="shared" si="1153"/>
        <v>9.5149078724820896E-3</v>
      </c>
      <c r="AQ1043" s="5">
        <f t="shared" si="1154"/>
        <v>8.0285548511696073E-3</v>
      </c>
      <c r="AR1043" s="5">
        <f t="shared" si="1155"/>
        <v>1.4844444457286153E-2</v>
      </c>
      <c r="AS1043" s="5">
        <f t="shared" si="1156"/>
        <v>3.1613999338915205E-2</v>
      </c>
      <c r="AT1043" s="5">
        <f t="shared" si="1157"/>
        <v>3.3663939296507989E-2</v>
      </c>
      <c r="AU1043" s="5">
        <f t="shared" si="1158"/>
        <v>2.389786872180576E-2</v>
      </c>
      <c r="AV1043" s="5">
        <f t="shared" si="1159"/>
        <v>1.2723736616526279E-2</v>
      </c>
      <c r="AW1043" s="5">
        <f t="shared" si="1160"/>
        <v>1.0820963436759408E-3</v>
      </c>
      <c r="AX1043" s="5">
        <f t="shared" si="1161"/>
        <v>5.2703775894889283E-4</v>
      </c>
      <c r="AY1043" s="5">
        <f t="shared" si="1162"/>
        <v>1.7788302789966529E-3</v>
      </c>
      <c r="AZ1043" s="5">
        <f t="shared" si="1163"/>
        <v>3.0019074608486919E-3</v>
      </c>
      <c r="BA1043" s="5">
        <f t="shared" si="1164"/>
        <v>3.3772936855943078E-3</v>
      </c>
      <c r="BB1043" s="5">
        <f t="shared" si="1165"/>
        <v>2.8497162522950854E-3</v>
      </c>
      <c r="BC1043" s="5">
        <f t="shared" si="1166"/>
        <v>1.9236426499084751E-3</v>
      </c>
      <c r="BD1043" s="5">
        <f t="shared" si="1167"/>
        <v>8.3503654235854048E-3</v>
      </c>
      <c r="BE1043" s="5">
        <f t="shared" si="1168"/>
        <v>1.7783652850097396E-2</v>
      </c>
      <c r="BF1043" s="5">
        <f t="shared" si="1169"/>
        <v>1.8936794538327223E-2</v>
      </c>
      <c r="BG1043" s="5">
        <f t="shared" si="1170"/>
        <v>1.3443139434834233E-2</v>
      </c>
      <c r="BH1043" s="5">
        <f t="shared" si="1171"/>
        <v>7.1574150590255712E-3</v>
      </c>
      <c r="BI1043" s="5">
        <f t="shared" si="1172"/>
        <v>3.048608731643213E-3</v>
      </c>
      <c r="BJ1043" s="8">
        <f t="shared" si="1173"/>
        <v>0.21835632446607003</v>
      </c>
      <c r="BK1043" s="8">
        <f t="shared" si="1174"/>
        <v>0.15383925404440349</v>
      </c>
      <c r="BL1043" s="8">
        <f t="shared" si="1175"/>
        <v>0.54039509914936679</v>
      </c>
      <c r="BM1043" s="8">
        <f t="shared" si="1176"/>
        <v>0.84987784743502304</v>
      </c>
      <c r="BN1043" s="8">
        <f t="shared" si="1177"/>
        <v>8.8078134648925596E-2</v>
      </c>
    </row>
    <row r="1044" spans="1:66" x14ac:dyDescent="0.25">
      <c r="A1044" t="s">
        <v>421</v>
      </c>
      <c r="B1044" t="s">
        <v>432</v>
      </c>
      <c r="C1044" t="s">
        <v>493</v>
      </c>
      <c r="D1044" s="18" t="s">
        <v>516</v>
      </c>
      <c r="E1044">
        <f>VLOOKUP(A1044,home!$A$2:$E$405,3,FALSE)</f>
        <v>1.8261000000000001</v>
      </c>
      <c r="F1044">
        <f>VLOOKUP(B1044,home!$B$2:$E$405,3,FALSE)</f>
        <v>1.2778</v>
      </c>
      <c r="G1044">
        <f>VLOOKUP(C1044,away!$B$2:$E$405,4,FALSE)</f>
        <v>1.369</v>
      </c>
      <c r="H1044">
        <f>VLOOKUP(A1044,away!$A$2:$E$405,3,FALSE)</f>
        <v>1.1521999999999999</v>
      </c>
      <c r="I1044">
        <f>VLOOKUP(C1044,away!$B$2:$E$405,3,FALSE)</f>
        <v>0.434</v>
      </c>
      <c r="J1044">
        <f>VLOOKUP(B1044,home!$B$2:$E$405,4,FALSE)</f>
        <v>0.8679</v>
      </c>
      <c r="K1044" s="3">
        <f t="shared" si="1122"/>
        <v>3.1944117040200002</v>
      </c>
      <c r="L1044" s="3">
        <f t="shared" si="1123"/>
        <v>0.43399756091999991</v>
      </c>
      <c r="M1044" s="5">
        <f t="shared" si="1124"/>
        <v>2.6558398199667717E-2</v>
      </c>
      <c r="N1044" s="5">
        <f t="shared" si="1125"/>
        <v>8.4838458049042248E-2</v>
      </c>
      <c r="O1044" s="5">
        <f t="shared" si="1126"/>
        <v>1.1526280040597903E-2</v>
      </c>
      <c r="P1044" s="5">
        <f t="shared" si="1127"/>
        <v>3.6819683865498068E-2</v>
      </c>
      <c r="Q1044" s="5">
        <f t="shared" si="1128"/>
        <v>0.13550448167143522</v>
      </c>
      <c r="R1044" s="5">
        <f t="shared" si="1129"/>
        <v>2.5011887120501837E-3</v>
      </c>
      <c r="S1044" s="5">
        <f t="shared" si="1130"/>
        <v>1.2761397635533805E-2</v>
      </c>
      <c r="T1044" s="5">
        <f t="shared" si="1131"/>
        <v>5.8808614539131714E-2</v>
      </c>
      <c r="U1044" s="5">
        <f t="shared" si="1132"/>
        <v>7.9898264957358172E-3</v>
      </c>
      <c r="V1044" s="5">
        <f t="shared" si="1133"/>
        <v>1.9657754586693242E-3</v>
      </c>
      <c r="W1044" s="5">
        <f t="shared" si="1134"/>
        <v>0.14428570073279873</v>
      </c>
      <c r="X1044" s="5">
        <f t="shared" si="1135"/>
        <v>6.2619642193667682E-2</v>
      </c>
      <c r="Y1044" s="5">
        <f t="shared" si="1136"/>
        <v>1.3588385988867442E-2</v>
      </c>
      <c r="Z1044" s="5">
        <f t="shared" si="1137"/>
        <v>3.6183660014347206E-4</v>
      </c>
      <c r="AA1044" s="5">
        <f t="shared" si="1138"/>
        <v>1.155855070441112E-3</v>
      </c>
      <c r="AB1044" s="5">
        <f t="shared" si="1139"/>
        <v>1.8461384825839756E-3</v>
      </c>
      <c r="AC1044" s="5">
        <f t="shared" si="1140"/>
        <v>1.703303753360033E-4</v>
      </c>
      <c r="AD1044" s="5">
        <f t="shared" si="1141"/>
        <v>0.11522698278589485</v>
      </c>
      <c r="AE1044" s="5">
        <f t="shared" si="1142"/>
        <v>5.0008229481249181E-2</v>
      </c>
      <c r="AF1044" s="5">
        <f t="shared" si="1143"/>
        <v>1.0851724810394888E-2</v>
      </c>
      <c r="AG1044" s="5">
        <f t="shared" si="1144"/>
        <v>1.5698740331621438E-3</v>
      </c>
      <c r="AH1044" s="5">
        <f t="shared" si="1145"/>
        <v>3.9259050478463021E-5</v>
      </c>
      <c r="AI1044" s="5">
        <f t="shared" si="1146"/>
        <v>1.2540957033711428E-4</v>
      </c>
      <c r="AJ1044" s="5">
        <f t="shared" si="1147"/>
        <v>2.0030489964049871E-4</v>
      </c>
      <c r="AK1044" s="5">
        <f t="shared" si="1148"/>
        <v>2.1328543859472013E-4</v>
      </c>
      <c r="AL1044" s="5">
        <f t="shared" si="1149"/>
        <v>9.4456156962685137E-6</v>
      </c>
      <c r="AM1044" s="5">
        <f t="shared" si="1150"/>
        <v>7.3616484486034708E-2</v>
      </c>
      <c r="AN1044" s="5">
        <f t="shared" si="1151"/>
        <v>3.1949374710444074E-2</v>
      </c>
      <c r="AO1044" s="5">
        <f t="shared" si="1152"/>
        <v>6.9329753486259277E-3</v>
      </c>
      <c r="AP1044" s="5">
        <f t="shared" si="1153"/>
        <v>1.0029647970740466E-3</v>
      </c>
      <c r="AQ1044" s="5">
        <f t="shared" si="1154"/>
        <v>1.0882106890468967E-4</v>
      </c>
      <c r="AR1044" s="5">
        <f t="shared" si="1155"/>
        <v>3.4076664303376218E-6</v>
      </c>
      <c r="AS1044" s="5">
        <f t="shared" si="1156"/>
        <v>1.0885489528466554E-5</v>
      </c>
      <c r="AT1044" s="5">
        <f t="shared" si="1157"/>
        <v>1.7386367576860364E-5</v>
      </c>
      <c r="AU1044" s="5">
        <f t="shared" si="1158"/>
        <v>1.8513072025972193E-5</v>
      </c>
      <c r="AV1044" s="5">
        <f t="shared" si="1159"/>
        <v>1.4784593489282709E-5</v>
      </c>
      <c r="AW1044" s="5">
        <f t="shared" si="1160"/>
        <v>3.637524677556551E-7</v>
      </c>
      <c r="AX1044" s="5">
        <f t="shared" si="1161"/>
        <v>3.9193559941832677E-2</v>
      </c>
      <c r="AY1044" s="5">
        <f t="shared" si="1162"/>
        <v>1.7009909418527192E-2</v>
      </c>
      <c r="AZ1044" s="5">
        <f t="shared" si="1163"/>
        <v>3.6911295995554678E-3</v>
      </c>
      <c r="BA1044" s="5">
        <f t="shared" si="1164"/>
        <v>5.3398041441556315E-4</v>
      </c>
      <c r="BB1044" s="5">
        <f t="shared" si="1165"/>
        <v>5.7936549358851272E-5</v>
      </c>
      <c r="BC1044" s="5">
        <f t="shared" si="1166"/>
        <v>5.0288642219725276E-6</v>
      </c>
      <c r="BD1044" s="5">
        <f t="shared" si="1167"/>
        <v>2.4648648653258186E-7</v>
      </c>
      <c r="BE1044" s="5">
        <f t="shared" si="1168"/>
        <v>7.873793174624476E-7</v>
      </c>
      <c r="BF1044" s="5">
        <f t="shared" si="1169"/>
        <v>1.2576068536026614E-6</v>
      </c>
      <c r="BG1044" s="5">
        <f t="shared" si="1170"/>
        <v>1.3391046840680359E-6</v>
      </c>
      <c r="BH1044" s="5">
        <f t="shared" si="1171"/>
        <v>1.0694129189237347E-6</v>
      </c>
      <c r="BI1044" s="5">
        <f t="shared" si="1172"/>
        <v>6.8322902892803379E-7</v>
      </c>
      <c r="BJ1044" s="8">
        <f t="shared" si="1173"/>
        <v>0.85140425948463916</v>
      </c>
      <c r="BK1044" s="8">
        <f t="shared" si="1174"/>
        <v>9.5294940568928385E-2</v>
      </c>
      <c r="BL1044" s="8">
        <f t="shared" si="1175"/>
        <v>2.5667908168800223E-2</v>
      </c>
      <c r="BM1044" s="8">
        <f t="shared" si="1176"/>
        <v>0.65797090861816032</v>
      </c>
      <c r="BN1044" s="8">
        <f t="shared" si="1177"/>
        <v>0.29774849053829133</v>
      </c>
    </row>
    <row r="1045" spans="1:66" x14ac:dyDescent="0.25">
      <c r="A1045" t="s">
        <v>421</v>
      </c>
      <c r="B1045" t="s">
        <v>424</v>
      </c>
      <c r="C1045" t="s">
        <v>427</v>
      </c>
      <c r="D1045" s="18" t="s">
        <v>516</v>
      </c>
      <c r="E1045">
        <f>VLOOKUP(A1045,home!$A$2:$E$405,3,FALSE)</f>
        <v>1.8261000000000001</v>
      </c>
      <c r="F1045">
        <f>VLOOKUP(B1045,home!$B$2:$E$405,3,FALSE)</f>
        <v>1.0952</v>
      </c>
      <c r="G1045">
        <f>VLOOKUP(C1045,away!$B$2:$E$405,4,FALSE)</f>
        <v>0.73019999999999996</v>
      </c>
      <c r="H1045">
        <f>VLOOKUP(A1045,away!$A$2:$E$405,3,FALSE)</f>
        <v>1.1521999999999999</v>
      </c>
      <c r="I1045">
        <f>VLOOKUP(C1045,away!$B$2:$E$405,3,FALSE)</f>
        <v>1.4464999999999999</v>
      </c>
      <c r="J1045">
        <f>VLOOKUP(B1045,home!$B$2:$E$405,4,FALSE)</f>
        <v>1.1572</v>
      </c>
      <c r="K1045" s="3">
        <f t="shared" si="1122"/>
        <v>1.460359634544</v>
      </c>
      <c r="L1045" s="3">
        <f t="shared" si="1123"/>
        <v>1.9286558275599999</v>
      </c>
      <c r="M1045" s="5">
        <f t="shared" si="1124"/>
        <v>3.3741880711927755E-2</v>
      </c>
      <c r="N1045" s="5">
        <f t="shared" si="1125"/>
        <v>4.9275280585298051E-2</v>
      </c>
      <c r="O1045" s="5">
        <f t="shared" si="1126"/>
        <v>6.5076474867893822E-2</v>
      </c>
      <c r="P1045" s="5">
        <f t="shared" si="1127"/>
        <v>9.5035057055489203E-2</v>
      </c>
      <c r="Q1045" s="5">
        <f t="shared" si="1128"/>
        <v>3.5979815373799469E-2</v>
      </c>
      <c r="R1045" s="5">
        <f t="shared" si="1129"/>
        <v>6.2755061245512667E-2</v>
      </c>
      <c r="S1045" s="5">
        <f t="shared" si="1130"/>
        <v>6.6917298909981951E-2</v>
      </c>
      <c r="T1045" s="5">
        <f t="shared" si="1131"/>
        <v>6.9392680595211226E-2</v>
      </c>
      <c r="U1045" s="5">
        <f t="shared" si="1132"/>
        <v>9.1644958306283192E-2</v>
      </c>
      <c r="V1045" s="5">
        <f t="shared" si="1133"/>
        <v>2.0941628312513907E-2</v>
      </c>
      <c r="W1045" s="5">
        <f t="shared" si="1134"/>
        <v>1.7514490010080794E-2</v>
      </c>
      <c r="X1045" s="5">
        <f t="shared" si="1135"/>
        <v>3.3779423224683726E-2</v>
      </c>
      <c r="Y1045" s="5">
        <f t="shared" si="1136"/>
        <v>3.2574440726950947E-2</v>
      </c>
      <c r="Z1045" s="5">
        <f t="shared" si="1137"/>
        <v>4.0344304860014224E-2</v>
      </c>
      <c r="AA1045" s="5">
        <f t="shared" si="1138"/>
        <v>5.891719430130208E-2</v>
      </c>
      <c r="AB1045" s="5">
        <f t="shared" si="1139"/>
        <v>4.3020146169103692E-2</v>
      </c>
      <c r="AC1045" s="5">
        <f t="shared" si="1140"/>
        <v>3.6864217396955076E-3</v>
      </c>
      <c r="AD1045" s="5">
        <f t="shared" si="1141"/>
        <v>6.3943635575865309E-3</v>
      </c>
      <c r="AE1045" s="5">
        <f t="shared" si="1142"/>
        <v>1.2332526538876556E-2</v>
      </c>
      <c r="AF1045" s="5">
        <f t="shared" si="1143"/>
        <v>1.1892599588871317E-2</v>
      </c>
      <c r="AG1045" s="5">
        <f t="shared" si="1144"/>
        <v>7.6455771673047714E-3</v>
      </c>
      <c r="AH1045" s="5">
        <f t="shared" si="1145"/>
        <v>1.9452569669280922E-2</v>
      </c>
      <c r="AI1045" s="5">
        <f t="shared" si="1146"/>
        <v>2.8407747533172781E-2</v>
      </c>
      <c r="AJ1045" s="5">
        <f t="shared" si="1147"/>
        <v>2.0742763902881219E-2</v>
      </c>
      <c r="AK1045" s="5">
        <f t="shared" si="1148"/>
        <v>1.0097298370881363E-2</v>
      </c>
      <c r="AL1045" s="5">
        <f t="shared" si="1149"/>
        <v>4.1531686197765873E-4</v>
      </c>
      <c r="AM1045" s="5">
        <f t="shared" si="1150"/>
        <v>1.8676140856197067E-3</v>
      </c>
      <c r="AN1045" s="5">
        <f t="shared" si="1151"/>
        <v>3.6019847898635881E-3</v>
      </c>
      <c r="AO1045" s="5">
        <f t="shared" si="1152"/>
        <v>3.473494477876446E-3</v>
      </c>
      <c r="AP1045" s="5">
        <f t="shared" si="1153"/>
        <v>2.2330584555846282E-3</v>
      </c>
      <c r="AQ1045" s="5">
        <f t="shared" si="1154"/>
        <v>1.0767003009113571E-3</v>
      </c>
      <c r="AR1045" s="5">
        <f t="shared" si="1155"/>
        <v>7.5034623707351073E-3</v>
      </c>
      <c r="AS1045" s="5">
        <f t="shared" si="1156"/>
        <v>1.0957753565541375E-2</v>
      </c>
      <c r="AT1045" s="5">
        <f t="shared" si="1157"/>
        <v>8.0011304961986104E-3</v>
      </c>
      <c r="AU1045" s="5">
        <f t="shared" si="1158"/>
        <v>3.8948426691224852E-3</v>
      </c>
      <c r="AV1045" s="5">
        <f t="shared" si="1159"/>
        <v>1.4219677542215222E-3</v>
      </c>
      <c r="AW1045" s="5">
        <f t="shared" si="1160"/>
        <v>3.2493135172549527E-5</v>
      </c>
      <c r="AX1045" s="5">
        <f t="shared" si="1161"/>
        <v>4.5456470392413742E-4</v>
      </c>
      <c r="AY1045" s="5">
        <f t="shared" si="1162"/>
        <v>8.7669886522637359E-4</v>
      </c>
      <c r="AZ1045" s="5">
        <f t="shared" si="1163"/>
        <v>8.4542518771704234E-4</v>
      </c>
      <c r="BA1045" s="5">
        <f t="shared" si="1164"/>
        <v>5.4351140501882674E-4</v>
      </c>
      <c r="BB1045" s="5">
        <f t="shared" si="1165"/>
        <v>2.6206160965872098E-4</v>
      </c>
      <c r="BC1045" s="5">
        <f t="shared" si="1166"/>
        <v>1.0108533012960921E-4</v>
      </c>
      <c r="BD1045" s="5">
        <f t="shared" si="1167"/>
        <v>2.411932738032572E-3</v>
      </c>
      <c r="BE1045" s="5">
        <f t="shared" si="1168"/>
        <v>3.5222892118579553E-3</v>
      </c>
      <c r="BF1045" s="5">
        <f t="shared" si="1169"/>
        <v>2.5719044930935797E-3</v>
      </c>
      <c r="BG1045" s="5">
        <f t="shared" si="1170"/>
        <v>1.2519685018720704E-3</v>
      </c>
      <c r="BH1045" s="5">
        <f t="shared" si="1171"/>
        <v>4.5708106596362391E-4</v>
      </c>
      <c r="BI1045" s="5">
        <f t="shared" si="1172"/>
        <v>1.3350054768952388E-4</v>
      </c>
      <c r="BJ1045" s="8">
        <f t="shared" si="1173"/>
        <v>0.29211739658019381</v>
      </c>
      <c r="BK1045" s="8">
        <f t="shared" si="1174"/>
        <v>0.2216143024568123</v>
      </c>
      <c r="BL1045" s="8">
        <f t="shared" si="1175"/>
        <v>0.44224204778064019</v>
      </c>
      <c r="BM1045" s="8">
        <f t="shared" si="1176"/>
        <v>0.65361027610768585</v>
      </c>
      <c r="BN1045" s="8">
        <f t="shared" si="1177"/>
        <v>0.34186356983992094</v>
      </c>
    </row>
    <row r="1046" spans="1:66" x14ac:dyDescent="0.25">
      <c r="A1046" t="s">
        <v>421</v>
      </c>
      <c r="B1046" t="s">
        <v>428</v>
      </c>
      <c r="C1046" t="s">
        <v>430</v>
      </c>
      <c r="D1046" s="18" t="s">
        <v>516</v>
      </c>
      <c r="E1046">
        <f>VLOOKUP(A1046,home!$A$2:$E$405,3,FALSE)</f>
        <v>1.8261000000000001</v>
      </c>
      <c r="F1046">
        <f>VLOOKUP(B1046,home!$B$2:$E$405,3,FALSE)</f>
        <v>0.54759999999999998</v>
      </c>
      <c r="G1046">
        <f>VLOOKUP(C1046,away!$B$2:$E$405,4,FALSE)</f>
        <v>0.27379999999999999</v>
      </c>
      <c r="H1046">
        <f>VLOOKUP(A1046,away!$A$2:$E$405,3,FALSE)</f>
        <v>1.1521999999999999</v>
      </c>
      <c r="I1046">
        <f>VLOOKUP(C1046,away!$B$2:$E$405,3,FALSE)</f>
        <v>1.7358</v>
      </c>
      <c r="J1046">
        <f>VLOOKUP(B1046,home!$B$2:$E$405,4,FALSE)</f>
        <v>1.5187999999999999</v>
      </c>
      <c r="K1046" s="3">
        <f t="shared" si="1122"/>
        <v>0.27379243216799998</v>
      </c>
      <c r="L1046" s="3">
        <f t="shared" si="1123"/>
        <v>3.0375829286879998</v>
      </c>
      <c r="M1046" s="5">
        <f t="shared" si="1124"/>
        <v>3.6465985359236675E-2</v>
      </c>
      <c r="N1046" s="5">
        <f t="shared" si="1125"/>
        <v>9.9841108229080846E-3</v>
      </c>
      <c r="O1046" s="5">
        <f t="shared" si="1126"/>
        <v>0.11076845460500384</v>
      </c>
      <c r="P1046" s="5">
        <f t="shared" si="1127"/>
        <v>3.0327564593794695E-2</v>
      </c>
      <c r="Q1046" s="5">
        <f t="shared" si="1128"/>
        <v>1.3667869926194279E-3</v>
      </c>
      <c r="R1046" s="5">
        <f t="shared" si="1129"/>
        <v>0.16823418337265572</v>
      </c>
      <c r="S1046" s="5">
        <f t="shared" si="1130"/>
        <v>6.305610318286782E-3</v>
      </c>
      <c r="T1046" s="5">
        <f t="shared" si="1131"/>
        <v>4.1517288359335857E-3</v>
      </c>
      <c r="U1046" s="5">
        <f t="shared" si="1132"/>
        <v>4.6061246239396704E-2</v>
      </c>
      <c r="V1046" s="5">
        <f t="shared" si="1133"/>
        <v>5.8268548788150819E-4</v>
      </c>
      <c r="W1046" s="5">
        <f t="shared" si="1134"/>
        <v>1.2473864498828652E-4</v>
      </c>
      <c r="X1046" s="5">
        <f t="shared" si="1135"/>
        <v>3.7890397856409205E-4</v>
      </c>
      <c r="Y1046" s="5">
        <f t="shared" si="1136"/>
        <v>5.7547612844912515E-4</v>
      </c>
      <c r="Z1046" s="5">
        <f t="shared" si="1137"/>
        <v>0.1703417611448485</v>
      </c>
      <c r="AA1046" s="5">
        <f t="shared" si="1138"/>
        <v>4.6638285083628578E-2</v>
      </c>
      <c r="AB1046" s="5">
        <f t="shared" si="1139"/>
        <v>6.3846047525956103E-3</v>
      </c>
      <c r="AC1046" s="5">
        <f t="shared" si="1140"/>
        <v>3.0287526165663312E-5</v>
      </c>
      <c r="AD1046" s="5">
        <f t="shared" si="1141"/>
        <v>8.5381242491709141E-6</v>
      </c>
      <c r="AE1046" s="5">
        <f t="shared" si="1142"/>
        <v>2.5935260462298612E-5</v>
      </c>
      <c r="AF1046" s="5">
        <f t="shared" si="1143"/>
        <v>3.9390252215677563E-5</v>
      </c>
      <c r="AG1046" s="5">
        <f t="shared" si="1144"/>
        <v>3.9883719229018936E-5</v>
      </c>
      <c r="AH1046" s="5">
        <f t="shared" si="1145"/>
        <v>0.12935680642406017</v>
      </c>
      <c r="AI1046" s="5">
        <f t="shared" si="1146"/>
        <v>3.5416914648328593E-2</v>
      </c>
      <c r="AJ1046" s="5">
        <f t="shared" si="1147"/>
        <v>4.8484416007261747E-3</v>
      </c>
      <c r="AK1046" s="5">
        <f t="shared" si="1148"/>
        <v>4.4248887269577697E-4</v>
      </c>
      <c r="AL1046" s="5">
        <f t="shared" si="1149"/>
        <v>1.0075657050004683E-6</v>
      </c>
      <c r="AM1046" s="5">
        <f t="shared" si="1150"/>
        <v>4.6753476086661673E-7</v>
      </c>
      <c r="AN1046" s="5">
        <f t="shared" si="1151"/>
        <v>1.4201756081766612E-6</v>
      </c>
      <c r="AO1046" s="5">
        <f t="shared" si="1152"/>
        <v>2.1569505915682624E-6</v>
      </c>
      <c r="AP1046" s="5">
        <f t="shared" si="1153"/>
        <v>2.1839720983237453E-6</v>
      </c>
      <c r="AQ1046" s="5">
        <f t="shared" si="1154"/>
        <v>1.6584990906497797E-6</v>
      </c>
      <c r="AR1046" s="5">
        <f t="shared" si="1155"/>
        <v>7.8586405380664665E-2</v>
      </c>
      <c r="AS1046" s="5">
        <f t="shared" si="1156"/>
        <v>2.1516363064512573E-2</v>
      </c>
      <c r="AT1046" s="5">
        <f t="shared" si="1157"/>
        <v>2.945508687421309E-3</v>
      </c>
      <c r="AU1046" s="5">
        <f t="shared" si="1158"/>
        <v>2.6881932916701792E-4</v>
      </c>
      <c r="AV1046" s="5">
        <f t="shared" si="1159"/>
        <v>1.8400174486601996E-5</v>
      </c>
      <c r="AW1046" s="5">
        <f t="shared" si="1160"/>
        <v>2.3276649077419732E-8</v>
      </c>
      <c r="AX1046" s="5">
        <f t="shared" si="1161"/>
        <v>2.1334579883459206E-8</v>
      </c>
      <c r="AY1046" s="5">
        <f t="shared" si="1162"/>
        <v>6.4805555644726094E-8</v>
      </c>
      <c r="AZ1046" s="5">
        <f t="shared" si="1163"/>
        <v>9.8426124755280152E-8</v>
      </c>
      <c r="BA1046" s="5">
        <f t="shared" si="1164"/>
        <v>9.9659172097851424E-8</v>
      </c>
      <c r="BB1046" s="5">
        <f t="shared" si="1165"/>
        <v>7.5680749962903233E-8</v>
      </c>
      <c r="BC1046" s="5">
        <f t="shared" si="1166"/>
        <v>4.5977310823523966E-8</v>
      </c>
      <c r="BD1046" s="5">
        <f t="shared" si="1167"/>
        <v>3.9785453901876953E-2</v>
      </c>
      <c r="BE1046" s="5">
        <f t="shared" si="1168"/>
        <v>1.0892956188702735E-2</v>
      </c>
      <c r="BF1046" s="5">
        <f t="shared" si="1169"/>
        <v>1.4912044842021943E-3</v>
      </c>
      <c r="BG1046" s="5">
        <f t="shared" si="1170"/>
        <v>1.3609350086318228E-4</v>
      </c>
      <c r="BH1046" s="5">
        <f t="shared" si="1171"/>
        <v>9.3153426508971171E-6</v>
      </c>
      <c r="BI1046" s="5">
        <f t="shared" si="1172"/>
        <v>5.1009406417348533E-7</v>
      </c>
      <c r="BJ1046" s="8">
        <f t="shared" si="1173"/>
        <v>1.670378577526152E-2</v>
      </c>
      <c r="BK1046" s="8">
        <f t="shared" si="1174"/>
        <v>7.3713205656625966E-2</v>
      </c>
      <c r="BL1046" s="8">
        <f t="shared" si="1175"/>
        <v>0.70380245574770361</v>
      </c>
      <c r="BM1046" s="8">
        <f t="shared" si="1176"/>
        <v>0.6074140810493146</v>
      </c>
      <c r="BN1046" s="8">
        <f t="shared" si="1177"/>
        <v>0.35714708574621845</v>
      </c>
    </row>
    <row r="1047" spans="1:66" x14ac:dyDescent="0.25">
      <c r="A1047" t="s">
        <v>22</v>
      </c>
      <c r="B1047" t="s">
        <v>152</v>
      </c>
      <c r="C1047" t="s">
        <v>244</v>
      </c>
      <c r="D1047" s="18" t="s">
        <v>516</v>
      </c>
      <c r="E1047">
        <f>VLOOKUP(A1047,home!$A$2:$E$405,3,FALSE)</f>
        <v>1.4857</v>
      </c>
      <c r="F1047">
        <f>VLOOKUP(B1047,home!$B$2:$E$405,3,FALSE)</f>
        <v>0.84140000000000004</v>
      </c>
      <c r="G1047">
        <f>VLOOKUP(C1047,away!$B$2:$E$405,4,FALSE)</f>
        <v>2.6922999999999999</v>
      </c>
      <c r="H1047">
        <f>VLOOKUP(A1047,away!$A$2:$E$405,3,FALSE)</f>
        <v>1.0857000000000001</v>
      </c>
      <c r="I1047">
        <f>VLOOKUP(C1047,away!$B$2:$E$405,3,FALSE)</f>
        <v>0</v>
      </c>
      <c r="J1047">
        <f>VLOOKUP(B1047,home!$B$2:$E$405,4,FALSE)</f>
        <v>0.69079999999999997</v>
      </c>
      <c r="K1047" s="3">
        <f t="shared" si="1122"/>
        <v>3.3655580225540001</v>
      </c>
      <c r="L1047" s="3">
        <f t="shared" si="1123"/>
        <v>0</v>
      </c>
      <c r="M1047" s="5">
        <f t="shared" si="1124"/>
        <v>3.4542735113616531E-2</v>
      </c>
      <c r="N1047" s="5">
        <f t="shared" si="1125"/>
        <v>0.11625557928258988</v>
      </c>
      <c r="O1047" s="5">
        <f t="shared" si="1126"/>
        <v>0</v>
      </c>
      <c r="P1047" s="5">
        <f t="shared" si="1127"/>
        <v>0</v>
      </c>
      <c r="Q1047" s="5">
        <f t="shared" si="1128"/>
        <v>0.19563244876059149</v>
      </c>
      <c r="R1047" s="5">
        <f t="shared" si="1129"/>
        <v>0</v>
      </c>
      <c r="S1047" s="5">
        <f t="shared" si="1130"/>
        <v>0</v>
      </c>
      <c r="T1047" s="5">
        <f t="shared" si="1131"/>
        <v>0</v>
      </c>
      <c r="U1047" s="5">
        <f t="shared" si="1132"/>
        <v>0</v>
      </c>
      <c r="V1047" s="5">
        <f t="shared" si="1133"/>
        <v>0</v>
      </c>
      <c r="W1047" s="5">
        <f t="shared" si="1134"/>
        <v>0.21947078579936435</v>
      </c>
      <c r="X1047" s="5">
        <f t="shared" si="1135"/>
        <v>0</v>
      </c>
      <c r="Y1047" s="5">
        <f t="shared" si="1136"/>
        <v>0</v>
      </c>
      <c r="Z1047" s="5">
        <f t="shared" si="1137"/>
        <v>0</v>
      </c>
      <c r="AA1047" s="5">
        <f t="shared" si="1138"/>
        <v>0</v>
      </c>
      <c r="AB1047" s="5">
        <f t="shared" si="1139"/>
        <v>0</v>
      </c>
      <c r="AC1047" s="5">
        <f t="shared" si="1140"/>
        <v>0</v>
      </c>
      <c r="AD1047" s="5">
        <f t="shared" si="1141"/>
        <v>0.18466041596582031</v>
      </c>
      <c r="AE1047" s="5">
        <f t="shared" si="1142"/>
        <v>0</v>
      </c>
      <c r="AF1047" s="5">
        <f t="shared" si="1143"/>
        <v>0</v>
      </c>
      <c r="AG1047" s="5">
        <f t="shared" si="1144"/>
        <v>0</v>
      </c>
      <c r="AH1047" s="5">
        <f t="shared" si="1145"/>
        <v>0</v>
      </c>
      <c r="AI1047" s="5">
        <f t="shared" si="1146"/>
        <v>0</v>
      </c>
      <c r="AJ1047" s="5">
        <f t="shared" si="1147"/>
        <v>0</v>
      </c>
      <c r="AK1047" s="5">
        <f t="shared" si="1148"/>
        <v>0</v>
      </c>
      <c r="AL1047" s="5">
        <f t="shared" si="1149"/>
        <v>0</v>
      </c>
      <c r="AM1047" s="5">
        <f t="shared" si="1150"/>
        <v>0.12429706888038503</v>
      </c>
      <c r="AN1047" s="5">
        <f t="shared" si="1151"/>
        <v>0</v>
      </c>
      <c r="AO1047" s="5">
        <f t="shared" si="1152"/>
        <v>0</v>
      </c>
      <c r="AP1047" s="5">
        <f t="shared" si="1153"/>
        <v>0</v>
      </c>
      <c r="AQ1047" s="5">
        <f t="shared" si="1154"/>
        <v>0</v>
      </c>
      <c r="AR1047" s="5">
        <f t="shared" si="1155"/>
        <v>0</v>
      </c>
      <c r="AS1047" s="5">
        <f t="shared" si="1156"/>
        <v>0</v>
      </c>
      <c r="AT1047" s="5">
        <f t="shared" si="1157"/>
        <v>0</v>
      </c>
      <c r="AU1047" s="5">
        <f t="shared" si="1158"/>
        <v>0</v>
      </c>
      <c r="AV1047" s="5">
        <f t="shared" si="1159"/>
        <v>0</v>
      </c>
      <c r="AW1047" s="5">
        <f t="shared" si="1160"/>
        <v>0</v>
      </c>
      <c r="AX1047" s="5">
        <f t="shared" si="1161"/>
        <v>6.9721499558387828E-2</v>
      </c>
      <c r="AY1047" s="5">
        <f t="shared" si="1162"/>
        <v>0</v>
      </c>
      <c r="AZ1047" s="5">
        <f t="shared" si="1163"/>
        <v>0</v>
      </c>
      <c r="BA1047" s="5">
        <f t="shared" si="1164"/>
        <v>0</v>
      </c>
      <c r="BB1047" s="5">
        <f t="shared" si="1165"/>
        <v>0</v>
      </c>
      <c r="BC1047" s="5">
        <f t="shared" si="1166"/>
        <v>0</v>
      </c>
      <c r="BD1047" s="5">
        <f t="shared" si="1167"/>
        <v>0</v>
      </c>
      <c r="BE1047" s="5">
        <f t="shared" si="1168"/>
        <v>0</v>
      </c>
      <c r="BF1047" s="5">
        <f t="shared" si="1169"/>
        <v>0</v>
      </c>
      <c r="BG1047" s="5">
        <f t="shared" si="1170"/>
        <v>0</v>
      </c>
      <c r="BH1047" s="5">
        <f t="shared" si="1171"/>
        <v>0</v>
      </c>
      <c r="BI1047" s="5">
        <f t="shared" si="1172"/>
        <v>0</v>
      </c>
      <c r="BJ1047" s="8">
        <f t="shared" si="1173"/>
        <v>0.91003779824713893</v>
      </c>
      <c r="BK1047" s="8">
        <f t="shared" si="1174"/>
        <v>3.4542735113616531E-2</v>
      </c>
      <c r="BL1047" s="8">
        <f t="shared" si="1175"/>
        <v>0</v>
      </c>
      <c r="BM1047" s="8">
        <f t="shared" si="1176"/>
        <v>0.59814977020395754</v>
      </c>
      <c r="BN1047" s="8">
        <f t="shared" si="1177"/>
        <v>0.34643076315679788</v>
      </c>
    </row>
    <row r="1048" spans="1:66" x14ac:dyDescent="0.25">
      <c r="A1048" t="s">
        <v>22</v>
      </c>
      <c r="B1048" t="s">
        <v>157</v>
      </c>
      <c r="C1048" t="s">
        <v>240</v>
      </c>
      <c r="D1048" s="18" t="s">
        <v>516</v>
      </c>
      <c r="E1048">
        <f>VLOOKUP(A1048,home!$A$2:$E$405,3,FALSE)</f>
        <v>1.4857</v>
      </c>
      <c r="F1048">
        <f>VLOOKUP(B1048,home!$B$2:$E$405,3,FALSE)</f>
        <v>0.33650000000000002</v>
      </c>
      <c r="G1048">
        <f>VLOOKUP(C1048,away!$B$2:$E$405,4,FALSE)</f>
        <v>0.67310000000000003</v>
      </c>
      <c r="H1048">
        <f>VLOOKUP(A1048,away!$A$2:$E$405,3,FALSE)</f>
        <v>1.0857000000000001</v>
      </c>
      <c r="I1048">
        <f>VLOOKUP(C1048,away!$B$2:$E$405,3,FALSE)</f>
        <v>0.69079999999999997</v>
      </c>
      <c r="J1048">
        <f>VLOOKUP(B1048,home!$B$2:$E$405,4,FALSE)</f>
        <v>1.6119000000000001</v>
      </c>
      <c r="K1048" s="3">
        <f t="shared" si="1122"/>
        <v>0.33650830145500005</v>
      </c>
      <c r="L1048" s="3">
        <f t="shared" si="1123"/>
        <v>1.2089275145640002</v>
      </c>
      <c r="M1048" s="5">
        <f t="shared" si="1124"/>
        <v>0.21321892674721019</v>
      </c>
      <c r="N1048" s="5">
        <f t="shared" si="1125"/>
        <v>7.1749938877761779E-2</v>
      </c>
      <c r="O1048" s="5">
        <f t="shared" si="1126"/>
        <v>0.2577662271705084</v>
      </c>
      <c r="P1048" s="5">
        <f t="shared" si="1127"/>
        <v>8.6740475277611459E-2</v>
      </c>
      <c r="Q1048" s="5">
        <f t="shared" si="1128"/>
        <v>1.2072225030627843E-2</v>
      </c>
      <c r="R1048" s="5">
        <f t="shared" si="1129"/>
        <v>0.15581034217589113</v>
      </c>
      <c r="S1048" s="5">
        <f t="shared" si="1130"/>
        <v>8.8218130610728876E-3</v>
      </c>
      <c r="T1048" s="5">
        <f t="shared" si="1131"/>
        <v>1.4594445001534229E-2</v>
      </c>
      <c r="U1048" s="5">
        <f t="shared" si="1132"/>
        <v>5.2431473594731472E-2</v>
      </c>
      <c r="V1048" s="5">
        <f t="shared" si="1133"/>
        <v>3.987598148279068E-4</v>
      </c>
      <c r="W1048" s="5">
        <f t="shared" si="1134"/>
        <v>1.3541346466130373E-3</v>
      </c>
      <c r="X1048" s="5">
        <f t="shared" si="1135"/>
        <v>1.6370506327148999E-3</v>
      </c>
      <c r="Y1048" s="5">
        <f t="shared" si="1136"/>
        <v>9.8953777631172407E-4</v>
      </c>
      <c r="Z1048" s="5">
        <f t="shared" si="1137"/>
        <v>6.2787803236688838E-2</v>
      </c>
      <c r="AA1048" s="5">
        <f t="shared" si="1138"/>
        <v>2.1128617019268912E-2</v>
      </c>
      <c r="AB1048" s="5">
        <f t="shared" si="1139"/>
        <v>3.5549775126236939E-3</v>
      </c>
      <c r="AC1048" s="5">
        <f t="shared" si="1140"/>
        <v>1.0138820808340103E-5</v>
      </c>
      <c r="AD1048" s="5">
        <f t="shared" si="1141"/>
        <v>1.1391938746827995E-4</v>
      </c>
      <c r="AE1048" s="5">
        <f t="shared" si="1142"/>
        <v>1.3772028195268096E-4</v>
      </c>
      <c r="AF1048" s="5">
        <f t="shared" si="1143"/>
        <v>8.3246919083053989E-5</v>
      </c>
      <c r="AG1048" s="5">
        <f t="shared" si="1144"/>
        <v>3.3546496994062299E-5</v>
      </c>
      <c r="AH1048" s="5">
        <f t="shared" si="1145"/>
        <v>1.8976475727965916E-2</v>
      </c>
      <c r="AI1048" s="5">
        <f t="shared" si="1146"/>
        <v>6.3857416148198455E-3</v>
      </c>
      <c r="AJ1048" s="5">
        <f t="shared" si="1147"/>
        <v>1.0744275321667677E-3</v>
      </c>
      <c r="AK1048" s="5">
        <f t="shared" si="1148"/>
        <v>1.2051792796197549E-4</v>
      </c>
      <c r="AL1048" s="5">
        <f t="shared" si="1149"/>
        <v>1.6498462853865119E-7</v>
      </c>
      <c r="AM1048" s="5">
        <f t="shared" si="1150"/>
        <v>7.6669639159489828E-6</v>
      </c>
      <c r="AN1048" s="5">
        <f t="shared" si="1151"/>
        <v>9.2688036311600768E-6</v>
      </c>
      <c r="AO1048" s="5">
        <f t="shared" si="1152"/>
        <v>5.6026558684000674E-6</v>
      </c>
      <c r="AP1048" s="5">
        <f t="shared" si="1153"/>
        <v>2.2577349446474348E-6</v>
      </c>
      <c r="AQ1048" s="5">
        <f t="shared" si="1154"/>
        <v>6.8235947379422793E-7</v>
      </c>
      <c r="AR1048" s="5">
        <f t="shared" si="1155"/>
        <v>4.5882367273987869E-3</v>
      </c>
      <c r="AS1048" s="5">
        <f t="shared" si="1156"/>
        <v>1.5439797478104136E-3</v>
      </c>
      <c r="AT1048" s="5">
        <f t="shared" si="1157"/>
        <v>2.5978100120830082E-4</v>
      </c>
      <c r="AU1048" s="5">
        <f t="shared" si="1158"/>
        <v>2.9139487822294881E-5</v>
      </c>
      <c r="AV1048" s="5">
        <f t="shared" si="1159"/>
        <v>2.4514198880872762E-6</v>
      </c>
      <c r="AW1048" s="5">
        <f t="shared" si="1160"/>
        <v>1.8643911254429341E-9</v>
      </c>
      <c r="AX1048" s="5">
        <f t="shared" si="1161"/>
        <v>4.2999950077879444E-7</v>
      </c>
      <c r="AY1048" s="5">
        <f t="shared" si="1162"/>
        <v>5.1983822774026873E-7</v>
      </c>
      <c r="AZ1048" s="5">
        <f t="shared" si="1163"/>
        <v>3.1422336831869896E-7</v>
      </c>
      <c r="BA1048" s="5">
        <f t="shared" si="1164"/>
        <v>1.266244252264844E-7</v>
      </c>
      <c r="BB1048" s="5">
        <f t="shared" si="1165"/>
        <v>3.8269937918037192E-8</v>
      </c>
      <c r="BC1048" s="5">
        <f t="shared" si="1166"/>
        <v>9.2531161859542673E-9</v>
      </c>
      <c r="BD1048" s="5">
        <f t="shared" si="1167"/>
        <v>9.2447427051424555E-4</v>
      </c>
      <c r="BE1048" s="5">
        <f t="shared" si="1168"/>
        <v>3.1109326650959897E-4</v>
      </c>
      <c r="BF1048" s="5">
        <f t="shared" si="1169"/>
        <v>5.2342733353616408E-5</v>
      </c>
      <c r="BG1048" s="5">
        <f t="shared" si="1170"/>
        <v>5.8712547647791456E-6</v>
      </c>
      <c r="BH1048" s="5">
        <f t="shared" si="1171"/>
        <v>4.9393149207635138E-7</v>
      </c>
      <c r="BI1048" s="5">
        <f t="shared" si="1172"/>
        <v>3.3242409486749371E-8</v>
      </c>
      <c r="BJ1048" s="8">
        <f t="shared" si="1173"/>
        <v>0.10279268177747171</v>
      </c>
      <c r="BK1048" s="8">
        <f t="shared" si="1174"/>
        <v>0.30919079854438702</v>
      </c>
      <c r="BL1048" s="8">
        <f t="shared" si="1175"/>
        <v>0.52496669735910995</v>
      </c>
      <c r="BM1048" s="8">
        <f t="shared" si="1176"/>
        <v>0.20237932766420991</v>
      </c>
      <c r="BN1048" s="8">
        <f t="shared" si="1177"/>
        <v>0.79735813527961086</v>
      </c>
    </row>
    <row r="1049" spans="1:66" x14ac:dyDescent="0.25">
      <c r="A1049" t="s">
        <v>22</v>
      </c>
      <c r="B1049" t="s">
        <v>239</v>
      </c>
      <c r="C1049" t="s">
        <v>242</v>
      </c>
      <c r="D1049" s="18" t="s">
        <v>516</v>
      </c>
      <c r="E1049">
        <f>VLOOKUP(A1049,home!$A$2:$E$405,3,FALSE)</f>
        <v>1.4857</v>
      </c>
      <c r="F1049">
        <f>VLOOKUP(B1049,home!$B$2:$E$405,3,FALSE)</f>
        <v>1.1217999999999999</v>
      </c>
      <c r="G1049">
        <f>VLOOKUP(C1049,away!$B$2:$E$405,4,FALSE)</f>
        <v>0.67310000000000003</v>
      </c>
      <c r="H1049">
        <f>VLOOKUP(A1049,away!$A$2:$E$405,3,FALSE)</f>
        <v>1.0857000000000001</v>
      </c>
      <c r="I1049">
        <f>VLOOKUP(C1049,away!$B$2:$E$405,3,FALSE)</f>
        <v>1.6119000000000001</v>
      </c>
      <c r="J1049">
        <f>VLOOKUP(B1049,home!$B$2:$E$405,4,FALSE)</f>
        <v>0</v>
      </c>
      <c r="K1049" s="3">
        <f t="shared" si="1122"/>
        <v>1.1218276748060001</v>
      </c>
      <c r="L1049" s="3">
        <f t="shared" si="1123"/>
        <v>0</v>
      </c>
      <c r="M1049" s="5">
        <f t="shared" si="1124"/>
        <v>0.32568400588258284</v>
      </c>
      <c r="N1049" s="5">
        <f t="shared" si="1125"/>
        <v>0.36536133104076157</v>
      </c>
      <c r="O1049" s="5">
        <f t="shared" si="1126"/>
        <v>0</v>
      </c>
      <c r="P1049" s="5">
        <f t="shared" si="1127"/>
        <v>0</v>
      </c>
      <c r="Q1049" s="5">
        <f t="shared" si="1128"/>
        <v>0.20493622623274146</v>
      </c>
      <c r="R1049" s="5">
        <f t="shared" si="1129"/>
        <v>0</v>
      </c>
      <c r="S1049" s="5">
        <f t="shared" si="1130"/>
        <v>0</v>
      </c>
      <c r="T1049" s="5">
        <f t="shared" si="1131"/>
        <v>0</v>
      </c>
      <c r="U1049" s="5">
        <f t="shared" si="1132"/>
        <v>0</v>
      </c>
      <c r="V1049" s="5">
        <f t="shared" si="1133"/>
        <v>0</v>
      </c>
      <c r="W1049" s="5">
        <f t="shared" si="1134"/>
        <v>7.6634376719397559E-2</v>
      </c>
      <c r="X1049" s="5">
        <f t="shared" si="1135"/>
        <v>0</v>
      </c>
      <c r="Y1049" s="5">
        <f t="shared" si="1136"/>
        <v>0</v>
      </c>
      <c r="Z1049" s="5">
        <f t="shared" si="1137"/>
        <v>0</v>
      </c>
      <c r="AA1049" s="5">
        <f t="shared" si="1138"/>
        <v>0</v>
      </c>
      <c r="AB1049" s="5">
        <f t="shared" si="1139"/>
        <v>0</v>
      </c>
      <c r="AC1049" s="5">
        <f t="shared" si="1140"/>
        <v>0</v>
      </c>
      <c r="AD1049" s="5">
        <f t="shared" si="1141"/>
        <v>2.1492641161332218E-2</v>
      </c>
      <c r="AE1049" s="5">
        <f t="shared" si="1142"/>
        <v>0</v>
      </c>
      <c r="AF1049" s="5">
        <f t="shared" si="1143"/>
        <v>0</v>
      </c>
      <c r="AG1049" s="5">
        <f t="shared" si="1144"/>
        <v>0</v>
      </c>
      <c r="AH1049" s="5">
        <f t="shared" si="1145"/>
        <v>0</v>
      </c>
      <c r="AI1049" s="5">
        <f t="shared" si="1146"/>
        <v>0</v>
      </c>
      <c r="AJ1049" s="5">
        <f t="shared" si="1147"/>
        <v>0</v>
      </c>
      <c r="AK1049" s="5">
        <f t="shared" si="1148"/>
        <v>0</v>
      </c>
      <c r="AL1049" s="5">
        <f t="shared" si="1149"/>
        <v>0</v>
      </c>
      <c r="AM1049" s="5">
        <f t="shared" si="1150"/>
        <v>4.8222079318914089E-3</v>
      </c>
      <c r="AN1049" s="5">
        <f t="shared" si="1151"/>
        <v>0</v>
      </c>
      <c r="AO1049" s="5">
        <f t="shared" si="1152"/>
        <v>0</v>
      </c>
      <c r="AP1049" s="5">
        <f t="shared" si="1153"/>
        <v>0</v>
      </c>
      <c r="AQ1049" s="5">
        <f t="shared" si="1154"/>
        <v>0</v>
      </c>
      <c r="AR1049" s="5">
        <f t="shared" si="1155"/>
        <v>0</v>
      </c>
      <c r="AS1049" s="5">
        <f t="shared" si="1156"/>
        <v>0</v>
      </c>
      <c r="AT1049" s="5">
        <f t="shared" si="1157"/>
        <v>0</v>
      </c>
      <c r="AU1049" s="5">
        <f t="shared" si="1158"/>
        <v>0</v>
      </c>
      <c r="AV1049" s="5">
        <f t="shared" si="1159"/>
        <v>0</v>
      </c>
      <c r="AW1049" s="5">
        <f t="shared" si="1160"/>
        <v>0</v>
      </c>
      <c r="AX1049" s="5">
        <f t="shared" si="1161"/>
        <v>9.0161438527746392E-4</v>
      </c>
      <c r="AY1049" s="5">
        <f t="shared" si="1162"/>
        <v>0</v>
      </c>
      <c r="AZ1049" s="5">
        <f t="shared" si="1163"/>
        <v>0</v>
      </c>
      <c r="BA1049" s="5">
        <f t="shared" si="1164"/>
        <v>0</v>
      </c>
      <c r="BB1049" s="5">
        <f t="shared" si="1165"/>
        <v>0</v>
      </c>
      <c r="BC1049" s="5">
        <f t="shared" si="1166"/>
        <v>0</v>
      </c>
      <c r="BD1049" s="5">
        <f t="shared" si="1167"/>
        <v>0</v>
      </c>
      <c r="BE1049" s="5">
        <f t="shared" si="1168"/>
        <v>0</v>
      </c>
      <c r="BF1049" s="5">
        <f t="shared" si="1169"/>
        <v>0</v>
      </c>
      <c r="BG1049" s="5">
        <f t="shared" si="1170"/>
        <v>0</v>
      </c>
      <c r="BH1049" s="5">
        <f t="shared" si="1171"/>
        <v>0</v>
      </c>
      <c r="BI1049" s="5">
        <f t="shared" si="1172"/>
        <v>0</v>
      </c>
      <c r="BJ1049" s="8">
        <f t="shared" si="1173"/>
        <v>0.67414839747140165</v>
      </c>
      <c r="BK1049" s="8">
        <f t="shared" si="1174"/>
        <v>0.32568400588258284</v>
      </c>
      <c r="BL1049" s="8">
        <f t="shared" si="1175"/>
        <v>0</v>
      </c>
      <c r="BM1049" s="8">
        <f t="shared" si="1176"/>
        <v>0.10385084019789864</v>
      </c>
      <c r="BN1049" s="8">
        <f t="shared" si="1177"/>
        <v>0.8959815631560859</v>
      </c>
    </row>
    <row r="1050" spans="1:66" x14ac:dyDescent="0.25">
      <c r="A1050" t="s">
        <v>22</v>
      </c>
      <c r="B1050" t="s">
        <v>24</v>
      </c>
      <c r="C1050" t="s">
        <v>26</v>
      </c>
      <c r="D1050" s="18" t="s">
        <v>516</v>
      </c>
      <c r="E1050">
        <f>VLOOKUP(A1050,home!$A$2:$E$405,3,FALSE)</f>
        <v>1.4857</v>
      </c>
      <c r="F1050">
        <f>VLOOKUP(B1050,home!$B$2:$E$405,3,FALSE)</f>
        <v>2.0192999999999999</v>
      </c>
      <c r="G1050">
        <f>VLOOKUP(C1050,away!$B$2:$E$405,4,FALSE)</f>
        <v>0.67310000000000003</v>
      </c>
      <c r="H1050">
        <f>VLOOKUP(A1050,away!$A$2:$E$405,3,FALSE)</f>
        <v>1.0857000000000001</v>
      </c>
      <c r="I1050">
        <f>VLOOKUP(C1050,away!$B$2:$E$405,3,FALSE)</f>
        <v>0.307</v>
      </c>
      <c r="J1050">
        <f>VLOOKUP(B1050,home!$B$2:$E$405,4,FALSE)</f>
        <v>0.92110000000000003</v>
      </c>
      <c r="K1050" s="3">
        <f t="shared" si="1122"/>
        <v>2.0193498161310002</v>
      </c>
      <c r="L1050" s="3">
        <f t="shared" si="1123"/>
        <v>0.30701174889000005</v>
      </c>
      <c r="M1050" s="5">
        <f t="shared" si="1124"/>
        <v>9.7650396131548009E-2</v>
      </c>
      <c r="N1050" s="5">
        <f t="shared" si="1125"/>
        <v>0.1971903094733608</v>
      </c>
      <c r="O1050" s="5">
        <f t="shared" si="1126"/>
        <v>2.9979818896147849E-2</v>
      </c>
      <c r="P1050" s="5">
        <f t="shared" si="1127"/>
        <v>6.0539741775576847E-2</v>
      </c>
      <c r="Q1050" s="5">
        <f t="shared" si="1128"/>
        <v>0.19909810758892313</v>
      </c>
      <c r="R1050" s="5">
        <f t="shared" si="1129"/>
        <v>4.6020783153559114E-3</v>
      </c>
      <c r="S1050" s="5">
        <f t="shared" si="1130"/>
        <v>9.3831169136175448E-3</v>
      </c>
      <c r="T1050" s="5">
        <f t="shared" si="1131"/>
        <v>6.1125458211564683E-2</v>
      </c>
      <c r="U1050" s="5">
        <f t="shared" si="1132"/>
        <v>9.2932059999344223E-3</v>
      </c>
      <c r="V1050" s="5">
        <f t="shared" si="1133"/>
        <v>6.4635508974873236E-4</v>
      </c>
      <c r="W1050" s="5">
        <f t="shared" si="1134"/>
        <v>0.13401624231724069</v>
      </c>
      <c r="X1050" s="5">
        <f t="shared" si="1135"/>
        <v>4.1144560933482101E-2</v>
      </c>
      <c r="Y1050" s="5">
        <f t="shared" si="1136"/>
        <v>6.3159318047497567E-3</v>
      </c>
      <c r="Z1050" s="5">
        <f t="shared" si="1137"/>
        <v>4.7096403737538782E-4</v>
      </c>
      <c r="AA1050" s="5">
        <f t="shared" si="1138"/>
        <v>9.5104114227830287E-4</v>
      </c>
      <c r="AB1050" s="5">
        <f t="shared" si="1139"/>
        <v>9.602423778963539E-4</v>
      </c>
      <c r="AC1050" s="5">
        <f t="shared" si="1140"/>
        <v>2.5044810222789904E-5</v>
      </c>
      <c r="AD1050" s="5">
        <f t="shared" si="1141"/>
        <v>6.765641857047186E-2</v>
      </c>
      <c r="AE1050" s="5">
        <f t="shared" si="1142"/>
        <v>2.0771315388954444E-2</v>
      </c>
      <c r="AF1050" s="5">
        <f t="shared" si="1143"/>
        <v>3.1885189321543377E-3</v>
      </c>
      <c r="AG1050" s="5">
        <f t="shared" si="1144"/>
        <v>3.2630425790985951E-4</v>
      </c>
      <c r="AH1050" s="5">
        <f t="shared" si="1145"/>
        <v>3.6147873194728293E-5</v>
      </c>
      <c r="AI1050" s="5">
        <f t="shared" si="1146"/>
        <v>7.2995201089301286E-5</v>
      </c>
      <c r="AJ1050" s="5">
        <f t="shared" si="1147"/>
        <v>7.3701422949062984E-5</v>
      </c>
      <c r="AK1050" s="5">
        <f t="shared" si="1148"/>
        <v>4.9609651626927817E-5</v>
      </c>
      <c r="AL1050" s="5">
        <f t="shared" si="1149"/>
        <v>6.2107534788225545E-7</v>
      </c>
      <c r="AM1050" s="5">
        <f t="shared" si="1150"/>
        <v>2.7324395280072897E-2</v>
      </c>
      <c r="AN1050" s="5">
        <f t="shared" si="1151"/>
        <v>8.3889103822968429E-3</v>
      </c>
      <c r="AO1050" s="5">
        <f t="shared" si="1152"/>
        <v>1.2877470238752166E-3</v>
      </c>
      <c r="AP1050" s="5">
        <f t="shared" si="1153"/>
        <v>1.3178448864260763E-4</v>
      </c>
      <c r="AQ1050" s="5">
        <f t="shared" si="1154"/>
        <v>1.011484658368533E-5</v>
      </c>
      <c r="AR1050" s="5">
        <f t="shared" si="1155"/>
        <v>2.2195643536334986E-6</v>
      </c>
      <c r="AS1050" s="5">
        <f t="shared" si="1156"/>
        <v>4.4820768694007276E-6</v>
      </c>
      <c r="AT1050" s="5">
        <f t="shared" si="1157"/>
        <v>4.5254405510546854E-6</v>
      </c>
      <c r="AU1050" s="5">
        <f t="shared" si="1158"/>
        <v>3.0461491815613511E-6</v>
      </c>
      <c r="AV1050" s="5">
        <f t="shared" si="1159"/>
        <v>1.5378101974233769E-6</v>
      </c>
      <c r="AW1050" s="5">
        <f t="shared" si="1160"/>
        <v>1.0695678629948753E-8</v>
      </c>
      <c r="AX1050" s="5">
        <f t="shared" si="1161"/>
        <v>9.196252097450985E-3</v>
      </c>
      <c r="AY1050" s="5">
        <f t="shared" si="1162"/>
        <v>2.8233574396717585E-3</v>
      </c>
      <c r="AZ1050" s="5">
        <f t="shared" si="1163"/>
        <v>4.334019526476097E-4</v>
      </c>
      <c r="BA1050" s="5">
        <f t="shared" si="1164"/>
        <v>4.4353163818227877E-5</v>
      </c>
      <c r="BB1050" s="5">
        <f t="shared" si="1165"/>
        <v>3.4042355981597035E-6</v>
      </c>
      <c r="BC1050" s="5">
        <f t="shared" si="1166"/>
        <v>2.0902806492492134E-7</v>
      </c>
      <c r="BD1050" s="5">
        <f t="shared" si="1167"/>
        <v>1.1357205566382039E-7</v>
      </c>
      <c r="BE1050" s="5">
        <f t="shared" si="1168"/>
        <v>2.2934170972235541E-7</v>
      </c>
      <c r="BF1050" s="5">
        <f t="shared" si="1169"/>
        <v>2.3156056967950388E-7</v>
      </c>
      <c r="BG1050" s="5">
        <f t="shared" si="1170"/>
        <v>1.5586726460183198E-7</v>
      </c>
      <c r="BH1050" s="5">
        <f t="shared" si="1171"/>
        <v>7.8687633028637789E-8</v>
      </c>
      <c r="BI1050" s="5">
        <f t="shared" si="1172"/>
        <v>3.1779571457632707E-8</v>
      </c>
      <c r="BJ1050" s="8">
        <f t="shared" si="1173"/>
        <v>0.78047709741753457</v>
      </c>
      <c r="BK1050" s="8">
        <f t="shared" si="1174"/>
        <v>0.17106863323573354</v>
      </c>
      <c r="BL1050" s="8">
        <f t="shared" si="1175"/>
        <v>4.6035492730430075E-2</v>
      </c>
      <c r="BM1050" s="8">
        <f t="shared" si="1176"/>
        <v>0.40616838849616804</v>
      </c>
      <c r="BN1050" s="8">
        <f t="shared" si="1177"/>
        <v>0.58906045218091252</v>
      </c>
    </row>
    <row r="1051" spans="1:66" x14ac:dyDescent="0.25">
      <c r="A1051" t="s">
        <v>25</v>
      </c>
      <c r="B1051" t="s">
        <v>450</v>
      </c>
      <c r="C1051" t="s">
        <v>417</v>
      </c>
      <c r="D1051" s="18" t="s">
        <v>516</v>
      </c>
      <c r="E1051">
        <f>VLOOKUP(A1051,home!$A$2:$E$405,3,FALSE)</f>
        <v>1.1486000000000001</v>
      </c>
      <c r="F1051">
        <f>VLOOKUP(B1051,home!$B$2:$E$405,3,FALSE)</f>
        <v>0.87060000000000004</v>
      </c>
      <c r="G1051">
        <f>VLOOKUP(C1051,away!$B$2:$E$405,4,FALSE)</f>
        <v>0.87060000000000004</v>
      </c>
      <c r="H1051">
        <f>VLOOKUP(A1051,away!$A$2:$E$405,3,FALSE)</f>
        <v>1.1621999999999999</v>
      </c>
      <c r="I1051">
        <f>VLOOKUP(C1051,away!$B$2:$E$405,3,FALSE)</f>
        <v>1.0754999999999999</v>
      </c>
      <c r="J1051">
        <f>VLOOKUP(B1051,home!$B$2:$E$405,4,FALSE)</f>
        <v>0.86040000000000005</v>
      </c>
      <c r="K1051" s="3">
        <f t="shared" si="1122"/>
        <v>0.87057489189600012</v>
      </c>
      <c r="L1051" s="3">
        <f t="shared" si="1123"/>
        <v>1.0754536244399999</v>
      </c>
      <c r="M1051" s="5">
        <f t="shared" si="1124"/>
        <v>0.14284023424634906</v>
      </c>
      <c r="N1051" s="5">
        <f t="shared" si="1125"/>
        <v>0.12435312148741466</v>
      </c>
      <c r="O1051" s="5">
        <f t="shared" si="1126"/>
        <v>0.15361804763609471</v>
      </c>
      <c r="P1051" s="5">
        <f t="shared" si="1127"/>
        <v>0.13373601521406775</v>
      </c>
      <c r="Q1051" s="5">
        <f t="shared" si="1128"/>
        <v>5.4129352647918086E-2</v>
      </c>
      <c r="R1051" s="5">
        <f t="shared" si="1129"/>
        <v>8.2604543054817292E-2</v>
      </c>
      <c r="S1051" s="5">
        <f t="shared" si="1130"/>
        <v>3.1303018123191181E-2</v>
      </c>
      <c r="T1051" s="5">
        <f t="shared" si="1131"/>
        <v>5.8213608493794422E-2</v>
      </c>
      <c r="U1051" s="5">
        <f t="shared" si="1132"/>
        <v>7.1913441140066051E-2</v>
      </c>
      <c r="V1051" s="5">
        <f t="shared" si="1133"/>
        <v>3.2564283601786343E-3</v>
      </c>
      <c r="W1051" s="5">
        <f t="shared" si="1134"/>
        <v>1.5707885109953922E-2</v>
      </c>
      <c r="X1051" s="5">
        <f t="shared" si="1135"/>
        <v>1.6893101973787052E-2</v>
      </c>
      <c r="Y1051" s="5">
        <f t="shared" si="1136"/>
        <v>9.083873872871899E-3</v>
      </c>
      <c r="Z1051" s="5">
        <f t="shared" si="1137"/>
        <v>2.9612451741171095E-2</v>
      </c>
      <c r="AA1051" s="5">
        <f t="shared" si="1138"/>
        <v>2.5779856973345547E-2</v>
      </c>
      <c r="AB1051" s="5">
        <f t="shared" si="1139"/>
        <v>1.122164809883232E-2</v>
      </c>
      <c r="AC1051" s="5">
        <f t="shared" si="1140"/>
        <v>1.9055457090668359E-4</v>
      </c>
      <c r="AD1051" s="5">
        <f t="shared" si="1141"/>
        <v>3.4187225953782306E-3</v>
      </c>
      <c r="AE1051" s="5">
        <f t="shared" si="1142"/>
        <v>3.6766776061544415E-3</v>
      </c>
      <c r="AF1051" s="5">
        <f t="shared" si="1143"/>
        <v>1.9770481287180882E-3</v>
      </c>
      <c r="AG1051" s="5">
        <f t="shared" si="1144"/>
        <v>7.0874119190739572E-4</v>
      </c>
      <c r="AH1051" s="5">
        <f t="shared" si="1145"/>
        <v>7.9617046383992605E-3</v>
      </c>
      <c r="AI1051" s="5">
        <f t="shared" si="1146"/>
        <v>6.9312601548823186E-3</v>
      </c>
      <c r="AJ1051" s="5">
        <f t="shared" si="1147"/>
        <v>3.0170905300198636E-3</v>
      </c>
      <c r="AK1051" s="5">
        <f t="shared" si="1148"/>
        <v>8.7553442067082952E-4</v>
      </c>
      <c r="AL1051" s="5">
        <f t="shared" si="1149"/>
        <v>7.1363671806741704E-6</v>
      </c>
      <c r="AM1051" s="5">
        <f t="shared" si="1150"/>
        <v>5.9525081077876343E-4</v>
      </c>
      <c r="AN1051" s="5">
        <f t="shared" si="1151"/>
        <v>6.4016464190286976E-4</v>
      </c>
      <c r="AO1051" s="5">
        <f t="shared" si="1152"/>
        <v>3.442336921863879E-4</v>
      </c>
      <c r="AP1051" s="5">
        <f t="shared" si="1153"/>
        <v>1.2340245730540472E-4</v>
      </c>
      <c r="AQ1051" s="5">
        <f t="shared" si="1154"/>
        <v>3.3178404993474967E-5</v>
      </c>
      <c r="AR1051" s="5">
        <f t="shared" si="1155"/>
        <v>1.7124888220174492E-3</v>
      </c>
      <c r="AS1051" s="5">
        <f t="shared" si="1156"/>
        <v>1.4908497711009494E-3</v>
      </c>
      <c r="AT1051" s="5">
        <f t="shared" si="1157"/>
        <v>6.4894818915469266E-4</v>
      </c>
      <c r="AU1051" s="5">
        <f t="shared" si="1158"/>
        <v>1.8831933320648389E-4</v>
      </c>
      <c r="AV1051" s="5">
        <f t="shared" si="1159"/>
        <v>4.0986520787040374E-5</v>
      </c>
      <c r="AW1051" s="5">
        <f t="shared" si="1160"/>
        <v>1.8559766652802779E-7</v>
      </c>
      <c r="AX1051" s="5">
        <f t="shared" si="1161"/>
        <v>8.6368401707454692E-5</v>
      </c>
      <c r="AY1051" s="5">
        <f t="shared" si="1162"/>
        <v>9.2885210653372041E-5</v>
      </c>
      <c r="AZ1051" s="5">
        <f t="shared" si="1163"/>
        <v>4.9946868227020917E-5</v>
      </c>
      <c r="BA1051" s="5">
        <f t="shared" si="1164"/>
        <v>1.7905180154725572E-5</v>
      </c>
      <c r="BB1051" s="5">
        <f t="shared" si="1165"/>
        <v>4.8140477234126943E-6</v>
      </c>
      <c r="BC1051" s="5">
        <f t="shared" si="1166"/>
        <v>1.0354570144742626E-6</v>
      </c>
      <c r="BD1051" s="5">
        <f t="shared" si="1167"/>
        <v>3.0695038507527511E-4</v>
      </c>
      <c r="BE1051" s="5">
        <f t="shared" si="1168"/>
        <v>2.6722329830434328E-4</v>
      </c>
      <c r="BF1051" s="5">
        <f t="shared" si="1169"/>
        <v>1.163189470166981E-4</v>
      </c>
      <c r="BG1051" s="5">
        <f t="shared" si="1170"/>
        <v>3.3754784908172843E-5</v>
      </c>
      <c r="BH1051" s="5">
        <f t="shared" si="1171"/>
        <v>7.3465170556013252E-6</v>
      </c>
      <c r="BI1051" s="5">
        <f t="shared" si="1172"/>
        <v>1.2791386582984495E-6</v>
      </c>
      <c r="BJ1051" s="8">
        <f t="shared" si="1173"/>
        <v>0.29015131828054547</v>
      </c>
      <c r="BK1051" s="8">
        <f t="shared" si="1174"/>
        <v>0.31142627209252738</v>
      </c>
      <c r="BL1051" s="8">
        <f t="shared" si="1175"/>
        <v>0.36873759235441322</v>
      </c>
      <c r="BM1051" s="8">
        <f t="shared" si="1176"/>
        <v>0.3085536205690087</v>
      </c>
      <c r="BN1051" s="8">
        <f t="shared" si="1177"/>
        <v>0.69128131428666162</v>
      </c>
    </row>
    <row r="1052" spans="1:66" x14ac:dyDescent="0.25">
      <c r="A1052" t="s">
        <v>25</v>
      </c>
      <c r="B1052" t="s">
        <v>158</v>
      </c>
      <c r="C1052" t="s">
        <v>510</v>
      </c>
      <c r="D1052" s="18" t="s">
        <v>516</v>
      </c>
      <c r="E1052">
        <f>VLOOKUP(A1052,home!$A$2:$E$405,3,FALSE)</f>
        <v>1.1486000000000001</v>
      </c>
      <c r="F1052">
        <f>VLOOKUP(B1052,home!$B$2:$E$405,3,FALSE)</f>
        <v>0.65300000000000002</v>
      </c>
      <c r="G1052">
        <f>VLOOKUP(C1052,away!$B$2:$E$405,4,FALSE)</f>
        <v>0.87060000000000004</v>
      </c>
      <c r="H1052">
        <f>VLOOKUP(A1052,away!$A$2:$E$405,3,FALSE)</f>
        <v>1.1621999999999999</v>
      </c>
      <c r="I1052">
        <f>VLOOKUP(C1052,away!$B$2:$E$405,3,FALSE)</f>
        <v>0.43020000000000003</v>
      </c>
      <c r="J1052">
        <f>VLOOKUP(B1052,home!$B$2:$E$405,4,FALSE)</f>
        <v>0.86040000000000005</v>
      </c>
      <c r="K1052" s="3">
        <f t="shared" si="1122"/>
        <v>0.65298116748000001</v>
      </c>
      <c r="L1052" s="3">
        <f t="shared" si="1123"/>
        <v>0.43018144977599998</v>
      </c>
      <c r="M1052" s="5">
        <f t="shared" si="1124"/>
        <v>0.3385232115288247</v>
      </c>
      <c r="N1052" s="5">
        <f t="shared" si="1125"/>
        <v>0.22104928188317097</v>
      </c>
      <c r="O1052" s="5">
        <f t="shared" si="1126"/>
        <v>0.14562640591829731</v>
      </c>
      <c r="P1052" s="5">
        <f t="shared" si="1127"/>
        <v>9.5091300552446176E-2</v>
      </c>
      <c r="Q1052" s="5">
        <f t="shared" si="1128"/>
        <v>7.2170509077344291E-2</v>
      </c>
      <c r="R1052" s="5">
        <f t="shared" si="1129"/>
        <v>3.1322889211800702E-2</v>
      </c>
      <c r="S1052" s="5">
        <f t="shared" si="1130"/>
        <v>6.6777957410356975E-3</v>
      </c>
      <c r="T1052" s="5">
        <f t="shared" si="1131"/>
        <v>3.1046414225963933E-2</v>
      </c>
      <c r="U1052" s="5">
        <f t="shared" si="1132"/>
        <v>2.0453256766368322E-2</v>
      </c>
      <c r="V1052" s="5">
        <f t="shared" si="1133"/>
        <v>2.0842171073682991E-4</v>
      </c>
      <c r="W1052" s="5">
        <f t="shared" si="1134"/>
        <v>1.5708661091650072E-2</v>
      </c>
      <c r="X1052" s="5">
        <f t="shared" si="1135"/>
        <v>6.7575746024458707E-3</v>
      </c>
      <c r="Y1052" s="5">
        <f t="shared" si="1136"/>
        <v>1.4534916197248206E-3</v>
      </c>
      <c r="Z1052" s="5">
        <f t="shared" si="1137"/>
        <v>4.4915086307684843E-3</v>
      </c>
      <c r="AA1052" s="5">
        <f t="shared" si="1138"/>
        <v>2.9328705494657014E-3</v>
      </c>
      <c r="AB1052" s="5">
        <f t="shared" si="1139"/>
        <v>9.5755461772891132E-4</v>
      </c>
      <c r="AC1052" s="5">
        <f t="shared" si="1140"/>
        <v>3.6591086782174988E-6</v>
      </c>
      <c r="AD1052" s="5">
        <f t="shared" si="1141"/>
        <v>2.5643649647933285E-3</v>
      </c>
      <c r="AE1052" s="5">
        <f t="shared" si="1142"/>
        <v>1.1031422383095753E-3</v>
      </c>
      <c r="AF1052" s="5">
        <f t="shared" si="1143"/>
        <v>2.3727566369257736E-4</v>
      </c>
      <c r="AG1052" s="5">
        <f t="shared" si="1144"/>
        <v>3.4023863001278501E-5</v>
      </c>
      <c r="AH1052" s="5">
        <f t="shared" si="1145"/>
        <v>4.8304092361635089E-4</v>
      </c>
      <c r="AI1052" s="5">
        <f t="shared" si="1146"/>
        <v>3.1541662624362234E-4</v>
      </c>
      <c r="AJ1052" s="5">
        <f t="shared" si="1147"/>
        <v>1.0298055842358165E-4</v>
      </c>
      <c r="AK1052" s="5">
        <f t="shared" si="1148"/>
        <v>2.24147884223909E-5</v>
      </c>
      <c r="AL1052" s="5">
        <f t="shared" si="1149"/>
        <v>4.1113801503069702E-8</v>
      </c>
      <c r="AM1052" s="5">
        <f t="shared" si="1150"/>
        <v>3.3489640571111141E-4</v>
      </c>
      <c r="AN1052" s="5">
        <f t="shared" si="1151"/>
        <v>1.440662213335774E-4</v>
      </c>
      <c r="AO1052" s="5">
        <f t="shared" si="1152"/>
        <v>3.0987307978514205E-5</v>
      </c>
      <c r="AP1052" s="5">
        <f t="shared" si="1153"/>
        <v>4.4433883569508836E-6</v>
      </c>
      <c r="AQ1052" s="5">
        <f t="shared" si="1154"/>
        <v>4.7786581132773248E-7</v>
      </c>
      <c r="AR1052" s="5">
        <f t="shared" si="1155"/>
        <v>4.1559048964483997E-5</v>
      </c>
      <c r="AS1052" s="5">
        <f t="shared" si="1156"/>
        <v>2.7137276312187247E-5</v>
      </c>
      <c r="AT1052" s="5">
        <f t="shared" si="1157"/>
        <v>8.8600651842796877E-6</v>
      </c>
      <c r="AU1052" s="5">
        <f t="shared" si="1158"/>
        <v>1.9284852359932844E-6</v>
      </c>
      <c r="AV1052" s="5">
        <f t="shared" si="1159"/>
        <v>3.1481613521670948E-7</v>
      </c>
      <c r="AW1052" s="5">
        <f t="shared" si="1160"/>
        <v>3.2080229676339325E-10</v>
      </c>
      <c r="AX1052" s="5">
        <f t="shared" si="1161"/>
        <v>3.6446840997682874E-5</v>
      </c>
      <c r="AY1052" s="5">
        <f t="shared" si="1162"/>
        <v>1.5678754900138573E-5</v>
      </c>
      <c r="AZ1052" s="5">
        <f t="shared" si="1163"/>
        <v>3.3723547568120876E-6</v>
      </c>
      <c r="BA1052" s="5">
        <f t="shared" si="1164"/>
        <v>4.8357481948147115E-7</v>
      </c>
      <c r="BB1052" s="5">
        <f t="shared" si="1165"/>
        <v>5.2006229229926689E-8</v>
      </c>
      <c r="BC1052" s="5">
        <f t="shared" si="1166"/>
        <v>4.4744230175025719E-9</v>
      </c>
      <c r="BD1052" s="5">
        <f t="shared" si="1167"/>
        <v>2.9796553224755802E-6</v>
      </c>
      <c r="BE1052" s="5">
        <f t="shared" si="1168"/>
        <v>1.9456588111581004E-6</v>
      </c>
      <c r="BF1052" s="5">
        <f t="shared" si="1169"/>
        <v>6.3523928101388261E-7</v>
      </c>
      <c r="BG1052" s="5">
        <f t="shared" si="1170"/>
        <v>1.3826642911520029E-7</v>
      </c>
      <c r="BH1052" s="5">
        <f t="shared" si="1171"/>
        <v>2.2571343576733535E-8</v>
      </c>
      <c r="BI1052" s="5">
        <f t="shared" si="1172"/>
        <v>2.9477324560655331E-9</v>
      </c>
      <c r="BJ1052" s="8">
        <f t="shared" si="1173"/>
        <v>0.35269564842541457</v>
      </c>
      <c r="BK1052" s="8">
        <f t="shared" si="1174"/>
        <v>0.44052010851042334</v>
      </c>
      <c r="BL1052" s="8">
        <f t="shared" si="1175"/>
        <v>0.20230235399111884</v>
      </c>
      <c r="BM1052" s="8">
        <f t="shared" si="1176"/>
        <v>9.6210342951743147E-2</v>
      </c>
      <c r="BN1052" s="8">
        <f t="shared" si="1177"/>
        <v>0.90378359817188425</v>
      </c>
    </row>
    <row r="1053" spans="1:66" x14ac:dyDescent="0.25">
      <c r="A1053" t="s">
        <v>25</v>
      </c>
      <c r="B1053" t="s">
        <v>451</v>
      </c>
      <c r="C1053" t="s">
        <v>453</v>
      </c>
      <c r="D1053" s="18" t="s">
        <v>516</v>
      </c>
      <c r="E1053">
        <f>VLOOKUP(A1053,home!$A$2:$E$405,3,FALSE)</f>
        <v>1.1486000000000001</v>
      </c>
      <c r="F1053">
        <f>VLOOKUP(B1053,home!$B$2:$E$405,3,FALSE)</f>
        <v>1.4510000000000001</v>
      </c>
      <c r="G1053">
        <f>VLOOKUP(C1053,away!$B$2:$E$405,4,FALSE)</f>
        <v>1.0883</v>
      </c>
      <c r="H1053">
        <f>VLOOKUP(A1053,away!$A$2:$E$405,3,FALSE)</f>
        <v>1.1621999999999999</v>
      </c>
      <c r="I1053">
        <f>VLOOKUP(C1053,away!$B$2:$E$405,3,FALSE)</f>
        <v>1.2907</v>
      </c>
      <c r="J1053">
        <f>VLOOKUP(B1053,home!$B$2:$E$405,4,FALSE)</f>
        <v>0.5736</v>
      </c>
      <c r="K1053" s="3">
        <f t="shared" si="1122"/>
        <v>1.8137810223800004</v>
      </c>
      <c r="L1053" s="3">
        <f t="shared" si="1123"/>
        <v>0.86042956334399989</v>
      </c>
      <c r="M1053" s="5">
        <f t="shared" si="1124"/>
        <v>6.896124590486491E-2</v>
      </c>
      <c r="N1053" s="5">
        <f t="shared" si="1125"/>
        <v>0.12508059910192448</v>
      </c>
      <c r="O1053" s="5">
        <f t="shared" si="1126"/>
        <v>5.933629470158111E-2</v>
      </c>
      <c r="P1053" s="5">
        <f t="shared" si="1127"/>
        <v>0.10762304526807477</v>
      </c>
      <c r="Q1053" s="5">
        <f t="shared" si="1128"/>
        <v>0.11343440845949579</v>
      </c>
      <c r="R1053" s="5">
        <f t="shared" si="1129"/>
        <v>2.5527351070266165E-2</v>
      </c>
      <c r="S1053" s="5">
        <f t="shared" si="1130"/>
        <v>4.1989960160932094E-2</v>
      </c>
      <c r="T1053" s="5">
        <f t="shared" si="1131"/>
        <v>9.7602318538988889E-2</v>
      </c>
      <c r="U1053" s="5">
        <f t="shared" si="1132"/>
        <v>4.630102492288056E-2</v>
      </c>
      <c r="V1053" s="5">
        <f t="shared" si="1133"/>
        <v>7.2812028519434009E-3</v>
      </c>
      <c r="W1053" s="5">
        <f t="shared" si="1134"/>
        <v>6.8581725782911621E-2</v>
      </c>
      <c r="X1053" s="5">
        <f t="shared" si="1135"/>
        <v>5.9009744368768581E-2</v>
      </c>
      <c r="Y1053" s="5">
        <f t="shared" si="1136"/>
        <v>2.5386864290130304E-2</v>
      </c>
      <c r="Z1053" s="5">
        <f t="shared" si="1137"/>
        <v>7.3214958449060357E-3</v>
      </c>
      <c r="AA1053" s="5">
        <f t="shared" si="1138"/>
        <v>1.3279590218924593E-2</v>
      </c>
      <c r="AB1053" s="5">
        <f t="shared" si="1139"/>
        <v>1.2043134362034252E-2</v>
      </c>
      <c r="AC1053" s="5">
        <f t="shared" si="1140"/>
        <v>7.1020434544296935E-4</v>
      </c>
      <c r="AD1053" s="5">
        <f t="shared" si="1141"/>
        <v>3.1098058176778562E-2</v>
      </c>
      <c r="AE1053" s="5">
        <f t="shared" si="1142"/>
        <v>2.6757688617891882E-2</v>
      </c>
      <c r="AF1053" s="5">
        <f t="shared" si="1143"/>
        <v>1.1511553166793713E-2</v>
      </c>
      <c r="AG1053" s="5">
        <f t="shared" si="1144"/>
        <v>3.3016268882385185E-3</v>
      </c>
      <c r="AH1053" s="5">
        <f t="shared" si="1145"/>
        <v>1.5749078682143524E-3</v>
      </c>
      <c r="AI1053" s="5">
        <f t="shared" si="1146"/>
        <v>2.8565380033641345E-3</v>
      </c>
      <c r="AJ1053" s="5">
        <f t="shared" si="1147"/>
        <v>2.5905672101045629E-3</v>
      </c>
      <c r="AK1053" s="5">
        <f t="shared" si="1148"/>
        <v>1.5662405476291868E-3</v>
      </c>
      <c r="AL1053" s="5">
        <f t="shared" si="1149"/>
        <v>4.4334671403493301E-5</v>
      </c>
      <c r="AM1053" s="5">
        <f t="shared" si="1150"/>
        <v>1.1281013550782025E-2</v>
      </c>
      <c r="AN1053" s="5">
        <f t="shared" si="1151"/>
        <v>9.7065175635771238E-3</v>
      </c>
      <c r="AO1053" s="5">
        <f t="shared" si="1152"/>
        <v>4.1758873344097652E-3</v>
      </c>
      <c r="AP1053" s="5">
        <f t="shared" si="1153"/>
        <v>1.1976856385733114E-3</v>
      </c>
      <c r="AQ1053" s="5">
        <f t="shared" si="1154"/>
        <v>2.5763103275525345E-4</v>
      </c>
      <c r="AR1053" s="5">
        <f t="shared" si="1155"/>
        <v>2.7101945787094098E-4</v>
      </c>
      <c r="AS1053" s="5">
        <f t="shared" si="1156"/>
        <v>4.915699493820288E-4</v>
      </c>
      <c r="AT1053" s="5">
        <f t="shared" si="1157"/>
        <v>4.4580012268071069E-4</v>
      </c>
      <c r="AU1053" s="5">
        <f t="shared" si="1158"/>
        <v>2.6952793409764969E-4</v>
      </c>
      <c r="AV1053" s="5">
        <f t="shared" si="1159"/>
        <v>1.2221616296690109E-4</v>
      </c>
      <c r="AW1053" s="5">
        <f t="shared" si="1160"/>
        <v>1.9219459522340437E-6</v>
      </c>
      <c r="AX1053" s="5">
        <f t="shared" si="1161"/>
        <v>3.4102147152700094E-3</v>
      </c>
      <c r="AY1053" s="5">
        <f t="shared" si="1162"/>
        <v>2.934249558369057E-3</v>
      </c>
      <c r="AZ1053" s="5">
        <f t="shared" si="1163"/>
        <v>1.2623575331249062E-3</v>
      </c>
      <c r="BA1053" s="5">
        <f t="shared" si="1164"/>
        <v>3.6205658033689066E-4</v>
      </c>
      <c r="BB1053" s="5">
        <f t="shared" si="1165"/>
        <v>7.788104633127315E-5</v>
      </c>
      <c r="BC1053" s="5">
        <f t="shared" si="1166"/>
        <v>1.3402230937518239E-5</v>
      </c>
      <c r="BD1053" s="5">
        <f t="shared" si="1167"/>
        <v>3.8865525632270214E-5</v>
      </c>
      <c r="BE1053" s="5">
        <f t="shared" si="1168"/>
        <v>7.0493552816635179E-5</v>
      </c>
      <c r="BF1053" s="5">
        <f t="shared" si="1169"/>
        <v>6.3929934149477557E-5</v>
      </c>
      <c r="BG1053" s="5">
        <f t="shared" si="1170"/>
        <v>3.8651633774108511E-5</v>
      </c>
      <c r="BH1053" s="5">
        <f t="shared" si="1171"/>
        <v>1.7526399955864968E-5</v>
      </c>
      <c r="BI1053" s="5">
        <f t="shared" si="1172"/>
        <v>6.3578103261179086E-6</v>
      </c>
      <c r="BJ1053" s="8">
        <f t="shared" si="1173"/>
        <v>0.59644348417638948</v>
      </c>
      <c r="BK1053" s="8">
        <f t="shared" si="1174"/>
        <v>0.22954424276103066</v>
      </c>
      <c r="BL1053" s="8">
        <f t="shared" si="1175"/>
        <v>0.1669116073886516</v>
      </c>
      <c r="BM1053" s="8">
        <f t="shared" si="1176"/>
        <v>0.4973255580523539</v>
      </c>
      <c r="BN1053" s="8">
        <f t="shared" si="1177"/>
        <v>0.49996294450620726</v>
      </c>
    </row>
    <row r="1054" spans="1:66" x14ac:dyDescent="0.25">
      <c r="A1054" t="s">
        <v>25</v>
      </c>
      <c r="B1054" t="s">
        <v>156</v>
      </c>
      <c r="C1054" t="s">
        <v>494</v>
      </c>
      <c r="D1054" s="18" t="s">
        <v>516</v>
      </c>
      <c r="E1054">
        <f>VLOOKUP(A1054,home!$A$2:$E$405,3,FALSE)</f>
        <v>1.1486000000000001</v>
      </c>
      <c r="F1054">
        <f>VLOOKUP(B1054,home!$B$2:$E$405,3,FALSE)</f>
        <v>0.65300000000000002</v>
      </c>
      <c r="G1054">
        <f>VLOOKUP(C1054,away!$B$2:$E$405,4,FALSE)</f>
        <v>1.3059000000000001</v>
      </c>
      <c r="H1054">
        <f>VLOOKUP(A1054,away!$A$2:$E$405,3,FALSE)</f>
        <v>1.1621999999999999</v>
      </c>
      <c r="I1054">
        <f>VLOOKUP(C1054,away!$B$2:$E$405,3,FALSE)</f>
        <v>1.7209000000000001</v>
      </c>
      <c r="J1054">
        <f>VLOOKUP(B1054,home!$B$2:$E$405,4,FALSE)</f>
        <v>1.7209000000000001</v>
      </c>
      <c r="K1054" s="3">
        <f t="shared" si="1122"/>
        <v>0.97947175122000008</v>
      </c>
      <c r="L1054" s="3">
        <f t="shared" si="1123"/>
        <v>3.4418515925820001</v>
      </c>
      <c r="M1054" s="5">
        <f t="shared" si="1124"/>
        <v>1.201831739077865E-2</v>
      </c>
      <c r="N1054" s="5">
        <f t="shared" si="1125"/>
        <v>1.1771602381463747E-2</v>
      </c>
      <c r="O1054" s="5">
        <f t="shared" si="1126"/>
        <v>4.1365264851607443E-2</v>
      </c>
      <c r="P1054" s="5">
        <f t="shared" si="1127"/>
        <v>4.0516108403883061E-2</v>
      </c>
      <c r="Q1054" s="5">
        <f t="shared" si="1128"/>
        <v>5.7649759996189088E-3</v>
      </c>
      <c r="R1054" s="5">
        <f t="shared" si="1129"/>
        <v>7.1186551353540656E-2</v>
      </c>
      <c r="S1054" s="5">
        <f t="shared" si="1130"/>
        <v>3.4146939767432147E-2</v>
      </c>
      <c r="T1054" s="5">
        <f t="shared" si="1131"/>
        <v>1.9842191825485349E-2</v>
      </c>
      <c r="U1054" s="5">
        <f t="shared" si="1132"/>
        <v>6.9725216117564937E-2</v>
      </c>
      <c r="V1054" s="5">
        <f t="shared" si="1133"/>
        <v>1.2790671183117639E-2</v>
      </c>
      <c r="W1054" s="5">
        <f t="shared" si="1134"/>
        <v>1.8822103793626678E-3</v>
      </c>
      <c r="X1054" s="5">
        <f t="shared" si="1135"/>
        <v>6.4782887917837692E-3</v>
      </c>
      <c r="Y1054" s="5">
        <f t="shared" si="1136"/>
        <v>1.1148654297603543E-2</v>
      </c>
      <c r="Z1054" s="5">
        <f t="shared" si="1137"/>
        <v>8.1671181715534752E-2</v>
      </c>
      <c r="AA1054" s="5">
        <f t="shared" si="1138"/>
        <v>7.9994615379121684E-2</v>
      </c>
      <c r="AB1054" s="5">
        <f t="shared" si="1139"/>
        <v>3.9176233006779325E-2</v>
      </c>
      <c r="AC1054" s="5">
        <f t="shared" si="1140"/>
        <v>2.6949915458384008E-3</v>
      </c>
      <c r="AD1054" s="5">
        <f t="shared" si="1141"/>
        <v>4.6089297410970318E-4</v>
      </c>
      <c r="AE1054" s="5">
        <f t="shared" si="1142"/>
        <v>1.5863252169493365E-3</v>
      </c>
      <c r="AF1054" s="5">
        <f t="shared" si="1143"/>
        <v>2.7299479871550304E-3</v>
      </c>
      <c r="AG1054" s="5">
        <f t="shared" si="1144"/>
        <v>3.1320252757518559E-3</v>
      </c>
      <c r="AH1054" s="5">
        <f t="shared" si="1145"/>
        <v>7.0275021713916808E-2</v>
      </c>
      <c r="AI1054" s="5">
        <f t="shared" si="1146"/>
        <v>6.8832398585153637E-2</v>
      </c>
      <c r="AJ1054" s="5">
        <f t="shared" si="1147"/>
        <v>3.3709694991436737E-2</v>
      </c>
      <c r="AK1054" s="5">
        <f t="shared" si="1148"/>
        <v>1.1005897995451536E-2</v>
      </c>
      <c r="AL1054" s="5">
        <f t="shared" si="1149"/>
        <v>3.6341383263023563E-4</v>
      </c>
      <c r="AM1054" s="5">
        <f t="shared" si="1150"/>
        <v>9.0286329695245045E-5</v>
      </c>
      <c r="AN1054" s="5">
        <f t="shared" si="1151"/>
        <v>3.107521476499627E-4</v>
      </c>
      <c r="AO1054" s="5">
        <f t="shared" si="1152"/>
        <v>5.3478138714365049E-4</v>
      </c>
      <c r="AP1054" s="5">
        <f t="shared" si="1153"/>
        <v>6.1354605634119492E-4</v>
      </c>
      <c r="AQ1054" s="5">
        <f t="shared" si="1154"/>
        <v>5.2793361778508683E-4</v>
      </c>
      <c r="AR1054" s="5">
        <f t="shared" si="1155"/>
        <v>4.8375239080955847E-2</v>
      </c>
      <c r="AS1054" s="5">
        <f t="shared" si="1156"/>
        <v>4.7382180138310012E-2</v>
      </c>
      <c r="AT1054" s="5">
        <f t="shared" si="1157"/>
        <v>2.3204753478346003E-2</v>
      </c>
      <c r="AU1054" s="5">
        <f t="shared" si="1158"/>
        <v>7.5761335086879837E-3</v>
      </c>
      <c r="AV1054" s="5">
        <f t="shared" si="1159"/>
        <v>1.8551521888077855E-3</v>
      </c>
      <c r="AW1054" s="5">
        <f t="shared" si="1160"/>
        <v>3.4031650187605117E-5</v>
      </c>
      <c r="AX1054" s="5">
        <f t="shared" si="1161"/>
        <v>1.4738818242971322E-5</v>
      </c>
      <c r="AY1054" s="5">
        <f t="shared" si="1162"/>
        <v>5.0728825042347483E-5</v>
      </c>
      <c r="AZ1054" s="5">
        <f t="shared" si="1163"/>
        <v>8.7300543630908675E-5</v>
      </c>
      <c r="BA1054" s="5">
        <f t="shared" si="1164"/>
        <v>1.0015850504310581E-4</v>
      </c>
      <c r="BB1054" s="5">
        <f t="shared" si="1165"/>
        <v>8.6182677523311498E-5</v>
      </c>
      <c r="BC1054" s="5">
        <f t="shared" si="1166"/>
        <v>5.9325597177318133E-5</v>
      </c>
      <c r="BD1054" s="5">
        <f t="shared" si="1167"/>
        <v>2.7750065612053825E-2</v>
      </c>
      <c r="BE1054" s="5">
        <f t="shared" si="1168"/>
        <v>2.7180405361508262E-2</v>
      </c>
      <c r="BF1054" s="5">
        <f t="shared" si="1169"/>
        <v>1.3311219619152987E-2</v>
      </c>
      <c r="BG1054" s="5">
        <f t="shared" si="1170"/>
        <v>4.3459878637486004E-3</v>
      </c>
      <c r="BH1054" s="5">
        <f t="shared" si="1171"/>
        <v>1.0641930859216768E-3</v>
      </c>
      <c r="BI1054" s="5">
        <f t="shared" si="1172"/>
        <v>2.0846941310078421E-4</v>
      </c>
      <c r="BJ1054" s="8">
        <f t="shared" si="1173"/>
        <v>6.7272849634558984E-2</v>
      </c>
      <c r="BK1054" s="8">
        <f t="shared" si="1174"/>
        <v>0.10258117094872247</v>
      </c>
      <c r="BL1054" s="8">
        <f t="shared" si="1175"/>
        <v>0.68752469334516653</v>
      </c>
      <c r="BM1054" s="8">
        <f t="shared" si="1176"/>
        <v>0.75641037808823575</v>
      </c>
      <c r="BN1054" s="8">
        <f t="shared" si="1177"/>
        <v>0.18262282038089245</v>
      </c>
    </row>
    <row r="1055" spans="1:66" x14ac:dyDescent="0.25">
      <c r="A1055" t="s">
        <v>25</v>
      </c>
      <c r="B1055" t="s">
        <v>243</v>
      </c>
      <c r="C1055" t="s">
        <v>238</v>
      </c>
      <c r="D1055" s="18" t="s">
        <v>516</v>
      </c>
      <c r="E1055">
        <f>VLOOKUP(A1055,home!$A$2:$E$405,3,FALSE)</f>
        <v>1.1486000000000001</v>
      </c>
      <c r="F1055">
        <f>VLOOKUP(B1055,home!$B$2:$E$405,3,FALSE)</f>
        <v>0.69650000000000001</v>
      </c>
      <c r="G1055">
        <f>VLOOKUP(C1055,away!$B$2:$E$405,4,FALSE)</f>
        <v>0.58040000000000003</v>
      </c>
      <c r="H1055">
        <f>VLOOKUP(A1055,away!$A$2:$E$405,3,FALSE)</f>
        <v>1.1621999999999999</v>
      </c>
      <c r="I1055">
        <f>VLOOKUP(C1055,away!$B$2:$E$405,3,FALSE)</f>
        <v>2.5813000000000001</v>
      </c>
      <c r="J1055">
        <f>VLOOKUP(B1055,home!$B$2:$E$405,4,FALSE)</f>
        <v>1.0325</v>
      </c>
      <c r="K1055" s="3">
        <f t="shared" si="1122"/>
        <v>0.46431994196000009</v>
      </c>
      <c r="L1055" s="3">
        <f t="shared" si="1123"/>
        <v>3.0974864329499998</v>
      </c>
      <c r="M1055" s="5">
        <f t="shared" si="1124"/>
        <v>2.8387499904631068E-2</v>
      </c>
      <c r="N1055" s="5">
        <f t="shared" si="1125"/>
        <v>1.3180882308107803E-2</v>
      </c>
      <c r="O1055" s="5">
        <f t="shared" si="1126"/>
        <v>8.7929895819964132E-2</v>
      </c>
      <c r="P1055" s="5">
        <f t="shared" si="1127"/>
        <v>4.0827604123674595E-2</v>
      </c>
      <c r="Q1055" s="5">
        <f t="shared" si="1128"/>
        <v>3.0600732541411035E-3</v>
      </c>
      <c r="R1055" s="5">
        <f t="shared" si="1129"/>
        <v>0.13618082967652295</v>
      </c>
      <c r="S1055" s="5">
        <f t="shared" si="1130"/>
        <v>1.467981738511216E-2</v>
      </c>
      <c r="T1055" s="5">
        <f t="shared" si="1131"/>
        <v>9.4785353885352246E-3</v>
      </c>
      <c r="U1055" s="5">
        <f t="shared" si="1132"/>
        <v>6.3231474931467774E-2</v>
      </c>
      <c r="V1055" s="5">
        <f t="shared" si="1133"/>
        <v>2.3458751399606935E-3</v>
      </c>
      <c r="W1055" s="5">
        <f t="shared" si="1134"/>
        <v>4.7361767858538186E-4</v>
      </c>
      <c r="X1055" s="5">
        <f t="shared" si="1135"/>
        <v>1.467024333823494E-3</v>
      </c>
      <c r="Y1055" s="5">
        <f t="shared" si="1136"/>
        <v>2.2720439854128924E-3</v>
      </c>
      <c r="Z1055" s="5">
        <f t="shared" si="1137"/>
        <v>0.14060609078363484</v>
      </c>
      <c r="AA1055" s="5">
        <f t="shared" si="1138"/>
        <v>6.5286211911879818E-2</v>
      </c>
      <c r="AB1055" s="5">
        <f t="shared" si="1139"/>
        <v>1.5156845062856151E-2</v>
      </c>
      <c r="AC1055" s="5">
        <f t="shared" si="1140"/>
        <v>2.1086847613309071E-4</v>
      </c>
      <c r="AD1055" s="5">
        <f t="shared" si="1141"/>
        <v>5.4977533257998623E-5</v>
      </c>
      <c r="AE1055" s="5">
        <f t="shared" si="1142"/>
        <v>1.7029216338370812E-4</v>
      </c>
      <c r="AF1055" s="5">
        <f t="shared" si="1143"/>
        <v>2.6373883285937041E-4</v>
      </c>
      <c r="AG1055" s="5">
        <f t="shared" si="1144"/>
        <v>2.7230915220798909E-4</v>
      </c>
      <c r="AH1055" s="5">
        <f t="shared" si="1145"/>
        <v>0.10888136464811124</v>
      </c>
      <c r="AI1055" s="5">
        <f t="shared" si="1146"/>
        <v>5.0555788913936604E-2</v>
      </c>
      <c r="AJ1055" s="5">
        <f t="shared" si="1147"/>
        <v>1.1737030487130531E-2</v>
      </c>
      <c r="AK1055" s="5">
        <f t="shared" si="1148"/>
        <v>1.8165791048557328E-3</v>
      </c>
      <c r="AL1055" s="5">
        <f t="shared" si="1149"/>
        <v>1.2131050208221913E-5</v>
      </c>
      <c r="AM1055" s="5">
        <f t="shared" si="1150"/>
        <v>5.1054330102915813E-6</v>
      </c>
      <c r="AN1055" s="5">
        <f t="shared" si="1151"/>
        <v>1.5814009483713248E-5</v>
      </c>
      <c r="AO1055" s="5">
        <f t="shared" si="1152"/>
        <v>2.4491839913172215E-5</v>
      </c>
      <c r="AP1055" s="5">
        <f t="shared" si="1153"/>
        <v>2.5287713949678078E-5</v>
      </c>
      <c r="AQ1055" s="5">
        <f t="shared" si="1154"/>
        <v>1.9582087719862078E-5</v>
      </c>
      <c r="AR1055" s="5">
        <f t="shared" si="1155"/>
        <v>6.7451709959721232E-2</v>
      </c>
      <c r="AS1055" s="5">
        <f t="shared" si="1156"/>
        <v>3.1319174053600518E-2</v>
      </c>
      <c r="AT1055" s="5">
        <f t="shared" si="1157"/>
        <v>7.2710585394014675E-3</v>
      </c>
      <c r="AU1055" s="5">
        <f t="shared" si="1158"/>
        <v>1.1253658263342171E-3</v>
      </c>
      <c r="AV1055" s="5">
        <f t="shared" si="1159"/>
        <v>1.3063244879181783E-4</v>
      </c>
      <c r="AW1055" s="5">
        <f t="shared" si="1160"/>
        <v>4.8464378606548518E-7</v>
      </c>
      <c r="AX1055" s="5">
        <f t="shared" si="1161"/>
        <v>3.9509239316987545E-7</v>
      </c>
      <c r="AY1055" s="5">
        <f t="shared" si="1162"/>
        <v>1.2237933276054364E-6</v>
      </c>
      <c r="AZ1055" s="5">
        <f t="shared" si="1163"/>
        <v>1.895341614496287E-6</v>
      </c>
      <c r="BA1055" s="5">
        <f t="shared" si="1164"/>
        <v>1.956931645569266E-6</v>
      </c>
      <c r="BB1055" s="5">
        <f t="shared" si="1165"/>
        <v>1.5153923055903299E-6</v>
      </c>
      <c r="BC1055" s="5">
        <f t="shared" si="1166"/>
        <v>9.3878142143257312E-7</v>
      </c>
      <c r="BD1055" s="5">
        <f t="shared" si="1167"/>
        <v>3.4821792746585811E-2</v>
      </c>
      <c r="BE1055" s="5">
        <f t="shared" si="1168"/>
        <v>1.6168452787037872E-2</v>
      </c>
      <c r="BF1055" s="5">
        <f t="shared" si="1169"/>
        <v>3.7536675298302136E-3</v>
      </c>
      <c r="BG1055" s="5">
        <f t="shared" si="1170"/>
        <v>5.8096756319596713E-4</v>
      </c>
      <c r="BH1055" s="5">
        <f t="shared" si="1171"/>
        <v>6.7438706305948543E-5</v>
      </c>
      <c r="BI1055" s="5">
        <f t="shared" si="1172"/>
        <v>6.2626272395671066E-6</v>
      </c>
      <c r="BJ1055" s="8">
        <f t="shared" si="1173"/>
        <v>3.0791701047099548E-2</v>
      </c>
      <c r="BK1055" s="8">
        <f t="shared" si="1174"/>
        <v>8.6465019873047444E-2</v>
      </c>
      <c r="BL1055" s="8">
        <f t="shared" si="1175"/>
        <v>0.70347254334476972</v>
      </c>
      <c r="BM1055" s="8">
        <f t="shared" si="1176"/>
        <v>0.65176783081196821</v>
      </c>
      <c r="BN1055" s="8">
        <f t="shared" si="1177"/>
        <v>0.30956678508704161</v>
      </c>
    </row>
    <row r="1056" spans="1:66" x14ac:dyDescent="0.25">
      <c r="A1056" t="s">
        <v>166</v>
      </c>
      <c r="B1056" t="s">
        <v>413</v>
      </c>
      <c r="C1056" t="s">
        <v>167</v>
      </c>
      <c r="D1056" s="18" t="s">
        <v>516</v>
      </c>
      <c r="E1056">
        <f>VLOOKUP(A1056,home!$A$2:$E$405,3,FALSE)</f>
        <v>1.8032999999999999</v>
      </c>
      <c r="F1056">
        <f>VLOOKUP(B1056,home!$B$2:$E$405,3,FALSE)</f>
        <v>1.3863000000000001</v>
      </c>
      <c r="G1056">
        <f>VLOOKUP(C1056,away!$B$2:$E$405,4,FALSE)</f>
        <v>0.55449999999999999</v>
      </c>
      <c r="H1056">
        <f>VLOOKUP(A1056,away!$A$2:$E$405,3,FALSE)</f>
        <v>1.4918</v>
      </c>
      <c r="I1056">
        <f>VLOOKUP(C1056,away!$B$2:$E$405,3,FALSE)</f>
        <v>0.83789999999999998</v>
      </c>
      <c r="J1056">
        <f>VLOOKUP(B1056,home!$B$2:$E$405,4,FALSE)</f>
        <v>1.1731</v>
      </c>
      <c r="K1056" s="3">
        <f t="shared" si="1122"/>
        <v>1.3862027510549999</v>
      </c>
      <c r="L1056" s="3">
        <f t="shared" si="1123"/>
        <v>1.466350622982</v>
      </c>
      <c r="M1056" s="5">
        <f t="shared" si="1124"/>
        <v>5.7696811091697518E-2</v>
      </c>
      <c r="N1056" s="5">
        <f t="shared" si="1125"/>
        <v>7.9979478262411724E-2</v>
      </c>
      <c r="O1056" s="5">
        <f t="shared" si="1126"/>
        <v>8.4603754888385424E-2</v>
      </c>
      <c r="P1056" s="5">
        <f t="shared" si="1127"/>
        <v>0.11727795777586277</v>
      </c>
      <c r="Q1056" s="5">
        <f t="shared" si="1128"/>
        <v>5.5433886397649353E-2</v>
      </c>
      <c r="R1056" s="5">
        <f t="shared" si="1129"/>
        <v>6.2029384343600204E-2</v>
      </c>
      <c r="S1056" s="5">
        <f t="shared" si="1130"/>
        <v>5.9596531939250665E-2</v>
      </c>
      <c r="T1056" s="5">
        <f t="shared" si="1131"/>
        <v>8.1285513853506547E-2</v>
      </c>
      <c r="U1056" s="5">
        <f t="shared" si="1132"/>
        <v>8.5985303223346549E-2</v>
      </c>
      <c r="V1056" s="5">
        <f t="shared" si="1133"/>
        <v>1.3459938106941498E-2</v>
      </c>
      <c r="W1056" s="5">
        <f t="shared" si="1134"/>
        <v>2.561420194203063E-2</v>
      </c>
      <c r="X1056" s="5">
        <f t="shared" si="1135"/>
        <v>3.7559400974883368E-2</v>
      </c>
      <c r="Y1056" s="5">
        <f t="shared" si="1136"/>
        <v>2.7537625509175486E-2</v>
      </c>
      <c r="Z1056" s="5">
        <f t="shared" si="1137"/>
        <v>3.0318942125142696E-2</v>
      </c>
      <c r="AA1056" s="5">
        <f t="shared" si="1138"/>
        <v>4.2028200982950133E-2</v>
      </c>
      <c r="AB1056" s="5">
        <f t="shared" si="1139"/>
        <v>2.9129803912228962E-2</v>
      </c>
      <c r="AC1056" s="5">
        <f t="shared" si="1140"/>
        <v>1.7099667458904456E-3</v>
      </c>
      <c r="AD1056" s="5">
        <f t="shared" si="1141"/>
        <v>8.8766192995302987E-3</v>
      </c>
      <c r="AE1056" s="5">
        <f t="shared" si="1142"/>
        <v>1.3016236239840297E-2</v>
      </c>
      <c r="AF1056" s="5">
        <f t="shared" si="1143"/>
        <v>9.5431830595853542E-3</v>
      </c>
      <c r="AG1056" s="5">
        <f t="shared" si="1144"/>
        <v>4.6645508082180844E-3</v>
      </c>
      <c r="AH1056" s="5">
        <f t="shared" si="1145"/>
        <v>1.1114549918339553E-2</v>
      </c>
      <c r="AI1056" s="5">
        <f t="shared" si="1146"/>
        <v>1.5407019673540412E-2</v>
      </c>
      <c r="AJ1056" s="5">
        <f t="shared" si="1147"/>
        <v>1.0678626528510114E-2</v>
      </c>
      <c r="AK1056" s="5">
        <f t="shared" si="1148"/>
        <v>4.9342471571032082E-3</v>
      </c>
      <c r="AL1056" s="5">
        <f t="shared" si="1149"/>
        <v>1.3903119013211911E-4</v>
      </c>
      <c r="AM1056" s="5">
        <f t="shared" si="1150"/>
        <v>2.4609588186153605E-3</v>
      </c>
      <c r="AN1056" s="5">
        <f t="shared" si="1151"/>
        <v>3.6086284968096806E-3</v>
      </c>
      <c r="AO1056" s="5">
        <f t="shared" si="1152"/>
        <v>2.6457573222037371E-3</v>
      </c>
      <c r="AP1056" s="5">
        <f t="shared" si="1153"/>
        <v>1.2932026325575463E-3</v>
      </c>
      <c r="AQ1056" s="5">
        <f t="shared" si="1154"/>
        <v>4.7407212147318023E-4</v>
      </c>
      <c r="AR1056" s="5">
        <f t="shared" si="1155"/>
        <v>3.2595654393843447E-3</v>
      </c>
      <c r="AS1056" s="5">
        <f t="shared" si="1156"/>
        <v>4.5184185793183786E-3</v>
      </c>
      <c r="AT1056" s="5">
        <f t="shared" si="1157"/>
        <v>3.1317221325345801E-3</v>
      </c>
      <c r="AU1056" s="5">
        <f t="shared" si="1158"/>
        <v>1.447067278553089E-3</v>
      </c>
      <c r="AV1056" s="5">
        <f t="shared" si="1159"/>
        <v>5.0148216062299118E-4</v>
      </c>
      <c r="AW1056" s="5">
        <f t="shared" si="1160"/>
        <v>7.8500843640544583E-6</v>
      </c>
      <c r="AX1056" s="5">
        <f t="shared" si="1161"/>
        <v>5.6856464743294506E-4</v>
      </c>
      <c r="AY1056" s="5">
        <f t="shared" si="1162"/>
        <v>8.3371512496884014E-4</v>
      </c>
      <c r="AZ1056" s="5">
        <f t="shared" si="1163"/>
        <v>6.1125934644378746E-4</v>
      </c>
      <c r="BA1056" s="5">
        <f t="shared" si="1164"/>
        <v>2.9877350782047269E-4</v>
      </c>
      <c r="BB1056" s="5">
        <f t="shared" si="1165"/>
        <v>1.0952667983076693E-4</v>
      </c>
      <c r="BC1056" s="5">
        <f t="shared" si="1166"/>
        <v>3.2120903040598995E-5</v>
      </c>
      <c r="BD1056" s="5">
        <f t="shared" si="1167"/>
        <v>7.9661096878197164E-4</v>
      </c>
      <c r="BE1056" s="5">
        <f t="shared" si="1168"/>
        <v>1.1042643164461577E-3</v>
      </c>
      <c r="BF1056" s="5">
        <f t="shared" si="1169"/>
        <v>7.6536711667476651E-4</v>
      </c>
      <c r="BG1056" s="5">
        <f t="shared" si="1170"/>
        <v>3.5365133423386483E-4</v>
      </c>
      <c r="BH1056" s="5">
        <f t="shared" si="1171"/>
        <v>1.2255811310731373E-4</v>
      </c>
      <c r="BI1056" s="5">
        <f t="shared" si="1172"/>
        <v>3.3978078710693622E-5</v>
      </c>
      <c r="BJ1056" s="8">
        <f t="shared" si="1173"/>
        <v>0.35644727594802805</v>
      </c>
      <c r="BK1056" s="8">
        <f t="shared" si="1174"/>
        <v>0.25071395197474383</v>
      </c>
      <c r="BL1056" s="8">
        <f t="shared" si="1175"/>
        <v>0.36194557614637274</v>
      </c>
      <c r="BM1056" s="8">
        <f t="shared" si="1176"/>
        <v>0.54157860839407534</v>
      </c>
      <c r="BN1056" s="8">
        <f t="shared" si="1177"/>
        <v>0.45702127275960702</v>
      </c>
    </row>
    <row r="1057" spans="1:66" x14ac:dyDescent="0.25">
      <c r="A1057" t="s">
        <v>166</v>
      </c>
      <c r="B1057" t="s">
        <v>444</v>
      </c>
      <c r="C1057" t="s">
        <v>168</v>
      </c>
      <c r="D1057" s="18" t="s">
        <v>516</v>
      </c>
      <c r="E1057">
        <f>VLOOKUP(A1057,home!$A$2:$E$405,3,FALSE)</f>
        <v>1.8032999999999999</v>
      </c>
      <c r="F1057">
        <f>VLOOKUP(B1057,home!$B$2:$E$405,3,FALSE)</f>
        <v>0.83179999999999998</v>
      </c>
      <c r="G1057">
        <f>VLOOKUP(C1057,away!$B$2:$E$405,4,FALSE)</f>
        <v>0.83179999999999998</v>
      </c>
      <c r="H1057">
        <f>VLOOKUP(A1057,away!$A$2:$E$405,3,FALSE)</f>
        <v>1.4918</v>
      </c>
      <c r="I1057">
        <f>VLOOKUP(C1057,away!$B$2:$E$405,3,FALSE)</f>
        <v>1.0055000000000001</v>
      </c>
      <c r="J1057">
        <f>VLOOKUP(B1057,home!$B$2:$E$405,4,FALSE)</f>
        <v>0.83789999999999998</v>
      </c>
      <c r="K1057" s="3">
        <f t="shared" si="1122"/>
        <v>1.2476874730919998</v>
      </c>
      <c r="L1057" s="3">
        <f t="shared" si="1123"/>
        <v>1.2568541057100002</v>
      </c>
      <c r="M1057" s="5">
        <f t="shared" si="1124"/>
        <v>8.1713048394144033E-2</v>
      </c>
      <c r="N1057" s="5">
        <f t="shared" si="1125"/>
        <v>0.10195234686953386</v>
      </c>
      <c r="O1057" s="5">
        <f t="shared" si="1126"/>
        <v>0.10270138036425987</v>
      </c>
      <c r="P1057" s="5">
        <f t="shared" si="1127"/>
        <v>0.12813922574974371</v>
      </c>
      <c r="Q1057" s="5">
        <f t="shared" si="1128"/>
        <v>6.3602333020723892E-2</v>
      </c>
      <c r="R1057" s="5">
        <f t="shared" si="1129"/>
        <v>6.4540325786452218E-2</v>
      </c>
      <c r="S1057" s="5">
        <f t="shared" si="1130"/>
        <v>5.0235738044379773E-2</v>
      </c>
      <c r="T1057" s="5">
        <f t="shared" si="1131"/>
        <v>7.9938853389831532E-2</v>
      </c>
      <c r="U1057" s="5">
        <f t="shared" si="1132"/>
        <v>8.0526155993033005E-2</v>
      </c>
      <c r="V1057" s="5">
        <f t="shared" si="1133"/>
        <v>8.7530812662651065E-3</v>
      </c>
      <c r="W1057" s="5">
        <f t="shared" si="1134"/>
        <v>2.6451944723127615E-2</v>
      </c>
      <c r="X1057" s="5">
        <f t="shared" si="1135"/>
        <v>3.3246235329276917E-2</v>
      </c>
      <c r="Y1057" s="5">
        <f t="shared" si="1136"/>
        <v>2.0892833686501282E-2</v>
      </c>
      <c r="Z1057" s="5">
        <f t="shared" si="1137"/>
        <v>2.7039257816187809E-2</v>
      </c>
      <c r="AA1057" s="5">
        <f t="shared" si="1138"/>
        <v>3.373654325896247E-2</v>
      </c>
      <c r="AB1057" s="5">
        <f t="shared" si="1139"/>
        <v>2.1046331204816915E-2</v>
      </c>
      <c r="AC1057" s="5">
        <f t="shared" si="1140"/>
        <v>8.5789010937219114E-4</v>
      </c>
      <c r="AD1057" s="5">
        <f t="shared" si="1141"/>
        <v>8.2509400174920894E-3</v>
      </c>
      <c r="AE1057" s="5">
        <f t="shared" si="1142"/>
        <v>1.0370227836951873E-2</v>
      </c>
      <c r="AF1057" s="5">
        <f t="shared" si="1143"/>
        <v>6.5169317170105491E-3</v>
      </c>
      <c r="AG1057" s="5">
        <f t="shared" si="1144"/>
        <v>2.7302774617188087E-3</v>
      </c>
      <c r="AH1057" s="5">
        <f t="shared" si="1145"/>
        <v>8.4961005504067197E-3</v>
      </c>
      <c r="AI1057" s="5">
        <f t="shared" si="1146"/>
        <v>1.0600478226872509E-2</v>
      </c>
      <c r="AJ1057" s="5">
        <f t="shared" si="1147"/>
        <v>6.6130419462266631E-3</v>
      </c>
      <c r="AK1057" s="5">
        <f t="shared" si="1148"/>
        <v>2.7503365317796485E-3</v>
      </c>
      <c r="AL1057" s="5">
        <f t="shared" si="1149"/>
        <v>5.3812396699763126E-5</v>
      </c>
      <c r="AM1057" s="5">
        <f t="shared" si="1150"/>
        <v>2.0589189002116724E-3</v>
      </c>
      <c r="AN1057" s="5">
        <f t="shared" si="1151"/>
        <v>2.5877606730549587E-3</v>
      </c>
      <c r="AO1057" s="5">
        <f t="shared" si="1152"/>
        <v>1.6262188132619996E-3</v>
      </c>
      <c r="AP1057" s="5">
        <f t="shared" si="1153"/>
        <v>6.813065974103958E-4</v>
      </c>
      <c r="AQ1057" s="5">
        <f t="shared" si="1154"/>
        <v>2.1407574855064165E-4</v>
      </c>
      <c r="AR1057" s="5">
        <f t="shared" si="1155"/>
        <v>2.1356717718607359E-3</v>
      </c>
      <c r="AS1057" s="5">
        <f t="shared" si="1156"/>
        <v>2.664650916386836E-3</v>
      </c>
      <c r="AT1057" s="5">
        <f t="shared" si="1157"/>
        <v>1.6623257842694867E-3</v>
      </c>
      <c r="AU1057" s="5">
        <f t="shared" si="1158"/>
        <v>6.9135435241029087E-4</v>
      </c>
      <c r="AV1057" s="5">
        <f t="shared" si="1159"/>
        <v>2.1564854124248795E-4</v>
      </c>
      <c r="AW1057" s="5">
        <f t="shared" si="1160"/>
        <v>2.3440696791863879E-6</v>
      </c>
      <c r="AX1057" s="5">
        <f t="shared" si="1161"/>
        <v>4.2814788665107697E-4</v>
      </c>
      <c r="AY1057" s="5">
        <f t="shared" si="1162"/>
        <v>5.381194291884659E-4</v>
      </c>
      <c r="AZ1057" s="5">
        <f t="shared" si="1163"/>
        <v>3.3816880696892258E-4</v>
      </c>
      <c r="BA1057" s="5">
        <f t="shared" si="1164"/>
        <v>1.4167628448731422E-4</v>
      </c>
      <c r="BB1057" s="5">
        <f t="shared" si="1165"/>
        <v>4.4516604959904747E-5</v>
      </c>
      <c r="BC1057" s="5">
        <f t="shared" si="1166"/>
        <v>1.119017554322529E-5</v>
      </c>
      <c r="BD1057" s="5">
        <f t="shared" si="1167"/>
        <v>4.4737130581868581E-4</v>
      </c>
      <c r="BE1057" s="5">
        <f t="shared" si="1168"/>
        <v>5.5817957409078436E-4</v>
      </c>
      <c r="BF1057" s="5">
        <f t="shared" si="1169"/>
        <v>3.4821683116444975E-4</v>
      </c>
      <c r="BG1057" s="5">
        <f t="shared" si="1170"/>
        <v>1.4482192605455861E-4</v>
      </c>
      <c r="BH1057" s="5">
        <f t="shared" si="1171"/>
        <v>4.5173125741832178E-5</v>
      </c>
      <c r="BI1057" s="5">
        <f t="shared" si="1172"/>
        <v>1.1272388621698749E-5</v>
      </c>
      <c r="BJ1057" s="8">
        <f t="shared" si="1173"/>
        <v>0.36262302397245699</v>
      </c>
      <c r="BK1057" s="8">
        <f t="shared" si="1174"/>
        <v>0.27029091538979305</v>
      </c>
      <c r="BL1057" s="8">
        <f t="shared" si="1175"/>
        <v>0.33993538038047189</v>
      </c>
      <c r="BM1057" s="8">
        <f t="shared" si="1176"/>
        <v>0.4567041420145429</v>
      </c>
      <c r="BN1057" s="8">
        <f t="shared" si="1177"/>
        <v>0.54264866018485758</v>
      </c>
    </row>
    <row r="1058" spans="1:66" x14ac:dyDescent="0.25">
      <c r="A1058" t="s">
        <v>166</v>
      </c>
      <c r="B1058" t="s">
        <v>477</v>
      </c>
      <c r="C1058" t="s">
        <v>478</v>
      </c>
      <c r="D1058" s="18" t="s">
        <v>516</v>
      </c>
      <c r="E1058">
        <f>VLOOKUP(A1058,home!$A$2:$E$405,3,FALSE)</f>
        <v>1.8032999999999999</v>
      </c>
      <c r="F1058">
        <f>VLOOKUP(B1058,home!$B$2:$E$405,3,FALSE)</f>
        <v>1.1091</v>
      </c>
      <c r="G1058">
        <f>VLOOKUP(C1058,away!$B$2:$E$405,4,FALSE)</f>
        <v>1.1091</v>
      </c>
      <c r="H1058">
        <f>VLOOKUP(A1058,away!$A$2:$E$405,3,FALSE)</f>
        <v>1.4918</v>
      </c>
      <c r="I1058">
        <f>VLOOKUP(C1058,away!$B$2:$E$405,3,FALSE)</f>
        <v>0.89380000000000004</v>
      </c>
      <c r="J1058">
        <f>VLOOKUP(B1058,home!$B$2:$E$405,4,FALSE)</f>
        <v>1.0055000000000001</v>
      </c>
      <c r="K1058" s="3">
        <f t="shared" si="1122"/>
        <v>2.2182443972729997</v>
      </c>
      <c r="L1058" s="3">
        <f t="shared" si="1123"/>
        <v>1.3407043796200002</v>
      </c>
      <c r="M1058" s="5">
        <f t="shared" si="1124"/>
        <v>2.846873598281385E-2</v>
      </c>
      <c r="N1058" s="5">
        <f t="shared" si="1125"/>
        <v>6.315061409132107E-2</v>
      </c>
      <c r="O1058" s="5">
        <f t="shared" si="1126"/>
        <v>3.816815901440402E-2</v>
      </c>
      <c r="P1058" s="5">
        <f t="shared" si="1127"/>
        <v>8.4666304887926661E-2</v>
      </c>
      <c r="Q1058" s="5">
        <f t="shared" si="1128"/>
        <v>7.0041747946211166E-2</v>
      </c>
      <c r="R1058" s="5">
        <f t="shared" si="1129"/>
        <v>2.558610897632203E-2</v>
      </c>
      <c r="S1058" s="5">
        <f t="shared" si="1130"/>
        <v>6.294960889467309E-2</v>
      </c>
      <c r="T1058" s="5">
        <f t="shared" si="1131"/>
        <v>9.3905278227725458E-2</v>
      </c>
      <c r="U1058" s="5">
        <f t="shared" si="1132"/>
        <v>5.6756242884742757E-2</v>
      </c>
      <c r="V1058" s="5">
        <f t="shared" si="1133"/>
        <v>2.0801418332765689E-2</v>
      </c>
      <c r="W1058" s="5">
        <f t="shared" si="1134"/>
        <v>5.1789904985630179E-2</v>
      </c>
      <c r="X1058" s="5">
        <f t="shared" si="1135"/>
        <v>6.943495243433806E-2</v>
      </c>
      <c r="Y1058" s="5">
        <f t="shared" si="1136"/>
        <v>4.6545872413711727E-2</v>
      </c>
      <c r="Z1058" s="5">
        <f t="shared" si="1137"/>
        <v>1.1434469453996517E-2</v>
      </c>
      <c r="AA1058" s="5">
        <f t="shared" si="1138"/>
        <v>2.5364447802117031E-2</v>
      </c>
      <c r="AB1058" s="5">
        <f t="shared" si="1139"/>
        <v>2.813227211348478E-2</v>
      </c>
      <c r="AC1058" s="5">
        <f t="shared" si="1140"/>
        <v>3.8664766055262435E-3</v>
      </c>
      <c r="AD1058" s="5">
        <f t="shared" si="1141"/>
        <v>2.872066664241878E-2</v>
      </c>
      <c r="AE1058" s="5">
        <f t="shared" si="1142"/>
        <v>3.8505923553096906E-2</v>
      </c>
      <c r="AF1058" s="5">
        <f t="shared" si="1143"/>
        <v>2.5812530174474973E-2</v>
      </c>
      <c r="AG1058" s="5">
        <f t="shared" si="1144"/>
        <v>1.1535657417997336E-2</v>
      </c>
      <c r="AH1058" s="5">
        <f t="shared" si="1145"/>
        <v>3.8325608189010612E-3</v>
      </c>
      <c r="AI1058" s="5">
        <f t="shared" si="1146"/>
        <v>8.5015565637353002E-3</v>
      </c>
      <c r="AJ1058" s="5">
        <f t="shared" si="1147"/>
        <v>9.4292651078026635E-3</v>
      </c>
      <c r="AK1058" s="5">
        <f t="shared" si="1148"/>
        <v>6.9721381652616812E-3</v>
      </c>
      <c r="AL1058" s="5">
        <f t="shared" si="1149"/>
        <v>4.5995760025754998E-4</v>
      </c>
      <c r="AM1058" s="5">
        <f t="shared" si="1150"/>
        <v>1.2741891573098201E-2</v>
      </c>
      <c r="AN1058" s="5">
        <f t="shared" si="1151"/>
        <v>1.708310983669593E-2</v>
      </c>
      <c r="AO1058" s="5">
        <f t="shared" si="1152"/>
        <v>1.1451700087793873E-2</v>
      </c>
      <c r="AP1058" s="5">
        <f t="shared" si="1153"/>
        <v>5.117781487266662E-3</v>
      </c>
      <c r="AQ1058" s="5">
        <f t="shared" si="1154"/>
        <v>1.7153580134791435E-3</v>
      </c>
      <c r="AR1058" s="5">
        <f t="shared" si="1155"/>
        <v>1.0276662150121331E-3</v>
      </c>
      <c r="AS1058" s="5">
        <f t="shared" si="1156"/>
        <v>2.2796148237174138E-3</v>
      </c>
      <c r="AT1058" s="5">
        <f t="shared" si="1157"/>
        <v>2.5283714053258156E-3</v>
      </c>
      <c r="AU1058" s="5">
        <f t="shared" si="1158"/>
        <v>1.869515234696417E-3</v>
      </c>
      <c r="AV1058" s="5">
        <f t="shared" si="1159"/>
        <v>1.0367604237454609E-3</v>
      </c>
      <c r="AW1058" s="5">
        <f t="shared" si="1160"/>
        <v>3.7997735912470247E-5</v>
      </c>
      <c r="AX1058" s="5">
        <f t="shared" si="1161"/>
        <v>4.7107715987808546E-3</v>
      </c>
      <c r="AY1058" s="5">
        <f t="shared" si="1162"/>
        <v>6.3157521138750023E-3</v>
      </c>
      <c r="AZ1058" s="5">
        <f t="shared" si="1163"/>
        <v>4.2337782598332457E-3</v>
      </c>
      <c r="BA1058" s="5">
        <f t="shared" si="1164"/>
        <v>1.8920816850994586E-3</v>
      </c>
      <c r="BB1058" s="5">
        <f t="shared" si="1165"/>
        <v>6.3418055045290876E-4</v>
      </c>
      <c r="BC1058" s="5">
        <f t="shared" si="1166"/>
        <v>1.7004972829240736E-4</v>
      </c>
      <c r="BD1058" s="5">
        <f t="shared" si="1167"/>
        <v>2.2963276587571247E-4</v>
      </c>
      <c r="BE1058" s="5">
        <f t="shared" si="1168"/>
        <v>5.0938159633410161E-4</v>
      </c>
      <c r="BF1058" s="5">
        <f t="shared" si="1169"/>
        <v>5.6496643607104892E-4</v>
      </c>
      <c r="BG1058" s="5">
        <f t="shared" si="1170"/>
        <v>4.177445438206329E-4</v>
      </c>
      <c r="BH1058" s="5">
        <f t="shared" si="1171"/>
        <v>2.3166487345537099E-4</v>
      </c>
      <c r="BI1058" s="5">
        <f t="shared" si="1172"/>
        <v>1.0277786151746705E-4</v>
      </c>
      <c r="BJ1058" s="8">
        <f t="shared" si="1173"/>
        <v>0.56550960282159346</v>
      </c>
      <c r="BK1058" s="8">
        <f t="shared" si="1174"/>
        <v>0.20752825441783809</v>
      </c>
      <c r="BL1058" s="8">
        <f t="shared" si="1175"/>
        <v>0.21354084762634287</v>
      </c>
      <c r="BM1058" s="8">
        <f t="shared" si="1176"/>
        <v>0.68165374904280951</v>
      </c>
      <c r="BN1058" s="8">
        <f t="shared" si="1177"/>
        <v>0.3100816708989988</v>
      </c>
    </row>
    <row r="1059" spans="1:66" x14ac:dyDescent="0.25">
      <c r="A1059" t="s">
        <v>166</v>
      </c>
      <c r="B1059" t="s">
        <v>172</v>
      </c>
      <c r="C1059" t="s">
        <v>171</v>
      </c>
      <c r="D1059" s="18" t="s">
        <v>516</v>
      </c>
      <c r="E1059">
        <f>VLOOKUP(A1059,home!$A$2:$E$405,3,FALSE)</f>
        <v>1.8032999999999999</v>
      </c>
      <c r="F1059">
        <f>VLOOKUP(B1059,home!$B$2:$E$405,3,FALSE)</f>
        <v>1.6636</v>
      </c>
      <c r="G1059">
        <f>VLOOKUP(C1059,away!$B$2:$E$405,4,FALSE)</f>
        <v>1.2477</v>
      </c>
      <c r="H1059">
        <f>VLOOKUP(A1059,away!$A$2:$E$405,3,FALSE)</f>
        <v>1.4918</v>
      </c>
      <c r="I1059">
        <f>VLOOKUP(C1059,away!$B$2:$E$405,3,FALSE)</f>
        <v>0.3352</v>
      </c>
      <c r="J1059">
        <f>VLOOKUP(B1059,home!$B$2:$E$405,4,FALSE)</f>
        <v>0.3352</v>
      </c>
      <c r="K1059" s="3">
        <f t="shared" si="1122"/>
        <v>3.7430624192759998</v>
      </c>
      <c r="L1059" s="3">
        <f t="shared" si="1123"/>
        <v>0.16761721587200001</v>
      </c>
      <c r="M1059" s="5">
        <f t="shared" si="1124"/>
        <v>2.0026885460123753E-2</v>
      </c>
      <c r="N1059" s="5">
        <f t="shared" si="1125"/>
        <v>7.4961882340934149E-2</v>
      </c>
      <c r="O1059" s="5">
        <f t="shared" si="1126"/>
        <v>3.3568507834133812E-3</v>
      </c>
      <c r="P1059" s="5">
        <f t="shared" si="1127"/>
        <v>1.2564902014511825E-2</v>
      </c>
      <c r="Q1059" s="5">
        <f t="shared" si="1128"/>
        <v>0.14029350233426993</v>
      </c>
      <c r="R1059" s="5">
        <f t="shared" si="1129"/>
        <v>2.8133299120674648E-4</v>
      </c>
      <c r="S1059" s="5">
        <f t="shared" si="1130"/>
        <v>1.9708102259414898E-3</v>
      </c>
      <c r="T1059" s="5">
        <f t="shared" si="1131"/>
        <v>2.3515606266202263E-2</v>
      </c>
      <c r="U1059" s="5">
        <f t="shared" si="1132"/>
        <v>1.053046946688478E-3</v>
      </c>
      <c r="V1059" s="5">
        <f t="shared" si="1133"/>
        <v>1.3738774324400241E-4</v>
      </c>
      <c r="W1059" s="5">
        <f t="shared" si="1134"/>
        <v>0.17504244541867187</v>
      </c>
      <c r="X1059" s="5">
        <f t="shared" si="1135"/>
        <v>2.9340127360504301E-2</v>
      </c>
      <c r="Y1059" s="5">
        <f t="shared" si="1136"/>
        <v>2.4589552307488112E-3</v>
      </c>
      <c r="Z1059" s="5">
        <f t="shared" si="1137"/>
        <v>1.5718750906338907E-5</v>
      </c>
      <c r="AA1059" s="5">
        <f t="shared" si="1138"/>
        <v>5.8836265795477727E-5</v>
      </c>
      <c r="AB1059" s="5">
        <f t="shared" si="1139"/>
        <v>1.1011390769479332E-4</v>
      </c>
      <c r="AC1059" s="5">
        <f t="shared" si="1140"/>
        <v>5.3873314927482854E-6</v>
      </c>
      <c r="AD1059" s="5">
        <f t="shared" si="1141"/>
        <v>0.16379869980620027</v>
      </c>
      <c r="AE1059" s="5">
        <f t="shared" si="1142"/>
        <v>2.7455482024968798E-2</v>
      </c>
      <c r="AF1059" s="5">
        <f t="shared" si="1143"/>
        <v>2.3010057287245053E-3</v>
      </c>
      <c r="AG1059" s="5">
        <f t="shared" si="1144"/>
        <v>1.2856272465144143E-4</v>
      </c>
      <c r="AH1059" s="5">
        <f t="shared" si="1145"/>
        <v>6.5868331597650074E-7</v>
      </c>
      <c r="AI1059" s="5">
        <f t="shared" si="1146"/>
        <v>2.4654927662357388E-6</v>
      </c>
      <c r="AJ1059" s="5">
        <f t="shared" si="1147"/>
        <v>4.6142466591469108E-6</v>
      </c>
      <c r="AK1059" s="5">
        <f t="shared" si="1148"/>
        <v>5.7571377543742131E-6</v>
      </c>
      <c r="AL1059" s="5">
        <f t="shared" si="1149"/>
        <v>1.3520083781546253E-7</v>
      </c>
      <c r="AM1059" s="5">
        <f t="shared" si="1150"/>
        <v>0.12262175151417183</v>
      </c>
      <c r="AN1059" s="5">
        <f t="shared" si="1151"/>
        <v>2.0553516594153685E-2</v>
      </c>
      <c r="AO1059" s="5">
        <f t="shared" si="1152"/>
        <v>1.7225616139454961E-3</v>
      </c>
      <c r="AP1059" s="5">
        <f t="shared" si="1153"/>
        <v>9.624366063250769E-5</v>
      </c>
      <c r="AQ1059" s="5">
        <f t="shared" si="1154"/>
        <v>4.0330236101376353E-6</v>
      </c>
      <c r="AR1059" s="5">
        <f t="shared" si="1155"/>
        <v>2.208133271306358E-8</v>
      </c>
      <c r="AS1059" s="5">
        <f t="shared" si="1156"/>
        <v>8.2651806645798038E-8</v>
      </c>
      <c r="AT1059" s="5">
        <f t="shared" si="1157"/>
        <v>1.546854356705765E-7</v>
      </c>
      <c r="AU1059" s="5">
        <f t="shared" si="1158"/>
        <v>1.9299908035595672E-7</v>
      </c>
      <c r="AV1059" s="5">
        <f t="shared" si="1159"/>
        <v>1.8060190115880264E-7</v>
      </c>
      <c r="AW1059" s="5">
        <f t="shared" si="1160"/>
        <v>2.3562565471380205E-9</v>
      </c>
      <c r="AX1059" s="5">
        <f t="shared" si="1161"/>
        <v>7.6496811646416071E-2</v>
      </c>
      <c r="AY1059" s="5">
        <f t="shared" si="1162"/>
        <v>1.2822182591257048E-2</v>
      </c>
      <c r="AZ1059" s="5">
        <f t="shared" si="1163"/>
        <v>1.0746092736744664E-3</v>
      </c>
      <c r="BA1059" s="5">
        <f t="shared" si="1164"/>
        <v>6.0041004867848749E-5</v>
      </c>
      <c r="BB1059" s="5">
        <f t="shared" si="1165"/>
        <v>2.5159765185265003E-6</v>
      </c>
      <c r="BC1059" s="5">
        <f t="shared" si="1166"/>
        <v>8.434419584694787E-8</v>
      </c>
      <c r="BD1059" s="5">
        <f t="shared" si="1167"/>
        <v>6.1686858535117287E-10</v>
      </c>
      <c r="BE1059" s="5">
        <f t="shared" si="1168"/>
        <v>2.3089776194599249E-9</v>
      </c>
      <c r="BF1059" s="5">
        <f t="shared" si="1169"/>
        <v>4.3213236771749031E-9</v>
      </c>
      <c r="BG1059" s="5">
        <f t="shared" si="1170"/>
        <v>5.3916614191869845E-9</v>
      </c>
      <c r="BH1059" s="5">
        <f t="shared" si="1171"/>
        <v>5.0453313089047767E-9</v>
      </c>
      <c r="BI1059" s="5">
        <f t="shared" si="1172"/>
        <v>3.776998003031611E-9</v>
      </c>
      <c r="BJ1059" s="8">
        <f t="shared" si="1173"/>
        <v>0.87475062047931995</v>
      </c>
      <c r="BK1059" s="8">
        <f t="shared" si="1174"/>
        <v>4.7527690567408687E-2</v>
      </c>
      <c r="BL1059" s="8">
        <f t="shared" si="1175"/>
        <v>4.8743309360117703E-3</v>
      </c>
      <c r="BM1059" s="8">
        <f t="shared" si="1176"/>
        <v>0.66286082457418638</v>
      </c>
      <c r="BN1059" s="8">
        <f t="shared" si="1177"/>
        <v>0.25148535592445981</v>
      </c>
    </row>
    <row r="1060" spans="1:66" s="10" customFormat="1" x14ac:dyDescent="0.25">
      <c r="A1060" t="s">
        <v>27</v>
      </c>
      <c r="B1060" t="s">
        <v>410</v>
      </c>
      <c r="C1060" t="s">
        <v>447</v>
      </c>
      <c r="D1060" s="18" t="s">
        <v>516</v>
      </c>
      <c r="E1060">
        <f>VLOOKUP(A1060,home!$A$2:$E$405,3,FALSE)</f>
        <v>1.7302</v>
      </c>
      <c r="F1060">
        <f>VLOOKUP(B1060,home!$B$2:$E$405,3,FALSE)</f>
        <v>0.72250000000000003</v>
      </c>
      <c r="G1060">
        <f>VLOOKUP(C1060,away!$B$2:$E$405,4,FALSE)</f>
        <v>1.5893999999999999</v>
      </c>
      <c r="H1060">
        <f>VLOOKUP(A1060,away!$A$2:$E$405,3,FALSE)</f>
        <v>1.4127000000000001</v>
      </c>
      <c r="I1060">
        <f>VLOOKUP(C1060,away!$B$2:$E$405,3,FALSE)</f>
        <v>0.53090000000000004</v>
      </c>
      <c r="J1060">
        <f>VLOOKUP(B1060,home!$B$2:$E$405,4,FALSE)</f>
        <v>1.2387999999999999</v>
      </c>
      <c r="K1060" s="3">
        <f t="shared" si="1122"/>
        <v>1.9868604632999998</v>
      </c>
      <c r="L1060" s="3">
        <f t="shared" si="1123"/>
        <v>0.92910301028400011</v>
      </c>
      <c r="M1060" s="5">
        <f t="shared" si="1124"/>
        <v>5.4151832031144514E-2</v>
      </c>
      <c r="N1060" s="5">
        <f t="shared" si="1125"/>
        <v>0.10759213407794356</v>
      </c>
      <c r="O1060" s="5">
        <f t="shared" si="1126"/>
        <v>5.0312630152529909E-2</v>
      </c>
      <c r="P1060" s="5">
        <f t="shared" si="1127"/>
        <v>9.9964175654697104E-2</v>
      </c>
      <c r="Q1060" s="5">
        <f t="shared" si="1128"/>
        <v>0.10688527868076933</v>
      </c>
      <c r="R1060" s="5">
        <f t="shared" si="1129"/>
        <v>2.337280806501054E-2</v>
      </c>
      <c r="S1060" s="5">
        <f t="shared" si="1130"/>
        <v>4.613341801887666E-2</v>
      </c>
      <c r="T1060" s="5">
        <f t="shared" si="1131"/>
        <v>9.930743417734704E-2</v>
      </c>
      <c r="U1060" s="5">
        <f t="shared" si="1132"/>
        <v>4.6438508260668816E-2</v>
      </c>
      <c r="V1060" s="5">
        <f t="shared" si="1133"/>
        <v>9.4624665693842733E-3</v>
      </c>
      <c r="W1060" s="5">
        <f t="shared" si="1134"/>
        <v>7.0788711439874336E-2</v>
      </c>
      <c r="X1060" s="5">
        <f t="shared" si="1135"/>
        <v>6.5770004892912681E-2</v>
      </c>
      <c r="Y1060" s="5">
        <f t="shared" si="1136"/>
        <v>3.0553554766199288E-2</v>
      </c>
      <c r="Z1060" s="5">
        <f t="shared" si="1137"/>
        <v>7.2385821106638179E-3</v>
      </c>
      <c r="AA1060" s="5">
        <f t="shared" si="1138"/>
        <v>1.4382052606028603E-2</v>
      </c>
      <c r="AB1060" s="5">
        <f t="shared" si="1139"/>
        <v>1.4287565852009481E-2</v>
      </c>
      <c r="AC1060" s="5">
        <f t="shared" si="1140"/>
        <v>1.0917309197921107E-3</v>
      </c>
      <c r="AD1060" s="5">
        <f t="shared" si="1141"/>
        <v>3.516182300195967E-2</v>
      </c>
      <c r="AE1060" s="5">
        <f t="shared" si="1142"/>
        <v>3.2668955598193931E-2</v>
      </c>
      <c r="AF1060" s="5">
        <f t="shared" si="1143"/>
        <v>1.5176412494558157E-2</v>
      </c>
      <c r="AG1060" s="5">
        <f t="shared" si="1144"/>
        <v>4.700150178001899E-3</v>
      </c>
      <c r="AH1060" s="5">
        <f t="shared" si="1145"/>
        <v>1.6813471073014159E-3</v>
      </c>
      <c r="AI1060" s="5">
        <f t="shared" si="1146"/>
        <v>3.3406020925810056E-3</v>
      </c>
      <c r="AJ1060" s="5">
        <f t="shared" si="1147"/>
        <v>3.3186551106832232E-3</v>
      </c>
      <c r="AK1060" s="5">
        <f t="shared" si="1148"/>
        <v>2.197901543581661E-3</v>
      </c>
      <c r="AL1060" s="5">
        <f t="shared" si="1149"/>
        <v>8.0613325415100311E-5</v>
      </c>
      <c r="AM1060" s="5">
        <f t="shared" si="1150"/>
        <v>1.3972327188029238E-2</v>
      </c>
      <c r="AN1060" s="5">
        <f t="shared" si="1151"/>
        <v>1.2981731251070943E-2</v>
      </c>
      <c r="AO1060" s="5">
        <f t="shared" si="1152"/>
        <v>6.0306827920339453E-3</v>
      </c>
      <c r="AP1060" s="5">
        <f t="shared" si="1153"/>
        <v>1.867708512048886E-3</v>
      </c>
      <c r="AQ1060" s="5">
        <f t="shared" si="1154"/>
        <v>4.3382340021941762E-4</v>
      </c>
      <c r="AR1060" s="5">
        <f t="shared" si="1155"/>
        <v>3.1242893174520834E-4</v>
      </c>
      <c r="AS1060" s="5">
        <f t="shared" si="1156"/>
        <v>6.2075269207560865E-4</v>
      </c>
      <c r="AT1060" s="5">
        <f t="shared" si="1157"/>
        <v>6.1667449068603304E-4</v>
      </c>
      <c r="AU1060" s="5">
        <f t="shared" si="1158"/>
        <v>4.0841538808991445E-4</v>
      </c>
      <c r="AV1060" s="5">
        <f t="shared" si="1159"/>
        <v>2.0286609679979412E-4</v>
      </c>
      <c r="AW1060" s="5">
        <f t="shared" si="1160"/>
        <v>4.1336677919418579E-6</v>
      </c>
      <c r="AX1060" s="5">
        <f t="shared" si="1161"/>
        <v>4.6268440783644969E-3</v>
      </c>
      <c r="AY1060" s="5">
        <f t="shared" si="1162"/>
        <v>4.2988147613231536E-3</v>
      </c>
      <c r="AZ1060" s="5">
        <f t="shared" si="1163"/>
        <v>1.9970208676993186E-3</v>
      </c>
      <c r="BA1060" s="5">
        <f t="shared" si="1164"/>
        <v>6.1847936659313433E-4</v>
      </c>
      <c r="BB1060" s="5">
        <f t="shared" si="1165"/>
        <v>1.4365776032505568E-4</v>
      </c>
      <c r="BC1060" s="5">
        <f t="shared" si="1166"/>
        <v>2.6694571513733334E-5</v>
      </c>
      <c r="BD1060" s="5">
        <f t="shared" si="1167"/>
        <v>4.8379776830714554E-5</v>
      </c>
      <c r="BE1060" s="5">
        <f t="shared" si="1168"/>
        <v>9.6123865808224107E-5</v>
      </c>
      <c r="BF1060" s="5">
        <f t="shared" si="1169"/>
        <v>9.5492354276957597E-5</v>
      </c>
      <c r="BG1060" s="5">
        <f t="shared" si="1170"/>
        <v>6.324332775344124E-5</v>
      </c>
      <c r="BH1060" s="5">
        <f t="shared" si="1171"/>
        <v>3.1413916870209E-5</v>
      </c>
      <c r="BI1060" s="5">
        <f t="shared" si="1172"/>
        <v>1.2483013885362226E-5</v>
      </c>
      <c r="BJ1060" s="8">
        <f t="shared" si="1173"/>
        <v>0.61560224385698115</v>
      </c>
      <c r="BK1060" s="8">
        <f t="shared" si="1174"/>
        <v>0.21518305128063289</v>
      </c>
      <c r="BL1060" s="8">
        <f t="shared" si="1175"/>
        <v>0.16184034464521616</v>
      </c>
      <c r="BM1060" s="8">
        <f t="shared" si="1176"/>
        <v>0.5532906821378677</v>
      </c>
      <c r="BN1060" s="8">
        <f t="shared" si="1177"/>
        <v>0.44227885866209493</v>
      </c>
    </row>
    <row r="1061" spans="1:66" x14ac:dyDescent="0.25">
      <c r="A1061" t="s">
        <v>27</v>
      </c>
      <c r="B1061" t="s">
        <v>174</v>
      </c>
      <c r="C1061" t="s">
        <v>411</v>
      </c>
      <c r="D1061" s="18" t="s">
        <v>516</v>
      </c>
      <c r="E1061">
        <f>VLOOKUP(A1061,home!$A$2:$E$405,3,FALSE)</f>
        <v>1.7302</v>
      </c>
      <c r="F1061">
        <f>VLOOKUP(B1061,home!$B$2:$E$405,3,FALSE)</f>
        <v>1.1558999999999999</v>
      </c>
      <c r="G1061">
        <f>VLOOKUP(C1061,away!$B$2:$E$405,4,FALSE)</f>
        <v>2.0228999999999999</v>
      </c>
      <c r="H1061">
        <f>VLOOKUP(A1061,away!$A$2:$E$405,3,FALSE)</f>
        <v>1.4127000000000001</v>
      </c>
      <c r="I1061">
        <f>VLOOKUP(C1061,away!$B$2:$E$405,3,FALSE)</f>
        <v>1.5927</v>
      </c>
      <c r="J1061">
        <f>VLOOKUP(B1061,home!$B$2:$E$405,4,FALSE)</f>
        <v>0.88480000000000003</v>
      </c>
      <c r="K1061" s="3">
        <f t="shared" si="1122"/>
        <v>4.0456749443219993</v>
      </c>
      <c r="L1061" s="3">
        <f t="shared" si="1123"/>
        <v>1.9908064501920002</v>
      </c>
      <c r="M1061" s="5">
        <f t="shared" si="1124"/>
        <v>2.3899534397276096E-3</v>
      </c>
      <c r="N1061" s="5">
        <f t="shared" si="1125"/>
        <v>9.6689747492021676E-3</v>
      </c>
      <c r="O1061" s="5">
        <f t="shared" si="1126"/>
        <v>4.7579347234682819E-3</v>
      </c>
      <c r="P1061" s="5">
        <f t="shared" si="1127"/>
        <v>1.9249057297455251E-2</v>
      </c>
      <c r="Q1061" s="5">
        <f t="shared" si="1128"/>
        <v>1.9558764440064647E-2</v>
      </c>
      <c r="R1061" s="5">
        <f t="shared" si="1129"/>
        <v>4.736063568536575E-3</v>
      </c>
      <c r="S1061" s="5">
        <f t="shared" si="1130"/>
        <v>3.8758726496670309E-2</v>
      </c>
      <c r="T1061" s="5">
        <f t="shared" si="1131"/>
        <v>3.8937714405066617E-2</v>
      </c>
      <c r="U1061" s="5">
        <f t="shared" si="1132"/>
        <v>1.9160573713944661E-2</v>
      </c>
      <c r="V1061" s="5">
        <f t="shared" si="1133"/>
        <v>3.4685424536314881E-2</v>
      </c>
      <c r="W1061" s="5">
        <f t="shared" si="1134"/>
        <v>2.6376134412355215E-2</v>
      </c>
      <c r="X1061" s="5">
        <f t="shared" si="1135"/>
        <v>5.2509778519247943E-2</v>
      </c>
      <c r="Y1061" s="5">
        <f t="shared" si="1136"/>
        <v>5.2268402887136085E-2</v>
      </c>
      <c r="Z1061" s="5">
        <f t="shared" si="1137"/>
        <v>3.1428619669206506E-3</v>
      </c>
      <c r="AA1061" s="5">
        <f t="shared" si="1138"/>
        <v>1.2714997913033434E-2</v>
      </c>
      <c r="AB1061" s="5">
        <f t="shared" si="1139"/>
        <v>2.5720374236932932E-2</v>
      </c>
      <c r="AC1061" s="5">
        <f t="shared" si="1140"/>
        <v>1.7460113270087951E-2</v>
      </c>
      <c r="AD1061" s="5">
        <f t="shared" si="1141"/>
        <v>2.667731653003369E-2</v>
      </c>
      <c r="AE1061" s="5">
        <f t="shared" si="1142"/>
        <v>5.3109373821804737E-2</v>
      </c>
      <c r="AF1061" s="5">
        <f t="shared" si="1143"/>
        <v>5.2865241985053532E-2</v>
      </c>
      <c r="AG1061" s="5">
        <f t="shared" si="1144"/>
        <v>3.5081488244935156E-2</v>
      </c>
      <c r="AH1061" s="5">
        <f t="shared" si="1145"/>
        <v>1.5642074689521885E-3</v>
      </c>
      <c r="AI1061" s="5">
        <f t="shared" si="1146"/>
        <v>6.3282749648612014E-3</v>
      </c>
      <c r="AJ1061" s="5">
        <f t="shared" si="1147"/>
        <v>1.2801071733059569E-2</v>
      </c>
      <c r="AK1061" s="5">
        <f t="shared" si="1148"/>
        <v>1.72629917236359E-2</v>
      </c>
      <c r="AL1061" s="5">
        <f t="shared" si="1149"/>
        <v>5.6250588847335369E-3</v>
      </c>
      <c r="AM1061" s="5">
        <f t="shared" si="1150"/>
        <v>2.1585550213460883E-2</v>
      </c>
      <c r="AN1061" s="5">
        <f t="shared" si="1151"/>
        <v>4.2972652595901224E-2</v>
      </c>
      <c r="AO1061" s="5">
        <f t="shared" si="1152"/>
        <v>4.2775116984890095E-2</v>
      </c>
      <c r="AP1061" s="5">
        <f t="shared" si="1153"/>
        <v>2.8385659600412182E-2</v>
      </c>
      <c r="AQ1061" s="5">
        <f t="shared" si="1154"/>
        <v>1.4127588556363774E-2</v>
      </c>
      <c r="AR1061" s="5">
        <f t="shared" si="1155"/>
        <v>6.2280686372570375E-4</v>
      </c>
      <c r="AS1061" s="5">
        <f t="shared" si="1156"/>
        <v>2.519674123726846E-3</v>
      </c>
      <c r="AT1061" s="5">
        <f t="shared" si="1157"/>
        <v>5.0968912351090937E-3</v>
      </c>
      <c r="AU1061" s="5">
        <f t="shared" si="1158"/>
        <v>6.873455054605091E-3</v>
      </c>
      <c r="AV1061" s="5">
        <f t="shared" si="1159"/>
        <v>6.9519412238348045E-3</v>
      </c>
      <c r="AW1061" s="5">
        <f t="shared" si="1160"/>
        <v>1.2584750138495524E-3</v>
      </c>
      <c r="AX1061" s="5">
        <f t="shared" si="1161"/>
        <v>1.4554686609667185E-2</v>
      </c>
      <c r="AY1061" s="5">
        <f t="shared" si="1162"/>
        <v>2.8975563983048565E-2</v>
      </c>
      <c r="AZ1061" s="5">
        <f t="shared" si="1163"/>
        <v>2.8842369837702053E-2</v>
      </c>
      <c r="BA1061" s="5">
        <f t="shared" si="1164"/>
        <v>1.9139858637240138E-2</v>
      </c>
      <c r="BB1061" s="5">
        <f t="shared" si="1165"/>
        <v>9.5259385076951926E-3</v>
      </c>
      <c r="BC1061" s="5">
        <f t="shared" si="1166"/>
        <v>3.7928599650503885E-3</v>
      </c>
      <c r="BD1061" s="5">
        <f t="shared" si="1167"/>
        <v>2.0664798692149674E-4</v>
      </c>
      <c r="BE1061" s="5">
        <f t="shared" si="1168"/>
        <v>8.3603058298287972E-4</v>
      </c>
      <c r="BF1061" s="5">
        <f t="shared" si="1169"/>
        <v>1.691153991130375E-3</v>
      </c>
      <c r="BG1061" s="5">
        <f t="shared" si="1170"/>
        <v>2.2806197763021027E-3</v>
      </c>
      <c r="BH1061" s="5">
        <f t="shared" si="1171"/>
        <v>2.3066615716276651E-3</v>
      </c>
      <c r="BI1061" s="5">
        <f t="shared" si="1172"/>
        <v>1.8664005850728899E-3</v>
      </c>
      <c r="BJ1061" s="8">
        <f t="shared" si="1173"/>
        <v>0.62173103548633157</v>
      </c>
      <c r="BK1061" s="8">
        <f t="shared" si="1174"/>
        <v>0.14714389790803808</v>
      </c>
      <c r="BL1061" s="8">
        <f t="shared" si="1175"/>
        <v>0.13629877304146368</v>
      </c>
      <c r="BM1061" s="8">
        <f t="shared" si="1176"/>
        <v>0.8202387312151006</v>
      </c>
      <c r="BN1061" s="8">
        <f t="shared" si="1177"/>
        <v>6.0360748218454538E-2</v>
      </c>
    </row>
    <row r="1062" spans="1:66" x14ac:dyDescent="0.25">
      <c r="A1062" t="s">
        <v>27</v>
      </c>
      <c r="B1062" t="s">
        <v>445</v>
      </c>
      <c r="C1062" t="s">
        <v>487</v>
      </c>
      <c r="D1062" s="18" t="s">
        <v>516</v>
      </c>
      <c r="E1062">
        <f>VLOOKUP(A1062,home!$A$2:$E$405,3,FALSE)</f>
        <v>1.7302</v>
      </c>
      <c r="F1062">
        <f>VLOOKUP(B1062,home!$B$2:$E$405,3,FALSE)</f>
        <v>0.57799999999999996</v>
      </c>
      <c r="G1062">
        <f>VLOOKUP(C1062,away!$B$2:$E$405,4,FALSE)</f>
        <v>0.57799999999999996</v>
      </c>
      <c r="H1062">
        <f>VLOOKUP(A1062,away!$A$2:$E$405,3,FALSE)</f>
        <v>1.4127000000000001</v>
      </c>
      <c r="I1062">
        <f>VLOOKUP(C1062,away!$B$2:$E$405,3,FALSE)</f>
        <v>1.0618000000000001</v>
      </c>
      <c r="J1062">
        <f>VLOOKUP(B1062,home!$B$2:$E$405,4,FALSE)</f>
        <v>1.2387999999999999</v>
      </c>
      <c r="K1062" s="3">
        <f t="shared" si="1122"/>
        <v>0.57803213679999987</v>
      </c>
      <c r="L1062" s="3">
        <f t="shared" si="1123"/>
        <v>1.8582060205680002</v>
      </c>
      <c r="M1062" s="5">
        <f t="shared" si="1124"/>
        <v>8.7489354369574085E-2</v>
      </c>
      <c r="N1062" s="5">
        <f t="shared" si="1125"/>
        <v>5.0571658453497315E-2</v>
      </c>
      <c r="O1062" s="5">
        <f t="shared" si="1126"/>
        <v>0.16257324502514986</v>
      </c>
      <c r="P1062" s="5">
        <f t="shared" si="1127"/>
        <v>9.397256020839731E-2</v>
      </c>
      <c r="Q1062" s="5">
        <f t="shared" si="1128"/>
        <v>1.4616021898697413E-2</v>
      </c>
      <c r="R1062" s="5">
        <f t="shared" si="1129"/>
        <v>0.15104729134450506</v>
      </c>
      <c r="S1062" s="5">
        <f t="shared" si="1130"/>
        <v>2.5234047432838108E-2</v>
      </c>
      <c r="T1062" s="5">
        <f t="shared" si="1131"/>
        <v>2.7159579888913269E-2</v>
      </c>
      <c r="U1062" s="5">
        <f t="shared" si="1132"/>
        <v>8.7310188573716391E-2</v>
      </c>
      <c r="V1062" s="5">
        <f t="shared" si="1133"/>
        <v>3.0115512132507403E-3</v>
      </c>
      <c r="W1062" s="5">
        <f t="shared" si="1134"/>
        <v>2.8161767898732194E-3</v>
      </c>
      <c r="X1062" s="5">
        <f t="shared" si="1135"/>
        <v>5.2330366659262811E-3</v>
      </c>
      <c r="Y1062" s="5">
        <f t="shared" si="1136"/>
        <v>4.8620301192386552E-3</v>
      </c>
      <c r="Z1062" s="5">
        <f t="shared" si="1137"/>
        <v>9.3558995388949365E-2</v>
      </c>
      <c r="AA1062" s="5">
        <f t="shared" si="1138"/>
        <v>5.4080106021535734E-2</v>
      </c>
      <c r="AB1062" s="5">
        <f t="shared" si="1139"/>
        <v>1.563001962099942E-2</v>
      </c>
      <c r="AC1062" s="5">
        <f t="shared" si="1140"/>
        <v>2.0216972378177145E-4</v>
      </c>
      <c r="AD1062" s="5">
        <f t="shared" si="1141"/>
        <v>4.0696017186424521E-4</v>
      </c>
      <c r="AE1062" s="5">
        <f t="shared" si="1142"/>
        <v>7.5621584148952853E-4</v>
      </c>
      <c r="AF1062" s="5">
        <f t="shared" si="1143"/>
        <v>7.0260241475236926E-4</v>
      </c>
      <c r="AG1062" s="5">
        <f t="shared" si="1144"/>
        <v>4.3519334571948923E-4</v>
      </c>
      <c r="AH1062" s="5">
        <f t="shared" si="1145"/>
        <v>4.3462972127509859E-2</v>
      </c>
      <c r="AI1062" s="5">
        <f t="shared" si="1146"/>
        <v>2.5122994650543361E-2</v>
      </c>
      <c r="AJ1062" s="5">
        <f t="shared" si="1147"/>
        <v>7.260949140334272E-3</v>
      </c>
      <c r="AK1062" s="5">
        <f t="shared" si="1148"/>
        <v>1.3990206489278474E-3</v>
      </c>
      <c r="AL1062" s="5">
        <f t="shared" si="1149"/>
        <v>8.6860426287496237E-6</v>
      </c>
      <c r="AM1062" s="5">
        <f t="shared" si="1150"/>
        <v>4.7047211547036973E-5</v>
      </c>
      <c r="AN1062" s="5">
        <f t="shared" si="1151"/>
        <v>8.7423411747640452E-5</v>
      </c>
      <c r="AO1062" s="5">
        <f t="shared" si="1152"/>
        <v>8.1225355024030366E-5</v>
      </c>
      <c r="AP1062" s="5">
        <f t="shared" si="1153"/>
        <v>5.0311147909475493E-5</v>
      </c>
      <c r="AQ1062" s="5">
        <f t="shared" si="1154"/>
        <v>2.3372119486768623E-5</v>
      </c>
      <c r="AR1062" s="5">
        <f t="shared" si="1155"/>
        <v>1.6152631295823592E-2</v>
      </c>
      <c r="AS1062" s="5">
        <f t="shared" si="1156"/>
        <v>9.3367399828674629E-3</v>
      </c>
      <c r="AT1062" s="5">
        <f t="shared" si="1157"/>
        <v>2.6984678815214365E-3</v>
      </c>
      <c r="AU1062" s="5">
        <f t="shared" si="1158"/>
        <v>5.1993371854733501E-4</v>
      </c>
      <c r="AV1062" s="5">
        <f t="shared" si="1159"/>
        <v>7.513459958157142E-5</v>
      </c>
      <c r="AW1062" s="5">
        <f t="shared" si="1160"/>
        <v>2.5915840776812404E-7</v>
      </c>
      <c r="AX1062" s="5">
        <f t="shared" si="1161"/>
        <v>4.5324667035025678E-6</v>
      </c>
      <c r="AY1062" s="5">
        <f t="shared" si="1162"/>
        <v>8.4222569164724697E-6</v>
      </c>
      <c r="AZ1062" s="5">
        <f t="shared" si="1163"/>
        <v>7.8251442544798116E-6</v>
      </c>
      <c r="BA1062" s="5">
        <f t="shared" si="1164"/>
        <v>4.8469100551624938E-6</v>
      </c>
      <c r="BB1062" s="5">
        <f t="shared" si="1165"/>
        <v>2.2516393614136305E-6</v>
      </c>
      <c r="BC1062" s="5">
        <f t="shared" si="1166"/>
        <v>8.3680196350533859E-7</v>
      </c>
      <c r="BD1062" s="5">
        <f t="shared" si="1167"/>
        <v>5.0024861203190841E-3</v>
      </c>
      <c r="BE1062" s="5">
        <f t="shared" si="1168"/>
        <v>2.891597741440381E-3</v>
      </c>
      <c r="BF1062" s="5">
        <f t="shared" si="1169"/>
        <v>8.3571821062541852E-4</v>
      </c>
      <c r="BG1062" s="5">
        <f t="shared" si="1170"/>
        <v>1.6102399435016104E-4</v>
      </c>
      <c r="BH1062" s="5">
        <f t="shared" si="1171"/>
        <v>2.3269260882573665E-5</v>
      </c>
      <c r="BI1062" s="5">
        <f t="shared" si="1172"/>
        <v>2.6900761179421416E-6</v>
      </c>
      <c r="BJ1062" s="8">
        <f t="shared" si="1173"/>
        <v>0.10787757005494128</v>
      </c>
      <c r="BK1062" s="8">
        <f t="shared" si="1174"/>
        <v>0.20992679124738722</v>
      </c>
      <c r="BL1062" s="8">
        <f t="shared" si="1175"/>
        <v>0.58558648003529867</v>
      </c>
      <c r="BM1062" s="8">
        <f t="shared" si="1176"/>
        <v>0.43667154232824701</v>
      </c>
      <c r="BN1062" s="8">
        <f t="shared" si="1177"/>
        <v>0.56027013129982106</v>
      </c>
    </row>
    <row r="1063" spans="1:66" x14ac:dyDescent="0.25">
      <c r="A1063" t="s">
        <v>270</v>
      </c>
      <c r="B1063" t="s">
        <v>275</v>
      </c>
      <c r="C1063" t="s">
        <v>306</v>
      </c>
      <c r="D1063" s="18" t="s">
        <v>516</v>
      </c>
      <c r="E1063">
        <f>VLOOKUP(A1063,home!$A$2:$E$405,3,FALSE)</f>
        <v>1.5696000000000001</v>
      </c>
      <c r="F1063">
        <f>VLOOKUP(B1063,home!$B$2:$E$405,3,FALSE)</f>
        <v>1.0194000000000001</v>
      </c>
      <c r="G1063">
        <f>VLOOKUP(C1063,away!$B$2:$E$405,4,FALSE)</f>
        <v>1.9113</v>
      </c>
      <c r="H1063">
        <f>VLOOKUP(A1063,away!$A$2:$E$405,3,FALSE)</f>
        <v>1.3290999999999999</v>
      </c>
      <c r="I1063">
        <f>VLOOKUP(C1063,away!$B$2:$E$405,3,FALSE)</f>
        <v>1.3167</v>
      </c>
      <c r="J1063">
        <f>VLOOKUP(B1063,home!$B$2:$E$405,4,FALSE)</f>
        <v>1.9561999999999999</v>
      </c>
      <c r="K1063" s="3">
        <f t="shared" si="1122"/>
        <v>3.0581760237120004</v>
      </c>
      <c r="L1063" s="3">
        <f t="shared" si="1123"/>
        <v>3.4234008025139997</v>
      </c>
      <c r="M1063" s="5">
        <f t="shared" si="1124"/>
        <v>1.5313940322365649E-3</v>
      </c>
      <c r="N1063" s="5">
        <f t="shared" si="1125"/>
        <v>4.6832725122415049E-3</v>
      </c>
      <c r="O1063" s="5">
        <f t="shared" si="1126"/>
        <v>5.2425755589238067E-3</v>
      </c>
      <c r="P1063" s="5">
        <f t="shared" si="1127"/>
        <v>1.6032718876799325E-2</v>
      </c>
      <c r="Q1063" s="5">
        <f t="shared" si="1128"/>
        <v>7.1611358547232183E-3</v>
      </c>
      <c r="R1063" s="5">
        <f t="shared" si="1129"/>
        <v>8.9737186878300207E-3</v>
      </c>
      <c r="S1063" s="5">
        <f t="shared" si="1130"/>
        <v>4.1963085458656374E-2</v>
      </c>
      <c r="T1063" s="5">
        <f t="shared" si="1131"/>
        <v>2.4515438231971245E-2</v>
      </c>
      <c r="U1063" s="5">
        <f t="shared" si="1132"/>
        <v>2.7443211334658081E-2</v>
      </c>
      <c r="V1063" s="5">
        <f t="shared" si="1133"/>
        <v>4.8814082550448834E-2</v>
      </c>
      <c r="W1063" s="5">
        <f t="shared" si="1134"/>
        <v>7.3000046578196309E-3</v>
      </c>
      <c r="X1063" s="5">
        <f t="shared" si="1135"/>
        <v>2.4990841803935661E-2</v>
      </c>
      <c r="Y1063" s="5">
        <f t="shared" si="1136"/>
        <v>4.277683394354688E-2</v>
      </c>
      <c r="Z1063" s="5">
        <f t="shared" si="1137"/>
        <v>1.0240211919150725E-2</v>
      </c>
      <c r="AA1063" s="5">
        <f t="shared" si="1138"/>
        <v>3.1316370568876595E-2</v>
      </c>
      <c r="AB1063" s="5">
        <f t="shared" si="1139"/>
        <v>4.7885486811709267E-2</v>
      </c>
      <c r="AC1063" s="5">
        <f t="shared" si="1140"/>
        <v>3.1940769581736098E-2</v>
      </c>
      <c r="AD1063" s="5">
        <f t="shared" si="1141"/>
        <v>5.5811748043824811E-3</v>
      </c>
      <c r="AE1063" s="5">
        <f t="shared" si="1142"/>
        <v>1.9106598304293905E-2</v>
      </c>
      <c r="AF1063" s="5">
        <f t="shared" si="1143"/>
        <v>3.2704771984116185E-2</v>
      </c>
      <c r="AG1063" s="5">
        <f t="shared" si="1144"/>
        <v>3.7320514218820253E-2</v>
      </c>
      <c r="AH1063" s="5">
        <f t="shared" si="1145"/>
        <v>8.7640874254835029E-3</v>
      </c>
      <c r="AI1063" s="5">
        <f t="shared" si="1146"/>
        <v>2.6802122034329485E-2</v>
      </c>
      <c r="AJ1063" s="5">
        <f t="shared" si="1147"/>
        <v>4.0982803494994766E-2</v>
      </c>
      <c r="AK1063" s="5">
        <f t="shared" si="1148"/>
        <v>4.1777542344297793E-2</v>
      </c>
      <c r="AL1063" s="5">
        <f t="shared" si="1149"/>
        <v>1.3375979496660088E-2</v>
      </c>
      <c r="AM1063" s="5">
        <f t="shared" si="1150"/>
        <v>3.4136429941816031E-3</v>
      </c>
      <c r="AN1063" s="5">
        <f t="shared" si="1151"/>
        <v>1.1686268165777593E-2</v>
      </c>
      <c r="AO1063" s="5">
        <f t="shared" si="1152"/>
        <v>2.0003389908558409E-2</v>
      </c>
      <c r="AP1063" s="5">
        <f t="shared" si="1153"/>
        <v>2.2826540355319769E-2</v>
      </c>
      <c r="AQ1063" s="5">
        <f t="shared" si="1154"/>
        <v>1.9536099142754976E-2</v>
      </c>
      <c r="AR1063" s="5">
        <f t="shared" si="1155"/>
        <v>6.0005967851406161E-3</v>
      </c>
      <c r="AS1063" s="5">
        <f t="shared" si="1156"/>
        <v>1.835088121628034E-2</v>
      </c>
      <c r="AT1063" s="5">
        <f t="shared" si="1157"/>
        <v>2.8060112474807726E-2</v>
      </c>
      <c r="AU1063" s="5">
        <f t="shared" si="1158"/>
        <v>2.8604254397706332E-2</v>
      </c>
      <c r="AV1063" s="5">
        <f t="shared" si="1159"/>
        <v>2.1869211243806017E-2</v>
      </c>
      <c r="AW1063" s="5">
        <f t="shared" si="1160"/>
        <v>3.8899437458333117E-3</v>
      </c>
      <c r="AX1063" s="5">
        <f t="shared" si="1161"/>
        <v>1.7399201930531031E-3</v>
      </c>
      <c r="AY1063" s="5">
        <f t="shared" si="1162"/>
        <v>5.956444185208307E-3</v>
      </c>
      <c r="AZ1063" s="5">
        <f t="shared" si="1163"/>
        <v>1.0195647901885983E-2</v>
      </c>
      <c r="BA1063" s="5">
        <f t="shared" si="1164"/>
        <v>1.1634596403155551E-2</v>
      </c>
      <c r="BB1063" s="5">
        <f t="shared" si="1165"/>
        <v>9.9574716658723025E-3</v>
      </c>
      <c r="BC1063" s="5">
        <f t="shared" si="1166"/>
        <v>6.81768329839153E-3</v>
      </c>
      <c r="BD1063" s="5">
        <f t="shared" si="1167"/>
        <v>3.4237413083022202E-3</v>
      </c>
      <c r="BE1063" s="5">
        <f t="shared" si="1168"/>
        <v>1.0470403580442206E-2</v>
      </c>
      <c r="BF1063" s="5">
        <f t="shared" si="1169"/>
        <v>1.6010168594148319E-2</v>
      </c>
      <c r="BG1063" s="5">
        <f t="shared" si="1170"/>
        <v>1.6320637910070417E-2</v>
      </c>
      <c r="BH1063" s="5">
        <f t="shared" si="1171"/>
        <v>1.2477845887065624E-2</v>
      </c>
      <c r="BI1063" s="5">
        <f t="shared" si="1172"/>
        <v>7.6318898238794961E-3</v>
      </c>
      <c r="BJ1063" s="8">
        <f t="shared" si="1173"/>
        <v>0.32990829053001003</v>
      </c>
      <c r="BK1063" s="8">
        <f t="shared" si="1174"/>
        <v>0.15961447418174557</v>
      </c>
      <c r="BL1063" s="8">
        <f t="shared" si="1175"/>
        <v>0.4084076614827527</v>
      </c>
      <c r="BM1063" s="8">
        <f t="shared" si="1176"/>
        <v>0.86247932215152967</v>
      </c>
      <c r="BN1063" s="8">
        <f t="shared" si="1177"/>
        <v>4.3624815522754441E-2</v>
      </c>
    </row>
    <row r="1064" spans="1:66" x14ac:dyDescent="0.25">
      <c r="A1064" t="s">
        <v>270</v>
      </c>
      <c r="B1064" t="s">
        <v>271</v>
      </c>
      <c r="C1064" t="s">
        <v>320</v>
      </c>
      <c r="D1064" s="18" t="s">
        <v>516</v>
      </c>
      <c r="E1064">
        <f>VLOOKUP(A1064,home!$A$2:$E$405,3,FALSE)</f>
        <v>1.5696000000000001</v>
      </c>
      <c r="F1064">
        <f>VLOOKUP(B1064,home!$B$2:$E$405,3,FALSE)</f>
        <v>0.7964</v>
      </c>
      <c r="G1064">
        <f>VLOOKUP(C1064,away!$B$2:$E$405,4,FALSE)</f>
        <v>0.6371</v>
      </c>
      <c r="H1064">
        <f>VLOOKUP(A1064,away!$A$2:$E$405,3,FALSE)</f>
        <v>1.3290999999999999</v>
      </c>
      <c r="I1064">
        <f>VLOOKUP(C1064,away!$B$2:$E$405,3,FALSE)</f>
        <v>1.5047999999999999</v>
      </c>
      <c r="J1064">
        <f>VLOOKUP(B1064,home!$B$2:$E$405,4,FALSE)</f>
        <v>1.3167</v>
      </c>
      <c r="K1064" s="3">
        <f t="shared" si="1122"/>
        <v>0.79639375622399999</v>
      </c>
      <c r="L1064" s="3">
        <f t="shared" si="1123"/>
        <v>2.6334390796559997</v>
      </c>
      <c r="M1064" s="5">
        <f t="shared" si="1124"/>
        <v>3.239235515989386E-2</v>
      </c>
      <c r="N1064" s="5">
        <f t="shared" si="1125"/>
        <v>2.5797069398729736E-2</v>
      </c>
      <c r="O1064" s="5">
        <f t="shared" si="1126"/>
        <v>8.5303293960161147E-2</v>
      </c>
      <c r="P1064" s="5">
        <f t="shared" si="1127"/>
        <v>6.7935010695212794E-2</v>
      </c>
      <c r="Q1064" s="5">
        <f t="shared" si="1128"/>
        <v>1.027231249901279E-2</v>
      </c>
      <c r="R1064" s="5">
        <f t="shared" si="1129"/>
        <v>0.11232051396903601</v>
      </c>
      <c r="S1064" s="5">
        <f t="shared" si="1130"/>
        <v>3.5619250710371933E-2</v>
      </c>
      <c r="T1064" s="5">
        <f t="shared" si="1131"/>
        <v>2.7051509173339063E-2</v>
      </c>
      <c r="U1064" s="5">
        <f t="shared" si="1132"/>
        <v>8.9451356020810863E-2</v>
      </c>
      <c r="V1064" s="5">
        <f t="shared" si="1133"/>
        <v>8.3002924130300745E-3</v>
      </c>
      <c r="W1064" s="5">
        <f t="shared" si="1134"/>
        <v>2.7269351787318468E-3</v>
      </c>
      <c r="X1064" s="5">
        <f t="shared" si="1135"/>
        <v>7.1812176673611639E-3</v>
      </c>
      <c r="Y1064" s="5">
        <f t="shared" si="1136"/>
        <v>9.4556496223724956E-3</v>
      </c>
      <c r="Z1064" s="5">
        <f t="shared" si="1137"/>
        <v>9.8596410311035665E-2</v>
      </c>
      <c r="AA1064" s="5">
        <f t="shared" si="1138"/>
        <v>7.8521565557808412E-2</v>
      </c>
      <c r="AB1064" s="5">
        <f t="shared" si="1139"/>
        <v>3.1267042269586057E-2</v>
      </c>
      <c r="AC1064" s="5">
        <f t="shared" si="1140"/>
        <v>1.0879890700081613E-3</v>
      </c>
      <c r="AD1064" s="5">
        <f t="shared" si="1141"/>
        <v>5.42928537492405E-4</v>
      </c>
      <c r="AE1064" s="5">
        <f t="shared" si="1142"/>
        <v>1.429769228092977E-3</v>
      </c>
      <c r="AF1064" s="5">
        <f t="shared" si="1143"/>
        <v>1.8826050800748197E-3</v>
      </c>
      <c r="AG1064" s="5">
        <f t="shared" si="1144"/>
        <v>1.6525752631426471E-3</v>
      </c>
      <c r="AH1064" s="5">
        <f t="shared" si="1145"/>
        <v>6.4911910006719795E-2</v>
      </c>
      <c r="AI1064" s="5">
        <f t="shared" si="1146"/>
        <v>5.1695439833925827E-2</v>
      </c>
      <c r="AJ1064" s="5">
        <f t="shared" si="1147"/>
        <v>2.0584962754495992E-2</v>
      </c>
      <c r="AK1064" s="5">
        <f t="shared" si="1148"/>
        <v>5.4645786032614004E-3</v>
      </c>
      <c r="AL1064" s="5">
        <f t="shared" si="1149"/>
        <v>9.1271596328744713E-5</v>
      </c>
      <c r="AM1064" s="5">
        <f t="shared" si="1150"/>
        <v>8.6476979466955869E-5</v>
      </c>
      <c r="AN1064" s="5">
        <f t="shared" si="1151"/>
        <v>2.2773185721889106E-4</v>
      </c>
      <c r="AO1064" s="5">
        <f t="shared" si="1152"/>
        <v>2.9985898624143408E-4</v>
      </c>
      <c r="AP1064" s="5">
        <f t="shared" si="1153"/>
        <v>2.6322012425140771E-4</v>
      </c>
      <c r="AQ1064" s="5">
        <f t="shared" si="1154"/>
        <v>1.7329354043889129E-4</v>
      </c>
      <c r="AR1064" s="5">
        <f t="shared" si="1155"/>
        <v>3.4188312109361838E-2</v>
      </c>
      <c r="AS1064" s="5">
        <f t="shared" si="1156"/>
        <v>2.7227358299733141E-2</v>
      </c>
      <c r="AT1064" s="5">
        <f t="shared" si="1157"/>
        <v>1.0841849074190588E-2</v>
      </c>
      <c r="AU1064" s="5">
        <f t="shared" si="1158"/>
        <v>2.8781269695361132E-3</v>
      </c>
      <c r="AV1064" s="5">
        <f t="shared" si="1159"/>
        <v>5.7303058703961579E-4</v>
      </c>
      <c r="AW1064" s="5">
        <f t="shared" si="1160"/>
        <v>5.3172155746107832E-6</v>
      </c>
      <c r="AX1064" s="5">
        <f t="shared" si="1161"/>
        <v>1.1478287750765778E-5</v>
      </c>
      <c r="AY1064" s="5">
        <f t="shared" si="1162"/>
        <v>3.0227371530403367E-5</v>
      </c>
      <c r="AZ1064" s="5">
        <f t="shared" si="1163"/>
        <v>3.9800970731722719E-5</v>
      </c>
      <c r="BA1064" s="5">
        <f t="shared" si="1164"/>
        <v>3.4937810577721075E-5</v>
      </c>
      <c r="BB1064" s="5">
        <f t="shared" si="1165"/>
        <v>2.3001648933247367E-5</v>
      </c>
      <c r="BC1064" s="5">
        <f t="shared" si="1166"/>
        <v>1.2114688239468267E-5</v>
      </c>
      <c r="BD1064" s="5">
        <f t="shared" si="1167"/>
        <v>1.5005472862711663E-2</v>
      </c>
      <c r="BE1064" s="5">
        <f t="shared" si="1168"/>
        <v>1.1950264897052238E-2</v>
      </c>
      <c r="BF1064" s="5">
        <f t="shared" si="1169"/>
        <v>4.758558174617622E-3</v>
      </c>
      <c r="BG1064" s="5">
        <f t="shared" si="1170"/>
        <v>1.2632286729647164E-3</v>
      </c>
      <c r="BH1064" s="5">
        <f t="shared" si="1171"/>
        <v>2.5150685695805733E-4</v>
      </c>
      <c r="BI1064" s="5">
        <f t="shared" si="1172"/>
        <v>4.0059698105783925E-5</v>
      </c>
      <c r="BJ1064" s="8">
        <f t="shared" si="1173"/>
        <v>8.919471391373085E-2</v>
      </c>
      <c r="BK1064" s="8">
        <f t="shared" si="1174"/>
        <v>0.14545639701637594</v>
      </c>
      <c r="BL1064" s="8">
        <f t="shared" si="1175"/>
        <v>0.64849843117807682</v>
      </c>
      <c r="BM1064" s="8">
        <f t="shared" si="1176"/>
        <v>0.64770048658121726</v>
      </c>
      <c r="BN1064" s="8">
        <f t="shared" si="1177"/>
        <v>0.33402055568204636</v>
      </c>
    </row>
    <row r="1065" spans="1:66" x14ac:dyDescent="0.25">
      <c r="A1065" t="s">
        <v>270</v>
      </c>
      <c r="B1065" t="s">
        <v>280</v>
      </c>
      <c r="C1065" t="s">
        <v>286</v>
      </c>
      <c r="D1065" s="18" t="s">
        <v>516</v>
      </c>
      <c r="E1065">
        <f>VLOOKUP(A1065,home!$A$2:$E$405,3,FALSE)</f>
        <v>1.5696000000000001</v>
      </c>
      <c r="F1065">
        <f>VLOOKUP(B1065,home!$B$2:$E$405,3,FALSE)</f>
        <v>1.9113</v>
      </c>
      <c r="G1065">
        <f>VLOOKUP(C1065,away!$B$2:$E$405,4,FALSE)</f>
        <v>1.4335</v>
      </c>
      <c r="H1065">
        <f>VLOOKUP(A1065,away!$A$2:$E$405,3,FALSE)</f>
        <v>1.3290999999999999</v>
      </c>
      <c r="I1065">
        <f>VLOOKUP(C1065,away!$B$2:$E$405,3,FALSE)</f>
        <v>0.56430000000000002</v>
      </c>
      <c r="J1065">
        <f>VLOOKUP(B1065,home!$B$2:$E$405,4,FALSE)</f>
        <v>1.0032000000000001</v>
      </c>
      <c r="K1065" s="3">
        <f t="shared" si="1122"/>
        <v>4.3004662840800005</v>
      </c>
      <c r="L1065" s="3">
        <f t="shared" si="1123"/>
        <v>0.75241116561600008</v>
      </c>
      <c r="M1065" s="5">
        <f t="shared" si="1124"/>
        <v>6.390917419981111E-3</v>
      </c>
      <c r="N1065" s="5">
        <f t="shared" si="1125"/>
        <v>2.7483924888968309E-2</v>
      </c>
      <c r="O1065" s="5">
        <f t="shared" si="1126"/>
        <v>4.8085976253235867E-3</v>
      </c>
      <c r="P1065" s="5">
        <f t="shared" si="1127"/>
        <v>2.0679211961411242E-2</v>
      </c>
      <c r="Q1065" s="5">
        <f t="shared" si="1128"/>
        <v>5.9096846169597698E-2</v>
      </c>
      <c r="R1065" s="5">
        <f t="shared" si="1129"/>
        <v>1.809021272124025E-3</v>
      </c>
      <c r="S1065" s="5">
        <f t="shared" si="1130"/>
        <v>1.6728028984070244E-2</v>
      </c>
      <c r="T1065" s="5">
        <f t="shared" si="1131"/>
        <v>4.4465126910696449E-2</v>
      </c>
      <c r="U1065" s="5">
        <f t="shared" si="1132"/>
        <v>7.7796349879528815E-3</v>
      </c>
      <c r="V1065" s="5">
        <f t="shared" si="1133"/>
        <v>6.0141331887430304E-3</v>
      </c>
      <c r="W1065" s="5">
        <f t="shared" si="1134"/>
        <v>8.4714664815939089E-2</v>
      </c>
      <c r="X1065" s="5">
        <f t="shared" si="1135"/>
        <v>6.3740259698929477E-2</v>
      </c>
      <c r="Y1065" s="5">
        <f t="shared" si="1136"/>
        <v>2.3979441548369038E-2</v>
      </c>
      <c r="Z1065" s="5">
        <f t="shared" si="1137"/>
        <v>4.5370926799432563E-4</v>
      </c>
      <c r="AA1065" s="5">
        <f t="shared" si="1138"/>
        <v>1.9511614097842147E-3</v>
      </c>
      <c r="AB1065" s="5">
        <f t="shared" si="1139"/>
        <v>4.1954519287875089E-3</v>
      </c>
      <c r="AC1065" s="5">
        <f t="shared" si="1140"/>
        <v>1.2162527576375605E-3</v>
      </c>
      <c r="AD1065" s="5">
        <f t="shared" si="1141"/>
        <v>9.1078139952021089E-2</v>
      </c>
      <c r="AE1065" s="5">
        <f t="shared" si="1142"/>
        <v>6.8528209443437363E-2</v>
      </c>
      <c r="AF1065" s="5">
        <f t="shared" si="1143"/>
        <v>2.5780694972457045E-2</v>
      </c>
      <c r="AG1065" s="5">
        <f t="shared" si="1144"/>
        <v>6.4658942515389856E-3</v>
      </c>
      <c r="AH1065" s="5">
        <f t="shared" si="1145"/>
        <v>8.5343979795598156E-5</v>
      </c>
      <c r="AI1065" s="5">
        <f t="shared" si="1146"/>
        <v>3.6701890766017466E-4</v>
      </c>
      <c r="AJ1065" s="5">
        <f t="shared" si="1147"/>
        <v>7.8917621900622618E-4</v>
      </c>
      <c r="AK1065" s="5">
        <f t="shared" si="1148"/>
        <v>1.1312752406780035E-3</v>
      </c>
      <c r="AL1065" s="5">
        <f t="shared" si="1149"/>
        <v>1.5741807894561962E-4</v>
      </c>
      <c r="AM1065" s="5">
        <f t="shared" si="1150"/>
        <v>7.8335694016077262E-2</v>
      </c>
      <c r="AN1065" s="5">
        <f t="shared" si="1151"/>
        <v>5.8940650843975005E-2</v>
      </c>
      <c r="AO1065" s="5">
        <f t="shared" si="1152"/>
        <v>2.2173801901840456E-2</v>
      </c>
      <c r="AP1065" s="5">
        <f t="shared" si="1153"/>
        <v>5.561272045034019E-3</v>
      </c>
      <c r="AQ1065" s="5">
        <f t="shared" si="1154"/>
        <v>1.0460907954279305E-3</v>
      </c>
      <c r="AR1065" s="5">
        <f t="shared" si="1155"/>
        <v>1.2842752663262878E-5</v>
      </c>
      <c r="AS1065" s="5">
        <f t="shared" si="1156"/>
        <v>5.5229824823140638E-5</v>
      </c>
      <c r="AT1065" s="5">
        <f t="shared" si="1157"/>
        <v>1.1875699976378051E-4</v>
      </c>
      <c r="AU1065" s="5">
        <f t="shared" si="1158"/>
        <v>1.7023682449421158E-4</v>
      </c>
      <c r="AV1065" s="5">
        <f t="shared" si="1159"/>
        <v>1.8302443101155032E-4</v>
      </c>
      <c r="AW1065" s="5">
        <f t="shared" si="1160"/>
        <v>1.4148906813776085E-5</v>
      </c>
      <c r="AX1065" s="5">
        <f t="shared" si="1161"/>
        <v>5.6146668492691287E-2</v>
      </c>
      <c r="AY1065" s="5">
        <f t="shared" si="1162"/>
        <v>4.2245380286040995E-2</v>
      </c>
      <c r="AZ1065" s="5">
        <f t="shared" si="1163"/>
        <v>1.5892947911455648E-2</v>
      </c>
      <c r="BA1065" s="5">
        <f t="shared" si="1164"/>
        <v>3.9860104877109063E-3</v>
      </c>
      <c r="BB1065" s="5">
        <f t="shared" si="1165"/>
        <v>7.4977969930404079E-4</v>
      </c>
      <c r="BC1065" s="5">
        <f t="shared" si="1166"/>
        <v>1.1282852350171351E-4</v>
      </c>
      <c r="BD1065" s="5">
        <f t="shared" si="1167"/>
        <v>1.6105050835139351E-6</v>
      </c>
      <c r="BE1065" s="5">
        <f t="shared" si="1168"/>
        <v>6.9259228119911225E-6</v>
      </c>
      <c r="BF1065" s="5">
        <f t="shared" si="1169"/>
        <v>1.4892348769554187E-5</v>
      </c>
      <c r="BG1065" s="5">
        <f t="shared" si="1170"/>
        <v>2.1348014591409355E-5</v>
      </c>
      <c r="BH1065" s="5">
        <f t="shared" si="1171"/>
        <v>2.2951604245600957E-5</v>
      </c>
      <c r="BI1065" s="5">
        <f t="shared" si="1172"/>
        <v>1.9740520044750861E-5</v>
      </c>
      <c r="BJ1065" s="8">
        <f t="shared" si="1173"/>
        <v>0.78052432765501389</v>
      </c>
      <c r="BK1065" s="8">
        <f t="shared" si="1174"/>
        <v>9.3431342676829801E-2</v>
      </c>
      <c r="BL1065" s="8">
        <f t="shared" si="1175"/>
        <v>2.3544241319414985E-2</v>
      </c>
      <c r="BM1065" s="8">
        <f t="shared" si="1176"/>
        <v>0.73545387020261954</v>
      </c>
      <c r="BN1065" s="8">
        <f t="shared" si="1177"/>
        <v>0.12026851933740597</v>
      </c>
    </row>
    <row r="1066" spans="1:66" x14ac:dyDescent="0.25">
      <c r="A1066" t="s">
        <v>270</v>
      </c>
      <c r="B1066" t="s">
        <v>283</v>
      </c>
      <c r="C1066" t="s">
        <v>340</v>
      </c>
      <c r="D1066" s="18" t="s">
        <v>516</v>
      </c>
      <c r="E1066">
        <f>VLOOKUP(A1066,home!$A$2:$E$405,3,FALSE)</f>
        <v>1.5696000000000001</v>
      </c>
      <c r="F1066">
        <f>VLOOKUP(B1066,home!$B$2:$E$405,3,FALSE)</f>
        <v>0.7964</v>
      </c>
      <c r="G1066">
        <f>VLOOKUP(C1066,away!$B$2:$E$405,4,FALSE)</f>
        <v>1.1149</v>
      </c>
      <c r="H1066">
        <f>VLOOKUP(A1066,away!$A$2:$E$405,3,FALSE)</f>
        <v>1.3290999999999999</v>
      </c>
      <c r="I1066">
        <f>VLOOKUP(C1066,away!$B$2:$E$405,3,FALSE)</f>
        <v>0.75239999999999996</v>
      </c>
      <c r="J1066">
        <f>VLOOKUP(B1066,home!$B$2:$E$405,4,FALSE)</f>
        <v>0.18809999999999999</v>
      </c>
      <c r="K1066" s="3">
        <f t="shared" si="1122"/>
        <v>1.3936578226560001</v>
      </c>
      <c r="L1066" s="3">
        <f t="shared" si="1123"/>
        <v>0.18810279140399999</v>
      </c>
      <c r="M1066" s="5">
        <f t="shared" si="1124"/>
        <v>0.20561277460058308</v>
      </c>
      <c r="N1066" s="5">
        <f t="shared" si="1125"/>
        <v>0.28655385176010756</v>
      </c>
      <c r="O1066" s="5">
        <f t="shared" si="1126"/>
        <v>3.8676336850691148E-2</v>
      </c>
      <c r="P1066" s="5">
        <f t="shared" si="1127"/>
        <v>5.3901579403644248E-2</v>
      </c>
      <c r="Q1066" s="5">
        <f t="shared" si="1128"/>
        <v>0.19967900855884088</v>
      </c>
      <c r="R1066" s="5">
        <f t="shared" si="1129"/>
        <v>3.6375634614481968E-3</v>
      </c>
      <c r="S1066" s="5">
        <f t="shared" si="1130"/>
        <v>3.5325872478634483E-3</v>
      </c>
      <c r="T1066" s="5">
        <f t="shared" si="1131"/>
        <v>3.7560178894701174E-2</v>
      </c>
      <c r="U1066" s="5">
        <f t="shared" si="1132"/>
        <v>5.0695187734549167E-3</v>
      </c>
      <c r="V1066" s="5">
        <f t="shared" si="1133"/>
        <v>1.0289678007653048E-4</v>
      </c>
      <c r="W1066" s="5">
        <f t="shared" si="1134"/>
        <v>9.276140409940771E-2</v>
      </c>
      <c r="X1066" s="5">
        <f t="shared" si="1135"/>
        <v>1.7448679045653039E-2</v>
      </c>
      <c r="Y1066" s="5">
        <f t="shared" si="1136"/>
        <v>1.6410726173999091E-3</v>
      </c>
      <c r="Z1066" s="5">
        <f t="shared" si="1137"/>
        <v>2.2807861366920079E-4</v>
      </c>
      <c r="AA1066" s="5">
        <f t="shared" si="1138"/>
        <v>3.1786354412061742E-4</v>
      </c>
      <c r="AB1066" s="5">
        <f t="shared" si="1139"/>
        <v>2.2149650740042957E-4</v>
      </c>
      <c r="AC1066" s="5">
        <f t="shared" si="1140"/>
        <v>1.6859053907425289E-6</v>
      </c>
      <c r="AD1066" s="5">
        <f t="shared" si="1141"/>
        <v>3.2319414115923477E-2</v>
      </c>
      <c r="AE1066" s="5">
        <f t="shared" si="1142"/>
        <v>6.0793720117470456E-3</v>
      </c>
      <c r="AF1066" s="5">
        <f t="shared" si="1143"/>
        <v>5.7177342269648505E-4</v>
      </c>
      <c r="AG1066" s="5">
        <f t="shared" si="1144"/>
        <v>3.5850725619942683E-5</v>
      </c>
      <c r="AH1066" s="5">
        <f t="shared" si="1145"/>
        <v>1.0725555972682792E-5</v>
      </c>
      <c r="AI1066" s="5">
        <f t="shared" si="1146"/>
        <v>1.4947754983664158E-5</v>
      </c>
      <c r="AJ1066" s="5">
        <f t="shared" si="1147"/>
        <v>1.0416027832064383E-5</v>
      </c>
      <c r="AK1066" s="5">
        <f t="shared" si="1148"/>
        <v>4.8387928897197181E-6</v>
      </c>
      <c r="AL1066" s="5">
        <f t="shared" si="1149"/>
        <v>1.7678466420710916E-8</v>
      </c>
      <c r="AM1066" s="5">
        <f t="shared" si="1150"/>
        <v>9.0084408612631003E-3</v>
      </c>
      <c r="AN1066" s="5">
        <f t="shared" si="1151"/>
        <v>1.694512872201443E-3</v>
      </c>
      <c r="AO1066" s="5">
        <f t="shared" si="1152"/>
        <v>1.5937130066555043E-4</v>
      </c>
      <c r="AP1066" s="5">
        <f t="shared" si="1153"/>
        <v>9.9927288416254008E-6</v>
      </c>
      <c r="AQ1066" s="5">
        <f t="shared" si="1154"/>
        <v>4.6991504721324917E-7</v>
      </c>
      <c r="AR1066" s="5">
        <f t="shared" si="1155"/>
        <v>4.035014035642953E-7</v>
      </c>
      <c r="AS1066" s="5">
        <f t="shared" si="1156"/>
        <v>5.6234288753005578E-7</v>
      </c>
      <c r="AT1066" s="5">
        <f t="shared" si="1157"/>
        <v>3.918567821106128E-7</v>
      </c>
      <c r="AU1066" s="5">
        <f t="shared" si="1158"/>
        <v>1.8203808991642118E-7</v>
      </c>
      <c r="AV1066" s="5">
        <f t="shared" si="1159"/>
        <v>6.3424702008344166E-8</v>
      </c>
      <c r="AW1066" s="5">
        <f t="shared" si="1160"/>
        <v>1.2873406541355827E-10</v>
      </c>
      <c r="AX1066" s="5">
        <f t="shared" si="1161"/>
        <v>2.0924473460388793E-3</v>
      </c>
      <c r="AY1066" s="5">
        <f t="shared" si="1162"/>
        <v>3.9359518665580469E-4</v>
      </c>
      <c r="AZ1066" s="5">
        <f t="shared" si="1163"/>
        <v>3.701817664656763E-5</v>
      </c>
      <c r="BA1066" s="5">
        <f t="shared" si="1164"/>
        <v>2.3210741199685783E-6</v>
      </c>
      <c r="BB1066" s="5">
        <f t="shared" si="1165"/>
        <v>1.0915013025541806E-7</v>
      </c>
      <c r="BC1066" s="5">
        <f t="shared" si="1166"/>
        <v>4.1062888366308645E-9</v>
      </c>
      <c r="BD1066" s="5">
        <f t="shared" si="1167"/>
        <v>1.2649956724312648E-8</v>
      </c>
      <c r="BE1066" s="5">
        <f t="shared" si="1168"/>
        <v>1.7629711145098193E-8</v>
      </c>
      <c r="BF1066" s="5">
        <f t="shared" si="1169"/>
        <v>1.2284892424265885E-8</v>
      </c>
      <c r="BG1066" s="5">
        <f t="shared" si="1170"/>
        <v>5.7069788091885308E-9</v>
      </c>
      <c r="BH1066" s="5">
        <f t="shared" si="1171"/>
        <v>1.9883939152894046E-9</v>
      </c>
      <c r="BI1066" s="5">
        <f t="shared" si="1172"/>
        <v>5.5422814691293423E-10</v>
      </c>
      <c r="BJ1066" s="8">
        <f t="shared" si="1173"/>
        <v>0.68804888796999641</v>
      </c>
      <c r="BK1066" s="8">
        <f t="shared" si="1174"/>
        <v>0.26354513680268027</v>
      </c>
      <c r="BL1066" s="8">
        <f t="shared" si="1175"/>
        <v>4.7965361246819736E-2</v>
      </c>
      <c r="BM1066" s="8">
        <f t="shared" si="1176"/>
        <v>0.21133275493992876</v>
      </c>
      <c r="BN1066" s="8">
        <f t="shared" si="1177"/>
        <v>0.78806111463531514</v>
      </c>
    </row>
    <row r="1067" spans="1:66" x14ac:dyDescent="0.25">
      <c r="A1067" t="s">
        <v>272</v>
      </c>
      <c r="B1067" t="s">
        <v>484</v>
      </c>
      <c r="C1067" t="s">
        <v>321</v>
      </c>
      <c r="D1067" s="18" t="s">
        <v>516</v>
      </c>
      <c r="E1067">
        <f>VLOOKUP(A1067,home!$A$2:$E$405,3,FALSE)</f>
        <v>1.3837999999999999</v>
      </c>
      <c r="F1067">
        <f>VLOOKUP(B1067,home!$B$2:$E$405,3,FALSE)</f>
        <v>0.90329999999999999</v>
      </c>
      <c r="G1067">
        <f>VLOOKUP(C1067,away!$B$2:$E$405,4,FALSE)</f>
        <v>0.72260000000000002</v>
      </c>
      <c r="H1067">
        <f>VLOOKUP(A1067,away!$A$2:$E$405,3,FALSE)</f>
        <v>0.90910000000000002</v>
      </c>
      <c r="I1067">
        <f>VLOOKUP(C1067,away!$B$2:$E$405,3,FALSE)</f>
        <v>0.88</v>
      </c>
      <c r="J1067">
        <f>VLOOKUP(B1067,home!$B$2:$E$405,4,FALSE)</f>
        <v>1.925</v>
      </c>
      <c r="K1067" s="3">
        <f t="shared" si="1122"/>
        <v>0.90324027380399996</v>
      </c>
      <c r="L1067" s="3">
        <f t="shared" si="1123"/>
        <v>1.5400154000000001</v>
      </c>
      <c r="M1067" s="5">
        <f t="shared" si="1124"/>
        <v>8.6877545587139379E-2</v>
      </c>
      <c r="N1067" s="5">
        <f t="shared" si="1125"/>
        <v>7.8471298063547273E-2</v>
      </c>
      <c r="O1067" s="5">
        <f t="shared" si="1126"/>
        <v>0.13379275811839669</v>
      </c>
      <c r="P1067" s="5">
        <f t="shared" si="1127"/>
        <v>0.12084700747585299</v>
      </c>
      <c r="Q1067" s="5">
        <f t="shared" si="1128"/>
        <v>3.5439218374336855E-2</v>
      </c>
      <c r="R1067" s="5">
        <f t="shared" si="1129"/>
        <v>0.10302145395540301</v>
      </c>
      <c r="S1067" s="5">
        <f t="shared" si="1130"/>
        <v>4.2024665628994012E-2</v>
      </c>
      <c r="T1067" s="5">
        <f t="shared" si="1131"/>
        <v>5.4576942060441731E-2</v>
      </c>
      <c r="U1067" s="5">
        <f t="shared" si="1132"/>
        <v>9.3053126278364401E-2</v>
      </c>
      <c r="V1067" s="5">
        <f t="shared" si="1133"/>
        <v>6.4951639013729832E-3</v>
      </c>
      <c r="W1067" s="5">
        <f t="shared" si="1134"/>
        <v>1.0670043102611925E-2</v>
      </c>
      <c r="X1067" s="5">
        <f t="shared" si="1135"/>
        <v>1.6432030696686143E-2</v>
      </c>
      <c r="Y1067" s="5">
        <f t="shared" si="1136"/>
        <v>1.2652790163084699E-2</v>
      </c>
      <c r="Z1067" s="5">
        <f t="shared" si="1137"/>
        <v>5.2884875207237184E-2</v>
      </c>
      <c r="AA1067" s="5">
        <f t="shared" si="1138"/>
        <v>4.7767749162275282E-2</v>
      </c>
      <c r="AB1067" s="5">
        <f t="shared" si="1139"/>
        <v>2.1572877416167154E-2</v>
      </c>
      <c r="AC1067" s="5">
        <f t="shared" si="1140"/>
        <v>5.6467490768286651E-4</v>
      </c>
      <c r="AD1067" s="5">
        <f t="shared" si="1141"/>
        <v>2.4094031633759188E-3</v>
      </c>
      <c r="AE1067" s="5">
        <f t="shared" si="1142"/>
        <v>3.7105179764076314E-3</v>
      </c>
      <c r="AF1067" s="5">
        <f t="shared" si="1143"/>
        <v>2.8571274128222955E-3</v>
      </c>
      <c r="AG1067" s="5">
        <f t="shared" si="1144"/>
        <v>1.4666734051694975E-3</v>
      </c>
      <c r="AH1067" s="5">
        <f t="shared" si="1145"/>
        <v>2.0360880561555866E-2</v>
      </c>
      <c r="AI1067" s="5">
        <f t="shared" si="1146"/>
        <v>1.839076733331026E-2</v>
      </c>
      <c r="AJ1067" s="5">
        <f t="shared" si="1147"/>
        <v>8.3056408608024081E-3</v>
      </c>
      <c r="AK1067" s="5">
        <f t="shared" si="1148"/>
        <v>2.5006631084096191E-3</v>
      </c>
      <c r="AL1067" s="5">
        <f t="shared" si="1149"/>
        <v>3.1418600665569214E-5</v>
      </c>
      <c r="AM1067" s="5">
        <f t="shared" si="1150"/>
        <v>4.3525399459837786E-4</v>
      </c>
      <c r="AN1067" s="5">
        <f t="shared" si="1151"/>
        <v>6.7029785459301878E-4</v>
      </c>
      <c r="AO1067" s="5">
        <f t="shared" si="1152"/>
        <v>5.1613450933010502E-4</v>
      </c>
      <c r="AP1067" s="5">
        <f t="shared" si="1153"/>
        <v>2.6495169761326845E-4</v>
      </c>
      <c r="AQ1067" s="5">
        <f t="shared" si="1154"/>
        <v>1.0200742364514418E-4</v>
      </c>
      <c r="AR1067" s="5">
        <f t="shared" si="1155"/>
        <v>6.2712139244713314E-3</v>
      </c>
      <c r="AS1067" s="5">
        <f t="shared" si="1156"/>
        <v>5.6644129822229434E-3</v>
      </c>
      <c r="AT1067" s="5">
        <f t="shared" si="1157"/>
        <v>2.5581629665009909E-3</v>
      </c>
      <c r="AU1067" s="5">
        <f t="shared" si="1158"/>
        <v>7.7021193943253602E-4</v>
      </c>
      <c r="AV1067" s="5">
        <f t="shared" si="1159"/>
        <v>1.7392161076503843E-4</v>
      </c>
      <c r="AW1067" s="5">
        <f t="shared" si="1160"/>
        <v>1.2139832513852616E-6</v>
      </c>
      <c r="AX1067" s="5">
        <f t="shared" si="1161"/>
        <v>6.5523156209220556E-5</v>
      </c>
      <c r="AY1067" s="5">
        <f t="shared" si="1162"/>
        <v>1.009066696188053E-4</v>
      </c>
      <c r="AZ1067" s="5">
        <f t="shared" si="1163"/>
        <v>7.7698912587836165E-5</v>
      </c>
      <c r="BA1067" s="5">
        <f t="shared" si="1164"/>
        <v>3.9885840649507181E-5</v>
      </c>
      <c r="BB1067" s="5">
        <f t="shared" si="1165"/>
        <v>1.5356202210546769E-5</v>
      </c>
      <c r="BC1067" s="5">
        <f t="shared" si="1166"/>
        <v>4.7297575779512093E-6</v>
      </c>
      <c r="BD1067" s="5">
        <f t="shared" si="1167"/>
        <v>1.6096276700633826E-3</v>
      </c>
      <c r="BE1067" s="5">
        <f t="shared" si="1168"/>
        <v>1.4538805374305444E-3</v>
      </c>
      <c r="BF1067" s="5">
        <f t="shared" si="1169"/>
        <v>6.5660172735353562E-4</v>
      </c>
      <c r="BG1067" s="5">
        <f t="shared" si="1170"/>
        <v>1.9768970799832896E-4</v>
      </c>
      <c r="BH1067" s="5">
        <f t="shared" si="1171"/>
        <v>4.4640326495160863E-5</v>
      </c>
      <c r="BI1067" s="5">
        <f t="shared" si="1172"/>
        <v>8.0641881452378124E-6</v>
      </c>
      <c r="BJ1067" s="8">
        <f t="shared" si="1173"/>
        <v>0.22097879043711777</v>
      </c>
      <c r="BK1067" s="8">
        <f t="shared" si="1174"/>
        <v>0.25694138277132661</v>
      </c>
      <c r="BL1067" s="8">
        <f t="shared" si="1175"/>
        <v>0.46817434437556371</v>
      </c>
      <c r="BM1067" s="8">
        <f t="shared" si="1176"/>
        <v>0.44043041853020154</v>
      </c>
      <c r="BN1067" s="8">
        <f t="shared" si="1177"/>
        <v>0.5584492815746761</v>
      </c>
    </row>
    <row r="1068" spans="1:66" x14ac:dyDescent="0.25">
      <c r="A1068" t="s">
        <v>272</v>
      </c>
      <c r="B1068" t="s">
        <v>476</v>
      </c>
      <c r="C1068" t="s">
        <v>288</v>
      </c>
      <c r="D1068" s="18" t="s">
        <v>516</v>
      </c>
      <c r="E1068">
        <f>VLOOKUP(A1068,home!$A$2:$E$405,3,FALSE)</f>
        <v>1.3837999999999999</v>
      </c>
      <c r="F1068">
        <f>VLOOKUP(B1068,home!$B$2:$E$405,3,FALSE)</f>
        <v>1.0840000000000001</v>
      </c>
      <c r="G1068">
        <f>VLOOKUP(C1068,away!$B$2:$E$405,4,FALSE)</f>
        <v>0.90329999999999999</v>
      </c>
      <c r="H1068">
        <f>VLOOKUP(A1068,away!$A$2:$E$405,3,FALSE)</f>
        <v>0.90910000000000002</v>
      </c>
      <c r="I1068">
        <f>VLOOKUP(C1068,away!$B$2:$E$405,3,FALSE)</f>
        <v>1.1000000000000001</v>
      </c>
      <c r="J1068">
        <f>VLOOKUP(B1068,home!$B$2:$E$405,4,FALSE)</f>
        <v>0.27500000000000002</v>
      </c>
      <c r="K1068" s="3">
        <f t="shared" si="1122"/>
        <v>1.35498540936</v>
      </c>
      <c r="L1068" s="3">
        <f t="shared" si="1123"/>
        <v>0.27500275000000002</v>
      </c>
      <c r="M1068" s="5">
        <f t="shared" si="1124"/>
        <v>0.19593189407219677</v>
      </c>
      <c r="N1068" s="5">
        <f t="shared" si="1125"/>
        <v>0.26548485769609564</v>
      </c>
      <c r="O1068" s="5">
        <f t="shared" si="1126"/>
        <v>5.3881809682562808E-2</v>
      </c>
      <c r="P1068" s="5">
        <f t="shared" si="1127"/>
        <v>7.3009065949784971E-2</v>
      </c>
      <c r="Q1068" s="5">
        <f t="shared" si="1128"/>
        <v>0.1798640542921128</v>
      </c>
      <c r="R1068" s="5">
        <f t="shared" si="1129"/>
        <v>7.4088229188407004E-3</v>
      </c>
      <c r="S1068" s="5">
        <f t="shared" si="1130"/>
        <v>6.8012455757916852E-3</v>
      </c>
      <c r="T1068" s="5">
        <f t="shared" si="1131"/>
        <v>4.9463109556480325E-2</v>
      </c>
      <c r="U1068" s="5">
        <f t="shared" si="1132"/>
        <v>1.0038846955561115E-2</v>
      </c>
      <c r="V1068" s="5">
        <f t="shared" si="1133"/>
        <v>2.8159024289480319E-4</v>
      </c>
      <c r="W1068" s="5">
        <f t="shared" si="1134"/>
        <v>8.1237723078049245E-2</v>
      </c>
      <c r="X1068" s="5">
        <f t="shared" si="1135"/>
        <v>2.2340597250202009E-2</v>
      </c>
      <c r="Y1068" s="5">
        <f t="shared" si="1136"/>
        <v>3.0718628402239953E-3</v>
      </c>
      <c r="Z1068" s="5">
        <f t="shared" si="1137"/>
        <v>6.7914889231474008E-4</v>
      </c>
      <c r="AA1068" s="5">
        <f t="shared" si="1138"/>
        <v>9.2023683986947849E-4</v>
      </c>
      <c r="AB1068" s="5">
        <f t="shared" si="1139"/>
        <v>6.2345374558934921E-4</v>
      </c>
      <c r="AC1068" s="5">
        <f t="shared" si="1140"/>
        <v>6.5579677289380004E-6</v>
      </c>
      <c r="AD1068" s="5">
        <f t="shared" si="1141"/>
        <v>2.7518982365096201E-2</v>
      </c>
      <c r="AE1068" s="5">
        <f t="shared" si="1142"/>
        <v>7.5677958276029597E-3</v>
      </c>
      <c r="AF1068" s="5">
        <f t="shared" si="1143"/>
        <v>1.0405823320146701E-3</v>
      </c>
      <c r="AG1068" s="5">
        <f t="shared" si="1144"/>
        <v>9.5387667635149137E-5</v>
      </c>
      <c r="AH1068" s="5">
        <f t="shared" si="1145"/>
        <v>4.6691953261501837E-5</v>
      </c>
      <c r="AI1068" s="5">
        <f t="shared" si="1146"/>
        <v>6.3266915403854037E-5</v>
      </c>
      <c r="AJ1068" s="5">
        <f t="shared" si="1147"/>
        <v>4.2862873633717842E-5</v>
      </c>
      <c r="AK1068" s="5">
        <f t="shared" si="1148"/>
        <v>1.9359522792309706E-5</v>
      </c>
      <c r="AL1068" s="5">
        <f t="shared" si="1149"/>
        <v>9.7746433919976622E-8</v>
      </c>
      <c r="AM1068" s="5">
        <f t="shared" si="1150"/>
        <v>7.4575639170280979E-3</v>
      </c>
      <c r="AN1068" s="5">
        <f t="shared" si="1151"/>
        <v>2.0508505854834988E-3</v>
      </c>
      <c r="AO1068" s="5">
        <f t="shared" si="1152"/>
        <v>2.8199477542353613E-4</v>
      </c>
      <c r="AP1068" s="5">
        <f t="shared" si="1153"/>
        <v>2.584977957570163E-5</v>
      </c>
      <c r="AQ1068" s="5">
        <f t="shared" si="1154"/>
        <v>1.7771901175529447E-6</v>
      </c>
      <c r="AR1068" s="5">
        <f t="shared" si="1155"/>
        <v>2.5680831099568949E-6</v>
      </c>
      <c r="AS1068" s="5">
        <f t="shared" si="1156"/>
        <v>3.4797151440154446E-6</v>
      </c>
      <c r="AT1068" s="5">
        <f t="shared" si="1157"/>
        <v>2.3574816244349799E-6</v>
      </c>
      <c r="AU1068" s="5">
        <f t="shared" si="1158"/>
        <v>1.0647844013145698E-6</v>
      </c>
      <c r="AV1068" s="5">
        <f t="shared" si="1159"/>
        <v>3.6069183197384099E-7</v>
      </c>
      <c r="AW1068" s="5">
        <f t="shared" si="1160"/>
        <v>1.0117426934118291E-9</v>
      </c>
      <c r="AX1068" s="5">
        <f t="shared" si="1161"/>
        <v>1.6841483828237808E-3</v>
      </c>
      <c r="AY1068" s="5">
        <f t="shared" si="1162"/>
        <v>4.631454366845925E-4</v>
      </c>
      <c r="AZ1068" s="5">
        <f t="shared" si="1163"/>
        <v>6.3683134369106912E-5</v>
      </c>
      <c r="BA1068" s="5">
        <f t="shared" si="1164"/>
        <v>5.8376790267079747E-6</v>
      </c>
      <c r="BB1068" s="5">
        <f t="shared" si="1165"/>
        <v>4.0134444649050402E-7</v>
      </c>
      <c r="BC1068" s="5">
        <f t="shared" si="1166"/>
        <v>2.2074165296423292E-8</v>
      </c>
      <c r="BD1068" s="5">
        <f t="shared" si="1167"/>
        <v>1.1770498624444981E-7</v>
      </c>
      <c r="BE1068" s="5">
        <f t="shared" si="1168"/>
        <v>1.5948853897014897E-7</v>
      </c>
      <c r="BF1068" s="5">
        <f t="shared" si="1169"/>
        <v>1.0805232163234783E-7</v>
      </c>
      <c r="BG1068" s="5">
        <f t="shared" si="1170"/>
        <v>4.880310641976841E-8</v>
      </c>
      <c r="BH1068" s="5">
        <f t="shared" si="1171"/>
        <v>1.6531874282557375E-8</v>
      </c>
      <c r="BI1068" s="5">
        <f t="shared" si="1172"/>
        <v>4.4800896884478113E-9</v>
      </c>
      <c r="BJ1068" s="8">
        <f t="shared" si="1173"/>
        <v>0.64972022720465727</v>
      </c>
      <c r="BK1068" s="8">
        <f t="shared" si="1174"/>
        <v>0.27649359699151571</v>
      </c>
      <c r="BL1068" s="8">
        <f t="shared" si="1175"/>
        <v>7.3055637224543765E-2</v>
      </c>
      <c r="BM1068" s="8">
        <f t="shared" si="1176"/>
        <v>0.22390496127649592</v>
      </c>
      <c r="BN1068" s="8">
        <f t="shared" si="1177"/>
        <v>0.77558050461159378</v>
      </c>
    </row>
    <row r="1069" spans="1:66" x14ac:dyDescent="0.25">
      <c r="A1069" t="s">
        <v>272</v>
      </c>
      <c r="B1069" t="s">
        <v>341</v>
      </c>
      <c r="C1069" t="s">
        <v>414</v>
      </c>
      <c r="D1069" s="18" t="s">
        <v>516</v>
      </c>
      <c r="E1069">
        <f>VLOOKUP(A1069,home!$A$2:$E$405,3,FALSE)</f>
        <v>1.3837999999999999</v>
      </c>
      <c r="F1069">
        <f>VLOOKUP(B1069,home!$B$2:$E$405,3,FALSE)</f>
        <v>1.0117</v>
      </c>
      <c r="G1069">
        <f>VLOOKUP(C1069,away!$B$2:$E$405,4,FALSE)</f>
        <v>1.8066</v>
      </c>
      <c r="H1069">
        <f>VLOOKUP(A1069,away!$A$2:$E$405,3,FALSE)</f>
        <v>0.90910000000000002</v>
      </c>
      <c r="I1069">
        <f>VLOOKUP(C1069,away!$B$2:$E$405,3,FALSE)</f>
        <v>1.1000000000000001</v>
      </c>
      <c r="J1069">
        <f>VLOOKUP(B1069,home!$B$2:$E$405,4,FALSE)</f>
        <v>0.66</v>
      </c>
      <c r="K1069" s="3">
        <f t="shared" si="1122"/>
        <v>2.5292227650359997</v>
      </c>
      <c r="L1069" s="3">
        <f t="shared" si="1123"/>
        <v>0.66000660000000011</v>
      </c>
      <c r="M1069" s="5">
        <f t="shared" si="1124"/>
        <v>4.1203611651027046E-2</v>
      </c>
      <c r="N1069" s="5">
        <f t="shared" si="1125"/>
        <v>0.10421311258948017</v>
      </c>
      <c r="O1069" s="5">
        <f t="shared" si="1126"/>
        <v>2.7194655633514753E-2</v>
      </c>
      <c r="P1069" s="5">
        <f t="shared" si="1127"/>
        <v>6.8781342115600011E-2</v>
      </c>
      <c r="Q1069" s="5">
        <f t="shared" si="1128"/>
        <v>0.13178908838828651</v>
      </c>
      <c r="R1069" s="5">
        <f t="shared" si="1129"/>
        <v>8.9743261014234594E-3</v>
      </c>
      <c r="S1069" s="5">
        <f t="shared" si="1130"/>
        <v>2.8704237527108191E-2</v>
      </c>
      <c r="T1069" s="5">
        <f t="shared" si="1131"/>
        <v>8.6981668144252469E-2</v>
      </c>
      <c r="U1069" s="5">
        <f t="shared" si="1132"/>
        <v>2.2698069876576986E-2</v>
      </c>
      <c r="V1069" s="5">
        <f t="shared" si="1133"/>
        <v>5.3240100467160031E-3</v>
      </c>
      <c r="W1069" s="5">
        <f t="shared" si="1134"/>
        <v>0.11110798751166526</v>
      </c>
      <c r="X1069" s="5">
        <f t="shared" si="1135"/>
        <v>7.3332005070416664E-2</v>
      </c>
      <c r="Y1069" s="5">
        <f t="shared" si="1136"/>
        <v>2.4199803668854231E-2</v>
      </c>
      <c r="Z1069" s="5">
        <f t="shared" si="1137"/>
        <v>1.9743714858305845E-3</v>
      </c>
      <c r="AA1069" s="5">
        <f t="shared" si="1138"/>
        <v>4.9936253086006665E-3</v>
      </c>
      <c r="AB1069" s="5">
        <f t="shared" si="1139"/>
        <v>6.314995405286363E-3</v>
      </c>
      <c r="AC1069" s="5">
        <f t="shared" si="1140"/>
        <v>5.5546186028472978E-4</v>
      </c>
      <c r="AD1069" s="5">
        <f t="shared" si="1141"/>
        <v>7.025421284795981E-2</v>
      </c>
      <c r="AE1069" s="5">
        <f t="shared" si="1142"/>
        <v>4.6368244157458278E-2</v>
      </c>
      <c r="AF1069" s="5">
        <f t="shared" si="1143"/>
        <v>1.5301673587166952E-2</v>
      </c>
      <c r="AG1069" s="5">
        <f t="shared" si="1144"/>
        <v>3.366401852858622E-3</v>
      </c>
      <c r="AH1069" s="5">
        <f t="shared" si="1145"/>
        <v>3.2577455287499804E-4</v>
      </c>
      <c r="AI1069" s="5">
        <f t="shared" si="1146"/>
        <v>8.2395641540086912E-4</v>
      </c>
      <c r="AJ1069" s="5">
        <f t="shared" si="1147"/>
        <v>1.0419846616146686E-3</v>
      </c>
      <c r="AK1069" s="5">
        <f t="shared" si="1148"/>
        <v>8.7847044232471755E-4</v>
      </c>
      <c r="AL1069" s="5">
        <f t="shared" si="1149"/>
        <v>3.7089381938643063E-5</v>
      </c>
      <c r="AM1069" s="5">
        <f t="shared" si="1150"/>
        <v>3.5537710894948921E-2</v>
      </c>
      <c r="AN1069" s="5">
        <f t="shared" si="1151"/>
        <v>2.3455123739558197E-2</v>
      </c>
      <c r="AO1069" s="5">
        <f t="shared" si="1152"/>
        <v>7.7402682359625453E-3</v>
      </c>
      <c r="AP1069" s="5">
        <f t="shared" si="1153"/>
        <v>1.7028760405018795E-3</v>
      </c>
      <c r="AQ1069" s="5">
        <f t="shared" si="1154"/>
        <v>2.8097735642827694E-4</v>
      </c>
      <c r="AR1069" s="5">
        <f t="shared" si="1155"/>
        <v>4.3002671001909566E-5</v>
      </c>
      <c r="AS1069" s="5">
        <f t="shared" si="1156"/>
        <v>1.0876333445538312E-4</v>
      </c>
      <c r="AT1069" s="5">
        <f t="shared" si="1157"/>
        <v>1.3754335075288969E-4</v>
      </c>
      <c r="AU1069" s="5">
        <f t="shared" si="1158"/>
        <v>1.1595925796784666E-4</v>
      </c>
      <c r="AV1069" s="5">
        <f t="shared" si="1159"/>
        <v>7.3321698767239964E-5</v>
      </c>
      <c r="AW1069" s="5">
        <f t="shared" si="1160"/>
        <v>1.7198178655794126E-6</v>
      </c>
      <c r="AX1069" s="5">
        <f t="shared" si="1161"/>
        <v>1.4980464568795458E-2</v>
      </c>
      <c r="AY1069" s="5">
        <f t="shared" si="1162"/>
        <v>9.8872054864711564E-3</v>
      </c>
      <c r="AZ1069" s="5">
        <f t="shared" si="1163"/>
        <v>3.2628104383135874E-3</v>
      </c>
      <c r="BA1069" s="5">
        <f t="shared" si="1164"/>
        <v>7.1782547461195364E-4</v>
      </c>
      <c r="BB1069" s="5">
        <f t="shared" si="1165"/>
        <v>1.1844238772300545E-4</v>
      </c>
      <c r="BC1069" s="5">
        <f t="shared" si="1166"/>
        <v>1.5634551523388523E-5</v>
      </c>
      <c r="BD1069" s="5">
        <f t="shared" si="1167"/>
        <v>4.7303411131481518E-6</v>
      </c>
      <c r="BE1069" s="5">
        <f t="shared" si="1168"/>
        <v>1.1964086429760038E-5</v>
      </c>
      <c r="BF1069" s="5">
        <f t="shared" si="1169"/>
        <v>1.5129919880503684E-5</v>
      </c>
      <c r="BG1069" s="5">
        <f t="shared" si="1170"/>
        <v>1.275564593164689E-5</v>
      </c>
      <c r="BH1069" s="5">
        <f t="shared" si="1171"/>
        <v>8.065467518265036E-6</v>
      </c>
      <c r="BI1069" s="5">
        <f t="shared" si="1172"/>
        <v>4.0798728115708674E-6</v>
      </c>
      <c r="BJ1069" s="8">
        <f t="shared" si="1173"/>
        <v>0.76461353699323742</v>
      </c>
      <c r="BK1069" s="8">
        <f t="shared" si="1174"/>
        <v>0.15449295806914579</v>
      </c>
      <c r="BL1069" s="8">
        <f t="shared" si="1175"/>
        <v>7.3781174044247624E-2</v>
      </c>
      <c r="BM1069" s="8">
        <f t="shared" si="1176"/>
        <v>0.60282041844452372</v>
      </c>
      <c r="BN1069" s="8">
        <f t="shared" si="1177"/>
        <v>0.38215613647933194</v>
      </c>
    </row>
    <row r="1070" spans="1:66" x14ac:dyDescent="0.25">
      <c r="A1070" t="s">
        <v>272</v>
      </c>
      <c r="B1070" t="s">
        <v>347</v>
      </c>
      <c r="C1070" t="s">
        <v>317</v>
      </c>
      <c r="D1070" s="18" t="s">
        <v>516</v>
      </c>
      <c r="E1070">
        <f>VLOOKUP(A1070,home!$A$2:$E$405,3,FALSE)</f>
        <v>1.3837999999999999</v>
      </c>
      <c r="F1070">
        <f>VLOOKUP(B1070,home!$B$2:$E$405,3,FALSE)</f>
        <v>0.86719999999999997</v>
      </c>
      <c r="G1070">
        <f>VLOOKUP(C1070,away!$B$2:$E$405,4,FALSE)</f>
        <v>1.0840000000000001</v>
      </c>
      <c r="H1070">
        <f>VLOOKUP(A1070,away!$A$2:$E$405,3,FALSE)</f>
        <v>0.90910000000000002</v>
      </c>
      <c r="I1070">
        <f>VLOOKUP(C1070,away!$B$2:$E$405,3,FALSE)</f>
        <v>0.55000000000000004</v>
      </c>
      <c r="J1070">
        <f>VLOOKUP(B1070,home!$B$2:$E$405,4,FALSE)</f>
        <v>0.44</v>
      </c>
      <c r="K1070" s="3">
        <f t="shared" si="1122"/>
        <v>1.30083399424</v>
      </c>
      <c r="L1070" s="3">
        <f t="shared" si="1123"/>
        <v>0.22000220000000001</v>
      </c>
      <c r="M1070" s="5">
        <f t="shared" si="1124"/>
        <v>0.21852907777476838</v>
      </c>
      <c r="N1070" s="5">
        <f t="shared" si="1125"/>
        <v>0.28427005309933556</v>
      </c>
      <c r="O1070" s="5">
        <f t="shared" si="1126"/>
        <v>4.8076877874420137E-2</v>
      </c>
      <c r="P1070" s="5">
        <f t="shared" si="1127"/>
        <v>6.2540037075970639E-2</v>
      </c>
      <c r="Q1070" s="5">
        <f t="shared" si="1128"/>
        <v>0.18489407430801283</v>
      </c>
      <c r="R1070" s="5">
        <f t="shared" si="1129"/>
        <v>5.2885094507518771E-3</v>
      </c>
      <c r="S1070" s="5">
        <f t="shared" si="1130"/>
        <v>4.4745260874333179E-3</v>
      </c>
      <c r="T1070" s="5">
        <f t="shared" si="1131"/>
        <v>4.067710311472629E-2</v>
      </c>
      <c r="U1070" s="5">
        <f t="shared" si="1132"/>
        <v>6.8794728723975528E-3</v>
      </c>
      <c r="V1070" s="5">
        <f t="shared" si="1133"/>
        <v>1.4228313852630506E-4</v>
      </c>
      <c r="W1070" s="5">
        <f t="shared" si="1134"/>
        <v>8.0172165731133227E-2</v>
      </c>
      <c r="X1070" s="5">
        <f t="shared" si="1135"/>
        <v>1.7638052839613914E-2</v>
      </c>
      <c r="Y1070" s="5">
        <f t="shared" si="1136"/>
        <v>1.9402052142156541E-3</v>
      </c>
      <c r="Z1070" s="5">
        <f t="shared" si="1137"/>
        <v>3.8782790462873486E-4</v>
      </c>
      <c r="AA1070" s="5">
        <f t="shared" si="1138"/>
        <v>5.0449972225592699E-4</v>
      </c>
      <c r="AB1070" s="5">
        <f t="shared" si="1139"/>
        <v>3.2813519439757417E-4</v>
      </c>
      <c r="AC1070" s="5">
        <f t="shared" si="1140"/>
        <v>2.5449681712071475E-6</v>
      </c>
      <c r="AD1070" s="5">
        <f t="shared" si="1141"/>
        <v>2.6072669643725333E-2</v>
      </c>
      <c r="AE1070" s="5">
        <f t="shared" si="1142"/>
        <v>5.7360446814927885E-3</v>
      </c>
      <c r="AF1070" s="5">
        <f t="shared" si="1143"/>
        <v>6.3097122461335626E-4</v>
      </c>
      <c r="AG1070" s="5">
        <f t="shared" si="1144"/>
        <v>4.6271685850544182E-5</v>
      </c>
      <c r="AH1070" s="5">
        <f t="shared" si="1145"/>
        <v>2.1330748059927957E-5</v>
      </c>
      <c r="AI1070" s="5">
        <f t="shared" si="1146"/>
        <v>2.7747762198923219E-5</v>
      </c>
      <c r="AJ1070" s="5">
        <f t="shared" si="1147"/>
        <v>1.8047616166223491E-5</v>
      </c>
      <c r="AK1070" s="5">
        <f t="shared" si="1148"/>
        <v>7.8256508746729658E-6</v>
      </c>
      <c r="AL1070" s="5">
        <f t="shared" si="1149"/>
        <v>2.9133405111150314E-8</v>
      </c>
      <c r="AM1070" s="5">
        <f t="shared" si="1150"/>
        <v>6.7832429986294362E-3</v>
      </c>
      <c r="AN1070" s="5">
        <f t="shared" si="1151"/>
        <v>1.4923283828330728E-3</v>
      </c>
      <c r="AO1070" s="5">
        <f t="shared" si="1152"/>
        <v>1.6415776367285912E-4</v>
      </c>
      <c r="AP1070" s="5">
        <f t="shared" si="1153"/>
        <v>1.2038356385036363E-5</v>
      </c>
      <c r="AQ1070" s="5">
        <f t="shared" si="1154"/>
        <v>6.6211622227301149E-7</v>
      </c>
      <c r="AR1070" s="5">
        <f t="shared" si="1155"/>
        <v>9.3856230016597678E-7</v>
      </c>
      <c r="AS1070" s="5">
        <f t="shared" si="1156"/>
        <v>1.2209137457679896E-6</v>
      </c>
      <c r="AT1070" s="5">
        <f t="shared" si="1157"/>
        <v>7.9410305226494693E-7</v>
      </c>
      <c r="AU1070" s="5">
        <f t="shared" si="1158"/>
        <v>3.4433208177199546E-7</v>
      </c>
      <c r="AV1070" s="5">
        <f t="shared" si="1159"/>
        <v>1.1197971931910984E-7</v>
      </c>
      <c r="AW1070" s="5">
        <f t="shared" si="1160"/>
        <v>2.315995165842542E-10</v>
      </c>
      <c r="AX1070" s="5">
        <f t="shared" si="1161"/>
        <v>1.4706455139679411E-3</v>
      </c>
      <c r="AY1070" s="5">
        <f t="shared" si="1162"/>
        <v>3.2354524849307774E-4</v>
      </c>
      <c r="AZ1070" s="5">
        <f t="shared" si="1163"/>
        <v>3.5590333234011887E-5</v>
      </c>
      <c r="BA1070" s="5">
        <f t="shared" si="1164"/>
        <v>2.6099838700719103E-6</v>
      </c>
      <c r="BB1070" s="5">
        <f t="shared" si="1165"/>
        <v>1.4355054834508357E-7</v>
      </c>
      <c r="BC1070" s="5">
        <f t="shared" si="1166"/>
        <v>6.3162872894249507E-9</v>
      </c>
      <c r="BD1070" s="5">
        <f t="shared" si="1167"/>
        <v>3.4414295145595856E-8</v>
      </c>
      <c r="BE1070" s="5">
        <f t="shared" si="1168"/>
        <v>4.4767285013199706E-8</v>
      </c>
      <c r="BF1070" s="5">
        <f t="shared" si="1169"/>
        <v>2.9117403087500536E-8</v>
      </c>
      <c r="BG1070" s="5">
        <f t="shared" si="1170"/>
        <v>1.262563592006981E-8</v>
      </c>
      <c r="BH1070" s="5">
        <f t="shared" si="1171"/>
        <v>4.1059641009311091E-9</v>
      </c>
      <c r="BI1070" s="5">
        <f t="shared" si="1172"/>
        <v>1.0682355363240518E-9</v>
      </c>
      <c r="BJ1070" s="8">
        <f t="shared" si="1173"/>
        <v>0.65236258210686293</v>
      </c>
      <c r="BK1070" s="8">
        <f t="shared" si="1174"/>
        <v>0.28601204342676811</v>
      </c>
      <c r="BL1070" s="8">
        <f t="shared" si="1175"/>
        <v>6.1155982881240897E-2</v>
      </c>
      <c r="BM1070" s="8">
        <f t="shared" si="1176"/>
        <v>0.19599626171934756</v>
      </c>
      <c r="BN1070" s="8">
        <f t="shared" si="1177"/>
        <v>0.80359862958325956</v>
      </c>
    </row>
    <row r="1071" spans="1:66" x14ac:dyDescent="0.25">
      <c r="A1071" t="s">
        <v>272</v>
      </c>
      <c r="B1071" t="s">
        <v>309</v>
      </c>
      <c r="C1071" t="s">
        <v>333</v>
      </c>
      <c r="D1071" s="18" t="s">
        <v>516</v>
      </c>
      <c r="E1071">
        <f>VLOOKUP(A1071,home!$A$2:$E$405,3,FALSE)</f>
        <v>1.3837999999999999</v>
      </c>
      <c r="F1071">
        <f>VLOOKUP(B1071,home!$B$2:$E$405,3,FALSE)</f>
        <v>0.54200000000000004</v>
      </c>
      <c r="G1071">
        <f>VLOOKUP(C1071,away!$B$2:$E$405,4,FALSE)</f>
        <v>0.57809999999999995</v>
      </c>
      <c r="H1071">
        <f>VLOOKUP(A1071,away!$A$2:$E$405,3,FALSE)</f>
        <v>0.90910000000000002</v>
      </c>
      <c r="I1071">
        <f>VLOOKUP(C1071,away!$B$2:$E$405,3,FALSE)</f>
        <v>0.22</v>
      </c>
      <c r="J1071">
        <f>VLOOKUP(B1071,home!$B$2:$E$405,4,FALSE)</f>
        <v>1.65</v>
      </c>
      <c r="K1071" s="3">
        <f t="shared" si="1122"/>
        <v>0.43358633075999997</v>
      </c>
      <c r="L1071" s="3">
        <f t="shared" si="1123"/>
        <v>0.3300033</v>
      </c>
      <c r="M1071" s="5">
        <f t="shared" si="1124"/>
        <v>0.46599068666203292</v>
      </c>
      <c r="N1071" s="5">
        <f t="shared" si="1125"/>
        <v>0.20204719199812371</v>
      </c>
      <c r="O1071" s="5">
        <f t="shared" si="1126"/>
        <v>0.15377846436773684</v>
      </c>
      <c r="P1071" s="5">
        <f t="shared" si="1127"/>
        <v>6.6676240115114416E-2</v>
      </c>
      <c r="Q1071" s="5">
        <f t="shared" si="1128"/>
        <v>4.3802450309413835E-2</v>
      </c>
      <c r="R1071" s="5">
        <f t="shared" si="1129"/>
        <v>2.5373700355142782E-2</v>
      </c>
      <c r="S1071" s="5">
        <f t="shared" si="1130"/>
        <v>2.3850911204544743E-3</v>
      </c>
      <c r="T1071" s="5">
        <f t="shared" si="1131"/>
        <v>1.4454953150192587E-2</v>
      </c>
      <c r="U1071" s="5">
        <f t="shared" si="1132"/>
        <v>1.1001689634790066E-2</v>
      </c>
      <c r="V1071" s="5">
        <f t="shared" si="1133"/>
        <v>3.7918952458756862E-5</v>
      </c>
      <c r="W1071" s="5">
        <f t="shared" si="1134"/>
        <v>6.3307145693186576E-3</v>
      </c>
      <c r="X1071" s="5">
        <f t="shared" si="1135"/>
        <v>2.089156699233236E-3</v>
      </c>
      <c r="Y1071" s="5">
        <f t="shared" si="1136"/>
        <v>3.4471430248203761E-4</v>
      </c>
      <c r="Z1071" s="5">
        <f t="shared" si="1137"/>
        <v>2.7911349501360963E-3</v>
      </c>
      <c r="AA1071" s="5">
        <f t="shared" si="1138"/>
        <v>1.2101979616855054E-3</v>
      </c>
      <c r="AB1071" s="5">
        <f t="shared" si="1139"/>
        <v>2.6236264685022462E-4</v>
      </c>
      <c r="AC1071" s="5">
        <f t="shared" si="1140"/>
        <v>3.3910189240640402E-7</v>
      </c>
      <c r="AD1071" s="5">
        <f t="shared" si="1141"/>
        <v>6.8622782529993741E-4</v>
      </c>
      <c r="AE1071" s="5">
        <f t="shared" si="1142"/>
        <v>2.2645744690080283E-4</v>
      </c>
      <c r="AF1071" s="5">
        <f t="shared" si="1143"/>
        <v>3.7365852393419851E-5</v>
      </c>
      <c r="AG1071" s="5">
        <f t="shared" si="1144"/>
        <v>4.1102848657138157E-6</v>
      </c>
      <c r="AH1071" s="5">
        <f t="shared" si="1145"/>
        <v>2.3027093607256183E-4</v>
      </c>
      <c r="AI1071" s="5">
        <f t="shared" si="1146"/>
        <v>9.9842330252372592E-5</v>
      </c>
      <c r="AJ1071" s="5">
        <f t="shared" si="1147"/>
        <v>2.1645134814327186E-5</v>
      </c>
      <c r="AK1071" s="5">
        <f t="shared" si="1148"/>
        <v>3.1283448609832196E-6</v>
      </c>
      <c r="AL1071" s="5">
        <f t="shared" si="1149"/>
        <v>1.9408146856786762E-9</v>
      </c>
      <c r="AM1071" s="5">
        <f t="shared" si="1150"/>
        <v>5.9507800967442827E-5</v>
      </c>
      <c r="AN1071" s="5">
        <f t="shared" si="1151"/>
        <v>1.9637770694999324E-5</v>
      </c>
      <c r="AO1071" s="5">
        <f t="shared" si="1152"/>
        <v>3.2402645669965348E-6</v>
      </c>
      <c r="AP1071" s="5">
        <f t="shared" si="1153"/>
        <v>3.5643266666064251E-7</v>
      </c>
      <c r="AQ1071" s="5">
        <f t="shared" si="1154"/>
        <v>2.9405989056453004E-8</v>
      </c>
      <c r="AR1071" s="5">
        <f t="shared" si="1155"/>
        <v>1.5198033759606895E-5</v>
      </c>
      <c r="AS1071" s="5">
        <f t="shared" si="1156"/>
        <v>6.5896596925945609E-6</v>
      </c>
      <c r="AT1071" s="5">
        <f t="shared" si="1157"/>
        <v>1.4285931835345724E-6</v>
      </c>
      <c r="AU1071" s="5">
        <f t="shared" si="1158"/>
        <v>2.0647282553250084E-7</v>
      </c>
      <c r="AV1071" s="5">
        <f t="shared" si="1159"/>
        <v>2.2380948706071663E-8</v>
      </c>
      <c r="AW1071" s="5">
        <f t="shared" si="1160"/>
        <v>7.7139253890941158E-12</v>
      </c>
      <c r="AX1071" s="5">
        <f t="shared" si="1161"/>
        <v>4.3002948455116536E-6</v>
      </c>
      <c r="AY1071" s="5">
        <f t="shared" si="1162"/>
        <v>1.4191114899918357E-6</v>
      </c>
      <c r="AZ1071" s="5">
        <f t="shared" si="1163"/>
        <v>2.3415573738261137E-7</v>
      </c>
      <c r="BA1071" s="5">
        <f t="shared" si="1164"/>
        <v>2.5757388683398366E-8</v>
      </c>
      <c r="BB1071" s="5">
        <f t="shared" si="1165"/>
        <v>2.1250058162260293E-9</v>
      </c>
      <c r="BC1071" s="5">
        <f t="shared" si="1166"/>
        <v>1.402517863747567E-10</v>
      </c>
      <c r="BD1071" s="5">
        <f t="shared" si="1167"/>
        <v>8.3590021569694607E-7</v>
      </c>
      <c r="BE1071" s="5">
        <f t="shared" si="1168"/>
        <v>3.6243490740553133E-7</v>
      </c>
      <c r="BF1071" s="5">
        <f t="shared" si="1169"/>
        <v>7.8573410820652334E-8</v>
      </c>
      <c r="BG1071" s="5">
        <f t="shared" si="1170"/>
        <v>1.1356118964341576E-8</v>
      </c>
      <c r="BH1071" s="5">
        <f t="shared" si="1171"/>
        <v>1.2309644883557283E-9</v>
      </c>
      <c r="BI1071" s="5">
        <f t="shared" si="1172"/>
        <v>1.067458751604042E-10</v>
      </c>
      <c r="BJ1071" s="8">
        <f t="shared" si="1173"/>
        <v>0.27011209569782824</v>
      </c>
      <c r="BK1071" s="8">
        <f t="shared" si="1174"/>
        <v>0.53509169700425774</v>
      </c>
      <c r="BL1071" s="8">
        <f t="shared" si="1175"/>
        <v>0.19200603645497891</v>
      </c>
      <c r="BM1071" s="8">
        <f t="shared" si="1176"/>
        <v>4.2330811195860317E-2</v>
      </c>
      <c r="BN1071" s="8">
        <f t="shared" si="1177"/>
        <v>0.95766873380756457</v>
      </c>
    </row>
    <row r="1072" spans="1:66" x14ac:dyDescent="0.25">
      <c r="A1072" t="s">
        <v>34</v>
      </c>
      <c r="B1072" t="s">
        <v>35</v>
      </c>
      <c r="C1072" t="s">
        <v>265</v>
      </c>
      <c r="D1072" s="18" t="s">
        <v>516</v>
      </c>
      <c r="E1072">
        <f>VLOOKUP(A1072,home!$A$2:$E$405,3,FALSE)</f>
        <v>1.4202999999999999</v>
      </c>
      <c r="F1072">
        <f>VLOOKUP(B1072,home!$B$2:$E$405,3,FALSE)</f>
        <v>0.52810000000000001</v>
      </c>
      <c r="G1072">
        <f>VLOOKUP(C1072,away!$B$2:$E$405,4,FALSE)</f>
        <v>1.1735</v>
      </c>
      <c r="H1072">
        <f>VLOOKUP(A1072,away!$A$2:$E$405,3,FALSE)</f>
        <v>1.2029000000000001</v>
      </c>
      <c r="I1072">
        <f>VLOOKUP(C1072,away!$B$2:$E$405,3,FALSE)</f>
        <v>1.6626000000000001</v>
      </c>
      <c r="J1072">
        <f>VLOOKUP(B1072,home!$B$2:$E$405,4,FALSE)</f>
        <v>1.0391999999999999</v>
      </c>
      <c r="K1072" s="3">
        <f t="shared" si="1122"/>
        <v>0.88019591460500002</v>
      </c>
      <c r="L1072" s="3">
        <f t="shared" si="1123"/>
        <v>2.0783392483680001</v>
      </c>
      <c r="M1072" s="5">
        <f t="shared" si="1124"/>
        <v>5.1894879063611773E-2</v>
      </c>
      <c r="N1072" s="5">
        <f t="shared" si="1125"/>
        <v>4.5677660540711623E-2</v>
      </c>
      <c r="O1072" s="5">
        <f t="shared" si="1126"/>
        <v>0.10785516394721513</v>
      </c>
      <c r="P1072" s="5">
        <f t="shared" si="1127"/>
        <v>9.4933674675391225E-2</v>
      </c>
      <c r="Q1072" s="5">
        <f t="shared" si="1128"/>
        <v>2.0102645098324195E-2</v>
      </c>
      <c r="R1072" s="5">
        <f t="shared" si="1129"/>
        <v>0.11207981018533131</v>
      </c>
      <c r="S1072" s="5">
        <f t="shared" si="1130"/>
        <v>4.3416627757845772E-2</v>
      </c>
      <c r="T1072" s="5">
        <f t="shared" si="1131"/>
        <v>4.1780116303859756E-2</v>
      </c>
      <c r="U1072" s="5">
        <f t="shared" si="1132"/>
        <v>9.865219103483247E-2</v>
      </c>
      <c r="V1072" s="5">
        <f t="shared" si="1133"/>
        <v>8.8248913304005954E-3</v>
      </c>
      <c r="W1072" s="5">
        <f t="shared" si="1134"/>
        <v>5.8980886960997301E-3</v>
      </c>
      <c r="X1072" s="5">
        <f t="shared" si="1135"/>
        <v>1.2258229227459706E-2</v>
      </c>
      <c r="Y1072" s="5">
        <f t="shared" si="1136"/>
        <v>1.2738379459460636E-2</v>
      </c>
      <c r="Z1072" s="5">
        <f t="shared" si="1137"/>
        <v>7.7646622819269859E-2</v>
      </c>
      <c r="AA1072" s="5">
        <f t="shared" si="1138"/>
        <v>6.8344240188396688E-2</v>
      </c>
      <c r="AB1072" s="5">
        <f t="shared" si="1139"/>
        <v>3.0078160500304808E-2</v>
      </c>
      <c r="AC1072" s="5">
        <f t="shared" si="1140"/>
        <v>1.0089860716061647E-3</v>
      </c>
      <c r="AD1072" s="5">
        <f t="shared" si="1141"/>
        <v>1.2978683935712281E-3</v>
      </c>
      <c r="AE1072" s="5">
        <f t="shared" si="1142"/>
        <v>2.6974108215754092E-3</v>
      </c>
      <c r="AF1072" s="5">
        <f t="shared" si="1143"/>
        <v>2.8030673897263738E-3</v>
      </c>
      <c r="AG1072" s="5">
        <f t="shared" si="1144"/>
        <v>1.9419083239629212E-3</v>
      </c>
      <c r="AH1072" s="5">
        <f t="shared" si="1145"/>
        <v>4.0344005927128716E-2</v>
      </c>
      <c r="AI1072" s="5">
        <f t="shared" si="1146"/>
        <v>3.5510629195858595E-2</v>
      </c>
      <c r="AJ1072" s="5">
        <f t="shared" si="1147"/>
        <v>1.5628155371623886E-2</v>
      </c>
      <c r="AK1072" s="5">
        <f t="shared" si="1148"/>
        <v>4.5852795036385114E-3</v>
      </c>
      <c r="AL1072" s="5">
        <f t="shared" si="1149"/>
        <v>7.3831373886773773E-5</v>
      </c>
      <c r="AM1072" s="5">
        <f t="shared" si="1150"/>
        <v>2.284756915432699E-4</v>
      </c>
      <c r="AN1072" s="5">
        <f t="shared" si="1151"/>
        <v>4.7484999703239849E-4</v>
      </c>
      <c r="AO1072" s="5">
        <f t="shared" si="1152"/>
        <v>4.9344969295993127E-4</v>
      </c>
      <c r="AP1072" s="5">
        <f t="shared" si="1153"/>
        <v>3.418519546579213E-4</v>
      </c>
      <c r="AQ1072" s="5">
        <f t="shared" si="1154"/>
        <v>1.7762108362421889E-4</v>
      </c>
      <c r="AR1072" s="5">
        <f t="shared" si="1155"/>
        <v>1.6769706190948572E-2</v>
      </c>
      <c r="AS1072" s="5">
        <f t="shared" si="1156"/>
        <v>1.4760626878399106E-2</v>
      </c>
      <c r="AT1072" s="5">
        <f t="shared" si="1157"/>
        <v>6.4961217376878237E-3</v>
      </c>
      <c r="AU1072" s="5">
        <f t="shared" si="1158"/>
        <v>1.9059532714298525E-3</v>
      </c>
      <c r="AV1072" s="5">
        <f t="shared" si="1159"/>
        <v>4.1940307073514761E-4</v>
      </c>
      <c r="AW1072" s="5">
        <f t="shared" si="1160"/>
        <v>3.7517529859698301E-6</v>
      </c>
      <c r="AX1072" s="5">
        <f t="shared" si="1161"/>
        <v>3.3517228380489709E-5</v>
      </c>
      <c r="AY1072" s="5">
        <f t="shared" si="1162"/>
        <v>6.9660171239685552E-5</v>
      </c>
      <c r="AZ1072" s="5">
        <f t="shared" si="1163"/>
        <v>7.2388733967737159E-5</v>
      </c>
      <c r="BA1072" s="5">
        <f t="shared" si="1164"/>
        <v>5.0149448981605987E-5</v>
      </c>
      <c r="BB1072" s="5">
        <f t="shared" si="1165"/>
        <v>2.6056892025625077E-5</v>
      </c>
      <c r="BC1072" s="5">
        <f t="shared" si="1166"/>
        <v>1.0831012277468755E-5</v>
      </c>
      <c r="BD1072" s="5">
        <f t="shared" si="1167"/>
        <v>5.808856426708039E-3</v>
      </c>
      <c r="BE1072" s="5">
        <f t="shared" si="1168"/>
        <v>5.112931695315414E-3</v>
      </c>
      <c r="BF1072" s="5">
        <f t="shared" si="1169"/>
        <v>2.2501907949355219E-3</v>
      </c>
      <c r="BG1072" s="5">
        <f t="shared" si="1170"/>
        <v>6.6020291492800806E-4</v>
      </c>
      <c r="BH1072" s="5">
        <f t="shared" si="1171"/>
        <v>1.4527697713248623E-4</v>
      </c>
      <c r="BI1072" s="5">
        <f t="shared" si="1172"/>
        <v>2.5574440351635685E-5</v>
      </c>
      <c r="BJ1072" s="8">
        <f t="shared" si="1173"/>
        <v>0.14917422616144191</v>
      </c>
      <c r="BK1072" s="8">
        <f t="shared" si="1174"/>
        <v>0.20022255044398199</v>
      </c>
      <c r="BL1072" s="8">
        <f t="shared" si="1175"/>
        <v>0.56743248025290172</v>
      </c>
      <c r="BM1072" s="8">
        <f t="shared" si="1176"/>
        <v>0.56186613774875649</v>
      </c>
      <c r="BN1072" s="8">
        <f t="shared" si="1177"/>
        <v>0.43254383351058528</v>
      </c>
    </row>
    <row r="1073" spans="1:66" x14ac:dyDescent="0.25">
      <c r="A1073" t="s">
        <v>34</v>
      </c>
      <c r="B1073" t="s">
        <v>264</v>
      </c>
      <c r="C1073" t="s">
        <v>486</v>
      </c>
      <c r="D1073" s="18" t="s">
        <v>516</v>
      </c>
      <c r="E1073">
        <f>VLOOKUP(A1073,home!$A$2:$E$405,3,FALSE)</f>
        <v>1.4202999999999999</v>
      </c>
      <c r="F1073">
        <f>VLOOKUP(B1073,home!$B$2:$E$405,3,FALSE)</f>
        <v>2.4643000000000002</v>
      </c>
      <c r="G1073">
        <f>VLOOKUP(C1073,away!$B$2:$E$405,4,FALSE)</f>
        <v>1.7602</v>
      </c>
      <c r="H1073">
        <f>VLOOKUP(A1073,away!$A$2:$E$405,3,FALSE)</f>
        <v>1.2029000000000001</v>
      </c>
      <c r="I1073">
        <f>VLOOKUP(C1073,away!$B$2:$E$405,3,FALSE)</f>
        <v>1.2470000000000001</v>
      </c>
      <c r="J1073">
        <f>VLOOKUP(B1073,home!$B$2:$E$405,4,FALSE)</f>
        <v>0.62350000000000005</v>
      </c>
      <c r="K1073" s="3">
        <f t="shared" si="1122"/>
        <v>6.1607797194580005</v>
      </c>
      <c r="L1073" s="3">
        <f t="shared" si="1123"/>
        <v>0.93526016305000015</v>
      </c>
      <c r="M1073" s="5">
        <f t="shared" si="1124"/>
        <v>8.2837891412078694E-4</v>
      </c>
      <c r="N1073" s="5">
        <f t="shared" si="1125"/>
        <v>5.1034600141419851E-3</v>
      </c>
      <c r="O1073" s="5">
        <f t="shared" si="1126"/>
        <v>7.747497982877892E-4</v>
      </c>
      <c r="P1073" s="5">
        <f t="shared" si="1127"/>
        <v>4.773062844945589E-3</v>
      </c>
      <c r="Q1073" s="5">
        <f t="shared" si="1128"/>
        <v>1.5720646477095392E-2</v>
      </c>
      <c r="R1073" s="5">
        <f t="shared" si="1129"/>
        <v>3.6229631133479618E-4</v>
      </c>
      <c r="S1073" s="5">
        <f t="shared" si="1130"/>
        <v>6.8755157010425135E-3</v>
      </c>
      <c r="T1073" s="5">
        <f t="shared" si="1131"/>
        <v>1.4702894387419646E-2</v>
      </c>
      <c r="U1073" s="5">
        <f t="shared" si="1132"/>
        <v>2.232027767305854E-3</v>
      </c>
      <c r="V1073" s="5">
        <f t="shared" si="1133"/>
        <v>4.401805874243373E-3</v>
      </c>
      <c r="W1073" s="5">
        <f t="shared" si="1134"/>
        <v>3.2283813330952711E-2</v>
      </c>
      <c r="X1073" s="5">
        <f t="shared" si="1135"/>
        <v>3.0193764519782597E-2</v>
      </c>
      <c r="Y1073" s="5">
        <f t="shared" si="1136"/>
        <v>1.4119512563932589E-2</v>
      </c>
      <c r="Z1073" s="5">
        <f t="shared" si="1137"/>
        <v>1.1294710240379837E-4</v>
      </c>
      <c r="AA1073" s="5">
        <f t="shared" si="1138"/>
        <v>6.9584221786086705E-4</v>
      </c>
      <c r="AB1073" s="5">
        <f t="shared" si="1139"/>
        <v>2.1434653118699528E-3</v>
      </c>
      <c r="AC1073" s="5">
        <f t="shared" si="1140"/>
        <v>1.5851815901266697E-3</v>
      </c>
      <c r="AD1073" s="5">
        <f t="shared" si="1141"/>
        <v>4.972336560902535E-2</v>
      </c>
      <c r="AE1073" s="5">
        <f t="shared" si="1142"/>
        <v>4.6504283026891816E-2</v>
      </c>
      <c r="AF1073" s="5">
        <f t="shared" si="1143"/>
        <v>2.1746801663127095E-2</v>
      </c>
      <c r="AG1073" s="5">
        <f t="shared" si="1144"/>
        <v>6.7796390897574207E-3</v>
      </c>
      <c r="AH1073" s="5">
        <f t="shared" si="1145"/>
        <v>2.6408731352550378E-5</v>
      </c>
      <c r="AI1073" s="5">
        <f t="shared" si="1146"/>
        <v>1.6269837653340701E-4</v>
      </c>
      <c r="AJ1073" s="5">
        <f t="shared" si="1147"/>
        <v>5.0117442926787771E-4</v>
      </c>
      <c r="AK1073" s="5">
        <f t="shared" si="1148"/>
        <v>1.0292084199148262E-3</v>
      </c>
      <c r="AL1073" s="5">
        <f t="shared" si="1149"/>
        <v>3.653483313662492E-4</v>
      </c>
      <c r="AM1073" s="5">
        <f t="shared" si="1150"/>
        <v>6.1266940485455737E-2</v>
      </c>
      <c r="AN1073" s="5">
        <f t="shared" si="1151"/>
        <v>5.7300528748001983E-2</v>
      </c>
      <c r="AO1073" s="5">
        <f t="shared" si="1152"/>
        <v>2.6795450929853776E-2</v>
      </c>
      <c r="AP1073" s="5">
        <f t="shared" si="1153"/>
        <v>8.3535726018844399E-3</v>
      </c>
      <c r="AQ1073" s="5">
        <f t="shared" si="1154"/>
        <v>1.9531909184221136E-3</v>
      </c>
      <c r="AR1073" s="5">
        <f t="shared" si="1155"/>
        <v>4.9398068781459847E-6</v>
      </c>
      <c r="AS1073" s="5">
        <f t="shared" si="1156"/>
        <v>3.0433062032920923E-5</v>
      </c>
      <c r="AT1073" s="5">
        <f t="shared" si="1157"/>
        <v>9.3745695686713252E-5</v>
      </c>
      <c r="AU1073" s="5">
        <f t="shared" si="1158"/>
        <v>1.9251552692439472E-4</v>
      </c>
      <c r="AV1073" s="5">
        <f t="shared" si="1159"/>
        <v>2.9651143848914561E-4</v>
      </c>
      <c r="AW1073" s="5">
        <f t="shared" si="1160"/>
        <v>5.8475338472033616E-5</v>
      </c>
      <c r="AX1073" s="5">
        <f t="shared" si="1161"/>
        <v>6.2908687402672664E-2</v>
      </c>
      <c r="AY1073" s="5">
        <f t="shared" si="1162"/>
        <v>5.883598923748512E-2</v>
      </c>
      <c r="AZ1073" s="5">
        <f t="shared" si="1163"/>
        <v>2.751347844372919E-2</v>
      </c>
      <c r="BA1073" s="5">
        <f t="shared" si="1164"/>
        <v>8.5774201117849429E-3</v>
      </c>
      <c r="BB1073" s="5">
        <f t="shared" si="1165"/>
        <v>2.0055298330740835E-3</v>
      </c>
      <c r="BC1073" s="5">
        <f t="shared" si="1166"/>
        <v>3.7513843173650149E-4</v>
      </c>
      <c r="BD1073" s="5">
        <f t="shared" si="1167"/>
        <v>7.7000076438172096E-7</v>
      </c>
      <c r="BE1073" s="5">
        <f t="shared" si="1168"/>
        <v>4.7438050931700647E-6</v>
      </c>
      <c r="BF1073" s="5">
        <f t="shared" si="1169"/>
        <v>1.4612769105531854E-5</v>
      </c>
      <c r="BG1073" s="5">
        <f t="shared" si="1170"/>
        <v>3.0008683850161016E-5</v>
      </c>
      <c r="BH1073" s="5">
        <f t="shared" si="1171"/>
        <v>4.6219222717924729E-5</v>
      </c>
      <c r="BI1073" s="5">
        <f t="shared" si="1172"/>
        <v>5.6949289993940617E-5</v>
      </c>
      <c r="BJ1073" s="8">
        <f t="shared" si="1173"/>
        <v>0.55276410782622731</v>
      </c>
      <c r="BK1073" s="8">
        <f t="shared" si="1174"/>
        <v>7.7665282493330295E-2</v>
      </c>
      <c r="BL1073" s="8">
        <f t="shared" si="1175"/>
        <v>8.6993206652643505E-3</v>
      </c>
      <c r="BM1073" s="8">
        <f t="shared" si="1176"/>
        <v>0.55290154982828643</v>
      </c>
      <c r="BN1073" s="8">
        <f t="shared" si="1177"/>
        <v>2.7562594359926338E-2</v>
      </c>
    </row>
    <row r="1074" spans="1:66" x14ac:dyDescent="0.25">
      <c r="A1074" t="s">
        <v>34</v>
      </c>
      <c r="B1074" t="s">
        <v>415</v>
      </c>
      <c r="C1074" t="s">
        <v>269</v>
      </c>
      <c r="D1074" s="18" t="s">
        <v>516</v>
      </c>
      <c r="E1074">
        <f>VLOOKUP(A1074,home!$A$2:$E$405,3,FALSE)</f>
        <v>1.4202999999999999</v>
      </c>
      <c r="F1074">
        <f>VLOOKUP(B1074,home!$B$2:$E$405,3,FALSE)</f>
        <v>2.2881999999999998</v>
      </c>
      <c r="G1074">
        <f>VLOOKUP(C1074,away!$B$2:$E$405,4,FALSE)</f>
        <v>1.1735</v>
      </c>
      <c r="H1074">
        <f>VLOOKUP(A1074,away!$A$2:$E$405,3,FALSE)</f>
        <v>1.2029000000000001</v>
      </c>
      <c r="I1074">
        <f>VLOOKUP(C1074,away!$B$2:$E$405,3,FALSE)</f>
        <v>0.27710000000000001</v>
      </c>
      <c r="J1074">
        <f>VLOOKUP(B1074,home!$B$2:$E$405,4,FALSE)</f>
        <v>0.62350000000000005</v>
      </c>
      <c r="K1074" s="3">
        <f t="shared" si="1122"/>
        <v>3.8137933948099993</v>
      </c>
      <c r="L1074" s="3">
        <f t="shared" si="1123"/>
        <v>0.20782725836500004</v>
      </c>
      <c r="M1074" s="5">
        <f t="shared" si="1124"/>
        <v>1.7923892974022745E-2</v>
      </c>
      <c r="N1074" s="5">
        <f t="shared" si="1125"/>
        <v>6.8358024633609293E-2</v>
      </c>
      <c r="O1074" s="5">
        <f t="shared" si="1126"/>
        <v>3.7250735360188345E-3</v>
      </c>
      <c r="P1074" s="5">
        <f t="shared" si="1127"/>
        <v>1.4206660846850157E-2</v>
      </c>
      <c r="Q1074" s="5">
        <f t="shared" si="1128"/>
        <v>0.1303516914149592</v>
      </c>
      <c r="R1074" s="5">
        <f t="shared" si="1129"/>
        <v>3.8708591009940525E-4</v>
      </c>
      <c r="S1074" s="5">
        <f t="shared" si="1130"/>
        <v>2.8150861633398794E-3</v>
      </c>
      <c r="T1074" s="5">
        <f t="shared" si="1131"/>
        <v>2.7090634650011484E-2</v>
      </c>
      <c r="U1074" s="5">
        <f t="shared" si="1132"/>
        <v>1.4762656871611288E-3</v>
      </c>
      <c r="V1074" s="5">
        <f t="shared" si="1133"/>
        <v>2.4791845310237557E-4</v>
      </c>
      <c r="W1074" s="5">
        <f t="shared" si="1134"/>
        <v>0.16571147324022756</v>
      </c>
      <c r="X1074" s="5">
        <f t="shared" si="1135"/>
        <v>3.4439361163141564E-2</v>
      </c>
      <c r="Y1074" s="5">
        <f t="shared" si="1136"/>
        <v>3.5787190051888851E-3</v>
      </c>
      <c r="Z1074" s="5">
        <f t="shared" si="1137"/>
        <v>2.6815667815893442E-5</v>
      </c>
      <c r="AA1074" s="5">
        <f t="shared" si="1138"/>
        <v>1.0226941679367347E-4</v>
      </c>
      <c r="AB1074" s="5">
        <f t="shared" si="1139"/>
        <v>1.9501721312939141E-4</v>
      </c>
      <c r="AC1074" s="5">
        <f t="shared" si="1140"/>
        <v>1.2281418809259848E-5</v>
      </c>
      <c r="AD1074" s="5">
        <f t="shared" si="1141"/>
        <v>0.15799733052195347</v>
      </c>
      <c r="AE1074" s="5">
        <f t="shared" si="1142"/>
        <v>3.2836152031366334E-2</v>
      </c>
      <c r="AF1074" s="5">
        <f t="shared" si="1143"/>
        <v>3.4121237259675955E-3</v>
      </c>
      <c r="AG1074" s="5">
        <f t="shared" si="1144"/>
        <v>2.3637743972333816E-4</v>
      </c>
      <c r="AH1074" s="5">
        <f t="shared" si="1145"/>
        <v>1.3932566808509247E-6</v>
      </c>
      <c r="AI1074" s="5">
        <f t="shared" si="1146"/>
        <v>5.3135931267041598E-6</v>
      </c>
      <c r="AJ1074" s="5">
        <f t="shared" si="1147"/>
        <v>1.0132473184666069E-5</v>
      </c>
      <c r="AK1074" s="5">
        <f t="shared" si="1148"/>
        <v>1.2881053101589631E-5</v>
      </c>
      <c r="AL1074" s="5">
        <f t="shared" si="1149"/>
        <v>3.8937512513415107E-7</v>
      </c>
      <c r="AM1074" s="5">
        <f t="shared" si="1150"/>
        <v>0.12051383510844768</v>
      </c>
      <c r="AN1074" s="5">
        <f t="shared" si="1151"/>
        <v>2.5046059945640371E-2</v>
      </c>
      <c r="AO1074" s="5">
        <f t="shared" si="1152"/>
        <v>2.6026269856739398E-3</v>
      </c>
      <c r="AP1074" s="5">
        <f t="shared" si="1153"/>
        <v>1.8029894365979317E-4</v>
      </c>
      <c r="AQ1074" s="5">
        <f t="shared" si="1154"/>
        <v>9.3677587867300989E-6</v>
      </c>
      <c r="AR1074" s="5">
        <f t="shared" si="1155"/>
        <v>5.7911343235993505E-8</v>
      </c>
      <c r="AS1074" s="5">
        <f t="shared" si="1156"/>
        <v>2.2086189831800675E-7</v>
      </c>
      <c r="AT1074" s="5">
        <f t="shared" si="1157"/>
        <v>4.2116082448520601E-7</v>
      </c>
      <c r="AU1074" s="5">
        <f t="shared" si="1158"/>
        <v>5.3540679019147069E-7</v>
      </c>
      <c r="AV1074" s="5">
        <f t="shared" si="1159"/>
        <v>5.1048271999216349E-7</v>
      </c>
      <c r="AW1074" s="5">
        <f t="shared" si="1160"/>
        <v>8.5728529340353765E-9</v>
      </c>
      <c r="AX1074" s="5">
        <f t="shared" si="1161"/>
        <v>7.6602478053303197E-2</v>
      </c>
      <c r="AY1074" s="5">
        <f t="shared" si="1162"/>
        <v>1.5920082997783091E-2</v>
      </c>
      <c r="AZ1074" s="5">
        <f t="shared" si="1163"/>
        <v>1.6543136011862552E-3</v>
      </c>
      <c r="BA1074" s="5">
        <f t="shared" si="1164"/>
        <v>1.1460382007015657E-4</v>
      </c>
      <c r="BB1074" s="5">
        <f t="shared" si="1165"/>
        <v>5.954449430834098E-6</v>
      </c>
      <c r="BC1074" s="5">
        <f t="shared" si="1166"/>
        <v>2.4749938005665707E-7</v>
      </c>
      <c r="BD1074" s="5">
        <f t="shared" si="1167"/>
        <v>2.0059259488285049E-9</v>
      </c>
      <c r="BE1074" s="5">
        <f t="shared" si="1168"/>
        <v>7.6501871341201323E-9</v>
      </c>
      <c r="BF1074" s="5">
        <f t="shared" si="1169"/>
        <v>1.4588116580583903E-8</v>
      </c>
      <c r="BG1074" s="5">
        <f t="shared" si="1170"/>
        <v>1.8545354219249706E-8</v>
      </c>
      <c r="BH1074" s="5">
        <f t="shared" si="1171"/>
        <v>1.7682037356446573E-8</v>
      </c>
      <c r="BI1074" s="5">
        <f t="shared" si="1172"/>
        <v>1.3487127455359919E-8</v>
      </c>
      <c r="BJ1074" s="8">
        <f t="shared" si="1173"/>
        <v>0.86666175698951087</v>
      </c>
      <c r="BK1074" s="8">
        <f t="shared" si="1174"/>
        <v>5.1126312229032647E-2</v>
      </c>
      <c r="BL1074" s="8">
        <f t="shared" si="1175"/>
        <v>5.9172519216211614E-3</v>
      </c>
      <c r="BM1074" s="8">
        <f t="shared" si="1176"/>
        <v>0.67285963306749108</v>
      </c>
      <c r="BN1074" s="8">
        <f t="shared" si="1177"/>
        <v>0.23495242931555962</v>
      </c>
    </row>
    <row r="1075" spans="1:66" x14ac:dyDescent="0.25">
      <c r="A1075" t="s">
        <v>34</v>
      </c>
      <c r="B1075" t="s">
        <v>195</v>
      </c>
      <c r="C1075" t="s">
        <v>256</v>
      </c>
      <c r="D1075" s="18" t="s">
        <v>516</v>
      </c>
      <c r="E1075">
        <f>VLOOKUP(A1075,home!$A$2:$E$405,3,FALSE)</f>
        <v>1.4202999999999999</v>
      </c>
      <c r="F1075">
        <f>VLOOKUP(B1075,home!$B$2:$E$405,3,FALSE)</f>
        <v>0.70409999999999995</v>
      </c>
      <c r="G1075">
        <f>VLOOKUP(C1075,away!$B$2:$E$405,4,FALSE)</f>
        <v>1.2321</v>
      </c>
      <c r="H1075">
        <f>VLOOKUP(A1075,away!$A$2:$E$405,3,FALSE)</f>
        <v>1.2029000000000001</v>
      </c>
      <c r="I1075">
        <f>VLOOKUP(C1075,away!$B$2:$E$405,3,FALSE)</f>
        <v>1.0391999999999999</v>
      </c>
      <c r="J1075">
        <f>VLOOKUP(B1075,home!$B$2:$E$405,4,FALSE)</f>
        <v>1.0391999999999999</v>
      </c>
      <c r="K1075" s="3">
        <f t="shared" si="1122"/>
        <v>1.2321409426829999</v>
      </c>
      <c r="L1075" s="3">
        <f t="shared" si="1123"/>
        <v>1.2990557842559998</v>
      </c>
      <c r="M1075" s="5">
        <f t="shared" si="1124"/>
        <v>7.9563747209686481E-2</v>
      </c>
      <c r="N1075" s="5">
        <f t="shared" si="1125"/>
        <v>9.8033750490335012E-2</v>
      </c>
      <c r="O1075" s="5">
        <f t="shared" si="1126"/>
        <v>0.10335774602982539</v>
      </c>
      <c r="P1075" s="5">
        <f t="shared" si="1127"/>
        <v>0.12735131062677915</v>
      </c>
      <c r="Q1075" s="5">
        <f t="shared" si="1128"/>
        <v>6.03956988719557E-2</v>
      </c>
      <c r="R1075" s="5">
        <f t="shared" si="1129"/>
        <v>6.7133738913853658E-2</v>
      </c>
      <c r="S1075" s="5">
        <f t="shared" si="1130"/>
        <v>5.0960257928826837E-2</v>
      </c>
      <c r="T1075" s="5">
        <f t="shared" si="1131"/>
        <v>7.8457381963797618E-2</v>
      </c>
      <c r="U1075" s="5">
        <f t="shared" si="1132"/>
        <v>8.2718228351150044E-2</v>
      </c>
      <c r="V1075" s="5">
        <f t="shared" si="1133"/>
        <v>9.0631109780453505E-3</v>
      </c>
      <c r="W1075" s="5">
        <f t="shared" si="1134"/>
        <v>2.4805337780696705E-2</v>
      </c>
      <c r="X1075" s="5">
        <f t="shared" si="1135"/>
        <v>3.2223517524437945E-2</v>
      </c>
      <c r="Y1075" s="5">
        <f t="shared" si="1136"/>
        <v>2.0930073414597846E-2</v>
      </c>
      <c r="Z1075" s="5">
        <f t="shared" si="1137"/>
        <v>2.9070157284924559E-2</v>
      </c>
      <c r="AA1075" s="5">
        <f t="shared" si="1138"/>
        <v>3.5818531000990028E-2</v>
      </c>
      <c r="AB1075" s="5">
        <f t="shared" si="1139"/>
        <v>2.2066739276540057E-2</v>
      </c>
      <c r="AC1075" s="5">
        <f t="shared" si="1140"/>
        <v>9.0666219060814019E-4</v>
      </c>
      <c r="AD1075" s="5">
        <f t="shared" si="1141"/>
        <v>7.6409180691694696E-3</v>
      </c>
      <c r="AE1075" s="5">
        <f t="shared" si="1142"/>
        <v>9.9259788147807847E-3</v>
      </c>
      <c r="AF1075" s="5">
        <f t="shared" si="1143"/>
        <v>6.4472000968717478E-3</v>
      </c>
      <c r="AG1075" s="5">
        <f t="shared" si="1144"/>
        <v>2.7917575260323615E-3</v>
      </c>
      <c r="AH1075" s="5">
        <f t="shared" si="1145"/>
        <v>9.4409389925532387E-3</v>
      </c>
      <c r="AI1075" s="5">
        <f t="shared" si="1146"/>
        <v>1.1632567470097241E-2</v>
      </c>
      <c r="AJ1075" s="5">
        <f t="shared" si="1147"/>
        <v>7.1664813242146071E-3</v>
      </c>
      <c r="AK1075" s="5">
        <f t="shared" si="1148"/>
        <v>2.9433716848459679E-3</v>
      </c>
      <c r="AL1075" s="5">
        <f t="shared" si="1149"/>
        <v>5.804885884290576E-5</v>
      </c>
      <c r="AM1075" s="5">
        <f t="shared" si="1150"/>
        <v>1.8829375985420056E-3</v>
      </c>
      <c r="AN1075" s="5">
        <f t="shared" si="1151"/>
        <v>2.4460409787790943E-3</v>
      </c>
      <c r="AO1075" s="5">
        <f t="shared" si="1152"/>
        <v>1.5887718410050951E-3</v>
      </c>
      <c r="AP1075" s="5">
        <f t="shared" si="1153"/>
        <v>6.8796774997357396E-4</v>
      </c>
      <c r="AQ1075" s="5">
        <f t="shared" si="1154"/>
        <v>2.234271212461893E-4</v>
      </c>
      <c r="AR1075" s="5">
        <f t="shared" si="1155"/>
        <v>2.4528612814168596E-3</v>
      </c>
      <c r="AS1075" s="5">
        <f t="shared" si="1156"/>
        <v>3.0222708115556006E-3</v>
      </c>
      <c r="AT1075" s="5">
        <f t="shared" si="1157"/>
        <v>1.8619318033967166E-3</v>
      </c>
      <c r="AU1075" s="5">
        <f t="shared" si="1158"/>
        <v>7.6472080248289641E-4</v>
      </c>
      <c r="AV1075" s="5">
        <f t="shared" si="1159"/>
        <v>2.3556095261514408E-4</v>
      </c>
      <c r="AW1075" s="5">
        <f t="shared" si="1160"/>
        <v>2.5809487197696365E-6</v>
      </c>
      <c r="AX1075" s="5">
        <f t="shared" si="1161"/>
        <v>3.86674084613469E-4</v>
      </c>
      <c r="AY1075" s="5">
        <f t="shared" si="1162"/>
        <v>5.0231120623902084E-4</v>
      </c>
      <c r="AZ1075" s="5">
        <f t="shared" si="1163"/>
        <v>3.2626513898070429E-4</v>
      </c>
      <c r="BA1075" s="5">
        <f t="shared" si="1164"/>
        <v>1.412788719979905E-4</v>
      </c>
      <c r="BB1075" s="5">
        <f t="shared" si="1165"/>
        <v>4.5882283965538162E-5</v>
      </c>
      <c r="BC1075" s="5">
        <f t="shared" si="1166"/>
        <v>1.1920729276061733E-5</v>
      </c>
      <c r="BD1075" s="5">
        <f t="shared" si="1167"/>
        <v>5.3106727260035882E-4</v>
      </c>
      <c r="BE1075" s="5">
        <f t="shared" si="1168"/>
        <v>6.5434972988989573E-4</v>
      </c>
      <c r="BF1075" s="5">
        <f t="shared" si="1169"/>
        <v>4.0312554651545133E-4</v>
      </c>
      <c r="BG1075" s="5">
        <f t="shared" si="1170"/>
        <v>1.6556916363438264E-4</v>
      </c>
      <c r="BH1075" s="5">
        <f t="shared" si="1171"/>
        <v>5.1001136339926032E-5</v>
      </c>
      <c r="BI1075" s="5">
        <f t="shared" si="1172"/>
        <v>1.2568117641556119E-5</v>
      </c>
      <c r="BJ1075" s="8">
        <f t="shared" si="1173"/>
        <v>0.34989509215729386</v>
      </c>
      <c r="BK1075" s="8">
        <f t="shared" si="1174"/>
        <v>0.26840544899902791</v>
      </c>
      <c r="BL1075" s="8">
        <f t="shared" si="1175"/>
        <v>0.35243336966215899</v>
      </c>
      <c r="BM1075" s="8">
        <f t="shared" si="1176"/>
        <v>0.46346834570345075</v>
      </c>
      <c r="BN1075" s="8">
        <f t="shared" si="1177"/>
        <v>0.53583599214243538</v>
      </c>
    </row>
    <row r="1076" spans="1:66" x14ac:dyDescent="0.25">
      <c r="A1076" t="s">
        <v>56</v>
      </c>
      <c r="B1076" t="s">
        <v>63</v>
      </c>
      <c r="C1076" t="s">
        <v>64</v>
      </c>
      <c r="D1076" s="18" t="s">
        <v>517</v>
      </c>
      <c r="E1076">
        <f>VLOOKUP(A1076,home!$A$2:$E$405,3,FALSE)</f>
        <v>1.5570999999999999</v>
      </c>
      <c r="F1076">
        <f>VLOOKUP(B1076,home!$B$2:$E$405,3,FALSE)</f>
        <v>0.21410000000000001</v>
      </c>
      <c r="G1076">
        <f>VLOOKUP(C1076,away!$B$2:$E$405,4,FALSE)</f>
        <v>0.64219999999999999</v>
      </c>
      <c r="H1076">
        <f>VLOOKUP(A1076,away!$A$2:$E$405,3,FALSE)</f>
        <v>1.4857</v>
      </c>
      <c r="I1076">
        <f>VLOOKUP(C1076,away!$B$2:$E$405,3,FALSE)</f>
        <v>0.67310000000000003</v>
      </c>
      <c r="J1076">
        <f>VLOOKUP(B1076,home!$B$2:$E$405,4,FALSE)</f>
        <v>1.1217999999999999</v>
      </c>
      <c r="K1076" s="3">
        <f t="shared" si="1122"/>
        <v>0.214093495642</v>
      </c>
      <c r="L1076" s="3">
        <f t="shared" si="1123"/>
        <v>1.1218276748060001</v>
      </c>
      <c r="M1076" s="5">
        <f t="shared" si="1124"/>
        <v>0.26291587353946538</v>
      </c>
      <c r="N1076" s="5">
        <f t="shared" si="1125"/>
        <v>5.6288578425834151E-2</v>
      </c>
      <c r="O1076" s="5">
        <f t="shared" si="1126"/>
        <v>0.2949463030823668</v>
      </c>
      <c r="P1076" s="5">
        <f t="shared" si="1127"/>
        <v>6.3146085053588707E-2</v>
      </c>
      <c r="Q1076" s="5">
        <f t="shared" si="1128"/>
        <v>6.0255092599528484E-3</v>
      </c>
      <c r="R1076" s="5">
        <f t="shared" si="1129"/>
        <v>0.1654394626897587</v>
      </c>
      <c r="S1076" s="5">
        <f t="shared" si="1130"/>
        <v>3.7915436636773861E-3</v>
      </c>
      <c r="T1076" s="5">
        <f t="shared" si="1131"/>
        <v>6.7595830426149268E-3</v>
      </c>
      <c r="U1076" s="5">
        <f t="shared" si="1132"/>
        <v>3.5419512884384677E-2</v>
      </c>
      <c r="V1076" s="5">
        <f t="shared" si="1133"/>
        <v>1.0118198031594098E-4</v>
      </c>
      <c r="W1076" s="5">
        <f t="shared" si="1134"/>
        <v>4.3000744682884865E-4</v>
      </c>
      <c r="X1076" s="5">
        <f t="shared" si="1135"/>
        <v>4.8239425422527199E-4</v>
      </c>
      <c r="Y1076" s="5">
        <f t="shared" si="1136"/>
        <v>2.7058161227865577E-4</v>
      </c>
      <c r="Z1076" s="5">
        <f t="shared" si="1137"/>
        <v>6.1864855916801985E-2</v>
      </c>
      <c r="AA1076" s="5">
        <f t="shared" si="1138"/>
        <v>1.3244863260616803E-2</v>
      </c>
      <c r="AB1076" s="5">
        <f t="shared" si="1139"/>
        <v>1.4178195373828746E-3</v>
      </c>
      <c r="AC1076" s="5">
        <f t="shared" si="1140"/>
        <v>1.5188427596883667E-6</v>
      </c>
      <c r="AD1076" s="5">
        <f t="shared" si="1141"/>
        <v>2.3015449360919903E-5</v>
      </c>
      <c r="AE1076" s="5">
        <f t="shared" si="1142"/>
        <v>2.5819368041176014E-5</v>
      </c>
      <c r="AF1076" s="5">
        <f t="shared" si="1143"/>
        <v>1.4482440807296423E-5</v>
      </c>
      <c r="AG1076" s="5">
        <f t="shared" si="1144"/>
        <v>5.4156009654549569E-6</v>
      </c>
      <c r="AH1076" s="5">
        <f t="shared" si="1145"/>
        <v>1.7350426866338555E-2</v>
      </c>
      <c r="AI1076" s="5">
        <f t="shared" si="1146"/>
        <v>3.7146135386952931E-3</v>
      </c>
      <c r="AJ1076" s="5">
        <f t="shared" si="1147"/>
        <v>3.9763729872918738E-4</v>
      </c>
      <c r="AK1076" s="5">
        <f t="shared" si="1148"/>
        <v>2.8377186427524649E-5</v>
      </c>
      <c r="AL1076" s="5">
        <f t="shared" si="1149"/>
        <v>1.4591583656802288E-8</v>
      </c>
      <c r="AM1076" s="5">
        <f t="shared" si="1150"/>
        <v>9.8549160149015558E-7</v>
      </c>
      <c r="AN1076" s="5">
        <f t="shared" si="1151"/>
        <v>1.1055517518405426E-6</v>
      </c>
      <c r="AO1076" s="5">
        <f t="shared" si="1152"/>
        <v>6.2011927557248812E-7</v>
      </c>
      <c r="AP1076" s="5">
        <f t="shared" si="1153"/>
        <v>2.3188898833928845E-7</v>
      </c>
      <c r="AQ1076" s="5">
        <f t="shared" si="1154"/>
        <v>6.5034871150444931E-8</v>
      </c>
      <c r="AR1076" s="5">
        <f t="shared" si="1155"/>
        <v>3.892837805671226E-3</v>
      </c>
      <c r="AS1076" s="5">
        <f t="shared" si="1156"/>
        <v>8.3343125378348547E-4</v>
      </c>
      <c r="AT1076" s="5">
        <f t="shared" si="1157"/>
        <v>8.92161052499006E-5</v>
      </c>
      <c r="AU1076" s="5">
        <f t="shared" si="1158"/>
        <v>6.3668626135052702E-6</v>
      </c>
      <c r="AV1076" s="5">
        <f t="shared" si="1159"/>
        <v>3.4077596829942567E-7</v>
      </c>
      <c r="AW1076" s="5">
        <f t="shared" si="1160"/>
        <v>9.7348564417495067E-11</v>
      </c>
      <c r="AX1076" s="5">
        <f t="shared" si="1161"/>
        <v>3.5164556981476692E-8</v>
      </c>
      <c r="AY1076" s="5">
        <f t="shared" si="1162"/>
        <v>3.9448573194113096E-8</v>
      </c>
      <c r="AZ1076" s="5">
        <f t="shared" si="1163"/>
        <v>2.2127250570383103E-8</v>
      </c>
      <c r="BA1076" s="5">
        <f t="shared" si="1164"/>
        <v>8.2743206857408702E-9</v>
      </c>
      <c r="BB1076" s="5">
        <f t="shared" si="1165"/>
        <v>2.3205904838709681E-9</v>
      </c>
      <c r="BC1076" s="5">
        <f t="shared" si="1166"/>
        <v>5.2066052533957956E-10</v>
      </c>
      <c r="BD1076" s="5">
        <f t="shared" si="1167"/>
        <v>7.2784886398883969E-4</v>
      </c>
      <c r="BE1076" s="5">
        <f t="shared" si="1168"/>
        <v>1.5582770759042929E-4</v>
      </c>
      <c r="BF1076" s="5">
        <f t="shared" si="1169"/>
        <v>1.668084931795721E-5</v>
      </c>
      <c r="BG1076" s="5">
        <f t="shared" si="1170"/>
        <v>1.1904204469196437E-6</v>
      </c>
      <c r="BH1076" s="5">
        <f t="shared" si="1171"/>
        <v>6.3715318691184577E-8</v>
      </c>
      <c r="BI1076" s="5">
        <f t="shared" si="1172"/>
        <v>2.7282070609079537E-9</v>
      </c>
      <c r="BJ1076" s="8">
        <f t="shared" si="1173"/>
        <v>7.0328502843350391E-2</v>
      </c>
      <c r="BK1076" s="8">
        <f t="shared" si="1174"/>
        <v>0.32995625711996396</v>
      </c>
      <c r="BL1076" s="8">
        <f t="shared" si="1175"/>
        <v>0.53768282343285678</v>
      </c>
      <c r="BM1076" s="8">
        <f t="shared" si="1176"/>
        <v>0.15107058791078182</v>
      </c>
      <c r="BN1076" s="8">
        <f t="shared" si="1177"/>
        <v>0.84876181205096668</v>
      </c>
    </row>
    <row r="1077" spans="1:66" x14ac:dyDescent="0.25">
      <c r="A1077" t="s">
        <v>136</v>
      </c>
      <c r="B1077" t="s">
        <v>141</v>
      </c>
      <c r="C1077" t="s">
        <v>405</v>
      </c>
      <c r="D1077" s="18" t="s">
        <v>517</v>
      </c>
      <c r="E1077">
        <f>VLOOKUP(A1077,home!$A$2:$E$405,3,FALSE)</f>
        <v>1.3110999999999999</v>
      </c>
      <c r="F1077">
        <f>VLOOKUP(B1077,home!$B$2:$E$405,3,FALSE)</f>
        <v>1.0678000000000001</v>
      </c>
      <c r="G1077">
        <f>VLOOKUP(C1077,away!$B$2:$E$405,4,FALSE)</f>
        <v>0.9153</v>
      </c>
      <c r="H1077">
        <f>VLOOKUP(A1077,away!$A$2:$E$405,3,FALSE)</f>
        <v>0.93330000000000002</v>
      </c>
      <c r="I1077">
        <f>VLOOKUP(C1077,away!$B$2:$E$405,3,FALSE)</f>
        <v>0.21429999999999999</v>
      </c>
      <c r="J1077">
        <f>VLOOKUP(B1077,home!$B$2:$E$405,4,FALSE)</f>
        <v>0.85719999999999996</v>
      </c>
      <c r="K1077" s="3">
        <f t="shared" si="1122"/>
        <v>1.281413208474</v>
      </c>
      <c r="L1077" s="3">
        <f t="shared" si="1123"/>
        <v>0.17144530606799999</v>
      </c>
      <c r="M1077" s="5">
        <f t="shared" si="1124"/>
        <v>0.23390072295093314</v>
      </c>
      <c r="N1077" s="5">
        <f t="shared" si="1125"/>
        <v>0.29972347586094339</v>
      </c>
      <c r="O1077" s="5">
        <f t="shared" si="1126"/>
        <v>4.0101181035849205E-2</v>
      </c>
      <c r="P1077" s="5">
        <f t="shared" si="1127"/>
        <v>5.1386183054744246E-2</v>
      </c>
      <c r="Q1077" s="5">
        <f t="shared" si="1128"/>
        <v>0.19203481042897552</v>
      </c>
      <c r="R1077" s="5">
        <f t="shared" si="1129"/>
        <v>3.4375796281897221E-3</v>
      </c>
      <c r="S1077" s="5">
        <f t="shared" si="1130"/>
        <v>2.8222869254337542E-3</v>
      </c>
      <c r="T1077" s="5">
        <f t="shared" si="1131"/>
        <v>3.2923466849706061E-2</v>
      </c>
      <c r="U1077" s="5">
        <f t="shared" si="1132"/>
        <v>4.404959940743451E-3</v>
      </c>
      <c r="V1077" s="5">
        <f t="shared" si="1133"/>
        <v>6.8892738743395711E-5</v>
      </c>
      <c r="W1077" s="5">
        <f t="shared" si="1134"/>
        <v>8.2025314190163276E-2</v>
      </c>
      <c r="X1077" s="5">
        <f t="shared" si="1135"/>
        <v>1.4062855096656406E-2</v>
      </c>
      <c r="Y1077" s="5">
        <f t="shared" si="1136"/>
        <v>1.2055052481180957E-3</v>
      </c>
      <c r="Z1077" s="5">
        <f t="shared" si="1137"/>
        <v>1.9645229716270277E-4</v>
      </c>
      <c r="AA1077" s="5">
        <f t="shared" si="1138"/>
        <v>2.517365684193466E-4</v>
      </c>
      <c r="AB1077" s="5">
        <f t="shared" si="1139"/>
        <v>1.612892819142348E-4</v>
      </c>
      <c r="AC1077" s="5">
        <f t="shared" si="1140"/>
        <v>9.4595017694575498E-7</v>
      </c>
      <c r="AD1077" s="5">
        <f t="shared" si="1141"/>
        <v>2.6277080258126258E-2</v>
      </c>
      <c r="AE1077" s="5">
        <f t="shared" si="1142"/>
        <v>4.5050820674278564E-3</v>
      </c>
      <c r="AF1077" s="5">
        <f t="shared" si="1143"/>
        <v>3.8618758695581356E-4</v>
      </c>
      <c r="AG1077" s="5">
        <f t="shared" si="1144"/>
        <v>2.2070016348433929E-5</v>
      </c>
      <c r="AH1077" s="5">
        <f t="shared" si="1145"/>
        <v>8.4202060537053185E-6</v>
      </c>
      <c r="AI1077" s="5">
        <f t="shared" si="1146"/>
        <v>1.0789763255290728E-5</v>
      </c>
      <c r="AJ1077" s="5">
        <f t="shared" si="1147"/>
        <v>6.9130725758184838E-6</v>
      </c>
      <c r="AK1077" s="5">
        <f t="shared" si="1148"/>
        <v>2.9528341699310604E-6</v>
      </c>
      <c r="AL1077" s="5">
        <f t="shared" si="1149"/>
        <v>8.3127180352322866E-9</v>
      </c>
      <c r="AM1077" s="5">
        <f t="shared" si="1150"/>
        <v>6.734359544578873E-3</v>
      </c>
      <c r="AN1077" s="5">
        <f t="shared" si="1151"/>
        <v>1.154574333292282E-3</v>
      </c>
      <c r="AO1077" s="5">
        <f t="shared" si="1152"/>
        <v>9.8973174974776166E-5</v>
      </c>
      <c r="AP1077" s="5">
        <f t="shared" si="1153"/>
        <v>5.6561620920240704E-6</v>
      </c>
      <c r="AQ1077" s="5">
        <f t="shared" si="1154"/>
        <v>2.4243061025932154E-7</v>
      </c>
      <c r="AR1077" s="5">
        <f t="shared" si="1155"/>
        <v>2.8872096080662714E-7</v>
      </c>
      <c r="AS1077" s="5">
        <f t="shared" si="1156"/>
        <v>3.6997085274091607E-7</v>
      </c>
      <c r="AT1077" s="5">
        <f t="shared" si="1157"/>
        <v>2.3704276872629956E-7</v>
      </c>
      <c r="AU1077" s="5">
        <f t="shared" si="1158"/>
        <v>1.0124991160637595E-7</v>
      </c>
      <c r="AV1077" s="5">
        <f t="shared" si="1159"/>
        <v>3.2435743522308766E-8</v>
      </c>
      <c r="AW1077" s="5">
        <f t="shared" si="1160"/>
        <v>5.0728888218971155E-11</v>
      </c>
      <c r="AX1077" s="5">
        <f t="shared" si="1161"/>
        <v>1.4382495451727194E-3</v>
      </c>
      <c r="AY1077" s="5">
        <f t="shared" si="1162"/>
        <v>2.4658113347429867E-4</v>
      </c>
      <c r="AZ1077" s="5">
        <f t="shared" si="1163"/>
        <v>2.1137588949547749E-5</v>
      </c>
      <c r="BA1077" s="5">
        <f t="shared" si="1164"/>
        <v>1.2079801356649289E-6</v>
      </c>
      <c r="BB1077" s="5">
        <f t="shared" si="1165"/>
        <v>5.1775631020784493E-8</v>
      </c>
      <c r="BC1077" s="5">
        <f t="shared" si="1166"/>
        <v>1.7753377814444478E-9</v>
      </c>
      <c r="BD1077" s="5">
        <f t="shared" si="1167"/>
        <v>8.2499755822898562E-9</v>
      </c>
      <c r="BE1077" s="5">
        <f t="shared" si="1168"/>
        <v>1.05716276807342E-8</v>
      </c>
      <c r="BF1077" s="5">
        <f t="shared" si="1169"/>
        <v>6.7733116725810825E-9</v>
      </c>
      <c r="BG1077" s="5">
        <f t="shared" si="1170"/>
        <v>2.8931370141188399E-9</v>
      </c>
      <c r="BH1077" s="5">
        <f t="shared" si="1171"/>
        <v>9.2682599595422753E-10</v>
      </c>
      <c r="BI1077" s="5">
        <f t="shared" si="1172"/>
        <v>2.3752941463456343E-10</v>
      </c>
      <c r="BJ1077" s="8">
        <f t="shared" si="1173"/>
        <v>0.66286688304767027</v>
      </c>
      <c r="BK1077" s="8">
        <f t="shared" si="1174"/>
        <v>0.28842562106622383</v>
      </c>
      <c r="BL1077" s="8">
        <f t="shared" si="1175"/>
        <v>4.8386881403815467E-2</v>
      </c>
      <c r="BM1077" s="8">
        <f t="shared" si="1176"/>
        <v>0.17904530377249178</v>
      </c>
      <c r="BN1077" s="8">
        <f t="shared" si="1177"/>
        <v>0.82058395295963527</v>
      </c>
    </row>
    <row r="1078" spans="1:66" x14ac:dyDescent="0.25">
      <c r="A1078" t="s">
        <v>421</v>
      </c>
      <c r="B1078" t="s">
        <v>431</v>
      </c>
      <c r="C1078" t="s">
        <v>423</v>
      </c>
      <c r="D1078" s="18" t="s">
        <v>517</v>
      </c>
      <c r="E1078">
        <f>VLOOKUP(A1078,home!$A$2:$E$405,3,FALSE)</f>
        <v>1.8261000000000001</v>
      </c>
      <c r="F1078">
        <f>VLOOKUP(B1078,home!$B$2:$E$405,3,FALSE)</f>
        <v>0.27379999999999999</v>
      </c>
      <c r="G1078">
        <f>VLOOKUP(C1078,away!$B$2:$E$405,4,FALSE)</f>
        <v>0.95830000000000004</v>
      </c>
      <c r="H1078">
        <f>VLOOKUP(A1078,away!$A$2:$E$405,3,FALSE)</f>
        <v>1.1521999999999999</v>
      </c>
      <c r="I1078">
        <f>VLOOKUP(C1078,away!$B$2:$E$405,3,FALSE)</f>
        <v>0.8679</v>
      </c>
      <c r="J1078">
        <f>VLOOKUP(B1078,home!$B$2:$E$405,4,FALSE)</f>
        <v>0.434</v>
      </c>
      <c r="K1078" s="3">
        <f t="shared" si="1122"/>
        <v>0.47913675629400004</v>
      </c>
      <c r="L1078" s="3">
        <f t="shared" si="1123"/>
        <v>0.43399756091999997</v>
      </c>
      <c r="M1078" s="5">
        <f t="shared" si="1124"/>
        <v>0.40126456055289955</v>
      </c>
      <c r="N1078" s="5">
        <f t="shared" si="1125"/>
        <v>0.19226059995905367</v>
      </c>
      <c r="O1078" s="5">
        <f t="shared" si="1126"/>
        <v>0.17414784056359403</v>
      </c>
      <c r="P1078" s="5">
        <f t="shared" si="1127"/>
        <v>8.3440631443245122E-2</v>
      </c>
      <c r="Q1078" s="5">
        <f t="shared" si="1128"/>
        <v>4.6059560113759661E-2</v>
      </c>
      <c r="R1078" s="5">
        <f t="shared" si="1129"/>
        <v>3.7789869022042427E-2</v>
      </c>
      <c r="S1078" s="5">
        <f t="shared" si="1130"/>
        <v>4.3377484956895465E-3</v>
      </c>
      <c r="T1078" s="5">
        <f t="shared" si="1131"/>
        <v>1.9989736746419805E-2</v>
      </c>
      <c r="U1078" s="5">
        <f t="shared" si="1132"/>
        <v>1.8106515263996523E-2</v>
      </c>
      <c r="V1078" s="5">
        <f t="shared" si="1133"/>
        <v>1.0022328550066313E-4</v>
      </c>
      <c r="W1078" s="5">
        <f t="shared" si="1134"/>
        <v>7.3562760764117694E-3</v>
      </c>
      <c r="X1078" s="5">
        <f t="shared" si="1135"/>
        <v>3.1926058746168549E-3</v>
      </c>
      <c r="Y1078" s="5">
        <f t="shared" si="1136"/>
        <v>6.9279158128128916E-4</v>
      </c>
      <c r="Z1078" s="5">
        <f t="shared" si="1137"/>
        <v>5.4669036610175588E-3</v>
      </c>
      <c r="AA1078" s="5">
        <f t="shared" si="1138"/>
        <v>2.6193944871117465E-3</v>
      </c>
      <c r="AB1078" s="5">
        <f t="shared" si="1139"/>
        <v>6.2752408900455402E-4</v>
      </c>
      <c r="AC1078" s="5">
        <f t="shared" si="1140"/>
        <v>1.3025530799382501E-6</v>
      </c>
      <c r="AD1078" s="5">
        <f t="shared" si="1141"/>
        <v>8.8116556441377206E-4</v>
      </c>
      <c r="AE1078" s="5">
        <f t="shared" si="1142"/>
        <v>3.8242370572227213E-4</v>
      </c>
      <c r="AF1078" s="5">
        <f t="shared" si="1143"/>
        <v>8.2985477760726982E-5</v>
      </c>
      <c r="AG1078" s="5">
        <f t="shared" si="1144"/>
        <v>1.2005164979978803E-5</v>
      </c>
      <c r="AH1078" s="5">
        <f t="shared" si="1145"/>
        <v>5.931557136665596E-4</v>
      </c>
      <c r="AI1078" s="5">
        <f t="shared" si="1146"/>
        <v>2.8420270462344808E-4</v>
      </c>
      <c r="AJ1078" s="5">
        <f t="shared" si="1147"/>
        <v>6.8085981011630352E-5</v>
      </c>
      <c r="AK1078" s="5">
        <f t="shared" si="1148"/>
        <v>1.0874165363669148E-5</v>
      </c>
      <c r="AL1078" s="5">
        <f t="shared" si="1149"/>
        <v>1.0834333471028088E-8</v>
      </c>
      <c r="AM1078" s="5">
        <f t="shared" si="1150"/>
        <v>8.4439762058237324E-5</v>
      </c>
      <c r="AN1078" s="5">
        <f t="shared" si="1151"/>
        <v>3.664665077794015E-5</v>
      </c>
      <c r="AO1078" s="5">
        <f t="shared" si="1152"/>
        <v>7.9522785267565236E-6</v>
      </c>
      <c r="AP1078" s="5">
        <f t="shared" si="1153"/>
        <v>1.1504231614562739E-6</v>
      </c>
      <c r="AQ1078" s="5">
        <f t="shared" si="1154"/>
        <v>1.2482021152447454E-7</v>
      </c>
      <c r="AR1078" s="5">
        <f t="shared" si="1155"/>
        <v>5.1485626595409781E-5</v>
      </c>
      <c r="AS1078" s="5">
        <f t="shared" si="1156"/>
        <v>2.4668656122688744E-5</v>
      </c>
      <c r="AT1078" s="5">
        <f t="shared" si="1157"/>
        <v>5.9098299383786031E-6</v>
      </c>
      <c r="AU1078" s="5">
        <f t="shared" si="1158"/>
        <v>9.4387224897463147E-7</v>
      </c>
      <c r="AV1078" s="5">
        <f t="shared" si="1159"/>
        <v>1.1306097193240692E-7</v>
      </c>
      <c r="AW1078" s="5">
        <f t="shared" si="1160"/>
        <v>6.2581573007013731E-11</v>
      </c>
      <c r="AX1078" s="5">
        <f t="shared" si="1161"/>
        <v>6.7430322824701648E-6</v>
      </c>
      <c r="AY1078" s="5">
        <f t="shared" si="1162"/>
        <v>2.9264595637968715E-6</v>
      </c>
      <c r="AZ1078" s="5">
        <f t="shared" si="1163"/>
        <v>6.3503815640942469E-7</v>
      </c>
      <c r="BA1078" s="5">
        <f t="shared" si="1164"/>
        <v>9.1868336990941251E-8</v>
      </c>
      <c r="BB1078" s="5">
        <f t="shared" si="1165"/>
        <v>9.9676585449612771E-9</v>
      </c>
      <c r="BC1078" s="5">
        <f t="shared" si="1166"/>
        <v>8.6518789931931839E-10</v>
      </c>
      <c r="BD1078" s="5">
        <f t="shared" si="1167"/>
        <v>3.724106060807618E-6</v>
      </c>
      <c r="BE1078" s="5">
        <f t="shared" si="1168"/>
        <v>1.7843560980701881E-6</v>
      </c>
      <c r="BF1078" s="5">
        <f t="shared" si="1169"/>
        <v>4.2747529645138422E-7</v>
      </c>
      <c r="BG1078" s="5">
        <f t="shared" si="1170"/>
        <v>6.8273042312510767E-8</v>
      </c>
      <c r="BH1078" s="5">
        <f t="shared" si="1171"/>
        <v>8.1780310089848561E-9</v>
      </c>
      <c r="BI1078" s="5">
        <f t="shared" si="1172"/>
        <v>7.8367905010335057E-10</v>
      </c>
      <c r="BJ1078" s="8">
        <f t="shared" si="1173"/>
        <v>0.27105087143034173</v>
      </c>
      <c r="BK1078" s="8">
        <f t="shared" si="1174"/>
        <v>0.48914740362431214</v>
      </c>
      <c r="BL1078" s="8">
        <f t="shared" si="1175"/>
        <v>0.23433659620849961</v>
      </c>
      <c r="BM1078" s="8">
        <f t="shared" si="1176"/>
        <v>6.5035786872594481E-2</v>
      </c>
      <c r="BN1078" s="8">
        <f t="shared" si="1177"/>
        <v>0.93496306165459442</v>
      </c>
    </row>
    <row r="1079" spans="1:66" x14ac:dyDescent="0.25">
      <c r="A1079" t="s">
        <v>421</v>
      </c>
      <c r="B1079" t="s">
        <v>433</v>
      </c>
      <c r="C1079" t="s">
        <v>429</v>
      </c>
      <c r="D1079" s="18" t="s">
        <v>517</v>
      </c>
      <c r="E1079">
        <f>VLOOKUP(A1079,home!$A$2:$E$405,3,FALSE)</f>
        <v>1.8261000000000001</v>
      </c>
      <c r="F1079">
        <f>VLOOKUP(B1079,home!$B$2:$E$405,3,FALSE)</f>
        <v>0.95830000000000004</v>
      </c>
      <c r="G1079">
        <f>VLOOKUP(C1079,away!$B$2:$E$405,4,FALSE)</f>
        <v>0.91269999999999996</v>
      </c>
      <c r="H1079">
        <f>VLOOKUP(A1079,away!$A$2:$E$405,3,FALSE)</f>
        <v>1.1521999999999999</v>
      </c>
      <c r="I1079">
        <f>VLOOKUP(C1079,away!$B$2:$E$405,3,FALSE)</f>
        <v>1.4464999999999999</v>
      </c>
      <c r="J1079">
        <f>VLOOKUP(B1079,home!$B$2:$E$405,4,FALSE)</f>
        <v>0.65090000000000003</v>
      </c>
      <c r="K1079" s="3">
        <f t="shared" si="1122"/>
        <v>1.5971808527010001</v>
      </c>
      <c r="L1079" s="3">
        <f t="shared" si="1123"/>
        <v>1.08482723657</v>
      </c>
      <c r="M1079" s="5">
        <f t="shared" si="1124"/>
        <v>6.8425611365353384E-2</v>
      </c>
      <c r="N1079" s="5">
        <f t="shared" si="1125"/>
        <v>0.10928807630710234</v>
      </c>
      <c r="O1079" s="5">
        <f t="shared" si="1126"/>
        <v>7.4229966888089083E-2</v>
      </c>
      <c r="P1079" s="5">
        <f t="shared" si="1127"/>
        <v>0.11855868181028512</v>
      </c>
      <c r="Q1079" s="5">
        <f t="shared" si="1128"/>
        <v>8.7276411453114849E-2</v>
      </c>
      <c r="R1079" s="5">
        <f t="shared" si="1129"/>
        <v>4.0263344924944142E-2</v>
      </c>
      <c r="S1079" s="5">
        <f t="shared" si="1130"/>
        <v>5.1355628222087141E-2</v>
      </c>
      <c r="T1079" s="5">
        <f t="shared" si="1131"/>
        <v>9.4679828254428874E-2</v>
      </c>
      <c r="U1079" s="5">
        <f t="shared" si="1132"/>
        <v>6.4307843579816754E-2</v>
      </c>
      <c r="V1079" s="5">
        <f t="shared" si="1133"/>
        <v>9.8869016116069509E-3</v>
      </c>
      <c r="W1079" s="5">
        <f t="shared" si="1134"/>
        <v>4.6465404421789758E-2</v>
      </c>
      <c r="X1079" s="5">
        <f t="shared" si="1135"/>
        <v>5.0406936274997642E-2</v>
      </c>
      <c r="Y1079" s="5">
        <f t="shared" si="1136"/>
        <v>2.7341408691582889E-2</v>
      </c>
      <c r="Z1079" s="5">
        <f t="shared" si="1137"/>
        <v>1.4559591069997298E-2</v>
      </c>
      <c r="AA1079" s="5">
        <f t="shared" si="1138"/>
        <v>2.3254300080156148E-2</v>
      </c>
      <c r="AB1079" s="5">
        <f t="shared" si="1139"/>
        <v>1.8570661415494367E-2</v>
      </c>
      <c r="AC1079" s="5">
        <f t="shared" si="1140"/>
        <v>1.0706682034608977E-3</v>
      </c>
      <c r="AD1079" s="5">
        <f t="shared" si="1141"/>
        <v>1.8553413563872748E-2</v>
      </c>
      <c r="AE1079" s="5">
        <f t="shared" si="1142"/>
        <v>2.0127248365436428E-2</v>
      </c>
      <c r="AF1079" s="5">
        <f t="shared" si="1143"/>
        <v>1.0917293612017223E-2</v>
      </c>
      <c r="AG1079" s="5">
        <f t="shared" si="1144"/>
        <v>3.9477924866493201E-3</v>
      </c>
      <c r="AH1079" s="5">
        <f t="shared" si="1145"/>
        <v>3.9486602365136044E-3</v>
      </c>
      <c r="AI1079" s="5">
        <f t="shared" si="1146"/>
        <v>6.3067245235813307E-3</v>
      </c>
      <c r="AJ1079" s="5">
        <f t="shared" si="1147"/>
        <v>5.0364898261619703E-3</v>
      </c>
      <c r="AK1079" s="5">
        <f t="shared" si="1148"/>
        <v>2.6813950383897619E-3</v>
      </c>
      <c r="AL1079" s="5">
        <f t="shared" si="1149"/>
        <v>7.4204385361346413E-5</v>
      </c>
      <c r="AM1079" s="5">
        <f t="shared" si="1150"/>
        <v>5.9266313792921133E-3</v>
      </c>
      <c r="AN1079" s="5">
        <f t="shared" si="1151"/>
        <v>6.4293711413665111E-3</v>
      </c>
      <c r="AO1079" s="5">
        <f t="shared" si="1152"/>
        <v>3.4873784640857691E-3</v>
      </c>
      <c r="AP1079" s="5">
        <f t="shared" si="1153"/>
        <v>1.2610677140226321E-3</v>
      </c>
      <c r="AQ1079" s="5">
        <f t="shared" si="1154"/>
        <v>3.4201015083270479E-4</v>
      </c>
      <c r="AR1079" s="5">
        <f t="shared" si="1155"/>
        <v>8.5672283450617941E-4</v>
      </c>
      <c r="AS1079" s="5">
        <f t="shared" si="1156"/>
        <v>1.3683413073449972E-3</v>
      </c>
      <c r="AT1079" s="5">
        <f t="shared" si="1157"/>
        <v>1.0927442680256421E-3</v>
      </c>
      <c r="AU1079" s="5">
        <f t="shared" si="1158"/>
        <v>5.8177007392977496E-4</v>
      </c>
      <c r="AV1079" s="5">
        <f t="shared" si="1159"/>
        <v>2.3229800568877048E-4</v>
      </c>
      <c r="AW1079" s="5">
        <f t="shared" si="1160"/>
        <v>3.5714267482267336E-6</v>
      </c>
      <c r="AX1079" s="5">
        <f t="shared" si="1161"/>
        <v>1.577650360003714E-3</v>
      </c>
      <c r="AY1079" s="5">
        <f t="shared" si="1162"/>
        <v>1.7114780803164948E-3</v>
      </c>
      <c r="AZ1079" s="5">
        <f t="shared" si="1163"/>
        <v>9.2832901815993567E-4</v>
      </c>
      <c r="BA1079" s="5">
        <f t="shared" si="1164"/>
        <v>3.3569220113272816E-4</v>
      </c>
      <c r="BB1079" s="5">
        <f t="shared" si="1165"/>
        <v>9.1042010723229542E-5</v>
      </c>
      <c r="BC1079" s="5">
        <f t="shared" si="1166"/>
        <v>1.9752970580931486E-5</v>
      </c>
      <c r="BD1079" s="5">
        <f t="shared" si="1167"/>
        <v>1.5489937751062596E-4</v>
      </c>
      <c r="BE1079" s="5">
        <f t="shared" si="1168"/>
        <v>2.4740231985527565E-4</v>
      </c>
      <c r="BF1079" s="5">
        <f t="shared" si="1169"/>
        <v>1.975731240933274E-4</v>
      </c>
      <c r="BG1079" s="5">
        <f t="shared" si="1170"/>
        <v>1.0518667027006037E-4</v>
      </c>
      <c r="BH1079" s="5">
        <f t="shared" si="1171"/>
        <v>4.2000533928678489E-5</v>
      </c>
      <c r="BI1079" s="5">
        <f t="shared" si="1172"/>
        <v>1.3416489718820795E-5</v>
      </c>
      <c r="BJ1079" s="8">
        <f t="shared" si="1173"/>
        <v>0.49111421692150886</v>
      </c>
      <c r="BK1079" s="8">
        <f t="shared" si="1174"/>
        <v>0.25108317367847133</v>
      </c>
      <c r="BL1079" s="8">
        <f t="shared" si="1175"/>
        <v>0.24349174151801933</v>
      </c>
      <c r="BM1079" s="8">
        <f t="shared" si="1176"/>
        <v>0.5004987237855395</v>
      </c>
      <c r="BN1079" s="8">
        <f t="shared" si="1177"/>
        <v>0.49804209274888894</v>
      </c>
    </row>
    <row r="1080" spans="1:66" x14ac:dyDescent="0.25">
      <c r="A1080" t="s">
        <v>22</v>
      </c>
      <c r="B1080" t="s">
        <v>237</v>
      </c>
      <c r="C1080" t="s">
        <v>160</v>
      </c>
      <c r="D1080" s="18" t="s">
        <v>517</v>
      </c>
      <c r="E1080">
        <f>VLOOKUP(A1080,home!$A$2:$E$405,3,FALSE)</f>
        <v>1.4857</v>
      </c>
      <c r="F1080">
        <f>VLOOKUP(B1080,home!$B$2:$E$405,3,FALSE)</f>
        <v>1.1778999999999999</v>
      </c>
      <c r="G1080">
        <f>VLOOKUP(C1080,away!$B$2:$E$405,4,FALSE)</f>
        <v>1.0096000000000001</v>
      </c>
      <c r="H1080">
        <f>VLOOKUP(A1080,away!$A$2:$E$405,3,FALSE)</f>
        <v>1.0857000000000001</v>
      </c>
      <c r="I1080">
        <f>VLOOKUP(C1080,away!$B$2:$E$405,3,FALSE)</f>
        <v>0.46050000000000002</v>
      </c>
      <c r="J1080">
        <f>VLOOKUP(B1080,home!$B$2:$E$405,4,FALSE)</f>
        <v>1.3815999999999999</v>
      </c>
      <c r="K1080" s="3">
        <f t="shared" si="1122"/>
        <v>1.7668060878880001</v>
      </c>
      <c r="L1080" s="3">
        <f t="shared" si="1123"/>
        <v>0.69075143676000006</v>
      </c>
      <c r="M1080" s="5">
        <f t="shared" si="1124"/>
        <v>8.5643878775903182E-2</v>
      </c>
      <c r="N1080" s="5">
        <f t="shared" si="1125"/>
        <v>0.1513161264116076</v>
      </c>
      <c r="O1080" s="5">
        <f t="shared" si="1126"/>
        <v>5.9158632314154386E-2</v>
      </c>
      <c r="P1080" s="5">
        <f t="shared" si="1127"/>
        <v>0.10452183172377573</v>
      </c>
      <c r="Q1080" s="5">
        <f t="shared" si="1128"/>
        <v>0.13367312666982931</v>
      </c>
      <c r="R1080" s="5">
        <f t="shared" si="1129"/>
        <v>2.0431955133879354E-2</v>
      </c>
      <c r="S1080" s="5">
        <f t="shared" si="1130"/>
        <v>3.1890233905330516E-2</v>
      </c>
      <c r="T1080" s="5">
        <f t="shared" si="1131"/>
        <v>9.2334904303386048E-2</v>
      </c>
      <c r="U1080" s="5">
        <f t="shared" si="1132"/>
        <v>3.6099302717992519E-2</v>
      </c>
      <c r="V1080" s="5">
        <f t="shared" si="1133"/>
        <v>4.3244002043061804E-3</v>
      </c>
      <c r="W1080" s="5">
        <f t="shared" si="1134"/>
        <v>7.8724831329092748E-2</v>
      </c>
      <c r="X1080" s="5">
        <f t="shared" si="1135"/>
        <v>5.4379290349259472E-2</v>
      </c>
      <c r="Y1080" s="5">
        <f t="shared" si="1136"/>
        <v>1.8781286469370093E-2</v>
      </c>
      <c r="Z1080" s="5">
        <f t="shared" si="1137"/>
        <v>4.7044674548476747E-3</v>
      </c>
      <c r="AA1080" s="5">
        <f t="shared" si="1138"/>
        <v>8.3118817394958362E-3</v>
      </c>
      <c r="AB1080" s="5">
        <f t="shared" si="1139"/>
        <v>7.342741629573173E-3</v>
      </c>
      <c r="AC1080" s="5">
        <f t="shared" si="1140"/>
        <v>3.2985006993570845E-4</v>
      </c>
      <c r="AD1080" s="5">
        <f t="shared" si="1141"/>
        <v>3.4772877815049258E-2</v>
      </c>
      <c r="AE1080" s="5">
        <f t="shared" si="1142"/>
        <v>2.4019415311025204E-2</v>
      </c>
      <c r="AF1080" s="5">
        <f t="shared" si="1143"/>
        <v>8.2957228181129022E-3</v>
      </c>
      <c r="AG1080" s="5">
        <f t="shared" si="1144"/>
        <v>1.9100941518580678E-3</v>
      </c>
      <c r="AH1080" s="5">
        <f t="shared" si="1145"/>
        <v>8.124044134066728E-4</v>
      </c>
      <c r="AI1080" s="5">
        <f t="shared" si="1146"/>
        <v>1.435361063433989E-3</v>
      </c>
      <c r="AJ1080" s="5">
        <f t="shared" si="1147"/>
        <v>1.2680023325962833E-3</v>
      </c>
      <c r="AK1080" s="5">
        <f t="shared" si="1148"/>
        <v>7.467714135624328E-4</v>
      </c>
      <c r="AL1080" s="5">
        <f t="shared" si="1149"/>
        <v>1.6102275607627496E-5</v>
      </c>
      <c r="AM1080" s="5">
        <f t="shared" si="1150"/>
        <v>1.2287386443402923E-2</v>
      </c>
      <c r="AN1080" s="5">
        <f t="shared" si="1151"/>
        <v>8.4875298398059146E-3</v>
      </c>
      <c r="AO1080" s="5">
        <f t="shared" si="1152"/>
        <v>2.9313867156946544E-3</v>
      </c>
      <c r="AP1080" s="5">
        <f t="shared" si="1153"/>
        <v>6.7495319518842017E-4</v>
      </c>
      <c r="AQ1080" s="5">
        <f t="shared" si="1154"/>
        <v>1.1655622233053847E-4</v>
      </c>
      <c r="AR1080" s="5">
        <f t="shared" si="1155"/>
        <v>1.1223390315816491E-4</v>
      </c>
      <c r="AS1080" s="5">
        <f t="shared" si="1156"/>
        <v>1.9829554336727798E-4</v>
      </c>
      <c r="AT1080" s="5">
        <f t="shared" si="1157"/>
        <v>1.7517488661118288E-4</v>
      </c>
      <c r="AU1080" s="5">
        <f t="shared" si="1158"/>
        <v>1.0316668536990938E-4</v>
      </c>
      <c r="AV1080" s="5">
        <f t="shared" si="1159"/>
        <v>4.5568881944695444E-5</v>
      </c>
      <c r="AW1080" s="5">
        <f t="shared" si="1160"/>
        <v>5.4587780803153229E-7</v>
      </c>
      <c r="AX1080" s="5">
        <f t="shared" si="1161"/>
        <v>3.6182381954061264E-3</v>
      </c>
      <c r="AY1080" s="5">
        <f t="shared" si="1162"/>
        <v>2.499303232016691E-3</v>
      </c>
      <c r="AZ1080" s="5">
        <f t="shared" si="1163"/>
        <v>8.6319864920722067E-4</v>
      </c>
      <c r="BA1080" s="5">
        <f t="shared" si="1164"/>
        <v>1.9875190238305963E-4</v>
      </c>
      <c r="BB1080" s="5">
        <f t="shared" si="1165"/>
        <v>3.4322040532470427E-5</v>
      </c>
      <c r="BC1080" s="5">
        <f t="shared" si="1166"/>
        <v>4.7415997620677832E-6</v>
      </c>
      <c r="BD1080" s="5">
        <f t="shared" si="1167"/>
        <v>1.2920954976614178E-5</v>
      </c>
      <c r="BE1080" s="5">
        <f t="shared" si="1168"/>
        <v>2.2828821914008681E-5</v>
      </c>
      <c r="BF1080" s="5">
        <f t="shared" si="1169"/>
        <v>2.0167050768490769E-5</v>
      </c>
      <c r="BG1080" s="5">
        <f t="shared" si="1170"/>
        <v>1.187708935750529E-5</v>
      </c>
      <c r="BH1080" s="5">
        <f t="shared" si="1171"/>
        <v>5.2461284458075309E-6</v>
      </c>
      <c r="BI1080" s="5">
        <f t="shared" si="1172"/>
        <v>1.8537783351790317E-6</v>
      </c>
      <c r="BJ1080" s="8">
        <f t="shared" si="1173"/>
        <v>0.62992404366432053</v>
      </c>
      <c r="BK1080" s="8">
        <f t="shared" si="1174"/>
        <v>0.22922560018687566</v>
      </c>
      <c r="BL1080" s="8">
        <f t="shared" si="1175"/>
        <v>0.13631638648234351</v>
      </c>
      <c r="BM1080" s="8">
        <f t="shared" si="1176"/>
        <v>0.44292618940502931</v>
      </c>
      <c r="BN1080" s="8">
        <f t="shared" si="1177"/>
        <v>0.55474555102914946</v>
      </c>
    </row>
    <row r="1081" spans="1:66" x14ac:dyDescent="0.25">
      <c r="A1081" t="s">
        <v>22</v>
      </c>
      <c r="B1081" t="s">
        <v>154</v>
      </c>
      <c r="C1081" t="s">
        <v>153</v>
      </c>
      <c r="D1081" s="18" t="s">
        <v>517</v>
      </c>
      <c r="E1081">
        <f>VLOOKUP(A1081,home!$A$2:$E$405,3,FALSE)</f>
        <v>1.4857</v>
      </c>
      <c r="F1081">
        <f>VLOOKUP(B1081,home!$B$2:$E$405,3,FALSE)</f>
        <v>0.33650000000000002</v>
      </c>
      <c r="G1081">
        <f>VLOOKUP(C1081,away!$B$2:$E$405,4,FALSE)</f>
        <v>0.67310000000000003</v>
      </c>
      <c r="H1081">
        <f>VLOOKUP(A1081,away!$A$2:$E$405,3,FALSE)</f>
        <v>1.0857000000000001</v>
      </c>
      <c r="I1081">
        <f>VLOOKUP(C1081,away!$B$2:$E$405,3,FALSE)</f>
        <v>0.46050000000000002</v>
      </c>
      <c r="J1081">
        <f>VLOOKUP(B1081,home!$B$2:$E$405,4,FALSE)</f>
        <v>0.2303</v>
      </c>
      <c r="K1081" s="3">
        <f t="shared" si="1122"/>
        <v>0.33650830145500005</v>
      </c>
      <c r="L1081" s="3">
        <f t="shared" si="1123"/>
        <v>0.11514190495500001</v>
      </c>
      <c r="M1081" s="5">
        <f t="shared" si="1124"/>
        <v>0.63657680126990024</v>
      </c>
      <c r="N1081" s="5">
        <f t="shared" si="1125"/>
        <v>0.21421337814099123</v>
      </c>
      <c r="O1081" s="5">
        <f t="shared" si="1126"/>
        <v>7.3296665548376813E-2</v>
      </c>
      <c r="P1081" s="5">
        <f t="shared" si="1127"/>
        <v>2.4664936425999498E-2</v>
      </c>
      <c r="Q1081" s="5">
        <f t="shared" si="1128"/>
        <v>3.60422900135813E-2</v>
      </c>
      <c r="R1081" s="5">
        <f t="shared" si="1129"/>
        <v>4.2197588490448133E-3</v>
      </c>
      <c r="S1081" s="5">
        <f t="shared" si="1130"/>
        <v>2.3891818225428091E-4</v>
      </c>
      <c r="T1081" s="5">
        <f t="shared" si="1131"/>
        <v>4.1499779311043247E-3</v>
      </c>
      <c r="U1081" s="5">
        <f t="shared" si="1132"/>
        <v>1.4199838828417761E-3</v>
      </c>
      <c r="V1081" s="5">
        <f t="shared" si="1133"/>
        <v>1.0285748125427394E-6</v>
      </c>
      <c r="W1081" s="5">
        <f t="shared" si="1134"/>
        <v>4.0428432643395849E-3</v>
      </c>
      <c r="X1081" s="5">
        <f t="shared" si="1135"/>
        <v>4.655006748905506E-4</v>
      </c>
      <c r="Y1081" s="5">
        <f t="shared" si="1136"/>
        <v>2.6799317232368072E-5</v>
      </c>
      <c r="Z1081" s="5">
        <f t="shared" si="1137"/>
        <v>1.619570241099127E-4</v>
      </c>
      <c r="AA1081" s="5">
        <f t="shared" si="1138"/>
        <v>5.4499883091933212E-5</v>
      </c>
      <c r="AB1081" s="5">
        <f t="shared" si="1139"/>
        <v>9.1698315443812613E-6</v>
      </c>
      <c r="AC1081" s="5">
        <f t="shared" si="1140"/>
        <v>2.4908357787839985E-9</v>
      </c>
      <c r="AD1081" s="5">
        <f t="shared" si="1141"/>
        <v>3.4011257998292524E-4</v>
      </c>
      <c r="AE1081" s="5">
        <f t="shared" si="1142"/>
        <v>3.9161210358393831E-5</v>
      </c>
      <c r="AF1081" s="5">
        <f t="shared" si="1143"/>
        <v>2.2545481805044725E-6</v>
      </c>
      <c r="AG1081" s="5">
        <f t="shared" si="1144"/>
        <v>8.6530990772038052E-8</v>
      </c>
      <c r="AH1081" s="5">
        <f t="shared" si="1145"/>
        <v>4.6620100692145556E-6</v>
      </c>
      <c r="AI1081" s="5">
        <f t="shared" si="1146"/>
        <v>1.5688050897574974E-6</v>
      </c>
      <c r="AJ1081" s="5">
        <f t="shared" si="1147"/>
        <v>2.6395796803412715E-7</v>
      </c>
      <c r="AK1081" s="5">
        <f t="shared" si="1148"/>
        <v>2.9608015826225779E-8</v>
      </c>
      <c r="AL1081" s="5">
        <f t="shared" si="1149"/>
        <v>3.860417533831185E-12</v>
      </c>
      <c r="AM1081" s="5">
        <f t="shared" si="1150"/>
        <v>2.2890141318706414E-5</v>
      </c>
      <c r="AN1081" s="5">
        <f t="shared" si="1151"/>
        <v>2.6356144761250134E-6</v>
      </c>
      <c r="AO1081" s="5">
        <f t="shared" si="1152"/>
        <v>1.5173483575400423E-7</v>
      </c>
      <c r="AP1081" s="5">
        <f t="shared" si="1153"/>
        <v>5.8236793455833635E-9</v>
      </c>
      <c r="AQ1081" s="5">
        <f t="shared" si="1154"/>
        <v>1.6763738342438917E-10</v>
      </c>
      <c r="AR1081" s="5">
        <f t="shared" si="1155"/>
        <v>1.0735854405775117E-7</v>
      </c>
      <c r="AS1081" s="5">
        <f t="shared" si="1156"/>
        <v>3.6127041307555631E-8</v>
      </c>
      <c r="AT1081" s="5">
        <f t="shared" si="1157"/>
        <v>6.0785246535000849E-9</v>
      </c>
      <c r="AU1081" s="5">
        <f t="shared" si="1158"/>
        <v>6.8182466883388549E-10</v>
      </c>
      <c r="AV1081" s="5">
        <f t="shared" si="1159"/>
        <v>5.7359915299852163E-11</v>
      </c>
      <c r="AW1081" s="5">
        <f t="shared" si="1160"/>
        <v>4.1549037872838168E-15</v>
      </c>
      <c r="AX1081" s="5">
        <f t="shared" si="1161"/>
        <v>1.2837870958704676E-6</v>
      </c>
      <c r="AY1081" s="5">
        <f t="shared" si="1162"/>
        <v>1.4781769177517292E-7</v>
      </c>
      <c r="AZ1081" s="5">
        <f t="shared" si="1163"/>
        <v>8.5100053085222249E-9</v>
      </c>
      <c r="BA1081" s="5">
        <f t="shared" si="1164"/>
        <v>3.266194074668038E-10</v>
      </c>
      <c r="BB1081" s="5">
        <f t="shared" si="1165"/>
        <v>9.40189519275029E-12</v>
      </c>
      <c r="BC1081" s="5">
        <f t="shared" si="1166"/>
        <v>2.1651042453610528E-13</v>
      </c>
      <c r="BD1081" s="5">
        <f t="shared" si="1167"/>
        <v>2.0602445460007915E-9</v>
      </c>
      <c r="BE1081" s="5">
        <f t="shared" si="1168"/>
        <v>6.9328939275665401E-10</v>
      </c>
      <c r="BF1081" s="5">
        <f t="shared" si="1169"/>
        <v>1.1664881798665503E-10</v>
      </c>
      <c r="BG1081" s="5">
        <f t="shared" si="1170"/>
        <v>1.3084431869140915E-11</v>
      </c>
      <c r="BH1081" s="5">
        <f t="shared" si="1171"/>
        <v>1.1007549859470698E-12</v>
      </c>
      <c r="BI1081" s="5">
        <f t="shared" si="1172"/>
        <v>7.4082638127834206E-14</v>
      </c>
      <c r="BJ1081" s="8">
        <f t="shared" si="1173"/>
        <v>0.25934952814462991</v>
      </c>
      <c r="BK1081" s="8">
        <f t="shared" si="1174"/>
        <v>0.6614818347653546</v>
      </c>
      <c r="BL1081" s="8">
        <f t="shared" si="1175"/>
        <v>7.900675556377916E-2</v>
      </c>
      <c r="BM1081" s="8">
        <f t="shared" si="1176"/>
        <v>1.0986097432292143E-2</v>
      </c>
      <c r="BN1081" s="8">
        <f t="shared" si="1177"/>
        <v>0.9890138302478938</v>
      </c>
    </row>
    <row r="1082" spans="1:66" x14ac:dyDescent="0.25">
      <c r="A1082" t="s">
        <v>22</v>
      </c>
      <c r="B1082" t="s">
        <v>236</v>
      </c>
      <c r="C1082" t="s">
        <v>261</v>
      </c>
      <c r="D1082" s="18" t="s">
        <v>517</v>
      </c>
      <c r="E1082">
        <f>VLOOKUP(A1082,home!$A$2:$E$405,3,FALSE)</f>
        <v>1.4857</v>
      </c>
      <c r="F1082">
        <f>VLOOKUP(B1082,home!$B$2:$E$405,3,FALSE)</f>
        <v>1.7948999999999999</v>
      </c>
      <c r="G1082">
        <f>VLOOKUP(C1082,away!$B$2:$E$405,4,FALSE)</f>
        <v>1.1778999999999999</v>
      </c>
      <c r="H1082">
        <f>VLOOKUP(A1082,away!$A$2:$E$405,3,FALSE)</f>
        <v>1.0857000000000001</v>
      </c>
      <c r="I1082">
        <f>VLOOKUP(C1082,away!$B$2:$E$405,3,FALSE)</f>
        <v>0.2303</v>
      </c>
      <c r="J1082">
        <f>VLOOKUP(B1082,home!$B$2:$E$405,4,FALSE)</f>
        <v>1.2281</v>
      </c>
      <c r="K1082" s="3">
        <f t="shared" si="1122"/>
        <v>3.1410858232469998</v>
      </c>
      <c r="L1082" s="3">
        <f t="shared" si="1123"/>
        <v>0.30707008355100007</v>
      </c>
      <c r="M1082" s="5">
        <f t="shared" si="1124"/>
        <v>3.1804232301872785E-2</v>
      </c>
      <c r="N1082" s="5">
        <f t="shared" si="1125"/>
        <v>9.9899823202666924E-2</v>
      </c>
      <c r="O1082" s="5">
        <f t="shared" si="1126"/>
        <v>9.7661282702114927E-3</v>
      </c>
      <c r="P1082" s="5">
        <f t="shared" si="1127"/>
        <v>3.0676247057573068E-2</v>
      </c>
      <c r="Q1082" s="5">
        <f t="shared" si="1128"/>
        <v>0.15689695920338939</v>
      </c>
      <c r="R1082" s="5">
        <f t="shared" si="1129"/>
        <v>1.4994429119518132E-3</v>
      </c>
      <c r="S1082" s="5">
        <f t="shared" si="1130"/>
        <v>7.3970668793807634E-3</v>
      </c>
      <c r="T1082" s="5">
        <f t="shared" si="1131"/>
        <v>4.8178362371482625E-2</v>
      </c>
      <c r="U1082" s="5">
        <f t="shared" si="1132"/>
        <v>4.7098788735000403E-3</v>
      </c>
      <c r="V1082" s="5">
        <f t="shared" si="1133"/>
        <v>7.9274652274612003E-4</v>
      </c>
      <c r="W1082" s="5">
        <f t="shared" si="1134"/>
        <v>0.16427560475477643</v>
      </c>
      <c r="X1082" s="5">
        <f t="shared" si="1135"/>
        <v>5.0444123677440264E-2</v>
      </c>
      <c r="Y1082" s="5">
        <f t="shared" si="1136"/>
        <v>7.7449406361442801E-3</v>
      </c>
      <c r="Z1082" s="5">
        <f t="shared" si="1137"/>
        <v>1.5347802008433274E-4</v>
      </c>
      <c r="AA1082" s="5">
        <f t="shared" si="1138"/>
        <v>4.8208763306691591E-4</v>
      </c>
      <c r="AB1082" s="5">
        <f t="shared" si="1139"/>
        <v>7.5713931489459552E-4</v>
      </c>
      <c r="AC1082" s="5">
        <f t="shared" si="1140"/>
        <v>4.7789410452850235E-5</v>
      </c>
      <c r="AD1082" s="5">
        <f t="shared" si="1141"/>
        <v>0.12900094330013892</v>
      </c>
      <c r="AE1082" s="5">
        <f t="shared" si="1142"/>
        <v>3.9612330437331485E-2</v>
      </c>
      <c r="AF1082" s="5">
        <f t="shared" si="1143"/>
        <v>6.0818808085205999E-3</v>
      </c>
      <c r="AG1082" s="5">
        <f t="shared" si="1144"/>
        <v>6.2252121600654827E-4</v>
      </c>
      <c r="AH1082" s="5">
        <f t="shared" si="1145"/>
        <v>1.1782127112634529E-5</v>
      </c>
      <c r="AI1082" s="5">
        <f t="shared" si="1146"/>
        <v>3.7008672441190433E-5</v>
      </c>
      <c r="AJ1082" s="5">
        <f t="shared" si="1147"/>
        <v>5.8123708171107597E-5</v>
      </c>
      <c r="AK1082" s="5">
        <f t="shared" si="1148"/>
        <v>6.0857185243603961E-5</v>
      </c>
      <c r="AL1082" s="5">
        <f t="shared" si="1149"/>
        <v>1.8437794666731486E-6</v>
      </c>
      <c r="AM1082" s="5">
        <f t="shared" si="1150"/>
        <v>8.104060683711127E-2</v>
      </c>
      <c r="AN1082" s="5">
        <f t="shared" si="1151"/>
        <v>2.4885145912495507E-2</v>
      </c>
      <c r="AO1082" s="5">
        <f t="shared" si="1152"/>
        <v>3.820741917264411E-3</v>
      </c>
      <c r="AP1082" s="5">
        <f t="shared" si="1153"/>
        <v>3.9107851325373037E-4</v>
      </c>
      <c r="AQ1082" s="5">
        <f t="shared" si="1154"/>
        <v>3.0022127934955966E-5</v>
      </c>
      <c r="AR1082" s="5">
        <f t="shared" si="1155"/>
        <v>7.2358775137703774E-7</v>
      </c>
      <c r="AS1082" s="5">
        <f t="shared" si="1156"/>
        <v>2.2728512277255884E-6</v>
      </c>
      <c r="AT1082" s="5">
        <f t="shared" si="1157"/>
        <v>3.5696103848791919E-6</v>
      </c>
      <c r="AU1082" s="5">
        <f t="shared" si="1158"/>
        <v>3.7374841914864321E-6</v>
      </c>
      <c r="AV1082" s="5">
        <f t="shared" si="1159"/>
        <v>2.9349396521219519E-6</v>
      </c>
      <c r="AW1082" s="5">
        <f t="shared" si="1160"/>
        <v>4.9399639909643267E-8</v>
      </c>
      <c r="AX1082" s="5">
        <f t="shared" si="1161"/>
        <v>4.2425916873897337E-2</v>
      </c>
      <c r="AY1082" s="5">
        <f t="shared" si="1162"/>
        <v>1.3027729839195439E-2</v>
      </c>
      <c r="AZ1082" s="5">
        <f t="shared" si="1163"/>
        <v>2.0002130451008001E-3</v>
      </c>
      <c r="BA1082" s="5">
        <f t="shared" si="1164"/>
        <v>2.0473519562630099E-4</v>
      </c>
      <c r="BB1082" s="5">
        <f t="shared" si="1165"/>
        <v>1.5717013406699649E-5</v>
      </c>
      <c r="BC1082" s="5">
        <f t="shared" si="1166"/>
        <v>9.6524492399348992E-7</v>
      </c>
      <c r="BD1082" s="5">
        <f t="shared" si="1167"/>
        <v>3.7032025211971194E-8</v>
      </c>
      <c r="BE1082" s="5">
        <f t="shared" si="1168"/>
        <v>1.1632076939944821E-7</v>
      </c>
      <c r="BF1082" s="5">
        <f t="shared" si="1169"/>
        <v>1.8268675985489511E-7</v>
      </c>
      <c r="BG1082" s="5">
        <f t="shared" si="1170"/>
        <v>1.9127826382504673E-7</v>
      </c>
      <c r="BH1082" s="5">
        <f t="shared" si="1171"/>
        <v>1.5020536069903845E-7</v>
      </c>
      <c r="BI1082" s="5">
        <f t="shared" si="1172"/>
        <v>9.4361585813490322E-8</v>
      </c>
      <c r="BJ1082" s="8">
        <f t="shared" si="1173"/>
        <v>0.87060036212810765</v>
      </c>
      <c r="BK1082" s="8">
        <f t="shared" si="1174"/>
        <v>8.3747655790687686E-2</v>
      </c>
      <c r="BL1082" s="8">
        <f t="shared" si="1175"/>
        <v>1.7396459054565789E-2</v>
      </c>
      <c r="BM1082" s="8">
        <f t="shared" si="1176"/>
        <v>0.62832744160622434</v>
      </c>
      <c r="BN1082" s="8">
        <f t="shared" si="1177"/>
        <v>0.33054283294766551</v>
      </c>
    </row>
    <row r="1083" spans="1:66" x14ac:dyDescent="0.25">
      <c r="A1083" t="s">
        <v>27</v>
      </c>
      <c r="B1083" t="s">
        <v>252</v>
      </c>
      <c r="C1083" t="s">
        <v>446</v>
      </c>
      <c r="D1083" s="18" t="s">
        <v>517</v>
      </c>
      <c r="E1083">
        <f>VLOOKUP(A1083,home!$A$2:$E$405,3,FALSE)</f>
        <v>1.7302</v>
      </c>
      <c r="F1083">
        <f>VLOOKUP(B1083,home!$B$2:$E$405,3,FALSE)</f>
        <v>2.0228999999999999</v>
      </c>
      <c r="G1083">
        <f>VLOOKUP(C1083,away!$B$2:$E$405,4,FALSE)</f>
        <v>0.4335</v>
      </c>
      <c r="H1083">
        <f>VLOOKUP(A1083,away!$A$2:$E$405,3,FALSE)</f>
        <v>1.4127000000000001</v>
      </c>
      <c r="I1083">
        <f>VLOOKUP(C1083,away!$B$2:$E$405,3,FALSE)</f>
        <v>0.88480000000000003</v>
      </c>
      <c r="J1083">
        <f>VLOOKUP(B1083,home!$B$2:$E$405,4,FALSE)</f>
        <v>1.0618000000000001</v>
      </c>
      <c r="K1083" s="3">
        <f t="shared" si="1122"/>
        <v>1.51725935493</v>
      </c>
      <c r="L1083" s="3">
        <f t="shared" si="1123"/>
        <v>1.3272043001280001</v>
      </c>
      <c r="M1083" s="5">
        <f t="shared" si="1124"/>
        <v>5.816545512286235E-2</v>
      </c>
      <c r="N1083" s="5">
        <f t="shared" si="1125"/>
        <v>8.8252080918923975E-2</v>
      </c>
      <c r="O1083" s="5">
        <f t="shared" si="1126"/>
        <v>7.7197442157965132E-2</v>
      </c>
      <c r="P1083" s="5">
        <f t="shared" si="1127"/>
        <v>0.11712854129084015</v>
      </c>
      <c r="Q1083" s="5">
        <f t="shared" si="1128"/>
        <v>6.6950647683138395E-2</v>
      </c>
      <c r="R1083" s="5">
        <f t="shared" si="1129"/>
        <v>5.1228388595466946E-2</v>
      </c>
      <c r="S1083" s="5">
        <f t="shared" si="1130"/>
        <v>5.8965820674579665E-2</v>
      </c>
      <c r="T1083" s="5">
        <f t="shared" si="1131"/>
        <v>8.885718750141601E-2</v>
      </c>
      <c r="U1083" s="5">
        <f t="shared" si="1132"/>
        <v>7.7726751834461538E-2</v>
      </c>
      <c r="V1083" s="5">
        <f t="shared" si="1133"/>
        <v>1.3193360879928307E-2</v>
      </c>
      <c r="W1083" s="5">
        <f t="shared" si="1134"/>
        <v>3.3860498838621411E-2</v>
      </c>
      <c r="X1083" s="5">
        <f t="shared" si="1135"/>
        <v>4.4939799663097496E-2</v>
      </c>
      <c r="Y1083" s="5">
        <f t="shared" si="1136"/>
        <v>2.9822147679876926E-2</v>
      </c>
      <c r="Z1083" s="5">
        <f t="shared" si="1137"/>
        <v>2.2663512544177311E-2</v>
      </c>
      <c r="AA1083" s="5">
        <f t="shared" si="1138"/>
        <v>3.4386426423226424E-2</v>
      </c>
      <c r="AB1083" s="5">
        <f t="shared" si="1139"/>
        <v>2.6086563586626223E-2</v>
      </c>
      <c r="AC1083" s="5">
        <f t="shared" si="1140"/>
        <v>1.6604777605168256E-3</v>
      </c>
      <c r="AD1083" s="5">
        <f t="shared" si="1141"/>
        <v>1.2843789656373684E-2</v>
      </c>
      <c r="AE1083" s="5">
        <f t="shared" si="1142"/>
        <v>1.7046332861878684E-2</v>
      </c>
      <c r="AF1083" s="5">
        <f t="shared" si="1143"/>
        <v>1.1311983137849315E-2</v>
      </c>
      <c r="AG1083" s="5">
        <f t="shared" si="1144"/>
        <v>5.00443755450968E-3</v>
      </c>
      <c r="AH1083" s="5">
        <f t="shared" si="1145"/>
        <v>7.5197778261592522E-3</v>
      </c>
      <c r="AI1083" s="5">
        <f t="shared" si="1146"/>
        <v>1.1409453253735304E-2</v>
      </c>
      <c r="AJ1083" s="5">
        <f t="shared" si="1147"/>
        <v>8.6555498419332091E-3</v>
      </c>
      <c r="AK1083" s="5">
        <f t="shared" si="1148"/>
        <v>4.3775713232453474E-3</v>
      </c>
      <c r="AL1083" s="5">
        <f t="shared" si="1149"/>
        <v>1.337490354193214E-4</v>
      </c>
      <c r="AM1083" s="5">
        <f t="shared" si="1150"/>
        <v>3.8974720017772267E-3</v>
      </c>
      <c r="AN1083" s="5">
        <f t="shared" si="1151"/>
        <v>5.1727416003872198E-3</v>
      </c>
      <c r="AO1083" s="5">
        <f t="shared" si="1152"/>
        <v>3.432642447742456E-3</v>
      </c>
      <c r="AP1083" s="5">
        <f t="shared" si="1153"/>
        <v>1.5186059391485639E-3</v>
      </c>
      <c r="AQ1083" s="5">
        <f t="shared" si="1154"/>
        <v>5.0387508315947376E-4</v>
      </c>
      <c r="AR1083" s="5">
        <f t="shared" si="1155"/>
        <v>1.9960562933771485E-3</v>
      </c>
      <c r="AS1083" s="5">
        <f t="shared" si="1156"/>
        <v>3.0285350840933787E-3</v>
      </c>
      <c r="AT1083" s="5">
        <f t="shared" si="1157"/>
        <v>2.2975365940371972E-3</v>
      </c>
      <c r="AU1083" s="5">
        <f t="shared" si="1158"/>
        <v>1.1619862968656487E-3</v>
      </c>
      <c r="AV1083" s="5">
        <f t="shared" si="1159"/>
        <v>4.4075864480496845E-4</v>
      </c>
      <c r="AW1083" s="5">
        <f t="shared" si="1160"/>
        <v>7.481449725629558E-6</v>
      </c>
      <c r="AX1083" s="5">
        <f t="shared" si="1161"/>
        <v>9.8557930921237629E-4</v>
      </c>
      <c r="AY1083" s="5">
        <f t="shared" si="1162"/>
        <v>1.3080650973038498E-3</v>
      </c>
      <c r="AZ1083" s="5">
        <f t="shared" si="1163"/>
        <v>8.6803481099451032E-4</v>
      </c>
      <c r="BA1083" s="5">
        <f t="shared" si="1164"/>
        <v>3.8401984460423663E-4</v>
      </c>
      <c r="BB1083" s="5">
        <f t="shared" si="1165"/>
        <v>1.2741819727330736E-4</v>
      </c>
      <c r="BC1083" s="5">
        <f t="shared" si="1166"/>
        <v>3.3821995867138266E-5</v>
      </c>
      <c r="BD1083" s="5">
        <f t="shared" si="1167"/>
        <v>4.4152908264461806E-4</v>
      </c>
      <c r="BE1083" s="5">
        <f t="shared" si="1168"/>
        <v>6.6991413111620781E-4</v>
      </c>
      <c r="BF1083" s="5">
        <f t="shared" si="1169"/>
        <v>5.082167412179345E-4</v>
      </c>
      <c r="BG1083" s="5">
        <f t="shared" si="1170"/>
        <v>2.5703220164831662E-4</v>
      </c>
      <c r="BH1083" s="5">
        <f t="shared" si="1171"/>
        <v>9.7496128117290651E-5</v>
      </c>
      <c r="BI1083" s="5">
        <f t="shared" si="1172"/>
        <v>2.9585382491082595E-5</v>
      </c>
      <c r="BJ1083" s="8">
        <f t="shared" si="1173"/>
        <v>0.41712118182315588</v>
      </c>
      <c r="BK1083" s="8">
        <f t="shared" si="1174"/>
        <v>0.2505554698614505</v>
      </c>
      <c r="BL1083" s="8">
        <f t="shared" si="1175"/>
        <v>0.30951657142323319</v>
      </c>
      <c r="BM1083" s="8">
        <f t="shared" si="1176"/>
        <v>0.53963359623524165</v>
      </c>
      <c r="BN1083" s="8">
        <f t="shared" si="1177"/>
        <v>0.45892255576919699</v>
      </c>
    </row>
    <row r="1084" spans="1:66" x14ac:dyDescent="0.25">
      <c r="A1084" t="s">
        <v>270</v>
      </c>
      <c r="B1084" t="s">
        <v>310</v>
      </c>
      <c r="C1084" t="s">
        <v>289</v>
      </c>
      <c r="D1084" s="18" t="s">
        <v>517</v>
      </c>
      <c r="E1084">
        <f>VLOOKUP(A1084,home!$A$2:$E$405,3,FALSE)</f>
        <v>1.5696000000000001</v>
      </c>
      <c r="F1084">
        <f>VLOOKUP(B1084,home!$B$2:$E$405,3,FALSE)</f>
        <v>0.6371</v>
      </c>
      <c r="G1084">
        <f>VLOOKUP(C1084,away!$B$2:$E$405,4,FALSE)</f>
        <v>1.2742</v>
      </c>
      <c r="H1084">
        <f>VLOOKUP(A1084,away!$A$2:$E$405,3,FALSE)</f>
        <v>1.3290999999999999</v>
      </c>
      <c r="I1084">
        <f>VLOOKUP(C1084,away!$B$2:$E$405,3,FALSE)</f>
        <v>1.3167</v>
      </c>
      <c r="J1084">
        <f>VLOOKUP(B1084,home!$B$2:$E$405,4,FALSE)</f>
        <v>0.37619999999999998</v>
      </c>
      <c r="K1084" s="3">
        <f t="shared" si="1122"/>
        <v>1.2741900102720001</v>
      </c>
      <c r="L1084" s="3">
        <f t="shared" si="1123"/>
        <v>0.65835976991399991</v>
      </c>
      <c r="M1084" s="5">
        <f t="shared" si="1124"/>
        <v>0.14477857391405424</v>
      </c>
      <c r="N1084" s="5">
        <f t="shared" si="1125"/>
        <v>0.18447541258271427</v>
      </c>
      <c r="O1084" s="5">
        <f t="shared" si="1126"/>
        <v>9.5316388610533778E-2</v>
      </c>
      <c r="P1084" s="5">
        <f t="shared" si="1127"/>
        <v>0.12145119018274597</v>
      </c>
      <c r="Q1084" s="5">
        <f t="shared" si="1128"/>
        <v>0.11752836392685008</v>
      </c>
      <c r="R1084" s="5">
        <f t="shared" si="1129"/>
        <v>3.1376237837332212E-2</v>
      </c>
      <c r="S1084" s="5">
        <f t="shared" si="1130"/>
        <v>2.547060521117216E-2</v>
      </c>
      <c r="T1084" s="5">
        <f t="shared" si="1131"/>
        <v>7.737594663324987E-2</v>
      </c>
      <c r="U1084" s="5">
        <f t="shared" si="1132"/>
        <v>3.9979288812247042E-2</v>
      </c>
      <c r="V1084" s="5">
        <f t="shared" si="1133"/>
        <v>2.3740739115843705E-3</v>
      </c>
      <c r="W1084" s="5">
        <f t="shared" si="1134"/>
        <v>4.991782241306815E-2</v>
      </c>
      <c r="X1084" s="5">
        <f t="shared" si="1135"/>
        <v>3.2863886078475457E-2</v>
      </c>
      <c r="Y1084" s="5">
        <f t="shared" si="1136"/>
        <v>1.0818130238552503E-2</v>
      </c>
      <c r="Z1084" s="5">
        <f t="shared" si="1137"/>
        <v>6.8856175744509912E-3</v>
      </c>
      <c r="AA1084" s="5">
        <f t="shared" si="1138"/>
        <v>8.7735851279187715E-3</v>
      </c>
      <c r="AB1084" s="5">
        <f t="shared" si="1139"/>
        <v>5.5896072621325439E-3</v>
      </c>
      <c r="AC1084" s="5">
        <f t="shared" si="1140"/>
        <v>1.2447201886848887E-4</v>
      </c>
      <c r="AD1084" s="5">
        <f t="shared" si="1141"/>
        <v>1.59011976633158E-2</v>
      </c>
      <c r="AE1084" s="5">
        <f t="shared" si="1142"/>
        <v>1.0468708834977624E-2</v>
      </c>
      <c r="AF1084" s="5">
        <f t="shared" si="1143"/>
        <v>3.4460883699462632E-3</v>
      </c>
      <c r="AG1084" s="5">
        <f t="shared" si="1144"/>
        <v>7.5625531544704441E-4</v>
      </c>
      <c r="AH1084" s="5">
        <f t="shared" si="1145"/>
        <v>1.133303400507837E-3</v>
      </c>
      <c r="AI1084" s="5">
        <f t="shared" si="1146"/>
        <v>1.4440438715343732E-3</v>
      </c>
      <c r="AJ1084" s="5">
        <f t="shared" si="1147"/>
        <v>9.1999313775180099E-4</v>
      </c>
      <c r="AK1084" s="5">
        <f t="shared" si="1148"/>
        <v>3.907486885473789E-4</v>
      </c>
      <c r="AL1084" s="5">
        <f t="shared" si="1149"/>
        <v>4.1766607937446162E-6</v>
      </c>
      <c r="AM1084" s="5">
        <f t="shared" si="1150"/>
        <v>4.052229442791491E-3</v>
      </c>
      <c r="AN1084" s="5">
        <f t="shared" si="1151"/>
        <v>2.6678248435949418E-3</v>
      </c>
      <c r="AO1084" s="5">
        <f t="shared" si="1152"/>
        <v>8.781942751000094E-4</v>
      </c>
      <c r="AP1084" s="5">
        <f t="shared" si="1153"/>
        <v>1.9272259363154473E-4</v>
      </c>
      <c r="AQ1084" s="5">
        <f t="shared" si="1154"/>
        <v>3.1720200600123265E-5</v>
      </c>
      <c r="AR1084" s="5">
        <f t="shared" si="1155"/>
        <v>1.4922427320021868E-4</v>
      </c>
      <c r="AS1084" s="5">
        <f t="shared" si="1156"/>
        <v>1.9014007820181833E-4</v>
      </c>
      <c r="AT1084" s="5">
        <f t="shared" si="1157"/>
        <v>1.2113729409854692E-4</v>
      </c>
      <c r="AU1084" s="5">
        <f t="shared" si="1158"/>
        <v>5.1450643337249925E-5</v>
      </c>
      <c r="AV1084" s="5">
        <f t="shared" si="1159"/>
        <v>1.6389473940597879E-5</v>
      </c>
      <c r="AW1084" s="5">
        <f t="shared" si="1160"/>
        <v>9.7324949149785303E-8</v>
      </c>
      <c r="AX1084" s="5">
        <f t="shared" si="1161"/>
        <v>8.6055171255583094E-4</v>
      </c>
      <c r="AY1084" s="5">
        <f t="shared" si="1162"/>
        <v>5.6655262747735545E-4</v>
      </c>
      <c r="AZ1084" s="5">
        <f t="shared" si="1163"/>
        <v>1.8649772873508192E-4</v>
      </c>
      <c r="BA1084" s="5">
        <f t="shared" si="1164"/>
        <v>4.0927533926504039E-5</v>
      </c>
      <c r="BB1084" s="5">
        <f t="shared" si="1165"/>
        <v>6.7362604547501545E-6</v>
      </c>
      <c r="BC1084" s="5">
        <f t="shared" si="1166"/>
        <v>8.8697657661401777E-7</v>
      </c>
      <c r="BD1084" s="5">
        <f t="shared" si="1167"/>
        <v>1.63738763616133E-5</v>
      </c>
      <c r="BE1084" s="5">
        <f t="shared" si="1168"/>
        <v>2.0863429689396508E-5</v>
      </c>
      <c r="BF1084" s="5">
        <f t="shared" si="1169"/>
        <v>1.3291986845120644E-5</v>
      </c>
      <c r="BG1084" s="5">
        <f t="shared" si="1170"/>
        <v>5.6455056182398537E-6</v>
      </c>
      <c r="BH1084" s="5">
        <f t="shared" si="1171"/>
        <v>1.798361715423919E-6</v>
      </c>
      <c r="BI1084" s="5">
        <f t="shared" si="1172"/>
        <v>4.582909065297548E-7</v>
      </c>
      <c r="BJ1084" s="8">
        <f t="shared" si="1173"/>
        <v>0.51303665625204165</v>
      </c>
      <c r="BK1084" s="8">
        <f t="shared" si="1174"/>
        <v>0.29476964452669635</v>
      </c>
      <c r="BL1084" s="8">
        <f t="shared" si="1175"/>
        <v>0.18550996996242047</v>
      </c>
      <c r="BM1084" s="8">
        <f t="shared" si="1176"/>
        <v>0.30470926595885034</v>
      </c>
      <c r="BN1084" s="8">
        <f t="shared" si="1177"/>
        <v>0.69492616705423049</v>
      </c>
    </row>
    <row r="1085" spans="1:66" x14ac:dyDescent="0.25">
      <c r="A1085" t="s">
        <v>272</v>
      </c>
      <c r="B1085" t="s">
        <v>300</v>
      </c>
      <c r="C1085" t="s">
        <v>480</v>
      </c>
      <c r="D1085" s="18" t="s">
        <v>517</v>
      </c>
      <c r="E1085">
        <f>VLOOKUP(A1085,home!$A$2:$E$405,3,FALSE)</f>
        <v>1.3837999999999999</v>
      </c>
      <c r="F1085">
        <f>VLOOKUP(B1085,home!$B$2:$E$405,3,FALSE)</f>
        <v>1.9873000000000001</v>
      </c>
      <c r="G1085">
        <f>VLOOKUP(C1085,away!$B$2:$E$405,4,FALSE)</f>
        <v>1.0117</v>
      </c>
      <c r="H1085">
        <f>VLOOKUP(A1085,away!$A$2:$E$405,3,FALSE)</f>
        <v>0.90910000000000002</v>
      </c>
      <c r="I1085">
        <f>VLOOKUP(C1085,away!$B$2:$E$405,3,FALSE)</f>
        <v>0.66</v>
      </c>
      <c r="J1085">
        <f>VLOOKUP(B1085,home!$B$2:$E$405,4,FALSE)</f>
        <v>1.375</v>
      </c>
      <c r="K1085" s="3">
        <f t="shared" si="1122"/>
        <v>2.7822010411579998</v>
      </c>
      <c r="L1085" s="3">
        <f t="shared" si="1123"/>
        <v>0.82500825</v>
      </c>
      <c r="M1085" s="5">
        <f t="shared" si="1124"/>
        <v>2.7127446133299864E-2</v>
      </c>
      <c r="N1085" s="5">
        <f t="shared" si="1125"/>
        <v>7.5474008876024443E-2</v>
      </c>
      <c r="O1085" s="5">
        <f t="shared" si="1126"/>
        <v>2.2380366861402986E-2</v>
      </c>
      <c r="P1085" s="5">
        <f t="shared" si="1127"/>
        <v>6.2266679983293396E-2</v>
      </c>
      <c r="Q1085" s="5">
        <f t="shared" si="1128"/>
        <v>0.10499193303762168</v>
      </c>
      <c r="R1085" s="5">
        <f t="shared" si="1129"/>
        <v>9.2319936493420341E-3</v>
      </c>
      <c r="S1085" s="5">
        <f t="shared" si="1130"/>
        <v>3.5730781816782867E-2</v>
      </c>
      <c r="T1085" s="5">
        <f t="shared" si="1131"/>
        <v>8.661921093948545E-2</v>
      </c>
      <c r="U1085" s="5">
        <f t="shared" si="1132"/>
        <v>2.5685262343163449E-2</v>
      </c>
      <c r="V1085" s="5">
        <f t="shared" si="1133"/>
        <v>9.1126944768040816E-3</v>
      </c>
      <c r="W1085" s="5">
        <f t="shared" si="1134"/>
        <v>9.7369555136820662E-2</v>
      </c>
      <c r="X1085" s="5">
        <f t="shared" si="1135"/>
        <v>8.0330686286706934E-2</v>
      </c>
      <c r="Y1085" s="5">
        <f t="shared" si="1136"/>
        <v>3.3136739457347533E-2</v>
      </c>
      <c r="Z1085" s="5">
        <f t="shared" si="1137"/>
        <v>2.5388236415515957E-3</v>
      </c>
      <c r="AA1085" s="5">
        <f t="shared" si="1138"/>
        <v>7.0635177788413942E-3</v>
      </c>
      <c r="AB1085" s="5">
        <f t="shared" si="1139"/>
        <v>9.8260632592652875E-3</v>
      </c>
      <c r="AC1085" s="5">
        <f t="shared" si="1140"/>
        <v>1.307295082221546E-3</v>
      </c>
      <c r="AD1085" s="5">
        <f t="shared" si="1141"/>
        <v>6.7725419419688446E-2</v>
      </c>
      <c r="AE1085" s="5">
        <f t="shared" si="1142"/>
        <v>5.5874029755953181E-2</v>
      </c>
      <c r="AF1085" s="5">
        <f t="shared" si="1143"/>
        <v>2.3048267754703426E-2</v>
      </c>
      <c r="AG1085" s="5">
        <f t="shared" si="1144"/>
        <v>6.3383370152797691E-3</v>
      </c>
      <c r="AH1085" s="5">
        <f t="shared" si="1145"/>
        <v>5.2363761239377716E-4</v>
      </c>
      <c r="AI1085" s="5">
        <f t="shared" si="1146"/>
        <v>1.4568651103914561E-3</v>
      </c>
      <c r="AJ1085" s="5">
        <f t="shared" si="1147"/>
        <v>2.0266458134789371E-3</v>
      </c>
      <c r="AK1085" s="5">
        <f t="shared" si="1148"/>
        <v>1.8795120307731998E-3</v>
      </c>
      <c r="AL1085" s="5">
        <f t="shared" si="1149"/>
        <v>1.2002740564435187E-4</v>
      </c>
      <c r="AM1085" s="5">
        <f t="shared" si="1150"/>
        <v>3.7685146484463854E-2</v>
      </c>
      <c r="AN1085" s="5">
        <f t="shared" si="1151"/>
        <v>3.1090556752141178E-2</v>
      </c>
      <c r="AO1085" s="5">
        <f t="shared" si="1152"/>
        <v>1.2824982908804836E-2</v>
      </c>
      <c r="AP1085" s="5">
        <f t="shared" si="1153"/>
        <v>3.5269055686243302E-3</v>
      </c>
      <c r="AQ1085" s="5">
        <f t="shared" si="1154"/>
        <v>7.2743154777150313E-4</v>
      </c>
      <c r="AR1085" s="5">
        <f t="shared" si="1155"/>
        <v>8.64010700470337E-5</v>
      </c>
      <c r="AS1085" s="5">
        <f t="shared" si="1156"/>
        <v>2.4038514704202246E-4</v>
      </c>
      <c r="AT1085" s="5">
        <f t="shared" si="1157"/>
        <v>3.3439990318961694E-4</v>
      </c>
      <c r="AU1085" s="5">
        <f t="shared" si="1158"/>
        <v>3.1012258627242885E-4</v>
      </c>
      <c r="AV1085" s="5">
        <f t="shared" si="1159"/>
        <v>2.1570584560344082E-4</v>
      </c>
      <c r="AW1085" s="5">
        <f t="shared" si="1160"/>
        <v>7.6528767414673481E-6</v>
      </c>
      <c r="AX1085" s="5">
        <f t="shared" si="1161"/>
        <v>1.7474608964211182E-2</v>
      </c>
      <c r="AY1085" s="5">
        <f t="shared" si="1162"/>
        <v>1.4416696560998182E-2</v>
      </c>
      <c r="AZ1085" s="5">
        <f t="shared" si="1163"/>
        <v>5.946946800285062E-3</v>
      </c>
      <c r="BA1085" s="5">
        <f t="shared" si="1164"/>
        <v>1.6354267241820934E-3</v>
      </c>
      <c r="BB1085" s="5">
        <f t="shared" si="1165"/>
        <v>3.3731013493017528E-4</v>
      </c>
      <c r="BC1085" s="5">
        <f t="shared" si="1166"/>
        <v>5.5656728825201576E-5</v>
      </c>
      <c r="BD1085" s="5">
        <f t="shared" si="1167"/>
        <v>1.1880265932938446E-5</v>
      </c>
      <c r="BE1085" s="5">
        <f t="shared" si="1168"/>
        <v>3.3053288247855262E-5</v>
      </c>
      <c r="BF1085" s="5">
        <f t="shared" si="1169"/>
        <v>4.5980446488439201E-5</v>
      </c>
      <c r="BG1085" s="5">
        <f t="shared" si="1170"/>
        <v>4.2642282031015074E-5</v>
      </c>
      <c r="BH1085" s="5">
        <f t="shared" si="1171"/>
        <v>2.9659850366010807E-5</v>
      </c>
      <c r="BI1085" s="5">
        <f t="shared" si="1172"/>
        <v>1.6503933313781139E-5</v>
      </c>
      <c r="BJ1085" s="8">
        <f t="shared" si="1173"/>
        <v>0.75662985685486928</v>
      </c>
      <c r="BK1085" s="8">
        <f t="shared" si="1174"/>
        <v>0.15008162145904425</v>
      </c>
      <c r="BL1085" s="8">
        <f t="shared" si="1175"/>
        <v>8.1440599077587134E-2</v>
      </c>
      <c r="BM1085" s="8">
        <f t="shared" si="1176"/>
        <v>0.67480942880781092</v>
      </c>
      <c r="BN1085" s="8">
        <f t="shared" si="1177"/>
        <v>0.30147242854098438</v>
      </c>
    </row>
    <row r="1086" spans="1:66" x14ac:dyDescent="0.25">
      <c r="A1086" t="s">
        <v>34</v>
      </c>
      <c r="B1086" t="s">
        <v>199</v>
      </c>
      <c r="C1086" t="s">
        <v>196</v>
      </c>
      <c r="D1086" s="18" t="s">
        <v>517</v>
      </c>
      <c r="E1086">
        <f>VLOOKUP(A1086,home!$A$2:$E$405,3,FALSE)</f>
        <v>1.4202999999999999</v>
      </c>
      <c r="F1086">
        <f>VLOOKUP(B1086,home!$B$2:$E$405,3,FALSE)</f>
        <v>0.70409999999999995</v>
      </c>
      <c r="G1086">
        <f>VLOOKUP(C1086,away!$B$2:$E$405,4,FALSE)</f>
        <v>1.0561</v>
      </c>
      <c r="H1086">
        <f>VLOOKUP(A1086,away!$A$2:$E$405,3,FALSE)</f>
        <v>1.2029000000000001</v>
      </c>
      <c r="I1086">
        <f>VLOOKUP(C1086,away!$B$2:$E$405,3,FALSE)</f>
        <v>0.41570000000000001</v>
      </c>
      <c r="J1086">
        <f>VLOOKUP(B1086,home!$B$2:$E$405,4,FALSE)</f>
        <v>0.20780000000000001</v>
      </c>
      <c r="K1086" s="3">
        <f t="shared" si="1122"/>
        <v>1.0561350942029999</v>
      </c>
      <c r="L1086" s="3">
        <f t="shared" si="1123"/>
        <v>0.10390946113400003</v>
      </c>
      <c r="M1086" s="5">
        <f t="shared" si="1124"/>
        <v>0.31347221371132955</v>
      </c>
      <c r="N1086" s="5">
        <f t="shared" si="1125"/>
        <v>0.33106900595803795</v>
      </c>
      <c r="O1086" s="5">
        <f t="shared" si="1126"/>
        <v>3.2572728807226357E-2</v>
      </c>
      <c r="P1086" s="5">
        <f t="shared" si="1127"/>
        <v>3.4401202007268775E-2</v>
      </c>
      <c r="Q1086" s="5">
        <f t="shared" si="1128"/>
        <v>0.17482679789759295</v>
      </c>
      <c r="R1086" s="5">
        <f t="shared" si="1129"/>
        <v>1.6923073490114052E-3</v>
      </c>
      <c r="S1086" s="5">
        <f t="shared" si="1130"/>
        <v>9.4381786309991912E-4</v>
      </c>
      <c r="T1086" s="5">
        <f t="shared" si="1131"/>
        <v>1.8166158361321617E-2</v>
      </c>
      <c r="U1086" s="5">
        <f t="shared" si="1132"/>
        <v>1.7873051814685896E-3</v>
      </c>
      <c r="V1086" s="5">
        <f t="shared" si="1133"/>
        <v>1.150854048669939E-5</v>
      </c>
      <c r="W1086" s="5">
        <f t="shared" si="1134"/>
        <v>6.1546905555594396E-2</v>
      </c>
      <c r="X1086" s="5">
        <f t="shared" si="1135"/>
        <v>6.3953057907470074E-3</v>
      </c>
      <c r="Y1086" s="5">
        <f t="shared" si="1136"/>
        <v>3.3226638925183579E-4</v>
      </c>
      <c r="Z1086" s="5">
        <f t="shared" si="1137"/>
        <v>5.861558156962777E-5</v>
      </c>
      <c r="AA1086" s="5">
        <f t="shared" si="1138"/>
        <v>6.1905972762802449E-5</v>
      </c>
      <c r="AB1086" s="5">
        <f t="shared" si="1139"/>
        <v>3.2690535187785345E-5</v>
      </c>
      <c r="AC1086" s="5">
        <f t="shared" si="1140"/>
        <v>7.8935948860598308E-8</v>
      </c>
      <c r="AD1086" s="5">
        <f t="shared" si="1141"/>
        <v>1.6250461724215202E-2</v>
      </c>
      <c r="AE1086" s="5">
        <f t="shared" si="1142"/>
        <v>1.688576720941895E-3</v>
      </c>
      <c r="AF1086" s="5">
        <f t="shared" si="1143"/>
        <v>8.7729548578244543E-5</v>
      </c>
      <c r="AG1086" s="5">
        <f t="shared" si="1144"/>
        <v>3.038643372764824E-6</v>
      </c>
      <c r="AH1086" s="5">
        <f t="shared" si="1145"/>
        <v>1.5226783737390111E-6</v>
      </c>
      <c r="AI1086" s="5">
        <f t="shared" si="1146"/>
        <v>1.6081540676897212E-6</v>
      </c>
      <c r="AJ1086" s="5">
        <f t="shared" si="1147"/>
        <v>8.4921397388621048E-7</v>
      </c>
      <c r="AK1086" s="5">
        <f t="shared" si="1148"/>
        <v>2.9896156010293898E-7</v>
      </c>
      <c r="AL1086" s="5">
        <f t="shared" si="1149"/>
        <v>3.465049090302501E-10</v>
      </c>
      <c r="AM1086" s="5">
        <f t="shared" si="1150"/>
        <v>3.4325365847892547E-3</v>
      </c>
      <c r="AN1086" s="5">
        <f t="shared" si="1151"/>
        <v>3.5667302684819235E-4</v>
      </c>
      <c r="AO1086" s="5">
        <f t="shared" si="1152"/>
        <v>1.8530851010414197E-5</v>
      </c>
      <c r="AP1086" s="5">
        <f t="shared" si="1153"/>
        <v>6.4184358094885991E-7</v>
      </c>
      <c r="AQ1086" s="5">
        <f t="shared" si="1154"/>
        <v>1.6673405157178239E-8</v>
      </c>
      <c r="AR1086" s="5">
        <f t="shared" si="1155"/>
        <v>3.1644137859123273E-8</v>
      </c>
      <c r="AS1086" s="5">
        <f t="shared" si="1156"/>
        <v>3.3420484518817877E-8</v>
      </c>
      <c r="AT1086" s="5">
        <f t="shared" si="1157"/>
        <v>1.7648273282795804E-8</v>
      </c>
      <c r="AU1086" s="5">
        <f t="shared" si="1158"/>
        <v>6.2129869220152796E-9</v>
      </c>
      <c r="AV1086" s="5">
        <f t="shared" si="1159"/>
        <v>1.6404383820411531E-9</v>
      </c>
      <c r="AW1086" s="5">
        <f t="shared" si="1160"/>
        <v>1.0562858392288507E-12</v>
      </c>
      <c r="AX1086" s="5">
        <f t="shared" si="1161"/>
        <v>6.0420372488860692E-4</v>
      </c>
      <c r="AY1086" s="5">
        <f t="shared" si="1162"/>
        <v>6.2782483468330755E-5</v>
      </c>
      <c r="AZ1086" s="5">
        <f t="shared" si="1163"/>
        <v>3.2618470129242575E-6</v>
      </c>
      <c r="BA1086" s="5">
        <f t="shared" si="1164"/>
        <v>1.1297892180483578E-7</v>
      </c>
      <c r="BB1086" s="5">
        <f t="shared" si="1165"/>
        <v>2.9348947210602031E-9</v>
      </c>
      <c r="BC1086" s="5">
        <f t="shared" si="1166"/>
        <v>6.0992665790077486E-11</v>
      </c>
      <c r="BD1086" s="5">
        <f t="shared" si="1167"/>
        <v>5.480208854985842E-10</v>
      </c>
      <c r="BE1086" s="5">
        <f t="shared" si="1168"/>
        <v>5.7878408953125873E-10</v>
      </c>
      <c r="BF1086" s="5">
        <f t="shared" si="1169"/>
        <v>3.0563709446014665E-10</v>
      </c>
      <c r="BG1086" s="5">
        <f t="shared" si="1170"/>
        <v>1.0759802051653274E-10</v>
      </c>
      <c r="BH1086" s="5">
        <f t="shared" si="1171"/>
        <v>2.840951138357115E-11</v>
      </c>
      <c r="BI1086" s="5">
        <f t="shared" si="1172"/>
        <v>6.0008563962698253E-12</v>
      </c>
      <c r="BJ1086" s="8">
        <f t="shared" si="1173"/>
        <v>0.61484500959946708</v>
      </c>
      <c r="BK1086" s="8">
        <f t="shared" si="1174"/>
        <v>0.34889160388810703</v>
      </c>
      <c r="BL1086" s="8">
        <f t="shared" si="1175"/>
        <v>3.6151308994403775E-2</v>
      </c>
      <c r="BM1086" s="8">
        <f t="shared" si="1176"/>
        <v>0.11184949985066832</v>
      </c>
      <c r="BN1086" s="8">
        <f t="shared" si="1177"/>
        <v>0.88803425573046701</v>
      </c>
    </row>
    <row r="1087" spans="1:66" x14ac:dyDescent="0.25">
      <c r="A1087" t="s">
        <v>10</v>
      </c>
      <c r="B1087" t="s">
        <v>36</v>
      </c>
      <c r="C1087" t="s">
        <v>204</v>
      </c>
      <c r="D1087" s="18" t="s">
        <v>518</v>
      </c>
      <c r="E1087">
        <f>VLOOKUP(A1087,home!$A$2:$E$405,3,FALSE)</f>
        <v>1.4167000000000001</v>
      </c>
      <c r="F1087">
        <f>VLOOKUP(B1087,home!$B$2:$E$405,3,FALSE)</f>
        <v>0.84699999999999998</v>
      </c>
      <c r="G1087">
        <f>VLOOKUP(C1087,away!$B$2:$E$405,4,FALSE)</f>
        <v>0.70589999999999997</v>
      </c>
      <c r="H1087">
        <f>VLOOKUP(A1087,away!$A$2:$E$405,3,FALSE)</f>
        <v>1.2778</v>
      </c>
      <c r="I1087">
        <f>VLOOKUP(C1087,away!$B$2:$E$405,3,FALSE)</f>
        <v>0.78259999999999996</v>
      </c>
      <c r="J1087">
        <f>VLOOKUP(B1087,home!$B$2:$E$405,4,FALSE)</f>
        <v>1.2522</v>
      </c>
      <c r="K1087" s="3">
        <f t="shared" si="1122"/>
        <v>0.84704110490999995</v>
      </c>
      <c r="L1087" s="3">
        <f t="shared" si="1123"/>
        <v>1.2522078638159999</v>
      </c>
      <c r="M1087" s="5">
        <f t="shared" si="1124"/>
        <v>0.12254843140459981</v>
      </c>
      <c r="N1087" s="5">
        <f t="shared" si="1125"/>
        <v>0.10380355874193958</v>
      </c>
      <c r="O1087" s="5">
        <f t="shared" si="1126"/>
        <v>0.15345610950315552</v>
      </c>
      <c r="P1087" s="5">
        <f t="shared" si="1127"/>
        <v>0.12998363254874282</v>
      </c>
      <c r="Q1087" s="5">
        <f t="shared" si="1128"/>
        <v>4.3962940545181288E-2</v>
      </c>
      <c r="R1087" s="5">
        <f t="shared" si="1129"/>
        <v>9.6079473535230289E-2</v>
      </c>
      <c r="S1087" s="5">
        <f t="shared" si="1130"/>
        <v>3.4467484685267905E-2</v>
      </c>
      <c r="T1087" s="5">
        <f t="shared" si="1131"/>
        <v>5.5050739867151269E-2</v>
      </c>
      <c r="U1087" s="5">
        <f t="shared" si="1132"/>
        <v>8.1383263422452584E-2</v>
      </c>
      <c r="V1087" s="5">
        <f t="shared" si="1133"/>
        <v>4.0620755337832746E-3</v>
      </c>
      <c r="W1087" s="5">
        <f t="shared" si="1134"/>
        <v>1.2412805911494332E-2</v>
      </c>
      <c r="X1087" s="5">
        <f t="shared" si="1135"/>
        <v>1.5543413174394932E-2</v>
      </c>
      <c r="Y1087" s="5">
        <f t="shared" si="1136"/>
        <v>9.7317921037592767E-3</v>
      </c>
      <c r="Z1087" s="5">
        <f t="shared" si="1137"/>
        <v>4.0103824104038892E-2</v>
      </c>
      <c r="AA1087" s="5">
        <f t="shared" si="1138"/>
        <v>3.3969587480201395E-2</v>
      </c>
      <c r="AB1087" s="5">
        <f t="shared" si="1139"/>
        <v>1.4386818456283344E-2</v>
      </c>
      <c r="AC1087" s="5">
        <f t="shared" si="1140"/>
        <v>2.6928299260788448E-4</v>
      </c>
      <c r="AD1087" s="5">
        <f t="shared" si="1141"/>
        <v>2.6285392085763836E-3</v>
      </c>
      <c r="AE1087" s="5">
        <f t="shared" si="1142"/>
        <v>3.2914774673280323E-3</v>
      </c>
      <c r="AF1087" s="5">
        <f t="shared" si="1143"/>
        <v>2.0608069840806669E-3</v>
      </c>
      <c r="AG1087" s="5">
        <f t="shared" si="1144"/>
        <v>8.6018623709091546E-4</v>
      </c>
      <c r="AH1087" s="5">
        <f t="shared" si="1145"/>
        <v>1.255458097804278E-2</v>
      </c>
      <c r="AI1087" s="5">
        <f t="shared" si="1146"/>
        <v>1.0634246143323424E-2</v>
      </c>
      <c r="AJ1087" s="5">
        <f t="shared" si="1147"/>
        <v>4.5038218015627891E-3</v>
      </c>
      <c r="AK1087" s="5">
        <f t="shared" si="1148"/>
        <v>1.2716407317044972E-3</v>
      </c>
      <c r="AL1087" s="5">
        <f t="shared" si="1149"/>
        <v>1.1424832178294298E-5</v>
      </c>
      <c r="AM1087" s="5">
        <f t="shared" si="1150"/>
        <v>4.4529615110635955E-4</v>
      </c>
      <c r="AN1087" s="5">
        <f t="shared" si="1151"/>
        <v>5.5760334214238121E-4</v>
      </c>
      <c r="AO1087" s="5">
        <f t="shared" si="1152"/>
        <v>3.4911764496038672E-4</v>
      </c>
      <c r="AP1087" s="5">
        <f t="shared" si="1153"/>
        <v>1.4572262013877289E-4</v>
      </c>
      <c r="AQ1087" s="5">
        <f t="shared" si="1154"/>
        <v>4.5618752718410777E-5</v>
      </c>
      <c r="AR1087" s="5">
        <f t="shared" si="1155"/>
        <v>3.1441890055239866E-3</v>
      </c>
      <c r="AS1087" s="5">
        <f t="shared" si="1156"/>
        <v>2.6632573292849119E-3</v>
      </c>
      <c r="AT1087" s="5">
        <f t="shared" si="1157"/>
        <v>1.1279442154285735E-3</v>
      </c>
      <c r="AU1087" s="5">
        <f t="shared" si="1158"/>
        <v>3.1847170483782067E-4</v>
      </c>
      <c r="AV1087" s="5">
        <f t="shared" si="1159"/>
        <v>6.7439656187099736E-5</v>
      </c>
      <c r="AW1087" s="5">
        <f t="shared" si="1160"/>
        <v>3.366109515446091E-7</v>
      </c>
      <c r="AX1087" s="5">
        <f t="shared" si="1161"/>
        <v>6.2864023974216831E-5</v>
      </c>
      <c r="AY1087" s="5">
        <f t="shared" si="1162"/>
        <v>7.8718825171631858E-5</v>
      </c>
      <c r="AZ1087" s="5">
        <f t="shared" si="1163"/>
        <v>4.928616595513716E-5</v>
      </c>
      <c r="BA1087" s="5">
        <f t="shared" si="1164"/>
        <v>2.0572174862121062E-5</v>
      </c>
      <c r="BB1087" s="5">
        <f t="shared" si="1165"/>
        <v>6.4401597845364535E-6</v>
      </c>
      <c r="BC1087" s="5">
        <f t="shared" si="1166"/>
        <v>1.6128837452856202E-6</v>
      </c>
      <c r="BD1087" s="5">
        <f t="shared" si="1167"/>
        <v>6.5619636634015694E-4</v>
      </c>
      <c r="BE1087" s="5">
        <f t="shared" si="1168"/>
        <v>5.5582529518269374E-4</v>
      </c>
      <c r="BF1087" s="5">
        <f t="shared" si="1169"/>
        <v>2.3540343608423786E-4</v>
      </c>
      <c r="BG1087" s="5">
        <f t="shared" si="1170"/>
        <v>6.646546220013447E-5</v>
      </c>
      <c r="BH1087" s="5">
        <f t="shared" si="1171"/>
        <v>1.407474463508893E-5</v>
      </c>
      <c r="BI1087" s="5">
        <f t="shared" si="1172"/>
        <v>2.3843774494063651E-6</v>
      </c>
      <c r="BJ1087" s="8">
        <f t="shared" si="1173"/>
        <v>0.25110911298555583</v>
      </c>
      <c r="BK1087" s="8">
        <f t="shared" si="1174"/>
        <v>0.29142105082235159</v>
      </c>
      <c r="BL1087" s="8">
        <f t="shared" si="1175"/>
        <v>0.41709119364511082</v>
      </c>
      <c r="BM1087" s="8">
        <f t="shared" si="1176"/>
        <v>0.34981265306398784</v>
      </c>
      <c r="BN1087" s="8">
        <f t="shared" si="1177"/>
        <v>0.64983414627884928</v>
      </c>
    </row>
    <row r="1088" spans="1:66" x14ac:dyDescent="0.25">
      <c r="A1088" t="s">
        <v>13</v>
      </c>
      <c r="B1088" t="s">
        <v>44</v>
      </c>
      <c r="C1088" t="s">
        <v>40</v>
      </c>
      <c r="D1088" s="18" t="s">
        <v>518</v>
      </c>
      <c r="E1088">
        <f>VLOOKUP(A1088,home!$A$2:$E$405,3,FALSE)</f>
        <v>2.0369999999999999</v>
      </c>
      <c r="F1088">
        <f>VLOOKUP(B1088,home!$B$2:$E$405,3,FALSE)</f>
        <v>0.81820000000000004</v>
      </c>
      <c r="G1088">
        <f>VLOOKUP(C1088,away!$B$2:$E$405,4,FALSE)</f>
        <v>0.65459999999999996</v>
      </c>
      <c r="H1088">
        <f>VLOOKUP(A1088,away!$A$2:$E$405,3,FALSE)</f>
        <v>1.5185</v>
      </c>
      <c r="I1088">
        <f>VLOOKUP(C1088,away!$B$2:$E$405,3,FALSE)</f>
        <v>1.7561</v>
      </c>
      <c r="J1088">
        <f>VLOOKUP(B1088,home!$B$2:$E$405,4,FALSE)</f>
        <v>1.3170999999999999</v>
      </c>
      <c r="K1088" s="3">
        <f t="shared" si="1122"/>
        <v>1.0910044076400001</v>
      </c>
      <c r="L1088" s="3">
        <f t="shared" si="1123"/>
        <v>3.5122287122349998</v>
      </c>
      <c r="M1088" s="5">
        <f t="shared" si="1124"/>
        <v>1.0019389434376262E-2</v>
      </c>
      <c r="N1088" s="5">
        <f t="shared" si="1125"/>
        <v>1.093119803476615E-2</v>
      </c>
      <c r="O1088" s="5">
        <f t="shared" si="1126"/>
        <v>3.5190387250480307E-2</v>
      </c>
      <c r="P1088" s="5">
        <f t="shared" si="1127"/>
        <v>3.839286759683247E-2</v>
      </c>
      <c r="Q1088" s="5">
        <f t="shared" si="1128"/>
        <v>5.962992618357788E-3</v>
      </c>
      <c r="R1088" s="5">
        <f t="shared" si="1129"/>
        <v>6.1798344247902696E-2</v>
      </c>
      <c r="S1088" s="5">
        <f t="shared" si="1130"/>
        <v>3.677899466734498E-2</v>
      </c>
      <c r="T1088" s="5">
        <f t="shared" si="1131"/>
        <v>2.0943393885041583E-2</v>
      </c>
      <c r="U1088" s="5">
        <f t="shared" si="1132"/>
        <v>6.7422265959315886E-2</v>
      </c>
      <c r="V1088" s="5">
        <f t="shared" si="1133"/>
        <v>1.5659094264248094E-2</v>
      </c>
      <c r="W1088" s="5">
        <f t="shared" si="1134"/>
        <v>2.168550409784377E-3</v>
      </c>
      <c r="X1088" s="5">
        <f t="shared" si="1135"/>
        <v>7.616445013173663E-3</v>
      </c>
      <c r="Y1088" s="5">
        <f t="shared" si="1136"/>
        <v>1.3375348430213811E-2</v>
      </c>
      <c r="Z1088" s="5">
        <f t="shared" si="1137"/>
        <v>7.2349973012022173E-2</v>
      </c>
      <c r="AA1088" s="5">
        <f t="shared" si="1138"/>
        <v>7.8934139448751245E-2</v>
      </c>
      <c r="AB1088" s="5">
        <f t="shared" si="1139"/>
        <v>4.3058747025929003E-2</v>
      </c>
      <c r="AC1088" s="5">
        <f t="shared" si="1140"/>
        <v>3.7502131286993828E-3</v>
      </c>
      <c r="AD1088" s="5">
        <f t="shared" si="1141"/>
        <v>5.9147451381607078E-4</v>
      </c>
      <c r="AE1088" s="5">
        <f t="shared" si="1142"/>
        <v>2.077393769980041E-3</v>
      </c>
      <c r="AF1088" s="5">
        <f t="shared" si="1143"/>
        <v>3.6481410227710053E-3</v>
      </c>
      <c r="AG1088" s="5">
        <f t="shared" si="1144"/>
        <v>4.2710352154862281E-3</v>
      </c>
      <c r="AH1088" s="5">
        <f t="shared" si="1145"/>
        <v>6.3527413135562913E-2</v>
      </c>
      <c r="AI1088" s="5">
        <f t="shared" si="1146"/>
        <v>6.9308687736866367E-2</v>
      </c>
      <c r="AJ1088" s="5">
        <f t="shared" si="1147"/>
        <v>3.7808041904332818E-2</v>
      </c>
      <c r="AK1088" s="5">
        <f t="shared" si="1148"/>
        <v>1.374958012062164E-2</v>
      </c>
      <c r="AL1088" s="5">
        <f t="shared" si="1149"/>
        <v>5.7481121800121587E-4</v>
      </c>
      <c r="AM1088" s="5">
        <f t="shared" si="1150"/>
        <v>1.2906026031601192E-4</v>
      </c>
      <c r="AN1088" s="5">
        <f t="shared" si="1151"/>
        <v>4.5328915189042044E-4</v>
      </c>
      <c r="AO1088" s="5">
        <f t="shared" si="1152"/>
        <v>7.9602758710709334E-4</v>
      </c>
      <c r="AP1088" s="5">
        <f t="shared" si="1153"/>
        <v>9.3194364905622691E-4</v>
      </c>
      <c r="AQ1088" s="5">
        <f t="shared" si="1154"/>
        <v>8.1829981060008465E-4</v>
      </c>
      <c r="AR1088" s="5">
        <f t="shared" si="1155"/>
        <v>4.4624560885747781E-2</v>
      </c>
      <c r="AS1088" s="5">
        <f t="shared" si="1156"/>
        <v>4.8685592615350375E-2</v>
      </c>
      <c r="AT1088" s="5">
        <f t="shared" si="1157"/>
        <v>2.6558098065956347E-2</v>
      </c>
      <c r="AU1088" s="5">
        <f t="shared" si="1158"/>
        <v>9.6583340161645794E-3</v>
      </c>
      <c r="AV1088" s="5">
        <f t="shared" si="1159"/>
        <v>2.634321245523724E-3</v>
      </c>
      <c r="AW1088" s="5">
        <f t="shared" si="1160"/>
        <v>6.1183177573502615E-5</v>
      </c>
      <c r="AX1088" s="5">
        <f t="shared" si="1161"/>
        <v>2.3467552142655789E-5</v>
      </c>
      <c r="AY1088" s="5">
        <f t="shared" si="1162"/>
        <v>8.2423410441307643E-5</v>
      </c>
      <c r="AZ1088" s="5">
        <f t="shared" si="1163"/>
        <v>1.4474493435614541E-4</v>
      </c>
      <c r="BA1088" s="5">
        <f t="shared" si="1164"/>
        <v>1.6945910479874141E-4</v>
      </c>
      <c r="BB1088" s="5">
        <f t="shared" si="1165"/>
        <v>1.4879478335594486E-4</v>
      </c>
      <c r="BC1088" s="5">
        <f t="shared" si="1166"/>
        <v>1.0452026206670718E-4</v>
      </c>
      <c r="BD1088" s="5">
        <f t="shared" si="1167"/>
        <v>2.6121944002300383E-2</v>
      </c>
      <c r="BE1088" s="5">
        <f t="shared" si="1168"/>
        <v>2.849915604263498E-2</v>
      </c>
      <c r="BF1088" s="5">
        <f t="shared" si="1169"/>
        <v>1.5546352428267452E-2</v>
      </c>
      <c r="BG1088" s="5">
        <f t="shared" si="1170"/>
        <v>5.6537130073215361E-3</v>
      </c>
      <c r="BH1088" s="5">
        <f t="shared" si="1171"/>
        <v>1.5420564526298485E-3</v>
      </c>
      <c r="BI1088" s="5">
        <f t="shared" si="1172"/>
        <v>3.3647807732977374E-4</v>
      </c>
      <c r="BJ1088" s="8">
        <f t="shared" si="1173"/>
        <v>7.5388003419522037E-2</v>
      </c>
      <c r="BK1088" s="8">
        <f t="shared" si="1174"/>
        <v>0.10525779371994372</v>
      </c>
      <c r="BL1088" s="8">
        <f t="shared" si="1175"/>
        <v>0.68065821366898949</v>
      </c>
      <c r="BM1088" s="8">
        <f t="shared" si="1176"/>
        <v>0.77133756440489398</v>
      </c>
      <c r="BN1088" s="8">
        <f t="shared" si="1177"/>
        <v>0.16229517918271566</v>
      </c>
    </row>
    <row r="1089" spans="1:66" x14ac:dyDescent="0.25">
      <c r="A1089" t="s">
        <v>16</v>
      </c>
      <c r="B1089" t="s">
        <v>258</v>
      </c>
      <c r="C1089" t="s">
        <v>53</v>
      </c>
      <c r="D1089" s="18" t="s">
        <v>518</v>
      </c>
      <c r="E1089">
        <f>VLOOKUP(A1089,home!$A$2:$E$405,3,FALSE)</f>
        <v>1.8472</v>
      </c>
      <c r="F1089">
        <f>VLOOKUP(B1089,home!$B$2:$E$405,3,FALSE)</f>
        <v>1.4886999999999999</v>
      </c>
      <c r="G1089">
        <f>VLOOKUP(C1089,away!$B$2:$E$405,4,FALSE)</f>
        <v>0.2707</v>
      </c>
      <c r="H1089">
        <f>VLOOKUP(A1089,away!$A$2:$E$405,3,FALSE)</f>
        <v>1.3056000000000001</v>
      </c>
      <c r="I1089">
        <f>VLOOKUP(C1089,away!$B$2:$E$405,3,FALSE)</f>
        <v>1.5319</v>
      </c>
      <c r="J1089">
        <f>VLOOKUP(B1089,home!$B$2:$E$405,4,FALSE)</f>
        <v>0.57440000000000002</v>
      </c>
      <c r="K1089" s="3">
        <f t="shared" ref="K1089:K1152" si="1178">E1089*F1089*G1089</f>
        <v>0.74440514144799996</v>
      </c>
      <c r="L1089" s="3">
        <f t="shared" ref="L1089:L1152" si="1179">H1089*I1089*J1089</f>
        <v>1.1488279388160001</v>
      </c>
      <c r="M1089" s="5">
        <f t="shared" ref="M1089:M1152" si="1180">_xlfn.POISSON.DIST(0,K1089,FALSE) * _xlfn.POISSON.DIST(0,L1089,FALSE)</f>
        <v>0.1505841702648619</v>
      </c>
      <c r="N1089" s="5">
        <f t="shared" ref="N1089:N1152" si="1181">_xlfn.POISSON.DIST(1,K1089,FALSE) * _xlfn.POISSON.DIST(0,L1089,FALSE)</f>
        <v>0.11209563056584422</v>
      </c>
      <c r="O1089" s="5">
        <f t="shared" ref="O1089:O1152" si="1182">_xlfn.POISSON.DIST(0,K1089,FALSE) * _xlfn.POISSON.DIST(1,L1089,FALSE)</f>
        <v>0.17299530194369891</v>
      </c>
      <c r="P1089" s="5">
        <f t="shared" ref="P1089:P1152" si="1183">_xlfn.POISSON.DIST(1,K1089,FALSE) * _xlfn.POISSON.DIST(1,L1089,FALSE)</f>
        <v>0.12877859221323865</v>
      </c>
      <c r="Q1089" s="5">
        <f t="shared" ref="Q1089:Q1152" si="1184">_xlfn.POISSON.DIST(2,K1089,FALSE) * _xlfn.POISSON.DIST(0,L1089,FALSE)</f>
        <v>4.1722281863535007E-2</v>
      </c>
      <c r="R1089" s="5">
        <f t="shared" ref="R1089:R1152" si="1185">_xlfn.POISSON.DIST(0,K1089,FALSE) * _xlfn.POISSON.DIST(2,L1089,FALSE)</f>
        <v>9.9370918078415596E-2</v>
      </c>
      <c r="S1089" s="5">
        <f t="shared" ref="S1089:S1152" si="1186">_xlfn.POISSON.DIST(2,K1089,FALSE) * _xlfn.POISSON.DIST(2,L1089,FALSE)</f>
        <v>2.753265131264164E-2</v>
      </c>
      <c r="T1089" s="5">
        <f t="shared" ref="T1089:T1152" si="1187">_xlfn.POISSON.DIST(2,K1089,FALSE) * _xlfn.POISSON.DIST(1,L1089,FALSE)</f>
        <v>4.793172307598511E-2</v>
      </c>
      <c r="U1089" s="5">
        <f t="shared" ref="U1089:U1152" si="1188">_xlfn.POISSON.DIST(1,K1089,FALSE) * _xlfn.POISSON.DIST(2,L1089,FALSE)</f>
        <v>7.3972222327980577E-2</v>
      </c>
      <c r="V1089" s="5">
        <f t="shared" ref="V1089:V1152" si="1189">_xlfn.POISSON.DIST(3,K1089,FALSE) * _xlfn.POISSON.DIST(3,L1089,FALSE)</f>
        <v>2.6161935951048345E-3</v>
      </c>
      <c r="W1089" s="5">
        <f t="shared" ref="W1089:W1152" si="1190">_xlfn.POISSON.DIST(3,K1089,FALSE) * _xlfn.POISSON.DIST(0,L1089,FALSE)</f>
        <v>1.0352760377386033E-2</v>
      </c>
      <c r="X1089" s="5">
        <f t="shared" ref="X1089:X1152" si="1191">_xlfn.POISSON.DIST(3,K1089,FALSE) * _xlfn.POISSON.DIST(1,L1089,FALSE)</f>
        <v>1.1893540365408352E-2</v>
      </c>
      <c r="Y1089" s="5">
        <f t="shared" ref="Y1089:Y1152" si="1192">_xlfn.POISSON.DIST(3,K1089,FALSE) * _xlfn.POISSON.DIST(2,L1089,FALSE)</f>
        <v>6.831815731608488E-3</v>
      </c>
      <c r="Z1089" s="5">
        <f t="shared" ref="Z1089:Z1152" si="1193">_xlfn.POISSON.DIST(0,K1089,FALSE) * _xlfn.POISSON.DIST(3,L1089,FALSE)</f>
        <v>3.8053362331426602E-2</v>
      </c>
      <c r="AA1089" s="5">
        <f t="shared" ref="AA1089:AA1152" si="1194">_xlfn.POISSON.DIST(1,K1089,FALSE) * _xlfn.POISSON.DIST(3,L1089,FALSE)</f>
        <v>2.8327118568897611E-2</v>
      </c>
      <c r="AB1089" s="5">
        <f t="shared" ref="AB1089:AB1152" si="1195">_xlfn.POISSON.DIST(2,K1089,FALSE) * _xlfn.POISSON.DIST(3,L1089,FALSE)</f>
        <v>1.0543426352547246E-2</v>
      </c>
      <c r="AC1089" s="5">
        <f t="shared" ref="AC1089:AC1152" si="1196">_xlfn.POISSON.DIST(4,K1089,FALSE) * _xlfn.POISSON.DIST(4,L1089,FALSE)</f>
        <v>1.3983447245081559E-4</v>
      </c>
      <c r="AD1089" s="5">
        <f t="shared" ref="AD1089:AD1152" si="1197">_xlfn.POISSON.DIST(4,K1089,FALSE) * _xlfn.POISSON.DIST(0,L1089,FALSE)</f>
        <v>1.9266620132763247E-3</v>
      </c>
      <c r="AE1089" s="5">
        <f t="shared" ref="AE1089:AE1152" si="1198">_xlfn.POISSON.DIST(4,K1089,FALSE) * _xlfn.POISSON.DIST(1,L1089,FALSE)</f>
        <v>2.213403149507325E-3</v>
      </c>
      <c r="AF1089" s="5">
        <f t="shared" ref="AF1089:AF1152" si="1199">_xlfn.POISSON.DIST(4,K1089,FALSE) * _xlfn.POISSON.DIST(2,L1089,FALSE)</f>
        <v>1.2714096890086718E-3</v>
      </c>
      <c r="AG1089" s="5">
        <f t="shared" ref="AG1089:AG1152" si="1200">_xlfn.POISSON.DIST(4,K1089,FALSE) * _xlfn.POISSON.DIST(3,L1089,FALSE)</f>
        <v>4.8687699080484135E-4</v>
      </c>
      <c r="AH1089" s="5">
        <f t="shared" ref="AH1089:AH1152" si="1201">_xlfn.POISSON.DIST(0,K1089,FALSE) * _xlfn.POISSON.DIST(4,L1089,FALSE)</f>
        <v>1.0929191453057808E-2</v>
      </c>
      <c r="AI1089" s="5">
        <f t="shared" ref="AI1089:AI1152" si="1202">_xlfn.POISSON.DIST(1,K1089,FALSE) * _xlfn.POISSON.DIST(4,L1089,FALSE)</f>
        <v>8.1357463095257689E-3</v>
      </c>
      <c r="AJ1089" s="5">
        <f t="shared" ref="AJ1089:AJ1152" si="1203">_xlfn.POISSON.DIST(2,K1089,FALSE) * _xlfn.POISSON.DIST(4,L1089,FALSE)</f>
        <v>3.0281456911637867E-3</v>
      </c>
      <c r="AK1089" s="5">
        <f t="shared" ref="AK1089:AK1152" si="1204">_xlfn.POISSON.DIST(3,K1089,FALSE) * _xlfn.POISSON.DIST(4,L1089,FALSE)</f>
        <v>7.5138907385197682E-4</v>
      </c>
      <c r="AL1089" s="5">
        <f t="shared" ref="AL1089:AL1152" si="1205">_xlfn.POISSON.DIST(5,K1089,FALSE) * _xlfn.POISSON.DIST(5,L1089,FALSE)</f>
        <v>4.7834208531808635E-6</v>
      </c>
      <c r="AM1089" s="5">
        <f t="shared" ref="AM1089:AM1152" si="1206">_xlfn.POISSON.DIST(5,K1089,FALSE) * _xlfn.POISSON.DIST(0,L1089,FALSE)</f>
        <v>2.8684342170309026E-4</v>
      </c>
      <c r="AN1089" s="5">
        <f t="shared" ref="AN1089:AN1152" si="1207">_xlfn.POISSON.DIST(5,K1089,FALSE) * _xlfn.POISSON.DIST(1,L1089,FALSE)</f>
        <v>3.2953373691808994E-4</v>
      </c>
      <c r="AO1089" s="5">
        <f t="shared" ref="AO1089:AO1152" si="1208">_xlfn.POISSON.DIST(5,K1089,FALSE) * _xlfn.POISSON.DIST(2,L1089,FALSE)</f>
        <v>1.8928878187697164E-4</v>
      </c>
      <c r="AP1089" s="5">
        <f t="shared" ref="AP1089:AP1152" si="1209">_xlfn.POISSON.DIST(5,K1089,FALSE) * _xlfn.POISSON.DIST(3,L1089,FALSE)</f>
        <v>7.2486747041570934E-5</v>
      </c>
      <c r="AQ1089" s="5">
        <f t="shared" ref="AQ1089:AQ1152" si="1210">_xlfn.POISSON.DIST(5,K1089,FALSE) * _xlfn.POISSON.DIST(4,L1089,FALSE)</f>
        <v>2.0818700048811173E-5</v>
      </c>
      <c r="AR1089" s="5">
        <f t="shared" ref="AR1089:AR1152" si="1211">_xlfn.POISSON.DIST(0,K1089,FALSE) * _xlfn.POISSON.DIST(5,L1089,FALSE)</f>
        <v>2.5111520979883709E-3</v>
      </c>
      <c r="AS1089" s="5">
        <f t="shared" ref="AS1089:AS1152" si="1212">_xlfn.POISSON.DIST(1,K1089,FALSE) * _xlfn.POISSON.DIST(5,L1089,FALSE)</f>
        <v>1.8693145327004748E-3</v>
      </c>
      <c r="AT1089" s="5">
        <f t="shared" ref="AT1089:AT1152" si="1213">_xlfn.POISSON.DIST(2,K1089,FALSE) * _xlfn.POISSON.DIST(5,L1089,FALSE)</f>
        <v>6.9576367456284944E-4</v>
      </c>
      <c r="AU1089" s="5">
        <f t="shared" ref="AU1089:AU1152" si="1214">_xlfn.POISSON.DIST(3,K1089,FALSE) * _xlfn.POISSON.DIST(5,L1089,FALSE)</f>
        <v>1.7264335219244607E-4</v>
      </c>
      <c r="AV1089" s="5">
        <f t="shared" ref="AV1089:AV1152" si="1215">_xlfn.POISSON.DIST(4,K1089,FALSE) * _xlfn.POISSON.DIST(5,L1089,FALSE)</f>
        <v>3.2129149752218665E-5</v>
      </c>
      <c r="AW1089" s="5">
        <f t="shared" ref="AW1089:AW1152" si="1216">_xlfn.POISSON.DIST(6,K1089,FALSE) * _xlfn.POISSON.DIST(6,L1089,FALSE)</f>
        <v>1.1363194609082817E-7</v>
      </c>
      <c r="AX1089" s="5">
        <f t="shared" ref="AX1089:AX1152" si="1217">_xlfn.POISSON.DIST(6,K1089,FALSE) * _xlfn.POISSON.DIST(0,L1089,FALSE)</f>
        <v>3.5587952984386191E-5</v>
      </c>
      <c r="AY1089" s="5">
        <f t="shared" ref="AY1089:AY1152" si="1218">_xlfn.POISSON.DIST(6,K1089,FALSE) * _xlfn.POISSON.DIST(1,L1089,FALSE)</f>
        <v>4.0884434673733107E-5</v>
      </c>
      <c r="AZ1089" s="5">
        <f t="shared" ref="AZ1089:AZ1152" si="1219">_xlfn.POISSON.DIST(6,K1089,FALSE) * _xlfn.POISSON.DIST(2,L1089,FALSE)</f>
        <v>2.3484590407941108E-5</v>
      </c>
      <c r="BA1089" s="5">
        <f t="shared" ref="BA1089:BA1152" si="1220">_xlfn.POISSON.DIST(6,K1089,FALSE) * _xlfn.POISSON.DIST(3,L1089,FALSE)</f>
        <v>8.9932511974309964E-6</v>
      </c>
      <c r="BB1089" s="5">
        <f t="shared" ref="BB1089:BB1152" si="1221">_xlfn.POISSON.DIST(6,K1089,FALSE) * _xlfn.POISSON.DIST(4,L1089,FALSE)</f>
        <v>2.5829245590997933E-6</v>
      </c>
      <c r="BC1089" s="5">
        <f t="shared" ref="BC1089:BC1152" si="1222">_xlfn.POISSON.DIST(6,K1089,FALSE) * _xlfn.POISSON.DIST(5,L1089,FALSE)</f>
        <v>5.9346717946956867E-7</v>
      </c>
      <c r="BD1089" s="5">
        <f t="shared" ref="BD1089:BD1152" si="1223">_xlfn.POISSON.DIST(0,K1089,FALSE) * _xlfn.POISSON.DIST(6,L1089,FALSE)</f>
        <v>4.8081361479757517E-4</v>
      </c>
      <c r="BE1089" s="5">
        <f t="shared" ref="BE1089:BE1152" si="1224">_xlfn.POISSON.DIST(1,K1089,FALSE) * _xlfn.POISSON.DIST(6,L1089,FALSE)</f>
        <v>3.5792012693351309E-4</v>
      </c>
      <c r="BF1089" s="5">
        <f t="shared" ref="BF1089:BF1152" si="1225">_xlfn.POISSON.DIST(2,K1089,FALSE) * _xlfn.POISSON.DIST(6,L1089,FALSE)</f>
        <v>1.3321879135851395E-4</v>
      </c>
      <c r="BG1089" s="5">
        <f t="shared" ref="BG1089:BG1152" si="1226">_xlfn.POISSON.DIST(3,K1089,FALSE) * _xlfn.POISSON.DIST(6,L1089,FALSE)</f>
        <v>3.305625107492206E-5</v>
      </c>
      <c r="BH1089" s="5">
        <f t="shared" ref="BH1089:BH1152" si="1227">_xlfn.POISSON.DIST(4,K1089,FALSE) * _xlfn.POISSON.DIST(6,L1089,FALSE)</f>
        <v>6.1518108142919881E-6</v>
      </c>
      <c r="BI1089" s="5">
        <f t="shared" ref="BI1089:BI1152" si="1228">_xlfn.POISSON.DIST(5,K1089,FALSE) * _xlfn.POISSON.DIST(6,L1089,FALSE)</f>
        <v>9.1588791987487301E-7</v>
      </c>
      <c r="BJ1089" s="8">
        <f t="shared" ref="BJ1089:BJ1152" si="1229">SUM(N1089,Q1089,T1089,W1089,X1089,Y1089,AD1089,AE1089,AF1089,AG1089,AM1089,AN1089,AO1089,AP1089,AQ1089,AX1089,AY1089,AZ1089,BA1089,BB1089,BC1089)</f>
        <v>0.23773720183095501</v>
      </c>
      <c r="BK1089" s="8">
        <f t="shared" ref="BK1089:BK1152" si="1230">SUM(M1089,P1089,S1089,V1089,AC1089,AL1089,AY1089)</f>
        <v>0.3096971097138248</v>
      </c>
      <c r="BL1089" s="8">
        <f t="shared" ref="BL1089:BL1152" si="1231">SUM(O1089,R1089,U1089,AA1089,AB1089,AH1089,AI1089,AJ1089,AK1089,AR1089,AS1089,AT1089,AU1089,AV1089,BD1089,BE1089,BF1089,BG1089,BH1089,BI1089)</f>
        <v>0.41434653908923441</v>
      </c>
      <c r="BM1089" s="8">
        <f t="shared" ref="BM1089:BM1152" si="1232">SUM(S1089:BI1089)</f>
        <v>0.29424654723311883</v>
      </c>
      <c r="BN1089" s="8">
        <f t="shared" ref="BN1089:BN1152" si="1233">SUM(M1089:R1089)</f>
        <v>0.70554689492959421</v>
      </c>
    </row>
    <row r="1090" spans="1:66" x14ac:dyDescent="0.25">
      <c r="A1090" t="s">
        <v>16</v>
      </c>
      <c r="B1090" t="s">
        <v>18</v>
      </c>
      <c r="C1090" t="s">
        <v>212</v>
      </c>
      <c r="D1090" s="18" t="s">
        <v>518</v>
      </c>
      <c r="E1090">
        <f>VLOOKUP(A1090,home!$A$2:$E$405,3,FALSE)</f>
        <v>1.8472</v>
      </c>
      <c r="F1090">
        <f>VLOOKUP(B1090,home!$B$2:$E$405,3,FALSE)</f>
        <v>0.94740000000000002</v>
      </c>
      <c r="G1090">
        <f>VLOOKUP(C1090,away!$B$2:$E$405,4,FALSE)</f>
        <v>1.4075</v>
      </c>
      <c r="H1090">
        <f>VLOOKUP(A1090,away!$A$2:$E$405,3,FALSE)</f>
        <v>1.3056000000000001</v>
      </c>
      <c r="I1090">
        <f>VLOOKUP(C1090,away!$B$2:$E$405,3,FALSE)</f>
        <v>0.91910000000000003</v>
      </c>
      <c r="J1090">
        <f>VLOOKUP(B1090,home!$B$2:$E$405,4,FALSE)</f>
        <v>0.95740000000000003</v>
      </c>
      <c r="K1090" s="3">
        <f t="shared" si="1178"/>
        <v>2.4631774715999999</v>
      </c>
      <c r="L1090" s="3">
        <f t="shared" si="1179"/>
        <v>1.1488579415040001</v>
      </c>
      <c r="M1090" s="5">
        <f t="shared" si="1180"/>
        <v>2.699684118138751E-2</v>
      </c>
      <c r="N1090" s="5">
        <f t="shared" si="1181"/>
        <v>6.6498011002356833E-2</v>
      </c>
      <c r="O1090" s="5">
        <f t="shared" si="1182"/>
        <v>3.1015535386759271E-2</v>
      </c>
      <c r="P1090" s="5">
        <f t="shared" si="1183"/>
        <v>7.6396768034278015E-2</v>
      </c>
      <c r="Q1090" s="5">
        <f t="shared" si="1184"/>
        <v>8.1898201303607143E-2</v>
      </c>
      <c r="R1090" s="5">
        <f t="shared" si="1185"/>
        <v>1.7816222069538368E-2</v>
      </c>
      <c r="S1090" s="5">
        <f t="shared" si="1186"/>
        <v>5.4047676604727507E-2</v>
      </c>
      <c r="T1090" s="5">
        <f t="shared" si="1187"/>
        <v>9.4089398962542328E-2</v>
      </c>
      <c r="U1090" s="5">
        <f t="shared" si="1188"/>
        <v>4.3884516830709631E-2</v>
      </c>
      <c r="V1090" s="5">
        <f t="shared" si="1189"/>
        <v>1.6994036798686055E-2</v>
      </c>
      <c r="W1090" s="5">
        <f t="shared" si="1190"/>
        <v>6.7243268138535636E-2</v>
      </c>
      <c r="X1090" s="5">
        <f t="shared" si="1191"/>
        <v>7.7252962613639564E-2</v>
      </c>
      <c r="Y1090" s="5">
        <f t="shared" si="1192"/>
        <v>4.4376339801695724E-2</v>
      </c>
      <c r="Z1090" s="5">
        <f t="shared" si="1193"/>
        <v>6.8227694040626612E-3</v>
      </c>
      <c r="AA1090" s="5">
        <f t="shared" si="1194"/>
        <v>1.6805691890008901E-2</v>
      </c>
      <c r="AB1090" s="5">
        <f t="shared" si="1195"/>
        <v>2.0697700829060379E-2</v>
      </c>
      <c r="AC1090" s="5">
        <f t="shared" si="1196"/>
        <v>3.0056513800823083E-3</v>
      </c>
      <c r="AD1090" s="5">
        <f t="shared" si="1197"/>
        <v>4.140802579889976E-2</v>
      </c>
      <c r="AE1090" s="5">
        <f t="shared" si="1198"/>
        <v>4.7571939281068502E-2</v>
      </c>
      <c r="AF1090" s="5">
        <f t="shared" si="1199"/>
        <v>2.732670011790083E-2</v>
      </c>
      <c r="AG1090" s="5">
        <f t="shared" si="1200"/>
        <v>1.046483214851622E-2</v>
      </c>
      <c r="AH1090" s="5">
        <f t="shared" si="1201"/>
        <v>1.9595982032269764E-3</v>
      </c>
      <c r="AI1090" s="5">
        <f t="shared" si="1202"/>
        <v>4.8268381475765265E-3</v>
      </c>
      <c r="AJ1090" s="5">
        <f t="shared" si="1203"/>
        <v>5.9446794920849887E-3</v>
      </c>
      <c r="AK1090" s="5">
        <f t="shared" si="1204"/>
        <v>4.8809335335954253E-3</v>
      </c>
      <c r="AL1090" s="5">
        <f t="shared" si="1205"/>
        <v>3.402206202322137E-4</v>
      </c>
      <c r="AM1090" s="5">
        <f t="shared" si="1206"/>
        <v>2.0399063258256286E-2</v>
      </c>
      <c r="AN1090" s="5">
        <f t="shared" si="1207"/>
        <v>2.3435625823490201E-2</v>
      </c>
      <c r="AO1090" s="5">
        <f t="shared" si="1208"/>
        <v>1.3462102420716474E-2</v>
      </c>
      <c r="AP1090" s="5">
        <f t="shared" si="1209"/>
        <v>5.1553477584601135E-3</v>
      </c>
      <c r="AQ1090" s="5">
        <f t="shared" si="1210"/>
        <v>1.4806905533804376E-3</v>
      </c>
      <c r="AR1090" s="5">
        <f t="shared" si="1211"/>
        <v>4.5025999158685635E-4</v>
      </c>
      <c r="AS1090" s="5">
        <f t="shared" si="1212"/>
        <v>1.1090702676395498E-3</v>
      </c>
      <c r="AT1090" s="5">
        <f t="shared" si="1213"/>
        <v>1.365918448835561E-3</v>
      </c>
      <c r="AU1090" s="5">
        <f t="shared" si="1214"/>
        <v>1.1214998504048572E-3</v>
      </c>
      <c r="AV1090" s="5">
        <f t="shared" si="1215"/>
        <v>6.9061329148000351E-4</v>
      </c>
      <c r="AW1090" s="5">
        <f t="shared" si="1216"/>
        <v>2.6743618334336988E-5</v>
      </c>
      <c r="AX1090" s="5">
        <f t="shared" si="1217"/>
        <v>8.3744188432466893E-3</v>
      </c>
      <c r="AY1090" s="5">
        <f t="shared" si="1218"/>
        <v>9.6210175935447003E-3</v>
      </c>
      <c r="AZ1090" s="5">
        <f t="shared" si="1219"/>
        <v>5.5265912338467683E-3</v>
      </c>
      <c r="BA1090" s="5">
        <f t="shared" si="1220"/>
        <v>2.1164227428170832E-3</v>
      </c>
      <c r="BB1090" s="5">
        <f t="shared" si="1221"/>
        <v>6.078672689162713E-4</v>
      </c>
      <c r="BC1090" s="5">
        <f t="shared" si="1222"/>
        <v>1.3967062785496119E-4</v>
      </c>
      <c r="BD1090" s="5">
        <f t="shared" si="1223"/>
        <v>8.6214127846014006E-5</v>
      </c>
      <c r="BE1090" s="5">
        <f t="shared" si="1224"/>
        <v>2.1236069744394391E-4</v>
      </c>
      <c r="BF1090" s="5">
        <f t="shared" si="1225"/>
        <v>2.6154104289859322E-4</v>
      </c>
      <c r="BG1090" s="5">
        <f t="shared" si="1226"/>
        <v>2.14740668255528E-4</v>
      </c>
      <c r="BH1090" s="5">
        <f t="shared" si="1227"/>
        <v>1.3223609407083645E-4</v>
      </c>
      <c r="BI1090" s="5">
        <f t="shared" si="1228"/>
        <v>6.5144193569532512E-5</v>
      </c>
      <c r="BJ1090" s="8">
        <f t="shared" si="1229"/>
        <v>0.64844849729329246</v>
      </c>
      <c r="BK1090" s="8">
        <f t="shared" si="1230"/>
        <v>0.18740221221293826</v>
      </c>
      <c r="BL1090" s="8">
        <f t="shared" si="1231"/>
        <v>0.15354131505659174</v>
      </c>
      <c r="BM1090" s="8">
        <f t="shared" si="1232"/>
        <v>0.68599894101374781</v>
      </c>
      <c r="BN1090" s="8">
        <f t="shared" si="1233"/>
        <v>0.30062157897792713</v>
      </c>
    </row>
    <row r="1091" spans="1:66" x14ac:dyDescent="0.25">
      <c r="A1091" t="s">
        <v>67</v>
      </c>
      <c r="B1091" t="s">
        <v>329</v>
      </c>
      <c r="C1091" t="s">
        <v>88</v>
      </c>
      <c r="D1091" s="18" t="s">
        <v>518</v>
      </c>
      <c r="E1091">
        <f>VLOOKUP(A1091,home!$A$2:$E$405,3,FALSE)</f>
        <v>1.5417000000000001</v>
      </c>
      <c r="F1091">
        <f>VLOOKUP(B1091,home!$B$2:$E$405,3,FALSE)</f>
        <v>0.25950000000000001</v>
      </c>
      <c r="G1091">
        <f>VLOOKUP(C1091,away!$B$2:$E$405,4,FALSE)</f>
        <v>0.51890000000000003</v>
      </c>
      <c r="H1091">
        <f>VLOOKUP(A1091,away!$A$2:$E$405,3,FALSE)</f>
        <v>1.2666999999999999</v>
      </c>
      <c r="I1091">
        <f>VLOOKUP(C1091,away!$B$2:$E$405,3,FALSE)</f>
        <v>1.5789</v>
      </c>
      <c r="J1091">
        <f>VLOOKUP(B1091,home!$B$2:$E$405,4,FALSE)</f>
        <v>1.2630999999999999</v>
      </c>
      <c r="K1091" s="3">
        <f t="shared" si="1178"/>
        <v>0.20759691973500002</v>
      </c>
      <c r="L1091" s="3">
        <f t="shared" si="1179"/>
        <v>2.5261906909529999</v>
      </c>
      <c r="M1091" s="5">
        <f t="shared" si="1180"/>
        <v>6.4972731617231119E-2</v>
      </c>
      <c r="N1091" s="5">
        <f t="shared" si="1181"/>
        <v>1.348813895050603E-2</v>
      </c>
      <c r="O1091" s="5">
        <f t="shared" si="1182"/>
        <v>0.1641335097772369</v>
      </c>
      <c r="P1091" s="5">
        <f t="shared" si="1183"/>
        <v>3.4073611055048893E-2</v>
      </c>
      <c r="Q1091" s="5">
        <f t="shared" si="1184"/>
        <v>1.4000480495413637E-3</v>
      </c>
      <c r="R1091" s="5">
        <f t="shared" si="1185"/>
        <v>0.20731627223634957</v>
      </c>
      <c r="S1091" s="5">
        <f t="shared" si="1186"/>
        <v>4.467300902363646E-3</v>
      </c>
      <c r="T1091" s="5">
        <f t="shared" si="1187"/>
        <v>3.5367883496382974E-3</v>
      </c>
      <c r="U1091" s="5">
        <f t="shared" si="1188"/>
        <v>4.3038219527208883E-2</v>
      </c>
      <c r="V1091" s="5">
        <f t="shared" si="1189"/>
        <v>2.6030932879102546E-4</v>
      </c>
      <c r="W1091" s="5">
        <f t="shared" si="1190"/>
        <v>9.6881887521927285E-5</v>
      </c>
      <c r="X1091" s="5">
        <f t="shared" si="1191"/>
        <v>2.4474212237984828E-4</v>
      </c>
      <c r="Y1091" s="5">
        <f t="shared" si="1192"/>
        <v>3.0913263562002639E-4</v>
      </c>
      <c r="Z1091" s="5">
        <f t="shared" si="1193"/>
        <v>0.1745734790021814</v>
      </c>
      <c r="AA1091" s="5">
        <f t="shared" si="1194"/>
        <v>3.6240916508275565E-2</v>
      </c>
      <c r="AB1091" s="5">
        <f t="shared" si="1195"/>
        <v>3.7617513177456599E-3</v>
      </c>
      <c r="AC1091" s="5">
        <f t="shared" si="1196"/>
        <v>8.5321166688429984E-6</v>
      </c>
      <c r="AD1091" s="5">
        <f t="shared" si="1197"/>
        <v>5.02809535691621E-6</v>
      </c>
      <c r="AE1091" s="5">
        <f t="shared" si="1198"/>
        <v>1.2701927683865731E-5</v>
      </c>
      <c r="AF1091" s="5">
        <f t="shared" si="1199"/>
        <v>1.6043745736069907E-5</v>
      </c>
      <c r="AG1091" s="5">
        <f t="shared" si="1200"/>
        <v>1.3509853708825562E-5</v>
      </c>
      <c r="AH1091" s="5">
        <f t="shared" si="1201"/>
        <v>0.11025147438564739</v>
      </c>
      <c r="AI1091" s="5">
        <f t="shared" si="1202"/>
        <v>2.2887866478702657E-2</v>
      </c>
      <c r="AJ1091" s="5">
        <f t="shared" si="1203"/>
        <v>2.3757252901423164E-3</v>
      </c>
      <c r="AK1091" s="5">
        <f t="shared" si="1204"/>
        <v>1.6439775079002804E-4</v>
      </c>
      <c r="AL1091" s="5">
        <f t="shared" si="1205"/>
        <v>1.7897971509842158E-7</v>
      </c>
      <c r="AM1091" s="5">
        <f t="shared" si="1206"/>
        <v>2.087634216459322E-7</v>
      </c>
      <c r="AN1091" s="5">
        <f t="shared" si="1207"/>
        <v>5.2737621237344986E-7</v>
      </c>
      <c r="AO1091" s="5">
        <f t="shared" si="1208"/>
        <v>6.6612643916393078E-7</v>
      </c>
      <c r="AP1091" s="5">
        <f t="shared" si="1209"/>
        <v>5.6092080320453069E-7</v>
      </c>
      <c r="AQ1091" s="5">
        <f t="shared" si="1210"/>
        <v>3.5424822785429119E-7</v>
      </c>
      <c r="AR1091" s="5">
        <f t="shared" si="1211"/>
        <v>5.5703249651373132E-2</v>
      </c>
      <c r="AS1091" s="5">
        <f t="shared" si="1212"/>
        <v>1.1563823046854778E-2</v>
      </c>
      <c r="AT1091" s="5">
        <f t="shared" si="1213"/>
        <v>1.2003070224438272E-3</v>
      </c>
      <c r="AU1091" s="5">
        <f t="shared" si="1214"/>
        <v>8.306001353187604E-5</v>
      </c>
      <c r="AV1091" s="5">
        <f t="shared" si="1215"/>
        <v>4.3107507405912213E-6</v>
      </c>
      <c r="AW1091" s="5">
        <f t="shared" si="1216"/>
        <v>2.6072840470533483E-9</v>
      </c>
      <c r="AX1091" s="5">
        <f t="shared" si="1217"/>
        <v>7.2231072145057559E-9</v>
      </c>
      <c r="AY1091" s="5">
        <f t="shared" si="1218"/>
        <v>1.8246946205039893E-8</v>
      </c>
      <c r="AZ1091" s="5">
        <f t="shared" si="1219"/>
        <v>2.3047632820745979E-8</v>
      </c>
      <c r="BA1091" s="5">
        <f t="shared" si="1220"/>
        <v>1.9407571826757109E-8</v>
      </c>
      <c r="BB1091" s="5">
        <f t="shared" si="1221"/>
        <v>1.2256806820688877E-8</v>
      </c>
      <c r="BC1091" s="5">
        <f t="shared" si="1222"/>
        <v>6.1926062582466969E-9</v>
      </c>
      <c r="BD1091" s="5">
        <f t="shared" si="1223"/>
        <v>2.3452838454188284E-2</v>
      </c>
      <c r="BE1091" s="5">
        <f t="shared" si="1224"/>
        <v>4.8687370221320476E-3</v>
      </c>
      <c r="BF1091" s="5">
        <f t="shared" si="1225"/>
        <v>5.0536740439718485E-4</v>
      </c>
      <c r="BG1091" s="5">
        <f t="shared" si="1226"/>
        <v>3.4970905495775893E-5</v>
      </c>
      <c r="BH1091" s="5">
        <f t="shared" si="1227"/>
        <v>1.8149630653167151E-6</v>
      </c>
      <c r="BI1091" s="5">
        <f t="shared" si="1228"/>
        <v>7.5356148358508757E-8</v>
      </c>
      <c r="BJ1091" s="8">
        <f t="shared" si="1229"/>
        <v>1.9125419427468555E-2</v>
      </c>
      <c r="BK1091" s="8">
        <f t="shared" si="1230"/>
        <v>0.10378268224676485</v>
      </c>
      <c r="BL1091" s="8">
        <f t="shared" si="1231"/>
        <v>0.68758868786246996</v>
      </c>
      <c r="BM1091" s="8">
        <f t="shared" si="1232"/>
        <v>0.49968594121330889</v>
      </c>
      <c r="BN1091" s="8">
        <f t="shared" si="1233"/>
        <v>0.48538431168591389</v>
      </c>
    </row>
    <row r="1092" spans="1:66" x14ac:dyDescent="0.25">
      <c r="A1092" t="s">
        <v>19</v>
      </c>
      <c r="B1092" t="s">
        <v>229</v>
      </c>
      <c r="C1092" t="s">
        <v>226</v>
      </c>
      <c r="D1092" s="18" t="s">
        <v>518</v>
      </c>
      <c r="E1092">
        <f>VLOOKUP(A1092,home!$A$2:$E$405,3,FALSE)</f>
        <v>1.5713999999999999</v>
      </c>
      <c r="F1092">
        <f>VLOOKUP(B1092,home!$B$2:$E$405,3,FALSE)</f>
        <v>0.9546</v>
      </c>
      <c r="G1092">
        <f>VLOOKUP(C1092,away!$B$2:$E$405,4,FALSE)</f>
        <v>1.4318</v>
      </c>
      <c r="H1092">
        <f>VLOOKUP(A1092,away!$A$2:$E$405,3,FALSE)</f>
        <v>1.2062999999999999</v>
      </c>
      <c r="I1092">
        <f>VLOOKUP(C1092,away!$B$2:$E$405,3,FALSE)</f>
        <v>0.82899999999999996</v>
      </c>
      <c r="J1092">
        <f>VLOOKUP(B1092,home!$B$2:$E$405,4,FALSE)</f>
        <v>0.82899999999999996</v>
      </c>
      <c r="K1092" s="3">
        <f t="shared" si="1178"/>
        <v>2.1477836743919996</v>
      </c>
      <c r="L1092" s="3">
        <f t="shared" si="1179"/>
        <v>0.8290188182999999</v>
      </c>
      <c r="M1092" s="5">
        <f t="shared" si="1180"/>
        <v>5.0955504253658128E-2</v>
      </c>
      <c r="N1092" s="5">
        <f t="shared" si="1181"/>
        <v>0.10944140015641902</v>
      </c>
      <c r="O1092" s="5">
        <f t="shared" si="1182"/>
        <v>4.2243071922248278E-2</v>
      </c>
      <c r="P1092" s="5">
        <f t="shared" si="1183"/>
        <v>9.0728980230771916E-2</v>
      </c>
      <c r="Q1092" s="5">
        <f t="shared" si="1184"/>
        <v>0.11752822627927943</v>
      </c>
      <c r="R1092" s="5">
        <f t="shared" si="1185"/>
        <v>1.7510150783172088E-2</v>
      </c>
      <c r="S1092" s="5">
        <f t="shared" si="1186"/>
        <v>4.0386941382906841E-2</v>
      </c>
      <c r="T1092" s="5">
        <f t="shared" si="1187"/>
        <v>9.7433111266943234E-2</v>
      </c>
      <c r="U1092" s="5">
        <f t="shared" si="1188"/>
        <v>3.7608015988239291E-2</v>
      </c>
      <c r="V1092" s="5">
        <f t="shared" si="1189"/>
        <v>7.9901214467654105E-3</v>
      </c>
      <c r="W1092" s="5">
        <f t="shared" si="1190"/>
        <v>8.4141735227628384E-2</v>
      </c>
      <c r="X1092" s="5">
        <f t="shared" si="1191"/>
        <v>6.9755081908119951E-2</v>
      </c>
      <c r="Y1092" s="5">
        <f t="shared" si="1192"/>
        <v>2.8914137786944651E-2</v>
      </c>
      <c r="Z1092" s="5">
        <f t="shared" si="1193"/>
        <v>4.8387481701733809E-3</v>
      </c>
      <c r="AA1092" s="5">
        <f t="shared" si="1194"/>
        <v>1.0392584324392547E-2</v>
      </c>
      <c r="AB1092" s="5">
        <f t="shared" si="1195"/>
        <v>1.1160511473336266E-2</v>
      </c>
      <c r="AC1092" s="5">
        <f t="shared" si="1196"/>
        <v>8.8917721132771683E-4</v>
      </c>
      <c r="AD1092" s="5">
        <f t="shared" si="1197"/>
        <v>4.5179561314228615E-2</v>
      </c>
      <c r="AE1092" s="5">
        <f t="shared" si="1198"/>
        <v>3.7454706532034199E-2</v>
      </c>
      <c r="AF1092" s="5">
        <f t="shared" si="1199"/>
        <v>1.5525328274480138E-2</v>
      </c>
      <c r="AG1092" s="5">
        <f t="shared" si="1200"/>
        <v>4.2902630999430338E-3</v>
      </c>
      <c r="AH1092" s="5">
        <f t="shared" si="1201"/>
        <v>1.0028533225221055E-3</v>
      </c>
      <c r="AI1092" s="5">
        <f t="shared" si="1202"/>
        <v>2.1539119939227528E-3</v>
      </c>
      <c r="AJ1092" s="5">
        <f t="shared" si="1203"/>
        <v>2.313068508312205E-3</v>
      </c>
      <c r="AK1092" s="5">
        <f t="shared" si="1204"/>
        <v>1.6559902599677363E-3</v>
      </c>
      <c r="AL1092" s="5">
        <f t="shared" si="1205"/>
        <v>6.3329089023715215E-5</v>
      </c>
      <c r="AM1092" s="5">
        <f t="shared" si="1206"/>
        <v>1.940718484137852E-2</v>
      </c>
      <c r="AN1092" s="5">
        <f t="shared" si="1207"/>
        <v>1.6088921443729289E-2</v>
      </c>
      <c r="AO1092" s="5">
        <f t="shared" si="1208"/>
        <v>6.6690093215009917E-3</v>
      </c>
      <c r="AP1092" s="5">
        <f t="shared" si="1209"/>
        <v>1.8429114089808124E-3</v>
      </c>
      <c r="AQ1092" s="5">
        <f t="shared" si="1210"/>
        <v>3.8195205962621512E-4</v>
      </c>
      <c r="AR1092" s="5">
        <f t="shared" si="1211"/>
        <v>1.6627685527310096E-4</v>
      </c>
      <c r="AS1092" s="5">
        <f t="shared" si="1212"/>
        <v>3.5712671518480752E-4</v>
      </c>
      <c r="AT1092" s="5">
        <f t="shared" si="1213"/>
        <v>3.8351546428158563E-4</v>
      </c>
      <c r="AU1092" s="5">
        <f t="shared" si="1214"/>
        <v>2.7456941768695252E-4</v>
      </c>
      <c r="AV1092" s="5">
        <f t="shared" si="1215"/>
        <v>1.4742892819883866E-4</v>
      </c>
      <c r="AW1092" s="5">
        <f t="shared" si="1216"/>
        <v>3.1322445763784808E-6</v>
      </c>
      <c r="AX1092" s="5">
        <f t="shared" si="1217"/>
        <v>6.9470724613701065E-3</v>
      </c>
      <c r="AY1092" s="5">
        <f t="shared" si="1218"/>
        <v>5.7592538025695176E-3</v>
      </c>
      <c r="AZ1092" s="5">
        <f t="shared" si="1219"/>
        <v>2.3872648908479809E-3</v>
      </c>
      <c r="BA1092" s="5">
        <f t="shared" si="1220"/>
        <v>6.5969583959329047E-4</v>
      </c>
      <c r="BB1092" s="5">
        <f t="shared" si="1221"/>
        <v>1.3672506634426396E-4</v>
      </c>
      <c r="BC1092" s="5">
        <f t="shared" si="1222"/>
        <v>2.2669530586542166E-5</v>
      </c>
      <c r="BD1092" s="5">
        <f t="shared" si="1223"/>
        <v>2.2974440344857705E-5</v>
      </c>
      <c r="BE1092" s="5">
        <f t="shared" si="1224"/>
        <v>4.9344127900978275E-5</v>
      </c>
      <c r="BF1092" s="5">
        <f t="shared" si="1225"/>
        <v>5.2990256166415973E-5</v>
      </c>
      <c r="BG1092" s="5">
        <f t="shared" si="1226"/>
        <v>3.79372023653594E-5</v>
      </c>
      <c r="BH1092" s="5">
        <f t="shared" si="1227"/>
        <v>2.0370225973106123E-5</v>
      </c>
      <c r="BI1092" s="5">
        <f t="shared" si="1228"/>
        <v>8.7501677577426433E-6</v>
      </c>
      <c r="BJ1092" s="8">
        <f t="shared" si="1229"/>
        <v>0.66996621251254795</v>
      </c>
      <c r="BK1092" s="8">
        <f t="shared" si="1230"/>
        <v>0.19677330741702326</v>
      </c>
      <c r="BL1092" s="8">
        <f t="shared" si="1231"/>
        <v>0.12756144237724701</v>
      </c>
      <c r="BM1092" s="8">
        <f t="shared" si="1232"/>
        <v>0.56497625529344964</v>
      </c>
      <c r="BN1092" s="8">
        <f t="shared" si="1233"/>
        <v>0.42840733362554889</v>
      </c>
    </row>
    <row r="1093" spans="1:66" x14ac:dyDescent="0.25">
      <c r="A1093" t="s">
        <v>27</v>
      </c>
      <c r="B1093" t="s">
        <v>30</v>
      </c>
      <c r="C1093" t="s">
        <v>29</v>
      </c>
      <c r="D1093" s="18" t="s">
        <v>518</v>
      </c>
      <c r="E1093">
        <f>VLOOKUP(A1093,home!$A$2:$E$405,3,FALSE)</f>
        <v>1.7302</v>
      </c>
      <c r="F1093">
        <f>VLOOKUP(B1093,home!$B$2:$E$405,3,FALSE)</f>
        <v>1.3486</v>
      </c>
      <c r="G1093">
        <f>VLOOKUP(C1093,away!$B$2:$E$405,4,FALSE)</f>
        <v>0.4335</v>
      </c>
      <c r="H1093">
        <f>VLOOKUP(A1093,away!$A$2:$E$405,3,FALSE)</f>
        <v>1.4127000000000001</v>
      </c>
      <c r="I1093">
        <f>VLOOKUP(C1093,away!$B$2:$E$405,3,FALSE)</f>
        <v>0.88480000000000003</v>
      </c>
      <c r="J1093">
        <f>VLOOKUP(B1093,home!$B$2:$E$405,4,FALSE)</f>
        <v>0</v>
      </c>
      <c r="K1093" s="3">
        <f t="shared" si="1178"/>
        <v>1.0115062366200001</v>
      </c>
      <c r="L1093" s="3">
        <f t="shared" si="1179"/>
        <v>0</v>
      </c>
      <c r="M1093" s="5">
        <f t="shared" si="1180"/>
        <v>0.36367079256011081</v>
      </c>
      <c r="N1093" s="5">
        <f t="shared" si="1181"/>
        <v>0.36785527475109037</v>
      </c>
      <c r="O1093" s="5">
        <f t="shared" si="1182"/>
        <v>0</v>
      </c>
      <c r="P1093" s="5">
        <f t="shared" si="1183"/>
        <v>0</v>
      </c>
      <c r="Q1093" s="5">
        <f t="shared" si="1184"/>
        <v>0.18604395229214576</v>
      </c>
      <c r="R1093" s="5">
        <f t="shared" si="1185"/>
        <v>0</v>
      </c>
      <c r="S1093" s="5">
        <f t="shared" si="1186"/>
        <v>0</v>
      </c>
      <c r="T1093" s="5">
        <f t="shared" si="1187"/>
        <v>0</v>
      </c>
      <c r="U1093" s="5">
        <f t="shared" si="1188"/>
        <v>0</v>
      </c>
      <c r="V1093" s="5">
        <f t="shared" si="1189"/>
        <v>0</v>
      </c>
      <c r="W1093" s="5">
        <f t="shared" si="1190"/>
        <v>6.2728206009646403E-2</v>
      </c>
      <c r="X1093" s="5">
        <f t="shared" si="1191"/>
        <v>0</v>
      </c>
      <c r="Y1093" s="5">
        <f t="shared" si="1192"/>
        <v>0</v>
      </c>
      <c r="Z1093" s="5">
        <f t="shared" si="1193"/>
        <v>0</v>
      </c>
      <c r="AA1093" s="5">
        <f t="shared" si="1194"/>
        <v>0</v>
      </c>
      <c r="AB1093" s="5">
        <f t="shared" si="1195"/>
        <v>0</v>
      </c>
      <c r="AC1093" s="5">
        <f t="shared" si="1196"/>
        <v>0</v>
      </c>
      <c r="AD1093" s="5">
        <f t="shared" si="1197"/>
        <v>1.5862492897685373E-2</v>
      </c>
      <c r="AE1093" s="5">
        <f t="shared" si="1198"/>
        <v>0</v>
      </c>
      <c r="AF1093" s="5">
        <f t="shared" si="1199"/>
        <v>0</v>
      </c>
      <c r="AG1093" s="5">
        <f t="shared" si="1200"/>
        <v>0</v>
      </c>
      <c r="AH1093" s="5">
        <f t="shared" si="1201"/>
        <v>0</v>
      </c>
      <c r="AI1093" s="5">
        <f t="shared" si="1202"/>
        <v>0</v>
      </c>
      <c r="AJ1093" s="5">
        <f t="shared" si="1203"/>
        <v>0</v>
      </c>
      <c r="AK1093" s="5">
        <f t="shared" si="1204"/>
        <v>0</v>
      </c>
      <c r="AL1093" s="5">
        <f t="shared" si="1205"/>
        <v>0</v>
      </c>
      <c r="AM1093" s="5">
        <f t="shared" si="1206"/>
        <v>3.2090020988698432E-3</v>
      </c>
      <c r="AN1093" s="5">
        <f t="shared" si="1207"/>
        <v>0</v>
      </c>
      <c r="AO1093" s="5">
        <f t="shared" si="1208"/>
        <v>0</v>
      </c>
      <c r="AP1093" s="5">
        <f t="shared" si="1209"/>
        <v>0</v>
      </c>
      <c r="AQ1093" s="5">
        <f t="shared" si="1210"/>
        <v>0</v>
      </c>
      <c r="AR1093" s="5">
        <f t="shared" si="1211"/>
        <v>0</v>
      </c>
      <c r="AS1093" s="5">
        <f t="shared" si="1212"/>
        <v>0</v>
      </c>
      <c r="AT1093" s="5">
        <f t="shared" si="1213"/>
        <v>0</v>
      </c>
      <c r="AU1093" s="5">
        <f t="shared" si="1214"/>
        <v>0</v>
      </c>
      <c r="AV1093" s="5">
        <f t="shared" si="1215"/>
        <v>0</v>
      </c>
      <c r="AW1093" s="5">
        <f t="shared" si="1216"/>
        <v>0</v>
      </c>
      <c r="AX1093" s="5">
        <f t="shared" si="1217"/>
        <v>5.4098760605558586E-4</v>
      </c>
      <c r="AY1093" s="5">
        <f t="shared" si="1218"/>
        <v>0</v>
      </c>
      <c r="AZ1093" s="5">
        <f t="shared" si="1219"/>
        <v>0</v>
      </c>
      <c r="BA1093" s="5">
        <f t="shared" si="1220"/>
        <v>0</v>
      </c>
      <c r="BB1093" s="5">
        <f t="shared" si="1221"/>
        <v>0</v>
      </c>
      <c r="BC1093" s="5">
        <f t="shared" si="1222"/>
        <v>0</v>
      </c>
      <c r="BD1093" s="5">
        <f t="shared" si="1223"/>
        <v>0</v>
      </c>
      <c r="BE1093" s="5">
        <f t="shared" si="1224"/>
        <v>0</v>
      </c>
      <c r="BF1093" s="5">
        <f t="shared" si="1225"/>
        <v>0</v>
      </c>
      <c r="BG1093" s="5">
        <f t="shared" si="1226"/>
        <v>0</v>
      </c>
      <c r="BH1093" s="5">
        <f t="shared" si="1227"/>
        <v>0</v>
      </c>
      <c r="BI1093" s="5">
        <f t="shared" si="1228"/>
        <v>0</v>
      </c>
      <c r="BJ1093" s="8">
        <f t="shared" si="1229"/>
        <v>0.63623991565549332</v>
      </c>
      <c r="BK1093" s="8">
        <f t="shared" si="1230"/>
        <v>0.36367079256011081</v>
      </c>
      <c r="BL1093" s="8">
        <f t="shared" si="1231"/>
        <v>0</v>
      </c>
      <c r="BM1093" s="8">
        <f t="shared" si="1232"/>
        <v>8.2340688612257212E-2</v>
      </c>
      <c r="BN1093" s="8">
        <f t="shared" si="1233"/>
        <v>0.91757001960334694</v>
      </c>
    </row>
    <row r="1094" spans="1:66" x14ac:dyDescent="0.25">
      <c r="A1094" t="s">
        <v>267</v>
      </c>
      <c r="B1094" t="s">
        <v>179</v>
      </c>
      <c r="C1094" t="s">
        <v>277</v>
      </c>
      <c r="D1094" s="18" t="s">
        <v>518</v>
      </c>
      <c r="E1094">
        <f>VLOOKUP(A1094,home!$A$2:$E$405,3,FALSE)</f>
        <v>1.65</v>
      </c>
      <c r="F1094">
        <f>VLOOKUP(B1094,home!$B$2:$E$405,3,FALSE)</f>
        <v>1.3635999999999999</v>
      </c>
      <c r="G1094">
        <f>VLOOKUP(C1094,away!$B$2:$E$405,4,FALSE)</f>
        <v>1.8182</v>
      </c>
      <c r="H1094">
        <f>VLOOKUP(A1094,away!$A$2:$E$405,3,FALSE)</f>
        <v>1.5249999999999999</v>
      </c>
      <c r="I1094">
        <f>VLOOKUP(C1094,away!$B$2:$E$405,3,FALSE)</f>
        <v>0.32790000000000002</v>
      </c>
      <c r="J1094">
        <f>VLOOKUP(B1094,home!$B$2:$E$405,4,FALSE)</f>
        <v>0.16389999999999999</v>
      </c>
      <c r="K1094" s="3">
        <f t="shared" si="1178"/>
        <v>4.0908409079999997</v>
      </c>
      <c r="L1094" s="3">
        <f t="shared" si="1179"/>
        <v>8.1957785249999998E-2</v>
      </c>
      <c r="M1094" s="5">
        <f t="shared" si="1180"/>
        <v>1.5409074447722019E-2</v>
      </c>
      <c r="N1094" s="5">
        <f t="shared" si="1181"/>
        <v>6.3036072105158727E-2</v>
      </c>
      <c r="O1094" s="5">
        <f t="shared" si="1182"/>
        <v>1.2628936144876638E-3</v>
      </c>
      <c r="P1094" s="5">
        <f t="shared" si="1183"/>
        <v>5.1662968605981152E-3</v>
      </c>
      <c r="Q1094" s="5">
        <f t="shared" si="1184"/>
        <v>0.12893527122371051</v>
      </c>
      <c r="R1094" s="5">
        <f t="shared" si="1185"/>
        <v>5.1751981824888128E-5</v>
      </c>
      <c r="S1094" s="5">
        <f t="shared" si="1186"/>
        <v>4.3303417318117584E-4</v>
      </c>
      <c r="T1094" s="5">
        <f t="shared" si="1187"/>
        <v>1.0567249270103373E-2</v>
      </c>
      <c r="U1094" s="5">
        <f t="shared" si="1188"/>
        <v>2.117091243193248E-4</v>
      </c>
      <c r="V1094" s="5">
        <f t="shared" si="1189"/>
        <v>1.6131786478788096E-5</v>
      </c>
      <c r="W1094" s="5">
        <f t="shared" si="1190"/>
        <v>0.17581789400201009</v>
      </c>
      <c r="X1094" s="5">
        <f t="shared" si="1191"/>
        <v>1.4409645199724007E-2</v>
      </c>
      <c r="Y1094" s="5">
        <f t="shared" si="1192"/>
        <v>5.9049130340383695E-4</v>
      </c>
      <c r="Z1094" s="5">
        <f t="shared" si="1193"/>
        <v>1.4138259375553623E-6</v>
      </c>
      <c r="AA1094" s="5">
        <f t="shared" si="1194"/>
        <v>5.7837369821429291E-6</v>
      </c>
      <c r="AB1094" s="5">
        <f t="shared" si="1195"/>
        <v>1.183017392383138E-5</v>
      </c>
      <c r="AC1094" s="5">
        <f t="shared" si="1196"/>
        <v>3.3803781549288121E-7</v>
      </c>
      <c r="AD1094" s="5">
        <f t="shared" si="1197"/>
        <v>0.17981075828545764</v>
      </c>
      <c r="AE1094" s="5">
        <f t="shared" si="1198"/>
        <v>1.4736891513199199E-2</v>
      </c>
      <c r="AF1094" s="5">
        <f t="shared" si="1199"/>
        <v>6.0390149494566388E-4</v>
      </c>
      <c r="AG1094" s="5">
        <f t="shared" si="1200"/>
        <v>1.6498143011636903E-5</v>
      </c>
      <c r="AH1094" s="5">
        <f t="shared" si="1201"/>
        <v>2.8968510642760558E-8</v>
      </c>
      <c r="AI1094" s="5">
        <f t="shared" si="1202"/>
        <v>1.1850556838123825E-7</v>
      </c>
      <c r="AJ1094" s="5">
        <f t="shared" si="1203"/>
        <v>2.4239371347988039E-7</v>
      </c>
      <c r="AK1094" s="5">
        <f t="shared" si="1204"/>
        <v>3.3053137298184198E-7</v>
      </c>
      <c r="AL1094" s="5">
        <f t="shared" si="1205"/>
        <v>4.5334421891964954E-9</v>
      </c>
      <c r="AM1094" s="5">
        <f t="shared" si="1206"/>
        <v>0.14711544113853001</v>
      </c>
      <c r="AN1094" s="5">
        <f t="shared" si="1207"/>
        <v>1.2057255731790659E-2</v>
      </c>
      <c r="AO1094" s="5">
        <f t="shared" si="1208"/>
        <v>4.9409298798521535E-4</v>
      </c>
      <c r="AP1094" s="5">
        <f t="shared" si="1209"/>
        <v>1.3498255667607711E-5</v>
      </c>
      <c r="AQ1094" s="5">
        <f t="shared" si="1210"/>
        <v>2.7657178481384689E-7</v>
      </c>
      <c r="AR1094" s="5">
        <f t="shared" si="1211"/>
        <v>4.7483899485434193E-10</v>
      </c>
      <c r="AS1094" s="5">
        <f t="shared" si="1212"/>
        <v>1.9424907848637432E-9</v>
      </c>
      <c r="AT1094" s="5">
        <f t="shared" si="1213"/>
        <v>3.9732103830668141E-9</v>
      </c>
      <c r="AU1094" s="5">
        <f t="shared" si="1214"/>
        <v>5.4179238570466911E-9</v>
      </c>
      <c r="AV1094" s="5">
        <f t="shared" si="1215"/>
        <v>5.5409661377089363E-9</v>
      </c>
      <c r="AW1094" s="5">
        <f t="shared" si="1216"/>
        <v>4.2220987360418909E-11</v>
      </c>
      <c r="AX1094" s="5">
        <f t="shared" si="1217"/>
        <v>0.10030431080132739</v>
      </c>
      <c r="AY1094" s="5">
        <f t="shared" si="1218"/>
        <v>8.2207191643044464E-3</v>
      </c>
      <c r="AZ1094" s="5">
        <f t="shared" si="1219"/>
        <v>3.3687596793431174E-4</v>
      </c>
      <c r="BA1094" s="5">
        <f t="shared" si="1220"/>
        <v>9.203202745282075E-6</v>
      </c>
      <c r="BB1094" s="5">
        <f t="shared" si="1221"/>
        <v>1.8856852855250959E-7</v>
      </c>
      <c r="BC1094" s="5">
        <f t="shared" si="1222"/>
        <v>3.0909317936030148E-9</v>
      </c>
      <c r="BD1094" s="5">
        <f t="shared" si="1223"/>
        <v>6.4861253947663411E-12</v>
      </c>
      <c r="BE1094" s="5">
        <f t="shared" si="1224"/>
        <v>2.6533707099327795E-11</v>
      </c>
      <c r="BF1094" s="5">
        <f t="shared" si="1225"/>
        <v>5.4272587221410082E-11</v>
      </c>
      <c r="BG1094" s="5">
        <f t="shared" si="1226"/>
        <v>7.4006839996114148E-11</v>
      </c>
      <c r="BH1094" s="5">
        <f t="shared" si="1227"/>
        <v>7.5687552131978561E-11</v>
      </c>
      <c r="BI1094" s="5">
        <f t="shared" si="1228"/>
        <v>6.1925146897576102E-11</v>
      </c>
      <c r="BJ1094" s="8">
        <f t="shared" si="1229"/>
        <v>0.85707653802225492</v>
      </c>
      <c r="BK1094" s="8">
        <f t="shared" si="1230"/>
        <v>2.9245599003542226E-2</v>
      </c>
      <c r="BL1094" s="8">
        <f t="shared" si="1231"/>
        <v>1.5447066790454532E-3</v>
      </c>
      <c r="BM1094" s="8">
        <f t="shared" si="1232"/>
        <v>0.6657861781751947</v>
      </c>
      <c r="BN1094" s="8">
        <f t="shared" si="1233"/>
        <v>0.21386136023350194</v>
      </c>
    </row>
    <row r="1095" spans="1:66" x14ac:dyDescent="0.25">
      <c r="A1095" t="s">
        <v>270</v>
      </c>
      <c r="B1095" t="s">
        <v>281</v>
      </c>
      <c r="C1095" t="s">
        <v>328</v>
      </c>
      <c r="D1095" s="18" t="s">
        <v>518</v>
      </c>
      <c r="E1095">
        <f>VLOOKUP(A1095,home!$A$2:$E$405,3,FALSE)</f>
        <v>1.5696000000000001</v>
      </c>
      <c r="F1095">
        <f>VLOOKUP(B1095,home!$B$2:$E$405,3,FALSE)</f>
        <v>1.752</v>
      </c>
      <c r="G1095">
        <f>VLOOKUP(C1095,away!$B$2:$E$405,4,FALSE)</f>
        <v>1.0618000000000001</v>
      </c>
      <c r="H1095">
        <f>VLOOKUP(A1095,away!$A$2:$E$405,3,FALSE)</f>
        <v>1.3290999999999999</v>
      </c>
      <c r="I1095">
        <f>VLOOKUP(C1095,away!$B$2:$E$405,3,FALSE)</f>
        <v>0.75239999999999996</v>
      </c>
      <c r="J1095">
        <f>VLOOKUP(B1095,home!$B$2:$E$405,4,FALSE)</f>
        <v>0.37619999999999998</v>
      </c>
      <c r="K1095" s="3">
        <f t="shared" si="1178"/>
        <v>2.91988544256</v>
      </c>
      <c r="L1095" s="3">
        <f t="shared" si="1179"/>
        <v>0.37620558280799998</v>
      </c>
      <c r="M1095" s="5">
        <f t="shared" si="1180"/>
        <v>3.7027624923410517E-2</v>
      </c>
      <c r="N1095" s="5">
        <f t="shared" si="1181"/>
        <v>0.1081164229864382</v>
      </c>
      <c r="O1095" s="5">
        <f t="shared" si="1182"/>
        <v>1.3929999214307679E-2</v>
      </c>
      <c r="P1095" s="5">
        <f t="shared" si="1183"/>
        <v>4.067400192072923E-2</v>
      </c>
      <c r="Q1095" s="5">
        <f t="shared" si="1184"/>
        <v>0.15784378478988018</v>
      </c>
      <c r="R1095" s="5">
        <f t="shared" si="1185"/>
        <v>2.6202717364668011E-3</v>
      </c>
      <c r="S1095" s="5">
        <f t="shared" si="1186"/>
        <v>1.1169865982961791E-2</v>
      </c>
      <c r="T1095" s="5">
        <f t="shared" si="1187"/>
        <v>5.9381713049497395E-2</v>
      </c>
      <c r="U1095" s="5">
        <f t="shared" si="1188"/>
        <v>7.6508932988608247E-3</v>
      </c>
      <c r="V1095" s="5">
        <f t="shared" si="1189"/>
        <v>1.3633159068098689E-3</v>
      </c>
      <c r="W1095" s="5">
        <f t="shared" si="1190"/>
        <v>0.15362858980218153</v>
      </c>
      <c r="X1095" s="5">
        <f t="shared" si="1191"/>
        <v>5.7795933162500868E-2</v>
      </c>
      <c r="Y1095" s="5">
        <f t="shared" si="1192"/>
        <v>1.0871576359665425E-2</v>
      </c>
      <c r="Z1095" s="5">
        <f t="shared" si="1193"/>
        <v>3.2858695191094104E-4</v>
      </c>
      <c r="AA1095" s="5">
        <f t="shared" si="1194"/>
        <v>9.5943625749991953E-4</v>
      </c>
      <c r="AB1095" s="5">
        <f t="shared" si="1195"/>
        <v>1.4007219806691316E-3</v>
      </c>
      <c r="AC1095" s="5">
        <f t="shared" si="1196"/>
        <v>9.3598215398036532E-5</v>
      </c>
      <c r="AD1095" s="5">
        <f t="shared" si="1197"/>
        <v>0.11214447073110291</v>
      </c>
      <c r="AE1095" s="5">
        <f t="shared" si="1198"/>
        <v>4.2189375970089267E-2</v>
      </c>
      <c r="AF1095" s="5">
        <f t="shared" si="1199"/>
        <v>7.9359393875666311E-3</v>
      </c>
      <c r="AG1095" s="5">
        <f t="shared" si="1200"/>
        <v>9.9518156747615562E-4</v>
      </c>
      <c r="AH1095" s="5">
        <f t="shared" si="1201"/>
        <v>3.0904061436689958E-5</v>
      </c>
      <c r="AI1095" s="5">
        <f t="shared" si="1202"/>
        <v>9.023631910497089E-5</v>
      </c>
      <c r="AJ1095" s="5">
        <f t="shared" si="1203"/>
        <v>1.3173985727240169E-4</v>
      </c>
      <c r="AK1095" s="5">
        <f t="shared" si="1204"/>
        <v>1.2822176381820593E-4</v>
      </c>
      <c r="AL1095" s="5">
        <f t="shared" si="1205"/>
        <v>4.1126202404298455E-6</v>
      </c>
      <c r="AM1095" s="5">
        <f t="shared" si="1206"/>
        <v>6.5489801510268689E-2</v>
      </c>
      <c r="AN1095" s="5">
        <f t="shared" si="1207"/>
        <v>2.4637628945150869E-2</v>
      </c>
      <c r="AO1095" s="5">
        <f t="shared" si="1208"/>
        <v>4.6344067781588661E-3</v>
      </c>
      <c r="AP1095" s="5">
        <f t="shared" si="1209"/>
        <v>5.8116323431553387E-4</v>
      </c>
      <c r="AQ1095" s="5">
        <f t="shared" si="1210"/>
        <v>5.4659213318064425E-5</v>
      </c>
      <c r="AR1095" s="5">
        <f t="shared" si="1211"/>
        <v>2.3252560887848374E-6</v>
      </c>
      <c r="AS1095" s="5">
        <f t="shared" si="1212"/>
        <v>6.7894814038668497E-6</v>
      </c>
      <c r="AT1095" s="5">
        <f t="shared" si="1213"/>
        <v>9.9122539568413259E-6</v>
      </c>
      <c r="AU1095" s="5">
        <f t="shared" si="1214"/>
        <v>9.6475486771795801E-6</v>
      </c>
      <c r="AV1095" s="5">
        <f t="shared" si="1215"/>
        <v>7.0424342347214129E-6</v>
      </c>
      <c r="AW1095" s="5">
        <f t="shared" si="1216"/>
        <v>1.2548943293050005E-7</v>
      </c>
      <c r="AX1095" s="5">
        <f t="shared" si="1217"/>
        <v>3.1870453010996225E-2</v>
      </c>
      <c r="AY1095" s="5">
        <f t="shared" si="1218"/>
        <v>1.1989842349356811E-2</v>
      </c>
      <c r="AZ1095" s="5">
        <f t="shared" si="1219"/>
        <v>2.2553228144079093E-3</v>
      </c>
      <c r="BA1095" s="5">
        <f t="shared" si="1220"/>
        <v>2.8282167793816881E-4</v>
      </c>
      <c r="BB1095" s="5">
        <f t="shared" si="1221"/>
        <v>2.6599773544866319E-5</v>
      </c>
      <c r="BC1095" s="5">
        <f t="shared" si="1222"/>
        <v>2.0013966618014512E-6</v>
      </c>
      <c r="BD1095" s="5">
        <f t="shared" si="1223"/>
        <v>1.4579572034319166E-7</v>
      </c>
      <c r="BE1095" s="5">
        <f t="shared" si="1224"/>
        <v>4.2570680141763416E-7</v>
      </c>
      <c r="BF1095" s="5">
        <f t="shared" si="1225"/>
        <v>6.2150754612906554E-7</v>
      </c>
      <c r="BG1095" s="5">
        <f t="shared" si="1226"/>
        <v>6.04910278794482E-7</v>
      </c>
      <c r="BH1095" s="5">
        <f t="shared" si="1227"/>
        <v>4.4156717927672989E-7</v>
      </c>
      <c r="BI1095" s="5">
        <f t="shared" si="1228"/>
        <v>2.5786511573648105E-7</v>
      </c>
      <c r="BJ1095" s="8">
        <f t="shared" si="1229"/>
        <v>0.8527276885105165</v>
      </c>
      <c r="BK1095" s="8">
        <f t="shared" si="1230"/>
        <v>0.10232236191890669</v>
      </c>
      <c r="BL1095" s="8">
        <f t="shared" si="1231"/>
        <v>2.6980638816439712E-2</v>
      </c>
      <c r="BM1095" s="8">
        <f t="shared" si="1232"/>
        <v>0.61015745376661723</v>
      </c>
      <c r="BN1095" s="8">
        <f t="shared" si="1233"/>
        <v>0.36021210557123257</v>
      </c>
    </row>
    <row r="1096" spans="1:66" x14ac:dyDescent="0.25">
      <c r="A1096" t="s">
        <v>272</v>
      </c>
      <c r="B1096" t="s">
        <v>311</v>
      </c>
      <c r="C1096" t="s">
        <v>456</v>
      </c>
      <c r="D1096" s="18" t="s">
        <v>518</v>
      </c>
      <c r="E1096">
        <f>VLOOKUP(A1096,home!$A$2:$E$405,3,FALSE)</f>
        <v>1.3837999999999999</v>
      </c>
      <c r="F1096">
        <f>VLOOKUP(B1096,home!$B$2:$E$405,3,FALSE)</f>
        <v>1.0840000000000001</v>
      </c>
      <c r="G1096">
        <f>VLOOKUP(C1096,away!$B$2:$E$405,4,FALSE)</f>
        <v>1.1561999999999999</v>
      </c>
      <c r="H1096">
        <f>VLOOKUP(A1096,away!$A$2:$E$405,3,FALSE)</f>
        <v>0.90910000000000002</v>
      </c>
      <c r="I1096">
        <f>VLOOKUP(C1096,away!$B$2:$E$405,3,FALSE)</f>
        <v>0.66</v>
      </c>
      <c r="J1096">
        <f>VLOOKUP(B1096,home!$B$2:$E$405,4,FALSE)</f>
        <v>0.55000000000000004</v>
      </c>
      <c r="K1096" s="3">
        <f t="shared" si="1178"/>
        <v>1.7343453230399999</v>
      </c>
      <c r="L1096" s="3">
        <f t="shared" si="1179"/>
        <v>0.33000330000000005</v>
      </c>
      <c r="M1096" s="5">
        <f t="shared" si="1180"/>
        <v>0.1269009239904097</v>
      </c>
      <c r="N1096" s="5">
        <f t="shared" si="1181"/>
        <v>0.22009002401222152</v>
      </c>
      <c r="O1096" s="5">
        <f t="shared" si="1182"/>
        <v>4.187772368988437E-2</v>
      </c>
      <c r="P1096" s="5">
        <f t="shared" si="1183"/>
        <v>7.2630434221112358E-2</v>
      </c>
      <c r="Q1096" s="5">
        <f t="shared" si="1184"/>
        <v>0.1908560518966789</v>
      </c>
      <c r="R1096" s="5">
        <f t="shared" si="1185"/>
        <v>6.9098935070750107E-3</v>
      </c>
      <c r="S1096" s="5">
        <f t="shared" si="1186"/>
        <v>1.0392319869053895E-2</v>
      </c>
      <c r="T1096" s="5">
        <f t="shared" si="1187"/>
        <v>6.2983126950875309E-2</v>
      </c>
      <c r="U1096" s="5">
        <f t="shared" si="1188"/>
        <v>1.1984141486700005E-2</v>
      </c>
      <c r="V1096" s="5">
        <f t="shared" si="1189"/>
        <v>6.6088189196857278E-4</v>
      </c>
      <c r="W1096" s="5">
        <f t="shared" si="1190"/>
        <v>0.11033676699362815</v>
      </c>
      <c r="X1096" s="5">
        <f t="shared" si="1191"/>
        <v>3.641149721922838E-2</v>
      </c>
      <c r="Y1096" s="5">
        <f t="shared" si="1192"/>
        <v>6.0079571201430947E-3</v>
      </c>
      <c r="Z1096" s="5">
        <f t="shared" si="1193"/>
        <v>7.6009588666110925E-4</v>
      </c>
      <c r="AA1096" s="5">
        <f t="shared" si="1194"/>
        <v>1.3182687460926365E-3</v>
      </c>
      <c r="AB1096" s="5">
        <f t="shared" si="1195"/>
        <v>1.1431666171477848E-3</v>
      </c>
      <c r="AC1096" s="5">
        <f t="shared" si="1196"/>
        <v>2.3640558158078917E-5</v>
      </c>
      <c r="AD1096" s="5">
        <f t="shared" si="1197"/>
        <v>4.784051394868831E-2</v>
      </c>
      <c r="AE1096" s="5">
        <f t="shared" si="1198"/>
        <v>1.5787527476763177E-2</v>
      </c>
      <c r="AF1096" s="5">
        <f t="shared" si="1199"/>
        <v>2.604968083086261E-3</v>
      </c>
      <c r="AG1096" s="5">
        <f t="shared" si="1200"/>
        <v>2.8654935460438024E-4</v>
      </c>
      <c r="AH1096" s="5">
        <f t="shared" si="1201"/>
        <v>6.270853772864801E-5</v>
      </c>
      <c r="AI1096" s="5">
        <f t="shared" si="1202"/>
        <v>1.0875825912435804E-4</v>
      </c>
      <c r="AJ1096" s="5">
        <f t="shared" si="1203"/>
        <v>9.4312189027151409E-5</v>
      </c>
      <c r="AK1096" s="5">
        <f t="shared" si="1204"/>
        <v>5.4523301314968134E-5</v>
      </c>
      <c r="AL1096" s="5">
        <f t="shared" si="1205"/>
        <v>5.4121717959452931E-7</v>
      </c>
      <c r="AM1096" s="5">
        <f t="shared" si="1206"/>
        <v>1.6594394323747482E-2</v>
      </c>
      <c r="AN1096" s="5">
        <f t="shared" si="1207"/>
        <v>5.4762048883379389E-3</v>
      </c>
      <c r="AO1096" s="5">
        <f t="shared" si="1208"/>
        <v>9.0358284231382578E-4</v>
      </c>
      <c r="AP1096" s="5">
        <f t="shared" si="1209"/>
        <v>9.9395106595647422E-5</v>
      </c>
      <c r="AQ1096" s="5">
        <f t="shared" si="1210"/>
        <v>8.2001782951038543E-6</v>
      </c>
      <c r="AR1096" s="5">
        <f t="shared" si="1211"/>
        <v>4.1388048777256708E-6</v>
      </c>
      <c r="AS1096" s="5">
        <f t="shared" si="1212"/>
        <v>7.1781168826586553E-6</v>
      </c>
      <c r="AT1096" s="5">
        <f t="shared" si="1213"/>
        <v>6.2246667218367531E-6</v>
      </c>
      <c r="AU1096" s="5">
        <f t="shared" si="1214"/>
        <v>3.5985738721667658E-6</v>
      </c>
      <c r="AV1096" s="5">
        <f t="shared" si="1215"/>
        <v>1.5602924412015933E-6</v>
      </c>
      <c r="AW1096" s="5">
        <f t="shared" si="1216"/>
        <v>8.6044463152405435E-9</v>
      </c>
      <c r="AX1096" s="5">
        <f t="shared" si="1217"/>
        <v>4.7967350306788318E-3</v>
      </c>
      <c r="AY1096" s="5">
        <f t="shared" si="1218"/>
        <v>1.582938389349616E-3</v>
      </c>
      <c r="AZ1096" s="5">
        <f t="shared" si="1219"/>
        <v>2.611874460910291E-4</v>
      </c>
      <c r="BA1096" s="5">
        <f t="shared" si="1220"/>
        <v>2.873090637620391E-5</v>
      </c>
      <c r="BB1096" s="5">
        <f t="shared" si="1221"/>
        <v>2.3703234790345832E-6</v>
      </c>
      <c r="BC1096" s="5">
        <f t="shared" si="1222"/>
        <v>1.5644291402977869E-7</v>
      </c>
      <c r="BD1096" s="5">
        <f t="shared" si="1223"/>
        <v>2.2763654461759459E-7</v>
      </c>
      <c r="BE1096" s="5">
        <f t="shared" si="1224"/>
        <v>3.9480037651051142E-7</v>
      </c>
      <c r="BF1096" s="5">
        <f t="shared" si="1225"/>
        <v>3.4236009326771834E-7</v>
      </c>
      <c r="BG1096" s="5">
        <f t="shared" si="1226"/>
        <v>1.9792354218480178E-7</v>
      </c>
      <c r="BH1096" s="5">
        <f t="shared" si="1227"/>
        <v>8.5816942426930276E-8</v>
      </c>
      <c r="BI1096" s="5">
        <f t="shared" si="1228"/>
        <v>2.9767242547147883E-8</v>
      </c>
      <c r="BJ1096" s="8">
        <f t="shared" si="1229"/>
        <v>0.72295887893409616</v>
      </c>
      <c r="BK1096" s="8">
        <f t="shared" si="1230"/>
        <v>0.21219168013723183</v>
      </c>
      <c r="BL1096" s="8">
        <f t="shared" si="1231"/>
        <v>6.3577475093632083E-2</v>
      </c>
      <c r="BM1096" s="8">
        <f t="shared" si="1232"/>
        <v>0.33864014894933608</v>
      </c>
      <c r="BN1096" s="8">
        <f t="shared" si="1233"/>
        <v>0.65926505131738189</v>
      </c>
    </row>
    <row r="1097" spans="1:66" x14ac:dyDescent="0.25">
      <c r="A1097" t="s">
        <v>34</v>
      </c>
      <c r="B1097" t="s">
        <v>485</v>
      </c>
      <c r="C1097" t="s">
        <v>198</v>
      </c>
      <c r="D1097" s="18" t="s">
        <v>518</v>
      </c>
      <c r="E1097">
        <f>VLOOKUP(A1097,home!$A$2:$E$405,3,FALSE)</f>
        <v>1.4202999999999999</v>
      </c>
      <c r="F1097">
        <f>VLOOKUP(B1097,home!$B$2:$E$405,3,FALSE)</f>
        <v>0.35199999999999998</v>
      </c>
      <c r="G1097">
        <f>VLOOKUP(C1097,away!$B$2:$E$405,4,FALSE)</f>
        <v>1.2321</v>
      </c>
      <c r="H1097">
        <f>VLOOKUP(A1097,away!$A$2:$E$405,3,FALSE)</f>
        <v>1.2029000000000001</v>
      </c>
      <c r="I1097">
        <f>VLOOKUP(C1097,away!$B$2:$E$405,3,FALSE)</f>
        <v>0.62350000000000005</v>
      </c>
      <c r="J1097">
        <f>VLOOKUP(B1097,home!$B$2:$E$405,4,FALSE)</f>
        <v>1.6626000000000001</v>
      </c>
      <c r="K1097" s="3">
        <f t="shared" si="1178"/>
        <v>0.61598297375999989</v>
      </c>
      <c r="L1097" s="3">
        <f t="shared" si="1179"/>
        <v>1.2469635501900003</v>
      </c>
      <c r="M1097" s="5">
        <f t="shared" si="1180"/>
        <v>0.15521461234617001</v>
      </c>
      <c r="N1097" s="5">
        <f t="shared" si="1181"/>
        <v>9.5609558483999393E-2</v>
      </c>
      <c r="O1097" s="5">
        <f t="shared" si="1182"/>
        <v>0.19354696405254482</v>
      </c>
      <c r="P1097" s="5">
        <f t="shared" si="1183"/>
        <v>0.11922163447930635</v>
      </c>
      <c r="Q1097" s="5">
        <f t="shared" si="1184"/>
        <v>2.9446930077427286E-2</v>
      </c>
      <c r="R1097" s="5">
        <f t="shared" si="1185"/>
        <v>0.12067300471172886</v>
      </c>
      <c r="S1097" s="5">
        <f t="shared" si="1186"/>
        <v>2.2893782217193522E-2</v>
      </c>
      <c r="T1097" s="5">
        <f t="shared" si="1187"/>
        <v>3.6719248471545431E-2</v>
      </c>
      <c r="U1097" s="5">
        <f t="shared" si="1188"/>
        <v>7.4332516294885215E-2</v>
      </c>
      <c r="V1097" s="5">
        <f t="shared" si="1189"/>
        <v>1.9538782779461241E-3</v>
      </c>
      <c r="W1097" s="5">
        <f t="shared" si="1190"/>
        <v>6.0462691857321475E-3</v>
      </c>
      <c r="X1097" s="5">
        <f t="shared" si="1191"/>
        <v>7.5394772892449606E-3</v>
      </c>
      <c r="Y1097" s="5">
        <f t="shared" si="1192"/>
        <v>4.700726683586889E-3</v>
      </c>
      <c r="Z1097" s="5">
        <f t="shared" si="1193"/>
        <v>5.0158279455810667E-2</v>
      </c>
      <c r="AA1097" s="5">
        <f t="shared" si="1194"/>
        <v>3.0896646137875364E-2</v>
      </c>
      <c r="AB1097" s="5">
        <f t="shared" si="1195"/>
        <v>9.5159039836094413E-3</v>
      </c>
      <c r="AC1097" s="5">
        <f t="shared" si="1196"/>
        <v>9.3799384586460837E-5</v>
      </c>
      <c r="AD1097" s="5">
        <f t="shared" si="1197"/>
        <v>9.3109971829518528E-4</v>
      </c>
      <c r="AE1097" s="5">
        <f t="shared" si="1198"/>
        <v>1.1610474103062735E-3</v>
      </c>
      <c r="AF1097" s="5">
        <f t="shared" si="1199"/>
        <v>7.2389190034720852E-4</v>
      </c>
      <c r="AG1097" s="5">
        <f t="shared" si="1200"/>
        <v>3.0088893800358027E-4</v>
      </c>
      <c r="AH1097" s="5">
        <f t="shared" si="1201"/>
        <v>1.5636386555409956E-2</v>
      </c>
      <c r="AI1097" s="5">
        <f t="shared" si="1202"/>
        <v>9.6317478892623074E-3</v>
      </c>
      <c r="AJ1097" s="5">
        <f t="shared" si="1203"/>
        <v>2.9664963536671987E-3</v>
      </c>
      <c r="AK1097" s="5">
        <f t="shared" si="1204"/>
        <v>6.0910374852670573E-4</v>
      </c>
      <c r="AL1097" s="5">
        <f t="shared" si="1205"/>
        <v>2.8819234927727109E-6</v>
      </c>
      <c r="AM1097" s="5">
        <f t="shared" si="1206"/>
        <v>1.1470831466851331E-4</v>
      </c>
      <c r="AN1097" s="5">
        <f t="shared" si="1207"/>
        <v>1.4303708729536104E-4</v>
      </c>
      <c r="AO1097" s="5">
        <f t="shared" si="1208"/>
        <v>8.9181017091330222E-5</v>
      </c>
      <c r="AP1097" s="5">
        <f t="shared" si="1209"/>
        <v>3.7068492560586731E-5</v>
      </c>
      <c r="AQ1097" s="5">
        <f t="shared" si="1210"/>
        <v>1.1555764770885212E-5</v>
      </c>
      <c r="AR1097" s="5">
        <f t="shared" si="1211"/>
        <v>3.899600818255437E-3</v>
      </c>
      <c r="AS1097" s="5">
        <f t="shared" si="1212"/>
        <v>2.4020877085059126E-3</v>
      </c>
      <c r="AT1097" s="5">
        <f t="shared" si="1213"/>
        <v>7.39822564958908E-4</v>
      </c>
      <c r="AU1097" s="5">
        <f t="shared" si="1214"/>
        <v>1.5190603453937957E-4</v>
      </c>
      <c r="AV1097" s="5">
        <f t="shared" si="1215"/>
        <v>2.3392882721914073E-5</v>
      </c>
      <c r="AW1097" s="5">
        <f t="shared" si="1216"/>
        <v>6.1489705565146065E-8</v>
      </c>
      <c r="AX1097" s="5">
        <f t="shared" si="1217"/>
        <v>1.1776394797418101E-5</v>
      </c>
      <c r="AY1097" s="5">
        <f t="shared" si="1218"/>
        <v>1.4684735065027525E-5</v>
      </c>
      <c r="AZ1097" s="5">
        <f t="shared" si="1219"/>
        <v>9.1556646851431562E-6</v>
      </c>
      <c r="BA1097" s="5">
        <f t="shared" si="1220"/>
        <v>3.8055933800451059E-6</v>
      </c>
      <c r="BB1097" s="5">
        <f t="shared" si="1221"/>
        <v>1.1863590579401522E-6</v>
      </c>
      <c r="BC1097" s="5">
        <f t="shared" si="1222"/>
        <v>2.9586930053782316E-7</v>
      </c>
      <c r="BD1097" s="5">
        <f t="shared" si="1223"/>
        <v>8.1044334677593879E-4</v>
      </c>
      <c r="BE1097" s="5">
        <f t="shared" si="1224"/>
        <v>4.9921930281104964E-4</v>
      </c>
      <c r="BF1097" s="5">
        <f t="shared" si="1225"/>
        <v>1.5375529535197209E-4</v>
      </c>
      <c r="BG1097" s="5">
        <f t="shared" si="1226"/>
        <v>3.1570214687418285E-5</v>
      </c>
      <c r="BH1097" s="5">
        <f t="shared" si="1227"/>
        <v>4.8616786813493846E-6</v>
      </c>
      <c r="BI1097" s="5">
        <f t="shared" si="1228"/>
        <v>5.9894225832063794E-7</v>
      </c>
      <c r="BJ1097" s="8">
        <f t="shared" si="1229"/>
        <v>0.1836155934511611</v>
      </c>
      <c r="BK1097" s="8">
        <f t="shared" si="1230"/>
        <v>0.29939527336376032</v>
      </c>
      <c r="BL1097" s="8">
        <f t="shared" si="1231"/>
        <v>0.46652602851705743</v>
      </c>
      <c r="BM1097" s="8">
        <f t="shared" si="1232"/>
        <v>0.28596784739125342</v>
      </c>
      <c r="BN1097" s="8">
        <f t="shared" si="1233"/>
        <v>0.7137127041511766</v>
      </c>
    </row>
    <row r="1098" spans="1:66" x14ac:dyDescent="0.25">
      <c r="A1098" t="s">
        <v>10</v>
      </c>
      <c r="B1098" t="s">
        <v>11</v>
      </c>
      <c r="C1098" t="s">
        <v>12</v>
      </c>
      <c r="D1098" s="18" t="s">
        <v>519</v>
      </c>
      <c r="E1098">
        <f>VLOOKUP(A1098,home!$A$2:$E$405,3,FALSE)</f>
        <v>1.4167000000000001</v>
      </c>
      <c r="F1098">
        <f>VLOOKUP(B1098,home!$B$2:$E$405,3,FALSE)</f>
        <v>0.98819999999999997</v>
      </c>
      <c r="G1098">
        <f>VLOOKUP(C1098,away!$B$2:$E$405,4,FALSE)</f>
        <v>0.84699999999999998</v>
      </c>
      <c r="H1098">
        <f>VLOOKUP(A1098,away!$A$2:$E$405,3,FALSE)</f>
        <v>1.2778</v>
      </c>
      <c r="I1098">
        <f>VLOOKUP(C1098,away!$B$2:$E$405,3,FALSE)</f>
        <v>1.0955999999999999</v>
      </c>
      <c r="J1098">
        <f>VLOOKUP(B1098,home!$B$2:$E$405,4,FALSE)</f>
        <v>2.1913</v>
      </c>
      <c r="K1098" s="3">
        <f t="shared" si="1178"/>
        <v>1.1857855501800001</v>
      </c>
      <c r="L1098" s="3">
        <f t="shared" si="1179"/>
        <v>3.0677272641840001</v>
      </c>
      <c r="M1098" s="5">
        <f t="shared" si="1180"/>
        <v>1.4214214209627832E-2</v>
      </c>
      <c r="N1098" s="5">
        <f t="shared" si="1181"/>
        <v>1.6855009816939912E-2</v>
      </c>
      <c r="O1098" s="5">
        <f t="shared" si="1182"/>
        <v>4.3605332469826931E-2</v>
      </c>
      <c r="P1098" s="5">
        <f t="shared" si="1183"/>
        <v>5.1706573153515546E-2</v>
      </c>
      <c r="Q1098" s="5">
        <f t="shared" si="1184"/>
        <v>9.9932135445347011E-3</v>
      </c>
      <c r="R1098" s="5">
        <f t="shared" si="1185"/>
        <v>6.6884633640747981E-2</v>
      </c>
      <c r="S1098" s="5">
        <f t="shared" si="1186"/>
        <v>4.7022819338633309E-2</v>
      </c>
      <c r="T1098" s="5">
        <f t="shared" si="1187"/>
        <v>3.0656453647381936E-2</v>
      </c>
      <c r="U1098" s="5">
        <f t="shared" si="1188"/>
        <v>7.9310832100282072E-2</v>
      </c>
      <c r="V1098" s="5">
        <f t="shared" si="1189"/>
        <v>1.9005926916692509E-2</v>
      </c>
      <c r="W1098" s="5">
        <f t="shared" si="1190"/>
        <v>3.9499360736574372E-3</v>
      </c>
      <c r="X1098" s="5">
        <f t="shared" si="1191"/>
        <v>1.2117326584942823E-2</v>
      </c>
      <c r="Y1098" s="5">
        <f t="shared" si="1192"/>
        <v>1.8586326566825354E-2</v>
      </c>
      <c r="Z1098" s="5">
        <f t="shared" si="1193"/>
        <v>6.8394604724893629E-2</v>
      </c>
      <c r="AA1098" s="5">
        <f t="shared" si="1194"/>
        <v>8.1101333993051625E-2</v>
      </c>
      <c r="AB1098" s="5">
        <f t="shared" si="1195"/>
        <v>4.8084394974641342E-2</v>
      </c>
      <c r="AC1098" s="5">
        <f t="shared" si="1196"/>
        <v>4.3210766700468124E-3</v>
      </c>
      <c r="AD1098" s="5">
        <f t="shared" si="1197"/>
        <v>1.1709442800694283E-3</v>
      </c>
      <c r="AE1098" s="5">
        <f t="shared" si="1198"/>
        <v>3.5921376928092913E-3</v>
      </c>
      <c r="AF1098" s="5">
        <f t="shared" si="1199"/>
        <v>5.509849368467038E-3</v>
      </c>
      <c r="AG1098" s="5">
        <f t="shared" si="1200"/>
        <v>5.6342383763977747E-3</v>
      </c>
      <c r="AH1098" s="5">
        <f t="shared" si="1201"/>
        <v>5.2453998409411007E-2</v>
      </c>
      <c r="AI1098" s="5">
        <f t="shared" si="1202"/>
        <v>6.2199193363044275E-2</v>
      </c>
      <c r="AJ1098" s="5">
        <f t="shared" si="1203"/>
        <v>3.6877452361374845E-2</v>
      </c>
      <c r="AK1098" s="5">
        <f t="shared" si="1204"/>
        <v>1.457625004585654E-2</v>
      </c>
      <c r="AL1098" s="5">
        <f t="shared" si="1205"/>
        <v>6.2874546182197899E-4</v>
      </c>
      <c r="AM1098" s="5">
        <f t="shared" si="1206"/>
        <v>2.776977614744501E-4</v>
      </c>
      <c r="AN1098" s="5">
        <f t="shared" si="1207"/>
        <v>8.5190099407803587E-4</v>
      </c>
      <c r="AO1098" s="5">
        <f t="shared" si="1208"/>
        <v>1.3066999529593218E-3</v>
      </c>
      <c r="AP1098" s="5">
        <f t="shared" si="1209"/>
        <v>1.3361996906004205E-3</v>
      </c>
      <c r="AQ1098" s="5">
        <f t="shared" si="1210"/>
        <v>1.0247740553122838E-3</v>
      </c>
      <c r="AR1098" s="5">
        <f t="shared" si="1211"/>
        <v>3.2182912207202853E-2</v>
      </c>
      <c r="AS1098" s="5">
        <f t="shared" si="1212"/>
        <v>3.8162032258012679E-2</v>
      </c>
      <c r="AT1098" s="5">
        <f t="shared" si="1213"/>
        <v>2.2625993208527241E-2</v>
      </c>
      <c r="AU1098" s="5">
        <f t="shared" si="1214"/>
        <v>8.9431919350474766E-3</v>
      </c>
      <c r="AV1098" s="5">
        <f t="shared" si="1215"/>
        <v>2.6511769422664028E-3</v>
      </c>
      <c r="AW1098" s="5">
        <f t="shared" si="1216"/>
        <v>6.353240014456527E-5</v>
      </c>
      <c r="AX1098" s="5">
        <f t="shared" si="1217"/>
        <v>5.4881665478955848E-5</v>
      </c>
      <c r="AY1098" s="5">
        <f t="shared" si="1218"/>
        <v>1.6836198149361873E-4</v>
      </c>
      <c r="AZ1098" s="5">
        <f t="shared" si="1219"/>
        <v>2.5824432044000816E-4</v>
      </c>
      <c r="BA1098" s="5">
        <f t="shared" si="1220"/>
        <v>2.6407438087816082E-4</v>
      </c>
      <c r="BB1098" s="5">
        <f t="shared" si="1221"/>
        <v>2.0252704449811096E-4</v>
      </c>
      <c r="BC1098" s="5">
        <f t="shared" si="1222"/>
        <v>1.2425954722829221E-4</v>
      </c>
      <c r="BD1098" s="5">
        <f t="shared" si="1223"/>
        <v>1.6454732869812722E-2</v>
      </c>
      <c r="BE1098" s="5">
        <f t="shared" si="1224"/>
        <v>1.9511784469095808E-2</v>
      </c>
      <c r="BF1098" s="5">
        <f t="shared" si="1225"/>
        <v>1.156839604084018E-2</v>
      </c>
      <c r="BG1098" s="5">
        <f t="shared" si="1226"/>
        <v>4.5725456213292701E-3</v>
      </c>
      <c r="BH1098" s="5">
        <f t="shared" si="1227"/>
        <v>1.3555146313277697E-3</v>
      </c>
      <c r="BI1098" s="5">
        <f t="shared" si="1228"/>
        <v>3.2146993257720769E-4</v>
      </c>
      <c r="BJ1098" s="8">
        <f t="shared" si="1229"/>
        <v>0.11393505734646733</v>
      </c>
      <c r="BK1098" s="8">
        <f t="shared" si="1230"/>
        <v>0.1370677177318316</v>
      </c>
      <c r="BL1098" s="8">
        <f t="shared" si="1231"/>
        <v>0.64344317147427621</v>
      </c>
      <c r="BM1098" s="8">
        <f t="shared" si="1232"/>
        <v>0.75947674486092664</v>
      </c>
      <c r="BN1098" s="8">
        <f t="shared" si="1233"/>
        <v>0.20325897683519289</v>
      </c>
    </row>
    <row r="1099" spans="1:66" x14ac:dyDescent="0.25">
      <c r="A1099" t="s">
        <v>10</v>
      </c>
      <c r="B1099" t="s">
        <v>208</v>
      </c>
      <c r="C1099" t="s">
        <v>205</v>
      </c>
      <c r="D1099" s="18" t="s">
        <v>519</v>
      </c>
      <c r="E1099">
        <f>VLOOKUP(A1099,home!$A$2:$E$405,3,FALSE)</f>
        <v>1.4167000000000001</v>
      </c>
      <c r="F1099">
        <f>VLOOKUP(B1099,home!$B$2:$E$405,3,FALSE)</f>
        <v>0.98819999999999997</v>
      </c>
      <c r="G1099">
        <f>VLOOKUP(C1099,away!$B$2:$E$405,4,FALSE)</f>
        <v>0.70589999999999997</v>
      </c>
      <c r="H1099">
        <f>VLOOKUP(A1099,away!$A$2:$E$405,3,FALSE)</f>
        <v>1.2778</v>
      </c>
      <c r="I1099">
        <f>VLOOKUP(C1099,away!$B$2:$E$405,3,FALSE)</f>
        <v>1.0955999999999999</v>
      </c>
      <c r="J1099">
        <f>VLOOKUP(B1099,home!$B$2:$E$405,4,FALSE)</f>
        <v>0.93910000000000005</v>
      </c>
      <c r="K1099" s="3">
        <f t="shared" si="1178"/>
        <v>0.98824795734600002</v>
      </c>
      <c r="L1099" s="3">
        <f t="shared" si="1179"/>
        <v>1.314700257288</v>
      </c>
      <c r="M1099" s="5">
        <f t="shared" si="1180"/>
        <v>9.9963694428072902E-2</v>
      </c>
      <c r="N1099" s="5">
        <f t="shared" si="1181"/>
        <v>9.8788916827302772E-2</v>
      </c>
      <c r="O1099" s="5">
        <f t="shared" si="1182"/>
        <v>0.13142229478404646</v>
      </c>
      <c r="P1099" s="5">
        <f t="shared" si="1183"/>
        <v>0.1298778143700578</v>
      </c>
      <c r="Q1099" s="5">
        <f t="shared" si="1184"/>
        <v>4.8813972631502917E-2</v>
      </c>
      <c r="R1099" s="5">
        <f t="shared" si="1185"/>
        <v>8.6390462382982647E-2</v>
      </c>
      <c r="S1099" s="5">
        <f t="shared" si="1186"/>
        <v>4.2185932507927751E-2</v>
      </c>
      <c r="T1099" s="5">
        <f t="shared" si="1187"/>
        <v>6.4175742377886272E-2</v>
      </c>
      <c r="U1099" s="5">
        <f t="shared" si="1188"/>
        <v>8.537519798415906E-2</v>
      </c>
      <c r="V1099" s="5">
        <f t="shared" si="1189"/>
        <v>6.0900073578821559E-3</v>
      </c>
      <c r="W1099" s="5">
        <f t="shared" si="1190"/>
        <v>1.6080102914342104E-2</v>
      </c>
      <c r="X1099" s="5">
        <f t="shared" si="1191"/>
        <v>2.1140515438703086E-2</v>
      </c>
      <c r="Y1099" s="5">
        <f t="shared" si="1192"/>
        <v>1.3896720543231943E-2</v>
      </c>
      <c r="Z1099" s="5">
        <f t="shared" si="1193"/>
        <v>3.7859187707378852E-2</v>
      </c>
      <c r="AA1099" s="5">
        <f t="shared" si="1194"/>
        <v>3.7414264918595945E-2</v>
      </c>
      <c r="AB1099" s="5">
        <f t="shared" si="1195"/>
        <v>1.8487285440702272E-2</v>
      </c>
      <c r="AC1099" s="5">
        <f t="shared" si="1196"/>
        <v>4.9452756927442765E-4</v>
      </c>
      <c r="AD1099" s="5">
        <f t="shared" si="1197"/>
        <v>3.9727822147530107E-3</v>
      </c>
      <c r="AE1099" s="5">
        <f t="shared" si="1198"/>
        <v>5.2230177998849733E-3</v>
      </c>
      <c r="AF1099" s="5">
        <f t="shared" si="1199"/>
        <v>3.4333514226642897E-3</v>
      </c>
      <c r="AG1099" s="5">
        <f t="shared" si="1200"/>
        <v>1.5046093329122874E-3</v>
      </c>
      <c r="AH1099" s="5">
        <f t="shared" si="1201"/>
        <v>1.2443370954901419E-2</v>
      </c>
      <c r="AI1099" s="5">
        <f t="shared" si="1202"/>
        <v>1.2297135928679872E-2</v>
      </c>
      <c r="AJ1099" s="5">
        <f t="shared" si="1203"/>
        <v>6.0763097313619938E-3</v>
      </c>
      <c r="AK1099" s="5">
        <f t="shared" si="1204"/>
        <v>2.0016335600733714E-3</v>
      </c>
      <c r="AL1099" s="5">
        <f t="shared" si="1205"/>
        <v>2.5700594685129104E-5</v>
      </c>
      <c r="AM1099" s="5">
        <f t="shared" si="1206"/>
        <v>7.8521878174203641E-4</v>
      </c>
      <c r="AN1099" s="5">
        <f t="shared" si="1207"/>
        <v>1.0323273343836252E-3</v>
      </c>
      <c r="AO1099" s="5">
        <f t="shared" si="1208"/>
        <v>6.786005060597938E-4</v>
      </c>
      <c r="AP1099" s="5">
        <f t="shared" si="1209"/>
        <v>2.9738541997085925E-4</v>
      </c>
      <c r="AQ1099" s="5">
        <f t="shared" si="1210"/>
        <v>9.7743172037347166E-5</v>
      </c>
      <c r="AR1099" s="5">
        <f t="shared" si="1211"/>
        <v>3.2718605991877829E-3</v>
      </c>
      <c r="AS1099" s="5">
        <f t="shared" si="1212"/>
        <v>3.2334095538681861E-3</v>
      </c>
      <c r="AT1099" s="5">
        <f t="shared" si="1213"/>
        <v>1.5977051934366378E-3</v>
      </c>
      <c r="AU1099" s="5">
        <f t="shared" si="1214"/>
        <v>5.2630963128495116E-4</v>
      </c>
      <c r="AV1099" s="5">
        <f t="shared" si="1215"/>
        <v>1.300311045122198E-4</v>
      </c>
      <c r="AW1099" s="5">
        <f t="shared" si="1216"/>
        <v>9.2754148971917296E-7</v>
      </c>
      <c r="AX1099" s="5">
        <f t="shared" si="1217"/>
        <v>1.2933180952104696E-4</v>
      </c>
      <c r="AY1099" s="5">
        <f t="shared" si="1218"/>
        <v>1.7003256325284305E-4</v>
      </c>
      <c r="AZ1099" s="5">
        <f t="shared" si="1219"/>
        <v>1.1177092732792548E-4</v>
      </c>
      <c r="BA1099" s="5">
        <f t="shared" si="1220"/>
        <v>4.8981755638447319E-5</v>
      </c>
      <c r="BB1099" s="5">
        <f t="shared" si="1221"/>
        <v>1.6099081685071158E-5</v>
      </c>
      <c r="BC1099" s="5">
        <f t="shared" si="1222"/>
        <v>4.2330933666927154E-6</v>
      </c>
      <c r="BD1099" s="5">
        <f t="shared" si="1223"/>
        <v>7.1691932859377458E-4</v>
      </c>
      <c r="BE1099" s="5">
        <f t="shared" si="1224"/>
        <v>7.0849406206466357E-4</v>
      </c>
      <c r="BF1099" s="5">
        <f t="shared" si="1225"/>
        <v>3.5008390481358685E-4</v>
      </c>
      <c r="BG1099" s="5">
        <f t="shared" si="1226"/>
        <v>1.153232346105796E-4</v>
      </c>
      <c r="BH1099" s="5">
        <f t="shared" si="1227"/>
        <v>2.8491987759609696E-5</v>
      </c>
      <c r="BI1099" s="5">
        <f t="shared" si="1228"/>
        <v>5.6314297408323055E-6</v>
      </c>
      <c r="BJ1099" s="8">
        <f t="shared" si="1229"/>
        <v>0.28040145594816934</v>
      </c>
      <c r="BK1099" s="8">
        <f t="shared" si="1230"/>
        <v>0.27880770939115301</v>
      </c>
      <c r="BL1099" s="8">
        <f t="shared" si="1231"/>
        <v>0.40259221571537601</v>
      </c>
      <c r="BM1099" s="8">
        <f t="shared" si="1232"/>
        <v>0.40423430831634866</v>
      </c>
      <c r="BN1099" s="8">
        <f t="shared" si="1233"/>
        <v>0.59525715542396551</v>
      </c>
    </row>
    <row r="1100" spans="1:66" x14ac:dyDescent="0.25">
      <c r="A1100" t="s">
        <v>10</v>
      </c>
      <c r="B1100" t="s">
        <v>39</v>
      </c>
      <c r="C1100" t="s">
        <v>203</v>
      </c>
      <c r="D1100" s="18" t="s">
        <v>519</v>
      </c>
      <c r="E1100">
        <f>VLOOKUP(A1100,home!$A$2:$E$405,3,FALSE)</f>
        <v>1.4167000000000001</v>
      </c>
      <c r="F1100">
        <f>VLOOKUP(B1100,home!$B$2:$E$405,3,FALSE)</f>
        <v>0.84699999999999998</v>
      </c>
      <c r="G1100">
        <f>VLOOKUP(C1100,away!$B$2:$E$405,4,FALSE)</f>
        <v>0.56469999999999998</v>
      </c>
      <c r="H1100">
        <f>VLOOKUP(A1100,away!$A$2:$E$405,3,FALSE)</f>
        <v>1.2778</v>
      </c>
      <c r="I1100">
        <f>VLOOKUP(C1100,away!$B$2:$E$405,3,FALSE)</f>
        <v>0.93910000000000005</v>
      </c>
      <c r="J1100">
        <f>VLOOKUP(B1100,home!$B$2:$E$405,4,FALSE)</f>
        <v>0.46960000000000002</v>
      </c>
      <c r="K1100" s="3">
        <f t="shared" si="1178"/>
        <v>0.67760888502999994</v>
      </c>
      <c r="L1100" s="3">
        <f t="shared" si="1179"/>
        <v>0.56351153780800001</v>
      </c>
      <c r="M1100" s="5">
        <f t="shared" si="1180"/>
        <v>0.28906016682335006</v>
      </c>
      <c r="N1100" s="5">
        <f t="shared" si="1181"/>
        <v>0.19586973734775603</v>
      </c>
      <c r="O1100" s="5">
        <f t="shared" si="1182"/>
        <v>0.16288873912566301</v>
      </c>
      <c r="P1100" s="5">
        <f t="shared" si="1183"/>
        <v>0.11037485690288305</v>
      </c>
      <c r="Q1100" s="5">
        <f t="shared" si="1184"/>
        <v>6.6361537167665935E-2</v>
      </c>
      <c r="R1100" s="5">
        <f t="shared" si="1185"/>
        <v>4.5894841938154247E-2</v>
      </c>
      <c r="S1100" s="5">
        <f t="shared" si="1186"/>
        <v>1.053639556274189E-2</v>
      </c>
      <c r="T1100" s="5">
        <f t="shared" si="1187"/>
        <v>3.7395491860654176E-2</v>
      </c>
      <c r="U1100" s="5">
        <f t="shared" si="1188"/>
        <v>3.1098752674340781E-2</v>
      </c>
      <c r="V1100" s="5">
        <f t="shared" si="1189"/>
        <v>4.4702463976816685E-4</v>
      </c>
      <c r="W1100" s="5">
        <f t="shared" si="1190"/>
        <v>1.4989055736353006E-2</v>
      </c>
      <c r="X1100" s="5">
        <f t="shared" si="1191"/>
        <v>8.446505848282106E-3</v>
      </c>
      <c r="Y1100" s="5">
        <f t="shared" si="1192"/>
        <v>2.3798517498348575E-3</v>
      </c>
      <c r="Z1100" s="5">
        <f t="shared" si="1193"/>
        <v>8.6207576526747993E-3</v>
      </c>
      <c r="AA1100" s="5">
        <f t="shared" si="1194"/>
        <v>5.84150198114281E-3</v>
      </c>
      <c r="AB1100" s="5">
        <f t="shared" si="1195"/>
        <v>1.9791268221713569E-3</v>
      </c>
      <c r="AC1100" s="5">
        <f t="shared" si="1196"/>
        <v>1.0668254897566658E-5</v>
      </c>
      <c r="AD1100" s="5">
        <f t="shared" si="1197"/>
        <v>2.539179336290671E-3</v>
      </c>
      <c r="AE1100" s="5">
        <f t="shared" si="1198"/>
        <v>1.4308568525634529E-3</v>
      </c>
      <c r="AF1100" s="5">
        <f t="shared" si="1199"/>
        <v>4.0315217268557297E-4</v>
      </c>
      <c r="AG1100" s="5">
        <f t="shared" si="1200"/>
        <v>7.5726966933561214E-5</v>
      </c>
      <c r="AH1100" s="5">
        <f t="shared" si="1201"/>
        <v>1.2144741004822147E-3</v>
      </c>
      <c r="AI1100" s="5">
        <f t="shared" si="1202"/>
        <v>8.229384411255656E-4</v>
      </c>
      <c r="AJ1100" s="5">
        <f t="shared" si="1203"/>
        <v>2.7881519976971034E-4</v>
      </c>
      <c r="AK1100" s="5">
        <f t="shared" si="1204"/>
        <v>6.297588554845672E-5</v>
      </c>
      <c r="AL1100" s="5">
        <f t="shared" si="1205"/>
        <v>1.6294283929366135E-7</v>
      </c>
      <c r="AM1100" s="5">
        <f t="shared" si="1206"/>
        <v>3.4411409579102758E-4</v>
      </c>
      <c r="AN1100" s="5">
        <f t="shared" si="1207"/>
        <v>1.9391226330061137E-4</v>
      </c>
      <c r="AO1100" s="5">
        <f t="shared" si="1208"/>
        <v>5.4635898846178655E-5</v>
      </c>
      <c r="AP1100" s="5">
        <f t="shared" si="1209"/>
        <v>1.0262653126110823E-5</v>
      </c>
      <c r="AQ1100" s="5">
        <f t="shared" si="1210"/>
        <v>1.4457808612711968E-6</v>
      </c>
      <c r="AR1100" s="5">
        <f t="shared" si="1211"/>
        <v>1.3687403359814406E-4</v>
      </c>
      <c r="AS1100" s="5">
        <f t="shared" si="1212"/>
        <v>9.2747061295997153E-5</v>
      </c>
      <c r="AT1100" s="5">
        <f t="shared" si="1213"/>
        <v>3.1423116397294832E-5</v>
      </c>
      <c r="AU1100" s="5">
        <f t="shared" si="1214"/>
        <v>7.0975276220462885E-6</v>
      </c>
      <c r="AV1100" s="5">
        <f t="shared" si="1215"/>
        <v>1.202336944611103E-6</v>
      </c>
      <c r="AW1100" s="5">
        <f t="shared" si="1216"/>
        <v>1.7282823049948243E-9</v>
      </c>
      <c r="AX1100" s="5">
        <f t="shared" si="1217"/>
        <v>3.886246146201077E-5</v>
      </c>
      <c r="AY1100" s="5">
        <f t="shared" si="1218"/>
        <v>2.1899445421461825E-5</v>
      </c>
      <c r="AZ1100" s="5">
        <f t="shared" si="1219"/>
        <v>6.170295083295158E-6</v>
      </c>
      <c r="BA1100" s="5">
        <f t="shared" si="1220"/>
        <v>1.159010823705599E-6</v>
      </c>
      <c r="BB1100" s="5">
        <f t="shared" si="1221"/>
        <v>1.6327899290061465E-7</v>
      </c>
      <c r="BC1100" s="5">
        <f t="shared" si="1222"/>
        <v>1.8401919276233375E-8</v>
      </c>
      <c r="BD1100" s="5">
        <f t="shared" si="1223"/>
        <v>1.2855016193145667E-5</v>
      </c>
      <c r="BE1100" s="5">
        <f t="shared" si="1224"/>
        <v>8.7106731896800306E-6</v>
      </c>
      <c r="BF1100" s="5">
        <f t="shared" si="1225"/>
        <v>2.9512147739598987E-6</v>
      </c>
      <c r="BG1100" s="5">
        <f t="shared" si="1226"/>
        <v>6.6658978415567682E-7</v>
      </c>
      <c r="BH1100" s="5">
        <f t="shared" si="1227"/>
        <v>1.1292179010352912E-7</v>
      </c>
      <c r="BI1100" s="5">
        <f t="shared" si="1228"/>
        <v>1.5303361657528818E-8</v>
      </c>
      <c r="BJ1100" s="8">
        <f t="shared" si="1229"/>
        <v>0.33056373862464716</v>
      </c>
      <c r="BK1100" s="8">
        <f t="shared" si="1230"/>
        <v>0.41045117457190144</v>
      </c>
      <c r="BL1100" s="8">
        <f t="shared" si="1231"/>
        <v>0.25037682196334887</v>
      </c>
      <c r="BM1100" s="8">
        <f t="shared" si="1232"/>
        <v>0.12954071578996101</v>
      </c>
      <c r="BN1100" s="8">
        <f t="shared" si="1233"/>
        <v>0.87044987930547235</v>
      </c>
    </row>
    <row r="1101" spans="1:66" x14ac:dyDescent="0.25">
      <c r="A1101" t="s">
        <v>13</v>
      </c>
      <c r="B1101" t="s">
        <v>51</v>
      </c>
      <c r="C1101" t="s">
        <v>50</v>
      </c>
      <c r="D1101" s="18" t="s">
        <v>519</v>
      </c>
      <c r="E1101">
        <f>VLOOKUP(A1101,home!$A$2:$E$405,3,FALSE)</f>
        <v>2.0369999999999999</v>
      </c>
      <c r="F1101">
        <f>VLOOKUP(B1101,home!$B$2:$E$405,3,FALSE)</f>
        <v>0.4909</v>
      </c>
      <c r="G1101">
        <f>VLOOKUP(C1101,away!$B$2:$E$405,4,FALSE)</f>
        <v>1.3090999999999999</v>
      </c>
      <c r="H1101">
        <f>VLOOKUP(A1101,away!$A$2:$E$405,3,FALSE)</f>
        <v>1.5185</v>
      </c>
      <c r="I1101">
        <f>VLOOKUP(C1101,away!$B$2:$E$405,3,FALSE)</f>
        <v>2.1951000000000001</v>
      </c>
      <c r="J1101">
        <f>VLOOKUP(B1101,home!$B$2:$E$405,4,FALSE)</f>
        <v>1.0975999999999999</v>
      </c>
      <c r="K1101" s="3">
        <f t="shared" si="1178"/>
        <v>1.30905195603</v>
      </c>
      <c r="L1101" s="3">
        <f t="shared" si="1179"/>
        <v>3.6585854625599996</v>
      </c>
      <c r="M1101" s="5">
        <f t="shared" si="1180"/>
        <v>6.9595711800896128E-3</v>
      </c>
      <c r="N1101" s="5">
        <f t="shared" si="1181"/>
        <v>9.1104402664263229E-3</v>
      </c>
      <c r="O1101" s="5">
        <f t="shared" si="1182"/>
        <v>2.5462185945127405E-2</v>
      </c>
      <c r="P1101" s="5">
        <f t="shared" si="1183"/>
        <v>3.3331324316268597E-2</v>
      </c>
      <c r="Q1101" s="5">
        <f t="shared" si="1184"/>
        <v>5.9630198255299265E-3</v>
      </c>
      <c r="R1101" s="5">
        <f t="shared" si="1185"/>
        <v>4.6577791671921331E-2</v>
      </c>
      <c r="S1101" s="5">
        <f t="shared" si="1186"/>
        <v>3.9908248365022582E-2</v>
      </c>
      <c r="T1101" s="5">
        <f t="shared" si="1187"/>
        <v>2.1816217646640858E-2</v>
      </c>
      <c r="U1101" s="5">
        <f t="shared" si="1188"/>
        <v>6.0972749295686454E-2</v>
      </c>
      <c r="V1101" s="5">
        <f t="shared" si="1189"/>
        <v>2.1236857123775266E-2</v>
      </c>
      <c r="W1101" s="5">
        <f t="shared" si="1190"/>
        <v>2.6019675888185405E-3</v>
      </c>
      <c r="X1101" s="5">
        <f t="shared" si="1191"/>
        <v>9.5195207945038083E-3</v>
      </c>
      <c r="Y1101" s="5">
        <f t="shared" si="1192"/>
        <v>1.7413990194654626E-2</v>
      </c>
      <c r="Z1101" s="5">
        <f t="shared" si="1193"/>
        <v>5.6802943829679868E-2</v>
      </c>
      <c r="AA1101" s="5">
        <f t="shared" si="1194"/>
        <v>7.4358004728504637E-2</v>
      </c>
      <c r="AB1101" s="5">
        <f t="shared" si="1195"/>
        <v>4.8669245768168501E-2</v>
      </c>
      <c r="AC1101" s="5">
        <f t="shared" si="1196"/>
        <v>6.3568263935919805E-3</v>
      </c>
      <c r="AD1101" s="5">
        <f t="shared" si="1197"/>
        <v>8.5152769041739245E-4</v>
      </c>
      <c r="AE1101" s="5">
        <f t="shared" si="1198"/>
        <v>3.1153868291283644E-3</v>
      </c>
      <c r="AF1101" s="5">
        <f t="shared" si="1199"/>
        <v>5.6989544816499638E-3</v>
      </c>
      <c r="AG1101" s="5">
        <f t="shared" si="1200"/>
        <v>6.9500373394519059E-3</v>
      </c>
      <c r="AH1101" s="5">
        <f t="shared" si="1201"/>
        <v>5.1954606131469752E-2</v>
      </c>
      <c r="AI1101" s="5">
        <f t="shared" si="1202"/>
        <v>6.8011278781168708E-2</v>
      </c>
      <c r="AJ1101" s="5">
        <f t="shared" si="1203"/>
        <v>4.4515148760295269E-2</v>
      </c>
      <c r="AK1101" s="5">
        <f t="shared" si="1204"/>
        <v>1.942421418587699E-2</v>
      </c>
      <c r="AL1101" s="5">
        <f t="shared" si="1205"/>
        <v>1.2177844678315491E-3</v>
      </c>
      <c r="AM1101" s="5">
        <f t="shared" si="1206"/>
        <v>2.2293879775091922E-4</v>
      </c>
      <c r="AN1101" s="5">
        <f t="shared" si="1207"/>
        <v>8.1564064449211708E-4</v>
      </c>
      <c r="AO1101" s="5">
        <f t="shared" si="1208"/>
        <v>1.4920455023059642E-3</v>
      </c>
      <c r="AP1101" s="5">
        <f t="shared" si="1209"/>
        <v>1.819591994738211E-3</v>
      </c>
      <c r="AQ1101" s="5">
        <f t="shared" si="1210"/>
        <v>1.6642832049349428E-3</v>
      </c>
      <c r="AR1101" s="5">
        <f t="shared" si="1211"/>
        <v>3.8016073341125167E-2</v>
      </c>
      <c r="AS1101" s="5">
        <f t="shared" si="1212"/>
        <v>4.9765015167779834E-2</v>
      </c>
      <c r="AT1101" s="5">
        <f t="shared" si="1213"/>
        <v>3.2572495223622412E-2</v>
      </c>
      <c r="AU1101" s="5">
        <f t="shared" si="1214"/>
        <v>1.4213029528420252E-2</v>
      </c>
      <c r="AV1101" s="5">
        <f t="shared" si="1215"/>
        <v>4.6513985263226653E-3</v>
      </c>
      <c r="AW1101" s="5">
        <f t="shared" si="1216"/>
        <v>1.6200858099774359E-4</v>
      </c>
      <c r="AX1101" s="5">
        <f t="shared" si="1217"/>
        <v>4.8639744878469601E-5</v>
      </c>
      <c r="AY1101" s="5">
        <f t="shared" si="1218"/>
        <v>1.7795266351499611E-4</v>
      </c>
      <c r="AZ1101" s="5">
        <f t="shared" si="1219"/>
        <v>3.2552751387989799E-4</v>
      </c>
      <c r="BA1101" s="5">
        <f t="shared" si="1220"/>
        <v>3.9699007664809776E-4</v>
      </c>
      <c r="BB1101" s="5">
        <f t="shared" si="1221"/>
        <v>3.6310553080132766E-4</v>
      </c>
      <c r="BC1101" s="5">
        <f t="shared" si="1222"/>
        <v>2.656905232729739E-4</v>
      </c>
      <c r="BD1101" s="5">
        <f t="shared" si="1223"/>
        <v>2.3180842211575882E-2</v>
      </c>
      <c r="BE1101" s="5">
        <f t="shared" si="1224"/>
        <v>3.0344926839486197E-2</v>
      </c>
      <c r="BF1101" s="5">
        <f t="shared" si="1225"/>
        <v>1.9861542917408329E-2</v>
      </c>
      <c r="BG1101" s="5">
        <f t="shared" si="1226"/>
        <v>8.6665972019357249E-3</v>
      </c>
      <c r="BH1101" s="5">
        <f t="shared" si="1227"/>
        <v>2.8362565048295181E-3</v>
      </c>
      <c r="BI1101" s="5">
        <f t="shared" si="1228"/>
        <v>7.425614250899785E-4</v>
      </c>
      <c r="BJ1101" s="8">
        <f t="shared" si="1229"/>
        <v>9.0633468854439639E-2</v>
      </c>
      <c r="BK1101" s="8">
        <f t="shared" si="1230"/>
        <v>0.10918856451009459</v>
      </c>
      <c r="BL1101" s="8">
        <f t="shared" si="1231"/>
        <v>0.6647959641558151</v>
      </c>
      <c r="BM1101" s="8">
        <f t="shared" si="1232"/>
        <v>0.79400066406214875</v>
      </c>
      <c r="BN1101" s="8">
        <f t="shared" si="1233"/>
        <v>0.12740433320536321</v>
      </c>
    </row>
    <row r="1102" spans="1:66" x14ac:dyDescent="0.25">
      <c r="A1102" t="s">
        <v>13</v>
      </c>
      <c r="B1102" t="s">
        <v>42</v>
      </c>
      <c r="C1102" t="s">
        <v>49</v>
      </c>
      <c r="D1102" s="18" t="s">
        <v>519</v>
      </c>
      <c r="E1102">
        <f>VLOOKUP(A1102,home!$A$2:$E$405,3,FALSE)</f>
        <v>2.0369999999999999</v>
      </c>
      <c r="F1102">
        <f>VLOOKUP(B1102,home!$B$2:$E$405,3,FALSE)</f>
        <v>0.32729999999999998</v>
      </c>
      <c r="G1102">
        <f>VLOOKUP(C1102,away!$B$2:$E$405,4,FALSE)</f>
        <v>0.98180000000000001</v>
      </c>
      <c r="H1102">
        <f>VLOOKUP(A1102,away!$A$2:$E$405,3,FALSE)</f>
        <v>1.5185</v>
      </c>
      <c r="I1102">
        <f>VLOOKUP(C1102,away!$B$2:$E$405,3,FALSE)</f>
        <v>1.3170999999999999</v>
      </c>
      <c r="J1102">
        <f>VLOOKUP(B1102,home!$B$2:$E$405,4,FALSE)</f>
        <v>1.5366</v>
      </c>
      <c r="K1102" s="3">
        <f t="shared" si="1178"/>
        <v>0.65457597617999996</v>
      </c>
      <c r="L1102" s="3">
        <f t="shared" si="1179"/>
        <v>3.0732251234099994</v>
      </c>
      <c r="M1102" s="5">
        <f t="shared" si="1180"/>
        <v>2.4045651740442656E-2</v>
      </c>
      <c r="N1102" s="5">
        <f t="shared" si="1181"/>
        <v>1.5739705960884569E-2</v>
      </c>
      <c r="O1102" s="5">
        <f t="shared" si="1182"/>
        <v>7.3897701037495739E-2</v>
      </c>
      <c r="P1102" s="5">
        <f t="shared" si="1183"/>
        <v>4.837165979407658E-2</v>
      </c>
      <c r="Q1102" s="5">
        <f t="shared" si="1184"/>
        <v>5.1514166970660887E-3</v>
      </c>
      <c r="R1102" s="5">
        <f t="shared" si="1185"/>
        <v>0.11355213569533656</v>
      </c>
      <c r="S1102" s="5">
        <f t="shared" si="1186"/>
        <v>2.4326825245690038E-2</v>
      </c>
      <c r="T1102" s="5">
        <f t="shared" si="1187"/>
        <v>1.5831463214577263E-2</v>
      </c>
      <c r="U1102" s="5">
        <f t="shared" si="1188"/>
        <v>7.4328500070098766E-2</v>
      </c>
      <c r="V1102" s="5">
        <f t="shared" si="1189"/>
        <v>5.4374761223013237E-3</v>
      </c>
      <c r="W1102" s="5">
        <f t="shared" si="1190"/>
        <v>1.1239978710639955E-3</v>
      </c>
      <c r="X1102" s="5">
        <f t="shared" si="1191"/>
        <v>3.4542984960132242E-3</v>
      </c>
      <c r="Y1102" s="5">
        <f t="shared" si="1192"/>
        <v>5.3079184608526087E-3</v>
      </c>
      <c r="Z1102" s="5">
        <f t="shared" si="1193"/>
        <v>0.11632375874525656</v>
      </c>
      <c r="AA1102" s="5">
        <f t="shared" si="1194"/>
        <v>7.6142737933603141E-2</v>
      </c>
      <c r="AB1102" s="5">
        <f t="shared" si="1195"/>
        <v>2.4920603505953084E-2</v>
      </c>
      <c r="AC1102" s="5">
        <f t="shared" si="1196"/>
        <v>6.8364685007684376E-4</v>
      </c>
      <c r="AD1102" s="5">
        <f t="shared" si="1197"/>
        <v>1.8393550091898913E-4</v>
      </c>
      <c r="AE1102" s="5">
        <f t="shared" si="1198"/>
        <v>5.6527520251124037E-4</v>
      </c>
      <c r="AF1102" s="5">
        <f t="shared" si="1199"/>
        <v>8.6860897699910975E-4</v>
      </c>
      <c r="AG1102" s="5">
        <f t="shared" si="1200"/>
        <v>8.8981031017770741E-4</v>
      </c>
      <c r="AH1102" s="5">
        <f t="shared" si="1201"/>
        <v>8.9372274456351541E-2</v>
      </c>
      <c r="AI1102" s="5">
        <f t="shared" si="1202"/>
        <v>5.8500943795693199E-2</v>
      </c>
      <c r="AJ1102" s="5">
        <f t="shared" si="1203"/>
        <v>1.9146656196258587E-2</v>
      </c>
      <c r="AK1102" s="5">
        <f t="shared" si="1204"/>
        <v>4.1776470567496038E-3</v>
      </c>
      <c r="AL1102" s="5">
        <f t="shared" si="1205"/>
        <v>5.5010582716857396E-5</v>
      </c>
      <c r="AM1102" s="5">
        <f t="shared" si="1206"/>
        <v>2.4079952013640932E-5</v>
      </c>
      <c r="AN1102" s="5">
        <f t="shared" si="1207"/>
        <v>7.4003113498828516E-5</v>
      </c>
      <c r="AO1102" s="5">
        <f t="shared" si="1208"/>
        <v>1.1371411380758074E-4</v>
      </c>
      <c r="AP1102" s="5">
        <f t="shared" si="1209"/>
        <v>1.1648969047992034E-4</v>
      </c>
      <c r="AQ1102" s="5">
        <f t="shared" si="1210"/>
        <v>8.9499760850286479E-5</v>
      </c>
      <c r="AR1102" s="5">
        <f t="shared" si="1211"/>
        <v>5.4932223839110644E-2</v>
      </c>
      <c r="AS1102" s="5">
        <f t="shared" si="1212"/>
        <v>3.5957314043224123E-2</v>
      </c>
      <c r="AT1102" s="5">
        <f t="shared" si="1213"/>
        <v>1.1768396970327121E-2</v>
      </c>
      <c r="AU1102" s="5">
        <f t="shared" si="1214"/>
        <v>2.5677699783085432E-3</v>
      </c>
      <c r="AV1102" s="5">
        <f t="shared" si="1215"/>
        <v>4.2020013503925297E-4</v>
      </c>
      <c r="AW1102" s="5">
        <f t="shared" si="1216"/>
        <v>3.0739597848859087E-6</v>
      </c>
      <c r="AX1102" s="5">
        <f t="shared" si="1217"/>
        <v>2.6270263492827597E-6</v>
      </c>
      <c r="AY1102" s="5">
        <f t="shared" si="1218"/>
        <v>8.0734433764758287E-6</v>
      </c>
      <c r="AZ1102" s="5">
        <f t="shared" si="1219"/>
        <v>1.2405754508506789E-5</v>
      </c>
      <c r="BA1102" s="5">
        <f t="shared" si="1220"/>
        <v>1.2708558810133309E-5</v>
      </c>
      <c r="BB1102" s="5">
        <f t="shared" si="1221"/>
        <v>9.7640655544087963E-6</v>
      </c>
      <c r="BC1102" s="5">
        <f t="shared" si="1222"/>
        <v>6.0014343136862569E-6</v>
      </c>
      <c r="BD1102" s="5">
        <f t="shared" si="1223"/>
        <v>2.8136515064522753E-2</v>
      </c>
      <c r="BE1102" s="5">
        <f t="shared" si="1224"/>
        <v>1.8417486814663257E-2</v>
      </c>
      <c r="BF1102" s="5">
        <f t="shared" si="1225"/>
        <v>6.0278222052452387E-3</v>
      </c>
      <c r="BG1102" s="5">
        <f t="shared" si="1226"/>
        <v>1.3152225347459608E-3</v>
      </c>
      <c r="BH1102" s="5">
        <f t="shared" si="1227"/>
        <v>2.1522826864381778E-4</v>
      </c>
      <c r="BI1102" s="5">
        <f t="shared" si="1228"/>
        <v>2.8176650809811674E-5</v>
      </c>
      <c r="BJ1102" s="8">
        <f t="shared" si="1229"/>
        <v>4.9585797604627543E-2</v>
      </c>
      <c r="BK1102" s="8">
        <f t="shared" si="1230"/>
        <v>0.10292834377868075</v>
      </c>
      <c r="BL1102" s="8">
        <f t="shared" si="1231"/>
        <v>0.69382555625218079</v>
      </c>
      <c r="BM1102" s="8">
        <f t="shared" si="1232"/>
        <v>0.68190018597185187</v>
      </c>
      <c r="BN1102" s="8">
        <f t="shared" si="1233"/>
        <v>0.2807582709253022</v>
      </c>
    </row>
    <row r="1103" spans="1:66" x14ac:dyDescent="0.25">
      <c r="A1103" t="s">
        <v>13</v>
      </c>
      <c r="B1103" t="s">
        <v>213</v>
      </c>
      <c r="C1103" t="s">
        <v>14</v>
      </c>
      <c r="D1103" s="18" t="s">
        <v>519</v>
      </c>
      <c r="E1103">
        <f>VLOOKUP(A1103,home!$A$2:$E$405,3,FALSE)</f>
        <v>2.0369999999999999</v>
      </c>
      <c r="F1103">
        <f>VLOOKUP(B1103,home!$B$2:$E$405,3,FALSE)</f>
        <v>1.1455</v>
      </c>
      <c r="G1103">
        <f>VLOOKUP(C1103,away!$B$2:$E$405,4,FALSE)</f>
        <v>0.65459999999999996</v>
      </c>
      <c r="H1103">
        <f>VLOOKUP(A1103,away!$A$2:$E$405,3,FALSE)</f>
        <v>1.5185</v>
      </c>
      <c r="I1103">
        <f>VLOOKUP(C1103,away!$B$2:$E$405,3,FALSE)</f>
        <v>1.0975999999999999</v>
      </c>
      <c r="J1103">
        <f>VLOOKUP(B1103,home!$B$2:$E$405,4,FALSE)</f>
        <v>1.0975999999999999</v>
      </c>
      <c r="K1103" s="3">
        <f t="shared" si="1178"/>
        <v>1.5274328391000001</v>
      </c>
      <c r="L1103" s="3">
        <f t="shared" si="1179"/>
        <v>1.8293760665599996</v>
      </c>
      <c r="M1103" s="5">
        <f t="shared" si="1180"/>
        <v>3.4846279477241081E-2</v>
      </c>
      <c r="N1103" s="5">
        <f t="shared" si="1181"/>
        <v>5.3225351593994413E-2</v>
      </c>
      <c r="O1103" s="5">
        <f t="shared" si="1182"/>
        <v>6.3746949684325732E-2</v>
      </c>
      <c r="P1103" s="5">
        <f t="shared" si="1183"/>
        <v>9.7369184340294498E-2</v>
      </c>
      <c r="Q1103" s="5">
        <f t="shared" si="1184"/>
        <v>4.0649074948655307E-2</v>
      </c>
      <c r="R1103" s="5">
        <f t="shared" si="1185"/>
        <v>5.8308572034355022E-2</v>
      </c>
      <c r="S1103" s="5">
        <f t="shared" si="1186"/>
        <v>6.801843841956183E-2</v>
      </c>
      <c r="T1103" s="5">
        <f t="shared" si="1187"/>
        <v>7.4362444838873651E-2</v>
      </c>
      <c r="U1103" s="5">
        <f t="shared" si="1188"/>
        <v>8.9062427726301754E-2</v>
      </c>
      <c r="V1103" s="5">
        <f t="shared" si="1189"/>
        <v>2.111782876861552E-2</v>
      </c>
      <c r="W1103" s="5">
        <f t="shared" si="1190"/>
        <v>2.0696243985204418E-2</v>
      </c>
      <c r="X1103" s="5">
        <f t="shared" si="1191"/>
        <v>3.7861213414219302E-2</v>
      </c>
      <c r="Y1103" s="5">
        <f t="shared" si="1192"/>
        <v>3.463119883544661E-2</v>
      </c>
      <c r="Z1103" s="5">
        <f t="shared" si="1193"/>
        <v>3.5556102051646263E-2</v>
      </c>
      <c r="AA1103" s="5">
        <f t="shared" si="1194"/>
        <v>5.4309557904075385E-2</v>
      </c>
      <c r="AB1103" s="5">
        <f t="shared" si="1195"/>
        <v>4.1477101109843866E-2</v>
      </c>
      <c r="AC1103" s="5">
        <f t="shared" si="1196"/>
        <v>3.6880295993670363E-3</v>
      </c>
      <c r="AD1103" s="5">
        <f t="shared" si="1197"/>
        <v>7.9030306772567699E-3</v>
      </c>
      <c r="AE1103" s="5">
        <f t="shared" si="1198"/>
        <v>1.4457615174262998E-2</v>
      </c>
      <c r="AF1103" s="5">
        <f t="shared" si="1199"/>
        <v>1.3224207589665707E-2</v>
      </c>
      <c r="AG1103" s="5">
        <f t="shared" si="1200"/>
        <v>8.0640162879185157E-3</v>
      </c>
      <c r="AH1103" s="5">
        <f t="shared" si="1201"/>
        <v>1.6261370528361643E-2</v>
      </c>
      <c r="AI1103" s="5">
        <f t="shared" si="1202"/>
        <v>2.4838151353792495E-2</v>
      </c>
      <c r="AJ1103" s="5">
        <f t="shared" si="1203"/>
        <v>1.8969304020159394E-2</v>
      </c>
      <c r="AK1103" s="5">
        <f t="shared" si="1204"/>
        <v>9.6581126317543658E-3</v>
      </c>
      <c r="AL1103" s="5">
        <f t="shared" si="1205"/>
        <v>4.1221093247302668E-4</v>
      </c>
      <c r="AM1103" s="5">
        <f t="shared" si="1206"/>
        <v>2.4142697169713383E-3</v>
      </c>
      <c r="AN1103" s="5">
        <f t="shared" si="1207"/>
        <v>4.4166072384479501E-3</v>
      </c>
      <c r="AO1103" s="5">
        <f t="shared" si="1208"/>
        <v>4.0398177887061675E-3</v>
      </c>
      <c r="AP1103" s="5">
        <f t="shared" si="1209"/>
        <v>2.4634486586408016E-3</v>
      </c>
      <c r="AQ1103" s="5">
        <f t="shared" si="1210"/>
        <v>1.1266435043292044E-3</v>
      </c>
      <c r="AR1103" s="5">
        <f t="shared" si="1211"/>
        <v>5.9496324108097845E-3</v>
      </c>
      <c r="AS1103" s="5">
        <f t="shared" si="1212"/>
        <v>9.0876639248445665E-3</v>
      </c>
      <c r="AT1103" s="5">
        <f t="shared" si="1213"/>
        <v>6.940398154755994E-3</v>
      </c>
      <c r="AU1103" s="5">
        <f t="shared" si="1214"/>
        <v>3.5336640193344491E-3</v>
      </c>
      <c r="AV1103" s="5">
        <f t="shared" si="1215"/>
        <v>1.3493586163693836E-3</v>
      </c>
      <c r="AW1103" s="5">
        <f t="shared" si="1216"/>
        <v>3.1995000513027034E-5</v>
      </c>
      <c r="AX1103" s="5">
        <f t="shared" si="1217"/>
        <v>6.146058080244471E-4</v>
      </c>
      <c r="AY1103" s="5">
        <f t="shared" si="1218"/>
        <v>1.124345155568693E-3</v>
      </c>
      <c r="AZ1103" s="5">
        <f t="shared" si="1219"/>
        <v>1.0284250590750236E-3</v>
      </c>
      <c r="BA1103" s="5">
        <f t="shared" si="1220"/>
        <v>6.2712539644080062E-4</v>
      </c>
      <c r="BB1103" s="5">
        <f t="shared" si="1221"/>
        <v>2.8681204774518812E-4</v>
      </c>
      <c r="BC1103" s="5">
        <f t="shared" si="1222"/>
        <v>1.0493741914922218E-4</v>
      </c>
      <c r="BD1103" s="5">
        <f t="shared" si="1223"/>
        <v>1.8140191895275166E-3</v>
      </c>
      <c r="BE1103" s="5">
        <f t="shared" si="1224"/>
        <v>2.7707924808418956E-3</v>
      </c>
      <c r="BF1103" s="5">
        <f t="shared" si="1225"/>
        <v>2.1160997127846349E-3</v>
      </c>
      <c r="BG1103" s="5">
        <f t="shared" si="1226"/>
        <v>1.0774000640391096E-3</v>
      </c>
      <c r="BH1103" s="5">
        <f t="shared" si="1227"/>
        <v>4.1141405966544476E-4</v>
      </c>
      <c r="BI1103" s="5">
        <f t="shared" si="1228"/>
        <v>1.2568146904008928E-4</v>
      </c>
      <c r="BJ1103" s="8">
        <f t="shared" si="1229"/>
        <v>0.32332143513859651</v>
      </c>
      <c r="BK1103" s="8">
        <f t="shared" si="1230"/>
        <v>0.2265763166931217</v>
      </c>
      <c r="BL1103" s="8">
        <f t="shared" si="1231"/>
        <v>0.41180767109498245</v>
      </c>
      <c r="BM1103" s="8">
        <f t="shared" si="1232"/>
        <v>0.64802376274442541</v>
      </c>
      <c r="BN1103" s="8">
        <f t="shared" si="1233"/>
        <v>0.34814541207886607</v>
      </c>
    </row>
    <row r="1104" spans="1:66" x14ac:dyDescent="0.25">
      <c r="A1104" t="s">
        <v>13</v>
      </c>
      <c r="B1104" t="s">
        <v>41</v>
      </c>
      <c r="C1104" t="s">
        <v>15</v>
      </c>
      <c r="D1104" s="18" t="s">
        <v>519</v>
      </c>
      <c r="E1104">
        <f>VLOOKUP(A1104,home!$A$2:$E$405,3,FALSE)</f>
        <v>2.0369999999999999</v>
      </c>
      <c r="F1104">
        <f>VLOOKUP(B1104,home!$B$2:$E$405,3,FALSE)</f>
        <v>0.32729999999999998</v>
      </c>
      <c r="G1104">
        <f>VLOOKUP(C1104,away!$B$2:$E$405,4,FALSE)</f>
        <v>0.32729999999999998</v>
      </c>
      <c r="H1104">
        <f>VLOOKUP(A1104,away!$A$2:$E$405,3,FALSE)</f>
        <v>1.5185</v>
      </c>
      <c r="I1104">
        <f>VLOOKUP(C1104,away!$B$2:$E$405,3,FALSE)</f>
        <v>1.7561</v>
      </c>
      <c r="J1104">
        <f>VLOOKUP(B1104,home!$B$2:$E$405,4,FALSE)</f>
        <v>1.5366</v>
      </c>
      <c r="K1104" s="3">
        <f t="shared" si="1178"/>
        <v>0.21821421572999997</v>
      </c>
      <c r="L1104" s="3">
        <f t="shared" si="1179"/>
        <v>4.0975557203099999</v>
      </c>
      <c r="M1104" s="5">
        <f t="shared" si="1180"/>
        <v>1.3356262058786797E-2</v>
      </c>
      <c r="N1104" s="5">
        <f t="shared" si="1181"/>
        <v>2.9145262502425157E-3</v>
      </c>
      <c r="O1104" s="5">
        <f t="shared" si="1182"/>
        <v>5.4728028000941266E-2</v>
      </c>
      <c r="P1104" s="5">
        <f t="shared" si="1183"/>
        <v>1.1942433708674876E-2</v>
      </c>
      <c r="Q1104" s="5">
        <f t="shared" si="1184"/>
        <v>3.1799552996058405E-4</v>
      </c>
      <c r="R1104" s="5">
        <f t="shared" si="1185"/>
        <v>0.11212557209827136</v>
      </c>
      <c r="S1104" s="5">
        <f t="shared" si="1186"/>
        <v>2.669566572188252E-3</v>
      </c>
      <c r="T1104" s="5">
        <f t="shared" si="1187"/>
        <v>1.3030044028230013E-3</v>
      </c>
      <c r="U1104" s="5">
        <f t="shared" si="1188"/>
        <v>2.446739377870185E-2</v>
      </c>
      <c r="V1104" s="5">
        <f t="shared" si="1189"/>
        <v>2.6521992854096571E-4</v>
      </c>
      <c r="W1104" s="5">
        <f t="shared" si="1190"/>
        <v>2.3130381725331514E-5</v>
      </c>
      <c r="X1104" s="5">
        <f t="shared" si="1191"/>
        <v>9.4778027951586053E-5</v>
      </c>
      <c r="Y1104" s="5">
        <f t="shared" si="1192"/>
        <v>1.9417912529636123E-4</v>
      </c>
      <c r="Z1104" s="5">
        <f t="shared" si="1193"/>
        <v>0.15314692644810105</v>
      </c>
      <c r="AA1104" s="5">
        <f t="shared" si="1194"/>
        <v>3.341883644633236E-2</v>
      </c>
      <c r="AB1104" s="5">
        <f t="shared" si="1195"/>
        <v>3.6462325928727766E-3</v>
      </c>
      <c r="AC1104" s="5">
        <f t="shared" si="1196"/>
        <v>1.482156553644544E-5</v>
      </c>
      <c r="AD1104" s="5">
        <f t="shared" si="1197"/>
        <v>1.2618445269321853E-6</v>
      </c>
      <c r="AE1104" s="5">
        <f t="shared" si="1198"/>
        <v>5.1704782594728416E-6</v>
      </c>
      <c r="AF1104" s="5">
        <f t="shared" si="1199"/>
        <v>1.0593161384420718E-5</v>
      </c>
      <c r="AG1104" s="5">
        <f t="shared" si="1200"/>
        <v>1.446868967563337E-5</v>
      </c>
      <c r="AH1104" s="5">
        <f t="shared" si="1201"/>
        <v>0.15688201612882785</v>
      </c>
      <c r="AI1104" s="5">
        <f t="shared" si="1202"/>
        <v>3.4233886111693375E-2</v>
      </c>
      <c r="AJ1104" s="5">
        <f t="shared" si="1203"/>
        <v>3.7351603046266529E-3</v>
      </c>
      <c r="AK1104" s="5">
        <f t="shared" si="1204"/>
        <v>2.7168835883331096E-4</v>
      </c>
      <c r="AL1104" s="5">
        <f t="shared" si="1205"/>
        <v>5.3010509407108181E-7</v>
      </c>
      <c r="AM1104" s="5">
        <f t="shared" si="1206"/>
        <v>5.5070482763539941E-8</v>
      </c>
      <c r="AN1104" s="5">
        <f t="shared" si="1207"/>
        <v>2.2565437166797639E-7</v>
      </c>
      <c r="AO1104" s="5">
        <f t="shared" si="1208"/>
        <v>4.6231568072053771E-7</v>
      </c>
      <c r="AP1104" s="5">
        <f t="shared" si="1209"/>
        <v>6.3145475404181695E-7</v>
      </c>
      <c r="AQ1104" s="5">
        <f t="shared" si="1210"/>
        <v>6.4685525988524781E-7</v>
      </c>
      <c r="AR1104" s="5">
        <f t="shared" si="1211"/>
        <v>0.12856656052048884</v>
      </c>
      <c r="AS1104" s="5">
        <f t="shared" si="1212"/>
        <v>2.805505117308205E-2</v>
      </c>
      <c r="AT1104" s="5">
        <f t="shared" si="1213"/>
        <v>3.0610054944995571E-3</v>
      </c>
      <c r="AU1104" s="5">
        <f t="shared" si="1214"/>
        <v>2.2265163777581383E-4</v>
      </c>
      <c r="AV1104" s="5">
        <f t="shared" si="1215"/>
        <v>1.2146438129562314E-5</v>
      </c>
      <c r="AW1104" s="5">
        <f t="shared" si="1216"/>
        <v>1.3166410292353971E-8</v>
      </c>
      <c r="AX1104" s="5">
        <f t="shared" si="1217"/>
        <v>2.0028603676863895E-9</v>
      </c>
      <c r="AY1104" s="5">
        <f t="shared" si="1218"/>
        <v>8.2068319565955565E-9</v>
      </c>
      <c r="AZ1104" s="5">
        <f t="shared" si="1219"/>
        <v>1.6813975614685513E-8</v>
      </c>
      <c r="BA1104" s="5">
        <f t="shared" si="1220"/>
        <v>2.2965400653702491E-8</v>
      </c>
      <c r="BB1104" s="5">
        <f t="shared" si="1221"/>
        <v>2.3525502204447418E-8</v>
      </c>
      <c r="BC1104" s="5">
        <f t="shared" si="1222"/>
        <v>1.9279411226199807E-8</v>
      </c>
      <c r="BD1104" s="5">
        <f t="shared" si="1223"/>
        <v>8.7801440916885118E-2</v>
      </c>
      <c r="BE1104" s="5">
        <f t="shared" si="1224"/>
        <v>1.9159522569642016E-2</v>
      </c>
      <c r="BF1104" s="5">
        <f t="shared" si="1225"/>
        <v>2.0904400956478328E-3</v>
      </c>
      <c r="BG1104" s="5">
        <f t="shared" si="1226"/>
        <v>1.5205458200077929E-4</v>
      </c>
      <c r="BH1104" s="5">
        <f t="shared" si="1227"/>
        <v>8.2951178398632566E-6</v>
      </c>
      <c r="BI1104" s="5">
        <f t="shared" si="1228"/>
        <v>3.6202252676273857E-7</v>
      </c>
      <c r="BJ1104" s="8">
        <f t="shared" si="1229"/>
        <v>4.8812220363769416E-3</v>
      </c>
      <c r="BK1104" s="8">
        <f t="shared" si="1230"/>
        <v>2.8248842145653368E-2</v>
      </c>
      <c r="BL1104" s="8">
        <f t="shared" si="1231"/>
        <v>0.69263834438961891</v>
      </c>
      <c r="BM1104" s="8">
        <f t="shared" si="1232"/>
        <v>0.68353052233245126</v>
      </c>
      <c r="BN1104" s="8">
        <f t="shared" si="1233"/>
        <v>0.1953848176468774</v>
      </c>
    </row>
    <row r="1105" spans="1:66" x14ac:dyDescent="0.25">
      <c r="A1105" t="s">
        <v>13</v>
      </c>
      <c r="B1105" t="s">
        <v>47</v>
      </c>
      <c r="C1105" t="s">
        <v>211</v>
      </c>
      <c r="D1105" s="18" t="s">
        <v>519</v>
      </c>
      <c r="E1105">
        <f>VLOOKUP(A1105,home!$A$2:$E$405,3,FALSE)</f>
        <v>2.0369999999999999</v>
      </c>
      <c r="F1105">
        <f>VLOOKUP(B1105,home!$B$2:$E$405,3,FALSE)</f>
        <v>0.98180000000000001</v>
      </c>
      <c r="G1105">
        <f>VLOOKUP(C1105,away!$B$2:$E$405,4,FALSE)</f>
        <v>0.65459999999999996</v>
      </c>
      <c r="H1105">
        <f>VLOOKUP(A1105,away!$A$2:$E$405,3,FALSE)</f>
        <v>1.5185</v>
      </c>
      <c r="I1105">
        <f>VLOOKUP(C1105,away!$B$2:$E$405,3,FALSE)</f>
        <v>0.439</v>
      </c>
      <c r="J1105">
        <f>VLOOKUP(B1105,home!$B$2:$E$405,4,FALSE)</f>
        <v>0.2195</v>
      </c>
      <c r="K1105" s="3">
        <f t="shared" si="1178"/>
        <v>1.3091519523599999</v>
      </c>
      <c r="L1105" s="3">
        <f t="shared" si="1179"/>
        <v>0.14632341925</v>
      </c>
      <c r="M1105" s="5">
        <f t="shared" si="1180"/>
        <v>0.23328943836190408</v>
      </c>
      <c r="N1105" s="5">
        <f t="shared" si="1181"/>
        <v>0.30541132369645457</v>
      </c>
      <c r="O1105" s="5">
        <f t="shared" si="1182"/>
        <v>3.413570829602592E-2</v>
      </c>
      <c r="P1105" s="5">
        <f t="shared" si="1183"/>
        <v>4.468882916093378E-2</v>
      </c>
      <c r="Q1105" s="5">
        <f t="shared" si="1184"/>
        <v>0.19991491534503275</v>
      </c>
      <c r="R1105" s="5">
        <f t="shared" si="1185"/>
        <v>2.4974267781975525E-3</v>
      </c>
      <c r="S1105" s="5">
        <f t="shared" si="1186"/>
        <v>2.1401434477683252E-3</v>
      </c>
      <c r="T1105" s="5">
        <f t="shared" si="1187"/>
        <v>2.9252233972359484E-2</v>
      </c>
      <c r="U1105" s="5">
        <f t="shared" si="1188"/>
        <v>3.26951114255347E-3</v>
      </c>
      <c r="V1105" s="5">
        <f t="shared" si="1189"/>
        <v>4.5551666818682185E-5</v>
      </c>
      <c r="W1105" s="5">
        <f t="shared" si="1190"/>
        <v>8.7239667243277919E-2</v>
      </c>
      <c r="X1105" s="5">
        <f t="shared" si="1191"/>
        <v>1.2765206405268646E-2</v>
      </c>
      <c r="Y1105" s="5">
        <f t="shared" si="1192"/>
        <v>9.3392432432545488E-4</v>
      </c>
      <c r="Z1105" s="5">
        <f t="shared" si="1193"/>
        <v>1.2181067517079244E-4</v>
      </c>
      <c r="AA1105" s="5">
        <f t="shared" si="1194"/>
        <v>1.5946868321813269E-4</v>
      </c>
      <c r="AB1105" s="5">
        <f t="shared" si="1195"/>
        <v>1.043843689876484E-4</v>
      </c>
      <c r="AC1105" s="5">
        <f t="shared" si="1196"/>
        <v>5.4536616368856481E-7</v>
      </c>
      <c r="AD1105" s="5">
        <f t="shared" si="1197"/>
        <v>2.8552495173693515E-2</v>
      </c>
      <c r="AE1105" s="5">
        <f t="shared" si="1198"/>
        <v>4.1778987219339573E-3</v>
      </c>
      <c r="AF1105" s="5">
        <f t="shared" si="1199"/>
        <v>3.0566221313679088E-4</v>
      </c>
      <c r="AG1105" s="5">
        <f t="shared" si="1200"/>
        <v>1.4908513387232506E-5</v>
      </c>
      <c r="AH1105" s="5">
        <f t="shared" si="1201"/>
        <v>4.455938623035356E-6</v>
      </c>
      <c r="AI1105" s="5">
        <f t="shared" si="1202"/>
        <v>5.8335007479430657E-6</v>
      </c>
      <c r="AJ1105" s="5">
        <f t="shared" si="1203"/>
        <v>3.8184694466315929E-6</v>
      </c>
      <c r="AK1105" s="5">
        <f t="shared" si="1204"/>
        <v>1.6663189103615865E-6</v>
      </c>
      <c r="AL1105" s="5">
        <f t="shared" si="1205"/>
        <v>4.1788047483613887E-9</v>
      </c>
      <c r="AM1105" s="5">
        <f t="shared" si="1206"/>
        <v>7.4759109602780703E-3</v>
      </c>
      <c r="AN1105" s="5">
        <f t="shared" si="1207"/>
        <v>1.0939008537164381E-3</v>
      </c>
      <c r="AO1105" s="5">
        <f t="shared" si="1208"/>
        <v>8.0031656618141661E-5</v>
      </c>
      <c r="AP1105" s="5">
        <f t="shared" si="1209"/>
        <v>3.9035018815361282E-6</v>
      </c>
      <c r="AQ1105" s="5">
        <f t="shared" si="1210"/>
        <v>1.4279343558879364E-7</v>
      </c>
      <c r="AR1105" s="5">
        <f t="shared" si="1211"/>
        <v>1.3040163505813418E-7</v>
      </c>
      <c r="AS1105" s="5">
        <f t="shared" si="1212"/>
        <v>1.7071555512729254E-7</v>
      </c>
      <c r="AT1105" s="5">
        <f t="shared" si="1213"/>
        <v>1.1174630114655815E-7</v>
      </c>
      <c r="AU1105" s="5">
        <f t="shared" si="1214"/>
        <v>4.8764296105008369E-8</v>
      </c>
      <c r="AV1105" s="5">
        <f t="shared" si="1215"/>
        <v>1.5959968362833215E-8</v>
      </c>
      <c r="AW1105" s="5">
        <f t="shared" si="1216"/>
        <v>2.2235836784232525E-11</v>
      </c>
      <c r="AX1105" s="5">
        <f t="shared" si="1217"/>
        <v>1.6311839048862573E-3</v>
      </c>
      <c r="AY1105" s="5">
        <f t="shared" si="1218"/>
        <v>2.3868040638852395E-4</v>
      </c>
      <c r="AZ1105" s="5">
        <f t="shared" si="1219"/>
        <v>1.7462266585374184E-5</v>
      </c>
      <c r="BA1105" s="5">
        <f t="shared" si="1220"/>
        <v>8.5171285154232456E-7</v>
      </c>
      <c r="BB1105" s="5">
        <f t="shared" si="1221"/>
        <v>3.1156384164210136E-8</v>
      </c>
      <c r="BC1105" s="5">
        <f t="shared" si="1222"/>
        <v>9.1178173247475708E-10</v>
      </c>
      <c r="BD1105" s="5">
        <f t="shared" si="1223"/>
        <v>3.180135519582809E-9</v>
      </c>
      <c r="BE1105" s="5">
        <f t="shared" si="1224"/>
        <v>4.163280624231217E-9</v>
      </c>
      <c r="BF1105" s="5">
        <f t="shared" si="1225"/>
        <v>2.7251834787174288E-9</v>
      </c>
      <c r="BG1105" s="5">
        <f t="shared" si="1226"/>
        <v>1.1892264239007129E-9</v>
      </c>
      <c r="BH1105" s="5">
        <f t="shared" si="1227"/>
        <v>3.8921952366192992E-10</v>
      </c>
      <c r="BI1105" s="5">
        <f t="shared" si="1228"/>
        <v>1.01909499859729E-10</v>
      </c>
      <c r="BJ1105" s="8">
        <f t="shared" si="1229"/>
        <v>0.67911033573367785</v>
      </c>
      <c r="BK1105" s="8">
        <f t="shared" si="1230"/>
        <v>0.28040319258878177</v>
      </c>
      <c r="BL1105" s="8">
        <f t="shared" si="1231"/>
        <v>4.0182762833421572E-2</v>
      </c>
      <c r="BM1105" s="8">
        <f t="shared" si="1232"/>
        <v>0.17964177980835055</v>
      </c>
      <c r="BN1105" s="8">
        <f t="shared" si="1233"/>
        <v>0.81993764163854854</v>
      </c>
    </row>
    <row r="1106" spans="1:66" x14ac:dyDescent="0.25">
      <c r="A1106" t="s">
        <v>13</v>
      </c>
      <c r="B1106" t="s">
        <v>48</v>
      </c>
      <c r="C1106" t="s">
        <v>209</v>
      </c>
      <c r="D1106" s="18" t="s">
        <v>519</v>
      </c>
      <c r="E1106">
        <f>VLOOKUP(A1106,home!$A$2:$E$405,3,FALSE)</f>
        <v>2.0369999999999999</v>
      </c>
      <c r="F1106">
        <f>VLOOKUP(B1106,home!$B$2:$E$405,3,FALSE)</f>
        <v>1.6364000000000001</v>
      </c>
      <c r="G1106">
        <f>VLOOKUP(C1106,away!$B$2:$E$405,4,FALSE)</f>
        <v>0.4909</v>
      </c>
      <c r="H1106">
        <f>VLOOKUP(A1106,away!$A$2:$E$405,3,FALSE)</f>
        <v>1.5185</v>
      </c>
      <c r="I1106">
        <f>VLOOKUP(C1106,away!$B$2:$E$405,3,FALSE)</f>
        <v>1.7561</v>
      </c>
      <c r="J1106">
        <f>VLOOKUP(B1106,home!$B$2:$E$405,4,FALSE)</f>
        <v>0.65849999999999997</v>
      </c>
      <c r="K1106" s="3">
        <f t="shared" si="1178"/>
        <v>1.6363399441200002</v>
      </c>
      <c r="L1106" s="3">
        <f t="shared" si="1179"/>
        <v>1.7559810242249998</v>
      </c>
      <c r="M1106" s="5">
        <f t="shared" si="1180"/>
        <v>3.363053084987086E-2</v>
      </c>
      <c r="N1106" s="5">
        <f t="shared" si="1181"/>
        <v>5.5030980971603624E-2</v>
      </c>
      <c r="O1106" s="5">
        <f t="shared" si="1182"/>
        <v>5.9054574006986681E-2</v>
      </c>
      <c r="P1106" s="5">
        <f t="shared" si="1183"/>
        <v>9.6633358330623004E-2</v>
      </c>
      <c r="Q1106" s="5">
        <f t="shared" si="1184"/>
        <v>4.5024696163971346E-2</v>
      </c>
      <c r="R1106" s="5">
        <f t="shared" si="1185"/>
        <v>5.1849355674979773E-2</v>
      </c>
      <c r="S1106" s="5">
        <f t="shared" si="1186"/>
        <v>6.9416135474787255E-2</v>
      </c>
      <c r="T1106" s="5">
        <f t="shared" si="1187"/>
        <v>7.9062512085429817E-2</v>
      </c>
      <c r="U1106" s="5">
        <f t="shared" si="1188"/>
        <v>8.4843171767854414E-2</v>
      </c>
      <c r="V1106" s="5">
        <f t="shared" si="1189"/>
        <v>2.2162118513372412E-2</v>
      </c>
      <c r="W1106" s="5">
        <f t="shared" si="1190"/>
        <v>2.4558569601657611E-2</v>
      </c>
      <c r="X1106" s="5">
        <f t="shared" si="1191"/>
        <v>4.3124382202619674E-2</v>
      </c>
      <c r="Y1106" s="5">
        <f t="shared" si="1192"/>
        <v>3.7862798414613229E-2</v>
      </c>
      <c r="Z1106" s="5">
        <f t="shared" si="1193"/>
        <v>3.0348828227852426E-2</v>
      </c>
      <c r="AA1106" s="5">
        <f t="shared" si="1194"/>
        <v>4.9660999886471519E-2</v>
      </c>
      <c r="AB1106" s="5">
        <f t="shared" si="1195"/>
        <v>4.0631138889586083E-2</v>
      </c>
      <c r="AC1106" s="5">
        <f t="shared" si="1196"/>
        <v>3.9800143752352374E-3</v>
      </c>
      <c r="AD1106" s="5">
        <f t="shared" si="1197"/>
        <v>1.0046542102410887E-2</v>
      </c>
      <c r="AE1106" s="5">
        <f t="shared" si="1198"/>
        <v>1.7641537290911051E-2</v>
      </c>
      <c r="AF1106" s="5">
        <f t="shared" si="1199"/>
        <v>1.548910236049876E-2</v>
      </c>
      <c r="AG1106" s="5">
        <f t="shared" si="1200"/>
        <v>9.0661899424381576E-3</v>
      </c>
      <c r="AH1106" s="5">
        <f t="shared" si="1201"/>
        <v>1.3322991618893221E-2</v>
      </c>
      <c r="AI1106" s="5">
        <f t="shared" si="1202"/>
        <v>2.1800943361170964E-2</v>
      </c>
      <c r="AJ1106" s="5">
        <f t="shared" si="1203"/>
        <v>1.7836877220690897E-2</v>
      </c>
      <c r="AK1106" s="5">
        <f t="shared" si="1204"/>
        <v>9.7290648915268792E-3</v>
      </c>
      <c r="AL1106" s="5">
        <f t="shared" si="1205"/>
        <v>4.574440492777577E-4</v>
      </c>
      <c r="AM1106" s="5">
        <f t="shared" si="1206"/>
        <v>3.2879116284916508E-3</v>
      </c>
      <c r="AN1106" s="5">
        <f t="shared" si="1207"/>
        <v>5.7735104289600558E-3</v>
      </c>
      <c r="AO1106" s="5">
        <f t="shared" si="1208"/>
        <v>5.0690873782094992E-3</v>
      </c>
      <c r="AP1106" s="5">
        <f t="shared" si="1209"/>
        <v>2.9670737487581113E-3</v>
      </c>
      <c r="AQ1106" s="5">
        <f t="shared" si="1210"/>
        <v>1.3025313000738445E-3</v>
      </c>
      <c r="AR1106" s="5">
        <f t="shared" si="1211"/>
        <v>4.6789840937370387E-3</v>
      </c>
      <c r="AS1106" s="5">
        <f t="shared" si="1212"/>
        <v>7.656408570484035E-3</v>
      </c>
      <c r="AT1106" s="5">
        <f t="shared" si="1213"/>
        <v>6.2642435861928695E-3</v>
      </c>
      <c r="AU1106" s="5">
        <f t="shared" si="1214"/>
        <v>3.4168106665949691E-3</v>
      </c>
      <c r="AV1106" s="5">
        <f t="shared" si="1215"/>
        <v>1.3977659438111579E-3</v>
      </c>
      <c r="AW1106" s="5">
        <f t="shared" si="1216"/>
        <v>3.6511429093502534E-5</v>
      </c>
      <c r="AX1106" s="5">
        <f t="shared" si="1217"/>
        <v>8.9669018840625447E-4</v>
      </c>
      <c r="AY1106" s="5">
        <f t="shared" si="1218"/>
        <v>1.5745709554501226E-3</v>
      </c>
      <c r="AZ1106" s="5">
        <f t="shared" si="1219"/>
        <v>1.3824583595331216E-3</v>
      </c>
      <c r="BA1106" s="5">
        <f t="shared" si="1220"/>
        <v>8.0919021537379464E-4</v>
      </c>
      <c r="BB1106" s="5">
        <f t="shared" si="1221"/>
        <v>3.5523066579623103E-4</v>
      </c>
      <c r="BC1106" s="5">
        <f t="shared" si="1222"/>
        <v>1.247556616721988E-4</v>
      </c>
      <c r="BD1106" s="5">
        <f t="shared" si="1223"/>
        <v>1.369367880208808E-3</v>
      </c>
      <c r="BE1106" s="5">
        <f t="shared" si="1224"/>
        <v>2.240751360580604E-3</v>
      </c>
      <c r="BF1106" s="5">
        <f t="shared" si="1225"/>
        <v>1.8333154780796404E-3</v>
      </c>
      <c r="BG1106" s="5">
        <f t="shared" si="1226"/>
        <v>9.9997578231838971E-4</v>
      </c>
      <c r="BH1106" s="5">
        <f t="shared" si="1227"/>
        <v>4.0907507894005681E-4</v>
      </c>
      <c r="BI1106" s="5">
        <f t="shared" si="1228"/>
        <v>1.338771783627314E-4</v>
      </c>
      <c r="BJ1106" s="8">
        <f t="shared" si="1229"/>
        <v>0.36045032166687907</v>
      </c>
      <c r="BK1106" s="8">
        <f t="shared" si="1230"/>
        <v>0.22785417254861665</v>
      </c>
      <c r="BL1106" s="8">
        <f t="shared" si="1231"/>
        <v>0.37912969293747062</v>
      </c>
      <c r="BM1106" s="8">
        <f t="shared" si="1232"/>
        <v>0.6550214598564269</v>
      </c>
      <c r="BN1106" s="8">
        <f t="shared" si="1233"/>
        <v>0.34122349599803531</v>
      </c>
    </row>
    <row r="1107" spans="1:66" x14ac:dyDescent="0.25">
      <c r="A1107" t="s">
        <v>16</v>
      </c>
      <c r="B1107" t="s">
        <v>54</v>
      </c>
      <c r="C1107" t="s">
        <v>460</v>
      </c>
      <c r="D1107" s="18" t="s">
        <v>519</v>
      </c>
      <c r="E1107">
        <f>VLOOKUP(A1107,home!$A$2:$E$405,3,FALSE)</f>
        <v>1.8472</v>
      </c>
      <c r="F1107">
        <f>VLOOKUP(B1107,home!$B$2:$E$405,3,FALSE)</f>
        <v>1.4886999999999999</v>
      </c>
      <c r="G1107">
        <f>VLOOKUP(C1107,away!$B$2:$E$405,4,FALSE)</f>
        <v>0.81200000000000006</v>
      </c>
      <c r="H1107">
        <f>VLOOKUP(A1107,away!$A$2:$E$405,3,FALSE)</f>
        <v>1.3056000000000001</v>
      </c>
      <c r="I1107">
        <f>VLOOKUP(C1107,away!$B$2:$E$405,3,FALSE)</f>
        <v>0.57440000000000002</v>
      </c>
      <c r="J1107">
        <f>VLOOKUP(B1107,home!$B$2:$E$405,4,FALSE)</f>
        <v>0.57440000000000002</v>
      </c>
      <c r="K1107" s="3">
        <f t="shared" si="1178"/>
        <v>2.2329404316800003</v>
      </c>
      <c r="L1107" s="3">
        <f t="shared" si="1179"/>
        <v>0.43076360601600006</v>
      </c>
      <c r="M1107" s="5">
        <f t="shared" si="1180"/>
        <v>6.9689610143781028E-2</v>
      </c>
      <c r="N1107" s="5">
        <f t="shared" si="1181"/>
        <v>0.15561274815806533</v>
      </c>
      <c r="O1107" s="5">
        <f t="shared" si="1182"/>
        <v>3.0019747767384333E-2</v>
      </c>
      <c r="P1107" s="5">
        <f t="shared" si="1183"/>
        <v>6.7032308538627891E-2</v>
      </c>
      <c r="Q1107" s="5">
        <f t="shared" si="1184"/>
        <v>0.17373699852349084</v>
      </c>
      <c r="R1107" s="5">
        <f t="shared" si="1185"/>
        <v>6.4657073999846203E-3</v>
      </c>
      <c r="S1107" s="5">
        <f t="shared" si="1186"/>
        <v>1.6119082811438225E-2</v>
      </c>
      <c r="T1107" s="5">
        <f t="shared" si="1187"/>
        <v>7.4839575982375381E-2</v>
      </c>
      <c r="U1107" s="5">
        <f t="shared" si="1188"/>
        <v>1.443753947283823E-2</v>
      </c>
      <c r="V1107" s="5">
        <f t="shared" si="1189"/>
        <v>1.7227170754351958E-3</v>
      </c>
      <c r="W1107" s="5">
        <f t="shared" si="1190"/>
        <v>0.1293147894939437</v>
      </c>
      <c r="X1107" s="5">
        <f t="shared" si="1191"/>
        <v>5.5704105033611152E-2</v>
      </c>
      <c r="Y1107" s="5">
        <f t="shared" si="1192"/>
        <v>1.1997650577086178E-2</v>
      </c>
      <c r="Z1107" s="5">
        <f t="shared" si="1193"/>
        <v>9.283971450205705E-4</v>
      </c>
      <c r="AA1107" s="5">
        <f t="shared" si="1194"/>
        <v>2.0730555217727126E-3</v>
      </c>
      <c r="AB1107" s="5">
        <f t="shared" si="1195"/>
        <v>2.314504745841885E-3</v>
      </c>
      <c r="AC1107" s="5">
        <f t="shared" si="1196"/>
        <v>1.0356431027441304E-4</v>
      </c>
      <c r="AD1107" s="5">
        <f t="shared" si="1197"/>
        <v>7.2188055468803775E-2</v>
      </c>
      <c r="AE1107" s="5">
        <f t="shared" si="1198"/>
        <v>3.1095987085024944E-2</v>
      </c>
      <c r="AF1107" s="5">
        <f t="shared" si="1199"/>
        <v>6.6975097646861546E-3</v>
      </c>
      <c r="AG1107" s="5">
        <f t="shared" si="1200"/>
        <v>9.6168115252119352E-4</v>
      </c>
      <c r="AH1107" s="5">
        <f t="shared" si="1201"/>
        <v>9.9979925501005043E-5</v>
      </c>
      <c r="AI1107" s="5">
        <f t="shared" si="1202"/>
        <v>2.2324921800754845E-4</v>
      </c>
      <c r="AJ1107" s="5">
        <f t="shared" si="1203"/>
        <v>2.4925110261499894E-4</v>
      </c>
      <c r="AK1107" s="5">
        <f t="shared" si="1204"/>
        <v>1.8552095488995056E-4</v>
      </c>
      <c r="AL1107" s="5">
        <f t="shared" si="1205"/>
        <v>3.9846139391980251E-6</v>
      </c>
      <c r="AM1107" s="5">
        <f t="shared" si="1206"/>
        <v>3.2238325548130109E-2</v>
      </c>
      <c r="AN1107" s="5">
        <f t="shared" si="1207"/>
        <v>1.3887097365030266E-2</v>
      </c>
      <c r="AO1107" s="5">
        <f t="shared" si="1208"/>
        <v>2.9910280690278648E-3</v>
      </c>
      <c r="AP1107" s="5">
        <f t="shared" si="1209"/>
        <v>4.2947534556983893E-4</v>
      </c>
      <c r="AQ1107" s="5">
        <f t="shared" si="1210"/>
        <v>4.6250587138157882E-5</v>
      </c>
      <c r="AR1107" s="5">
        <f t="shared" si="1211"/>
        <v>8.6135426476047976E-6</v>
      </c>
      <c r="AS1107" s="5">
        <f t="shared" si="1212"/>
        <v>1.9233527637836747E-5</v>
      </c>
      <c r="AT1107" s="5">
        <f t="shared" si="1213"/>
        <v>2.1473660753180207E-5</v>
      </c>
      <c r="AU1107" s="5">
        <f t="shared" si="1214"/>
        <v>1.5983135103985361E-5</v>
      </c>
      <c r="AV1107" s="5">
        <f t="shared" si="1215"/>
        <v>8.9223471496732116E-6</v>
      </c>
      <c r="AW1107" s="5">
        <f t="shared" si="1216"/>
        <v>1.0646329186922668E-7</v>
      </c>
      <c r="AX1107" s="5">
        <f t="shared" si="1217"/>
        <v>1.1997710094346997E-2</v>
      </c>
      <c r="AY1107" s="5">
        <f t="shared" si="1218"/>
        <v>5.1681768641754769E-3</v>
      </c>
      <c r="AZ1107" s="5">
        <f t="shared" si="1219"/>
        <v>1.1131312512703457E-3</v>
      </c>
      <c r="BA1107" s="5">
        <f t="shared" si="1220"/>
        <v>1.5983214392210549E-4</v>
      </c>
      <c r="BB1107" s="5">
        <f t="shared" si="1221"/>
        <v>1.721246766828861E-5</v>
      </c>
      <c r="BC1107" s="5">
        <f t="shared" si="1222"/>
        <v>1.4829009282451633E-6</v>
      </c>
      <c r="BD1107" s="5">
        <f t="shared" si="1223"/>
        <v>6.1840011524247427E-7</v>
      </c>
      <c r="BE1107" s="5">
        <f t="shared" si="1224"/>
        <v>1.3808506202804924E-6</v>
      </c>
      <c r="BF1107" s="5">
        <f t="shared" si="1225"/>
        <v>1.5416785900673599E-6</v>
      </c>
      <c r="BG1107" s="5">
        <f t="shared" si="1226"/>
        <v>1.1474921521389413E-6</v>
      </c>
      <c r="BH1107" s="5">
        <f t="shared" si="1227"/>
        <v>6.4057040538663524E-7</v>
      </c>
      <c r="BI1107" s="5">
        <f t="shared" si="1228"/>
        <v>2.8607111150509329E-7</v>
      </c>
      <c r="BJ1107" s="8">
        <f t="shared" si="1229"/>
        <v>0.78019882387681616</v>
      </c>
      <c r="BK1107" s="8">
        <f t="shared" si="1230"/>
        <v>0.15983944435767142</v>
      </c>
      <c r="BL1107" s="8">
        <f t="shared" si="1231"/>
        <v>5.614839738512218E-2</v>
      </c>
      <c r="BM1107" s="8">
        <f t="shared" si="1232"/>
        <v>0.48938987183241267</v>
      </c>
      <c r="BN1107" s="8">
        <f t="shared" si="1233"/>
        <v>0.50255712053133406</v>
      </c>
    </row>
    <row r="1108" spans="1:66" x14ac:dyDescent="0.25">
      <c r="A1108" t="s">
        <v>16</v>
      </c>
      <c r="B1108" t="s">
        <v>404</v>
      </c>
      <c r="C1108" t="s">
        <v>436</v>
      </c>
      <c r="D1108" s="18" t="s">
        <v>519</v>
      </c>
      <c r="E1108">
        <f>VLOOKUP(A1108,home!$A$2:$E$405,3,FALSE)</f>
        <v>1.8472</v>
      </c>
      <c r="F1108">
        <f>VLOOKUP(B1108,home!$B$2:$E$405,3,FALSE)</f>
        <v>0.75790000000000002</v>
      </c>
      <c r="G1108">
        <f>VLOOKUP(C1108,away!$B$2:$E$405,4,FALSE)</f>
        <v>1.0827</v>
      </c>
      <c r="H1108">
        <f>VLOOKUP(A1108,away!$A$2:$E$405,3,FALSE)</f>
        <v>1.3056000000000001</v>
      </c>
      <c r="I1108">
        <f>VLOOKUP(C1108,away!$B$2:$E$405,3,FALSE)</f>
        <v>0.1915</v>
      </c>
      <c r="J1108">
        <f>VLOOKUP(B1108,home!$B$2:$E$405,4,FALSE)</f>
        <v>0.91910000000000003</v>
      </c>
      <c r="K1108" s="3">
        <f t="shared" si="1178"/>
        <v>1.5157722911760001</v>
      </c>
      <c r="L1108" s="3">
        <f t="shared" si="1179"/>
        <v>0.22979558784000004</v>
      </c>
      <c r="M1108" s="5">
        <f t="shared" si="1180"/>
        <v>0.17454583989732955</v>
      </c>
      <c r="N1108" s="5">
        <f t="shared" si="1181"/>
        <v>0.2645717476564145</v>
      </c>
      <c r="O1108" s="5">
        <f t="shared" si="1182"/>
        <v>4.0109863884233384E-2</v>
      </c>
      <c r="P1108" s="5">
        <f t="shared" si="1183"/>
        <v>6.0797420278561928E-2</v>
      </c>
      <c r="Q1108" s="5">
        <f t="shared" si="1184"/>
        <v>0.20051526206280104</v>
      </c>
      <c r="R1108" s="5">
        <f t="shared" si="1185"/>
        <v>4.6085348747298988E-3</v>
      </c>
      <c r="S1108" s="5">
        <f t="shared" si="1186"/>
        <v>5.2942056864579649E-3</v>
      </c>
      <c r="T1108" s="5">
        <f t="shared" si="1187"/>
        <v>4.6077522516613033E-2</v>
      </c>
      <c r="U1108" s="5">
        <f t="shared" si="1188"/>
        <v>6.9854894660338384E-3</v>
      </c>
      <c r="V1108" s="5">
        <f t="shared" si="1189"/>
        <v>2.0489622181776203E-4</v>
      </c>
      <c r="W1108" s="5">
        <f t="shared" si="1190"/>
        <v>0.10131182606422931</v>
      </c>
      <c r="X1108" s="5">
        <f t="shared" si="1191"/>
        <v>2.3281010625573414E-2</v>
      </c>
      <c r="Y1108" s="5">
        <f t="shared" si="1192"/>
        <v>2.6749367611064649E-3</v>
      </c>
      <c r="Z1108" s="5">
        <f t="shared" si="1193"/>
        <v>3.530069935398995E-4</v>
      </c>
      <c r="AA1108" s="5">
        <f t="shared" si="1194"/>
        <v>5.3507821939912487E-4</v>
      </c>
      <c r="AB1108" s="5">
        <f t="shared" si="1195"/>
        <v>4.0552836928849317E-4</v>
      </c>
      <c r="AC1108" s="5">
        <f t="shared" si="1196"/>
        <v>4.4605623795844308E-6</v>
      </c>
      <c r="AD1108" s="5">
        <f t="shared" si="1197"/>
        <v>3.8391414679150325E-2</v>
      </c>
      <c r="AE1108" s="5">
        <f t="shared" si="1198"/>
        <v>8.822177704204558E-3</v>
      </c>
      <c r="AF1108" s="5">
        <f t="shared" si="1199"/>
        <v>1.013648755783314E-3</v>
      </c>
      <c r="AG1108" s="5">
        <f t="shared" si="1200"/>
        <v>7.7644003899503798E-5</v>
      </c>
      <c r="AH1108" s="5">
        <f t="shared" si="1201"/>
        <v>2.0279862398033065E-5</v>
      </c>
      <c r="AI1108" s="5">
        <f t="shared" si="1202"/>
        <v>3.0739653491800588E-5</v>
      </c>
      <c r="AJ1108" s="5">
        <f t="shared" si="1203"/>
        <v>2.3297157501611465E-5</v>
      </c>
      <c r="AK1108" s="5">
        <f t="shared" si="1204"/>
        <v>1.1771061934701913E-5</v>
      </c>
      <c r="AL1108" s="5">
        <f t="shared" si="1205"/>
        <v>6.2147728259775265E-8</v>
      </c>
      <c r="AM1108" s="5">
        <f t="shared" si="1206"/>
        <v>1.1638528517940724E-2</v>
      </c>
      <c r="AN1108" s="5">
        <f t="shared" si="1207"/>
        <v>2.6744825023727933E-3</v>
      </c>
      <c r="AO1108" s="5">
        <f t="shared" si="1208"/>
        <v>3.0729213940027515E-4</v>
      </c>
      <c r="AP1108" s="5">
        <f t="shared" si="1209"/>
        <v>2.3538125937365832E-5</v>
      </c>
      <c r="AQ1108" s="5">
        <f t="shared" si="1210"/>
        <v>1.3522393716072328E-6</v>
      </c>
      <c r="AR1108" s="5">
        <f t="shared" si="1211"/>
        <v>9.3204458021406435E-7</v>
      </c>
      <c r="AS1108" s="5">
        <f t="shared" si="1212"/>
        <v>1.4127673488292454E-6</v>
      </c>
      <c r="AT1108" s="5">
        <f t="shared" si="1213"/>
        <v>1.0707168006167748E-6</v>
      </c>
      <c r="AU1108" s="5">
        <f t="shared" si="1214"/>
        <v>5.4098761935717492E-7</v>
      </c>
      <c r="AV1108" s="5">
        <f t="shared" si="1215"/>
        <v>2.0500351082271876E-7</v>
      </c>
      <c r="AW1108" s="5">
        <f t="shared" si="1216"/>
        <v>6.0130997306908402E-10</v>
      </c>
      <c r="AX1108" s="5">
        <f t="shared" si="1217"/>
        <v>2.9402265062593719E-3</v>
      </c>
      <c r="AY1108" s="5">
        <f t="shared" si="1218"/>
        <v>6.7565107838862208E-4</v>
      </c>
      <c r="AZ1108" s="5">
        <f t="shared" si="1219"/>
        <v>7.7630818366521671E-5</v>
      </c>
      <c r="BA1108" s="5">
        <f t="shared" si="1220"/>
        <v>5.9464065136783757E-6</v>
      </c>
      <c r="BB1108" s="5">
        <f t="shared" si="1221"/>
        <v>3.4161449508658175E-7</v>
      </c>
      <c r="BC1108" s="5">
        <f t="shared" si="1222"/>
        <v>1.5700300742617172E-8</v>
      </c>
      <c r="BD1108" s="5">
        <f t="shared" si="1223"/>
        <v>3.5696622033896185E-8</v>
      </c>
      <c r="BE1108" s="5">
        <f t="shared" si="1224"/>
        <v>5.4107950567562501E-8</v>
      </c>
      <c r="BF1108" s="5">
        <f t="shared" si="1225"/>
        <v>4.1007666101315998E-8</v>
      </c>
      <c r="BG1108" s="5">
        <f t="shared" si="1226"/>
        <v>2.071942800072404E-8</v>
      </c>
      <c r="BH1108" s="5">
        <f t="shared" si="1227"/>
        <v>7.8514837131284157E-9</v>
      </c>
      <c r="BI1108" s="5">
        <f t="shared" si="1228"/>
        <v>2.3802122913959414E-9</v>
      </c>
      <c r="BJ1108" s="8">
        <f t="shared" si="1229"/>
        <v>0.70508219647912218</v>
      </c>
      <c r="BK1108" s="8">
        <f t="shared" si="1230"/>
        <v>0.24152253587266367</v>
      </c>
      <c r="BL1108" s="8">
        <f t="shared" si="1231"/>
        <v>5.2734905832233427E-2</v>
      </c>
      <c r="BM1108" s="8">
        <f t="shared" si="1232"/>
        <v>0.2538683260464103</v>
      </c>
      <c r="BN1108" s="8">
        <f t="shared" si="1233"/>
        <v>0.74514866865407026</v>
      </c>
    </row>
    <row r="1109" spans="1:66" x14ac:dyDescent="0.25">
      <c r="A1109" t="s">
        <v>16</v>
      </c>
      <c r="B1109" t="s">
        <v>216</v>
      </c>
      <c r="C1109" t="s">
        <v>215</v>
      </c>
      <c r="D1109" s="18" t="s">
        <v>519</v>
      </c>
      <c r="E1109">
        <f>VLOOKUP(A1109,home!$A$2:$E$405,3,FALSE)</f>
        <v>1.8472</v>
      </c>
      <c r="F1109">
        <f>VLOOKUP(B1109,home!$B$2:$E$405,3,FALSE)</f>
        <v>0.67669999999999997</v>
      </c>
      <c r="G1109">
        <f>VLOOKUP(C1109,away!$B$2:$E$405,4,FALSE)</f>
        <v>0.67669999999999997</v>
      </c>
      <c r="H1109">
        <f>VLOOKUP(A1109,away!$A$2:$E$405,3,FALSE)</f>
        <v>1.3056000000000001</v>
      </c>
      <c r="I1109">
        <f>VLOOKUP(C1109,away!$B$2:$E$405,3,FALSE)</f>
        <v>1.1489</v>
      </c>
      <c r="J1109">
        <f>VLOOKUP(B1109,home!$B$2:$E$405,4,FALSE)</f>
        <v>0.95740000000000003</v>
      </c>
      <c r="K1109" s="3">
        <f t="shared" si="1178"/>
        <v>0.84587516240799987</v>
      </c>
      <c r="L1109" s="3">
        <f t="shared" si="1179"/>
        <v>1.4361036764160002</v>
      </c>
      <c r="M1109" s="5">
        <f t="shared" si="1180"/>
        <v>0.10208200288658278</v>
      </c>
      <c r="N1109" s="5">
        <f t="shared" si="1181"/>
        <v>8.6348630770622131E-2</v>
      </c>
      <c r="O1109" s="5">
        <f t="shared" si="1182"/>
        <v>0.14660033964133026</v>
      </c>
      <c r="P1109" s="5">
        <f t="shared" si="1183"/>
        <v>0.12400558610317819</v>
      </c>
      <c r="Q1109" s="5">
        <f t="shared" si="1184"/>
        <v>3.6520081038404199E-2</v>
      </c>
      <c r="R1109" s="5">
        <f t="shared" si="1185"/>
        <v>0.10526664336137437</v>
      </c>
      <c r="S1109" s="5">
        <f t="shared" si="1186"/>
        <v>3.7659393796077939E-2</v>
      </c>
      <c r="T1109" s="5">
        <f t="shared" si="1187"/>
        <v>5.2446622642262526E-2</v>
      </c>
      <c r="U1109" s="5">
        <f t="shared" si="1188"/>
        <v>8.9042439049447558E-2</v>
      </c>
      <c r="V1109" s="5">
        <f t="shared" si="1189"/>
        <v>5.0830324509486833E-3</v>
      </c>
      <c r="W1109" s="5">
        <f t="shared" si="1190"/>
        <v>1.0297143159837825E-2</v>
      </c>
      <c r="X1109" s="5">
        <f t="shared" si="1191"/>
        <v>1.4787765148424968E-2</v>
      </c>
      <c r="Y1109" s="5">
        <f t="shared" si="1192"/>
        <v>1.061838194781475E-2</v>
      </c>
      <c r="Z1109" s="5">
        <f t="shared" si="1193"/>
        <v>5.0391271178413882E-2</v>
      </c>
      <c r="AA1109" s="5">
        <f t="shared" si="1194"/>
        <v>4.2624724691986408E-2</v>
      </c>
      <c r="AB1109" s="5">
        <f t="shared" si="1195"/>
        <v>1.8027597960715142E-2</v>
      </c>
      <c r="AC1109" s="5">
        <f t="shared" si="1196"/>
        <v>3.8591793878794761E-4</v>
      </c>
      <c r="AD1109" s="5">
        <f t="shared" si="1197"/>
        <v>2.1775244106665608E-3</v>
      </c>
      <c r="AE1109" s="5">
        <f t="shared" si="1198"/>
        <v>3.127150811643832E-3</v>
      </c>
      <c r="AF1109" s="5">
        <f t="shared" si="1199"/>
        <v>2.2454563886544934E-3</v>
      </c>
      <c r="AG1109" s="5">
        <f t="shared" si="1200"/>
        <v>1.0749027249928374E-3</v>
      </c>
      <c r="AH1109" s="5">
        <f t="shared" si="1201"/>
        <v>1.8091772449648949E-2</v>
      </c>
      <c r="AI1109" s="5">
        <f t="shared" si="1202"/>
        <v>1.5303380959095383E-2</v>
      </c>
      <c r="AJ1109" s="5">
        <f t="shared" si="1203"/>
        <v>6.4723749270831493E-3</v>
      </c>
      <c r="AK1109" s="5">
        <f t="shared" si="1204"/>
        <v>1.8249403975373086E-3</v>
      </c>
      <c r="AL1109" s="5">
        <f t="shared" si="1205"/>
        <v>1.8751975405615751E-5</v>
      </c>
      <c r="AM1109" s="5">
        <f t="shared" si="1206"/>
        <v>3.6838276290399242E-4</v>
      </c>
      <c r="AN1109" s="5">
        <f t="shared" si="1207"/>
        <v>5.2903584013470721E-4</v>
      </c>
      <c r="AO1109" s="5">
        <f t="shared" si="1208"/>
        <v>3.7987515748664032E-4</v>
      </c>
      <c r="AP1109" s="5">
        <f t="shared" si="1209"/>
        <v>1.8184670341522369E-4</v>
      </c>
      <c r="AQ1109" s="5">
        <f t="shared" si="1210"/>
        <v>6.5287679829683176E-5</v>
      </c>
      <c r="AR1109" s="5">
        <f t="shared" si="1211"/>
        <v>5.1963321855645122E-3</v>
      </c>
      <c r="AS1109" s="5">
        <f t="shared" si="1212"/>
        <v>4.3954483313902986E-3</v>
      </c>
      <c r="AT1109" s="5">
        <f t="shared" si="1213"/>
        <v>1.8590002855853704E-3</v>
      </c>
      <c r="AU1109" s="5">
        <f t="shared" si="1214"/>
        <v>5.2416072282868121E-4</v>
      </c>
      <c r="AV1109" s="5">
        <f t="shared" si="1215"/>
        <v>1.1084363413765129E-4</v>
      </c>
      <c r="AW1109" s="5">
        <f t="shared" si="1216"/>
        <v>6.3275646457739318E-7</v>
      </c>
      <c r="AX1109" s="5">
        <f t="shared" si="1217"/>
        <v>5.1934304899953681E-5</v>
      </c>
      <c r="AY1109" s="5">
        <f t="shared" si="1218"/>
        <v>7.4583046198932972E-5</v>
      </c>
      <c r="AZ1109" s="5">
        <f t="shared" si="1219"/>
        <v>5.3554493422296032E-5</v>
      </c>
      <c r="BA1109" s="5">
        <f t="shared" si="1220"/>
        <v>2.563660163078527E-5</v>
      </c>
      <c r="BB1109" s="5">
        <f t="shared" si="1221"/>
        <v>9.2042044631957863E-6</v>
      </c>
      <c r="BC1109" s="5">
        <f t="shared" si="1222"/>
        <v>2.6436383736160053E-6</v>
      </c>
      <c r="BD1109" s="5">
        <f t="shared" si="1223"/>
        <v>1.2437452925946634E-3</v>
      </c>
      <c r="BE1109" s="5">
        <f t="shared" si="1224"/>
        <v>1.0520532513676965E-3</v>
      </c>
      <c r="BF1109" s="5">
        <f t="shared" si="1225"/>
        <v>4.4495285743125721E-4</v>
      </c>
      <c r="BG1109" s="5">
        <f t="shared" si="1226"/>
        <v>1.2545819018118946E-4</v>
      </c>
      <c r="BH1109" s="5">
        <f t="shared" si="1227"/>
        <v>2.6530491748731834E-5</v>
      </c>
      <c r="BI1109" s="5">
        <f t="shared" si="1228"/>
        <v>4.48829680334453E-6</v>
      </c>
      <c r="BJ1109" s="8">
        <f t="shared" si="1229"/>
        <v>0.22138564347608317</v>
      </c>
      <c r="BK1109" s="8">
        <f t="shared" si="1230"/>
        <v>0.26930926819718015</v>
      </c>
      <c r="BL1109" s="8">
        <f t="shared" si="1231"/>
        <v>0.45823722697785185</v>
      </c>
      <c r="BM1109" s="8">
        <f t="shared" si="1232"/>
        <v>0.39842617573830275</v>
      </c>
      <c r="BN1109" s="8">
        <f t="shared" si="1233"/>
        <v>0.60082328380149197</v>
      </c>
    </row>
    <row r="1110" spans="1:66" x14ac:dyDescent="0.25">
      <c r="A1110" t="s">
        <v>16</v>
      </c>
      <c r="B1110" t="s">
        <v>43</v>
      </c>
      <c r="C1110" t="s">
        <v>55</v>
      </c>
      <c r="D1110" s="18" t="s">
        <v>519</v>
      </c>
      <c r="E1110">
        <f>VLOOKUP(A1110,home!$A$2:$E$405,3,FALSE)</f>
        <v>1.8472</v>
      </c>
      <c r="F1110">
        <f>VLOOKUP(B1110,home!$B$2:$E$405,3,FALSE)</f>
        <v>1.2181</v>
      </c>
      <c r="G1110">
        <f>VLOOKUP(C1110,away!$B$2:$E$405,4,FALSE)</f>
        <v>0.40600000000000003</v>
      </c>
      <c r="H1110">
        <f>VLOOKUP(A1110,away!$A$2:$E$405,3,FALSE)</f>
        <v>1.3056000000000001</v>
      </c>
      <c r="I1110">
        <f>VLOOKUP(C1110,away!$B$2:$E$405,3,FALSE)</f>
        <v>0.95740000000000003</v>
      </c>
      <c r="J1110">
        <f>VLOOKUP(B1110,home!$B$2:$E$405,4,FALSE)</f>
        <v>0.57440000000000002</v>
      </c>
      <c r="K1110" s="3">
        <f t="shared" si="1178"/>
        <v>0.91353017392000002</v>
      </c>
      <c r="L1110" s="3">
        <f t="shared" si="1179"/>
        <v>0.71798933913600016</v>
      </c>
      <c r="M1110" s="5">
        <f t="shared" si="1180"/>
        <v>0.19563208265929183</v>
      </c>
      <c r="N1110" s="5">
        <f t="shared" si="1181"/>
        <v>0.17871581049607471</v>
      </c>
      <c r="O1110" s="5">
        <f t="shared" si="1182"/>
        <v>0.14046174974234429</v>
      </c>
      <c r="P1110" s="5">
        <f t="shared" si="1183"/>
        <v>0.12831604667123131</v>
      </c>
      <c r="Q1110" s="5">
        <f t="shared" si="1184"/>
        <v>8.1631142722366434E-2</v>
      </c>
      <c r="R1110" s="5">
        <f t="shared" si="1185"/>
        <v>5.0425019435696009E-2</v>
      </c>
      <c r="S1110" s="5">
        <f t="shared" si="1186"/>
        <v>2.1040781769430777E-2</v>
      </c>
      <c r="T1110" s="5">
        <f t="shared" si="1187"/>
        <v>5.8610290216148379E-2</v>
      </c>
      <c r="U1110" s="5">
        <f t="shared" si="1188"/>
        <v>4.6064776775010766E-2</v>
      </c>
      <c r="V1110" s="5">
        <f t="shared" si="1189"/>
        <v>1.5334169340422905E-3</v>
      </c>
      <c r="W1110" s="5">
        <f t="shared" si="1190"/>
        <v>2.4857504002817252E-2</v>
      </c>
      <c r="X1110" s="5">
        <f t="shared" si="1191"/>
        <v>1.7847422871553238E-2</v>
      </c>
      <c r="Y1110" s="5">
        <f t="shared" si="1192"/>
        <v>6.4071296764136214E-3</v>
      </c>
      <c r="Z1110" s="5">
        <f t="shared" si="1193"/>
        <v>1.2068208793518449E-2</v>
      </c>
      <c r="AA1110" s="5">
        <f t="shared" si="1194"/>
        <v>1.1024672878045783E-2</v>
      </c>
      <c r="AB1110" s="5">
        <f t="shared" si="1195"/>
        <v>5.0356856658461359E-3</v>
      </c>
      <c r="AC1110" s="5">
        <f t="shared" si="1196"/>
        <v>6.2860982526605476E-5</v>
      </c>
      <c r="AD1110" s="5">
        <f t="shared" si="1197"/>
        <v>5.6770199887276858E-3</v>
      </c>
      <c r="AE1110" s="5">
        <f t="shared" si="1198"/>
        <v>4.0760398299684534E-3</v>
      </c>
      <c r="AF1110" s="5">
        <f t="shared" si="1199"/>
        <v>1.4632765719055324E-3</v>
      </c>
      <c r="AG1110" s="5">
        <f t="shared" si="1200"/>
        <v>3.5020565961188174E-4</v>
      </c>
      <c r="AH1110" s="5">
        <f t="shared" si="1201"/>
        <v>2.1662113140533939E-3</v>
      </c>
      <c r="AI1110" s="5">
        <f t="shared" si="1202"/>
        <v>1.9788993984746687E-3</v>
      </c>
      <c r="AJ1110" s="5">
        <f t="shared" si="1203"/>
        <v>9.0389215582937371E-4</v>
      </c>
      <c r="AK1110" s="5">
        <f t="shared" si="1204"/>
        <v>2.7524425277324386E-4</v>
      </c>
      <c r="AL1110" s="5">
        <f t="shared" si="1205"/>
        <v>1.649233123327946E-6</v>
      </c>
      <c r="AM1110" s="5">
        <f t="shared" si="1206"/>
        <v>1.0372258115299441E-3</v>
      </c>
      <c r="AN1110" s="5">
        <f t="shared" si="1207"/>
        <v>7.4471707495518593E-4</v>
      </c>
      <c r="AO1110" s="5">
        <f t="shared" si="1208"/>
        <v>2.6734946024518452E-4</v>
      </c>
      <c r="AP1110" s="5">
        <f t="shared" si="1209"/>
        <v>6.3984687426602135E-5</v>
      </c>
      <c r="AQ1110" s="5">
        <f t="shared" si="1210"/>
        <v>1.1485080860062399E-5</v>
      </c>
      <c r="AR1110" s="5">
        <f t="shared" si="1211"/>
        <v>3.1106332596122463E-4</v>
      </c>
      <c r="AS1110" s="5">
        <f t="shared" si="1212"/>
        <v>2.8416573426549125E-4</v>
      </c>
      <c r="AT1110" s="5">
        <f t="shared" si="1213"/>
        <v>1.2979698632282935E-4</v>
      </c>
      <c r="AU1110" s="5">
        <f t="shared" si="1214"/>
        <v>3.9524487829928718E-5</v>
      </c>
      <c r="AV1110" s="5">
        <f t="shared" si="1215"/>
        <v>9.0267030603434278E-6</v>
      </c>
      <c r="AW1110" s="5">
        <f t="shared" si="1216"/>
        <v>3.0048336929770643E-8</v>
      </c>
      <c r="AX1110" s="5">
        <f t="shared" si="1217"/>
        <v>1.5792284600021041E-4</v>
      </c>
      <c r="AY1110" s="5">
        <f t="shared" si="1218"/>
        <v>1.133869198341674E-4</v>
      </c>
      <c r="AZ1110" s="5">
        <f t="shared" si="1219"/>
        <v>4.0705299819200239E-5</v>
      </c>
      <c r="BA1110" s="5">
        <f t="shared" si="1220"/>
        <v>9.7419904388401113E-6</v>
      </c>
      <c r="BB1110" s="5">
        <f t="shared" si="1221"/>
        <v>1.7486613192630104E-6</v>
      </c>
      <c r="BC1110" s="5">
        <f t="shared" si="1222"/>
        <v>2.5110403699806712E-7</v>
      </c>
      <c r="BD1110" s="5">
        <f t="shared" si="1223"/>
        <v>3.7223358639390971E-5</v>
      </c>
      <c r="BE1110" s="5">
        <f t="shared" si="1224"/>
        <v>3.4004661291729372E-5</v>
      </c>
      <c r="BF1110" s="5">
        <f t="shared" si="1225"/>
        <v>1.5532142071962111E-5</v>
      </c>
      <c r="BG1110" s="5">
        <f t="shared" si="1226"/>
        <v>4.7296934827832324E-6</v>
      </c>
      <c r="BH1110" s="5">
        <f t="shared" si="1227"/>
        <v>1.0801794274788142E-6</v>
      </c>
      <c r="BI1110" s="5">
        <f t="shared" si="1228"/>
        <v>1.973553000499055E-7</v>
      </c>
      <c r="BJ1110" s="8">
        <f t="shared" si="1229"/>
        <v>0.38208436097205273</v>
      </c>
      <c r="BK1110" s="8">
        <f t="shared" si="1230"/>
        <v>0.34670022516948029</v>
      </c>
      <c r="BL1110" s="8">
        <f t="shared" si="1231"/>
        <v>0.25920249624572683</v>
      </c>
      <c r="BM1110" s="8">
        <f t="shared" si="1232"/>
        <v>0.22476008258227678</v>
      </c>
      <c r="BN1110" s="8">
        <f t="shared" si="1233"/>
        <v>0.77518185172700449</v>
      </c>
    </row>
    <row r="1111" spans="1:66" x14ac:dyDescent="0.25">
      <c r="A1111" t="s">
        <v>56</v>
      </c>
      <c r="B1111" t="s">
        <v>278</v>
      </c>
      <c r="C1111" t="s">
        <v>60</v>
      </c>
      <c r="D1111" s="18" t="s">
        <v>519</v>
      </c>
      <c r="E1111">
        <f>VLOOKUP(A1111,home!$A$2:$E$405,3,FALSE)</f>
        <v>1.5570999999999999</v>
      </c>
      <c r="F1111">
        <f>VLOOKUP(B1111,home!$B$2:$E$405,3,FALSE)</f>
        <v>2.7829999999999999</v>
      </c>
      <c r="G1111">
        <f>VLOOKUP(C1111,away!$B$2:$E$405,4,FALSE)</f>
        <v>1.7125999999999999</v>
      </c>
      <c r="H1111">
        <f>VLOOKUP(A1111,away!$A$2:$E$405,3,FALSE)</f>
        <v>1.4857</v>
      </c>
      <c r="I1111">
        <f>VLOOKUP(C1111,away!$B$2:$E$405,3,FALSE)</f>
        <v>1.7948999999999999</v>
      </c>
      <c r="J1111">
        <f>VLOOKUP(B1111,home!$B$2:$E$405,4,FALSE)</f>
        <v>0.44869999999999999</v>
      </c>
      <c r="K1111" s="3">
        <f t="shared" si="1178"/>
        <v>7.4213967671799992</v>
      </c>
      <c r="L1111" s="3">
        <f t="shared" si="1179"/>
        <v>1.196540630691</v>
      </c>
      <c r="M1111" s="5">
        <f t="shared" si="1180"/>
        <v>1.808328565391695E-4</v>
      </c>
      <c r="N1111" s="5">
        <f t="shared" si="1181"/>
        <v>1.3420323769197172E-3</v>
      </c>
      <c r="O1111" s="5">
        <f t="shared" si="1182"/>
        <v>2.1637386021303298E-4</v>
      </c>
      <c r="P1111" s="5">
        <f t="shared" si="1183"/>
        <v>1.6057962666872602E-3</v>
      </c>
      <c r="Q1111" s="5">
        <f t="shared" si="1184"/>
        <v>4.9798773717614391E-3</v>
      </c>
      <c r="R1111" s="5">
        <f t="shared" si="1185"/>
        <v>1.2945005758217438E-4</v>
      </c>
      <c r="S1111" s="5">
        <f t="shared" si="1186"/>
        <v>3.5648688234212094E-3</v>
      </c>
      <c r="T1111" s="5">
        <f t="shared" si="1187"/>
        <v>5.958625611171272E-3</v>
      </c>
      <c r="U1111" s="5">
        <f t="shared" si="1188"/>
        <v>9.6070023885161382E-4</v>
      </c>
      <c r="V1111" s="5">
        <f t="shared" si="1189"/>
        <v>3.5173383356664196E-3</v>
      </c>
      <c r="W1111" s="5">
        <f t="shared" si="1190"/>
        <v>1.231921527591439E-2</v>
      </c>
      <c r="X1111" s="5">
        <f t="shared" si="1191"/>
        <v>1.4740441615860805E-2</v>
      </c>
      <c r="Y1111" s="5">
        <f t="shared" si="1192"/>
        <v>8.8187686538529746E-3</v>
      </c>
      <c r="Z1111" s="5">
        <f t="shared" si="1193"/>
        <v>5.163075118078706E-5</v>
      </c>
      <c r="AA1111" s="5">
        <f t="shared" si="1194"/>
        <v>3.8317228990016809E-4</v>
      </c>
      <c r="AB1111" s="5">
        <f t="shared" si="1195"/>
        <v>1.4218367967690322E-3</v>
      </c>
      <c r="AC1111" s="5">
        <f t="shared" si="1196"/>
        <v>1.9521233848844631E-3</v>
      </c>
      <c r="AD1111" s="5">
        <f t="shared" si="1197"/>
        <v>2.2856446105716379E-2</v>
      </c>
      <c r="AE1111" s="5">
        <f t="shared" si="1198"/>
        <v>2.7348666438688725E-2</v>
      </c>
      <c r="AF1111" s="5">
        <f t="shared" si="1199"/>
        <v>1.6361895294553196E-2</v>
      </c>
      <c r="AG1111" s="5">
        <f t="shared" si="1200"/>
        <v>6.5258908383482618E-3</v>
      </c>
      <c r="AH1111" s="5">
        <f t="shared" si="1201"/>
        <v>1.544457289522727E-5</v>
      </c>
      <c r="AI1111" s="5">
        <f t="shared" si="1202"/>
        <v>1.1462030335511552E-4</v>
      </c>
      <c r="AJ1111" s="5">
        <f t="shared" si="1203"/>
        <v>4.2532137438642251E-4</v>
      </c>
      <c r="AK1111" s="5">
        <f t="shared" si="1204"/>
        <v>1.0521595576279831E-3</v>
      </c>
      <c r="AL1111" s="5">
        <f t="shared" si="1205"/>
        <v>6.9339444248205345E-4</v>
      </c>
      <c r="AM1111" s="5">
        <f t="shared" si="1206"/>
        <v>3.3925351047637491E-2</v>
      </c>
      <c r="AN1111" s="5">
        <f t="shared" si="1207"/>
        <v>4.0593060938953741E-2</v>
      </c>
      <c r="AO1111" s="5">
        <f t="shared" si="1208"/>
        <v>2.4285623368786952E-2</v>
      </c>
      <c r="AP1111" s="5">
        <f t="shared" si="1209"/>
        <v>9.6862450341374754E-3</v>
      </c>
      <c r="AQ1111" s="5">
        <f t="shared" si="1210"/>
        <v>2.8974964355436071E-3</v>
      </c>
      <c r="AR1111" s="5">
        <f t="shared" si="1211"/>
        <v>3.6960117985616672E-6</v>
      </c>
      <c r="AS1111" s="5">
        <f t="shared" si="1212"/>
        <v>2.7429570013304696E-5</v>
      </c>
      <c r="AT1111" s="5">
        <f t="shared" si="1213"/>
        <v>1.0178286111093844E-4</v>
      </c>
      <c r="AU1111" s="5">
        <f t="shared" si="1214"/>
        <v>2.5179033213434975E-4</v>
      </c>
      <c r="AV1111" s="5">
        <f t="shared" si="1215"/>
        <v>4.671589892272604E-4</v>
      </c>
      <c r="AW1111" s="5">
        <f t="shared" si="1216"/>
        <v>1.7103734913445938E-4</v>
      </c>
      <c r="AX1111" s="5">
        <f t="shared" si="1217"/>
        <v>4.1962248431730569E-2</v>
      </c>
      <c r="AY1111" s="5">
        <f t="shared" si="1218"/>
        <v>5.0209535203715322E-2</v>
      </c>
      <c r="AZ1111" s="5">
        <f t="shared" si="1219"/>
        <v>3.0038874459677751E-2</v>
      </c>
      <c r="BA1111" s="5">
        <f t="shared" si="1220"/>
        <v>1.1980911263743527E-2</v>
      </c>
      <c r="BB1111" s="5">
        <f t="shared" si="1221"/>
        <v>3.5839117799431486E-3</v>
      </c>
      <c r="BC1111" s="5">
        <f t="shared" si="1222"/>
        <v>8.5765921230281474E-4</v>
      </c>
      <c r="BD1111" s="5">
        <f t="shared" si="1223"/>
        <v>7.3707138141539242E-7</v>
      </c>
      <c r="BE1111" s="5">
        <f t="shared" si="1224"/>
        <v>5.4700991672170907E-6</v>
      </c>
      <c r="BF1111" s="5">
        <f t="shared" si="1225"/>
        <v>2.0297888137869457E-5</v>
      </c>
      <c r="BG1111" s="5">
        <f t="shared" si="1226"/>
        <v>5.0212893802321875E-5</v>
      </c>
      <c r="BH1111" s="5">
        <f t="shared" si="1227"/>
        <v>9.3162451933826056E-5</v>
      </c>
      <c r="BI1111" s="5">
        <f t="shared" si="1228"/>
        <v>1.3827910392085176E-4</v>
      </c>
      <c r="BJ1111" s="8">
        <f t="shared" si="1229"/>
        <v>0.37127277675895953</v>
      </c>
      <c r="BK1111" s="8">
        <f t="shared" si="1230"/>
        <v>6.1723889313395897E-2</v>
      </c>
      <c r="BL1111" s="8">
        <f t="shared" si="1231"/>
        <v>5.8790963242086871E-3</v>
      </c>
      <c r="BM1111" s="8">
        <f t="shared" si="1232"/>
        <v>0.38043453250346121</v>
      </c>
      <c r="BN1111" s="8">
        <f t="shared" si="1233"/>
        <v>8.4543627897027927E-3</v>
      </c>
    </row>
    <row r="1112" spans="1:66" x14ac:dyDescent="0.25">
      <c r="A1112" t="s">
        <v>56</v>
      </c>
      <c r="B1112" t="s">
        <v>72</v>
      </c>
      <c r="C1112" t="s">
        <v>259</v>
      </c>
      <c r="D1112" s="18" t="s">
        <v>519</v>
      </c>
      <c r="E1112">
        <f>VLOOKUP(A1112,home!$A$2:$E$405,3,FALSE)</f>
        <v>1.5570999999999999</v>
      </c>
      <c r="F1112">
        <f>VLOOKUP(B1112,home!$B$2:$E$405,3,FALSE)</f>
        <v>0.16059999999999999</v>
      </c>
      <c r="G1112">
        <f>VLOOKUP(C1112,away!$B$2:$E$405,4,FALSE)</f>
        <v>0</v>
      </c>
      <c r="H1112">
        <f>VLOOKUP(A1112,away!$A$2:$E$405,3,FALSE)</f>
        <v>1.4857</v>
      </c>
      <c r="I1112">
        <f>VLOOKUP(C1112,away!$B$2:$E$405,3,FALSE)</f>
        <v>1.3462000000000001</v>
      </c>
      <c r="J1112">
        <f>VLOOKUP(B1112,home!$B$2:$E$405,4,FALSE)</f>
        <v>1.1778999999999999</v>
      </c>
      <c r="K1112" s="3">
        <f t="shared" si="1178"/>
        <v>0</v>
      </c>
      <c r="L1112" s="3">
        <f t="shared" si="1179"/>
        <v>2.3558581175860005</v>
      </c>
      <c r="M1112" s="5">
        <f t="shared" si="1180"/>
        <v>9.4812111676042976E-2</v>
      </c>
      <c r="N1112" s="5">
        <f t="shared" si="1181"/>
        <v>0</v>
      </c>
      <c r="O1112" s="5">
        <f t="shared" si="1182"/>
        <v>0.22336388293747625</v>
      </c>
      <c r="P1112" s="5">
        <f t="shared" si="1183"/>
        <v>0</v>
      </c>
      <c r="Q1112" s="5">
        <f t="shared" si="1184"/>
        <v>0</v>
      </c>
      <c r="R1112" s="5">
        <f t="shared" si="1185"/>
        <v>0.26310680839689138</v>
      </c>
      <c r="S1112" s="5">
        <f t="shared" si="1186"/>
        <v>0</v>
      </c>
      <c r="T1112" s="5">
        <f t="shared" si="1187"/>
        <v>0</v>
      </c>
      <c r="U1112" s="5">
        <f t="shared" si="1188"/>
        <v>0</v>
      </c>
      <c r="V1112" s="5">
        <f t="shared" si="1189"/>
        <v>0</v>
      </c>
      <c r="W1112" s="5">
        <f t="shared" si="1190"/>
        <v>0</v>
      </c>
      <c r="X1112" s="5">
        <f t="shared" si="1191"/>
        <v>0</v>
      </c>
      <c r="Y1112" s="5">
        <f t="shared" si="1192"/>
        <v>0</v>
      </c>
      <c r="Z1112" s="5">
        <f t="shared" si="1193"/>
        <v>0.20661410345132031</v>
      </c>
      <c r="AA1112" s="5">
        <f t="shared" si="1194"/>
        <v>0</v>
      </c>
      <c r="AB1112" s="5">
        <f t="shared" si="1195"/>
        <v>0</v>
      </c>
      <c r="AC1112" s="5">
        <f t="shared" si="1196"/>
        <v>0</v>
      </c>
      <c r="AD1112" s="5">
        <f t="shared" si="1197"/>
        <v>0</v>
      </c>
      <c r="AE1112" s="5">
        <f t="shared" si="1198"/>
        <v>0</v>
      </c>
      <c r="AF1112" s="5">
        <f t="shared" si="1199"/>
        <v>0</v>
      </c>
      <c r="AG1112" s="5">
        <f t="shared" si="1200"/>
        <v>0</v>
      </c>
      <c r="AH1112" s="5">
        <f t="shared" si="1201"/>
        <v>0.12168837820588663</v>
      </c>
      <c r="AI1112" s="5">
        <f t="shared" si="1202"/>
        <v>0</v>
      </c>
      <c r="AJ1112" s="5">
        <f t="shared" si="1203"/>
        <v>0</v>
      </c>
      <c r="AK1112" s="5">
        <f t="shared" si="1204"/>
        <v>0</v>
      </c>
      <c r="AL1112" s="5">
        <f t="shared" si="1205"/>
        <v>0</v>
      </c>
      <c r="AM1112" s="5">
        <f t="shared" si="1206"/>
        <v>0</v>
      </c>
      <c r="AN1112" s="5">
        <f t="shared" si="1207"/>
        <v>0</v>
      </c>
      <c r="AO1112" s="5">
        <f t="shared" si="1208"/>
        <v>0</v>
      </c>
      <c r="AP1112" s="5">
        <f t="shared" si="1209"/>
        <v>0</v>
      </c>
      <c r="AQ1112" s="5">
        <f t="shared" si="1210"/>
        <v>0</v>
      </c>
      <c r="AR1112" s="5">
        <f t="shared" si="1211"/>
        <v>5.7336110722442699E-2</v>
      </c>
      <c r="AS1112" s="5">
        <f t="shared" si="1212"/>
        <v>0</v>
      </c>
      <c r="AT1112" s="5">
        <f t="shared" si="1213"/>
        <v>0</v>
      </c>
      <c r="AU1112" s="5">
        <f t="shared" si="1214"/>
        <v>0</v>
      </c>
      <c r="AV1112" s="5">
        <f t="shared" si="1215"/>
        <v>0</v>
      </c>
      <c r="AW1112" s="5">
        <f t="shared" si="1216"/>
        <v>0</v>
      </c>
      <c r="AX1112" s="5">
        <f t="shared" si="1217"/>
        <v>0</v>
      </c>
      <c r="AY1112" s="5">
        <f t="shared" si="1218"/>
        <v>0</v>
      </c>
      <c r="AZ1112" s="5">
        <f t="shared" si="1219"/>
        <v>0</v>
      </c>
      <c r="BA1112" s="5">
        <f t="shared" si="1220"/>
        <v>0</v>
      </c>
      <c r="BB1112" s="5">
        <f t="shared" si="1221"/>
        <v>0</v>
      </c>
      <c r="BC1112" s="5">
        <f t="shared" si="1222"/>
        <v>0</v>
      </c>
      <c r="BD1112" s="5">
        <f t="shared" si="1223"/>
        <v>2.2512623646046059E-2</v>
      </c>
      <c r="BE1112" s="5">
        <f t="shared" si="1224"/>
        <v>0</v>
      </c>
      <c r="BF1112" s="5">
        <f t="shared" si="1225"/>
        <v>0</v>
      </c>
      <c r="BG1112" s="5">
        <f t="shared" si="1226"/>
        <v>0</v>
      </c>
      <c r="BH1112" s="5">
        <f t="shared" si="1227"/>
        <v>0</v>
      </c>
      <c r="BI1112" s="5">
        <f t="shared" si="1228"/>
        <v>0</v>
      </c>
      <c r="BJ1112" s="8">
        <f t="shared" si="1229"/>
        <v>0</v>
      </c>
      <c r="BK1112" s="8">
        <f t="shared" si="1230"/>
        <v>9.4812111676042976E-2</v>
      </c>
      <c r="BL1112" s="8">
        <f t="shared" si="1231"/>
        <v>0.68800780390874294</v>
      </c>
      <c r="BM1112" s="8">
        <f t="shared" si="1232"/>
        <v>0.40815121602569571</v>
      </c>
      <c r="BN1112" s="8">
        <f t="shared" si="1233"/>
        <v>0.58128280301041058</v>
      </c>
    </row>
    <row r="1113" spans="1:66" x14ac:dyDescent="0.25">
      <c r="A1113" t="s">
        <v>56</v>
      </c>
      <c r="B1113" t="s">
        <v>301</v>
      </c>
      <c r="C1113" t="s">
        <v>73</v>
      </c>
      <c r="D1113" s="18" t="s">
        <v>519</v>
      </c>
      <c r="E1113">
        <f>VLOOKUP(A1113,home!$A$2:$E$405,3,FALSE)</f>
        <v>1.5570999999999999</v>
      </c>
      <c r="F1113">
        <f>VLOOKUP(B1113,home!$B$2:$E$405,3,FALSE)</f>
        <v>0.16059999999999999</v>
      </c>
      <c r="G1113">
        <f>VLOOKUP(C1113,away!$B$2:$E$405,4,FALSE)</f>
        <v>1.4450000000000001</v>
      </c>
      <c r="H1113">
        <f>VLOOKUP(A1113,away!$A$2:$E$405,3,FALSE)</f>
        <v>1.4857</v>
      </c>
      <c r="I1113">
        <f>VLOOKUP(C1113,away!$B$2:$E$405,3,FALSE)</f>
        <v>0.50480000000000003</v>
      </c>
      <c r="J1113">
        <f>VLOOKUP(B1113,home!$B$2:$E$405,4,FALSE)</f>
        <v>0.84140000000000004</v>
      </c>
      <c r="K1113" s="3">
        <f t="shared" si="1178"/>
        <v>0.36135152570000001</v>
      </c>
      <c r="L1113" s="3">
        <f t="shared" si="1179"/>
        <v>0.63103431630400009</v>
      </c>
      <c r="M1113" s="5">
        <f t="shared" si="1180"/>
        <v>0.37069122445658448</v>
      </c>
      <c r="N1113" s="5">
        <f t="shared" si="1181"/>
        <v>0.13394983952098799</v>
      </c>
      <c r="O1113" s="5">
        <f t="shared" si="1182"/>
        <v>0.23391888338485342</v>
      </c>
      <c r="P1113" s="5">
        <f t="shared" si="1183"/>
        <v>8.4526945401157183E-2</v>
      </c>
      <c r="Q1113" s="5">
        <f t="shared" si="1184"/>
        <v>2.4201489439089577E-2</v>
      </c>
      <c r="R1113" s="5">
        <f t="shared" si="1185"/>
        <v>7.3805421323678053E-2</v>
      </c>
      <c r="S1113" s="5">
        <f t="shared" si="1186"/>
        <v>4.818568681605657E-3</v>
      </c>
      <c r="T1113" s="5">
        <f t="shared" si="1187"/>
        <v>1.5271970341734368E-2</v>
      </c>
      <c r="U1113" s="5">
        <f t="shared" si="1188"/>
        <v>2.6669701600242381E-2</v>
      </c>
      <c r="V1113" s="5">
        <f t="shared" si="1189"/>
        <v>1.2208390553467241E-4</v>
      </c>
      <c r="W1113" s="5">
        <f t="shared" si="1190"/>
        <v>2.9150817110091525E-3</v>
      </c>
      <c r="X1113" s="5">
        <f t="shared" si="1191"/>
        <v>1.8395165944769553E-3</v>
      </c>
      <c r="Y1113" s="5">
        <f t="shared" si="1192"/>
        <v>5.8039904826281399E-4</v>
      </c>
      <c r="Z1113" s="5">
        <f t="shared" si="1193"/>
        <v>1.5524584528171952E-2</v>
      </c>
      <c r="AA1113" s="5">
        <f t="shared" si="1194"/>
        <v>5.6098323051135502E-3</v>
      </c>
      <c r="AB1113" s="5">
        <f t="shared" si="1195"/>
        <v>1.0135607311869644E-3</v>
      </c>
      <c r="AC1113" s="5">
        <f t="shared" si="1196"/>
        <v>1.7398880349502793E-6</v>
      </c>
      <c r="AD1113" s="5">
        <f t="shared" si="1197"/>
        <v>2.6334230595333083E-4</v>
      </c>
      <c r="AE1113" s="5">
        <f t="shared" si="1198"/>
        <v>1.6617803199117892E-4</v>
      </c>
      <c r="AF1113" s="5">
        <f t="shared" si="1199"/>
        <v>5.2432020401148919E-5</v>
      </c>
      <c r="AG1113" s="5">
        <f t="shared" si="1200"/>
        <v>1.1028801382092132E-5</v>
      </c>
      <c r="AH1113" s="5">
        <f t="shared" si="1201"/>
        <v>2.4491363959096603E-3</v>
      </c>
      <c r="AI1113" s="5">
        <f t="shared" si="1202"/>
        <v>8.8499917330935518E-4</v>
      </c>
      <c r="AJ1113" s="5">
        <f t="shared" si="1203"/>
        <v>1.5989790075928706E-4</v>
      </c>
      <c r="AK1113" s="5">
        <f t="shared" si="1204"/>
        <v>1.9259783465198526E-5</v>
      </c>
      <c r="AL1113" s="5">
        <f t="shared" si="1205"/>
        <v>1.5869533588226993E-8</v>
      </c>
      <c r="AM1113" s="5">
        <f t="shared" si="1206"/>
        <v>1.903182880751846E-5</v>
      </c>
      <c r="AN1113" s="5">
        <f t="shared" si="1207"/>
        <v>1.2009737079567184E-5</v>
      </c>
      <c r="AO1113" s="5">
        <f t="shared" si="1208"/>
        <v>3.7892781134977382E-6</v>
      </c>
      <c r="AP1113" s="5">
        <f t="shared" si="1209"/>
        <v>7.9705484121225221E-7</v>
      </c>
      <c r="AQ1113" s="5">
        <f t="shared" si="1210"/>
        <v>1.2574223919529169E-7</v>
      </c>
      <c r="AR1113" s="5">
        <f t="shared" si="1211"/>
        <v>3.0909782222561923E-4</v>
      </c>
      <c r="AS1113" s="5">
        <f t="shared" si="1212"/>
        <v>1.1169296965177489E-4</v>
      </c>
      <c r="AT1113" s="5">
        <f t="shared" si="1213"/>
        <v>2.0180212496816323E-5</v>
      </c>
      <c r="AU1113" s="5">
        <f t="shared" si="1214"/>
        <v>2.430716858224929E-6</v>
      </c>
      <c r="AV1113" s="5">
        <f t="shared" si="1215"/>
        <v>2.1958581131607203E-7</v>
      </c>
      <c r="AW1113" s="5">
        <f t="shared" si="1216"/>
        <v>1.005181604477423E-10</v>
      </c>
      <c r="AX1113" s="5">
        <f t="shared" si="1217"/>
        <v>1.1461967294096681E-6</v>
      </c>
      <c r="AY1113" s="5">
        <f t="shared" si="1218"/>
        <v>7.2328946949291086E-7</v>
      </c>
      <c r="AZ1113" s="5">
        <f t="shared" si="1219"/>
        <v>2.2821023793567094E-7</v>
      </c>
      <c r="BA1113" s="5">
        <f t="shared" si="1220"/>
        <v>4.8002830489769771E-8</v>
      </c>
      <c r="BB1113" s="5">
        <f t="shared" si="1221"/>
        <v>7.5728583296921664E-9</v>
      </c>
      <c r="BC1113" s="5">
        <f t="shared" si="1222"/>
        <v>9.557466957088702E-10</v>
      </c>
      <c r="BD1113" s="5">
        <f t="shared" si="1223"/>
        <v>3.2508555486533149E-5</v>
      </c>
      <c r="BE1113" s="5">
        <f t="shared" si="1224"/>
        <v>1.174701612336186E-5</v>
      </c>
      <c r="BF1113" s="5">
        <f t="shared" si="1225"/>
        <v>2.1224010992996532E-6</v>
      </c>
      <c r="BG1113" s="5">
        <f t="shared" si="1226"/>
        <v>2.5564429179309572E-7</v>
      </c>
      <c r="BH1113" s="5">
        <f t="shared" si="1227"/>
        <v>2.3094363718982766E-8</v>
      </c>
      <c r="BI1113" s="5">
        <f t="shared" si="1228"/>
        <v>1.66903671298503E-9</v>
      </c>
      <c r="BJ1113" s="8">
        <f t="shared" si="1229"/>
        <v>0.17928918568424196</v>
      </c>
      <c r="BK1113" s="8">
        <f t="shared" si="1230"/>
        <v>0.46016130149192003</v>
      </c>
      <c r="BL1113" s="8">
        <f t="shared" si="1231"/>
        <v>0.34502097228596301</v>
      </c>
      <c r="BM1113" s="8">
        <f t="shared" si="1232"/>
        <v>7.8901517274994906E-2</v>
      </c>
      <c r="BN1113" s="8">
        <f t="shared" si="1233"/>
        <v>0.92109380352635073</v>
      </c>
    </row>
    <row r="1114" spans="1:66" x14ac:dyDescent="0.25">
      <c r="A1114" t="s">
        <v>56</v>
      </c>
      <c r="B1114" t="s">
        <v>220</v>
      </c>
      <c r="C1114" t="s">
        <v>222</v>
      </c>
      <c r="D1114" s="18" t="s">
        <v>519</v>
      </c>
      <c r="E1114">
        <f>VLOOKUP(A1114,home!$A$2:$E$405,3,FALSE)</f>
        <v>1.5570999999999999</v>
      </c>
      <c r="F1114">
        <f>VLOOKUP(B1114,home!$B$2:$E$405,3,FALSE)</f>
        <v>0.80279999999999996</v>
      </c>
      <c r="G1114">
        <f>VLOOKUP(C1114,away!$B$2:$E$405,4,FALSE)</f>
        <v>0.64219999999999999</v>
      </c>
      <c r="H1114">
        <f>VLOOKUP(A1114,away!$A$2:$E$405,3,FALSE)</f>
        <v>1.4857</v>
      </c>
      <c r="I1114">
        <f>VLOOKUP(C1114,away!$B$2:$E$405,3,FALSE)</f>
        <v>0.67310000000000003</v>
      </c>
      <c r="J1114">
        <f>VLOOKUP(B1114,home!$B$2:$E$405,4,FALSE)</f>
        <v>1.0096000000000001</v>
      </c>
      <c r="K1114" s="3">
        <f t="shared" si="1178"/>
        <v>0.80277561093599992</v>
      </c>
      <c r="L1114" s="3">
        <f t="shared" si="1179"/>
        <v>1.0096249068320002</v>
      </c>
      <c r="M1114" s="5">
        <f t="shared" si="1180"/>
        <v>0.16326175328972517</v>
      </c>
      <c r="N1114" s="5">
        <f t="shared" si="1181"/>
        <v>0.1310625537396416</v>
      </c>
      <c r="O1114" s="5">
        <f t="shared" si="1182"/>
        <v>0.16483313245436779</v>
      </c>
      <c r="P1114" s="5">
        <f t="shared" si="1183"/>
        <v>0.13232401860854967</v>
      </c>
      <c r="Q1114" s="5">
        <f t="shared" si="1184"/>
        <v>5.2606910824586559E-2</v>
      </c>
      <c r="R1114" s="5">
        <f t="shared" si="1185"/>
        <v>8.3209817998533914E-2</v>
      </c>
      <c r="S1114" s="5">
        <f t="shared" si="1186"/>
        <v>2.6812228749073724E-2</v>
      </c>
      <c r="T1114" s="5">
        <f t="shared" si="1187"/>
        <v>5.3113247439992545E-2</v>
      </c>
      <c r="U1114" s="5">
        <f t="shared" si="1188"/>
        <v>6.6798812479646405E-2</v>
      </c>
      <c r="V1114" s="5">
        <f t="shared" si="1189"/>
        <v>2.4145968629032707E-3</v>
      </c>
      <c r="W1114" s="5">
        <f t="shared" si="1190"/>
        <v>1.4077181658887713E-2</v>
      </c>
      <c r="X1114" s="5">
        <f t="shared" si="1191"/>
        <v>1.4212673220811649E-2</v>
      </c>
      <c r="Y1114" s="5">
        <f t="shared" si="1192"/>
        <v>7.1747344381978126E-3</v>
      </c>
      <c r="Z1114" s="5">
        <f t="shared" si="1193"/>
        <v>2.8003568248092504E-2</v>
      </c>
      <c r="AA1114" s="5">
        <f t="shared" si="1194"/>
        <v>2.2480581608750425E-2</v>
      </c>
      <c r="AB1114" s="5">
        <f t="shared" si="1195"/>
        <v>9.0234313175806147E-3</v>
      </c>
      <c r="AC1114" s="5">
        <f t="shared" si="1196"/>
        <v>1.223147621001424E-4</v>
      </c>
      <c r="AD1114" s="5">
        <f t="shared" si="1197"/>
        <v>2.8252045266176592E-3</v>
      </c>
      <c r="AE1114" s="5">
        <f t="shared" si="1198"/>
        <v>2.8523968569676987E-3</v>
      </c>
      <c r="AF1114" s="5">
        <f t="shared" si="1199"/>
        <v>1.4399254554819517E-3</v>
      </c>
      <c r="AG1114" s="5">
        <f t="shared" si="1200"/>
        <v>4.8459486794533044E-4</v>
      </c>
      <c r="AH1114" s="5">
        <f t="shared" si="1201"/>
        <v>7.0682749958609868E-3</v>
      </c>
      <c r="AI1114" s="5">
        <f t="shared" si="1202"/>
        <v>5.6742387780659553E-3</v>
      </c>
      <c r="AJ1114" s="5">
        <f t="shared" si="1203"/>
        <v>2.2775702508293196E-3</v>
      </c>
      <c r="AK1114" s="5">
        <f t="shared" si="1204"/>
        <v>6.0945928318638853E-4</v>
      </c>
      <c r="AL1114" s="5">
        <f t="shared" si="1205"/>
        <v>3.9654556024563264E-6</v>
      </c>
      <c r="AM1114" s="5">
        <f t="shared" si="1206"/>
        <v>4.5360105797492882E-4</v>
      </c>
      <c r="AN1114" s="5">
        <f t="shared" si="1207"/>
        <v>4.5796692589683422E-4</v>
      </c>
      <c r="AO1114" s="5">
        <f t="shared" si="1208"/>
        <v>2.3118740744536439E-4</v>
      </c>
      <c r="AP1114" s="5">
        <f t="shared" si="1209"/>
        <v>7.7804188234252583E-5</v>
      </c>
      <c r="AQ1114" s="5">
        <f t="shared" si="1210"/>
        <v>1.9638261574286666E-5</v>
      </c>
      <c r="AR1114" s="5">
        <f t="shared" si="1211"/>
        <v>1.4272612968318217E-3</v>
      </c>
      <c r="AS1114" s="5">
        <f t="shared" si="1212"/>
        <v>1.1457705595294728E-3</v>
      </c>
      <c r="AT1114" s="5">
        <f t="shared" si="1213"/>
        <v>4.5989833045937762E-4</v>
      </c>
      <c r="AU1114" s="5">
        <f t="shared" si="1214"/>
        <v>1.2306505440099106E-4</v>
      </c>
      <c r="AV1114" s="5">
        <f t="shared" si="1215"/>
        <v>2.4698406057906916E-5</v>
      </c>
      <c r="AW1114" s="5">
        <f t="shared" si="1216"/>
        <v>8.9278074822519368E-8</v>
      </c>
      <c r="AX1114" s="5">
        <f t="shared" si="1217"/>
        <v>6.068997773950654E-5</v>
      </c>
      <c r="AY1114" s="5">
        <f t="shared" si="1218"/>
        <v>6.1274113120885458E-5</v>
      </c>
      <c r="AZ1114" s="5">
        <f t="shared" si="1219"/>
        <v>3.0931935375443712E-5</v>
      </c>
      <c r="BA1114" s="5">
        <f t="shared" si="1220"/>
        <v>1.0409884123855271E-5</v>
      </c>
      <c r="BB1114" s="5">
        <f t="shared" si="1221"/>
        <v>2.6275195721698234E-6</v>
      </c>
      <c r="BC1114" s="5">
        <f t="shared" si="1222"/>
        <v>5.3056184065024317E-7</v>
      </c>
      <c r="BD1114" s="5">
        <f t="shared" si="1223"/>
        <v>2.401664256397912E-4</v>
      </c>
      <c r="BE1114" s="5">
        <f t="shared" si="1224"/>
        <v>1.9279974906929876E-4</v>
      </c>
      <c r="BF1114" s="5">
        <f t="shared" si="1225"/>
        <v>7.7387468173706898E-5</v>
      </c>
      <c r="BG1114" s="5">
        <f t="shared" si="1226"/>
        <v>2.0708257347312601E-5</v>
      </c>
      <c r="BH1114" s="5">
        <f t="shared" si="1227"/>
        <v>4.1560209858521955E-6</v>
      </c>
      <c r="BI1114" s="5">
        <f t="shared" si="1228"/>
        <v>6.6727045719606667E-7</v>
      </c>
      <c r="BJ1114" s="8">
        <f t="shared" si="1229"/>
        <v>0.2812560848620288</v>
      </c>
      <c r="BK1114" s="8">
        <f t="shared" si="1230"/>
        <v>0.32500015184107534</v>
      </c>
      <c r="BL1114" s="8">
        <f t="shared" si="1231"/>
        <v>0.36569189800577451</v>
      </c>
      <c r="BM1114" s="8">
        <f t="shared" si="1232"/>
        <v>0.27259233120652032</v>
      </c>
      <c r="BN1114" s="8">
        <f t="shared" si="1233"/>
        <v>0.72729818691540471</v>
      </c>
    </row>
    <row r="1115" spans="1:66" x14ac:dyDescent="0.25">
      <c r="A1115" t="s">
        <v>56</v>
      </c>
      <c r="B1115" t="s">
        <v>260</v>
      </c>
      <c r="C1115" t="s">
        <v>62</v>
      </c>
      <c r="D1115" s="18" t="s">
        <v>519</v>
      </c>
      <c r="E1115">
        <f>VLOOKUP(A1115,home!$A$2:$E$405,3,FALSE)</f>
        <v>1.5570999999999999</v>
      </c>
      <c r="F1115">
        <f>VLOOKUP(B1115,home!$B$2:$E$405,3,FALSE)</f>
        <v>1.4450000000000001</v>
      </c>
      <c r="G1115">
        <f>VLOOKUP(C1115,away!$B$2:$E$405,4,FALSE)</f>
        <v>0.85629999999999995</v>
      </c>
      <c r="H1115">
        <f>VLOOKUP(A1115,away!$A$2:$E$405,3,FALSE)</f>
        <v>1.4857</v>
      </c>
      <c r="I1115">
        <f>VLOOKUP(C1115,away!$B$2:$E$405,3,FALSE)</f>
        <v>0.67310000000000003</v>
      </c>
      <c r="J1115">
        <f>VLOOKUP(B1115,home!$B$2:$E$405,4,FALSE)</f>
        <v>0.50480000000000003</v>
      </c>
      <c r="K1115" s="3">
        <f t="shared" si="1178"/>
        <v>1.92668313485</v>
      </c>
      <c r="L1115" s="3">
        <f t="shared" si="1179"/>
        <v>0.50481245341600012</v>
      </c>
      <c r="M1115" s="5">
        <f t="shared" si="1180"/>
        <v>8.7905264139220604E-2</v>
      </c>
      <c r="N1115" s="5">
        <f t="shared" si="1181"/>
        <v>0.16936558988157083</v>
      </c>
      <c r="O1115" s="5">
        <f t="shared" si="1182"/>
        <v>4.4375672058301487E-2</v>
      </c>
      <c r="P1115" s="5">
        <f t="shared" si="1183"/>
        <v>8.549785895236385E-2</v>
      </c>
      <c r="Q1115" s="5">
        <f t="shared" si="1184"/>
        <v>0.16315691282437222</v>
      </c>
      <c r="R1115" s="5">
        <f t="shared" si="1185"/>
        <v>1.1200695941867509E-2</v>
      </c>
      <c r="S1115" s="5">
        <f t="shared" si="1186"/>
        <v>2.0789095957499271E-2</v>
      </c>
      <c r="T1115" s="5">
        <f t="shared" si="1187"/>
        <v>8.236364145465179E-2</v>
      </c>
      <c r="U1115" s="5">
        <f t="shared" si="1188"/>
        <v>2.1580191969778964E-2</v>
      </c>
      <c r="V1115" s="5">
        <f t="shared" si="1189"/>
        <v>2.246639810768232E-3</v>
      </c>
      <c r="W1115" s="5">
        <f t="shared" si="1190"/>
        <v>0.10478389075763653</v>
      </c>
      <c r="X1115" s="5">
        <f t="shared" si="1191"/>
        <v>5.2896212971836637E-2</v>
      </c>
      <c r="Y1115" s="5">
        <f t="shared" si="1192"/>
        <v>1.335133352336405E-2</v>
      </c>
      <c r="Z1115" s="5">
        <f t="shared" si="1193"/>
        <v>1.8847502661269245E-3</v>
      </c>
      <c r="AA1115" s="5">
        <f t="shared" si="1194"/>
        <v>3.6313165511507942E-3</v>
      </c>
      <c r="AB1115" s="5">
        <f t="shared" si="1195"/>
        <v>3.4981981782019524E-3</v>
      </c>
      <c r="AC1115" s="5">
        <f t="shared" si="1196"/>
        <v>1.3656953279386012E-4</v>
      </c>
      <c r="AD1115" s="5">
        <f t="shared" si="1197"/>
        <v>5.0471338781675749E-2</v>
      </c>
      <c r="AE1115" s="5">
        <f t="shared" si="1198"/>
        <v>2.5478560357567848E-2</v>
      </c>
      <c r="AF1115" s="5">
        <f t="shared" si="1199"/>
        <v>6.4309472818057326E-3</v>
      </c>
      <c r="AG1115" s="5">
        <f t="shared" si="1200"/>
        <v>1.0821407583724366E-3</v>
      </c>
      <c r="AH1115" s="5">
        <f t="shared" si="1201"/>
        <v>2.3786135147999793E-4</v>
      </c>
      <c r="AI1115" s="5">
        <f t="shared" si="1202"/>
        <v>4.5828345432914004E-4</v>
      </c>
      <c r="AJ1115" s="5">
        <f t="shared" si="1203"/>
        <v>4.414835012183773E-4</v>
      </c>
      <c r="AK1115" s="5">
        <f t="shared" si="1204"/>
        <v>2.8353293870399227E-4</v>
      </c>
      <c r="AL1115" s="5">
        <f t="shared" si="1205"/>
        <v>5.313175617563521E-6</v>
      </c>
      <c r="AM1115" s="5">
        <f t="shared" si="1206"/>
        <v>1.94484554447911E-2</v>
      </c>
      <c r="AN1115" s="5">
        <f t="shared" si="1207"/>
        <v>9.8178225082367603E-3</v>
      </c>
      <c r="AO1115" s="5">
        <f t="shared" si="1208"/>
        <v>2.4780795337929133E-3</v>
      </c>
      <c r="AP1115" s="5">
        <f t="shared" si="1209"/>
        <v>4.1698846973799278E-4</v>
      </c>
      <c r="AQ1115" s="5">
        <f t="shared" si="1210"/>
        <v>5.2625243113654904E-5</v>
      </c>
      <c r="AR1115" s="5">
        <f t="shared" si="1211"/>
        <v>2.4015074482692664E-5</v>
      </c>
      <c r="AS1115" s="5">
        <f t="shared" si="1212"/>
        <v>4.6269438987970534E-5</v>
      </c>
      <c r="AT1115" s="5">
        <f t="shared" si="1213"/>
        <v>4.4573273878546959E-5</v>
      </c>
      <c r="AU1115" s="5">
        <f t="shared" si="1214"/>
        <v>2.8626191682282151E-5</v>
      </c>
      <c r="AV1115" s="5">
        <f t="shared" si="1215"/>
        <v>1.3788400182309087E-5</v>
      </c>
      <c r="AW1115" s="5">
        <f t="shared" si="1216"/>
        <v>1.4354630774258509E-7</v>
      </c>
      <c r="AX1115" s="5">
        <f t="shared" si="1217"/>
        <v>6.2451685173934421E-3</v>
      </c>
      <c r="AY1115" s="5">
        <f t="shared" si="1218"/>
        <v>3.1526388412617475E-3</v>
      </c>
      <c r="AZ1115" s="5">
        <f t="shared" si="1219"/>
        <v>7.9574567409595911E-4</v>
      </c>
      <c r="BA1115" s="5">
        <f t="shared" si="1220"/>
        <v>1.3390077534518335E-4</v>
      </c>
      <c r="BB1115" s="5">
        <f t="shared" si="1221"/>
        <v>1.6898694729076662E-5</v>
      </c>
      <c r="BC1115" s="5">
        <f t="shared" si="1222"/>
        <v>1.7061343091426443E-6</v>
      </c>
      <c r="BD1115" s="5">
        <f t="shared" si="1223"/>
        <v>2.0205181114293433E-6</v>
      </c>
      <c r="BE1115" s="5">
        <f t="shared" si="1224"/>
        <v>3.8928981689498887E-6</v>
      </c>
      <c r="BF1115" s="5">
        <f t="shared" si="1225"/>
        <v>3.7501906239020991E-6</v>
      </c>
      <c r="BG1115" s="5">
        <f t="shared" si="1226"/>
        <v>2.4084763425149243E-6</v>
      </c>
      <c r="BH1115" s="5">
        <f t="shared" si="1227"/>
        <v>1.1600926874521785E-6</v>
      </c>
      <c r="BI1115" s="5">
        <f t="shared" si="1228"/>
        <v>4.4702620315538533E-7</v>
      </c>
      <c r="BJ1115" s="8">
        <f t="shared" si="1229"/>
        <v>0.71194059842966062</v>
      </c>
      <c r="BK1115" s="8">
        <f t="shared" si="1230"/>
        <v>0.19973338040952512</v>
      </c>
      <c r="BL1115" s="8">
        <f t="shared" si="1231"/>
        <v>8.5878187526383418E-2</v>
      </c>
      <c r="BM1115" s="8">
        <f t="shared" si="1232"/>
        <v>0.43478242753904572</v>
      </c>
      <c r="BN1115" s="8">
        <f t="shared" si="1233"/>
        <v>0.5615019937976965</v>
      </c>
    </row>
    <row r="1116" spans="1:66" x14ac:dyDescent="0.25">
      <c r="A1116" t="s">
        <v>56</v>
      </c>
      <c r="B1116" t="s">
        <v>61</v>
      </c>
      <c r="C1116" t="s">
        <v>217</v>
      </c>
      <c r="D1116" s="18" t="s">
        <v>519</v>
      </c>
      <c r="E1116">
        <f>VLOOKUP(A1116,home!$A$2:$E$405,3,FALSE)</f>
        <v>1.5570999999999999</v>
      </c>
      <c r="F1116">
        <f>VLOOKUP(B1116,home!$B$2:$E$405,3,FALSE)</f>
        <v>1.2844</v>
      </c>
      <c r="G1116">
        <f>VLOOKUP(C1116,away!$B$2:$E$405,4,FALSE)</f>
        <v>1.2844</v>
      </c>
      <c r="H1116">
        <f>VLOOKUP(A1116,away!$A$2:$E$405,3,FALSE)</f>
        <v>1.4857</v>
      </c>
      <c r="I1116">
        <f>VLOOKUP(C1116,away!$B$2:$E$405,3,FALSE)</f>
        <v>0.44869999999999999</v>
      </c>
      <c r="J1116">
        <f>VLOOKUP(B1116,home!$B$2:$E$405,4,FALSE)</f>
        <v>0.89739999999999998</v>
      </c>
      <c r="K1116" s="3">
        <f t="shared" si="1178"/>
        <v>2.5687219598559996</v>
      </c>
      <c r="L1116" s="3">
        <f t="shared" si="1179"/>
        <v>0.59823698366599998</v>
      </c>
      <c r="M1116" s="5">
        <f t="shared" si="1180"/>
        <v>4.2131527639133436E-2</v>
      </c>
      <c r="N1116" s="5">
        <f t="shared" si="1181"/>
        <v>0.10822418024892207</v>
      </c>
      <c r="O1116" s="5">
        <f t="shared" si="1182"/>
        <v>2.5204638012075894E-2</v>
      </c>
      <c r="P1116" s="5">
        <f t="shared" si="1183"/>
        <v>6.4743707151840621E-2</v>
      </c>
      <c r="Q1116" s="5">
        <f t="shared" si="1184"/>
        <v>0.13899891419641006</v>
      </c>
      <c r="R1116" s="5">
        <f t="shared" si="1185"/>
        <v>7.5391733093688445E-3</v>
      </c>
      <c r="S1116" s="5">
        <f t="shared" si="1186"/>
        <v>2.4872986161732703E-2</v>
      </c>
      <c r="T1116" s="5">
        <f t="shared" si="1187"/>
        <v>8.3154291161709484E-2</v>
      </c>
      <c r="U1116" s="5">
        <f t="shared" si="1188"/>
        <v>1.9366040038935984E-2</v>
      </c>
      <c r="V1116" s="5">
        <f t="shared" si="1189"/>
        <v>4.2469365771775026E-3</v>
      </c>
      <c r="W1116" s="5">
        <f t="shared" si="1190"/>
        <v>0.1190165210974861</v>
      </c>
      <c r="X1116" s="5">
        <f t="shared" si="1191"/>
        <v>7.1200084587780932E-2</v>
      </c>
      <c r="Y1116" s="5">
        <f t="shared" si="1192"/>
        <v>2.1297261920279059E-2</v>
      </c>
      <c r="Z1116" s="5">
        <f t="shared" si="1193"/>
        <v>1.5034040999773444E-3</v>
      </c>
      <c r="AA1116" s="5">
        <f t="shared" si="1194"/>
        <v>3.8618271261493496E-3</v>
      </c>
      <c r="AB1116" s="5">
        <f t="shared" si="1195"/>
        <v>4.9599800720537103E-3</v>
      </c>
      <c r="AC1116" s="5">
        <f t="shared" si="1196"/>
        <v>4.0789290326762425E-4</v>
      </c>
      <c r="AD1116" s="5">
        <f t="shared" si="1197"/>
        <v>7.6430087832194377E-2</v>
      </c>
      <c r="AE1116" s="5">
        <f t="shared" si="1198"/>
        <v>4.5723305206059411E-2</v>
      </c>
      <c r="AF1116" s="5">
        <f t="shared" si="1199"/>
        <v>1.3676686094856448E-2</v>
      </c>
      <c r="AG1116" s="5">
        <f t="shared" si="1200"/>
        <v>2.7272998119778824E-3</v>
      </c>
      <c r="AH1116" s="5">
        <f t="shared" si="1201"/>
        <v>2.2484798350038595E-4</v>
      </c>
      <c r="AI1116" s="5">
        <f t="shared" si="1202"/>
        <v>5.7757195284678089E-4</v>
      </c>
      <c r="AJ1116" s="5">
        <f t="shared" si="1203"/>
        <v>7.4181087933722009E-4</v>
      </c>
      <c r="AK1116" s="5">
        <f t="shared" si="1204"/>
        <v>6.3516863193786876E-4</v>
      </c>
      <c r="AL1116" s="5">
        <f t="shared" si="1205"/>
        <v>2.5072434025813811E-5</v>
      </c>
      <c r="AM1116" s="5">
        <f t="shared" si="1206"/>
        <v>3.9265529001656078E-2</v>
      </c>
      <c r="AN1116" s="5">
        <f t="shared" si="1207"/>
        <v>2.3490091632000575E-2</v>
      </c>
      <c r="AO1116" s="5">
        <f t="shared" si="1208"/>
        <v>7.0263207819829861E-3</v>
      </c>
      <c r="AP1116" s="5">
        <f t="shared" si="1209"/>
        <v>1.401134983627744E-3</v>
      </c>
      <c r="AQ1116" s="5">
        <f t="shared" si="1210"/>
        <v>2.0955269157859292E-4</v>
      </c>
      <c r="AR1116" s="5">
        <f t="shared" si="1211"/>
        <v>2.690247588653069E-5</v>
      </c>
      <c r="AS1116" s="5">
        <f t="shared" si="1212"/>
        <v>6.9104980584227892E-5</v>
      </c>
      <c r="AT1116" s="5">
        <f t="shared" si="1213"/>
        <v>8.8755740581064355E-5</v>
      </c>
      <c r="AU1116" s="5">
        <f t="shared" si="1214"/>
        <v>7.5996273297954101E-5</v>
      </c>
      <c r="AV1116" s="5">
        <f t="shared" si="1215"/>
        <v>4.8803324021918217E-5</v>
      </c>
      <c r="AW1116" s="5">
        <f t="shared" si="1216"/>
        <v>1.0702478227857543E-6</v>
      </c>
      <c r="AX1116" s="5">
        <f t="shared" si="1217"/>
        <v>1.6810371101986112E-2</v>
      </c>
      <c r="AY1116" s="5">
        <f t="shared" si="1218"/>
        <v>1.0056585702358263E-2</v>
      </c>
      <c r="AZ1116" s="5">
        <f t="shared" si="1219"/>
        <v>3.0081107482787146E-3</v>
      </c>
      <c r="BA1116" s="5">
        <f t="shared" si="1220"/>
        <v>5.9985436686117754E-4</v>
      </c>
      <c r="BB1116" s="5">
        <f t="shared" si="1221"/>
        <v>8.9713766767477229E-5</v>
      </c>
      <c r="BC1116" s="5">
        <f t="shared" si="1222"/>
        <v>1.0734018644858124E-5</v>
      </c>
      <c r="BD1116" s="5">
        <f t="shared" si="1223"/>
        <v>2.6823426712509018E-6</v>
      </c>
      <c r="BE1116" s="5">
        <f t="shared" si="1224"/>
        <v>6.8901925235009944E-6</v>
      </c>
      <c r="BF1116" s="5">
        <f t="shared" si="1225"/>
        <v>8.849494421376317E-6</v>
      </c>
      <c r="BG1116" s="5">
        <f t="shared" si="1226"/>
        <v>7.5772968846041687E-6</v>
      </c>
      <c r="BH1116" s="5">
        <f t="shared" si="1227"/>
        <v>4.8659922259577966E-6</v>
      </c>
      <c r="BI1116" s="5">
        <f t="shared" si="1228"/>
        <v>2.4998762174612721E-6</v>
      </c>
      <c r="BJ1116" s="8">
        <f t="shared" si="1229"/>
        <v>0.78241663095341807</v>
      </c>
      <c r="BK1116" s="8">
        <f t="shared" si="1230"/>
        <v>0.14648470856953594</v>
      </c>
      <c r="BL1116" s="8">
        <f t="shared" si="1231"/>
        <v>6.3453985995521905E-2</v>
      </c>
      <c r="BM1116" s="8">
        <f t="shared" si="1232"/>
        <v>0.59696107360616701</v>
      </c>
      <c r="BN1116" s="8">
        <f t="shared" si="1233"/>
        <v>0.3868421405577509</v>
      </c>
    </row>
    <row r="1117" spans="1:66" x14ac:dyDescent="0.25">
      <c r="A1117" t="s">
        <v>56</v>
      </c>
      <c r="B1117" t="s">
        <v>57</v>
      </c>
      <c r="C1117" t="s">
        <v>221</v>
      </c>
      <c r="D1117" s="18" t="s">
        <v>519</v>
      </c>
      <c r="E1117">
        <f>VLOOKUP(A1117,home!$A$2:$E$405,3,FALSE)</f>
        <v>1.5570999999999999</v>
      </c>
      <c r="F1117">
        <f>VLOOKUP(B1117,home!$B$2:$E$405,3,FALSE)</f>
        <v>0.85629999999999995</v>
      </c>
      <c r="G1117">
        <f>VLOOKUP(C1117,away!$B$2:$E$405,4,FALSE)</f>
        <v>0.64219999999999999</v>
      </c>
      <c r="H1117">
        <f>VLOOKUP(A1117,away!$A$2:$E$405,3,FALSE)</f>
        <v>1.4857</v>
      </c>
      <c r="I1117">
        <f>VLOOKUP(C1117,away!$B$2:$E$405,3,FALSE)</f>
        <v>1.5144</v>
      </c>
      <c r="J1117">
        <f>VLOOKUP(B1117,home!$B$2:$E$405,4,FALSE)</f>
        <v>1.7948999999999999</v>
      </c>
      <c r="K1117" s="3">
        <f t="shared" si="1178"/>
        <v>0.85627398560599988</v>
      </c>
      <c r="L1117" s="3">
        <f t="shared" si="1179"/>
        <v>4.0384246291919998</v>
      </c>
      <c r="M1117" s="5">
        <f t="shared" si="1180"/>
        <v>7.4861651033190689E-3</v>
      </c>
      <c r="N1117" s="5">
        <f t="shared" si="1181"/>
        <v>6.4102084299235713E-3</v>
      </c>
      <c r="O1117" s="5">
        <f t="shared" si="1182"/>
        <v>3.0232313531441402E-2</v>
      </c>
      <c r="P1117" s="5">
        <f t="shared" si="1183"/>
        <v>2.5887143601657531E-2</v>
      </c>
      <c r="Q1117" s="5">
        <f t="shared" si="1184"/>
        <v>2.7444473604279177E-3</v>
      </c>
      <c r="R1117" s="5">
        <f t="shared" si="1185"/>
        <v>6.1045459781413777E-2</v>
      </c>
      <c r="S1117" s="5">
        <f t="shared" si="1186"/>
        <v>2.2379422394642457E-2</v>
      </c>
      <c r="T1117" s="5">
        <f t="shared" si="1187"/>
        <v>1.1083243813873076E-2</v>
      </c>
      <c r="U1117" s="5">
        <f t="shared" si="1188"/>
        <v>5.2271639150181945E-2</v>
      </c>
      <c r="V1117" s="5">
        <f t="shared" si="1189"/>
        <v>8.5986663139657402E-3</v>
      </c>
      <c r="W1117" s="5">
        <f t="shared" si="1190"/>
        <v>7.8333295986649301E-4</v>
      </c>
      <c r="X1117" s="5">
        <f t="shared" si="1191"/>
        <v>3.1634311179827138E-3</v>
      </c>
      <c r="Y1117" s="5">
        <f t="shared" si="1192"/>
        <v>6.3876390698068891E-3</v>
      </c>
      <c r="Z1117" s="5">
        <f t="shared" si="1193"/>
        <v>8.2175829427203695E-2</v>
      </c>
      <c r="AA1117" s="5">
        <f t="shared" si="1194"/>
        <v>7.0365024984110514E-2</v>
      </c>
      <c r="AB1117" s="5">
        <f t="shared" si="1195"/>
        <v>3.0125870195205035E-2</v>
      </c>
      <c r="AC1117" s="5">
        <f t="shared" si="1196"/>
        <v>1.8583856569106094E-3</v>
      </c>
      <c r="AD1117" s="5">
        <f t="shared" si="1197"/>
        <v>1.6768690890035665E-4</v>
      </c>
      <c r="AE1117" s="5">
        <f t="shared" si="1198"/>
        <v>6.7719094289627542E-4</v>
      </c>
      <c r="AF1117" s="5">
        <f t="shared" si="1199"/>
        <v>1.3673922912290364E-3</v>
      </c>
      <c r="AG1117" s="5">
        <f t="shared" si="1200"/>
        <v>1.8407035688888735E-3</v>
      </c>
      <c r="AH1117" s="5">
        <f t="shared" si="1201"/>
        <v>8.2965223370775013E-2</v>
      </c>
      <c r="AI1117" s="5">
        <f t="shared" si="1202"/>
        <v>7.1040962482385561E-2</v>
      </c>
      <c r="AJ1117" s="5">
        <f t="shared" si="1203"/>
        <v>3.0415264043039295E-2</v>
      </c>
      <c r="AK1117" s="5">
        <f t="shared" si="1204"/>
        <v>8.6812664551307057E-3</v>
      </c>
      <c r="AL1117" s="5">
        <f t="shared" si="1205"/>
        <v>2.5705175188496071E-4</v>
      </c>
      <c r="AM1117" s="5">
        <f t="shared" si="1206"/>
        <v>2.871718756361173E-5</v>
      </c>
      <c r="AN1117" s="5">
        <f t="shared" si="1207"/>
        <v>1.159721975380158E-4</v>
      </c>
      <c r="AO1117" s="5">
        <f t="shared" si="1208"/>
        <v>2.3417248941952148E-4</v>
      </c>
      <c r="AP1117" s="5">
        <f t="shared" si="1209"/>
        <v>3.1522931625033287E-4</v>
      </c>
      <c r="AQ1117" s="5">
        <f t="shared" si="1210"/>
        <v>3.1825745864717445E-4</v>
      </c>
      <c r="AR1117" s="5">
        <f t="shared" si="1211"/>
        <v>6.7009760285390685E-2</v>
      </c>
      <c r="AS1117" s="5">
        <f t="shared" si="1212"/>
        <v>5.7378714514074135E-2</v>
      </c>
      <c r="AT1117" s="5">
        <f t="shared" si="1213"/>
        <v>2.4565950282957542E-2</v>
      </c>
      <c r="AU1117" s="5">
        <f t="shared" si="1214"/>
        <v>7.0117280529956322E-3</v>
      </c>
      <c r="AV1117" s="5">
        <f t="shared" si="1215"/>
        <v>1.5009900814809917E-3</v>
      </c>
      <c r="AW1117" s="5">
        <f t="shared" si="1216"/>
        <v>2.4691234216217175E-5</v>
      </c>
      <c r="AX1117" s="5">
        <f t="shared" si="1217"/>
        <v>4.098296775081477E-6</v>
      </c>
      <c r="AY1117" s="5">
        <f t="shared" si="1218"/>
        <v>1.6550662634227181E-5</v>
      </c>
      <c r="AZ1117" s="5">
        <f t="shared" si="1219"/>
        <v>3.3419301805755409E-5</v>
      </c>
      <c r="BA1117" s="5">
        <f t="shared" si="1220"/>
        <v>4.4987110500921105E-5</v>
      </c>
      <c r="BB1117" s="5">
        <f t="shared" si="1221"/>
        <v>4.5419263760775448E-5</v>
      </c>
      <c r="BC1117" s="5">
        <f t="shared" si="1222"/>
        <v>3.6684454682256638E-5</v>
      </c>
      <c r="BD1117" s="5">
        <f t="shared" si="1223"/>
        <v>4.5102311055462301E-2</v>
      </c>
      <c r="BE1117" s="5">
        <f t="shared" si="1224"/>
        <v>3.8619935647502254E-2</v>
      </c>
      <c r="BF1117" s="5">
        <f t="shared" si="1225"/>
        <v>1.6534623110366992E-2</v>
      </c>
      <c r="BG1117" s="5">
        <f t="shared" si="1226"/>
        <v>4.7193892104023406E-3</v>
      </c>
      <c r="BH1117" s="5">
        <f t="shared" si="1227"/>
        <v>1.010272552204291E-3</v>
      </c>
      <c r="BI1117" s="5">
        <f t="shared" si="1228"/>
        <v>1.730140209648628E-4</v>
      </c>
      <c r="BJ1117" s="8">
        <f t="shared" si="1229"/>
        <v>3.581878420337288E-2</v>
      </c>
      <c r="BK1117" s="8">
        <f t="shared" si="1230"/>
        <v>6.6483385485014618E-2</v>
      </c>
      <c r="BL1117" s="8">
        <f t="shared" si="1231"/>
        <v>0.70076971280748523</v>
      </c>
      <c r="BM1117" s="8">
        <f t="shared" si="1232"/>
        <v>0.75145011468647505</v>
      </c>
      <c r="BN1117" s="8">
        <f t="shared" si="1233"/>
        <v>0.13380573780818328</v>
      </c>
    </row>
    <row r="1118" spans="1:66" x14ac:dyDescent="0.25">
      <c r="A1118" t="s">
        <v>56</v>
      </c>
      <c r="B1118" t="s">
        <v>218</v>
      </c>
      <c r="C1118" t="s">
        <v>219</v>
      </c>
      <c r="D1118" s="18" t="s">
        <v>519</v>
      </c>
      <c r="E1118">
        <f>VLOOKUP(A1118,home!$A$2:$E$405,3,FALSE)</f>
        <v>1.5570999999999999</v>
      </c>
      <c r="F1118">
        <f>VLOOKUP(B1118,home!$B$2:$E$405,3,FALSE)</f>
        <v>1.2844</v>
      </c>
      <c r="G1118">
        <f>VLOOKUP(C1118,away!$B$2:$E$405,4,FALSE)</f>
        <v>0.80279999999999996</v>
      </c>
      <c r="H1118">
        <f>VLOOKUP(A1118,away!$A$2:$E$405,3,FALSE)</f>
        <v>1.4857</v>
      </c>
      <c r="I1118">
        <f>VLOOKUP(C1118,away!$B$2:$E$405,3,FALSE)</f>
        <v>1.1778999999999999</v>
      </c>
      <c r="J1118">
        <f>VLOOKUP(B1118,home!$B$2:$E$405,4,FALSE)</f>
        <v>0.44869999999999999</v>
      </c>
      <c r="K1118" s="3">
        <f t="shared" si="1178"/>
        <v>1.6055512218719998</v>
      </c>
      <c r="L1118" s="3">
        <f t="shared" si="1179"/>
        <v>0.78522770566099998</v>
      </c>
      <c r="M1118" s="5">
        <f t="shared" si="1180"/>
        <v>9.1558338783828769E-2</v>
      </c>
      <c r="N1118" s="5">
        <f t="shared" si="1181"/>
        <v>0.14700160270694676</v>
      </c>
      <c r="O1118" s="5">
        <f t="shared" si="1182"/>
        <v>7.1894144297358409E-2</v>
      </c>
      <c r="P1118" s="5">
        <f t="shared" si="1183"/>
        <v>0.11542973122206564</v>
      </c>
      <c r="Q1118" s="5">
        <f t="shared" si="1184"/>
        <v>0.11800930142164037</v>
      </c>
      <c r="R1118" s="5">
        <f t="shared" si="1185"/>
        <v>2.82266369885378E-2</v>
      </c>
      <c r="S1118" s="5">
        <f t="shared" si="1186"/>
        <v>3.6381237981656239E-2</v>
      </c>
      <c r="T1118" s="5">
        <f t="shared" si="1187"/>
        <v>9.2664173001972036E-2</v>
      </c>
      <c r="U1118" s="5">
        <f t="shared" si="1188"/>
        <v>4.5319311506284245E-2</v>
      </c>
      <c r="V1118" s="5">
        <f t="shared" si="1189"/>
        <v>5.09629716544096E-3</v>
      </c>
      <c r="W1118" s="5">
        <f t="shared" si="1190"/>
        <v>6.3156659363258608E-2</v>
      </c>
      <c r="X1118" s="5">
        <f t="shared" si="1191"/>
        <v>4.9592358729024857E-2</v>
      </c>
      <c r="Y1118" s="5">
        <f t="shared" si="1192"/>
        <v>1.9470647031554728E-2</v>
      </c>
      <c r="Z1118" s="5">
        <f t="shared" si="1193"/>
        <v>7.3881124670118195E-3</v>
      </c>
      <c r="AA1118" s="5">
        <f t="shared" si="1194"/>
        <v>1.186199299873858E-2</v>
      </c>
      <c r="AB1118" s="5">
        <f t="shared" si="1195"/>
        <v>9.5225186764809205E-3</v>
      </c>
      <c r="AC1118" s="5">
        <f t="shared" si="1196"/>
        <v>4.0156378698581009E-4</v>
      </c>
      <c r="AD1118" s="5">
        <f t="shared" si="1197"/>
        <v>2.535031290250837E-2</v>
      </c>
      <c r="AE1118" s="5">
        <f t="shared" si="1198"/>
        <v>1.9905768038225091E-2</v>
      </c>
      <c r="AF1118" s="5">
        <f t="shared" si="1199"/>
        <v>7.8152802830377763E-3</v>
      </c>
      <c r="AG1118" s="5">
        <f t="shared" si="1200"/>
        <v>2.0455915352491348E-3</v>
      </c>
      <c r="AH1118" s="5">
        <f t="shared" si="1201"/>
        <v>1.4503376504092799E-3</v>
      </c>
      <c r="AI1118" s="5">
        <f t="shared" si="1202"/>
        <v>2.3285913867415846E-3</v>
      </c>
      <c r="AJ1118" s="5">
        <f t="shared" si="1203"/>
        <v>1.8693363731117833E-3</v>
      </c>
      <c r="AK1118" s="5">
        <f t="shared" si="1204"/>
        <v>1.0004384326464655E-3</v>
      </c>
      <c r="AL1118" s="5">
        <f t="shared" si="1205"/>
        <v>2.0250432944060256E-5</v>
      </c>
      <c r="AM1118" s="5">
        <f t="shared" si="1206"/>
        <v>8.1402451710919661E-3</v>
      </c>
      <c r="AN1118" s="5">
        <f t="shared" si="1207"/>
        <v>6.3919460392145785E-3</v>
      </c>
      <c r="AO1118" s="5">
        <f t="shared" si="1208"/>
        <v>2.5095665615406898E-3</v>
      </c>
      <c r="AP1118" s="5">
        <f t="shared" si="1209"/>
        <v>6.568603977740536E-4</v>
      </c>
      <c r="AQ1118" s="5">
        <f t="shared" si="1210"/>
        <v>1.2894624577092294E-4</v>
      </c>
      <c r="AR1118" s="5">
        <f t="shared" si="1211"/>
        <v>2.2776906113292894E-4</v>
      </c>
      <c r="AS1118" s="5">
        <f t="shared" si="1212"/>
        <v>3.6569489440661226E-4</v>
      </c>
      <c r="AT1118" s="5">
        <f t="shared" si="1213"/>
        <v>2.9357094227344422E-4</v>
      </c>
      <c r="AU1118" s="5">
        <f t="shared" si="1214"/>
        <v>1.5711439502441422E-4</v>
      </c>
      <c r="AV1118" s="5">
        <f t="shared" si="1215"/>
        <v>6.3063802226282056E-5</v>
      </c>
      <c r="AW1118" s="5">
        <f t="shared" si="1216"/>
        <v>7.0917201926857219E-7</v>
      </c>
      <c r="AX1118" s="5">
        <f t="shared" si="1217"/>
        <v>2.1782634301307263E-3</v>
      </c>
      <c r="AY1118" s="5">
        <f t="shared" si="1218"/>
        <v>1.7104327955668099E-3</v>
      </c>
      <c r="AZ1118" s="5">
        <f t="shared" si="1219"/>
        <v>6.7153960987512812E-4</v>
      </c>
      <c r="BA1118" s="5">
        <f t="shared" si="1220"/>
        <v>1.7577050237424331E-4</v>
      </c>
      <c r="BB1118" s="5">
        <f t="shared" si="1221"/>
        <v>3.4504967075552099E-5</v>
      </c>
      <c r="BC1118" s="5">
        <f t="shared" si="1222"/>
        <v>5.4188512261288259E-6</v>
      </c>
      <c r="BD1118" s="5">
        <f t="shared" si="1223"/>
        <v>2.9808429548994962E-5</v>
      </c>
      <c r="BE1118" s="5">
        <f t="shared" si="1224"/>
        <v>4.7858960484474278E-5</v>
      </c>
      <c r="BF1118" s="5">
        <f t="shared" si="1225"/>
        <v>3.8420006241685731E-5</v>
      </c>
      <c r="BG1118" s="5">
        <f t="shared" si="1226"/>
        <v>2.0561762655222797E-5</v>
      </c>
      <c r="BH1118" s="5">
        <f t="shared" si="1227"/>
        <v>8.2532407887337501E-6</v>
      </c>
      <c r="BI1118" s="5">
        <f t="shared" si="1228"/>
        <v>2.6502001665510598E-6</v>
      </c>
      <c r="BJ1118" s="8">
        <f t="shared" si="1229"/>
        <v>0.56761518958505852</v>
      </c>
      <c r="BK1118" s="8">
        <f t="shared" si="1230"/>
        <v>0.25059785216848829</v>
      </c>
      <c r="BL1118" s="8">
        <f t="shared" si="1231"/>
        <v>0.17472807400525839</v>
      </c>
      <c r="BM1118" s="8">
        <f t="shared" si="1232"/>
        <v>0.42649974918189176</v>
      </c>
      <c r="BN1118" s="8">
        <f t="shared" si="1233"/>
        <v>0.57211975542037774</v>
      </c>
    </row>
    <row r="1119" spans="1:66" x14ac:dyDescent="0.25">
      <c r="A1119" t="s">
        <v>67</v>
      </c>
      <c r="B1119" t="s">
        <v>66</v>
      </c>
      <c r="C1119" t="s">
        <v>59</v>
      </c>
      <c r="D1119" s="18" t="s">
        <v>519</v>
      </c>
      <c r="E1119">
        <f>VLOOKUP(A1119,home!$A$2:$E$405,3,FALSE)</f>
        <v>1.5417000000000001</v>
      </c>
      <c r="F1119">
        <f>VLOOKUP(B1119,home!$B$2:$E$405,3,FALSE)</f>
        <v>1.2972999999999999</v>
      </c>
      <c r="G1119">
        <f>VLOOKUP(C1119,away!$B$2:$E$405,4,FALSE)</f>
        <v>0.90810000000000002</v>
      </c>
      <c r="H1119">
        <f>VLOOKUP(A1119,away!$A$2:$E$405,3,FALSE)</f>
        <v>1.2666999999999999</v>
      </c>
      <c r="I1119">
        <f>VLOOKUP(C1119,away!$B$2:$E$405,3,FALSE)</f>
        <v>1.2630999999999999</v>
      </c>
      <c r="J1119">
        <f>VLOOKUP(B1119,home!$B$2:$E$405,4,FALSE)</f>
        <v>1.7367999999999999</v>
      </c>
      <c r="K1119" s="3">
        <f t="shared" si="1178"/>
        <v>1.8162430530210001</v>
      </c>
      <c r="L1119" s="3">
        <f t="shared" si="1179"/>
        <v>2.7788257597359993</v>
      </c>
      <c r="M1119" s="5">
        <f t="shared" si="1180"/>
        <v>1.0101525643232521E-2</v>
      </c>
      <c r="N1119" s="5">
        <f t="shared" si="1181"/>
        <v>1.8346825774434552E-2</v>
      </c>
      <c r="O1119" s="5">
        <f t="shared" si="1182"/>
        <v>2.8070379670048287E-2</v>
      </c>
      <c r="P1119" s="5">
        <f t="shared" si="1183"/>
        <v>5.0982632071387105E-2</v>
      </c>
      <c r="Q1119" s="5">
        <f t="shared" si="1184"/>
        <v>1.66611474289017E-2</v>
      </c>
      <c r="R1119" s="5">
        <f t="shared" si="1185"/>
        <v>3.9001347056349951E-2</v>
      </c>
      <c r="S1119" s="5">
        <f t="shared" si="1186"/>
        <v>6.432762893265967E-2</v>
      </c>
      <c r="T1119" s="5">
        <f t="shared" si="1187"/>
        <v>4.6298425662191257E-2</v>
      </c>
      <c r="U1119" s="5">
        <f t="shared" si="1188"/>
        <v>7.0835925649556625E-2</v>
      </c>
      <c r="V1119" s="5">
        <f t="shared" si="1189"/>
        <v>3.6073669064431026E-2</v>
      </c>
      <c r="W1119" s="5">
        <f t="shared" si="1190"/>
        <v>1.0086897757700466E-2</v>
      </c>
      <c r="X1119" s="5">
        <f t="shared" si="1191"/>
        <v>2.8029731324921342E-2</v>
      </c>
      <c r="Y1119" s="5">
        <f t="shared" si="1192"/>
        <v>3.894486972208526E-2</v>
      </c>
      <c r="Z1119" s="5">
        <f t="shared" si="1193"/>
        <v>3.6125982621529676E-2</v>
      </c>
      <c r="AA1119" s="5">
        <f t="shared" si="1194"/>
        <v>6.5613564969910637E-2</v>
      </c>
      <c r="AB1119" s="5">
        <f t="shared" si="1195"/>
        <v>5.9585090780271147E-2</v>
      </c>
      <c r="AC1119" s="5">
        <f t="shared" si="1196"/>
        <v>1.137903980009808E-2</v>
      </c>
      <c r="AD1119" s="5">
        <f t="shared" si="1197"/>
        <v>4.5800644947391464E-3</v>
      </c>
      <c r="AE1119" s="5">
        <f t="shared" si="1198"/>
        <v>1.2727201199233382E-2</v>
      </c>
      <c r="AF1119" s="5">
        <f t="shared" si="1199"/>
        <v>1.7683337270886321E-2</v>
      </c>
      <c r="AG1119" s="5">
        <f t="shared" si="1200"/>
        <v>1.6379637708812862E-2</v>
      </c>
      <c r="AH1119" s="5">
        <f t="shared" si="1201"/>
        <v>2.5096952776120431E-2</v>
      </c>
      <c r="AI1119" s="5">
        <f t="shared" si="1202"/>
        <v>4.5582166131624829E-2</v>
      </c>
      <c r="AJ1119" s="5">
        <f t="shared" si="1203"/>
        <v>4.1394146289106371E-2</v>
      </c>
      <c r="AK1119" s="5">
        <f t="shared" si="1204"/>
        <v>2.5060610211108142E-2</v>
      </c>
      <c r="AL1119" s="5">
        <f t="shared" si="1205"/>
        <v>2.2972110152201775E-3</v>
      </c>
      <c r="AM1119" s="5">
        <f t="shared" si="1206"/>
        <v>1.663702064191622E-3</v>
      </c>
      <c r="AN1119" s="5">
        <f t="shared" si="1207"/>
        <v>4.6231381525016343E-3</v>
      </c>
      <c r="AO1119" s="5">
        <f t="shared" si="1208"/>
        <v>6.4234476944949213E-3</v>
      </c>
      <c r="AP1119" s="5">
        <f t="shared" si="1209"/>
        <v>5.9498806399264333E-3</v>
      </c>
      <c r="AQ1119" s="5">
        <f t="shared" si="1210"/>
        <v>4.1334203973955215E-3</v>
      </c>
      <c r="AR1119" s="5">
        <f t="shared" si="1211"/>
        <v>1.394801177303227E-2</v>
      </c>
      <c r="AS1119" s="5">
        <f t="shared" si="1212"/>
        <v>2.5332979486224979E-2</v>
      </c>
      <c r="AT1119" s="5">
        <f t="shared" si="1213"/>
        <v>2.3005424002089821E-2</v>
      </c>
      <c r="AU1119" s="5">
        <f t="shared" si="1214"/>
        <v>1.3927813841866064E-2</v>
      </c>
      <c r="AV1119" s="5">
        <f t="shared" si="1215"/>
        <v>6.3240737835147448E-3</v>
      </c>
      <c r="AW1119" s="5">
        <f t="shared" si="1216"/>
        <v>3.2205768854378329E-4</v>
      </c>
      <c r="AX1119" s="5">
        <f t="shared" si="1217"/>
        <v>5.0361455273078822E-4</v>
      </c>
      <c r="AY1119" s="5">
        <f t="shared" si="1218"/>
        <v>1.399457092106238E-3</v>
      </c>
      <c r="AZ1119" s="5">
        <f t="shared" si="1219"/>
        <v>1.9444237085950251E-3</v>
      </c>
      <c r="BA1119" s="5">
        <f t="shared" si="1220"/>
        <v>1.8010715630950864E-3</v>
      </c>
      <c r="BB1119" s="5">
        <f t="shared" si="1221"/>
        <v>1.2512160136641519E-3</v>
      </c>
      <c r="BC1119" s="5">
        <f t="shared" si="1222"/>
        <v>6.953822579528271E-4</v>
      </c>
      <c r="BD1119" s="5">
        <f t="shared" si="1223"/>
        <v>6.4598490686671771E-3</v>
      </c>
      <c r="BE1119" s="5">
        <f t="shared" si="1224"/>
        <v>1.1732655994530937E-2</v>
      </c>
      <c r="BF1119" s="5">
        <f t="shared" si="1225"/>
        <v>1.0654677471776007E-2</v>
      </c>
      <c r="BG1119" s="5">
        <f t="shared" si="1226"/>
        <v>6.4504946467641728E-3</v>
      </c>
      <c r="BH1119" s="5">
        <f t="shared" si="1227"/>
        <v>2.9289165226836465E-3</v>
      </c>
      <c r="BI1119" s="5">
        <f t="shared" si="1228"/>
        <v>1.0639248574405194E-3</v>
      </c>
      <c r="BJ1119" s="8">
        <f t="shared" si="1229"/>
        <v>0.24012689248056052</v>
      </c>
      <c r="BK1119" s="8">
        <f t="shared" si="1230"/>
        <v>0.17656116361913482</v>
      </c>
      <c r="BL1119" s="8">
        <f t="shared" si="1231"/>
        <v>0.52206900498268682</v>
      </c>
      <c r="BM1119" s="8">
        <f t="shared" si="1232"/>
        <v>0.81064178665599496</v>
      </c>
      <c r="BN1119" s="8">
        <f t="shared" si="1233"/>
        <v>0.16316385764435412</v>
      </c>
    </row>
    <row r="1120" spans="1:66" x14ac:dyDescent="0.25">
      <c r="A1120" t="s">
        <v>67</v>
      </c>
      <c r="B1120" t="s">
        <v>74</v>
      </c>
      <c r="C1120" t="s">
        <v>71</v>
      </c>
      <c r="D1120" s="18" t="s">
        <v>519</v>
      </c>
      <c r="E1120">
        <f>VLOOKUP(A1120,home!$A$2:$E$405,3,FALSE)</f>
        <v>1.5417000000000001</v>
      </c>
      <c r="F1120">
        <f>VLOOKUP(B1120,home!$B$2:$E$405,3,FALSE)</f>
        <v>0.90810000000000002</v>
      </c>
      <c r="G1120">
        <f>VLOOKUP(C1120,away!$B$2:$E$405,4,FALSE)</f>
        <v>1.0378000000000001</v>
      </c>
      <c r="H1120">
        <f>VLOOKUP(A1120,away!$A$2:$E$405,3,FALSE)</f>
        <v>1.2666999999999999</v>
      </c>
      <c r="I1120">
        <f>VLOOKUP(C1120,away!$B$2:$E$405,3,FALSE)</f>
        <v>0.78949999999999998</v>
      </c>
      <c r="J1120">
        <f>VLOOKUP(B1120,home!$B$2:$E$405,4,FALSE)</f>
        <v>1.1052</v>
      </c>
      <c r="K1120" s="3">
        <f t="shared" si="1178"/>
        <v>1.4529384417060001</v>
      </c>
      <c r="L1120" s="3">
        <f t="shared" si="1179"/>
        <v>1.1052659251799999</v>
      </c>
      <c r="M1120" s="5">
        <f t="shared" si="1180"/>
        <v>7.7443676096507888E-2</v>
      </c>
      <c r="N1120" s="5">
        <f t="shared" si="1181"/>
        <v>0.11252089406764439</v>
      </c>
      <c r="O1120" s="5">
        <f t="shared" si="1182"/>
        <v>8.5595856310147045E-2</v>
      </c>
      <c r="P1120" s="5">
        <f t="shared" si="1183"/>
        <v>0.12436551008375575</v>
      </c>
      <c r="Q1120" s="5">
        <f t="shared" si="1184"/>
        <v>8.1742966243004561E-2</v>
      </c>
      <c r="R1120" s="5">
        <f t="shared" si="1185"/>
        <v>4.7303091658104507E-2</v>
      </c>
      <c r="S1120" s="5">
        <f t="shared" si="1186"/>
        <v>4.9929125520586509E-2</v>
      </c>
      <c r="T1120" s="5">
        <f t="shared" si="1187"/>
        <v>9.0347715211531954E-2</v>
      </c>
      <c r="U1120" s="5">
        <f t="shared" si="1188"/>
        <v>6.8728480281602458E-2</v>
      </c>
      <c r="V1120" s="5">
        <f t="shared" si="1189"/>
        <v>8.908927933731936E-3</v>
      </c>
      <c r="W1120" s="5">
        <f t="shared" si="1190"/>
        <v>3.9589165997845739E-2</v>
      </c>
      <c r="X1120" s="5">
        <f t="shared" si="1191"/>
        <v>4.3756556183713567E-2</v>
      </c>
      <c r="Y1120" s="5">
        <f t="shared" si="1192"/>
        <v>2.4181315276541413E-2</v>
      </c>
      <c r="Z1120" s="5">
        <f t="shared" si="1193"/>
        <v>1.7427498455123071E-2</v>
      </c>
      <c r="AA1120" s="5">
        <f t="shared" si="1194"/>
        <v>2.532108244822024E-2</v>
      </c>
      <c r="AB1120" s="5">
        <f t="shared" si="1195"/>
        <v>1.8394987037313133E-2</v>
      </c>
      <c r="AC1120" s="5">
        <f t="shared" si="1196"/>
        <v>8.9416869025341962E-4</v>
      </c>
      <c r="AD1120" s="5">
        <f t="shared" si="1197"/>
        <v>1.4380155288337531E-2</v>
      </c>
      <c r="AE1120" s="5">
        <f t="shared" si="1198"/>
        <v>1.5893895638996451E-2</v>
      </c>
      <c r="AF1120" s="5">
        <f t="shared" si="1199"/>
        <v>8.7834906340748913E-3</v>
      </c>
      <c r="AG1120" s="5">
        <f t="shared" si="1200"/>
        <v>3.2360309673268826E-3</v>
      </c>
      <c r="AH1120" s="5">
        <f t="shared" si="1201"/>
        <v>4.8155050508936568E-3</v>
      </c>
      <c r="AI1120" s="5">
        <f t="shared" si="1202"/>
        <v>6.9966324046728031E-3</v>
      </c>
      <c r="AJ1120" s="5">
        <f t="shared" si="1203"/>
        <v>5.0828380916175028E-3</v>
      </c>
      <c r="AK1120" s="5">
        <f t="shared" si="1204"/>
        <v>2.4616836187595446E-3</v>
      </c>
      <c r="AL1120" s="5">
        <f t="shared" si="1205"/>
        <v>5.7437224506601012E-5</v>
      </c>
      <c r="AM1120" s="5">
        <f t="shared" si="1206"/>
        <v>4.1786960832254864E-3</v>
      </c>
      <c r="AN1120" s="5">
        <f t="shared" si="1207"/>
        <v>4.6185703924722593E-3</v>
      </c>
      <c r="AO1120" s="5">
        <f t="shared" si="1208"/>
        <v>2.5523742389224036E-3</v>
      </c>
      <c r="AP1120" s="5">
        <f t="shared" si="1209"/>
        <v>9.4035075819605624E-4</v>
      </c>
      <c r="AQ1120" s="5">
        <f t="shared" si="1210"/>
        <v>2.5983441268781976E-4</v>
      </c>
      <c r="AR1120" s="5">
        <f t="shared" si="1211"/>
        <v>1.0644827290569884E-3</v>
      </c>
      <c r="AS1120" s="5">
        <f t="shared" si="1212"/>
        <v>1.5466278775790111E-3</v>
      </c>
      <c r="AT1120" s="5">
        <f t="shared" si="1213"/>
        <v>1.1235775491743533E-3</v>
      </c>
      <c r="AU1120" s="5">
        <f t="shared" si="1214"/>
        <v>5.4416300447774377E-4</v>
      </c>
      <c r="AV1120" s="5">
        <f t="shared" si="1215"/>
        <v>1.9765883693998698E-4</v>
      </c>
      <c r="AW1120" s="5">
        <f t="shared" si="1216"/>
        <v>2.5621522934139224E-6</v>
      </c>
      <c r="AX1120" s="5">
        <f t="shared" si="1217"/>
        <v>1.0118980292540996E-3</v>
      </c>
      <c r="AY1120" s="5">
        <f t="shared" si="1218"/>
        <v>1.1184164114913511E-3</v>
      </c>
      <c r="AZ1120" s="5">
        <f t="shared" si="1219"/>
        <v>6.1807377489174193E-4</v>
      </c>
      <c r="BA1120" s="5">
        <f t="shared" si="1220"/>
        <v>2.2771196087840537E-4</v>
      </c>
      <c r="BB1120" s="5">
        <f t="shared" si="1221"/>
        <v>6.2920567778705698E-5</v>
      </c>
      <c r="BC1120" s="5">
        <f t="shared" si="1222"/>
        <v>1.3908791911756412E-5</v>
      </c>
      <c r="BD1120" s="5">
        <f t="shared" si="1223"/>
        <v>1.9608941472821706E-4</v>
      </c>
      <c r="BE1120" s="5">
        <f t="shared" si="1224"/>
        <v>2.8490584867025729E-4</v>
      </c>
      <c r="BF1120" s="5">
        <f t="shared" si="1225"/>
        <v>2.0697532989994452E-4</v>
      </c>
      <c r="BG1120" s="5">
        <f t="shared" si="1226"/>
        <v>1.0024080443213689E-4</v>
      </c>
      <c r="BH1120" s="5">
        <f t="shared" si="1227"/>
        <v>3.6410929546746208E-5</v>
      </c>
      <c r="BI1120" s="5">
        <f t="shared" si="1228"/>
        <v>1.0580567847343278E-5</v>
      </c>
      <c r="BJ1120" s="8">
        <f t="shared" si="1229"/>
        <v>0.45003494093072749</v>
      </c>
      <c r="BK1120" s="8">
        <f t="shared" si="1230"/>
        <v>0.26271726196083345</v>
      </c>
      <c r="BL1120" s="8">
        <f t="shared" si="1231"/>
        <v>0.27001186979368375</v>
      </c>
      <c r="BM1120" s="8">
        <f t="shared" si="1232"/>
        <v>0.47010372242200571</v>
      </c>
      <c r="BN1120" s="8">
        <f t="shared" si="1233"/>
        <v>0.52897199445916421</v>
      </c>
    </row>
    <row r="1121" spans="1:66" x14ac:dyDescent="0.25">
      <c r="A1121" t="s">
        <v>67</v>
      </c>
      <c r="B1121" t="s">
        <v>76</v>
      </c>
      <c r="C1121" t="s">
        <v>79</v>
      </c>
      <c r="D1121" s="18" t="s">
        <v>519</v>
      </c>
      <c r="E1121">
        <f>VLOOKUP(A1121,home!$A$2:$E$405,3,FALSE)</f>
        <v>1.5417000000000001</v>
      </c>
      <c r="F1121">
        <f>VLOOKUP(B1121,home!$B$2:$E$405,3,FALSE)</f>
        <v>1.2972999999999999</v>
      </c>
      <c r="G1121">
        <f>VLOOKUP(C1121,away!$B$2:$E$405,4,FALSE)</f>
        <v>1.6865000000000001</v>
      </c>
      <c r="H1121">
        <f>VLOOKUP(A1121,away!$A$2:$E$405,3,FALSE)</f>
        <v>1.2666999999999999</v>
      </c>
      <c r="I1121">
        <f>VLOOKUP(C1121,away!$B$2:$E$405,3,FALSE)</f>
        <v>0.31580000000000003</v>
      </c>
      <c r="J1121">
        <f>VLOOKUP(B1121,home!$B$2:$E$405,4,FALSE)</f>
        <v>0.78949999999999998</v>
      </c>
      <c r="K1121" s="3">
        <f t="shared" si="1178"/>
        <v>3.3730799569650003</v>
      </c>
      <c r="L1121" s="3">
        <f t="shared" si="1179"/>
        <v>0.31581883747</v>
      </c>
      <c r="M1121" s="5">
        <f t="shared" si="1180"/>
        <v>2.4999516496648968E-2</v>
      </c>
      <c r="N1121" s="5">
        <f t="shared" si="1181"/>
        <v>8.4325368028662515E-2</v>
      </c>
      <c r="O1121" s="5">
        <f t="shared" si="1182"/>
        <v>7.8953182372837657E-3</v>
      </c>
      <c r="P1121" s="5">
        <f t="shared" si="1183"/>
        <v>2.6631539700042103E-2</v>
      </c>
      <c r="Q1121" s="5">
        <f t="shared" si="1184"/>
        <v>0.14221810438058946</v>
      </c>
      <c r="R1121" s="5">
        <f t="shared" si="1185"/>
        <v>1.246745113577324E-3</v>
      </c>
      <c r="S1121" s="5">
        <f t="shared" si="1186"/>
        <v>7.0925262383573304E-3</v>
      </c>
      <c r="T1121" s="5">
        <f t="shared" si="1187"/>
        <v>4.4915156392664884E-2</v>
      </c>
      <c r="U1121" s="5">
        <f t="shared" si="1188"/>
        <v>4.2053709540517247E-3</v>
      </c>
      <c r="V1121" s="5">
        <f t="shared" si="1189"/>
        <v>8.3950465431211374E-4</v>
      </c>
      <c r="W1121" s="5">
        <f t="shared" si="1190"/>
        <v>0.15990434580124083</v>
      </c>
      <c r="X1121" s="5">
        <f t="shared" si="1191"/>
        <v>5.0500804597348757E-2</v>
      </c>
      <c r="Y1121" s="5">
        <f t="shared" si="1192"/>
        <v>7.9745526996171569E-3</v>
      </c>
      <c r="Z1121" s="5">
        <f t="shared" si="1193"/>
        <v>1.3124853079713123E-4</v>
      </c>
      <c r="AA1121" s="5">
        <f t="shared" si="1194"/>
        <v>4.4271178861290689E-4</v>
      </c>
      <c r="AB1121" s="5">
        <f t="shared" si="1195"/>
        <v>7.4665113044116154E-4</v>
      </c>
      <c r="AC1121" s="5">
        <f t="shared" si="1196"/>
        <v>5.589433482813566E-5</v>
      </c>
      <c r="AD1121" s="5">
        <f t="shared" si="1197"/>
        <v>0.13484253596344148</v>
      </c>
      <c r="AE1121" s="5">
        <f t="shared" si="1198"/>
        <v>4.2585812949480766E-2</v>
      </c>
      <c r="AF1121" s="5">
        <f t="shared" si="1199"/>
        <v>6.7247009692099425E-3</v>
      </c>
      <c r="AG1121" s="5">
        <f t="shared" si="1200"/>
        <v>7.0792908080975553E-4</v>
      </c>
      <c r="AH1121" s="5">
        <f t="shared" si="1201"/>
        <v>1.0362689603998866E-5</v>
      </c>
      <c r="AI1121" s="5">
        <f t="shared" si="1202"/>
        <v>3.4954180603498151E-5</v>
      </c>
      <c r="AJ1121" s="5">
        <f t="shared" si="1203"/>
        <v>5.8951623002897221E-5</v>
      </c>
      <c r="AK1121" s="5">
        <f t="shared" si="1204"/>
        <v>6.6282845993876474E-5</v>
      </c>
      <c r="AL1121" s="5">
        <f t="shared" si="1205"/>
        <v>2.3817295781419978E-6</v>
      </c>
      <c r="AM1121" s="5">
        <f t="shared" si="1206"/>
        <v>9.0966931080923352E-2</v>
      </c>
      <c r="AN1121" s="5">
        <f t="shared" si="1207"/>
        <v>2.8729070422190826E-2</v>
      </c>
      <c r="AO1121" s="5">
        <f t="shared" si="1208"/>
        <v>4.5365908111650336E-3</v>
      </c>
      <c r="AP1121" s="5">
        <f t="shared" si="1209"/>
        <v>4.775802786864085E-4</v>
      </c>
      <c r="AQ1121" s="5">
        <f t="shared" si="1210"/>
        <v>3.7707212103335028E-5</v>
      </c>
      <c r="AR1121" s="5">
        <f t="shared" si="1211"/>
        <v>6.5454651675947569E-7</v>
      </c>
      <c r="AS1121" s="5">
        <f t="shared" si="1212"/>
        <v>2.207837736582643E-6</v>
      </c>
      <c r="AT1121" s="5">
        <f t="shared" si="1213"/>
        <v>3.7236066087489441E-6</v>
      </c>
      <c r="AU1121" s="5">
        <f t="shared" si="1214"/>
        <v>4.1866742731978256E-6</v>
      </c>
      <c r="AV1121" s="5">
        <f t="shared" si="1215"/>
        <v>3.5304967693161491E-6</v>
      </c>
      <c r="AW1121" s="5">
        <f t="shared" si="1216"/>
        <v>7.0478169518415645E-8</v>
      </c>
      <c r="AX1121" s="5">
        <f t="shared" si="1217"/>
        <v>5.113978866261322E-2</v>
      </c>
      <c r="AY1121" s="5">
        <f t="shared" si="1218"/>
        <v>1.6150908603887994E-2</v>
      </c>
      <c r="AZ1121" s="5">
        <f t="shared" si="1219"/>
        <v>2.5503805896820633E-3</v>
      </c>
      <c r="BA1121" s="5">
        <f t="shared" si="1220"/>
        <v>2.6848607764648084E-4</v>
      </c>
      <c r="BB1121" s="5">
        <f t="shared" si="1221"/>
        <v>2.1198240229797927E-5</v>
      </c>
      <c r="BC1121" s="5">
        <f t="shared" si="1222"/>
        <v>1.338960717156914E-6</v>
      </c>
      <c r="BD1121" s="5">
        <f t="shared" si="1223"/>
        <v>3.4453019998835896E-8</v>
      </c>
      <c r="BE1121" s="5">
        <f t="shared" si="1224"/>
        <v>1.1621279121498769E-7</v>
      </c>
      <c r="BF1121" s="5">
        <f t="shared" si="1225"/>
        <v>1.9599751839511671E-7</v>
      </c>
      <c r="BG1121" s="5">
        <f t="shared" si="1226"/>
        <v>2.2037176697114898E-7</v>
      </c>
      <c r="BH1121" s="5">
        <f t="shared" si="1227"/>
        <v>1.8583289756283607E-7</v>
      </c>
      <c r="BI1121" s="5">
        <f t="shared" si="1228"/>
        <v>1.2536584442278649E-7</v>
      </c>
      <c r="BJ1121" s="8">
        <f t="shared" si="1229"/>
        <v>0.86957929180291138</v>
      </c>
      <c r="BK1121" s="8">
        <f t="shared" si="1230"/>
        <v>7.5772271757654802E-2</v>
      </c>
      <c r="BL1121" s="8">
        <f t="shared" si="1231"/>
        <v>1.4722529958914326E-2</v>
      </c>
      <c r="BM1121" s="8">
        <f t="shared" si="1232"/>
        <v>0.65673791196775488</v>
      </c>
      <c r="BN1121" s="8">
        <f t="shared" si="1233"/>
        <v>0.28731659195680409</v>
      </c>
    </row>
    <row r="1122" spans="1:66" x14ac:dyDescent="0.25">
      <c r="A1122" t="s">
        <v>67</v>
      </c>
      <c r="B1122" t="s">
        <v>83</v>
      </c>
      <c r="C1122" t="s">
        <v>94</v>
      </c>
      <c r="D1122" s="18" t="s">
        <v>519</v>
      </c>
      <c r="E1122">
        <f>VLOOKUP(A1122,home!$A$2:$E$405,3,FALSE)</f>
        <v>1.5417000000000001</v>
      </c>
      <c r="F1122">
        <f>VLOOKUP(B1122,home!$B$2:$E$405,3,FALSE)</f>
        <v>0.64859999999999995</v>
      </c>
      <c r="G1122">
        <f>VLOOKUP(C1122,away!$B$2:$E$405,4,FALSE)</f>
        <v>0.25950000000000001</v>
      </c>
      <c r="H1122">
        <f>VLOOKUP(A1122,away!$A$2:$E$405,3,FALSE)</f>
        <v>1.2666999999999999</v>
      </c>
      <c r="I1122">
        <f>VLOOKUP(C1122,away!$B$2:$E$405,3,FALSE)</f>
        <v>0.94730000000000003</v>
      </c>
      <c r="J1122">
        <f>VLOOKUP(B1122,home!$B$2:$E$405,4,FALSE)</f>
        <v>1.2630999999999999</v>
      </c>
      <c r="K1122" s="3">
        <f t="shared" si="1178"/>
        <v>0.25948614789000002</v>
      </c>
      <c r="L1122" s="3">
        <f t="shared" si="1179"/>
        <v>1.5156504158209998</v>
      </c>
      <c r="M1122" s="5">
        <f t="shared" si="1180"/>
        <v>0.16946030579098473</v>
      </c>
      <c r="N1122" s="5">
        <f t="shared" si="1181"/>
        <v>4.3972601969964081E-2</v>
      </c>
      <c r="O1122" s="5">
        <f t="shared" si="1182"/>
        <v>0.25684258293725981</v>
      </c>
      <c r="P1122" s="5">
        <f t="shared" si="1183"/>
        <v>6.6647092460507373E-2</v>
      </c>
      <c r="Q1122" s="5">
        <f t="shared" si="1184"/>
        <v>5.7051405489431019E-3</v>
      </c>
      <c r="R1122" s="5">
        <f t="shared" si="1185"/>
        <v>0.19464178381469874</v>
      </c>
      <c r="S1122" s="5">
        <f t="shared" si="1186"/>
        <v>6.5529135461936082E-3</v>
      </c>
      <c r="T1122" s="5">
        <f t="shared" si="1187"/>
        <v>8.6469986453228606E-3</v>
      </c>
      <c r="U1122" s="5">
        <f t="shared" si="1188"/>
        <v>5.0506846700514321E-2</v>
      </c>
      <c r="V1122" s="5">
        <f t="shared" si="1189"/>
        <v>2.8635525060990475E-4</v>
      </c>
      <c r="W1122" s="5">
        <f t="shared" si="1190"/>
        <v>4.934683147387618E-4</v>
      </c>
      <c r="X1122" s="5">
        <f t="shared" si="1191"/>
        <v>7.4792545642829238E-4</v>
      </c>
      <c r="Y1122" s="5">
        <f t="shared" si="1192"/>
        <v>5.6679676451932626E-4</v>
      </c>
      <c r="Z1122" s="5">
        <f t="shared" si="1193"/>
        <v>9.8336300191629769E-2</v>
      </c>
      <c r="AA1122" s="5">
        <f t="shared" si="1194"/>
        <v>2.5516907734480676E-2</v>
      </c>
      <c r="AB1122" s="5">
        <f t="shared" si="1195"/>
        <v>3.3106420470424688E-3</v>
      </c>
      <c r="AC1122" s="5">
        <f t="shared" si="1196"/>
        <v>7.0387961855096414E-6</v>
      </c>
      <c r="AD1122" s="5">
        <f t="shared" si="1197"/>
        <v>3.2012048024332867E-5</v>
      </c>
      <c r="AE1122" s="5">
        <f t="shared" si="1198"/>
        <v>4.8519073899361932E-5</v>
      </c>
      <c r="AF1122" s="5">
        <f t="shared" si="1199"/>
        <v>3.6768977265408867E-5</v>
      </c>
      <c r="AG1122" s="5">
        <f t="shared" si="1200"/>
        <v>1.8576305227209948E-5</v>
      </c>
      <c r="AH1122" s="5">
        <f t="shared" si="1201"/>
        <v>3.7260863568935577E-2</v>
      </c>
      <c r="AI1122" s="5">
        <f t="shared" si="1202"/>
        <v>9.668677954557928E-3</v>
      </c>
      <c r="AJ1122" s="5">
        <f t="shared" si="1203"/>
        <v>1.2544439988086008E-3</v>
      </c>
      <c r="AK1122" s="5">
        <f t="shared" si="1204"/>
        <v>1.0850361366485716E-4</v>
      </c>
      <c r="AL1122" s="5">
        <f t="shared" si="1205"/>
        <v>1.1073160714461198E-7</v>
      </c>
      <c r="AM1122" s="5">
        <f t="shared" si="1206"/>
        <v>1.6613366055807656E-6</v>
      </c>
      <c r="AN1122" s="5">
        <f t="shared" si="1207"/>
        <v>2.5180055170671357E-6</v>
      </c>
      <c r="AO1122" s="5">
        <f t="shared" si="1208"/>
        <v>1.908208054491188E-6</v>
      </c>
      <c r="AP1122" s="5">
        <f t="shared" si="1209"/>
        <v>9.6405877708751701E-7</v>
      </c>
      <c r="AQ1122" s="5">
        <f t="shared" si="1210"/>
        <v>3.6529402159214484E-7</v>
      </c>
      <c r="AR1122" s="5">
        <f t="shared" si="1211"/>
        <v>1.1294888672421356E-2</v>
      </c>
      <c r="AS1122" s="5">
        <f t="shared" si="1212"/>
        <v>2.9308671524530135E-3</v>
      </c>
      <c r="AT1122" s="5">
        <f t="shared" si="1213"/>
        <v>3.8025971368368288E-4</v>
      </c>
      <c r="AU1122" s="5">
        <f t="shared" si="1214"/>
        <v>3.2890709433844392E-5</v>
      </c>
      <c r="AV1122" s="5">
        <f t="shared" si="1215"/>
        <v>2.1336708730893922E-6</v>
      </c>
      <c r="AW1122" s="5">
        <f t="shared" si="1216"/>
        <v>1.2097129349719326E-9</v>
      </c>
      <c r="AX1122" s="5">
        <f t="shared" si="1217"/>
        <v>7.1848972688466727E-8</v>
      </c>
      <c r="AY1122" s="5">
        <f t="shared" si="1218"/>
        <v>1.0889792533158627E-7</v>
      </c>
      <c r="AZ1122" s="5">
        <f t="shared" si="1219"/>
        <v>8.2525592905431471E-8</v>
      </c>
      <c r="BA1122" s="5">
        <f t="shared" si="1220"/>
        <v>4.1693316400997259E-8</v>
      </c>
      <c r="BB1122" s="5">
        <f t="shared" si="1221"/>
        <v>1.5798123085031996E-8</v>
      </c>
      <c r="BC1122" s="5">
        <f t="shared" si="1222"/>
        <v>4.7888863646040194E-9</v>
      </c>
      <c r="BD1122" s="5">
        <f t="shared" si="1223"/>
        <v>2.8531837855012205E-3</v>
      </c>
      <c r="BE1122" s="5">
        <f t="shared" si="1224"/>
        <v>7.4036166972191967E-4</v>
      </c>
      <c r="BF1122" s="5">
        <f t="shared" si="1225"/>
        <v>9.6056798860774694E-5</v>
      </c>
      <c r="BG1122" s="5">
        <f t="shared" si="1226"/>
        <v>8.3084695716756536E-6</v>
      </c>
      <c r="BH1122" s="5">
        <f t="shared" si="1227"/>
        <v>5.3898319100384866E-7</v>
      </c>
      <c r="BI1122" s="5">
        <f t="shared" si="1228"/>
        <v>2.7971734402209782E-8</v>
      </c>
      <c r="BJ1122" s="8">
        <f t="shared" si="1229"/>
        <v>6.027655056012534E-2</v>
      </c>
      <c r="BK1122" s="8">
        <f t="shared" si="1230"/>
        <v>0.24295392547401362</v>
      </c>
      <c r="BL1122" s="8">
        <f t="shared" si="1231"/>
        <v>0.59745076996740898</v>
      </c>
      <c r="BM1122" s="8">
        <f t="shared" si="1232"/>
        <v>0.2617479309826074</v>
      </c>
      <c r="BN1122" s="8">
        <f t="shared" si="1233"/>
        <v>0.73726950752235787</v>
      </c>
    </row>
    <row r="1123" spans="1:66" x14ac:dyDescent="0.25">
      <c r="A1123" t="s">
        <v>67</v>
      </c>
      <c r="B1123" t="s">
        <v>97</v>
      </c>
      <c r="C1123" t="s">
        <v>103</v>
      </c>
      <c r="D1123" s="18" t="s">
        <v>519</v>
      </c>
      <c r="E1123">
        <f>VLOOKUP(A1123,home!$A$2:$E$405,3,FALSE)</f>
        <v>1.5417000000000001</v>
      </c>
      <c r="F1123">
        <f>VLOOKUP(B1123,home!$B$2:$E$405,3,FALSE)</f>
        <v>0.90810000000000002</v>
      </c>
      <c r="G1123">
        <f>VLOOKUP(C1123,away!$B$2:$E$405,4,FALSE)</f>
        <v>1.1675</v>
      </c>
      <c r="H1123">
        <f>VLOOKUP(A1123,away!$A$2:$E$405,3,FALSE)</f>
        <v>1.2666999999999999</v>
      </c>
      <c r="I1123">
        <f>VLOOKUP(C1123,away!$B$2:$E$405,3,FALSE)</f>
        <v>0.63160000000000005</v>
      </c>
      <c r="J1123">
        <f>VLOOKUP(B1123,home!$B$2:$E$405,4,FALSE)</f>
        <v>0.78949999999999998</v>
      </c>
      <c r="K1123" s="3">
        <f t="shared" si="1178"/>
        <v>1.634520746475</v>
      </c>
      <c r="L1123" s="3">
        <f t="shared" si="1179"/>
        <v>0.63163767494</v>
      </c>
      <c r="M1123" s="5">
        <f t="shared" si="1180"/>
        <v>0.10370982524521864</v>
      </c>
      <c r="N1123" s="5">
        <f t="shared" si="1181"/>
        <v>0.16951586097660654</v>
      </c>
      <c r="O1123" s="5">
        <f t="shared" si="1182"/>
        <v>6.5507032886323618E-2</v>
      </c>
      <c r="P1123" s="5">
        <f t="shared" si="1183"/>
        <v>0.10707260429271605</v>
      </c>
      <c r="Q1123" s="5">
        <f t="shared" si="1184"/>
        <v>0.13853859581141767</v>
      </c>
      <c r="R1123" s="5">
        <f t="shared" si="1185"/>
        <v>2.0688354972267779E-2</v>
      </c>
      <c r="S1123" s="5">
        <f t="shared" si="1186"/>
        <v>2.7636105265140029E-2</v>
      </c>
      <c r="T1123" s="5">
        <f t="shared" si="1187"/>
        <v>8.7506196547776291E-2</v>
      </c>
      <c r="U1123" s="5">
        <f t="shared" si="1188"/>
        <v>3.3815545412610906E-2</v>
      </c>
      <c r="V1123" s="5">
        <f t="shared" si="1189"/>
        <v>3.1702447523382954E-3</v>
      </c>
      <c r="W1123" s="5">
        <f t="shared" si="1190"/>
        <v>7.5481403013758885E-2</v>
      </c>
      <c r="X1123" s="5">
        <f t="shared" si="1191"/>
        <v>4.7676897900819776E-2</v>
      </c>
      <c r="Y1123" s="5">
        <f t="shared" si="1192"/>
        <v>1.5057262469212783E-2</v>
      </c>
      <c r="Z1123" s="5">
        <f t="shared" si="1193"/>
        <v>4.3558481443388706E-3</v>
      </c>
      <c r="AA1123" s="5">
        <f t="shared" si="1194"/>
        <v>7.1197241604165126E-3</v>
      </c>
      <c r="AB1123" s="5">
        <f t="shared" si="1195"/>
        <v>5.8186684246900478E-3</v>
      </c>
      <c r="AC1123" s="5">
        <f t="shared" si="1196"/>
        <v>2.0456497315681489E-4</v>
      </c>
      <c r="AD1123" s="5">
        <f t="shared" si="1197"/>
        <v>3.0843979799757369E-2</v>
      </c>
      <c r="AE1123" s="5">
        <f t="shared" si="1198"/>
        <v>1.9482219686615072E-2</v>
      </c>
      <c r="AF1123" s="5">
        <f t="shared" si="1199"/>
        <v>6.1528519727619187E-3</v>
      </c>
      <c r="AG1123" s="5">
        <f t="shared" si="1200"/>
        <v>1.2954577047751103E-3</v>
      </c>
      <c r="AH1123" s="5">
        <f t="shared" si="1201"/>
        <v>6.8782944857047931E-4</v>
      </c>
      <c r="AI1123" s="5">
        <f t="shared" si="1202"/>
        <v>1.1242715037249073E-3</v>
      </c>
      <c r="AJ1123" s="5">
        <f t="shared" si="1203"/>
        <v>9.1882254875450355E-4</v>
      </c>
      <c r="AK1123" s="5">
        <f t="shared" si="1204"/>
        <v>5.0061150608942426E-4</v>
      </c>
      <c r="AL1123" s="5">
        <f t="shared" si="1205"/>
        <v>8.4479187468227037E-6</v>
      </c>
      <c r="AM1123" s="5">
        <f t="shared" si="1206"/>
        <v>1.0083024977311845E-2</v>
      </c>
      <c r="AN1123" s="5">
        <f t="shared" si="1207"/>
        <v>6.3688184530312003E-3</v>
      </c>
      <c r="AO1123" s="5">
        <f t="shared" si="1208"/>
        <v>2.0113928398937972E-3</v>
      </c>
      <c r="AP1123" s="5">
        <f t="shared" si="1209"/>
        <v>4.234904989271606E-4</v>
      </c>
      <c r="AQ1123" s="5">
        <f t="shared" si="1210"/>
        <v>6.6873138525383067E-5</v>
      </c>
      <c r="AR1123" s="5">
        <f t="shared" si="1211"/>
        <v>8.6891798730064014E-5</v>
      </c>
      <c r="AS1123" s="5">
        <f t="shared" si="1212"/>
        <v>1.4202644772281966E-4</v>
      </c>
      <c r="AT1123" s="5">
        <f t="shared" si="1213"/>
        <v>1.1607258767554792E-4</v>
      </c>
      <c r="AU1123" s="5">
        <f t="shared" si="1214"/>
        <v>6.3241017550907139E-5</v>
      </c>
      <c r="AV1123" s="5">
        <f t="shared" si="1215"/>
        <v>2.5842188803786825E-5</v>
      </c>
      <c r="AW1123" s="5">
        <f t="shared" si="1216"/>
        <v>2.4227337588228786E-7</v>
      </c>
      <c r="AX1123" s="5">
        <f t="shared" si="1217"/>
        <v>2.7468189187736386E-3</v>
      </c>
      <c r="AY1123" s="5">
        <f t="shared" si="1218"/>
        <v>1.734994315335386E-3</v>
      </c>
      <c r="AZ1123" s="5">
        <f t="shared" si="1219"/>
        <v>5.4794388768628012E-4</v>
      </c>
      <c r="BA1123" s="5">
        <f t="shared" si="1220"/>
        <v>1.1536733440524883E-4</v>
      </c>
      <c r="BB1123" s="5">
        <f t="shared" si="1221"/>
        <v>1.821758871693921E-5</v>
      </c>
      <c r="BC1123" s="5">
        <f t="shared" si="1222"/>
        <v>2.3013830760361329E-6</v>
      </c>
      <c r="BD1123" s="5">
        <f t="shared" si="1223"/>
        <v>9.1473556202020066E-6</v>
      </c>
      <c r="BE1123" s="5">
        <f t="shared" si="1224"/>
        <v>1.4951542536604868E-5</v>
      </c>
      <c r="BF1123" s="5">
        <f t="shared" si="1225"/>
        <v>1.2219303233942057E-5</v>
      </c>
      <c r="BG1123" s="5">
        <f t="shared" si="1226"/>
        <v>6.6575682144491152E-6</v>
      </c>
      <c r="BH1123" s="5">
        <f t="shared" si="1227"/>
        <v>2.7204833418973997E-6</v>
      </c>
      <c r="BI1123" s="5">
        <f t="shared" si="1228"/>
        <v>8.8933729255418789E-7</v>
      </c>
      <c r="BJ1123" s="8">
        <f t="shared" si="1229"/>
        <v>0.61566996921918438</v>
      </c>
      <c r="BK1123" s="8">
        <f t="shared" si="1230"/>
        <v>0.24353678676265206</v>
      </c>
      <c r="BL1123" s="8">
        <f t="shared" si="1231"/>
        <v>0.13666152049417099</v>
      </c>
      <c r="BM1123" s="8">
        <f t="shared" si="1232"/>
        <v>0.39345709839383636</v>
      </c>
      <c r="BN1123" s="8">
        <f t="shared" si="1233"/>
        <v>0.6050322741845503</v>
      </c>
    </row>
    <row r="1124" spans="1:66" x14ac:dyDescent="0.25">
      <c r="A1124" t="s">
        <v>67</v>
      </c>
      <c r="B1124" t="s">
        <v>81</v>
      </c>
      <c r="C1124" t="s">
        <v>85</v>
      </c>
      <c r="D1124" s="18" t="s">
        <v>519</v>
      </c>
      <c r="E1124">
        <f>VLOOKUP(A1124,home!$A$2:$E$405,3,FALSE)</f>
        <v>1.5417000000000001</v>
      </c>
      <c r="F1124">
        <f>VLOOKUP(B1124,home!$B$2:$E$405,3,FALSE)</f>
        <v>0.51890000000000003</v>
      </c>
      <c r="G1124">
        <f>VLOOKUP(C1124,away!$B$2:$E$405,4,FALSE)</f>
        <v>1.0378000000000001</v>
      </c>
      <c r="H1124">
        <f>VLOOKUP(A1124,away!$A$2:$E$405,3,FALSE)</f>
        <v>1.2666999999999999</v>
      </c>
      <c r="I1124">
        <f>VLOOKUP(C1124,away!$B$2:$E$405,3,FALSE)</f>
        <v>1.1052</v>
      </c>
      <c r="J1124">
        <f>VLOOKUP(B1124,home!$B$2:$E$405,4,FALSE)</f>
        <v>1.1052</v>
      </c>
      <c r="K1124" s="3">
        <f t="shared" si="1178"/>
        <v>0.83022768131400015</v>
      </c>
      <c r="L1124" s="3">
        <f t="shared" si="1179"/>
        <v>1.5472322995679999</v>
      </c>
      <c r="M1124" s="5">
        <f t="shared" si="1180"/>
        <v>9.2785956553687016E-2</v>
      </c>
      <c r="N1124" s="5">
        <f t="shared" si="1181"/>
        <v>7.7033469568069127E-2</v>
      </c>
      <c r="O1124" s="5">
        <f t="shared" si="1182"/>
        <v>0.14356142892617768</v>
      </c>
      <c r="P1124" s="5">
        <f t="shared" si="1183"/>
        <v>0.11918867226350513</v>
      </c>
      <c r="Q1124" s="5">
        <f t="shared" si="1184"/>
        <v>3.1977659411535304E-2</v>
      </c>
      <c r="R1124" s="5">
        <f t="shared" si="1185"/>
        <v>0.11106143990335895</v>
      </c>
      <c r="S1124" s="5">
        <f t="shared" si="1186"/>
        <v>3.8276103743451514E-2</v>
      </c>
      <c r="T1124" s="5">
        <f t="shared" si="1187"/>
        <v>4.9476867506112063E-2</v>
      </c>
      <c r="U1124" s="5">
        <f t="shared" si="1188"/>
        <v>9.220628173435988E-2</v>
      </c>
      <c r="V1124" s="5">
        <f t="shared" si="1189"/>
        <v>5.4630848532707449E-3</v>
      </c>
      <c r="W1124" s="5">
        <f t="shared" si="1190"/>
        <v>8.8495793423625912E-3</v>
      </c>
      <c r="X1124" s="5">
        <f t="shared" si="1191"/>
        <v>1.3692354996093141E-2</v>
      </c>
      <c r="Y1124" s="5">
        <f t="shared" si="1192"/>
        <v>1.0592626953553293E-2</v>
      </c>
      <c r="Z1124" s="5">
        <f t="shared" si="1193"/>
        <v>5.7279282351669084E-2</v>
      </c>
      <c r="AA1124" s="5">
        <f t="shared" si="1194"/>
        <v>4.7554845774156154E-2</v>
      </c>
      <c r="AB1124" s="5">
        <f t="shared" si="1195"/>
        <v>1.9740674671161269E-2</v>
      </c>
      <c r="AC1124" s="5">
        <f t="shared" si="1196"/>
        <v>4.3860208909109682E-4</v>
      </c>
      <c r="AD1124" s="5">
        <f t="shared" si="1197"/>
        <v>1.8367914345034917E-3</v>
      </c>
      <c r="AE1124" s="5">
        <f t="shared" si="1198"/>
        <v>2.8419430350336426E-3</v>
      </c>
      <c r="AF1124" s="5">
        <f t="shared" si="1199"/>
        <v>2.1985730286681825E-3</v>
      </c>
      <c r="AG1124" s="5">
        <f t="shared" si="1200"/>
        <v>1.133901067638151E-3</v>
      </c>
      <c r="AH1124" s="5">
        <f t="shared" si="1201"/>
        <v>2.2156088937644435E-2</v>
      </c>
      <c r="AI1124" s="5">
        <f t="shared" si="1202"/>
        <v>1.8394598345687307E-2</v>
      </c>
      <c r="AJ1124" s="5">
        <f t="shared" si="1203"/>
        <v>7.6358523666211573E-3</v>
      </c>
      <c r="AK1124" s="5">
        <f t="shared" si="1204"/>
        <v>2.1131653350653016E-3</v>
      </c>
      <c r="AL1124" s="5">
        <f t="shared" si="1205"/>
        <v>2.2536341745000915E-5</v>
      </c>
      <c r="AM1124" s="5">
        <f t="shared" si="1206"/>
        <v>3.0499101874505017E-4</v>
      </c>
      <c r="AN1124" s="5">
        <f t="shared" si="1207"/>
        <v>4.7189195528049089E-4</v>
      </c>
      <c r="AO1124" s="5">
        <f t="shared" si="1208"/>
        <v>3.650632375581369E-4</v>
      </c>
      <c r="AP1124" s="5">
        <f t="shared" si="1209"/>
        <v>1.8827921084493834E-4</v>
      </c>
      <c r="AQ1124" s="5">
        <f t="shared" si="1210"/>
        <v>7.2827919089115591E-5</v>
      </c>
      <c r="AR1124" s="5">
        <f t="shared" si="1211"/>
        <v>6.8561232872849454E-3</v>
      </c>
      <c r="AS1124" s="5">
        <f t="shared" si="1212"/>
        <v>5.692143339605501E-3</v>
      </c>
      <c r="AT1124" s="5">
        <f t="shared" si="1213"/>
        <v>2.3628874832738018E-3</v>
      </c>
      <c r="AU1124" s="5">
        <f t="shared" si="1214"/>
        <v>6.53911532148094E-4</v>
      </c>
      <c r="AV1124" s="5">
        <f t="shared" si="1215"/>
        <v>1.3572386377994932E-4</v>
      </c>
      <c r="AW1124" s="5">
        <f t="shared" si="1216"/>
        <v>8.0414367708671976E-7</v>
      </c>
      <c r="AX1124" s="5">
        <f t="shared" si="1217"/>
        <v>4.2201997719049595E-5</v>
      </c>
      <c r="AY1124" s="5">
        <f t="shared" si="1218"/>
        <v>6.529629397720859E-5</v>
      </c>
      <c r="AZ1124" s="5">
        <f t="shared" si="1219"/>
        <v>5.0514267541812304E-5</v>
      </c>
      <c r="BA1124" s="5">
        <f t="shared" si="1220"/>
        <v>2.6052435443237136E-5</v>
      </c>
      <c r="BB1124" s="5">
        <f t="shared" si="1221"/>
        <v>1.0077292400046669E-5</v>
      </c>
      <c r="BC1124" s="5">
        <f t="shared" si="1222"/>
        <v>3.1183824587086673E-6</v>
      </c>
      <c r="BD1124" s="5">
        <f t="shared" si="1223"/>
        <v>1.7680025666512646E-3</v>
      </c>
      <c r="BE1124" s="5">
        <f t="shared" si="1224"/>
        <v>1.4678446714680804E-3</v>
      </c>
      <c r="BF1124" s="5">
        <f t="shared" si="1225"/>
        <v>6.0932263906102722E-4</v>
      </c>
      <c r="BG1124" s="5">
        <f t="shared" si="1226"/>
        <v>1.6862550726658805E-4</v>
      </c>
      <c r="BH1124" s="5">
        <f t="shared" si="1227"/>
        <v>3.4999390977084111E-5</v>
      </c>
      <c r="BI1124" s="5">
        <f t="shared" si="1228"/>
        <v>5.8114926436613386E-6</v>
      </c>
      <c r="BJ1124" s="8">
        <f t="shared" si="1229"/>
        <v>0.20123408035462673</v>
      </c>
      <c r="BK1124" s="8">
        <f t="shared" si="1230"/>
        <v>0.2562402521387277</v>
      </c>
      <c r="BL1124" s="8">
        <f t="shared" si="1231"/>
        <v>0.48417977176839216</v>
      </c>
      <c r="BM1124" s="8">
        <f t="shared" si="1232"/>
        <v>0.42326026783678239</v>
      </c>
      <c r="BN1124" s="8">
        <f t="shared" si="1233"/>
        <v>0.57560862662633316</v>
      </c>
    </row>
    <row r="1125" spans="1:66" x14ac:dyDescent="0.25">
      <c r="A1125" t="s">
        <v>67</v>
      </c>
      <c r="B1125" t="s">
        <v>77</v>
      </c>
      <c r="C1125" t="s">
        <v>69</v>
      </c>
      <c r="D1125" s="18" t="s">
        <v>519</v>
      </c>
      <c r="E1125">
        <f>VLOOKUP(A1125,home!$A$2:$E$405,3,FALSE)</f>
        <v>1.5417000000000001</v>
      </c>
      <c r="F1125">
        <f>VLOOKUP(B1125,home!$B$2:$E$405,3,FALSE)</f>
        <v>1.0378000000000001</v>
      </c>
      <c r="G1125">
        <f>VLOOKUP(C1125,away!$B$2:$E$405,4,FALSE)</f>
        <v>0.90810000000000002</v>
      </c>
      <c r="H1125">
        <f>VLOOKUP(A1125,away!$A$2:$E$405,3,FALSE)</f>
        <v>1.2666999999999999</v>
      </c>
      <c r="I1125">
        <f>VLOOKUP(C1125,away!$B$2:$E$405,3,FALSE)</f>
        <v>0.63160000000000005</v>
      </c>
      <c r="J1125">
        <f>VLOOKUP(B1125,home!$B$2:$E$405,4,FALSE)</f>
        <v>0.63160000000000005</v>
      </c>
      <c r="K1125" s="3">
        <f t="shared" si="1178"/>
        <v>1.4529384417060003</v>
      </c>
      <c r="L1125" s="3">
        <f t="shared" si="1179"/>
        <v>0.50531013995200003</v>
      </c>
      <c r="M1125" s="5">
        <f t="shared" si="1180"/>
        <v>0.14110533910847467</v>
      </c>
      <c r="N1125" s="5">
        <f t="shared" si="1181"/>
        <v>0.20501737152066393</v>
      </c>
      <c r="O1125" s="5">
        <f t="shared" si="1182"/>
        <v>7.1301958652877764E-2</v>
      </c>
      <c r="P1125" s="5">
        <f t="shared" si="1183"/>
        <v>0.10359735669569789</v>
      </c>
      <c r="Q1125" s="5">
        <f t="shared" si="1184"/>
        <v>0.14893881014994684</v>
      </c>
      <c r="R1125" s="5">
        <f t="shared" si="1185"/>
        <v>1.8014801352868686E-2</v>
      </c>
      <c r="S1125" s="5">
        <f t="shared" si="1186"/>
        <v>1.9014894089310685E-2</v>
      </c>
      <c r="T1125" s="5">
        <f t="shared" si="1187"/>
        <v>7.5260291001154001E-2</v>
      </c>
      <c r="U1125" s="5">
        <f t="shared" si="1188"/>
        <v>2.6174397405280176E-2</v>
      </c>
      <c r="V1125" s="5">
        <f t="shared" si="1189"/>
        <v>1.5511601143335914E-3</v>
      </c>
      <c r="W1125" s="5">
        <f t="shared" si="1190"/>
        <v>7.2132974242936493E-2</v>
      </c>
      <c r="X1125" s="5">
        <f t="shared" si="1191"/>
        <v>3.6449523309852259E-2</v>
      </c>
      <c r="Y1125" s="5">
        <f t="shared" si="1192"/>
        <v>9.2091568624425631E-3</v>
      </c>
      <c r="Z1125" s="5">
        <f t="shared" si="1193"/>
        <v>3.0343539309418523E-3</v>
      </c>
      <c r="AA1125" s="5">
        <f t="shared" si="1194"/>
        <v>4.4087294720071314E-3</v>
      </c>
      <c r="AB1125" s="5">
        <f t="shared" si="1195"/>
        <v>3.2028062644806803E-3</v>
      </c>
      <c r="AC1125" s="5">
        <f t="shared" si="1196"/>
        <v>7.1177359708737487E-5</v>
      </c>
      <c r="AD1125" s="5">
        <f t="shared" si="1197"/>
        <v>2.6201192798037804E-2</v>
      </c>
      <c r="AE1125" s="5">
        <f t="shared" si="1198"/>
        <v>1.323972839968582E-2</v>
      </c>
      <c r="AF1125" s="5">
        <f t="shared" si="1199"/>
        <v>3.3450845052858547E-3</v>
      </c>
      <c r="AG1125" s="5">
        <f t="shared" si="1200"/>
        <v>5.6343503983908737E-4</v>
      </c>
      <c r="AH1125" s="5">
        <f t="shared" si="1201"/>
        <v>3.8332245237703222E-4</v>
      </c>
      <c r="AI1125" s="5">
        <f t="shared" si="1202"/>
        <v>5.5694392662760772E-4</v>
      </c>
      <c r="AJ1125" s="5">
        <f t="shared" si="1203"/>
        <v>4.0460262043596877E-4</v>
      </c>
      <c r="AK1125" s="5">
        <f t="shared" si="1204"/>
        <v>1.9595423361546684E-4</v>
      </c>
      <c r="AL1125" s="5">
        <f t="shared" si="1205"/>
        <v>2.0902926477460872E-6</v>
      </c>
      <c r="AM1125" s="5">
        <f t="shared" si="1206"/>
        <v>7.6137440469639054E-3</v>
      </c>
      <c r="AN1125" s="5">
        <f t="shared" si="1207"/>
        <v>3.8473020699300387E-3</v>
      </c>
      <c r="AO1125" s="5">
        <f t="shared" si="1208"/>
        <v>9.7204037369698338E-4</v>
      </c>
      <c r="AP1125" s="5">
        <f t="shared" si="1209"/>
        <v>1.6372728575727238E-4</v>
      </c>
      <c r="AQ1125" s="5">
        <f t="shared" si="1210"/>
        <v>2.0683264419992102E-5</v>
      </c>
      <c r="AR1125" s="5">
        <f t="shared" si="1211"/>
        <v>3.8739344411476419E-5</v>
      </c>
      <c r="AS1125" s="5">
        <f t="shared" si="1212"/>
        <v>5.6285882701922603E-5</v>
      </c>
      <c r="AT1125" s="5">
        <f t="shared" si="1213"/>
        <v>4.0889961351489084E-5</v>
      </c>
      <c r="AU1125" s="5">
        <f t="shared" si="1214"/>
        <v>1.9803532242483702E-5</v>
      </c>
      <c r="AV1125" s="5">
        <f t="shared" si="1215"/>
        <v>7.1933283191672011E-6</v>
      </c>
      <c r="AW1125" s="5">
        <f t="shared" si="1216"/>
        <v>4.2629458876281655E-8</v>
      </c>
      <c r="AX1125" s="5">
        <f t="shared" si="1217"/>
        <v>1.8437169018573451E-3</v>
      </c>
      <c r="AY1125" s="5">
        <f t="shared" si="1218"/>
        <v>9.3164884570940299E-4</v>
      </c>
      <c r="AZ1125" s="5">
        <f t="shared" si="1219"/>
        <v>2.3538580430576881E-4</v>
      </c>
      <c r="BA1125" s="5">
        <f t="shared" si="1220"/>
        <v>3.9647611238820716E-5</v>
      </c>
      <c r="BB1125" s="5">
        <f t="shared" si="1221"/>
        <v>5.0085849959627458E-6</v>
      </c>
      <c r="BC1125" s="5">
        <f t="shared" si="1222"/>
        <v>5.0617775705428477E-7</v>
      </c>
      <c r="BD1125" s="5">
        <f t="shared" si="1223"/>
        <v>3.2625639243686443E-6</v>
      </c>
      <c r="BE1125" s="5">
        <f t="shared" si="1224"/>
        <v>4.7403045442383912E-6</v>
      </c>
      <c r="BF1125" s="5">
        <f t="shared" si="1225"/>
        <v>3.4436853488588007E-6</v>
      </c>
      <c r="BG1125" s="5">
        <f t="shared" si="1226"/>
        <v>1.667820941498896E-6</v>
      </c>
      <c r="BH1125" s="5">
        <f t="shared" si="1227"/>
        <v>6.0581028994651012E-7</v>
      </c>
      <c r="BI1125" s="5">
        <f t="shared" si="1228"/>
        <v>1.7604101172886854E-7</v>
      </c>
      <c r="BJ1125" s="8">
        <f t="shared" si="1229"/>
        <v>0.60603097879647738</v>
      </c>
      <c r="BK1125" s="8">
        <f t="shared" si="1230"/>
        <v>0.26627366650588274</v>
      </c>
      <c r="BL1125" s="8">
        <f t="shared" si="1231"/>
        <v>0.12482032465565769</v>
      </c>
      <c r="BM1125" s="8">
        <f t="shared" si="1232"/>
        <v>0.31125208019217904</v>
      </c>
      <c r="BN1125" s="8">
        <f t="shared" si="1233"/>
        <v>0.6879756374805297</v>
      </c>
    </row>
    <row r="1126" spans="1:66" x14ac:dyDescent="0.25">
      <c r="A1126" t="s">
        <v>67</v>
      </c>
      <c r="B1126" t="s">
        <v>75</v>
      </c>
      <c r="C1126" t="s">
        <v>58</v>
      </c>
      <c r="D1126" s="18" t="s">
        <v>519</v>
      </c>
      <c r="E1126">
        <f>VLOOKUP(A1126,home!$A$2:$E$405,3,FALSE)</f>
        <v>1.5417000000000001</v>
      </c>
      <c r="F1126">
        <f>VLOOKUP(B1126,home!$B$2:$E$405,3,FALSE)</f>
        <v>1.0378000000000001</v>
      </c>
      <c r="G1126">
        <f>VLOOKUP(C1126,away!$B$2:$E$405,4,FALSE)</f>
        <v>0.64859999999999995</v>
      </c>
      <c r="H1126">
        <f>VLOOKUP(A1126,away!$A$2:$E$405,3,FALSE)</f>
        <v>1.2666999999999999</v>
      </c>
      <c r="I1126">
        <f>VLOOKUP(C1126,away!$B$2:$E$405,3,FALSE)</f>
        <v>1.2630999999999999</v>
      </c>
      <c r="J1126">
        <f>VLOOKUP(B1126,home!$B$2:$E$405,4,FALSE)</f>
        <v>1.2630999999999999</v>
      </c>
      <c r="K1126" s="3">
        <f t="shared" si="1178"/>
        <v>1.0377446022360002</v>
      </c>
      <c r="L1126" s="3">
        <f t="shared" si="1179"/>
        <v>2.0209205533869996</v>
      </c>
      <c r="M1126" s="5">
        <f t="shared" si="1180"/>
        <v>4.6950324787366826E-2</v>
      </c>
      <c r="N1126" s="5">
        <f t="shared" si="1181"/>
        <v>4.8722446121317001E-2</v>
      </c>
      <c r="O1126" s="5">
        <f t="shared" si="1182"/>
        <v>9.4882876350984718E-2</v>
      </c>
      <c r="P1126" s="5">
        <f t="shared" si="1183"/>
        <v>9.8464192777860213E-2</v>
      </c>
      <c r="Q1126" s="5">
        <f t="shared" si="1184"/>
        <v>2.5280727735065525E-2</v>
      </c>
      <c r="R1126" s="5">
        <f t="shared" si="1185"/>
        <v>9.5875377491091165E-2</v>
      </c>
      <c r="S1126" s="5">
        <f t="shared" si="1186"/>
        <v>5.162476140103487E-2</v>
      </c>
      <c r="T1126" s="5">
        <f t="shared" si="1187"/>
        <v>5.1090342284374687E-2</v>
      </c>
      <c r="U1126" s="5">
        <f t="shared" si="1188"/>
        <v>9.949415547871876E-2</v>
      </c>
      <c r="V1126" s="5">
        <f t="shared" si="1189"/>
        <v>1.202971315776309E-2</v>
      </c>
      <c r="W1126" s="5">
        <f t="shared" si="1190"/>
        <v>8.7449795825540657E-3</v>
      </c>
      <c r="X1126" s="5">
        <f t="shared" si="1191"/>
        <v>1.7672908977333174E-2</v>
      </c>
      <c r="Y1126" s="5">
        <f t="shared" si="1192"/>
        <v>1.785777249521512E-2</v>
      </c>
      <c r="Z1126" s="5">
        <f t="shared" si="1193"/>
        <v>6.4585506978494467E-2</v>
      </c>
      <c r="AA1126" s="5">
        <f t="shared" si="1194"/>
        <v>6.7023261249608154E-2</v>
      </c>
      <c r="AB1126" s="5">
        <f t="shared" si="1195"/>
        <v>3.4776513793017064E-2</v>
      </c>
      <c r="AC1126" s="5">
        <f t="shared" si="1196"/>
        <v>1.5767941979006625E-3</v>
      </c>
      <c r="AD1126" s="5">
        <f t="shared" si="1197"/>
        <v>2.2687638396148772E-3</v>
      </c>
      <c r="AE1126" s="5">
        <f t="shared" si="1198"/>
        <v>4.5849914742589117E-3</v>
      </c>
      <c r="AF1126" s="5">
        <f t="shared" si="1199"/>
        <v>4.6329517537169983E-3</v>
      </c>
      <c r="AG1126" s="5">
        <f t="shared" si="1200"/>
        <v>3.1209424739790086E-3</v>
      </c>
      <c r="AH1126" s="5">
        <f t="shared" si="1201"/>
        <v>3.2630544625939749E-2</v>
      </c>
      <c r="AI1126" s="5">
        <f t="shared" si="1202"/>
        <v>3.3862171553589893E-2</v>
      </c>
      <c r="AJ1126" s="5">
        <f t="shared" si="1203"/>
        <v>1.7570142874863668E-2</v>
      </c>
      <c r="AK1126" s="5">
        <f t="shared" si="1204"/>
        <v>6.0777736429683642E-3</v>
      </c>
      <c r="AL1126" s="5">
        <f t="shared" si="1205"/>
        <v>1.3227407356711487E-4</v>
      </c>
      <c r="AM1126" s="5">
        <f t="shared" si="1206"/>
        <v>4.7087948566171251E-4</v>
      </c>
      <c r="AN1126" s="5">
        <f t="shared" si="1207"/>
        <v>9.5161003074205374E-4</v>
      </c>
      <c r="AO1126" s="5">
        <f t="shared" si="1208"/>
        <v>9.6156413496792576E-4</v>
      </c>
      <c r="AP1126" s="5">
        <f t="shared" si="1209"/>
        <v>6.4774824125215721E-4</v>
      </c>
      <c r="AQ1126" s="5">
        <f t="shared" si="1210"/>
        <v>3.2726193354169135E-4</v>
      </c>
      <c r="AR1126" s="5">
        <f t="shared" si="1211"/>
        <v>1.3188747660554667E-2</v>
      </c>
      <c r="AS1126" s="5">
        <f t="shared" si="1212"/>
        <v>1.3686551694993282E-2</v>
      </c>
      <c r="AT1126" s="5">
        <f t="shared" si="1213"/>
        <v>7.1015725723516275E-3</v>
      </c>
      <c r="AU1126" s="5">
        <f t="shared" si="1214"/>
        <v>2.4565395347817096E-3</v>
      </c>
      <c r="AV1126" s="5">
        <f t="shared" si="1215"/>
        <v>6.3731516059976347E-4</v>
      </c>
      <c r="AW1126" s="5">
        <f t="shared" si="1216"/>
        <v>7.7056974213412404E-6</v>
      </c>
      <c r="AX1126" s="5">
        <f t="shared" si="1217"/>
        <v>8.1442107424851008E-5</v>
      </c>
      <c r="AY1126" s="5">
        <f t="shared" si="1218"/>
        <v>1.6458802880603334E-4</v>
      </c>
      <c r="AZ1126" s="5">
        <f t="shared" si="1219"/>
        <v>1.6630966512778221E-4</v>
      </c>
      <c r="BA1126" s="5">
        <f t="shared" si="1220"/>
        <v>1.1203287349454806E-4</v>
      </c>
      <c r="BB1126" s="5">
        <f t="shared" si="1221"/>
        <v>5.6602384175034447E-5</v>
      </c>
      <c r="BC1126" s="5">
        <f t="shared" si="1222"/>
        <v>2.2877784310006834E-5</v>
      </c>
      <c r="BD1126" s="5">
        <f t="shared" si="1223"/>
        <v>4.4422352034416074E-3</v>
      </c>
      <c r="BE1126" s="5">
        <f t="shared" si="1224"/>
        <v>4.6099056042342686E-3</v>
      </c>
      <c r="BF1126" s="5">
        <f t="shared" si="1225"/>
        <v>2.3919523288057991E-3</v>
      </c>
      <c r="BG1126" s="5">
        <f t="shared" si="1226"/>
        <v>8.2741187267468285E-4</v>
      </c>
      <c r="BH1126" s="5">
        <f t="shared" si="1227"/>
        <v>2.1466055117353315E-4</v>
      </c>
      <c r="BI1126" s="5">
        <f t="shared" si="1228"/>
        <v>4.4552565658667763E-5</v>
      </c>
      <c r="BJ1126" s="8">
        <f t="shared" si="1229"/>
        <v>0.1879397434069332</v>
      </c>
      <c r="BK1126" s="8">
        <f t="shared" si="1230"/>
        <v>0.2109426484242988</v>
      </c>
      <c r="BL1126" s="8">
        <f t="shared" si="1231"/>
        <v>0.53179426181005129</v>
      </c>
      <c r="BM1126" s="8">
        <f t="shared" si="1232"/>
        <v>0.58492933302470762</v>
      </c>
      <c r="BN1126" s="8">
        <f t="shared" si="1233"/>
        <v>0.41017594526368545</v>
      </c>
    </row>
    <row r="1127" spans="1:66" x14ac:dyDescent="0.25">
      <c r="A1127" t="s">
        <v>67</v>
      </c>
      <c r="B1127" t="s">
        <v>324</v>
      </c>
      <c r="C1127" t="s">
        <v>293</v>
      </c>
      <c r="D1127" s="18" t="s">
        <v>519</v>
      </c>
      <c r="E1127">
        <f>VLOOKUP(A1127,home!$A$2:$E$405,3,FALSE)</f>
        <v>1.5417000000000001</v>
      </c>
      <c r="F1127">
        <f>VLOOKUP(B1127,home!$B$2:$E$405,3,FALSE)</f>
        <v>0.48649999999999999</v>
      </c>
      <c r="G1127">
        <f>VLOOKUP(C1127,away!$B$2:$E$405,4,FALSE)</f>
        <v>1.0378000000000001</v>
      </c>
      <c r="H1127">
        <f>VLOOKUP(A1127,away!$A$2:$E$405,3,FALSE)</f>
        <v>1.2666999999999999</v>
      </c>
      <c r="I1127">
        <f>VLOOKUP(C1127,away!$B$2:$E$405,3,FALSE)</f>
        <v>1.2630999999999999</v>
      </c>
      <c r="J1127">
        <f>VLOOKUP(B1127,home!$B$2:$E$405,4,FALSE)</f>
        <v>1.5789</v>
      </c>
      <c r="K1127" s="3">
        <f t="shared" si="1178"/>
        <v>0.77838845049000005</v>
      </c>
      <c r="L1127" s="3">
        <f t="shared" si="1179"/>
        <v>2.5261906909529999</v>
      </c>
      <c r="M1127" s="5">
        <f t="shared" si="1180"/>
        <v>3.671466026429656E-2</v>
      </c>
      <c r="N1127" s="5">
        <f t="shared" si="1181"/>
        <v>2.8578267513392579E-2</v>
      </c>
      <c r="O1127" s="5">
        <f t="shared" si="1182"/>
        <v>9.2748232981167966E-2</v>
      </c>
      <c r="P1127" s="5">
        <f t="shared" si="1183"/>
        <v>7.2194153355896865E-2</v>
      </c>
      <c r="Q1127" s="5">
        <f t="shared" si="1184"/>
        <v>1.1122496683719176E-2</v>
      </c>
      <c r="R1127" s="5">
        <f t="shared" si="1185"/>
        <v>0.11714986137968329</v>
      </c>
      <c r="S1127" s="5">
        <f t="shared" si="1186"/>
        <v>3.5489881570844858E-2</v>
      </c>
      <c r="T1127" s="5">
        <f t="shared" si="1187"/>
        <v>2.8097547582566992E-2</v>
      </c>
      <c r="U1127" s="5">
        <f t="shared" si="1188"/>
        <v>9.1188099074449983E-2</v>
      </c>
      <c r="V1127" s="5">
        <f t="shared" si="1189"/>
        <v>7.7539778214661837E-3</v>
      </c>
      <c r="W1127" s="5">
        <f t="shared" si="1190"/>
        <v>2.8858743197401112E-3</v>
      </c>
      <c r="X1127" s="5">
        <f t="shared" si="1191"/>
        <v>7.2902688417877896E-3</v>
      </c>
      <c r="Y1127" s="5">
        <f t="shared" si="1192"/>
        <v>9.2083046413345138E-3</v>
      </c>
      <c r="Z1127" s="5">
        <f t="shared" si="1193"/>
        <v>9.8647629754596761E-2</v>
      </c>
      <c r="AA1127" s="5">
        <f t="shared" si="1194"/>
        <v>7.6786175669191811E-2</v>
      </c>
      <c r="AB1127" s="5">
        <f t="shared" si="1195"/>
        <v>2.9884736149097573E-2</v>
      </c>
      <c r="AC1127" s="5">
        <f t="shared" si="1196"/>
        <v>9.5294335411828367E-4</v>
      </c>
      <c r="AD1127" s="5">
        <f t="shared" si="1197"/>
        <v>5.6158281001284698E-4</v>
      </c>
      <c r="AE1127" s="5">
        <f t="shared" si="1198"/>
        <v>1.4186652668536812E-3</v>
      </c>
      <c r="AF1127" s="5">
        <f t="shared" si="1199"/>
        <v>1.7919094953520618E-3</v>
      </c>
      <c r="AG1127" s="5">
        <f t="shared" si="1200"/>
        <v>1.5089016953962222E-3</v>
      </c>
      <c r="AH1127" s="5">
        <f t="shared" si="1201"/>
        <v>6.2300680992660118E-2</v>
      </c>
      <c r="AI1127" s="5">
        <f t="shared" si="1202"/>
        <v>4.8494130542348517E-2</v>
      </c>
      <c r="AJ1127" s="5">
        <f t="shared" si="1203"/>
        <v>1.8873635565359221E-2</v>
      </c>
      <c r="AK1127" s="5">
        <f t="shared" si="1204"/>
        <v>4.8970066476109733E-3</v>
      </c>
      <c r="AL1127" s="5">
        <f t="shared" si="1205"/>
        <v>7.4953098464157914E-5</v>
      </c>
      <c r="AM1127" s="5">
        <f t="shared" si="1206"/>
        <v>8.7425914661544039E-5</v>
      </c>
      <c r="AN1127" s="5">
        <f t="shared" si="1207"/>
        <v>2.2085453176604394E-4</v>
      </c>
      <c r="AO1127" s="5">
        <f t="shared" si="1208"/>
        <v>2.7896033110108196E-4</v>
      </c>
      <c r="AP1127" s="5">
        <f t="shared" si="1209"/>
        <v>2.3490233052423997E-4</v>
      </c>
      <c r="AQ1127" s="5">
        <f t="shared" si="1210"/>
        <v>1.4835202016337491E-4</v>
      </c>
      <c r="AR1127" s="5">
        <f t="shared" si="1211"/>
        <v>3.1476680072738114E-2</v>
      </c>
      <c r="AS1127" s="5">
        <f t="shared" si="1212"/>
        <v>2.4501084228388082E-2</v>
      </c>
      <c r="AT1127" s="5">
        <f t="shared" si="1213"/>
        <v>9.5356804939299867E-3</v>
      </c>
      <c r="AU1127" s="5">
        <f t="shared" si="1214"/>
        <v>2.4741545213459604E-3</v>
      </c>
      <c r="AV1127" s="5">
        <f t="shared" si="1215"/>
        <v>4.8146332603582747E-4</v>
      </c>
      <c r="AW1127" s="5">
        <f t="shared" si="1216"/>
        <v>4.0940166423286794E-6</v>
      </c>
      <c r="AX1127" s="5">
        <f t="shared" si="1217"/>
        <v>1.1341887041011702E-5</v>
      </c>
      <c r="AY1127" s="5">
        <f t="shared" si="1218"/>
        <v>2.8651769460844227E-5</v>
      </c>
      <c r="AZ1127" s="5">
        <f t="shared" si="1219"/>
        <v>3.6189916645658075E-5</v>
      </c>
      <c r="BA1127" s="5">
        <f t="shared" si="1220"/>
        <v>3.0474210178875484E-5</v>
      </c>
      <c r="BB1127" s="5">
        <f t="shared" si="1221"/>
        <v>1.9245916517005098E-5</v>
      </c>
      <c r="BC1127" s="5">
        <f t="shared" si="1222"/>
        <v>9.7237710288233748E-6</v>
      </c>
      <c r="BD1127" s="5">
        <f t="shared" si="1223"/>
        <v>1.3252682696976131E-2</v>
      </c>
      <c r="BE1127" s="5">
        <f t="shared" si="1224"/>
        <v>1.0315735149334886E-2</v>
      </c>
      <c r="BF1127" s="5">
        <f t="shared" si="1225"/>
        <v>4.0148245492780052E-3</v>
      </c>
      <c r="BG1127" s="5">
        <f t="shared" si="1226"/>
        <v>1.0416976866339065E-3</v>
      </c>
      <c r="BH1127" s="5">
        <f t="shared" si="1227"/>
        <v>2.02711362044496E-4</v>
      </c>
      <c r="BI1127" s="5">
        <f t="shared" si="1228"/>
        <v>3.1557636599706539E-5</v>
      </c>
      <c r="BJ1127" s="8">
        <f t="shared" si="1229"/>
        <v>9.3569941449244479E-2</v>
      </c>
      <c r="BK1127" s="8">
        <f t="shared" si="1230"/>
        <v>0.15320922123454775</v>
      </c>
      <c r="BL1127" s="8">
        <f t="shared" si="1231"/>
        <v>0.63965083072487439</v>
      </c>
      <c r="BM1127" s="8">
        <f t="shared" si="1232"/>
        <v>0.62654539323228864</v>
      </c>
      <c r="BN1127" s="8">
        <f t="shared" si="1233"/>
        <v>0.35850767217815643</v>
      </c>
    </row>
    <row r="1128" spans="1:66" x14ac:dyDescent="0.25">
      <c r="A1128" t="s">
        <v>67</v>
      </c>
      <c r="B1128" t="s">
        <v>82</v>
      </c>
      <c r="C1128" t="s">
        <v>68</v>
      </c>
      <c r="D1128" s="18" t="s">
        <v>519</v>
      </c>
      <c r="E1128">
        <f>VLOOKUP(A1128,home!$A$2:$E$405,3,FALSE)</f>
        <v>1.5417000000000001</v>
      </c>
      <c r="F1128">
        <f>VLOOKUP(B1128,home!$B$2:$E$405,3,FALSE)</f>
        <v>1.0810999999999999</v>
      </c>
      <c r="G1128">
        <f>VLOOKUP(C1128,away!$B$2:$E$405,4,FALSE)</f>
        <v>1.5567</v>
      </c>
      <c r="H1128">
        <f>VLOOKUP(A1128,away!$A$2:$E$405,3,FALSE)</f>
        <v>1.2666999999999999</v>
      </c>
      <c r="I1128">
        <f>VLOOKUP(C1128,away!$B$2:$E$405,3,FALSE)</f>
        <v>1.1052</v>
      </c>
      <c r="J1128">
        <f>VLOOKUP(B1128,home!$B$2:$E$405,4,FALSE)</f>
        <v>0.78949999999999998</v>
      </c>
      <c r="K1128" s="3">
        <f t="shared" si="1178"/>
        <v>2.5946015020290001</v>
      </c>
      <c r="L1128" s="3">
        <f t="shared" si="1179"/>
        <v>1.1052659251799999</v>
      </c>
      <c r="M1128" s="5">
        <f t="shared" si="1180"/>
        <v>2.4726804354521251E-2</v>
      </c>
      <c r="N1128" s="5">
        <f t="shared" si="1181"/>
        <v>6.4156203718618063E-2</v>
      </c>
      <c r="O1128" s="5">
        <f t="shared" si="1182"/>
        <v>2.7329694291644786E-2</v>
      </c>
      <c r="P1128" s="5">
        <f t="shared" si="1183"/>
        <v>7.0909665859094959E-2</v>
      </c>
      <c r="Q1128" s="5">
        <f t="shared" si="1184"/>
        <v>8.3229891266402484E-2</v>
      </c>
      <c r="R1128" s="5">
        <f t="shared" si="1185"/>
        <v>1.5103289923070669E-2</v>
      </c>
      <c r="S1128" s="5">
        <f t="shared" si="1186"/>
        <v>5.0837348815447547E-2</v>
      </c>
      <c r="T1128" s="5">
        <f t="shared" si="1187"/>
        <v>9.1991162773191151E-2</v>
      </c>
      <c r="U1128" s="5">
        <f t="shared" si="1188"/>
        <v>3.9187018719978622E-2</v>
      </c>
      <c r="V1128" s="5">
        <f t="shared" si="1189"/>
        <v>1.6198613033590183E-2</v>
      </c>
      <c r="W1128" s="5">
        <f t="shared" si="1190"/>
        <v>7.1982800297839419E-2</v>
      </c>
      <c r="X1128" s="5">
        <f t="shared" si="1191"/>
        <v>7.9560136368238665E-2</v>
      </c>
      <c r="Y1128" s="5">
        <f t="shared" si="1192"/>
        <v>4.396755386524414E-2</v>
      </c>
      <c r="Z1128" s="5">
        <f t="shared" si="1193"/>
        <v>5.5643839033614915E-3</v>
      </c>
      <c r="AA1128" s="5">
        <f t="shared" si="1194"/>
        <v>1.4437358833527716E-2</v>
      </c>
      <c r="AB1128" s="5">
        <f t="shared" si="1195"/>
        <v>1.8729596457401337E-2</v>
      </c>
      <c r="AC1128" s="5">
        <f t="shared" si="1196"/>
        <v>2.903322597625302E-3</v>
      </c>
      <c r="AD1128" s="5">
        <f t="shared" si="1197"/>
        <v>4.6691670443256922E-2</v>
      </c>
      <c r="AE1128" s="5">
        <f t="shared" si="1198"/>
        <v>5.1606712330666028E-2</v>
      </c>
      <c r="AF1128" s="5">
        <f t="shared" si="1199"/>
        <v>2.8519570324825848E-2</v>
      </c>
      <c r="AG1128" s="5">
        <f t="shared" si="1200"/>
        <v>1.0507236426934904E-2</v>
      </c>
      <c r="AH1128" s="5">
        <f t="shared" si="1201"/>
        <v>1.5375309807513851E-3</v>
      </c>
      <c r="AI1128" s="5">
        <f t="shared" si="1202"/>
        <v>3.9892801920736656E-3</v>
      </c>
      <c r="AJ1128" s="5">
        <f t="shared" si="1203"/>
        <v>5.1752961891844357E-3</v>
      </c>
      <c r="AK1128" s="5">
        <f t="shared" si="1204"/>
        <v>4.4759437553009663E-3</v>
      </c>
      <c r="AL1128" s="5">
        <f t="shared" si="1205"/>
        <v>3.3303718883694099E-4</v>
      </c>
      <c r="AM1128" s="5">
        <f t="shared" si="1206"/>
        <v>2.4229255652863487E-2</v>
      </c>
      <c r="AN1128" s="5">
        <f t="shared" si="1207"/>
        <v>2.6779770665584908E-2</v>
      </c>
      <c r="AO1128" s="5">
        <f t="shared" si="1208"/>
        <v>1.4799384000402965E-2</v>
      </c>
      <c r="AP1128" s="5">
        <f t="shared" si="1209"/>
        <v>5.4524182830998236E-3</v>
      </c>
      <c r="AQ1128" s="5">
        <f t="shared" si="1210"/>
        <v>1.5065930345346688E-3</v>
      </c>
      <c r="AR1128" s="5">
        <f t="shared" si="1211"/>
        <v>3.398761203866185E-4</v>
      </c>
      <c r="AS1128" s="5">
        <f t="shared" si="1212"/>
        <v>8.8184309245890977E-4</v>
      </c>
      <c r="AT1128" s="5">
        <f t="shared" si="1213"/>
        <v>1.144015706123893E-3</v>
      </c>
      <c r="AU1128" s="5">
        <f t="shared" si="1214"/>
        <v>9.894216231512733E-4</v>
      </c>
      <c r="AV1128" s="5">
        <f t="shared" si="1215"/>
        <v>6.4178870739206616E-4</v>
      </c>
      <c r="AW1128" s="5">
        <f t="shared" si="1216"/>
        <v>2.6529415250137128E-5</v>
      </c>
      <c r="AX1128" s="5">
        <f t="shared" si="1217"/>
        <v>1.0477543851660704E-2</v>
      </c>
      <c r="AY1128" s="5">
        <f t="shared" si="1218"/>
        <v>1.1580472198819788E-2</v>
      </c>
      <c r="AZ1128" s="5">
        <f t="shared" si="1219"/>
        <v>6.3997506594249114E-3</v>
      </c>
      <c r="BA1128" s="5">
        <f t="shared" si="1220"/>
        <v>2.3578087778368629E-3</v>
      </c>
      <c r="BB1128" s="5">
        <f t="shared" si="1221"/>
        <v>6.5150142505834656E-4</v>
      </c>
      <c r="BC1128" s="5">
        <f t="shared" si="1222"/>
        <v>1.440164650646404E-4</v>
      </c>
      <c r="BD1128" s="5">
        <f t="shared" si="1223"/>
        <v>6.2608915774284104E-5</v>
      </c>
      <c r="BE1128" s="5">
        <f t="shared" si="1224"/>
        <v>1.624451869083647E-4</v>
      </c>
      <c r="BF1128" s="5">
        <f t="shared" si="1225"/>
        <v>2.1074026297491239E-4</v>
      </c>
      <c r="BG1128" s="5">
        <f t="shared" si="1226"/>
        <v>1.8226233428423138E-4</v>
      </c>
      <c r="BH1128" s="5">
        <f t="shared" si="1227"/>
        <v>1.182245315742946E-4</v>
      </c>
      <c r="BI1128" s="5">
        <f t="shared" si="1228"/>
        <v>6.1349109439867919E-5</v>
      </c>
      <c r="BJ1128" s="8">
        <f t="shared" si="1229"/>
        <v>0.67659145282956867</v>
      </c>
      <c r="BK1128" s="8">
        <f t="shared" si="1230"/>
        <v>0.17748926404793597</v>
      </c>
      <c r="BL1128" s="8">
        <f t="shared" si="1231"/>
        <v>0.13475958493340223</v>
      </c>
      <c r="BM1128" s="8">
        <f t="shared" si="1232"/>
        <v>0.69739519351734658</v>
      </c>
      <c r="BN1128" s="8">
        <f t="shared" si="1233"/>
        <v>0.28545554941335222</v>
      </c>
    </row>
    <row r="1129" spans="1:66" x14ac:dyDescent="0.25">
      <c r="A1129" t="s">
        <v>86</v>
      </c>
      <c r="B1129" t="s">
        <v>84</v>
      </c>
      <c r="C1129" t="s">
        <v>98</v>
      </c>
      <c r="D1129" s="18" t="s">
        <v>519</v>
      </c>
      <c r="E1129">
        <f>VLOOKUP(A1129,home!$A$2:$E$405,3,FALSE)</f>
        <v>1.2903</v>
      </c>
      <c r="F1129">
        <f>VLOOKUP(B1129,home!$B$2:$E$405,3,FALSE)</f>
        <v>1.6792</v>
      </c>
      <c r="G1129">
        <f>VLOOKUP(C1129,away!$B$2:$E$405,4,FALSE)</f>
        <v>0.96879999999999999</v>
      </c>
      <c r="H1129">
        <f>VLOOKUP(A1129,away!$A$2:$E$405,3,FALSE)</f>
        <v>1.121</v>
      </c>
      <c r="I1129">
        <f>VLOOKUP(C1129,away!$B$2:$E$405,3,FALSE)</f>
        <v>0.223</v>
      </c>
      <c r="J1129">
        <f>VLOOKUP(B1129,home!$B$2:$E$405,4,FALSE)</f>
        <v>1.4867999999999999</v>
      </c>
      <c r="K1129" s="3">
        <f t="shared" si="1178"/>
        <v>2.0990716010879997</v>
      </c>
      <c r="L1129" s="3">
        <f t="shared" si="1179"/>
        <v>0.37167472439999999</v>
      </c>
      <c r="M1129" s="5">
        <f t="shared" si="1180"/>
        <v>8.4521754716490247E-2</v>
      </c>
      <c r="N1129" s="5">
        <f t="shared" si="1181"/>
        <v>0.17741721499951035</v>
      </c>
      <c r="O1129" s="5">
        <f t="shared" si="1182"/>
        <v>3.1414599890055919E-2</v>
      </c>
      <c r="P1129" s="5">
        <f t="shared" si="1183"/>
        <v>6.5941494488758565E-2</v>
      </c>
      <c r="Q1129" s="5">
        <f t="shared" si="1184"/>
        <v>0.18620571877479811</v>
      </c>
      <c r="R1129" s="5">
        <f t="shared" si="1185"/>
        <v>5.8380063781363995E-3</v>
      </c>
      <c r="S1129" s="5">
        <f t="shared" si="1186"/>
        <v>1.2861424582334849E-2</v>
      </c>
      <c r="T1129" s="5">
        <f t="shared" si="1187"/>
        <v>6.9207959207327002E-2</v>
      </c>
      <c r="U1129" s="5">
        <f t="shared" si="1188"/>
        <v>1.2254393395316723E-2</v>
      </c>
      <c r="V1129" s="5">
        <f t="shared" si="1189"/>
        <v>1.1149023915116932E-3</v>
      </c>
      <c r="W1129" s="5">
        <f t="shared" si="1190"/>
        <v>0.13028637874678578</v>
      </c>
      <c r="X1129" s="5">
        <f t="shared" si="1191"/>
        <v>4.8424153913785621E-2</v>
      </c>
      <c r="Y1129" s="5">
        <f t="shared" si="1192"/>
        <v>8.9990170301047223E-3</v>
      </c>
      <c r="Z1129" s="5">
        <f t="shared" si="1193"/>
        <v>7.2327980387976284E-4</v>
      </c>
      <c r="AA1129" s="5">
        <f t="shared" si="1194"/>
        <v>1.5182160959645078E-3</v>
      </c>
      <c r="AB1129" s="5">
        <f t="shared" si="1195"/>
        <v>1.5934221456768967E-3</v>
      </c>
      <c r="AC1129" s="5">
        <f t="shared" si="1196"/>
        <v>5.4363466949997983E-5</v>
      </c>
      <c r="AD1129" s="5">
        <f t="shared" si="1197"/>
        <v>6.8370109408993282E-2</v>
      </c>
      <c r="AE1129" s="5">
        <f t="shared" si="1198"/>
        <v>2.5411441571785428E-2</v>
      </c>
      <c r="AF1129" s="5">
        <f t="shared" si="1199"/>
        <v>4.7223952714000239E-3</v>
      </c>
      <c r="AG1129" s="5">
        <f t="shared" si="1200"/>
        <v>5.8506498700182244E-4</v>
      </c>
      <c r="AH1129" s="5">
        <f t="shared" si="1201"/>
        <v>6.7206205442774222E-5</v>
      </c>
      <c r="AI1129" s="5">
        <f t="shared" si="1202"/>
        <v>1.4107063726181312E-4</v>
      </c>
      <c r="AJ1129" s="5">
        <f t="shared" si="1203"/>
        <v>1.4805868421182929E-4</v>
      </c>
      <c r="AK1129" s="5">
        <f t="shared" si="1204"/>
        <v>1.0359525977450236E-4</v>
      </c>
      <c r="AL1129" s="5">
        <f t="shared" si="1205"/>
        <v>1.6965138825134681E-6</v>
      </c>
      <c r="AM1129" s="5">
        <f t="shared" si="1206"/>
        <v>2.8702751004739437E-2</v>
      </c>
      <c r="AN1129" s="5">
        <f t="shared" si="1207"/>
        <v>1.0668087069208354E-2</v>
      </c>
      <c r="AO1129" s="5">
        <f t="shared" si="1208"/>
        <v>1.9825291606616088E-3</v>
      </c>
      <c r="AP1129" s="5">
        <f t="shared" si="1209"/>
        <v>2.4561865980128893E-4</v>
      </c>
      <c r="AQ1129" s="5">
        <f t="shared" si="1210"/>
        <v>2.2822561922285354E-5</v>
      </c>
      <c r="AR1129" s="5">
        <f t="shared" si="1211"/>
        <v>4.9957695771825768E-6</v>
      </c>
      <c r="AS1129" s="5">
        <f t="shared" si="1212"/>
        <v>1.0486478045043349E-5</v>
      </c>
      <c r="AT1129" s="5">
        <f t="shared" si="1213"/>
        <v>1.1005934129891654E-5</v>
      </c>
      <c r="AU1129" s="5">
        <f t="shared" si="1214"/>
        <v>7.7007479251669128E-6</v>
      </c>
      <c r="AV1129" s="5">
        <f t="shared" si="1215"/>
        <v>4.0411053192138009E-6</v>
      </c>
      <c r="AW1129" s="5">
        <f t="shared" si="1216"/>
        <v>3.6765899701440448E-8</v>
      </c>
      <c r="AX1129" s="5">
        <f t="shared" si="1217"/>
        <v>1.0041521584524777E-2</v>
      </c>
      <c r="AY1129" s="5">
        <f t="shared" si="1218"/>
        <v>3.7321797674848981E-3</v>
      </c>
      <c r="AZ1129" s="5">
        <f t="shared" si="1219"/>
        <v>6.9357844324560258E-4</v>
      </c>
      <c r="BA1129" s="5">
        <f t="shared" si="1220"/>
        <v>8.5928525581030122E-5</v>
      </c>
      <c r="BB1129" s="5">
        <f t="shared" si="1221"/>
        <v>7.9843652658569304E-6</v>
      </c>
      <c r="BC1129" s="5">
        <f t="shared" si="1222"/>
        <v>5.9351735193926135E-7</v>
      </c>
      <c r="BD1129" s="5">
        <f t="shared" si="1223"/>
        <v>3.094668801275397E-7</v>
      </c>
      <c r="BE1129" s="5">
        <f t="shared" si="1224"/>
        <v>6.4959313955302272E-7</v>
      </c>
      <c r="BF1129" s="5">
        <f t="shared" si="1225"/>
        <v>6.817712557486722E-7</v>
      </c>
      <c r="BG1129" s="5">
        <f t="shared" si="1226"/>
        <v>4.7702889379338054E-7</v>
      </c>
      <c r="BH1129" s="5">
        <f t="shared" si="1227"/>
        <v>2.5032945096502713E-7</v>
      </c>
      <c r="BI1129" s="5">
        <f t="shared" si="1228"/>
        <v>1.0509188828732785E-7</v>
      </c>
      <c r="BJ1129" s="8">
        <f t="shared" si="1229"/>
        <v>0.7758130485712792</v>
      </c>
      <c r="BK1129" s="8">
        <f t="shared" si="1230"/>
        <v>0.16822781592741279</v>
      </c>
      <c r="BL1129" s="8">
        <f t="shared" si="1231"/>
        <v>5.3119272008346347E-2</v>
      </c>
      <c r="BM1129" s="8">
        <f t="shared" si="1232"/>
        <v>0.44281248406158313</v>
      </c>
      <c r="BN1129" s="8">
        <f t="shared" si="1233"/>
        <v>0.55133878924774959</v>
      </c>
    </row>
    <row r="1130" spans="1:66" x14ac:dyDescent="0.25">
      <c r="A1130" t="s">
        <v>86</v>
      </c>
      <c r="B1130" t="s">
        <v>78</v>
      </c>
      <c r="C1130" t="s">
        <v>116</v>
      </c>
      <c r="D1130" s="18" t="s">
        <v>519</v>
      </c>
      <c r="E1130">
        <f>VLOOKUP(A1130,home!$A$2:$E$405,3,FALSE)</f>
        <v>1.2903</v>
      </c>
      <c r="F1130">
        <f>VLOOKUP(B1130,home!$B$2:$E$405,3,FALSE)</f>
        <v>0.62</v>
      </c>
      <c r="G1130">
        <f>VLOOKUP(C1130,away!$B$2:$E$405,4,FALSE)</f>
        <v>0.77500000000000002</v>
      </c>
      <c r="H1130">
        <f>VLOOKUP(A1130,away!$A$2:$E$405,3,FALSE)</f>
        <v>1.121</v>
      </c>
      <c r="I1130">
        <f>VLOOKUP(C1130,away!$B$2:$E$405,3,FALSE)</f>
        <v>0.66900000000000004</v>
      </c>
      <c r="J1130">
        <f>VLOOKUP(B1130,home!$B$2:$E$405,4,FALSE)</f>
        <v>0.8921</v>
      </c>
      <c r="K1130" s="3">
        <f t="shared" si="1178"/>
        <v>0.61998914999999999</v>
      </c>
      <c r="L1130" s="3">
        <f t="shared" si="1179"/>
        <v>0.66902950290000007</v>
      </c>
      <c r="M1130" s="5">
        <f t="shared" si="1180"/>
        <v>0.2755410518665023</v>
      </c>
      <c r="N1130" s="5">
        <f t="shared" si="1181"/>
        <v>0.17083246253681866</v>
      </c>
      <c r="O1130" s="5">
        <f t="shared" si="1182"/>
        <v>0.18434509295878918</v>
      </c>
      <c r="P1130" s="5">
        <f t="shared" si="1183"/>
        <v>0.11429195749019068</v>
      </c>
      <c r="Q1130" s="5">
        <f t="shared" si="1184"/>
        <v>5.2957136620304525E-2</v>
      </c>
      <c r="R1130" s="5">
        <f t="shared" si="1185"/>
        <v>6.1666152952136503E-2</v>
      </c>
      <c r="S1130" s="5">
        <f t="shared" si="1186"/>
        <v>1.1851819772819471E-2</v>
      </c>
      <c r="T1130" s="5">
        <f t="shared" si="1187"/>
        <v>3.5429886788089726E-2</v>
      </c>
      <c r="U1130" s="5">
        <f t="shared" si="1188"/>
        <v>3.8232345752565094E-2</v>
      </c>
      <c r="V1130" s="5">
        <f t="shared" si="1189"/>
        <v>5.4622539605087114E-4</v>
      </c>
      <c r="W1130" s="5">
        <f t="shared" si="1190"/>
        <v>1.0944283373218825E-2</v>
      </c>
      <c r="X1130" s="5">
        <f t="shared" si="1191"/>
        <v>7.3220484647813257E-3</v>
      </c>
      <c r="Y1130" s="5">
        <f t="shared" si="1192"/>
        <v>2.4493332223011789E-3</v>
      </c>
      <c r="Z1130" s="5">
        <f t="shared" si="1193"/>
        <v>1.3752158551774422E-2</v>
      </c>
      <c r="AA1130" s="5">
        <f t="shared" si="1194"/>
        <v>8.5261890911798536E-3</v>
      </c>
      <c r="AB1130" s="5">
        <f t="shared" si="1195"/>
        <v>2.6430723636899352E-3</v>
      </c>
      <c r="AC1130" s="5">
        <f t="shared" si="1196"/>
        <v>1.4160587261547874E-5</v>
      </c>
      <c r="AD1130" s="5">
        <f t="shared" si="1197"/>
        <v>1.6963342364802677E-3</v>
      </c>
      <c r="AE1130" s="5">
        <f t="shared" si="1198"/>
        <v>1.1348976509846446E-3</v>
      </c>
      <c r="AF1130" s="5">
        <f t="shared" si="1199"/>
        <v>3.796400056403172E-4</v>
      </c>
      <c r="AG1130" s="5">
        <f t="shared" si="1200"/>
        <v>8.4663454751498243E-5</v>
      </c>
      <c r="AH1130" s="5">
        <f t="shared" si="1201"/>
        <v>2.3001499499239056E-3</v>
      </c>
      <c r="AI1130" s="5">
        <f t="shared" si="1202"/>
        <v>1.4260680123258649E-3</v>
      </c>
      <c r="AJ1130" s="5">
        <f t="shared" si="1203"/>
        <v>4.4207334740205121E-4</v>
      </c>
      <c r="AK1130" s="5">
        <f t="shared" si="1204"/>
        <v>9.1360226297817473E-5</v>
      </c>
      <c r="AL1130" s="5">
        <f t="shared" si="1205"/>
        <v>2.3494738462667837E-7</v>
      </c>
      <c r="AM1130" s="5">
        <f t="shared" si="1206"/>
        <v>2.103417642782601E-4</v>
      </c>
      <c r="AN1130" s="5">
        <f t="shared" si="1207"/>
        <v>1.4072484599419335E-4</v>
      </c>
      <c r="AO1130" s="5">
        <f t="shared" si="1208"/>
        <v>4.707453688058711E-5</v>
      </c>
      <c r="AP1130" s="5">
        <f t="shared" si="1209"/>
        <v>1.0498084669488975E-5</v>
      </c>
      <c r="AQ1130" s="5">
        <f t="shared" si="1210"/>
        <v>1.7558820919575794E-6</v>
      </c>
      <c r="AR1130" s="5">
        <f t="shared" si="1211"/>
        <v>3.0777363551861024E-4</v>
      </c>
      <c r="AS1130" s="5">
        <f t="shared" si="1212"/>
        <v>1.9081631467759294E-4</v>
      </c>
      <c r="AT1130" s="5">
        <f t="shared" si="1213"/>
        <v>5.9152022371546685E-5</v>
      </c>
      <c r="AU1130" s="5">
        <f t="shared" si="1214"/>
        <v>1.222453735697207E-5</v>
      </c>
      <c r="AV1130" s="5">
        <f t="shared" si="1215"/>
        <v>1.89477013127309E-6</v>
      </c>
      <c r="AW1130" s="5">
        <f t="shared" si="1216"/>
        <v>2.7070574535975623E-9</v>
      </c>
      <c r="AX1130" s="5">
        <f t="shared" si="1217"/>
        <v>2.1734935274063131E-5</v>
      </c>
      <c r="AY1130" s="5">
        <f t="shared" si="1218"/>
        <v>1.4541312941970133E-5</v>
      </c>
      <c r="AZ1130" s="5">
        <f t="shared" si="1219"/>
        <v>4.8642836845398063E-6</v>
      </c>
      <c r="BA1130" s="5">
        <f t="shared" si="1220"/>
        <v>1.0847830984774162E-6</v>
      </c>
      <c r="BB1130" s="5">
        <f t="shared" si="1221"/>
        <v>1.8143797428216682E-7</v>
      </c>
      <c r="BC1130" s="5">
        <f t="shared" si="1222"/>
        <v>2.427747154823622E-8</v>
      </c>
      <c r="BD1130" s="5">
        <f t="shared" si="1223"/>
        <v>3.4318273729456933E-5</v>
      </c>
      <c r="BE1130" s="5">
        <f t="shared" si="1224"/>
        <v>2.1276957358993331E-5</v>
      </c>
      <c r="BF1130" s="5">
        <f t="shared" si="1225"/>
        <v>6.59574135379426E-6</v>
      </c>
      <c r="BG1130" s="5">
        <f t="shared" si="1226"/>
        <v>1.3630960251862509E-6</v>
      </c>
      <c r="BH1130" s="5">
        <f t="shared" si="1227"/>
        <v>2.1127618650590054E-7</v>
      </c>
      <c r="BI1130" s="5">
        <f t="shared" si="1228"/>
        <v>2.6197788657406959E-8</v>
      </c>
      <c r="BJ1130" s="8">
        <f t="shared" si="1229"/>
        <v>0.28368351249773027</v>
      </c>
      <c r="BK1130" s="8">
        <f t="shared" si="1230"/>
        <v>0.40225999137315144</v>
      </c>
      <c r="BL1130" s="8">
        <f t="shared" si="1231"/>
        <v>0.30030815747680878</v>
      </c>
      <c r="BM1130" s="8">
        <f t="shared" si="1232"/>
        <v>0.14035542686883873</v>
      </c>
      <c r="BN1130" s="8">
        <f t="shared" si="1233"/>
        <v>0.85963385442474194</v>
      </c>
    </row>
    <row r="1131" spans="1:66" x14ac:dyDescent="0.25">
      <c r="A1131" t="s">
        <v>86</v>
      </c>
      <c r="B1131" t="s">
        <v>121</v>
      </c>
      <c r="C1131" t="s">
        <v>99</v>
      </c>
      <c r="D1131" s="18" t="s">
        <v>519</v>
      </c>
      <c r="E1131">
        <f>VLOOKUP(A1131,home!$A$2:$E$405,3,FALSE)</f>
        <v>1.2903</v>
      </c>
      <c r="F1131">
        <f>VLOOKUP(B1131,home!$B$2:$E$405,3,FALSE)</f>
        <v>0.62</v>
      </c>
      <c r="G1131">
        <f>VLOOKUP(C1131,away!$B$2:$E$405,4,FALSE)</f>
        <v>0.58130000000000004</v>
      </c>
      <c r="H1131">
        <f>VLOOKUP(A1131,away!$A$2:$E$405,3,FALSE)</f>
        <v>1.121</v>
      </c>
      <c r="I1131">
        <f>VLOOKUP(C1131,away!$B$2:$E$405,3,FALSE)</f>
        <v>0.8921</v>
      </c>
      <c r="J1131">
        <f>VLOOKUP(B1131,home!$B$2:$E$405,4,FALSE)</f>
        <v>0.8921</v>
      </c>
      <c r="K1131" s="3">
        <f t="shared" si="1178"/>
        <v>0.4650318618</v>
      </c>
      <c r="L1131" s="3">
        <f t="shared" si="1179"/>
        <v>0.89213934160999997</v>
      </c>
      <c r="M1131" s="5">
        <f t="shared" si="1180"/>
        <v>0.25738784596451908</v>
      </c>
      <c r="N1131" s="5">
        <f t="shared" si="1181"/>
        <v>0.11969354921357189</v>
      </c>
      <c r="O1131" s="5">
        <f t="shared" si="1182"/>
        <v>0.22962582343720211</v>
      </c>
      <c r="P1131" s="5">
        <f t="shared" si="1183"/>
        <v>0.10678332419036014</v>
      </c>
      <c r="Q1131" s="5">
        <f t="shared" si="1184"/>
        <v>2.783065701811863E-2</v>
      </c>
      <c r="R1131" s="5">
        <f t="shared" si="1185"/>
        <v>0.1024291154689598</v>
      </c>
      <c r="S1131" s="5">
        <f t="shared" si="1186"/>
        <v>1.1075385360965547E-2</v>
      </c>
      <c r="T1131" s="5">
        <f t="shared" si="1187"/>
        <v>2.4828824028718079E-2</v>
      </c>
      <c r="U1131" s="5">
        <f t="shared" si="1188"/>
        <v>4.7632802269057549E-2</v>
      </c>
      <c r="V1131" s="5">
        <f t="shared" si="1189"/>
        <v>5.1054230850260823E-4</v>
      </c>
      <c r="W1131" s="5">
        <f t="shared" si="1190"/>
        <v>4.3140474160843151E-3</v>
      </c>
      <c r="X1131" s="5">
        <f t="shared" si="1191"/>
        <v>3.8487314214597826E-3</v>
      </c>
      <c r="Y1131" s="5">
        <f t="shared" si="1192"/>
        <v>1.7168023581874249E-3</v>
      </c>
      <c r="Z1131" s="5">
        <f t="shared" si="1193"/>
        <v>3.0460347878724155E-2</v>
      </c>
      <c r="AA1131" s="5">
        <f t="shared" si="1194"/>
        <v>1.4165032285118772E-2</v>
      </c>
      <c r="AB1131" s="5">
        <f t="shared" si="1195"/>
        <v>3.2935956680029453E-3</v>
      </c>
      <c r="AC1131" s="5">
        <f t="shared" si="1196"/>
        <v>1.323814568570482E-5</v>
      </c>
      <c r="AD1131" s="5">
        <f t="shared" si="1197"/>
        <v>5.0154237544879196E-4</v>
      </c>
      <c r="AE1131" s="5">
        <f t="shared" si="1198"/>
        <v>4.4744568462240069E-4</v>
      </c>
      <c r="AF1131" s="5">
        <f t="shared" si="1199"/>
        <v>1.9959194924263214E-4</v>
      </c>
      <c r="AG1131" s="5">
        <f t="shared" si="1200"/>
        <v>5.9354610062659455E-5</v>
      </c>
      <c r="AH1131" s="5">
        <f t="shared" si="1201"/>
        <v>6.7937186754341312E-3</v>
      </c>
      <c r="AI1131" s="5">
        <f t="shared" si="1202"/>
        <v>3.1592956441825631E-3</v>
      </c>
      <c r="AJ1131" s="5">
        <f t="shared" si="1203"/>
        <v>7.3458656769542384E-4</v>
      </c>
      <c r="AK1131" s="5">
        <f t="shared" si="1204"/>
        <v>1.1386871974289159E-4</v>
      </c>
      <c r="AL1131" s="5">
        <f t="shared" si="1205"/>
        <v>2.1968608457614626E-7</v>
      </c>
      <c r="AM1131" s="5">
        <f t="shared" si="1206"/>
        <v>4.6646636925309275E-5</v>
      </c>
      <c r="AN1131" s="5">
        <f t="shared" si="1207"/>
        <v>4.1615299954866128E-5</v>
      </c>
      <c r="AO1131" s="5">
        <f t="shared" si="1208"/>
        <v>1.8563323151318464E-5</v>
      </c>
      <c r="AP1131" s="5">
        <f t="shared" si="1209"/>
        <v>5.5203569647703086E-6</v>
      </c>
      <c r="AQ1131" s="5">
        <f t="shared" si="1210"/>
        <v>1.2312319070005901E-6</v>
      </c>
      <c r="AR1131" s="5">
        <f t="shared" si="1211"/>
        <v>1.2121887412370736E-3</v>
      </c>
      <c r="AS1131" s="5">
        <f t="shared" si="1212"/>
        <v>5.6370638719047464E-4</v>
      </c>
      <c r="AT1131" s="5">
        <f t="shared" si="1213"/>
        <v>1.3107071537186906E-4</v>
      </c>
      <c r="AU1131" s="5">
        <f t="shared" si="1214"/>
        <v>2.0317352932279385E-5</v>
      </c>
      <c r="AV1131" s="5">
        <f t="shared" si="1215"/>
        <v>2.3620541152363924E-6</v>
      </c>
      <c r="AW1131" s="5">
        <f t="shared" si="1216"/>
        <v>2.5317186966853062E-9</v>
      </c>
      <c r="AX1131" s="5">
        <f t="shared" si="1217"/>
        <v>3.615362069347533E-6</v>
      </c>
      <c r="AY1131" s="5">
        <f t="shared" si="1218"/>
        <v>3.2254067362294747E-6</v>
      </c>
      <c r="AZ1131" s="5">
        <f t="shared" si="1219"/>
        <v>1.4387561210421114E-6</v>
      </c>
      <c r="BA1131" s="5">
        <f t="shared" si="1220"/>
        <v>4.2785697952128893E-7</v>
      </c>
      <c r="BB1131" s="5">
        <f t="shared" si="1221"/>
        <v>9.5427011003341477E-8</v>
      </c>
      <c r="BC1131" s="5">
        <f t="shared" si="1222"/>
        <v>1.7026838153666261E-8</v>
      </c>
      <c r="BD1131" s="5">
        <f t="shared" si="1223"/>
        <v>1.802402109190495E-4</v>
      </c>
      <c r="BE1131" s="5">
        <f t="shared" si="1224"/>
        <v>8.381744085491025E-5</v>
      </c>
      <c r="BF1131" s="5">
        <f t="shared" si="1225"/>
        <v>1.9488890286035151E-5</v>
      </c>
      <c r="BG1131" s="5">
        <f t="shared" si="1226"/>
        <v>3.0209849780436208E-6</v>
      </c>
      <c r="BH1131" s="5">
        <f t="shared" si="1227"/>
        <v>3.5121356720236417E-7</v>
      </c>
      <c r="BI1131" s="5">
        <f t="shared" si="1228"/>
        <v>3.2665099809106971E-8</v>
      </c>
      <c r="BJ1131" s="8">
        <f t="shared" si="1229"/>
        <v>0.18356294276017518</v>
      </c>
      <c r="BK1131" s="8">
        <f t="shared" si="1230"/>
        <v>0.37577378106285392</v>
      </c>
      <c r="BL1131" s="8">
        <f t="shared" si="1231"/>
        <v>0.41016443539194825</v>
      </c>
      <c r="BM1131" s="8">
        <f t="shared" si="1232"/>
        <v>0.15620796892595226</v>
      </c>
      <c r="BN1131" s="8">
        <f t="shared" si="1233"/>
        <v>0.8437503152927317</v>
      </c>
    </row>
    <row r="1132" spans="1:66" x14ac:dyDescent="0.25">
      <c r="A1132" t="s">
        <v>86</v>
      </c>
      <c r="B1132" t="s">
        <v>95</v>
      </c>
      <c r="C1132" t="s">
        <v>122</v>
      </c>
      <c r="D1132" s="18" t="s">
        <v>519</v>
      </c>
      <c r="E1132">
        <f>VLOOKUP(A1132,home!$A$2:$E$405,3,FALSE)</f>
        <v>1.2903</v>
      </c>
      <c r="F1132">
        <f>VLOOKUP(B1132,home!$B$2:$E$405,3,FALSE)</f>
        <v>0.1938</v>
      </c>
      <c r="G1132">
        <f>VLOOKUP(C1132,away!$B$2:$E$405,4,FALSE)</f>
        <v>0.9042</v>
      </c>
      <c r="H1132">
        <f>VLOOKUP(A1132,away!$A$2:$E$405,3,FALSE)</f>
        <v>1.121</v>
      </c>
      <c r="I1132">
        <f>VLOOKUP(C1132,away!$B$2:$E$405,3,FALSE)</f>
        <v>0.74339999999999995</v>
      </c>
      <c r="J1132">
        <f>VLOOKUP(B1132,home!$B$2:$E$405,4,FALSE)</f>
        <v>1.3381000000000001</v>
      </c>
      <c r="K1132" s="3">
        <f t="shared" si="1178"/>
        <v>0.22610437858799998</v>
      </c>
      <c r="L1132" s="3">
        <f t="shared" si="1179"/>
        <v>1.1151075083399999</v>
      </c>
      <c r="M1132" s="5">
        <f t="shared" si="1180"/>
        <v>0.26152853344219812</v>
      </c>
      <c r="N1132" s="5">
        <f t="shared" si="1181"/>
        <v>5.913274653697919E-2</v>
      </c>
      <c r="O1132" s="5">
        <f t="shared" si="1182"/>
        <v>0.29163243128654387</v>
      </c>
      <c r="P1132" s="5">
        <f t="shared" si="1183"/>
        <v>6.5939369652151622E-2</v>
      </c>
      <c r="Q1132" s="5">
        <f t="shared" si="1184"/>
        <v>6.6850864549726939E-3</v>
      </c>
      <c r="R1132" s="5">
        <f t="shared" si="1185"/>
        <v>0.16260075690153714</v>
      </c>
      <c r="S1132" s="5">
        <f t="shared" si="1186"/>
        <v>4.1563346959654695E-3</v>
      </c>
      <c r="T1132" s="5">
        <f t="shared" si="1187"/>
        <v>7.4545900998420839E-3</v>
      </c>
      <c r="U1132" s="5">
        <f t="shared" si="1188"/>
        <v>3.6764743097160511E-2</v>
      </c>
      <c r="V1132" s="5">
        <f t="shared" si="1189"/>
        <v>1.1643772619212257E-4</v>
      </c>
      <c r="W1132" s="5">
        <f t="shared" si="1190"/>
        <v>5.0384243956955242E-4</v>
      </c>
      <c r="X1132" s="5">
        <f t="shared" si="1191"/>
        <v>5.6183848738435049E-4</v>
      </c>
      <c r="Y1132" s="5">
        <f t="shared" si="1192"/>
        <v>3.132551578783389E-4</v>
      </c>
      <c r="Z1132" s="5">
        <f t="shared" si="1193"/>
        <v>6.0439108294223699E-2</v>
      </c>
      <c r="AA1132" s="5">
        <f t="shared" si="1194"/>
        <v>1.3665547023278287E-2</v>
      </c>
      <c r="AB1132" s="5">
        <f t="shared" si="1195"/>
        <v>1.5449200088817152E-3</v>
      </c>
      <c r="AC1132" s="5">
        <f t="shared" si="1196"/>
        <v>1.8348452671167387E-6</v>
      </c>
      <c r="AD1132" s="5">
        <f t="shared" si="1197"/>
        <v>2.8480245426283888E-5</v>
      </c>
      <c r="AE1132" s="5">
        <f t="shared" si="1198"/>
        <v>3.1758535514215101E-5</v>
      </c>
      <c r="AF1132" s="5">
        <f t="shared" si="1199"/>
        <v>1.7707090702891905E-5</v>
      </c>
      <c r="AG1132" s="5">
        <f t="shared" si="1200"/>
        <v>6.581769931217389E-6</v>
      </c>
      <c r="AH1132" s="5">
        <f t="shared" si="1201"/>
        <v>1.6849025864065802E-2</v>
      </c>
      <c r="AI1132" s="5">
        <f t="shared" si="1202"/>
        <v>3.8096385228077382E-3</v>
      </c>
      <c r="AJ1132" s="5">
        <f t="shared" si="1203"/>
        <v>4.3068797542217496E-4</v>
      </c>
      <c r="AK1132" s="5">
        <f t="shared" si="1204"/>
        <v>3.2460145682718233E-5</v>
      </c>
      <c r="AL1132" s="5">
        <f t="shared" si="1205"/>
        <v>1.8504832146684569E-8</v>
      </c>
      <c r="AM1132" s="5">
        <f t="shared" si="1206"/>
        <v>1.2879016388287294E-6</v>
      </c>
      <c r="AN1132" s="5">
        <f t="shared" si="1207"/>
        <v>1.436148787461307E-6</v>
      </c>
      <c r="AO1132" s="5">
        <f t="shared" si="1208"/>
        <v>8.0073014799574536E-7</v>
      </c>
      <c r="AP1132" s="5">
        <f t="shared" si="1209"/>
        <v>2.9763340006141825E-7</v>
      </c>
      <c r="AQ1132" s="5">
        <f t="shared" si="1210"/>
        <v>8.2973309785312615E-8</v>
      </c>
      <c r="AR1132" s="5">
        <f t="shared" si="1211"/>
        <v>3.757695049846924E-3</v>
      </c>
      <c r="AS1132" s="5">
        <f t="shared" si="1212"/>
        <v>8.4963130416884256E-4</v>
      </c>
      <c r="AT1132" s="5">
        <f t="shared" si="1213"/>
        <v>9.605267902900408E-5</v>
      </c>
      <c r="AU1132" s="5">
        <f t="shared" si="1214"/>
        <v>7.2393104345218636E-6</v>
      </c>
      <c r="AV1132" s="5">
        <f t="shared" si="1215"/>
        <v>4.092099468007974E-7</v>
      </c>
      <c r="AW1132" s="5">
        <f t="shared" si="1216"/>
        <v>1.2960100282698376E-10</v>
      </c>
      <c r="AX1132" s="5">
        <f t="shared" si="1217"/>
        <v>4.8533366621639471E-8</v>
      </c>
      <c r="AY1132" s="5">
        <f t="shared" si="1218"/>
        <v>5.411992152480811E-8</v>
      </c>
      <c r="AZ1132" s="5">
        <f t="shared" si="1219"/>
        <v>3.0174765421542561E-8</v>
      </c>
      <c r="BA1132" s="5">
        <f t="shared" si="1220"/>
        <v>1.1216035827986768E-8</v>
      </c>
      <c r="BB1132" s="5">
        <f t="shared" si="1221"/>
        <v>3.1267714413996233E-9</v>
      </c>
      <c r="BC1132" s="5">
        <f t="shared" si="1222"/>
        <v>6.9733726223356042E-10</v>
      </c>
      <c r="BD1132" s="5">
        <f t="shared" si="1223"/>
        <v>6.983723273560592E-4</v>
      </c>
      <c r="BE1132" s="5">
        <f t="shared" si="1224"/>
        <v>1.579050410998971E-4</v>
      </c>
      <c r="BF1132" s="5">
        <f t="shared" si="1225"/>
        <v>1.7851510596902414E-5</v>
      </c>
      <c r="BG1132" s="5">
        <f t="shared" si="1226"/>
        <v>1.3454349034565727E-6</v>
      </c>
      <c r="BH1132" s="5">
        <f t="shared" si="1227"/>
        <v>7.6052180694163514E-8</v>
      </c>
      <c r="BI1132" s="5">
        <f t="shared" si="1228"/>
        <v>3.4391462112232268E-9</v>
      </c>
      <c r="BJ1132" s="8">
        <f t="shared" si="1229"/>
        <v>7.473994007368305E-2</v>
      </c>
      <c r="BK1132" s="8">
        <f t="shared" si="1230"/>
        <v>0.3317425829865282</v>
      </c>
      <c r="BL1132" s="8">
        <f t="shared" si="1231"/>
        <v>0.53291679218408916</v>
      </c>
      <c r="BM1132" s="8">
        <f t="shared" si="1232"/>
        <v>0.15231944527382099</v>
      </c>
      <c r="BN1132" s="8">
        <f t="shared" si="1233"/>
        <v>0.84751892427438258</v>
      </c>
    </row>
    <row r="1133" spans="1:66" x14ac:dyDescent="0.25">
      <c r="A1133" t="s">
        <v>86</v>
      </c>
      <c r="B1133" t="s">
        <v>313</v>
      </c>
      <c r="C1133" t="s">
        <v>112</v>
      </c>
      <c r="D1133" s="18" t="s">
        <v>519</v>
      </c>
      <c r="E1133">
        <f>VLOOKUP(A1133,home!$A$2:$E$405,3,FALSE)</f>
        <v>1.2903</v>
      </c>
      <c r="F1133">
        <f>VLOOKUP(B1133,home!$B$2:$E$405,3,FALSE)</f>
        <v>1.7438</v>
      </c>
      <c r="G1133">
        <f>VLOOKUP(C1133,away!$B$2:$E$405,4,FALSE)</f>
        <v>1.0334000000000001</v>
      </c>
      <c r="H1133">
        <f>VLOOKUP(A1133,away!$A$2:$E$405,3,FALSE)</f>
        <v>1.121</v>
      </c>
      <c r="I1133">
        <f>VLOOKUP(C1133,away!$B$2:$E$405,3,FALSE)</f>
        <v>0</v>
      </c>
      <c r="J1133">
        <f>VLOOKUP(B1133,home!$B$2:$E$405,4,FALSE)</f>
        <v>0.223</v>
      </c>
      <c r="K1133" s="3">
        <f t="shared" si="1178"/>
        <v>2.3251759796760001</v>
      </c>
      <c r="L1133" s="3">
        <f t="shared" si="1179"/>
        <v>0</v>
      </c>
      <c r="M1133" s="5">
        <f t="shared" si="1180"/>
        <v>9.7766237666579145E-2</v>
      </c>
      <c r="N1133" s="5">
        <f t="shared" si="1181"/>
        <v>0.22732370744562483</v>
      </c>
      <c r="O1133" s="5">
        <f t="shared" si="1182"/>
        <v>0</v>
      </c>
      <c r="P1133" s="5">
        <f t="shared" si="1183"/>
        <v>0</v>
      </c>
      <c r="Q1133" s="5">
        <f t="shared" si="1184"/>
        <v>0.26428381208173063</v>
      </c>
      <c r="R1133" s="5">
        <f t="shared" si="1185"/>
        <v>0</v>
      </c>
      <c r="S1133" s="5">
        <f t="shared" si="1186"/>
        <v>0</v>
      </c>
      <c r="T1133" s="5">
        <f t="shared" si="1187"/>
        <v>0</v>
      </c>
      <c r="U1133" s="5">
        <f t="shared" si="1188"/>
        <v>0</v>
      </c>
      <c r="V1133" s="5">
        <f t="shared" si="1189"/>
        <v>0</v>
      </c>
      <c r="W1133" s="5">
        <f t="shared" si="1190"/>
        <v>0.20483545722321528</v>
      </c>
      <c r="X1133" s="5">
        <f t="shared" si="1191"/>
        <v>0</v>
      </c>
      <c r="Y1133" s="5">
        <f t="shared" si="1192"/>
        <v>0</v>
      </c>
      <c r="Z1133" s="5">
        <f t="shared" si="1193"/>
        <v>0</v>
      </c>
      <c r="AA1133" s="5">
        <f t="shared" si="1194"/>
        <v>0</v>
      </c>
      <c r="AB1133" s="5">
        <f t="shared" si="1195"/>
        <v>0</v>
      </c>
      <c r="AC1133" s="5">
        <f t="shared" si="1196"/>
        <v>0</v>
      </c>
      <c r="AD1133" s="5">
        <f t="shared" si="1197"/>
        <v>0.11906962123034281</v>
      </c>
      <c r="AE1133" s="5">
        <f t="shared" si="1198"/>
        <v>0</v>
      </c>
      <c r="AF1133" s="5">
        <f t="shared" si="1199"/>
        <v>0</v>
      </c>
      <c r="AG1133" s="5">
        <f t="shared" si="1200"/>
        <v>0</v>
      </c>
      <c r="AH1133" s="5">
        <f t="shared" si="1201"/>
        <v>0</v>
      </c>
      <c r="AI1133" s="5">
        <f t="shared" si="1202"/>
        <v>0</v>
      </c>
      <c r="AJ1133" s="5">
        <f t="shared" si="1203"/>
        <v>0</v>
      </c>
      <c r="AK1133" s="5">
        <f t="shared" si="1204"/>
        <v>0</v>
      </c>
      <c r="AL1133" s="5">
        <f t="shared" si="1205"/>
        <v>0</v>
      </c>
      <c r="AM1133" s="5">
        <f t="shared" si="1206"/>
        <v>5.5371564638782525E-2</v>
      </c>
      <c r="AN1133" s="5">
        <f t="shared" si="1207"/>
        <v>0</v>
      </c>
      <c r="AO1133" s="5">
        <f t="shared" si="1208"/>
        <v>0</v>
      </c>
      <c r="AP1133" s="5">
        <f t="shared" si="1209"/>
        <v>0</v>
      </c>
      <c r="AQ1133" s="5">
        <f t="shared" si="1210"/>
        <v>0</v>
      </c>
      <c r="AR1133" s="5">
        <f t="shared" si="1211"/>
        <v>0</v>
      </c>
      <c r="AS1133" s="5">
        <f t="shared" si="1212"/>
        <v>0</v>
      </c>
      <c r="AT1133" s="5">
        <f t="shared" si="1213"/>
        <v>0</v>
      </c>
      <c r="AU1133" s="5">
        <f t="shared" si="1214"/>
        <v>0</v>
      </c>
      <c r="AV1133" s="5">
        <f t="shared" si="1215"/>
        <v>0</v>
      </c>
      <c r="AW1133" s="5">
        <f t="shared" si="1216"/>
        <v>0</v>
      </c>
      <c r="AX1133" s="5">
        <f t="shared" si="1217"/>
        <v>2.1458105342529007E-2</v>
      </c>
      <c r="AY1133" s="5">
        <f t="shared" si="1218"/>
        <v>0</v>
      </c>
      <c r="AZ1133" s="5">
        <f t="shared" si="1219"/>
        <v>0</v>
      </c>
      <c r="BA1133" s="5">
        <f t="shared" si="1220"/>
        <v>0</v>
      </c>
      <c r="BB1133" s="5">
        <f t="shared" si="1221"/>
        <v>0</v>
      </c>
      <c r="BC1133" s="5">
        <f t="shared" si="1222"/>
        <v>0</v>
      </c>
      <c r="BD1133" s="5">
        <f t="shared" si="1223"/>
        <v>0</v>
      </c>
      <c r="BE1133" s="5">
        <f t="shared" si="1224"/>
        <v>0</v>
      </c>
      <c r="BF1133" s="5">
        <f t="shared" si="1225"/>
        <v>0</v>
      </c>
      <c r="BG1133" s="5">
        <f t="shared" si="1226"/>
        <v>0</v>
      </c>
      <c r="BH1133" s="5">
        <f t="shared" si="1227"/>
        <v>0</v>
      </c>
      <c r="BI1133" s="5">
        <f t="shared" si="1228"/>
        <v>0</v>
      </c>
      <c r="BJ1133" s="8">
        <f t="shared" si="1229"/>
        <v>0.89234226796222516</v>
      </c>
      <c r="BK1133" s="8">
        <f t="shared" si="1230"/>
        <v>9.7766237666579145E-2</v>
      </c>
      <c r="BL1133" s="8">
        <f t="shared" si="1231"/>
        <v>0</v>
      </c>
      <c r="BM1133" s="8">
        <f t="shared" si="1232"/>
        <v>0.40073474843486961</v>
      </c>
      <c r="BN1133" s="8">
        <f t="shared" si="1233"/>
        <v>0.58937375719393459</v>
      </c>
    </row>
    <row r="1134" spans="1:66" s="19" customFormat="1" x14ac:dyDescent="0.25">
      <c r="A1134" t="s">
        <v>86</v>
      </c>
      <c r="B1134" t="s">
        <v>101</v>
      </c>
      <c r="C1134" t="s">
        <v>91</v>
      </c>
      <c r="D1134" s="18" t="s">
        <v>519</v>
      </c>
      <c r="E1134">
        <f>VLOOKUP(A1134,home!$A$2:$E$405,3,FALSE)</f>
        <v>1.2903</v>
      </c>
      <c r="F1134">
        <f>VLOOKUP(B1134,home!$B$2:$E$405,3,FALSE)</f>
        <v>1.395</v>
      </c>
      <c r="G1134">
        <f>VLOOKUP(C1134,away!$B$2:$E$405,4,FALSE)</f>
        <v>0.93</v>
      </c>
      <c r="H1134">
        <f>VLOOKUP(A1134,away!$A$2:$E$405,3,FALSE)</f>
        <v>1.121</v>
      </c>
      <c r="I1134">
        <f>VLOOKUP(C1134,away!$B$2:$E$405,3,FALSE)</f>
        <v>0.8921</v>
      </c>
      <c r="J1134">
        <f>VLOOKUP(B1134,home!$B$2:$E$405,4,FALSE)</f>
        <v>0.8921</v>
      </c>
      <c r="K1134" s="3">
        <f t="shared" si="1178"/>
        <v>1.6739707050000001</v>
      </c>
      <c r="L1134" s="3">
        <f t="shared" si="1179"/>
        <v>0.89213934160999997</v>
      </c>
      <c r="M1134" s="5">
        <f t="shared" si="1180"/>
        <v>7.6833844937742202E-2</v>
      </c>
      <c r="N1134" s="5">
        <f t="shared" si="1181"/>
        <v>0.12861760557829302</v>
      </c>
      <c r="O1134" s="5">
        <f t="shared" si="1182"/>
        <v>6.8546495836122157E-2</v>
      </c>
      <c r="P1134" s="5">
        <f t="shared" si="1183"/>
        <v>0.11474482596007297</v>
      </c>
      <c r="Q1134" s="5">
        <f t="shared" si="1184"/>
        <v>0.10765105194265355</v>
      </c>
      <c r="R1134" s="5">
        <f t="shared" si="1185"/>
        <v>3.0576512832455313E-2</v>
      </c>
      <c r="S1134" s="5">
        <f t="shared" si="1186"/>
        <v>4.2840414583169825E-2</v>
      </c>
      <c r="T1134" s="5">
        <f t="shared" si="1187"/>
        <v>9.6039738603742847E-2</v>
      </c>
      <c r="U1134" s="5">
        <f t="shared" si="1188"/>
        <v>5.1184186742586776E-2</v>
      </c>
      <c r="V1134" s="5">
        <f t="shared" si="1189"/>
        <v>7.1087247775976203E-3</v>
      </c>
      <c r="W1134" s="5">
        <f t="shared" si="1190"/>
        <v>6.0068235771478462E-2</v>
      </c>
      <c r="X1134" s="5">
        <f t="shared" si="1191"/>
        <v>5.3589236312841036E-2</v>
      </c>
      <c r="Y1134" s="5">
        <f t="shared" si="1192"/>
        <v>2.3904533000760356E-2</v>
      </c>
      <c r="Z1134" s="5">
        <f t="shared" si="1193"/>
        <v>9.0928366756921342E-3</v>
      </c>
      <c r="AA1134" s="5">
        <f t="shared" si="1194"/>
        <v>1.5221142220458218E-2</v>
      </c>
      <c r="AB1134" s="5">
        <f t="shared" si="1195"/>
        <v>1.2739873086842856E-2</v>
      </c>
      <c r="AC1134" s="5">
        <f t="shared" si="1196"/>
        <v>6.6351731784381883E-4</v>
      </c>
      <c r="AD1134" s="5">
        <f t="shared" si="1197"/>
        <v>2.5138116745622007E-2</v>
      </c>
      <c r="AE1134" s="5">
        <f t="shared" si="1198"/>
        <v>2.2426702922754532E-2</v>
      </c>
      <c r="AF1134" s="5">
        <f t="shared" si="1199"/>
        <v>1.0003871989994645E-2</v>
      </c>
      <c r="AG1134" s="5">
        <f t="shared" si="1200"/>
        <v>2.9749492569015146E-3</v>
      </c>
      <c r="AH1134" s="5">
        <f t="shared" si="1201"/>
        <v>2.0280193313048098E-3</v>
      </c>
      <c r="AI1134" s="5">
        <f t="shared" si="1202"/>
        <v>3.3948449497779418E-3</v>
      </c>
      <c r="AJ1134" s="5">
        <f t="shared" si="1203"/>
        <v>2.8414354969727358E-3</v>
      </c>
      <c r="AK1134" s="5">
        <f t="shared" si="1204"/>
        <v>1.5854932606931584E-3</v>
      </c>
      <c r="AL1134" s="5">
        <f t="shared" si="1205"/>
        <v>3.9636271863877261E-5</v>
      </c>
      <c r="AM1134" s="5">
        <f t="shared" si="1206"/>
        <v>8.4160942022082404E-3</v>
      </c>
      <c r="AN1134" s="5">
        <f t="shared" si="1207"/>
        <v>7.5083287404857976E-3</v>
      </c>
      <c r="AO1134" s="5">
        <f t="shared" si="1208"/>
        <v>3.3492377295642204E-3</v>
      </c>
      <c r="AP1134" s="5">
        <f t="shared" si="1209"/>
        <v>9.9599558098293164E-4</v>
      </c>
      <c r="AQ1134" s="5">
        <f t="shared" si="1210"/>
        <v>2.2214171046614547E-4</v>
      </c>
      <c r="AR1134" s="5">
        <f t="shared" si="1211"/>
        <v>3.618551662005252E-4</v>
      </c>
      <c r="AS1134" s="5">
        <f t="shared" si="1212"/>
        <v>6.057349476725854E-4</v>
      </c>
      <c r="AT1134" s="5">
        <f t="shared" si="1213"/>
        <v>5.0699127869930792E-4</v>
      </c>
      <c r="AU1134" s="5">
        <f t="shared" si="1214"/>
        <v>2.8289618274437734E-4</v>
      </c>
      <c r="AV1134" s="5">
        <f t="shared" si="1215"/>
        <v>1.1838998061760355E-4</v>
      </c>
      <c r="AW1134" s="5">
        <f t="shared" si="1216"/>
        <v>1.6442613279531135E-6</v>
      </c>
      <c r="AX1134" s="5">
        <f t="shared" si="1217"/>
        <v>2.3480491908361525E-3</v>
      </c>
      <c r="AY1134" s="5">
        <f t="shared" si="1218"/>
        <v>2.0947870591804581E-3</v>
      </c>
      <c r="AZ1134" s="5">
        <f t="shared" si="1219"/>
        <v>9.3442097389520096E-4</v>
      </c>
      <c r="BA1134" s="5">
        <f t="shared" si="1220"/>
        <v>2.7787790414581323E-4</v>
      </c>
      <c r="BB1134" s="5">
        <f t="shared" si="1221"/>
        <v>6.1976452613153111E-5</v>
      </c>
      <c r="BC1134" s="5">
        <f t="shared" si="1222"/>
        <v>1.1058326325924358E-5</v>
      </c>
      <c r="BD1134" s="5">
        <f t="shared" si="1223"/>
        <v>5.3804204955385585E-5</v>
      </c>
      <c r="BE1134" s="5">
        <f t="shared" si="1224"/>
        <v>9.0066662901131301E-5</v>
      </c>
      <c r="BF1134" s="5">
        <f t="shared" si="1225"/>
        <v>7.5384477596802067E-5</v>
      </c>
      <c r="BG1134" s="5">
        <f t="shared" si="1226"/>
        <v>4.2063802369591816E-5</v>
      </c>
      <c r="BH1134" s="5">
        <f t="shared" si="1227"/>
        <v>1.7603393226901572E-5</v>
      </c>
      <c r="BI1134" s="5">
        <f t="shared" si="1228"/>
        <v>5.8935129140857346E-6</v>
      </c>
      <c r="BJ1134" s="8">
        <f t="shared" si="1229"/>
        <v>0.55663400999574608</v>
      </c>
      <c r="BK1134" s="8">
        <f t="shared" si="1230"/>
        <v>0.24432575090747075</v>
      </c>
      <c r="BL1134" s="8">
        <f t="shared" si="1231"/>
        <v>0.19027868736711223</v>
      </c>
      <c r="BM1134" s="8">
        <f t="shared" si="1232"/>
        <v>0.47126780506082927</v>
      </c>
      <c r="BN1134" s="8">
        <f t="shared" si="1233"/>
        <v>0.5269703370873392</v>
      </c>
    </row>
    <row r="1135" spans="1:66" x14ac:dyDescent="0.25">
      <c r="A1135" t="s">
        <v>86</v>
      </c>
      <c r="B1135" t="s">
        <v>118</v>
      </c>
      <c r="C1135" t="s">
        <v>111</v>
      </c>
      <c r="D1135" s="18" t="s">
        <v>519</v>
      </c>
      <c r="E1135">
        <f>VLOOKUP(A1135,home!$A$2:$E$405,3,FALSE)</f>
        <v>1.2903</v>
      </c>
      <c r="F1135">
        <f>VLOOKUP(B1135,home!$B$2:$E$405,3,FALSE)</f>
        <v>0.77500000000000002</v>
      </c>
      <c r="G1135">
        <f>VLOOKUP(C1135,away!$B$2:$E$405,4,FALSE)</f>
        <v>0.58130000000000004</v>
      </c>
      <c r="H1135">
        <f>VLOOKUP(A1135,away!$A$2:$E$405,3,FALSE)</f>
        <v>1.121</v>
      </c>
      <c r="I1135">
        <f>VLOOKUP(C1135,away!$B$2:$E$405,3,FALSE)</f>
        <v>1.3381000000000001</v>
      </c>
      <c r="J1135">
        <f>VLOOKUP(B1135,home!$B$2:$E$405,4,FALSE)</f>
        <v>0.71360000000000001</v>
      </c>
      <c r="K1135" s="3">
        <f t="shared" si="1178"/>
        <v>0.58128982725</v>
      </c>
      <c r="L1135" s="3">
        <f t="shared" si="1179"/>
        <v>1.0704072073600002</v>
      </c>
      <c r="M1135" s="5">
        <f t="shared" si="1180"/>
        <v>0.19172426966741576</v>
      </c>
      <c r="N1135" s="5">
        <f t="shared" si="1181"/>
        <v>0.11144736759460454</v>
      </c>
      <c r="O1135" s="5">
        <f t="shared" si="1182"/>
        <v>0.2052230400778341</v>
      </c>
      <c r="P1135" s="5">
        <f t="shared" si="1183"/>
        <v>0.11929406551456402</v>
      </c>
      <c r="Q1135" s="5">
        <f t="shared" si="1184"/>
        <v>3.2391610528267459E-2</v>
      </c>
      <c r="R1135" s="5">
        <f t="shared" si="1185"/>
        <v>0.10983611060782188</v>
      </c>
      <c r="S1135" s="5">
        <f t="shared" si="1186"/>
        <v>1.8556693541824078E-2</v>
      </c>
      <c r="T1135" s="5">
        <f t="shared" si="1187"/>
        <v>3.4672213367455552E-2</v>
      </c>
      <c r="U1135" s="5">
        <f t="shared" si="1188"/>
        <v>6.3846613761032678E-2</v>
      </c>
      <c r="V1135" s="5">
        <f t="shared" si="1189"/>
        <v>1.2829207619371309E-3</v>
      </c>
      <c r="W1135" s="5">
        <f t="shared" si="1190"/>
        <v>6.2763045627752916E-3</v>
      </c>
      <c r="X1135" s="5">
        <f t="shared" si="1191"/>
        <v>6.7182016395811268E-3</v>
      </c>
      <c r="Y1135" s="5">
        <f t="shared" si="1192"/>
        <v>3.5956057277527036E-3</v>
      </c>
      <c r="Z1135" s="5">
        <f t="shared" si="1193"/>
        <v>3.9189788141000909E-2</v>
      </c>
      <c r="AA1135" s="5">
        <f t="shared" si="1194"/>
        <v>2.278062517844652E-2</v>
      </c>
      <c r="AB1135" s="5">
        <f t="shared" si="1195"/>
        <v>6.6210728373130882E-3</v>
      </c>
      <c r="AC1135" s="5">
        <f t="shared" si="1196"/>
        <v>4.9890929852676395E-5</v>
      </c>
      <c r="AD1135" s="5">
        <f t="shared" si="1197"/>
        <v>9.1208799876600882E-4</v>
      </c>
      <c r="AE1135" s="5">
        <f t="shared" si="1198"/>
        <v>9.7630556762569483E-4</v>
      </c>
      <c r="AF1135" s="5">
        <f t="shared" si="1199"/>
        <v>5.2252225808611973E-4</v>
      </c>
      <c r="AG1135" s="5">
        <f t="shared" si="1200"/>
        <v>1.8643719702046829E-4</v>
      </c>
      <c r="AH1135" s="5">
        <f t="shared" si="1201"/>
        <v>1.0487257920259709E-2</v>
      </c>
      <c r="AI1135" s="5">
        <f t="shared" si="1202"/>
        <v>6.0961363447939601E-3</v>
      </c>
      <c r="AJ1135" s="5">
        <f t="shared" si="1203"/>
        <v>1.7718110213788636E-3</v>
      </c>
      <c r="AK1135" s="5">
        <f t="shared" si="1204"/>
        <v>3.4331190751232197E-4</v>
      </c>
      <c r="AL1135" s="5">
        <f t="shared" si="1205"/>
        <v>1.2417190300950633E-6</v>
      </c>
      <c r="AM1135" s="5">
        <f t="shared" si="1206"/>
        <v>1.0603749504789831E-4</v>
      </c>
      <c r="AN1135" s="5">
        <f t="shared" si="1207"/>
        <v>1.1350329894967067E-4</v>
      </c>
      <c r="AO1135" s="5">
        <f t="shared" si="1208"/>
        <v>6.0747374627432096E-5</v>
      </c>
      <c r="AP1135" s="5">
        <f t="shared" si="1209"/>
        <v>2.1674809209800445E-5</v>
      </c>
      <c r="AQ1135" s="5">
        <f t="shared" si="1210"/>
        <v>5.8002179990808261E-6</v>
      </c>
      <c r="AR1135" s="5">
        <f t="shared" si="1211"/>
        <v>2.2451272926578476E-3</v>
      </c>
      <c r="AS1135" s="5">
        <f t="shared" si="1212"/>
        <v>1.3050696561033406E-3</v>
      </c>
      <c r="AT1135" s="5">
        <f t="shared" si="1213"/>
        <v>3.7931185747276387E-4</v>
      </c>
      <c r="AU1135" s="5">
        <f t="shared" si="1214"/>
        <v>7.3496708034739849E-5</v>
      </c>
      <c r="AV1135" s="5">
        <f t="shared" si="1215"/>
        <v>1.0680722179239401E-5</v>
      </c>
      <c r="AW1135" s="5">
        <f t="shared" si="1216"/>
        <v>2.1461624084739856E-8</v>
      </c>
      <c r="AX1135" s="5">
        <f t="shared" si="1217"/>
        <v>1.0273086196402588E-5</v>
      </c>
      <c r="AY1135" s="5">
        <f t="shared" si="1218"/>
        <v>1.0996385506459862E-5</v>
      </c>
      <c r="AZ1135" s="5">
        <f t="shared" si="1219"/>
        <v>5.8853051505118396E-6</v>
      </c>
      <c r="BA1135" s="5">
        <f t="shared" si="1220"/>
        <v>2.0998910168736014E-6</v>
      </c>
      <c r="BB1135" s="5">
        <f t="shared" si="1221"/>
        <v>5.619346197830056E-7</v>
      </c>
      <c r="BC1135" s="5">
        <f t="shared" si="1222"/>
        <v>1.2029977341616614E-7</v>
      </c>
      <c r="BD1135" s="5">
        <f t="shared" si="1223"/>
        <v>4.0053340591693397E-4</v>
      </c>
      <c r="BE1135" s="5">
        <f t="shared" si="1224"/>
        <v>2.3282599433330868E-4</v>
      </c>
      <c r="BF1135" s="5">
        <f t="shared" si="1225"/>
        <v>6.7669691012659235E-5</v>
      </c>
      <c r="BG1135" s="5">
        <f t="shared" si="1226"/>
        <v>1.311190099960319E-5</v>
      </c>
      <c r="BH1135" s="5">
        <f t="shared" si="1227"/>
        <v>1.9054536667446098E-6</v>
      </c>
      <c r="BI1135" s="5">
        <f t="shared" si="1228"/>
        <v>2.2152416655497068E-7</v>
      </c>
      <c r="BJ1135" s="8">
        <f t="shared" si="1229"/>
        <v>0.19803635654003232</v>
      </c>
      <c r="BK1135" s="8">
        <f t="shared" si="1230"/>
        <v>0.33092007852013028</v>
      </c>
      <c r="BL1135" s="8">
        <f t="shared" si="1231"/>
        <v>0.43173593386293696</v>
      </c>
      <c r="BM1135" s="8">
        <f t="shared" si="1232"/>
        <v>0.22995471814971019</v>
      </c>
      <c r="BN1135" s="8">
        <f t="shared" si="1233"/>
        <v>0.76991646399050773</v>
      </c>
    </row>
    <row r="1136" spans="1:66" x14ac:dyDescent="0.25">
      <c r="A1136" t="s">
        <v>86</v>
      </c>
      <c r="B1136" t="s">
        <v>326</v>
      </c>
      <c r="C1136" t="s">
        <v>93</v>
      </c>
      <c r="D1136" s="18" t="s">
        <v>519</v>
      </c>
      <c r="E1136">
        <f>VLOOKUP(A1136,home!$A$2:$E$405,3,FALSE)</f>
        <v>1.2903</v>
      </c>
      <c r="F1136">
        <f>VLOOKUP(B1136,home!$B$2:$E$405,3,FALSE)</f>
        <v>0.77500000000000002</v>
      </c>
      <c r="G1136">
        <f>VLOOKUP(C1136,away!$B$2:$E$405,4,FALSE)</f>
        <v>1.0334000000000001</v>
      </c>
      <c r="H1136">
        <f>VLOOKUP(A1136,away!$A$2:$E$405,3,FALSE)</f>
        <v>1.121</v>
      </c>
      <c r="I1136">
        <f>VLOOKUP(C1136,away!$B$2:$E$405,3,FALSE)</f>
        <v>0.59470000000000001</v>
      </c>
      <c r="J1136">
        <f>VLOOKUP(B1136,home!$B$2:$E$405,4,FALSE)</f>
        <v>0.35680000000000001</v>
      </c>
      <c r="K1136" s="3">
        <f t="shared" si="1178"/>
        <v>1.0333819155000001</v>
      </c>
      <c r="L1136" s="3">
        <f t="shared" si="1179"/>
        <v>0.23786382416000001</v>
      </c>
      <c r="M1136" s="5">
        <f t="shared" si="1180"/>
        <v>0.28048199650559685</v>
      </c>
      <c r="N1136" s="5">
        <f t="shared" si="1181"/>
        <v>0.28984502281221797</v>
      </c>
      <c r="O1136" s="5">
        <f t="shared" si="1182"/>
        <v>6.671652029685303E-2</v>
      </c>
      <c r="P1136" s="5">
        <f t="shared" si="1183"/>
        <v>6.8943645539856616E-2</v>
      </c>
      <c r="Q1136" s="5">
        <f t="shared" si="1184"/>
        <v>0.14976030243591551</v>
      </c>
      <c r="R1136" s="5">
        <f t="shared" si="1185"/>
        <v>7.9347233262288593E-3</v>
      </c>
      <c r="S1136" s="5">
        <f t="shared" si="1186"/>
        <v>4.2366589652310738E-3</v>
      </c>
      <c r="T1136" s="5">
        <f t="shared" si="1187"/>
        <v>3.5622558244765033E-2</v>
      </c>
      <c r="U1136" s="5">
        <f t="shared" si="1188"/>
        <v>8.199599589820911E-3</v>
      </c>
      <c r="V1136" s="5">
        <f t="shared" si="1189"/>
        <v>1.1570982871991708E-4</v>
      </c>
      <c r="W1136" s="5">
        <f t="shared" si="1190"/>
        <v>5.158652939902858E-2</v>
      </c>
      <c r="X1136" s="5">
        <f t="shared" si="1191"/>
        <v>1.2270569157995207E-2</v>
      </c>
      <c r="Y1136" s="5">
        <f t="shared" si="1192"/>
        <v>1.4593622522702456E-3</v>
      </c>
      <c r="Z1136" s="5">
        <f t="shared" si="1193"/>
        <v>6.2912787800945057E-4</v>
      </c>
      <c r="AA1136" s="5">
        <f t="shared" si="1194"/>
        <v>6.5012937167185643E-4</v>
      </c>
      <c r="AB1136" s="5">
        <f t="shared" si="1195"/>
        <v>3.3591596771053724E-4</v>
      </c>
      <c r="AC1136" s="5">
        <f t="shared" si="1196"/>
        <v>1.7776224312369317E-6</v>
      </c>
      <c r="AD1136" s="5">
        <f t="shared" si="1197"/>
        <v>1.3327146641091303E-2</v>
      </c>
      <c r="AE1136" s="5">
        <f t="shared" si="1198"/>
        <v>3.1700460651910771E-3</v>
      </c>
      <c r="AF1136" s="5">
        <f t="shared" si="1199"/>
        <v>3.7701963991485508E-4</v>
      </c>
      <c r="AG1136" s="5">
        <f t="shared" si="1200"/>
        <v>2.9893111111191204E-5</v>
      </c>
      <c r="AH1136" s="5">
        <f t="shared" si="1201"/>
        <v>3.7411690737248477E-5</v>
      </c>
      <c r="AI1136" s="5">
        <f t="shared" si="1202"/>
        <v>3.8660564636151439E-5</v>
      </c>
      <c r="AJ1136" s="5">
        <f t="shared" si="1203"/>
        <v>1.9975564169008867E-5</v>
      </c>
      <c r="AK1136" s="5">
        <f t="shared" si="1204"/>
        <v>6.8807955880545192E-6</v>
      </c>
      <c r="AL1136" s="5">
        <f t="shared" si="1205"/>
        <v>1.7477880552729418E-8</v>
      </c>
      <c r="AM1136" s="5">
        <f t="shared" si="1206"/>
        <v>2.7544064648240656E-3</v>
      </c>
      <c r="AN1136" s="5">
        <f t="shared" si="1207"/>
        <v>6.5517365501407889E-4</v>
      </c>
      <c r="AO1136" s="5">
        <f t="shared" si="1208"/>
        <v>7.7921055535266681E-5</v>
      </c>
      <c r="AP1136" s="5">
        <f t="shared" si="1209"/>
        <v>6.1782000840674224E-6</v>
      </c>
      <c r="AQ1136" s="5">
        <f t="shared" si="1210"/>
        <v>3.6739257460547771E-7</v>
      </c>
      <c r="AR1136" s="5">
        <f t="shared" si="1211"/>
        <v>1.7797775654106356E-6</v>
      </c>
      <c r="AS1136" s="5">
        <f t="shared" si="1212"/>
        <v>1.8391899497079694E-6</v>
      </c>
      <c r="AT1136" s="5">
        <f t="shared" si="1213"/>
        <v>9.5029281659878497E-7</v>
      </c>
      <c r="AU1136" s="5">
        <f t="shared" si="1214"/>
        <v>3.2733847036758104E-7</v>
      </c>
      <c r="AV1136" s="5">
        <f t="shared" si="1215"/>
        <v>8.4566413881322701E-8</v>
      </c>
      <c r="AW1136" s="5">
        <f t="shared" si="1216"/>
        <v>1.1933711101957817E-10</v>
      </c>
      <c r="AX1136" s="5">
        <f t="shared" si="1217"/>
        <v>4.7439230478091261E-4</v>
      </c>
      <c r="AY1136" s="5">
        <f t="shared" si="1218"/>
        <v>1.1284076776726414E-4</v>
      </c>
      <c r="AZ1136" s="5">
        <f t="shared" si="1219"/>
        <v>1.3420368271135956E-5</v>
      </c>
      <c r="BA1136" s="5">
        <f t="shared" si="1220"/>
        <v>1.0640733728693087E-6</v>
      </c>
      <c r="BB1136" s="5">
        <f t="shared" si="1221"/>
        <v>6.3276140414380848E-8</v>
      </c>
      <c r="BC1136" s="5">
        <f t="shared" si="1222"/>
        <v>3.010220947409953E-9</v>
      </c>
      <c r="BD1136" s="5">
        <f t="shared" si="1223"/>
        <v>7.0557449643791324E-8</v>
      </c>
      <c r="BE1136" s="5">
        <f t="shared" si="1224"/>
        <v>7.2912792465695868E-8</v>
      </c>
      <c r="BF1136" s="5">
        <f t="shared" si="1225"/>
        <v>3.767338057132738E-8</v>
      </c>
      <c r="BG1136" s="5">
        <f t="shared" si="1226"/>
        <v>1.2976996726052932E-8</v>
      </c>
      <c r="BH1136" s="5">
        <f t="shared" si="1227"/>
        <v>3.3525484335514514E-9</v>
      </c>
      <c r="BI1136" s="5">
        <f t="shared" si="1228"/>
        <v>6.9289258441398494E-10</v>
      </c>
      <c r="BJ1136" s="8">
        <f t="shared" si="1229"/>
        <v>0.56154428032808668</v>
      </c>
      <c r="BK1136" s="8">
        <f t="shared" si="1230"/>
        <v>0.35389264670748344</v>
      </c>
      <c r="BL1136" s="8">
        <f t="shared" si="1231"/>
        <v>8.3944996498692082E-2</v>
      </c>
      <c r="BM1136" s="8">
        <f t="shared" si="1232"/>
        <v>0.13621599984717264</v>
      </c>
      <c r="BN1136" s="8">
        <f t="shared" si="1233"/>
        <v>0.86368221091666897</v>
      </c>
    </row>
    <row r="1137" spans="1:66" x14ac:dyDescent="0.25">
      <c r="A1137" t="s">
        <v>86</v>
      </c>
      <c r="B1137" t="s">
        <v>330</v>
      </c>
      <c r="C1137" t="s">
        <v>92</v>
      </c>
      <c r="D1137" s="18" t="s">
        <v>519</v>
      </c>
      <c r="E1137">
        <f>VLOOKUP(A1137,home!$A$2:$E$405,3,FALSE)</f>
        <v>1.2903</v>
      </c>
      <c r="F1137">
        <f>VLOOKUP(B1137,home!$B$2:$E$405,3,FALSE)</f>
        <v>0.46500000000000002</v>
      </c>
      <c r="G1137">
        <f>VLOOKUP(C1137,away!$B$2:$E$405,4,FALSE)</f>
        <v>0.77500000000000002</v>
      </c>
      <c r="H1137">
        <f>VLOOKUP(A1137,away!$A$2:$E$405,3,FALSE)</f>
        <v>1.121</v>
      </c>
      <c r="I1137">
        <f>VLOOKUP(C1137,away!$B$2:$E$405,3,FALSE)</f>
        <v>0.44600000000000001</v>
      </c>
      <c r="J1137">
        <f>VLOOKUP(B1137,home!$B$2:$E$405,4,FALSE)</f>
        <v>0.71360000000000001</v>
      </c>
      <c r="K1137" s="3">
        <f t="shared" si="1178"/>
        <v>0.46499186250000007</v>
      </c>
      <c r="L1137" s="3">
        <f t="shared" si="1179"/>
        <v>0.35677573760000003</v>
      </c>
      <c r="M1137" s="5">
        <f t="shared" si="1180"/>
        <v>0.43965383510879225</v>
      </c>
      <c r="N1137" s="5">
        <f t="shared" si="1181"/>
        <v>0.20443545564250526</v>
      </c>
      <c r="O1137" s="5">
        <f t="shared" si="1182"/>
        <v>0.15685782130960818</v>
      </c>
      <c r="P1137" s="5">
        <f t="shared" si="1183"/>
        <v>7.2937610478446907E-2</v>
      </c>
      <c r="Q1137" s="5">
        <f t="shared" si="1184"/>
        <v>4.7530411640122325E-2</v>
      </c>
      <c r="R1137" s="5">
        <f t="shared" si="1185"/>
        <v>2.7981532448032226E-2</v>
      </c>
      <c r="S1137" s="5">
        <f t="shared" si="1186"/>
        <v>3.0250475473444006E-3</v>
      </c>
      <c r="T1137" s="5">
        <f t="shared" si="1187"/>
        <v>1.6957697671336272E-2</v>
      </c>
      <c r="U1137" s="5">
        <f t="shared" si="1188"/>
        <v>1.3011184888614693E-2</v>
      </c>
      <c r="V1137" s="5">
        <f t="shared" si="1189"/>
        <v>5.5760975281430439E-5</v>
      </c>
      <c r="W1137" s="5">
        <f t="shared" si="1190"/>
        <v>7.3670848779773916E-3</v>
      </c>
      <c r="X1137" s="5">
        <f t="shared" si="1191"/>
        <v>2.6283971413021902E-3</v>
      </c>
      <c r="Y1137" s="5">
        <f t="shared" si="1192"/>
        <v>4.6887416439691019E-4</v>
      </c>
      <c r="Z1137" s="5">
        <f t="shared" si="1193"/>
        <v>3.3277106261083442E-3</v>
      </c>
      <c r="AA1137" s="5">
        <f t="shared" si="1194"/>
        <v>1.5473583618951605E-3</v>
      </c>
      <c r="AB1137" s="5">
        <f t="shared" si="1195"/>
        <v>3.5975452332628985E-4</v>
      </c>
      <c r="AC1137" s="5">
        <f t="shared" si="1196"/>
        <v>5.7816399662032995E-7</v>
      </c>
      <c r="AD1137" s="5">
        <f t="shared" si="1197"/>
        <v>8.5640862965157298E-4</v>
      </c>
      <c r="AE1137" s="5">
        <f t="shared" si="1198"/>
        <v>3.0554582053094522E-4</v>
      </c>
      <c r="AF1137" s="5">
        <f t="shared" si="1199"/>
        <v>5.4505667745262601E-5</v>
      </c>
      <c r="AG1137" s="5">
        <f t="shared" si="1200"/>
        <v>6.4820999377321984E-6</v>
      </c>
      <c r="AH1137" s="5">
        <f t="shared" si="1201"/>
        <v>2.9681160328729064E-4</v>
      </c>
      <c r="AI1137" s="5">
        <f t="shared" si="1202"/>
        <v>1.3801498022416843E-4</v>
      </c>
      <c r="AJ1137" s="5">
        <f t="shared" si="1203"/>
        <v>3.2087921353668374E-5</v>
      </c>
      <c r="AK1137" s="5">
        <f t="shared" si="1204"/>
        <v>4.973540771331929E-6</v>
      </c>
      <c r="AL1137" s="5">
        <f t="shared" si="1205"/>
        <v>3.8366457435969647E-9</v>
      </c>
      <c r="AM1137" s="5">
        <f t="shared" si="1206"/>
        <v>7.964460875255154E-5</v>
      </c>
      <c r="AN1137" s="5">
        <f t="shared" si="1207"/>
        <v>2.8415264033554997E-5</v>
      </c>
      <c r="AO1137" s="5">
        <f t="shared" si="1208"/>
        <v>5.0689383923351678E-6</v>
      </c>
      <c r="AP1137" s="5">
        <f t="shared" si="1209"/>
        <v>6.0282474459144599E-7</v>
      </c>
      <c r="AQ1137" s="5">
        <f t="shared" si="1210"/>
        <v>5.3768310723786201E-8</v>
      </c>
      <c r="AR1137" s="5">
        <f t="shared" si="1211"/>
        <v>2.1179035738212352E-5</v>
      </c>
      <c r="AS1137" s="5">
        <f t="shared" si="1212"/>
        <v>9.8480792738654274E-6</v>
      </c>
      <c r="AT1137" s="5">
        <f t="shared" si="1213"/>
        <v>2.2896383618011663E-6</v>
      </c>
      <c r="AU1137" s="5">
        <f t="shared" si="1214"/>
        <v>3.548877354351246E-7</v>
      </c>
      <c r="AV1137" s="5">
        <f t="shared" si="1215"/>
        <v>4.1254977269596449E-8</v>
      </c>
      <c r="AW1137" s="5">
        <f t="shared" si="1216"/>
        <v>1.7680309575639785E-11</v>
      </c>
      <c r="AX1137" s="5">
        <f t="shared" si="1217"/>
        <v>6.1723491603221273E-6</v>
      </c>
      <c r="AY1137" s="5">
        <f t="shared" si="1218"/>
        <v>2.2021444243986682E-6</v>
      </c>
      <c r="AZ1137" s="5">
        <f t="shared" si="1219"/>
        <v>3.9283585065828113E-7</v>
      </c>
      <c r="BA1137" s="5">
        <f t="shared" si="1220"/>
        <v>4.6718100124777238E-8</v>
      </c>
      <c r="BB1137" s="5">
        <f t="shared" si="1221"/>
        <v>4.1669711578220135E-9</v>
      </c>
      <c r="BC1137" s="5">
        <f t="shared" si="1222"/>
        <v>2.9733484167797516E-10</v>
      </c>
      <c r="BD1137" s="5">
        <f t="shared" si="1223"/>
        <v>1.2593610161929109E-6</v>
      </c>
      <c r="BE1137" s="5">
        <f t="shared" si="1224"/>
        <v>5.855926244794345E-7</v>
      </c>
      <c r="BF1137" s="5">
        <f t="shared" si="1225"/>
        <v>1.3614790256147768E-7</v>
      </c>
      <c r="BG1137" s="5">
        <f t="shared" si="1226"/>
        <v>2.1102555595843352E-8</v>
      </c>
      <c r="BH1137" s="5">
        <f t="shared" si="1227"/>
        <v>2.4531291575052491E-9</v>
      </c>
      <c r="BI1137" s="5">
        <f t="shared" si="1228"/>
        <v>2.2813701918028437E-10</v>
      </c>
      <c r="BJ1137" s="8">
        <f t="shared" si="1229"/>
        <v>0.28073346727158122</v>
      </c>
      <c r="BK1137" s="8">
        <f t="shared" si="1230"/>
        <v>0.51567503825493177</v>
      </c>
      <c r="BL1137" s="8">
        <f t="shared" si="1231"/>
        <v>0.20026525735856457</v>
      </c>
      <c r="BM1137" s="8">
        <f t="shared" si="1232"/>
        <v>5.0602604756934573E-2</v>
      </c>
      <c r="BN1137" s="8">
        <f t="shared" si="1233"/>
        <v>0.94939666662750721</v>
      </c>
    </row>
    <row r="1138" spans="1:66" x14ac:dyDescent="0.25">
      <c r="A1138" t="s">
        <v>86</v>
      </c>
      <c r="B1138" t="s">
        <v>126</v>
      </c>
      <c r="C1138" t="s">
        <v>100</v>
      </c>
      <c r="D1138" s="18" t="s">
        <v>519</v>
      </c>
      <c r="E1138">
        <f>VLOOKUP(A1138,home!$A$2:$E$405,3,FALSE)</f>
        <v>1.2903</v>
      </c>
      <c r="F1138">
        <f>VLOOKUP(B1138,home!$B$2:$E$405,3,FALSE)</f>
        <v>0.93</v>
      </c>
      <c r="G1138">
        <f>VLOOKUP(C1138,away!$B$2:$E$405,4,FALSE)</f>
        <v>0.77500000000000002</v>
      </c>
      <c r="H1138">
        <f>VLOOKUP(A1138,away!$A$2:$E$405,3,FALSE)</f>
        <v>1.121</v>
      </c>
      <c r="I1138">
        <f>VLOOKUP(C1138,away!$B$2:$E$405,3,FALSE)</f>
        <v>1.9624999999999999</v>
      </c>
      <c r="J1138">
        <f>VLOOKUP(B1138,home!$B$2:$E$405,4,FALSE)</f>
        <v>1.0705</v>
      </c>
      <c r="K1138" s="3">
        <f t="shared" si="1178"/>
        <v>0.92998372500000015</v>
      </c>
      <c r="L1138" s="3">
        <f t="shared" si="1179"/>
        <v>2.35505985625</v>
      </c>
      <c r="M1138" s="5">
        <f t="shared" si="1180"/>
        <v>3.7438953421463625E-2</v>
      </c>
      <c r="N1138" s="5">
        <f t="shared" si="1181"/>
        <v>3.4817617362994241E-2</v>
      </c>
      <c r="O1138" s="5">
        <f t="shared" si="1182"/>
        <v>8.8170976262902573E-2</v>
      </c>
      <c r="P1138" s="5">
        <f t="shared" si="1183"/>
        <v>8.1997572941860719E-2</v>
      </c>
      <c r="Q1138" s="5">
        <f t="shared" si="1184"/>
        <v>1.6189908745431032E-2</v>
      </c>
      <c r="R1138" s="5">
        <f t="shared" si="1185"/>
        <v>0.10382396334156678</v>
      </c>
      <c r="S1138" s="5">
        <f t="shared" si="1186"/>
        <v>4.4897101507257633E-2</v>
      </c>
      <c r="T1138" s="5">
        <f t="shared" si="1187"/>
        <v>3.8128204162715423E-2</v>
      </c>
      <c r="U1138" s="5">
        <f t="shared" si="1188"/>
        <v>9.6554596172653731E-2</v>
      </c>
      <c r="V1138" s="5">
        <f t="shared" si="1189"/>
        <v>1.0925796142132896E-2</v>
      </c>
      <c r="W1138" s="5">
        <f t="shared" si="1190"/>
        <v>5.018783880828678E-3</v>
      </c>
      <c r="X1138" s="5">
        <f t="shared" si="1191"/>
        <v>1.1819536444934204E-2</v>
      </c>
      <c r="Y1138" s="5">
        <f t="shared" si="1192"/>
        <v>1.3917857900474196E-2</v>
      </c>
      <c r="Z1138" s="5">
        <f t="shared" si="1193"/>
        <v>8.1503882727498506E-2</v>
      </c>
      <c r="AA1138" s="5">
        <f t="shared" si="1194"/>
        <v>7.5797284460882228E-2</v>
      </c>
      <c r="AB1138" s="5">
        <f t="shared" si="1195"/>
        <v>3.5245120473907939E-2</v>
      </c>
      <c r="AC1138" s="5">
        <f t="shared" si="1196"/>
        <v>1.4955826155633671E-3</v>
      </c>
      <c r="AD1138" s="5">
        <f t="shared" si="1197"/>
        <v>1.1668468321157526E-3</v>
      </c>
      <c r="AE1138" s="5">
        <f t="shared" si="1198"/>
        <v>2.747994132708292E-3</v>
      </c>
      <c r="AF1138" s="5">
        <f t="shared" si="1199"/>
        <v>3.235845333575918E-3</v>
      </c>
      <c r="AG1138" s="5">
        <f t="shared" si="1200"/>
        <v>2.5402031487128445E-3</v>
      </c>
      <c r="AH1138" s="5">
        <f t="shared" si="1201"/>
        <v>4.7986630585009862E-2</v>
      </c>
      <c r="AI1138" s="5">
        <f t="shared" si="1202"/>
        <v>4.4626785461646404E-2</v>
      </c>
      <c r="AJ1138" s="5">
        <f t="shared" si="1203"/>
        <v>2.0751092089198883E-2</v>
      </c>
      <c r="AK1138" s="5">
        <f t="shared" si="1204"/>
        <v>6.4327259729770742E-3</v>
      </c>
      <c r="AL1138" s="5">
        <f t="shared" si="1205"/>
        <v>1.3102304781835108E-4</v>
      </c>
      <c r="AM1138" s="5">
        <f t="shared" si="1206"/>
        <v>2.1702971268709156E-4</v>
      </c>
      <c r="AN1138" s="5">
        <f t="shared" si="1207"/>
        <v>5.111179639628406E-4</v>
      </c>
      <c r="AO1138" s="5">
        <f t="shared" si="1208"/>
        <v>6.0185669936856025E-4</v>
      </c>
      <c r="AP1138" s="5">
        <f t="shared" si="1209"/>
        <v>4.7246951729934029E-4</v>
      </c>
      <c r="AQ1138" s="5">
        <f t="shared" si="1210"/>
        <v>2.7817349837337273E-4</v>
      </c>
      <c r="AR1138" s="5">
        <f t="shared" si="1211"/>
        <v>2.2602277465491056E-2</v>
      </c>
      <c r="AS1138" s="5">
        <f t="shared" si="1212"/>
        <v>2.1019750190840934E-2</v>
      </c>
      <c r="AT1138" s="5">
        <f t="shared" si="1213"/>
        <v>9.7740127905238568E-3</v>
      </c>
      <c r="AU1138" s="5">
        <f t="shared" si="1214"/>
        <v>3.0298909410430082E-3</v>
      </c>
      <c r="AV1138" s="5">
        <f t="shared" si="1215"/>
        <v>7.0443731592373306E-4</v>
      </c>
      <c r="AW1138" s="5">
        <f t="shared" si="1216"/>
        <v>7.9711777727612525E-6</v>
      </c>
      <c r="AX1138" s="5">
        <f t="shared" si="1217"/>
        <v>3.3639016773403515E-5</v>
      </c>
      <c r="AY1138" s="5">
        <f t="shared" si="1218"/>
        <v>7.9221898006763018E-5</v>
      </c>
      <c r="AZ1138" s="5">
        <f t="shared" si="1219"/>
        <v>9.3286155865829765E-5</v>
      </c>
      <c r="BA1138" s="5">
        <f t="shared" si="1220"/>
        <v>7.3231493607832048E-5</v>
      </c>
      <c r="BB1138" s="5">
        <f t="shared" si="1221"/>
        <v>4.3116137702258421E-5</v>
      </c>
      <c r="BC1138" s="5">
        <f t="shared" si="1222"/>
        <v>2.0308217011827202E-5</v>
      </c>
      <c r="BD1138" s="5">
        <f t="shared" si="1223"/>
        <v>8.8716193864669859E-3</v>
      </c>
      <c r="BE1138" s="5">
        <f t="shared" si="1224"/>
        <v>8.2504616438087829E-3</v>
      </c>
      <c r="BF1138" s="5">
        <f t="shared" si="1225"/>
        <v>3.8363975262394575E-3</v>
      </c>
      <c r="BG1138" s="5">
        <f t="shared" si="1226"/>
        <v>1.1892624206776526E-3</v>
      </c>
      <c r="BH1138" s="5">
        <f t="shared" si="1227"/>
        <v>2.7649867399608005E-4</v>
      </c>
      <c r="BI1138" s="5">
        <f t="shared" si="1228"/>
        <v>5.1427853360087063E-5</v>
      </c>
      <c r="BJ1138" s="8">
        <f t="shared" si="1229"/>
        <v>0.13200624825514962</v>
      </c>
      <c r="BK1138" s="8">
        <f t="shared" si="1230"/>
        <v>0.17696525157410337</v>
      </c>
      <c r="BL1138" s="8">
        <f t="shared" si="1231"/>
        <v>0.5989952110291169</v>
      </c>
      <c r="BM1138" s="8">
        <f t="shared" si="1232"/>
        <v>0.62696035078941537</v>
      </c>
      <c r="BN1138" s="8">
        <f t="shared" si="1233"/>
        <v>0.36243899207621899</v>
      </c>
    </row>
    <row r="1139" spans="1:66" x14ac:dyDescent="0.25">
      <c r="A1139" t="s">
        <v>86</v>
      </c>
      <c r="B1139" t="s">
        <v>106</v>
      </c>
      <c r="C1139" t="s">
        <v>96</v>
      </c>
      <c r="D1139" s="18" t="s">
        <v>519</v>
      </c>
      <c r="E1139">
        <f>VLOOKUP(A1139,home!$A$2:$E$405,3,FALSE)</f>
        <v>1.2903</v>
      </c>
      <c r="F1139">
        <f>VLOOKUP(B1139,home!$B$2:$E$405,3,FALSE)</f>
        <v>0.96879999999999999</v>
      </c>
      <c r="G1139">
        <f>VLOOKUP(C1139,away!$B$2:$E$405,4,FALSE)</f>
        <v>0.62</v>
      </c>
      <c r="H1139">
        <f>VLOOKUP(A1139,away!$A$2:$E$405,3,FALSE)</f>
        <v>1.121</v>
      </c>
      <c r="I1139">
        <f>VLOOKUP(C1139,away!$B$2:$E$405,3,FALSE)</f>
        <v>1.7841</v>
      </c>
      <c r="J1139">
        <f>VLOOKUP(B1139,home!$B$2:$E$405,4,FALSE)</f>
        <v>1.3381000000000001</v>
      </c>
      <c r="K1139" s="3">
        <f t="shared" si="1178"/>
        <v>0.77502643679999994</v>
      </c>
      <c r="L1139" s="3">
        <f t="shared" si="1179"/>
        <v>2.6761680194100004</v>
      </c>
      <c r="M1139" s="5">
        <f t="shared" si="1180"/>
        <v>3.1707740242698478E-2</v>
      </c>
      <c r="N1139" s="5">
        <f t="shared" si="1181"/>
        <v>2.4574336939278563E-2</v>
      </c>
      <c r="O1139" s="5">
        <f t="shared" si="1182"/>
        <v>8.485524040526915E-2</v>
      </c>
      <c r="P1139" s="5">
        <f t="shared" si="1183"/>
        <v>6.5765054615103125E-2</v>
      </c>
      <c r="Q1139" s="5">
        <f t="shared" si="1184"/>
        <v>9.5228803973858404E-3</v>
      </c>
      <c r="R1139" s="5">
        <f t="shared" si="1185"/>
        <v>0.11354344032596431</v>
      </c>
      <c r="S1139" s="5">
        <f t="shared" si="1186"/>
        <v>3.4100840799617137E-2</v>
      </c>
      <c r="T1139" s="5">
        <f t="shared" si="1187"/>
        <v>2.5484827972150383E-2</v>
      </c>
      <c r="U1139" s="5">
        <f t="shared" si="1188"/>
        <v>8.7999167977845544E-2</v>
      </c>
      <c r="V1139" s="5">
        <f t="shared" si="1189"/>
        <v>7.8587318653357847E-3</v>
      </c>
      <c r="W1139" s="5">
        <f t="shared" si="1190"/>
        <v>2.4601613541528392E-3</v>
      </c>
      <c r="X1139" s="5">
        <f t="shared" si="1191"/>
        <v>6.5838051385722282E-3</v>
      </c>
      <c r="Y1139" s="5">
        <f t="shared" si="1192"/>
        <v>8.8096843789371142E-3</v>
      </c>
      <c r="Z1139" s="5">
        <f t="shared" si="1193"/>
        <v>0.10128710793804448</v>
      </c>
      <c r="AA1139" s="5">
        <f t="shared" si="1194"/>
        <v>7.8500186358999607E-2</v>
      </c>
      <c r="AB1139" s="5">
        <f t="shared" si="1195"/>
        <v>3.0419859860975708E-2</v>
      </c>
      <c r="AC1139" s="5">
        <f t="shared" si="1196"/>
        <v>1.0187377087844355E-3</v>
      </c>
      <c r="AD1139" s="5">
        <f t="shared" si="1197"/>
        <v>4.7667252206553434E-4</v>
      </c>
      <c r="AE1139" s="5">
        <f t="shared" si="1198"/>
        <v>1.2756557592832906E-3</v>
      </c>
      <c r="AF1139" s="5">
        <f t="shared" si="1199"/>
        <v>1.7069345733850625E-3</v>
      </c>
      <c r="AG1139" s="5">
        <f t="shared" si="1200"/>
        <v>1.522681238839452E-3</v>
      </c>
      <c r="AH1139" s="5">
        <f t="shared" si="1201"/>
        <v>6.7765329760580861E-2</v>
      </c>
      <c r="AI1139" s="5">
        <f t="shared" si="1202"/>
        <v>5.2519922062919971E-2</v>
      </c>
      <c r="AJ1139" s="5">
        <f t="shared" si="1203"/>
        <v>2.0352164028719283E-2</v>
      </c>
      <c r="AK1139" s="5">
        <f t="shared" si="1204"/>
        <v>5.2578217227824808E-3</v>
      </c>
      <c r="AL1139" s="5">
        <f t="shared" si="1205"/>
        <v>8.4518594568846678E-5</v>
      </c>
      <c r="AM1139" s="5">
        <f t="shared" si="1206"/>
        <v>7.3886761259384106E-5</v>
      </c>
      <c r="AN1139" s="5">
        <f t="shared" si="1207"/>
        <v>1.9773338754014549E-4</v>
      </c>
      <c r="AO1139" s="5">
        <f t="shared" si="1208"/>
        <v>2.6458388405227066E-4</v>
      </c>
      <c r="AP1139" s="5">
        <f t="shared" si="1209"/>
        <v>2.3602364298399011E-4</v>
      </c>
      <c r="AQ1139" s="5">
        <f t="shared" si="1210"/>
        <v>1.5790973129459947E-4</v>
      </c>
      <c r="AR1139" s="5">
        <f t="shared" si="1211"/>
        <v>3.6270281666007827E-2</v>
      </c>
      <c r="AS1139" s="5">
        <f t="shared" si="1212"/>
        <v>2.8110427161338412E-2</v>
      </c>
      <c r="AT1139" s="5">
        <f t="shared" si="1213"/>
        <v>1.0893162099889022E-2</v>
      </c>
      <c r="AU1139" s="5">
        <f t="shared" si="1214"/>
        <v>2.8141628692539321E-3</v>
      </c>
      <c r="AV1139" s="5">
        <f t="shared" si="1215"/>
        <v>5.4526265528318473E-4</v>
      </c>
      <c r="AW1139" s="5">
        <f t="shared" si="1216"/>
        <v>4.8694471806033051E-6</v>
      </c>
      <c r="AX1139" s="5">
        <f t="shared" si="1217"/>
        <v>9.54403221759212E-6</v>
      </c>
      <c r="AY1139" s="5">
        <f t="shared" si="1218"/>
        <v>2.5541433796938741E-5</v>
      </c>
      <c r="AZ1139" s="5">
        <f t="shared" si="1219"/>
        <v>3.41765841486226E-5</v>
      </c>
      <c r="BA1139" s="5">
        <f t="shared" si="1220"/>
        <v>3.0487427170406186E-5</v>
      </c>
      <c r="BB1139" s="5">
        <f t="shared" si="1221"/>
        <v>2.039736939688314E-5</v>
      </c>
      <c r="BC1139" s="5">
        <f t="shared" si="1222"/>
        <v>1.0917357532006175E-5</v>
      </c>
      <c r="BD1139" s="5">
        <f t="shared" si="1223"/>
        <v>1.6177561308260511E-2</v>
      </c>
      <c r="BE1139" s="5">
        <f t="shared" si="1224"/>
        <v>1.2538037696854689E-2</v>
      </c>
      <c r="BF1139" s="5">
        <f t="shared" si="1225"/>
        <v>4.8586553403286827E-3</v>
      </c>
      <c r="BG1139" s="5">
        <f t="shared" si="1226"/>
        <v>1.2551954453514104E-3</v>
      </c>
      <c r="BH1139" s="5">
        <f t="shared" si="1227"/>
        <v>2.4320241337457313E-4</v>
      </c>
      <c r="BI1139" s="5">
        <f t="shared" si="1228"/>
        <v>3.7697659971771225E-5</v>
      </c>
      <c r="BJ1139" s="8">
        <f t="shared" si="1229"/>
        <v>8.3478841885443147E-2</v>
      </c>
      <c r="BK1139" s="8">
        <f t="shared" si="1230"/>
        <v>0.14056116525990475</v>
      </c>
      <c r="BL1139" s="8">
        <f t="shared" si="1231"/>
        <v>0.65495677881997105</v>
      </c>
      <c r="BM1139" s="8">
        <f t="shared" si="1232"/>
        <v>0.65029452899104767</v>
      </c>
      <c r="BN1139" s="8">
        <f t="shared" si="1233"/>
        <v>0.32996869292569941</v>
      </c>
    </row>
    <row r="1140" spans="1:66" x14ac:dyDescent="0.25">
      <c r="A1140" t="s">
        <v>86</v>
      </c>
      <c r="B1140" t="s">
        <v>346</v>
      </c>
      <c r="C1140" t="s">
        <v>287</v>
      </c>
      <c r="D1140" s="18" t="s">
        <v>519</v>
      </c>
      <c r="E1140">
        <f>VLOOKUP(A1140,home!$A$2:$E$405,3,FALSE)</f>
        <v>1.2903</v>
      </c>
      <c r="F1140">
        <f>VLOOKUP(B1140,home!$B$2:$E$405,3,FALSE)</f>
        <v>1.085</v>
      </c>
      <c r="G1140">
        <f>VLOOKUP(C1140,away!$B$2:$E$405,4,FALSE)</f>
        <v>1.085</v>
      </c>
      <c r="H1140">
        <f>VLOOKUP(A1140,away!$A$2:$E$405,3,FALSE)</f>
        <v>1.121</v>
      </c>
      <c r="I1140">
        <f>VLOOKUP(C1140,away!$B$2:$E$405,3,FALSE)</f>
        <v>0.53520000000000001</v>
      </c>
      <c r="J1140">
        <f>VLOOKUP(B1140,home!$B$2:$E$405,4,FALSE)</f>
        <v>0.8921</v>
      </c>
      <c r="K1140" s="3">
        <f t="shared" si="1178"/>
        <v>1.5189734175</v>
      </c>
      <c r="L1140" s="3">
        <f t="shared" si="1179"/>
        <v>0.53522360231999999</v>
      </c>
      <c r="M1140" s="5">
        <f t="shared" si="1180"/>
        <v>0.12819573289242417</v>
      </c>
      <c r="N1140" s="5">
        <f t="shared" si="1181"/>
        <v>0.19472591050052268</v>
      </c>
      <c r="O1140" s="5">
        <f t="shared" si="1182"/>
        <v>6.861338196073577E-2</v>
      </c>
      <c r="P1140" s="5">
        <f t="shared" si="1183"/>
        <v>0.10422190328313166</v>
      </c>
      <c r="Q1140" s="5">
        <f t="shared" si="1184"/>
        <v>0.14789174087438908</v>
      </c>
      <c r="R1140" s="5">
        <f t="shared" si="1185"/>
        <v>1.8361750730191549E-2</v>
      </c>
      <c r="S1140" s="5">
        <f t="shared" si="1186"/>
        <v>2.1182852343988517E-2</v>
      </c>
      <c r="T1140" s="5">
        <f t="shared" si="1187"/>
        <v>7.9155150304166505E-2</v>
      </c>
      <c r="U1140" s="5">
        <f t="shared" si="1188"/>
        <v>2.789101125792218E-2</v>
      </c>
      <c r="V1140" s="5">
        <f t="shared" si="1189"/>
        <v>1.9134951239919307E-3</v>
      </c>
      <c r="W1140" s="5">
        <f t="shared" si="1190"/>
        <v>7.4881207685331727E-2</v>
      </c>
      <c r="X1140" s="5">
        <f t="shared" si="1191"/>
        <v>4.0078189723415314E-2</v>
      </c>
      <c r="Y1140" s="5">
        <f t="shared" si="1192"/>
        <v>1.0725396539115372E-2</v>
      </c>
      <c r="Z1140" s="5">
        <f t="shared" si="1193"/>
        <v>3.275880790238338E-3</v>
      </c>
      <c r="AA1140" s="5">
        <f t="shared" si="1194"/>
        <v>4.9759758392709293E-3</v>
      </c>
      <c r="AB1140" s="5">
        <f t="shared" si="1195"/>
        <v>3.7791875129873976E-3</v>
      </c>
      <c r="AC1140" s="5">
        <f t="shared" si="1196"/>
        <v>9.7228325801989565E-5</v>
      </c>
      <c r="AD1140" s="5">
        <f t="shared" si="1197"/>
        <v>2.8435640986078922E-2</v>
      </c>
      <c r="AE1140" s="5">
        <f t="shared" si="1198"/>
        <v>1.5219426202847396E-2</v>
      </c>
      <c r="AF1140" s="5">
        <f t="shared" si="1199"/>
        <v>4.0728980587656912E-3</v>
      </c>
      <c r="AG1140" s="5">
        <f t="shared" si="1200"/>
        <v>7.2663705696490288E-4</v>
      </c>
      <c r="AH1140" s="5">
        <f t="shared" si="1201"/>
        <v>4.3833217933056276E-4</v>
      </c>
      <c r="AI1140" s="5">
        <f t="shared" si="1202"/>
        <v>6.6581492843796782E-4</v>
      </c>
      <c r="AJ1140" s="5">
        <f t="shared" si="1203"/>
        <v>5.0567758863596902E-4</v>
      </c>
      <c r="AK1140" s="5">
        <f t="shared" si="1204"/>
        <v>2.5603693832117896E-4</v>
      </c>
      <c r="AL1140" s="5">
        <f t="shared" si="1205"/>
        <v>3.1618279140754768E-6</v>
      </c>
      <c r="AM1140" s="5">
        <f t="shared" si="1206"/>
        <v>8.6385965534854624E-3</v>
      </c>
      <c r="AN1140" s="5">
        <f t="shared" si="1207"/>
        <v>4.6235807663456254E-3</v>
      </c>
      <c r="AO1140" s="5">
        <f t="shared" si="1208"/>
        <v>1.2373247766904857E-3</v>
      </c>
      <c r="AP1140" s="5">
        <f t="shared" si="1209"/>
        <v>2.2074847474002384E-4</v>
      </c>
      <c r="AQ1140" s="5">
        <f t="shared" si="1210"/>
        <v>2.9537448464250262E-5</v>
      </c>
      <c r="AR1140" s="5">
        <f t="shared" si="1211"/>
        <v>4.6921145606816033E-5</v>
      </c>
      <c r="AS1140" s="5">
        <f t="shared" si="1212"/>
        <v>7.1271972895400461E-5</v>
      </c>
      <c r="AT1140" s="5">
        <f t="shared" si="1213"/>
        <v>5.4130116120446915E-5</v>
      </c>
      <c r="AU1140" s="5">
        <f t="shared" si="1214"/>
        <v>2.7407402491049025E-5</v>
      </c>
      <c r="AV1140" s="5">
        <f t="shared" si="1215"/>
        <v>1.0407778956656697E-5</v>
      </c>
      <c r="AW1140" s="5">
        <f t="shared" si="1216"/>
        <v>7.1403772710075755E-8</v>
      </c>
      <c r="AX1140" s="5">
        <f t="shared" si="1217"/>
        <v>2.1869664215419245E-3</v>
      </c>
      <c r="AY1140" s="5">
        <f t="shared" si="1218"/>
        <v>1.1705160462905484E-3</v>
      </c>
      <c r="AZ1140" s="5">
        <f t="shared" si="1219"/>
        <v>3.1324390743449554E-4</v>
      </c>
      <c r="BA1140" s="5">
        <f t="shared" si="1220"/>
        <v>5.5885177513961129E-5</v>
      </c>
      <c r="BB1140" s="5">
        <f t="shared" si="1221"/>
        <v>7.4777665063287318E-6</v>
      </c>
      <c r="BC1140" s="5">
        <f t="shared" si="1222"/>
        <v>8.0045542536502142E-7</v>
      </c>
      <c r="BD1140" s="5">
        <f t="shared" si="1223"/>
        <v>4.1855507627768852E-6</v>
      </c>
      <c r="BE1140" s="5">
        <f t="shared" si="1224"/>
        <v>6.357740346254938E-6</v>
      </c>
      <c r="BF1140" s="5">
        <f t="shared" si="1225"/>
        <v>4.8286192906642493E-6</v>
      </c>
      <c r="BG1140" s="5">
        <f t="shared" si="1226"/>
        <v>2.4448481152488998E-6</v>
      </c>
      <c r="BH1140" s="5">
        <f t="shared" si="1227"/>
        <v>9.284148242220145E-7</v>
      </c>
      <c r="BI1140" s="5">
        <f t="shared" si="1228"/>
        <v>2.8204748768123467E-7</v>
      </c>
      <c r="BJ1140" s="8">
        <f t="shared" si="1229"/>
        <v>0.61439687572603607</v>
      </c>
      <c r="BK1140" s="8">
        <f t="shared" si="1230"/>
        <v>0.25678488984354292</v>
      </c>
      <c r="BL1140" s="8">
        <f t="shared" si="1231"/>
        <v>0.12571633457273068</v>
      </c>
      <c r="BM1140" s="8">
        <f t="shared" si="1232"/>
        <v>0.33699311604863535</v>
      </c>
      <c r="BN1140" s="8">
        <f t="shared" si="1233"/>
        <v>0.66201042024139478</v>
      </c>
    </row>
    <row r="1141" spans="1:66" x14ac:dyDescent="0.25">
      <c r="A1141" t="s">
        <v>109</v>
      </c>
      <c r="B1141" t="s">
        <v>89</v>
      </c>
      <c r="C1141" t="s">
        <v>336</v>
      </c>
      <c r="D1141" s="18" t="s">
        <v>519</v>
      </c>
      <c r="E1141">
        <f>VLOOKUP(A1141,home!$A$2:$E$405,3,FALSE)</f>
        <v>1.7307999999999999</v>
      </c>
      <c r="F1141">
        <f>VLOOKUP(B1141,home!$B$2:$E$405,3,FALSE)</f>
        <v>1.0591999999999999</v>
      </c>
      <c r="G1141">
        <f>VLOOKUP(C1141,away!$B$2:$E$405,4,FALSE)</f>
        <v>0.9244</v>
      </c>
      <c r="H1141">
        <f>VLOOKUP(A1141,away!$A$2:$E$405,3,FALSE)</f>
        <v>1.3153999999999999</v>
      </c>
      <c r="I1141">
        <f>VLOOKUP(C1141,away!$B$2:$E$405,3,FALSE)</f>
        <v>1.5205</v>
      </c>
      <c r="J1141">
        <f>VLOOKUP(B1141,home!$B$2:$E$405,4,FALSE)</f>
        <v>1.1403000000000001</v>
      </c>
      <c r="K1141" s="3">
        <f t="shared" si="1178"/>
        <v>1.6946686499839998</v>
      </c>
      <c r="L1141" s="3">
        <f t="shared" si="1179"/>
        <v>2.2806749177100003</v>
      </c>
      <c r="M1141" s="5">
        <f t="shared" si="1180"/>
        <v>1.8772850641590757E-2</v>
      </c>
      <c r="N1141" s="5">
        <f t="shared" si="1181"/>
        <v>3.1813761453135872E-2</v>
      </c>
      <c r="O1141" s="5">
        <f t="shared" si="1182"/>
        <v>4.2814769592192124E-2</v>
      </c>
      <c r="P1141" s="5">
        <f t="shared" si="1183"/>
        <v>7.2556847784176232E-2</v>
      </c>
      <c r="Q1141" s="5">
        <f t="shared" si="1184"/>
        <v>2.6956892086349393E-2</v>
      </c>
      <c r="R1141" s="5">
        <f t="shared" si="1185"/>
        <v>4.8823285558222705E-2</v>
      </c>
      <c r="S1141" s="5">
        <f t="shared" si="1186"/>
        <v>7.0107841649695551E-2</v>
      </c>
      <c r="T1141" s="5">
        <f t="shared" si="1187"/>
        <v>6.1479907640752257E-2</v>
      </c>
      <c r="U1141" s="5">
        <f t="shared" si="1188"/>
        <v>8.2739291424736586E-2</v>
      </c>
      <c r="V1141" s="5">
        <f t="shared" si="1189"/>
        <v>3.0107331842438058E-2</v>
      </c>
      <c r="W1141" s="5">
        <f t="shared" si="1190"/>
        <v>1.5227666639912704E-2</v>
      </c>
      <c r="X1141" s="5">
        <f t="shared" si="1191"/>
        <v>3.4729357360898216E-2</v>
      </c>
      <c r="Y1141" s="5">
        <f t="shared" si="1192"/>
        <v>3.9603187120593873E-2</v>
      </c>
      <c r="Z1141" s="5">
        <f t="shared" si="1193"/>
        <v>3.7116680924277133E-2</v>
      </c>
      <c r="AA1141" s="5">
        <f t="shared" si="1194"/>
        <v>6.2900475553831603E-2</v>
      </c>
      <c r="AB1141" s="5">
        <f t="shared" si="1195"/>
        <v>5.3297731995081706E-2</v>
      </c>
      <c r="AC1141" s="5">
        <f t="shared" si="1196"/>
        <v>7.2727803018091371E-3</v>
      </c>
      <c r="AD1141" s="5">
        <f t="shared" si="1197"/>
        <v>6.4514623167668114E-3</v>
      </c>
      <c r="AE1141" s="5">
        <f t="shared" si="1198"/>
        <v>1.4713688288401314E-2</v>
      </c>
      <c r="AF1141" s="5">
        <f t="shared" si="1199"/>
        <v>1.6778569913180136E-2</v>
      </c>
      <c r="AG1141" s="5">
        <f t="shared" si="1200"/>
        <v>1.2755487852011195E-2</v>
      </c>
      <c r="AH1141" s="5">
        <f t="shared" si="1201"/>
        <v>2.1162770803161028E-2</v>
      </c>
      <c r="AI1141" s="5">
        <f t="shared" si="1202"/>
        <v>3.5863884226913709E-2</v>
      </c>
      <c r="AJ1141" s="5">
        <f t="shared" si="1203"/>
        <v>3.0388700133003162E-2</v>
      </c>
      <c r="AK1141" s="5">
        <f t="shared" si="1204"/>
        <v>1.7166259143055026E-2</v>
      </c>
      <c r="AL1141" s="5">
        <f t="shared" si="1205"/>
        <v>1.124368426299706E-3</v>
      </c>
      <c r="AM1141" s="5">
        <f t="shared" si="1206"/>
        <v>2.1866181869555721E-3</v>
      </c>
      <c r="AN1141" s="5">
        <f t="shared" si="1207"/>
        <v>4.986965253598089E-3</v>
      </c>
      <c r="AO1141" s="5">
        <f t="shared" si="1208"/>
        <v>5.6868232846862274E-3</v>
      </c>
      <c r="AP1141" s="5">
        <f t="shared" si="1209"/>
        <v>4.3232650756110241E-3</v>
      </c>
      <c r="AQ1141" s="5">
        <f t="shared" si="1210"/>
        <v>2.4649905551394234E-3</v>
      </c>
      <c r="AR1141" s="5">
        <f t="shared" si="1211"/>
        <v>9.6530801120029708E-3</v>
      </c>
      <c r="AS1141" s="5">
        <f t="shared" si="1212"/>
        <v>1.6358772241595473E-2</v>
      </c>
      <c r="AT1141" s="5">
        <f t="shared" si="1213"/>
        <v>1.3861349235030167E-2</v>
      </c>
      <c r="AU1141" s="5">
        <f t="shared" si="1214"/>
        <v>7.8301313316951095E-3</v>
      </c>
      <c r="AV1141" s="5">
        <f t="shared" si="1215"/>
        <v>3.3173695232702918E-3</v>
      </c>
      <c r="AW1141" s="5">
        <f t="shared" si="1216"/>
        <v>1.2071307762158202E-4</v>
      </c>
      <c r="AX1141" s="5">
        <f t="shared" si="1217"/>
        <v>6.1759888181974365E-4</v>
      </c>
      <c r="AY1141" s="5">
        <f t="shared" si="1218"/>
        <v>1.4085422789720319E-3</v>
      </c>
      <c r="AZ1141" s="5">
        <f t="shared" si="1219"/>
        <v>1.606213523092798E-3</v>
      </c>
      <c r="BA1141" s="5">
        <f t="shared" si="1220"/>
        <v>1.2210836315347854E-3</v>
      </c>
      <c r="BB1141" s="5">
        <f t="shared" si="1221"/>
        <v>6.9622370271690652E-4</v>
      </c>
      <c r="BC1141" s="5">
        <f t="shared" si="1222"/>
        <v>3.1757198718032636E-4</v>
      </c>
      <c r="BD1141" s="5">
        <f t="shared" si="1223"/>
        <v>3.6692562816817362E-3</v>
      </c>
      <c r="BE1141" s="5">
        <f t="shared" si="1224"/>
        <v>6.2181735893228991E-3</v>
      </c>
      <c r="BF1141" s="5">
        <f t="shared" si="1225"/>
        <v>5.2688719209920002E-3</v>
      </c>
      <c r="BG1141" s="5">
        <f t="shared" si="1226"/>
        <v>2.9763306884287065E-3</v>
      </c>
      <c r="BH1141" s="5">
        <f t="shared" si="1227"/>
        <v>1.2609735774163559E-3</v>
      </c>
      <c r="BI1141" s="5">
        <f t="shared" si="1228"/>
        <v>4.2738647802113415E-4</v>
      </c>
      <c r="BJ1141" s="8">
        <f t="shared" si="1229"/>
        <v>0.28602587703330873</v>
      </c>
      <c r="BK1141" s="8">
        <f t="shared" si="1230"/>
        <v>0.20135056292498146</v>
      </c>
      <c r="BL1141" s="8">
        <f t="shared" si="1231"/>
        <v>0.46599886340965457</v>
      </c>
      <c r="BM1141" s="8">
        <f t="shared" si="1232"/>
        <v>0.74746574797520404</v>
      </c>
      <c r="BN1141" s="8">
        <f t="shared" si="1233"/>
        <v>0.24173840711566708</v>
      </c>
    </row>
    <row r="1142" spans="1:66" x14ac:dyDescent="0.25">
      <c r="A1142" t="s">
        <v>109</v>
      </c>
      <c r="B1142" t="s">
        <v>87</v>
      </c>
      <c r="C1142" t="s">
        <v>127</v>
      </c>
      <c r="D1142" s="18" t="s">
        <v>519</v>
      </c>
      <c r="E1142">
        <f>VLOOKUP(A1142,home!$A$2:$E$405,3,FALSE)</f>
        <v>1.7307999999999999</v>
      </c>
      <c r="F1142">
        <f>VLOOKUP(B1142,home!$B$2:$E$405,3,FALSE)</f>
        <v>1.04</v>
      </c>
      <c r="G1142">
        <f>VLOOKUP(C1142,away!$B$2:$E$405,4,FALSE)</f>
        <v>1.3866000000000001</v>
      </c>
      <c r="H1142">
        <f>VLOOKUP(A1142,away!$A$2:$E$405,3,FALSE)</f>
        <v>1.3153999999999999</v>
      </c>
      <c r="I1142">
        <f>VLOOKUP(C1142,away!$B$2:$E$405,3,FALSE)</f>
        <v>0.60819999999999996</v>
      </c>
      <c r="J1142">
        <f>VLOOKUP(B1142,home!$B$2:$E$405,4,FALSE)</f>
        <v>1.0643</v>
      </c>
      <c r="K1142" s="3">
        <f t="shared" si="1178"/>
        <v>2.4959243712000001</v>
      </c>
      <c r="L1142" s="3">
        <f t="shared" si="1179"/>
        <v>0.85146796980399986</v>
      </c>
      <c r="M1142" s="5">
        <f t="shared" si="1180"/>
        <v>3.5175961520981569E-2</v>
      </c>
      <c r="N1142" s="5">
        <f t="shared" si="1181"/>
        <v>8.7796539640611321E-2</v>
      </c>
      <c r="O1142" s="5">
        <f t="shared" si="1182"/>
        <v>2.9951204542173798E-2</v>
      </c>
      <c r="P1142" s="5">
        <f t="shared" si="1183"/>
        <v>7.475594136360772E-2</v>
      </c>
      <c r="Q1142" s="5">
        <f t="shared" si="1184"/>
        <v>0.10956676149801435</v>
      </c>
      <c r="R1142" s="5">
        <f t="shared" si="1185"/>
        <v>1.2751245662354528E-2</v>
      </c>
      <c r="S1142" s="5">
        <f t="shared" si="1186"/>
        <v>3.9717825238592165E-2</v>
      </c>
      <c r="T1142" s="5">
        <f t="shared" si="1187"/>
        <v>9.3292587970713339E-2</v>
      </c>
      <c r="U1142" s="5">
        <f t="shared" si="1188"/>
        <v>3.1826144811828952E-2</v>
      </c>
      <c r="V1142" s="5">
        <f t="shared" si="1189"/>
        <v>9.3787009532227666E-3</v>
      </c>
      <c r="W1142" s="5">
        <f t="shared" si="1190"/>
        <v>9.1156783432117278E-2</v>
      </c>
      <c r="X1142" s="5">
        <f t="shared" si="1191"/>
        <v>7.7617081322807799E-2</v>
      </c>
      <c r="Y1142" s="5">
        <f t="shared" si="1192"/>
        <v>3.3044229328021549E-2</v>
      </c>
      <c r="Z1142" s="5">
        <f t="shared" si="1193"/>
        <v>3.6190924188656899E-3</v>
      </c>
      <c r="AA1142" s="5">
        <f t="shared" si="1194"/>
        <v>9.0329809698720346E-3</v>
      </c>
      <c r="AB1142" s="5">
        <f t="shared" si="1195"/>
        <v>1.1272818673644713E-2</v>
      </c>
      <c r="AC1142" s="5">
        <f t="shared" si="1196"/>
        <v>1.2457257531321079E-3</v>
      </c>
      <c r="AD1142" s="5">
        <f t="shared" si="1197"/>
        <v>5.6880109342105495E-2</v>
      </c>
      <c r="AE1142" s="5">
        <f t="shared" si="1198"/>
        <v>4.8431591223752096E-2</v>
      </c>
      <c r="AF1142" s="5">
        <f t="shared" si="1199"/>
        <v>2.0618974326832702E-2</v>
      </c>
      <c r="AG1142" s="5">
        <f t="shared" si="1200"/>
        <v>5.8521320698363454E-3</v>
      </c>
      <c r="AH1142" s="5">
        <f t="shared" si="1201"/>
        <v>7.7038531860615389E-4</v>
      </c>
      <c r="AI1142" s="5">
        <f t="shared" si="1202"/>
        <v>1.9228234919237764E-3</v>
      </c>
      <c r="AJ1142" s="5">
        <f t="shared" si="1203"/>
        <v>2.3996110075042202E-3</v>
      </c>
      <c r="AK1142" s="5">
        <f t="shared" si="1204"/>
        <v>1.9964158650098564E-3</v>
      </c>
      <c r="AL1142" s="5">
        <f t="shared" si="1205"/>
        <v>1.0589663773737408E-4</v>
      </c>
      <c r="AM1142" s="5">
        <f t="shared" si="1206"/>
        <v>2.839369022869636E-2</v>
      </c>
      <c r="AN1142" s="5">
        <f t="shared" si="1207"/>
        <v>2.4176317774271761E-2</v>
      </c>
      <c r="AO1142" s="5">
        <f t="shared" si="1208"/>
        <v>1.0292680106297762E-2</v>
      </c>
      <c r="AP1142" s="5">
        <f t="shared" si="1209"/>
        <v>2.9212958113171246E-3</v>
      </c>
      <c r="AQ1142" s="5">
        <f t="shared" si="1210"/>
        <v>6.2184745341478003E-4</v>
      </c>
      <c r="AR1142" s="5">
        <f t="shared" si="1211"/>
        <v>1.3119168464007793E-4</v>
      </c>
      <c r="AS1142" s="5">
        <f t="shared" si="1212"/>
        <v>3.2744452299195522E-4</v>
      </c>
      <c r="AT1142" s="5">
        <f t="shared" si="1213"/>
        <v>4.0863838257578996E-4</v>
      </c>
      <c r="AU1142" s="5">
        <f t="shared" si="1214"/>
        <v>3.3997683269288787E-4</v>
      </c>
      <c r="AV1142" s="5">
        <f t="shared" si="1215"/>
        <v>2.1213911559039101E-4</v>
      </c>
      <c r="AW1142" s="5">
        <f t="shared" si="1216"/>
        <v>6.251430505852393E-6</v>
      </c>
      <c r="AX1142" s="5">
        <f t="shared" si="1217"/>
        <v>1.18114172383511E-2</v>
      </c>
      <c r="AY1142" s="5">
        <f t="shared" si="1218"/>
        <v>1.005704345644678E-2</v>
      </c>
      <c r="AZ1142" s="5">
        <f t="shared" si="1219"/>
        <v>4.2816251870456696E-3</v>
      </c>
      <c r="BA1142" s="5">
        <f t="shared" si="1220"/>
        <v>1.2152222351584825E-3</v>
      </c>
      <c r="BB1142" s="5">
        <f t="shared" si="1221"/>
        <v>2.5868070235776793E-4</v>
      </c>
      <c r="BC1142" s="5">
        <f t="shared" si="1222"/>
        <v>4.4051666492808299E-5</v>
      </c>
      <c r="BD1142" s="5">
        <f t="shared" si="1223"/>
        <v>1.8617586229275618E-5</v>
      </c>
      <c r="BE1142" s="5">
        <f t="shared" si="1224"/>
        <v>4.6468087202566528E-5</v>
      </c>
      <c r="BF1142" s="5">
        <f t="shared" si="1225"/>
        <v>5.799041566596632E-5</v>
      </c>
      <c r="BG1142" s="5">
        <f t="shared" si="1226"/>
        <v>4.8246563918901211E-5</v>
      </c>
      <c r="BH1142" s="5">
        <f t="shared" si="1227"/>
        <v>3.0104943677961035E-5</v>
      </c>
      <c r="BI1142" s="5">
        <f t="shared" si="1228"/>
        <v>1.5027932523885251E-5</v>
      </c>
      <c r="BJ1142" s="8">
        <f t="shared" si="1229"/>
        <v>0.71833066201466256</v>
      </c>
      <c r="BK1142" s="8">
        <f t="shared" si="1230"/>
        <v>0.1704370949237205</v>
      </c>
      <c r="BL1142" s="8">
        <f t="shared" si="1231"/>
        <v>0.10355947641062768</v>
      </c>
      <c r="BM1142" s="8">
        <f t="shared" si="1232"/>
        <v>0.63589787951419208</v>
      </c>
      <c r="BN1142" s="8">
        <f t="shared" si="1233"/>
        <v>0.34999765422774326</v>
      </c>
    </row>
    <row r="1143" spans="1:66" x14ac:dyDescent="0.25">
      <c r="A1143" t="s">
        <v>109</v>
      </c>
      <c r="B1143" t="s">
        <v>110</v>
      </c>
      <c r="C1143" t="s">
        <v>108</v>
      </c>
      <c r="D1143" s="18" t="s">
        <v>519</v>
      </c>
      <c r="E1143">
        <f>VLOOKUP(A1143,home!$A$2:$E$405,3,FALSE)</f>
        <v>1.7307999999999999</v>
      </c>
      <c r="F1143">
        <f>VLOOKUP(B1143,home!$B$2:$E$405,3,FALSE)</f>
        <v>1.1555</v>
      </c>
      <c r="G1143">
        <f>VLOOKUP(C1143,away!$B$2:$E$405,4,FALSE)</f>
        <v>1.3866000000000001</v>
      </c>
      <c r="H1143">
        <f>VLOOKUP(A1143,away!$A$2:$E$405,3,FALSE)</f>
        <v>1.3153999999999999</v>
      </c>
      <c r="I1143">
        <f>VLOOKUP(C1143,away!$B$2:$E$405,3,FALSE)</f>
        <v>0.9123</v>
      </c>
      <c r="J1143">
        <f>VLOOKUP(B1143,home!$B$2:$E$405,4,FALSE)</f>
        <v>1.0136000000000001</v>
      </c>
      <c r="K1143" s="3">
        <f t="shared" si="1178"/>
        <v>2.7731159720399998</v>
      </c>
      <c r="L1143" s="3">
        <f t="shared" si="1179"/>
        <v>1.216359956112</v>
      </c>
      <c r="M1143" s="5">
        <f t="shared" si="1180"/>
        <v>1.8509411840114634E-2</v>
      </c>
      <c r="N1143" s="5">
        <f t="shared" si="1181"/>
        <v>5.1328745606888181E-2</v>
      </c>
      <c r="O1143" s="5">
        <f t="shared" si="1182"/>
        <v>2.2514107373500774E-2</v>
      </c>
      <c r="P1143" s="5">
        <f t="shared" si="1183"/>
        <v>6.243423075367853E-2</v>
      </c>
      <c r="Q1143" s="5">
        <f t="shared" si="1184"/>
        <v>7.1170282133619797E-2</v>
      </c>
      <c r="R1143" s="5">
        <f t="shared" si="1185"/>
        <v>1.3692629328366129E-2</v>
      </c>
      <c r="S1143" s="5">
        <f t="shared" si="1186"/>
        <v>5.2649338664499612E-2</v>
      </c>
      <c r="T1143" s="5">
        <f t="shared" si="1187"/>
        <v>8.6568681252528451E-2</v>
      </c>
      <c r="U1143" s="5">
        <f t="shared" si="1188"/>
        <v>3.7971249089715449E-2</v>
      </c>
      <c r="V1143" s="5">
        <f t="shared" si="1189"/>
        <v>1.9732429387229689E-2</v>
      </c>
      <c r="W1143" s="5">
        <f t="shared" si="1190"/>
        <v>6.5787815373111375E-2</v>
      </c>
      <c r="X1143" s="5">
        <f t="shared" si="1191"/>
        <v>8.0021664219942112E-2</v>
      </c>
      <c r="Y1143" s="5">
        <f t="shared" si="1192"/>
        <v>4.8667573989288997E-2</v>
      </c>
      <c r="Z1143" s="5">
        <f t="shared" si="1193"/>
        <v>5.5517220029697688E-3</v>
      </c>
      <c r="AA1143" s="5">
        <f t="shared" si="1194"/>
        <v>1.5395568958761367E-2</v>
      </c>
      <c r="AB1143" s="5">
        <f t="shared" si="1195"/>
        <v>2.134684908909219E-2</v>
      </c>
      <c r="AC1143" s="5">
        <f t="shared" si="1196"/>
        <v>4.1599750046586803E-3</v>
      </c>
      <c r="AD1143" s="5">
        <f t="shared" si="1197"/>
        <v>4.5609310394198438E-2</v>
      </c>
      <c r="AE1143" s="5">
        <f t="shared" si="1198"/>
        <v>5.5477338789385801E-2</v>
      </c>
      <c r="AF1143" s="5">
        <f t="shared" si="1199"/>
        <v>3.3740206687533941E-2</v>
      </c>
      <c r="AG1143" s="5">
        <f t="shared" si="1200"/>
        <v>1.3680078775219529E-2</v>
      </c>
      <c r="AH1143" s="5">
        <f t="shared" si="1201"/>
        <v>1.6882230829695824E-3</v>
      </c>
      <c r="AI1143" s="5">
        <f t="shared" si="1202"/>
        <v>4.6816383957495591E-3</v>
      </c>
      <c r="AJ1143" s="5">
        <f t="shared" si="1203"/>
        <v>6.4913631052844131E-3</v>
      </c>
      <c r="AK1143" s="5">
        <f t="shared" si="1204"/>
        <v>6.0004342358584584E-3</v>
      </c>
      <c r="AL1143" s="5">
        <f t="shared" si="1205"/>
        <v>5.6128166926947866E-4</v>
      </c>
      <c r="AM1143" s="5">
        <f t="shared" si="1206"/>
        <v>2.529598142557634E-2</v>
      </c>
      <c r="AN1143" s="5">
        <f t="shared" si="1207"/>
        <v>3.0769018856624003E-2</v>
      </c>
      <c r="AO1143" s="5">
        <f t="shared" si="1208"/>
        <v>1.8713101213026238E-2</v>
      </c>
      <c r="AP1143" s="5">
        <f t="shared" si="1209"/>
        <v>7.5872889900653355E-3</v>
      </c>
      <c r="AQ1143" s="5">
        <f t="shared" si="1210"/>
        <v>2.307218625741232E-3</v>
      </c>
      <c r="AR1143" s="5">
        <f t="shared" si="1211"/>
        <v>4.1069739102162921E-4</v>
      </c>
      <c r="AS1143" s="5">
        <f t="shared" si="1212"/>
        <v>1.1389114947172373E-3</v>
      </c>
      <c r="AT1143" s="5">
        <f t="shared" si="1213"/>
        <v>1.5791668283701606E-3</v>
      </c>
      <c r="AU1143" s="5">
        <f t="shared" si="1214"/>
        <v>1.4597375847563471E-3</v>
      </c>
      <c r="AV1143" s="5">
        <f t="shared" si="1215"/>
        <v>1.0120054028187296E-3</v>
      </c>
      <c r="AW1143" s="5">
        <f t="shared" si="1216"/>
        <v>5.2590645894828442E-5</v>
      </c>
      <c r="AX1143" s="5">
        <f t="shared" si="1217"/>
        <v>1.1691448353282152E-2</v>
      </c>
      <c r="AY1143" s="5">
        <f t="shared" si="1218"/>
        <v>1.4221009605883994E-2</v>
      </c>
      <c r="AZ1143" s="5">
        <f t="shared" si="1219"/>
        <v>8.6489333100406938E-3</v>
      </c>
      <c r="BA1143" s="5">
        <f t="shared" si="1220"/>
        <v>3.5067387138055703E-3</v>
      </c>
      <c r="BB1143" s="5">
        <f t="shared" si="1221"/>
        <v>1.0663641370051982E-3</v>
      </c>
      <c r="BC1143" s="5">
        <f t="shared" si="1222"/>
        <v>2.5941652697741065E-4</v>
      </c>
      <c r="BD1143" s="5">
        <f t="shared" si="1223"/>
        <v>8.3259310086396959E-5</v>
      </c>
      <c r="BE1143" s="5">
        <f t="shared" si="1224"/>
        <v>2.3088772262161848E-4</v>
      </c>
      <c r="BF1143" s="5">
        <f t="shared" si="1225"/>
        <v>3.201392156749757E-4</v>
      </c>
      <c r="BG1143" s="5">
        <f t="shared" si="1226"/>
        <v>2.9592772408821113E-4</v>
      </c>
      <c r="BH1143" s="5">
        <f t="shared" si="1227"/>
        <v>2.051604745596161E-4</v>
      </c>
      <c r="BI1143" s="5">
        <f t="shared" si="1228"/>
        <v>1.1378675776651551E-4</v>
      </c>
      <c r="BJ1143" s="8">
        <f t="shared" si="1229"/>
        <v>0.67611821697974472</v>
      </c>
      <c r="BK1143" s="8">
        <f t="shared" si="1230"/>
        <v>0.1722676769253346</v>
      </c>
      <c r="BL1143" s="8">
        <f t="shared" si="1231"/>
        <v>0.1366317425657794</v>
      </c>
      <c r="BM1143" s="8">
        <f t="shared" si="1232"/>
        <v>0.73675153247767133</v>
      </c>
      <c r="BN1143" s="8">
        <f t="shared" si="1233"/>
        <v>0.23964940703616805</v>
      </c>
    </row>
    <row r="1144" spans="1:66" x14ac:dyDescent="0.25">
      <c r="A1144" t="s">
        <v>109</v>
      </c>
      <c r="B1144" t="s">
        <v>113</v>
      </c>
      <c r="C1144" t="s">
        <v>128</v>
      </c>
      <c r="D1144" s="18" t="s">
        <v>519</v>
      </c>
      <c r="E1144">
        <f>VLOOKUP(A1144,home!$A$2:$E$405,3,FALSE)</f>
        <v>1.7307999999999999</v>
      </c>
      <c r="F1144">
        <f>VLOOKUP(B1144,home!$B$2:$E$405,3,FALSE)</f>
        <v>0.69330000000000003</v>
      </c>
      <c r="G1144">
        <f>VLOOKUP(C1144,away!$B$2:$E$405,4,FALSE)</f>
        <v>1.1555</v>
      </c>
      <c r="H1144">
        <f>VLOOKUP(A1144,away!$A$2:$E$405,3,FALSE)</f>
        <v>1.3153999999999999</v>
      </c>
      <c r="I1144">
        <f>VLOOKUP(C1144,away!$B$2:$E$405,3,FALSE)</f>
        <v>1.2669999999999999</v>
      </c>
      <c r="J1144">
        <f>VLOOKUP(B1144,home!$B$2:$E$405,4,FALSE)</f>
        <v>0.9123</v>
      </c>
      <c r="K1144" s="3">
        <f t="shared" si="1178"/>
        <v>1.3865579860199999</v>
      </c>
      <c r="L1144" s="3">
        <f t="shared" si="1179"/>
        <v>1.5204499451399998</v>
      </c>
      <c r="M1144" s="5">
        <f t="shared" si="1180"/>
        <v>5.4638969092782014E-2</v>
      </c>
      <c r="N1144" s="5">
        <f t="shared" si="1181"/>
        <v>7.5760098943496848E-2</v>
      </c>
      <c r="O1144" s="5">
        <f t="shared" si="1182"/>
        <v>8.307581755962655E-2</v>
      </c>
      <c r="P1144" s="5">
        <f t="shared" si="1183"/>
        <v>0.11518943828244073</v>
      </c>
      <c r="Q1144" s="5">
        <f t="shared" si="1184"/>
        <v>5.2522885105885465E-2</v>
      </c>
      <c r="R1144" s="5">
        <f t="shared" si="1185"/>
        <v>6.3156311125497425E-2</v>
      </c>
      <c r="S1144" s="5">
        <f t="shared" si="1186"/>
        <v>6.0710363464640545E-2</v>
      </c>
      <c r="T1144" s="5">
        <f t="shared" si="1187"/>
        <v>7.9858417777838073E-2</v>
      </c>
      <c r="U1144" s="5">
        <f t="shared" si="1188"/>
        <v>8.7569887558622217E-2</v>
      </c>
      <c r="V1144" s="5">
        <f t="shared" si="1189"/>
        <v>1.4221011489965204E-2</v>
      </c>
      <c r="W1144" s="5">
        <f t="shared" si="1190"/>
        <v>2.4275341930792137E-2</v>
      </c>
      <c r="X1144" s="5">
        <f t="shared" si="1191"/>
        <v>3.6909442306927637E-2</v>
      </c>
      <c r="Y1144" s="5">
        <f t="shared" si="1192"/>
        <v>2.8059479765358063E-2</v>
      </c>
      <c r="Z1144" s="5">
        <f t="shared" si="1193"/>
        <v>3.200866992866911E-2</v>
      </c>
      <c r="AA1144" s="5">
        <f t="shared" si="1194"/>
        <v>4.4381876911474376E-2</v>
      </c>
      <c r="AB1144" s="5">
        <f t="shared" si="1195"/>
        <v>3.0769022933080727E-2</v>
      </c>
      <c r="AC1144" s="5">
        <f t="shared" si="1196"/>
        <v>1.8737889281864525E-3</v>
      </c>
      <c r="AD1144" s="5">
        <f t="shared" si="1197"/>
        <v>8.4147923043765022E-3</v>
      </c>
      <c r="AE1144" s="5">
        <f t="shared" si="1198"/>
        <v>1.2794270497553745E-2</v>
      </c>
      <c r="AF1144" s="5">
        <f t="shared" si="1199"/>
        <v>9.7265239380559549E-3</v>
      </c>
      <c r="AG1144" s="5">
        <f t="shared" si="1200"/>
        <v>4.9295642626733588E-3</v>
      </c>
      <c r="AH1144" s="5">
        <f t="shared" si="1201"/>
        <v>1.2166895109262325E-2</v>
      </c>
      <c r="AI1144" s="5">
        <f t="shared" si="1202"/>
        <v>1.6870105578815357E-2</v>
      </c>
      <c r="AJ1144" s="5">
        <f t="shared" si="1203"/>
        <v>1.1695689807653495E-2</v>
      </c>
      <c r="AK1144" s="5">
        <f t="shared" si="1204"/>
        <v>5.4055840349382239E-3</v>
      </c>
      <c r="AL1144" s="5">
        <f t="shared" si="1205"/>
        <v>1.58012274156298E-4</v>
      </c>
      <c r="AM1144" s="5">
        <f t="shared" si="1206"/>
        <v>2.3335194940665755E-3</v>
      </c>
      <c r="AN1144" s="5">
        <f t="shared" si="1207"/>
        <v>3.5479995867366445E-3</v>
      </c>
      <c r="AO1144" s="5">
        <f t="shared" si="1208"/>
        <v>2.6972778885052369E-3</v>
      </c>
      <c r="AP1144" s="5">
        <f t="shared" si="1209"/>
        <v>1.3670253392017077E-3</v>
      </c>
      <c r="AQ1144" s="5">
        <f t="shared" si="1210"/>
        <v>5.1962340049855639E-4</v>
      </c>
      <c r="AR1144" s="5">
        <f t="shared" si="1211"/>
        <v>3.6998310002804061E-3</v>
      </c>
      <c r="AS1144" s="5">
        <f t="shared" si="1212"/>
        <v>5.1300302203631607E-3</v>
      </c>
      <c r="AT1144" s="5">
        <f t="shared" si="1213"/>
        <v>3.5565421852842413E-3</v>
      </c>
      <c r="AU1144" s="5">
        <f t="shared" si="1214"/>
        <v>1.6437839898742958E-3</v>
      </c>
      <c r="AV1144" s="5">
        <f t="shared" si="1215"/>
        <v>5.6980045461300596E-4</v>
      </c>
      <c r="AW1144" s="5">
        <f t="shared" si="1216"/>
        <v>9.2533392904203994E-6</v>
      </c>
      <c r="AX1144" s="5">
        <f t="shared" si="1217"/>
        <v>5.3926001500522651E-4</v>
      </c>
      <c r="AY1144" s="5">
        <f t="shared" si="1218"/>
        <v>8.1991786023089214E-4</v>
      </c>
      <c r="AZ1144" s="5">
        <f t="shared" si="1219"/>
        <v>6.233220328036831E-4</v>
      </c>
      <c r="BA1144" s="5">
        <f t="shared" si="1220"/>
        <v>3.1590998352697109E-4</v>
      </c>
      <c r="BB1144" s="5">
        <f t="shared" si="1221"/>
        <v>1.2008132928069034E-4</v>
      </c>
      <c r="BC1144" s="5">
        <f t="shared" si="1222"/>
        <v>3.6515530103432767E-5</v>
      </c>
      <c r="BD1144" s="5">
        <f t="shared" si="1223"/>
        <v>9.3756797356726971E-4</v>
      </c>
      <c r="BE1144" s="5">
        <f t="shared" si="1224"/>
        <v>1.2999923611862858E-3</v>
      </c>
      <c r="BF1144" s="5">
        <f t="shared" si="1225"/>
        <v>9.0125739508392058E-4</v>
      </c>
      <c r="BG1144" s="5">
        <f t="shared" si="1226"/>
        <v>4.165485462043975E-4</v>
      </c>
      <c r="BH1144" s="5">
        <f t="shared" si="1227"/>
        <v>1.443921783261821E-4</v>
      </c>
      <c r="BI1144" s="5">
        <f t="shared" si="1228"/>
        <v>4.0041625595398345E-5</v>
      </c>
      <c r="BJ1144" s="8">
        <f t="shared" si="1229"/>
        <v>0.34617126929291736</v>
      </c>
      <c r="BK1144" s="8">
        <f t="shared" si="1230"/>
        <v>0.24761150139240215</v>
      </c>
      <c r="BL1144" s="8">
        <f t="shared" si="1231"/>
        <v>0.37343097854934926</v>
      </c>
      <c r="BM1144" s="8">
        <f t="shared" si="1232"/>
        <v>0.55406823453266862</v>
      </c>
      <c r="BN1144" s="8">
        <f t="shared" si="1233"/>
        <v>0.44434352010972905</v>
      </c>
    </row>
    <row r="1145" spans="1:66" x14ac:dyDescent="0.25">
      <c r="A1145" t="s">
        <v>109</v>
      </c>
      <c r="B1145" t="s">
        <v>115</v>
      </c>
      <c r="C1145" t="s">
        <v>319</v>
      </c>
      <c r="D1145" s="18" t="s">
        <v>519</v>
      </c>
      <c r="E1145">
        <f>VLOOKUP(A1145,home!$A$2:$E$405,3,FALSE)</f>
        <v>1.7307999999999999</v>
      </c>
      <c r="F1145">
        <f>VLOOKUP(B1145,home!$B$2:$E$405,3,FALSE)</f>
        <v>1.1555</v>
      </c>
      <c r="G1145">
        <f>VLOOKUP(C1145,away!$B$2:$E$405,4,FALSE)</f>
        <v>1.1555</v>
      </c>
      <c r="H1145">
        <f>VLOOKUP(A1145,away!$A$2:$E$405,3,FALSE)</f>
        <v>1.3153999999999999</v>
      </c>
      <c r="I1145">
        <f>VLOOKUP(C1145,away!$B$2:$E$405,3,FALSE)</f>
        <v>1.3936999999999999</v>
      </c>
      <c r="J1145">
        <f>VLOOKUP(B1145,home!$B$2:$E$405,4,FALSE)</f>
        <v>1.5205</v>
      </c>
      <c r="K1145" s="3">
        <f t="shared" si="1178"/>
        <v>2.3109299766999998</v>
      </c>
      <c r="L1145" s="3">
        <f t="shared" si="1179"/>
        <v>2.7874915660899995</v>
      </c>
      <c r="M1145" s="5">
        <f t="shared" si="1180"/>
        <v>6.1063776181921213E-3</v>
      </c>
      <c r="N1145" s="5">
        <f t="shared" si="1181"/>
        <v>1.4111411086930118E-2</v>
      </c>
      <c r="O1145" s="5">
        <f t="shared" si="1182"/>
        <v>1.7021476110071272E-2</v>
      </c>
      <c r="P1145" s="5">
        <f t="shared" si="1183"/>
        <v>3.9335439390446612E-2</v>
      </c>
      <c r="Q1145" s="5">
        <f t="shared" si="1184"/>
        <v>1.6305241447161771E-2</v>
      </c>
      <c r="R1145" s="5">
        <f t="shared" si="1185"/>
        <v>2.3723610549613052E-2</v>
      </c>
      <c r="S1145" s="5">
        <f t="shared" si="1186"/>
        <v>6.3346753541324269E-2</v>
      </c>
      <c r="T1145" s="5">
        <f t="shared" si="1187"/>
        <v>4.5450723017024526E-2</v>
      </c>
      <c r="U1145" s="5">
        <f t="shared" si="1188"/>
        <v>5.4823602774657157E-2</v>
      </c>
      <c r="V1145" s="5">
        <f t="shared" si="1189"/>
        <v>4.5340071575928738E-2</v>
      </c>
      <c r="W1145" s="5">
        <f t="shared" si="1190"/>
        <v>1.2560090412525808E-2</v>
      </c>
      <c r="X1145" s="5">
        <f t="shared" si="1191"/>
        <v>3.501114609424355E-2</v>
      </c>
      <c r="Y1145" s="5">
        <f t="shared" si="1192"/>
        <v>4.8796637228424374E-2</v>
      </c>
      <c r="Z1145" s="5">
        <f t="shared" si="1193"/>
        <v>2.2043121441416704E-2</v>
      </c>
      <c r="AA1145" s="5">
        <f t="shared" si="1194"/>
        <v>5.0940110119008376E-2</v>
      </c>
      <c r="AB1145" s="5">
        <f t="shared" si="1195"/>
        <v>5.8859513745207731E-2</v>
      </c>
      <c r="AC1145" s="5">
        <f t="shared" si="1196"/>
        <v>1.8254190013979578E-2</v>
      </c>
      <c r="AD1145" s="5">
        <f t="shared" si="1197"/>
        <v>7.2563723610920387E-3</v>
      </c>
      <c r="AE1145" s="5">
        <f t="shared" si="1198"/>
        <v>2.0227076756952633E-2</v>
      </c>
      <c r="AF1145" s="5">
        <f t="shared" si="1199"/>
        <v>2.8191402933330268E-2</v>
      </c>
      <c r="AG1145" s="5">
        <f t="shared" si="1200"/>
        <v>2.6194432637634331E-2</v>
      </c>
      <c r="AH1145" s="5">
        <f t="shared" si="1201"/>
        <v>1.5361253777061672E-2</v>
      </c>
      <c r="AI1145" s="5">
        <f t="shared" si="1202"/>
        <v>3.5498781833107916E-2</v>
      </c>
      <c r="AJ1145" s="5">
        <f t="shared" si="1203"/>
        <v>4.1017599537231227E-2</v>
      </c>
      <c r="AK1145" s="5">
        <f t="shared" si="1204"/>
        <v>3.1596266780954563E-2</v>
      </c>
      <c r="AL1145" s="5">
        <f t="shared" si="1205"/>
        <v>4.7035190406660389E-3</v>
      </c>
      <c r="AM1145" s="5">
        <f t="shared" si="1206"/>
        <v>3.3537936822689894E-3</v>
      </c>
      <c r="AN1145" s="5">
        <f t="shared" si="1207"/>
        <v>9.3486716037307297E-3</v>
      </c>
      <c r="AO1145" s="5">
        <f t="shared" si="1208"/>
        <v>1.3029671624772244E-2</v>
      </c>
      <c r="AP1145" s="5">
        <f t="shared" si="1209"/>
        <v>1.2106699920991603E-2</v>
      </c>
      <c r="AQ1145" s="5">
        <f t="shared" si="1210"/>
        <v>8.4368309807366371E-3</v>
      </c>
      <c r="AR1145" s="5">
        <f t="shared" si="1211"/>
        <v>8.5638730696255098E-3</v>
      </c>
      <c r="AS1145" s="5">
        <f t="shared" si="1212"/>
        <v>1.9790510993251437E-2</v>
      </c>
      <c r="AT1145" s="5">
        <f t="shared" si="1213"/>
        <v>2.286724255425782E-2</v>
      </c>
      <c r="AU1145" s="5">
        <f t="shared" si="1214"/>
        <v>1.761486543436809E-2</v>
      </c>
      <c r="AV1145" s="5">
        <f t="shared" si="1215"/>
        <v>1.0176680141954469E-2</v>
      </c>
      <c r="AW1145" s="5">
        <f t="shared" si="1216"/>
        <v>8.4162912083341141E-4</v>
      </c>
      <c r="AX1145" s="5">
        <f t="shared" si="1217"/>
        <v>1.2917303926704142E-3</v>
      </c>
      <c r="AY1145" s="5">
        <f t="shared" si="1218"/>
        <v>3.6006875752309024E-3</v>
      </c>
      <c r="AZ1145" s="5">
        <f t="shared" si="1219"/>
        <v>5.0184431240405973E-3</v>
      </c>
      <c r="BA1145" s="5">
        <f t="shared" si="1220"/>
        <v>4.6629559610551711E-3</v>
      </c>
      <c r="BB1145" s="5">
        <f t="shared" si="1221"/>
        <v>3.2494876036225939E-3</v>
      </c>
      <c r="BC1145" s="5">
        <f t="shared" si="1222"/>
        <v>1.8115838578423964E-3</v>
      </c>
      <c r="BD1145" s="5">
        <f t="shared" si="1223"/>
        <v>3.9786206591077341E-3</v>
      </c>
      <c r="BE1145" s="5">
        <f t="shared" si="1224"/>
        <v>9.1943137470499748E-3</v>
      </c>
      <c r="BF1145" s="5">
        <f t="shared" si="1225"/>
        <v>1.0623707626621343E-2</v>
      </c>
      <c r="BG1145" s="5">
        <f t="shared" si="1226"/>
        <v>8.1835481393518917E-3</v>
      </c>
      <c r="BH1145" s="5">
        <f t="shared" si="1227"/>
        <v>4.7279016777489477E-3</v>
      </c>
      <c r="BI1145" s="5">
        <f t="shared" si="1228"/>
        <v>2.1851699428000531E-3</v>
      </c>
      <c r="BJ1145" s="8">
        <f t="shared" si="1229"/>
        <v>0.3200150903022817</v>
      </c>
      <c r="BK1145" s="8">
        <f t="shared" si="1230"/>
        <v>0.18068703875576825</v>
      </c>
      <c r="BL1145" s="8">
        <f t="shared" si="1231"/>
        <v>0.4467486492130503</v>
      </c>
      <c r="BM1145" s="8">
        <f t="shared" si="1232"/>
        <v>0.85013128505570457</v>
      </c>
      <c r="BN1145" s="8">
        <f t="shared" si="1233"/>
        <v>0.11660355620241494</v>
      </c>
    </row>
    <row r="1146" spans="1:66" x14ac:dyDescent="0.25">
      <c r="A1146" t="s">
        <v>109</v>
      </c>
      <c r="B1146" t="s">
        <v>114</v>
      </c>
      <c r="C1146" t="s">
        <v>338</v>
      </c>
      <c r="D1146" s="18" t="s">
        <v>519</v>
      </c>
      <c r="E1146">
        <f>VLOOKUP(A1146,home!$A$2:$E$405,3,FALSE)</f>
        <v>1.7307999999999999</v>
      </c>
      <c r="F1146">
        <f>VLOOKUP(B1146,home!$B$2:$E$405,3,FALSE)</f>
        <v>1.2518</v>
      </c>
      <c r="G1146">
        <f>VLOOKUP(C1146,away!$B$2:$E$405,4,FALSE)</f>
        <v>1.9643999999999999</v>
      </c>
      <c r="H1146">
        <f>VLOOKUP(A1146,away!$A$2:$E$405,3,FALSE)</f>
        <v>1.3153999999999999</v>
      </c>
      <c r="I1146">
        <f>VLOOKUP(C1146,away!$B$2:$E$405,3,FALSE)</f>
        <v>0.9123</v>
      </c>
      <c r="J1146">
        <f>VLOOKUP(B1146,home!$B$2:$E$405,4,FALSE)</f>
        <v>0.63349999999999995</v>
      </c>
      <c r="K1146" s="3">
        <f t="shared" si="1178"/>
        <v>4.2560993703359991</v>
      </c>
      <c r="L1146" s="3">
        <f t="shared" si="1179"/>
        <v>0.76022497256999988</v>
      </c>
      <c r="M1146" s="5">
        <f t="shared" si="1180"/>
        <v>6.628847354560625E-3</v>
      </c>
      <c r="N1146" s="5">
        <f t="shared" si="1181"/>
        <v>2.8213033051798928E-2</v>
      </c>
      <c r="O1146" s="5">
        <f t="shared" si="1182"/>
        <v>5.0394152982915679E-3</v>
      </c>
      <c r="P1146" s="5">
        <f t="shared" si="1183"/>
        <v>2.1448252277920341E-2</v>
      </c>
      <c r="Q1146" s="5">
        <f t="shared" si="1184"/>
        <v>6.0038736103515074E-2</v>
      </c>
      <c r="R1146" s="5">
        <f t="shared" si="1185"/>
        <v>1.915544678456272E-3</v>
      </c>
      <c r="S1146" s="5">
        <f t="shared" si="1186"/>
        <v>1.7349453878313308E-2</v>
      </c>
      <c r="T1146" s="5">
        <f t="shared" si="1187"/>
        <v>4.5642946507432211E-2</v>
      </c>
      <c r="U1146" s="5">
        <f t="shared" si="1188"/>
        <v>8.1527484998282131E-3</v>
      </c>
      <c r="V1146" s="5">
        <f t="shared" si="1189"/>
        <v>6.2373079991248541E-3</v>
      </c>
      <c r="W1146" s="5">
        <f t="shared" si="1190"/>
        <v>8.5176942308646614E-2</v>
      </c>
      <c r="X1146" s="5">
        <f t="shared" si="1191"/>
        <v>6.4753638630187335E-2</v>
      </c>
      <c r="Y1146" s="5">
        <f t="shared" si="1192"/>
        <v>2.4613666575720918E-2</v>
      </c>
      <c r="Z1146" s="5">
        <f t="shared" si="1193"/>
        <v>4.8541496687867628E-4</v>
      </c>
      <c r="AA1146" s="5">
        <f t="shared" si="1194"/>
        <v>2.0659743348840037E-3</v>
      </c>
      <c r="AB1146" s="5">
        <f t="shared" si="1195"/>
        <v>4.3964960329150714E-3</v>
      </c>
      <c r="AC1146" s="5">
        <f t="shared" si="1196"/>
        <v>1.2613368918530819E-3</v>
      </c>
      <c r="AD1146" s="5">
        <f t="shared" si="1197"/>
        <v>9.0630382631744125E-2</v>
      </c>
      <c r="AE1146" s="5">
        <f t="shared" si="1198"/>
        <v>6.8899480150226275E-2</v>
      </c>
      <c r="AF1146" s="5">
        <f t="shared" si="1199"/>
        <v>2.6189552703646504E-2</v>
      </c>
      <c r="AG1146" s="5">
        <f t="shared" si="1200"/>
        <v>6.6366506619167437E-3</v>
      </c>
      <c r="AH1146" s="5">
        <f t="shared" si="1201"/>
        <v>9.2256144970102253E-5</v>
      </c>
      <c r="AI1146" s="5">
        <f t="shared" si="1202"/>
        <v>3.9265132051687887E-4</v>
      </c>
      <c r="AJ1146" s="5">
        <f t="shared" si="1203"/>
        <v>8.3558151900674335E-4</v>
      </c>
      <c r="AK1146" s="5">
        <f t="shared" si="1204"/>
        <v>1.1854393256363332E-3</v>
      </c>
      <c r="AL1146" s="5">
        <f t="shared" si="1205"/>
        <v>1.632469140825826E-4</v>
      </c>
      <c r="AM1146" s="5">
        <f t="shared" si="1206"/>
        <v>7.7146382890455348E-2</v>
      </c>
      <c r="AN1146" s="5">
        <f t="shared" si="1207"/>
        <v>5.8648606816771129E-2</v>
      </c>
      <c r="AO1146" s="5">
        <f t="shared" si="1208"/>
        <v>2.2293067754274264E-2</v>
      </c>
      <c r="AP1146" s="5">
        <f t="shared" si="1209"/>
        <v>5.6492489406647674E-3</v>
      </c>
      <c r="AQ1146" s="5">
        <f t="shared" si="1210"/>
        <v>1.0736750302394935E-3</v>
      </c>
      <c r="AR1146" s="5">
        <f t="shared" si="1211"/>
        <v>1.4027085055861989E-5</v>
      </c>
      <c r="AS1146" s="5">
        <f t="shared" si="1212"/>
        <v>5.9700667873903718E-5</v>
      </c>
      <c r="AT1146" s="5">
        <f t="shared" si="1213"/>
        <v>1.2704598747338011E-4</v>
      </c>
      <c r="AU1146" s="5">
        <f t="shared" si="1214"/>
        <v>1.8024011576305617E-4</v>
      </c>
      <c r="AV1146" s="5">
        <f t="shared" si="1215"/>
        <v>1.9177996080210771E-4</v>
      </c>
      <c r="AW1146" s="5">
        <f t="shared" si="1216"/>
        <v>1.4672238247114341E-5</v>
      </c>
      <c r="AX1146" s="5">
        <f t="shared" si="1217"/>
        <v>5.4723778607294486E-2</v>
      </c>
      <c r="AY1146" s="5">
        <f t="shared" si="1218"/>
        <v>4.1602383090657204E-2</v>
      </c>
      <c r="AZ1146" s="5">
        <f t="shared" si="1219"/>
        <v>1.5813585271970746E-2</v>
      </c>
      <c r="BA1146" s="5">
        <f t="shared" si="1220"/>
        <v>4.0072941432057717E-3</v>
      </c>
      <c r="BB1146" s="5">
        <f t="shared" si="1221"/>
        <v>7.6161127002463225E-4</v>
      </c>
      <c r="BC1146" s="5">
        <f t="shared" si="1222"/>
        <v>1.157991813726958E-4</v>
      </c>
      <c r="BD1146" s="5">
        <f t="shared" si="1223"/>
        <v>1.7772900586382883E-6</v>
      </c>
      <c r="BE1146" s="5">
        <f t="shared" si="1224"/>
        <v>7.564323099474849E-6</v>
      </c>
      <c r="BF1146" s="5">
        <f t="shared" si="1225"/>
        <v>1.609725539034648E-5</v>
      </c>
      <c r="BG1146" s="5">
        <f t="shared" si="1226"/>
        <v>2.2837172843663815E-5</v>
      </c>
      <c r="BH1146" s="5">
        <f t="shared" si="1227"/>
        <v>2.4299319240042983E-5</v>
      </c>
      <c r="BI1146" s="5">
        <f t="shared" si="1228"/>
        <v>2.0684063463428066E-5</v>
      </c>
      <c r="BJ1146" s="8">
        <f t="shared" si="1229"/>
        <v>0.78263046232176525</v>
      </c>
      <c r="BK1146" s="8">
        <f t="shared" si="1230"/>
        <v>9.4690828406511995E-2</v>
      </c>
      <c r="BL1146" s="8">
        <f t="shared" si="1231"/>
        <v>2.4742160395569091E-2</v>
      </c>
      <c r="BM1146" s="8">
        <f t="shared" si="1232"/>
        <v>0.73767732647377204</v>
      </c>
      <c r="BN1146" s="8">
        <f t="shared" si="1233"/>
        <v>0.12328382876454282</v>
      </c>
    </row>
    <row r="1147" spans="1:66" x14ac:dyDescent="0.25">
      <c r="A1147" t="s">
        <v>109</v>
      </c>
      <c r="B1147" t="s">
        <v>117</v>
      </c>
      <c r="C1147" t="s">
        <v>123</v>
      </c>
      <c r="D1147" s="18" t="s">
        <v>519</v>
      </c>
      <c r="E1147">
        <f>VLOOKUP(A1147,home!$A$2:$E$405,3,FALSE)</f>
        <v>1.7307999999999999</v>
      </c>
      <c r="F1147">
        <f>VLOOKUP(B1147,home!$B$2:$E$405,3,FALSE)</f>
        <v>0.38519999999999999</v>
      </c>
      <c r="G1147">
        <f>VLOOKUP(C1147,away!$B$2:$E$405,4,FALSE)</f>
        <v>1.1555</v>
      </c>
      <c r="H1147">
        <f>VLOOKUP(A1147,away!$A$2:$E$405,3,FALSE)</f>
        <v>1.3153999999999999</v>
      </c>
      <c r="I1147">
        <f>VLOOKUP(C1147,away!$B$2:$E$405,3,FALSE)</f>
        <v>0.57020000000000004</v>
      </c>
      <c r="J1147">
        <f>VLOOKUP(B1147,home!$B$2:$E$405,4,FALSE)</f>
        <v>1.9006000000000001</v>
      </c>
      <c r="K1147" s="3">
        <f t="shared" si="1178"/>
        <v>0.77037665688000001</v>
      </c>
      <c r="L1147" s="3">
        <f t="shared" si="1179"/>
        <v>1.4255280766480001</v>
      </c>
      <c r="M1147" s="5">
        <f t="shared" si="1180"/>
        <v>0.11125785724281964</v>
      </c>
      <c r="N1147" s="5">
        <f t="shared" si="1181"/>
        <v>8.5710456114355696E-2</v>
      </c>
      <c r="O1147" s="5">
        <f t="shared" si="1182"/>
        <v>0.15860119924733443</v>
      </c>
      <c r="P1147" s="5">
        <f t="shared" si="1183"/>
        <v>0.12218266165332028</v>
      </c>
      <c r="Q1147" s="5">
        <f t="shared" si="1184"/>
        <v>3.3014667320518644E-2</v>
      </c>
      <c r="R1147" s="5">
        <f t="shared" si="1185"/>
        <v>0.11304523125855946</v>
      </c>
      <c r="S1147" s="5">
        <f t="shared" si="1186"/>
        <v>3.3545052858846978E-2</v>
      </c>
      <c r="T1147" s="5">
        <f t="shared" si="1187"/>
        <v>4.7063335206592526E-2</v>
      </c>
      <c r="U1147" s="5">
        <f t="shared" si="1188"/>
        <v>8.7087407333195518E-2</v>
      </c>
      <c r="V1147" s="5">
        <f t="shared" si="1189"/>
        <v>4.0932178685991324E-3</v>
      </c>
      <c r="W1147" s="5">
        <f t="shared" si="1190"/>
        <v>8.4779096794621814E-3</v>
      </c>
      <c r="X1147" s="5">
        <f t="shared" si="1191"/>
        <v>1.2085498279359185E-2</v>
      </c>
      <c r="Y1147" s="5">
        <f t="shared" si="1192"/>
        <v>8.6141085587538076E-3</v>
      </c>
      <c r="Z1147" s="5">
        <f t="shared" si="1193"/>
        <v>5.3716383696747576E-2</v>
      </c>
      <c r="AA1147" s="5">
        <f t="shared" si="1194"/>
        <v>4.1381848091983732E-2</v>
      </c>
      <c r="AB1147" s="5">
        <f t="shared" si="1195"/>
        <v>1.5939804894309215E-2</v>
      </c>
      <c r="AC1147" s="5">
        <f t="shared" si="1196"/>
        <v>2.8094659239485378E-4</v>
      </c>
      <c r="AD1147" s="5">
        <f t="shared" si="1197"/>
        <v>1.6327959290486664E-3</v>
      </c>
      <c r="AE1147" s="5">
        <f t="shared" si="1198"/>
        <v>2.3275964402954298E-3</v>
      </c>
      <c r="AF1147" s="5">
        <f t="shared" si="1199"/>
        <v>1.6590270383735381E-3</v>
      </c>
      <c r="AG1147" s="5">
        <f t="shared" si="1200"/>
        <v>7.8832987437321949E-4</v>
      </c>
      <c r="AH1147" s="5">
        <f t="shared" si="1201"/>
        <v>1.9143553283927639E-2</v>
      </c>
      <c r="AI1147" s="5">
        <f t="shared" si="1202"/>
        <v>1.474774657967632E-2</v>
      </c>
      <c r="AJ1147" s="5">
        <f t="shared" si="1203"/>
        <v>5.6806598532822489E-3</v>
      </c>
      <c r="AK1147" s="5">
        <f t="shared" si="1204"/>
        <v>1.4587492488813368E-3</v>
      </c>
      <c r="AL1147" s="5">
        <f t="shared" si="1205"/>
        <v>1.2341349471189498E-5</v>
      </c>
      <c r="AM1147" s="5">
        <f t="shared" si="1206"/>
        <v>2.5157357383755717E-4</v>
      </c>
      <c r="AN1147" s="5">
        <f t="shared" si="1207"/>
        <v>3.5862519284811644E-4</v>
      </c>
      <c r="AO1147" s="5">
        <f t="shared" si="1208"/>
        <v>2.5561514069914683E-4</v>
      </c>
      <c r="AP1147" s="5">
        <f t="shared" si="1209"/>
        <v>1.2146218662765429E-4</v>
      </c>
      <c r="AQ1147" s="5">
        <f t="shared" si="1210"/>
        <v>4.3286939322195111E-5</v>
      </c>
      <c r="AR1147" s="5">
        <f t="shared" si="1211"/>
        <v>5.4579345386091748E-3</v>
      </c>
      <c r="AS1147" s="5">
        <f t="shared" si="1212"/>
        <v>4.2046653633236218E-3</v>
      </c>
      <c r="AT1147" s="5">
        <f t="shared" si="1213"/>
        <v>1.619588022948191E-3</v>
      </c>
      <c r="AU1147" s="5">
        <f t="shared" si="1214"/>
        <v>4.158976022139054E-4</v>
      </c>
      <c r="AV1147" s="5">
        <f t="shared" si="1215"/>
        <v>8.0099451099489123E-5</v>
      </c>
      <c r="AW1147" s="5">
        <f t="shared" si="1216"/>
        <v>3.7647751212871059E-7</v>
      </c>
      <c r="AX1147" s="5">
        <f t="shared" si="1217"/>
        <v>3.2301068128721836E-5</v>
      </c>
      <c r="AY1147" s="5">
        <f t="shared" si="1218"/>
        <v>4.604607952321285E-5</v>
      </c>
      <c r="AZ1147" s="5">
        <f t="shared" si="1219"/>
        <v>3.2819989589953241E-5</v>
      </c>
      <c r="BA1147" s="5">
        <f t="shared" si="1220"/>
        <v>1.5595272211924482E-5</v>
      </c>
      <c r="BB1147" s="5">
        <f t="shared" si="1221"/>
        <v>5.5578746002666773E-6</v>
      </c>
      <c r="BC1147" s="5">
        <f t="shared" si="1222"/>
        <v>1.5845812578337859E-6</v>
      </c>
      <c r="BD1147" s="5">
        <f t="shared" si="1223"/>
        <v>1.29673982088237E-3</v>
      </c>
      <c r="BE1147" s="5">
        <f t="shared" si="1224"/>
        <v>9.9897808805453022E-4</v>
      </c>
      <c r="BF1147" s="5">
        <f t="shared" si="1225"/>
        <v>3.8479469988591164E-4</v>
      </c>
      <c r="BG1147" s="5">
        <f t="shared" si="1226"/>
        <v>9.8812284827750512E-5</v>
      </c>
      <c r="BH1147" s="5">
        <f t="shared" si="1227"/>
        <v>1.9030669411069191E-5</v>
      </c>
      <c r="BI1147" s="5">
        <f t="shared" si="1228"/>
        <v>2.9321566958175937E-6</v>
      </c>
      <c r="BJ1147" s="8">
        <f t="shared" si="1229"/>
        <v>0.20253819233977949</v>
      </c>
      <c r="BK1147" s="8">
        <f t="shared" si="1230"/>
        <v>0.27141812364497525</v>
      </c>
      <c r="BL1147" s="8">
        <f t="shared" si="1231"/>
        <v>0.47166567248910179</v>
      </c>
      <c r="BM1147" s="8">
        <f t="shared" si="1232"/>
        <v>0.37548062973168489</v>
      </c>
      <c r="BN1147" s="8">
        <f t="shared" si="1233"/>
        <v>0.62381207283690809</v>
      </c>
    </row>
    <row r="1148" spans="1:66" x14ac:dyDescent="0.25">
      <c r="A1148" t="s">
        <v>109</v>
      </c>
      <c r="B1148" t="s">
        <v>90</v>
      </c>
      <c r="C1148" t="s">
        <v>316</v>
      </c>
      <c r="D1148" s="18" t="s">
        <v>519</v>
      </c>
      <c r="E1148">
        <f>VLOOKUP(A1148,home!$A$2:$E$405,3,FALSE)</f>
        <v>1.7307999999999999</v>
      </c>
      <c r="F1148">
        <f>VLOOKUP(B1148,home!$B$2:$E$405,3,FALSE)</f>
        <v>0.57779999999999998</v>
      </c>
      <c r="G1148">
        <f>VLOOKUP(C1148,away!$B$2:$E$405,4,FALSE)</f>
        <v>0.67410000000000003</v>
      </c>
      <c r="H1148">
        <f>VLOOKUP(A1148,away!$A$2:$E$405,3,FALSE)</f>
        <v>1.3153999999999999</v>
      </c>
      <c r="I1148">
        <f>VLOOKUP(C1148,away!$B$2:$E$405,3,FALSE)</f>
        <v>1.2669999999999999</v>
      </c>
      <c r="J1148">
        <f>VLOOKUP(B1148,home!$B$2:$E$405,4,FALSE)</f>
        <v>0.76019999999999999</v>
      </c>
      <c r="K1148" s="3">
        <f t="shared" si="1178"/>
        <v>0.67413791138400003</v>
      </c>
      <c r="L1148" s="3">
        <f t="shared" si="1179"/>
        <v>1.2669582903599996</v>
      </c>
      <c r="M1148" s="5">
        <f t="shared" si="1180"/>
        <v>0.14354650756731574</v>
      </c>
      <c r="N1148" s="5">
        <f t="shared" si="1181"/>
        <v>9.6770142797897793E-2</v>
      </c>
      <c r="O1148" s="5">
        <f t="shared" si="1182"/>
        <v>0.1818674378146351</v>
      </c>
      <c r="P1148" s="5">
        <f t="shared" si="1183"/>
        <v>0.12260373467711762</v>
      </c>
      <c r="Q1148" s="5">
        <f t="shared" si="1184"/>
        <v>3.2618210975053123E-2</v>
      </c>
      <c r="R1148" s="5">
        <f t="shared" si="1185"/>
        <v>0.11520922904289184</v>
      </c>
      <c r="S1148" s="5">
        <f t="shared" si="1186"/>
        <v>2.6179103921647118E-2</v>
      </c>
      <c r="T1148" s="5">
        <f t="shared" si="1187"/>
        <v>4.1325912811555079E-2</v>
      </c>
      <c r="U1148" s="5">
        <f t="shared" si="1188"/>
        <v>7.7666909039135978E-2</v>
      </c>
      <c r="V1148" s="5">
        <f t="shared" si="1189"/>
        <v>2.4844103881873762E-3</v>
      </c>
      <c r="W1148" s="5">
        <f t="shared" si="1190"/>
        <v>7.3297242066016621E-3</v>
      </c>
      <c r="X1148" s="5">
        <f t="shared" si="1191"/>
        <v>9.2864548496063449E-3</v>
      </c>
      <c r="Y1148" s="5">
        <f t="shared" si="1192"/>
        <v>5.8827754798812925E-3</v>
      </c>
      <c r="Z1148" s="5">
        <f t="shared" si="1193"/>
        <v>4.8655095953958616E-2</v>
      </c>
      <c r="AA1148" s="5">
        <f t="shared" si="1194"/>
        <v>3.2800244764589773E-2</v>
      </c>
      <c r="AB1148" s="5">
        <f t="shared" si="1195"/>
        <v>1.1055944249242266E-2</v>
      </c>
      <c r="AC1148" s="5">
        <f t="shared" si="1196"/>
        <v>1.3262164873619416E-4</v>
      </c>
      <c r="AD1148" s="5">
        <f t="shared" si="1197"/>
        <v>1.2353112419147974E-3</v>
      </c>
      <c r="AE1148" s="5">
        <f t="shared" si="1198"/>
        <v>1.5650878191188595E-3</v>
      </c>
      <c r="AF1148" s="5">
        <f t="shared" si="1199"/>
        <v>9.914504937870456E-4</v>
      </c>
      <c r="AG1148" s="5">
        <f t="shared" si="1200"/>
        <v>4.187088075283375E-4</v>
      </c>
      <c r="AH1148" s="5">
        <f t="shared" si="1201"/>
        <v>1.5410994296782287E-2</v>
      </c>
      <c r="AI1148" s="5">
        <f t="shared" si="1202"/>
        <v>1.0389135507583547E-2</v>
      </c>
      <c r="AJ1148" s="5">
        <f t="shared" si="1203"/>
        <v>3.5018550560838627E-3</v>
      </c>
      <c r="AK1148" s="5">
        <f t="shared" si="1204"/>
        <v>7.8691108449262541E-4</v>
      </c>
      <c r="AL1148" s="5">
        <f t="shared" si="1205"/>
        <v>4.530910492954815E-6</v>
      </c>
      <c r="AM1148" s="5">
        <f t="shared" si="1206"/>
        <v>1.6655402810672337E-4</v>
      </c>
      <c r="AN1148" s="5">
        <f t="shared" si="1207"/>
        <v>2.1101700670266555E-4</v>
      </c>
      <c r="AO1148" s="5">
        <f t="shared" si="1208"/>
        <v>1.3367487302444689E-4</v>
      </c>
      <c r="AP1148" s="5">
        <f t="shared" si="1209"/>
        <v>5.6453496197047755E-5</v>
      </c>
      <c r="AQ1148" s="5">
        <f t="shared" si="1210"/>
        <v>1.7881056256664092E-5</v>
      </c>
      <c r="AR1148" s="5">
        <f t="shared" si="1211"/>
        <v>3.9050173973997917E-3</v>
      </c>
      <c r="AS1148" s="5">
        <f t="shared" si="1212"/>
        <v>2.6325202722012795E-3</v>
      </c>
      <c r="AT1148" s="5">
        <f t="shared" si="1213"/>
        <v>8.8734085898890477E-4</v>
      </c>
      <c r="AU1148" s="5">
        <f t="shared" si="1214"/>
        <v>1.9939670445482164E-4</v>
      </c>
      <c r="AV1148" s="5">
        <f t="shared" si="1215"/>
        <v>3.3605219469506541E-5</v>
      </c>
      <c r="AW1148" s="5">
        <f t="shared" si="1216"/>
        <v>1.0749643236772694E-7</v>
      </c>
      <c r="AX1148" s="5">
        <f t="shared" si="1217"/>
        <v>1.8713397440076423E-5</v>
      </c>
      <c r="AY1148" s="5">
        <f t="shared" si="1218"/>
        <v>2.3709094027506416E-5</v>
      </c>
      <c r="AZ1148" s="5">
        <f t="shared" si="1219"/>
        <v>1.5019216617537006E-5</v>
      </c>
      <c r="BA1148" s="5">
        <f t="shared" si="1220"/>
        <v>6.34290700276706E-6</v>
      </c>
      <c r="BB1148" s="5">
        <f t="shared" si="1221"/>
        <v>2.0090496530345562E-6</v>
      </c>
      <c r="BC1148" s="5">
        <f t="shared" si="1222"/>
        <v>5.0907642273140156E-7</v>
      </c>
      <c r="BD1148" s="5">
        <f t="shared" si="1223"/>
        <v>8.2458236093928348E-4</v>
      </c>
      <c r="BE1148" s="5">
        <f t="shared" si="1224"/>
        <v>5.5588223056769628E-4</v>
      </c>
      <c r="BF1148" s="5">
        <f t="shared" si="1225"/>
        <v>1.8737064294519293E-4</v>
      </c>
      <c r="BG1148" s="5">
        <f t="shared" si="1226"/>
        <v>4.2104551296583209E-5</v>
      </c>
      <c r="BH1148" s="5">
        <f t="shared" si="1227"/>
        <v>7.096068567709771E-6</v>
      </c>
      <c r="BI1148" s="5">
        <f t="shared" si="1228"/>
        <v>9.5674576865470383E-7</v>
      </c>
      <c r="BJ1148" s="8">
        <f t="shared" si="1229"/>
        <v>0.19807566268439558</v>
      </c>
      <c r="BK1148" s="8">
        <f t="shared" si="1230"/>
        <v>0.29497461820752446</v>
      </c>
      <c r="BL1148" s="8">
        <f t="shared" si="1231"/>
        <v>0.45796453390803671</v>
      </c>
      <c r="BM1148" s="8">
        <f t="shared" si="1232"/>
        <v>0.30703104628140898</v>
      </c>
      <c r="BN1148" s="8">
        <f t="shared" si="1233"/>
        <v>0.69261526287491126</v>
      </c>
    </row>
    <row r="1149" spans="1:66" x14ac:dyDescent="0.25">
      <c r="A1149" t="s">
        <v>109</v>
      </c>
      <c r="B1149" t="s">
        <v>102</v>
      </c>
      <c r="C1149" t="s">
        <v>120</v>
      </c>
      <c r="D1149" s="18" t="s">
        <v>519</v>
      </c>
      <c r="E1149">
        <f>VLOOKUP(A1149,home!$A$2:$E$405,3,FALSE)</f>
        <v>1.7307999999999999</v>
      </c>
      <c r="F1149">
        <f>VLOOKUP(B1149,home!$B$2:$E$405,3,FALSE)</f>
        <v>0.57779999999999998</v>
      </c>
      <c r="G1149">
        <f>VLOOKUP(C1149,away!$B$2:$E$405,4,FALSE)</f>
        <v>0.67410000000000003</v>
      </c>
      <c r="H1149">
        <f>VLOOKUP(A1149,away!$A$2:$E$405,3,FALSE)</f>
        <v>1.3153999999999999</v>
      </c>
      <c r="I1149">
        <f>VLOOKUP(C1149,away!$B$2:$E$405,3,FALSE)</f>
        <v>0.50680000000000003</v>
      </c>
      <c r="J1149">
        <f>VLOOKUP(B1149,home!$B$2:$E$405,4,FALSE)</f>
        <v>0.76019999999999999</v>
      </c>
      <c r="K1149" s="3">
        <f t="shared" si="1178"/>
        <v>0.67413791138400003</v>
      </c>
      <c r="L1149" s="3">
        <f t="shared" si="1179"/>
        <v>0.50678331614399996</v>
      </c>
      <c r="M1149" s="5">
        <f t="shared" si="1180"/>
        <v>0.30699579531594456</v>
      </c>
      <c r="N1149" s="5">
        <f t="shared" si="1181"/>
        <v>0.20695750425796083</v>
      </c>
      <c r="O1149" s="5">
        <f t="shared" si="1182"/>
        <v>0.15558034719247901</v>
      </c>
      <c r="P1149" s="5">
        <f t="shared" si="1183"/>
        <v>0.10488261030873539</v>
      </c>
      <c r="Q1149" s="5">
        <f t="shared" si="1184"/>
        <v>6.9758949832853495E-2</v>
      </c>
      <c r="R1149" s="5">
        <f t="shared" si="1185"/>
        <v>3.9422762138519682E-2</v>
      </c>
      <c r="S1149" s="5">
        <f t="shared" si="1186"/>
        <v>8.9580721568621388E-3</v>
      </c>
      <c r="T1149" s="5">
        <f t="shared" si="1187"/>
        <v>3.5352671927016424E-2</v>
      </c>
      <c r="U1149" s="5">
        <f t="shared" si="1188"/>
        <v>2.6576378529049892E-2</v>
      </c>
      <c r="V1149" s="5">
        <f t="shared" si="1189"/>
        <v>3.40050256742938E-4</v>
      </c>
      <c r="W1149" s="5">
        <f t="shared" si="1190"/>
        <v>1.567571758022037E-2</v>
      </c>
      <c r="X1149" s="5">
        <f t="shared" si="1191"/>
        <v>7.944192138240878E-3</v>
      </c>
      <c r="Y1149" s="5">
        <f t="shared" si="1192"/>
        <v>2.0129920179514024E-3</v>
      </c>
      <c r="Z1149" s="5">
        <f t="shared" si="1193"/>
        <v>6.6595993760383771E-3</v>
      </c>
      <c r="AA1149" s="5">
        <f t="shared" si="1194"/>
        <v>4.4894884140167009E-3</v>
      </c>
      <c r="AB1149" s="5">
        <f t="shared" si="1195"/>
        <v>1.5132671713039428E-3</v>
      </c>
      <c r="AC1149" s="5">
        <f t="shared" si="1196"/>
        <v>7.2609623461312376E-6</v>
      </c>
      <c r="AD1149" s="5">
        <f t="shared" si="1197"/>
        <v>2.6418988772438021E-3</v>
      </c>
      <c r="AE1149" s="5">
        <f t="shared" si="1198"/>
        <v>1.3388702739267242E-3</v>
      </c>
      <c r="AF1149" s="5">
        <f t="shared" si="1199"/>
        <v>3.3925855865360541E-4</v>
      </c>
      <c r="AG1149" s="5">
        <f t="shared" si="1200"/>
        <v>5.7310192461569283E-5</v>
      </c>
      <c r="AH1149" s="5">
        <f t="shared" si="1201"/>
        <v>8.4374346399481044E-4</v>
      </c>
      <c r="AI1149" s="5">
        <f t="shared" si="1202"/>
        <v>5.6879945656136276E-4</v>
      </c>
      <c r="AJ1149" s="5">
        <f t="shared" si="1203"/>
        <v>1.9172463882131564E-4</v>
      </c>
      <c r="AK1149" s="5">
        <f t="shared" si="1204"/>
        <v>4.3082949191951179E-5</v>
      </c>
      <c r="AL1149" s="5">
        <f t="shared" si="1205"/>
        <v>9.9225943265045274E-8</v>
      </c>
      <c r="AM1149" s="5">
        <f t="shared" si="1206"/>
        <v>3.5620083823857435E-4</v>
      </c>
      <c r="AN1149" s="5">
        <f t="shared" si="1207"/>
        <v>1.805166420158172E-4</v>
      </c>
      <c r="AO1149" s="5">
        <f t="shared" si="1208"/>
        <v>4.5741411229977576E-5</v>
      </c>
      <c r="AP1149" s="5">
        <f t="shared" si="1209"/>
        <v>7.7269946894114772E-6</v>
      </c>
      <c r="AQ1149" s="5">
        <f t="shared" si="1210"/>
        <v>9.7897799813175649E-7</v>
      </c>
      <c r="AR1149" s="5">
        <f t="shared" si="1211"/>
        <v>8.5519022131623159E-5</v>
      </c>
      <c r="AS1149" s="5">
        <f t="shared" si="1212"/>
        <v>5.7651614963414516E-5</v>
      </c>
      <c r="AT1149" s="5">
        <f t="shared" si="1213"/>
        <v>1.9432569649675412E-5</v>
      </c>
      <c r="AU1149" s="5">
        <f t="shared" si="1214"/>
        <v>4.3667439721520982E-6</v>
      </c>
      <c r="AV1149" s="5">
        <f t="shared" si="1215"/>
        <v>7.359469152338217E-7</v>
      </c>
      <c r="AW1149" s="5">
        <f t="shared" si="1216"/>
        <v>9.4165929041416641E-10</v>
      </c>
      <c r="AX1149" s="5">
        <f t="shared" si="1217"/>
        <v>4.0021414853897093E-5</v>
      </c>
      <c r="AY1149" s="5">
        <f t="shared" si="1218"/>
        <v>2.0282185336432707E-5</v>
      </c>
      <c r="AZ1149" s="5">
        <f t="shared" si="1219"/>
        <v>5.1393365717222877E-6</v>
      </c>
      <c r="BA1149" s="5">
        <f t="shared" si="1220"/>
        <v>8.6817667686585221E-7</v>
      </c>
      <c r="BB1149" s="5">
        <f t="shared" si="1221"/>
        <v>1.0999436382523862E-7</v>
      </c>
      <c r="BC1149" s="5">
        <f t="shared" si="1222"/>
        <v>1.1148661691300817E-8</v>
      </c>
      <c r="BD1149" s="5">
        <f t="shared" si="1223"/>
        <v>7.2232689382093456E-6</v>
      </c>
      <c r="BE1149" s="5">
        <f t="shared" si="1224"/>
        <v>4.8694794353693722E-6</v>
      </c>
      <c r="BF1149" s="5">
        <f t="shared" si="1225"/>
        <v>1.6413503480436238E-6</v>
      </c>
      <c r="BG1149" s="5">
        <f t="shared" si="1226"/>
        <v>3.688321651598435E-7</v>
      </c>
      <c r="BH1149" s="5">
        <f t="shared" si="1227"/>
        <v>6.2160936368023841E-8</v>
      </c>
      <c r="BI1149" s="5">
        <f t="shared" si="1228"/>
        <v>8.381008762562666E-9</v>
      </c>
      <c r="BJ1149" s="8">
        <f t="shared" si="1229"/>
        <v>0.34273696277716548</v>
      </c>
      <c r="BK1149" s="8">
        <f t="shared" si="1230"/>
        <v>0.42120417041191083</v>
      </c>
      <c r="BL1149" s="8">
        <f t="shared" si="1231"/>
        <v>0.2294114733244027</v>
      </c>
      <c r="BM1149" s="8">
        <f t="shared" si="1232"/>
        <v>0.11639395559934726</v>
      </c>
      <c r="BN1149" s="8">
        <f t="shared" si="1233"/>
        <v>0.8835979690464929</v>
      </c>
    </row>
    <row r="1150" spans="1:66" x14ac:dyDescent="0.25">
      <c r="A1150" t="s">
        <v>109</v>
      </c>
      <c r="B1150" t="s">
        <v>125</v>
      </c>
      <c r="C1150" t="s">
        <v>124</v>
      </c>
      <c r="D1150" s="18" t="s">
        <v>519</v>
      </c>
      <c r="E1150">
        <f>VLOOKUP(A1150,home!$A$2:$E$405,3,FALSE)</f>
        <v>1.7307999999999999</v>
      </c>
      <c r="F1150">
        <f>VLOOKUP(B1150,home!$B$2:$E$405,3,FALSE)</f>
        <v>0.57779999999999998</v>
      </c>
      <c r="G1150">
        <f>VLOOKUP(C1150,away!$B$2:$E$405,4,FALSE)</f>
        <v>1.5022</v>
      </c>
      <c r="H1150">
        <f>VLOOKUP(A1150,away!$A$2:$E$405,3,FALSE)</f>
        <v>1.3153999999999999</v>
      </c>
      <c r="I1150">
        <f>VLOOKUP(C1150,away!$B$2:$E$405,3,FALSE)</f>
        <v>1.0643</v>
      </c>
      <c r="J1150">
        <f>VLOOKUP(B1150,home!$B$2:$E$405,4,FALSE)</f>
        <v>1.2163999999999999</v>
      </c>
      <c r="K1150" s="3">
        <f t="shared" si="1178"/>
        <v>1.5022844837279998</v>
      </c>
      <c r="L1150" s="3">
        <f t="shared" si="1179"/>
        <v>1.7029359396079999</v>
      </c>
      <c r="M1150" s="5">
        <f t="shared" si="1180"/>
        <v>4.0549962494702552E-2</v>
      </c>
      <c r="N1150" s="5">
        <f t="shared" si="1181"/>
        <v>6.0917579471543984E-2</v>
      </c>
      <c r="O1150" s="5">
        <f t="shared" si="1182"/>
        <v>6.9053988481985434E-2</v>
      </c>
      <c r="P1150" s="5">
        <f t="shared" si="1183"/>
        <v>0.10373873543601875</v>
      </c>
      <c r="Q1150" s="5">
        <f t="shared" si="1184"/>
        <v>4.5757767213183941E-2</v>
      </c>
      <c r="R1150" s="5">
        <f t="shared" si="1185"/>
        <v>5.8797259379624954E-2</v>
      </c>
      <c r="S1150" s="5">
        <f t="shared" si="1186"/>
        <v>6.6348552303039793E-2</v>
      </c>
      <c r="T1150" s="5">
        <f t="shared" si="1187"/>
        <v>7.7922546303547516E-2</v>
      </c>
      <c r="U1150" s="5">
        <f t="shared" si="1188"/>
        <v>8.8330210451741165E-2</v>
      </c>
      <c r="V1150" s="5">
        <f t="shared" si="1189"/>
        <v>1.8859902123699274E-2</v>
      </c>
      <c r="W1150" s="5">
        <f t="shared" si="1190"/>
        <v>2.2913727898134683E-2</v>
      </c>
      <c r="X1150" s="5">
        <f t="shared" si="1191"/>
        <v>3.9020610748132019E-2</v>
      </c>
      <c r="Y1150" s="5">
        <f t="shared" si="1192"/>
        <v>3.3224800214224116E-2</v>
      </c>
      <c r="Z1150" s="5">
        <f t="shared" si="1193"/>
        <v>3.3375988716005632E-2</v>
      </c>
      <c r="AA1150" s="5">
        <f t="shared" si="1194"/>
        <v>5.0140229977136068E-2</v>
      </c>
      <c r="AB1150" s="5">
        <f t="shared" si="1195"/>
        <v>3.7662444752602525E-2</v>
      </c>
      <c r="AC1150" s="5">
        <f t="shared" si="1196"/>
        <v>3.0155736842778277E-3</v>
      </c>
      <c r="AD1150" s="5">
        <f t="shared" si="1197"/>
        <v>8.6057344714332799E-3</v>
      </c>
      <c r="AE1150" s="5">
        <f t="shared" si="1198"/>
        <v>1.4655014518127184E-2</v>
      </c>
      <c r="AF1150" s="5">
        <f t="shared" si="1199"/>
        <v>1.2478275459197901E-2</v>
      </c>
      <c r="AG1150" s="5">
        <f t="shared" si="1200"/>
        <v>7.0832345812655399E-3</v>
      </c>
      <c r="AH1150" s="5">
        <f t="shared" si="1201"/>
        <v>1.4209292676109262E-2</v>
      </c>
      <c r="AI1150" s="5">
        <f t="shared" si="1202"/>
        <v>2.1346399912068853E-2</v>
      </c>
      <c r="AJ1150" s="5">
        <f t="shared" si="1203"/>
        <v>1.6034182685676895E-2</v>
      </c>
      <c r="AK1150" s="5">
        <f t="shared" si="1204"/>
        <v>8.0293012859841834E-3</v>
      </c>
      <c r="AL1150" s="5">
        <f t="shared" si="1205"/>
        <v>3.0858899133333237E-4</v>
      </c>
      <c r="AM1150" s="5">
        <f t="shared" si="1206"/>
        <v>2.5856522735034793E-3</v>
      </c>
      <c r="AN1150" s="5">
        <f t="shared" si="1207"/>
        <v>4.4032001838782081E-3</v>
      </c>
      <c r="AO1150" s="5">
        <f t="shared" si="1208"/>
        <v>3.7491839212073783E-3</v>
      </c>
      <c r="AP1150" s="5">
        <f t="shared" si="1209"/>
        <v>2.1282066812081638E-3</v>
      </c>
      <c r="AQ1150" s="5">
        <f t="shared" si="1210"/>
        <v>9.0604991108581185E-4</v>
      </c>
      <c r="AR1150" s="5">
        <f t="shared" si="1211"/>
        <v>4.8395030349110395E-3</v>
      </c>
      <c r="AS1150" s="5">
        <f t="shared" si="1212"/>
        <v>7.2703103183014194E-3</v>
      </c>
      <c r="AT1150" s="5">
        <f t="shared" si="1213"/>
        <v>5.4610371915359002E-3</v>
      </c>
      <c r="AU1150" s="5">
        <f t="shared" si="1214"/>
        <v>2.7346771459686395E-3</v>
      </c>
      <c r="AV1150" s="5">
        <f t="shared" si="1215"/>
        <v>1.0270657610985641E-3</v>
      </c>
      <c r="AW1150" s="5">
        <f t="shared" si="1216"/>
        <v>2.1929484408400144E-5</v>
      </c>
      <c r="AX1150" s="5">
        <f t="shared" si="1217"/>
        <v>6.4739754846671732E-4</v>
      </c>
      <c r="AY1150" s="5">
        <f t="shared" si="1218"/>
        <v>1.1024765524980848E-3</v>
      </c>
      <c r="AZ1150" s="5">
        <f t="shared" si="1219"/>
        <v>9.3872347191205753E-4</v>
      </c>
      <c r="BA1150" s="5">
        <f t="shared" si="1220"/>
        <v>5.3286197922421444E-4</v>
      </c>
      <c r="BB1150" s="5">
        <f t="shared" si="1221"/>
        <v>2.2685745381789154E-4</v>
      </c>
      <c r="BC1150" s="5">
        <f t="shared" si="1222"/>
        <v>7.7264742254889914E-5</v>
      </c>
      <c r="BD1150" s="5">
        <f t="shared" si="1223"/>
        <v>1.3735606079986664E-3</v>
      </c>
      <c r="BE1150" s="5">
        <f t="shared" si="1224"/>
        <v>2.0634787888563939E-3</v>
      </c>
      <c r="BF1150" s="5">
        <f t="shared" si="1225"/>
        <v>1.5499660835004035E-3</v>
      </c>
      <c r="BG1150" s="5">
        <f t="shared" si="1226"/>
        <v>7.7616333251577139E-4</v>
      </c>
      <c r="BH1150" s="5">
        <f t="shared" si="1227"/>
        <v>2.9150453281926478E-4</v>
      </c>
      <c r="BI1150" s="5">
        <f t="shared" si="1228"/>
        <v>8.7584547318152206E-5</v>
      </c>
      <c r="BJ1150" s="8">
        <f t="shared" si="1229"/>
        <v>0.33987716559784698</v>
      </c>
      <c r="BK1150" s="8">
        <f t="shared" si="1230"/>
        <v>0.23392379158556961</v>
      </c>
      <c r="BL1150" s="8">
        <f t="shared" si="1231"/>
        <v>0.39107816094775361</v>
      </c>
      <c r="BM1150" s="8">
        <f t="shared" si="1232"/>
        <v>0.61835926730202651</v>
      </c>
      <c r="BN1150" s="8">
        <f t="shared" si="1233"/>
        <v>0.37881529247705958</v>
      </c>
    </row>
    <row r="1151" spans="1:66" x14ac:dyDescent="0.25">
      <c r="A1151" t="s">
        <v>109</v>
      </c>
      <c r="B1151" t="s">
        <v>107</v>
      </c>
      <c r="C1151" t="s">
        <v>420</v>
      </c>
      <c r="D1151" s="18" t="s">
        <v>519</v>
      </c>
      <c r="E1151">
        <f>VLOOKUP(A1151,home!$A$2:$E$405,3,FALSE)</f>
        <v>1.7307999999999999</v>
      </c>
      <c r="F1151">
        <f>VLOOKUP(B1151,home!$B$2:$E$405,3,FALSE)</f>
        <v>1.9643999999999999</v>
      </c>
      <c r="G1151">
        <f>VLOOKUP(C1151,away!$B$2:$E$405,4,FALSE)</f>
        <v>1.1555</v>
      </c>
      <c r="H1151">
        <f>VLOOKUP(A1151,away!$A$2:$E$405,3,FALSE)</f>
        <v>1.3153999999999999</v>
      </c>
      <c r="I1151">
        <f>VLOOKUP(C1151,away!$B$2:$E$405,3,FALSE)</f>
        <v>0.76019999999999999</v>
      </c>
      <c r="J1151">
        <f>VLOOKUP(B1151,home!$B$2:$E$405,4,FALSE)</f>
        <v>0.9123</v>
      </c>
      <c r="K1151" s="3">
        <f t="shared" si="1178"/>
        <v>3.9286809573599997</v>
      </c>
      <c r="L1151" s="3">
        <f t="shared" si="1179"/>
        <v>0.91226996708399988</v>
      </c>
      <c r="M1151" s="5">
        <f t="shared" si="1180"/>
        <v>7.8995386144885046E-3</v>
      </c>
      <c r="N1151" s="5">
        <f t="shared" si="1181"/>
        <v>3.1034766926670978E-2</v>
      </c>
      <c r="O1151" s="5">
        <f t="shared" si="1182"/>
        <v>7.2065118318182129E-3</v>
      </c>
      <c r="P1151" s="5">
        <f t="shared" si="1183"/>
        <v>2.8312085802653739E-2</v>
      </c>
      <c r="Q1151" s="5">
        <f t="shared" si="1184"/>
        <v>6.0962848920459105E-2</v>
      </c>
      <c r="R1151" s="5">
        <f t="shared" si="1185"/>
        <v>3.2871421558016288E-3</v>
      </c>
      <c r="S1151" s="5">
        <f t="shared" si="1186"/>
        <v>2.5367753789653755E-2</v>
      </c>
      <c r="T1151" s="5">
        <f t="shared" si="1187"/>
        <v>5.5614576178014082E-2</v>
      </c>
      <c r="U1151" s="5">
        <f t="shared" si="1188"/>
        <v>1.2914132791633155E-2</v>
      </c>
      <c r="V1151" s="5">
        <f t="shared" si="1189"/>
        <v>1.0102053029274381E-2</v>
      </c>
      <c r="W1151" s="5">
        <f t="shared" si="1190"/>
        <v>7.9834527886740767E-2</v>
      </c>
      <c r="X1151" s="5">
        <f t="shared" si="1191"/>
        <v>7.2830642127403658E-2</v>
      </c>
      <c r="Y1151" s="5">
        <f t="shared" si="1192"/>
        <v>3.3220603748136561E-2</v>
      </c>
      <c r="Z1151" s="5">
        <f t="shared" si="1193"/>
        <v>9.9958702209119359E-4</v>
      </c>
      <c r="AA1151" s="5">
        <f t="shared" si="1194"/>
        <v>3.9270584989138614E-3</v>
      </c>
      <c r="AB1151" s="5">
        <f t="shared" si="1195"/>
        <v>7.7140799715608157E-3</v>
      </c>
      <c r="AC1151" s="5">
        <f t="shared" si="1196"/>
        <v>2.2628710209037133E-3</v>
      </c>
      <c r="AD1151" s="5">
        <f t="shared" si="1197"/>
        <v>7.8411097362116086E-2</v>
      </c>
      <c r="AE1151" s="5">
        <f t="shared" si="1198"/>
        <v>7.1532089209557947E-2</v>
      </c>
      <c r="AF1151" s="5">
        <f t="shared" si="1199"/>
        <v>3.2628288334326593E-2</v>
      </c>
      <c r="AG1151" s="5">
        <f t="shared" si="1200"/>
        <v>9.9219358415877923E-3</v>
      </c>
      <c r="AH1151" s="5">
        <f t="shared" si="1201"/>
        <v>2.2797330493518159E-4</v>
      </c>
      <c r="AI1151" s="5">
        <f t="shared" si="1202"/>
        <v>8.9563438188527229E-4</v>
      </c>
      <c r="AJ1151" s="5">
        <f t="shared" si="1203"/>
        <v>1.7593308704347819E-3</v>
      </c>
      <c r="AK1151" s="5">
        <f t="shared" si="1204"/>
        <v>2.3039498961242399E-3</v>
      </c>
      <c r="AL1151" s="5">
        <f t="shared" si="1205"/>
        <v>3.2440678693138042E-4</v>
      </c>
      <c r="AM1151" s="5">
        <f t="shared" si="1206"/>
        <v>6.161043701044927E-2</v>
      </c>
      <c r="AN1151" s="5">
        <f t="shared" si="1207"/>
        <v>5.6205351343553402E-2</v>
      </c>
      <c r="AO1151" s="5">
        <f t="shared" si="1208"/>
        <v>2.5637227010064056E-2</v>
      </c>
      <c r="AP1151" s="5">
        <f t="shared" si="1209"/>
        <v>7.7960240801987239E-3</v>
      </c>
      <c r="AQ1151" s="5">
        <f t="shared" si="1210"/>
        <v>1.7780196577572398E-3</v>
      </c>
      <c r="AR1151" s="5">
        <f t="shared" si="1211"/>
        <v>4.1594639877849764E-5</v>
      </c>
      <c r="AS1151" s="5">
        <f t="shared" si="1212"/>
        <v>1.634120696163552E-4</v>
      </c>
      <c r="AT1151" s="5">
        <f t="shared" si="1213"/>
        <v>3.2099694305228068E-4</v>
      </c>
      <c r="AU1151" s="5">
        <f t="shared" si="1214"/>
        <v>4.2036485918008911E-4</v>
      </c>
      <c r="AV1151" s="5">
        <f t="shared" si="1215"/>
        <v>4.1286985435103356E-4</v>
      </c>
      <c r="AW1151" s="5">
        <f t="shared" si="1216"/>
        <v>3.2296656927247481E-5</v>
      </c>
      <c r="AX1151" s="5">
        <f t="shared" si="1217"/>
        <v>4.0341291776263277E-2</v>
      </c>
      <c r="AY1151" s="5">
        <f t="shared" si="1218"/>
        <v>3.6802148920857737E-2</v>
      </c>
      <c r="AZ1151" s="5">
        <f t="shared" si="1219"/>
        <v>1.6786747592325676E-2</v>
      </c>
      <c r="BA1151" s="5">
        <f t="shared" si="1220"/>
        <v>5.1046818911661199E-3</v>
      </c>
      <c r="BB1151" s="5">
        <f t="shared" si="1221"/>
        <v>1.1642119952071015E-3</v>
      </c>
      <c r="BC1151" s="5">
        <f t="shared" si="1222"/>
        <v>2.1241512770927607E-4</v>
      </c>
      <c r="BD1151" s="5">
        <f t="shared" si="1223"/>
        <v>6.3242567920394714E-6</v>
      </c>
      <c r="BE1151" s="5">
        <f t="shared" si="1224"/>
        <v>2.4845987228340106E-5</v>
      </c>
      <c r="BF1151" s="5">
        <f t="shared" si="1225"/>
        <v>4.8805978445394772E-5</v>
      </c>
      <c r="BG1151" s="5">
        <f t="shared" si="1226"/>
        <v>6.3914372707915012E-5</v>
      </c>
      <c r="BH1151" s="5">
        <f t="shared" si="1227"/>
        <v>6.2774794739798865E-5</v>
      </c>
      <c r="BI1151" s="5">
        <f t="shared" si="1228"/>
        <v>4.9324428139286093E-5</v>
      </c>
      <c r="BJ1151" s="8">
        <f t="shared" si="1229"/>
        <v>0.77942993294056562</v>
      </c>
      <c r="BK1151" s="8">
        <f t="shared" si="1230"/>
        <v>0.11107085796476321</v>
      </c>
      <c r="BL1151" s="8">
        <f t="shared" si="1231"/>
        <v>4.1851041887237525E-2</v>
      </c>
      <c r="BM1151" s="8">
        <f t="shared" si="1232"/>
        <v>0.75787867329883496</v>
      </c>
      <c r="BN1151" s="8">
        <f t="shared" si="1233"/>
        <v>0.13870289425189217</v>
      </c>
    </row>
    <row r="1152" spans="1:66" s="14" customFormat="1" x14ac:dyDescent="0.25">
      <c r="A1152" t="s">
        <v>109</v>
      </c>
      <c r="B1152" t="s">
        <v>132</v>
      </c>
      <c r="C1152" t="s">
        <v>104</v>
      </c>
      <c r="D1152" s="18" t="s">
        <v>519</v>
      </c>
      <c r="E1152">
        <f>VLOOKUP(A1152,home!$A$2:$E$405,3,FALSE)</f>
        <v>1.7307999999999999</v>
      </c>
      <c r="F1152">
        <f>VLOOKUP(B1152,home!$B$2:$E$405,3,FALSE)</f>
        <v>1.9258999999999999</v>
      </c>
      <c r="G1152">
        <f>VLOOKUP(C1152,away!$B$2:$E$405,4,FALSE)</f>
        <v>1.04</v>
      </c>
      <c r="H1152">
        <f>VLOOKUP(A1152,away!$A$2:$E$405,3,FALSE)</f>
        <v>1.3153999999999999</v>
      </c>
      <c r="I1152">
        <f>VLOOKUP(C1152,away!$B$2:$E$405,3,FALSE)</f>
        <v>1.6725000000000001</v>
      </c>
      <c r="J1152">
        <f>VLOOKUP(B1152,home!$B$2:$E$405,4,FALSE)</f>
        <v>2.0272999999999999</v>
      </c>
      <c r="K1152" s="3">
        <f t="shared" si="1178"/>
        <v>3.4666816288</v>
      </c>
      <c r="L1152" s="3">
        <f t="shared" si="1179"/>
        <v>4.4600731774499991</v>
      </c>
      <c r="M1152" s="5">
        <f t="shared" si="1180"/>
        <v>3.6095588610624306E-4</v>
      </c>
      <c r="N1152" s="5">
        <f t="shared" si="1181"/>
        <v>1.2513191391717382E-3</v>
      </c>
      <c r="O1152" s="5">
        <f t="shared" si="1182"/>
        <v>1.6098896658651514E-3</v>
      </c>
      <c r="P1152" s="5">
        <f t="shared" si="1183"/>
        <v>5.580974929049692E-3</v>
      </c>
      <c r="Q1152" s="5">
        <f t="shared" si="1184"/>
        <v>2.1689625357662477E-3</v>
      </c>
      <c r="R1152" s="5">
        <f t="shared" si="1185"/>
        <v>3.590112858689553E-3</v>
      </c>
      <c r="S1152" s="5">
        <f t="shared" si="1186"/>
        <v>2.157277548142918E-2</v>
      </c>
      <c r="T1152" s="5">
        <f t="shared" si="1187"/>
        <v>9.6737316286649739E-3</v>
      </c>
      <c r="U1152" s="5">
        <f t="shared" si="1188"/>
        <v>1.2445778292537724E-2</v>
      </c>
      <c r="V1152" s="5">
        <f t="shared" si="1189"/>
        <v>3.7061198318177946E-2</v>
      </c>
      <c r="W1152" s="5">
        <f t="shared" si="1190"/>
        <v>2.5063675254321047E-3</v>
      </c>
      <c r="X1152" s="5">
        <f t="shared" si="1191"/>
        <v>1.1178582573011457E-2</v>
      </c>
      <c r="Y1152" s="5">
        <f t="shared" si="1192"/>
        <v>2.4928648147899208E-2</v>
      </c>
      <c r="Z1152" s="5">
        <f t="shared" si="1193"/>
        <v>5.3373886883532036E-3</v>
      </c>
      <c r="AA1152" s="5">
        <f t="shared" si="1194"/>
        <v>1.8503027311678983E-2</v>
      </c>
      <c r="AB1152" s="5">
        <f t="shared" si="1195"/>
        <v>3.2072052429291092E-2</v>
      </c>
      <c r="AC1152" s="5">
        <f t="shared" si="1196"/>
        <v>3.5814213491141389E-2</v>
      </c>
      <c r="AD1152" s="5">
        <f t="shared" si="1197"/>
        <v>2.1721945638590984E-3</v>
      </c>
      <c r="AE1152" s="5">
        <f t="shared" si="1198"/>
        <v>9.6881467104706631E-3</v>
      </c>
      <c r="AF1152" s="5">
        <f t="shared" si="1199"/>
        <v>2.1604921641285333E-2</v>
      </c>
      <c r="AG1152" s="5">
        <f t="shared" si="1200"/>
        <v>3.2119843837735237E-2</v>
      </c>
      <c r="AH1152" s="5">
        <f t="shared" si="1201"/>
        <v>5.9512860316372892E-3</v>
      </c>
      <c r="AI1152" s="5">
        <f t="shared" si="1202"/>
        <v>2.063121395361105E-2</v>
      </c>
      <c r="AJ1152" s="5">
        <f t="shared" si="1203"/>
        <v>3.5760925196412816E-2</v>
      </c>
      <c r="AK1152" s="5">
        <f t="shared" si="1204"/>
        <v>4.1323914135765118E-2</v>
      </c>
      <c r="AL1152" s="5">
        <f t="shared" si="1205"/>
        <v>2.2149878729375978E-2</v>
      </c>
      <c r="AM1152" s="5">
        <f t="shared" si="1206"/>
        <v>1.5060613977419127E-3</v>
      </c>
      <c r="AN1152" s="5">
        <f t="shared" si="1207"/>
        <v>6.7171440436615592E-3</v>
      </c>
      <c r="AO1152" s="5">
        <f t="shared" si="1208"/>
        <v>1.4979476989101478E-2</v>
      </c>
      <c r="AP1152" s="5">
        <f t="shared" si="1209"/>
        <v>2.2269854510440324E-2</v>
      </c>
      <c r="AQ1152" s="5">
        <f t="shared" si="1210"/>
        <v>2.4831295191932192E-2</v>
      </c>
      <c r="AR1152" s="5">
        <f t="shared" si="1211"/>
        <v>5.3086342402076641E-3</v>
      </c>
      <c r="AS1152" s="5">
        <f t="shared" si="1212"/>
        <v>1.8403344794546559E-2</v>
      </c>
      <c r="AT1152" s="5">
        <f t="shared" si="1213"/>
        <v>3.1899268653863333E-2</v>
      </c>
      <c r="AU1152" s="5">
        <f t="shared" si="1214"/>
        <v>3.6861536204834573E-2</v>
      </c>
      <c r="AV1152" s="5">
        <f t="shared" si="1215"/>
        <v>3.194680259266152E-2</v>
      </c>
      <c r="AW1152" s="5">
        <f t="shared" si="1216"/>
        <v>9.5131598738843696E-3</v>
      </c>
      <c r="AX1152" s="5">
        <f t="shared" si="1217"/>
        <v>8.7017256323278984E-4</v>
      </c>
      <c r="AY1152" s="5">
        <f t="shared" si="1218"/>
        <v>3.8810333090274793E-3</v>
      </c>
      <c r="AZ1152" s="5">
        <f t="shared" si="1219"/>
        <v>8.6548462811917391E-3</v>
      </c>
      <c r="BA1152" s="5">
        <f t="shared" si="1220"/>
        <v>1.2867082584565382E-2</v>
      </c>
      <c r="BB1152" s="5">
        <f t="shared" si="1221"/>
        <v>1.4347032476863517E-2</v>
      </c>
      <c r="BC1152" s="5">
        <f t="shared" si="1222"/>
        <v>1.27977629452126E-2</v>
      </c>
      <c r="BD1152" s="5">
        <f t="shared" si="1223"/>
        <v>3.9461495306071428E-3</v>
      </c>
      <c r="BE1152" s="5">
        <f t="shared" si="1224"/>
        <v>1.3680044082253527E-2</v>
      </c>
      <c r="BF1152" s="5">
        <f t="shared" si="1225"/>
        <v>2.3712178750561228E-2</v>
      </c>
      <c r="BG1152" s="5">
        <f t="shared" si="1226"/>
        <v>2.7400858151130785E-2</v>
      </c>
      <c r="BH1152" s="5">
        <f t="shared" si="1227"/>
        <v>2.3747512891469955E-2</v>
      </c>
      <c r="BI1152" s="5">
        <f t="shared" si="1228"/>
        <v>1.6465013334110011E-2</v>
      </c>
      <c r="BJ1152" s="8">
        <f t="shared" si="1229"/>
        <v>0.24101448059626704</v>
      </c>
      <c r="BK1152" s="8">
        <f t="shared" si="1230"/>
        <v>0.12642103014430792</v>
      </c>
      <c r="BL1152" s="8">
        <f t="shared" si="1231"/>
        <v>0.40525954310173512</v>
      </c>
      <c r="BM1152" s="8">
        <f t="shared" si="1232"/>
        <v>0.76910235408087135</v>
      </c>
      <c r="BN1152" s="8">
        <f t="shared" si="1233"/>
        <v>1.4562215014648626E-2</v>
      </c>
    </row>
    <row r="1153" spans="1:66" x14ac:dyDescent="0.25">
      <c r="A1153" t="s">
        <v>130</v>
      </c>
      <c r="B1153" t="s">
        <v>274</v>
      </c>
      <c r="C1153" t="s">
        <v>294</v>
      </c>
      <c r="D1153" s="18" t="s">
        <v>519</v>
      </c>
      <c r="E1153">
        <f>VLOOKUP(A1153,home!$A$2:$E$405,3,FALSE)</f>
        <v>1.631</v>
      </c>
      <c r="F1153">
        <f>VLOOKUP(B1153,home!$B$2:$E$405,3,FALSE)</f>
        <v>1.4890000000000001</v>
      </c>
      <c r="G1153">
        <f>VLOOKUP(C1153,away!$B$2:$E$405,4,FALSE)</f>
        <v>0.70069999999999999</v>
      </c>
      <c r="H1153">
        <f>VLOOKUP(A1153,away!$A$2:$E$405,3,FALSE)</f>
        <v>1.2738</v>
      </c>
      <c r="I1153">
        <f>VLOOKUP(C1153,away!$B$2:$E$405,3,FALSE)</f>
        <v>0.67290000000000005</v>
      </c>
      <c r="J1153">
        <f>VLOOKUP(B1153,home!$B$2:$E$405,4,FALSE)</f>
        <v>1.3458000000000001</v>
      </c>
      <c r="K1153" s="3">
        <f t="shared" ref="K1153:K1216" si="1234">E1153*F1153*G1153</f>
        <v>1.7016912913000002</v>
      </c>
      <c r="L1153" s="3">
        <f t="shared" ref="L1153:L1216" si="1235">H1153*I1153*J1153</f>
        <v>1.1535390389160003</v>
      </c>
      <c r="M1153" s="5">
        <f t="shared" ref="M1153:M1216" si="1236">_xlfn.POISSON.DIST(0,K1153,FALSE) * _xlfn.POISSON.DIST(0,L1153,FALSE)</f>
        <v>5.754256580278793E-2</v>
      </c>
      <c r="N1153" s="5">
        <f t="shared" ref="N1153:N1216" si="1237">_xlfn.POISSON.DIST(1,K1153,FALSE) * _xlfn.POISSON.DIST(0,L1153,FALSE)</f>
        <v>9.7919683105661431E-2</v>
      </c>
      <c r="O1153" s="5">
        <f t="shared" ref="O1153:O1216" si="1238">_xlfn.POISSON.DIST(0,K1153,FALSE) * _xlfn.POISSON.DIST(1,L1153,FALSE)</f>
        <v>6.6377596052908688E-2</v>
      </c>
      <c r="P1153" s="5">
        <f t="shared" ref="P1153:P1216" si="1239">_xlfn.POISSON.DIST(1,K1153,FALSE) * _xlfn.POISSON.DIST(1,L1153,FALSE)</f>
        <v>0.112954177140664</v>
      </c>
      <c r="Q1153" s="5">
        <f t="shared" ref="Q1153:Q1216" si="1240">_xlfn.POISSON.DIST(2,K1153,FALSE) * _xlfn.POISSON.DIST(0,L1153,FALSE)</f>
        <v>8.3314535993879932E-2</v>
      </c>
      <c r="R1153" s="5">
        <f t="shared" ref="R1153:R1216" si="1241">_xlfn.POISSON.DIST(0,K1153,FALSE) * _xlfn.POISSON.DIST(2,L1153,FALSE)</f>
        <v>3.8284574178213397E-2</v>
      </c>
      <c r="S1153" s="5">
        <f t="shared" ref="S1153:S1216" si="1242">_xlfn.POISSON.DIST(2,K1153,FALSE) * _xlfn.POISSON.DIST(2,L1153,FALSE)</f>
        <v>5.5431340067678858E-2</v>
      </c>
      <c r="T1153" s="5">
        <f t="shared" ref="T1153:T1216" si="1243">_xlfn.POISSON.DIST(2,K1153,FALSE) * _xlfn.POISSON.DIST(1,L1153,FALSE)</f>
        <v>9.6106569778112758E-2</v>
      </c>
      <c r="U1153" s="5">
        <f t="shared" ref="U1153:U1216" si="1244">_xlfn.POISSON.DIST(1,K1153,FALSE) * _xlfn.POISSON.DIST(2,L1153,FALSE)</f>
        <v>6.5148526470194604E-2</v>
      </c>
      <c r="V1153" s="5">
        <f t="shared" ref="V1153:V1216" si="1245">_xlfn.POISSON.DIST(3,K1153,FALSE) * _xlfn.POISSON.DIST(3,L1153,FALSE)</f>
        <v>1.2089989998027637E-2</v>
      </c>
      <c r="W1153" s="5">
        <f t="shared" ref="W1153:W1216" si="1246">_xlfn.POISSON.DIST(3,K1153,FALSE) * _xlfn.POISSON.DIST(0,L1153,FALSE)</f>
        <v>4.7258540113161947E-2</v>
      </c>
      <c r="X1153" s="5">
        <f t="shared" ref="X1153:X1216" si="1247">_xlfn.POISSON.DIST(3,K1153,FALSE) * _xlfn.POISSON.DIST(1,L1153,FALSE)</f>
        <v>5.4514570942710075E-2</v>
      </c>
      <c r="Y1153" s="5">
        <f t="shared" ref="Y1153:Y1216" si="1248">_xlfn.POISSON.DIST(3,K1153,FALSE) * _xlfn.POISSON.DIST(2,L1153,FALSE)</f>
        <v>3.1442342886085953E-2</v>
      </c>
      <c r="Z1153" s="5">
        <f t="shared" ref="Z1153:Z1216" si="1249">_xlfn.POISSON.DIST(0,K1153,FALSE) * _xlfn.POISSON.DIST(3,L1153,FALSE)</f>
        <v>1.472091696761486E-2</v>
      </c>
      <c r="AA1153" s="5">
        <f t="shared" ref="AA1153:AA1216" si="1250">_xlfn.POISSON.DIST(1,K1153,FALSE) * _xlfn.POISSON.DIST(3,L1153,FALSE)</f>
        <v>2.5050456203740617E-2</v>
      </c>
      <c r="AB1153" s="5">
        <f t="shared" ref="AB1153:AB1216" si="1251">_xlfn.POISSON.DIST(2,K1153,FALSE) * _xlfn.POISSON.DIST(3,L1153,FALSE)</f>
        <v>2.1314071582498741E-2</v>
      </c>
      <c r="AC1153" s="5">
        <f t="shared" ref="AC1153:AC1216" si="1252">_xlfn.POISSON.DIST(4,K1153,FALSE) * _xlfn.POISSON.DIST(4,L1153,FALSE)</f>
        <v>1.4832659666958062E-3</v>
      </c>
      <c r="AD1153" s="5">
        <f t="shared" ref="AD1153:AD1216" si="1253">_xlfn.POISSON.DIST(4,K1153,FALSE) * _xlfn.POISSON.DIST(0,L1153,FALSE)</f>
        <v>2.0104861537529845E-2</v>
      </c>
      <c r="AE1153" s="5">
        <f t="shared" ref="AE1153:AE1216" si="1254">_xlfn.POISSON.DIST(4,K1153,FALSE) * _xlfn.POISSON.DIST(1,L1153,FALSE)</f>
        <v>2.3191742655541435E-2</v>
      </c>
      <c r="AF1153" s="5">
        <f t="shared" ref="AF1153:AF1216" si="1255">_xlfn.POISSON.DIST(4,K1153,FALSE) * _xlfn.POISSON.DIST(2,L1153,FALSE)</f>
        <v>1.3376290266830239E-2</v>
      </c>
      <c r="AG1153" s="5">
        <f t="shared" ref="AG1153:AG1216" si="1256">_xlfn.POISSON.DIST(4,K1153,FALSE) * _xlfn.POISSON.DIST(3,L1153,FALSE)</f>
        <v>5.1433576728869314E-3</v>
      </c>
      <c r="AH1153" s="5">
        <f t="shared" ref="AH1153:AH1216" si="1257">_xlfn.POISSON.DIST(0,K1153,FALSE) * _xlfn.POISSON.DIST(4,L1153,FALSE)</f>
        <v>4.24528810269617E-3</v>
      </c>
      <c r="AI1153" s="5">
        <f t="shared" ref="AI1153:AI1216" si="1258">_xlfn.POISSON.DIST(1,K1153,FALSE) * _xlfn.POISSON.DIST(4,L1153,FALSE)</f>
        <v>7.2241697934175746E-3</v>
      </c>
      <c r="AJ1153" s="5">
        <f t="shared" ref="AJ1153:AJ1216" si="1259">_xlfn.POISSON.DIST(2,K1153,FALSE) * _xlfn.POISSON.DIST(4,L1153,FALSE)</f>
        <v>6.1466534121656057E-3</v>
      </c>
      <c r="AK1153" s="5">
        <f t="shared" ref="AK1153:AK1216" si="1260">_xlfn.POISSON.DIST(3,K1153,FALSE) * _xlfn.POISSON.DIST(4,L1153,FALSE)</f>
        <v>3.4865688607072128E-3</v>
      </c>
      <c r="AL1153" s="5">
        <f t="shared" ref="AL1153:AL1216" si="1261">_xlfn.POISSON.DIST(5,K1153,FALSE) * _xlfn.POISSON.DIST(5,L1153,FALSE)</f>
        <v>1.1646410577038189E-4</v>
      </c>
      <c r="AM1153" s="5">
        <f t="shared" ref="AM1153:AM1216" si="1262">_xlfn.POISSON.DIST(5,K1153,FALSE) * _xlfn.POISSON.DIST(0,L1153,FALSE)</f>
        <v>6.8424535582413785E-3</v>
      </c>
      <c r="AN1153" s="5">
        <f t="shared" ref="AN1153:AN1216" si="1263">_xlfn.POISSON.DIST(5,K1153,FALSE) * _xlfn.POISSON.DIST(1,L1153,FALSE)</f>
        <v>7.8930373014011266E-3</v>
      </c>
      <c r="AO1153" s="5">
        <f t="shared" ref="AO1153:AO1216" si="1264">_xlfn.POISSON.DIST(5,K1153,FALSE) * _xlfn.POISSON.DIST(2,L1153,FALSE)</f>
        <v>4.5524633313931981E-3</v>
      </c>
      <c r="AP1153" s="5">
        <f t="shared" ref="AP1153:AP1216" si="1265">_xlfn.POISSON.DIST(5,K1153,FALSE) * _xlfn.POISSON.DIST(3,L1153,FALSE)</f>
        <v>1.7504813919985466E-3</v>
      </c>
      <c r="AQ1153" s="5">
        <f t="shared" ref="AQ1153:AQ1216" si="1266">_xlfn.POISSON.DIST(5,K1153,FALSE) * _xlfn.POISSON.DIST(4,L1153,FALSE)</f>
        <v>5.0481215564158631E-4</v>
      </c>
      <c r="AR1153" s="5">
        <f t="shared" ref="AR1153:AR1216" si="1267">_xlfn.POISSON.DIST(0,K1153,FALSE) * _xlfn.POISSON.DIST(5,L1153,FALSE)</f>
        <v>9.7942111158113351E-4</v>
      </c>
      <c r="AS1153" s="5">
        <f t="shared" ref="AS1153:AS1216" si="1268">_xlfn.POISSON.DIST(1,K1153,FALSE) * _xlfn.POISSON.DIST(5,L1153,FALSE)</f>
        <v>1.6666723760929809E-3</v>
      </c>
      <c r="AT1153" s="5">
        <f t="shared" ref="AT1153:AT1216" si="1269">_xlfn.POISSON.DIST(2,K1153,FALSE) * _xlfn.POISSON.DIST(5,L1153,FALSE)</f>
        <v>1.4180809339238523E-3</v>
      </c>
      <c r="AU1153" s="5">
        <f t="shared" ref="AU1153:AU1216" si="1270">_xlfn.POISSON.DIST(3,K1153,FALSE) * _xlfn.POISSON.DIST(5,L1153,FALSE)</f>
        <v>8.0437865853893E-4</v>
      </c>
      <c r="AV1153" s="5">
        <f t="shared" ref="AV1153:AV1216" si="1271">_xlfn.POISSON.DIST(4,K1153,FALSE) * _xlfn.POISSON.DIST(5,L1153,FALSE)</f>
        <v>3.4220103953581829E-4</v>
      </c>
      <c r="AW1153" s="5">
        <f t="shared" ref="AW1153:AW1216" si="1272">_xlfn.POISSON.DIST(6,K1153,FALSE) * _xlfn.POISSON.DIST(6,L1153,FALSE)</f>
        <v>6.3504232090275752E-6</v>
      </c>
      <c r="AX1153" s="5">
        <f t="shared" ref="AX1153:AX1216" si="1273">_xlfn.POISSON.DIST(6,K1153,FALSE) * _xlfn.POISSON.DIST(0,L1153,FALSE)</f>
        <v>1.9406239385306749E-3</v>
      </c>
      <c r="AY1153" s="5">
        <f t="shared" ref="AY1153:AY1216" si="1274">_xlfn.POISSON.DIST(6,K1153,FALSE) * _xlfn.POISSON.DIST(1,L1153,FALSE)</f>
        <v>2.238585472950058E-3</v>
      </c>
      <c r="AZ1153" s="5">
        <f t="shared" ref="AZ1153:AZ1216" si="1275">_xlfn.POISSON.DIST(6,K1153,FALSE) * _xlfn.POISSON.DIST(2,L1153,FALSE)</f>
        <v>1.2911478674990649E-3</v>
      </c>
      <c r="BA1153" s="5">
        <f t="shared" ref="BA1153:BA1216" si="1276">_xlfn.POISSON.DIST(6,K1153,FALSE) * _xlfn.POISSON.DIST(3,L1153,FALSE)</f>
        <v>4.9646315672443795E-4</v>
      </c>
      <c r="BB1153" s="5">
        <f t="shared" ref="BB1153:BB1216" si="1277">_xlfn.POISSON.DIST(6,K1153,FALSE) * _xlfn.POISSON.DIST(4,L1153,FALSE)</f>
        <v>1.4317240816627791E-4</v>
      </c>
      <c r="BC1153" s="5">
        <f t="shared" ref="BC1153:BC1216" si="1278">_xlfn.POISSON.DIST(6,K1153,FALSE) * _xlfn.POISSON.DIST(5,L1153,FALSE)</f>
        <v>3.3030992423083485E-5</v>
      </c>
      <c r="BD1153" s="5">
        <f t="shared" ref="BD1153:BD1216" si="1279">_xlfn.POISSON.DIST(0,K1153,FALSE) * _xlfn.POISSON.DIST(6,L1153,FALSE)</f>
        <v>1.8830008129122378E-4</v>
      </c>
      <c r="BE1153" s="5">
        <f t="shared" ref="BE1153:BE1216" si="1280">_xlfn.POISSON.DIST(1,K1153,FALSE) * _xlfn.POISSON.DIST(6,L1153,FALSE)</f>
        <v>3.2042860848435762E-4</v>
      </c>
      <c r="BF1153" s="5">
        <f t="shared" ref="BF1153:BF1216" si="1281">_xlfn.POISSON.DIST(2,K1153,FALSE) * _xlfn.POISSON.DIST(6,L1153,FALSE)</f>
        <v>2.7263528627060441E-4</v>
      </c>
      <c r="BG1153" s="5">
        <f t="shared" ref="BG1153:BG1216" si="1282">_xlfn.POISSON.DIST(3,K1153,FALSE) * _xlfn.POISSON.DIST(6,L1153,FALSE)</f>
        <v>1.5464703078258996E-4</v>
      </c>
      <c r="BH1153" s="5">
        <f t="shared" ref="BH1153:BH1216" si="1283">_xlfn.POISSON.DIST(4,K1153,FALSE) * _xlfn.POISSON.DIST(6,L1153,FALSE)</f>
        <v>6.5790376377034077E-5</v>
      </c>
      <c r="BI1153" s="5">
        <f t="shared" ref="BI1153:BI1216" si="1284">_xlfn.POISSON.DIST(5,K1153,FALSE) * _xlfn.POISSON.DIST(6,L1153,FALSE)</f>
        <v>2.2390982106429646E-5</v>
      </c>
      <c r="BJ1153" s="8">
        <f t="shared" ref="BJ1153:BJ1216" si="1285">SUM(N1153,Q1153,T1153,W1153,X1153,Y1153,AD1153,AE1153,AF1153,AG1153,AM1153,AN1153,AO1153,AP1153,AQ1153,AX1153,AY1153,AZ1153,BA1153,BB1153,BC1153)</f>
        <v>0.50005876652736991</v>
      </c>
      <c r="BK1153" s="8">
        <f t="shared" ref="BK1153:BK1216" si="1286">SUM(M1153,P1153,S1153,V1153,AC1153,AL1153,AY1153)</f>
        <v>0.24185638855457467</v>
      </c>
      <c r="BL1153" s="8">
        <f t="shared" ref="BL1153:BL1216" si="1287">SUM(O1153,R1153,U1153,AA1153,AB1153,AH1153,AI1153,AJ1153,AK1153,AR1153,AS1153,AT1153,AU1153,AV1153,BD1153,BE1153,BF1153,BG1153,BH1153,BI1153)</f>
        <v>0.24351285114152757</v>
      </c>
      <c r="BM1153" s="8">
        <f t="shared" ref="BM1153:BM1216" si="1288">SUM(S1153:BI1153)</f>
        <v>0.54152355586723067</v>
      </c>
      <c r="BN1153" s="8">
        <f t="shared" ref="BN1153:BN1216" si="1289">SUM(M1153:R1153)</f>
        <v>0.45639313227411538</v>
      </c>
    </row>
    <row r="1154" spans="1:66" x14ac:dyDescent="0.25">
      <c r="A1154" t="s">
        <v>130</v>
      </c>
      <c r="B1154" t="s">
        <v>418</v>
      </c>
      <c r="C1154" t="s">
        <v>441</v>
      </c>
      <c r="D1154" s="18" t="s">
        <v>519</v>
      </c>
      <c r="E1154">
        <f>VLOOKUP(A1154,home!$A$2:$E$405,3,FALSE)</f>
        <v>1.631</v>
      </c>
      <c r="F1154">
        <f>VLOOKUP(B1154,home!$B$2:$E$405,3,FALSE)</f>
        <v>1.2262</v>
      </c>
      <c r="G1154">
        <f>VLOOKUP(C1154,away!$B$2:$E$405,4,FALSE)</f>
        <v>0.70069999999999999</v>
      </c>
      <c r="H1154">
        <f>VLOOKUP(A1154,away!$A$2:$E$405,3,FALSE)</f>
        <v>1.2738</v>
      </c>
      <c r="I1154">
        <f>VLOOKUP(C1154,away!$B$2:$E$405,3,FALSE)</f>
        <v>1.9066000000000001</v>
      </c>
      <c r="J1154">
        <f>VLOOKUP(B1154,home!$B$2:$E$405,4,FALSE)</f>
        <v>0.67290000000000005</v>
      </c>
      <c r="K1154" s="3">
        <f t="shared" si="1234"/>
        <v>1.4013524925399998</v>
      </c>
      <c r="L1154" s="3">
        <f t="shared" si="1235"/>
        <v>1.6342231621320003</v>
      </c>
      <c r="M1154" s="5">
        <f t="shared" si="1236"/>
        <v>4.8046996435227848E-2</v>
      </c>
      <c r="N1154" s="5">
        <f t="shared" si="1237"/>
        <v>6.7330778213567033E-2</v>
      </c>
      <c r="O1154" s="5">
        <f t="shared" si="1238"/>
        <v>7.8519514445322985E-2</v>
      </c>
      <c r="P1154" s="5">
        <f t="shared" si="1239"/>
        <v>0.1100335172809839</v>
      </c>
      <c r="Q1154" s="5">
        <f t="shared" si="1240"/>
        <v>4.7177076937120047E-2</v>
      </c>
      <c r="R1154" s="5">
        <f t="shared" si="1241"/>
        <v>6.4159204592952518E-2</v>
      </c>
      <c r="S1154" s="5">
        <f t="shared" si="1242"/>
        <v>6.2997563966077141E-2</v>
      </c>
      <c r="T1154" s="5">
        <f t="shared" si="1243"/>
        <v>7.7097871852324973E-2</v>
      </c>
      <c r="U1154" s="5">
        <f t="shared" si="1244"/>
        <v>8.9909661275717825E-2</v>
      </c>
      <c r="V1154" s="5">
        <f t="shared" si="1245"/>
        <v>1.6030239042832094E-2</v>
      </c>
      <c r="W1154" s="5">
        <f t="shared" si="1246"/>
        <v>2.2037238118861498E-2</v>
      </c>
      <c r="X1154" s="5">
        <f t="shared" si="1247"/>
        <v>3.6013764963261689E-2</v>
      </c>
      <c r="Y1154" s="5">
        <f t="shared" si="1248"/>
        <v>2.9427264429270083E-2</v>
      </c>
      <c r="Z1154" s="5">
        <f t="shared" si="1249"/>
        <v>3.4950152736589607E-2</v>
      </c>
      <c r="AA1154" s="5">
        <f t="shared" si="1250"/>
        <v>4.8977483652073543E-2</v>
      </c>
      <c r="AB1154" s="5">
        <f t="shared" si="1251"/>
        <v>3.4317359397085183E-2</v>
      </c>
      <c r="AC1154" s="5">
        <f t="shared" si="1252"/>
        <v>2.294450896524346E-3</v>
      </c>
      <c r="AD1154" s="5">
        <f t="shared" si="1253"/>
        <v>7.7204846416410186E-3</v>
      </c>
      <c r="AE1154" s="5">
        <f t="shared" si="1254"/>
        <v>1.2616994824254126E-2</v>
      </c>
      <c r="AF1154" s="5">
        <f t="shared" si="1255"/>
        <v>1.0309492589147831E-2</v>
      </c>
      <c r="AG1154" s="5">
        <f t="shared" si="1256"/>
        <v>5.6160038596711976E-3</v>
      </c>
      <c r="AH1154" s="5">
        <f t="shared" si="1257"/>
        <v>1.4279087280546466E-2</v>
      </c>
      <c r="AI1154" s="5">
        <f t="shared" si="1258"/>
        <v>2.0010034551789999E-2</v>
      </c>
      <c r="AJ1154" s="5">
        <f t="shared" si="1259"/>
        <v>1.4020555897481217E-2</v>
      </c>
      <c r="AK1154" s="5">
        <f t="shared" si="1260"/>
        <v>6.5492469845772304E-3</v>
      </c>
      <c r="AL1154" s="5">
        <f t="shared" si="1261"/>
        <v>2.101829634353362E-4</v>
      </c>
      <c r="AM1154" s="5">
        <f t="shared" si="1262"/>
        <v>2.163824079236086E-3</v>
      </c>
      <c r="AN1154" s="5">
        <f t="shared" si="1263"/>
        <v>3.5361714290665603E-3</v>
      </c>
      <c r="AO1154" s="5">
        <f t="shared" si="1264"/>
        <v>2.8894466273249948E-3</v>
      </c>
      <c r="AP1154" s="5">
        <f t="shared" si="1265"/>
        <v>1.5740002013728987E-3</v>
      </c>
      <c r="AQ1154" s="5">
        <f t="shared" si="1266"/>
        <v>6.430668965710061E-4</v>
      </c>
      <c r="AR1154" s="5">
        <f t="shared" si="1267"/>
        <v>4.6670430335946913E-3</v>
      </c>
      <c r="AS1154" s="5">
        <f t="shared" si="1268"/>
        <v>6.5401723879193636E-3</v>
      </c>
      <c r="AT1154" s="5">
        <f t="shared" si="1269"/>
        <v>4.5825434387260422E-3</v>
      </c>
      <c r="AU1154" s="5">
        <f t="shared" si="1270"/>
        <v>2.1405862233438528E-3</v>
      </c>
      <c r="AV1154" s="5">
        <f t="shared" si="1271"/>
        <v>7.499289598949236E-4</v>
      </c>
      <c r="AW1154" s="5">
        <f t="shared" si="1272"/>
        <v>1.3370688223807976E-5</v>
      </c>
      <c r="AX1154" s="5">
        <f t="shared" si="1273"/>
        <v>5.0538004447592537E-4</v>
      </c>
      <c r="AY1154" s="5">
        <f t="shared" si="1274"/>
        <v>8.2590377436185752E-4</v>
      </c>
      <c r="AZ1154" s="5">
        <f t="shared" si="1275"/>
        <v>6.7485553887719463E-4</v>
      </c>
      <c r="BA1154" s="5">
        <f t="shared" si="1276"/>
        <v>3.6762151757539465E-4</v>
      </c>
      <c r="BB1154" s="5">
        <f t="shared" si="1277"/>
        <v>1.5019389972995657E-4</v>
      </c>
      <c r="BC1154" s="5">
        <f t="shared" si="1278"/>
        <v>4.9090069949925219E-5</v>
      </c>
      <c r="BD1154" s="5">
        <f t="shared" si="1279"/>
        <v>1.2711649706945397E-3</v>
      </c>
      <c r="BE1154" s="5">
        <f t="shared" si="1280"/>
        <v>1.7813502001123292E-3</v>
      </c>
      <c r="BF1154" s="5">
        <f t="shared" si="1281"/>
        <v>1.2481497715070202E-3</v>
      </c>
      <c r="BG1154" s="5">
        <f t="shared" si="1282"/>
        <v>5.8303259778819778E-4</v>
      </c>
      <c r="BH1154" s="5">
        <f t="shared" si="1283"/>
        <v>2.0425854603564063E-4</v>
      </c>
      <c r="BI1154" s="5">
        <f t="shared" si="1284"/>
        <v>5.7247644521928276E-5</v>
      </c>
      <c r="BJ1154" s="8">
        <f t="shared" si="1285"/>
        <v>0.32872652450766127</v>
      </c>
      <c r="BK1154" s="8">
        <f t="shared" si="1286"/>
        <v>0.24043885435944254</v>
      </c>
      <c r="BL1154" s="8">
        <f t="shared" si="1287"/>
        <v>0.39456762585168531</v>
      </c>
      <c r="BM1154" s="8">
        <f t="shared" si="1288"/>
        <v>0.5826035364640666</v>
      </c>
      <c r="BN1154" s="8">
        <f t="shared" si="1289"/>
        <v>0.4152670879051743</v>
      </c>
    </row>
    <row r="1155" spans="1:66" x14ac:dyDescent="0.25">
      <c r="A1155" t="s">
        <v>130</v>
      </c>
      <c r="B1155" t="s">
        <v>467</v>
      </c>
      <c r="C1155" t="s">
        <v>284</v>
      </c>
      <c r="D1155" s="18" t="s">
        <v>519</v>
      </c>
      <c r="E1155">
        <f>VLOOKUP(A1155,home!$A$2:$E$405,3,FALSE)</f>
        <v>1.631</v>
      </c>
      <c r="F1155">
        <f>VLOOKUP(B1155,home!$B$2:$E$405,3,FALSE)</f>
        <v>1.1387</v>
      </c>
      <c r="G1155">
        <f>VLOOKUP(C1155,away!$B$2:$E$405,4,FALSE)</f>
        <v>1.2262</v>
      </c>
      <c r="H1155">
        <f>VLOOKUP(A1155,away!$A$2:$E$405,3,FALSE)</f>
        <v>1.2738</v>
      </c>
      <c r="I1155">
        <f>VLOOKUP(C1155,away!$B$2:$E$405,3,FALSE)</f>
        <v>1.0094000000000001</v>
      </c>
      <c r="J1155">
        <f>VLOOKUP(B1155,home!$B$2:$E$405,4,FALSE)</f>
        <v>0.67290000000000005</v>
      </c>
      <c r="K1155" s="3">
        <f t="shared" si="1234"/>
        <v>2.27732279614</v>
      </c>
      <c r="L1155" s="3">
        <f t="shared" si="1235"/>
        <v>0.8651971361880002</v>
      </c>
      <c r="M1155" s="5">
        <f t="shared" si="1236"/>
        <v>4.3173865489084758E-2</v>
      </c>
      <c r="N1155" s="5">
        <f t="shared" si="1237"/>
        <v>9.832082807577476E-2</v>
      </c>
      <c r="O1155" s="5">
        <f t="shared" si="1238"/>
        <v>3.7353904779322072E-2</v>
      </c>
      <c r="P1155" s="5">
        <f t="shared" si="1239"/>
        <v>8.5066898878793054E-2</v>
      </c>
      <c r="Q1155" s="5">
        <f t="shared" si="1240"/>
        <v>0.11195413155616182</v>
      </c>
      <c r="R1155" s="5">
        <f t="shared" si="1241"/>
        <v>1.6159245720254352E-2</v>
      </c>
      <c r="S1155" s="5">
        <f t="shared" si="1242"/>
        <v>4.1902532949501053E-2</v>
      </c>
      <c r="T1155" s="5">
        <f t="shared" si="1243"/>
        <v>9.6862394006805838E-2</v>
      </c>
      <c r="U1155" s="5">
        <f t="shared" si="1244"/>
        <v>3.6799818647162967E-2</v>
      </c>
      <c r="V1155" s="5">
        <f t="shared" si="1245"/>
        <v>9.1735500240988331E-3</v>
      </c>
      <c r="W1155" s="5">
        <f t="shared" si="1246"/>
        <v>8.4985231971634601E-2</v>
      </c>
      <c r="X1155" s="5">
        <f t="shared" si="1247"/>
        <v>7.3528979320131124E-2</v>
      </c>
      <c r="Y1155" s="5">
        <f t="shared" si="1248"/>
        <v>3.1808531167302069E-2</v>
      </c>
      <c r="Z1155" s="5">
        <f t="shared" si="1249"/>
        <v>4.6603110400407549E-3</v>
      </c>
      <c r="AA1155" s="5">
        <f t="shared" si="1250"/>
        <v>1.0613032568587723E-2</v>
      </c>
      <c r="AB1155" s="5">
        <f t="shared" si="1251"/>
        <v>1.2084650502310544E-2</v>
      </c>
      <c r="AC1155" s="5">
        <f t="shared" si="1252"/>
        <v>1.1296843637629249E-3</v>
      </c>
      <c r="AD1155" s="5">
        <f t="shared" si="1253"/>
        <v>4.8384701526062376E-2</v>
      </c>
      <c r="AE1155" s="5">
        <f t="shared" si="1254"/>
        <v>4.1862305195660331E-2</v>
      </c>
      <c r="AF1155" s="5">
        <f t="shared" si="1255"/>
        <v>1.8109573284756677E-2</v>
      </c>
      <c r="AG1155" s="5">
        <f t="shared" si="1256"/>
        <v>5.2227836478527315E-3</v>
      </c>
      <c r="AH1155" s="5">
        <f t="shared" si="1257"/>
        <v>1.0080219413971454E-3</v>
      </c>
      <c r="AI1155" s="5">
        <f t="shared" si="1258"/>
        <v>2.2955913461530182E-3</v>
      </c>
      <c r="AJ1155" s="5">
        <f t="shared" si="1259"/>
        <v>2.6139012516079897E-3</v>
      </c>
      <c r="AK1155" s="5">
        <f t="shared" si="1260"/>
        <v>1.9842323023819171E-3</v>
      </c>
      <c r="AL1155" s="5">
        <f t="shared" si="1261"/>
        <v>8.9034182553304181E-5</v>
      </c>
      <c r="AM1155" s="5">
        <f t="shared" si="1262"/>
        <v>2.2037516753946312E-2</v>
      </c>
      <c r="AN1155" s="5">
        <f t="shared" si="1263"/>
        <v>1.9066796384209425E-2</v>
      </c>
      <c r="AO1155" s="5">
        <f t="shared" si="1264"/>
        <v>8.2482688139488541E-3</v>
      </c>
      <c r="AP1155" s="5">
        <f t="shared" si="1265"/>
        <v>2.3787928521124477E-3</v>
      </c>
      <c r="AQ1155" s="5">
        <f t="shared" si="1266"/>
        <v>5.1453119080804356E-4</v>
      </c>
      <c r="AR1155" s="5">
        <f t="shared" si="1267"/>
        <v>1.7442753938229572E-4</v>
      </c>
      <c r="AS1155" s="5">
        <f t="shared" si="1268"/>
        <v>3.9722781170990962E-4</v>
      </c>
      <c r="AT1155" s="5">
        <f t="shared" si="1269"/>
        <v>4.5230797543389256E-4</v>
      </c>
      <c r="AU1155" s="5">
        <f t="shared" si="1270"/>
        <v>3.4335042111051145E-4</v>
      </c>
      <c r="AV1155" s="5">
        <f t="shared" si="1271"/>
        <v>1.9547993526480918E-4</v>
      </c>
      <c r="AW1155" s="5">
        <f t="shared" si="1272"/>
        <v>4.8729722884044015E-6</v>
      </c>
      <c r="AX1155" s="5">
        <f t="shared" si="1273"/>
        <v>8.3644232123465251E-3</v>
      </c>
      <c r="AY1155" s="5">
        <f t="shared" si="1274"/>
        <v>7.2368750091866465E-3</v>
      </c>
      <c r="AZ1155" s="5">
        <f t="shared" si="1275"/>
        <v>3.1306617664493964E-3</v>
      </c>
      <c r="BA1155" s="5">
        <f t="shared" si="1276"/>
        <v>9.0287986490176131E-4</v>
      </c>
      <c r="BB1155" s="5">
        <f t="shared" si="1277"/>
        <v>1.9529226835870308E-4</v>
      </c>
      <c r="BC1155" s="5">
        <f t="shared" si="1278"/>
        <v>3.3793262260721671E-5</v>
      </c>
      <c r="BD1155" s="5">
        <f t="shared" si="1279"/>
        <v>2.5152367924313641E-5</v>
      </c>
      <c r="BE1155" s="5">
        <f t="shared" si="1280"/>
        <v>5.7280060850939983E-5</v>
      </c>
      <c r="BF1155" s="5">
        <f t="shared" si="1281"/>
        <v>6.522259417006602E-5</v>
      </c>
      <c r="BG1155" s="5">
        <f t="shared" si="1282"/>
        <v>4.9510966842293054E-5</v>
      </c>
      <c r="BH1155" s="5">
        <f t="shared" si="1283"/>
        <v>2.8188113362221423E-5</v>
      </c>
      <c r="BI1155" s="5">
        <f t="shared" si="1284"/>
        <v>1.2838686627993063E-5</v>
      </c>
      <c r="BJ1155" s="8">
        <f t="shared" si="1285"/>
        <v>0.68314929113067113</v>
      </c>
      <c r="BK1155" s="8">
        <f t="shared" si="1286"/>
        <v>0.18777244089698059</v>
      </c>
      <c r="BL1155" s="8">
        <f t="shared" si="1287"/>
        <v>0.12271338553185697</v>
      </c>
      <c r="BM1155" s="8">
        <f t="shared" si="1288"/>
        <v>0.59903455206326039</v>
      </c>
      <c r="BN1155" s="8">
        <f t="shared" si="1289"/>
        <v>0.39202887449939078</v>
      </c>
    </row>
    <row r="1156" spans="1:66" x14ac:dyDescent="0.25">
      <c r="A1156" t="s">
        <v>130</v>
      </c>
      <c r="B1156" t="s">
        <v>466</v>
      </c>
      <c r="C1156" t="s">
        <v>345</v>
      </c>
      <c r="D1156" s="18" t="s">
        <v>519</v>
      </c>
      <c r="E1156">
        <f>VLOOKUP(A1156,home!$A$2:$E$405,3,FALSE)</f>
        <v>1.631</v>
      </c>
      <c r="F1156">
        <f>VLOOKUP(B1156,home!$B$2:$E$405,3,FALSE)</f>
        <v>0.87590000000000001</v>
      </c>
      <c r="G1156">
        <f>VLOOKUP(C1156,away!$B$2:$E$405,4,FALSE)</f>
        <v>0.35039999999999999</v>
      </c>
      <c r="H1156">
        <f>VLOOKUP(A1156,away!$A$2:$E$405,3,FALSE)</f>
        <v>1.2738</v>
      </c>
      <c r="I1156">
        <f>VLOOKUP(C1156,away!$B$2:$E$405,3,FALSE)</f>
        <v>0.78510000000000002</v>
      </c>
      <c r="J1156">
        <f>VLOOKUP(B1156,home!$B$2:$E$405,4,FALSE)</f>
        <v>1.7944</v>
      </c>
      <c r="K1156" s="3">
        <f t="shared" si="1234"/>
        <v>0.50057895215999992</v>
      </c>
      <c r="L1156" s="3">
        <f t="shared" si="1235"/>
        <v>1.7945083458720001</v>
      </c>
      <c r="M1156" s="5">
        <f t="shared" si="1236"/>
        <v>0.10075259738090722</v>
      </c>
      <c r="N1156" s="5">
        <f t="shared" si="1237"/>
        <v>5.0434629624332886E-2</v>
      </c>
      <c r="O1156" s="5">
        <f t="shared" si="1238"/>
        <v>0.18080137686831943</v>
      </c>
      <c r="P1156" s="5">
        <f t="shared" si="1239"/>
        <v>9.0505363781828579E-2</v>
      </c>
      <c r="Q1156" s="5">
        <f t="shared" si="1240"/>
        <v>1.2623257024963122E-2</v>
      </c>
      <c r="R1156" s="5">
        <f t="shared" si="1241"/>
        <v>0.16222478986767405</v>
      </c>
      <c r="S1156" s="5">
        <f t="shared" si="1242"/>
        <v>2.0325086117416017E-2</v>
      </c>
      <c r="T1156" s="5">
        <f t="shared" si="1243"/>
        <v>2.2652540083383681E-2</v>
      </c>
      <c r="U1156" s="5">
        <f t="shared" si="1244"/>
        <v>8.1206315326336445E-2</v>
      </c>
      <c r="V1156" s="5">
        <f t="shared" si="1245"/>
        <v>2.028653862996891E-3</v>
      </c>
      <c r="W1156" s="5">
        <f t="shared" si="1246"/>
        <v>2.1063122581341321E-3</v>
      </c>
      <c r="X1156" s="5">
        <f t="shared" si="1247"/>
        <v>3.7797949262341991E-3</v>
      </c>
      <c r="Y1156" s="5">
        <f t="shared" si="1248"/>
        <v>3.3914367704059568E-3</v>
      </c>
      <c r="Z1156" s="5">
        <f t="shared" si="1249"/>
        <v>9.703791310829088E-2</v>
      </c>
      <c r="AA1156" s="5">
        <f t="shared" si="1250"/>
        <v>4.8575136863541361E-2</v>
      </c>
      <c r="AB1156" s="5">
        <f t="shared" si="1251"/>
        <v>1.215784555609006E-2</v>
      </c>
      <c r="AC1156" s="5">
        <f t="shared" si="1252"/>
        <v>1.1389536140431229E-4</v>
      </c>
      <c r="AD1156" s="5">
        <f t="shared" si="1253"/>
        <v>2.6359389577463682E-4</v>
      </c>
      <c r="AE1156" s="5">
        <f t="shared" si="1254"/>
        <v>4.7302144588849996E-4</v>
      </c>
      <c r="AF1156" s="5">
        <f t="shared" si="1255"/>
        <v>4.2442046621167702E-4</v>
      </c>
      <c r="AG1156" s="5">
        <f t="shared" si="1256"/>
        <v>2.5387535625857996E-4</v>
      </c>
      <c r="AH1156" s="5">
        <f t="shared" si="1257"/>
        <v>4.3533836234707496E-2</v>
      </c>
      <c r="AI1156" s="5">
        <f t="shared" si="1258"/>
        <v>2.1792122125874912E-2</v>
      </c>
      <c r="AJ1156" s="5">
        <f t="shared" si="1259"/>
        <v>5.4543388295566061E-3</v>
      </c>
      <c r="AK1156" s="5">
        <f t="shared" si="1260"/>
        <v>9.101090720083487E-4</v>
      </c>
      <c r="AL1156" s="5">
        <f t="shared" si="1261"/>
        <v>4.092456724659501E-6</v>
      </c>
      <c r="AM1156" s="5">
        <f t="shared" si="1262"/>
        <v>2.6389911228527998E-5</v>
      </c>
      <c r="AN1156" s="5">
        <f t="shared" si="1263"/>
        <v>4.7356915946414708E-5</v>
      </c>
      <c r="AO1156" s="5">
        <f t="shared" si="1264"/>
        <v>4.2491190450300011E-5</v>
      </c>
      <c r="AP1156" s="5">
        <f t="shared" si="1265"/>
        <v>2.5416931963033339E-5</v>
      </c>
      <c r="AQ1156" s="5">
        <f t="shared" si="1266"/>
        <v>1.1402724133531033E-5</v>
      </c>
      <c r="AR1156" s="5">
        <f t="shared" si="1267"/>
        <v>1.5624366490201493E-2</v>
      </c>
      <c r="AS1156" s="5">
        <f t="shared" si="1268"/>
        <v>7.821229005828878E-3</v>
      </c>
      <c r="AT1156" s="5">
        <f t="shared" si="1269"/>
        <v>1.9575713101706088E-3</v>
      </c>
      <c r="AU1156" s="5">
        <f t="shared" si="1270"/>
        <v>3.2663966507456046E-4</v>
      </c>
      <c r="AV1156" s="5">
        <f t="shared" si="1271"/>
        <v>4.0877235319229206E-5</v>
      </c>
      <c r="AW1156" s="5">
        <f t="shared" si="1272"/>
        <v>1.0211737967144672E-7</v>
      </c>
      <c r="AX1156" s="5">
        <f t="shared" si="1273"/>
        <v>2.2017056850619916E-6</v>
      </c>
      <c r="AY1156" s="5">
        <f t="shared" si="1274"/>
        <v>3.9509792269975742E-6</v>
      </c>
      <c r="AZ1156" s="5">
        <f t="shared" si="1275"/>
        <v>3.545032598607026E-6</v>
      </c>
      <c r="BA1156" s="5">
        <f t="shared" si="1276"/>
        <v>2.1205301948628711E-6</v>
      </c>
      <c r="BB1156" s="5">
        <f t="shared" si="1277"/>
        <v>9.513272830887505E-7</v>
      </c>
      <c r="BC1156" s="5">
        <f t="shared" si="1278"/>
        <v>3.4143294983169939E-7</v>
      </c>
      <c r="BD1156" s="5">
        <f t="shared" si="1279"/>
        <v>4.6730093442715641E-3</v>
      </c>
      <c r="BE1156" s="5">
        <f t="shared" si="1280"/>
        <v>2.3392101209893474E-3</v>
      </c>
      <c r="BF1156" s="5">
        <f t="shared" si="1281"/>
        <v>5.8547967562345711E-4</v>
      </c>
      <c r="BG1156" s="5">
        <f t="shared" si="1282"/>
        <v>9.7692934178188919E-5</v>
      </c>
      <c r="BH1156" s="5">
        <f t="shared" si="1283"/>
        <v>1.2225756656088414E-5</v>
      </c>
      <c r="BI1156" s="5">
        <f t="shared" si="1284"/>
        <v>1.2239912912535772E-6</v>
      </c>
      <c r="BJ1156" s="8">
        <f t="shared" si="1285"/>
        <v>9.6569050533247644E-2</v>
      </c>
      <c r="BK1156" s="8">
        <f t="shared" si="1286"/>
        <v>0.2137336399405047</v>
      </c>
      <c r="BL1156" s="8">
        <f t="shared" si="1287"/>
        <v>0.59013539627371336</v>
      </c>
      <c r="BM1156" s="8">
        <f t="shared" si="1288"/>
        <v>0.40013013644588391</v>
      </c>
      <c r="BN1156" s="8">
        <f t="shared" si="1289"/>
        <v>0.59734201454802538</v>
      </c>
    </row>
    <row r="1157" spans="1:66" x14ac:dyDescent="0.25">
      <c r="A1157" t="s">
        <v>130</v>
      </c>
      <c r="B1157" t="s">
        <v>307</v>
      </c>
      <c r="C1157" t="s">
        <v>419</v>
      </c>
      <c r="D1157" s="18" t="s">
        <v>519</v>
      </c>
      <c r="E1157">
        <f>VLOOKUP(A1157,home!$A$2:$E$405,3,FALSE)</f>
        <v>1.631</v>
      </c>
      <c r="F1157">
        <f>VLOOKUP(B1157,home!$B$2:$E$405,3,FALSE)</f>
        <v>0.52549999999999997</v>
      </c>
      <c r="G1157">
        <f>VLOOKUP(C1157,away!$B$2:$E$405,4,FALSE)</f>
        <v>0.7883</v>
      </c>
      <c r="H1157">
        <f>VLOOKUP(A1157,away!$A$2:$E$405,3,FALSE)</f>
        <v>1.2738</v>
      </c>
      <c r="I1157">
        <f>VLOOKUP(C1157,away!$B$2:$E$405,3,FALSE)</f>
        <v>0.67290000000000005</v>
      </c>
      <c r="J1157">
        <f>VLOOKUP(B1157,home!$B$2:$E$405,4,FALSE)</f>
        <v>0.67290000000000005</v>
      </c>
      <c r="K1157" s="3">
        <f t="shared" si="1234"/>
        <v>0.67564444115</v>
      </c>
      <c r="L1157" s="3">
        <f t="shared" si="1235"/>
        <v>0.57676951945800015</v>
      </c>
      <c r="M1157" s="5">
        <f t="shared" si="1236"/>
        <v>0.28581401965648751</v>
      </c>
      <c r="N1157" s="5">
        <f t="shared" si="1237"/>
        <v>0.19310865358364263</v>
      </c>
      <c r="O1157" s="5">
        <f t="shared" si="1238"/>
        <v>0.16484881477163174</v>
      </c>
      <c r="P1157" s="5">
        <f t="shared" si="1239"/>
        <v>0.111379185330619</v>
      </c>
      <c r="Q1157" s="5">
        <f t="shared" si="1240"/>
        <v>6.5236394165874581E-2</v>
      </c>
      <c r="R1157" s="5">
        <f t="shared" si="1241"/>
        <v>4.7539885839527452E-2</v>
      </c>
      <c r="S1157" s="5">
        <f t="shared" si="1242"/>
        <v>1.0850869859202502E-2</v>
      </c>
      <c r="T1157" s="5">
        <f t="shared" si="1243"/>
        <v>3.7626363714224169E-2</v>
      </c>
      <c r="U1157" s="5">
        <f t="shared" si="1244"/>
        <v>3.212005960038232E-2</v>
      </c>
      <c r="V1157" s="5">
        <f t="shared" si="1245"/>
        <v>4.698319582857417E-4</v>
      </c>
      <c r="W1157" s="5">
        <f t="shared" si="1246"/>
        <v>1.4692202359614484E-2</v>
      </c>
      <c r="X1157" s="5">
        <f t="shared" si="1247"/>
        <v>8.4740144947345435E-3</v>
      </c>
      <c r="Y1157" s="5">
        <f t="shared" si="1248"/>
        <v>2.4437766340040844E-3</v>
      </c>
      <c r="Z1157" s="5">
        <f t="shared" si="1249"/>
        <v>9.139852370250813E-3</v>
      </c>
      <c r="AA1157" s="5">
        <f t="shared" si="1250"/>
        <v>6.1752904468916131E-3</v>
      </c>
      <c r="AB1157" s="5">
        <f t="shared" si="1251"/>
        <v>2.0861503314645088E-3</v>
      </c>
      <c r="AC1157" s="5">
        <f t="shared" si="1252"/>
        <v>1.1443083866881502E-5</v>
      </c>
      <c r="AD1157" s="5">
        <f t="shared" si="1253"/>
        <v>2.4816762131311104E-3</v>
      </c>
      <c r="AE1157" s="5">
        <f t="shared" si="1254"/>
        <v>1.4313551968979802E-3</v>
      </c>
      <c r="AF1157" s="5">
        <f t="shared" si="1255"/>
        <v>4.1278102454427951E-4</v>
      </c>
      <c r="AG1157" s="5">
        <f t="shared" si="1256"/>
        <v>7.9359837722595039E-5</v>
      </c>
      <c r="AH1157" s="5">
        <f t="shared" si="1257"/>
        <v>1.3178970648766561E-3</v>
      </c>
      <c r="AI1157" s="5">
        <f t="shared" si="1258"/>
        <v>8.9042982589181358E-4</v>
      </c>
      <c r="AJ1157" s="5">
        <f t="shared" si="1259"/>
        <v>3.0080698104898308E-4</v>
      </c>
      <c r="AK1157" s="5">
        <f t="shared" si="1260"/>
        <v>6.7746188201619597E-5</v>
      </c>
      <c r="AL1157" s="5">
        <f t="shared" si="1261"/>
        <v>1.7837072657177918E-7</v>
      </c>
      <c r="AM1157" s="5">
        <f t="shared" si="1262"/>
        <v>3.3534614762724353E-4</v>
      </c>
      <c r="AN1157" s="5">
        <f t="shared" si="1263"/>
        <v>1.9341743641905685E-4</v>
      </c>
      <c r="AO1157" s="5">
        <f t="shared" si="1264"/>
        <v>5.5778640929108845E-5</v>
      </c>
      <c r="AP1157" s="5">
        <f t="shared" si="1265"/>
        <v>1.0723806641567485E-5</v>
      </c>
      <c r="AQ1157" s="5">
        <f t="shared" si="1266"/>
        <v>1.546291200854347E-6</v>
      </c>
      <c r="AR1157" s="5">
        <f t="shared" si="1267"/>
        <v>1.5202457136080359E-4</v>
      </c>
      <c r="AS1157" s="5">
        <f t="shared" si="1268"/>
        <v>1.0271455655813844E-4</v>
      </c>
      <c r="AT1157" s="5">
        <f t="shared" si="1269"/>
        <v>3.4699259581846755E-5</v>
      </c>
      <c r="AU1157" s="5">
        <f t="shared" si="1270"/>
        <v>7.8147872828318782E-6</v>
      </c>
      <c r="AV1157" s="5">
        <f t="shared" si="1271"/>
        <v>1.320004396603768E-6</v>
      </c>
      <c r="AW1157" s="5">
        <f t="shared" si="1272"/>
        <v>1.9308191152757229E-9</v>
      </c>
      <c r="AX1157" s="5">
        <f t="shared" si="1273"/>
        <v>3.7762460084235699E-5</v>
      </c>
      <c r="AY1157" s="5">
        <f t="shared" si="1274"/>
        <v>2.178023595633654E-5</v>
      </c>
      <c r="AZ1157" s="5">
        <f t="shared" si="1275"/>
        <v>6.2810881131090397E-6</v>
      </c>
      <c r="BA1157" s="5">
        <f t="shared" si="1276"/>
        <v>1.2075800575570862E-6</v>
      </c>
      <c r="BB1157" s="5">
        <f t="shared" si="1277"/>
        <v>1.7412384237606618E-7</v>
      </c>
      <c r="BC1157" s="5">
        <f t="shared" si="1278"/>
        <v>2.0085864978684855E-8</v>
      </c>
      <c r="BD1157" s="5">
        <f t="shared" si="1279"/>
        <v>1.4613856494929856E-5</v>
      </c>
      <c r="BE1157" s="5">
        <f t="shared" si="1280"/>
        <v>9.8737709045631792E-6</v>
      </c>
      <c r="BF1157" s="5">
        <f t="shared" si="1281"/>
        <v>3.3355792124283597E-6</v>
      </c>
      <c r="BG1157" s="5">
        <f t="shared" si="1282"/>
        <v>7.5122185096423866E-7</v>
      </c>
      <c r="BH1157" s="5">
        <f t="shared" si="1283"/>
        <v>1.2688971691860042E-7</v>
      </c>
      <c r="BI1157" s="5">
        <f t="shared" si="1284"/>
        <v>1.7146466375029902E-8</v>
      </c>
      <c r="BJ1157" s="8">
        <f t="shared" si="1285"/>
        <v>0.32665061512112697</v>
      </c>
      <c r="BK1157" s="8">
        <f t="shared" si="1286"/>
        <v>0.40854730849514459</v>
      </c>
      <c r="BL1157" s="8">
        <f t="shared" si="1287"/>
        <v>0.25567437269374316</v>
      </c>
      <c r="BM1157" s="8">
        <f t="shared" si="1288"/>
        <v>0.13206341702734525</v>
      </c>
      <c r="BN1157" s="8">
        <f t="shared" si="1289"/>
        <v>0.86792695334778291</v>
      </c>
    </row>
    <row r="1158" spans="1:66" x14ac:dyDescent="0.25">
      <c r="A1158" t="s">
        <v>130</v>
      </c>
      <c r="B1158" t="s">
        <v>308</v>
      </c>
      <c r="C1158" t="s">
        <v>442</v>
      </c>
      <c r="D1158" s="18" t="s">
        <v>519</v>
      </c>
      <c r="E1158">
        <f>VLOOKUP(A1158,home!$A$2:$E$405,3,FALSE)</f>
        <v>1.631</v>
      </c>
      <c r="F1158">
        <f>VLOOKUP(B1158,home!$B$2:$E$405,3,FALSE)</f>
        <v>0.87590000000000001</v>
      </c>
      <c r="G1158">
        <f>VLOOKUP(C1158,away!$B$2:$E$405,4,FALSE)</f>
        <v>0.7883</v>
      </c>
      <c r="H1158">
        <f>VLOOKUP(A1158,away!$A$2:$E$405,3,FALSE)</f>
        <v>1.2738</v>
      </c>
      <c r="I1158">
        <f>VLOOKUP(C1158,away!$B$2:$E$405,3,FALSE)</f>
        <v>0.78510000000000002</v>
      </c>
      <c r="J1158">
        <f>VLOOKUP(B1158,home!$B$2:$E$405,4,FALSE)</f>
        <v>1.1214999999999999</v>
      </c>
      <c r="K1158" s="3">
        <f t="shared" si="1234"/>
        <v>1.1261597830699999</v>
      </c>
      <c r="L1158" s="3">
        <f t="shared" si="1235"/>
        <v>1.12156771617</v>
      </c>
      <c r="M1158" s="5">
        <f t="shared" si="1236"/>
        <v>0.10563901674054302</v>
      </c>
      <c r="N1158" s="5">
        <f t="shared" si="1237"/>
        <v>0.11896641217625799</v>
      </c>
      <c r="O1158" s="5">
        <f t="shared" si="1238"/>
        <v>0.11848131074413522</v>
      </c>
      <c r="P1158" s="5">
        <f t="shared" si="1239"/>
        <v>0.13342888720546453</v>
      </c>
      <c r="Q1158" s="5">
        <f t="shared" si="1240"/>
        <v>6.6987594464515465E-2</v>
      </c>
      <c r="R1158" s="5">
        <f t="shared" si="1241"/>
        <v>6.644240655006392E-2</v>
      </c>
      <c r="S1158" s="5">
        <f t="shared" si="1242"/>
        <v>4.2132321206223199E-2</v>
      </c>
      <c r="T1158" s="5">
        <f t="shared" si="1243"/>
        <v>7.5131123335288749E-2</v>
      </c>
      <c r="U1158" s="5">
        <f t="shared" si="1244"/>
        <v>7.4824766147068705E-2</v>
      </c>
      <c r="V1158" s="5">
        <f t="shared" si="1245"/>
        <v>5.9128708179823544E-3</v>
      </c>
      <c r="W1158" s="5">
        <f t="shared" si="1246"/>
        <v>2.5146244950179947E-2</v>
      </c>
      <c r="X1158" s="5">
        <f t="shared" si="1247"/>
        <v>2.8203216519024715E-2</v>
      </c>
      <c r="Y1158" s="5">
        <f t="shared" si="1248"/>
        <v>1.5815908569945285E-2</v>
      </c>
      <c r="Z1158" s="5">
        <f t="shared" si="1249"/>
        <v>2.4839886057064609E-2</v>
      </c>
      <c r="AA1158" s="5">
        <f t="shared" si="1250"/>
        <v>2.7973680693507391E-2</v>
      </c>
      <c r="AB1158" s="5">
        <f t="shared" si="1251"/>
        <v>1.5751417090734871E-2</v>
      </c>
      <c r="AC1158" s="5">
        <f t="shared" si="1252"/>
        <v>4.6677106017251838E-4</v>
      </c>
      <c r="AD1158" s="5">
        <f t="shared" si="1253"/>
        <v>7.0796724395299328E-3</v>
      </c>
      <c r="AE1158" s="5">
        <f t="shared" si="1254"/>
        <v>7.9403320492352786E-3</v>
      </c>
      <c r="AF1158" s="5">
        <f t="shared" si="1255"/>
        <v>4.4528100410461341E-3</v>
      </c>
      <c r="AG1158" s="5">
        <f t="shared" si="1256"/>
        <v>1.6647093294249854E-3</v>
      </c>
      <c r="AH1158" s="5">
        <f t="shared" si="1257"/>
        <v>6.9649035687362462E-3</v>
      </c>
      <c r="AI1158" s="5">
        <f t="shared" si="1258"/>
        <v>7.8435942920714787E-3</v>
      </c>
      <c r="AJ1158" s="5">
        <f t="shared" si="1259"/>
        <v>4.4165702232241543E-3</v>
      </c>
      <c r="AK1158" s="5">
        <f t="shared" si="1260"/>
        <v>1.6579212548331775E-3</v>
      </c>
      <c r="AL1158" s="5">
        <f t="shared" si="1261"/>
        <v>2.3582477406619576E-5</v>
      </c>
      <c r="AM1158" s="5">
        <f t="shared" si="1262"/>
        <v>1.5945684757415369E-3</v>
      </c>
      <c r="AN1158" s="5">
        <f t="shared" si="1263"/>
        <v>1.7884165236141134E-3</v>
      </c>
      <c r="AO1158" s="5">
        <f t="shared" si="1264"/>
        <v>1.0029151179752861E-3</v>
      </c>
      <c r="AP1158" s="5">
        <f t="shared" si="1265"/>
        <v>3.7494573945996923E-4</v>
      </c>
      <c r="AQ1158" s="5">
        <f t="shared" si="1266"/>
        <v>1.0513175917344741E-4</v>
      </c>
      <c r="AR1158" s="5">
        <f t="shared" si="1267"/>
        <v>1.5623221977863592E-3</v>
      </c>
      <c r="AS1158" s="5">
        <f t="shared" si="1268"/>
        <v>1.7594244273445316E-3</v>
      </c>
      <c r="AT1158" s="5">
        <f t="shared" si="1269"/>
        <v>9.9069651571318863E-4</v>
      </c>
      <c r="AU1158" s="5">
        <f t="shared" si="1270"/>
        <v>3.7189419107458958E-4</v>
      </c>
      <c r="AV1158" s="5">
        <f t="shared" si="1271"/>
        <v>1.0470307038638824E-4</v>
      </c>
      <c r="AW1158" s="5">
        <f t="shared" si="1272"/>
        <v>8.2739413875880168E-7</v>
      </c>
      <c r="AX1158" s="5">
        <f t="shared" si="1273"/>
        <v>2.992898147885584E-4</v>
      </c>
      <c r="AY1158" s="5">
        <f t="shared" si="1274"/>
        <v>3.3567379404534568E-4</v>
      </c>
      <c r="AZ1158" s="5">
        <f t="shared" si="1275"/>
        <v>1.8824044528277867E-4</v>
      </c>
      <c r="BA1158" s="5">
        <f t="shared" si="1276"/>
        <v>7.037480210220997E-5</v>
      </c>
      <c r="BB1158" s="5">
        <f t="shared" si="1277"/>
        <v>1.9732526517422841E-5</v>
      </c>
      <c r="BC1158" s="5">
        <f t="shared" si="1278"/>
        <v>4.4262729400819809E-6</v>
      </c>
      <c r="BD1158" s="5">
        <f t="shared" si="1279"/>
        <v>2.9204168988215649E-4</v>
      </c>
      <c r="BE1158" s="5">
        <f t="shared" si="1280"/>
        <v>3.2888560612508546E-4</v>
      </c>
      <c r="BF1158" s="5">
        <f t="shared" si="1281"/>
        <v>1.8518887142433591E-4</v>
      </c>
      <c r="BG1158" s="5">
        <f t="shared" si="1282"/>
        <v>6.9517419756736048E-5</v>
      </c>
      <c r="BH1158" s="5">
        <f t="shared" si="1283"/>
        <v>1.9571930588208E-5</v>
      </c>
      <c r="BI1158" s="5">
        <f t="shared" si="1284"/>
        <v>4.4082242210954827E-6</v>
      </c>
      <c r="BJ1158" s="8">
        <f t="shared" si="1285"/>
        <v>0.35717173914608918</v>
      </c>
      <c r="BK1158" s="8">
        <f t="shared" si="1286"/>
        <v>0.28793912330183763</v>
      </c>
      <c r="BL1158" s="8">
        <f t="shared" si="1287"/>
        <v>0.33004522470867792</v>
      </c>
      <c r="BM1158" s="8">
        <f t="shared" si="1288"/>
        <v>0.38971549893278257</v>
      </c>
      <c r="BN1158" s="8">
        <f t="shared" si="1289"/>
        <v>0.60994562788098017</v>
      </c>
    </row>
    <row r="1159" spans="1:66" x14ac:dyDescent="0.25">
      <c r="A1159" t="s">
        <v>130</v>
      </c>
      <c r="B1159" t="s">
        <v>465</v>
      </c>
      <c r="C1159" t="s">
        <v>282</v>
      </c>
      <c r="D1159" s="18" t="s">
        <v>519</v>
      </c>
      <c r="E1159">
        <f>VLOOKUP(A1159,home!$A$2:$E$405,3,FALSE)</f>
        <v>1.631</v>
      </c>
      <c r="F1159">
        <f>VLOOKUP(B1159,home!$B$2:$E$405,3,FALSE)</f>
        <v>0.26279999999999998</v>
      </c>
      <c r="G1159">
        <f>VLOOKUP(C1159,away!$B$2:$E$405,4,FALSE)</f>
        <v>0.96350000000000002</v>
      </c>
      <c r="H1159">
        <f>VLOOKUP(A1159,away!$A$2:$E$405,3,FALSE)</f>
        <v>1.2738</v>
      </c>
      <c r="I1159">
        <f>VLOOKUP(C1159,away!$B$2:$E$405,3,FALSE)</f>
        <v>1.5701000000000001</v>
      </c>
      <c r="J1159">
        <f>VLOOKUP(B1159,home!$B$2:$E$405,4,FALSE)</f>
        <v>0.67290000000000005</v>
      </c>
      <c r="K1159" s="3">
        <f t="shared" si="1234"/>
        <v>0.41298192179999998</v>
      </c>
      <c r="L1159" s="3">
        <f t="shared" si="1235"/>
        <v>1.3457955454020001</v>
      </c>
      <c r="M1159" s="5">
        <f t="shared" si="1236"/>
        <v>0.17225532293217097</v>
      </c>
      <c r="N1159" s="5">
        <f t="shared" si="1237"/>
        <v>7.1138334304807566E-2</v>
      </c>
      <c r="O1159" s="5">
        <f t="shared" si="1238"/>
        <v>0.23182044627389867</v>
      </c>
      <c r="P1159" s="5">
        <f t="shared" si="1239"/>
        <v>9.5737653414728313E-2</v>
      </c>
      <c r="Q1159" s="5">
        <f t="shared" si="1240"/>
        <v>1.4689423007425149E-2</v>
      </c>
      <c r="R1159" s="5">
        <f t="shared" si="1241"/>
        <v>0.15599146196425825</v>
      </c>
      <c r="S1159" s="5">
        <f t="shared" si="1242"/>
        <v>1.3302489184859358E-2</v>
      </c>
      <c r="T1159" s="5">
        <f t="shared" si="1243"/>
        <v>1.9768960047918414E-2</v>
      </c>
      <c r="U1159" s="5">
        <f t="shared" si="1244"/>
        <v>6.4421653746390972E-2</v>
      </c>
      <c r="V1159" s="5">
        <f t="shared" si="1245"/>
        <v>8.2148669225722123E-4</v>
      </c>
      <c r="W1159" s="5">
        <f t="shared" si="1246"/>
        <v>2.0221553812465251E-3</v>
      </c>
      <c r="X1159" s="5">
        <f t="shared" si="1247"/>
        <v>2.7214077041922565E-3</v>
      </c>
      <c r="Y1159" s="5">
        <f t="shared" si="1248"/>
        <v>1.8312291827623116E-3</v>
      </c>
      <c r="Z1159" s="5">
        <f t="shared" si="1249"/>
        <v>6.9977538210748091E-2</v>
      </c>
      <c r="AA1159" s="5">
        <f t="shared" si="1250"/>
        <v>2.8899458213107677E-2</v>
      </c>
      <c r="AB1159" s="5">
        <f t="shared" si="1251"/>
        <v>5.9674768959140012E-3</v>
      </c>
      <c r="AC1159" s="5">
        <f t="shared" si="1252"/>
        <v>2.8535841044481973E-5</v>
      </c>
      <c r="AD1159" s="5">
        <f t="shared" si="1253"/>
        <v>2.0877840388135036E-4</v>
      </c>
      <c r="AE1159" s="5">
        <f t="shared" si="1254"/>
        <v>2.8097304591966093E-4</v>
      </c>
      <c r="AF1159" s="5">
        <f t="shared" si="1255"/>
        <v>1.8906613678835565E-4</v>
      </c>
      <c r="AG1159" s="5">
        <f t="shared" si="1256"/>
        <v>8.481478822537808E-5</v>
      </c>
      <c r="AH1159" s="5">
        <f t="shared" si="1257"/>
        <v>2.3543864800555772E-2</v>
      </c>
      <c r="AI1159" s="5">
        <f t="shared" si="1258"/>
        <v>9.7231905319328949E-3</v>
      </c>
      <c r="AJ1159" s="5">
        <f t="shared" si="1259"/>
        <v>2.0077509559526057E-3</v>
      </c>
      <c r="AK1159" s="5">
        <f t="shared" si="1260"/>
        <v>2.7638828276169819E-4</v>
      </c>
      <c r="AL1159" s="5">
        <f t="shared" si="1261"/>
        <v>6.3439652564818753E-7</v>
      </c>
      <c r="AM1159" s="5">
        <f t="shared" si="1262"/>
        <v>1.7244341293051339E-5</v>
      </c>
      <c r="AN1159" s="5">
        <f t="shared" si="1263"/>
        <v>2.3207357695580254E-5</v>
      </c>
      <c r="AO1159" s="5">
        <f t="shared" si="1264"/>
        <v>1.5616179303631368E-5</v>
      </c>
      <c r="AP1159" s="5">
        <f t="shared" si="1265"/>
        <v>7.0053948476753338E-6</v>
      </c>
      <c r="AQ1159" s="5">
        <f t="shared" si="1266"/>
        <v>2.3569572949458981E-6</v>
      </c>
      <c r="AR1159" s="5">
        <f t="shared" si="1267"/>
        <v>6.3370456740269813E-3</v>
      </c>
      <c r="AS1159" s="5">
        <f t="shared" si="1268"/>
        <v>2.6170853009940386E-3</v>
      </c>
      <c r="AT1159" s="5">
        <f t="shared" si="1269"/>
        <v>5.4040445855952474E-4</v>
      </c>
      <c r="AU1159" s="5">
        <f t="shared" si="1270"/>
        <v>7.4392423948400354E-5</v>
      </c>
      <c r="AV1159" s="5">
        <f t="shared" si="1271"/>
        <v>7.6806815523926777E-6</v>
      </c>
      <c r="AW1159" s="5">
        <f t="shared" si="1272"/>
        <v>9.7941876928447985E-9</v>
      </c>
      <c r="AX1159" s="5">
        <f t="shared" si="1273"/>
        <v>1.1869335345632391E-6</v>
      </c>
      <c r="AY1159" s="5">
        <f t="shared" si="1274"/>
        <v>1.5973698635034582E-6</v>
      </c>
      <c r="AZ1159" s="5">
        <f t="shared" si="1275"/>
        <v>1.0748666233311774E-6</v>
      </c>
      <c r="BA1159" s="5">
        <f t="shared" si="1276"/>
        <v>4.8218357119346267E-7</v>
      </c>
      <c r="BB1159" s="5">
        <f t="shared" si="1277"/>
        <v>1.6223012554454766E-7</v>
      </c>
      <c r="BC1159" s="5">
        <f t="shared" si="1278"/>
        <v>4.3665716057571887E-8</v>
      </c>
      <c r="BD1159" s="5">
        <f t="shared" si="1279"/>
        <v>1.42139463985242E-3</v>
      </c>
      <c r="BE1159" s="5">
        <f t="shared" si="1280"/>
        <v>5.8701029000247115E-4</v>
      </c>
      <c r="BF1159" s="5">
        <f t="shared" si="1281"/>
        <v>1.2121231884079795E-4</v>
      </c>
      <c r="BG1159" s="5">
        <f t="shared" si="1282"/>
        <v>1.6686165460235701E-5</v>
      </c>
      <c r="BH1159" s="5">
        <f t="shared" si="1283"/>
        <v>1.7227711698102298E-6</v>
      </c>
      <c r="BI1159" s="5">
        <f t="shared" si="1284"/>
        <v>1.4229466970597264E-7</v>
      </c>
      <c r="BJ1159" s="8">
        <f t="shared" si="1285"/>
        <v>0.11300511948303607</v>
      </c>
      <c r="BK1159" s="8">
        <f t="shared" si="1286"/>
        <v>0.28214771983144954</v>
      </c>
      <c r="BL1159" s="8">
        <f t="shared" si="1287"/>
        <v>0.53437646868384936</v>
      </c>
      <c r="BM1159" s="8">
        <f t="shared" si="1288"/>
        <v>0.25787261673611822</v>
      </c>
      <c r="BN1159" s="8">
        <f t="shared" si="1289"/>
        <v>0.74163264189728895</v>
      </c>
    </row>
    <row r="1160" spans="1:66" x14ac:dyDescent="0.25">
      <c r="A1160" t="s">
        <v>130</v>
      </c>
      <c r="B1160" t="s">
        <v>131</v>
      </c>
      <c r="C1160" t="s">
        <v>290</v>
      </c>
      <c r="D1160" s="18" t="s">
        <v>519</v>
      </c>
      <c r="E1160">
        <f>VLOOKUP(A1160,home!$A$2:$E$405,3,FALSE)</f>
        <v>1.631</v>
      </c>
      <c r="F1160">
        <f>VLOOKUP(B1160,home!$B$2:$E$405,3,FALSE)</f>
        <v>0.35039999999999999</v>
      </c>
      <c r="G1160">
        <f>VLOOKUP(C1160,away!$B$2:$E$405,4,FALSE)</f>
        <v>0.87590000000000001</v>
      </c>
      <c r="H1160">
        <f>VLOOKUP(A1160,away!$A$2:$E$405,3,FALSE)</f>
        <v>1.2738</v>
      </c>
      <c r="I1160">
        <f>VLOOKUP(C1160,away!$B$2:$E$405,3,FALSE)</f>
        <v>1.6822999999999999</v>
      </c>
      <c r="J1160">
        <f>VLOOKUP(B1160,home!$B$2:$E$405,4,FALSE)</f>
        <v>0.56079999999999997</v>
      </c>
      <c r="K1160" s="3">
        <f t="shared" si="1234"/>
        <v>0.50057895215999992</v>
      </c>
      <c r="L1160" s="3">
        <f t="shared" si="1235"/>
        <v>1.201746025392</v>
      </c>
      <c r="M1160" s="5">
        <f t="shared" si="1236"/>
        <v>0.18225928232753957</v>
      </c>
      <c r="N1160" s="5">
        <f t="shared" si="1237"/>
        <v>9.1235160568953352E-2</v>
      </c>
      <c r="O1160" s="5">
        <f t="shared" si="1238"/>
        <v>0.21902936812791909</v>
      </c>
      <c r="P1160" s="5">
        <f t="shared" si="1239"/>
        <v>0.10964149158974061</v>
      </c>
      <c r="Q1160" s="5">
        <f t="shared" si="1240"/>
        <v>2.2835200538878005E-2</v>
      </c>
      <c r="R1160" s="5">
        <f t="shared" si="1241"/>
        <v>0.13160883629592399</v>
      </c>
      <c r="S1160" s="5">
        <f t="shared" si="1242"/>
        <v>1.6489224203708411E-2</v>
      </c>
      <c r="T1160" s="5">
        <f t="shared" si="1243"/>
        <v>2.7442111486625897E-2</v>
      </c>
      <c r="U1160" s="5">
        <f t="shared" si="1244"/>
        <v>6.5880613368010599E-2</v>
      </c>
      <c r="V1160" s="5">
        <f t="shared" si="1245"/>
        <v>1.1021558065608761E-3</v>
      </c>
      <c r="W1160" s="5">
        <f t="shared" si="1246"/>
        <v>3.8102735860383384E-3</v>
      </c>
      <c r="X1160" s="5">
        <f t="shared" si="1247"/>
        <v>4.5789811376776958E-3</v>
      </c>
      <c r="Y1160" s="5">
        <f t="shared" si="1248"/>
        <v>2.751386191274555E-3</v>
      </c>
      <c r="Z1160" s="5">
        <f t="shared" si="1249"/>
        <v>5.2720131975030997E-2</v>
      </c>
      <c r="AA1160" s="5">
        <f t="shared" si="1250"/>
        <v>2.6390588421797923E-2</v>
      </c>
      <c r="AB1160" s="5">
        <f t="shared" si="1251"/>
        <v>6.6052865495347148E-3</v>
      </c>
      <c r="AC1160" s="5">
        <f t="shared" si="1252"/>
        <v>4.1438906791336313E-5</v>
      </c>
      <c r="AD1160" s="5">
        <f t="shared" si="1253"/>
        <v>4.7683568978549922E-4</v>
      </c>
      <c r="AE1160" s="5">
        <f t="shared" si="1254"/>
        <v>5.7303539496477644E-4</v>
      </c>
      <c r="AF1160" s="5">
        <f t="shared" si="1255"/>
        <v>3.4432150415392751E-4</v>
      </c>
      <c r="AG1160" s="5">
        <f t="shared" si="1256"/>
        <v>1.3792899969132573E-4</v>
      </c>
      <c r="AH1160" s="5">
        <f t="shared" si="1257"/>
        <v>1.5839052264783812E-2</v>
      </c>
      <c r="AI1160" s="5">
        <f t="shared" si="1258"/>
        <v>7.9286961859129524E-3</v>
      </c>
      <c r="AJ1160" s="5">
        <f t="shared" si="1259"/>
        <v>1.984469214369647E-3</v>
      </c>
      <c r="AK1160" s="5">
        <f t="shared" si="1260"/>
        <v>3.3112783997431196E-4</v>
      </c>
      <c r="AL1160" s="5">
        <f t="shared" si="1261"/>
        <v>9.9713408116801917E-7</v>
      </c>
      <c r="AM1160" s="5">
        <f t="shared" si="1262"/>
        <v>4.7738781989063221E-5</v>
      </c>
      <c r="AN1160" s="5">
        <f t="shared" si="1263"/>
        <v>5.7369891512411921E-5</v>
      </c>
      <c r="AO1160" s="5">
        <f t="shared" si="1264"/>
        <v>3.4472019551105633E-5</v>
      </c>
      <c r="AP1160" s="5">
        <f t="shared" si="1265"/>
        <v>1.3808870827592164E-5</v>
      </c>
      <c r="AQ1160" s="5">
        <f t="shared" si="1266"/>
        <v>4.148688908052609E-6</v>
      </c>
      <c r="AR1160" s="5">
        <f t="shared" si="1267"/>
        <v>3.8069036210360177E-3</v>
      </c>
      <c r="AS1160" s="5">
        <f t="shared" si="1268"/>
        <v>1.9056558255923191E-3</v>
      </c>
      <c r="AT1160" s="5">
        <f t="shared" si="1269"/>
        <v>4.7696559817630128E-4</v>
      </c>
      <c r="AU1160" s="5">
        <f t="shared" si="1270"/>
        <v>7.9586313117153482E-5</v>
      </c>
      <c r="AV1160" s="5">
        <f t="shared" si="1271"/>
        <v>9.9598083066155873E-6</v>
      </c>
      <c r="AW1160" s="5">
        <f t="shared" si="1272"/>
        <v>1.666235330270892E-8</v>
      </c>
      <c r="AX1160" s="5">
        <f t="shared" si="1273"/>
        <v>3.9828382442466539E-6</v>
      </c>
      <c r="AY1160" s="5">
        <f t="shared" si="1274"/>
        <v>4.7863600298026681E-6</v>
      </c>
      <c r="AZ1160" s="5">
        <f t="shared" si="1275"/>
        <v>2.8759945709552457E-6</v>
      </c>
      <c r="BA1160" s="5">
        <f t="shared" si="1276"/>
        <v>1.1520716815648118E-6</v>
      </c>
      <c r="BB1160" s="5">
        <f t="shared" si="1277"/>
        <v>3.4612439107179793E-7</v>
      </c>
      <c r="BC1160" s="5">
        <f t="shared" si="1278"/>
        <v>8.3190722252351819E-8</v>
      </c>
      <c r="BD1160" s="5">
        <f t="shared" si="1279"/>
        <v>7.6248854927174036E-4</v>
      </c>
      <c r="BE1160" s="5">
        <f t="shared" si="1280"/>
        <v>3.8168571902844626E-4</v>
      </c>
      <c r="BF1160" s="5">
        <f t="shared" si="1281"/>
        <v>9.5531918642847871E-5</v>
      </c>
      <c r="BG1160" s="5">
        <f t="shared" si="1282"/>
        <v>1.5940422577357048E-5</v>
      </c>
      <c r="BH1160" s="5">
        <f t="shared" si="1283"/>
        <v>1.9948600076902493E-6</v>
      </c>
      <c r="BI1160" s="5">
        <f t="shared" si="1284"/>
        <v>1.9971698647109497E-7</v>
      </c>
      <c r="BJ1160" s="8">
        <f t="shared" si="1285"/>
        <v>0.15435599993047147</v>
      </c>
      <c r="BK1160" s="8">
        <f t="shared" si="1286"/>
        <v>0.3095393763284518</v>
      </c>
      <c r="BL1160" s="8">
        <f t="shared" si="1287"/>
        <v>0.48313495062097001</v>
      </c>
      <c r="BM1160" s="8">
        <f t="shared" si="1288"/>
        <v>0.24313634970829318</v>
      </c>
      <c r="BN1160" s="8">
        <f t="shared" si="1289"/>
        <v>0.75660933944895459</v>
      </c>
    </row>
    <row r="1161" spans="1:66" x14ac:dyDescent="0.25">
      <c r="A1161" t="s">
        <v>130</v>
      </c>
      <c r="B1161" t="s">
        <v>105</v>
      </c>
      <c r="C1161" t="s">
        <v>119</v>
      </c>
      <c r="D1161" s="18" t="s">
        <v>519</v>
      </c>
      <c r="E1161">
        <f>VLOOKUP(A1161,home!$A$2:$E$405,3,FALSE)</f>
        <v>1.631</v>
      </c>
      <c r="F1161">
        <f>VLOOKUP(B1161,home!$B$2:$E$405,3,FALSE)</f>
        <v>0.96350000000000002</v>
      </c>
      <c r="G1161">
        <f>VLOOKUP(C1161,away!$B$2:$E$405,4,FALSE)</f>
        <v>0.96350000000000002</v>
      </c>
      <c r="H1161">
        <f>VLOOKUP(A1161,away!$A$2:$E$405,3,FALSE)</f>
        <v>1.2738</v>
      </c>
      <c r="I1161">
        <f>VLOOKUP(C1161,away!$B$2:$E$405,3,FALSE)</f>
        <v>0.8972</v>
      </c>
      <c r="J1161">
        <f>VLOOKUP(B1161,home!$B$2:$E$405,4,FALSE)</f>
        <v>1.1214999999999999</v>
      </c>
      <c r="K1161" s="3">
        <f t="shared" si="1234"/>
        <v>1.51410989975</v>
      </c>
      <c r="L1161" s="3">
        <f t="shared" si="1235"/>
        <v>1.2817100432399999</v>
      </c>
      <c r="M1161" s="5">
        <f t="shared" si="1236"/>
        <v>6.1064784158144661E-2</v>
      </c>
      <c r="N1161" s="5">
        <f t="shared" si="1237"/>
        <v>9.245879421994381E-2</v>
      </c>
      <c r="O1161" s="5">
        <f t="shared" si="1238"/>
        <v>7.8267347143776853E-2</v>
      </c>
      <c r="P1161" s="5">
        <f t="shared" si="1239"/>
        <v>0.11850536513756242</v>
      </c>
      <c r="Q1161" s="5">
        <f t="shared" si="1240"/>
        <v>6.9996387823682504E-2</v>
      </c>
      <c r="R1161" s="5">
        <f t="shared" si="1241"/>
        <v>5.0158022445965157E-2</v>
      </c>
      <c r="S1161" s="5">
        <f t="shared" si="1242"/>
        <v>5.7494355216327696E-2</v>
      </c>
      <c r="T1161" s="5">
        <f t="shared" si="1243"/>
        <v>8.9715073264135886E-2</v>
      </c>
      <c r="U1161" s="5">
        <f t="shared" si="1244"/>
        <v>7.5944758337318563E-2</v>
      </c>
      <c r="V1161" s="5">
        <f t="shared" si="1245"/>
        <v>1.2397379188150249E-2</v>
      </c>
      <c r="W1161" s="5">
        <f t="shared" si="1246"/>
        <v>3.5327407916859337E-2</v>
      </c>
      <c r="X1161" s="5">
        <f t="shared" si="1247"/>
        <v>4.5279493528674893E-2</v>
      </c>
      <c r="Y1161" s="5">
        <f t="shared" si="1248"/>
        <v>2.9017590804261598E-2</v>
      </c>
      <c r="Z1161" s="5">
        <f t="shared" si="1249"/>
        <v>2.1429347039350292E-2</v>
      </c>
      <c r="AA1161" s="5">
        <f t="shared" si="1250"/>
        <v>3.2446386497458631E-2</v>
      </c>
      <c r="AB1161" s="5">
        <f t="shared" si="1251"/>
        <v>2.456369750345842E-2</v>
      </c>
      <c r="AC1161" s="5">
        <f t="shared" si="1252"/>
        <v>1.5036857655508174E-3</v>
      </c>
      <c r="AD1161" s="5">
        <f t="shared" si="1253"/>
        <v>1.3372394514855812E-2</v>
      </c>
      <c r="AE1161" s="5">
        <f t="shared" si="1254"/>
        <v>1.7139532351858177E-2</v>
      </c>
      <c r="AF1161" s="5">
        <f t="shared" si="1255"/>
        <v>1.0983955375906762E-2</v>
      </c>
      <c r="AG1161" s="5">
        <f t="shared" si="1256"/>
        <v>4.6927486399332271E-3</v>
      </c>
      <c r="AH1161" s="5">
        <f t="shared" si="1257"/>
        <v>6.8665523301026585E-3</v>
      </c>
      <c r="AI1161" s="5">
        <f t="shared" si="1258"/>
        <v>1.0396714860159867E-2</v>
      </c>
      <c r="AJ1161" s="5">
        <f t="shared" si="1259"/>
        <v>7.8708844473229945E-3</v>
      </c>
      <c r="AK1161" s="5">
        <f t="shared" si="1260"/>
        <v>3.9724613538266841E-3</v>
      </c>
      <c r="AL1161" s="5">
        <f t="shared" si="1261"/>
        <v>1.167251031214773E-4</v>
      </c>
      <c r="AM1161" s="5">
        <f t="shared" si="1262"/>
        <v>4.0494549836611578E-3</v>
      </c>
      <c r="AN1161" s="5">
        <f t="shared" si="1263"/>
        <v>5.1902271222067746E-3</v>
      </c>
      <c r="AO1161" s="5">
        <f t="shared" si="1264"/>
        <v>3.3261831146145335E-3</v>
      </c>
      <c r="AP1161" s="5">
        <f t="shared" si="1265"/>
        <v>1.4210674345522499E-3</v>
      </c>
      <c r="AQ1161" s="5">
        <f t="shared" si="1266"/>
        <v>4.5534910074673015E-4</v>
      </c>
      <c r="AR1161" s="5">
        <f t="shared" si="1267"/>
        <v>1.7601858167851201E-3</v>
      </c>
      <c r="AS1161" s="5">
        <f t="shared" si="1268"/>
        <v>2.66511477059389E-3</v>
      </c>
      <c r="AT1161" s="5">
        <f t="shared" si="1269"/>
        <v>2.0176383290630797E-3</v>
      </c>
      <c r="AU1161" s="5">
        <f t="shared" si="1270"/>
        <v>1.0183087227164855E-3</v>
      </c>
      <c r="AV1161" s="5">
        <f t="shared" si="1271"/>
        <v>3.8545782951670209E-4</v>
      </c>
      <c r="AW1161" s="5">
        <f t="shared" si="1272"/>
        <v>6.2922932117774991E-6</v>
      </c>
      <c r="AX1161" s="5">
        <f t="shared" si="1273"/>
        <v>1.0218866465588877E-3</v>
      </c>
      <c r="AY1161" s="5">
        <f t="shared" si="1274"/>
        <v>1.3097623779473704E-3</v>
      </c>
      <c r="AZ1161" s="5">
        <f t="shared" si="1275"/>
        <v>8.3936779703652471E-4</v>
      </c>
      <c r="BA1161" s="5">
        <f t="shared" si="1276"/>
        <v>3.5860871181131573E-4</v>
      </c>
      <c r="BB1161" s="5">
        <f t="shared" si="1277"/>
        <v>1.1490809688048059E-4</v>
      </c>
      <c r="BC1161" s="5">
        <f t="shared" si="1278"/>
        <v>2.9455772364261373E-5</v>
      </c>
      <c r="BD1161" s="5">
        <f t="shared" si="1279"/>
        <v>3.7600797322368137E-4</v>
      </c>
      <c r="BE1161" s="5">
        <f t="shared" si="1280"/>
        <v>5.6931739464290891E-4</v>
      </c>
      <c r="BF1161" s="5">
        <f t="shared" si="1281"/>
        <v>4.31004551664353E-4</v>
      </c>
      <c r="BG1161" s="5">
        <f t="shared" si="1282"/>
        <v>2.1752941950410235E-4</v>
      </c>
      <c r="BH1161" s="5">
        <f t="shared" si="1283"/>
        <v>8.2340861889508034E-5</v>
      </c>
      <c r="BI1161" s="5">
        <f t="shared" si="1284"/>
        <v>2.4934622828170327E-5</v>
      </c>
      <c r="BJ1161" s="8">
        <f t="shared" si="1285"/>
        <v>0.42609964959849222</v>
      </c>
      <c r="BK1161" s="8">
        <f t="shared" si="1286"/>
        <v>0.25239205694680472</v>
      </c>
      <c r="BL1161" s="8">
        <f t="shared" si="1287"/>
        <v>0.30003466521181771</v>
      </c>
      <c r="BM1161" s="8">
        <f t="shared" si="1288"/>
        <v>0.52820154778265416</v>
      </c>
      <c r="BN1161" s="8">
        <f t="shared" si="1289"/>
        <v>0.47045070092907543</v>
      </c>
    </row>
    <row r="1162" spans="1:66" x14ac:dyDescent="0.25">
      <c r="A1162" t="s">
        <v>130</v>
      </c>
      <c r="B1162" t="s">
        <v>344</v>
      </c>
      <c r="C1162" t="s">
        <v>129</v>
      </c>
      <c r="D1162" s="18" t="s">
        <v>519</v>
      </c>
      <c r="E1162">
        <f>VLOOKUP(A1162,home!$A$2:$E$405,3,FALSE)</f>
        <v>1.631</v>
      </c>
      <c r="F1162">
        <f>VLOOKUP(B1162,home!$B$2:$E$405,3,FALSE)</f>
        <v>0.7883</v>
      </c>
      <c r="G1162">
        <f>VLOOKUP(C1162,away!$B$2:$E$405,4,FALSE)</f>
        <v>1.0510999999999999</v>
      </c>
      <c r="H1162">
        <f>VLOOKUP(A1162,away!$A$2:$E$405,3,FALSE)</f>
        <v>1.2738</v>
      </c>
      <c r="I1162">
        <f>VLOOKUP(C1162,away!$B$2:$E$405,3,FALSE)</f>
        <v>0.67290000000000005</v>
      </c>
      <c r="J1162">
        <f>VLOOKUP(B1162,home!$B$2:$E$405,4,FALSE)</f>
        <v>0.78510000000000002</v>
      </c>
      <c r="K1162" s="3">
        <f t="shared" si="1234"/>
        <v>1.3514174540299999</v>
      </c>
      <c r="L1162" s="3">
        <f t="shared" si="1235"/>
        <v>0.67294062970200008</v>
      </c>
      <c r="M1162" s="5">
        <f t="shared" si="1236"/>
        <v>0.1320785993833283</v>
      </c>
      <c r="N1162" s="5">
        <f t="shared" si="1237"/>
        <v>0.17849332451046585</v>
      </c>
      <c r="O1162" s="5">
        <f t="shared" si="1238"/>
        <v>8.8881055839175147E-2</v>
      </c>
      <c r="P1162" s="5">
        <f t="shared" si="1239"/>
        <v>0.12011541019367632</v>
      </c>
      <c r="Q1162" s="5">
        <f t="shared" si="1240"/>
        <v>0.12060949708564218</v>
      </c>
      <c r="R1162" s="5">
        <f t="shared" si="1241"/>
        <v>2.9905836842496578E-2</v>
      </c>
      <c r="S1162" s="5">
        <f t="shared" si="1242"/>
        <v>2.7308950566855179E-2</v>
      </c>
      <c r="T1162" s="5">
        <f t="shared" si="1243"/>
        <v>8.1163030916853604E-2</v>
      </c>
      <c r="U1162" s="5">
        <f t="shared" si="1244"/>
        <v>4.0415269886323289E-2</v>
      </c>
      <c r="V1162" s="5">
        <f t="shared" si="1245"/>
        <v>2.7594896899034468E-3</v>
      </c>
      <c r="W1162" s="5">
        <f t="shared" si="1246"/>
        <v>5.433125982777242E-2</v>
      </c>
      <c r="X1162" s="5">
        <f t="shared" si="1247"/>
        <v>3.6561712201004154E-2</v>
      </c>
      <c r="Y1162" s="5">
        <f t="shared" si="1248"/>
        <v>1.2301930815763517E-2</v>
      </c>
      <c r="Z1162" s="5">
        <f t="shared" si="1249"/>
        <v>6.7082842255183073E-3</v>
      </c>
      <c r="AA1162" s="5">
        <f t="shared" si="1250"/>
        <v>9.0656923889595592E-3</v>
      </c>
      <c r="AB1162" s="5">
        <f t="shared" si="1251"/>
        <v>6.1257674636534393E-3</v>
      </c>
      <c r="AC1162" s="5">
        <f t="shared" si="1252"/>
        <v>1.5684658490074224E-4</v>
      </c>
      <c r="AD1162" s="5">
        <f t="shared" si="1253"/>
        <v>1.8356053207672654E-2</v>
      </c>
      <c r="AE1162" s="5">
        <f t="shared" si="1254"/>
        <v>1.2352534004414654E-2</v>
      </c>
      <c r="AF1162" s="5">
        <f t="shared" si="1255"/>
        <v>4.1562610056730832E-3</v>
      </c>
      <c r="AG1162" s="5">
        <f t="shared" si="1256"/>
        <v>9.3230563278783756E-4</v>
      </c>
      <c r="AH1162" s="5">
        <f t="shared" si="1257"/>
        <v>1.1285692527350708E-3</v>
      </c>
      <c r="AI1162" s="5">
        <f t="shared" si="1258"/>
        <v>1.5251681862277686E-3</v>
      </c>
      <c r="AJ1162" s="5">
        <f t="shared" si="1259"/>
        <v>1.0305694535997422E-3</v>
      </c>
      <c r="AK1162" s="5">
        <f t="shared" si="1260"/>
        <v>4.6424318239495058E-4</v>
      </c>
      <c r="AL1162" s="5">
        <f t="shared" si="1261"/>
        <v>5.705600141367938E-6</v>
      </c>
      <c r="AM1162" s="5">
        <f t="shared" si="1262"/>
        <v>4.9613381383904363E-3</v>
      </c>
      <c r="AN1162" s="5">
        <f t="shared" si="1263"/>
        <v>3.3386860110130086E-3</v>
      </c>
      <c r="AO1162" s="5">
        <f t="shared" si="1264"/>
        <v>1.1233687333141763E-3</v>
      </c>
      <c r="AP1162" s="5">
        <f t="shared" si="1265"/>
        <v>2.5198682092799339E-4</v>
      </c>
      <c r="AQ1162" s="5">
        <f t="shared" si="1266"/>
        <v>4.2393042487972239E-5</v>
      </c>
      <c r="AR1162" s="5">
        <f t="shared" si="1267"/>
        <v>1.5189202071957088E-4</v>
      </c>
      <c r="AS1162" s="5">
        <f t="shared" si="1268"/>
        <v>2.0526952792831443E-4</v>
      </c>
      <c r="AT1162" s="5">
        <f t="shared" si="1269"/>
        <v>1.3870241141141136E-4</v>
      </c>
      <c r="AU1162" s="5">
        <f t="shared" si="1270"/>
        <v>6.2481619899143722E-5</v>
      </c>
      <c r="AV1162" s="5">
        <f t="shared" si="1271"/>
        <v>2.1109687921942745E-5</v>
      </c>
      <c r="AW1162" s="5">
        <f t="shared" si="1272"/>
        <v>1.4413355729536509E-7</v>
      </c>
      <c r="AX1162" s="5">
        <f t="shared" si="1273"/>
        <v>1.1174731592609229E-3</v>
      </c>
      <c r="AY1162" s="5">
        <f t="shared" si="1274"/>
        <v>7.5199309146812892E-4</v>
      </c>
      <c r="AZ1162" s="5">
        <f t="shared" si="1275"/>
        <v>2.530233522520582E-4</v>
      </c>
      <c r="BA1162" s="5">
        <f t="shared" si="1276"/>
        <v>5.675656466460368E-5</v>
      </c>
      <c r="BB1162" s="5">
        <f t="shared" si="1277"/>
        <v>9.5484495912801705E-6</v>
      </c>
      <c r="BC1162" s="5">
        <f t="shared" si="1278"/>
        <v>1.2851079361267769E-6</v>
      </c>
      <c r="BD1162" s="5">
        <f t="shared" si="1279"/>
        <v>1.7035718678289537E-5</v>
      </c>
      <c r="BE1162" s="5">
        <f t="shared" si="1280"/>
        <v>2.3022367563785358E-5</v>
      </c>
      <c r="BF1162" s="5">
        <f t="shared" si="1281"/>
        <v>1.5556414679396833E-5</v>
      </c>
      <c r="BG1162" s="5">
        <f t="shared" si="1282"/>
        <v>7.0077367732884623E-6</v>
      </c>
      <c r="BH1162" s="5">
        <f t="shared" si="1283"/>
        <v>2.3675944471674752E-6</v>
      </c>
      <c r="BI1162" s="5">
        <f t="shared" si="1284"/>
        <v>6.3992169199332657E-7</v>
      </c>
      <c r="BJ1162" s="8">
        <f t="shared" si="1285"/>
        <v>0.53116576167935681</v>
      </c>
      <c r="BK1162" s="8">
        <f t="shared" si="1286"/>
        <v>0.28317699511027344</v>
      </c>
      <c r="BL1162" s="8">
        <f t="shared" si="1287"/>
        <v>0.1791872575172799</v>
      </c>
      <c r="BM1162" s="8">
        <f t="shared" si="1288"/>
        <v>0.32940272571973306</v>
      </c>
      <c r="BN1162" s="8">
        <f t="shared" si="1289"/>
        <v>0.67008372385478443</v>
      </c>
    </row>
    <row r="1163" spans="1:66" x14ac:dyDescent="0.25">
      <c r="A1163" t="s">
        <v>130</v>
      </c>
      <c r="B1163" t="s">
        <v>443</v>
      </c>
      <c r="C1163" t="s">
        <v>332</v>
      </c>
      <c r="D1163" s="18" t="s">
        <v>519</v>
      </c>
      <c r="E1163">
        <f>VLOOKUP(A1163,home!$A$2:$E$405,3,FALSE)</f>
        <v>1.631</v>
      </c>
      <c r="F1163">
        <f>VLOOKUP(B1163,home!$B$2:$E$405,3,FALSE)</f>
        <v>1.0510999999999999</v>
      </c>
      <c r="G1163">
        <f>VLOOKUP(C1163,away!$B$2:$E$405,4,FALSE)</f>
        <v>0.43790000000000001</v>
      </c>
      <c r="H1163">
        <f>VLOOKUP(A1163,away!$A$2:$E$405,3,FALSE)</f>
        <v>1.2738</v>
      </c>
      <c r="I1163">
        <f>VLOOKUP(C1163,away!$B$2:$E$405,3,FALSE)</f>
        <v>1.3458000000000001</v>
      </c>
      <c r="J1163">
        <f>VLOOKUP(B1163,home!$B$2:$E$405,4,FALSE)</f>
        <v>1.5701000000000001</v>
      </c>
      <c r="K1163" s="3">
        <f t="shared" si="1234"/>
        <v>0.75071128138999998</v>
      </c>
      <c r="L1163" s="3">
        <f t="shared" si="1235"/>
        <v>2.6915910908040006</v>
      </c>
      <c r="M1163" s="5">
        <f t="shared" si="1236"/>
        <v>3.1990945408896132E-2</v>
      </c>
      <c r="N1163" s="5">
        <f t="shared" si="1237"/>
        <v>2.4015963620789952E-2</v>
      </c>
      <c r="O1163" s="5">
        <f t="shared" si="1238"/>
        <v>8.6106543648981959E-2</v>
      </c>
      <c r="P1163" s="5">
        <f t="shared" si="1239"/>
        <v>6.4641153718791214E-2</v>
      </c>
      <c r="Q1163" s="5">
        <f t="shared" si="1240"/>
        <v>9.0145274117894234E-3</v>
      </c>
      <c r="R1163" s="5">
        <f t="shared" si="1241"/>
        <v>0.11588180287276287</v>
      </c>
      <c r="S1163" s="5">
        <f t="shared" si="1242"/>
        <v>3.2653604798863131E-2</v>
      </c>
      <c r="T1163" s="5">
        <f t="shared" si="1243"/>
        <v>2.4263421669380857E-2</v>
      </c>
      <c r="U1163" s="5">
        <f t="shared" si="1244"/>
        <v>8.6993776724395191E-2</v>
      </c>
      <c r="V1163" s="5">
        <f t="shared" si="1245"/>
        <v>7.3311253831946331E-3</v>
      </c>
      <c r="W1163" s="5">
        <f t="shared" si="1246"/>
        <v>2.2557691414765726E-3</v>
      </c>
      <c r="X1163" s="5">
        <f t="shared" si="1247"/>
        <v>6.0716081241089306E-3</v>
      </c>
      <c r="Y1163" s="5">
        <f t="shared" si="1248"/>
        <v>8.1711431668523987E-3</v>
      </c>
      <c r="Z1163" s="5">
        <f t="shared" si="1249"/>
        <v>0.10396880939954466</v>
      </c>
      <c r="AA1163" s="5">
        <f t="shared" si="1250"/>
        <v>7.8050558128924835E-2</v>
      </c>
      <c r="AB1163" s="5">
        <f t="shared" si="1251"/>
        <v>2.9296717253084921E-2</v>
      </c>
      <c r="AC1163" s="5">
        <f t="shared" si="1252"/>
        <v>9.2583306926714631E-4</v>
      </c>
      <c r="AD1163" s="5">
        <f t="shared" si="1253"/>
        <v>4.2335783567947448E-4</v>
      </c>
      <c r="AE1163" s="5">
        <f t="shared" si="1254"/>
        <v>1.1395061787369373E-3</v>
      </c>
      <c r="AF1163" s="5">
        <f t="shared" si="1255"/>
        <v>1.5335423393022264E-3</v>
      </c>
      <c r="AG1163" s="5">
        <f t="shared" si="1256"/>
        <v>1.3758896326121995E-3</v>
      </c>
      <c r="AH1163" s="5">
        <f t="shared" si="1257"/>
        <v>6.9960380275328402E-2</v>
      </c>
      <c r="AI1163" s="5">
        <f t="shared" si="1258"/>
        <v>5.2520046723023461E-2</v>
      </c>
      <c r="AJ1163" s="5">
        <f t="shared" si="1259"/>
        <v>1.9713695787051806E-2</v>
      </c>
      <c r="AK1163" s="5">
        <f t="shared" si="1260"/>
        <v>4.9330979417434341E-3</v>
      </c>
      <c r="AL1163" s="5">
        <f t="shared" si="1261"/>
        <v>7.4829820730206383E-5</v>
      </c>
      <c r="AM1163" s="5">
        <f t="shared" si="1262"/>
        <v>6.35639006618871E-5</v>
      </c>
      <c r="AN1163" s="5">
        <f t="shared" si="1263"/>
        <v>1.7108802871828582E-4</v>
      </c>
      <c r="AO1163" s="5">
        <f t="shared" si="1264"/>
        <v>2.3024950692067863E-4</v>
      </c>
      <c r="AP1163" s="5">
        <f t="shared" si="1265"/>
        <v>2.0657917382990422E-4</v>
      </c>
      <c r="AQ1163" s="5">
        <f t="shared" si="1266"/>
        <v>1.3900666595655526E-4</v>
      </c>
      <c r="AR1163" s="5">
        <f t="shared" si="1267"/>
        <v>3.7660947251666764E-2</v>
      </c>
      <c r="AS1163" s="5">
        <f t="shared" si="1268"/>
        <v>2.8272497969659957E-2</v>
      </c>
      <c r="AT1163" s="5">
        <f t="shared" si="1269"/>
        <v>1.0612241589449799E-2</v>
      </c>
      <c r="AU1163" s="5">
        <f t="shared" si="1270"/>
        <v>2.6555764940120359E-3</v>
      </c>
      <c r="AV1163" s="5">
        <f t="shared" si="1271"/>
        <v>4.9839280816223479E-4</v>
      </c>
      <c r="AW1163" s="5">
        <f t="shared" si="1272"/>
        <v>4.2000477554795038E-6</v>
      </c>
      <c r="AX1163" s="5">
        <f t="shared" si="1273"/>
        <v>7.9530228860053161E-6</v>
      </c>
      <c r="AY1163" s="5">
        <f t="shared" si="1274"/>
        <v>2.1406285544932227E-5</v>
      </c>
      <c r="AZ1163" s="5">
        <f t="shared" si="1275"/>
        <v>2.8808483729973032E-5</v>
      </c>
      <c r="BA1163" s="5">
        <f t="shared" si="1276"/>
        <v>2.5846886049055805E-5</v>
      </c>
      <c r="BB1163" s="5">
        <f t="shared" si="1277"/>
        <v>1.7392312053666201E-5</v>
      </c>
      <c r="BC1163" s="5">
        <f t="shared" si="1278"/>
        <v>9.3625984344261956E-6</v>
      </c>
      <c r="BD1163" s="5">
        <f t="shared" si="1279"/>
        <v>1.6894645015637609E-2</v>
      </c>
      <c r="BE1163" s="5">
        <f t="shared" si="1280"/>
        <v>1.2683000608318484E-2</v>
      </c>
      <c r="BF1163" s="5">
        <f t="shared" si="1281"/>
        <v>4.7606358192704597E-3</v>
      </c>
      <c r="BG1163" s="5">
        <f t="shared" si="1282"/>
        <v>1.1912876720385529E-3</v>
      </c>
      <c r="BH1163" s="5">
        <f t="shared" si="1283"/>
        <v>2.2357827369504302E-4</v>
      </c>
      <c r="BI1163" s="5">
        <f t="shared" si="1284"/>
        <v>3.3568546467313987E-5</v>
      </c>
      <c r="BJ1163" s="8">
        <f t="shared" si="1285"/>
        <v>7.9185985985514337E-2</v>
      </c>
      <c r="BK1163" s="8">
        <f t="shared" si="1286"/>
        <v>0.13763889848528738</v>
      </c>
      <c r="BL1163" s="8">
        <f t="shared" si="1287"/>
        <v>0.65894299140367529</v>
      </c>
      <c r="BM1163" s="8">
        <f t="shared" si="1288"/>
        <v>0.64806854235422073</v>
      </c>
      <c r="BN1163" s="8">
        <f t="shared" si="1289"/>
        <v>0.33165093668201151</v>
      </c>
    </row>
    <row r="1164" spans="1:66" x14ac:dyDescent="0.25">
      <c r="A1164" t="s">
        <v>130</v>
      </c>
      <c r="B1164" t="s">
        <v>464</v>
      </c>
      <c r="C1164" t="s">
        <v>276</v>
      </c>
      <c r="D1164" s="18" t="s">
        <v>519</v>
      </c>
      <c r="E1164">
        <f>VLOOKUP(A1164,home!$A$2:$E$405,3,FALSE)</f>
        <v>1.631</v>
      </c>
      <c r="F1164">
        <f>VLOOKUP(B1164,home!$B$2:$E$405,3,FALSE)</f>
        <v>0.96350000000000002</v>
      </c>
      <c r="G1164">
        <f>VLOOKUP(C1164,away!$B$2:$E$405,4,FALSE)</f>
        <v>0.96350000000000002</v>
      </c>
      <c r="H1164">
        <f>VLOOKUP(A1164,away!$A$2:$E$405,3,FALSE)</f>
        <v>1.2738</v>
      </c>
      <c r="I1164">
        <f>VLOOKUP(C1164,away!$B$2:$E$405,3,FALSE)</f>
        <v>1.2337</v>
      </c>
      <c r="J1164">
        <f>VLOOKUP(B1164,home!$B$2:$E$405,4,FALSE)</f>
        <v>1.2337</v>
      </c>
      <c r="K1164" s="3">
        <f t="shared" si="1234"/>
        <v>1.51410989975</v>
      </c>
      <c r="L1164" s="3">
        <f t="shared" si="1235"/>
        <v>1.9387435859220001</v>
      </c>
      <c r="M1164" s="5">
        <f t="shared" si="1236"/>
        <v>3.1655179779196671E-2</v>
      </c>
      <c r="N1164" s="5">
        <f t="shared" si="1237"/>
        <v>4.7929421082047702E-2</v>
      </c>
      <c r="O1164" s="5">
        <f t="shared" si="1238"/>
        <v>6.1371276758125343E-2</v>
      </c>
      <c r="P1164" s="5">
        <f t="shared" si="1239"/>
        <v>9.292285769977468E-2</v>
      </c>
      <c r="Q1164" s="5">
        <f t="shared" si="1240"/>
        <v>3.6285205474807396E-2</v>
      </c>
      <c r="R1164" s="5">
        <f t="shared" si="1241"/>
        <v>5.9491584587329727E-2</v>
      </c>
      <c r="S1164" s="5">
        <f t="shared" si="1242"/>
        <v>6.8193085170591472E-2</v>
      </c>
      <c r="T1164" s="5">
        <f t="shared" si="1243"/>
        <v>7.0347709378144677E-2</v>
      </c>
      <c r="U1164" s="5">
        <f t="shared" si="1244"/>
        <v>9.0076797175490456E-2</v>
      </c>
      <c r="V1164" s="5">
        <f t="shared" si="1245"/>
        <v>2.2242090459394126E-2</v>
      </c>
      <c r="W1164" s="5">
        <f t="shared" si="1246"/>
        <v>1.8313262941289588E-2</v>
      </c>
      <c r="X1164" s="5">
        <f t="shared" si="1247"/>
        <v>3.5504721064728254E-2</v>
      </c>
      <c r="Y1164" s="5">
        <f t="shared" si="1248"/>
        <v>3.4417275117095816E-2</v>
      </c>
      <c r="Z1164" s="5">
        <f t="shared" si="1249"/>
        <v>3.8446309345007208E-2</v>
      </c>
      <c r="AA1164" s="5">
        <f t="shared" si="1250"/>
        <v>5.8211937588126358E-2</v>
      </c>
      <c r="AB1164" s="5">
        <f t="shared" si="1251"/>
        <v>4.4069635492905629E-2</v>
      </c>
      <c r="AC1164" s="5">
        <f t="shared" si="1252"/>
        <v>4.0806880207288881E-3</v>
      </c>
      <c r="AD1164" s="5">
        <f t="shared" si="1253"/>
        <v>6.9320731790328419E-3</v>
      </c>
      <c r="AE1164" s="5">
        <f t="shared" si="1254"/>
        <v>1.3439512412991851E-2</v>
      </c>
      <c r="AF1164" s="5">
        <f t="shared" si="1255"/>
        <v>1.3027884244303529E-2</v>
      </c>
      <c r="AG1164" s="5">
        <f t="shared" si="1256"/>
        <v>8.4192423389259172E-3</v>
      </c>
      <c r="AH1164" s="5">
        <f t="shared" si="1257"/>
        <v>1.8634383911251436E-2</v>
      </c>
      <c r="AI1164" s="5">
        <f t="shared" si="1258"/>
        <v>2.8214505155767927E-2</v>
      </c>
      <c r="AJ1164" s="5">
        <f t="shared" si="1259"/>
        <v>2.1359930786447819E-2</v>
      </c>
      <c r="AK1164" s="5">
        <f t="shared" si="1260"/>
        <v>1.0780427553911813E-2</v>
      </c>
      <c r="AL1164" s="5">
        <f t="shared" si="1261"/>
        <v>4.7914963037621195E-4</v>
      </c>
      <c r="AM1164" s="5">
        <f t="shared" si="1262"/>
        <v>2.0991841252330167E-3</v>
      </c>
      <c r="AN1164" s="5">
        <f t="shared" si="1263"/>
        <v>4.0697797584647952E-3</v>
      </c>
      <c r="AO1164" s="5">
        <f t="shared" si="1264"/>
        <v>3.9451297014194055E-3</v>
      </c>
      <c r="AP1164" s="5">
        <f t="shared" si="1265"/>
        <v>2.5495316347524158E-3</v>
      </c>
      <c r="AQ1164" s="5">
        <f t="shared" si="1266"/>
        <v>1.2357220259953689E-3</v>
      </c>
      <c r="AR1164" s="5">
        <f t="shared" si="1267"/>
        <v>7.2254584571093648E-3</v>
      </c>
      <c r="AS1164" s="5">
        <f t="shared" si="1268"/>
        <v>1.0940138180141652E-2</v>
      </c>
      <c r="AT1164" s="5">
        <f t="shared" si="1269"/>
        <v>8.2822857615927111E-3</v>
      </c>
      <c r="AU1164" s="5">
        <f t="shared" si="1270"/>
        <v>4.1800969547286636E-3</v>
      </c>
      <c r="AV1164" s="5">
        <f t="shared" si="1271"/>
        <v>1.5822815452673743E-3</v>
      </c>
      <c r="AW1164" s="5">
        <f t="shared" si="1272"/>
        <v>3.9070271552286961E-5</v>
      </c>
      <c r="AX1164" s="5">
        <f t="shared" si="1273"/>
        <v>5.2973257756889179E-4</v>
      </c>
      <c r="AY1164" s="5">
        <f t="shared" si="1274"/>
        <v>1.0270156370156174E-3</v>
      </c>
      <c r="AZ1164" s="5">
        <f t="shared" si="1275"/>
        <v>9.9555998945281268E-4</v>
      </c>
      <c r="BA1164" s="5">
        <f t="shared" si="1276"/>
        <v>6.4337851465073837E-4</v>
      </c>
      <c r="BB1164" s="5">
        <f t="shared" si="1277"/>
        <v>3.1183649214978546E-4</v>
      </c>
      <c r="BC1164" s="5">
        <f t="shared" si="1278"/>
        <v>1.2091419980236251E-4</v>
      </c>
      <c r="BD1164" s="5">
        <f t="shared" si="1279"/>
        <v>2.3347185398444451E-3</v>
      </c>
      <c r="BE1164" s="5">
        <f t="shared" si="1280"/>
        <v>3.535020454308339E-3</v>
      </c>
      <c r="BF1164" s="5">
        <f t="shared" si="1281"/>
        <v>2.6762047328434996E-3</v>
      </c>
      <c r="BG1164" s="5">
        <f t="shared" si="1282"/>
        <v>1.3506893599187152E-3</v>
      </c>
      <c r="BH1164" s="5">
        <f t="shared" si="1283"/>
        <v>5.1127303283497944E-4</v>
      </c>
      <c r="BI1164" s="5">
        <f t="shared" si="1284"/>
        <v>1.5482471209812986E-4</v>
      </c>
      <c r="BJ1164" s="8">
        <f t="shared" si="1285"/>
        <v>0.30214409188987285</v>
      </c>
      <c r="BK1164" s="8">
        <f t="shared" si="1286"/>
        <v>0.22060006639707766</v>
      </c>
      <c r="BL1164" s="8">
        <f t="shared" si="1287"/>
        <v>0.43498347074004445</v>
      </c>
      <c r="BM1164" s="8">
        <f t="shared" si="1288"/>
        <v>0.66553046762525692</v>
      </c>
      <c r="BN1164" s="8">
        <f t="shared" si="1289"/>
        <v>0.32965552538128151</v>
      </c>
    </row>
    <row r="1165" spans="1:66" x14ac:dyDescent="0.25">
      <c r="A1165" t="s">
        <v>19</v>
      </c>
      <c r="B1165" t="s">
        <v>146</v>
      </c>
      <c r="C1165" t="s">
        <v>135</v>
      </c>
      <c r="D1165" s="18" t="s">
        <v>519</v>
      </c>
      <c r="E1165">
        <f>VLOOKUP(A1165,home!$A$2:$E$405,3,FALSE)</f>
        <v>1.5713999999999999</v>
      </c>
      <c r="F1165">
        <f>VLOOKUP(B1165,home!$B$2:$E$405,3,FALSE)</f>
        <v>0.31819999999999998</v>
      </c>
      <c r="G1165">
        <f>VLOOKUP(C1165,away!$B$2:$E$405,4,FALSE)</f>
        <v>0.42430000000000001</v>
      </c>
      <c r="H1165">
        <f>VLOOKUP(A1165,away!$A$2:$E$405,3,FALSE)</f>
        <v>1.2062999999999999</v>
      </c>
      <c r="I1165">
        <f>VLOOKUP(C1165,away!$B$2:$E$405,3,FALSE)</f>
        <v>1.3815999999999999</v>
      </c>
      <c r="J1165">
        <f>VLOOKUP(B1165,home!$B$2:$E$405,4,FALSE)</f>
        <v>1.2435</v>
      </c>
      <c r="K1165" s="3">
        <f t="shared" si="1234"/>
        <v>0.21215826536399998</v>
      </c>
      <c r="L1165" s="3">
        <f t="shared" si="1235"/>
        <v>2.07244704348</v>
      </c>
      <c r="M1165" s="5">
        <f t="shared" si="1236"/>
        <v>0.10181423935678845</v>
      </c>
      <c r="N1165" s="5">
        <f t="shared" si="1237"/>
        <v>2.1600732411291332E-2</v>
      </c>
      <c r="O1165" s="5">
        <f t="shared" si="1238"/>
        <v>0.21100461933914125</v>
      </c>
      <c r="P1165" s="5">
        <f t="shared" si="1239"/>
        <v>4.4766374022783322E-2</v>
      </c>
      <c r="Q1165" s="5">
        <f t="shared" si="1240"/>
        <v>2.2913869594857507E-3</v>
      </c>
      <c r="R1165" s="5">
        <f t="shared" si="1241"/>
        <v>0.21864794975501309</v>
      </c>
      <c r="S1165" s="5">
        <f t="shared" si="1242"/>
        <v>4.9207955974728598E-3</v>
      </c>
      <c r="T1165" s="5">
        <f t="shared" si="1243"/>
        <v>4.7487781296548697E-3</v>
      </c>
      <c r="U1165" s="5">
        <f t="shared" si="1244"/>
        <v>4.6387969745418596E-2</v>
      </c>
      <c r="V1165" s="5">
        <f t="shared" si="1245"/>
        <v>2.4040096901288495E-4</v>
      </c>
      <c r="W1165" s="5">
        <f t="shared" si="1246"/>
        <v>1.6204556086739575E-4</v>
      </c>
      <c r="X1165" s="5">
        <f t="shared" si="1247"/>
        <v>3.358308435286926E-4</v>
      </c>
      <c r="Y1165" s="5">
        <f t="shared" si="1248"/>
        <v>3.4799581939021684E-4</v>
      </c>
      <c r="Z1165" s="5">
        <f t="shared" si="1249"/>
        <v>0.1510454323442468</v>
      </c>
      <c r="AA1165" s="5">
        <f t="shared" si="1250"/>
        <v>3.2045536917310817E-2</v>
      </c>
      <c r="AB1165" s="5">
        <f t="shared" si="1251"/>
        <v>3.3993627625173426E-3</v>
      </c>
      <c r="AC1165" s="5">
        <f t="shared" si="1252"/>
        <v>6.6063203451811712E-6</v>
      </c>
      <c r="AD1165" s="5">
        <f t="shared" si="1253"/>
        <v>8.5948262758907847E-6</v>
      </c>
      <c r="AE1165" s="5">
        <f t="shared" si="1254"/>
        <v>1.7812322304694071E-5</v>
      </c>
      <c r="AF1165" s="5">
        <f t="shared" si="1255"/>
        <v>1.8457547348938048E-5</v>
      </c>
      <c r="AG1165" s="5">
        <f t="shared" si="1256"/>
        <v>1.2750763144399589E-5</v>
      </c>
      <c r="AH1165" s="5">
        <f t="shared" si="1257"/>
        <v>7.8258414923248198E-2</v>
      </c>
      <c r="AI1165" s="5">
        <f t="shared" si="1258"/>
        <v>1.6603169560252505E-2</v>
      </c>
      <c r="AJ1165" s="5">
        <f t="shared" si="1259"/>
        <v>1.7612498267237688E-3</v>
      </c>
      <c r="AK1165" s="5">
        <f t="shared" si="1260"/>
        <v>1.2455456937012017E-4</v>
      </c>
      <c r="AL1165" s="5">
        <f t="shared" si="1261"/>
        <v>1.1618846611438528E-7</v>
      </c>
      <c r="AM1165" s="5">
        <f t="shared" si="1262"/>
        <v>3.6469268675958322E-7</v>
      </c>
      <c r="AN1165" s="5">
        <f t="shared" si="1263"/>
        <v>7.5580628045367587E-7</v>
      </c>
      <c r="AO1165" s="5">
        <f t="shared" si="1264"/>
        <v>7.8318424568491825E-7</v>
      </c>
      <c r="AP1165" s="5">
        <f t="shared" si="1265"/>
        <v>5.4103595815660759E-7</v>
      </c>
      <c r="AQ1165" s="5">
        <f t="shared" si="1266"/>
        <v>2.803170929745077E-7</v>
      </c>
      <c r="AR1165" s="5">
        <f t="shared" si="1267"/>
        <v>3.2437284127023347E-2</v>
      </c>
      <c r="AS1165" s="5">
        <f t="shared" si="1268"/>
        <v>6.8818379335084832E-3</v>
      </c>
      <c r="AT1165" s="5">
        <f t="shared" si="1269"/>
        <v>7.3001939924466689E-4</v>
      </c>
      <c r="AU1165" s="5">
        <f t="shared" si="1270"/>
        <v>5.1626549808605995E-5</v>
      </c>
      <c r="AV1165" s="5">
        <f t="shared" si="1271"/>
        <v>2.7382498135304968E-6</v>
      </c>
      <c r="AW1165" s="5">
        <f t="shared" si="1272"/>
        <v>1.4190703153959372E-9</v>
      </c>
      <c r="AX1165" s="5">
        <f t="shared" si="1273"/>
        <v>1.2895427968974975E-8</v>
      </c>
      <c r="AY1165" s="5">
        <f t="shared" si="1274"/>
        <v>2.6725091568711482E-8</v>
      </c>
      <c r="AZ1165" s="5">
        <f t="shared" si="1275"/>
        <v>2.7693168504154201E-8</v>
      </c>
      <c r="BA1165" s="5">
        <f t="shared" si="1276"/>
        <v>1.9130875063675941E-8</v>
      </c>
      <c r="BB1165" s="5">
        <f t="shared" si="1277"/>
        <v>9.9119313662251181E-9</v>
      </c>
      <c r="BC1165" s="5">
        <f t="shared" si="1278"/>
        <v>4.108390571021982E-9</v>
      </c>
      <c r="BD1165" s="5">
        <f t="shared" si="1279"/>
        <v>1.1204092264595055E-2</v>
      </c>
      <c r="BE1165" s="5">
        <f t="shared" si="1280"/>
        <v>2.3770407798346968E-3</v>
      </c>
      <c r="BF1165" s="5">
        <f t="shared" si="1281"/>
        <v>2.5215442427460952E-4</v>
      </c>
      <c r="BG1165" s="5">
        <f t="shared" si="1282"/>
        <v>1.7832215085986424E-5</v>
      </c>
      <c r="BH1165" s="5">
        <f t="shared" si="1283"/>
        <v>9.4581295506015733E-7</v>
      </c>
      <c r="BI1165" s="5">
        <f t="shared" si="1284"/>
        <v>4.0132407180872357E-8</v>
      </c>
      <c r="BJ1165" s="8">
        <f t="shared" si="1285"/>
        <v>2.9547210684441255E-2</v>
      </c>
      <c r="BK1165" s="8">
        <f t="shared" si="1286"/>
        <v>0.15174855917996036</v>
      </c>
      <c r="BL1165" s="8">
        <f t="shared" si="1287"/>
        <v>0.66218843928754689</v>
      </c>
      <c r="BM1165" s="8">
        <f t="shared" si="1288"/>
        <v>0.39440431434567086</v>
      </c>
      <c r="BN1165" s="8">
        <f t="shared" si="1289"/>
        <v>0.60012530184450319</v>
      </c>
    </row>
    <row r="1166" spans="1:66" x14ac:dyDescent="0.25">
      <c r="A1166" t="s">
        <v>19</v>
      </c>
      <c r="B1166" t="s">
        <v>21</v>
      </c>
      <c r="C1166" t="s">
        <v>133</v>
      </c>
      <c r="D1166" s="18" t="s">
        <v>519</v>
      </c>
      <c r="E1166">
        <f>VLOOKUP(A1166,home!$A$2:$E$405,3,FALSE)</f>
        <v>1.5713999999999999</v>
      </c>
      <c r="F1166">
        <f>VLOOKUP(B1166,home!$B$2:$E$405,3,FALSE)</f>
        <v>1.4318</v>
      </c>
      <c r="G1166">
        <f>VLOOKUP(C1166,away!$B$2:$E$405,4,FALSE)</f>
        <v>1.5909</v>
      </c>
      <c r="H1166">
        <f>VLOOKUP(A1166,away!$A$2:$E$405,3,FALSE)</f>
        <v>1.2062999999999999</v>
      </c>
      <c r="I1166">
        <f>VLOOKUP(C1166,away!$B$2:$E$405,3,FALSE)</f>
        <v>1.0362</v>
      </c>
      <c r="J1166">
        <f>VLOOKUP(B1166,home!$B$2:$E$405,4,FALSE)</f>
        <v>0.62170000000000003</v>
      </c>
      <c r="K1166" s="3">
        <f t="shared" si="1234"/>
        <v>3.5794144642679999</v>
      </c>
      <c r="L1166" s="3">
        <f t="shared" si="1235"/>
        <v>0.77710514290200006</v>
      </c>
      <c r="M1166" s="5">
        <f t="shared" si="1236"/>
        <v>1.2822938941317105E-2</v>
      </c>
      <c r="N1166" s="5">
        <f t="shared" si="1237"/>
        <v>4.5898613120975845E-2</v>
      </c>
      <c r="O1166" s="5">
        <f t="shared" si="1238"/>
        <v>9.9647717984158515E-3</v>
      </c>
      <c r="P1166" s="5">
        <f t="shared" si="1239"/>
        <v>3.5668048308379552E-2</v>
      </c>
      <c r="Q1166" s="5">
        <f t="shared" si="1240"/>
        <v>8.2145079847530972E-2</v>
      </c>
      <c r="R1166" s="5">
        <f t="shared" si="1241"/>
        <v>3.8718377061968852E-3</v>
      </c>
      <c r="S1166" s="5">
        <f t="shared" si="1242"/>
        <v>2.4803394836999483E-2</v>
      </c>
      <c r="T1166" s="5">
        <f t="shared" si="1243"/>
        <v>6.383536401361177E-2</v>
      </c>
      <c r="U1166" s="5">
        <f t="shared" si="1244"/>
        <v>1.3858911888859366E-2</v>
      </c>
      <c r="V1166" s="5">
        <f t="shared" si="1245"/>
        <v>7.665851272963921E-3</v>
      </c>
      <c r="W1166" s="5">
        <f t="shared" si="1246"/>
        <v>9.801042899156738E-2</v>
      </c>
      <c r="X1166" s="5">
        <f t="shared" si="1247"/>
        <v>7.6164408427378302E-2</v>
      </c>
      <c r="Y1166" s="5">
        <f t="shared" si="1248"/>
        <v>2.9593876747502058E-2</v>
      </c>
      <c r="Z1166" s="5">
        <f t="shared" si="1249"/>
        <v>1.0029416646558274E-3</v>
      </c>
      <c r="AA1166" s="5">
        <f t="shared" si="1250"/>
        <v>3.5899439012860952E-3</v>
      </c>
      <c r="AB1166" s="5">
        <f t="shared" si="1251"/>
        <v>6.4249485630870707E-3</v>
      </c>
      <c r="AC1166" s="5">
        <f t="shared" si="1252"/>
        <v>1.3326993268676372E-3</v>
      </c>
      <c r="AD1166" s="5">
        <f t="shared" si="1253"/>
        <v>8.7704986795381995E-2</v>
      </c>
      <c r="AE1166" s="5">
        <f t="shared" si="1254"/>
        <v>6.8155996296843366E-2</v>
      </c>
      <c r="AF1166" s="5">
        <f t="shared" si="1255"/>
        <v>2.6482187620943325E-2</v>
      </c>
      <c r="AG1166" s="5">
        <f t="shared" si="1256"/>
        <v>6.8598147318435793E-3</v>
      </c>
      <c r="AH1166" s="5">
        <f t="shared" si="1257"/>
        <v>1.9484778140868412E-4</v>
      </c>
      <c r="AI1166" s="5">
        <f t="shared" si="1258"/>
        <v>6.9744096710477356E-4</v>
      </c>
      <c r="AJ1166" s="5">
        <f t="shared" si="1259"/>
        <v>1.2482151428139443E-3</v>
      </c>
      <c r="AK1166" s="5">
        <f t="shared" si="1260"/>
        <v>1.4892931122355265E-3</v>
      </c>
      <c r="AL1166" s="5">
        <f t="shared" si="1261"/>
        <v>1.4828046577714511E-4</v>
      </c>
      <c r="AM1166" s="5">
        <f t="shared" si="1262"/>
        <v>6.2786499664764864E-2</v>
      </c>
      <c r="AN1166" s="5">
        <f t="shared" si="1263"/>
        <v>4.8791711794303479E-2</v>
      </c>
      <c r="AO1166" s="5">
        <f t="shared" si="1264"/>
        <v>1.8958145083172704E-2</v>
      </c>
      <c r="AP1166" s="5">
        <f t="shared" si="1265"/>
        <v>4.9108240146719245E-3</v>
      </c>
      <c r="AQ1166" s="5">
        <f t="shared" si="1266"/>
        <v>9.5405664942204967E-4</v>
      </c>
      <c r="AR1166" s="5">
        <f t="shared" si="1267"/>
        <v>3.0283442603146639E-5</v>
      </c>
      <c r="AS1166" s="5">
        <f t="shared" si="1268"/>
        <v>1.0839699248153287E-4</v>
      </c>
      <c r="AT1166" s="5">
        <f t="shared" si="1269"/>
        <v>1.939988813857742E-4</v>
      </c>
      <c r="AU1166" s="5">
        <f t="shared" si="1270"/>
        <v>2.3146746736135072E-4</v>
      </c>
      <c r="AV1166" s="5">
        <f t="shared" si="1271"/>
        <v>2.0712950017017499E-4</v>
      </c>
      <c r="AW1166" s="5">
        <f t="shared" si="1272"/>
        <v>1.1457060664512233E-5</v>
      </c>
      <c r="AX1166" s="5">
        <f t="shared" si="1273"/>
        <v>3.7456484176802876E-2</v>
      </c>
      <c r="AY1166" s="5">
        <f t="shared" si="1274"/>
        <v>2.9107626488820905E-2</v>
      </c>
      <c r="AZ1166" s="5">
        <f t="shared" si="1275"/>
        <v>1.1309843121066605E-2</v>
      </c>
      <c r="BA1166" s="5">
        <f t="shared" si="1276"/>
        <v>2.9296457515985553E-3</v>
      </c>
      <c r="BB1166" s="5">
        <f t="shared" si="1277"/>
        <v>5.6916069511205817E-4</v>
      </c>
      <c r="BC1166" s="5">
        <f t="shared" si="1278"/>
        <v>8.8459540661851553E-5</v>
      </c>
      <c r="BD1166" s="5">
        <f t="shared" si="1279"/>
        <v>3.9222364986137952E-6</v>
      </c>
      <c r="BE1166" s="5">
        <f t="shared" si="1280"/>
        <v>1.4039310055418096E-5</v>
      </c>
      <c r="BF1166" s="5">
        <f t="shared" si="1281"/>
        <v>2.5126254740353353E-5</v>
      </c>
      <c r="BG1166" s="5">
        <f t="shared" si="1282"/>
        <v>2.9979093216834397E-5</v>
      </c>
      <c r="BH1166" s="5">
        <f t="shared" si="1283"/>
        <v>2.6826899971493932E-5</v>
      </c>
      <c r="BI1166" s="5">
        <f t="shared" si="1284"/>
        <v>1.9204918757887235E-5</v>
      </c>
      <c r="BJ1166" s="8">
        <f t="shared" si="1285"/>
        <v>0.80271321357397674</v>
      </c>
      <c r="BK1166" s="8">
        <f t="shared" si="1286"/>
        <v>0.11154883964112575</v>
      </c>
      <c r="BL1166" s="8">
        <f t="shared" si="1287"/>
        <v>4.2230585858650783E-2</v>
      </c>
      <c r="BM1166" s="8">
        <f t="shared" si="1288"/>
        <v>0.73802812158743647</v>
      </c>
      <c r="BN1166" s="8">
        <f t="shared" si="1289"/>
        <v>0.19037128972281622</v>
      </c>
    </row>
    <row r="1167" spans="1:66" x14ac:dyDescent="0.25">
      <c r="A1167" t="s">
        <v>136</v>
      </c>
      <c r="B1167" t="s">
        <v>139</v>
      </c>
      <c r="C1167" t="s">
        <v>230</v>
      </c>
      <c r="D1167" s="18" t="s">
        <v>519</v>
      </c>
      <c r="E1167">
        <f>VLOOKUP(A1167,home!$A$2:$E$405,3,FALSE)</f>
        <v>1.3110999999999999</v>
      </c>
      <c r="F1167">
        <f>VLOOKUP(B1167,home!$B$2:$E$405,3,FALSE)</f>
        <v>1.1440999999999999</v>
      </c>
      <c r="G1167">
        <f>VLOOKUP(C1167,away!$B$2:$E$405,4,FALSE)</f>
        <v>0.61019999999999996</v>
      </c>
      <c r="H1167">
        <f>VLOOKUP(A1167,away!$A$2:$E$405,3,FALSE)</f>
        <v>0.93330000000000002</v>
      </c>
      <c r="I1167">
        <f>VLOOKUP(C1167,away!$B$2:$E$405,3,FALSE)</f>
        <v>1.2858000000000001</v>
      </c>
      <c r="J1167">
        <f>VLOOKUP(B1167,home!$B$2:$E$405,4,FALSE)</f>
        <v>1.6072</v>
      </c>
      <c r="K1167" s="3">
        <f t="shared" si="1234"/>
        <v>0.91531800700199983</v>
      </c>
      <c r="L1167" s="3">
        <f t="shared" si="1235"/>
        <v>1.9286996914080001</v>
      </c>
      <c r="M1167" s="5">
        <f t="shared" si="1236"/>
        <v>5.8191400179013496E-2</v>
      </c>
      <c r="N1167" s="5">
        <f t="shared" si="1237"/>
        <v>5.3263636436510442E-2</v>
      </c>
      <c r="O1167" s="5">
        <f t="shared" si="1238"/>
        <v>0.11223373556786277</v>
      </c>
      <c r="P1167" s="5">
        <f t="shared" si="1239"/>
        <v>0.10272955915836561</v>
      </c>
      <c r="Q1167" s="5">
        <f t="shared" si="1240"/>
        <v>2.4376582774372917E-2</v>
      </c>
      <c r="R1167" s="5">
        <f t="shared" si="1241"/>
        <v>0.10823258557765203</v>
      </c>
      <c r="S1167" s="5">
        <f t="shared" si="1242"/>
        <v>4.533901183167513E-2</v>
      </c>
      <c r="T1167" s="5">
        <f t="shared" si="1243"/>
        <v>4.7015107674514618E-2</v>
      </c>
      <c r="U1167" s="5">
        <f t="shared" si="1244"/>
        <v>9.906723452360984E-2</v>
      </c>
      <c r="V1167" s="5">
        <f t="shared" si="1245"/>
        <v>8.8933658463767225E-3</v>
      </c>
      <c r="W1167" s="5">
        <f t="shared" si="1246"/>
        <v>7.4374417208527667E-3</v>
      </c>
      <c r="X1167" s="5">
        <f t="shared" si="1247"/>
        <v>1.4344591551873717E-2</v>
      </c>
      <c r="Y1167" s="5">
        <f t="shared" si="1248"/>
        <v>1.3833204649736324E-2</v>
      </c>
      <c r="Z1167" s="5">
        <f t="shared" si="1249"/>
        <v>6.9582718134635832E-2</v>
      </c>
      <c r="AA1167" s="5">
        <f t="shared" si="1250"/>
        <v>6.3690314884776777E-2</v>
      </c>
      <c r="AB1167" s="5">
        <f t="shared" si="1251"/>
        <v>2.914844604283184E-2</v>
      </c>
      <c r="AC1167" s="5">
        <f t="shared" si="1252"/>
        <v>9.8125705647850669E-4</v>
      </c>
      <c r="AD1167" s="5">
        <f t="shared" si="1253"/>
        <v>1.7019060832811196E-3</v>
      </c>
      <c r="AE1167" s="5">
        <f t="shared" si="1254"/>
        <v>3.2824657376296935E-3</v>
      </c>
      <c r="AF1167" s="5">
        <f t="shared" si="1255"/>
        <v>3.1654453276118624E-3</v>
      </c>
      <c r="AG1167" s="5">
        <f t="shared" si="1256"/>
        <v>2.0350644755112988E-3</v>
      </c>
      <c r="AH1167" s="5">
        <f t="shared" si="1257"/>
        <v>3.3551041748400505E-2</v>
      </c>
      <c r="AI1167" s="5">
        <f t="shared" si="1258"/>
        <v>3.0709872665986838E-2</v>
      </c>
      <c r="AJ1167" s="5">
        <f t="shared" si="1259"/>
        <v>1.4054649721958131E-2</v>
      </c>
      <c r="AK1167" s="5">
        <f t="shared" si="1260"/>
        <v>4.2881579908713094E-3</v>
      </c>
      <c r="AL1167" s="5">
        <f t="shared" si="1261"/>
        <v>6.9291410430386588E-5</v>
      </c>
      <c r="AM1167" s="5">
        <f t="shared" si="1262"/>
        <v>3.1155705685069083E-4</v>
      </c>
      <c r="AN1167" s="5">
        <f t="shared" si="1263"/>
        <v>6.0089999940391217E-4</v>
      </c>
      <c r="AO1167" s="5">
        <f t="shared" si="1264"/>
        <v>5.7947782170869654E-4</v>
      </c>
      <c r="AP1167" s="5">
        <f t="shared" si="1265"/>
        <v>3.7254623196911446E-4</v>
      </c>
      <c r="AQ1167" s="5">
        <f t="shared" si="1266"/>
        <v>1.7963245065851112E-4</v>
      </c>
      <c r="AR1167" s="5">
        <f t="shared" si="1267"/>
        <v>1.2941976773311386E-2</v>
      </c>
      <c r="AS1167" s="5">
        <f t="shared" si="1268"/>
        <v>1.1846024386813548E-2</v>
      </c>
      <c r="AT1167" s="5">
        <f t="shared" si="1269"/>
        <v>5.4214397163176321E-3</v>
      </c>
      <c r="AU1167" s="5">
        <f t="shared" si="1270"/>
        <v>1.6541137987404475E-3</v>
      </c>
      <c r="AV1167" s="5">
        <f t="shared" si="1271"/>
        <v>3.7851003640440334E-4</v>
      </c>
      <c r="AW1167" s="5">
        <f t="shared" si="1272"/>
        <v>3.3979228818257661E-6</v>
      </c>
      <c r="AX1167" s="5">
        <f t="shared" si="1273"/>
        <v>4.7528964057330497E-5</v>
      </c>
      <c r="AY1167" s="5">
        <f t="shared" si="1274"/>
        <v>9.1669098310315258E-5</v>
      </c>
      <c r="AZ1167" s="5">
        <f t="shared" si="1275"/>
        <v>8.8401080811377348E-5</v>
      </c>
      <c r="BA1167" s="5">
        <f t="shared" si="1276"/>
        <v>5.6833045760345745E-5</v>
      </c>
      <c r="BB1167" s="5">
        <f t="shared" si="1277"/>
        <v>2.7403469454938904E-5</v>
      </c>
      <c r="BC1167" s="5">
        <f t="shared" si="1278"/>
        <v>1.0570612616249835E-5</v>
      </c>
      <c r="BD1167" s="5">
        <f t="shared" si="1279"/>
        <v>4.1601977681492014E-3</v>
      </c>
      <c r="BE1167" s="5">
        <f t="shared" si="1280"/>
        <v>3.8079039298764944E-3</v>
      </c>
      <c r="BF1167" s="5">
        <f t="shared" si="1281"/>
        <v>1.7427215179748178E-3</v>
      </c>
      <c r="BG1167" s="5">
        <f t="shared" si="1282"/>
        <v>5.3171479553073674E-4</v>
      </c>
      <c r="BH1167" s="5">
        <f t="shared" si="1283"/>
        <v>1.2167203173466743E-4</v>
      </c>
      <c r="BI1167" s="5">
        <f t="shared" si="1284"/>
        <v>2.2273720319051979E-5</v>
      </c>
      <c r="BJ1167" s="8">
        <f t="shared" si="1285"/>
        <v>0.17282196626349625</v>
      </c>
      <c r="BK1167" s="8">
        <f t="shared" si="1286"/>
        <v>0.21629555458065017</v>
      </c>
      <c r="BL1167" s="8">
        <f t="shared" si="1287"/>
        <v>0.53760458719912252</v>
      </c>
      <c r="BM1167" s="8">
        <f t="shared" si="1288"/>
        <v>0.53718905530869909</v>
      </c>
      <c r="BN1167" s="8">
        <f t="shared" si="1289"/>
        <v>0.45902749969377732</v>
      </c>
    </row>
    <row r="1168" spans="1:66" x14ac:dyDescent="0.25">
      <c r="A1168" t="s">
        <v>136</v>
      </c>
      <c r="B1168" t="s">
        <v>134</v>
      </c>
      <c r="C1168" t="s">
        <v>468</v>
      </c>
      <c r="D1168" s="18" t="s">
        <v>519</v>
      </c>
      <c r="E1168">
        <f>VLOOKUP(A1168,home!$A$2:$E$405,3,FALSE)</f>
        <v>1.3110999999999999</v>
      </c>
      <c r="F1168">
        <f>VLOOKUP(B1168,home!$B$2:$E$405,3,FALSE)</f>
        <v>1.2202999999999999</v>
      </c>
      <c r="G1168">
        <f>VLOOKUP(C1168,away!$B$2:$E$405,4,FALSE)</f>
        <v>1.2202999999999999</v>
      </c>
      <c r="H1168">
        <f>VLOOKUP(A1168,away!$A$2:$E$405,3,FALSE)</f>
        <v>0.93330000000000002</v>
      </c>
      <c r="I1168">
        <f>VLOOKUP(C1168,away!$B$2:$E$405,3,FALSE)</f>
        <v>0.85719999999999996</v>
      </c>
      <c r="J1168">
        <f>VLOOKUP(B1168,home!$B$2:$E$405,4,FALSE)</f>
        <v>0.42859999999999998</v>
      </c>
      <c r="K1168" s="3">
        <f t="shared" si="1234"/>
        <v>1.9524010831989997</v>
      </c>
      <c r="L1168" s="3">
        <f t="shared" si="1235"/>
        <v>0.34289061213599997</v>
      </c>
      <c r="M1168" s="5">
        <f t="shared" si="1236"/>
        <v>0.10073200592622295</v>
      </c>
      <c r="N1168" s="5">
        <f t="shared" si="1237"/>
        <v>0.19666927748316573</v>
      </c>
      <c r="O1168" s="5">
        <f t="shared" si="1238"/>
        <v>3.4540059173729758E-2</v>
      </c>
      <c r="P1168" s="5">
        <f t="shared" si="1239"/>
        <v>6.7436048944547522E-2</v>
      </c>
      <c r="Q1168" s="5">
        <f t="shared" si="1240"/>
        <v>0.19198865519504876</v>
      </c>
      <c r="R1168" s="5">
        <f t="shared" si="1241"/>
        <v>5.9217310166469282E-3</v>
      </c>
      <c r="S1168" s="5">
        <f t="shared" si="1242"/>
        <v>1.128643437464685E-2</v>
      </c>
      <c r="T1168" s="5">
        <f t="shared" si="1243"/>
        <v>6.5831107502997699E-2</v>
      </c>
      <c r="U1168" s="5">
        <f t="shared" si="1244"/>
        <v>1.1561594051314577E-2</v>
      </c>
      <c r="V1168" s="5">
        <f t="shared" si="1245"/>
        <v>8.3953515391849056E-4</v>
      </c>
      <c r="W1168" s="5">
        <f t="shared" si="1246"/>
        <v>0.12494628612157749</v>
      </c>
      <c r="X1168" s="5">
        <f t="shared" si="1247"/>
        <v>4.2842908532347498E-2</v>
      </c>
      <c r="Y1168" s="5">
        <f t="shared" si="1248"/>
        <v>7.3452155661716438E-3</v>
      </c>
      <c r="Z1168" s="5">
        <f t="shared" si="1249"/>
        <v>6.7683532440093448E-4</v>
      </c>
      <c r="AA1168" s="5">
        <f t="shared" si="1250"/>
        <v>1.3214540205077308E-3</v>
      </c>
      <c r="AB1168" s="5">
        <f t="shared" si="1251"/>
        <v>1.2900041305184838E-3</v>
      </c>
      <c r="AC1168" s="5">
        <f t="shared" si="1252"/>
        <v>3.5127200392855309E-5</v>
      </c>
      <c r="AD1168" s="5">
        <f t="shared" si="1253"/>
        <v>6.0986316091365018E-2</v>
      </c>
      <c r="AE1168" s="5">
        <f t="shared" si="1254"/>
        <v>2.0911635256487735E-2</v>
      </c>
      <c r="AF1168" s="5">
        <f t="shared" si="1255"/>
        <v>3.5852017069309189E-3</v>
      </c>
      <c r="AG1168" s="5">
        <f t="shared" si="1256"/>
        <v>4.0977733597352505E-4</v>
      </c>
      <c r="AH1168" s="5">
        <f t="shared" si="1257"/>
        <v>5.8020119674776108E-5</v>
      </c>
      <c r="AI1168" s="5">
        <f t="shared" si="1258"/>
        <v>1.1327854450036847E-4</v>
      </c>
      <c r="AJ1168" s="5">
        <f t="shared" si="1259"/>
        <v>1.1058257649286277E-4</v>
      </c>
      <c r="AK1168" s="5">
        <f t="shared" si="1260"/>
        <v>7.1967180709200503E-5</v>
      </c>
      <c r="AL1168" s="5">
        <f t="shared" si="1261"/>
        <v>9.4065022658735924E-7</v>
      </c>
      <c r="AM1168" s="5">
        <f t="shared" si="1262"/>
        <v>2.3813949919419538E-2</v>
      </c>
      <c r="AN1168" s="5">
        <f t="shared" si="1263"/>
        <v>8.16557986524581E-3</v>
      </c>
      <c r="AO1168" s="5">
        <f t="shared" si="1264"/>
        <v>1.3999503392197661E-3</v>
      </c>
      <c r="AP1168" s="5">
        <f t="shared" si="1265"/>
        <v>1.6000994292502218E-4</v>
      </c>
      <c r="AQ1168" s="5">
        <f t="shared" si="1266"/>
        <v>1.3716476819351811E-5</v>
      </c>
      <c r="AR1168" s="5">
        <f t="shared" si="1267"/>
        <v>3.9789108702975906E-6</v>
      </c>
      <c r="AS1168" s="5">
        <f t="shared" si="1268"/>
        <v>7.7684298931212917E-6</v>
      </c>
      <c r="AT1168" s="5">
        <f t="shared" si="1269"/>
        <v>7.5835454690427514E-6</v>
      </c>
      <c r="AU1168" s="5">
        <f t="shared" si="1270"/>
        <v>4.9353741294159777E-6</v>
      </c>
      <c r="AV1168" s="5">
        <f t="shared" si="1271"/>
        <v>2.4089574490660193E-6</v>
      </c>
      <c r="AW1168" s="5">
        <f t="shared" si="1272"/>
        <v>1.7492436197020627E-8</v>
      </c>
      <c r="AX1168" s="5">
        <f t="shared" si="1273"/>
        <v>7.7490636029869065E-3</v>
      </c>
      <c r="AY1168" s="5">
        <f t="shared" si="1274"/>
        <v>2.6570811623089774E-3</v>
      </c>
      <c r="AZ1168" s="5">
        <f t="shared" si="1275"/>
        <v>4.5554409311957976E-4</v>
      </c>
      <c r="BA1168" s="5">
        <f t="shared" si="1276"/>
        <v>5.2067264314903909E-5</v>
      </c>
      <c r="BB1168" s="5">
        <f t="shared" si="1277"/>
        <v>4.4633440332960754E-6</v>
      </c>
      <c r="BC1168" s="5">
        <f t="shared" si="1278"/>
        <v>3.0608775355009084E-7</v>
      </c>
      <c r="BD1168" s="5">
        <f t="shared" si="1279"/>
        <v>2.2738853065848761E-7</v>
      </c>
      <c r="BE1168" s="5">
        <f t="shared" si="1280"/>
        <v>4.4395361356466015E-7</v>
      </c>
      <c r="BF1168" s="5">
        <f t="shared" si="1281"/>
        <v>4.3338775800687644E-7</v>
      </c>
      <c r="BG1168" s="5">
        <f t="shared" si="1282"/>
        <v>2.8204890939260382E-7</v>
      </c>
      <c r="BH1168" s="5">
        <f t="shared" si="1283"/>
        <v>1.3766814905330407E-7</v>
      </c>
      <c r="BI1168" s="5">
        <f t="shared" si="1284"/>
        <v>5.3756688666734463E-8</v>
      </c>
      <c r="BJ1168" s="8">
        <f t="shared" si="1285"/>
        <v>0.75998811289021262</v>
      </c>
      <c r="BK1168" s="8">
        <f t="shared" si="1286"/>
        <v>0.18298717341226425</v>
      </c>
      <c r="BL1168" s="8">
        <f t="shared" si="1287"/>
        <v>5.5016944235554983E-2</v>
      </c>
      <c r="BM1168" s="8">
        <f t="shared" si="1288"/>
        <v>0.39872422445319844</v>
      </c>
      <c r="BN1168" s="8">
        <f t="shared" si="1289"/>
        <v>0.59728777773936159</v>
      </c>
    </row>
    <row r="1169" spans="1:66" x14ac:dyDescent="0.25">
      <c r="A1169" t="s">
        <v>136</v>
      </c>
      <c r="B1169" t="s">
        <v>438</v>
      </c>
      <c r="C1169" t="s">
        <v>151</v>
      </c>
      <c r="D1169" s="18" t="s">
        <v>519</v>
      </c>
      <c r="E1169">
        <f>VLOOKUP(A1169,home!$A$2:$E$405,3,FALSE)</f>
        <v>1.3110999999999999</v>
      </c>
      <c r="F1169">
        <f>VLOOKUP(B1169,home!$B$2:$E$405,3,FALSE)</f>
        <v>1.0678000000000001</v>
      </c>
      <c r="G1169">
        <f>VLOOKUP(C1169,away!$B$2:$E$405,4,FALSE)</f>
        <v>1.5254000000000001</v>
      </c>
      <c r="H1169">
        <f>VLOOKUP(A1169,away!$A$2:$E$405,3,FALSE)</f>
        <v>0.93330000000000002</v>
      </c>
      <c r="I1169">
        <f>VLOOKUP(C1169,away!$B$2:$E$405,3,FALSE)</f>
        <v>0.64290000000000003</v>
      </c>
      <c r="J1169">
        <f>VLOOKUP(B1169,home!$B$2:$E$405,4,FALSE)</f>
        <v>1.5001</v>
      </c>
      <c r="K1169" s="3">
        <f t="shared" si="1234"/>
        <v>2.1355486815320002</v>
      </c>
      <c r="L1169" s="3">
        <f t="shared" si="1235"/>
        <v>0.90008785685699999</v>
      </c>
      <c r="M1169" s="5">
        <f t="shared" si="1236"/>
        <v>4.8044071244543324E-2</v>
      </c>
      <c r="N1169" s="5">
        <f t="shared" si="1237"/>
        <v>0.10260045300171398</v>
      </c>
      <c r="O1169" s="5">
        <f t="shared" si="1238"/>
        <v>4.3243885121186022E-2</v>
      </c>
      <c r="P1169" s="5">
        <f t="shared" si="1239"/>
        <v>9.2349421854870092E-2</v>
      </c>
      <c r="Q1169" s="5">
        <f t="shared" si="1240"/>
        <v>0.10955413106619816</v>
      </c>
      <c r="R1169" s="5">
        <f t="shared" si="1241"/>
        <v>1.9461647940449321E-2</v>
      </c>
      <c r="S1169" s="5">
        <f t="shared" si="1242"/>
        <v>4.4378086078089123E-2</v>
      </c>
      <c r="T1169" s="5">
        <f t="shared" si="1243"/>
        <v>9.8608343041205179E-2</v>
      </c>
      <c r="U1169" s="5">
        <f t="shared" si="1244"/>
        <v>4.1561296599666508E-2</v>
      </c>
      <c r="V1169" s="5">
        <f t="shared" si="1245"/>
        <v>9.4780814692617763E-3</v>
      </c>
      <c r="W1169" s="5">
        <f t="shared" si="1246"/>
        <v>7.7986060051601108E-2</v>
      </c>
      <c r="X1169" s="5">
        <f t="shared" si="1247"/>
        <v>7.0194305656566938E-2</v>
      </c>
      <c r="Y1169" s="5">
        <f t="shared" si="1248"/>
        <v>3.1590521070992271E-2</v>
      </c>
      <c r="Z1169" s="5">
        <f t="shared" si="1249"/>
        <v>5.8390643285414915E-3</v>
      </c>
      <c r="AA1169" s="5">
        <f t="shared" si="1250"/>
        <v>1.2469606128197317E-2</v>
      </c>
      <c r="AB1169" s="5">
        <f t="shared" si="1251"/>
        <v>1.3314725463147568E-2</v>
      </c>
      <c r="AC1169" s="5">
        <f t="shared" si="1252"/>
        <v>1.1386620155539688E-3</v>
      </c>
      <c r="AD1169" s="5">
        <f t="shared" si="1253"/>
        <v>4.1635756930268046E-2</v>
      </c>
      <c r="AE1169" s="5">
        <f t="shared" si="1254"/>
        <v>3.7475839223983953E-2</v>
      </c>
      <c r="AF1169" s="5">
        <f t="shared" si="1255"/>
        <v>1.6865773905516607E-2</v>
      </c>
      <c r="AG1169" s="5">
        <f t="shared" si="1256"/>
        <v>5.060226096283719E-3</v>
      </c>
      <c r="AH1169" s="5">
        <f t="shared" si="1257"/>
        <v>1.3139177243817672E-3</v>
      </c>
      <c r="AI1169" s="5">
        <f t="shared" si="1258"/>
        <v>2.8059352639450085E-3</v>
      </c>
      <c r="AJ1169" s="5">
        <f t="shared" si="1259"/>
        <v>2.9961056766909548E-3</v>
      </c>
      <c r="AK1169" s="5">
        <f t="shared" si="1260"/>
        <v>2.1327765091959691E-3</v>
      </c>
      <c r="AL1169" s="5">
        <f t="shared" si="1261"/>
        <v>8.7548599525859956E-5</v>
      </c>
      <c r="AM1169" s="5">
        <f t="shared" si="1262"/>
        <v>1.778303716340416E-2</v>
      </c>
      <c r="AN1169" s="5">
        <f t="shared" si="1263"/>
        <v>1.6006295808816833E-2</v>
      </c>
      <c r="AO1169" s="5">
        <f t="shared" si="1264"/>
        <v>7.2035362453885636E-3</v>
      </c>
      <c r="AP1169" s="5">
        <f t="shared" si="1265"/>
        <v>2.1612718336345041E-3</v>
      </c>
      <c r="AQ1169" s="5">
        <f t="shared" si="1266"/>
        <v>4.8633363320536979E-4</v>
      </c>
      <c r="AR1169" s="5">
        <f t="shared" si="1267"/>
        <v>2.365282777250423E-4</v>
      </c>
      <c r="AS1169" s="5">
        <f t="shared" si="1268"/>
        <v>5.0511765164074887E-4</v>
      </c>
      <c r="AT1169" s="5">
        <f t="shared" si="1269"/>
        <v>5.3935166748997083E-4</v>
      </c>
      <c r="AU1169" s="5">
        <f t="shared" si="1270"/>
        <v>3.8393724746343087E-4</v>
      </c>
      <c r="AV1169" s="5">
        <f t="shared" si="1271"/>
        <v>2.0497917065288884E-4</v>
      </c>
      <c r="AW1169" s="5">
        <f t="shared" si="1272"/>
        <v>4.6745636876145506E-6</v>
      </c>
      <c r="AX1169" s="5">
        <f t="shared" si="1273"/>
        <v>6.3294235946570491E-3</v>
      </c>
      <c r="AY1169" s="5">
        <f t="shared" si="1274"/>
        <v>5.6970373184549918E-3</v>
      </c>
      <c r="AZ1169" s="5">
        <f t="shared" si="1275"/>
        <v>2.5639170552012522E-3</v>
      </c>
      <c r="BA1169" s="5">
        <f t="shared" si="1276"/>
        <v>7.6925020245840179E-4</v>
      </c>
      <c r="BB1169" s="5">
        <f t="shared" si="1277"/>
        <v>1.7309819152939906E-4</v>
      </c>
      <c r="BC1169" s="5">
        <f t="shared" si="1278"/>
        <v>3.1160716047903865E-5</v>
      </c>
      <c r="BD1169" s="5">
        <f t="shared" si="1279"/>
        <v>3.5482705097268417E-5</v>
      </c>
      <c r="BE1169" s="5">
        <f t="shared" si="1280"/>
        <v>7.5775044087660347E-5</v>
      </c>
      <c r="BF1169" s="5">
        <f t="shared" si="1281"/>
        <v>8.0910647747216145E-5</v>
      </c>
      <c r="BG1169" s="5">
        <f t="shared" si="1282"/>
        <v>5.7596209039489158E-5</v>
      </c>
      <c r="BH1169" s="5">
        <f t="shared" si="1283"/>
        <v>3.0749877068880644E-5</v>
      </c>
      <c r="BI1169" s="5">
        <f t="shared" si="1284"/>
        <v>1.3133571886343834E-5</v>
      </c>
      <c r="BJ1169" s="8">
        <f t="shared" si="1285"/>
        <v>0.65077577180712842</v>
      </c>
      <c r="BK1169" s="8">
        <f t="shared" si="1286"/>
        <v>0.20117290858029913</v>
      </c>
      <c r="BL1169" s="8">
        <f t="shared" si="1287"/>
        <v>0.1414634584967594</v>
      </c>
      <c r="BM1169" s="8">
        <f t="shared" si="1288"/>
        <v>0.57830523022899982</v>
      </c>
      <c r="BN1169" s="8">
        <f t="shared" si="1289"/>
        <v>0.41525361022896085</v>
      </c>
    </row>
    <row r="1170" spans="1:66" x14ac:dyDescent="0.25">
      <c r="A1170" t="s">
        <v>136</v>
      </c>
      <c r="B1170" t="s">
        <v>145</v>
      </c>
      <c r="C1170" t="s">
        <v>148</v>
      </c>
      <c r="D1170" s="18" t="s">
        <v>519</v>
      </c>
      <c r="E1170">
        <f>VLOOKUP(A1170,home!$A$2:$E$405,3,FALSE)</f>
        <v>1.3110999999999999</v>
      </c>
      <c r="F1170">
        <f>VLOOKUP(B1170,home!$B$2:$E$405,3,FALSE)</f>
        <v>1.3729</v>
      </c>
      <c r="G1170">
        <f>VLOOKUP(C1170,away!$B$2:$E$405,4,FALSE)</f>
        <v>1.2202999999999999</v>
      </c>
      <c r="H1170">
        <f>VLOOKUP(A1170,away!$A$2:$E$405,3,FALSE)</f>
        <v>0.93330000000000002</v>
      </c>
      <c r="I1170">
        <f>VLOOKUP(C1170,away!$B$2:$E$405,3,FALSE)</f>
        <v>1.2858000000000001</v>
      </c>
      <c r="J1170">
        <f>VLOOKUP(B1170,home!$B$2:$E$405,4,FALSE)</f>
        <v>0.85719999999999996</v>
      </c>
      <c r="K1170" s="3">
        <f t="shared" si="1234"/>
        <v>2.1965512145569996</v>
      </c>
      <c r="L1170" s="3">
        <f t="shared" si="1235"/>
        <v>1.0286718364080001</v>
      </c>
      <c r="M1170" s="5">
        <f t="shared" si="1236"/>
        <v>3.9746914999662396E-2</v>
      </c>
      <c r="N1170" s="5">
        <f t="shared" si="1237"/>
        <v>8.7306134417402273E-2</v>
      </c>
      <c r="O1170" s="5">
        <f t="shared" si="1238"/>
        <v>4.0886532044255401E-2</v>
      </c>
      <c r="P1170" s="5">
        <f t="shared" si="1239"/>
        <v>8.9809361620832903E-2</v>
      </c>
      <c r="Q1170" s="5">
        <f t="shared" si="1240"/>
        <v>9.5886197796410833E-2</v>
      </c>
      <c r="R1170" s="5">
        <f t="shared" si="1241"/>
        <v>2.1029412001159372E-2</v>
      </c>
      <c r="S1170" s="5">
        <f t="shared" si="1242"/>
        <v>5.0731745060025674E-2</v>
      </c>
      <c r="T1170" s="5">
        <f t="shared" si="1243"/>
        <v>9.8635431173414653E-2</v>
      </c>
      <c r="U1170" s="5">
        <f t="shared" si="1244"/>
        <v>4.6192180472566166E-2</v>
      </c>
      <c r="V1170" s="5">
        <f t="shared" si="1245"/>
        <v>1.2736657641061785E-2</v>
      </c>
      <c r="W1170" s="5">
        <f t="shared" si="1246"/>
        <v>7.0206314742986303E-2</v>
      </c>
      <c r="X1170" s="5">
        <f t="shared" si="1247"/>
        <v>7.2219258714105783E-2</v>
      </c>
      <c r="Y1170" s="5">
        <f t="shared" si="1248"/>
        <v>3.7144958742731826E-2</v>
      </c>
      <c r="Z1170" s="5">
        <f t="shared" si="1249"/>
        <v>7.2107879539376847E-3</v>
      </c>
      <c r="AA1170" s="5">
        <f t="shared" si="1250"/>
        <v>1.5838865038134805E-2</v>
      </c>
      <c r="AB1170" s="5">
        <f t="shared" si="1251"/>
        <v>1.7395439118359703E-2</v>
      </c>
      <c r="AC1170" s="5">
        <f t="shared" si="1252"/>
        <v>1.7986790483245324E-3</v>
      </c>
      <c r="AD1170" s="5">
        <f t="shared" si="1253"/>
        <v>3.8552941479569384E-2</v>
      </c>
      <c r="AE1170" s="5">
        <f t="shared" si="1254"/>
        <v>3.9658325110718803E-2</v>
      </c>
      <c r="AF1170" s="5">
        <f t="shared" si="1255"/>
        <v>2.0397701060254302E-2</v>
      </c>
      <c r="AG1170" s="5">
        <f t="shared" si="1256"/>
        <v>6.9941802027177367E-3</v>
      </c>
      <c r="AH1170" s="5">
        <f t="shared" si="1257"/>
        <v>1.8543836216314399E-3</v>
      </c>
      <c r="AI1170" s="5">
        <f t="shared" si="1258"/>
        <v>4.0732485963491478E-3</v>
      </c>
      <c r="AJ1170" s="5">
        <f t="shared" si="1259"/>
        <v>4.4735495757516576E-3</v>
      </c>
      <c r="AK1170" s="5">
        <f t="shared" si="1260"/>
        <v>3.2754602513327519E-3</v>
      </c>
      <c r="AL1170" s="5">
        <f t="shared" si="1261"/>
        <v>1.6256679754105772E-4</v>
      </c>
      <c r="AM1170" s="5">
        <f t="shared" si="1262"/>
        <v>1.6936702086338625E-2</v>
      </c>
      <c r="AN1170" s="5">
        <f t="shared" si="1263"/>
        <v>1.7422308437849161E-2</v>
      </c>
      <c r="AO1170" s="5">
        <f t="shared" si="1264"/>
        <v>8.960919007614445E-3</v>
      </c>
      <c r="AP1170" s="5">
        <f t="shared" si="1265"/>
        <v>3.0726150038220359E-3</v>
      </c>
      <c r="AQ1170" s="5">
        <f t="shared" si="1266"/>
        <v>7.9017812963909665E-4</v>
      </c>
      <c r="AR1170" s="5">
        <f t="shared" si="1267"/>
        <v>3.8151044109370643E-4</v>
      </c>
      <c r="AS1170" s="5">
        <f t="shared" si="1268"/>
        <v>8.3800722275055757E-4</v>
      </c>
      <c r="AT1170" s="5">
        <f t="shared" si="1269"/>
        <v>9.2036289147013782E-4</v>
      </c>
      <c r="AU1170" s="5">
        <f t="shared" si="1270"/>
        <v>6.7387474236397453E-4</v>
      </c>
      <c r="AV1170" s="5">
        <f t="shared" si="1271"/>
        <v>3.700500959497183E-4</v>
      </c>
      <c r="AW1170" s="5">
        <f t="shared" si="1272"/>
        <v>1.0203461568463574E-5</v>
      </c>
      <c r="AX1170" s="5">
        <f t="shared" si="1273"/>
        <v>6.2003889230561942E-3</v>
      </c>
      <c r="AY1170" s="5">
        <f t="shared" si="1274"/>
        <v>6.378165459924038E-3</v>
      </c>
      <c r="AZ1170" s="5">
        <f t="shared" si="1275"/>
        <v>3.2805195882870679E-3</v>
      </c>
      <c r="BA1170" s="5">
        <f t="shared" si="1276"/>
        <v>1.1248593697518918E-3</v>
      </c>
      <c r="BB1170" s="5">
        <f t="shared" si="1277"/>
        <v>2.8927778839585593E-4</v>
      </c>
      <c r="BC1170" s="5">
        <f t="shared" si="1278"/>
        <v>5.9514382764242014E-5</v>
      </c>
      <c r="BD1170" s="5">
        <f t="shared" si="1279"/>
        <v>6.540817434144816E-5</v>
      </c>
      <c r="BE1170" s="5">
        <f t="shared" si="1280"/>
        <v>1.4367240479166394E-4</v>
      </c>
      <c r="BF1170" s="5">
        <f t="shared" si="1281"/>
        <v>1.577918976217272E-4</v>
      </c>
      <c r="BG1170" s="5">
        <f t="shared" si="1282"/>
        <v>1.1553266145608621E-4</v>
      </c>
      <c r="BH1170" s="5">
        <f t="shared" si="1283"/>
        <v>6.3443351960592204E-5</v>
      </c>
      <c r="BI1170" s="5">
        <f t="shared" si="1284"/>
        <v>2.787131436092122E-5</v>
      </c>
      <c r="BJ1170" s="8">
        <f t="shared" si="1285"/>
        <v>0.63151689161775448</v>
      </c>
      <c r="BK1170" s="8">
        <f t="shared" si="1286"/>
        <v>0.20136409062737237</v>
      </c>
      <c r="BL1170" s="8">
        <f t="shared" si="1287"/>
        <v>0.15877659591770094</v>
      </c>
      <c r="BM1170" s="8">
        <f t="shared" si="1288"/>
        <v>0.61783585123868678</v>
      </c>
      <c r="BN1170" s="8">
        <f t="shared" si="1289"/>
        <v>0.37466455287972317</v>
      </c>
    </row>
    <row r="1171" spans="1:66" x14ac:dyDescent="0.25">
      <c r="A1171" t="s">
        <v>136</v>
      </c>
      <c r="B1171" t="s">
        <v>142</v>
      </c>
      <c r="C1171" t="s">
        <v>147</v>
      </c>
      <c r="D1171" s="18" t="s">
        <v>519</v>
      </c>
      <c r="E1171">
        <f>VLOOKUP(A1171,home!$A$2:$E$405,3,FALSE)</f>
        <v>1.3110999999999999</v>
      </c>
      <c r="F1171">
        <f>VLOOKUP(B1171,home!$B$2:$E$405,3,FALSE)</f>
        <v>1.0678000000000001</v>
      </c>
      <c r="G1171">
        <f>VLOOKUP(C1171,away!$B$2:$E$405,4,FALSE)</f>
        <v>1.0678000000000001</v>
      </c>
      <c r="H1171">
        <f>VLOOKUP(A1171,away!$A$2:$E$405,3,FALSE)</f>
        <v>0.93330000000000002</v>
      </c>
      <c r="I1171">
        <f>VLOOKUP(C1171,away!$B$2:$E$405,3,FALSE)</f>
        <v>1.5001</v>
      </c>
      <c r="J1171">
        <f>VLOOKUP(B1171,home!$B$2:$E$405,4,FALSE)</f>
        <v>1.0714999999999999</v>
      </c>
      <c r="K1171" s="3">
        <f t="shared" si="1234"/>
        <v>1.4949120769240001</v>
      </c>
      <c r="L1171" s="3">
        <f t="shared" si="1235"/>
        <v>1.5001464280949999</v>
      </c>
      <c r="M1171" s="5">
        <f t="shared" si="1236"/>
        <v>5.0033699778399839E-2</v>
      </c>
      <c r="N1171" s="5">
        <f t="shared" si="1237"/>
        <v>7.4795982051919591E-2</v>
      </c>
      <c r="O1171" s="5">
        <f t="shared" si="1238"/>
        <v>7.5057876006944094E-2</v>
      </c>
      <c r="P1171" s="5">
        <f t="shared" si="1239"/>
        <v>0.1122049253110449</v>
      </c>
      <c r="Q1171" s="5">
        <f t="shared" si="1240"/>
        <v>5.5906708437402676E-2</v>
      </c>
      <c r="R1171" s="5">
        <f t="shared" si="1241"/>
        <v>5.6298902296107303E-2</v>
      </c>
      <c r="S1171" s="5">
        <f t="shared" si="1242"/>
        <v>6.2907327060652427E-2</v>
      </c>
      <c r="T1171" s="5">
        <f t="shared" si="1243"/>
        <v>8.3868248968918216E-2</v>
      </c>
      <c r="U1171" s="5">
        <f t="shared" si="1244"/>
        <v>8.4161908960015144E-2</v>
      </c>
      <c r="V1171" s="5">
        <f t="shared" si="1245"/>
        <v>1.5675017184240615E-2</v>
      </c>
      <c r="W1171" s="5">
        <f t="shared" si="1246"/>
        <v>2.7858537874714054E-2</v>
      </c>
      <c r="X1171" s="5">
        <f t="shared" si="1247"/>
        <v>4.1791886084701559E-2</v>
      </c>
      <c r="Y1171" s="5">
        <f t="shared" si="1248"/>
        <v>3.1346974316659094E-2</v>
      </c>
      <c r="Z1171" s="5">
        <f t="shared" si="1249"/>
        <v>2.8152199061724927E-2</v>
      </c>
      <c r="AA1171" s="5">
        <f t="shared" si="1250"/>
        <v>4.2085062369341099E-2</v>
      </c>
      <c r="AB1171" s="5">
        <f t="shared" si="1251"/>
        <v>3.1456733997013889E-2</v>
      </c>
      <c r="AC1171" s="5">
        <f t="shared" si="1252"/>
        <v>2.1970368723941112E-3</v>
      </c>
      <c r="AD1171" s="5">
        <f t="shared" si="1253"/>
        <v>1.0411516178588678E-2</v>
      </c>
      <c r="AE1171" s="5">
        <f t="shared" si="1254"/>
        <v>1.5618798806363108E-2</v>
      </c>
      <c r="AF1171" s="5">
        <f t="shared" si="1255"/>
        <v>1.1715242620250034E-2</v>
      </c>
      <c r="AG1171" s="5">
        <f t="shared" si="1256"/>
        <v>5.8581931236781331E-3</v>
      </c>
      <c r="AH1171" s="5">
        <f t="shared" si="1257"/>
        <v>1.0558105216366518E-2</v>
      </c>
      <c r="AI1171" s="5">
        <f t="shared" si="1258"/>
        <v>1.5783438997380592E-2</v>
      </c>
      <c r="AJ1171" s="5">
        <f t="shared" si="1259"/>
        <v>1.179742678628874E-2</v>
      </c>
      <c r="AK1171" s="5">
        <f t="shared" si="1260"/>
        <v>5.8787052598165785E-3</v>
      </c>
      <c r="AL1171" s="5">
        <f t="shared" si="1261"/>
        <v>1.9708185424178258E-4</v>
      </c>
      <c r="AM1171" s="5">
        <f t="shared" si="1262"/>
        <v>3.1128602548923636E-3</v>
      </c>
      <c r="AN1171" s="5">
        <f t="shared" si="1263"/>
        <v>4.6697461925356695E-3</v>
      </c>
      <c r="AO1171" s="5">
        <f t="shared" si="1264"/>
        <v>3.5026515354213061E-3</v>
      </c>
      <c r="AP1171" s="5">
        <f t="shared" si="1265"/>
        <v>1.7514967299079134E-3</v>
      </c>
      <c r="AQ1171" s="5">
        <f t="shared" si="1266"/>
        <v>6.5687539079785763E-4</v>
      </c>
      <c r="AR1171" s="5">
        <f t="shared" si="1267"/>
        <v>3.1677407655566828E-3</v>
      </c>
      <c r="AS1171" s="5">
        <f t="shared" si="1268"/>
        <v>4.7354939269951633E-3</v>
      </c>
      <c r="AT1171" s="5">
        <f t="shared" si="1269"/>
        <v>3.5395735308326646E-3</v>
      </c>
      <c r="AU1171" s="5">
        <f t="shared" si="1270"/>
        <v>1.7637837394674251E-3</v>
      </c>
      <c r="AV1171" s="5">
        <f t="shared" si="1271"/>
        <v>6.5917540330300711E-4</v>
      </c>
      <c r="AW1171" s="5">
        <f t="shared" si="1272"/>
        <v>1.227703352013121E-5</v>
      </c>
      <c r="AX1171" s="5">
        <f t="shared" si="1273"/>
        <v>7.7557539813588746E-4</v>
      </c>
      <c r="AY1171" s="5">
        <f t="shared" si="1274"/>
        <v>1.1634766632319089E-3</v>
      </c>
      <c r="AZ1171" s="5">
        <f t="shared" si="1275"/>
        <v>8.7269268025961892E-4</v>
      </c>
      <c r="BA1171" s="5">
        <f t="shared" si="1276"/>
        <v>4.3638893570537311E-4</v>
      </c>
      <c r="BB1171" s="5">
        <f t="shared" si="1277"/>
        <v>1.6366182578964858E-4</v>
      </c>
      <c r="BC1171" s="5">
        <f t="shared" si="1278"/>
        <v>4.9103340674769476E-5</v>
      </c>
      <c r="BD1171" s="5">
        <f t="shared" si="1279"/>
        <v>7.9201249909679539E-4</v>
      </c>
      <c r="BE1171" s="5">
        <f t="shared" si="1280"/>
        <v>1.1839890499745582E-3</v>
      </c>
      <c r="BF1171" s="5">
        <f t="shared" si="1281"/>
        <v>8.8497976487637029E-4</v>
      </c>
      <c r="BG1171" s="5">
        <f t="shared" si="1282"/>
        <v>4.409889794490161E-4</v>
      </c>
      <c r="BH1171" s="5">
        <f t="shared" si="1283"/>
        <v>1.6480993779218099E-4</v>
      </c>
      <c r="BI1171" s="5">
        <f t="shared" si="1284"/>
        <v>4.9275273280524863E-5</v>
      </c>
      <c r="BJ1171" s="8">
        <f t="shared" si="1285"/>
        <v>0.37632661741054746</v>
      </c>
      <c r="BK1171" s="8">
        <f t="shared" si="1286"/>
        <v>0.24437856472420555</v>
      </c>
      <c r="BL1171" s="8">
        <f t="shared" si="1287"/>
        <v>0.35045998275989848</v>
      </c>
      <c r="BM1171" s="8">
        <f t="shared" si="1288"/>
        <v>0.573868070444846</v>
      </c>
      <c r="BN1171" s="8">
        <f t="shared" si="1289"/>
        <v>0.42429809388181838</v>
      </c>
    </row>
    <row r="1172" spans="1:66" x14ac:dyDescent="0.25">
      <c r="A1172" t="s">
        <v>136</v>
      </c>
      <c r="B1172" t="s">
        <v>469</v>
      </c>
      <c r="C1172" t="s">
        <v>406</v>
      </c>
      <c r="D1172" s="18" t="s">
        <v>519</v>
      </c>
      <c r="E1172">
        <f>VLOOKUP(A1172,home!$A$2:$E$405,3,FALSE)</f>
        <v>1.3110999999999999</v>
      </c>
      <c r="F1172">
        <f>VLOOKUP(B1172,home!$B$2:$E$405,3,FALSE)</f>
        <v>0.45760000000000001</v>
      </c>
      <c r="G1172">
        <f>VLOOKUP(C1172,away!$B$2:$E$405,4,FALSE)</f>
        <v>1.0678000000000001</v>
      </c>
      <c r="H1172">
        <f>VLOOKUP(A1172,away!$A$2:$E$405,3,FALSE)</f>
        <v>0.93330000000000002</v>
      </c>
      <c r="I1172">
        <f>VLOOKUP(C1172,away!$B$2:$E$405,3,FALSE)</f>
        <v>1.0714999999999999</v>
      </c>
      <c r="J1172">
        <f>VLOOKUP(B1172,home!$B$2:$E$405,4,FALSE)</f>
        <v>1.2858000000000001</v>
      </c>
      <c r="K1172" s="3">
        <f t="shared" si="1234"/>
        <v>0.64063660460799998</v>
      </c>
      <c r="L1172" s="3">
        <f t="shared" si="1235"/>
        <v>1.28583979551</v>
      </c>
      <c r="M1172" s="5">
        <f t="shared" si="1236"/>
        <v>0.1456605447802512</v>
      </c>
      <c r="N1172" s="5">
        <f t="shared" si="1237"/>
        <v>9.3315476833371644E-2</v>
      </c>
      <c r="O1172" s="5">
        <f t="shared" si="1238"/>
        <v>0.18729612511411342</v>
      </c>
      <c r="P1172" s="5">
        <f t="shared" si="1239"/>
        <v>0.11998875364934074</v>
      </c>
      <c r="Q1172" s="5">
        <f t="shared" si="1240"/>
        <v>2.9890655117953847E-2</v>
      </c>
      <c r="R1172" s="5">
        <f t="shared" si="1241"/>
        <v>0.12041640560827351</v>
      </c>
      <c r="S1172" s="5">
        <f t="shared" si="1242"/>
        <v>2.4710365157638397E-2</v>
      </c>
      <c r="T1172" s="5">
        <f t="shared" si="1243"/>
        <v>3.8434593864529708E-2</v>
      </c>
      <c r="U1172" s="5">
        <f t="shared" si="1244"/>
        <v>7.7143157227984038E-2</v>
      </c>
      <c r="V1172" s="5">
        <f t="shared" si="1245"/>
        <v>2.2617013961835283E-3</v>
      </c>
      <c r="W1172" s="5">
        <f t="shared" si="1246"/>
        <v>6.3830159347582306E-3</v>
      </c>
      <c r="X1172" s="5">
        <f t="shared" si="1247"/>
        <v>8.2075359042865954E-3</v>
      </c>
      <c r="Y1172" s="5">
        <f t="shared" si="1248"/>
        <v>5.2767881444044295E-3</v>
      </c>
      <c r="Z1172" s="5">
        <f t="shared" si="1249"/>
        <v>5.1612068787797213E-2</v>
      </c>
      <c r="AA1172" s="5">
        <f t="shared" si="1250"/>
        <v>3.3064580505008934E-2</v>
      </c>
      <c r="AB1172" s="5">
        <f t="shared" si="1251"/>
        <v>1.0591190293758396E-2</v>
      </c>
      <c r="AC1172" s="5">
        <f t="shared" si="1252"/>
        <v>1.164431367054678E-4</v>
      </c>
      <c r="AD1172" s="5">
        <f t="shared" si="1253"/>
        <v>1.0222984139005677E-3</v>
      </c>
      <c r="AE1172" s="5">
        <f t="shared" si="1254"/>
        <v>1.3145119834801033E-3</v>
      </c>
      <c r="AF1172" s="5">
        <f t="shared" si="1255"/>
        <v>8.4512591001675039E-4</v>
      </c>
      <c r="AG1172" s="5">
        <f t="shared" si="1256"/>
        <v>3.6223217577204702E-4</v>
      </c>
      <c r="AH1172" s="5">
        <f t="shared" si="1257"/>
        <v>1.65912129939873E-2</v>
      </c>
      <c r="AI1172" s="5">
        <f t="shared" si="1258"/>
        <v>1.062893835879615E-2</v>
      </c>
      <c r="AJ1172" s="5">
        <f t="shared" si="1259"/>
        <v>3.4046434903834467E-3</v>
      </c>
      <c r="AK1172" s="5">
        <f t="shared" si="1260"/>
        <v>7.2704641519332706E-4</v>
      </c>
      <c r="AL1172" s="5">
        <f t="shared" si="1261"/>
        <v>3.8368294902061097E-6</v>
      </c>
      <c r="AM1172" s="5">
        <f t="shared" si="1262"/>
        <v>1.3098435695548078E-4</v>
      </c>
      <c r="AN1172" s="5">
        <f t="shared" si="1263"/>
        <v>1.6842489876264425E-4</v>
      </c>
      <c r="AO1172" s="5">
        <f t="shared" si="1264"/>
        <v>1.0828371869187548E-4</v>
      </c>
      <c r="AP1172" s="5">
        <f t="shared" si="1265"/>
        <v>4.6411838233274513E-5</v>
      </c>
      <c r="AQ1172" s="5">
        <f t="shared" si="1266"/>
        <v>1.4919547145779219E-5</v>
      </c>
      <c r="AR1172" s="5">
        <f t="shared" si="1267"/>
        <v>4.2667283846902944E-3</v>
      </c>
      <c r="AS1172" s="5">
        <f t="shared" si="1268"/>
        <v>2.7334223851525662E-3</v>
      </c>
      <c r="AT1172" s="5">
        <f t="shared" si="1269"/>
        <v>8.7556521789182039E-4</v>
      </c>
      <c r="AU1172" s="5">
        <f t="shared" si="1270"/>
        <v>1.8697304276769317E-4</v>
      </c>
      <c r="AV1172" s="5">
        <f t="shared" si="1271"/>
        <v>2.9945443817980324E-5</v>
      </c>
      <c r="AW1172" s="5">
        <f t="shared" si="1272"/>
        <v>8.7794763043342226E-8</v>
      </c>
      <c r="AX1172" s="5">
        <f t="shared" si="1273"/>
        <v>1.3985562282786903E-5</v>
      </c>
      <c r="AY1172" s="5">
        <f t="shared" si="1274"/>
        <v>1.7983192545791079E-5</v>
      </c>
      <c r="AZ1172" s="5">
        <f t="shared" si="1275"/>
        <v>1.156175231284848E-5</v>
      </c>
      <c r="BA1172" s="5">
        <f t="shared" si="1276"/>
        <v>4.9555204098967869E-6</v>
      </c>
      <c r="BB1172" s="5">
        <f t="shared" si="1277"/>
        <v>1.5930013376268284E-6</v>
      </c>
      <c r="BC1172" s="5">
        <f t="shared" si="1278"/>
        <v>4.0966890284424735E-7</v>
      </c>
      <c r="BD1172" s="5">
        <f t="shared" si="1279"/>
        <v>9.1438819227781403E-4</v>
      </c>
      <c r="BE1172" s="5">
        <f t="shared" si="1280"/>
        <v>5.857905467945056E-4</v>
      </c>
      <c r="BF1172" s="5">
        <f t="shared" si="1281"/>
        <v>1.876394334549479E-4</v>
      </c>
      <c r="BG1172" s="5">
        <f t="shared" si="1282"/>
        <v>4.0069563179715535E-5</v>
      </c>
      <c r="BH1172" s="5">
        <f t="shared" si="1283"/>
        <v>6.417507225894672E-6</v>
      </c>
      <c r="BI1172" s="5">
        <f t="shared" si="1284"/>
        <v>8.2225800784889396E-7</v>
      </c>
      <c r="BJ1172" s="8">
        <f t="shared" si="1285"/>
        <v>0.18557174734005483</v>
      </c>
      <c r="BK1172" s="8">
        <f t="shared" si="1286"/>
        <v>0.29275962814215539</v>
      </c>
      <c r="BL1172" s="8">
        <f t="shared" si="1287"/>
        <v>0.46969106198275956</v>
      </c>
      <c r="BM1172" s="8">
        <f t="shared" si="1288"/>
        <v>0.30304864975167978</v>
      </c>
      <c r="BN1172" s="8">
        <f t="shared" si="1289"/>
        <v>0.69656796110330432</v>
      </c>
    </row>
    <row r="1173" spans="1:66" x14ac:dyDescent="0.25">
      <c r="A1173" t="s">
        <v>136</v>
      </c>
      <c r="B1173" t="s">
        <v>138</v>
      </c>
      <c r="C1173" t="s">
        <v>228</v>
      </c>
      <c r="D1173" s="18" t="s">
        <v>519</v>
      </c>
      <c r="E1173">
        <f>VLOOKUP(A1173,home!$A$2:$E$405,3,FALSE)</f>
        <v>1.3110999999999999</v>
      </c>
      <c r="F1173">
        <f>VLOOKUP(B1173,home!$B$2:$E$405,3,FALSE)</f>
        <v>0.9153</v>
      </c>
      <c r="G1173">
        <f>VLOOKUP(C1173,away!$B$2:$E$405,4,FALSE)</f>
        <v>0.9153</v>
      </c>
      <c r="H1173">
        <f>VLOOKUP(A1173,away!$A$2:$E$405,3,FALSE)</f>
        <v>0.93330000000000002</v>
      </c>
      <c r="I1173">
        <f>VLOOKUP(C1173,away!$B$2:$E$405,3,FALSE)</f>
        <v>0.42859999999999998</v>
      </c>
      <c r="J1173">
        <f>VLOOKUP(B1173,home!$B$2:$E$405,4,FALSE)</f>
        <v>0.21429999999999999</v>
      </c>
      <c r="K1173" s="3">
        <f t="shared" si="1234"/>
        <v>1.098405609399</v>
      </c>
      <c r="L1173" s="3">
        <f t="shared" si="1235"/>
        <v>8.5722653033999993E-2</v>
      </c>
      <c r="M1173" s="5">
        <f t="shared" si="1236"/>
        <v>0.30601282613540665</v>
      </c>
      <c r="N1173" s="5">
        <f t="shared" si="1237"/>
        <v>0.33612620477517163</v>
      </c>
      <c r="O1173" s="5">
        <f t="shared" si="1238"/>
        <v>2.6232231318759233E-2</v>
      </c>
      <c r="P1173" s="5">
        <f t="shared" si="1239"/>
        <v>2.881363002757727E-2</v>
      </c>
      <c r="Q1173" s="5">
        <f t="shared" si="1240"/>
        <v>0.1846014543955227</v>
      </c>
      <c r="R1173" s="5">
        <f t="shared" si="1241"/>
        <v>1.1243482318228127E-3</v>
      </c>
      <c r="S1173" s="5">
        <f t="shared" si="1242"/>
        <v>6.7826019406678269E-4</v>
      </c>
      <c r="T1173" s="5">
        <f t="shared" si="1243"/>
        <v>1.5824526424719168E-2</v>
      </c>
      <c r="U1173" s="5">
        <f t="shared" si="1244"/>
        <v>1.2349904047520247E-3</v>
      </c>
      <c r="V1173" s="5">
        <f t="shared" si="1245"/>
        <v>7.0959764592152681E-6</v>
      </c>
      <c r="W1173" s="5">
        <f t="shared" si="1246"/>
        <v>6.7589091003751933E-2</v>
      </c>
      <c r="X1173" s="5">
        <f t="shared" si="1247"/>
        <v>5.7939161969980781E-3</v>
      </c>
      <c r="Y1173" s="5">
        <f t="shared" si="1248"/>
        <v>2.4833493393166942E-4</v>
      </c>
      <c r="Z1173" s="5">
        <f t="shared" si="1249"/>
        <v>3.2127371121979447E-5</v>
      </c>
      <c r="AA1173" s="5">
        <f t="shared" si="1250"/>
        <v>3.5288884655625669E-5</v>
      </c>
      <c r="AB1173" s="5">
        <f t="shared" si="1251"/>
        <v>1.9380754427586765E-5</v>
      </c>
      <c r="AC1173" s="5">
        <f t="shared" si="1252"/>
        <v>4.1759042211223207E-8</v>
      </c>
      <c r="AD1173" s="5">
        <f t="shared" si="1253"/>
        <v>1.8560059173175152E-2</v>
      </c>
      <c r="AE1173" s="5">
        <f t="shared" si="1254"/>
        <v>1.5910175127926026E-3</v>
      </c>
      <c r="AF1173" s="5">
        <f t="shared" si="1255"/>
        <v>6.8193121110068943E-5</v>
      </c>
      <c r="AG1173" s="5">
        <f t="shared" si="1256"/>
        <v>1.9485650867413263E-6</v>
      </c>
      <c r="AH1173" s="5">
        <f t="shared" si="1257"/>
        <v>6.8851087189599886E-7</v>
      </c>
      <c r="AI1173" s="5">
        <f t="shared" si="1258"/>
        <v>7.5626420382276145E-7</v>
      </c>
      <c r="AJ1173" s="5">
        <f t="shared" si="1259"/>
        <v>4.1534242183329487E-7</v>
      </c>
      <c r="AK1173" s="5">
        <f t="shared" si="1260"/>
        <v>1.5207148198768558E-7</v>
      </c>
      <c r="AL1173" s="5">
        <f t="shared" si="1261"/>
        <v>1.5727832166717819E-10</v>
      </c>
      <c r="AM1173" s="5">
        <f t="shared" si="1262"/>
        <v>4.0772946213185925E-3</v>
      </c>
      <c r="AN1173" s="5">
        <f t="shared" si="1263"/>
        <v>3.4951651214068811E-4</v>
      </c>
      <c r="AO1173" s="5">
        <f t="shared" si="1264"/>
        <v>1.4980741349945024E-5</v>
      </c>
      <c r="AP1173" s="5">
        <f t="shared" si="1265"/>
        <v>4.2806296431114452E-7</v>
      </c>
      <c r="AQ1173" s="5">
        <f t="shared" si="1266"/>
        <v>9.1736732415874417E-9</v>
      </c>
      <c r="AR1173" s="5">
        <f t="shared" si="1267"/>
        <v>1.1804195716335516E-8</v>
      </c>
      <c r="AS1173" s="5">
        <f t="shared" si="1268"/>
        <v>1.2965794789266578E-8</v>
      </c>
      <c r="AT1173" s="5">
        <f t="shared" si="1269"/>
        <v>7.1208508634233664E-9</v>
      </c>
      <c r="AU1173" s="5">
        <f t="shared" si="1270"/>
        <v>2.6071941773593123E-9</v>
      </c>
      <c r="AV1173" s="5">
        <f t="shared" si="1271"/>
        <v>7.1593917730097002E-10</v>
      </c>
      <c r="AW1173" s="5">
        <f t="shared" si="1272"/>
        <v>4.1136251170936817E-13</v>
      </c>
      <c r="AX1173" s="5">
        <f t="shared" si="1273"/>
        <v>7.464205472047852E-4</v>
      </c>
      <c r="AY1173" s="5">
        <f t="shared" si="1274"/>
        <v>6.3985149585484222E-5</v>
      </c>
      <c r="AZ1173" s="5">
        <f t="shared" si="1275"/>
        <v>2.7424883886225254E-6</v>
      </c>
      <c r="BA1173" s="5">
        <f t="shared" si="1276"/>
        <v>7.8364460195887474E-8</v>
      </c>
      <c r="BB1173" s="5">
        <f t="shared" si="1277"/>
        <v>1.6794023578921914E-9</v>
      </c>
      <c r="BC1173" s="5">
        <f t="shared" si="1278"/>
        <v>2.8792565126014787E-11</v>
      </c>
      <c r="BD1173" s="5">
        <f t="shared" si="1279"/>
        <v>1.6864782895614274E-10</v>
      </c>
      <c r="BE1173" s="5">
        <f t="shared" si="1280"/>
        <v>1.852437213383903E-10</v>
      </c>
      <c r="BF1173" s="5">
        <f t="shared" si="1281"/>
        <v>1.0173637131201655E-10</v>
      </c>
      <c r="BG1173" s="5">
        <f t="shared" si="1282"/>
        <v>3.7249266976339491E-11</v>
      </c>
      <c r="BH1173" s="5">
        <f t="shared" si="1283"/>
        <v>1.0228700948203056E-11</v>
      </c>
      <c r="BI1173" s="5">
        <f t="shared" si="1284"/>
        <v>2.2470524996742225E-12</v>
      </c>
      <c r="BJ1173" s="8">
        <f t="shared" si="1285"/>
        <v>0.63566020347154029</v>
      </c>
      <c r="BK1173" s="8">
        <f t="shared" si="1286"/>
        <v>0.33557583939941593</v>
      </c>
      <c r="BL1173" s="8">
        <f t="shared" si="1287"/>
        <v>2.8648287502724478E-2</v>
      </c>
      <c r="BM1173" s="8">
        <f t="shared" si="1288"/>
        <v>0.11694177771136852</v>
      </c>
      <c r="BN1173" s="8">
        <f t="shared" si="1289"/>
        <v>0.88291069488426033</v>
      </c>
    </row>
    <row r="1174" spans="1:66" x14ac:dyDescent="0.25">
      <c r="A1174" t="s">
        <v>136</v>
      </c>
      <c r="B1174" t="s">
        <v>439</v>
      </c>
      <c r="C1174" t="s">
        <v>150</v>
      </c>
      <c r="D1174" s="18" t="s">
        <v>519</v>
      </c>
      <c r="E1174">
        <f>VLOOKUP(A1174,home!$A$2:$E$405,3,FALSE)</f>
        <v>1.3110999999999999</v>
      </c>
      <c r="F1174">
        <f>VLOOKUP(B1174,home!$B$2:$E$405,3,FALSE)</f>
        <v>1.0678000000000001</v>
      </c>
      <c r="G1174">
        <f>VLOOKUP(C1174,away!$B$2:$E$405,4,FALSE)</f>
        <v>0.61019999999999996</v>
      </c>
      <c r="H1174">
        <f>VLOOKUP(A1174,away!$A$2:$E$405,3,FALSE)</f>
        <v>0.93330000000000002</v>
      </c>
      <c r="I1174">
        <f>VLOOKUP(C1174,away!$B$2:$E$405,3,FALSE)</f>
        <v>0.21429999999999999</v>
      </c>
      <c r="J1174">
        <f>VLOOKUP(B1174,home!$B$2:$E$405,4,FALSE)</f>
        <v>0.42859999999999998</v>
      </c>
      <c r="K1174" s="3">
        <f t="shared" si="1234"/>
        <v>0.85427547231599987</v>
      </c>
      <c r="L1174" s="3">
        <f t="shared" si="1235"/>
        <v>8.5722653033999993E-2</v>
      </c>
      <c r="M1174" s="5">
        <f t="shared" si="1236"/>
        <v>0.39062856764967907</v>
      </c>
      <c r="N1174" s="5">
        <f t="shared" si="1237"/>
        <v>0.33370440412905211</v>
      </c>
      <c r="O1174" s="5">
        <f t="shared" si="1238"/>
        <v>3.3485717169801837E-2</v>
      </c>
      <c r="P1174" s="5">
        <f t="shared" si="1239"/>
        <v>2.8606026851072452E-2</v>
      </c>
      <c r="Q1174" s="5">
        <f t="shared" si="1240"/>
        <v>0.14253774372563763</v>
      </c>
      <c r="R1174" s="5">
        <f t="shared" si="1241"/>
        <v>1.4352422572707893E-3</v>
      </c>
      <c r="S1174" s="5">
        <f t="shared" si="1242"/>
        <v>5.2371027106889968E-4</v>
      </c>
      <c r="T1174" s="5">
        <f t="shared" si="1243"/>
        <v>1.2218713549642046E-2</v>
      </c>
      <c r="U1174" s="5">
        <f t="shared" si="1244"/>
        <v>1.2260922572178853E-3</v>
      </c>
      <c r="V1174" s="5">
        <f t="shared" si="1245"/>
        <v>4.2613001247132934E-6</v>
      </c>
      <c r="W1174" s="5">
        <f t="shared" si="1246"/>
        <v>4.0588832781358691E-2</v>
      </c>
      <c r="X1174" s="5">
        <f t="shared" si="1247"/>
        <v>3.4793824295714561E-3</v>
      </c>
      <c r="Y1174" s="5">
        <f t="shared" si="1248"/>
        <v>1.4913094639137488E-4</v>
      </c>
      <c r="Z1174" s="5">
        <f t="shared" si="1249"/>
        <v>4.1010924679919591E-5</v>
      </c>
      <c r="AA1174" s="5">
        <f t="shared" si="1250"/>
        <v>3.5034627051054212E-5</v>
      </c>
      <c r="AB1174" s="5">
        <f t="shared" si="1251"/>
        <v>1.4964611285727119E-5</v>
      </c>
      <c r="AC1174" s="5">
        <f t="shared" si="1252"/>
        <v>1.950364039576391E-8</v>
      </c>
      <c r="AD1174" s="5">
        <f t="shared" si="1253"/>
        <v>8.6685110737625814E-3</v>
      </c>
      <c r="AE1174" s="5">
        <f t="shared" si="1254"/>
        <v>7.4308776709753656E-4</v>
      </c>
      <c r="AF1174" s="5">
        <f t="shared" si="1255"/>
        <v>3.1849727416355957E-5</v>
      </c>
      <c r="AG1174" s="5">
        <f t="shared" si="1256"/>
        <v>9.1008104417991926E-7</v>
      </c>
      <c r="AH1174" s="5">
        <f t="shared" si="1257"/>
        <v>8.7889131673506378E-7</v>
      </c>
      <c r="AI1174" s="5">
        <f t="shared" si="1258"/>
        <v>7.5081529471827766E-7</v>
      </c>
      <c r="AJ1174" s="5">
        <f t="shared" si="1259"/>
        <v>3.2070154525876666E-7</v>
      </c>
      <c r="AK1174" s="5">
        <f t="shared" si="1260"/>
        <v>9.132248801613464E-8</v>
      </c>
      <c r="AL1174" s="5">
        <f t="shared" si="1261"/>
        <v>5.7130656286791181E-11</v>
      </c>
      <c r="AM1174" s="5">
        <f t="shared" si="1262"/>
        <v>1.4810592783630011E-3</v>
      </c>
      <c r="AN1174" s="5">
        <f t="shared" si="1263"/>
        <v>1.2696033064189797E-4</v>
      </c>
      <c r="AO1174" s="5">
        <f t="shared" si="1264"/>
        <v>5.4416881863486676E-6</v>
      </c>
      <c r="AP1174" s="5">
        <f t="shared" si="1265"/>
        <v>1.5549198277252781E-7</v>
      </c>
      <c r="AQ1174" s="5">
        <f t="shared" si="1266"/>
        <v>3.3322963221945266E-9</v>
      </c>
      <c r="AR1174" s="5">
        <f t="shared" si="1267"/>
        <v>1.5068179079815065E-8</v>
      </c>
      <c r="AS1174" s="5">
        <f t="shared" si="1268"/>
        <v>1.2872375800351084E-8</v>
      </c>
      <c r="AT1174" s="5">
        <f t="shared" si="1269"/>
        <v>5.4982774583369844E-9</v>
      </c>
      <c r="AU1174" s="5">
        <f t="shared" si="1270"/>
        <v>1.5656811908817479E-9</v>
      </c>
      <c r="AV1174" s="5">
        <f t="shared" si="1271"/>
        <v>3.3438075970919552E-10</v>
      </c>
      <c r="AW1174" s="5">
        <f t="shared" si="1272"/>
        <v>1.1621448261028401E-13</v>
      </c>
      <c r="AX1174" s="5">
        <f t="shared" si="1273"/>
        <v>2.1087210242525772E-4</v>
      </c>
      <c r="AY1174" s="5">
        <f t="shared" si="1274"/>
        <v>1.8076516070750479E-5</v>
      </c>
      <c r="AZ1174" s="5">
        <f t="shared" si="1275"/>
        <v>7.7478345759823396E-7</v>
      </c>
      <c r="BA1174" s="5">
        <f t="shared" si="1276"/>
        <v>2.2138831170725413E-8</v>
      </c>
      <c r="BB1174" s="5">
        <f t="shared" si="1277"/>
        <v>4.7444983575659961E-10</v>
      </c>
      <c r="BC1174" s="5">
        <f t="shared" si="1278"/>
        <v>8.1342197305202616E-12</v>
      </c>
      <c r="BD1174" s="5">
        <f t="shared" si="1279"/>
        <v>2.1528071451886027E-10</v>
      </c>
      <c r="BE1174" s="5">
        <f t="shared" si="1280"/>
        <v>1.8390903407612531E-10</v>
      </c>
      <c r="BF1174" s="5">
        <f t="shared" si="1281"/>
        <v>7.8554488474280634E-11</v>
      </c>
      <c r="BG1174" s="5">
        <f t="shared" si="1282"/>
        <v>2.2369057581302621E-11</v>
      </c>
      <c r="BH1174" s="5">
        <f t="shared" si="1283"/>
        <v>4.777334307632773E-12</v>
      </c>
      <c r="BI1174" s="5">
        <f t="shared" si="1284"/>
        <v>8.162319044128836E-13</v>
      </c>
      <c r="BJ1174" s="8">
        <f t="shared" si="1285"/>
        <v>0.54396593235581303</v>
      </c>
      <c r="BK1174" s="8">
        <f t="shared" si="1286"/>
        <v>0.4197806621487869</v>
      </c>
      <c r="BL1174" s="8">
        <f t="shared" si="1287"/>
        <v>3.619912849787317E-2</v>
      </c>
      <c r="BM1174" s="8">
        <f t="shared" si="1288"/>
        <v>6.9570955628684761E-2</v>
      </c>
      <c r="BN1174" s="8">
        <f t="shared" si="1289"/>
        <v>0.93039770178251402</v>
      </c>
    </row>
    <row r="1175" spans="1:66" x14ac:dyDescent="0.25">
      <c r="A1175" t="s">
        <v>136</v>
      </c>
      <c r="B1175" t="s">
        <v>149</v>
      </c>
      <c r="C1175" t="s">
        <v>143</v>
      </c>
      <c r="D1175" s="18" t="s">
        <v>519</v>
      </c>
      <c r="E1175">
        <f>VLOOKUP(A1175,home!$A$2:$E$405,3,FALSE)</f>
        <v>1.3110999999999999</v>
      </c>
      <c r="F1175">
        <f>VLOOKUP(B1175,home!$B$2:$E$405,3,FALSE)</f>
        <v>1.2202999999999999</v>
      </c>
      <c r="G1175">
        <f>VLOOKUP(C1175,away!$B$2:$E$405,4,FALSE)</f>
        <v>1.1440999999999999</v>
      </c>
      <c r="H1175">
        <f>VLOOKUP(A1175,away!$A$2:$E$405,3,FALSE)</f>
        <v>0.93330000000000002</v>
      </c>
      <c r="I1175">
        <f>VLOOKUP(C1175,away!$B$2:$E$405,3,FALSE)</f>
        <v>0.26790000000000003</v>
      </c>
      <c r="J1175">
        <f>VLOOKUP(B1175,home!$B$2:$E$405,4,FALSE)</f>
        <v>1.0714999999999999</v>
      </c>
      <c r="K1175" s="3">
        <f t="shared" si="1234"/>
        <v>1.8304860110529997</v>
      </c>
      <c r="L1175" s="3">
        <f t="shared" si="1235"/>
        <v>0.26790829150500001</v>
      </c>
      <c r="M1175" s="5">
        <f t="shared" si="1236"/>
        <v>0.12265321417362841</v>
      </c>
      <c r="N1175" s="5">
        <f t="shared" si="1237"/>
        <v>0.22451499275551431</v>
      </c>
      <c r="O1175" s="5">
        <f t="shared" si="1238"/>
        <v>3.2859813056853641E-2</v>
      </c>
      <c r="P1175" s="5">
        <f t="shared" si="1239"/>
        <v>6.0149428126387294E-2</v>
      </c>
      <c r="Q1175" s="5">
        <f t="shared" si="1240"/>
        <v>0.20548577675531729</v>
      </c>
      <c r="R1175" s="5">
        <f t="shared" si="1241"/>
        <v>4.4017081876176747E-3</v>
      </c>
      <c r="S1175" s="5">
        <f t="shared" si="1242"/>
        <v>7.3743556748742034E-3</v>
      </c>
      <c r="T1175" s="5">
        <f t="shared" si="1243"/>
        <v>5.5051343379094897E-2</v>
      </c>
      <c r="U1175" s="5">
        <f t="shared" si="1244"/>
        <v>8.0572652621716066E-3</v>
      </c>
      <c r="V1175" s="5">
        <f t="shared" si="1245"/>
        <v>4.0182239697576403E-4</v>
      </c>
      <c r="W1175" s="5">
        <f t="shared" si="1246"/>
        <v>0.12537961327365599</v>
      </c>
      <c r="X1175" s="5">
        <f t="shared" si="1247"/>
        <v>3.3590237981702797E-2</v>
      </c>
      <c r="Y1175" s="5">
        <f t="shared" si="1248"/>
        <v>4.4995516344621773E-3</v>
      </c>
      <c r="Z1175" s="5">
        <f t="shared" si="1249"/>
        <v>3.9308470674940708E-4</v>
      </c>
      <c r="AA1175" s="5">
        <f t="shared" si="1250"/>
        <v>7.1953605686366027E-4</v>
      </c>
      <c r="AB1175" s="5">
        <f t="shared" si="1251"/>
        <v>6.5855034326858298E-4</v>
      </c>
      <c r="AC1175" s="5">
        <f t="shared" si="1252"/>
        <v>1.2315916234496357E-5</v>
      </c>
      <c r="AD1175" s="5">
        <f t="shared" si="1253"/>
        <v>5.7376407042165567E-2</v>
      </c>
      <c r="AE1175" s="5">
        <f t="shared" si="1254"/>
        <v>1.5371615183362029E-2</v>
      </c>
      <c r="AF1175" s="5">
        <f t="shared" si="1255"/>
        <v>2.0590915807234189E-3</v>
      </c>
      <c r="AG1175" s="5">
        <f t="shared" si="1256"/>
        <v>1.838825691479803E-4</v>
      </c>
      <c r="AH1175" s="5">
        <f t="shared" si="1257"/>
        <v>2.6327663050494396E-5</v>
      </c>
      <c r="AI1175" s="5">
        <f t="shared" si="1258"/>
        <v>4.8192418917646939E-5</v>
      </c>
      <c r="AJ1175" s="5">
        <f t="shared" si="1259"/>
        <v>4.4107774333779337E-5</v>
      </c>
      <c r="AK1175" s="5">
        <f t="shared" si="1260"/>
        <v>2.6912887965555207E-5</v>
      </c>
      <c r="AL1175" s="5">
        <f t="shared" si="1261"/>
        <v>2.4159018525475333E-7</v>
      </c>
      <c r="AM1175" s="5">
        <f t="shared" si="1262"/>
        <v>2.1005342091033385E-2</v>
      </c>
      <c r="AN1175" s="5">
        <f t="shared" si="1263"/>
        <v>5.6275053120868179E-3</v>
      </c>
      <c r="AO1175" s="5">
        <f t="shared" si="1264"/>
        <v>7.5382766679824552E-4</v>
      </c>
      <c r="AP1175" s="5">
        <f t="shared" si="1265"/>
        <v>6.7318894100372795E-5</v>
      </c>
      <c r="AQ1175" s="5">
        <f t="shared" si="1266"/>
        <v>4.5088224761092246E-6</v>
      </c>
      <c r="AR1175" s="5">
        <f t="shared" si="1267"/>
        <v>1.4106798454354547E-6</v>
      </c>
      <c r="AS1175" s="5">
        <f t="shared" si="1268"/>
        <v>2.5822297231440078E-6</v>
      </c>
      <c r="AT1175" s="5">
        <f t="shared" si="1269"/>
        <v>2.3633676927701836E-6</v>
      </c>
      <c r="AU1175" s="5">
        <f t="shared" si="1270"/>
        <v>1.4420371668634748E-6</v>
      </c>
      <c r="AV1175" s="5">
        <f t="shared" si="1271"/>
        <v>6.5990721534052275E-7</v>
      </c>
      <c r="AW1175" s="5">
        <f t="shared" si="1272"/>
        <v>3.2910111610035578E-9</v>
      </c>
      <c r="AX1175" s="5">
        <f t="shared" si="1273"/>
        <v>6.408330809169892E-3</v>
      </c>
      <c r="AY1175" s="5">
        <f t="shared" si="1274"/>
        <v>1.71684495848356E-3</v>
      </c>
      <c r="AZ1175" s="5">
        <f t="shared" si="1275"/>
        <v>2.2997849980315157E-4</v>
      </c>
      <c r="BA1175" s="5">
        <f t="shared" si="1276"/>
        <v>2.053771565504844E-5</v>
      </c>
      <c r="BB1175" s="5">
        <f t="shared" si="1277"/>
        <v>1.3755560781398798E-6</v>
      </c>
      <c r="BC1175" s="5">
        <f t="shared" si="1278"/>
        <v>7.370457575275473E-8</v>
      </c>
      <c r="BD1175" s="5">
        <f t="shared" si="1279"/>
        <v>6.2988804541858292E-8</v>
      </c>
      <c r="BE1175" s="5">
        <f t="shared" si="1280"/>
        <v>1.1530012556682325E-7</v>
      </c>
      <c r="BF1175" s="5">
        <f t="shared" si="1281"/>
        <v>1.0552763346136215E-7</v>
      </c>
      <c r="BG1175" s="5">
        <f t="shared" si="1282"/>
        <v>6.4388952276850621E-8</v>
      </c>
      <c r="BH1175" s="5">
        <f t="shared" si="1283"/>
        <v>2.9465769102283563E-8</v>
      </c>
      <c r="BI1175" s="5">
        <f t="shared" si="1284"/>
        <v>1.0787335629329557E-8</v>
      </c>
      <c r="BJ1175" s="8">
        <f t="shared" si="1285"/>
        <v>0.75934815618540696</v>
      </c>
      <c r="BK1175" s="8">
        <f t="shared" si="1286"/>
        <v>0.19230822283676896</v>
      </c>
      <c r="BL1175" s="8">
        <f t="shared" si="1287"/>
        <v>4.6851260331306759E-2</v>
      </c>
      <c r="BM1175" s="8">
        <f t="shared" si="1288"/>
        <v>0.34711894933744125</v>
      </c>
      <c r="BN1175" s="8">
        <f t="shared" si="1289"/>
        <v>0.65006493305531865</v>
      </c>
    </row>
    <row r="1176" spans="1:66" x14ac:dyDescent="0.25">
      <c r="A1176" t="s">
        <v>22</v>
      </c>
      <c r="B1176" t="s">
        <v>165</v>
      </c>
      <c r="C1176" t="s">
        <v>235</v>
      </c>
      <c r="D1176" s="18" t="s">
        <v>519</v>
      </c>
      <c r="E1176">
        <f>VLOOKUP(A1176,home!$A$2:$E$405,3,FALSE)</f>
        <v>1.4857</v>
      </c>
      <c r="F1176">
        <f>VLOOKUP(B1176,home!$B$2:$E$405,3,FALSE)</f>
        <v>0.84140000000000004</v>
      </c>
      <c r="G1176">
        <f>VLOOKUP(C1176,away!$B$2:$E$405,4,FALSE)</f>
        <v>0.50480000000000003</v>
      </c>
      <c r="H1176">
        <f>VLOOKUP(A1176,away!$A$2:$E$405,3,FALSE)</f>
        <v>1.0857000000000001</v>
      </c>
      <c r="I1176">
        <f>VLOOKUP(C1176,away!$B$2:$E$405,3,FALSE)</f>
        <v>2.0724</v>
      </c>
      <c r="J1176">
        <f>VLOOKUP(B1176,home!$B$2:$E$405,4,FALSE)</f>
        <v>1.1513</v>
      </c>
      <c r="K1176" s="3">
        <f t="shared" si="1234"/>
        <v>0.63103431630400009</v>
      </c>
      <c r="L1176" s="3">
        <f t="shared" si="1235"/>
        <v>2.5904303880840005</v>
      </c>
      <c r="M1176" s="5">
        <f t="shared" si="1236"/>
        <v>3.9896578749549924E-2</v>
      </c>
      <c r="N1176" s="5">
        <f t="shared" si="1237"/>
        <v>2.5176110294090934E-2</v>
      </c>
      <c r="O1176" s="5">
        <f t="shared" si="1238"/>
        <v>0.10334930997342051</v>
      </c>
      <c r="P1176" s="5">
        <f t="shared" si="1239"/>
        <v>6.5216961159567585E-2</v>
      </c>
      <c r="Q1176" s="5">
        <f t="shared" si="1240"/>
        <v>7.9434947733128848E-3</v>
      </c>
      <c r="R1176" s="5">
        <f t="shared" si="1241"/>
        <v>0.1338595965713307</v>
      </c>
      <c r="S1176" s="5">
        <f t="shared" si="1242"/>
        <v>2.6651734034566364E-2</v>
      </c>
      <c r="T1176" s="5">
        <f t="shared" si="1243"/>
        <v>2.0577070248376128E-2</v>
      </c>
      <c r="U1176" s="5">
        <f t="shared" si="1244"/>
        <v>8.446999900311894E-2</v>
      </c>
      <c r="V1176" s="5">
        <f t="shared" si="1245"/>
        <v>4.8406966151119417E-3</v>
      </c>
      <c r="W1176" s="5">
        <f t="shared" si="1246"/>
        <v>1.6708725977806317E-3</v>
      </c>
      <c r="X1176" s="5">
        <f t="shared" si="1247"/>
        <v>4.328279151907804E-3</v>
      </c>
      <c r="Y1176" s="5">
        <f t="shared" si="1248"/>
        <v>5.6060529216062126E-3</v>
      </c>
      <c r="Z1176" s="5">
        <f t="shared" si="1249"/>
        <v>0.11558465556501331</v>
      </c>
      <c r="AA1176" s="5">
        <f t="shared" si="1250"/>
        <v>7.2937884099701505E-2</v>
      </c>
      <c r="AB1176" s="5">
        <f t="shared" si="1251"/>
        <v>2.3013153912757767E-2</v>
      </c>
      <c r="AC1176" s="5">
        <f t="shared" si="1252"/>
        <v>4.9455293697421208E-4</v>
      </c>
      <c r="AD1176" s="5">
        <f t="shared" si="1253"/>
        <v>2.6359448684289729E-4</v>
      </c>
      <c r="AE1176" s="5">
        <f t="shared" si="1254"/>
        <v>6.8282316884924941E-4</v>
      </c>
      <c r="AF1176" s="5">
        <f t="shared" si="1255"/>
        <v>8.8440294313745426E-4</v>
      </c>
      <c r="AG1176" s="5">
        <f t="shared" si="1256"/>
        <v>7.6366141973806256E-4</v>
      </c>
      <c r="AH1176" s="5">
        <f t="shared" si="1257"/>
        <v>7.4853501042958237E-2</v>
      </c>
      <c r="AI1176" s="5">
        <f t="shared" si="1258"/>
        <v>4.7235127853603905E-2</v>
      </c>
      <c r="AJ1176" s="5">
        <f t="shared" si="1259"/>
        <v>1.4903493305315485E-2</v>
      </c>
      <c r="AK1176" s="5">
        <f t="shared" si="1260"/>
        <v>3.1348719028203337E-3</v>
      </c>
      <c r="AL1176" s="5">
        <f t="shared" si="1261"/>
        <v>3.2336847612389453E-5</v>
      </c>
      <c r="AM1176" s="5">
        <f t="shared" si="1262"/>
        <v>3.3267433357282302E-5</v>
      </c>
      <c r="AN1176" s="5">
        <f t="shared" si="1263"/>
        <v>8.6176970302263419E-5</v>
      </c>
      <c r="AO1176" s="5">
        <f t="shared" si="1264"/>
        <v>1.1161772131199784E-4</v>
      </c>
      <c r="AP1176" s="5">
        <f t="shared" si="1265"/>
        <v>9.6379312378430123E-5</v>
      </c>
      <c r="AQ1176" s="5">
        <f t="shared" si="1266"/>
        <v>6.2415974891931456E-5</v>
      </c>
      <c r="AR1176" s="5">
        <f t="shared" si="1267"/>
        <v>3.8780556751231293E-2</v>
      </c>
      <c r="AS1176" s="5">
        <f t="shared" si="1268"/>
        <v>2.4471862115401713E-2</v>
      </c>
      <c r="AT1176" s="5">
        <f t="shared" si="1269"/>
        <v>7.7212923893391402E-3</v>
      </c>
      <c r="AU1176" s="5">
        <f t="shared" si="1270"/>
        <v>1.6241334879633013E-3</v>
      </c>
      <c r="AV1176" s="5">
        <f t="shared" si="1271"/>
        <v>2.5622099129083813E-4</v>
      </c>
      <c r="AW1176" s="5">
        <f t="shared" si="1272"/>
        <v>1.4683178642116356E-6</v>
      </c>
      <c r="AX1176" s="5">
        <f t="shared" si="1273"/>
        <v>3.4988153439669183E-6</v>
      </c>
      <c r="AY1176" s="5">
        <f t="shared" si="1274"/>
        <v>9.0634375893064813E-6</v>
      </c>
      <c r="AZ1176" s="5">
        <f t="shared" si="1275"/>
        <v>1.1739102075921157E-5</v>
      </c>
      <c r="BA1176" s="5">
        <f t="shared" si="1276"/>
        <v>1.0136442248762045E-5</v>
      </c>
      <c r="BB1176" s="5">
        <f t="shared" si="1277"/>
        <v>6.5644370070629306E-6</v>
      </c>
      <c r="BC1176" s="5">
        <f t="shared" si="1278"/>
        <v>3.4009434207518009E-6</v>
      </c>
      <c r="BD1176" s="5">
        <f t="shared" si="1279"/>
        <v>1.674305544586761E-2</v>
      </c>
      <c r="BE1176" s="5">
        <f t="shared" si="1280"/>
        <v>1.0565442546123032E-2</v>
      </c>
      <c r="BF1176" s="5">
        <f t="shared" si="1281"/>
        <v>3.3335784067709704E-3</v>
      </c>
      <c r="BG1176" s="5">
        <f t="shared" si="1282"/>
        <v>7.0120079025416584E-4</v>
      </c>
      <c r="BH1176" s="5">
        <f t="shared" si="1283"/>
        <v>1.1062044031746549E-4</v>
      </c>
      <c r="BI1176" s="5">
        <f t="shared" si="1284"/>
        <v>1.3961058784995862E-5</v>
      </c>
      <c r="BJ1176" s="8">
        <f t="shared" si="1285"/>
        <v>6.833062259556992E-2</v>
      </c>
      <c r="BK1176" s="8">
        <f t="shared" si="1286"/>
        <v>0.1371419237809717</v>
      </c>
      <c r="BL1176" s="8">
        <f t="shared" si="1287"/>
        <v>0.66207886208837208</v>
      </c>
      <c r="BM1176" s="8">
        <f t="shared" si="1288"/>
        <v>0.60768641738892948</v>
      </c>
      <c r="BN1176" s="8">
        <f t="shared" si="1289"/>
        <v>0.37544205152127252</v>
      </c>
    </row>
    <row r="1177" spans="1:66" x14ac:dyDescent="0.25">
      <c r="A1177" t="s">
        <v>22</v>
      </c>
      <c r="B1177" t="s">
        <v>262</v>
      </c>
      <c r="C1177" t="s">
        <v>23</v>
      </c>
      <c r="D1177" s="18" t="s">
        <v>519</v>
      </c>
      <c r="E1177">
        <f>VLOOKUP(A1177,home!$A$2:$E$405,3,FALSE)</f>
        <v>1.4857</v>
      </c>
      <c r="F1177">
        <f>VLOOKUP(B1177,home!$B$2:$E$405,3,FALSE)</f>
        <v>1.5705</v>
      </c>
      <c r="G1177">
        <f>VLOOKUP(C1177,away!$B$2:$E$405,4,FALSE)</f>
        <v>1.3462000000000001</v>
      </c>
      <c r="H1177">
        <f>VLOOKUP(A1177,away!$A$2:$E$405,3,FALSE)</f>
        <v>1.0857000000000001</v>
      </c>
      <c r="I1177">
        <f>VLOOKUP(C1177,away!$B$2:$E$405,3,FALSE)</f>
        <v>0.92110000000000003</v>
      </c>
      <c r="J1177">
        <f>VLOOKUP(B1177,home!$B$2:$E$405,4,FALSE)</f>
        <v>0.307</v>
      </c>
      <c r="K1177" s="3">
        <f t="shared" si="1234"/>
        <v>3.1410774884700006</v>
      </c>
      <c r="L1177" s="3">
        <f t="shared" si="1235"/>
        <v>0.30701174889000005</v>
      </c>
      <c r="M1177" s="5">
        <f t="shared" si="1236"/>
        <v>3.1806352742849868E-2</v>
      </c>
      <c r="N1177" s="5">
        <f t="shared" si="1237"/>
        <v>9.9906218590901763E-2</v>
      </c>
      <c r="O1177" s="5">
        <f t="shared" si="1238"/>
        <v>9.7649239813945889E-3</v>
      </c>
      <c r="P1177" s="5">
        <f t="shared" si="1239"/>
        <v>3.0672382894579391E-2</v>
      </c>
      <c r="Q1177" s="5">
        <f t="shared" si="1240"/>
        <v>0.15690658708702232</v>
      </c>
      <c r="R1177" s="5">
        <f t="shared" si="1241"/>
        <v>1.4989731946529277E-3</v>
      </c>
      <c r="S1177" s="5">
        <f t="shared" si="1242"/>
        <v>7.3947104218290106E-3</v>
      </c>
      <c r="T1177" s="5">
        <f t="shared" si="1243"/>
        <v>4.8172165713947827E-2</v>
      </c>
      <c r="U1177" s="5">
        <f t="shared" si="1244"/>
        <v>4.7083909575442702E-3</v>
      </c>
      <c r="V1177" s="5">
        <f t="shared" si="1245"/>
        <v>7.9234132629845712E-4</v>
      </c>
      <c r="W1177" s="5">
        <f t="shared" si="1246"/>
        <v>0.1642852494972345</v>
      </c>
      <c r="X1177" s="5">
        <f t="shared" si="1247"/>
        <v>5.0437501764975974E-2</v>
      </c>
      <c r="Y1177" s="5">
        <f t="shared" si="1248"/>
        <v>7.7424528132538691E-3</v>
      </c>
      <c r="Z1177" s="5">
        <f t="shared" si="1249"/>
        <v>1.5340079400987525E-4</v>
      </c>
      <c r="AA1177" s="5">
        <f t="shared" si="1250"/>
        <v>4.818437807778428E-4</v>
      </c>
      <c r="AB1177" s="5">
        <f t="shared" si="1251"/>
        <v>7.5675432638027816E-4</v>
      </c>
      <c r="AC1177" s="5">
        <f t="shared" si="1252"/>
        <v>4.7755783136924802E-5</v>
      </c>
      <c r="AD1177" s="5">
        <f t="shared" si="1253"/>
        <v>0.12900817472086021</v>
      </c>
      <c r="AE1177" s="5">
        <f t="shared" si="1254"/>
        <v>3.9607025342157993E-2</v>
      </c>
      <c r="AF1177" s="5">
        <f t="shared" si="1255"/>
        <v>6.0799110593132387E-3</v>
      </c>
      <c r="AG1177" s="5">
        <f t="shared" si="1256"/>
        <v>6.2220137580513675E-4</v>
      </c>
      <c r="AH1177" s="5">
        <f t="shared" si="1257"/>
        <v>1.1773961512521613E-5</v>
      </c>
      <c r="AI1177" s="5">
        <f t="shared" si="1258"/>
        <v>3.6982925457093832E-5</v>
      </c>
      <c r="AJ1177" s="5">
        <f t="shared" si="1259"/>
        <v>5.8083117305520779E-5</v>
      </c>
      <c r="AK1177" s="5">
        <f t="shared" si="1260"/>
        <v>6.0814524076177879E-5</v>
      </c>
      <c r="AL1177" s="5">
        <f t="shared" si="1261"/>
        <v>1.842127172076392E-6</v>
      </c>
      <c r="AM1177" s="5">
        <f t="shared" si="1262"/>
        <v>8.1044934688859691E-2</v>
      </c>
      <c r="AN1177" s="5">
        <f t="shared" si="1263"/>
        <v>2.4881747137502647E-2</v>
      </c>
      <c r="AO1177" s="5">
        <f t="shared" si="1264"/>
        <v>3.8194943520617206E-3</v>
      </c>
      <c r="AP1177" s="5">
        <f t="shared" si="1265"/>
        <v>3.9087654696731542E-4</v>
      </c>
      <c r="AQ1177" s="5">
        <f t="shared" si="1266"/>
        <v>3.000092307112994E-5</v>
      </c>
      <c r="AR1177" s="5">
        <f t="shared" si="1267"/>
        <v>7.2294890306456248E-7</v>
      </c>
      <c r="AS1177" s="5">
        <f t="shared" si="1268"/>
        <v>2.2708385247301775E-6</v>
      </c>
      <c r="AT1177" s="5">
        <f t="shared" si="1269"/>
        <v>3.5664398849901943E-6</v>
      </c>
      <c r="AU1177" s="5">
        <f t="shared" si="1270"/>
        <v>3.7341546789080793E-6</v>
      </c>
      <c r="AV1177" s="5">
        <f t="shared" si="1271"/>
        <v>2.9323173000957731E-6</v>
      </c>
      <c r="AW1177" s="5">
        <f t="shared" si="1272"/>
        <v>4.9345863579212925E-8</v>
      </c>
      <c r="AX1177" s="5">
        <f t="shared" si="1273"/>
        <v>4.2428069984283119E-2</v>
      </c>
      <c r="AY1177" s="5">
        <f t="shared" si="1274"/>
        <v>1.3025915967902079E-2</v>
      </c>
      <c r="AZ1177" s="5">
        <f t="shared" si="1275"/>
        <v>1.9995546210998974E-3</v>
      </c>
      <c r="BA1177" s="5">
        <f t="shared" si="1276"/>
        <v>2.046289204083203E-4</v>
      </c>
      <c r="BB1177" s="5">
        <f t="shared" si="1277"/>
        <v>1.5705870682007761E-5</v>
      </c>
      <c r="BC1177" s="5">
        <f t="shared" si="1278"/>
        <v>9.6437736518467667E-7</v>
      </c>
      <c r="BD1177" s="5">
        <f t="shared" si="1279"/>
        <v>3.6992301181326373E-8</v>
      </c>
      <c r="BE1177" s="5">
        <f t="shared" si="1280"/>
        <v>1.1619568448736646E-7</v>
      </c>
      <c r="BF1177" s="5">
        <f t="shared" si="1281"/>
        <v>1.8248982440031485E-7</v>
      </c>
      <c r="BG1177" s="5">
        <f t="shared" si="1282"/>
        <v>1.9107155976622414E-7</v>
      </c>
      <c r="BH1177" s="5">
        <f t="shared" si="1283"/>
        <v>1.5004264376713425E-7</v>
      </c>
      <c r="BI1177" s="5">
        <f t="shared" si="1284"/>
        <v>9.4259114129493775E-8</v>
      </c>
      <c r="BJ1177" s="8">
        <f t="shared" si="1285"/>
        <v>0.87060938135567612</v>
      </c>
      <c r="BK1177" s="8">
        <f t="shared" si="1286"/>
        <v>8.3741301263767817E-2</v>
      </c>
      <c r="BL1177" s="8">
        <f t="shared" si="1287"/>
        <v>1.7392538519520745E-2</v>
      </c>
      <c r="BM1177" s="8">
        <f t="shared" si="1288"/>
        <v>0.62831531681953534</v>
      </c>
      <c r="BN1177" s="8">
        <f t="shared" si="1289"/>
        <v>0.33055543849140084</v>
      </c>
    </row>
    <row r="1178" spans="1:66" x14ac:dyDescent="0.25">
      <c r="A1178" t="s">
        <v>22</v>
      </c>
      <c r="B1178" t="s">
        <v>245</v>
      </c>
      <c r="C1178" t="s">
        <v>241</v>
      </c>
      <c r="D1178" s="18" t="s">
        <v>519</v>
      </c>
      <c r="E1178">
        <f>VLOOKUP(A1178,home!$A$2:$E$405,3,FALSE)</f>
        <v>1.4857</v>
      </c>
      <c r="F1178">
        <f>VLOOKUP(B1178,home!$B$2:$E$405,3,FALSE)</f>
        <v>0.33650000000000002</v>
      </c>
      <c r="G1178">
        <f>VLOOKUP(C1178,away!$B$2:$E$405,4,FALSE)</f>
        <v>0</v>
      </c>
      <c r="H1178">
        <f>VLOOKUP(A1178,away!$A$2:$E$405,3,FALSE)</f>
        <v>1.0857000000000001</v>
      </c>
      <c r="I1178">
        <f>VLOOKUP(C1178,away!$B$2:$E$405,3,FALSE)</f>
        <v>2.1492</v>
      </c>
      <c r="J1178">
        <f>VLOOKUP(B1178,home!$B$2:$E$405,4,FALSE)</f>
        <v>2.0724</v>
      </c>
      <c r="K1178" s="3">
        <f t="shared" si="1234"/>
        <v>0</v>
      </c>
      <c r="L1178" s="3">
        <f t="shared" si="1235"/>
        <v>4.8357100582560006</v>
      </c>
      <c r="M1178" s="5">
        <f t="shared" si="1236"/>
        <v>7.9410477161278876E-3</v>
      </c>
      <c r="N1178" s="5">
        <f t="shared" si="1237"/>
        <v>0</v>
      </c>
      <c r="O1178" s="5">
        <f t="shared" si="1238"/>
        <v>3.8400604313970473E-2</v>
      </c>
      <c r="P1178" s="5">
        <f t="shared" si="1239"/>
        <v>0</v>
      </c>
      <c r="Q1178" s="5">
        <f t="shared" si="1240"/>
        <v>0</v>
      </c>
      <c r="R1178" s="5">
        <f t="shared" si="1241"/>
        <v>9.2847094262087884E-2</v>
      </c>
      <c r="S1178" s="5">
        <f t="shared" si="1242"/>
        <v>0</v>
      </c>
      <c r="T1178" s="5">
        <f t="shared" si="1243"/>
        <v>0</v>
      </c>
      <c r="U1178" s="5">
        <f t="shared" si="1244"/>
        <v>0</v>
      </c>
      <c r="V1178" s="5">
        <f t="shared" si="1245"/>
        <v>0</v>
      </c>
      <c r="W1178" s="5">
        <f t="shared" si="1246"/>
        <v>0</v>
      </c>
      <c r="X1178" s="5">
        <f t="shared" si="1247"/>
        <v>0</v>
      </c>
      <c r="Y1178" s="5">
        <f t="shared" si="1248"/>
        <v>0</v>
      </c>
      <c r="Z1178" s="5">
        <f t="shared" si="1249"/>
        <v>0.14966054253434052</v>
      </c>
      <c r="AA1178" s="5">
        <f t="shared" si="1250"/>
        <v>0</v>
      </c>
      <c r="AB1178" s="5">
        <f t="shared" si="1251"/>
        <v>0</v>
      </c>
      <c r="AC1178" s="5">
        <f t="shared" si="1252"/>
        <v>0</v>
      </c>
      <c r="AD1178" s="5">
        <f t="shared" si="1253"/>
        <v>0</v>
      </c>
      <c r="AE1178" s="5">
        <f t="shared" si="1254"/>
        <v>0</v>
      </c>
      <c r="AF1178" s="5">
        <f t="shared" si="1255"/>
        <v>0</v>
      </c>
      <c r="AG1178" s="5">
        <f t="shared" si="1256"/>
        <v>0</v>
      </c>
      <c r="AH1178" s="5">
        <f t="shared" si="1257"/>
        <v>0.18092874771434006</v>
      </c>
      <c r="AI1178" s="5">
        <f t="shared" si="1258"/>
        <v>0</v>
      </c>
      <c r="AJ1178" s="5">
        <f t="shared" si="1259"/>
        <v>0</v>
      </c>
      <c r="AK1178" s="5">
        <f t="shared" si="1260"/>
        <v>0</v>
      </c>
      <c r="AL1178" s="5">
        <f t="shared" si="1261"/>
        <v>0</v>
      </c>
      <c r="AM1178" s="5">
        <f t="shared" si="1262"/>
        <v>0</v>
      </c>
      <c r="AN1178" s="5">
        <f t="shared" si="1263"/>
        <v>0</v>
      </c>
      <c r="AO1178" s="5">
        <f t="shared" si="1264"/>
        <v>0</v>
      </c>
      <c r="AP1178" s="5">
        <f t="shared" si="1265"/>
        <v>0</v>
      </c>
      <c r="AQ1178" s="5">
        <f t="shared" si="1266"/>
        <v>0</v>
      </c>
      <c r="AR1178" s="5">
        <f t="shared" si="1267"/>
        <v>0.1749837930299793</v>
      </c>
      <c r="AS1178" s="5">
        <f t="shared" si="1268"/>
        <v>0</v>
      </c>
      <c r="AT1178" s="5">
        <f t="shared" si="1269"/>
        <v>0</v>
      </c>
      <c r="AU1178" s="5">
        <f t="shared" si="1270"/>
        <v>0</v>
      </c>
      <c r="AV1178" s="5">
        <f t="shared" si="1271"/>
        <v>0</v>
      </c>
      <c r="AW1178" s="5">
        <f t="shared" si="1272"/>
        <v>0</v>
      </c>
      <c r="AX1178" s="5">
        <f t="shared" si="1273"/>
        <v>0</v>
      </c>
      <c r="AY1178" s="5">
        <f t="shared" si="1274"/>
        <v>0</v>
      </c>
      <c r="AZ1178" s="5">
        <f t="shared" si="1275"/>
        <v>0</v>
      </c>
      <c r="BA1178" s="5">
        <f t="shared" si="1276"/>
        <v>0</v>
      </c>
      <c r="BB1178" s="5">
        <f t="shared" si="1277"/>
        <v>0</v>
      </c>
      <c r="BC1178" s="5">
        <f t="shared" si="1278"/>
        <v>0</v>
      </c>
      <c r="BD1178" s="5">
        <f t="shared" si="1279"/>
        <v>0.14102848133114287</v>
      </c>
      <c r="BE1178" s="5">
        <f t="shared" si="1280"/>
        <v>0</v>
      </c>
      <c r="BF1178" s="5">
        <f t="shared" si="1281"/>
        <v>0</v>
      </c>
      <c r="BG1178" s="5">
        <f t="shared" si="1282"/>
        <v>0</v>
      </c>
      <c r="BH1178" s="5">
        <f t="shared" si="1283"/>
        <v>0</v>
      </c>
      <c r="BI1178" s="5">
        <f t="shared" si="1284"/>
        <v>0</v>
      </c>
      <c r="BJ1178" s="8">
        <f t="shared" si="1285"/>
        <v>0</v>
      </c>
      <c r="BK1178" s="8">
        <f t="shared" si="1286"/>
        <v>7.9410477161278876E-3</v>
      </c>
      <c r="BL1178" s="8">
        <f t="shared" si="1287"/>
        <v>0.62818872065152065</v>
      </c>
      <c r="BM1178" s="8">
        <f t="shared" si="1288"/>
        <v>0.64660156460980267</v>
      </c>
      <c r="BN1178" s="8">
        <f t="shared" si="1289"/>
        <v>0.13918874629218625</v>
      </c>
    </row>
    <row r="1179" spans="1:66" x14ac:dyDescent="0.25">
      <c r="A1179" t="s">
        <v>25</v>
      </c>
      <c r="B1179" t="s">
        <v>163</v>
      </c>
      <c r="C1179" t="s">
        <v>159</v>
      </c>
      <c r="D1179" s="18" t="s">
        <v>519</v>
      </c>
      <c r="E1179">
        <f>VLOOKUP(A1179,home!$A$2:$E$405,3,FALSE)</f>
        <v>1.1486000000000001</v>
      </c>
      <c r="F1179">
        <f>VLOOKUP(B1179,home!$B$2:$E$405,3,FALSE)</f>
        <v>0.58040000000000003</v>
      </c>
      <c r="G1179">
        <f>VLOOKUP(C1179,away!$B$2:$E$405,4,FALSE)</f>
        <v>1.7413000000000001</v>
      </c>
      <c r="H1179">
        <f>VLOOKUP(A1179,away!$A$2:$E$405,3,FALSE)</f>
        <v>1.1621999999999999</v>
      </c>
      <c r="I1179">
        <f>VLOOKUP(C1179,away!$B$2:$E$405,3,FALSE)</f>
        <v>0.68830000000000002</v>
      </c>
      <c r="J1179">
        <f>VLOOKUP(B1179,home!$B$2:$E$405,4,FALSE)</f>
        <v>0.2868</v>
      </c>
      <c r="K1179" s="3">
        <f t="shared" si="1234"/>
        <v>1.1608331872720001</v>
      </c>
      <c r="L1179" s="3">
        <f t="shared" si="1235"/>
        <v>0.22942344016799998</v>
      </c>
      <c r="M1179" s="5">
        <f t="shared" si="1236"/>
        <v>0.24901139327492799</v>
      </c>
      <c r="N1179" s="5">
        <f t="shared" si="1237"/>
        <v>0.28906068932237616</v>
      </c>
      <c r="O1179" s="5">
        <f t="shared" si="1238"/>
        <v>5.7129050486160751E-2</v>
      </c>
      <c r="P1179" s="5">
        <f t="shared" si="1239"/>
        <v>6.6317297761673E-2</v>
      </c>
      <c r="Q1179" s="5">
        <f t="shared" si="1240"/>
        <v>0.16777562065056767</v>
      </c>
      <c r="R1179" s="5">
        <f t="shared" si="1241"/>
        <v>6.5533716480331754E-3</v>
      </c>
      <c r="S1179" s="5">
        <f t="shared" si="1242"/>
        <v>4.4154445350565556E-3</v>
      </c>
      <c r="T1179" s="5">
        <f t="shared" si="1243"/>
        <v>3.8491660065974577E-2</v>
      </c>
      <c r="U1179" s="5">
        <f t="shared" si="1244"/>
        <v>7.6073712975643108E-3</v>
      </c>
      <c r="V1179" s="5">
        <f t="shared" si="1245"/>
        <v>1.3065905946908529E-4</v>
      </c>
      <c r="W1179" s="5">
        <f t="shared" si="1246"/>
        <v>6.4919836155445471E-2</v>
      </c>
      <c r="X1179" s="5">
        <f t="shared" si="1247"/>
        <v>1.4894132145925207E-2</v>
      </c>
      <c r="Y1179" s="5">
        <f t="shared" si="1248"/>
        <v>1.7085315176174783E-3</v>
      </c>
      <c r="Z1179" s="5">
        <f t="shared" si="1249"/>
        <v>5.0116568939706908E-4</v>
      </c>
      <c r="AA1179" s="5">
        <f t="shared" si="1250"/>
        <v>5.8176976457416894E-4</v>
      </c>
      <c r="AB1179" s="5">
        <f t="shared" si="1251"/>
        <v>3.376688250345569E-4</v>
      </c>
      <c r="AC1179" s="5">
        <f t="shared" si="1252"/>
        <v>2.1748391805773429E-6</v>
      </c>
      <c r="AD1179" s="5">
        <f t="shared" si="1253"/>
        <v>1.884027508037546E-2</v>
      </c>
      <c r="AE1179" s="5">
        <f t="shared" si="1254"/>
        <v>4.3224007226511808E-3</v>
      </c>
      <c r="AF1179" s="5">
        <f t="shared" si="1255"/>
        <v>4.9583002178764141E-4</v>
      </c>
      <c r="AG1179" s="5">
        <f t="shared" si="1256"/>
        <v>3.7918343112365043E-5</v>
      </c>
      <c r="AH1179" s="5">
        <f t="shared" si="1257"/>
        <v>2.8744789138910719E-5</v>
      </c>
      <c r="AI1179" s="5">
        <f t="shared" si="1258"/>
        <v>3.3367905193583305E-5</v>
      </c>
      <c r="AJ1179" s="5">
        <f t="shared" si="1259"/>
        <v>1.9367285869228618E-5</v>
      </c>
      <c r="AK1179" s="5">
        <f t="shared" si="1260"/>
        <v>7.4940627281282063E-6</v>
      </c>
      <c r="AL1179" s="5">
        <f t="shared" si="1261"/>
        <v>2.3168330673586486E-8</v>
      </c>
      <c r="AM1179" s="5">
        <f t="shared" si="1262"/>
        <v>4.3740833141266968E-3</v>
      </c>
      <c r="AN1179" s="5">
        <f t="shared" si="1263"/>
        <v>1.0035172415083931E-3</v>
      </c>
      <c r="AO1179" s="5">
        <f t="shared" si="1264"/>
        <v>1.151151889073786E-4</v>
      </c>
      <c r="AP1179" s="5">
        <f t="shared" si="1265"/>
        <v>8.8033742182400006E-6</v>
      </c>
      <c r="AQ1179" s="5">
        <f t="shared" si="1266"/>
        <v>5.0492509955872434E-7</v>
      </c>
      <c r="AR1179" s="5">
        <f t="shared" si="1267"/>
        <v>1.3189456822305318E-6</v>
      </c>
      <c r="AS1179" s="5">
        <f t="shared" si="1268"/>
        <v>1.5310759201423108E-6</v>
      </c>
      <c r="AT1179" s="5">
        <f t="shared" si="1269"/>
        <v>8.886618701671047E-7</v>
      </c>
      <c r="AU1179" s="5">
        <f t="shared" si="1270"/>
        <v>3.4386273038439204E-7</v>
      </c>
      <c r="AV1179" s="5">
        <f t="shared" si="1271"/>
        <v>9.9791817324041622E-8</v>
      </c>
      <c r="AW1179" s="5">
        <f t="shared" si="1272"/>
        <v>1.7139566986095062E-10</v>
      </c>
      <c r="AX1179" s="5">
        <f t="shared" si="1273"/>
        <v>8.4626351248849379E-4</v>
      </c>
      <c r="AY1179" s="5">
        <f t="shared" si="1274"/>
        <v>1.9415268632376546E-4</v>
      </c>
      <c r="AZ1179" s="5">
        <f t="shared" si="1275"/>
        <v>2.2271588607128435E-5</v>
      </c>
      <c r="BA1179" s="5">
        <f t="shared" si="1276"/>
        <v>1.703208158751281E-6</v>
      </c>
      <c r="BB1179" s="5">
        <f t="shared" si="1277"/>
        <v>9.768896877573093E-8</v>
      </c>
      <c r="BC1179" s="5">
        <f t="shared" si="1278"/>
        <v>4.4824278565985041E-9</v>
      </c>
      <c r="BD1179" s="5">
        <f t="shared" si="1279"/>
        <v>5.043284263534307E-8</v>
      </c>
      <c r="BE1179" s="5">
        <f t="shared" si="1280"/>
        <v>5.8544117459572514E-8</v>
      </c>
      <c r="BF1179" s="5">
        <f t="shared" si="1281"/>
        <v>3.3979977233310964E-8</v>
      </c>
      <c r="BG1179" s="5">
        <f t="shared" si="1282"/>
        <v>1.3148361758391451E-8</v>
      </c>
      <c r="BH1179" s="5">
        <f t="shared" si="1283"/>
        <v>3.8157636718497095E-9</v>
      </c>
      <c r="BI1179" s="5">
        <f t="shared" si="1284"/>
        <v>8.8589302101400157E-10</v>
      </c>
      <c r="BJ1179" s="8">
        <f t="shared" si="1285"/>
        <v>0.60711341123666829</v>
      </c>
      <c r="BK1179" s="8">
        <f t="shared" si="1286"/>
        <v>0.32007114532496167</v>
      </c>
      <c r="BL1179" s="8">
        <f t="shared" si="1287"/>
        <v>7.2302549209272815E-2</v>
      </c>
      <c r="BM1179" s="8">
        <f t="shared" si="1288"/>
        <v>0.16394669580163301</v>
      </c>
      <c r="BN1179" s="8">
        <f t="shared" si="1289"/>
        <v>0.83584742314373883</v>
      </c>
    </row>
    <row r="1180" spans="1:66" x14ac:dyDescent="0.25">
      <c r="A1180" t="s">
        <v>25</v>
      </c>
      <c r="B1180" t="s">
        <v>497</v>
      </c>
      <c r="C1180" t="s">
        <v>155</v>
      </c>
      <c r="D1180" s="18" t="s">
        <v>519</v>
      </c>
      <c r="E1180">
        <f>VLOOKUP(A1180,home!$A$2:$E$405,3,FALSE)</f>
        <v>1.1486000000000001</v>
      </c>
      <c r="F1180">
        <f>VLOOKUP(B1180,home!$B$2:$E$405,3,FALSE)</f>
        <v>0.43530000000000002</v>
      </c>
      <c r="G1180">
        <f>VLOOKUP(C1180,away!$B$2:$E$405,4,FALSE)</f>
        <v>1.7413000000000001</v>
      </c>
      <c r="H1180">
        <f>VLOOKUP(A1180,away!$A$2:$E$405,3,FALSE)</f>
        <v>1.1621999999999999</v>
      </c>
      <c r="I1180">
        <f>VLOOKUP(C1180,away!$B$2:$E$405,3,FALSE)</f>
        <v>1.0754999999999999</v>
      </c>
      <c r="J1180">
        <f>VLOOKUP(B1180,home!$B$2:$E$405,4,FALSE)</f>
        <v>1.2907</v>
      </c>
      <c r="K1180" s="3">
        <f t="shared" si="1234"/>
        <v>0.87062489045400016</v>
      </c>
      <c r="L1180" s="3">
        <f t="shared" si="1235"/>
        <v>1.6133054312699997</v>
      </c>
      <c r="M1180" s="5">
        <f t="shared" si="1236"/>
        <v>8.3414733735615948E-2</v>
      </c>
      <c r="N1180" s="5">
        <f t="shared" si="1237"/>
        <v>7.2622943420820221E-2</v>
      </c>
      <c r="O1180" s="5">
        <f t="shared" si="1238"/>
        <v>0.13457344298361007</v>
      </c>
      <c r="P1180" s="5">
        <f t="shared" si="1239"/>
        <v>0.11716298905562315</v>
      </c>
      <c r="Q1180" s="5">
        <f t="shared" si="1240"/>
        <v>3.1613671080099319E-2</v>
      </c>
      <c r="R1180" s="5">
        <f t="shared" si="1241"/>
        <v>0.10855403323508092</v>
      </c>
      <c r="S1180" s="5">
        <f t="shared" si="1242"/>
        <v>4.1141310982171622E-2</v>
      </c>
      <c r="T1180" s="5">
        <f t="shared" si="1243"/>
        <v>5.1002507255907555E-2</v>
      </c>
      <c r="U1180" s="5">
        <f t="shared" si="1244"/>
        <v>9.4509843293632212E-2</v>
      </c>
      <c r="V1180" s="5">
        <f t="shared" si="1245"/>
        <v>6.420713507168452E-3</v>
      </c>
      <c r="W1180" s="5">
        <f t="shared" si="1246"/>
        <v>9.1745496403200892E-3</v>
      </c>
      <c r="X1180" s="5">
        <f t="shared" si="1247"/>
        <v>1.4801350764184625E-2</v>
      </c>
      <c r="Y1180" s="5">
        <f t="shared" si="1248"/>
        <v>1.193954978899571E-2</v>
      </c>
      <c r="Z1180" s="5">
        <f t="shared" si="1249"/>
        <v>5.837693713480669E-2</v>
      </c>
      <c r="AA1180" s="5">
        <f t="shared" si="1250"/>
        <v>5.0824414498031122E-2</v>
      </c>
      <c r="AB1180" s="5">
        <f t="shared" si="1251"/>
        <v>2.2124500152368519E-2</v>
      </c>
      <c r="AC1180" s="5">
        <f t="shared" si="1252"/>
        <v>5.636519118687697E-4</v>
      </c>
      <c r="AD1180" s="5">
        <f t="shared" si="1253"/>
        <v>1.9968978188921157E-3</v>
      </c>
      <c r="AE1180" s="5">
        <f t="shared" si="1254"/>
        <v>3.2216060969098665E-3</v>
      </c>
      <c r="AF1180" s="5">
        <f t="shared" si="1255"/>
        <v>2.5987173067786168E-3</v>
      </c>
      <c r="AG1180" s="5">
        <f t="shared" si="1256"/>
        <v>1.3975082484537626E-3</v>
      </c>
      <c r="AH1180" s="5">
        <f t="shared" si="1257"/>
        <v>2.3544957435122735E-2</v>
      </c>
      <c r="AI1180" s="5">
        <f t="shared" si="1258"/>
        <v>2.0498825987697828E-2</v>
      </c>
      <c r="AJ1180" s="5">
        <f t="shared" si="1259"/>
        <v>8.9233940649875148E-3</v>
      </c>
      <c r="AK1180" s="5">
        <f t="shared" si="1260"/>
        <v>2.589642993435877E-3</v>
      </c>
      <c r="AL1180" s="5">
        <f t="shared" si="1261"/>
        <v>3.1667855221248366E-5</v>
      </c>
      <c r="AM1180" s="5">
        <f t="shared" si="1262"/>
        <v>3.4770978896415613E-4</v>
      </c>
      <c r="AN1180" s="5">
        <f t="shared" si="1263"/>
        <v>5.609620910416185E-4</v>
      </c>
      <c r="AO1180" s="5">
        <f t="shared" si="1264"/>
        <v>4.5250159410700969E-4</v>
      </c>
      <c r="AP1180" s="5">
        <f t="shared" si="1265"/>
        <v>2.4334109314372383E-4</v>
      </c>
      <c r="AQ1180" s="5">
        <f t="shared" si="1266"/>
        <v>9.8145876804987112E-5</v>
      </c>
      <c r="AR1180" s="5">
        <f t="shared" si="1267"/>
        <v>7.5970415418208865E-3</v>
      </c>
      <c r="AS1180" s="5">
        <f t="shared" si="1268"/>
        <v>6.6141734601222971E-3</v>
      </c>
      <c r="AT1180" s="5">
        <f t="shared" si="1269"/>
        <v>2.8792320220813647E-3</v>
      </c>
      <c r="AU1180" s="5">
        <f t="shared" si="1270"/>
        <v>8.3557702127207926E-4</v>
      </c>
      <c r="AV1180" s="5">
        <f t="shared" si="1271"/>
        <v>1.8186853815272089E-4</v>
      </c>
      <c r="AW1180" s="5">
        <f t="shared" si="1272"/>
        <v>1.2355599573032367E-6</v>
      </c>
      <c r="AX1180" s="5">
        <f t="shared" si="1273"/>
        <v>5.0454132821116981E-5</v>
      </c>
      <c r="AY1180" s="5">
        <f t="shared" si="1274"/>
        <v>8.1397926510325973E-5</v>
      </c>
      <c r="AZ1180" s="5">
        <f t="shared" si="1275"/>
        <v>6.5659858466612619E-5</v>
      </c>
      <c r="BA1180" s="5">
        <f t="shared" si="1276"/>
        <v>3.5309802093535196E-5</v>
      </c>
      <c r="BB1180" s="5">
        <f t="shared" si="1277"/>
        <v>1.4241373873642281E-5</v>
      </c>
      <c r="BC1180" s="5">
        <f t="shared" si="1278"/>
        <v>4.5951371638187485E-6</v>
      </c>
      <c r="BD1180" s="5">
        <f t="shared" si="1279"/>
        <v>2.0427247301672445E-3</v>
      </c>
      <c r="BE1180" s="5">
        <f t="shared" si="1280"/>
        <v>1.7784469944295343E-3</v>
      </c>
      <c r="BF1180" s="5">
        <f t="shared" si="1281"/>
        <v>7.7418010985172946E-4</v>
      </c>
      <c r="BG1180" s="5">
        <f t="shared" si="1282"/>
        <v>2.2467349111044262E-4</v>
      </c>
      <c r="BH1180" s="5">
        <f t="shared" si="1283"/>
        <v>4.8901583396486703E-5</v>
      </c>
      <c r="BI1180" s="5">
        <f t="shared" si="1284"/>
        <v>8.5149871375186807E-6</v>
      </c>
      <c r="BJ1180" s="8">
        <f t="shared" si="1285"/>
        <v>0.20232362009635238</v>
      </c>
      <c r="BK1180" s="8">
        <f t="shared" si="1286"/>
        <v>0.24881646497417947</v>
      </c>
      <c r="BL1180" s="8">
        <f t="shared" si="1287"/>
        <v>0.48912838912350903</v>
      </c>
      <c r="BM1180" s="8">
        <f t="shared" si="1288"/>
        <v>0.45062343545144501</v>
      </c>
      <c r="BN1180" s="8">
        <f t="shared" si="1289"/>
        <v>0.5479418135108497</v>
      </c>
    </row>
    <row r="1181" spans="1:66" x14ac:dyDescent="0.25">
      <c r="A1181" t="s">
        <v>25</v>
      </c>
      <c r="B1181" t="s">
        <v>454</v>
      </c>
      <c r="C1181" t="s">
        <v>164</v>
      </c>
      <c r="D1181" s="18" t="s">
        <v>519</v>
      </c>
      <c r="E1181">
        <f>VLOOKUP(A1181,home!$A$2:$E$405,3,FALSE)</f>
        <v>1.1486000000000001</v>
      </c>
      <c r="F1181">
        <f>VLOOKUP(B1181,home!$B$2:$E$405,3,FALSE)</f>
        <v>0.87060000000000004</v>
      </c>
      <c r="G1181">
        <f>VLOOKUP(C1181,away!$B$2:$E$405,4,FALSE)</f>
        <v>0.43530000000000002</v>
      </c>
      <c r="H1181">
        <f>VLOOKUP(A1181,away!$A$2:$E$405,3,FALSE)</f>
        <v>1.1621999999999999</v>
      </c>
      <c r="I1181">
        <f>VLOOKUP(C1181,away!$B$2:$E$405,3,FALSE)</f>
        <v>1.0754999999999999</v>
      </c>
      <c r="J1181">
        <f>VLOOKUP(B1181,home!$B$2:$E$405,4,FALSE)</f>
        <v>0.64529999999999998</v>
      </c>
      <c r="K1181" s="3">
        <f t="shared" si="1234"/>
        <v>0.43528744594800006</v>
      </c>
      <c r="L1181" s="3">
        <f t="shared" si="1235"/>
        <v>0.80659021832999989</v>
      </c>
      <c r="M1181" s="5">
        <f t="shared" si="1236"/>
        <v>0.28884136134112287</v>
      </c>
      <c r="N1181" s="5">
        <f t="shared" si="1237"/>
        <v>0.12572901846232076</v>
      </c>
      <c r="O1181" s="5">
        <f t="shared" si="1238"/>
        <v>0.2329766167068707</v>
      </c>
      <c r="P1181" s="5">
        <f t="shared" si="1239"/>
        <v>0.1014117964519399</v>
      </c>
      <c r="Q1181" s="5">
        <f t="shared" si="1240"/>
        <v>2.736413166400627E-2</v>
      </c>
      <c r="R1181" s="5">
        <f t="shared" si="1241"/>
        <v>9.3958330067689749E-2</v>
      </c>
      <c r="S1181" s="5">
        <f t="shared" si="1242"/>
        <v>8.9013848396385167E-3</v>
      </c>
      <c r="T1181" s="5">
        <f t="shared" si="1243"/>
        <v>2.2071640933281685E-2</v>
      </c>
      <c r="U1181" s="5">
        <f t="shared" si="1244"/>
        <v>4.0898881520703846E-2</v>
      </c>
      <c r="V1181" s="5">
        <f t="shared" si="1245"/>
        <v>3.4725152446867273E-4</v>
      </c>
      <c r="W1181" s="5">
        <f t="shared" si="1246"/>
        <v>3.9704209942033625E-3</v>
      </c>
      <c r="X1181" s="5">
        <f t="shared" si="1247"/>
        <v>3.2025027365765063E-3</v>
      </c>
      <c r="Y1181" s="5">
        <f t="shared" si="1248"/>
        <v>1.2915536907488329E-3</v>
      </c>
      <c r="Z1181" s="5">
        <f t="shared" si="1249"/>
        <v>2.5261956654406691E-2</v>
      </c>
      <c r="AA1181" s="5">
        <f t="shared" si="1250"/>
        <v>1.099621259174577E-2</v>
      </c>
      <c r="AB1181" s="5">
        <f t="shared" si="1251"/>
        <v>2.3932566470811273E-3</v>
      </c>
      <c r="AC1181" s="5">
        <f t="shared" si="1252"/>
        <v>7.6199701701164339E-6</v>
      </c>
      <c r="AD1181" s="5">
        <f t="shared" si="1253"/>
        <v>4.3206860347627511E-4</v>
      </c>
      <c r="AE1181" s="5">
        <f t="shared" si="1254"/>
        <v>3.4850230921146697E-4</v>
      </c>
      <c r="AF1181" s="5">
        <f t="shared" si="1255"/>
        <v>1.4054927683769311E-4</v>
      </c>
      <c r="AG1181" s="5">
        <f t="shared" si="1256"/>
        <v>3.7788557296879493E-5</v>
      </c>
      <c r="AH1181" s="5">
        <f t="shared" si="1257"/>
        <v>5.0940117833302209E-3</v>
      </c>
      <c r="AI1181" s="5">
        <f t="shared" si="1258"/>
        <v>2.2173593787948287E-3</v>
      </c>
      <c r="AJ1181" s="5">
        <f t="shared" si="1259"/>
        <v>4.8259435037222243E-4</v>
      </c>
      <c r="AK1181" s="5">
        <f t="shared" si="1260"/>
        <v>7.0022420734153004E-5</v>
      </c>
      <c r="AL1181" s="5">
        <f t="shared" si="1261"/>
        <v>1.0701443315094685E-7</v>
      </c>
      <c r="AM1181" s="5">
        <f t="shared" si="1262"/>
        <v>3.7614807776301397E-5</v>
      </c>
      <c r="AN1181" s="5">
        <f t="shared" si="1263"/>
        <v>3.0339736016727924E-5</v>
      </c>
      <c r="AO1181" s="5">
        <f t="shared" si="1264"/>
        <v>1.2235867148903568E-5</v>
      </c>
      <c r="AP1181" s="5">
        <f t="shared" si="1265"/>
        <v>3.289776918363667E-6</v>
      </c>
      <c r="AQ1181" s="5">
        <f t="shared" si="1266"/>
        <v>6.6337547070998601E-7</v>
      </c>
      <c r="AR1181" s="5">
        <f t="shared" si="1267"/>
        <v>8.217560152983832E-4</v>
      </c>
      <c r="AS1181" s="5">
        <f t="shared" si="1268"/>
        <v>3.5770007709163881E-4</v>
      </c>
      <c r="AT1181" s="5">
        <f t="shared" si="1269"/>
        <v>7.785117648631109E-5</v>
      </c>
      <c r="AU1181" s="5">
        <f t="shared" si="1270"/>
        <v>1.1295879925591119E-5</v>
      </c>
      <c r="AV1181" s="5">
        <f t="shared" si="1271"/>
        <v>1.2292386806364605E-6</v>
      </c>
      <c r="AW1181" s="5">
        <f t="shared" si="1272"/>
        <v>1.0436838121619247E-9</v>
      </c>
      <c r="AX1181" s="5">
        <f t="shared" si="1273"/>
        <v>2.7288756011285349E-6</v>
      </c>
      <c r="AY1181" s="5">
        <f t="shared" si="1274"/>
        <v>2.2010843669096751E-6</v>
      </c>
      <c r="AZ1181" s="5">
        <f t="shared" si="1275"/>
        <v>8.8768656003421202E-7</v>
      </c>
      <c r="BA1181" s="5">
        <f t="shared" si="1276"/>
        <v>2.3866643208886718E-7</v>
      </c>
      <c r="BB1181" s="5">
        <f t="shared" si="1277"/>
        <v>4.8126502391650364E-8</v>
      </c>
      <c r="BC1181" s="5">
        <f t="shared" si="1278"/>
        <v>7.763673214308108E-9</v>
      </c>
      <c r="BD1181" s="5">
        <f t="shared" si="1279"/>
        <v>1.1047006063225225E-4</v>
      </c>
      <c r="BE1181" s="5">
        <f t="shared" si="1280"/>
        <v>4.8086230546333787E-5</v>
      </c>
      <c r="BF1181" s="5">
        <f t="shared" si="1281"/>
        <v>1.0465666239890167E-5</v>
      </c>
      <c r="BG1181" s="5">
        <f t="shared" si="1282"/>
        <v>1.5185243759020003E-6</v>
      </c>
      <c r="BH1181" s="5">
        <f t="shared" si="1283"/>
        <v>1.6524864929904058E-7</v>
      </c>
      <c r="BI1181" s="5">
        <f t="shared" si="1284"/>
        <v>1.4386132499947229E-8</v>
      </c>
      <c r="BJ1181" s="8">
        <f t="shared" si="1285"/>
        <v>0.18467843299442652</v>
      </c>
      <c r="BK1181" s="8">
        <f t="shared" si="1286"/>
        <v>0.39951172222614023</v>
      </c>
      <c r="BL1181" s="8">
        <f t="shared" si="1287"/>
        <v>0.39052783797138141</v>
      </c>
      <c r="BM1181" s="8">
        <f t="shared" si="1288"/>
        <v>0.12969649511172135</v>
      </c>
      <c r="BN1181" s="8">
        <f t="shared" si="1289"/>
        <v>0.87028125469395023</v>
      </c>
    </row>
    <row r="1182" spans="1:66" x14ac:dyDescent="0.25">
      <c r="A1182" t="s">
        <v>25</v>
      </c>
      <c r="B1182" t="s">
        <v>162</v>
      </c>
      <c r="C1182" t="s">
        <v>161</v>
      </c>
      <c r="D1182" s="18" t="s">
        <v>519</v>
      </c>
      <c r="E1182">
        <f>VLOOKUP(A1182,home!$A$2:$E$405,3,FALSE)</f>
        <v>1.1486000000000001</v>
      </c>
      <c r="F1182">
        <f>VLOOKUP(B1182,home!$B$2:$E$405,3,FALSE)</f>
        <v>0.87060000000000004</v>
      </c>
      <c r="G1182">
        <f>VLOOKUP(C1182,away!$B$2:$E$405,4,FALSE)</f>
        <v>0.65300000000000002</v>
      </c>
      <c r="H1182">
        <f>VLOOKUP(A1182,away!$A$2:$E$405,3,FALSE)</f>
        <v>1.1621999999999999</v>
      </c>
      <c r="I1182">
        <f>VLOOKUP(C1182,away!$B$2:$E$405,3,FALSE)</f>
        <v>0.86040000000000005</v>
      </c>
      <c r="J1182">
        <f>VLOOKUP(B1182,home!$B$2:$E$405,4,FALSE)</f>
        <v>1.4340999999999999</v>
      </c>
      <c r="K1182" s="3">
        <f t="shared" si="1234"/>
        <v>0.65298116748000012</v>
      </c>
      <c r="L1182" s="3">
        <f t="shared" si="1235"/>
        <v>1.4340381616079998</v>
      </c>
      <c r="M1182" s="5">
        <f t="shared" si="1236"/>
        <v>0.12405635645462257</v>
      </c>
      <c r="N1182" s="5">
        <f t="shared" si="1237"/>
        <v>8.1006464471054501E-2</v>
      </c>
      <c r="O1182" s="5">
        <f t="shared" si="1238"/>
        <v>0.17790154934597366</v>
      </c>
      <c r="P1182" s="5">
        <f t="shared" si="1239"/>
        <v>0.11616636138843474</v>
      </c>
      <c r="Q1182" s="5">
        <f t="shared" si="1240"/>
        <v>2.6447847871868158E-2</v>
      </c>
      <c r="R1182" s="5">
        <f t="shared" si="1241"/>
        <v>0.1275588053856575</v>
      </c>
      <c r="S1182" s="5">
        <f t="shared" si="1242"/>
        <v>2.719454267376557E-2</v>
      </c>
      <c r="T1182" s="5">
        <f t="shared" si="1243"/>
        <v>3.792722314066186E-2</v>
      </c>
      <c r="U1182" s="5">
        <f t="shared" si="1244"/>
        <v>8.3293497663080765E-2</v>
      </c>
      <c r="V1182" s="5">
        <f t="shared" si="1245"/>
        <v>2.8294408214646076E-3</v>
      </c>
      <c r="W1182" s="5">
        <f t="shared" si="1246"/>
        <v>5.7566488602353028E-3</v>
      </c>
      <c r="X1182" s="5">
        <f t="shared" si="1247"/>
        <v>8.2552541485546201E-3</v>
      </c>
      <c r="Y1182" s="5">
        <f t="shared" si="1248"/>
        <v>5.9191747414000422E-3</v>
      </c>
      <c r="Z1182" s="5">
        <f t="shared" si="1249"/>
        <v>6.0974731590720289E-2</v>
      </c>
      <c r="AA1182" s="5">
        <f t="shared" si="1250"/>
        <v>3.9815351420888184E-2</v>
      </c>
      <c r="AB1182" s="5">
        <f t="shared" si="1251"/>
        <v>1.2999337327219024E-2</v>
      </c>
      <c r="AC1182" s="5">
        <f t="shared" si="1252"/>
        <v>1.655930086871819E-4</v>
      </c>
      <c r="AD1182" s="5">
        <f t="shared" si="1253"/>
        <v>9.3974582338221492E-4</v>
      </c>
      <c r="AE1182" s="5">
        <f t="shared" si="1254"/>
        <v>1.3476313729418273E-3</v>
      </c>
      <c r="AF1182" s="5">
        <f t="shared" si="1255"/>
        <v>9.6627740828938177E-4</v>
      </c>
      <c r="AG1182" s="5">
        <f t="shared" si="1256"/>
        <v>4.6189289272888245E-4</v>
      </c>
      <c r="AH1182" s="5">
        <f t="shared" si="1257"/>
        <v>2.1860022998724436E-2</v>
      </c>
      <c r="AI1182" s="5">
        <f t="shared" si="1258"/>
        <v>1.4274183338846736E-2</v>
      </c>
      <c r="AJ1182" s="5">
        <f t="shared" si="1259"/>
        <v>4.660386450711854E-3</v>
      </c>
      <c r="AK1182" s="5">
        <f t="shared" si="1260"/>
        <v>1.0143815284979335E-3</v>
      </c>
      <c r="AL1182" s="5">
        <f t="shared" si="1261"/>
        <v>6.2024511569754708E-6</v>
      </c>
      <c r="AM1182" s="5">
        <f t="shared" si="1262"/>
        <v>1.2272726497731458E-4</v>
      </c>
      <c r="AN1182" s="5">
        <f t="shared" si="1263"/>
        <v>1.7599558144724606E-4</v>
      </c>
      <c r="AO1182" s="5">
        <f t="shared" si="1264"/>
        <v>1.2619219003486991E-4</v>
      </c>
      <c r="AP1182" s="5">
        <f t="shared" si="1265"/>
        <v>6.0321472068964052E-5</v>
      </c>
      <c r="AQ1182" s="5">
        <f t="shared" si="1266"/>
        <v>2.1625823227816377E-5</v>
      </c>
      <c r="AR1182" s="5">
        <f t="shared" si="1267"/>
        <v>6.2696214387598717E-3</v>
      </c>
      <c r="AS1182" s="5">
        <f t="shared" si="1268"/>
        <v>4.09394472673906E-3</v>
      </c>
      <c r="AT1182" s="5">
        <f t="shared" si="1269"/>
        <v>1.3366344036323306E-3</v>
      </c>
      <c r="AU1182" s="5">
        <f t="shared" si="1270"/>
        <v>2.9093236445925768E-4</v>
      </c>
      <c r="AV1182" s="5">
        <f t="shared" si="1271"/>
        <v>4.7493338750580735E-5</v>
      </c>
      <c r="AW1182" s="5">
        <f t="shared" si="1272"/>
        <v>1.6133263121222335E-7</v>
      </c>
      <c r="AX1182" s="5">
        <f t="shared" si="1273"/>
        <v>1.3356432127752363E-5</v>
      </c>
      <c r="AY1182" s="5">
        <f t="shared" si="1274"/>
        <v>1.915363337412402E-5</v>
      </c>
      <c r="AZ1182" s="5">
        <f t="shared" si="1275"/>
        <v>1.3733520595971224E-5</v>
      </c>
      <c r="BA1182" s="5">
        <f t="shared" si="1276"/>
        <v>6.5647975426173913E-6</v>
      </c>
      <c r="BB1182" s="5">
        <f t="shared" si="1277"/>
        <v>2.3535425498359394E-6</v>
      </c>
      <c r="BC1182" s="5">
        <f t="shared" si="1278"/>
        <v>6.7501396628658645E-7</v>
      </c>
      <c r="BD1182" s="5">
        <f t="shared" si="1279"/>
        <v>1.4984794003362173E-3</v>
      </c>
      <c r="BE1182" s="5">
        <f t="shared" si="1280"/>
        <v>9.7847882827627381E-4</v>
      </c>
      <c r="BF1182" s="5">
        <f t="shared" si="1281"/>
        <v>3.1946412382115189E-4</v>
      </c>
      <c r="BG1182" s="5">
        <f t="shared" si="1282"/>
        <v>6.9534685513570376E-5</v>
      </c>
      <c r="BH1182" s="5">
        <f t="shared" si="1283"/>
        <v>1.1351210031751457E-5</v>
      </c>
      <c r="BI1182" s="5">
        <f t="shared" si="1284"/>
        <v>1.4824252757687517E-6</v>
      </c>
      <c r="BJ1182" s="8">
        <f t="shared" si="1285"/>
        <v>0.16959086000302961</v>
      </c>
      <c r="BK1182" s="8">
        <f t="shared" si="1286"/>
        <v>0.2704376504315058</v>
      </c>
      <c r="BL1182" s="8">
        <f t="shared" si="1287"/>
        <v>0.4982949324051959</v>
      </c>
      <c r="BM1182" s="8">
        <f t="shared" si="1288"/>
        <v>0.34614179721209748</v>
      </c>
      <c r="BN1182" s="8">
        <f t="shared" si="1289"/>
        <v>0.6531373849176112</v>
      </c>
    </row>
    <row r="1183" spans="1:66" x14ac:dyDescent="0.25">
      <c r="A1183" t="s">
        <v>25</v>
      </c>
      <c r="B1183" t="s">
        <v>416</v>
      </c>
      <c r="C1183" t="s">
        <v>496</v>
      </c>
      <c r="D1183" s="18" t="s">
        <v>519</v>
      </c>
      <c r="E1183">
        <f>VLOOKUP(A1183,home!$A$2:$E$405,3,FALSE)</f>
        <v>1.1486000000000001</v>
      </c>
      <c r="F1183">
        <f>VLOOKUP(B1183,home!$B$2:$E$405,3,FALSE)</f>
        <v>0.87060000000000004</v>
      </c>
      <c r="G1183">
        <f>VLOOKUP(C1183,away!$B$2:$E$405,4,FALSE)</f>
        <v>1.2189000000000001</v>
      </c>
      <c r="H1183">
        <f>VLOOKUP(A1183,away!$A$2:$E$405,3,FALSE)</f>
        <v>1.1621999999999999</v>
      </c>
      <c r="I1183">
        <f>VLOOKUP(C1183,away!$B$2:$E$405,3,FALSE)</f>
        <v>0.68830000000000002</v>
      </c>
      <c r="J1183">
        <f>VLOOKUP(B1183,home!$B$2:$E$405,4,FALSE)</f>
        <v>0.68830000000000002</v>
      </c>
      <c r="K1183" s="3">
        <f t="shared" si="1234"/>
        <v>1.2188648469240002</v>
      </c>
      <c r="L1183" s="3">
        <f t="shared" si="1235"/>
        <v>0.55060025755799991</v>
      </c>
      <c r="M1183" s="5">
        <f t="shared" si="1236"/>
        <v>0.17042412354930445</v>
      </c>
      <c r="N1183" s="5">
        <f t="shared" si="1237"/>
        <v>0.20772397326207984</v>
      </c>
      <c r="O1183" s="5">
        <f t="shared" si="1238"/>
        <v>9.3835566320343414E-2</v>
      </c>
      <c r="P1183" s="5">
        <f t="shared" si="1239"/>
        <v>0.11437287317907223</v>
      </c>
      <c r="Q1183" s="5">
        <f t="shared" si="1240"/>
        <v>0.12659372443626504</v>
      </c>
      <c r="R1183" s="5">
        <f t="shared" si="1241"/>
        <v>2.5832943492040929E-2</v>
      </c>
      <c r="S1183" s="5">
        <f t="shared" si="1242"/>
        <v>1.9189117489361342E-2</v>
      </c>
      <c r="T1183" s="5">
        <f t="shared" si="1243"/>
        <v>6.9702537279833998E-2</v>
      </c>
      <c r="U1183" s="5">
        <f t="shared" si="1244"/>
        <v>3.1486866715022807E-2</v>
      </c>
      <c r="V1183" s="5">
        <f t="shared" si="1245"/>
        <v>1.4308840890735512E-3</v>
      </c>
      <c r="W1183" s="5">
        <f t="shared" si="1246"/>
        <v>5.1433546852182439E-2</v>
      </c>
      <c r="X1183" s="5">
        <f t="shared" si="1247"/>
        <v>2.8319324143933105E-2</v>
      </c>
      <c r="Y1183" s="5">
        <f t="shared" si="1248"/>
        <v>7.7963135837590247E-3</v>
      </c>
      <c r="Z1183" s="5">
        <f t="shared" si="1249"/>
        <v>4.7412084467329989E-3</v>
      </c>
      <c r="AA1183" s="5">
        <f t="shared" si="1250"/>
        <v>5.778892307661993E-3</v>
      </c>
      <c r="AB1183" s="5">
        <f t="shared" si="1251"/>
        <v>3.5218443439843589E-3</v>
      </c>
      <c r="AC1183" s="5">
        <f t="shared" si="1252"/>
        <v>6.0017297230743705E-5</v>
      </c>
      <c r="AD1183" s="5">
        <f t="shared" si="1253"/>
        <v>1.5672635552685929E-2</v>
      </c>
      <c r="AE1183" s="5">
        <f t="shared" si="1254"/>
        <v>8.6293571719215385E-3</v>
      </c>
      <c r="AF1183" s="5">
        <f t="shared" si="1255"/>
        <v>2.3756631407099858E-3</v>
      </c>
      <c r="AG1183" s="5">
        <f t="shared" si="1256"/>
        <v>4.3601357904865518E-4</v>
      </c>
      <c r="AH1183" s="5">
        <f t="shared" si="1257"/>
        <v>6.5262764797683823E-4</v>
      </c>
      <c r="AI1183" s="5">
        <f t="shared" si="1258"/>
        <v>7.9546489824965918E-4</v>
      </c>
      <c r="AJ1183" s="5">
        <f t="shared" si="1259"/>
        <v>4.8478210071924318E-4</v>
      </c>
      <c r="AK1183" s="5">
        <f t="shared" si="1260"/>
        <v>1.9696128699488527E-4</v>
      </c>
      <c r="AL1183" s="5">
        <f t="shared" si="1261"/>
        <v>1.6111218486593302E-6</v>
      </c>
      <c r="AM1183" s="5">
        <f t="shared" si="1262"/>
        <v>3.8205649067640352E-3</v>
      </c>
      <c r="AN1183" s="5">
        <f t="shared" si="1263"/>
        <v>2.1036040216813336E-3</v>
      </c>
      <c r="AO1183" s="5">
        <f t="shared" si="1264"/>
        <v>5.791224580688932E-4</v>
      </c>
      <c r="AP1183" s="5">
        <f t="shared" si="1265"/>
        <v>1.062883248567849E-4</v>
      </c>
      <c r="AQ1183" s="5">
        <f t="shared" si="1266"/>
        <v>1.463059476038853E-5</v>
      </c>
      <c r="AR1183" s="5">
        <f t="shared" si="1267"/>
        <v>7.1867390213103794E-5</v>
      </c>
      <c r="AS1183" s="5">
        <f t="shared" si="1268"/>
        <v>8.7596635570922138E-5</v>
      </c>
      <c r="AT1183" s="5">
        <f t="shared" si="1269"/>
        <v>5.3384229903104728E-5</v>
      </c>
      <c r="AU1183" s="5">
        <f t="shared" si="1270"/>
        <v>2.1689387069667803E-5</v>
      </c>
      <c r="AV1183" s="5">
        <f t="shared" si="1271"/>
        <v>6.6091078626365062E-6</v>
      </c>
      <c r="AW1183" s="5">
        <f t="shared" si="1272"/>
        <v>3.0034323101147073E-8</v>
      </c>
      <c r="AX1183" s="5">
        <f t="shared" si="1273"/>
        <v>7.7612537670769348E-4</v>
      </c>
      <c r="AY1183" s="5">
        <f t="shared" si="1274"/>
        <v>4.2733483231255571E-4</v>
      </c>
      <c r="AZ1183" s="5">
        <f t="shared" si="1275"/>
        <v>1.1764533436739891E-4</v>
      </c>
      <c r="BA1183" s="5">
        <f t="shared" si="1276"/>
        <v>2.159185046772896E-5</v>
      </c>
      <c r="BB1183" s="5">
        <f t="shared" si="1277"/>
        <v>2.9721196071713454E-6</v>
      </c>
      <c r="BC1183" s="5">
        <f t="shared" si="1278"/>
        <v>3.2728996424034501E-7</v>
      </c>
      <c r="BD1183" s="5">
        <f t="shared" si="1279"/>
        <v>6.5950339268927024E-6</v>
      </c>
      <c r="BE1183" s="5">
        <f t="shared" si="1280"/>
        <v>8.038455017760661E-6</v>
      </c>
      <c r="BF1183" s="5">
        <f t="shared" si="1281"/>
        <v>4.8988951223641552E-6</v>
      </c>
      <c r="BG1183" s="5">
        <f t="shared" si="1282"/>
        <v>1.9903636844723733E-6</v>
      </c>
      <c r="BH1183" s="5">
        <f t="shared" si="1283"/>
        <v>6.0649608189937684E-7</v>
      </c>
      <c r="BI1183" s="5">
        <f t="shared" si="1284"/>
        <v>1.4784735080485795E-7</v>
      </c>
      <c r="BJ1183" s="8">
        <f t="shared" si="1285"/>
        <v>0.52665329611197798</v>
      </c>
      <c r="BK1183" s="8">
        <f t="shared" si="1286"/>
        <v>0.30590596155820354</v>
      </c>
      <c r="BL1183" s="8">
        <f t="shared" si="1287"/>
        <v>0.16284937295479782</v>
      </c>
      <c r="BM1183" s="8">
        <f t="shared" si="1288"/>
        <v>0.26093933003461656</v>
      </c>
      <c r="BN1183" s="8">
        <f t="shared" si="1289"/>
        <v>0.73878320423910582</v>
      </c>
    </row>
    <row r="1184" spans="1:66" x14ac:dyDescent="0.25">
      <c r="A1184" t="s">
        <v>166</v>
      </c>
      <c r="B1184" t="s">
        <v>250</v>
      </c>
      <c r="C1184" t="s">
        <v>412</v>
      </c>
      <c r="D1184" s="18" t="s">
        <v>519</v>
      </c>
      <c r="E1184">
        <f>VLOOKUP(A1184,home!$A$2:$E$405,3,FALSE)</f>
        <v>1.8032999999999999</v>
      </c>
      <c r="F1184">
        <f>VLOOKUP(B1184,home!$B$2:$E$405,3,FALSE)</f>
        <v>2.0794999999999999</v>
      </c>
      <c r="G1184">
        <f>VLOOKUP(C1184,away!$B$2:$E$405,4,FALSE)</f>
        <v>1.6636</v>
      </c>
      <c r="H1184">
        <f>VLOOKUP(A1184,away!$A$2:$E$405,3,FALSE)</f>
        <v>1.4918</v>
      </c>
      <c r="I1184">
        <f>VLOOKUP(C1184,away!$B$2:$E$405,3,FALSE)</f>
        <v>0.50270000000000004</v>
      </c>
      <c r="J1184">
        <f>VLOOKUP(B1184,home!$B$2:$E$405,4,FALSE)</f>
        <v>0.50270000000000004</v>
      </c>
      <c r="K1184" s="3">
        <f t="shared" si="1234"/>
        <v>6.2384373654599994</v>
      </c>
      <c r="L1184" s="3">
        <f t="shared" si="1235"/>
        <v>0.3769887352220001</v>
      </c>
      <c r="M1184" s="5">
        <f t="shared" si="1236"/>
        <v>1.3395438938538097E-3</v>
      </c>
      <c r="N1184" s="5">
        <f t="shared" si="1237"/>
        <v>8.3566606800913896E-3</v>
      </c>
      <c r="O1184" s="5">
        <f t="shared" si="1238"/>
        <v>5.0499295831830081E-4</v>
      </c>
      <c r="P1184" s="5">
        <f t="shared" si="1239"/>
        <v>3.1503669404670722E-3</v>
      </c>
      <c r="Q1184" s="5">
        <f t="shared" si="1240"/>
        <v>2.6066252118576261E-2</v>
      </c>
      <c r="R1184" s="5">
        <f t="shared" si="1241"/>
        <v>9.5188328326216228E-5</v>
      </c>
      <c r="S1184" s="5">
        <f t="shared" si="1242"/>
        <v>1.8522744766195404E-3</v>
      </c>
      <c r="T1184" s="5">
        <f t="shared" si="1243"/>
        <v>9.8266834181598463E-3</v>
      </c>
      <c r="U1184" s="5">
        <f t="shared" si="1244"/>
        <v>5.9382642418594179E-4</v>
      </c>
      <c r="V1184" s="5">
        <f t="shared" si="1245"/>
        <v>4.8402414372262473E-4</v>
      </c>
      <c r="W1184" s="5">
        <f t="shared" si="1246"/>
        <v>5.4204227064675647E-2</v>
      </c>
      <c r="X1184" s="5">
        <f t="shared" si="1247"/>
        <v>2.043438300479818E-2</v>
      </c>
      <c r="Y1184" s="5">
        <f t="shared" si="1248"/>
        <v>3.8517661020104001E-3</v>
      </c>
      <c r="Z1184" s="5">
        <f t="shared" si="1249"/>
        <v>1.1961642501198915E-5</v>
      </c>
      <c r="AA1184" s="5">
        <f t="shared" si="1250"/>
        <v>7.4621957531753719E-5</v>
      </c>
      <c r="AB1184" s="5">
        <f t="shared" si="1251"/>
        <v>2.3276220407493094E-4</v>
      </c>
      <c r="AC1184" s="5">
        <f t="shared" si="1252"/>
        <v>7.1146122374567266E-5</v>
      </c>
      <c r="AD1184" s="5">
        <f t="shared" si="1253"/>
        <v>8.4537418871537706E-2</v>
      </c>
      <c r="AE1184" s="5">
        <f t="shared" si="1254"/>
        <v>3.1869654619313445E-2</v>
      </c>
      <c r="AF1184" s="5">
        <f t="shared" si="1255"/>
        <v>6.0072503934484748E-3</v>
      </c>
      <c r="AG1184" s="5">
        <f t="shared" si="1256"/>
        <v>7.54888575996001E-4</v>
      </c>
      <c r="AH1184" s="5">
        <f t="shared" si="1257"/>
        <v>1.1273511194261749E-6</v>
      </c>
      <c r="AI1184" s="5">
        <f t="shared" si="1258"/>
        <v>7.0329093474214084E-6</v>
      </c>
      <c r="AJ1184" s="5">
        <f t="shared" si="1259"/>
        <v>2.1937182230423317E-5</v>
      </c>
      <c r="AK1184" s="5">
        <f t="shared" si="1260"/>
        <v>4.5617912439725962E-5</v>
      </c>
      <c r="AL1184" s="5">
        <f t="shared" si="1261"/>
        <v>6.6929166830489072E-6</v>
      </c>
      <c r="AM1184" s="5">
        <f t="shared" si="1262"/>
        <v>0.10547627853354877</v>
      </c>
      <c r="AN1184" s="5">
        <f t="shared" si="1263"/>
        <v>3.9763368840285952E-2</v>
      </c>
      <c r="AO1184" s="5">
        <f t="shared" si="1264"/>
        <v>7.4951710636326453E-3</v>
      </c>
      <c r="AP1184" s="5">
        <f t="shared" si="1265"/>
        <v>9.4186501985046812E-4</v>
      </c>
      <c r="AQ1184" s="5">
        <f t="shared" si="1266"/>
        <v>8.8768125645817983E-5</v>
      </c>
      <c r="AR1184" s="5">
        <f t="shared" si="1267"/>
        <v>8.4999734532715996E-8</v>
      </c>
      <c r="AS1184" s="5">
        <f t="shared" si="1268"/>
        <v>5.3026551996307614E-7</v>
      </c>
      <c r="AT1184" s="5">
        <f t="shared" si="1269"/>
        <v>1.6540141166763657E-6</v>
      </c>
      <c r="AU1184" s="5">
        <f t="shared" si="1270"/>
        <v>3.4394878228240499E-6</v>
      </c>
      <c r="AV1184" s="5">
        <f t="shared" si="1271"/>
        <v>5.3642573379875559E-6</v>
      </c>
      <c r="AW1184" s="5">
        <f t="shared" si="1272"/>
        <v>4.3723720585297207E-7</v>
      </c>
      <c r="AX1184" s="5">
        <f t="shared" si="1273"/>
        <v>0.10966785952889287</v>
      </c>
      <c r="AY1184" s="5">
        <f t="shared" si="1274"/>
        <v>4.1343547658301297E-2</v>
      </c>
      <c r="AZ1184" s="5">
        <f t="shared" si="1275"/>
        <v>7.7930258706467451E-3</v>
      </c>
      <c r="BA1184" s="5">
        <f t="shared" si="1276"/>
        <v>9.7929432217581415E-4</v>
      </c>
      <c r="BB1184" s="5">
        <f t="shared" si="1277"/>
        <v>9.2295731981786514E-5</v>
      </c>
      <c r="BC1184" s="5">
        <f t="shared" si="1278"/>
        <v>6.9588902532404859E-6</v>
      </c>
      <c r="BD1184" s="5">
        <f t="shared" si="1279"/>
        <v>5.3406570692823902E-9</v>
      </c>
      <c r="BE1184" s="5">
        <f t="shared" si="1280"/>
        <v>3.331735461711936E-8</v>
      </c>
      <c r="BF1184" s="5">
        <f t="shared" si="1281"/>
        <v>1.0392411498085938E-7</v>
      </c>
      <c r="BG1184" s="5">
        <f t="shared" si="1282"/>
        <v>2.1610802735631805E-7</v>
      </c>
      <c r="BH1184" s="5">
        <f t="shared" si="1283"/>
        <v>3.3704409820887668E-7</v>
      </c>
      <c r="BI1184" s="5">
        <f t="shared" si="1284"/>
        <v>4.2052569921480494E-7</v>
      </c>
      <c r="BJ1184" s="8">
        <f t="shared" si="1285"/>
        <v>0.55955761843382279</v>
      </c>
      <c r="BK1184" s="8">
        <f t="shared" si="1286"/>
        <v>4.8247596152021961E-2</v>
      </c>
      <c r="BL1184" s="8">
        <f t="shared" si="1287"/>
        <v>1.5892965120575715E-3</v>
      </c>
      <c r="BM1184" s="8">
        <f t="shared" si="1288"/>
        <v>0.52855035739967504</v>
      </c>
      <c r="BN1184" s="8">
        <f t="shared" si="1289"/>
        <v>3.9513004919633048E-2</v>
      </c>
    </row>
    <row r="1185" spans="1:66" x14ac:dyDescent="0.25">
      <c r="A1185" t="s">
        <v>166</v>
      </c>
      <c r="B1185" t="s">
        <v>169</v>
      </c>
      <c r="C1185" t="s">
        <v>455</v>
      </c>
      <c r="D1185" s="18" t="s">
        <v>519</v>
      </c>
      <c r="E1185">
        <f>VLOOKUP(A1185,home!$A$2:$E$405,3,FALSE)</f>
        <v>1.8032999999999999</v>
      </c>
      <c r="F1185">
        <f>VLOOKUP(B1185,home!$B$2:$E$405,3,FALSE)</f>
        <v>1.6636</v>
      </c>
      <c r="G1185">
        <f>VLOOKUP(C1185,away!$B$2:$E$405,4,FALSE)</f>
        <v>1.8485</v>
      </c>
      <c r="H1185">
        <f>VLOOKUP(A1185,away!$A$2:$E$405,3,FALSE)</f>
        <v>1.4918</v>
      </c>
      <c r="I1185">
        <f>VLOOKUP(C1185,away!$B$2:$E$405,3,FALSE)</f>
        <v>0.67030000000000001</v>
      </c>
      <c r="J1185">
        <f>VLOOKUP(B1185,home!$B$2:$E$405,4,FALSE)</f>
        <v>0.1676</v>
      </c>
      <c r="K1185" s="3">
        <f t="shared" si="1234"/>
        <v>5.545444323179999</v>
      </c>
      <c r="L1185" s="3">
        <f t="shared" si="1235"/>
        <v>0.16759221330400001</v>
      </c>
      <c r="M1185" s="5">
        <f t="shared" si="1236"/>
        <v>3.3026287507488951E-3</v>
      </c>
      <c r="N1185" s="5">
        <f t="shared" si="1237"/>
        <v>1.8314543857411512E-2</v>
      </c>
      <c r="O1185" s="5">
        <f t="shared" si="1238"/>
        <v>5.5349486205943195E-4</v>
      </c>
      <c r="P1185" s="5">
        <f t="shared" si="1239"/>
        <v>3.0693749407167737E-3</v>
      </c>
      <c r="Q1185" s="5">
        <f t="shared" si="1240"/>
        <v>5.0781141632856922E-2</v>
      </c>
      <c r="R1185" s="5">
        <f t="shared" si="1241"/>
        <v>4.6380714492466202E-5</v>
      </c>
      <c r="S1185" s="5">
        <f t="shared" si="1242"/>
        <v>7.1314877009441406E-4</v>
      </c>
      <c r="T1185" s="5">
        <f t="shared" si="1243"/>
        <v>8.5105239203543924E-3</v>
      </c>
      <c r="U1185" s="5">
        <f t="shared" si="1244"/>
        <v>2.5720166988727898E-4</v>
      </c>
      <c r="V1185" s="5">
        <f t="shared" si="1245"/>
        <v>7.3642379689695047E-5</v>
      </c>
      <c r="W1185" s="5">
        <f t="shared" si="1246"/>
        <v>9.3867997864175254E-2</v>
      </c>
      <c r="X1185" s="5">
        <f t="shared" si="1247"/>
        <v>1.5731545520472279E-2</v>
      </c>
      <c r="Y1185" s="5">
        <f t="shared" si="1248"/>
        <v>1.3182422662342884E-3</v>
      </c>
      <c r="Z1185" s="5">
        <f t="shared" si="1249"/>
        <v>2.5910155321377727E-6</v>
      </c>
      <c r="AA1185" s="5">
        <f t="shared" si="1250"/>
        <v>1.4368332373964614E-5</v>
      </c>
      <c r="AB1185" s="5">
        <f t="shared" si="1251"/>
        <v>3.9839393598382757E-5</v>
      </c>
      <c r="AC1185" s="5">
        <f t="shared" si="1252"/>
        <v>4.2775787837007996E-6</v>
      </c>
      <c r="AD1185" s="5">
        <f t="shared" si="1253"/>
        <v>0.13013493897104078</v>
      </c>
      <c r="AE1185" s="5">
        <f t="shared" si="1254"/>
        <v>2.1809602450337692E-2</v>
      </c>
      <c r="AF1185" s="5">
        <f t="shared" si="1255"/>
        <v>1.827559772966218E-3</v>
      </c>
      <c r="AG1185" s="5">
        <f t="shared" si="1256"/>
        <v>1.0209492909892139E-4</v>
      </c>
      <c r="AH1185" s="5">
        <f t="shared" si="1257"/>
        <v>1.0855850693400271E-7</v>
      </c>
      <c r="AI1185" s="5">
        <f t="shared" si="1258"/>
        <v>6.0200515601006188E-7</v>
      </c>
      <c r="AJ1185" s="5">
        <f t="shared" si="1259"/>
        <v>1.6691930374605446E-6</v>
      </c>
      <c r="AK1185" s="5">
        <f t="shared" si="1260"/>
        <v>3.085472351292384E-6</v>
      </c>
      <c r="AL1185" s="5">
        <f t="shared" si="1261"/>
        <v>1.5901869833423776E-7</v>
      </c>
      <c r="AM1185" s="5">
        <f t="shared" si="1262"/>
        <v>0.1443312117128667</v>
      </c>
      <c r="AN1185" s="5">
        <f t="shared" si="1263"/>
        <v>2.4188787219807543E-2</v>
      </c>
      <c r="AO1185" s="5">
        <f t="shared" si="1264"/>
        <v>2.0269261936535282E-3</v>
      </c>
      <c r="AP1185" s="5">
        <f t="shared" si="1265"/>
        <v>1.1323234899941561E-4</v>
      </c>
      <c r="AQ1185" s="5">
        <f t="shared" si="1266"/>
        <v>4.7442149966057599E-6</v>
      </c>
      <c r="AR1185" s="5">
        <f t="shared" si="1267"/>
        <v>3.6387120900094325E-9</v>
      </c>
      <c r="AS1185" s="5">
        <f t="shared" si="1268"/>
        <v>2.0178275303229238E-8</v>
      </c>
      <c r="AT1185" s="5">
        <f t="shared" si="1269"/>
        <v>5.5948751115927904E-8</v>
      </c>
      <c r="AU1185" s="5">
        <f t="shared" si="1270"/>
        <v>1.0342022808827762E-7</v>
      </c>
      <c r="AV1185" s="5">
        <f t="shared" si="1271"/>
        <v>1.4337777918852999E-7</v>
      </c>
      <c r="AW1185" s="5">
        <f t="shared" si="1272"/>
        <v>4.1052147362396222E-9</v>
      </c>
      <c r="AX1185" s="5">
        <f t="shared" si="1273"/>
        <v>0.13339678310846786</v>
      </c>
      <c r="AY1185" s="5">
        <f t="shared" si="1274"/>
        <v>2.2356262128781775E-2</v>
      </c>
      <c r="AZ1185" s="5">
        <f t="shared" si="1275"/>
        <v>1.8733677256834668E-3</v>
      </c>
      <c r="BA1185" s="5">
        <f t="shared" si="1276"/>
        <v>1.0465394782652427E-4</v>
      </c>
      <c r="BB1185" s="5">
        <f t="shared" si="1277"/>
        <v>4.3847966868121377E-6</v>
      </c>
      <c r="BC1185" s="5">
        <f t="shared" si="1278"/>
        <v>1.469715563261786E-7</v>
      </c>
      <c r="BD1185" s="5">
        <f t="shared" si="1279"/>
        <v>1.0163663545678391E-10</v>
      </c>
      <c r="BE1185" s="5">
        <f t="shared" si="1280"/>
        <v>5.6362030312093731E-10</v>
      </c>
      <c r="BF1185" s="5">
        <f t="shared" si="1281"/>
        <v>1.5627625051854969E-9</v>
      </c>
      <c r="BG1185" s="5">
        <f t="shared" si="1282"/>
        <v>2.8887374876198212E-9</v>
      </c>
      <c r="BH1185" s="5">
        <f t="shared" si="1283"/>
        <v>4.0048332254696478E-9</v>
      </c>
      <c r="BI1185" s="5">
        <f t="shared" si="1284"/>
        <v>4.4417159350926608E-9</v>
      </c>
      <c r="BJ1185" s="8">
        <f t="shared" si="1285"/>
        <v>0.67079869155427485</v>
      </c>
      <c r="BK1185" s="8">
        <f t="shared" si="1286"/>
        <v>2.9519493567513589E-2</v>
      </c>
      <c r="BL1185" s="8">
        <f t="shared" si="1287"/>
        <v>9.1709032851509953E-4</v>
      </c>
      <c r="BM1185" s="8">
        <f t="shared" si="1288"/>
        <v>0.6028140436839825</v>
      </c>
      <c r="BN1185" s="8">
        <f t="shared" si="1289"/>
        <v>7.6067564758286008E-2</v>
      </c>
    </row>
    <row r="1186" spans="1:66" x14ac:dyDescent="0.25">
      <c r="A1186" t="s">
        <v>166</v>
      </c>
      <c r="B1186" t="s">
        <v>170</v>
      </c>
      <c r="C1186" t="s">
        <v>482</v>
      </c>
      <c r="D1186" s="18" t="s">
        <v>519</v>
      </c>
      <c r="E1186">
        <f>VLOOKUP(A1186,home!$A$2:$E$405,3,FALSE)</f>
        <v>1.8032999999999999</v>
      </c>
      <c r="F1186">
        <f>VLOOKUP(B1186,home!$B$2:$E$405,3,FALSE)</f>
        <v>0.18479999999999999</v>
      </c>
      <c r="G1186">
        <f>VLOOKUP(C1186,away!$B$2:$E$405,4,FALSE)</f>
        <v>1.1091</v>
      </c>
      <c r="H1186">
        <f>VLOOKUP(A1186,away!$A$2:$E$405,3,FALSE)</f>
        <v>1.4918</v>
      </c>
      <c r="I1186">
        <f>VLOOKUP(C1186,away!$B$2:$E$405,3,FALSE)</f>
        <v>0.67030000000000001</v>
      </c>
      <c r="J1186">
        <f>VLOOKUP(B1186,home!$B$2:$E$405,4,FALSE)</f>
        <v>2.0110000000000001</v>
      </c>
      <c r="K1186" s="3">
        <f t="shared" si="1234"/>
        <v>0.36960739754399996</v>
      </c>
      <c r="L1186" s="3">
        <f t="shared" si="1235"/>
        <v>2.0109065689400003</v>
      </c>
      <c r="M1186" s="5">
        <f t="shared" si="1236"/>
        <v>9.2503021837485946E-2</v>
      </c>
      <c r="N1186" s="5">
        <f t="shared" si="1237"/>
        <v>3.4189801166308972E-2</v>
      </c>
      <c r="O1186" s="5">
        <f t="shared" si="1238"/>
        <v>0.18601493425980078</v>
      </c>
      <c r="P1186" s="5">
        <f t="shared" si="1239"/>
        <v>6.8752495756083207E-2</v>
      </c>
      <c r="Q1186" s="5">
        <f t="shared" si="1240"/>
        <v>6.3184017158131375E-3</v>
      </c>
      <c r="R1186" s="5">
        <f t="shared" si="1241"/>
        <v>0.18702932661198785</v>
      </c>
      <c r="S1186" s="5">
        <f t="shared" si="1242"/>
        <v>1.277500339663149E-2</v>
      </c>
      <c r="T1186" s="5">
        <f t="shared" si="1243"/>
        <v>1.2705715515530406E-2</v>
      </c>
      <c r="U1186" s="5">
        <f t="shared" si="1244"/>
        <v>6.9127422673463598E-2</v>
      </c>
      <c r="V1186" s="5">
        <f t="shared" si="1245"/>
        <v>1.0549966060735487E-3</v>
      </c>
      <c r="W1186" s="5">
        <f t="shared" si="1246"/>
        <v>7.7844267160641259E-4</v>
      </c>
      <c r="X1186" s="5">
        <f t="shared" si="1247"/>
        <v>1.5653754818765386E-3</v>
      </c>
      <c r="Y1186" s="5">
        <f t="shared" si="1248"/>
        <v>1.5739119196815749E-3</v>
      </c>
      <c r="Z1186" s="5">
        <f t="shared" si="1249"/>
        <v>0.12536616715615709</v>
      </c>
      <c r="AA1186" s="5">
        <f t="shared" si="1250"/>
        <v>4.6336262782653306E-2</v>
      </c>
      <c r="AB1186" s="5">
        <f t="shared" si="1251"/>
        <v>8.5631127495056948E-3</v>
      </c>
      <c r="AC1186" s="5">
        <f t="shared" si="1252"/>
        <v>4.900762175179574E-5</v>
      </c>
      <c r="AD1186" s="5">
        <f t="shared" si="1253"/>
        <v>7.1929542497411165E-5</v>
      </c>
      <c r="AE1186" s="5">
        <f t="shared" si="1254"/>
        <v>1.4464358950889303E-4</v>
      </c>
      <c r="AF1186" s="5">
        <f t="shared" si="1255"/>
        <v>1.4543237214924697E-4</v>
      </c>
      <c r="AG1186" s="5">
        <f t="shared" si="1256"/>
        <v>9.7483637497149174E-5</v>
      </c>
      <c r="AH1186" s="5">
        <f t="shared" si="1257"/>
        <v>6.3024912264286595E-2</v>
      </c>
      <c r="AI1186" s="5">
        <f t="shared" si="1258"/>
        <v>2.329447380244189E-2</v>
      </c>
      <c r="AJ1186" s="5">
        <f t="shared" si="1259"/>
        <v>4.3049049196387159E-3</v>
      </c>
      <c r="AK1186" s="5">
        <f t="shared" si="1260"/>
        <v>5.3037490134067616E-4</v>
      </c>
      <c r="AL1186" s="5">
        <f t="shared" si="1261"/>
        <v>1.4569886429983226E-6</v>
      </c>
      <c r="AM1186" s="5">
        <f t="shared" si="1262"/>
        <v>5.3171382017997408E-6</v>
      </c>
      <c r="AN1186" s="5">
        <f t="shared" si="1263"/>
        <v>1.069226813796092E-5</v>
      </c>
      <c r="AO1186" s="5">
        <f t="shared" si="1264"/>
        <v>1.0750576117746741E-5</v>
      </c>
      <c r="AP1186" s="5">
        <f t="shared" si="1265"/>
        <v>7.2061347116888035E-6</v>
      </c>
      <c r="AQ1186" s="5">
        <f t="shared" si="1266"/>
        <v>3.6227159071003919E-6</v>
      </c>
      <c r="AR1186" s="5">
        <f t="shared" si="1267"/>
        <v>2.5347442015824232E-2</v>
      </c>
      <c r="AS1186" s="5">
        <f t="shared" si="1268"/>
        <v>9.3686020778662345E-3</v>
      </c>
      <c r="AT1186" s="5">
        <f t="shared" si="1269"/>
        <v>1.7313523163127245E-3</v>
      </c>
      <c r="AU1186" s="5">
        <f t="shared" si="1270"/>
        <v>2.1330687462137413E-4</v>
      </c>
      <c r="AV1186" s="5">
        <f t="shared" si="1271"/>
        <v>1.9709949701762589E-5</v>
      </c>
      <c r="AW1186" s="5">
        <f t="shared" si="1272"/>
        <v>3.0080580523685831E-8</v>
      </c>
      <c r="AX1186" s="5">
        <f t="shared" si="1273"/>
        <v>3.2754226885816407E-7</v>
      </c>
      <c r="AY1186" s="5">
        <f t="shared" si="1274"/>
        <v>6.5865690005239383E-7</v>
      </c>
      <c r="AZ1186" s="5">
        <f t="shared" si="1275"/>
        <v>6.6224874349650804E-7</v>
      </c>
      <c r="BA1186" s="5">
        <f t="shared" si="1276"/>
        <v>4.4390678285646321E-7</v>
      </c>
      <c r="BB1186" s="5">
        <f t="shared" si="1277"/>
        <v>2.2316376641077101E-7</v>
      </c>
      <c r="BC1186" s="5">
        <f t="shared" si="1278"/>
        <v>8.9752296764962281E-8</v>
      </c>
      <c r="BD1186" s="5">
        <f t="shared" si="1279"/>
        <v>8.495222942574451E-3</v>
      </c>
      <c r="BE1186" s="5">
        <f t="shared" si="1280"/>
        <v>3.139897243361024E-3</v>
      </c>
      <c r="BF1186" s="5">
        <f t="shared" si="1281"/>
        <v>5.8026462433712382E-4</v>
      </c>
      <c r="BG1186" s="5">
        <f t="shared" si="1282"/>
        <v>7.149003256269704E-5</v>
      </c>
      <c r="BH1186" s="5">
        <f t="shared" si="1283"/>
        <v>6.6058112214585653E-6</v>
      </c>
      <c r="BI1186" s="5">
        <f t="shared" si="1284"/>
        <v>4.8831133884605059E-7</v>
      </c>
      <c r="BJ1186" s="8">
        <f t="shared" si="1285"/>
        <v>5.7631131716304504E-2</v>
      </c>
      <c r="BK1186" s="8">
        <f t="shared" si="1286"/>
        <v>0.17513664086356906</v>
      </c>
      <c r="BL1186" s="8">
        <f t="shared" si="1287"/>
        <v>0.63720010716484121</v>
      </c>
      <c r="BM1186" s="8">
        <f t="shared" si="1288"/>
        <v>0.42052543697707218</v>
      </c>
      <c r="BN1186" s="8">
        <f t="shared" si="1289"/>
        <v>0.5748079813474799</v>
      </c>
    </row>
    <row r="1187" spans="1:66" x14ac:dyDescent="0.25">
      <c r="A1187" t="s">
        <v>166</v>
      </c>
      <c r="B1187" t="s">
        <v>247</v>
      </c>
      <c r="C1187" t="s">
        <v>248</v>
      </c>
      <c r="D1187" s="18" t="s">
        <v>519</v>
      </c>
      <c r="E1187">
        <f>VLOOKUP(A1187,home!$A$2:$E$405,3,FALSE)</f>
        <v>1.8032999999999999</v>
      </c>
      <c r="F1187">
        <f>VLOOKUP(B1187,home!$B$2:$E$405,3,FALSE)</f>
        <v>1.1091</v>
      </c>
      <c r="G1187">
        <f>VLOOKUP(C1187,away!$B$2:$E$405,4,FALSE)</f>
        <v>1.3863000000000001</v>
      </c>
      <c r="H1187">
        <f>VLOOKUP(A1187,away!$A$2:$E$405,3,FALSE)</f>
        <v>1.4918</v>
      </c>
      <c r="I1187">
        <f>VLOOKUP(C1187,away!$B$2:$E$405,3,FALSE)</f>
        <v>0.83789999999999998</v>
      </c>
      <c r="J1187">
        <f>VLOOKUP(B1187,home!$B$2:$E$405,4,FALSE)</f>
        <v>0.3352</v>
      </c>
      <c r="K1187" s="3">
        <f t="shared" si="1234"/>
        <v>2.7726554935889998</v>
      </c>
      <c r="L1187" s="3">
        <f t="shared" si="1235"/>
        <v>0.418993034544</v>
      </c>
      <c r="M1187" s="5">
        <f t="shared" si="1236"/>
        <v>4.1104053866071369E-2</v>
      </c>
      <c r="N1187" s="5">
        <f t="shared" si="1237"/>
        <v>0.11396738076054094</v>
      </c>
      <c r="O1187" s="5">
        <f t="shared" si="1238"/>
        <v>1.7222312261405279E-2</v>
      </c>
      <c r="P1187" s="5">
        <f t="shared" si="1239"/>
        <v>4.7751538703890539E-2</v>
      </c>
      <c r="Q1187" s="5">
        <f t="shared" si="1240"/>
        <v>0.15799614217783162</v>
      </c>
      <c r="R1187" s="5">
        <f t="shared" si="1241"/>
        <v>3.6080144381352677E-3</v>
      </c>
      <c r="S1187" s="5">
        <f t="shared" si="1242"/>
        <v>1.3868519246414983E-2</v>
      </c>
      <c r="T1187" s="5">
        <f t="shared" si="1243"/>
        <v>6.619928305733494E-2</v>
      </c>
      <c r="U1187" s="5">
        <f t="shared" si="1244"/>
        <v>1.0003781052844178E-2</v>
      </c>
      <c r="V1187" s="5">
        <f t="shared" si="1245"/>
        <v>1.7901536095539692E-3</v>
      </c>
      <c r="W1187" s="5">
        <f t="shared" si="1246"/>
        <v>0.14602295719174449</v>
      </c>
      <c r="X1187" s="5">
        <f t="shared" si="1247"/>
        <v>6.1182601946857644E-2</v>
      </c>
      <c r="Y1187" s="5">
        <f t="shared" si="1248"/>
        <v>1.2817542025505758E-2</v>
      </c>
      <c r="Z1187" s="5">
        <f t="shared" si="1249"/>
        <v>5.0391097270428712E-4</v>
      </c>
      <c r="AA1187" s="5">
        <f t="shared" si="1250"/>
        <v>1.3971715267483181E-3</v>
      </c>
      <c r="AB1187" s="5">
        <f t="shared" si="1251"/>
        <v>1.9369376545624278E-3</v>
      </c>
      <c r="AC1187" s="5">
        <f t="shared" si="1252"/>
        <v>1.299789517888128E-4</v>
      </c>
      <c r="AD1187" s="5">
        <f t="shared" si="1253"/>
        <v>0.10121783861195043</v>
      </c>
      <c r="AE1187" s="5">
        <f t="shared" si="1254"/>
        <v>4.2409569350005963E-2</v>
      </c>
      <c r="AF1187" s="5">
        <f t="shared" si="1255"/>
        <v>8.8846570778316047E-3</v>
      </c>
      <c r="AG1187" s="5">
        <f t="shared" si="1256"/>
        <v>1.2408698099744973E-3</v>
      </c>
      <c r="AH1187" s="5">
        <f t="shared" si="1257"/>
        <v>5.2783796898346986E-5</v>
      </c>
      <c r="AI1187" s="5">
        <f t="shared" si="1258"/>
        <v>1.4635128444268777E-4</v>
      </c>
      <c r="AJ1187" s="5">
        <f t="shared" si="1259"/>
        <v>2.0289084640191235E-4</v>
      </c>
      <c r="AK1187" s="5">
        <f t="shared" si="1260"/>
        <v>1.8751547329172807E-4</v>
      </c>
      <c r="AL1187" s="5">
        <f t="shared" si="1261"/>
        <v>6.0399832748933088E-6</v>
      </c>
      <c r="AM1187" s="5">
        <f t="shared" si="1262"/>
        <v>5.6128439255325832E-2</v>
      </c>
      <c r="AN1187" s="5">
        <f t="shared" si="1263"/>
        <v>2.3517425087807547E-2</v>
      </c>
      <c r="AO1187" s="5">
        <f t="shared" si="1264"/>
        <v>4.9268186511008385E-3</v>
      </c>
      <c r="AP1187" s="5">
        <f t="shared" si="1265"/>
        <v>6.8810089909090587E-4</v>
      </c>
      <c r="AQ1187" s="5">
        <f t="shared" si="1266"/>
        <v>7.2077370945638323E-5</v>
      </c>
      <c r="AR1187" s="5">
        <f t="shared" si="1267"/>
        <v>4.4232086474385166E-6</v>
      </c>
      <c r="AS1187" s="5">
        <f t="shared" si="1268"/>
        <v>1.2264033755610772E-5</v>
      </c>
      <c r="AT1187" s="5">
        <f t="shared" si="1269"/>
        <v>1.7001970283027574E-5</v>
      </c>
      <c r="AU1187" s="5">
        <f t="shared" si="1270"/>
        <v>1.5713535435691109E-5</v>
      </c>
      <c r="AV1187" s="5">
        <f t="shared" si="1271"/>
        <v>1.0892055087368591E-5</v>
      </c>
      <c r="AW1187" s="5">
        <f t="shared" si="1272"/>
        <v>1.9491082048991803E-7</v>
      </c>
      <c r="AX1187" s="5">
        <f t="shared" si="1273"/>
        <v>2.5937470907975935E-2</v>
      </c>
      <c r="AY1187" s="5">
        <f t="shared" si="1274"/>
        <v>1.0867619644129557E-2</v>
      </c>
      <c r="AZ1187" s="5">
        <f t="shared" si="1275"/>
        <v>2.2767284664819139E-3</v>
      </c>
      <c r="BA1187" s="5">
        <f t="shared" si="1276"/>
        <v>3.1797778966798827E-4</v>
      </c>
      <c r="BB1187" s="5">
        <f t="shared" si="1277"/>
        <v>3.3307619752646038E-5</v>
      </c>
      <c r="BC1187" s="5">
        <f t="shared" si="1278"/>
        <v>2.7911321347197681E-6</v>
      </c>
      <c r="BD1187" s="5">
        <f t="shared" si="1279"/>
        <v>3.0888226893525431E-7</v>
      </c>
      <c r="BE1187" s="5">
        <f t="shared" si="1280"/>
        <v>8.5642411983556772E-7</v>
      </c>
      <c r="BF1187" s="5">
        <f t="shared" si="1281"/>
        <v>1.1872845203521057E-6</v>
      </c>
      <c r="BG1187" s="5">
        <f t="shared" si="1282"/>
        <v>1.0973103159358154E-6</v>
      </c>
      <c r="BH1187" s="5">
        <f t="shared" si="1283"/>
        <v>7.6061586891282987E-7</v>
      </c>
      <c r="BI1187" s="5">
        <f t="shared" si="1284"/>
        <v>4.2178515349042574E-7</v>
      </c>
      <c r="BJ1187" s="8">
        <f t="shared" si="1285"/>
        <v>0.83670759883399126</v>
      </c>
      <c r="BK1187" s="8">
        <f t="shared" si="1286"/>
        <v>0.11551790400512413</v>
      </c>
      <c r="BL1187" s="8">
        <f t="shared" si="1287"/>
        <v>3.4822685440186747E-2</v>
      </c>
      <c r="BM1187" s="8">
        <f t="shared" si="1288"/>
        <v>0.59503523231082245</v>
      </c>
      <c r="BN1187" s="8">
        <f t="shared" si="1289"/>
        <v>0.381649442207875</v>
      </c>
    </row>
    <row r="1188" spans="1:66" x14ac:dyDescent="0.25">
      <c r="A1188" t="s">
        <v>166</v>
      </c>
      <c r="B1188" t="s">
        <v>246</v>
      </c>
      <c r="C1188" t="s">
        <v>249</v>
      </c>
      <c r="D1188" s="18" t="s">
        <v>519</v>
      </c>
      <c r="E1188">
        <f>VLOOKUP(A1188,home!$A$2:$E$405,3,FALSE)</f>
        <v>1.8032999999999999</v>
      </c>
      <c r="F1188">
        <f>VLOOKUP(B1188,home!$B$2:$E$405,3,FALSE)</f>
        <v>0.36969999999999997</v>
      </c>
      <c r="G1188">
        <f>VLOOKUP(C1188,away!$B$2:$E$405,4,FALSE)</f>
        <v>0.92420000000000002</v>
      </c>
      <c r="H1188">
        <f>VLOOKUP(A1188,away!$A$2:$E$405,3,FALSE)</f>
        <v>1.4918</v>
      </c>
      <c r="I1188">
        <f>VLOOKUP(C1188,away!$B$2:$E$405,3,FALSE)</f>
        <v>0.67030000000000001</v>
      </c>
      <c r="J1188">
        <f>VLOOKUP(B1188,home!$B$2:$E$405,4,FALSE)</f>
        <v>1.5641</v>
      </c>
      <c r="K1188" s="3">
        <f t="shared" si="1234"/>
        <v>0.61614566524199987</v>
      </c>
      <c r="L1188" s="3">
        <f t="shared" si="1235"/>
        <v>1.5640273319140001</v>
      </c>
      <c r="M1188" s="5">
        <f t="shared" si="1236"/>
        <v>0.11302197646859601</v>
      </c>
      <c r="N1188" s="5">
        <f t="shared" si="1237"/>
        <v>6.9638000878208733E-2</v>
      </c>
      <c r="O1188" s="5">
        <f t="shared" si="1238"/>
        <v>0.17676946030382515</v>
      </c>
      <c r="P1188" s="5">
        <f t="shared" si="1239"/>
        <v>0.10891573671336961</v>
      </c>
      <c r="Q1188" s="5">
        <f t="shared" si="1240"/>
        <v>2.1453576188613446E-2</v>
      </c>
      <c r="R1188" s="5">
        <f t="shared" si="1241"/>
        <v>0.1382361336814347</v>
      </c>
      <c r="S1188" s="5">
        <f t="shared" si="1242"/>
        <v>2.6239670536800808E-2</v>
      </c>
      <c r="T1188" s="5">
        <f t="shared" si="1243"/>
        <v>3.3553979526290821E-2</v>
      </c>
      <c r="U1188" s="5">
        <f t="shared" si="1244"/>
        <v>8.51735945476296E-2</v>
      </c>
      <c r="V1188" s="5">
        <f t="shared" si="1245"/>
        <v>2.8095942409000346E-3</v>
      </c>
      <c r="W1188" s="5">
        <f t="shared" si="1246"/>
        <v>4.406175990851054E-3</v>
      </c>
      <c r="X1188" s="5">
        <f t="shared" si="1247"/>
        <v>6.8913796789143002E-3</v>
      </c>
      <c r="Y1188" s="5">
        <f t="shared" si="1248"/>
        <v>5.3891530862093459E-3</v>
      </c>
      <c r="Z1188" s="5">
        <f t="shared" si="1249"/>
        <v>7.2068363778627131E-2</v>
      </c>
      <c r="AA1188" s="5">
        <f t="shared" si="1250"/>
        <v>4.4404609943284649E-2</v>
      </c>
      <c r="AB1188" s="5">
        <f t="shared" si="1251"/>
        <v>1.3679853966658323E-2</v>
      </c>
      <c r="AC1188" s="5">
        <f t="shared" si="1252"/>
        <v>1.6921986998381163E-4</v>
      </c>
      <c r="AD1188" s="5">
        <f t="shared" si="1253"/>
        <v>6.787115592640625E-4</v>
      </c>
      <c r="AE1188" s="5">
        <f t="shared" si="1254"/>
        <v>1.0615234291749627E-3</v>
      </c>
      <c r="AF1188" s="5">
        <f t="shared" si="1255"/>
        <v>8.3012582834835846E-4</v>
      </c>
      <c r="AG1188" s="5">
        <f t="shared" si="1256"/>
        <v>4.3277982815486082E-4</v>
      </c>
      <c r="AH1188" s="5">
        <f t="shared" si="1257"/>
        <v>2.8179222679023442E-2</v>
      </c>
      <c r="AI1188" s="5">
        <f t="shared" si="1258"/>
        <v>1.7362505903569345E-2</v>
      </c>
      <c r="AJ1188" s="5">
        <f t="shared" si="1259"/>
        <v>5.3489163751114423E-3</v>
      </c>
      <c r="AK1188" s="5">
        <f t="shared" si="1260"/>
        <v>1.0985705460889554E-3</v>
      </c>
      <c r="AL1188" s="5">
        <f t="shared" si="1261"/>
        <v>6.5228754200555214E-6</v>
      </c>
      <c r="AM1188" s="5">
        <f t="shared" si="1262"/>
        <v>8.3637037038038217E-5</v>
      </c>
      <c r="AN1188" s="5">
        <f t="shared" si="1263"/>
        <v>1.3081061188779534E-4</v>
      </c>
      <c r="AO1188" s="5">
        <f t="shared" si="1264"/>
        <v>1.0229568614845317E-4</v>
      </c>
      <c r="AP1188" s="5">
        <f t="shared" si="1265"/>
        <v>5.333108302435905E-5</v>
      </c>
      <c r="AQ1188" s="5">
        <f t="shared" si="1266"/>
        <v>2.0852817872668079E-5</v>
      </c>
      <c r="AR1188" s="5">
        <f t="shared" si="1267"/>
        <v>8.8146148924166962E-3</v>
      </c>
      <c r="AS1188" s="5">
        <f t="shared" si="1268"/>
        <v>5.4310867567401236E-3</v>
      </c>
      <c r="AT1188" s="5">
        <f t="shared" si="1269"/>
        <v>1.6731702813593298E-3</v>
      </c>
      <c r="AU1188" s="5">
        <f t="shared" si="1270"/>
        <v>3.4363887202376277E-4</v>
      </c>
      <c r="AV1188" s="5">
        <f t="shared" si="1271"/>
        <v>5.2932900351522938E-5</v>
      </c>
      <c r="AW1188" s="5">
        <f t="shared" si="1272"/>
        <v>1.7460807280900796E-7</v>
      </c>
      <c r="AX1188" s="5">
        <f t="shared" si="1273"/>
        <v>8.5887663041119672E-6</v>
      </c>
      <c r="AY1188" s="5">
        <f t="shared" si="1274"/>
        <v>1.343306524705311E-5</v>
      </c>
      <c r="AZ1188" s="5">
        <f t="shared" si="1275"/>
        <v>1.0504840598887577E-5</v>
      </c>
      <c r="BA1188" s="5">
        <f t="shared" si="1276"/>
        <v>5.4766192713533351E-6</v>
      </c>
      <c r="BB1188" s="5">
        <f t="shared" si="1277"/>
        <v>2.1413955567208881E-6</v>
      </c>
      <c r="BC1188" s="5">
        <f t="shared" si="1278"/>
        <v>6.698402358301326E-7</v>
      </c>
      <c r="BD1188" s="5">
        <f t="shared" si="1279"/>
        <v>2.297716435339318E-3</v>
      </c>
      <c r="BE1188" s="5">
        <f t="shared" si="1280"/>
        <v>1.4157280215896205E-3</v>
      </c>
      <c r="BF1188" s="5">
        <f t="shared" si="1281"/>
        <v>4.361473418320386E-4</v>
      </c>
      <c r="BG1188" s="5">
        <f t="shared" si="1282"/>
        <v>8.9576764692210443E-5</v>
      </c>
      <c r="BH1188" s="5">
        <f t="shared" si="1283"/>
        <v>1.3798083817877021E-5</v>
      </c>
      <c r="BI1188" s="5">
        <f t="shared" si="1284"/>
        <v>1.7003259066061431E-6</v>
      </c>
      <c r="BJ1188" s="8">
        <f t="shared" si="1285"/>
        <v>0.14476714775721519</v>
      </c>
      <c r="BK1188" s="8">
        <f t="shared" si="1286"/>
        <v>0.25117615377031738</v>
      </c>
      <c r="BL1188" s="8">
        <f t="shared" si="1287"/>
        <v>0.5308229786226949</v>
      </c>
      <c r="BM1188" s="8">
        <f t="shared" si="1288"/>
        <v>0.37078650123763274</v>
      </c>
      <c r="BN1188" s="8">
        <f t="shared" si="1289"/>
        <v>0.62803488423404763</v>
      </c>
    </row>
    <row r="1189" spans="1:66" x14ac:dyDescent="0.25">
      <c r="A1189" t="s">
        <v>27</v>
      </c>
      <c r="B1189" t="s">
        <v>409</v>
      </c>
      <c r="C1189" t="s">
        <v>263</v>
      </c>
      <c r="D1189" s="18" t="s">
        <v>519</v>
      </c>
      <c r="E1189">
        <f>VLOOKUP(A1189,home!$A$2:$E$405,3,FALSE)</f>
        <v>1.7302</v>
      </c>
      <c r="F1189">
        <f>VLOOKUP(B1189,home!$B$2:$E$405,3,FALSE)</f>
        <v>0.86699999999999999</v>
      </c>
      <c r="G1189">
        <f>VLOOKUP(C1189,away!$B$2:$E$405,4,FALSE)</f>
        <v>1.3004</v>
      </c>
      <c r="H1189">
        <f>VLOOKUP(A1189,away!$A$2:$E$405,3,FALSE)</f>
        <v>1.4127000000000001</v>
      </c>
      <c r="I1189">
        <f>VLOOKUP(C1189,away!$B$2:$E$405,3,FALSE)</f>
        <v>1.0618000000000001</v>
      </c>
      <c r="J1189">
        <f>VLOOKUP(B1189,home!$B$2:$E$405,4,FALSE)</f>
        <v>1.2387999999999999</v>
      </c>
      <c r="K1189" s="3">
        <f t="shared" si="1234"/>
        <v>1.9507084533599999</v>
      </c>
      <c r="L1189" s="3">
        <f t="shared" si="1235"/>
        <v>1.8582060205680002</v>
      </c>
      <c r="M1189" s="5">
        <f t="shared" si="1236"/>
        <v>2.2172234436805549E-2</v>
      </c>
      <c r="N1189" s="5">
        <f t="shared" si="1237"/>
        <v>4.3251565145756281E-2</v>
      </c>
      <c r="O1189" s="5">
        <f t="shared" si="1238"/>
        <v>4.1200579519917221E-2</v>
      </c>
      <c r="P1189" s="5">
        <f t="shared" si="1239"/>
        <v>8.0370318752833403E-2</v>
      </c>
      <c r="Q1189" s="5">
        <f t="shared" si="1240"/>
        <v>4.2185596875438762E-2</v>
      </c>
      <c r="R1189" s="5">
        <f t="shared" si="1241"/>
        <v>3.8279582457400416E-2</v>
      </c>
      <c r="S1189" s="5">
        <f t="shared" si="1242"/>
        <v>7.2831948386193834E-2</v>
      </c>
      <c r="T1189" s="5">
        <f t="shared" si="1243"/>
        <v>7.8389530095194934E-2</v>
      </c>
      <c r="U1189" s="5">
        <f t="shared" si="1244"/>
        <v>7.4672305090742144E-2</v>
      </c>
      <c r="V1189" s="5">
        <f t="shared" si="1245"/>
        <v>2.9333619055409165E-2</v>
      </c>
      <c r="W1189" s="5">
        <f t="shared" si="1246"/>
        <v>2.7430600144985193E-2</v>
      </c>
      <c r="X1189" s="5">
        <f t="shared" si="1247"/>
        <v>5.097170633720495E-2</v>
      </c>
      <c r="Y1189" s="5">
        <f t="shared" si="1248"/>
        <v>4.7357965797209162E-2</v>
      </c>
      <c r="Z1189" s="5">
        <f t="shared" si="1249"/>
        <v>2.3710450195723549E-2</v>
      </c>
      <c r="AA1189" s="5">
        <f t="shared" si="1250"/>
        <v>4.6252175629769188E-2</v>
      </c>
      <c r="AB1189" s="5">
        <f t="shared" si="1251"/>
        <v>4.5112254993641077E-2</v>
      </c>
      <c r="AC1189" s="5">
        <f t="shared" si="1252"/>
        <v>6.6455647500729643E-3</v>
      </c>
      <c r="AD1189" s="5">
        <f t="shared" si="1253"/>
        <v>1.3377275895890162E-2</v>
      </c>
      <c r="AE1189" s="5">
        <f t="shared" si="1254"/>
        <v>2.4857734608542289E-2</v>
      </c>
      <c r="AF1189" s="5">
        <f t="shared" si="1255"/>
        <v>2.3095396053637411E-2</v>
      </c>
      <c r="AG1189" s="5">
        <f t="shared" si="1256"/>
        <v>1.4305334664757157E-2</v>
      </c>
      <c r="AH1189" s="5">
        <f t="shared" si="1257"/>
        <v>1.1014725326017803E-2</v>
      </c>
      <c r="AI1189" s="5">
        <f t="shared" si="1258"/>
        <v>2.1486517804901406E-2</v>
      </c>
      <c r="AJ1189" s="5">
        <f t="shared" si="1259"/>
        <v>2.0956965957645662E-2</v>
      </c>
      <c r="AK1189" s="5">
        <f t="shared" si="1260"/>
        <v>1.3626976883452378E-2</v>
      </c>
      <c r="AL1189" s="5">
        <f t="shared" si="1261"/>
        <v>9.6355856019517865E-4</v>
      </c>
      <c r="AM1189" s="5">
        <f t="shared" si="1262"/>
        <v>5.2190330346083844E-3</v>
      </c>
      <c r="AN1189" s="5">
        <f t="shared" si="1263"/>
        <v>9.69803860645258E-3</v>
      </c>
      <c r="AO1189" s="5">
        <f t="shared" si="1264"/>
        <v>9.0104768631055418E-3</v>
      </c>
      <c r="AP1189" s="5">
        <f t="shared" si="1265"/>
        <v>5.5811074517371287E-3</v>
      </c>
      <c r="AQ1189" s="5">
        <f t="shared" si="1266"/>
        <v>2.5927118670637148E-3</v>
      </c>
      <c r="AR1189" s="5">
        <f t="shared" si="1267"/>
        <v>4.0935257831418194E-3</v>
      </c>
      <c r="AS1189" s="5">
        <f t="shared" si="1268"/>
        <v>7.9852753492218598E-3</v>
      </c>
      <c r="AT1189" s="5">
        <f t="shared" si="1269"/>
        <v>7.7884720630671551E-3</v>
      </c>
      <c r="AU1189" s="5">
        <f t="shared" si="1270"/>
        <v>5.0643460973944319E-3</v>
      </c>
      <c r="AV1189" s="5">
        <f t="shared" si="1271"/>
        <v>2.4697656857320107E-3</v>
      </c>
      <c r="AW1189" s="5">
        <f t="shared" si="1272"/>
        <v>9.7020127734567826E-5</v>
      </c>
      <c r="AX1189" s="5">
        <f t="shared" si="1273"/>
        <v>1.696801976495944E-3</v>
      </c>
      <c r="AY1189" s="5">
        <f t="shared" si="1274"/>
        <v>3.1530076484364454E-3</v>
      </c>
      <c r="AZ1189" s="5">
        <f t="shared" si="1275"/>
        <v>2.929468897610778E-3</v>
      </c>
      <c r="BA1189" s="5">
        <f t="shared" si="1276"/>
        <v>1.8145189142023499E-3</v>
      </c>
      <c r="BB1189" s="5">
        <f t="shared" si="1277"/>
        <v>8.4293749270132915E-4</v>
      </c>
      <c r="BC1189" s="5">
        <f t="shared" si="1278"/>
        <v>3.1327030478002071E-4</v>
      </c>
      <c r="BD1189" s="5">
        <f t="shared" si="1279"/>
        <v>1.2677690425974112E-3</v>
      </c>
      <c r="BE1189" s="5">
        <f t="shared" si="1280"/>
        <v>2.4730477883028838E-3</v>
      </c>
      <c r="BF1189" s="5">
        <f t="shared" si="1281"/>
        <v>2.4120976131028439E-3</v>
      </c>
      <c r="BG1189" s="5">
        <f t="shared" si="1282"/>
        <v>1.5684330680697316E-3</v>
      </c>
      <c r="BH1189" s="5">
        <f t="shared" si="1283"/>
        <v>7.6488891110324637E-4</v>
      </c>
      <c r="BI1189" s="5">
        <f t="shared" si="1284"/>
        <v>2.9841505295408584E-4</v>
      </c>
      <c r="BJ1189" s="8">
        <f t="shared" si="1285"/>
        <v>0.40807407867581047</v>
      </c>
      <c r="BK1189" s="8">
        <f t="shared" si="1286"/>
        <v>0.21547025158994654</v>
      </c>
      <c r="BL1189" s="8">
        <f t="shared" si="1287"/>
        <v>0.34878812011817478</v>
      </c>
      <c r="BM1189" s="8">
        <f t="shared" si="1288"/>
        <v>0.72552703587080192</v>
      </c>
      <c r="BN1189" s="8">
        <f t="shared" si="1289"/>
        <v>0.26745987718815167</v>
      </c>
    </row>
    <row r="1190" spans="1:66" x14ac:dyDescent="0.25">
      <c r="A1190" t="s">
        <v>27</v>
      </c>
      <c r="B1190" t="s">
        <v>175</v>
      </c>
      <c r="C1190" t="s">
        <v>251</v>
      </c>
      <c r="D1190" s="18" t="s">
        <v>519</v>
      </c>
      <c r="E1190">
        <f>VLOOKUP(A1190,home!$A$2:$E$405,3,FALSE)</f>
        <v>1.7302</v>
      </c>
      <c r="F1190">
        <f>VLOOKUP(B1190,home!$B$2:$E$405,3,FALSE)</f>
        <v>1.4449000000000001</v>
      </c>
      <c r="G1190">
        <f>VLOOKUP(C1190,away!$B$2:$E$405,4,FALSE)</f>
        <v>0.72250000000000003</v>
      </c>
      <c r="H1190">
        <f>VLOOKUP(A1190,away!$A$2:$E$405,3,FALSE)</f>
        <v>1.4127000000000001</v>
      </c>
      <c r="I1190">
        <f>VLOOKUP(C1190,away!$B$2:$E$405,3,FALSE)</f>
        <v>0.88480000000000003</v>
      </c>
      <c r="J1190">
        <f>VLOOKUP(B1190,home!$B$2:$E$405,4,FALSE)</f>
        <v>1.0618000000000001</v>
      </c>
      <c r="K1190" s="3">
        <f t="shared" si="1234"/>
        <v>1.8062254205500003</v>
      </c>
      <c r="L1190" s="3">
        <f t="shared" si="1235"/>
        <v>1.3272043001280001</v>
      </c>
      <c r="M1190" s="5">
        <f t="shared" si="1236"/>
        <v>4.3568114251685025E-2</v>
      </c>
      <c r="N1190" s="5">
        <f t="shared" si="1237"/>
        <v>7.8693835486820241E-2</v>
      </c>
      <c r="O1190" s="5">
        <f t="shared" si="1238"/>
        <v>5.7823788583304378E-2</v>
      </c>
      <c r="P1190" s="5">
        <f t="shared" si="1239"/>
        <v>0.10444279685167325</v>
      </c>
      <c r="Q1190" s="5">
        <f t="shared" si="1240"/>
        <v>7.106940304843723E-2</v>
      </c>
      <c r="R1190" s="5">
        <f t="shared" si="1241"/>
        <v>3.8371990428726965E-2</v>
      </c>
      <c r="S1190" s="5">
        <f t="shared" si="1242"/>
        <v>6.2593355264268777E-2</v>
      </c>
      <c r="T1190" s="5">
        <f t="shared" si="1243"/>
        <v>9.4323617333415904E-2</v>
      </c>
      <c r="U1190" s="5">
        <f t="shared" si="1244"/>
        <v>6.9308464549467944E-2</v>
      </c>
      <c r="V1190" s="5">
        <f t="shared" si="1245"/>
        <v>1.6672297569540903E-2</v>
      </c>
      <c r="W1190" s="5">
        <f t="shared" si="1246"/>
        <v>4.2789120803133678E-2</v>
      </c>
      <c r="X1190" s="5">
        <f t="shared" si="1247"/>
        <v>5.6789905128615488E-2</v>
      </c>
      <c r="Y1190" s="5">
        <f t="shared" si="1248"/>
        <v>3.7685903145279823E-2</v>
      </c>
      <c r="Z1190" s="5">
        <f t="shared" si="1249"/>
        <v>1.6975823567158967E-2</v>
      </c>
      <c r="AA1190" s="5">
        <f t="shared" si="1250"/>
        <v>3.0662164061774307E-2</v>
      </c>
      <c r="AB1190" s="5">
        <f t="shared" si="1251"/>
        <v>2.7691390088725707E-2</v>
      </c>
      <c r="AC1190" s="5">
        <f t="shared" si="1252"/>
        <v>2.4979583951680621E-3</v>
      </c>
      <c r="AD1190" s="5">
        <f t="shared" si="1253"/>
        <v>1.9321699429401221E-2</v>
      </c>
      <c r="AE1190" s="5">
        <f t="shared" si="1254"/>
        <v>2.5643842568482029E-2</v>
      </c>
      <c r="AF1190" s="5">
        <f t="shared" si="1255"/>
        <v>1.7017309064347404E-2</v>
      </c>
      <c r="AG1190" s="5">
        <f t="shared" si="1256"/>
        <v>7.5284819222696904E-3</v>
      </c>
      <c r="AH1190" s="5">
        <f t="shared" si="1257"/>
        <v>5.6325965091369081E-3</v>
      </c>
      <c r="AI1190" s="5">
        <f t="shared" si="1258"/>
        <v>1.0173738998504274E-2</v>
      </c>
      <c r="AJ1190" s="5">
        <f t="shared" si="1259"/>
        <v>9.1880330005696641E-3</v>
      </c>
      <c r="AK1190" s="5">
        <f t="shared" si="1260"/>
        <v>5.531886256827075E-3</v>
      </c>
      <c r="AL1190" s="5">
        <f t="shared" si="1261"/>
        <v>2.3952724664954192E-4</v>
      </c>
      <c r="AM1190" s="5">
        <f t="shared" si="1262"/>
        <v>6.9798689355221833E-3</v>
      </c>
      <c r="AN1190" s="5">
        <f t="shared" si="1263"/>
        <v>9.2637120655548882E-3</v>
      </c>
      <c r="AO1190" s="5">
        <f t="shared" si="1264"/>
        <v>6.1474192442760433E-3</v>
      </c>
      <c r="AP1190" s="5">
        <f t="shared" si="1265"/>
        <v>2.7196270852309287E-3</v>
      </c>
      <c r="AQ1190" s="5">
        <f t="shared" si="1266"/>
        <v>9.0237519056576723E-4</v>
      </c>
      <c r="AR1190" s="5">
        <f t="shared" si="1267"/>
        <v>1.4951212615624931E-3</v>
      </c>
      <c r="AS1190" s="5">
        <f t="shared" si="1268"/>
        <v>2.7005260294389608E-3</v>
      </c>
      <c r="AT1190" s="5">
        <f t="shared" si="1269"/>
        <v>2.4388793816148054E-3</v>
      </c>
      <c r="AU1190" s="5">
        <f t="shared" si="1270"/>
        <v>1.4683886455759759E-3</v>
      </c>
      <c r="AV1190" s="5">
        <f t="shared" si="1271"/>
        <v>6.6306022472157797E-4</v>
      </c>
      <c r="AW1190" s="5">
        <f t="shared" si="1272"/>
        <v>1.5950053784836961E-5</v>
      </c>
      <c r="AX1190" s="5">
        <f t="shared" si="1273"/>
        <v>2.1012027839079051E-3</v>
      </c>
      <c r="AY1190" s="5">
        <f t="shared" si="1274"/>
        <v>2.788725370243497E-3</v>
      </c>
      <c r="AZ1190" s="5">
        <f t="shared" si="1275"/>
        <v>1.8506041516316094E-3</v>
      </c>
      <c r="BA1190" s="5">
        <f t="shared" si="1276"/>
        <v>8.1870992929340052E-4</v>
      </c>
      <c r="BB1190" s="5">
        <f t="shared" si="1277"/>
        <v>2.7164883467892313E-4</v>
      </c>
      <c r="BC1190" s="5">
        <f t="shared" si="1278"/>
        <v>7.2106700302125375E-5</v>
      </c>
      <c r="BD1190" s="5">
        <f t="shared" si="1279"/>
        <v>3.3072189459309022E-4</v>
      </c>
      <c r="BE1190" s="5">
        <f t="shared" si="1280"/>
        <v>5.9735829314649718E-4</v>
      </c>
      <c r="BF1190" s="5">
        <f t="shared" si="1281"/>
        <v>5.3948186712878129E-4</v>
      </c>
      <c r="BG1190" s="5">
        <f t="shared" si="1282"/>
        <v>3.2480862077792749E-4</v>
      </c>
      <c r="BH1190" s="5">
        <f t="shared" si="1283"/>
        <v>1.4666939691571938E-4</v>
      </c>
      <c r="BI1190" s="5">
        <f t="shared" si="1284"/>
        <v>5.2983598625182028E-5</v>
      </c>
      <c r="BJ1190" s="8">
        <f t="shared" si="1285"/>
        <v>0.48477911822140984</v>
      </c>
      <c r="BK1190" s="8">
        <f t="shared" si="1286"/>
        <v>0.2328027749492291</v>
      </c>
      <c r="BL1190" s="8">
        <f t="shared" si="1287"/>
        <v>0.26514205169113819</v>
      </c>
      <c r="BM1190" s="8">
        <f t="shared" si="1288"/>
        <v>0.60295706446183062</v>
      </c>
      <c r="BN1190" s="8">
        <f t="shared" si="1289"/>
        <v>0.39396992865064706</v>
      </c>
    </row>
    <row r="1191" spans="1:66" x14ac:dyDescent="0.25">
      <c r="A1191" t="s">
        <v>27</v>
      </c>
      <c r="B1191" t="s">
        <v>479</v>
      </c>
      <c r="C1191" t="s">
        <v>28</v>
      </c>
      <c r="D1191" s="18" t="s">
        <v>519</v>
      </c>
      <c r="E1191">
        <f>VLOOKUP(A1191,home!$A$2:$E$405,3,FALSE)</f>
        <v>1.7302</v>
      </c>
      <c r="F1191">
        <f>VLOOKUP(B1191,home!$B$2:$E$405,3,FALSE)</f>
        <v>1.4449000000000001</v>
      </c>
      <c r="G1191">
        <f>VLOOKUP(C1191,away!$B$2:$E$405,4,FALSE)</f>
        <v>0.77059999999999995</v>
      </c>
      <c r="H1191">
        <f>VLOOKUP(A1191,away!$A$2:$E$405,3,FALSE)</f>
        <v>1.4127000000000001</v>
      </c>
      <c r="I1191">
        <f>VLOOKUP(C1191,away!$B$2:$E$405,3,FALSE)</f>
        <v>1.4157</v>
      </c>
      <c r="J1191">
        <f>VLOOKUP(B1191,home!$B$2:$E$405,4,FALSE)</f>
        <v>1.2387999999999999</v>
      </c>
      <c r="K1191" s="3">
        <f t="shared" si="1234"/>
        <v>1.926473784188</v>
      </c>
      <c r="L1191" s="3">
        <f t="shared" si="1235"/>
        <v>2.477549692332</v>
      </c>
      <c r="M1191" s="5">
        <f t="shared" si="1236"/>
        <v>1.2228041556116049E-2</v>
      </c>
      <c r="N1191" s="5">
        <f t="shared" si="1237"/>
        <v>2.3557001489819006E-2</v>
      </c>
      <c r="O1191" s="5">
        <f t="shared" si="1238"/>
        <v>3.0295580595178232E-2</v>
      </c>
      <c r="P1191" s="5">
        <f t="shared" si="1239"/>
        <v>5.8363641793365548E-2</v>
      </c>
      <c r="Q1191" s="5">
        <f t="shared" si="1240"/>
        <v>2.269097290210699E-2</v>
      </c>
      <c r="R1191" s="5">
        <f t="shared" si="1241"/>
        <v>3.7529403191301575E-2</v>
      </c>
      <c r="S1191" s="5">
        <f t="shared" si="1242"/>
        <v>6.9641460322003967E-2</v>
      </c>
      <c r="T1191" s="5">
        <f t="shared" si="1243"/>
        <v>5.6218012932328927E-2</v>
      </c>
      <c r="U1191" s="5">
        <f t="shared" si="1244"/>
        <v>7.2299411384263948E-2</v>
      </c>
      <c r="V1191" s="5">
        <f t="shared" si="1245"/>
        <v>3.6932681197899594E-2</v>
      </c>
      <c r="W1191" s="5">
        <f t="shared" si="1246"/>
        <v>1.4571188144543138E-2</v>
      </c>
      <c r="X1191" s="5">
        <f t="shared" si="1247"/>
        <v>3.6100842704424541E-2</v>
      </c>
      <c r="Y1191" s="5">
        <f t="shared" si="1248"/>
        <v>4.4720815867636481E-2</v>
      </c>
      <c r="Z1191" s="5">
        <f t="shared" si="1249"/>
        <v>3.0993653776670928E-2</v>
      </c>
      <c r="AA1191" s="5">
        <f t="shared" si="1250"/>
        <v>5.9708461476955944E-2</v>
      </c>
      <c r="AB1191" s="5">
        <f t="shared" si="1251"/>
        <v>5.7513392864777378E-2</v>
      </c>
      <c r="AC1191" s="5">
        <f t="shared" si="1252"/>
        <v>1.1017329338935814E-2</v>
      </c>
      <c r="AD1191" s="5">
        <f t="shared" si="1253"/>
        <v>7.0177529912333354E-3</v>
      </c>
      <c r="AE1191" s="5">
        <f t="shared" si="1254"/>
        <v>1.7386831764292125E-2</v>
      </c>
      <c r="AF1191" s="5">
        <f t="shared" si="1255"/>
        <v>2.1538369844125101E-2</v>
      </c>
      <c r="AG1191" s="5">
        <f t="shared" si="1256"/>
        <v>1.7787460526881658E-2</v>
      </c>
      <c r="AH1191" s="5">
        <f t="shared" si="1257"/>
        <v>1.9197079344658904E-2</v>
      </c>
      <c r="AI1191" s="5">
        <f t="shared" si="1258"/>
        <v>3.6982670090462327E-2</v>
      </c>
      <c r="AJ1191" s="5">
        <f t="shared" si="1259"/>
        <v>3.5623072199274665E-2</v>
      </c>
      <c r="AK1191" s="5">
        <f t="shared" si="1260"/>
        <v>2.2875638234712999E-2</v>
      </c>
      <c r="AL1191" s="5">
        <f t="shared" si="1261"/>
        <v>2.1033996657807354E-3</v>
      </c>
      <c r="AM1191" s="5">
        <f t="shared" si="1262"/>
        <v>2.7039034323035867E-3</v>
      </c>
      <c r="AN1191" s="5">
        <f t="shared" si="1263"/>
        <v>6.6990551167991907E-3</v>
      </c>
      <c r="AO1191" s="5">
        <f t="shared" si="1264"/>
        <v>8.2986209717704745E-3</v>
      </c>
      <c r="AP1191" s="5">
        <f t="shared" si="1265"/>
        <v>6.8534152784632731E-3</v>
      </c>
      <c r="AQ1191" s="5">
        <f t="shared" si="1266"/>
        <v>4.2449192286450289E-3</v>
      </c>
      <c r="AR1191" s="5">
        <f t="shared" si="1267"/>
        <v>9.5123436048065273E-3</v>
      </c>
      <c r="AS1191" s="5">
        <f t="shared" si="1268"/>
        <v>1.832528058084815E-2</v>
      </c>
      <c r="AT1191" s="5">
        <f t="shared" si="1269"/>
        <v>1.7651586313446706E-2</v>
      </c>
      <c r="AU1191" s="5">
        <f t="shared" si="1270"/>
        <v>1.1335106094062261E-2</v>
      </c>
      <c r="AV1191" s="5">
        <f t="shared" si="1271"/>
        <v>5.459196182800146E-3</v>
      </c>
      <c r="AW1191" s="5">
        <f t="shared" si="1272"/>
        <v>2.7887191383142013E-4</v>
      </c>
      <c r="AX1191" s="5">
        <f t="shared" si="1273"/>
        <v>8.6816651288480361E-4</v>
      </c>
      <c r="AY1191" s="5">
        <f t="shared" si="1274"/>
        <v>2.1509256768906908E-3</v>
      </c>
      <c r="AZ1191" s="5">
        <f t="shared" si="1275"/>
        <v>2.6645126245047647E-3</v>
      </c>
      <c r="BA1191" s="5">
        <f t="shared" si="1276"/>
        <v>2.2004874776855032E-3</v>
      </c>
      <c r="BB1191" s="5">
        <f t="shared" si="1277"/>
        <v>1.3629542683300348E-3</v>
      </c>
      <c r="BC1191" s="5">
        <f t="shared" si="1278"/>
        <v>6.7535738563273236E-4</v>
      </c>
      <c r="BD1191" s="5">
        <f t="shared" si="1279"/>
        <v>3.9278839952407813E-3</v>
      </c>
      <c r="BE1191" s="5">
        <f t="shared" si="1280"/>
        <v>7.5669655441629883E-3</v>
      </c>
      <c r="BF1191" s="5">
        <f t="shared" si="1281"/>
        <v>7.2887803733419415E-3</v>
      </c>
      <c r="BG1191" s="5">
        <f t="shared" si="1282"/>
        <v>4.6805481026490903E-3</v>
      </c>
      <c r="BH1191" s="5">
        <f t="shared" si="1283"/>
        <v>2.2542383038460893E-3</v>
      </c>
      <c r="BI1191" s="5">
        <f t="shared" si="1284"/>
        <v>8.6854619913438247E-4</v>
      </c>
      <c r="BJ1191" s="8">
        <f t="shared" si="1285"/>
        <v>0.30031156714130142</v>
      </c>
      <c r="BK1191" s="8">
        <f t="shared" si="1286"/>
        <v>0.19243747955099239</v>
      </c>
      <c r="BL1191" s="8">
        <f t="shared" si="1287"/>
        <v>0.46089518467592511</v>
      </c>
      <c r="BM1191" s="8">
        <f t="shared" si="1288"/>
        <v>0.79810118985394274</v>
      </c>
      <c r="BN1191" s="8">
        <f t="shared" si="1289"/>
        <v>0.18466464152788739</v>
      </c>
    </row>
    <row r="1192" spans="1:66" x14ac:dyDescent="0.25">
      <c r="A1192" t="s">
        <v>176</v>
      </c>
      <c r="B1192" t="s">
        <v>253</v>
      </c>
      <c r="C1192" t="s">
        <v>177</v>
      </c>
      <c r="D1192" s="18" t="s">
        <v>519</v>
      </c>
      <c r="E1192">
        <f>VLOOKUP(A1192,home!$A$2:$E$405,3,FALSE)</f>
        <v>1.2142999999999999</v>
      </c>
      <c r="F1192">
        <f>VLOOKUP(B1192,home!$B$2:$E$405,3,FALSE)</f>
        <v>1.0294000000000001</v>
      </c>
      <c r="G1192">
        <f>VLOOKUP(C1192,away!$B$2:$E$405,4,FALSE)</f>
        <v>0.4118</v>
      </c>
      <c r="H1192">
        <f>VLOOKUP(A1192,away!$A$2:$E$405,3,FALSE)</f>
        <v>1.1429</v>
      </c>
      <c r="I1192">
        <f>VLOOKUP(C1192,away!$B$2:$E$405,3,FALSE)</f>
        <v>1.9686999999999999</v>
      </c>
      <c r="J1192">
        <f>VLOOKUP(B1192,home!$B$2:$E$405,4,FALSE)</f>
        <v>1.0936999999999999</v>
      </c>
      <c r="K1192" s="3">
        <f t="shared" si="1234"/>
        <v>0.51475017295600001</v>
      </c>
      <c r="L1192" s="3">
        <f t="shared" si="1235"/>
        <v>2.4608547814509993</v>
      </c>
      <c r="M1192" s="5">
        <f t="shared" si="1236"/>
        <v>5.101656197301474E-2</v>
      </c>
      <c r="N1192" s="5">
        <f t="shared" si="1237"/>
        <v>2.6260784099229825E-2</v>
      </c>
      <c r="O1192" s="5">
        <f t="shared" si="1238"/>
        <v>0.12554435046448456</v>
      </c>
      <c r="P1192" s="5">
        <f t="shared" si="1239"/>
        <v>6.4623976115242093E-2</v>
      </c>
      <c r="Q1192" s="5">
        <f t="shared" si="1240"/>
        <v>6.758871578519364E-3</v>
      </c>
      <c r="R1192" s="5">
        <f t="shared" si="1241"/>
        <v>0.15447320756234342</v>
      </c>
      <c r="S1192" s="5">
        <f t="shared" si="1242"/>
        <v>2.0465208392288457E-2</v>
      </c>
      <c r="T1192" s="5">
        <f t="shared" si="1243"/>
        <v>1.6632601441212643E-2</v>
      </c>
      <c r="U1192" s="5">
        <f t="shared" si="1244"/>
        <v>7.9515110309784337E-2</v>
      </c>
      <c r="V1192" s="5">
        <f t="shared" si="1245"/>
        <v>2.8804221983969791E-3</v>
      </c>
      <c r="W1192" s="5">
        <f t="shared" si="1246"/>
        <v>1.1597101046767449E-3</v>
      </c>
      <c r="X1192" s="5">
        <f t="shared" si="1247"/>
        <v>2.853878156190807E-3</v>
      </c>
      <c r="Y1192" s="5">
        <f t="shared" si="1248"/>
        <v>3.5114898531703551E-3</v>
      </c>
      <c r="Z1192" s="5">
        <f t="shared" si="1249"/>
        <v>0.12671204381195517</v>
      </c>
      <c r="AA1192" s="5">
        <f t="shared" si="1250"/>
        <v>6.5225046467812159E-2</v>
      </c>
      <c r="AB1192" s="5">
        <f t="shared" si="1251"/>
        <v>1.6787301975184726E-2</v>
      </c>
      <c r="AC1192" s="5">
        <f t="shared" si="1252"/>
        <v>2.2804400197709419E-4</v>
      </c>
      <c r="AD1192" s="5">
        <f t="shared" si="1253"/>
        <v>1.4924024424029384E-4</v>
      </c>
      <c r="AE1192" s="5">
        <f t="shared" si="1254"/>
        <v>3.6725856862364207E-4</v>
      </c>
      <c r="AF1192" s="5">
        <f t="shared" si="1255"/>
        <v>4.518850023131698E-4</v>
      </c>
      <c r="AG1192" s="5">
        <f t="shared" si="1256"/>
        <v>3.7067445620278663E-4</v>
      </c>
      <c r="AH1192" s="5">
        <f t="shared" si="1257"/>
        <v>7.7954984720519621E-2</v>
      </c>
      <c r="AI1192" s="5">
        <f t="shared" si="1258"/>
        <v>4.0127341867669801E-2</v>
      </c>
      <c r="AJ1192" s="5">
        <f t="shared" si="1259"/>
        <v>1.0327778083323786E-2</v>
      </c>
      <c r="AK1192" s="5">
        <f t="shared" si="1260"/>
        <v>1.7720751848807016E-3</v>
      </c>
      <c r="AL1192" s="5">
        <f t="shared" si="1261"/>
        <v>1.1554765407192411E-5</v>
      </c>
      <c r="AM1192" s="5">
        <f t="shared" si="1262"/>
        <v>1.5364288306937393E-5</v>
      </c>
      <c r="AN1192" s="5">
        <f t="shared" si="1263"/>
        <v>3.7809282343718565E-5</v>
      </c>
      <c r="AO1192" s="5">
        <f t="shared" si="1264"/>
        <v>4.6521576619385341E-5</v>
      </c>
      <c r="AP1192" s="5">
        <f t="shared" si="1265"/>
        <v>3.8160948088151153E-5</v>
      </c>
      <c r="AQ1192" s="5">
        <f t="shared" si="1266"/>
        <v>2.3477137891857538E-5</v>
      </c>
      <c r="AR1192" s="5">
        <f t="shared" si="1267"/>
        <v>3.8367179377486064E-2</v>
      </c>
      <c r="AS1192" s="5">
        <f t="shared" si="1268"/>
        <v>1.9749512220394821E-2</v>
      </c>
      <c r="AT1192" s="5">
        <f t="shared" si="1269"/>
        <v>5.0830324156224361E-3</v>
      </c>
      <c r="AU1192" s="5">
        <f t="shared" si="1270"/>
        <v>8.7216393836086765E-4</v>
      </c>
      <c r="AV1192" s="5">
        <f t="shared" si="1271"/>
        <v>1.1223663452931069E-4</v>
      </c>
      <c r="AW1192" s="5">
        <f t="shared" si="1272"/>
        <v>4.0657541983163668E-7</v>
      </c>
      <c r="AX1192" s="5">
        <f t="shared" si="1273"/>
        <v>1.3181283438903108E-6</v>
      </c>
      <c r="AY1192" s="5">
        <f t="shared" si="1274"/>
        <v>3.2437224376285589E-6</v>
      </c>
      <c r="AZ1192" s="5">
        <f t="shared" si="1275"/>
        <v>3.9911649351690648E-6</v>
      </c>
      <c r="BA1192" s="5">
        <f t="shared" si="1276"/>
        <v>3.2738924380901209E-6</v>
      </c>
      <c r="BB1192" s="5">
        <f t="shared" si="1277"/>
        <v>2.0141434650575863E-6</v>
      </c>
      <c r="BC1192" s="5">
        <f t="shared" si="1278"/>
        <v>9.9130291530304915E-7</v>
      </c>
      <c r="BD1192" s="5">
        <f t="shared" si="1279"/>
        <v>1.5736009470312437E-2</v>
      </c>
      <c r="BE1192" s="5">
        <f t="shared" si="1280"/>
        <v>8.1001135964805793E-3</v>
      </c>
      <c r="BF1192" s="5">
        <f t="shared" si="1281"/>
        <v>2.084767437375813E-3</v>
      </c>
      <c r="BG1192" s="5">
        <f t="shared" si="1282"/>
        <v>3.577114663207455E-4</v>
      </c>
      <c r="BH1192" s="5">
        <f t="shared" si="1283"/>
        <v>4.6033009789237025E-5</v>
      </c>
      <c r="BI1192" s="5">
        <f t="shared" si="1284"/>
        <v>4.7390999501390016E-6</v>
      </c>
      <c r="BJ1192" s="8">
        <f t="shared" si="1285"/>
        <v>5.869255909216483E-2</v>
      </c>
      <c r="BK1192" s="8">
        <f t="shared" si="1286"/>
        <v>0.13922901116876418</v>
      </c>
      <c r="BL1192" s="8">
        <f t="shared" si="1287"/>
        <v>0.66224069530262542</v>
      </c>
      <c r="BM1192" s="8">
        <f t="shared" si="1288"/>
        <v>0.55819372043565807</v>
      </c>
      <c r="BN1192" s="8">
        <f t="shared" si="1289"/>
        <v>0.42867775179283396</v>
      </c>
    </row>
    <row r="1193" spans="1:66" x14ac:dyDescent="0.25">
      <c r="A1193" t="s">
        <v>176</v>
      </c>
      <c r="B1193" t="s">
        <v>181</v>
      </c>
      <c r="C1193" t="s">
        <v>189</v>
      </c>
      <c r="D1193" s="18" t="s">
        <v>519</v>
      </c>
      <c r="E1193">
        <f>VLOOKUP(A1193,home!$A$2:$E$405,3,FALSE)</f>
        <v>1.2142999999999999</v>
      </c>
      <c r="F1193">
        <f>VLOOKUP(B1193,home!$B$2:$E$405,3,FALSE)</f>
        <v>1.2353000000000001</v>
      </c>
      <c r="G1193">
        <f>VLOOKUP(C1193,away!$B$2:$E$405,4,FALSE)</f>
        <v>1.4412</v>
      </c>
      <c r="H1193">
        <f>VLOOKUP(A1193,away!$A$2:$E$405,3,FALSE)</f>
        <v>1.1429</v>
      </c>
      <c r="I1193">
        <f>VLOOKUP(C1193,away!$B$2:$E$405,3,FALSE)</f>
        <v>0.65620000000000001</v>
      </c>
      <c r="J1193">
        <f>VLOOKUP(B1193,home!$B$2:$E$405,4,FALSE)</f>
        <v>1.3125</v>
      </c>
      <c r="K1193" s="3">
        <f t="shared" si="1234"/>
        <v>2.161835727348</v>
      </c>
      <c r="L1193" s="3">
        <f t="shared" si="1235"/>
        <v>0.98433691125000011</v>
      </c>
      <c r="M1193" s="5">
        <f t="shared" si="1236"/>
        <v>4.3016451708086371E-2</v>
      </c>
      <c r="N1193" s="5">
        <f t="shared" si="1237"/>
        <v>9.299450216628101E-2</v>
      </c>
      <c r="O1193" s="5">
        <f t="shared" si="1238"/>
        <v>4.2342681207272533E-2</v>
      </c>
      <c r="P1193" s="5">
        <f t="shared" si="1239"/>
        <v>9.1537921025588498E-2</v>
      </c>
      <c r="Q1193" s="5">
        <f t="shared" si="1240"/>
        <v>0.10051941861500366</v>
      </c>
      <c r="R1193" s="5">
        <f t="shared" si="1241"/>
        <v>2.0839732016805029E-2</v>
      </c>
      <c r="S1193" s="5">
        <f t="shared" si="1242"/>
        <v>4.8697595065190662E-2</v>
      </c>
      <c r="T1193" s="5">
        <f t="shared" si="1243"/>
        <v>9.8944974040138467E-2</v>
      </c>
      <c r="U1193" s="5">
        <f t="shared" si="1244"/>
        <v>4.5052077222287101E-2</v>
      </c>
      <c r="V1193" s="5">
        <f t="shared" si="1245"/>
        <v>1.151413893007912E-2</v>
      </c>
      <c r="W1193" s="5">
        <f t="shared" si="1246"/>
        <v>7.2435490151388171E-2</v>
      </c>
      <c r="X1193" s="5">
        <f t="shared" si="1247"/>
        <v>7.1300926640497239E-2</v>
      </c>
      <c r="Y1193" s="5">
        <f t="shared" si="1248"/>
        <v>3.509206694928494E-2</v>
      </c>
      <c r="Z1193" s="5">
        <f t="shared" si="1249"/>
        <v>6.8377724815665338E-3</v>
      </c>
      <c r="AA1193" s="5">
        <f t="shared" si="1250"/>
        <v>1.4782140846127527E-2</v>
      </c>
      <c r="AB1193" s="5">
        <f t="shared" si="1251"/>
        <v>1.5978280103924346E-2</v>
      </c>
      <c r="AC1193" s="5">
        <f t="shared" si="1252"/>
        <v>1.5313622727585201E-3</v>
      </c>
      <c r="AD1193" s="5">
        <f t="shared" si="1253"/>
        <v>3.9148407634308782E-2</v>
      </c>
      <c r="AE1193" s="5">
        <f t="shared" si="1254"/>
        <v>3.853522265111143E-2</v>
      </c>
      <c r="AF1193" s="5">
        <f t="shared" si="1255"/>
        <v>1.8965821019363029E-2</v>
      </c>
      <c r="AG1193" s="5">
        <f t="shared" si="1256"/>
        <v>6.2229192271733786E-3</v>
      </c>
      <c r="AH1193" s="5">
        <f t="shared" si="1257"/>
        <v>1.6826679610838623E-3</v>
      </c>
      <c r="AI1193" s="5">
        <f t="shared" si="1258"/>
        <v>3.6376517155349074E-3</v>
      </c>
      <c r="AJ1193" s="5">
        <f t="shared" si="1259"/>
        <v>3.9320027211460547E-3</v>
      </c>
      <c r="AK1193" s="5">
        <f t="shared" si="1260"/>
        <v>2.8334479875343653E-3</v>
      </c>
      <c r="AL1193" s="5">
        <f t="shared" si="1261"/>
        <v>1.3034800707096365E-4</v>
      </c>
      <c r="AM1193" s="5">
        <f t="shared" si="1262"/>
        <v>1.6926485258526389E-2</v>
      </c>
      <c r="AN1193" s="5">
        <f t="shared" si="1263"/>
        <v>1.6661364217696525E-2</v>
      </c>
      <c r="AO1193" s="5">
        <f t="shared" si="1264"/>
        <v>8.2001978956293357E-3</v>
      </c>
      <c r="AP1193" s="5">
        <f t="shared" si="1265"/>
        <v>2.6905858227408439E-3</v>
      </c>
      <c r="AQ1193" s="5">
        <f t="shared" si="1266"/>
        <v>6.6211073455244062E-4</v>
      </c>
      <c r="AR1193" s="5">
        <f t="shared" si="1267"/>
        <v>3.3126243669452502E-4</v>
      </c>
      <c r="AS1193" s="5">
        <f t="shared" si="1268"/>
        <v>7.1613497077457921E-4</v>
      </c>
      <c r="AT1193" s="5">
        <f t="shared" si="1269"/>
        <v>7.7408308271190076E-4</v>
      </c>
      <c r="AU1193" s="5">
        <f t="shared" si="1270"/>
        <v>5.5781348804742137E-4</v>
      </c>
      <c r="AV1193" s="5">
        <f t="shared" si="1271"/>
        <v>3.0147528191438045E-4</v>
      </c>
      <c r="AW1193" s="5">
        <f t="shared" si="1272"/>
        <v>7.7049239324080316E-6</v>
      </c>
      <c r="AX1193" s="5">
        <f t="shared" si="1273"/>
        <v>6.0987134283852704E-3</v>
      </c>
      <c r="AY1193" s="5">
        <f t="shared" si="1274"/>
        <v>6.0031887386956563E-3</v>
      </c>
      <c r="AZ1193" s="5">
        <f t="shared" si="1275"/>
        <v>2.9545801303492323E-3</v>
      </c>
      <c r="BA1193" s="5">
        <f t="shared" si="1276"/>
        <v>9.6943409318286228E-4</v>
      </c>
      <c r="BB1193" s="5">
        <f t="shared" si="1277"/>
        <v>2.3856244023601582E-4</v>
      </c>
      <c r="BC1193" s="5">
        <f t="shared" si="1278"/>
        <v>4.696516311243653E-5</v>
      </c>
      <c r="BD1193" s="5">
        <f t="shared" si="1279"/>
        <v>5.4345640624839549E-5</v>
      </c>
      <c r="BE1193" s="5">
        <f t="shared" si="1280"/>
        <v>1.1748634752839302E-4</v>
      </c>
      <c r="BF1193" s="5">
        <f t="shared" si="1281"/>
        <v>1.2699309178125173E-4</v>
      </c>
      <c r="BG1193" s="5">
        <f t="shared" si="1282"/>
        <v>9.1512734313031226E-5</v>
      </c>
      <c r="BH1193" s="5">
        <f t="shared" si="1283"/>
        <v>4.9458874636304029E-5</v>
      </c>
      <c r="BI1193" s="5">
        <f t="shared" si="1284"/>
        <v>2.1384392444637579E-5</v>
      </c>
      <c r="BJ1193" s="8">
        <f t="shared" si="1285"/>
        <v>0.63561193701765706</v>
      </c>
      <c r="BK1193" s="8">
        <f t="shared" si="1286"/>
        <v>0.20243100574746981</v>
      </c>
      <c r="BL1193" s="8">
        <f t="shared" si="1287"/>
        <v>0.15422263212318699</v>
      </c>
      <c r="BM1193" s="8">
        <f t="shared" si="1288"/>
        <v>0.60185715681607976</v>
      </c>
      <c r="BN1193" s="8">
        <f t="shared" si="1289"/>
        <v>0.39125070673903706</v>
      </c>
    </row>
    <row r="1194" spans="1:66" x14ac:dyDescent="0.25">
      <c r="A1194" t="s">
        <v>176</v>
      </c>
      <c r="B1194" t="s">
        <v>182</v>
      </c>
      <c r="C1194" t="s">
        <v>186</v>
      </c>
      <c r="D1194" s="18" t="s">
        <v>519</v>
      </c>
      <c r="E1194">
        <f>VLOOKUP(A1194,home!$A$2:$E$405,3,FALSE)</f>
        <v>1.2142999999999999</v>
      </c>
      <c r="F1194">
        <f>VLOOKUP(B1194,home!$B$2:$E$405,3,FALSE)</f>
        <v>0.82350000000000001</v>
      </c>
      <c r="G1194">
        <f>VLOOKUP(C1194,away!$B$2:$E$405,4,FALSE)</f>
        <v>0.82350000000000001</v>
      </c>
      <c r="H1194">
        <f>VLOOKUP(A1194,away!$A$2:$E$405,3,FALSE)</f>
        <v>1.1429</v>
      </c>
      <c r="I1194">
        <f>VLOOKUP(C1194,away!$B$2:$E$405,3,FALSE)</f>
        <v>1.3125</v>
      </c>
      <c r="J1194">
        <f>VLOOKUP(B1194,home!$B$2:$E$405,4,FALSE)</f>
        <v>0.875</v>
      </c>
      <c r="K1194" s="3">
        <f t="shared" si="1234"/>
        <v>0.82348027717500005</v>
      </c>
      <c r="L1194" s="3">
        <f t="shared" si="1235"/>
        <v>1.3125492187500001</v>
      </c>
      <c r="M1194" s="5">
        <f t="shared" si="1236"/>
        <v>0.11812292069265737</v>
      </c>
      <c r="N1194" s="5">
        <f t="shared" si="1237"/>
        <v>9.7271895472710035E-2</v>
      </c>
      <c r="O1194" s="5">
        <f t="shared" si="1238"/>
        <v>0.15504214727161567</v>
      </c>
      <c r="P1194" s="5">
        <f t="shared" si="1239"/>
        <v>0.12767415040903723</v>
      </c>
      <c r="Q1194" s="5">
        <f t="shared" si="1240"/>
        <v>4.0050743722602443E-2</v>
      </c>
      <c r="R1194" s="5">
        <f t="shared" si="1241"/>
        <v>0.10175022463734083</v>
      </c>
      <c r="S1194" s="5">
        <f t="shared" si="1242"/>
        <v>3.4499419306355528E-2</v>
      </c>
      <c r="T1194" s="5">
        <f t="shared" si="1243"/>
        <v>5.2568572383458308E-2</v>
      </c>
      <c r="U1194" s="5">
        <f t="shared" si="1244"/>
        <v>8.3789303186975944E-2</v>
      </c>
      <c r="V1194" s="5">
        <f t="shared" si="1245"/>
        <v>4.1432207734823905E-3</v>
      </c>
      <c r="W1194" s="5">
        <f t="shared" si="1246"/>
        <v>1.0993665847251186E-2</v>
      </c>
      <c r="X1194" s="5">
        <f t="shared" si="1247"/>
        <v>1.4429727519008102E-2</v>
      </c>
      <c r="Y1194" s="5">
        <f t="shared" si="1248"/>
        <v>9.4698637909247339E-3</v>
      </c>
      <c r="Z1194" s="5">
        <f t="shared" si="1249"/>
        <v>4.4517392618459571E-2</v>
      </c>
      <c r="AA1194" s="5">
        <f t="shared" si="1250"/>
        <v>3.6659194812557389E-2</v>
      </c>
      <c r="AB1194" s="5">
        <f t="shared" si="1251"/>
        <v>1.5094061952628539E-2</v>
      </c>
      <c r="AC1194" s="5">
        <f t="shared" si="1252"/>
        <v>2.7988968457050718E-4</v>
      </c>
      <c r="AD1194" s="5">
        <f t="shared" si="1253"/>
        <v>2.2632667497659341E-3</v>
      </c>
      <c r="AE1194" s="5">
        <f t="shared" si="1254"/>
        <v>2.9706490042281293E-3</v>
      </c>
      <c r="AF1194" s="5">
        <f t="shared" si="1255"/>
        <v>1.9495615148400491E-3</v>
      </c>
      <c r="AG1194" s="5">
        <f t="shared" si="1256"/>
        <v>8.5296514773612424E-4</v>
      </c>
      <c r="AH1194" s="5">
        <f t="shared" si="1257"/>
        <v>1.4607817225536536E-2</v>
      </c>
      <c r="AI1194" s="5">
        <f t="shared" si="1258"/>
        <v>1.2029249377806568E-2</v>
      </c>
      <c r="AJ1194" s="5">
        <f t="shared" si="1259"/>
        <v>4.9529248059216741E-3</v>
      </c>
      <c r="AK1194" s="5">
        <f t="shared" si="1260"/>
        <v>1.3595452973357712E-3</v>
      </c>
      <c r="AL1194" s="5">
        <f t="shared" si="1261"/>
        <v>1.2100844603655043E-5</v>
      </c>
      <c r="AM1194" s="5">
        <f t="shared" si="1262"/>
        <v>3.7275110608364268E-4</v>
      </c>
      <c r="AN1194" s="5">
        <f t="shared" si="1263"/>
        <v>4.8925417307828364E-4</v>
      </c>
      <c r="AO1194" s="5">
        <f t="shared" si="1264"/>
        <v>3.2108509132203937E-4</v>
      </c>
      <c r="AP1194" s="5">
        <f t="shared" si="1265"/>
        <v>1.4047999525567173E-4</v>
      </c>
      <c r="AQ1194" s="5">
        <f t="shared" si="1266"/>
        <v>4.609672700570893E-5</v>
      </c>
      <c r="AR1194" s="5">
        <f t="shared" si="1267"/>
        <v>3.8346958174041504E-3</v>
      </c>
      <c r="AS1194" s="5">
        <f t="shared" si="1268"/>
        <v>3.1577963745977834E-3</v>
      </c>
      <c r="AT1194" s="5">
        <f t="shared" si="1269"/>
        <v>1.3001915169079962E-3</v>
      </c>
      <c r="AU1194" s="5">
        <f t="shared" si="1270"/>
        <v>3.568940235746602E-4</v>
      </c>
      <c r="AV1194" s="5">
        <f t="shared" si="1271"/>
        <v>7.3473797363840542E-5</v>
      </c>
      <c r="AW1194" s="5">
        <f t="shared" si="1272"/>
        <v>3.6331387416504793E-7</v>
      </c>
      <c r="AX1194" s="5">
        <f t="shared" si="1273"/>
        <v>5.1158864025840967E-5</v>
      </c>
      <c r="AY1194" s="5">
        <f t="shared" si="1274"/>
        <v>6.7148527009255044E-5</v>
      </c>
      <c r="AZ1194" s="5">
        <f t="shared" si="1275"/>
        <v>4.4067873333105517E-5</v>
      </c>
      <c r="BA1194" s="5">
        <f t="shared" si="1276"/>
        <v>1.9280417571780534E-5</v>
      </c>
      <c r="BB1194" s="5">
        <f t="shared" si="1277"/>
        <v>6.3266242552535798E-6</v>
      </c>
      <c r="BC1194" s="5">
        <f t="shared" si="1278"/>
        <v>1.6608011447115756E-6</v>
      </c>
      <c r="BD1194" s="5">
        <f t="shared" si="1279"/>
        <v>8.3887116654628635E-4</v>
      </c>
      <c r="BE1194" s="5">
        <f t="shared" si="1280"/>
        <v>6.9079386074165155E-4</v>
      </c>
      <c r="BF1194" s="5">
        <f t="shared" si="1281"/>
        <v>2.8442755995716177E-4</v>
      </c>
      <c r="BG1194" s="5">
        <f t="shared" si="1282"/>
        <v>7.8073495303244175E-5</v>
      </c>
      <c r="BH1194" s="5">
        <f t="shared" si="1283"/>
        <v>1.6072995888084145E-5</v>
      </c>
      <c r="BI1194" s="5">
        <f t="shared" si="1284"/>
        <v>2.6471590217904339E-6</v>
      </c>
      <c r="BJ1194" s="8">
        <f t="shared" si="1285"/>
        <v>0.23438022135261036</v>
      </c>
      <c r="BK1194" s="8">
        <f t="shared" si="1286"/>
        <v>0.28479885023771595</v>
      </c>
      <c r="BL1194" s="8">
        <f t="shared" si="1287"/>
        <v>0.43591840633502565</v>
      </c>
      <c r="BM1194" s="8">
        <f t="shared" si="1288"/>
        <v>0.35963600312471283</v>
      </c>
      <c r="BN1194" s="8">
        <f t="shared" si="1289"/>
        <v>0.63991208220596363</v>
      </c>
    </row>
    <row r="1195" spans="1:66" x14ac:dyDescent="0.25">
      <c r="A1195" t="s">
        <v>176</v>
      </c>
      <c r="B1195" t="s">
        <v>254</v>
      </c>
      <c r="C1195" t="s">
        <v>184</v>
      </c>
      <c r="D1195" s="18" t="s">
        <v>519</v>
      </c>
      <c r="E1195">
        <f>VLOOKUP(A1195,home!$A$2:$E$405,3,FALSE)</f>
        <v>1.2142999999999999</v>
      </c>
      <c r="F1195">
        <f>VLOOKUP(B1195,home!$B$2:$E$405,3,FALSE)</f>
        <v>1.2353000000000001</v>
      </c>
      <c r="G1195">
        <f>VLOOKUP(C1195,away!$B$2:$E$405,4,FALSE)</f>
        <v>1.0294000000000001</v>
      </c>
      <c r="H1195">
        <f>VLOOKUP(A1195,away!$A$2:$E$405,3,FALSE)</f>
        <v>1.1429</v>
      </c>
      <c r="I1195">
        <f>VLOOKUP(C1195,away!$B$2:$E$405,3,FALSE)</f>
        <v>1.0936999999999999</v>
      </c>
      <c r="J1195">
        <f>VLOOKUP(B1195,home!$B$2:$E$405,4,FALSE)</f>
        <v>0.875</v>
      </c>
      <c r="K1195" s="3">
        <f t="shared" si="1234"/>
        <v>1.5441255188260004</v>
      </c>
      <c r="L1195" s="3">
        <f t="shared" si="1235"/>
        <v>1.0937410137499999</v>
      </c>
      <c r="M1195" s="5">
        <f t="shared" si="1236"/>
        <v>7.151367902282578E-2</v>
      </c>
      <c r="N1195" s="5">
        <f t="shared" si="1237"/>
        <v>0.11042609672427692</v>
      </c>
      <c r="O1195" s="5">
        <f t="shared" si="1238"/>
        <v>7.8217443791417568E-2</v>
      </c>
      <c r="P1195" s="5">
        <f t="shared" si="1239"/>
        <v>0.12077755097566617</v>
      </c>
      <c r="Q1195" s="5">
        <f t="shared" si="1240"/>
        <v>8.5255876948152121E-2</v>
      </c>
      <c r="R1195" s="5">
        <f t="shared" si="1241"/>
        <v>4.2774813132679342E-2</v>
      </c>
      <c r="S1195" s="5">
        <f t="shared" si="1242"/>
        <v>5.0994498601532191E-2</v>
      </c>
      <c r="T1195" s="5">
        <f t="shared" si="1243"/>
        <v>9.3247849281417133E-2</v>
      </c>
      <c r="U1195" s="5">
        <f t="shared" si="1244"/>
        <v>6.6049680521183707E-2</v>
      </c>
      <c r="V1195" s="5">
        <f t="shared" si="1245"/>
        <v>9.5692503067362072E-3</v>
      </c>
      <c r="W1195" s="5">
        <f t="shared" si="1246"/>
        <v>4.388192507517702E-2</v>
      </c>
      <c r="X1195" s="5">
        <f t="shared" si="1247"/>
        <v>4.7995461217025651E-2</v>
      </c>
      <c r="Y1195" s="5">
        <f t="shared" si="1248"/>
        <v>2.6247302203454219E-2</v>
      </c>
      <c r="Z1195" s="5">
        <f t="shared" si="1249"/>
        <v>1.5594855826234504E-2</v>
      </c>
      <c r="AA1195" s="5">
        <f t="shared" si="1250"/>
        <v>2.4080414843701027E-2</v>
      </c>
      <c r="AB1195" s="5">
        <f t="shared" si="1251"/>
        <v>1.8591591532037589E-2</v>
      </c>
      <c r="AC1195" s="5">
        <f t="shared" si="1252"/>
        <v>1.0100782749827564E-3</v>
      </c>
      <c r="AD1195" s="5">
        <f t="shared" si="1253"/>
        <v>1.6939800080947857E-2</v>
      </c>
      <c r="AE1195" s="5">
        <f t="shared" si="1254"/>
        <v>1.8527754113258237E-2</v>
      </c>
      <c r="AF1195" s="5">
        <f t="shared" si="1255"/>
        <v>1.0132282283172898E-2</v>
      </c>
      <c r="AG1195" s="5">
        <f t="shared" si="1256"/>
        <v>3.6940308986662292E-3</v>
      </c>
      <c r="AH1195" s="5">
        <f t="shared" si="1257"/>
        <v>4.2641833551677047E-3</v>
      </c>
      <c r="AI1195" s="5">
        <f t="shared" si="1258"/>
        <v>6.5844343356675269E-3</v>
      </c>
      <c r="AJ1195" s="5">
        <f t="shared" si="1259"/>
        <v>5.0835965423691766E-3</v>
      </c>
      <c r="AK1195" s="5">
        <f t="shared" si="1260"/>
        <v>2.6165703828292895E-3</v>
      </c>
      <c r="AL1195" s="5">
        <f t="shared" si="1261"/>
        <v>6.8235773638329749E-5</v>
      </c>
      <c r="AM1195" s="5">
        <f t="shared" si="1262"/>
        <v>5.2314355177604634E-3</v>
      </c>
      <c r="AN1195" s="5">
        <f t="shared" si="1263"/>
        <v>5.7218355865630843E-3</v>
      </c>
      <c r="AO1195" s="5">
        <f t="shared" si="1264"/>
        <v>3.1291031274791668E-3</v>
      </c>
      <c r="AP1195" s="5">
        <f t="shared" si="1265"/>
        <v>1.1408094755924528E-3</v>
      </c>
      <c r="AQ1195" s="5">
        <f t="shared" si="1266"/>
        <v>3.1193752808252381E-4</v>
      </c>
      <c r="AR1195" s="5">
        <f t="shared" si="1267"/>
        <v>9.3278244513940055E-4</v>
      </c>
      <c r="AS1195" s="5">
        <f t="shared" si="1268"/>
        <v>1.4403331770526618E-3</v>
      </c>
      <c r="AT1195" s="5">
        <f t="shared" si="1269"/>
        <v>1.1120276071493718E-3</v>
      </c>
      <c r="AU1195" s="5">
        <f t="shared" si="1270"/>
        <v>5.7237006861278667E-4</v>
      </c>
      <c r="AV1195" s="5">
        <f t="shared" si="1271"/>
        <v>2.2095280728929824E-4</v>
      </c>
      <c r="AW1195" s="5">
        <f t="shared" si="1272"/>
        <v>3.2011551036181272E-6</v>
      </c>
      <c r="AX1195" s="5">
        <f t="shared" si="1273"/>
        <v>1.3463321805111067E-3</v>
      </c>
      <c r="AY1195" s="5">
        <f t="shared" si="1274"/>
        <v>1.4725387239564655E-3</v>
      </c>
      <c r="AZ1195" s="5">
        <f t="shared" si="1275"/>
        <v>8.0528799836313795E-4</v>
      </c>
      <c r="BA1195" s="5">
        <f t="shared" si="1276"/>
        <v>2.9359217056346891E-4</v>
      </c>
      <c r="BB1195" s="5">
        <f t="shared" si="1277"/>
        <v>8.0278449565287849E-5</v>
      </c>
      <c r="BC1195" s="5">
        <f t="shared" si="1278"/>
        <v>1.7560766561963236E-5</v>
      </c>
      <c r="BD1195" s="5">
        <f t="shared" si="1279"/>
        <v>1.7003706952582853E-4</v>
      </c>
      <c r="BE1195" s="5">
        <f t="shared" si="1280"/>
        <v>2.6255857820122266E-4</v>
      </c>
      <c r="BF1195" s="5">
        <f t="shared" si="1281"/>
        <v>2.0271170039359003E-4</v>
      </c>
      <c r="BG1195" s="5">
        <f t="shared" si="1282"/>
        <v>1.0433743651411767E-4</v>
      </c>
      <c r="BH1195" s="5">
        <f t="shared" si="1283"/>
        <v>4.0277524572584224E-5</v>
      </c>
      <c r="BI1195" s="5">
        <f t="shared" si="1284"/>
        <v>1.2438710705533712E-5</v>
      </c>
      <c r="BJ1195" s="8">
        <f t="shared" si="1285"/>
        <v>0.47589909035054739</v>
      </c>
      <c r="BK1195" s="8">
        <f t="shared" si="1286"/>
        <v>0.25540583167933795</v>
      </c>
      <c r="BL1195" s="8">
        <f t="shared" si="1287"/>
        <v>0.25333355556220927</v>
      </c>
      <c r="BM1195" s="8">
        <f t="shared" si="1288"/>
        <v>0.48979853525445843</v>
      </c>
      <c r="BN1195" s="8">
        <f t="shared" si="1289"/>
        <v>0.5089654605950179</v>
      </c>
    </row>
    <row r="1196" spans="1:66" x14ac:dyDescent="0.25">
      <c r="A1196" t="s">
        <v>176</v>
      </c>
      <c r="B1196" t="s">
        <v>183</v>
      </c>
      <c r="C1196" t="s">
        <v>188</v>
      </c>
      <c r="D1196" s="18" t="s">
        <v>519</v>
      </c>
      <c r="E1196">
        <f>VLOOKUP(A1196,home!$A$2:$E$405,3,FALSE)</f>
        <v>1.2142999999999999</v>
      </c>
      <c r="F1196">
        <f>VLOOKUP(B1196,home!$B$2:$E$405,3,FALSE)</f>
        <v>0.61760000000000004</v>
      </c>
      <c r="G1196">
        <f>VLOOKUP(C1196,away!$B$2:$E$405,4,FALSE)</f>
        <v>0.4118</v>
      </c>
      <c r="H1196">
        <f>VLOOKUP(A1196,away!$A$2:$E$405,3,FALSE)</f>
        <v>1.1429</v>
      </c>
      <c r="I1196">
        <f>VLOOKUP(C1196,away!$B$2:$E$405,3,FALSE)</f>
        <v>0.65620000000000001</v>
      </c>
      <c r="J1196">
        <f>VLOOKUP(B1196,home!$B$2:$E$405,4,FALSE)</f>
        <v>0.875</v>
      </c>
      <c r="K1196" s="3">
        <f t="shared" si="1234"/>
        <v>0.308830101824</v>
      </c>
      <c r="L1196" s="3">
        <f t="shared" si="1235"/>
        <v>0.6562246075</v>
      </c>
      <c r="M1196" s="5">
        <f t="shared" si="1236"/>
        <v>0.38096235697617609</v>
      </c>
      <c r="N1196" s="5">
        <f t="shared" si="1237"/>
        <v>0.1176526434960635</v>
      </c>
      <c r="O1196" s="5">
        <f t="shared" si="1238"/>
        <v>0.24999687317896604</v>
      </c>
      <c r="P1196" s="5">
        <f t="shared" si="1239"/>
        <v>7.7206559799541691E-2</v>
      </c>
      <c r="Q1196" s="5">
        <f t="shared" si="1240"/>
        <v>1.8167338935376032E-2</v>
      </c>
      <c r="R1196" s="5">
        <f t="shared" si="1241"/>
        <v>8.2027049989047127E-2</v>
      </c>
      <c r="S1196" s="5">
        <f t="shared" si="1242"/>
        <v>3.9117072638051847E-3</v>
      </c>
      <c r="T1196" s="5">
        <f t="shared" si="1243"/>
        <v>1.1921854862186602E-2</v>
      </c>
      <c r="U1196" s="5">
        <f t="shared" si="1244"/>
        <v>2.5332422200439759E-2</v>
      </c>
      <c r="V1196" s="5">
        <f t="shared" si="1245"/>
        <v>8.8083786072264603E-5</v>
      </c>
      <c r="W1196" s="5">
        <f t="shared" si="1246"/>
        <v>1.8702070444277668E-3</v>
      </c>
      <c r="X1196" s="5">
        <f t="shared" si="1247"/>
        <v>1.2272758836733462E-3</v>
      </c>
      <c r="Y1196" s="5">
        <f t="shared" si="1248"/>
        <v>4.0268431752887862E-4</v>
      </c>
      <c r="Z1196" s="5">
        <f t="shared" si="1249"/>
        <v>1.7942722894481778E-2</v>
      </c>
      <c r="AA1196" s="5">
        <f t="shared" si="1250"/>
        <v>5.5412529385026237E-3</v>
      </c>
      <c r="AB1196" s="5">
        <f t="shared" si="1251"/>
        <v>8.5565285461515223E-4</v>
      </c>
      <c r="AC1196" s="5">
        <f t="shared" si="1252"/>
        <v>1.1157017832971254E-6</v>
      </c>
      <c r="AD1196" s="5">
        <f t="shared" si="1253"/>
        <v>1.443940579906473E-4</v>
      </c>
      <c r="AE1196" s="5">
        <f t="shared" si="1254"/>
        <v>9.4754934030244758E-5</v>
      </c>
      <c r="AF1196" s="5">
        <f t="shared" si="1255"/>
        <v>3.1090259696342876E-5</v>
      </c>
      <c r="AG1196" s="5">
        <f t="shared" si="1256"/>
        <v>6.8007311554352254E-6</v>
      </c>
      <c r="AH1196" s="5">
        <f t="shared" si="1257"/>
        <v>2.9436140722281421E-3</v>
      </c>
      <c r="AI1196" s="5">
        <f t="shared" si="1258"/>
        <v>9.0907663365677623E-4</v>
      </c>
      <c r="AJ1196" s="5">
        <f t="shared" si="1259"/>
        <v>1.4037511466902068E-4</v>
      </c>
      <c r="AK1196" s="5">
        <f t="shared" si="1260"/>
        <v>1.4450686985596449E-5</v>
      </c>
      <c r="AL1196" s="5">
        <f t="shared" si="1261"/>
        <v>9.0444102807744613E-9</v>
      </c>
      <c r="AM1196" s="5">
        <f t="shared" si="1262"/>
        <v>8.9186463264064388E-6</v>
      </c>
      <c r="AN1196" s="5">
        <f t="shared" si="1263"/>
        <v>5.8526351849773822E-6</v>
      </c>
      <c r="AO1196" s="5">
        <f t="shared" si="1264"/>
        <v>1.9203216135512359E-6</v>
      </c>
      <c r="AP1196" s="5">
        <f t="shared" si="1265"/>
        <v>4.2005409904214227E-7</v>
      </c>
      <c r="AQ1196" s="5">
        <f t="shared" si="1266"/>
        <v>6.8912459068173975E-8</v>
      </c>
      <c r="AR1196" s="5">
        <f t="shared" si="1267"/>
        <v>3.8633439783587802E-4</v>
      </c>
      <c r="AS1196" s="5">
        <f t="shared" si="1268"/>
        <v>1.1931169142176793E-4</v>
      </c>
      <c r="AT1196" s="5">
        <f t="shared" si="1269"/>
        <v>1.8423520905289128E-5</v>
      </c>
      <c r="AU1196" s="5">
        <f t="shared" si="1270"/>
        <v>1.8965792790456785E-6</v>
      </c>
      <c r="AV1196" s="5">
        <f t="shared" si="1271"/>
        <v>1.4643019296624132E-7</v>
      </c>
      <c r="AW1196" s="5">
        <f t="shared" si="1272"/>
        <v>5.091548565590742E-11</v>
      </c>
      <c r="AX1196" s="5">
        <f t="shared" si="1273"/>
        <v>4.5905774218605708E-7</v>
      </c>
      <c r="AY1196" s="5">
        <f t="shared" si="1274"/>
        <v>3.0124498668588149E-7</v>
      </c>
      <c r="AZ1196" s="5">
        <f t="shared" si="1275"/>
        <v>9.8842186574642642E-8</v>
      </c>
      <c r="BA1196" s="5">
        <f t="shared" si="1276"/>
        <v>2.1620891696462217E-8</v>
      </c>
      <c r="BB1196" s="5">
        <f t="shared" si="1277"/>
        <v>3.5470402918277313E-9</v>
      </c>
      <c r="BC1196" s="5">
        <f t="shared" si="1278"/>
        <v>4.6553102465826792E-10</v>
      </c>
      <c r="BD1196" s="5">
        <f t="shared" si="1279"/>
        <v>4.2253689763932959E-5</v>
      </c>
      <c r="BE1196" s="5">
        <f t="shared" si="1280"/>
        <v>1.304921131223512E-5</v>
      </c>
      <c r="BF1196" s="5">
        <f t="shared" si="1281"/>
        <v>2.0149946291402327E-6</v>
      </c>
      <c r="BG1196" s="5">
        <f t="shared" si="1282"/>
        <v>2.0743033216406376E-7</v>
      </c>
      <c r="BH1196" s="5">
        <f t="shared" si="1283"/>
        <v>1.6015182650903484E-8</v>
      </c>
      <c r="BI1196" s="5">
        <f t="shared" si="1284"/>
        <v>9.8919409776169686E-10</v>
      </c>
      <c r="BJ1196" s="8">
        <f t="shared" si="1285"/>
        <v>0.15153710987019034</v>
      </c>
      <c r="BK1196" s="8">
        <f t="shared" si="1286"/>
        <v>0.46217013381677552</v>
      </c>
      <c r="BL1196" s="8">
        <f t="shared" si="1287"/>
        <v>0.36834442261915945</v>
      </c>
      <c r="BM1196" s="8">
        <f t="shared" si="1288"/>
        <v>7.3981265631365284E-2</v>
      </c>
      <c r="BN1196" s="8">
        <f t="shared" si="1289"/>
        <v>0.92601282237517046</v>
      </c>
    </row>
    <row r="1197" spans="1:66" x14ac:dyDescent="0.25">
      <c r="A1197" t="s">
        <v>176</v>
      </c>
      <c r="B1197" t="s">
        <v>185</v>
      </c>
      <c r="C1197" t="s">
        <v>178</v>
      </c>
      <c r="D1197" s="18" t="s">
        <v>519</v>
      </c>
      <c r="E1197">
        <f>VLOOKUP(A1197,home!$A$2:$E$405,3,FALSE)</f>
        <v>1.2142999999999999</v>
      </c>
      <c r="F1197">
        <f>VLOOKUP(B1197,home!$B$2:$E$405,3,FALSE)</f>
        <v>0.61760000000000004</v>
      </c>
      <c r="G1197">
        <f>VLOOKUP(C1197,away!$B$2:$E$405,4,FALSE)</f>
        <v>1.647</v>
      </c>
      <c r="H1197">
        <f>VLOOKUP(A1197,away!$A$2:$E$405,3,FALSE)</f>
        <v>1.1429</v>
      </c>
      <c r="I1197">
        <f>VLOOKUP(C1197,away!$B$2:$E$405,3,FALSE)</f>
        <v>1.0936999999999999</v>
      </c>
      <c r="J1197">
        <f>VLOOKUP(B1197,home!$B$2:$E$405,4,FALSE)</f>
        <v>1.5311999999999999</v>
      </c>
      <c r="K1197" s="3">
        <f t="shared" si="1234"/>
        <v>1.23517041696</v>
      </c>
      <c r="L1197" s="3">
        <f t="shared" si="1235"/>
        <v>1.9139842745759996</v>
      </c>
      <c r="M1197" s="5">
        <f t="shared" si="1236"/>
        <v>4.2888365446812564E-2</v>
      </c>
      <c r="N1197" s="5">
        <f t="shared" si="1237"/>
        <v>5.2974440231672332E-2</v>
      </c>
      <c r="O1197" s="5">
        <f t="shared" si="1238"/>
        <v>8.2087657027467897E-2</v>
      </c>
      <c r="P1197" s="5">
        <f t="shared" si="1239"/>
        <v>0.10139224555788699</v>
      </c>
      <c r="Q1197" s="5">
        <f t="shared" si="1240"/>
        <v>3.2716230714588658E-2</v>
      </c>
      <c r="R1197" s="5">
        <f t="shared" si="1241"/>
        <v>7.8557242343680833E-2</v>
      </c>
      <c r="S1197" s="5">
        <f t="shared" si="1242"/>
        <v>5.9925269663284014E-2</v>
      </c>
      <c r="T1197" s="5">
        <f t="shared" si="1243"/>
        <v>6.2618351111122988E-2</v>
      </c>
      <c r="U1197" s="5">
        <f t="shared" si="1244"/>
        <v>9.7031581780872012E-2</v>
      </c>
      <c r="V1197" s="5">
        <f t="shared" si="1245"/>
        <v>1.5741015058053736E-2</v>
      </c>
      <c r="W1197" s="5">
        <f t="shared" si="1246"/>
        <v>1.347004011103268E-2</v>
      </c>
      <c r="X1197" s="5">
        <f t="shared" si="1247"/>
        <v>2.57814449504245E-2</v>
      </c>
      <c r="Y1197" s="5">
        <f t="shared" si="1248"/>
        <v>2.4672640105479662E-2</v>
      </c>
      <c r="Z1197" s="5">
        <f t="shared" si="1249"/>
        <v>5.0119108833286991E-2</v>
      </c>
      <c r="AA1197" s="5">
        <f t="shared" si="1250"/>
        <v>6.1905640555274706E-2</v>
      </c>
      <c r="AB1197" s="5">
        <f t="shared" si="1251"/>
        <v>3.8232007928417272E-2</v>
      </c>
      <c r="AC1197" s="5">
        <f t="shared" si="1252"/>
        <v>2.3258301631882273E-3</v>
      </c>
      <c r="AD1197" s="5">
        <f t="shared" si="1253"/>
        <v>4.1594487651030404E-3</v>
      </c>
      <c r="AE1197" s="5">
        <f t="shared" si="1254"/>
        <v>7.9611195273117785E-3</v>
      </c>
      <c r="AF1197" s="5">
        <f t="shared" si="1255"/>
        <v>7.6187287916473336E-3</v>
      </c>
      <c r="AG1197" s="5">
        <f t="shared" si="1256"/>
        <v>4.8607090331574685E-3</v>
      </c>
      <c r="AH1197" s="5">
        <f t="shared" si="1257"/>
        <v>2.3981796540668607E-2</v>
      </c>
      <c r="AI1197" s="5">
        <f t="shared" si="1258"/>
        <v>2.9621605632587526E-2</v>
      </c>
      <c r="AJ1197" s="5">
        <f t="shared" si="1259"/>
        <v>1.8293865490113911E-2</v>
      </c>
      <c r="AK1197" s="5">
        <f t="shared" si="1260"/>
        <v>7.5320138217447197E-3</v>
      </c>
      <c r="AL1197" s="5">
        <f t="shared" si="1261"/>
        <v>2.1993950161087073E-4</v>
      </c>
      <c r="AM1197" s="5">
        <f t="shared" si="1262"/>
        <v>1.0275256131032158E-3</v>
      </c>
      <c r="AN1197" s="5">
        <f t="shared" si="1263"/>
        <v>1.9666678652036176E-3</v>
      </c>
      <c r="AO1197" s="5">
        <f t="shared" si="1264"/>
        <v>1.8820856836568385E-3</v>
      </c>
      <c r="AP1197" s="5">
        <f t="shared" si="1265"/>
        <v>1.2007608006412696E-3</v>
      </c>
      <c r="AQ1197" s="5">
        <f t="shared" si="1266"/>
        <v>5.7455932248866943E-4</v>
      </c>
      <c r="AR1197" s="5">
        <f t="shared" si="1267"/>
        <v>9.1801562909841622E-3</v>
      </c>
      <c r="AS1197" s="5">
        <f t="shared" si="1268"/>
        <v>1.1339057473692873E-2</v>
      </c>
      <c r="AT1197" s="5">
        <f t="shared" si="1269"/>
        <v>7.0028341738573151E-3</v>
      </c>
      <c r="AU1197" s="5">
        <f t="shared" si="1270"/>
        <v>2.8832312021416936E-3</v>
      </c>
      <c r="AV1197" s="5">
        <f t="shared" si="1271"/>
        <v>8.9032047153535948E-4</v>
      </c>
      <c r="AW1197" s="5">
        <f t="shared" si="1272"/>
        <v>1.4443285053912512E-5</v>
      </c>
      <c r="AX1197" s="5">
        <f t="shared" si="1273"/>
        <v>2.115282066622964E-4</v>
      </c>
      <c r="AY1197" s="5">
        <f t="shared" si="1274"/>
        <v>4.0486166118089742E-4</v>
      </c>
      <c r="AZ1197" s="5">
        <f t="shared" si="1275"/>
        <v>3.8744942643947721E-4</v>
      </c>
      <c r="BA1197" s="5">
        <f t="shared" si="1276"/>
        <v>2.4719070313288335E-4</v>
      </c>
      <c r="BB1197" s="5">
        <f t="shared" si="1277"/>
        <v>1.182797796544308E-4</v>
      </c>
      <c r="BC1197" s="5">
        <f t="shared" si="1278"/>
        <v>4.5277127651778952E-5</v>
      </c>
      <c r="BD1197" s="5">
        <f t="shared" si="1279"/>
        <v>2.9284457965156035E-3</v>
      </c>
      <c r="BE1197" s="5">
        <f t="shared" si="1280"/>
        <v>3.6171296155269365E-3</v>
      </c>
      <c r="BF1197" s="5">
        <f t="shared" si="1281"/>
        <v>2.2338857477043855E-3</v>
      </c>
      <c r="BG1197" s="5">
        <f t="shared" si="1282"/>
        <v>9.1974319681100943E-4</v>
      </c>
      <c r="BH1197" s="5">
        <f t="shared" si="1283"/>
        <v>2.8400989697529449E-4</v>
      </c>
      <c r="BI1197" s="5">
        <f t="shared" si="1284"/>
        <v>7.0160124573548219E-5</v>
      </c>
      <c r="BJ1197" s="8">
        <f t="shared" si="1285"/>
        <v>0.24489933953135576</v>
      </c>
      <c r="BK1197" s="8">
        <f t="shared" si="1286"/>
        <v>0.22289752705201726</v>
      </c>
      <c r="BL1197" s="8">
        <f t="shared" si="1287"/>
        <v>0.47859238511114566</v>
      </c>
      <c r="BM1197" s="8">
        <f t="shared" si="1288"/>
        <v>0.60550176082956941</v>
      </c>
      <c r="BN1197" s="8">
        <f t="shared" si="1289"/>
        <v>0.39061618132210929</v>
      </c>
    </row>
    <row r="1198" spans="1:66" x14ac:dyDescent="0.25">
      <c r="A1198" t="s">
        <v>31</v>
      </c>
      <c r="B1198" t="s">
        <v>192</v>
      </c>
      <c r="C1198" t="s">
        <v>194</v>
      </c>
      <c r="D1198" s="18" t="s">
        <v>519</v>
      </c>
      <c r="E1198">
        <f>VLOOKUP(A1198,home!$A$2:$E$405,3,FALSE)</f>
        <v>1.4722</v>
      </c>
      <c r="F1198">
        <f>VLOOKUP(B1198,home!$B$2:$E$405,3,FALSE)</f>
        <v>1.0868</v>
      </c>
      <c r="G1198">
        <f>VLOOKUP(C1198,away!$B$2:$E$405,4,FALSE)</f>
        <v>1.0188999999999999</v>
      </c>
      <c r="H1198">
        <f>VLOOKUP(A1198,away!$A$2:$E$405,3,FALSE)</f>
        <v>1.5832999999999999</v>
      </c>
      <c r="I1198">
        <f>VLOOKUP(C1198,away!$B$2:$E$405,3,FALSE)</f>
        <v>0.63160000000000005</v>
      </c>
      <c r="J1198">
        <f>VLOOKUP(B1198,home!$B$2:$E$405,4,FALSE)</f>
        <v>1.1369</v>
      </c>
      <c r="K1198" s="3">
        <f t="shared" si="1234"/>
        <v>1.6302267135439996</v>
      </c>
      <c r="L1198" s="3">
        <f t="shared" si="1235"/>
        <v>1.1369139611320001</v>
      </c>
      <c r="M1198" s="5">
        <f t="shared" si="1236"/>
        <v>6.2841432197652675E-2</v>
      </c>
      <c r="N1198" s="5">
        <f t="shared" si="1237"/>
        <v>0.10244578148597737</v>
      </c>
      <c r="O1198" s="5">
        <f t="shared" si="1238"/>
        <v>7.14453016030413E-2</v>
      </c>
      <c r="P1198" s="5">
        <f t="shared" si="1239"/>
        <v>0.11647203923048585</v>
      </c>
      <c r="Q1198" s="5">
        <f t="shared" si="1240"/>
        <v>8.3504924834165828E-2</v>
      </c>
      <c r="R1198" s="5">
        <f t="shared" si="1241"/>
        <v>4.0613580424892062E-2</v>
      </c>
      <c r="S1198" s="5">
        <f t="shared" si="1242"/>
        <v>5.3968120426664011E-2</v>
      </c>
      <c r="T1198" s="5">
        <f t="shared" si="1243"/>
        <v>9.4937914867241388E-2</v>
      </c>
      <c r="U1198" s="5">
        <f t="shared" si="1244"/>
        <v>6.6209343741326698E-2</v>
      </c>
      <c r="V1198" s="5">
        <f t="shared" si="1245"/>
        <v>1.1113999898381953E-2</v>
      </c>
      <c r="W1198" s="5">
        <f t="shared" si="1246"/>
        <v>4.537731972571362E-2</v>
      </c>
      <c r="X1198" s="5">
        <f t="shared" si="1247"/>
        <v>5.1590108314914312E-2</v>
      </c>
      <c r="Y1198" s="5">
        <f t="shared" si="1248"/>
        <v>2.9326757199769085E-2</v>
      </c>
      <c r="Z1198" s="5">
        <f t="shared" si="1249"/>
        <v>1.539138219887236E-2</v>
      </c>
      <c r="AA1198" s="5">
        <f t="shared" si="1250"/>
        <v>2.5091442418967304E-2</v>
      </c>
      <c r="AB1198" s="5">
        <f t="shared" si="1251"/>
        <v>2.0452369856375788E-2</v>
      </c>
      <c r="AC1198" s="5">
        <f t="shared" si="1252"/>
        <v>1.2874370726669963E-3</v>
      </c>
      <c r="AD1198" s="5">
        <f t="shared" si="1253"/>
        <v>1.8493829701471363E-2</v>
      </c>
      <c r="AE1198" s="5">
        <f t="shared" si="1254"/>
        <v>2.1025893182400442E-2</v>
      </c>
      <c r="AF1198" s="5">
        <f t="shared" si="1255"/>
        <v>1.1952315752170602E-2</v>
      </c>
      <c r="AG1198" s="5">
        <f t="shared" si="1256"/>
        <v>4.5295848821668922E-3</v>
      </c>
      <c r="AH1198" s="5">
        <f t="shared" si="1257"/>
        <v>4.3746693257541323E-3</v>
      </c>
      <c r="AI1198" s="5">
        <f t="shared" si="1258"/>
        <v>7.1317027977659021E-3</v>
      </c>
      <c r="AJ1198" s="5">
        <f t="shared" si="1259"/>
        <v>5.8131462069872285E-3</v>
      </c>
      <c r="AK1198" s="5">
        <f t="shared" si="1260"/>
        <v>3.1589154121225184E-3</v>
      </c>
      <c r="AL1198" s="5">
        <f t="shared" si="1261"/>
        <v>9.544685153757741E-5</v>
      </c>
      <c r="AM1198" s="5">
        <f t="shared" si="1262"/>
        <v>6.0298270430144121E-3</v>
      </c>
      <c r="AN1198" s="5">
        <f t="shared" si="1263"/>
        <v>6.8553945484143694E-3</v>
      </c>
      <c r="AO1198" s="5">
        <f t="shared" si="1264"/>
        <v>3.8969968855802504E-3</v>
      </c>
      <c r="AP1198" s="5">
        <f t="shared" si="1265"/>
        <v>1.4768500552347029E-3</v>
      </c>
      <c r="AQ1198" s="5">
        <f t="shared" si="1266"/>
        <v>4.1976286157372481E-4</v>
      </c>
      <c r="AR1198" s="5">
        <f t="shared" si="1267"/>
        <v>9.9472452635715751E-4</v>
      </c>
      <c r="AS1198" s="5">
        <f t="shared" si="1268"/>
        <v>1.6216264954848404E-3</v>
      </c>
      <c r="AT1198" s="5">
        <f t="shared" si="1269"/>
        <v>1.3218094161650627E-3</v>
      </c>
      <c r="AU1198" s="5">
        <f t="shared" si="1270"/>
        <v>7.1828300681542757E-4</v>
      </c>
      <c r="AV1198" s="5">
        <f t="shared" si="1271"/>
        <v>2.9274103639880433E-4</v>
      </c>
      <c r="AW1198" s="5">
        <f t="shared" si="1272"/>
        <v>4.9139950117912767E-6</v>
      </c>
      <c r="AX1198" s="5">
        <f t="shared" si="1273"/>
        <v>1.6383308539286868E-3</v>
      </c>
      <c r="AY1198" s="5">
        <f t="shared" si="1274"/>
        <v>1.8626412207848352E-3</v>
      </c>
      <c r="AZ1198" s="5">
        <f t="shared" si="1275"/>
        <v>1.0588314042451158E-3</v>
      </c>
      <c r="BA1198" s="5">
        <f t="shared" si="1276"/>
        <v>4.0126673532375745E-4</v>
      </c>
      <c r="BB1198" s="5">
        <f t="shared" si="1277"/>
        <v>1.1405143838185974E-4</v>
      </c>
      <c r="BC1198" s="5">
        <f t="shared" si="1278"/>
        <v>2.5933334516704485E-5</v>
      </c>
      <c r="BD1198" s="5">
        <f t="shared" si="1279"/>
        <v>1.8848603358264439E-4</v>
      </c>
      <c r="BE1198" s="5">
        <f t="shared" si="1280"/>
        <v>3.0727496707637825E-4</v>
      </c>
      <c r="BF1198" s="5">
        <f t="shared" si="1281"/>
        <v>2.5046392986563244E-4</v>
      </c>
      <c r="BG1198" s="5">
        <f t="shared" si="1282"/>
        <v>1.3610432974872158E-4</v>
      </c>
      <c r="BH1198" s="5">
        <f t="shared" si="1283"/>
        <v>5.5470228546341834E-5</v>
      </c>
      <c r="BI1198" s="5">
        <f t="shared" si="1284"/>
        <v>1.8085809676527475E-5</v>
      </c>
      <c r="BJ1198" s="8">
        <f t="shared" si="1285"/>
        <v>0.48696431632698928</v>
      </c>
      <c r="BK1198" s="8">
        <f t="shared" si="1286"/>
        <v>0.24764111689817392</v>
      </c>
      <c r="BL1198" s="8">
        <f t="shared" si="1287"/>
        <v>0.25019554156695051</v>
      </c>
      <c r="BM1198" s="8">
        <f t="shared" si="1288"/>
        <v>0.521011569988998</v>
      </c>
      <c r="BN1198" s="8">
        <f t="shared" si="1289"/>
        <v>0.47732305977621503</v>
      </c>
    </row>
    <row r="1199" spans="1:66" x14ac:dyDescent="0.25">
      <c r="A1199" t="s">
        <v>31</v>
      </c>
      <c r="B1199" t="s">
        <v>190</v>
      </c>
      <c r="C1199" t="s">
        <v>193</v>
      </c>
      <c r="D1199" s="18" t="s">
        <v>519</v>
      </c>
      <c r="E1199">
        <f>VLOOKUP(A1199,home!$A$2:$E$405,3,FALSE)</f>
        <v>1.4722</v>
      </c>
      <c r="F1199">
        <f>VLOOKUP(B1199,home!$B$2:$E$405,3,FALSE)</f>
        <v>0.33960000000000001</v>
      </c>
      <c r="G1199">
        <f>VLOOKUP(C1199,away!$B$2:$E$405,4,FALSE)</f>
        <v>0.67930000000000001</v>
      </c>
      <c r="H1199">
        <f>VLOOKUP(A1199,away!$A$2:$E$405,3,FALSE)</f>
        <v>1.5832999999999999</v>
      </c>
      <c r="I1199">
        <f>VLOOKUP(C1199,away!$B$2:$E$405,3,FALSE)</f>
        <v>0.78949999999999998</v>
      </c>
      <c r="J1199">
        <f>VLOOKUP(B1199,home!$B$2:$E$405,4,FALSE)</f>
        <v>1.4211</v>
      </c>
      <c r="K1199" s="3">
        <f t="shared" si="1234"/>
        <v>0.33962223021600002</v>
      </c>
      <c r="L1199" s="3">
        <f t="shared" si="1235"/>
        <v>1.7763968138849999</v>
      </c>
      <c r="M1199" s="5">
        <f t="shared" si="1236"/>
        <v>0.12051042152565693</v>
      </c>
      <c r="N1199" s="5">
        <f t="shared" si="1237"/>
        <v>4.0928018122813867E-2</v>
      </c>
      <c r="O1199" s="5">
        <f t="shared" si="1238"/>
        <v>0.21407432883811531</v>
      </c>
      <c r="P1199" s="5">
        <f t="shared" si="1239"/>
        <v>7.27044009919941E-2</v>
      </c>
      <c r="Q1199" s="5">
        <f t="shared" si="1240"/>
        <v>6.9500323965954545E-3</v>
      </c>
      <c r="R1199" s="5">
        <f t="shared" si="1241"/>
        <v>0.19014047784129892</v>
      </c>
      <c r="S1199" s="5">
        <f t="shared" si="1242"/>
        <v>1.0965711215438918E-2</v>
      </c>
      <c r="T1199" s="5">
        <f t="shared" si="1243"/>
        <v>1.2346015405709699E-2</v>
      </c>
      <c r="U1199" s="5">
        <f t="shared" si="1244"/>
        <v>6.4575933138797878E-2</v>
      </c>
      <c r="V1199" s="5">
        <f t="shared" si="1245"/>
        <v>7.3507286320271636E-4</v>
      </c>
      <c r="W1199" s="5">
        <f t="shared" si="1246"/>
        <v>7.8679516753506673E-4</v>
      </c>
      <c r="X1199" s="5">
        <f t="shared" si="1247"/>
        <v>1.3976604287894076E-3</v>
      </c>
      <c r="Y1199" s="5">
        <f t="shared" si="1248"/>
        <v>1.2413997662973234E-3</v>
      </c>
      <c r="Z1199" s="5">
        <f t="shared" si="1249"/>
        <v>0.11258831300928497</v>
      </c>
      <c r="AA1199" s="5">
        <f t="shared" si="1250"/>
        <v>3.8237493960470451E-2</v>
      </c>
      <c r="AB1199" s="5">
        <f t="shared" si="1251"/>
        <v>6.4931514883629022E-3</v>
      </c>
      <c r="AC1199" s="5">
        <f t="shared" si="1252"/>
        <v>2.7717017918469682E-5</v>
      </c>
      <c r="AD1199" s="5">
        <f t="shared" si="1253"/>
        <v>6.680328238035768E-5</v>
      </c>
      <c r="AE1199" s="5">
        <f t="shared" si="1254"/>
        <v>1.1866913797752735E-4</v>
      </c>
      <c r="AF1199" s="5">
        <f t="shared" si="1255"/>
        <v>1.0540173930487953E-4</v>
      </c>
      <c r="AG1199" s="5">
        <f t="shared" si="1256"/>
        <v>6.24117712930418E-5</v>
      </c>
      <c r="AH1199" s="5">
        <f t="shared" si="1257"/>
        <v>5.0000380127595216E-2</v>
      </c>
      <c r="AI1199" s="5">
        <f t="shared" si="1258"/>
        <v>1.6981240610581656E-2</v>
      </c>
      <c r="AJ1199" s="5">
        <f t="shared" si="1259"/>
        <v>2.8836034040001257E-3</v>
      </c>
      <c r="AK1199" s="5">
        <f t="shared" si="1260"/>
        <v>3.2644527304165739E-4</v>
      </c>
      <c r="AL1199" s="5">
        <f t="shared" si="1261"/>
        <v>6.6887134225737496E-7</v>
      </c>
      <c r="AM1199" s="5">
        <f t="shared" si="1262"/>
        <v>4.5375759495532619E-6</v>
      </c>
      <c r="AN1199" s="5">
        <f t="shared" si="1263"/>
        <v>8.0605354595476196E-6</v>
      </c>
      <c r="AO1199" s="5">
        <f t="shared" si="1264"/>
        <v>7.1593547542737284E-6</v>
      </c>
      <c r="AP1199" s="5">
        <f t="shared" si="1265"/>
        <v>4.2392849916547604E-6</v>
      </c>
      <c r="AQ1199" s="5">
        <f t="shared" si="1266"/>
        <v>1.8826630880815031E-6</v>
      </c>
      <c r="AR1199" s="5">
        <f t="shared" si="1267"/>
        <v>1.7764103190339789E-2</v>
      </c>
      <c r="AS1199" s="5">
        <f t="shared" si="1268"/>
        <v>6.0330843432903607E-3</v>
      </c>
      <c r="AT1199" s="5">
        <f t="shared" si="1269"/>
        <v>1.024484779874752E-3</v>
      </c>
      <c r="AU1199" s="5">
        <f t="shared" si="1270"/>
        <v>1.1597926858780373E-4</v>
      </c>
      <c r="AV1199" s="5">
        <f t="shared" si="1271"/>
        <v>9.8472844641525923E-6</v>
      </c>
      <c r="AW1199" s="5">
        <f t="shared" si="1272"/>
        <v>1.1209240399636322E-8</v>
      </c>
      <c r="AX1199" s="5">
        <f t="shared" si="1273"/>
        <v>2.5684361062696027E-7</v>
      </c>
      <c r="AY1199" s="5">
        <f t="shared" si="1274"/>
        <v>4.5625617158445175E-7</v>
      </c>
      <c r="AZ1199" s="5">
        <f t="shared" si="1275"/>
        <v>4.05246004758994E-7</v>
      </c>
      <c r="BA1199" s="5">
        <f t="shared" si="1276"/>
        <v>2.3995923723116754E-7</v>
      </c>
      <c r="BB1199" s="5">
        <f t="shared" si="1277"/>
        <v>1.065657061199302E-7</v>
      </c>
      <c r="BC1199" s="5">
        <f t="shared" si="1278"/>
        <v>3.7860596164169822E-8</v>
      </c>
      <c r="BD1199" s="5">
        <f t="shared" si="1279"/>
        <v>5.2593493848073283E-3</v>
      </c>
      <c r="BE1199" s="5">
        <f t="shared" si="1280"/>
        <v>1.7861919675534125E-3</v>
      </c>
      <c r="BF1199" s="5">
        <f t="shared" si="1281"/>
        <v>3.0331524980719752E-4</v>
      </c>
      <c r="BG1199" s="5">
        <f t="shared" si="1282"/>
        <v>3.433753386601454E-5</v>
      </c>
      <c r="BH1199" s="5">
        <f t="shared" si="1283"/>
        <v>2.9154474579233211E-6</v>
      </c>
      <c r="BI1199" s="5">
        <f t="shared" si="1284"/>
        <v>1.9803015354749741E-7</v>
      </c>
      <c r="BJ1199" s="8">
        <f t="shared" si="1285"/>
        <v>6.4030589364266213E-2</v>
      </c>
      <c r="BK1199" s="8">
        <f t="shared" si="1286"/>
        <v>0.20494444874172499</v>
      </c>
      <c r="BL1199" s="8">
        <f t="shared" si="1287"/>
        <v>0.61604686116246643</v>
      </c>
      <c r="BM1199" s="8">
        <f t="shared" si="1288"/>
        <v>0.35230208751433667</v>
      </c>
      <c r="BN1199" s="8">
        <f t="shared" si="1289"/>
        <v>0.64530767971647462</v>
      </c>
    </row>
    <row r="1200" spans="1:66" x14ac:dyDescent="0.25">
      <c r="A1200" t="s">
        <v>31</v>
      </c>
      <c r="B1200" t="s">
        <v>180</v>
      </c>
      <c r="C1200" t="s">
        <v>325</v>
      </c>
      <c r="D1200" s="18" t="s">
        <v>519</v>
      </c>
      <c r="E1200">
        <f>VLOOKUP(A1200,home!$A$2:$E$405,3,FALSE)</f>
        <v>1.4722</v>
      </c>
      <c r="F1200">
        <f>VLOOKUP(B1200,home!$B$2:$E$405,3,FALSE)</f>
        <v>1.3585</v>
      </c>
      <c r="G1200">
        <f>VLOOKUP(C1200,away!$B$2:$E$405,4,FALSE)</f>
        <v>1.4944</v>
      </c>
      <c r="H1200">
        <f>VLOOKUP(A1200,away!$A$2:$E$405,3,FALSE)</f>
        <v>1.5832999999999999</v>
      </c>
      <c r="I1200">
        <f>VLOOKUP(C1200,away!$B$2:$E$405,3,FALSE)</f>
        <v>0.88419999999999999</v>
      </c>
      <c r="J1200">
        <f>VLOOKUP(B1200,home!$B$2:$E$405,4,FALSE)</f>
        <v>0.47370000000000001</v>
      </c>
      <c r="K1200" s="3">
        <f t="shared" si="1234"/>
        <v>2.9887756412799997</v>
      </c>
      <c r="L1200" s="3">
        <f t="shared" si="1235"/>
        <v>0.66315814348199997</v>
      </c>
      <c r="M1200" s="5">
        <f t="shared" si="1236"/>
        <v>2.5940916095883938E-2</v>
      </c>
      <c r="N1200" s="5">
        <f t="shared" si="1237"/>
        <v>7.7531578139866178E-2</v>
      </c>
      <c r="O1200" s="5">
        <f t="shared" si="1238"/>
        <v>1.7202929758368721E-2</v>
      </c>
      <c r="P1200" s="5">
        <f t="shared" si="1239"/>
        <v>5.1415697420463265E-2</v>
      </c>
      <c r="Q1200" s="5">
        <f t="shared" si="1240"/>
        <v>0.1158622460872145</v>
      </c>
      <c r="R1200" s="5">
        <f t="shared" si="1241"/>
        <v>5.7041314805055254E-3</v>
      </c>
      <c r="S1200" s="5">
        <f t="shared" si="1242"/>
        <v>2.5476875329511695E-2</v>
      </c>
      <c r="T1200" s="5">
        <f t="shared" si="1243"/>
        <v>7.6834992014851777E-2</v>
      </c>
      <c r="U1200" s="5">
        <f t="shared" si="1244"/>
        <v>1.7048369223593332E-2</v>
      </c>
      <c r="V1200" s="5">
        <f t="shared" si="1245"/>
        <v>5.6106615866750942E-3</v>
      </c>
      <c r="W1200" s="5">
        <f t="shared" si="1246"/>
        <v>0.11542875294981855</v>
      </c>
      <c r="X1200" s="5">
        <f t="shared" si="1247"/>
        <v>7.6547517510644092E-2</v>
      </c>
      <c r="Y1200" s="5">
        <f t="shared" si="1248"/>
        <v>2.5381554800257305E-2</v>
      </c>
      <c r="Z1200" s="5">
        <f t="shared" si="1249"/>
        <v>1.2609137475964255E-3</v>
      </c>
      <c r="AA1200" s="5">
        <f t="shared" si="1250"/>
        <v>3.7685882945712739E-3</v>
      </c>
      <c r="AB1200" s="5">
        <f t="shared" si="1251"/>
        <v>5.6317324484137813E-3</v>
      </c>
      <c r="AC1200" s="5">
        <f t="shared" si="1252"/>
        <v>6.950315415876824E-4</v>
      </c>
      <c r="AD1200" s="5">
        <f t="shared" si="1253"/>
        <v>8.6247661279936147E-2</v>
      </c>
      <c r="AE1200" s="5">
        <f t="shared" si="1254"/>
        <v>5.7195838934066823E-2</v>
      </c>
      <c r="AF1200" s="5">
        <f t="shared" si="1255"/>
        <v>1.8964943181205621E-2</v>
      </c>
      <c r="AG1200" s="5">
        <f t="shared" si="1256"/>
        <v>4.1922521704299788E-3</v>
      </c>
      <c r="AH1200" s="5">
        <f t="shared" si="1257"/>
        <v>2.0904630498674417E-4</v>
      </c>
      <c r="AI1200" s="5">
        <f t="shared" si="1258"/>
        <v>6.2479250424397057E-4</v>
      </c>
      <c r="AJ1200" s="5">
        <f t="shared" si="1259"/>
        <v>9.3368230876935538E-4</v>
      </c>
      <c r="AK1200" s="5">
        <f t="shared" si="1260"/>
        <v>9.3018898038130693E-4</v>
      </c>
      <c r="AL1200" s="5">
        <f t="shared" si="1261"/>
        <v>5.5102959830505863E-5</v>
      </c>
      <c r="AM1200" s="5">
        <f t="shared" si="1262"/>
        <v>5.1554981830168239E-2</v>
      </c>
      <c r="AN1200" s="5">
        <f t="shared" si="1263"/>
        <v>3.4189106037742605E-2</v>
      </c>
      <c r="AO1200" s="5">
        <f t="shared" si="1264"/>
        <v>1.1336392043649311E-2</v>
      </c>
      <c r="AP1200" s="5">
        <f t="shared" si="1265"/>
        <v>2.5059402338168646E-3</v>
      </c>
      <c r="AQ1200" s="5">
        <f t="shared" si="1266"/>
        <v>4.1545866828371017E-4</v>
      </c>
      <c r="AR1200" s="5">
        <f t="shared" si="1267"/>
        <v>2.7726151903356242E-5</v>
      </c>
      <c r="AS1200" s="5">
        <f t="shared" si="1268"/>
        <v>8.2867247435180233E-5</v>
      </c>
      <c r="AT1200" s="5">
        <f t="shared" si="1269"/>
        <v>1.2383580529709464E-4</v>
      </c>
      <c r="AU1200" s="5">
        <f t="shared" si="1270"/>
        <v>1.2337247946341641E-4</v>
      </c>
      <c r="AV1200" s="5">
        <f t="shared" si="1271"/>
        <v>9.2183165356143988E-5</v>
      </c>
      <c r="AW1200" s="5">
        <f t="shared" si="1272"/>
        <v>3.0337713714345627E-6</v>
      </c>
      <c r="AX1200" s="5">
        <f t="shared" si="1273"/>
        <v>2.5681045646773339E-2</v>
      </c>
      <c r="AY1200" s="5">
        <f t="shared" si="1274"/>
        <v>1.7030594553790704E-2</v>
      </c>
      <c r="AZ1200" s="5">
        <f t="shared" si="1275"/>
        <v>5.6469887333432502E-3</v>
      </c>
      <c r="BA1200" s="5">
        <f t="shared" si="1276"/>
        <v>1.2482821882225602E-3</v>
      </c>
      <c r="BB1200" s="5">
        <f t="shared" si="1277"/>
        <v>2.0695212462083039E-4</v>
      </c>
      <c r="BC1200" s="5">
        <f t="shared" si="1278"/>
        <v>2.7448397350641074E-5</v>
      </c>
      <c r="BD1200" s="5">
        <f t="shared" si="1279"/>
        <v>3.0644705703549401E-6</v>
      </c>
      <c r="BE1200" s="5">
        <f t="shared" si="1280"/>
        <v>9.1590149940962711E-6</v>
      </c>
      <c r="BF1200" s="5">
        <f t="shared" si="1281"/>
        <v>1.3687120456236612E-5</v>
      </c>
      <c r="BG1200" s="5">
        <f t="shared" si="1282"/>
        <v>1.3635910739621728E-5</v>
      </c>
      <c r="BH1200" s="5">
        <f t="shared" si="1283"/>
        <v>1.018866946631244E-5</v>
      </c>
      <c r="BI1200" s="5">
        <f t="shared" si="1284"/>
        <v>6.09032942359358E-6</v>
      </c>
      <c r="BJ1200" s="8">
        <f t="shared" si="1285"/>
        <v>0.8040305275260532</v>
      </c>
      <c r="BK1200" s="8">
        <f t="shared" si="1286"/>
        <v>0.12622487948774289</v>
      </c>
      <c r="BL1200" s="8">
        <f t="shared" si="1287"/>
        <v>5.2559271668939408E-2</v>
      </c>
      <c r="BM1200" s="8">
        <f t="shared" si="1288"/>
        <v>0.67339053266561055</v>
      </c>
      <c r="BN1200" s="8">
        <f t="shared" si="1289"/>
        <v>0.29365749898230215</v>
      </c>
    </row>
    <row r="1201" spans="1:66" x14ac:dyDescent="0.25">
      <c r="A1201" t="s">
        <v>31</v>
      </c>
      <c r="B1201" t="s">
        <v>32</v>
      </c>
      <c r="C1201" t="s">
        <v>268</v>
      </c>
      <c r="D1201" s="18" t="s">
        <v>519</v>
      </c>
      <c r="E1201">
        <f>VLOOKUP(A1201,home!$A$2:$E$405,3,FALSE)</f>
        <v>1.4722</v>
      </c>
      <c r="F1201">
        <f>VLOOKUP(B1201,home!$B$2:$E$405,3,FALSE)</f>
        <v>0.67930000000000001</v>
      </c>
      <c r="G1201">
        <f>VLOOKUP(C1201,away!$B$2:$E$405,4,FALSE)</f>
        <v>1.3585</v>
      </c>
      <c r="H1201">
        <f>VLOOKUP(A1201,away!$A$2:$E$405,3,FALSE)</f>
        <v>1.5832999999999999</v>
      </c>
      <c r="I1201">
        <f>VLOOKUP(C1201,away!$B$2:$E$405,3,FALSE)</f>
        <v>0.31580000000000003</v>
      </c>
      <c r="J1201">
        <f>VLOOKUP(B1201,home!$B$2:$E$405,4,FALSE)</f>
        <v>1.4211</v>
      </c>
      <c r="K1201" s="3">
        <f t="shared" si="1234"/>
        <v>1.35858892741</v>
      </c>
      <c r="L1201" s="3">
        <f t="shared" si="1235"/>
        <v>0.71055872555400001</v>
      </c>
      <c r="M1201" s="5">
        <f t="shared" si="1236"/>
        <v>0.12629338163178544</v>
      </c>
      <c r="N1201" s="5">
        <f t="shared" si="1237"/>
        <v>0.17158078989010916</v>
      </c>
      <c r="O1201" s="5">
        <f t="shared" si="1238"/>
        <v>8.9738864298186422E-2</v>
      </c>
      <c r="P1201" s="5">
        <f t="shared" si="1239"/>
        <v>0.12191822739386463</v>
      </c>
      <c r="Q1201" s="5">
        <f t="shared" si="1240"/>
        <v>0.11655388065048203</v>
      </c>
      <c r="R1201" s="5">
        <f t="shared" si="1241"/>
        <v>3.1882366524191345E-2</v>
      </c>
      <c r="S1201" s="5">
        <f t="shared" si="1242"/>
        <v>2.9423660168905304E-2</v>
      </c>
      <c r="T1201" s="5">
        <f t="shared" si="1243"/>
        <v>8.2818376893379536E-2</v>
      </c>
      <c r="U1201" s="5">
        <f t="shared" si="1244"/>
        <v>4.3315030139393612E-2</v>
      </c>
      <c r="V1201" s="5">
        <f t="shared" si="1245"/>
        <v>3.1560380765647965E-3</v>
      </c>
      <c r="W1201" s="5">
        <f t="shared" si="1246"/>
        <v>5.2782937232803862E-2</v>
      </c>
      <c r="X1201" s="5">
        <f t="shared" si="1247"/>
        <v>3.750537661113789E-2</v>
      </c>
      <c r="Y1201" s="5">
        <f t="shared" si="1248"/>
        <v>1.3324886303116469E-2</v>
      </c>
      <c r="Z1201" s="5">
        <f t="shared" si="1249"/>
        <v>7.5514312416916397E-3</v>
      </c>
      <c r="AA1201" s="5">
        <f t="shared" si="1250"/>
        <v>1.0259290871060209E-2</v>
      </c>
      <c r="AB1201" s="5">
        <f t="shared" si="1251"/>
        <v>6.9690794902504492E-3</v>
      </c>
      <c r="AC1201" s="5">
        <f t="shared" si="1252"/>
        <v>1.9041900835912502E-4</v>
      </c>
      <c r="AD1201" s="5">
        <f t="shared" si="1253"/>
        <v>1.7927578520166087E-2</v>
      </c>
      <c r="AE1201" s="5">
        <f t="shared" si="1254"/>
        <v>1.2738597345558478E-2</v>
      </c>
      <c r="AF1201" s="5">
        <f t="shared" si="1255"/>
        <v>4.5257607476028002E-3</v>
      </c>
      <c r="AG1201" s="5">
        <f t="shared" si="1256"/>
        <v>1.0719395963263215E-3</v>
      </c>
      <c r="AH1201" s="5">
        <f t="shared" si="1257"/>
        <v>1.3414338398012678E-3</v>
      </c>
      <c r="AI1201" s="5">
        <f t="shared" si="1258"/>
        <v>1.8224571616070819E-3</v>
      </c>
      <c r="AJ1201" s="5">
        <f t="shared" si="1259"/>
        <v>1.2379850602192196E-3</v>
      </c>
      <c r="AK1201" s="5">
        <f t="shared" si="1260"/>
        <v>5.606375983709447E-4</v>
      </c>
      <c r="AL1201" s="5">
        <f t="shared" si="1261"/>
        <v>7.352894557508357E-6</v>
      </c>
      <c r="AM1201" s="5">
        <f t="shared" si="1262"/>
        <v>4.8712419345542006E-3</v>
      </c>
      <c r="AN1201" s="5">
        <f t="shared" si="1263"/>
        <v>3.4613034608820341E-3</v>
      </c>
      <c r="AO1201" s="5">
        <f t="shared" si="1264"/>
        <v>1.229729687959994E-3</v>
      </c>
      <c r="AP1201" s="5">
        <f t="shared" si="1265"/>
        <v>2.9126505328425718E-4</v>
      </c>
      <c r="AQ1201" s="5">
        <f t="shared" si="1266"/>
        <v>5.1740231265019907E-5</v>
      </c>
      <c r="AR1201" s="5">
        <f t="shared" si="1267"/>
        <v>1.9063350392483952E-4</v>
      </c>
      <c r="AS1201" s="5">
        <f t="shared" si="1268"/>
        <v>2.5899256762565773E-4</v>
      </c>
      <c r="AT1201" s="5">
        <f t="shared" si="1269"/>
        <v>1.7593221732885216E-4</v>
      </c>
      <c r="AU1201" s="5">
        <f t="shared" si="1270"/>
        <v>7.9673187479222787E-5</v>
      </c>
      <c r="AV1201" s="5">
        <f t="shared" si="1271"/>
        <v>2.7060777580183278E-5</v>
      </c>
      <c r="AW1201" s="5">
        <f t="shared" si="1272"/>
        <v>1.9717138404305604E-7</v>
      </c>
      <c r="AX1201" s="5">
        <f t="shared" si="1273"/>
        <v>1.1030025591700996E-3</v>
      </c>
      <c r="AY1201" s="5">
        <f t="shared" si="1274"/>
        <v>7.8374809272670643E-4</v>
      </c>
      <c r="AZ1201" s="5">
        <f t="shared" si="1275"/>
        <v>2.7844952296163337E-4</v>
      </c>
      <c r="BA1201" s="5">
        <f t="shared" si="1276"/>
        <v>6.5951579388912491E-5</v>
      </c>
      <c r="BB1201" s="5">
        <f t="shared" si="1277"/>
        <v>1.1715617549714777E-5</v>
      </c>
      <c r="BC1201" s="5">
        <f t="shared" si="1278"/>
        <v>1.6649268550406822E-6</v>
      </c>
      <c r="BD1201" s="5">
        <f t="shared" si="1279"/>
        <v>2.2576049932787901E-5</v>
      </c>
      <c r="BE1201" s="5">
        <f t="shared" si="1280"/>
        <v>3.0671571463340914E-5</v>
      </c>
      <c r="BF1201" s="5">
        <f t="shared" si="1281"/>
        <v>2.0835028688179754E-5</v>
      </c>
      <c r="BG1201" s="5">
        <f t="shared" si="1282"/>
        <v>9.4354130926769072E-6</v>
      </c>
      <c r="BH1201" s="5">
        <f t="shared" si="1283"/>
        <v>3.204711938312547E-6</v>
      </c>
      <c r="BI1201" s="5">
        <f t="shared" si="1284"/>
        <v>8.7077723098601324E-7</v>
      </c>
      <c r="BJ1201" s="8">
        <f t="shared" si="1285"/>
        <v>0.52297993645728025</v>
      </c>
      <c r="BK1201" s="8">
        <f t="shared" si="1286"/>
        <v>0.2817728272667635</v>
      </c>
      <c r="BL1201" s="8">
        <f t="shared" si="1287"/>
        <v>0.18794703078936556</v>
      </c>
      <c r="BM1201" s="8">
        <f t="shared" si="1288"/>
        <v>0.34150016444513936</v>
      </c>
      <c r="BN1201" s="8">
        <f t="shared" si="1289"/>
        <v>0.65796751038861889</v>
      </c>
    </row>
    <row r="1202" spans="1:66" x14ac:dyDescent="0.25">
      <c r="A1202" t="s">
        <v>31</v>
      </c>
      <c r="B1202" t="s">
        <v>322</v>
      </c>
      <c r="C1202" t="s">
        <v>33</v>
      </c>
      <c r="D1202" s="18" t="s">
        <v>519</v>
      </c>
      <c r="E1202">
        <f>VLOOKUP(A1202,home!$A$2:$E$405,3,FALSE)</f>
        <v>1.4722</v>
      </c>
      <c r="F1202">
        <f>VLOOKUP(B1202,home!$B$2:$E$405,3,FALSE)</f>
        <v>1.3585</v>
      </c>
      <c r="G1202">
        <f>VLOOKUP(C1202,away!$B$2:$E$405,4,FALSE)</f>
        <v>0.84909999999999997</v>
      </c>
      <c r="H1202">
        <f>VLOOKUP(A1202,away!$A$2:$E$405,3,FALSE)</f>
        <v>1.5832999999999999</v>
      </c>
      <c r="I1202">
        <f>VLOOKUP(C1202,away!$B$2:$E$405,3,FALSE)</f>
        <v>0.63160000000000005</v>
      </c>
      <c r="J1202">
        <f>VLOOKUP(B1202,home!$B$2:$E$405,4,FALSE)</f>
        <v>0.94740000000000002</v>
      </c>
      <c r="K1202" s="3">
        <f t="shared" si="1234"/>
        <v>1.6981861596699999</v>
      </c>
      <c r="L1202" s="3">
        <f t="shared" si="1235"/>
        <v>0.94741163407200002</v>
      </c>
      <c r="M1202" s="5">
        <f t="shared" si="1236"/>
        <v>7.0962919868138019E-2</v>
      </c>
      <c r="N1202" s="5">
        <f t="shared" si="1237"/>
        <v>0.12050824836984324</v>
      </c>
      <c r="O1202" s="5">
        <f t="shared" si="1238"/>
        <v>6.723109587079304E-2</v>
      </c>
      <c r="P1202" s="5">
        <f t="shared" si="1239"/>
        <v>0.11417091650722762</v>
      </c>
      <c r="Q1202" s="5">
        <f t="shared" si="1240"/>
        <v>0.10232271975387135</v>
      </c>
      <c r="R1202" s="5">
        <f t="shared" si="1241"/>
        <v>3.1847761199699662E-2</v>
      </c>
      <c r="S1202" s="5">
        <f t="shared" si="1242"/>
        <v>4.5921863842136618E-2</v>
      </c>
      <c r="T1202" s="5">
        <f t="shared" si="1243"/>
        <v>9.6941735124706566E-2</v>
      </c>
      <c r="U1202" s="5">
        <f t="shared" si="1244"/>
        <v>5.4083427285805195E-2</v>
      </c>
      <c r="V1202" s="5">
        <f t="shared" si="1245"/>
        <v>8.2092032357167673E-3</v>
      </c>
      <c r="W1202" s="5">
        <f t="shared" si="1246"/>
        <v>5.7921008835272125E-2</v>
      </c>
      <c r="X1202" s="5">
        <f t="shared" si="1247"/>
        <v>5.4875037627723916E-2</v>
      </c>
      <c r="Y1202" s="5">
        <f t="shared" si="1248"/>
        <v>2.5994624534322198E-2</v>
      </c>
      <c r="Z1202" s="5">
        <f t="shared" si="1249"/>
        <v>1.0057646493247434E-2</v>
      </c>
      <c r="AA1202" s="5">
        <f t="shared" si="1250"/>
        <v>1.7079756073686302E-2</v>
      </c>
      <c r="AB1202" s="5">
        <f t="shared" si="1251"/>
        <v>1.4502302687436852E-2</v>
      </c>
      <c r="AC1202" s="5">
        <f t="shared" si="1252"/>
        <v>8.2547711093119698E-4</v>
      </c>
      <c r="AD1202" s="5">
        <f t="shared" si="1253"/>
        <v>2.4590163889545734E-2</v>
      </c>
      <c r="AE1202" s="5">
        <f t="shared" si="1254"/>
        <v>2.3297007352692811E-2</v>
      </c>
      <c r="AF1202" s="5">
        <f t="shared" si="1255"/>
        <v>1.1035927902501047E-2</v>
      </c>
      <c r="AG1202" s="5">
        <f t="shared" si="1256"/>
        <v>3.4851888292030996E-3</v>
      </c>
      <c r="AH1202" s="5">
        <f t="shared" si="1257"/>
        <v>2.3821828247715172E-3</v>
      </c>
      <c r="AI1202" s="5">
        <f t="shared" si="1258"/>
        <v>4.045389902830575E-3</v>
      </c>
      <c r="AJ1202" s="5">
        <f t="shared" si="1259"/>
        <v>3.4349125717278253E-3</v>
      </c>
      <c r="AK1202" s="5">
        <f t="shared" si="1260"/>
        <v>1.9443736629948926E-3</v>
      </c>
      <c r="AL1202" s="5">
        <f t="shared" si="1261"/>
        <v>5.3123788302893068E-5</v>
      </c>
      <c r="AM1202" s="5">
        <f t="shared" si="1262"/>
        <v>8.351735196248716E-3</v>
      </c>
      <c r="AN1202" s="5">
        <f t="shared" si="1263"/>
        <v>7.9125310896146321E-3</v>
      </c>
      <c r="AO1202" s="5">
        <f t="shared" si="1264"/>
        <v>3.7482120046286507E-3</v>
      </c>
      <c r="AP1202" s="5">
        <f t="shared" si="1265"/>
        <v>1.1836998867178392E-3</v>
      </c>
      <c r="AQ1202" s="5">
        <f t="shared" si="1266"/>
        <v>2.8036276098154724E-4</v>
      </c>
      <c r="AR1202" s="5">
        <f t="shared" si="1267"/>
        <v>4.5138154453500741E-4</v>
      </c>
      <c r="AS1202" s="5">
        <f t="shared" si="1268"/>
        <v>7.6652989165981722E-4</v>
      </c>
      <c r="AT1202" s="5">
        <f t="shared" si="1269"/>
        <v>6.5085522649502325E-4</v>
      </c>
      <c r="AU1202" s="5">
        <f t="shared" si="1270"/>
        <v>3.6842444586091043E-4</v>
      </c>
      <c r="AV1202" s="5">
        <f t="shared" si="1271"/>
        <v>1.5641332371127187E-4</v>
      </c>
      <c r="AW1202" s="5">
        <f t="shared" si="1272"/>
        <v>2.3741630801877698E-6</v>
      </c>
      <c r="AX1202" s="5">
        <f t="shared" si="1273"/>
        <v>2.363800186583062E-3</v>
      </c>
      <c r="AY1202" s="5">
        <f t="shared" si="1274"/>
        <v>2.2394917973903574E-3</v>
      </c>
      <c r="AZ1202" s="5">
        <f t="shared" si="1275"/>
        <v>1.0608602916282192E-3</v>
      </c>
      <c r="BA1202" s="5">
        <f t="shared" si="1276"/>
        <v>3.3502379413786332E-4</v>
      </c>
      <c r="BB1202" s="5">
        <f t="shared" si="1277"/>
        <v>7.9351360064288586E-5</v>
      </c>
      <c r="BC1202" s="5">
        <f t="shared" si="1278"/>
        <v>1.5035680340868663E-5</v>
      </c>
      <c r="BD1202" s="5">
        <f t="shared" si="1279"/>
        <v>7.1274021116309069E-5</v>
      </c>
      <c r="BE1202" s="5">
        <f t="shared" si="1280"/>
        <v>1.2103655620374337E-4</v>
      </c>
      <c r="BF1202" s="5">
        <f t="shared" si="1281"/>
        <v>1.0277130227965856E-4</v>
      </c>
      <c r="BG1202" s="5">
        <f t="shared" si="1282"/>
        <v>5.8174934380859343E-5</v>
      </c>
      <c r="BH1202" s="5">
        <f t="shared" si="1283"/>
        <v>2.469796710132145E-5</v>
      </c>
      <c r="BI1202" s="5">
        <f t="shared" si="1284"/>
        <v>8.3883491806898168E-6</v>
      </c>
      <c r="BJ1202" s="8">
        <f t="shared" si="1285"/>
        <v>0.54854176626801832</v>
      </c>
      <c r="BK1202" s="8">
        <f t="shared" si="1286"/>
        <v>0.24238299614984346</v>
      </c>
      <c r="BL1202" s="8">
        <f t="shared" si="1287"/>
        <v>0.19933114964227044</v>
      </c>
      <c r="BM1202" s="8">
        <f t="shared" si="1288"/>
        <v>0.49103277934949652</v>
      </c>
      <c r="BN1202" s="8">
        <f t="shared" si="1289"/>
        <v>0.50704366156957292</v>
      </c>
    </row>
    <row r="1203" spans="1:66" x14ac:dyDescent="0.25">
      <c r="A1203" t="s">
        <v>267</v>
      </c>
      <c r="B1203" t="s">
        <v>187</v>
      </c>
      <c r="C1203" t="s">
        <v>470</v>
      </c>
      <c r="D1203" s="18" t="s">
        <v>519</v>
      </c>
      <c r="E1203">
        <f>VLOOKUP(A1203,home!$A$2:$E$405,3,FALSE)</f>
        <v>1.65</v>
      </c>
      <c r="F1203">
        <f>VLOOKUP(B1203,home!$B$2:$E$405,3,FALSE)</f>
        <v>0.45450000000000002</v>
      </c>
      <c r="G1203">
        <f>VLOOKUP(C1203,away!$B$2:$E$405,4,FALSE)</f>
        <v>1.5152000000000001</v>
      </c>
      <c r="H1203">
        <f>VLOOKUP(A1203,away!$A$2:$E$405,3,FALSE)</f>
        <v>1.5249999999999999</v>
      </c>
      <c r="I1203">
        <f>VLOOKUP(C1203,away!$B$2:$E$405,3,FALSE)</f>
        <v>0.81969999999999998</v>
      </c>
      <c r="J1203">
        <f>VLOOKUP(B1203,home!$B$2:$E$405,4,FALSE)</f>
        <v>0.98360000000000003</v>
      </c>
      <c r="K1203" s="3">
        <f t="shared" si="1234"/>
        <v>1.1362863599999999</v>
      </c>
      <c r="L1203" s="3">
        <f t="shared" si="1235"/>
        <v>1.229541803</v>
      </c>
      <c r="M1203" s="5">
        <f t="shared" si="1236"/>
        <v>9.3871527242895728E-2</v>
      </c>
      <c r="N1203" s="5">
        <f t="shared" si="1237"/>
        <v>0.10666493599847082</v>
      </c>
      <c r="O1203" s="5">
        <f t="shared" si="1238"/>
        <v>0.11541896685659364</v>
      </c>
      <c r="P1203" s="5">
        <f t="shared" si="1239"/>
        <v>0.13114899772443941</v>
      </c>
      <c r="Q1203" s="5">
        <f t="shared" si="1240"/>
        <v>6.0600955932667698E-2</v>
      </c>
      <c r="R1203" s="5">
        <f t="shared" si="1241"/>
        <v>7.0956222304626712E-2</v>
      </c>
      <c r="S1203" s="5">
        <f t="shared" si="1242"/>
        <v>4.5807445849952173E-2</v>
      </c>
      <c r="T1203" s="5">
        <f t="shared" si="1243"/>
        <v>7.4511408620975786E-2</v>
      </c>
      <c r="U1203" s="5">
        <f t="shared" si="1244"/>
        <v>8.0626587561875102E-2</v>
      </c>
      <c r="V1203" s="5">
        <f t="shared" si="1245"/>
        <v>7.1109014486633766E-3</v>
      </c>
      <c r="W1203" s="5">
        <f t="shared" si="1246"/>
        <v>2.2953346543083796E-2</v>
      </c>
      <c r="X1203" s="5">
        <f t="shared" si="1247"/>
        <v>2.8222099093467068E-2</v>
      </c>
      <c r="Y1203" s="5">
        <f t="shared" si="1248"/>
        <v>1.7350125301913086E-2</v>
      </c>
      <c r="Z1203" s="5">
        <f t="shared" si="1249"/>
        <v>2.9081213835499841E-2</v>
      </c>
      <c r="AA1203" s="5">
        <f t="shared" si="1250"/>
        <v>3.3044586613521755E-2</v>
      </c>
      <c r="AB1203" s="5">
        <f t="shared" si="1251"/>
        <v>1.8774056520391682E-2</v>
      </c>
      <c r="AC1203" s="5">
        <f t="shared" si="1252"/>
        <v>6.2092017229593822E-4</v>
      </c>
      <c r="AD1203" s="5">
        <f t="shared" si="1253"/>
        <v>6.5203936483148187E-3</v>
      </c>
      <c r="AE1203" s="5">
        <f t="shared" si="1254"/>
        <v>8.0170965626187498E-3</v>
      </c>
      <c r="AF1203" s="5">
        <f t="shared" si="1255"/>
        <v>4.9286776812136812E-3</v>
      </c>
      <c r="AG1203" s="5">
        <f t="shared" si="1256"/>
        <v>2.0200050808551091E-3</v>
      </c>
      <c r="AH1203" s="5">
        <f t="shared" si="1257"/>
        <v>8.9391420231822605E-3</v>
      </c>
      <c r="AI1203" s="5">
        <f t="shared" si="1258"/>
        <v>1.0157425151044805E-2</v>
      </c>
      <c r="AJ1203" s="5">
        <f t="shared" si="1259"/>
        <v>5.7708718259265766E-3</v>
      </c>
      <c r="AK1203" s="5">
        <f t="shared" si="1260"/>
        <v>2.1857876470362213E-3</v>
      </c>
      <c r="AL1203" s="5">
        <f t="shared" si="1261"/>
        <v>3.4699790513810506E-5</v>
      </c>
      <c r="AM1203" s="5">
        <f t="shared" si="1262"/>
        <v>1.4818068728821524E-3</v>
      </c>
      <c r="AN1203" s="5">
        <f t="shared" si="1263"/>
        <v>1.8219434941813134E-3</v>
      </c>
      <c r="AO1203" s="5">
        <f t="shared" si="1264"/>
        <v>1.1200778443999065E-3</v>
      </c>
      <c r="AP1203" s="5">
        <f t="shared" si="1265"/>
        <v>4.5906084410127137E-4</v>
      </c>
      <c r="AQ1203" s="5">
        <f t="shared" si="1266"/>
        <v>1.4110862448574483E-4</v>
      </c>
      <c r="AR1203" s="5">
        <f t="shared" si="1267"/>
        <v>2.198209760091315E-3</v>
      </c>
      <c r="AS1203" s="5">
        <f t="shared" si="1268"/>
        <v>2.4977957668106334E-3</v>
      </c>
      <c r="AT1203" s="5">
        <f t="shared" si="1269"/>
        <v>1.419105629946332E-3</v>
      </c>
      <c r="AU1203" s="5">
        <f t="shared" si="1270"/>
        <v>5.3750345690240821E-4</v>
      </c>
      <c r="AV1203" s="5">
        <f t="shared" si="1271"/>
        <v>1.5268946163276361E-4</v>
      </c>
      <c r="AW1203" s="5">
        <f t="shared" si="1272"/>
        <v>1.3466521984287221E-6</v>
      </c>
      <c r="AX1203" s="5">
        <f t="shared" si="1273"/>
        <v>2.8062615630170706E-4</v>
      </c>
      <c r="AY1203" s="5">
        <f t="shared" si="1274"/>
        <v>3.4504159018816075E-4</v>
      </c>
      <c r="AZ1203" s="5">
        <f t="shared" si="1275"/>
        <v>2.1212152945496919E-4</v>
      </c>
      <c r="BA1203" s="5">
        <f t="shared" si="1276"/>
        <v>8.693742926039345E-5</v>
      </c>
      <c r="BB1203" s="5">
        <f t="shared" si="1277"/>
        <v>2.6723300880252294E-5</v>
      </c>
      <c r="BC1203" s="5">
        <f t="shared" si="1278"/>
        <v>6.5714831092833733E-6</v>
      </c>
      <c r="BD1203" s="5">
        <f t="shared" si="1279"/>
        <v>4.5046513196581256E-4</v>
      </c>
      <c r="BE1203" s="5">
        <f t="shared" si="1280"/>
        <v>5.1185738510835276E-4</v>
      </c>
      <c r="BF1203" s="5">
        <f t="shared" si="1281"/>
        <v>2.9080828248194423E-4</v>
      </c>
      <c r="BG1203" s="5">
        <f t="shared" si="1282"/>
        <v>1.1014716158642005E-4</v>
      </c>
      <c r="BH1203" s="5">
        <f t="shared" si="1283"/>
        <v>3.1289679325841271E-5</v>
      </c>
      <c r="BI1203" s="5">
        <f t="shared" si="1284"/>
        <v>7.1108071653454838E-6</v>
      </c>
      <c r="BJ1203" s="8">
        <f t="shared" si="1285"/>
        <v>0.33777106363282572</v>
      </c>
      <c r="BK1203" s="8">
        <f t="shared" si="1286"/>
        <v>0.27893953381894859</v>
      </c>
      <c r="BL1203" s="8">
        <f t="shared" si="1287"/>
        <v>0.35408062902721593</v>
      </c>
      <c r="BM1203" s="8">
        <f t="shared" si="1288"/>
        <v>0.4208671393168063</v>
      </c>
      <c r="BN1203" s="8">
        <f t="shared" si="1289"/>
        <v>0.57866160605969397</v>
      </c>
    </row>
    <row r="1204" spans="1:66" x14ac:dyDescent="0.25">
      <c r="A1204" t="s">
        <v>267</v>
      </c>
      <c r="B1204" t="s">
        <v>302</v>
      </c>
      <c r="C1204" t="s">
        <v>318</v>
      </c>
      <c r="D1204" s="18" t="s">
        <v>519</v>
      </c>
      <c r="E1204">
        <f>VLOOKUP(A1204,home!$A$2:$E$405,3,FALSE)</f>
        <v>1.65</v>
      </c>
      <c r="F1204">
        <f>VLOOKUP(B1204,home!$B$2:$E$405,3,FALSE)</f>
        <v>1.5152000000000001</v>
      </c>
      <c r="G1204">
        <f>VLOOKUP(C1204,away!$B$2:$E$405,4,FALSE)</f>
        <v>1.0606</v>
      </c>
      <c r="H1204">
        <f>VLOOKUP(A1204,away!$A$2:$E$405,3,FALSE)</f>
        <v>1.5249999999999999</v>
      </c>
      <c r="I1204">
        <f>VLOOKUP(C1204,away!$B$2:$E$405,3,FALSE)</f>
        <v>1.3115000000000001</v>
      </c>
      <c r="J1204">
        <f>VLOOKUP(B1204,home!$B$2:$E$405,4,FALSE)</f>
        <v>0.32790000000000002</v>
      </c>
      <c r="K1204" s="3">
        <f t="shared" si="1234"/>
        <v>2.6515848480000002</v>
      </c>
      <c r="L1204" s="3">
        <f t="shared" si="1235"/>
        <v>0.65581229625000004</v>
      </c>
      <c r="M1204" s="5">
        <f t="shared" si="1236"/>
        <v>3.6611343889901039E-2</v>
      </c>
      <c r="N1204" s="5">
        <f t="shared" si="1237"/>
        <v>9.7078084723378991E-2</v>
      </c>
      <c r="O1204" s="5">
        <f t="shared" si="1238"/>
        <v>2.4010169505234411E-2</v>
      </c>
      <c r="P1204" s="5">
        <f t="shared" si="1239"/>
        <v>6.3665001657991216E-2</v>
      </c>
      <c r="Q1204" s="5">
        <f t="shared" si="1240"/>
        <v>0.12870538926268602</v>
      </c>
      <c r="R1204" s="5">
        <f t="shared" si="1241"/>
        <v>7.8730821982897527E-3</v>
      </c>
      <c r="S1204" s="5">
        <f t="shared" si="1242"/>
        <v>2.7677435498551027E-2</v>
      </c>
      <c r="T1204" s="5">
        <f t="shared" si="1243"/>
        <v>8.4406576872112213E-2</v>
      </c>
      <c r="U1204" s="5">
        <f t="shared" si="1244"/>
        <v>2.0876145464043639E-2</v>
      </c>
      <c r="V1204" s="5">
        <f t="shared" si="1245"/>
        <v>5.3477170664286127E-3</v>
      </c>
      <c r="W1204" s="5">
        <f t="shared" si="1246"/>
        <v>0.11375775334162673</v>
      </c>
      <c r="X1204" s="5">
        <f t="shared" si="1247"/>
        <v>7.4603733435213329E-2</v>
      </c>
      <c r="Y1204" s="5">
        <f t="shared" si="1248"/>
        <v>2.4463022866485079E-2</v>
      </c>
      <c r="Z1204" s="5">
        <f t="shared" si="1249"/>
        <v>1.7210880383418002E-3</v>
      </c>
      <c r="AA1204" s="5">
        <f t="shared" si="1250"/>
        <v>4.5636109645411605E-3</v>
      </c>
      <c r="AB1204" s="5">
        <f t="shared" si="1251"/>
        <v>6.0504008428720049E-3</v>
      </c>
      <c r="AC1204" s="5">
        <f t="shared" si="1252"/>
        <v>5.8121059575909112E-4</v>
      </c>
      <c r="AD1204" s="5">
        <f t="shared" si="1253"/>
        <v>7.5409583775794709E-2</v>
      </c>
      <c r="AE1204" s="5">
        <f t="shared" si="1254"/>
        <v>4.9454532295260673E-2</v>
      </c>
      <c r="AF1204" s="5">
        <f t="shared" si="1255"/>
        <v>1.6216445192262341E-2</v>
      </c>
      <c r="AG1204" s="5">
        <f t="shared" si="1256"/>
        <v>3.5449813861832798E-3</v>
      </c>
      <c r="AH1204" s="5">
        <f t="shared" si="1257"/>
        <v>2.8217767461833596E-4</v>
      </c>
      <c r="AI1204" s="5">
        <f t="shared" si="1258"/>
        <v>7.4821804646185383E-4</v>
      </c>
      <c r="AJ1204" s="5">
        <f t="shared" si="1259"/>
        <v>9.9198181749920599E-4</v>
      </c>
      <c r="AK1204" s="5">
        <f t="shared" si="1260"/>
        <v>8.7677465225746536E-4</v>
      </c>
      <c r="AL1204" s="5">
        <f t="shared" si="1261"/>
        <v>4.0427659420447057E-5</v>
      </c>
      <c r="AM1204" s="5">
        <f t="shared" si="1262"/>
        <v>3.9990981946776777E-2</v>
      </c>
      <c r="AN1204" s="5">
        <f t="shared" si="1263"/>
        <v>2.6226577699807973E-2</v>
      </c>
      <c r="AO1204" s="5">
        <f t="shared" si="1264"/>
        <v>8.5998560720450552E-3</v>
      </c>
      <c r="AP1204" s="5">
        <f t="shared" si="1265"/>
        <v>1.8799637860091242E-3</v>
      </c>
      <c r="AQ1204" s="5">
        <f t="shared" si="1266"/>
        <v>3.0822584184237182E-4</v>
      </c>
      <c r="AR1204" s="5">
        <f t="shared" si="1267"/>
        <v>3.7011117748387269E-5</v>
      </c>
      <c r="AS1204" s="5">
        <f t="shared" si="1268"/>
        <v>9.8138119029167573E-5</v>
      </c>
      <c r="AT1204" s="5">
        <f t="shared" si="1269"/>
        <v>1.3011077471448062E-4</v>
      </c>
      <c r="AU1204" s="5">
        <f t="shared" si="1270"/>
        <v>1.149999195981528E-4</v>
      </c>
      <c r="AV1204" s="5">
        <f t="shared" si="1271"/>
        <v>7.623301108192005E-5</v>
      </c>
      <c r="AW1204" s="5">
        <f t="shared" si="1272"/>
        <v>1.9528153561211113E-6</v>
      </c>
      <c r="AX1204" s="5">
        <f t="shared" si="1273"/>
        <v>1.7673246964452473E-2</v>
      </c>
      <c r="AY1204" s="5">
        <f t="shared" si="1274"/>
        <v>1.1590332673950919E-2</v>
      </c>
      <c r="AZ1204" s="5">
        <f t="shared" si="1275"/>
        <v>3.8005413426025775E-3</v>
      </c>
      <c r="BA1204" s="5">
        <f t="shared" si="1276"/>
        <v>8.3081391496175145E-4</v>
      </c>
      <c r="BB1204" s="5">
        <f t="shared" si="1277"/>
        <v>1.3621449533187961E-4</v>
      </c>
      <c r="BC1204" s="5">
        <f t="shared" si="1278"/>
        <v>1.7866228193226984E-5</v>
      </c>
      <c r="BD1204" s="5">
        <f t="shared" si="1279"/>
        <v>4.0453910195581617E-6</v>
      </c>
      <c r="BE1204" s="5">
        <f t="shared" si="1280"/>
        <v>1.0726697531695693E-5</v>
      </c>
      <c r="BF1204" s="5">
        <f t="shared" si="1281"/>
        <v>1.4221374322061652E-5</v>
      </c>
      <c r="BG1204" s="5">
        <f t="shared" si="1282"/>
        <v>1.2569726890038318E-5</v>
      </c>
      <c r="BH1204" s="5">
        <f t="shared" si="1283"/>
        <v>8.3324243412809423E-6</v>
      </c>
      <c r="BI1204" s="5">
        <f t="shared" si="1284"/>
        <v>4.418826026089385E-6</v>
      </c>
      <c r="BJ1204" s="8">
        <f t="shared" si="1285"/>
        <v>0.77869472411697749</v>
      </c>
      <c r="BK1204" s="8">
        <f t="shared" si="1286"/>
        <v>0.14551346904200235</v>
      </c>
      <c r="BL1204" s="8">
        <f t="shared" si="1287"/>
        <v>6.6783368548120683E-2</v>
      </c>
      <c r="BM1204" s="8">
        <f t="shared" si="1288"/>
        <v>0.62318119864936583</v>
      </c>
      <c r="BN1204" s="8">
        <f t="shared" si="1289"/>
        <v>0.35794307123748142</v>
      </c>
    </row>
    <row r="1205" spans="1:66" x14ac:dyDescent="0.25">
      <c r="A1205" t="s">
        <v>267</v>
      </c>
      <c r="B1205" t="s">
        <v>408</v>
      </c>
      <c r="C1205" t="s">
        <v>191</v>
      </c>
      <c r="D1205" s="18" t="s">
        <v>519</v>
      </c>
      <c r="E1205">
        <f>VLOOKUP(A1205,home!$A$2:$E$405,3,FALSE)</f>
        <v>1.65</v>
      </c>
      <c r="F1205">
        <f>VLOOKUP(B1205,home!$B$2:$E$405,3,FALSE)</f>
        <v>0.84850000000000003</v>
      </c>
      <c r="G1205">
        <f>VLOOKUP(C1205,away!$B$2:$E$405,4,FALSE)</f>
        <v>0.90910000000000002</v>
      </c>
      <c r="H1205">
        <f>VLOOKUP(A1205,away!$A$2:$E$405,3,FALSE)</f>
        <v>1.5249999999999999</v>
      </c>
      <c r="I1205">
        <f>VLOOKUP(C1205,away!$B$2:$E$405,3,FALSE)</f>
        <v>0.81969999999999998</v>
      </c>
      <c r="J1205">
        <f>VLOOKUP(B1205,home!$B$2:$E$405,4,FALSE)</f>
        <v>1.3115000000000001</v>
      </c>
      <c r="K1205" s="3">
        <f t="shared" si="1234"/>
        <v>1.2727627275000002</v>
      </c>
      <c r="L1205" s="3">
        <f t="shared" si="1235"/>
        <v>1.63943073875</v>
      </c>
      <c r="M1205" s="5">
        <f t="shared" si="1236"/>
        <v>5.4356370147894031E-2</v>
      </c>
      <c r="N1205" s="5">
        <f t="shared" si="1237"/>
        <v>6.9182761926433203E-2</v>
      </c>
      <c r="O1205" s="5">
        <f t="shared" si="1238"/>
        <v>8.9113504067330346E-2</v>
      </c>
      <c r="P1205" s="5">
        <f t="shared" si="1239"/>
        <v>0.11342034649381774</v>
      </c>
      <c r="Q1205" s="5">
        <f t="shared" si="1240"/>
        <v>4.4026620382735145E-2</v>
      </c>
      <c r="R1205" s="5">
        <f t="shared" si="1241"/>
        <v>7.3047708902852282E-2</v>
      </c>
      <c r="S1205" s="5">
        <f t="shared" si="1242"/>
        <v>5.9165903480017809E-2</v>
      </c>
      <c r="T1205" s="5">
        <f t="shared" si="1243"/>
        <v>7.2178594778733271E-2</v>
      </c>
      <c r="U1205" s="5">
        <f t="shared" si="1244"/>
        <v>9.2972401220820317E-2</v>
      </c>
      <c r="V1205" s="5">
        <f t="shared" si="1245"/>
        <v>1.3717327692258816E-2</v>
      </c>
      <c r="W1205" s="5">
        <f t="shared" si="1246"/>
        <v>1.8678480480312357E-2</v>
      </c>
      <c r="X1205" s="5">
        <f t="shared" si="1247"/>
        <v>3.062207505256594E-2</v>
      </c>
      <c r="Y1205" s="5">
        <f t="shared" si="1248"/>
        <v>2.5101385562743071E-2</v>
      </c>
      <c r="Z1205" s="5">
        <f t="shared" si="1249"/>
        <v>3.9918886456866018E-2</v>
      </c>
      <c r="AA1205" s="5">
        <f t="shared" si="1250"/>
        <v>5.0807270805603606E-2</v>
      </c>
      <c r="AB1205" s="5">
        <f t="shared" si="1251"/>
        <v>3.2332800283685591E-2</v>
      </c>
      <c r="AC1205" s="5">
        <f t="shared" si="1252"/>
        <v>1.7889164319564983E-3</v>
      </c>
      <c r="AD1205" s="5">
        <f t="shared" si="1253"/>
        <v>5.9433184404194678E-3</v>
      </c>
      <c r="AE1205" s="5">
        <f t="shared" si="1254"/>
        <v>9.7436589414033846E-3</v>
      </c>
      <c r="AF1205" s="5">
        <f t="shared" si="1255"/>
        <v>7.9870269882164995E-3</v>
      </c>
      <c r="AG1205" s="5">
        <f t="shared" si="1256"/>
        <v>4.3647258519026533E-3</v>
      </c>
      <c r="AH1205" s="5">
        <f t="shared" si="1257"/>
        <v>1.6361062378514313E-2</v>
      </c>
      <c r="AI1205" s="5">
        <f t="shared" si="1258"/>
        <v>2.0823750377675518E-2</v>
      </c>
      <c r="AJ1205" s="5">
        <f t="shared" si="1259"/>
        <v>1.3251846663734725E-2</v>
      </c>
      <c r="AK1205" s="5">
        <f t="shared" si="1260"/>
        <v>5.6221521680489281E-3</v>
      </c>
      <c r="AL1205" s="5">
        <f t="shared" si="1261"/>
        <v>1.4931057464575835E-4</v>
      </c>
      <c r="AM1205" s="5">
        <f t="shared" si="1262"/>
        <v>1.512886837725865E-3</v>
      </c>
      <c r="AN1205" s="5">
        <f t="shared" si="1263"/>
        <v>2.4802731860180658E-3</v>
      </c>
      <c r="AO1205" s="5">
        <f t="shared" si="1264"/>
        <v>2.0331180508277075E-3</v>
      </c>
      <c r="AP1205" s="5">
        <f t="shared" si="1265"/>
        <v>1.1110520760114759E-3</v>
      </c>
      <c r="AQ1205" s="5">
        <f t="shared" si="1266"/>
        <v>4.5537323144130397E-4</v>
      </c>
      <c r="AR1205" s="5">
        <f t="shared" si="1267"/>
        <v>5.364565716388511E-3</v>
      </c>
      <c r="AS1205" s="5">
        <f t="shared" si="1268"/>
        <v>6.8278192930436334E-3</v>
      </c>
      <c r="AT1205" s="5">
        <f t="shared" si="1269"/>
        <v>4.3450969531456688E-3</v>
      </c>
      <c r="AU1205" s="5">
        <f t="shared" si="1270"/>
        <v>1.8434258164458739E-3</v>
      </c>
      <c r="AV1205" s="5">
        <f t="shared" si="1271"/>
        <v>5.8656091752089126E-4</v>
      </c>
      <c r="AW1205" s="5">
        <f t="shared" si="1272"/>
        <v>8.6542330965463124E-6</v>
      </c>
      <c r="AX1205" s="5">
        <f t="shared" si="1273"/>
        <v>3.2092432966380384E-4</v>
      </c>
      <c r="AY1205" s="5">
        <f t="shared" si="1274"/>
        <v>5.2613321086357836E-4</v>
      </c>
      <c r="AZ1205" s="5">
        <f t="shared" si="1275"/>
        <v>4.3127947928349301E-4</v>
      </c>
      <c r="BA1205" s="5">
        <f t="shared" si="1276"/>
        <v>2.3568427844315073E-4</v>
      </c>
      <c r="BB1205" s="5">
        <f t="shared" si="1277"/>
        <v>9.6597012679953858E-5</v>
      </c>
      <c r="BC1205" s="5">
        <f t="shared" si="1278"/>
        <v>3.1672822371787981E-5</v>
      </c>
      <c r="BD1205" s="5">
        <f t="shared" si="1279"/>
        <v>1.4658056559152895E-3</v>
      </c>
      <c r="BE1205" s="5">
        <f t="shared" si="1280"/>
        <v>1.8656228046076706E-3</v>
      </c>
      <c r="BF1205" s="5">
        <f t="shared" si="1281"/>
        <v>1.1872475846393294E-3</v>
      </c>
      <c r="BG1205" s="5">
        <f t="shared" si="1282"/>
        <v>5.0369482468111339E-4</v>
      </c>
      <c r="BH1205" s="5">
        <f t="shared" si="1283"/>
        <v>1.6027099972219206E-4</v>
      </c>
      <c r="BI1205" s="5">
        <f t="shared" si="1284"/>
        <v>4.0797390949113763E-5</v>
      </c>
      <c r="BJ1205" s="8">
        <f t="shared" si="1285"/>
        <v>0.29706364292079523</v>
      </c>
      <c r="BK1205" s="8">
        <f t="shared" si="1286"/>
        <v>0.24312430803145427</v>
      </c>
      <c r="BL1205" s="8">
        <f t="shared" si="1287"/>
        <v>0.41852340482532496</v>
      </c>
      <c r="BM1205" s="8">
        <f t="shared" si="1288"/>
        <v>0.55496545133561048</v>
      </c>
      <c r="BN1205" s="8">
        <f t="shared" si="1289"/>
        <v>0.44314731192106277</v>
      </c>
    </row>
    <row r="1206" spans="1:66" x14ac:dyDescent="0.25">
      <c r="A1206" t="s">
        <v>267</v>
      </c>
      <c r="B1206" t="s">
        <v>335</v>
      </c>
      <c r="C1206" t="s">
        <v>292</v>
      </c>
      <c r="D1206" s="18" t="s">
        <v>519</v>
      </c>
      <c r="E1206">
        <f>VLOOKUP(A1206,home!$A$2:$E$405,3,FALSE)</f>
        <v>1.65</v>
      </c>
      <c r="F1206">
        <f>VLOOKUP(B1206,home!$B$2:$E$405,3,FALSE)</f>
        <v>0.90910000000000002</v>
      </c>
      <c r="G1206">
        <f>VLOOKUP(C1206,away!$B$2:$E$405,4,FALSE)</f>
        <v>0.72729999999999995</v>
      </c>
      <c r="H1206">
        <f>VLOOKUP(A1206,away!$A$2:$E$405,3,FALSE)</f>
        <v>1.5249999999999999</v>
      </c>
      <c r="I1206">
        <f>VLOOKUP(C1206,away!$B$2:$E$405,3,FALSE)</f>
        <v>0.91800000000000004</v>
      </c>
      <c r="J1206">
        <f>VLOOKUP(B1206,home!$B$2:$E$405,4,FALSE)</f>
        <v>0.65569999999999995</v>
      </c>
      <c r="K1206" s="3">
        <f t="shared" si="1234"/>
        <v>1.0909609094999999</v>
      </c>
      <c r="L1206" s="3">
        <f t="shared" si="1235"/>
        <v>0.91794721499999998</v>
      </c>
      <c r="M1206" s="5">
        <f t="shared" si="1236"/>
        <v>0.13413505351915087</v>
      </c>
      <c r="N1206" s="5">
        <f t="shared" si="1237"/>
        <v>0.146336099983084</v>
      </c>
      <c r="O1206" s="5">
        <f t="shared" si="1238"/>
        <v>0.12312889881178049</v>
      </c>
      <c r="P1206" s="5">
        <f t="shared" si="1239"/>
        <v>0.1343288154334335</v>
      </c>
      <c r="Q1206" s="5">
        <f t="shared" si="1240"/>
        <v>7.9823482365114107E-2</v>
      </c>
      <c r="R1206" s="5">
        <f t="shared" si="1241"/>
        <v>5.6512914875145343E-2</v>
      </c>
      <c r="S1206" s="5">
        <f t="shared" si="1242"/>
        <v>3.363071431058326E-2</v>
      </c>
      <c r="T1206" s="5">
        <f t="shared" si="1243"/>
        <v>7.3273743328658103E-2</v>
      </c>
      <c r="U1206" s="5">
        <f t="shared" si="1244"/>
        <v>6.1653381010684634E-2</v>
      </c>
      <c r="V1206" s="5">
        <f t="shared" si="1245"/>
        <v>3.7421438708379294E-3</v>
      </c>
      <c r="W1206" s="5">
        <f t="shared" si="1246"/>
        <v>2.9028099640167372E-2</v>
      </c>
      <c r="X1206" s="5">
        <f t="shared" si="1247"/>
        <v>2.6646263221434138E-2</v>
      </c>
      <c r="Y1206" s="5">
        <f t="shared" si="1248"/>
        <v>1.2229931557136196E-2</v>
      </c>
      <c r="Z1206" s="5">
        <f t="shared" si="1249"/>
        <v>1.7291957607057252E-2</v>
      </c>
      <c r="AA1206" s="5">
        <f t="shared" si="1250"/>
        <v>1.886484979803062E-2</v>
      </c>
      <c r="AB1206" s="5">
        <f t="shared" si="1251"/>
        <v>1.0290406846620187E-2</v>
      </c>
      <c r="AC1206" s="5">
        <f t="shared" si="1252"/>
        <v>2.3422184403095529E-4</v>
      </c>
      <c r="AD1206" s="5">
        <f t="shared" si="1253"/>
        <v>7.9171304961234024E-3</v>
      </c>
      <c r="AE1206" s="5">
        <f t="shared" si="1254"/>
        <v>7.2675078897080445E-3</v>
      </c>
      <c r="AF1206" s="5">
        <f t="shared" si="1255"/>
        <v>3.3355943136740129E-3</v>
      </c>
      <c r="AG1206" s="5">
        <f t="shared" si="1256"/>
        <v>1.020633170202299E-3</v>
      </c>
      <c r="AH1206" s="5">
        <f t="shared" si="1257"/>
        <v>3.9682760818240655E-3</v>
      </c>
      <c r="AI1206" s="5">
        <f t="shared" si="1258"/>
        <v>4.3292340833738785E-3</v>
      </c>
      <c r="AJ1206" s="5">
        <f t="shared" si="1259"/>
        <v>2.3615125765179823E-3</v>
      </c>
      <c r="AK1206" s="5">
        <f t="shared" si="1260"/>
        <v>8.5877263609124895E-4</v>
      </c>
      <c r="AL1206" s="5">
        <f t="shared" si="1261"/>
        <v>9.382407366861978E-6</v>
      </c>
      <c r="AM1206" s="5">
        <f t="shared" si="1262"/>
        <v>1.7274559773361952E-3</v>
      </c>
      <c r="AN1206" s="5">
        <f t="shared" si="1263"/>
        <v>1.5857134034308635E-3</v>
      </c>
      <c r="AO1206" s="5">
        <f t="shared" si="1264"/>
        <v>7.2780060123376613E-4</v>
      </c>
      <c r="AP1206" s="5">
        <f t="shared" si="1265"/>
        <v>2.2269417832595378E-4</v>
      </c>
      <c r="AQ1206" s="5">
        <f t="shared" si="1266"/>
        <v>5.1105375197755642E-5</v>
      </c>
      <c r="AR1206" s="5">
        <f t="shared" si="1267"/>
        <v>7.2853359553230301E-4</v>
      </c>
      <c r="AS1206" s="5">
        <f t="shared" si="1268"/>
        <v>7.9480167398322636E-4</v>
      </c>
      <c r="AT1206" s="5">
        <f t="shared" si="1269"/>
        <v>4.3354877856043147E-4</v>
      </c>
      <c r="AU1206" s="5">
        <f t="shared" si="1270"/>
        <v>1.5766158992363416E-4</v>
      </c>
      <c r="AV1206" s="5">
        <f t="shared" si="1271"/>
        <v>4.3000657884075974E-5</v>
      </c>
      <c r="AW1206" s="5">
        <f t="shared" si="1272"/>
        <v>2.6099890339348403E-7</v>
      </c>
      <c r="AX1206" s="5">
        <f t="shared" si="1273"/>
        <v>3.1409782402598427E-4</v>
      </c>
      <c r="AY1206" s="5">
        <f t="shared" si="1274"/>
        <v>2.8832522280221236E-4</v>
      </c>
      <c r="AZ1206" s="5">
        <f t="shared" si="1275"/>
        <v>1.3233366764277263E-4</v>
      </c>
      <c r="BA1206" s="5">
        <f t="shared" si="1276"/>
        <v>4.0491773887806264E-5</v>
      </c>
      <c r="BB1206" s="5">
        <f t="shared" si="1277"/>
        <v>9.2923277676803678E-6</v>
      </c>
      <c r="BC1206" s="5">
        <f t="shared" si="1278"/>
        <v>1.7059732790418731E-6</v>
      </c>
      <c r="BD1206" s="5">
        <f t="shared" si="1279"/>
        <v>1.1145923084213559E-4</v>
      </c>
      <c r="BE1206" s="5">
        <f t="shared" si="1280"/>
        <v>1.2159766385170669E-4</v>
      </c>
      <c r="BF1206" s="5">
        <f t="shared" si="1281"/>
        <v>6.6329148974366583E-5</v>
      </c>
      <c r="BG1206" s="5">
        <f t="shared" si="1282"/>
        <v>2.4120836230478657E-5</v>
      </c>
      <c r="BH1206" s="5">
        <f t="shared" si="1283"/>
        <v>6.5787223579758852E-6</v>
      </c>
      <c r="BI1206" s="5">
        <f t="shared" si="1284"/>
        <v>1.4354257854010717E-6</v>
      </c>
      <c r="BJ1206" s="8">
        <f t="shared" si="1285"/>
        <v>0.39197950229023176</v>
      </c>
      <c r="BK1206" s="8">
        <f t="shared" si="1286"/>
        <v>0.30636865660820556</v>
      </c>
      <c r="BL1206" s="8">
        <f t="shared" si="1287"/>
        <v>0.28445731404399421</v>
      </c>
      <c r="BM1206" s="8">
        <f t="shared" si="1288"/>
        <v>0.3255441013378817</v>
      </c>
      <c r="BN1206" s="8">
        <f t="shared" si="1289"/>
        <v>0.67426526498770811</v>
      </c>
    </row>
    <row r="1207" spans="1:66" x14ac:dyDescent="0.25">
      <c r="A1207" t="s">
        <v>273</v>
      </c>
      <c r="B1207" t="s">
        <v>295</v>
      </c>
      <c r="C1207" t="s">
        <v>337</v>
      </c>
      <c r="D1207" s="18" t="s">
        <v>519</v>
      </c>
      <c r="E1207">
        <f>VLOOKUP(A1207,home!$A$2:$E$405,3,FALSE)</f>
        <v>1.375</v>
      </c>
      <c r="F1207">
        <f>VLOOKUP(B1207,home!$B$2:$E$405,3,FALSE)</f>
        <v>1.1636</v>
      </c>
      <c r="G1207">
        <f>VLOOKUP(C1207,away!$B$2:$E$405,4,FALSE)</f>
        <v>1.6364000000000001</v>
      </c>
      <c r="H1207">
        <f>VLOOKUP(A1207,away!$A$2:$E$405,3,FALSE)</f>
        <v>1.1000000000000001</v>
      </c>
      <c r="I1207">
        <f>VLOOKUP(C1207,away!$B$2:$E$405,3,FALSE)</f>
        <v>0.68179999999999996</v>
      </c>
      <c r="J1207">
        <f>VLOOKUP(B1207,home!$B$2:$E$405,4,FALSE)</f>
        <v>0.72729999999999995</v>
      </c>
      <c r="K1207" s="3">
        <f t="shared" si="1234"/>
        <v>2.61815818</v>
      </c>
      <c r="L1207" s="3">
        <f t="shared" si="1235"/>
        <v>0.54546045399999998</v>
      </c>
      <c r="M1207" s="5">
        <f t="shared" si="1236"/>
        <v>4.227249528880158E-2</v>
      </c>
      <c r="N1207" s="5">
        <f t="shared" si="1237"/>
        <v>0.11067607932938729</v>
      </c>
      <c r="O1207" s="5">
        <f t="shared" si="1238"/>
        <v>2.3057974471942567E-2</v>
      </c>
      <c r="P1207" s="5">
        <f t="shared" si="1239"/>
        <v>6.0369424477947603E-2</v>
      </c>
      <c r="Q1207" s="5">
        <f t="shared" si="1240"/>
        <v>0.14488374121328218</v>
      </c>
      <c r="R1207" s="5">
        <f t="shared" si="1241"/>
        <v>6.2886066118931E-3</v>
      </c>
      <c r="S1207" s="5">
        <f t="shared" si="1242"/>
        <v>2.1553420178416091E-2</v>
      </c>
      <c r="T1207" s="5">
        <f t="shared" si="1243"/>
        <v>7.9028351259415389E-2</v>
      </c>
      <c r="U1207" s="5">
        <f t="shared" si="1244"/>
        <v>1.6464566841730002E-2</v>
      </c>
      <c r="V1207" s="5">
        <f t="shared" si="1245"/>
        <v>3.4200530071830191E-3</v>
      </c>
      <c r="W1207" s="5">
        <f t="shared" si="1246"/>
        <v>0.12644285073551928</v>
      </c>
      <c r="X1207" s="5">
        <f t="shared" si="1247"/>
        <v>6.8969574767250574E-2</v>
      </c>
      <c r="Y1207" s="5">
        <f t="shared" si="1248"/>
        <v>1.8810087782365717E-2</v>
      </c>
      <c r="Z1207" s="5">
        <f t="shared" si="1249"/>
        <v>1.1433954058502041E-3</v>
      </c>
      <c r="AA1207" s="5">
        <f t="shared" si="1250"/>
        <v>2.9935900348011316E-3</v>
      </c>
      <c r="AB1207" s="5">
        <f t="shared" si="1251"/>
        <v>3.9188461185905342E-3</v>
      </c>
      <c r="AC1207" s="5">
        <f t="shared" si="1252"/>
        <v>3.05261480185214E-4</v>
      </c>
      <c r="AD1207" s="5">
        <f t="shared" si="1253"/>
        <v>8.2761845988929703E-2</v>
      </c>
      <c r="AE1207" s="5">
        <f t="shared" si="1254"/>
        <v>4.5143314086999668E-2</v>
      </c>
      <c r="AF1207" s="5">
        <f t="shared" si="1255"/>
        <v>1.2311946298479716E-2</v>
      </c>
      <c r="AG1207" s="5">
        <f t="shared" si="1256"/>
        <v>2.2385599391974553E-3</v>
      </c>
      <c r="AH1207" s="5">
        <f t="shared" si="1257"/>
        <v>1.5591924429414163E-4</v>
      </c>
      <c r="AI1207" s="5">
        <f t="shared" si="1258"/>
        <v>4.0822124486812519E-4</v>
      </c>
      <c r="AJ1207" s="5">
        <f t="shared" si="1259"/>
        <v>5.3439389575063261E-4</v>
      </c>
      <c r="AK1207" s="5">
        <f t="shared" si="1260"/>
        <v>4.6637591650052867E-4</v>
      </c>
      <c r="AL1207" s="5">
        <f t="shared" si="1261"/>
        <v>1.7437778156379301E-5</v>
      </c>
      <c r="AM1207" s="5">
        <f t="shared" si="1262"/>
        <v>4.3336720813563268E-2</v>
      </c>
      <c r="AN1207" s="5">
        <f t="shared" si="1263"/>
        <v>2.3638467409837469E-2</v>
      </c>
      <c r="AO1207" s="5">
        <f t="shared" si="1264"/>
        <v>6.4469245826170732E-3</v>
      </c>
      <c r="AP1207" s="5">
        <f t="shared" si="1265"/>
        <v>1.1721808032460232E-3</v>
      </c>
      <c r="AQ1207" s="5">
        <f t="shared" si="1266"/>
        <v>1.5984456827716509E-4</v>
      </c>
      <c r="AR1207" s="5">
        <f t="shared" si="1267"/>
        <v>1.7009556356003886E-5</v>
      </c>
      <c r="AS1207" s="5">
        <f t="shared" si="1268"/>
        <v>4.4533709111642562E-5</v>
      </c>
      <c r="AT1207" s="5">
        <f t="shared" si="1269"/>
        <v>5.8298147398193765E-5</v>
      </c>
      <c r="AU1207" s="5">
        <f t="shared" si="1270"/>
        <v>5.0877923829808911E-5</v>
      </c>
      <c r="AV1207" s="5">
        <f t="shared" si="1271"/>
        <v>3.3301613114107781E-5</v>
      </c>
      <c r="AW1207" s="5">
        <f t="shared" si="1272"/>
        <v>6.9174781923981918E-7</v>
      </c>
      <c r="AX1207" s="5">
        <f t="shared" si="1273"/>
        <v>1.8910398348734498E-2</v>
      </c>
      <c r="AY1207" s="5">
        <f t="shared" si="1274"/>
        <v>1.0314874468621567E-2</v>
      </c>
      <c r="AZ1207" s="5">
        <f t="shared" si="1275"/>
        <v>2.8131780553036639E-3</v>
      </c>
      <c r="BA1207" s="5">
        <f t="shared" si="1276"/>
        <v>5.1149245974292461E-4</v>
      </c>
      <c r="BB1207" s="5">
        <f t="shared" si="1277"/>
        <v>6.9749727327238082E-5</v>
      </c>
      <c r="BC1207" s="5">
        <f t="shared" si="1278"/>
        <v>7.6091435868583011E-6</v>
      </c>
      <c r="BD1207" s="5">
        <f t="shared" si="1279"/>
        <v>1.5463400553807435E-6</v>
      </c>
      <c r="BE1207" s="5">
        <f t="shared" si="1280"/>
        <v>4.0485628650567461E-6</v>
      </c>
      <c r="BF1207" s="5">
        <f t="shared" si="1281"/>
        <v>5.299888991196279E-6</v>
      </c>
      <c r="BG1207" s="5">
        <f t="shared" si="1282"/>
        <v>4.6253159051308285E-6</v>
      </c>
      <c r="BH1207" s="5">
        <f t="shared" si="1283"/>
        <v>3.027452168025596E-6</v>
      </c>
      <c r="BI1207" s="5">
        <f t="shared" si="1284"/>
        <v>1.5852697316549886E-6</v>
      </c>
      <c r="BJ1207" s="8">
        <f t="shared" si="1285"/>
        <v>0.79864779178168455</v>
      </c>
      <c r="BK1207" s="8">
        <f t="shared" si="1286"/>
        <v>0.13825296667931147</v>
      </c>
      <c r="BL1207" s="8">
        <f t="shared" si="1287"/>
        <v>5.4512648159896968E-2</v>
      </c>
      <c r="BM1207" s="8">
        <f t="shared" si="1288"/>
        <v>0.59469429791268669</v>
      </c>
      <c r="BN1207" s="8">
        <f t="shared" si="1289"/>
        <v>0.38754832139325435</v>
      </c>
    </row>
    <row r="1208" spans="1:66" x14ac:dyDescent="0.25">
      <c r="A1208" t="s">
        <v>273</v>
      </c>
      <c r="B1208" t="s">
        <v>296</v>
      </c>
      <c r="C1208" t="s">
        <v>303</v>
      </c>
      <c r="D1208" s="18" t="s">
        <v>519</v>
      </c>
      <c r="E1208">
        <f>VLOOKUP(A1208,home!$A$2:$E$405,3,FALSE)</f>
        <v>1.375</v>
      </c>
      <c r="F1208">
        <f>VLOOKUP(B1208,home!$B$2:$E$405,3,FALSE)</f>
        <v>0.54549999999999998</v>
      </c>
      <c r="G1208">
        <f>VLOOKUP(C1208,away!$B$2:$E$405,4,FALSE)</f>
        <v>0.58179999999999998</v>
      </c>
      <c r="H1208">
        <f>VLOOKUP(A1208,away!$A$2:$E$405,3,FALSE)</f>
        <v>1.1000000000000001</v>
      </c>
      <c r="I1208">
        <f>VLOOKUP(C1208,away!$B$2:$E$405,3,FALSE)</f>
        <v>0.72729999999999995</v>
      </c>
      <c r="J1208">
        <f>VLOOKUP(B1208,home!$B$2:$E$405,4,FALSE)</f>
        <v>1.3635999999999999</v>
      </c>
      <c r="K1208" s="3">
        <f t="shared" si="1234"/>
        <v>0.43638636249999996</v>
      </c>
      <c r="L1208" s="3">
        <f t="shared" si="1235"/>
        <v>1.090920908</v>
      </c>
      <c r="M1208" s="5">
        <f t="shared" si="1236"/>
        <v>0.21711952502784745</v>
      </c>
      <c r="N1208" s="5">
        <f t="shared" si="1237"/>
        <v>9.4747999754630052E-2</v>
      </c>
      <c r="O1208" s="5">
        <f t="shared" si="1238"/>
        <v>0.23686022938790807</v>
      </c>
      <c r="P1208" s="5">
        <f t="shared" si="1239"/>
        <v>0.10336257392350479</v>
      </c>
      <c r="Q1208" s="5">
        <f t="shared" si="1240"/>
        <v>2.0673367483536948E-2</v>
      </c>
      <c r="R1208" s="5">
        <f t="shared" si="1241"/>
        <v>0.12919788825647247</v>
      </c>
      <c r="S1208" s="5">
        <f t="shared" si="1242"/>
        <v>1.2301774433600223E-2</v>
      </c>
      <c r="T1208" s="5">
        <f t="shared" si="1243"/>
        <v>2.2553008826557804E-2</v>
      </c>
      <c r="U1208" s="5">
        <f t="shared" si="1244"/>
        <v>5.6380196498923472E-2</v>
      </c>
      <c r="V1208" s="5">
        <f t="shared" si="1245"/>
        <v>6.5071330289423576E-4</v>
      </c>
      <c r="W1208" s="5">
        <f t="shared" si="1246"/>
        <v>3.0071918789221557E-3</v>
      </c>
      <c r="X1208" s="5">
        <f t="shared" si="1247"/>
        <v>3.2806084950839842E-3</v>
      </c>
      <c r="Y1208" s="5">
        <f t="shared" si="1248"/>
        <v>1.7894421991247664E-3</v>
      </c>
      <c r="Z1208" s="5">
        <f t="shared" si="1249"/>
        <v>4.6981559189477828E-2</v>
      </c>
      <c r="AA1208" s="5">
        <f t="shared" si="1250"/>
        <v>2.0502111719274674E-2</v>
      </c>
      <c r="AB1208" s="5">
        <f t="shared" si="1251"/>
        <v>4.4734209783714477E-3</v>
      </c>
      <c r="AC1208" s="5">
        <f t="shared" si="1252"/>
        <v>1.9361283221991093E-5</v>
      </c>
      <c r="AD1208" s="5">
        <f t="shared" si="1253"/>
        <v>3.28074381345595E-4</v>
      </c>
      <c r="AE1208" s="5">
        <f t="shared" si="1254"/>
        <v>3.5790320198907474E-4</v>
      </c>
      <c r="AF1208" s="5">
        <f t="shared" si="1255"/>
        <v>1.9522204304501438E-4</v>
      </c>
      <c r="AG1208" s="5">
        <f t="shared" si="1256"/>
        <v>7.0990602820094064E-5</v>
      </c>
      <c r="AH1208" s="5">
        <f t="shared" si="1257"/>
        <v>1.2813291302560223E-2</v>
      </c>
      <c r="AI1208" s="5">
        <f t="shared" si="1258"/>
        <v>5.5915455831771418E-3</v>
      </c>
      <c r="AJ1208" s="5">
        <f t="shared" si="1259"/>
        <v>1.220037118897807E-3</v>
      </c>
      <c r="AK1208" s="5">
        <f t="shared" si="1260"/>
        <v>1.7746918681026466E-4</v>
      </c>
      <c r="AL1208" s="5">
        <f t="shared" si="1261"/>
        <v>3.6868762826011024E-7</v>
      </c>
      <c r="AM1208" s="5">
        <f t="shared" si="1262"/>
        <v>2.863343718096841E-5</v>
      </c>
      <c r="AN1208" s="5">
        <f t="shared" si="1263"/>
        <v>3.1236815288623021E-5</v>
      </c>
      <c r="AO1208" s="5">
        <f t="shared" si="1264"/>
        <v>1.703844744884645E-5</v>
      </c>
      <c r="AP1208" s="5">
        <f t="shared" si="1265"/>
        <v>6.1958661872686175E-6</v>
      </c>
      <c r="AQ1208" s="5">
        <f t="shared" si="1266"/>
        <v>1.6897999917153945E-6</v>
      </c>
      <c r="AR1208" s="5">
        <f t="shared" si="1267"/>
        <v>2.7956574764515007E-3</v>
      </c>
      <c r="AS1208" s="5">
        <f t="shared" si="1268"/>
        <v>1.2199867969445997E-3</v>
      </c>
      <c r="AT1208" s="5">
        <f t="shared" si="1269"/>
        <v>2.6619280030833995E-4</v>
      </c>
      <c r="AU1208" s="5">
        <f t="shared" si="1270"/>
        <v>3.8720969283415116E-5</v>
      </c>
      <c r="AV1208" s="5">
        <f t="shared" si="1271"/>
        <v>4.2243257345159387E-6</v>
      </c>
      <c r="AW1208" s="5">
        <f t="shared" si="1272"/>
        <v>4.8755150246070344E-9</v>
      </c>
      <c r="AX1208" s="5">
        <f t="shared" si="1273"/>
        <v>2.0825402495458422E-6</v>
      </c>
      <c r="AY1208" s="5">
        <f t="shared" si="1274"/>
        <v>2.271886699981097E-6</v>
      </c>
      <c r="AZ1208" s="5">
        <f t="shared" si="1275"/>
        <v>1.2392243508082506E-6</v>
      </c>
      <c r="BA1208" s="5">
        <f t="shared" si="1276"/>
        <v>4.506319179998158E-7</v>
      </c>
      <c r="BB1208" s="5">
        <f t="shared" si="1277"/>
        <v>1.2290094528953514E-7</v>
      </c>
      <c r="BC1208" s="5">
        <f t="shared" si="1278"/>
        <v>2.6815042165863609E-8</v>
      </c>
      <c r="BD1208" s="5">
        <f t="shared" si="1279"/>
        <v>5.083068654445765E-4</v>
      </c>
      <c r="BE1208" s="5">
        <f t="shared" si="1280"/>
        <v>2.2181818404513567E-4</v>
      </c>
      <c r="BF1208" s="5">
        <f t="shared" si="1281"/>
        <v>4.839921523590614E-5</v>
      </c>
      <c r="BG1208" s="5">
        <f t="shared" si="1282"/>
        <v>7.0402524948838865E-6</v>
      </c>
      <c r="BH1208" s="5">
        <f t="shared" si="1283"/>
        <v>7.6806754433098226E-7</v>
      </c>
      <c r="BI1208" s="5">
        <f t="shared" si="1284"/>
        <v>6.7034840364980971E-8</v>
      </c>
      <c r="BJ1208" s="8">
        <f t="shared" si="1285"/>
        <v>0.14709479723235871</v>
      </c>
      <c r="BK1208" s="8">
        <f t="shared" si="1286"/>
        <v>0.33345658854539695</v>
      </c>
      <c r="BL1208" s="8">
        <f t="shared" si="1287"/>
        <v>0.47232737202072306</v>
      </c>
      <c r="BM1208" s="8">
        <f t="shared" si="1288"/>
        <v>0.1978964661428719</v>
      </c>
      <c r="BN1208" s="8">
        <f t="shared" si="1289"/>
        <v>0.80196158383389982</v>
      </c>
    </row>
    <row r="1209" spans="1:66" x14ac:dyDescent="0.25">
      <c r="A1209" t="s">
        <v>273</v>
      </c>
      <c r="B1209" t="s">
        <v>323</v>
      </c>
      <c r="C1209" t="s">
        <v>299</v>
      </c>
      <c r="D1209" s="18" t="s">
        <v>519</v>
      </c>
      <c r="E1209">
        <f>VLOOKUP(A1209,home!$A$2:$E$405,3,FALSE)</f>
        <v>1.375</v>
      </c>
      <c r="F1209">
        <f>VLOOKUP(B1209,home!$B$2:$E$405,3,FALSE)</f>
        <v>1.4544999999999999</v>
      </c>
      <c r="G1209">
        <f>VLOOKUP(C1209,away!$B$2:$E$405,4,FALSE)</f>
        <v>2.1818</v>
      </c>
      <c r="H1209">
        <f>VLOOKUP(A1209,away!$A$2:$E$405,3,FALSE)</f>
        <v>1.1000000000000001</v>
      </c>
      <c r="I1209">
        <f>VLOOKUP(C1209,away!$B$2:$E$405,3,FALSE)</f>
        <v>0.54549999999999998</v>
      </c>
      <c r="J1209">
        <f>VLOOKUP(B1209,home!$B$2:$E$405,4,FALSE)</f>
        <v>0.45450000000000002</v>
      </c>
      <c r="K1209" s="3">
        <f t="shared" si="1234"/>
        <v>4.3634636374999998</v>
      </c>
      <c r="L1209" s="3">
        <f t="shared" si="1235"/>
        <v>0.27272272500000005</v>
      </c>
      <c r="M1209" s="5">
        <f t="shared" si="1236"/>
        <v>9.6945989046971839E-3</v>
      </c>
      <c r="N1209" s="5">
        <f t="shared" si="1237"/>
        <v>4.2302029800793485E-2</v>
      </c>
      <c r="O1209" s="5">
        <f t="shared" si="1238"/>
        <v>2.6439374310710316E-3</v>
      </c>
      <c r="P1209" s="5">
        <f t="shared" si="1239"/>
        <v>1.1536724840303608E-2</v>
      </c>
      <c r="Q1209" s="5">
        <f t="shared" si="1240"/>
        <v>9.229168441410189E-2</v>
      </c>
      <c r="R1209" s="5">
        <f t="shared" si="1241"/>
        <v>3.6053091046559573E-4</v>
      </c>
      <c r="S1209" s="5">
        <f t="shared" si="1242"/>
        <v>3.4322209033421499E-3</v>
      </c>
      <c r="T1209" s="5">
        <f t="shared" si="1243"/>
        <v>2.5170039668253898E-2</v>
      </c>
      <c r="U1209" s="5">
        <f t="shared" si="1244"/>
        <v>1.5731635180113951E-3</v>
      </c>
      <c r="V1209" s="5">
        <f t="shared" si="1245"/>
        <v>4.5382185989735344E-4</v>
      </c>
      <c r="W1209" s="5">
        <f t="shared" si="1246"/>
        <v>0.13423713632818632</v>
      </c>
      <c r="X1209" s="5">
        <f t="shared" si="1247"/>
        <v>3.6609517615619473E-2</v>
      </c>
      <c r="Y1209" s="5">
        <f t="shared" si="1248"/>
        <v>4.9921237025336235E-3</v>
      </c>
      <c r="Z1209" s="5">
        <f t="shared" si="1249"/>
        <v>3.2774990782969457E-5</v>
      </c>
      <c r="AA1209" s="5">
        <f t="shared" si="1250"/>
        <v>1.4301248050088488E-4</v>
      </c>
      <c r="AB1209" s="5">
        <f t="shared" si="1251"/>
        <v>3.1201487918714453E-4</v>
      </c>
      <c r="AC1209" s="5">
        <f t="shared" si="1252"/>
        <v>3.375344596266537E-5</v>
      </c>
      <c r="AD1209" s="5">
        <f t="shared" si="1253"/>
        <v>0.14643471579254286</v>
      </c>
      <c r="AE1209" s="5">
        <f t="shared" si="1254"/>
        <v>3.9936074725542822E-2</v>
      </c>
      <c r="AF1209" s="5">
        <f t="shared" si="1255"/>
        <v>5.4457375624768342E-3</v>
      </c>
      <c r="AG1209" s="5">
        <f t="shared" si="1256"/>
        <v>4.9505879589118037E-4</v>
      </c>
      <c r="AH1209" s="5">
        <f t="shared" si="1257"/>
        <v>2.2346211995453275E-6</v>
      </c>
      <c r="AI1209" s="5">
        <f t="shared" si="1258"/>
        <v>9.7506883478026686E-6</v>
      </c>
      <c r="AJ1209" s="5">
        <f t="shared" si="1259"/>
        <v>2.1273387023115952E-5</v>
      </c>
      <c r="AK1209" s="5">
        <f t="shared" si="1260"/>
        <v>3.0941883573943605E-5</v>
      </c>
      <c r="AL1209" s="5">
        <f t="shared" si="1261"/>
        <v>1.6066852164235683E-6</v>
      </c>
      <c r="AM1209" s="5">
        <f t="shared" si="1262"/>
        <v>0.1277925115256815</v>
      </c>
      <c r="AN1209" s="5">
        <f t="shared" si="1263"/>
        <v>3.4851921977877773E-2</v>
      </c>
      <c r="AO1209" s="5">
        <f t="shared" si="1264"/>
        <v>4.7524555666471086E-3</v>
      </c>
      <c r="AP1209" s="5">
        <f t="shared" si="1265"/>
        <v>4.3203421085913991E-4</v>
      </c>
      <c r="AQ1209" s="5">
        <f t="shared" si="1266"/>
        <v>2.9456386819682294E-5</v>
      </c>
      <c r="AR1209" s="5">
        <f t="shared" si="1267"/>
        <v>1.2188639657655414E-7</v>
      </c>
      <c r="AS1209" s="5">
        <f t="shared" si="1268"/>
        <v>5.3184685936769846E-7</v>
      </c>
      <c r="AT1209" s="5">
        <f t="shared" si="1269"/>
        <v>1.1603472157847644E-6</v>
      </c>
      <c r="AU1209" s="5">
        <f t="shared" si="1270"/>
        <v>1.6877109609837281E-6</v>
      </c>
      <c r="AV1209" s="5">
        <f t="shared" si="1271"/>
        <v>1.84106635221567E-6</v>
      </c>
      <c r="AW1209" s="5">
        <f t="shared" si="1272"/>
        <v>5.3110572841983414E-8</v>
      </c>
      <c r="AX1209" s="5">
        <f t="shared" si="1273"/>
        <v>9.2936329531185163E-2</v>
      </c>
      <c r="AY1209" s="5">
        <f t="shared" si="1274"/>
        <v>2.5345849041242794E-2</v>
      </c>
      <c r="AZ1209" s="5">
        <f t="shared" si="1275"/>
        <v>3.4561945089831864E-3</v>
      </c>
      <c r="BA1209" s="5">
        <f t="shared" si="1276"/>
        <v>3.1419426153997745E-4</v>
      </c>
      <c r="BB1209" s="5">
        <f t="shared" si="1277"/>
        <v>2.1421978796636332E-5</v>
      </c>
      <c r="BC1209" s="5">
        <f t="shared" si="1278"/>
        <v>1.1684520864621765E-6</v>
      </c>
      <c r="BD1209" s="5">
        <f t="shared" si="1279"/>
        <v>5.540198369131421E-9</v>
      </c>
      <c r="BE1209" s="5">
        <f t="shared" si="1280"/>
        <v>2.4174454128241755E-8</v>
      </c>
      <c r="BF1209" s="5">
        <f t="shared" si="1281"/>
        <v>5.274217577249734E-8</v>
      </c>
      <c r="BG1209" s="5">
        <f t="shared" si="1282"/>
        <v>7.6712855381975195E-8</v>
      </c>
      <c r="BH1209" s="5">
        <f t="shared" si="1283"/>
        <v>8.3683438747011243E-8</v>
      </c>
      <c r="BI1209" s="5">
        <f t="shared" si="1284"/>
        <v>7.3029928406708405E-8</v>
      </c>
      <c r="BJ1209" s="8">
        <f t="shared" si="1285"/>
        <v>0.81784765584766173</v>
      </c>
      <c r="BK1209" s="8">
        <f t="shared" si="1286"/>
        <v>5.0498575680662183E-2</v>
      </c>
      <c r="BL1209" s="8">
        <f t="shared" si="1287"/>
        <v>5.1025185402161959E-3</v>
      </c>
      <c r="BM1209" s="8">
        <f t="shared" si="1288"/>
        <v>0.68930622282722043</v>
      </c>
      <c r="BN1209" s="8">
        <f t="shared" si="1289"/>
        <v>0.1588295063014328</v>
      </c>
    </row>
    <row r="1210" spans="1:66" x14ac:dyDescent="0.25">
      <c r="A1210" t="s">
        <v>273</v>
      </c>
      <c r="B1210" t="s">
        <v>471</v>
      </c>
      <c r="C1210" t="s">
        <v>440</v>
      </c>
      <c r="D1210" s="18" t="s">
        <v>519</v>
      </c>
      <c r="E1210">
        <f>VLOOKUP(A1210,home!$A$2:$E$405,3,FALSE)</f>
        <v>1.375</v>
      </c>
      <c r="F1210">
        <f>VLOOKUP(B1210,home!$B$2:$E$405,3,FALSE)</f>
        <v>1.0182</v>
      </c>
      <c r="G1210">
        <f>VLOOKUP(C1210,away!$B$2:$E$405,4,FALSE)</f>
        <v>0.90910000000000002</v>
      </c>
      <c r="H1210">
        <f>VLOOKUP(A1210,away!$A$2:$E$405,3,FALSE)</f>
        <v>1.1000000000000001</v>
      </c>
      <c r="I1210">
        <f>VLOOKUP(C1210,away!$B$2:$E$405,3,FALSE)</f>
        <v>1.5909</v>
      </c>
      <c r="J1210">
        <f>VLOOKUP(B1210,home!$B$2:$E$405,4,FALSE)</f>
        <v>1.2726999999999999</v>
      </c>
      <c r="K1210" s="3">
        <f t="shared" si="1234"/>
        <v>1.2727627275000002</v>
      </c>
      <c r="L1210" s="3">
        <f t="shared" si="1235"/>
        <v>2.2272122730000001</v>
      </c>
      <c r="M1210" s="5">
        <f t="shared" si="1236"/>
        <v>3.019813835124174E-2</v>
      </c>
      <c r="N1210" s="5">
        <f t="shared" si="1237"/>
        <v>3.8435064933348792E-2</v>
      </c>
      <c r="O1210" s="5">
        <f t="shared" si="1238"/>
        <v>6.7257664357637581E-2</v>
      </c>
      <c r="P1210" s="5">
        <f t="shared" si="1239"/>
        <v>8.5603048333106363E-2</v>
      </c>
      <c r="Q1210" s="5">
        <f t="shared" si="1240"/>
        <v>2.4459359038104311E-2</v>
      </c>
      <c r="R1210" s="5">
        <f t="shared" si="1241"/>
        <v>7.4898547755322578E-2</v>
      </c>
      <c r="S1210" s="5">
        <f t="shared" si="1242"/>
        <v>6.066501350751996E-2</v>
      </c>
      <c r="T1210" s="5">
        <f t="shared" si="1243"/>
        <v>5.4476184639379394E-2</v>
      </c>
      <c r="U1210" s="5">
        <f t="shared" si="1244"/>
        <v>9.5328079926853368E-2</v>
      </c>
      <c r="V1210" s="5">
        <f t="shared" si="1245"/>
        <v>1.9107543146499373E-2</v>
      </c>
      <c r="W1210" s="5">
        <f t="shared" si="1246"/>
        <v>1.0376986840746474E-2</v>
      </c>
      <c r="X1210" s="5">
        <f t="shared" si="1247"/>
        <v>2.3111752448470042E-2</v>
      </c>
      <c r="Y1210" s="5">
        <f t="shared" si="1248"/>
        <v>2.5737389351885149E-2</v>
      </c>
      <c r="Z1210" s="5">
        <f t="shared" si="1249"/>
        <v>5.560498826351034E-2</v>
      </c>
      <c r="AA1210" s="5">
        <f t="shared" si="1250"/>
        <v>7.0771956524870921E-2</v>
      </c>
      <c r="AB1210" s="5">
        <f t="shared" si="1251"/>
        <v>4.5037954208553076E-2</v>
      </c>
      <c r="AC1210" s="5">
        <f t="shared" si="1252"/>
        <v>3.3852747818257545E-3</v>
      </c>
      <c r="AD1210" s="5">
        <f t="shared" si="1253"/>
        <v>3.301860518665023E-3</v>
      </c>
      <c r="AE1210" s="5">
        <f t="shared" si="1254"/>
        <v>7.3539442709048847E-3</v>
      </c>
      <c r="AF1210" s="5">
        <f t="shared" si="1255"/>
        <v>8.1893974675587011E-3</v>
      </c>
      <c r="AG1210" s="5">
        <f t="shared" si="1256"/>
        <v>6.0798421827406189E-3</v>
      </c>
      <c r="AH1210" s="5">
        <f t="shared" si="1257"/>
        <v>3.0961028075127805E-2</v>
      </c>
      <c r="AI1210" s="5">
        <f t="shared" si="1258"/>
        <v>3.9406042539103743E-2</v>
      </c>
      <c r="AJ1210" s="5">
        <f t="shared" si="1259"/>
        <v>2.5077271091025356E-2</v>
      </c>
      <c r="AK1210" s="5">
        <f t="shared" si="1260"/>
        <v>1.0639138650690112E-2</v>
      </c>
      <c r="AL1210" s="5">
        <f t="shared" si="1261"/>
        <v>3.8385126579507843E-4</v>
      </c>
      <c r="AM1210" s="5">
        <f t="shared" si="1262"/>
        <v>8.4049699991213154E-4</v>
      </c>
      <c r="AN1210" s="5">
        <f t="shared" si="1263"/>
        <v>1.8719652336239793E-3</v>
      </c>
      <c r="AO1210" s="5">
        <f t="shared" si="1264"/>
        <v>2.0846319714783201E-3</v>
      </c>
      <c r="AP1210" s="5">
        <f t="shared" si="1265"/>
        <v>1.5476393038549E-3</v>
      </c>
      <c r="AQ1210" s="5">
        <f t="shared" si="1266"/>
        <v>8.6173031293070262E-4</v>
      </c>
      <c r="AR1210" s="5">
        <f t="shared" si="1267"/>
        <v>1.3791356342724447E-2</v>
      </c>
      <c r="AS1210" s="5">
        <f t="shared" si="1268"/>
        <v>1.7553124314690395E-2</v>
      </c>
      <c r="AT1210" s="5">
        <f t="shared" si="1269"/>
        <v>1.1170481189455959E-2</v>
      </c>
      <c r="AU1210" s="5">
        <f t="shared" si="1270"/>
        <v>4.7391240353931371E-3</v>
      </c>
      <c r="AV1210" s="5">
        <f t="shared" si="1271"/>
        <v>1.5079451083119442E-3</v>
      </c>
      <c r="AW1210" s="5">
        <f t="shared" si="1272"/>
        <v>3.0225224552652141E-5</v>
      </c>
      <c r="AX1210" s="5">
        <f t="shared" si="1273"/>
        <v>1.7829220901062208E-4</v>
      </c>
      <c r="AY1210" s="5">
        <f t="shared" si="1274"/>
        <v>3.9709459608873866E-4</v>
      </c>
      <c r="AZ1210" s="5">
        <f t="shared" si="1275"/>
        <v>4.4220697897540844E-4</v>
      </c>
      <c r="BA1210" s="5">
        <f t="shared" si="1276"/>
        <v>3.282962702600942E-4</v>
      </c>
      <c r="BB1210" s="5">
        <f t="shared" si="1277"/>
        <v>1.8279637057585171E-4</v>
      </c>
      <c r="BC1210" s="5">
        <f t="shared" si="1278"/>
        <v>8.1425264001278629E-5</v>
      </c>
      <c r="BD1210" s="5">
        <f t="shared" si="1279"/>
        <v>5.1193796846387141E-3</v>
      </c>
      <c r="BE1210" s="5">
        <f t="shared" si="1280"/>
        <v>6.5157556505288598E-3</v>
      </c>
      <c r="BF1210" s="5">
        <f t="shared" si="1281"/>
        <v>4.1465054667453247E-3</v>
      </c>
      <c r="BG1210" s="5">
        <f t="shared" si="1282"/>
        <v>1.7591725358161469E-3</v>
      </c>
      <c r="BH1210" s="5">
        <f t="shared" si="1283"/>
        <v>5.5975230870711266E-4</v>
      </c>
      <c r="BI1210" s="5">
        <f t="shared" si="1284"/>
        <v>1.4248637503089728E-4</v>
      </c>
      <c r="BJ1210" s="8">
        <f t="shared" si="1285"/>
        <v>0.21033835720251545</v>
      </c>
      <c r="BK1210" s="8">
        <f t="shared" si="1286"/>
        <v>0.19973996398207702</v>
      </c>
      <c r="BL1210" s="8">
        <f t="shared" si="1287"/>
        <v>0.52638276614122748</v>
      </c>
      <c r="BM1210" s="8">
        <f t="shared" si="1288"/>
        <v>0.67084738344903283</v>
      </c>
      <c r="BN1210" s="8">
        <f t="shared" si="1289"/>
        <v>0.3208518227687614</v>
      </c>
    </row>
    <row r="1211" spans="1:66" x14ac:dyDescent="0.25">
      <c r="A1211" t="s">
        <v>273</v>
      </c>
      <c r="B1211" t="s">
        <v>334</v>
      </c>
      <c r="C1211" t="s">
        <v>291</v>
      </c>
      <c r="D1211" s="18" t="s">
        <v>519</v>
      </c>
      <c r="E1211">
        <f>VLOOKUP(A1211,home!$A$2:$E$405,3,FALSE)</f>
        <v>1.375</v>
      </c>
      <c r="F1211">
        <f>VLOOKUP(B1211,home!$B$2:$E$405,3,FALSE)</f>
        <v>1.6364000000000001</v>
      </c>
      <c r="G1211">
        <f>VLOOKUP(C1211,away!$B$2:$E$405,4,FALSE)</f>
        <v>1.0909</v>
      </c>
      <c r="H1211">
        <f>VLOOKUP(A1211,away!$A$2:$E$405,3,FALSE)</f>
        <v>1.1000000000000001</v>
      </c>
      <c r="I1211">
        <f>VLOOKUP(C1211,away!$B$2:$E$405,3,FALSE)</f>
        <v>0.68179999999999996</v>
      </c>
      <c r="J1211">
        <f>VLOOKUP(B1211,home!$B$2:$E$405,4,FALSE)</f>
        <v>1.3635999999999999</v>
      </c>
      <c r="K1211" s="3">
        <f t="shared" si="1234"/>
        <v>2.4545795449999996</v>
      </c>
      <c r="L1211" s="3">
        <f t="shared" si="1235"/>
        <v>1.0226727279999999</v>
      </c>
      <c r="M1211" s="5">
        <f t="shared" si="1236"/>
        <v>3.0892177792470631E-2</v>
      </c>
      <c r="N1211" s="5">
        <f t="shared" si="1237"/>
        <v>7.5827307709901648E-2</v>
      </c>
      <c r="O1211" s="5">
        <f t="shared" si="1238"/>
        <v>3.1592587736886953E-2</v>
      </c>
      <c r="P1211" s="5">
        <f t="shared" si="1239"/>
        <v>7.7546519632580552E-2</v>
      </c>
      <c r="Q1211" s="5">
        <f t="shared" si="1240"/>
        <v>9.3062079228572694E-2</v>
      </c>
      <c r="R1211" s="5">
        <f t="shared" si="1241"/>
        <v>1.6154438942730758E-2</v>
      </c>
      <c r="S1211" s="5">
        <f t="shared" si="1242"/>
        <v>4.8664930225410206E-2</v>
      </c>
      <c r="T1211" s="5">
        <f t="shared" si="1243"/>
        <v>9.517205043803656E-2</v>
      </c>
      <c r="U1211" s="5">
        <f t="shared" si="1244"/>
        <v>3.9652355389778342E-2</v>
      </c>
      <c r="V1211" s="5">
        <f t="shared" si="1245"/>
        <v>1.3573360409640026E-2</v>
      </c>
      <c r="W1211" s="5">
        <f t="shared" si="1246"/>
        <v>7.6142758696541288E-2</v>
      </c>
      <c r="X1211" s="5">
        <f t="shared" si="1247"/>
        <v>7.7869122753637596E-2</v>
      </c>
      <c r="Y1211" s="5">
        <f t="shared" si="1248"/>
        <v>3.9817314096714698E-2</v>
      </c>
      <c r="Z1211" s="5">
        <f t="shared" si="1249"/>
        <v>5.5069013809573002E-3</v>
      </c>
      <c r="AA1211" s="5">
        <f t="shared" si="1250"/>
        <v>1.3517127486030041E-2</v>
      </c>
      <c r="AB1211" s="5">
        <f t="shared" si="1251"/>
        <v>1.6589432317183305E-2</v>
      </c>
      <c r="AC1211" s="5">
        <f t="shared" si="1252"/>
        <v>2.1295173541932698E-3</v>
      </c>
      <c r="AD1211" s="5">
        <f t="shared" si="1253"/>
        <v>4.6724614499100287E-2</v>
      </c>
      <c r="AE1211" s="5">
        <f t="shared" si="1254"/>
        <v>4.7783988974543237E-2</v>
      </c>
      <c r="AF1211" s="5">
        <f t="shared" si="1255"/>
        <v>2.4433691179659017E-2</v>
      </c>
      <c r="AG1211" s="5">
        <f t="shared" si="1256"/>
        <v>8.3292232046038098E-3</v>
      </c>
      <c r="AH1211" s="5">
        <f t="shared" si="1257"/>
        <v>1.4079394645226421E-3</v>
      </c>
      <c r="AI1211" s="5">
        <f t="shared" si="1258"/>
        <v>3.4558994102155301E-3</v>
      </c>
      <c r="AJ1211" s="5">
        <f t="shared" si="1259"/>
        <v>4.2413900009463023E-3</v>
      </c>
      <c r="AK1211" s="5">
        <f t="shared" si="1260"/>
        <v>3.4702763795634401E-3</v>
      </c>
      <c r="AL1211" s="5">
        <f t="shared" si="1261"/>
        <v>2.1382326674957583E-4</v>
      </c>
      <c r="AM1211" s="5">
        <f t="shared" si="1262"/>
        <v>2.2937856599500369E-2</v>
      </c>
      <c r="AN1211" s="5">
        <f t="shared" si="1263"/>
        <v>2.3457920383083846E-2</v>
      </c>
      <c r="AO1211" s="5">
        <f t="shared" si="1264"/>
        <v>1.1994887715687576E-2</v>
      </c>
      <c r="AP1211" s="5">
        <f t="shared" si="1265"/>
        <v>4.0889481807519674E-3</v>
      </c>
      <c r="AQ1211" s="5">
        <f t="shared" si="1266"/>
        <v>1.0454139476650628E-3</v>
      </c>
      <c r="AR1211" s="5">
        <f t="shared" si="1267"/>
        <v>2.8797225860844596E-4</v>
      </c>
      <c r="AS1211" s="5">
        <f t="shared" si="1268"/>
        <v>7.068508155077416E-4</v>
      </c>
      <c r="AT1211" s="5">
        <f t="shared" si="1269"/>
        <v>8.675107765559356E-4</v>
      </c>
      <c r="AU1211" s="5">
        <f t="shared" si="1270"/>
        <v>7.0979140240042145E-4</v>
      </c>
      <c r="AV1211" s="5">
        <f t="shared" si="1271"/>
        <v>4.3555986438723472E-4</v>
      </c>
      <c r="AW1211" s="5">
        <f t="shared" si="1272"/>
        <v>1.4909608675669931E-5</v>
      </c>
      <c r="AX1211" s="5">
        <f t="shared" si="1273"/>
        <v>9.383798935879482E-3</v>
      </c>
      <c r="AY1211" s="5">
        <f t="shared" si="1274"/>
        <v>9.5965552567593652E-3</v>
      </c>
      <c r="AZ1211" s="5">
        <f t="shared" si="1275"/>
        <v>4.9070676719164185E-3</v>
      </c>
      <c r="BA1211" s="5">
        <f t="shared" si="1276"/>
        <v>1.672774760839791E-3</v>
      </c>
      <c r="BB1211" s="5">
        <f t="shared" si="1277"/>
        <v>4.2767528199939408E-4</v>
      </c>
      <c r="BC1211" s="5">
        <f t="shared" si="1278"/>
        <v>8.7474369468097944E-5</v>
      </c>
      <c r="BD1211" s="5">
        <f t="shared" si="1279"/>
        <v>4.9083562549903461E-5</v>
      </c>
      <c r="BE1211" s="5">
        <f t="shared" si="1280"/>
        <v>1.2047950863072107E-4</v>
      </c>
      <c r="BF1211" s="5">
        <f t="shared" si="1281"/>
        <v>1.4786326873830944E-4</v>
      </c>
      <c r="BG1211" s="5">
        <f t="shared" si="1282"/>
        <v>1.2098071830063074E-4</v>
      </c>
      <c r="BH1211" s="5">
        <f t="shared" si="1283"/>
        <v>7.4239199120033862E-5</v>
      </c>
      <c r="BI1211" s="5">
        <f t="shared" si="1284"/>
        <v>3.6445203919443378E-5</v>
      </c>
      <c r="BJ1211" s="8">
        <f t="shared" si="1285"/>
        <v>0.67476252388486224</v>
      </c>
      <c r="BK1211" s="8">
        <f t="shared" si="1286"/>
        <v>0.18261688393780365</v>
      </c>
      <c r="BL1211" s="8">
        <f t="shared" si="1287"/>
        <v>0.13363822370657613</v>
      </c>
      <c r="BM1211" s="8">
        <f t="shared" si="1288"/>
        <v>0.6618677762189723</v>
      </c>
      <c r="BN1211" s="8">
        <f t="shared" si="1289"/>
        <v>0.32507511104314324</v>
      </c>
    </row>
    <row r="1212" spans="1:66" x14ac:dyDescent="0.25">
      <c r="A1212" t="s">
        <v>270</v>
      </c>
      <c r="B1212" t="s">
        <v>304</v>
      </c>
      <c r="C1212" t="s">
        <v>343</v>
      </c>
      <c r="D1212" s="18" t="s">
        <v>519</v>
      </c>
      <c r="E1212">
        <f>VLOOKUP(A1212,home!$A$2:$E$405,3,FALSE)</f>
        <v>1.5696000000000001</v>
      </c>
      <c r="F1212">
        <f>VLOOKUP(B1212,home!$B$2:$E$405,3,FALSE)</f>
        <v>0.6371</v>
      </c>
      <c r="G1212">
        <f>VLOOKUP(C1212,away!$B$2:$E$405,4,FALSE)</f>
        <v>0.6371</v>
      </c>
      <c r="H1212">
        <f>VLOOKUP(A1212,away!$A$2:$E$405,3,FALSE)</f>
        <v>1.3290999999999999</v>
      </c>
      <c r="I1212">
        <f>VLOOKUP(C1212,away!$B$2:$E$405,3,FALSE)</f>
        <v>0.56430000000000002</v>
      </c>
      <c r="J1212">
        <f>VLOOKUP(B1212,home!$B$2:$E$405,4,FALSE)</f>
        <v>0.37619999999999998</v>
      </c>
      <c r="K1212" s="3">
        <f t="shared" si="1234"/>
        <v>0.63709500513600004</v>
      </c>
      <c r="L1212" s="3">
        <f t="shared" si="1235"/>
        <v>0.28215418710599999</v>
      </c>
      <c r="M1212" s="5">
        <f t="shared" si="1236"/>
        <v>0.39881836462542841</v>
      </c>
      <c r="N1212" s="5">
        <f t="shared" si="1237"/>
        <v>0.25408518805936842</v>
      </c>
      <c r="O1212" s="5">
        <f t="shared" si="1238"/>
        <v>0.11252827147383206</v>
      </c>
      <c r="P1212" s="5">
        <f t="shared" si="1239"/>
        <v>7.1691199692566224E-2</v>
      </c>
      <c r="Q1212" s="5">
        <f t="shared" si="1240"/>
        <v>8.0938202095832426E-2</v>
      </c>
      <c r="R1212" s="5">
        <f t="shared" si="1241"/>
        <v>1.587516148207118E-2</v>
      </c>
      <c r="S1212" s="5">
        <f t="shared" si="1242"/>
        <v>3.2217850086884567E-3</v>
      </c>
      <c r="T1212" s="5">
        <f t="shared" si="1243"/>
        <v>2.2837052618170744E-2</v>
      </c>
      <c r="U1212" s="5">
        <f t="shared" si="1244"/>
        <v>1.0113986085954969E-2</v>
      </c>
      <c r="V1212" s="5">
        <f t="shared" si="1245"/>
        <v>6.4349436265674374E-5</v>
      </c>
      <c r="W1212" s="5">
        <f t="shared" si="1246"/>
        <v>1.718844142664766E-2</v>
      </c>
      <c r="X1212" s="5">
        <f t="shared" si="1247"/>
        <v>4.8497907183548648E-3</v>
      </c>
      <c r="Y1212" s="5">
        <f t="shared" si="1248"/>
        <v>6.8419437888582024E-4</v>
      </c>
      <c r="Z1212" s="5">
        <f t="shared" si="1249"/>
        <v>1.4930810943834252E-3</v>
      </c>
      <c r="AA1212" s="5">
        <f t="shared" si="1250"/>
        <v>9.5123450749467261E-4</v>
      </c>
      <c r="AB1212" s="5">
        <f t="shared" si="1251"/>
        <v>3.0301337671892947E-4</v>
      </c>
      <c r="AC1212" s="5">
        <f t="shared" si="1252"/>
        <v>7.229619882473536E-7</v>
      </c>
      <c r="AD1212" s="5">
        <f t="shared" si="1253"/>
        <v>2.7376675447474811E-3</v>
      </c>
      <c r="AE1212" s="5">
        <f t="shared" si="1254"/>
        <v>7.724443606547044E-4</v>
      </c>
      <c r="AF1212" s="5">
        <f t="shared" si="1255"/>
        <v>1.0897420533257098E-4</v>
      </c>
      <c r="AG1212" s="5">
        <f t="shared" si="1256"/>
        <v>1.0249176107044628E-5</v>
      </c>
      <c r="AH1212" s="5">
        <f t="shared" si="1257"/>
        <v>1.0531977061727304E-4</v>
      </c>
      <c r="AI1212" s="5">
        <f t="shared" si="1258"/>
        <v>6.7098699802333906E-5</v>
      </c>
      <c r="AJ1212" s="5">
        <f t="shared" si="1259"/>
        <v>2.1374123247593421E-5</v>
      </c>
      <c r="AK1212" s="5">
        <f t="shared" si="1260"/>
        <v>4.5391157200676768E-6</v>
      </c>
      <c r="AL1212" s="5">
        <f t="shared" si="1261"/>
        <v>5.198357635135956E-9</v>
      </c>
      <c r="AM1212" s="5">
        <f t="shared" si="1262"/>
        <v>3.4883086369631147E-4</v>
      </c>
      <c r="AN1212" s="5">
        <f t="shared" si="1263"/>
        <v>9.8424088783716644E-5</v>
      </c>
      <c r="AO1212" s="5">
        <f t="shared" si="1264"/>
        <v>1.3885384381209167E-5</v>
      </c>
      <c r="AP1212" s="5">
        <f t="shared" si="1265"/>
        <v>1.3059397809114735E-6</v>
      </c>
      <c r="AQ1212" s="5">
        <f t="shared" si="1266"/>
        <v>9.2119094323116126E-8</v>
      </c>
      <c r="AR1212" s="5">
        <f t="shared" si="1267"/>
        <v>5.9432828529414131E-6</v>
      </c>
      <c r="AS1212" s="5">
        <f t="shared" si="1268"/>
        <v>3.78643581971941E-6</v>
      </c>
      <c r="AT1212" s="5">
        <f t="shared" si="1269"/>
        <v>1.2061596740056362E-6</v>
      </c>
      <c r="AU1212" s="5">
        <f t="shared" si="1270"/>
        <v>2.5614610123515235E-7</v>
      </c>
      <c r="AV1212" s="5">
        <f t="shared" si="1271"/>
        <v>4.0797350420493933E-8</v>
      </c>
      <c r="AW1212" s="5">
        <f t="shared" si="1272"/>
        <v>2.5956991421390459E-11</v>
      </c>
      <c r="AX1212" s="5">
        <f t="shared" si="1273"/>
        <v>3.7039733483032817E-5</v>
      </c>
      <c r="AY1212" s="5">
        <f t="shared" si="1274"/>
        <v>1.0450915891528013E-5</v>
      </c>
      <c r="AZ1212" s="5">
        <f t="shared" si="1275"/>
        <v>1.4743848389436314E-6</v>
      </c>
      <c r="BA1212" s="5">
        <f t="shared" si="1276"/>
        <v>1.3866795190451699E-7</v>
      </c>
      <c r="BB1212" s="5">
        <f t="shared" si="1277"/>
        <v>9.7814358118182239E-9</v>
      </c>
      <c r="BC1212" s="5">
        <f t="shared" si="1278"/>
        <v>5.5197461404261774E-10</v>
      </c>
      <c r="BD1212" s="5">
        <f t="shared" si="1279"/>
        <v>2.7948702368545191E-7</v>
      </c>
      <c r="BE1212" s="5">
        <f t="shared" si="1280"/>
        <v>1.7805978679032831E-7</v>
      </c>
      <c r="BF1212" s="5">
        <f t="shared" si="1281"/>
        <v>5.6720500389849649E-8</v>
      </c>
      <c r="BG1212" s="5">
        <f t="shared" si="1282"/>
        <v>1.204544916239592E-8</v>
      </c>
      <c r="BH1212" s="5">
        <f t="shared" si="1283"/>
        <v>1.9185238739955137E-9</v>
      </c>
      <c r="BI1212" s="5">
        <f t="shared" si="1284"/>
        <v>2.4445639547134211E-10</v>
      </c>
      <c r="BJ1212" s="8">
        <f t="shared" si="1285"/>
        <v>0.38472385701541401</v>
      </c>
      <c r="BK1212" s="8">
        <f t="shared" si="1286"/>
        <v>0.47380687783918612</v>
      </c>
      <c r="BL1212" s="8">
        <f t="shared" si="1287"/>
        <v>0.13998175993299772</v>
      </c>
      <c r="BM1212" s="8">
        <f t="shared" si="1288"/>
        <v>6.6058737562948069E-2</v>
      </c>
      <c r="BN1212" s="8">
        <f t="shared" si="1289"/>
        <v>0.93393638742909868</v>
      </c>
    </row>
    <row r="1213" spans="1:66" x14ac:dyDescent="0.25">
      <c r="A1213" t="s">
        <v>270</v>
      </c>
      <c r="B1213" t="s">
        <v>342</v>
      </c>
      <c r="C1213" t="s">
        <v>315</v>
      </c>
      <c r="D1213" s="18" t="s">
        <v>519</v>
      </c>
      <c r="E1213">
        <f>VLOOKUP(A1213,home!$A$2:$E$405,3,FALSE)</f>
        <v>1.5696000000000001</v>
      </c>
      <c r="F1213">
        <f>VLOOKUP(B1213,home!$B$2:$E$405,3,FALSE)</f>
        <v>0.7964</v>
      </c>
      <c r="G1213">
        <f>VLOOKUP(C1213,away!$B$2:$E$405,4,FALSE)</f>
        <v>1.4016</v>
      </c>
      <c r="H1213">
        <f>VLOOKUP(A1213,away!$A$2:$E$405,3,FALSE)</f>
        <v>1.3290999999999999</v>
      </c>
      <c r="I1213">
        <f>VLOOKUP(C1213,away!$B$2:$E$405,3,FALSE)</f>
        <v>1.3543000000000001</v>
      </c>
      <c r="J1213">
        <f>VLOOKUP(B1213,home!$B$2:$E$405,4,FALSE)</f>
        <v>1.881</v>
      </c>
      <c r="K1213" s="3">
        <f t="shared" si="1234"/>
        <v>1.7520412631040001</v>
      </c>
      <c r="L1213" s="3">
        <f t="shared" si="1235"/>
        <v>3.3858002445299999</v>
      </c>
      <c r="M1213" s="5">
        <f t="shared" si="1236"/>
        <v>5.8703471474373511E-3</v>
      </c>
      <c r="N1213" s="5">
        <f t="shared" si="1237"/>
        <v>1.02850904310551E-2</v>
      </c>
      <c r="O1213" s="5">
        <f t="shared" si="1238"/>
        <v>1.9875822807269367E-2</v>
      </c>
      <c r="P1213" s="5">
        <f t="shared" si="1239"/>
        <v>3.4823261696479514E-2</v>
      </c>
      <c r="Q1213" s="5">
        <f t="shared" si="1240"/>
        <v>9.0099514149823232E-3</v>
      </c>
      <c r="R1213" s="5">
        <f t="shared" si="1241"/>
        <v>3.3647782860543797E-2</v>
      </c>
      <c r="S1213" s="5">
        <f t="shared" si="1242"/>
        <v>5.1643434567190546E-2</v>
      </c>
      <c r="T1213" s="5">
        <f t="shared" si="1243"/>
        <v>3.0505895704050563E-2</v>
      </c>
      <c r="U1213" s="5">
        <f t="shared" si="1244"/>
        <v>5.8952303983636274E-2</v>
      </c>
      <c r="V1213" s="5">
        <f t="shared" si="1245"/>
        <v>3.4039115796175058E-2</v>
      </c>
      <c r="W1213" s="5">
        <f t="shared" si="1246"/>
        <v>5.2619355525371017E-3</v>
      </c>
      <c r="X1213" s="5">
        <f t="shared" si="1247"/>
        <v>1.7815862680481215E-2</v>
      </c>
      <c r="Y1213" s="5">
        <f t="shared" si="1248"/>
        <v>3.0160476110043109E-2</v>
      </c>
      <c r="Z1213" s="5">
        <f t="shared" si="1249"/>
        <v>3.7974890479040506E-2</v>
      </c>
      <c r="AA1213" s="5">
        <f t="shared" si="1250"/>
        <v>6.653357508113418E-2</v>
      </c>
      <c r="AB1213" s="5">
        <f t="shared" si="1251"/>
        <v>5.8284784461987593E-2</v>
      </c>
      <c r="AC1213" s="5">
        <f t="shared" si="1252"/>
        <v>1.2620133523581623E-2</v>
      </c>
      <c r="AD1213" s="5">
        <f t="shared" si="1253"/>
        <v>2.3047820529597364E-3</v>
      </c>
      <c r="AE1213" s="5">
        <f t="shared" si="1254"/>
        <v>7.8035316384994294E-3</v>
      </c>
      <c r="AF1213" s="5">
        <f t="shared" si="1255"/>
        <v>1.3210599664914485E-2</v>
      </c>
      <c r="AG1213" s="5">
        <f t="shared" si="1256"/>
        <v>1.4909483858618464E-2</v>
      </c>
      <c r="AH1213" s="5">
        <f t="shared" si="1257"/>
        <v>3.2143848367483831E-2</v>
      </c>
      <c r="AI1213" s="5">
        <f t="shared" si="1258"/>
        <v>5.6317348694789819E-2</v>
      </c>
      <c r="AJ1213" s="5">
        <f t="shared" si="1259"/>
        <v>4.9335159370943994E-2</v>
      </c>
      <c r="AK1213" s="5">
        <f t="shared" si="1260"/>
        <v>2.8812411646568628E-2</v>
      </c>
      <c r="AL1213" s="5">
        <f t="shared" si="1261"/>
        <v>2.9945364476650781E-3</v>
      </c>
      <c r="AM1213" s="5">
        <f t="shared" si="1262"/>
        <v>8.0761465184940096E-4</v>
      </c>
      <c r="AN1213" s="5">
        <f t="shared" si="1263"/>
        <v>2.7344218857177122E-3</v>
      </c>
      <c r="AO1213" s="5">
        <f t="shared" si="1264"/>
        <v>4.6291031446556077E-3</v>
      </c>
      <c r="AP1213" s="5">
        <f t="shared" si="1265"/>
        <v>5.2244061863765158E-3</v>
      </c>
      <c r="AQ1213" s="5">
        <f t="shared" si="1266"/>
        <v>4.4221989358394142E-3</v>
      </c>
      <c r="AR1213" s="5">
        <f t="shared" si="1267"/>
        <v>2.1766529932552396E-2</v>
      </c>
      <c r="AS1213" s="5">
        <f t="shared" si="1268"/>
        <v>3.8135858596420123E-2</v>
      </c>
      <c r="AT1213" s="5">
        <f t="shared" si="1269"/>
        <v>3.3407798932413732E-2</v>
      </c>
      <c r="AU1213" s="5">
        <f t="shared" si="1270"/>
        <v>1.9510614079690212E-2</v>
      </c>
      <c r="AV1213" s="5">
        <f t="shared" si="1271"/>
        <v>8.5458502340287797E-3</v>
      </c>
      <c r="AW1213" s="5">
        <f t="shared" si="1272"/>
        <v>4.9343819670495052E-4</v>
      </c>
      <c r="AX1213" s="5">
        <f t="shared" si="1273"/>
        <v>2.3582903245458728E-4</v>
      </c>
      <c r="AY1213" s="5">
        <f t="shared" si="1274"/>
        <v>7.9846999575201481E-4</v>
      </c>
      <c r="AZ1213" s="5">
        <f t="shared" si="1275"/>
        <v>1.3517299534335204E-3</v>
      </c>
      <c r="BA1213" s="5">
        <f t="shared" si="1276"/>
        <v>1.5255625356245793E-3</v>
      </c>
      <c r="BB1213" s="5">
        <f t="shared" si="1277"/>
        <v>1.2913125015408772E-3</v>
      </c>
      <c r="BC1213" s="5">
        <f t="shared" si="1278"/>
        <v>8.7442523669634933E-4</v>
      </c>
      <c r="BD1213" s="5">
        <f t="shared" si="1279"/>
        <v>1.2282853728034246E-2</v>
      </c>
      <c r="BE1213" s="5">
        <f t="shared" si="1280"/>
        <v>2.1520066560186794E-2</v>
      </c>
      <c r="BF1213" s="5">
        <f t="shared" si="1281"/>
        <v>1.8852022299095918E-2</v>
      </c>
      <c r="BG1213" s="5">
        <f t="shared" si="1282"/>
        <v>1.1009840320324264E-2</v>
      </c>
      <c r="BH1213" s="5">
        <f t="shared" si="1283"/>
        <v>4.8224236353485673E-3</v>
      </c>
      <c r="BI1213" s="5">
        <f t="shared" si="1284"/>
        <v>1.6898170394597366E-3</v>
      </c>
      <c r="BJ1213" s="8">
        <f t="shared" si="1285"/>
        <v>0.16516268316808208</v>
      </c>
      <c r="BK1213" s="8">
        <f t="shared" si="1286"/>
        <v>0.14278929917428118</v>
      </c>
      <c r="BL1213" s="8">
        <f t="shared" si="1287"/>
        <v>0.59544671263191218</v>
      </c>
      <c r="BM1213" s="8">
        <f t="shared" si="1288"/>
        <v>0.82755629729650149</v>
      </c>
      <c r="BN1213" s="8">
        <f t="shared" si="1289"/>
        <v>0.11351225635776746</v>
      </c>
    </row>
    <row r="1214" spans="1:66" x14ac:dyDescent="0.25">
      <c r="A1214" t="s">
        <v>270</v>
      </c>
      <c r="B1214" t="s">
        <v>305</v>
      </c>
      <c r="C1214" t="s">
        <v>327</v>
      </c>
      <c r="D1214" s="18" t="s">
        <v>519</v>
      </c>
      <c r="E1214">
        <f>VLOOKUP(A1214,home!$A$2:$E$405,3,FALSE)</f>
        <v>1.5696000000000001</v>
      </c>
      <c r="F1214">
        <f>VLOOKUP(B1214,home!$B$2:$E$405,3,FALSE)</f>
        <v>1.4335</v>
      </c>
      <c r="G1214">
        <f>VLOOKUP(C1214,away!$B$2:$E$405,4,FALSE)</f>
        <v>0.50970000000000004</v>
      </c>
      <c r="H1214">
        <f>VLOOKUP(A1214,away!$A$2:$E$405,3,FALSE)</f>
        <v>1.3290999999999999</v>
      </c>
      <c r="I1214">
        <f>VLOOKUP(C1214,away!$B$2:$E$405,3,FALSE)</f>
        <v>1.5047999999999999</v>
      </c>
      <c r="J1214">
        <f>VLOOKUP(B1214,home!$B$2:$E$405,4,FALSE)</f>
        <v>1.1286</v>
      </c>
      <c r="K1214" s="3">
        <f t="shared" si="1234"/>
        <v>1.1468360095200001</v>
      </c>
      <c r="L1214" s="3">
        <f t="shared" si="1235"/>
        <v>2.2572334968479999</v>
      </c>
      <c r="M1214" s="5">
        <f t="shared" si="1236"/>
        <v>3.3237733196613703E-2</v>
      </c>
      <c r="N1214" s="5">
        <f t="shared" si="1237"/>
        <v>3.8118229304694898E-2</v>
      </c>
      <c r="O1214" s="5">
        <f t="shared" si="1238"/>
        <v>7.5025324730693205E-2</v>
      </c>
      <c r="P1214" s="5">
        <f t="shared" si="1239"/>
        <v>8.6041744027090375E-2</v>
      </c>
      <c r="Q1214" s="5">
        <f t="shared" si="1240"/>
        <v>2.1857678992882316E-2</v>
      </c>
      <c r="R1214" s="5">
        <f t="shared" si="1241"/>
        <v>8.467483804700969E-2</v>
      </c>
      <c r="S1214" s="5">
        <f t="shared" si="1242"/>
        <v>5.5683563552835692E-2</v>
      </c>
      <c r="T1214" s="5">
        <f t="shared" si="1243"/>
        <v>4.9337885186084819E-2</v>
      </c>
      <c r="U1214" s="5">
        <f t="shared" si="1244"/>
        <v>9.7108153372584868E-2</v>
      </c>
      <c r="V1214" s="5">
        <f t="shared" si="1245"/>
        <v>1.60163045662861E-2</v>
      </c>
      <c r="W1214" s="5">
        <f t="shared" si="1246"/>
        <v>8.3557244511887636E-3</v>
      </c>
      <c r="X1214" s="5">
        <f t="shared" si="1247"/>
        <v>1.8860821121655148E-2</v>
      </c>
      <c r="Y1214" s="5">
        <f t="shared" si="1248"/>
        <v>2.1286638606929136E-2</v>
      </c>
      <c r="Z1214" s="5">
        <f t="shared" si="1249"/>
        <v>6.371029359329658E-2</v>
      </c>
      <c r="AA1214" s="5">
        <f t="shared" si="1250"/>
        <v>7.3065258869883881E-2</v>
      </c>
      <c r="AB1214" s="5">
        <f t="shared" si="1251"/>
        <v>4.1896934958441719E-2</v>
      </c>
      <c r="AC1214" s="5">
        <f t="shared" si="1252"/>
        <v>2.5913146092133069E-3</v>
      </c>
      <c r="AD1214" s="5">
        <f t="shared" si="1253"/>
        <v>2.3956614215625035E-3</v>
      </c>
      <c r="AE1214" s="5">
        <f t="shared" si="1254"/>
        <v>5.40756720785738E-3</v>
      </c>
      <c r="AF1214" s="5">
        <f t="shared" si="1255"/>
        <v>6.1030709190162454E-3</v>
      </c>
      <c r="AG1214" s="5">
        <f t="shared" si="1256"/>
        <v>4.5920187040141254E-3</v>
      </c>
      <c r="AH1214" s="5">
        <f t="shared" si="1257"/>
        <v>3.5952252198202396E-2</v>
      </c>
      <c r="AI1214" s="5">
        <f t="shared" si="1258"/>
        <v>4.1231337444243094E-2</v>
      </c>
      <c r="AJ1214" s="5">
        <f t="shared" si="1259"/>
        <v>2.3642791250864156E-2</v>
      </c>
      <c r="AK1214" s="5">
        <f t="shared" si="1260"/>
        <v>9.0381347906851404E-3</v>
      </c>
      <c r="AL1214" s="5">
        <f t="shared" si="1261"/>
        <v>2.6832302549718563E-4</v>
      </c>
      <c r="AM1214" s="5">
        <f t="shared" si="1262"/>
        <v>5.4948615697314972E-4</v>
      </c>
      <c r="AN1214" s="5">
        <f t="shared" si="1263"/>
        <v>1.2403185595740716E-3</v>
      </c>
      <c r="AO1214" s="5">
        <f t="shared" si="1264"/>
        <v>1.3998442997164282E-3</v>
      </c>
      <c r="AP1214" s="5">
        <f t="shared" si="1265"/>
        <v>1.0532584812305511E-3</v>
      </c>
      <c r="AQ1214" s="5">
        <f t="shared" si="1266"/>
        <v>5.9436258116821259E-4</v>
      </c>
      <c r="AR1214" s="5">
        <f t="shared" si="1267"/>
        <v>1.6230525589781924E-2</v>
      </c>
      <c r="AS1214" s="5">
        <f t="shared" si="1268"/>
        <v>1.8613751199797749E-2</v>
      </c>
      <c r="AT1214" s="5">
        <f t="shared" si="1269"/>
        <v>1.0673460074087085E-2</v>
      </c>
      <c r="AU1214" s="5">
        <f t="shared" si="1270"/>
        <v>4.0802361197123591E-3</v>
      </c>
      <c r="AV1214" s="5">
        <f t="shared" si="1271"/>
        <v>1.1698404273575726E-3</v>
      </c>
      <c r="AW1214" s="5">
        <f t="shared" si="1272"/>
        <v>1.9294487566481443E-5</v>
      </c>
      <c r="AX1214" s="5">
        <f t="shared" si="1273"/>
        <v>1.0502841859159458E-4</v>
      </c>
      <c r="AY1214" s="5">
        <f t="shared" si="1274"/>
        <v>2.3707366456592052E-4</v>
      </c>
      <c r="AZ1214" s="5">
        <f t="shared" si="1275"/>
        <v>2.6756530843935131E-4</v>
      </c>
      <c r="BA1214" s="5">
        <f t="shared" si="1276"/>
        <v>2.0131912560125689E-4</v>
      </c>
      <c r="BB1214" s="5">
        <f t="shared" si="1277"/>
        <v>1.1360606846582671E-4</v>
      </c>
      <c r="BC1214" s="5">
        <f t="shared" si="1278"/>
        <v>5.1287084637254289E-5</v>
      </c>
      <c r="BD1214" s="5">
        <f t="shared" si="1279"/>
        <v>6.1060143387840571E-3</v>
      </c>
      <c r="BE1214" s="5">
        <f t="shared" si="1280"/>
        <v>7.0025971183630114E-3</v>
      </c>
      <c r="BF1214" s="5">
        <f t="shared" si="1281"/>
        <v>4.0154152677498445E-3</v>
      </c>
      <c r="BG1214" s="5">
        <f t="shared" si="1282"/>
        <v>1.5350076074106382E-3</v>
      </c>
      <c r="BH1214" s="5">
        <f t="shared" si="1283"/>
        <v>4.4010049976641474E-4</v>
      </c>
      <c r="BI1214" s="5">
        <f t="shared" si="1284"/>
        <v>1.0094462018797442E-4</v>
      </c>
      <c r="BJ1214" s="8">
        <f t="shared" si="1285"/>
        <v>0.18212844566484895</v>
      </c>
      <c r="BK1214" s="8">
        <f t="shared" si="1286"/>
        <v>0.19407605664210228</v>
      </c>
      <c r="BL1214" s="8">
        <f t="shared" si="1287"/>
        <v>0.55160291852560694</v>
      </c>
      <c r="BM1214" s="8">
        <f t="shared" si="1288"/>
        <v>0.65234438694987085</v>
      </c>
      <c r="BN1214" s="8">
        <f t="shared" si="1289"/>
        <v>0.33895554829898422</v>
      </c>
    </row>
    <row r="1215" spans="1:66" x14ac:dyDescent="0.25">
      <c r="A1215" t="s">
        <v>270</v>
      </c>
      <c r="B1215" t="s">
        <v>331</v>
      </c>
      <c r="C1215" t="s">
        <v>279</v>
      </c>
      <c r="D1215" s="18" t="s">
        <v>519</v>
      </c>
      <c r="E1215">
        <f>VLOOKUP(A1215,home!$A$2:$E$405,3,FALSE)</f>
        <v>1.5696000000000001</v>
      </c>
      <c r="F1215">
        <f>VLOOKUP(B1215,home!$B$2:$E$405,3,FALSE)</f>
        <v>1.7839</v>
      </c>
      <c r="G1215">
        <f>VLOOKUP(C1215,away!$B$2:$E$405,4,FALSE)</f>
        <v>0.4778</v>
      </c>
      <c r="H1215">
        <f>VLOOKUP(A1215,away!$A$2:$E$405,3,FALSE)</f>
        <v>1.3290999999999999</v>
      </c>
      <c r="I1215">
        <f>VLOOKUP(C1215,away!$B$2:$E$405,3,FALSE)</f>
        <v>0.75239999999999996</v>
      </c>
      <c r="J1215">
        <f>VLOOKUP(B1215,home!$B$2:$E$405,4,FALSE)</f>
        <v>1.2038</v>
      </c>
      <c r="K1215" s="3">
        <f t="shared" si="1234"/>
        <v>1.337844510432</v>
      </c>
      <c r="L1215" s="3">
        <f t="shared" si="1235"/>
        <v>1.2038178643919999</v>
      </c>
      <c r="M1215" s="5">
        <f t="shared" si="1236"/>
        <v>7.8735403186099479E-2</v>
      </c>
      <c r="N1215" s="5">
        <f t="shared" si="1237"/>
        <v>0.10533572692917338</v>
      </c>
      <c r="O1215" s="5">
        <f t="shared" si="1238"/>
        <v>9.4783084915533333E-2</v>
      </c>
      <c r="P1215" s="5">
        <f t="shared" si="1239"/>
        <v>0.12680502983605638</v>
      </c>
      <c r="Q1215" s="5">
        <f t="shared" si="1240"/>
        <v>7.0461412012279415E-2</v>
      </c>
      <c r="R1215" s="5">
        <f t="shared" si="1241"/>
        <v>5.7050785431751468E-2</v>
      </c>
      <c r="S1215" s="5">
        <f t="shared" si="1242"/>
        <v>5.1055544713848454E-2</v>
      </c>
      <c r="T1215" s="5">
        <f t="shared" si="1243"/>
        <v>8.4822706530667008E-2</v>
      </c>
      <c r="U1215" s="5">
        <f t="shared" si="1244"/>
        <v>7.6325080105702617E-2</v>
      </c>
      <c r="V1215" s="5">
        <f t="shared" si="1245"/>
        <v>9.1362259031238305E-3</v>
      </c>
      <c r="W1215" s="5">
        <f t="shared" si="1246"/>
        <v>3.1422137752638475E-2</v>
      </c>
      <c r="X1215" s="5">
        <f t="shared" si="1247"/>
        <v>3.7826530764012482E-2</v>
      </c>
      <c r="Y1215" s="5">
        <f t="shared" si="1248"/>
        <v>2.2768126740845898E-2</v>
      </c>
      <c r="Z1215" s="5">
        <f t="shared" si="1249"/>
        <v>2.289291822677909E-2</v>
      </c>
      <c r="AA1215" s="5">
        <f t="shared" si="1250"/>
        <v>3.0627164977465079E-2</v>
      </c>
      <c r="AB1215" s="5">
        <f t="shared" si="1251"/>
        <v>2.0487192267598438E-2</v>
      </c>
      <c r="AC1215" s="5">
        <f t="shared" si="1252"/>
        <v>9.1963029919993962E-4</v>
      </c>
      <c r="AD1215" s="5">
        <f t="shared" si="1253"/>
        <v>1.0509483624601369E-2</v>
      </c>
      <c r="AE1215" s="5">
        <f t="shared" si="1254"/>
        <v>1.2651504132830312E-2</v>
      </c>
      <c r="AF1215" s="5">
        <f t="shared" si="1255"/>
        <v>7.6150533432651751E-3</v>
      </c>
      <c r="AG1215" s="5">
        <f t="shared" si="1256"/>
        <v>3.055712417640214E-3</v>
      </c>
      <c r="AH1215" s="5">
        <f t="shared" si="1257"/>
        <v>6.8897259823654756E-3</v>
      </c>
      <c r="AI1215" s="5">
        <f t="shared" si="1258"/>
        <v>9.2173820838883699E-3</v>
      </c>
      <c r="AJ1215" s="5">
        <f t="shared" si="1259"/>
        <v>6.1657120107421626E-3</v>
      </c>
      <c r="AK1215" s="5">
        <f t="shared" si="1260"/>
        <v>2.749587988825351E-3</v>
      </c>
      <c r="AL1215" s="5">
        <f t="shared" si="1261"/>
        <v>5.9243360830990177E-5</v>
      </c>
      <c r="AM1215" s="5">
        <f t="shared" si="1262"/>
        <v>2.8120109949295864E-3</v>
      </c>
      <c r="AN1215" s="5">
        <f t="shared" si="1263"/>
        <v>3.3851490705629574E-3</v>
      </c>
      <c r="AO1215" s="5">
        <f t="shared" si="1264"/>
        <v>2.0375514623868318E-3</v>
      </c>
      <c r="AP1215" s="5">
        <f t="shared" si="1265"/>
        <v>8.1761361667977064E-4</v>
      </c>
      <c r="AQ1215" s="5">
        <f t="shared" si="1266"/>
        <v>2.4606446948231527E-4</v>
      </c>
      <c r="AR1215" s="5">
        <f t="shared" si="1267"/>
        <v>1.6587950436674544E-3</v>
      </c>
      <c r="AS1215" s="5">
        <f t="shared" si="1268"/>
        <v>2.2192098431023134E-3</v>
      </c>
      <c r="AT1215" s="5">
        <f t="shared" si="1269"/>
        <v>1.4844788530455452E-3</v>
      </c>
      <c r="AU1215" s="5">
        <f t="shared" si="1270"/>
        <v>6.6200062813312499E-4</v>
      </c>
      <c r="AV1215" s="5">
        <f t="shared" si="1271"/>
        <v>2.214134765626092E-4</v>
      </c>
      <c r="AW1215" s="5">
        <f t="shared" si="1272"/>
        <v>2.6503523312003322E-6</v>
      </c>
      <c r="AX1215" s="5">
        <f t="shared" si="1273"/>
        <v>6.2700557880682943E-4</v>
      </c>
      <c r="AY1215" s="5">
        <f t="shared" si="1274"/>
        <v>7.5480051684110705E-4</v>
      </c>
      <c r="AZ1215" s="5">
        <f t="shared" si="1275"/>
        <v>4.543211731128197E-4</v>
      </c>
      <c r="BA1215" s="5">
        <f t="shared" si="1276"/>
        <v>1.823066481215809E-4</v>
      </c>
      <c r="BB1215" s="5">
        <f t="shared" si="1277"/>
        <v>5.4865999951546347E-5</v>
      </c>
      <c r="BC1215" s="5">
        <f t="shared" si="1278"/>
        <v>1.3209734177880405E-5</v>
      </c>
      <c r="BD1215" s="5">
        <f t="shared" si="1279"/>
        <v>3.3281451782196474E-4</v>
      </c>
      <c r="BE1215" s="5">
        <f t="shared" si="1280"/>
        <v>4.4525407566018853E-4</v>
      </c>
      <c r="BF1215" s="5">
        <f t="shared" si="1281"/>
        <v>2.9784036043472884E-4</v>
      </c>
      <c r="BG1215" s="5">
        <f t="shared" si="1282"/>
        <v>1.3282136373089678E-4</v>
      </c>
      <c r="BH1215" s="5">
        <f t="shared" si="1283"/>
        <v>4.4423583083868038E-5</v>
      </c>
      <c r="BI1215" s="5">
        <f t="shared" si="1284"/>
        <v>1.1886369352494537E-5</v>
      </c>
      <c r="BJ1215" s="8">
        <f t="shared" si="1285"/>
        <v>0.39785329351300697</v>
      </c>
      <c r="BK1215" s="8">
        <f t="shared" si="1286"/>
        <v>0.26746587781600017</v>
      </c>
      <c r="BL1215" s="8">
        <f t="shared" si="1287"/>
        <v>0.31180665387846757</v>
      </c>
      <c r="BM1215" s="8">
        <f t="shared" si="1288"/>
        <v>0.46609515095885046</v>
      </c>
      <c r="BN1215" s="8">
        <f t="shared" si="1289"/>
        <v>0.53317144231089342</v>
      </c>
    </row>
    <row r="1216" spans="1:66" x14ac:dyDescent="0.25">
      <c r="A1216" t="s">
        <v>272</v>
      </c>
      <c r="B1216" t="s">
        <v>297</v>
      </c>
      <c r="C1216" t="s">
        <v>339</v>
      </c>
      <c r="D1216" s="18" t="s">
        <v>519</v>
      </c>
      <c r="E1216">
        <f>VLOOKUP(A1216,home!$A$2:$E$405,3,FALSE)</f>
        <v>1.3837999999999999</v>
      </c>
      <c r="F1216">
        <f>VLOOKUP(B1216,home!$B$2:$E$405,3,FALSE)</f>
        <v>1.2645999999999999</v>
      </c>
      <c r="G1216">
        <f>VLOOKUP(C1216,away!$B$2:$E$405,4,FALSE)</f>
        <v>0.90329999999999999</v>
      </c>
      <c r="H1216">
        <f>VLOOKUP(A1216,away!$A$2:$E$405,3,FALSE)</f>
        <v>0.90910000000000002</v>
      </c>
      <c r="I1216">
        <f>VLOOKUP(C1216,away!$B$2:$E$405,3,FALSE)</f>
        <v>1.1000000000000001</v>
      </c>
      <c r="J1216">
        <f>VLOOKUP(B1216,home!$B$2:$E$405,4,FALSE)</f>
        <v>0.55000000000000004</v>
      </c>
      <c r="K1216" s="3">
        <f t="shared" si="1234"/>
        <v>1.5807329784839999</v>
      </c>
      <c r="L1216" s="3">
        <f t="shared" si="1235"/>
        <v>0.55000550000000004</v>
      </c>
      <c r="M1216" s="5">
        <f t="shared" si="1236"/>
        <v>0.1187495674638149</v>
      </c>
      <c r="N1216" s="5">
        <f t="shared" si="1237"/>
        <v>0.18771135747076281</v>
      </c>
      <c r="O1216" s="5">
        <f t="shared" si="1238"/>
        <v>6.5312915227719245E-2</v>
      </c>
      <c r="P1216" s="5">
        <f t="shared" si="1239"/>
        <v>0.10324227902138564</v>
      </c>
      <c r="Q1216" s="5">
        <f t="shared" si="1240"/>
        <v>0.1483607665950169</v>
      </c>
      <c r="R1216" s="5">
        <f t="shared" si="1241"/>
        <v>1.796123129813967E-2</v>
      </c>
      <c r="S1216" s="5">
        <f t="shared" si="1242"/>
        <v>2.2440014741059215E-2</v>
      </c>
      <c r="T1216" s="5">
        <f t="shared" si="1243"/>
        <v>8.159923761147557E-2</v>
      </c>
      <c r="U1216" s="5">
        <f t="shared" si="1244"/>
        <v>2.8391910647148359E-2</v>
      </c>
      <c r="V1216" s="5">
        <f t="shared" si="1245"/>
        <v>2.1677349256183373E-3</v>
      </c>
      <c r="W1216" s="5">
        <f t="shared" si="1246"/>
        <v>7.8172918823303517E-2</v>
      </c>
      <c r="X1216" s="5">
        <f t="shared" si="1247"/>
        <v>4.2995535303870465E-2</v>
      </c>
      <c r="Y1216" s="5">
        <f t="shared" si="1248"/>
        <v>1.1823890446286463E-2</v>
      </c>
      <c r="Z1216" s="5">
        <f t="shared" si="1249"/>
        <v>3.2929253335829871E-3</v>
      </c>
      <c r="AA1216" s="5">
        <f t="shared" si="1250"/>
        <v>5.2052356704800542E-3</v>
      </c>
      <c r="AB1216" s="5">
        <f t="shared" si="1251"/>
        <v>4.1140438425545491E-3</v>
      </c>
      <c r="AC1216" s="5">
        <f t="shared" si="1252"/>
        <v>1.1779089958753292E-4</v>
      </c>
      <c r="AD1216" s="5">
        <f t="shared" si="1253"/>
        <v>3.089262770208713E-2</v>
      </c>
      <c r="AE1216" s="5">
        <f t="shared" si="1254"/>
        <v>1.6991115145600283E-2</v>
      </c>
      <c r="AF1216" s="5">
        <f t="shared" si="1255"/>
        <v>4.6726033906067284E-3</v>
      </c>
      <c r="AG1216" s="5">
        <f t="shared" si="1256"/>
        <v>8.5665252138411661E-4</v>
      </c>
      <c r="AH1216" s="5">
        <f t="shared" si="1257"/>
        <v>4.5278176113999432E-4</v>
      </c>
      <c r="AI1216" s="5">
        <f t="shared" si="1258"/>
        <v>7.1572706189005416E-4</v>
      </c>
      <c r="AJ1216" s="5">
        <f t="shared" si="1259"/>
        <v>5.6568668516153399E-4</v>
      </c>
      <c r="AK1216" s="5">
        <f t="shared" si="1260"/>
        <v>2.9806653290804402E-4</v>
      </c>
      <c r="AL1216" s="5">
        <f t="shared" si="1261"/>
        <v>4.0963520730639302E-6</v>
      </c>
      <c r="AM1216" s="5">
        <f t="shared" si="1262"/>
        <v>9.7665990801434916E-3</v>
      </c>
      <c r="AN1216" s="5">
        <f t="shared" si="1263"/>
        <v>5.3716832103738619E-3</v>
      </c>
      <c r="AO1216" s="5">
        <f t="shared" si="1264"/>
        <v>1.4772276549816403E-3</v>
      </c>
      <c r="AP1216" s="5">
        <f t="shared" si="1265"/>
        <v>2.7082777833066832E-4</v>
      </c>
      <c r="AQ1216" s="5">
        <f t="shared" si="1266"/>
        <v>3.7239191908662092E-5</v>
      </c>
      <c r="AR1216" s="5">
        <f t="shared" si="1267"/>
        <v>4.980649178533664E-5</v>
      </c>
      <c r="AS1216" s="5">
        <f t="shared" si="1268"/>
        <v>7.8730764107674052E-5</v>
      </c>
      <c r="AT1216" s="5">
        <f t="shared" si="1269"/>
        <v>6.2226157623122423E-5</v>
      </c>
      <c r="AU1216" s="5">
        <f t="shared" si="1270"/>
        <v>3.2787646493071048E-5</v>
      </c>
      <c r="AV1216" s="5">
        <f t="shared" si="1271"/>
        <v>1.295712852461817E-5</v>
      </c>
      <c r="AW1216" s="5">
        <f t="shared" si="1272"/>
        <v>9.8928248921357637E-8</v>
      </c>
      <c r="AX1216" s="5">
        <f t="shared" si="1273"/>
        <v>2.5730642089357202E-3</v>
      </c>
      <c r="AY1216" s="5">
        <f t="shared" si="1274"/>
        <v>1.4151994667677952E-3</v>
      </c>
      <c r="AZ1216" s="5">
        <f t="shared" si="1275"/>
        <v>3.8918374515967727E-4</v>
      </c>
      <c r="BA1216" s="5">
        <f t="shared" si="1276"/>
        <v>7.1351066782806988E-5</v>
      </c>
      <c r="BB1216" s="5">
        <f t="shared" si="1277"/>
        <v>9.8108697903527853E-6</v>
      </c>
      <c r="BC1216" s="5">
        <f t="shared" si="1278"/>
        <v>1.0792064688955761E-6</v>
      </c>
      <c r="BD1216" s="5">
        <f t="shared" si="1279"/>
        <v>4.5656407362733294E-6</v>
      </c>
      <c r="BE1216" s="5">
        <f t="shared" si="1280"/>
        <v>7.2170588797372214E-6</v>
      </c>
      <c r="BF1216" s="5">
        <f t="shared" si="1281"/>
        <v>5.7041214894307108E-6</v>
      </c>
      <c r="BG1216" s="5">
        <f t="shared" si="1282"/>
        <v>3.0055643172074652E-6</v>
      </c>
      <c r="BH1216" s="5">
        <f t="shared" si="1283"/>
        <v>1.1877486587911465E-6</v>
      </c>
      <c r="BI1216" s="5">
        <f t="shared" si="1284"/>
        <v>3.7550269502026063E-7</v>
      </c>
      <c r="BJ1216" s="8">
        <f t="shared" si="1285"/>
        <v>0.62545997049003765</v>
      </c>
      <c r="BK1216" s="8">
        <f t="shared" si="1286"/>
        <v>0.24813668287030649</v>
      </c>
      <c r="BL1216" s="8">
        <f t="shared" si="1287"/>
        <v>0.12327616255245177</v>
      </c>
      <c r="BM1216" s="8">
        <f t="shared" si="1288"/>
        <v>0.35741252363102061</v>
      </c>
      <c r="BN1216" s="8">
        <f t="shared" si="1289"/>
        <v>0.64133811707683908</v>
      </c>
    </row>
    <row r="1217" spans="1:66" x14ac:dyDescent="0.25">
      <c r="A1217" t="s">
        <v>272</v>
      </c>
      <c r="B1217" t="s">
        <v>298</v>
      </c>
      <c r="C1217" t="s">
        <v>312</v>
      </c>
      <c r="D1217" s="18" t="s">
        <v>519</v>
      </c>
      <c r="E1217">
        <f>VLOOKUP(A1217,home!$A$2:$E$405,3,FALSE)</f>
        <v>1.3837999999999999</v>
      </c>
      <c r="F1217">
        <f>VLOOKUP(B1217,home!$B$2:$E$405,3,FALSE)</f>
        <v>0.43359999999999999</v>
      </c>
      <c r="G1217">
        <f>VLOOKUP(C1217,away!$B$2:$E$405,4,FALSE)</f>
        <v>0.1807</v>
      </c>
      <c r="H1217">
        <f>VLOOKUP(A1217,away!$A$2:$E$405,3,FALSE)</f>
        <v>0.90910000000000002</v>
      </c>
      <c r="I1217">
        <f>VLOOKUP(C1217,away!$B$2:$E$405,3,FALSE)</f>
        <v>1.1000000000000001</v>
      </c>
      <c r="J1217">
        <f>VLOOKUP(B1217,home!$B$2:$E$405,4,FALSE)</f>
        <v>0.44</v>
      </c>
      <c r="K1217" s="3">
        <f t="shared" ref="K1217:K1223" si="1290">E1217*F1217*G1217</f>
        <v>0.10842283337599999</v>
      </c>
      <c r="L1217" s="3">
        <f t="shared" ref="L1217:L1223" si="1291">H1217*I1217*J1217</f>
        <v>0.44000440000000002</v>
      </c>
      <c r="M1217" s="5">
        <f t="shared" ref="M1217:M1223" si="1292">_xlfn.POISSON.DIST(0,K1217,FALSE) * _xlfn.POISSON.DIST(0,L1217,FALSE)</f>
        <v>0.57785793173025735</v>
      </c>
      <c r="N1217" s="5">
        <f t="shared" ref="N1217:N1223" si="1293">_xlfn.POISSON.DIST(1,K1217,FALSE) * _xlfn.POISSON.DIST(0,L1217,FALSE)</f>
        <v>6.2652994246989668E-2</v>
      </c>
      <c r="O1217" s="5">
        <f t="shared" ref="O1217:O1223" si="1294">_xlfn.POISSON.DIST(0,K1217,FALSE) * _xlfn.POISSON.DIST(1,L1217,FALSE)</f>
        <v>0.25426003253621282</v>
      </c>
      <c r="P1217" s="5">
        <f t="shared" ref="P1217:P1223" si="1295">_xlfn.POISSON.DIST(1,K1217,FALSE) * _xlfn.POISSON.DIST(1,L1217,FALSE)</f>
        <v>2.7567593141850141E-2</v>
      </c>
      <c r="Q1217" s="5">
        <f t="shared" ref="Q1217:Q1223" si="1296">_xlfn.POISSON.DIST(2,K1217,FALSE) * _xlfn.POISSON.DIST(0,L1217,FALSE)</f>
        <v>3.3965075778744237E-3</v>
      </c>
      <c r="R1217" s="5">
        <f t="shared" ref="R1217:R1223" si="1297">_xlfn.POISSON.DIST(0,K1217,FALSE) * _xlfn.POISSON.DIST(2,L1217,FALSE)</f>
        <v>5.5937766530038395E-2</v>
      </c>
      <c r="S1217" s="5">
        <f t="shared" ref="S1217:S1223" si="1298">_xlfn.POISSON.DIST(2,K1217,FALSE) * _xlfn.POISSON.DIST(2,L1217,FALSE)</f>
        <v>3.2878850920979314E-4</v>
      </c>
      <c r="T1217" s="5">
        <f t="shared" ref="T1217:T1223" si="1299">_xlfn.POISSON.DIST(2,K1217,FALSE) * _xlfn.POISSON.DIST(1,L1217,FALSE)</f>
        <v>1.4944782788980889E-3</v>
      </c>
      <c r="U1217" s="5">
        <f t="shared" ref="U1217:U1223" si="1300">_xlfn.POISSON.DIST(1,K1217,FALSE) * _xlfn.POISSON.DIST(2,L1217,FALSE)</f>
        <v>6.0649311399119422E-3</v>
      </c>
      <c r="V1217" s="5">
        <f t="shared" ref="V1217:V1223" si="1301">_xlfn.POISSON.DIST(3,K1217,FALSE) * _xlfn.POISSON.DIST(3,L1217,FALSE)</f>
        <v>1.7428174246664806E-6</v>
      </c>
      <c r="W1217" s="5">
        <f t="shared" ref="W1217:W1223" si="1302">_xlfn.POISSON.DIST(3,K1217,FALSE) * _xlfn.POISSON.DIST(0,L1217,FALSE)</f>
        <v>1.2275299172540008E-4</v>
      </c>
      <c r="X1217" s="5">
        <f t="shared" ref="X1217:X1223" si="1303">_xlfn.POISSON.DIST(3,K1217,FALSE) * _xlfn.POISSON.DIST(1,L1217,FALSE)</f>
        <v>5.4011856472339619E-5</v>
      </c>
      <c r="Y1217" s="5">
        <f t="shared" ref="Y1217:Y1223" si="1304">_xlfn.POISSON.DIST(3,K1217,FALSE) * _xlfn.POISSON.DIST(2,L1217,FALSE)</f>
        <v>1.1882727249998955E-5</v>
      </c>
      <c r="Z1217" s="5">
        <f t="shared" ref="Z1217:Z1223" si="1305">_xlfn.POISSON.DIST(0,K1217,FALSE) * _xlfn.POISSON.DIST(3,L1217,FALSE)</f>
        <v>8.2042877997965443E-3</v>
      </c>
      <c r="AA1217" s="5">
        <f t="shared" ref="AA1217:AA1223" si="1306">_xlfn.POISSON.DIST(1,K1217,FALSE) * _xlfn.POISSON.DIST(3,L1217,FALSE)</f>
        <v>8.895321290860904E-4</v>
      </c>
      <c r="AB1217" s="5">
        <f t="shared" ref="AB1217:AB1223" si="1307">_xlfn.POISSON.DIST(2,K1217,FALSE) * _xlfn.POISSON.DIST(3,L1217,FALSE)</f>
        <v>4.8222796907249845E-5</v>
      </c>
      <c r="AC1217" s="5">
        <f t="shared" ref="AC1217:AC1223" si="1308">_xlfn.POISSON.DIST(4,K1217,FALSE) * _xlfn.POISSON.DIST(4,L1217,FALSE)</f>
        <v>5.1964850534144748E-9</v>
      </c>
      <c r="AD1217" s="5">
        <f t="shared" ref="AD1217:AD1223" si="1309">_xlfn.POISSON.DIST(4,K1217,FALSE) * _xlfn.POISSON.DIST(0,L1217,FALSE)</f>
        <v>3.3273067920621375E-6</v>
      </c>
      <c r="AE1217" s="5">
        <f t="shared" ref="AE1217:AE1223" si="1310">_xlfn.POISSON.DIST(4,K1217,FALSE) * _xlfn.POISSON.DIST(1,L1217,FALSE)</f>
        <v>1.4640296286572253E-6</v>
      </c>
      <c r="AF1217" s="5">
        <f t="shared" ref="AF1217:AF1223" si="1311">_xlfn.POISSON.DIST(4,K1217,FALSE) * _xlfn.POISSON.DIST(2,L1217,FALSE)</f>
        <v>3.2208973916977261E-7</v>
      </c>
      <c r="AG1217" s="5">
        <f t="shared" ref="AG1217:AG1223" si="1312">_xlfn.POISSON.DIST(4,K1217,FALSE) * _xlfn.POISSON.DIST(3,L1217,FALSE)</f>
        <v>4.7240300809850783E-8</v>
      </c>
      <c r="AH1217" s="5">
        <f t="shared" ref="AH1217:AH1223" si="1313">_xlfn.POISSON.DIST(0,K1217,FALSE) * _xlfn.POISSON.DIST(4,L1217,FALSE)</f>
        <v>9.0248068269419934E-4</v>
      </c>
      <c r="AI1217" s="5">
        <f t="shared" ref="AI1217:AI1223" si="1314">_xlfn.POISSON.DIST(1,K1217,FALSE) * _xlfn.POISSON.DIST(4,L1217,FALSE)</f>
        <v>9.7849512684811913E-5</v>
      </c>
      <c r="AJ1217" s="5">
        <f t="shared" ref="AJ1217:AJ1223" si="1315">_xlfn.POISSON.DIST(2,K1217,FALSE) * _xlfn.POISSON.DIST(4,L1217,FALSE)</f>
        <v>5.3045607048740793E-6</v>
      </c>
      <c r="AK1217" s="5">
        <f t="shared" ref="AK1217:AK1223" si="1316">_xlfn.POISSON.DIST(3,K1217,FALSE) * _xlfn.POISSON.DIST(4,L1217,FALSE)</f>
        <v>1.9171183381247995E-7</v>
      </c>
      <c r="AL1217" s="5">
        <f t="shared" ref="AL1217:AL1223" si="1317">_xlfn.POISSON.DIST(5,K1217,FALSE) * _xlfn.POISSON.DIST(5,L1217,FALSE)</f>
        <v>9.9162495038387106E-12</v>
      </c>
      <c r="AM1217" s="5">
        <f t="shared" ref="AM1217:AM1223" si="1318">_xlfn.POISSON.DIST(5,K1217,FALSE) * _xlfn.POISSON.DIST(0,L1217,FALSE)</f>
        <v>7.2151205981317234E-8</v>
      </c>
      <c r="AN1217" s="5">
        <f t="shared" ref="AN1217:AN1223" si="1319">_xlfn.POISSON.DIST(5,K1217,FALSE) * _xlfn.POISSON.DIST(1,L1217,FALSE)</f>
        <v>3.1746848097085901E-8</v>
      </c>
      <c r="AO1217" s="5">
        <f t="shared" ref="AO1217:AO1223" si="1320">_xlfn.POISSON.DIST(5,K1217,FALSE) * _xlfn.POISSON.DIST(2,L1217,FALSE)</f>
        <v>6.9843764244247111E-9</v>
      </c>
      <c r="AP1217" s="5">
        <f t="shared" ref="AP1217:AP1223" si="1321">_xlfn.POISSON.DIST(5,K1217,FALSE) * _xlfn.POISSON.DIST(3,L1217,FALSE)</f>
        <v>1.0243854526677137E-9</v>
      </c>
      <c r="AQ1217" s="5">
        <f t="shared" ref="AQ1217:AQ1223" si="1322">_xlfn.POISSON.DIST(5,K1217,FALSE) * _xlfn.POISSON.DIST(4,L1217,FALSE)</f>
        <v>1.1268352661744641E-10</v>
      </c>
      <c r="AR1217" s="5">
        <f t="shared" ref="AR1217:AR1223" si="1323">_xlfn.POISSON.DIST(0,K1217,FALSE) * _xlfn.POISSON.DIST(5,L1217,FALSE)</f>
        <v>7.941909426009034E-5</v>
      </c>
      <c r="AS1217" s="5">
        <f t="shared" ref="AS1217:AS1223" si="1324">_xlfn.POISSON.DIST(1,K1217,FALSE) * _xlfn.POISSON.DIST(5,L1217,FALSE)</f>
        <v>8.6108432238346142E-6</v>
      </c>
      <c r="AT1217" s="5">
        <f t="shared" ref="AT1217:AT1223" si="1325">_xlfn.POISSON.DIST(2,K1217,FALSE) * _xlfn.POISSON.DIST(5,L1217,FALSE)</f>
        <v>4.6680601004233943E-7</v>
      </c>
      <c r="AU1217" s="5">
        <f t="shared" ref="AU1217:AU1223" si="1326">_xlfn.POISSON.DIST(3,K1217,FALSE) * _xlfn.POISSON.DIST(5,L1217,FALSE)</f>
        <v>1.6870810081911995E-8</v>
      </c>
      <c r="AV1217" s="5">
        <f t="shared" ref="AV1217:AV1223" si="1327">_xlfn.POISSON.DIST(4,K1217,FALSE) * _xlfn.POISSON.DIST(5,L1217,FALSE)</f>
        <v>4.5729525760732098E-10</v>
      </c>
      <c r="AW1217" s="5">
        <f t="shared" ref="AW1217:AW1223" si="1328">_xlfn.POISSON.DIST(6,K1217,FALSE) * _xlfn.POISSON.DIST(6,L1217,FALSE)</f>
        <v>1.3140827567367195E-14</v>
      </c>
      <c r="AX1217" s="5">
        <f t="shared" ref="AX1217:AX1223" si="1329">_xlfn.POISSON.DIST(6,K1217,FALSE) * _xlfn.POISSON.DIST(0,L1217,FALSE)</f>
        <v>1.3038063639983038E-9</v>
      </c>
      <c r="AY1217" s="5">
        <f t="shared" ref="AY1217:AY1223" si="1330">_xlfn.POISSON.DIST(6,K1217,FALSE) * _xlfn.POISSON.DIST(1,L1217,FALSE)</f>
        <v>5.7368053690725519E-10</v>
      </c>
      <c r="AZ1217" s="5">
        <f t="shared" ref="AZ1217:AZ1223" si="1331">_xlfn.POISSON.DIST(6,K1217,FALSE) * _xlfn.POISSON.DIST(2,L1217,FALSE)</f>
        <v>1.2621098021677733E-10</v>
      </c>
      <c r="BA1217" s="5">
        <f t="shared" ref="BA1217:BA1223" si="1332">_xlfn.POISSON.DIST(6,K1217,FALSE) * _xlfn.POISSON.DIST(3,L1217,FALSE)</f>
        <v>1.8511128874564999E-11</v>
      </c>
      <c r="BB1217" s="5">
        <f t="shared" ref="BB1217:BB1223" si="1333">_xlfn.POISSON.DIST(6,K1217,FALSE) * _xlfn.POISSON.DIST(4,L1217,FALSE)</f>
        <v>2.0362445384439112E-12</v>
      </c>
      <c r="BC1217" s="5">
        <f t="shared" ref="BC1217:BC1223" si="1334">_xlfn.POISSON.DIST(6,K1217,FALSE) * _xlfn.POISSON.DIST(5,L1217,FALSE)</f>
        <v>1.7919131127825809E-13</v>
      </c>
      <c r="BD1217" s="5">
        <f t="shared" ref="BD1217:BD1223" si="1335">_xlfn.POISSON.DIST(0,K1217,FALSE) * _xlfn.POISSON.DIST(6,L1217,FALSE)</f>
        <v>5.8241251530757484E-6</v>
      </c>
      <c r="BE1217" s="5">
        <f t="shared" ref="BE1217:BE1223" si="1336">_xlfn.POISSON.DIST(1,K1217,FALSE) * _xlfn.POISSON.DIST(6,L1217,FALSE)</f>
        <v>6.3146815103290235E-7</v>
      </c>
      <c r="BF1217" s="5">
        <f t="shared" ref="BF1217:BF1223" si="1337">_xlfn.POISSON.DIST(2,K1217,FALSE) * _xlfn.POISSON.DIST(6,L1217,FALSE)</f>
        <v>3.4232783060845586E-8</v>
      </c>
      <c r="BG1217" s="5">
        <f t="shared" ref="BG1217:BG1223" si="1338">_xlfn.POISSON.DIST(3,K1217,FALSE) * _xlfn.POISSON.DIST(6,L1217,FALSE)</f>
        <v>1.2372051112676062E-9</v>
      </c>
      <c r="BH1217" s="5">
        <f t="shared" ref="BH1217:BH1223" si="1339">_xlfn.POISSON.DIST(4,K1217,FALSE) * _xlfn.POISSON.DIST(6,L1217,FALSE)</f>
        <v>3.3535320907725775E-11</v>
      </c>
      <c r="BI1217" s="5">
        <f t="shared" ref="BI1217:BI1223" si="1340">_xlfn.POISSON.DIST(5,K1217,FALSE) * _xlfn.POISSON.DIST(6,L1217,FALSE)</f>
        <v>7.2719890219780813E-13</v>
      </c>
      <c r="BJ1217" s="8">
        <f t="shared" ref="BJ1217:BJ1223" si="1341">SUM(N1217,Q1217,T1217,W1217,X1217,Y1217,AD1217,AE1217,AF1217,AG1217,AM1217,AN1217,AO1217,AP1217,AQ1217,AX1217,AY1217,AZ1217,BA1217,BB1217,BC1217)</f>
        <v>6.7737902389594554E-2</v>
      </c>
      <c r="BK1217" s="8">
        <f t="shared" ref="BK1217:BK1223" si="1342">SUM(M1217,P1217,S1217,V1217,AC1217,AL1217,AY1217)</f>
        <v>0.60575606197882381</v>
      </c>
      <c r="BL1217" s="8">
        <f t="shared" ref="BL1217:BL1223" si="1343">SUM(O1217,R1217,U1217,AA1217,AB1217,AH1217,AI1217,AJ1217,AK1217,AR1217,AS1217,AT1217,AU1217,AV1217,BD1217,BE1217,BF1217,BG1217,BH1217,BI1217)</f>
        <v>0.3183013167692284</v>
      </c>
      <c r="BM1217" s="8">
        <f t="shared" ref="BM1217:BM1223" si="1344">SUM(S1217:BI1217)</f>
        <v>1.8326742600552993E-2</v>
      </c>
      <c r="BN1217" s="8">
        <f t="shared" ref="BN1217:BN1223" si="1345">SUM(M1217:R1217)</f>
        <v>0.98167282576322268</v>
      </c>
    </row>
    <row r="1218" spans="1:66" x14ac:dyDescent="0.25">
      <c r="A1218" t="s">
        <v>272</v>
      </c>
      <c r="B1218" t="s">
        <v>459</v>
      </c>
      <c r="C1218" t="s">
        <v>458</v>
      </c>
      <c r="D1218" s="18" t="s">
        <v>519</v>
      </c>
      <c r="E1218">
        <f>VLOOKUP(A1218,home!$A$2:$E$405,3,FALSE)</f>
        <v>1.3837999999999999</v>
      </c>
      <c r="F1218">
        <f>VLOOKUP(B1218,home!$B$2:$E$405,3,FALSE)</f>
        <v>1.4453</v>
      </c>
      <c r="G1218">
        <f>VLOOKUP(C1218,away!$B$2:$E$405,4,FALSE)</f>
        <v>1.8066</v>
      </c>
      <c r="H1218">
        <f>VLOOKUP(A1218,away!$A$2:$E$405,3,FALSE)</f>
        <v>0.90910000000000002</v>
      </c>
      <c r="I1218">
        <f>VLOOKUP(C1218,away!$B$2:$E$405,3,FALSE)</f>
        <v>1.375</v>
      </c>
      <c r="J1218">
        <f>VLOOKUP(B1218,home!$B$2:$E$405,4,FALSE)</f>
        <v>1.1000000000000001</v>
      </c>
      <c r="K1218" s="3">
        <f t="shared" si="1290"/>
        <v>3.6132110925239997</v>
      </c>
      <c r="L1218" s="3">
        <f t="shared" si="1291"/>
        <v>1.3750137500000001</v>
      </c>
      <c r="M1218" s="5">
        <f t="shared" si="1292"/>
        <v>6.8177563477316164E-3</v>
      </c>
      <c r="N1218" s="5">
        <f t="shared" si="1293"/>
        <v>2.463399286174979E-2</v>
      </c>
      <c r="O1218" s="5">
        <f t="shared" si="1294"/>
        <v>9.3745087222807544E-3</v>
      </c>
      <c r="P1218" s="5">
        <f t="shared" si="1295"/>
        <v>3.3872078902307812E-2</v>
      </c>
      <c r="Q1218" s="5">
        <f t="shared" si="1296"/>
        <v>4.4503908130615694E-2</v>
      </c>
      <c r="R1218" s="5">
        <f t="shared" si="1297"/>
        <v>6.4450391963154869E-3</v>
      </c>
      <c r="S1218" s="5">
        <f t="shared" si="1298"/>
        <v>4.2070942060942772E-2</v>
      </c>
      <c r="T1218" s="5">
        <f t="shared" si="1299"/>
        <v>6.1193485608333383E-2</v>
      </c>
      <c r="U1218" s="5">
        <f t="shared" si="1300"/>
        <v>2.3287287115879084E-2</v>
      </c>
      <c r="V1218" s="5">
        <f t="shared" si="1301"/>
        <v>2.3224164736586943E-2</v>
      </c>
      <c r="W1218" s="5">
        <f t="shared" si="1302"/>
        <v>5.3600671506069876E-2</v>
      </c>
      <c r="X1218" s="5">
        <f t="shared" si="1303"/>
        <v>7.3701660330079299E-2</v>
      </c>
      <c r="Y1218" s="5">
        <f t="shared" si="1304"/>
        <v>5.067039817584431E-2</v>
      </c>
      <c r="Z1218" s="5">
        <f t="shared" si="1305"/>
        <v>2.9540058380742476E-3</v>
      </c>
      <c r="AA1218" s="5">
        <f t="shared" si="1306"/>
        <v>1.0673446661510527E-2</v>
      </c>
      <c r="AB1218" s="5">
        <f t="shared" si="1307"/>
        <v>1.9282707936416545E-2</v>
      </c>
      <c r="AC1218" s="5">
        <f t="shared" si="1308"/>
        <v>7.2114151294399081E-3</v>
      </c>
      <c r="AD1218" s="5">
        <f t="shared" si="1309"/>
        <v>4.8417635213116691E-2</v>
      </c>
      <c r="AE1218" s="5">
        <f t="shared" si="1310"/>
        <v>6.6574914160519638E-2</v>
      </c>
      <c r="AF1218" s="5">
        <f t="shared" si="1311"/>
        <v>4.5770711187892124E-2</v>
      </c>
      <c r="AG1218" s="5">
        <f t="shared" si="1312"/>
        <v>2.0978452410210163E-2</v>
      </c>
      <c r="AH1218" s="5">
        <f t="shared" si="1313"/>
        <v>1.0154496612330916E-3</v>
      </c>
      <c r="AI1218" s="5">
        <f t="shared" si="1314"/>
        <v>3.6690339798671444E-3</v>
      </c>
      <c r="AJ1218" s="5">
        <f t="shared" si="1315"/>
        <v>6.6284971374517224E-3</v>
      </c>
      <c r="AK1218" s="5">
        <f t="shared" si="1316"/>
        <v>7.9833864612680484E-3</v>
      </c>
      <c r="AL1218" s="5">
        <f t="shared" si="1317"/>
        <v>1.4331144136176478E-3</v>
      </c>
      <c r="AM1218" s="5">
        <f t="shared" si="1318"/>
        <v>3.4988627325162773E-2</v>
      </c>
      <c r="AN1218" s="5">
        <f t="shared" si="1319"/>
        <v>4.8109843665724537E-2</v>
      </c>
      <c r="AO1218" s="5">
        <f t="shared" si="1320"/>
        <v>3.3075848275360836E-2</v>
      </c>
      <c r="AP1218" s="5">
        <f t="shared" si="1321"/>
        <v>1.515991539051164E-2</v>
      </c>
      <c r="AQ1218" s="5">
        <f t="shared" si="1322"/>
        <v>5.2112730276975341E-3</v>
      </c>
      <c r="AR1218" s="5">
        <f t="shared" si="1323"/>
        <v>2.7925144932566852E-4</v>
      </c>
      <c r="AS1218" s="5">
        <f t="shared" si="1324"/>
        <v>1.008994434306909E-3</v>
      </c>
      <c r="AT1218" s="5">
        <f t="shared" si="1325"/>
        <v>1.8228549411663513E-3</v>
      </c>
      <c r="AU1218" s="5">
        <f t="shared" si="1326"/>
        <v>2.195453231161481E-3</v>
      </c>
      <c r="AV1218" s="5">
        <f t="shared" si="1327"/>
        <v>1.9831589919875802E-3</v>
      </c>
      <c r="AW1218" s="5">
        <f t="shared" si="1328"/>
        <v>1.9777834532455171E-4</v>
      </c>
      <c r="AX1218" s="5">
        <f t="shared" si="1329"/>
        <v>2.1070216060577723E-2</v>
      </c>
      <c r="AY1218" s="5">
        <f t="shared" si="1330"/>
        <v>2.8971836798765208E-2</v>
      </c>
      <c r="AZ1218" s="5">
        <f t="shared" si="1331"/>
        <v>1.991833698052908E-2</v>
      </c>
      <c r="BA1218" s="5">
        <f t="shared" si="1332"/>
        <v>9.12932907512032E-3</v>
      </c>
      <c r="BB1218" s="5">
        <f t="shared" si="1333"/>
        <v>3.1382382516413074E-3</v>
      </c>
      <c r="BC1218" s="5">
        <f t="shared" si="1334"/>
        <v>8.6302414935655132E-4</v>
      </c>
      <c r="BD1218" s="5">
        <f t="shared" si="1335"/>
        <v>6.3995763755036984E-5</v>
      </c>
      <c r="BE1218" s="5">
        <f t="shared" si="1336"/>
        <v>2.3123020347424499E-4</v>
      </c>
      <c r="BF1218" s="5">
        <f t="shared" si="1337"/>
        <v>4.1774176805986182E-4</v>
      </c>
      <c r="BG1218" s="5">
        <f t="shared" si="1338"/>
        <v>5.0312973005482687E-4</v>
      </c>
      <c r="BH1218" s="5">
        <f t="shared" si="1339"/>
        <v>4.5447848040317652E-4</v>
      </c>
      <c r="BI1218" s="5">
        <f t="shared" si="1340"/>
        <v>3.2842533734124177E-4</v>
      </c>
      <c r="BJ1218" s="8">
        <f t="shared" si="1341"/>
        <v>0.7096823185848784</v>
      </c>
      <c r="BK1218" s="8">
        <f t="shared" si="1342"/>
        <v>0.14360130838939189</v>
      </c>
      <c r="BL1218" s="8">
        <f t="shared" si="1343"/>
        <v>9.7648071203258802E-2</v>
      </c>
      <c r="BM1218" s="8">
        <f t="shared" si="1344"/>
        <v>0.79946436140116139</v>
      </c>
      <c r="BN1218" s="8">
        <f t="shared" si="1345"/>
        <v>0.12564728416100115</v>
      </c>
    </row>
    <row r="1219" spans="1:66" x14ac:dyDescent="0.25">
      <c r="A1219" t="s">
        <v>272</v>
      </c>
      <c r="B1219" t="s">
        <v>457</v>
      </c>
      <c r="C1219" t="s">
        <v>488</v>
      </c>
      <c r="D1219" s="18" t="s">
        <v>519</v>
      </c>
      <c r="E1219">
        <f>VLOOKUP(A1219,home!$A$2:$E$405,3,FALSE)</f>
        <v>1.3837999999999999</v>
      </c>
      <c r="F1219">
        <f>VLOOKUP(B1219,home!$B$2:$E$405,3,FALSE)</f>
        <v>1.6259999999999999</v>
      </c>
      <c r="G1219">
        <f>VLOOKUP(C1219,away!$B$2:$E$405,4,FALSE)</f>
        <v>1.4453</v>
      </c>
      <c r="H1219">
        <f>VLOOKUP(A1219,away!$A$2:$E$405,3,FALSE)</f>
        <v>0.90910000000000002</v>
      </c>
      <c r="I1219">
        <f>VLOOKUP(C1219,away!$B$2:$E$405,3,FALSE)</f>
        <v>1.65</v>
      </c>
      <c r="J1219">
        <f>VLOOKUP(B1219,home!$B$2:$E$405,4,FALSE)</f>
        <v>1.65</v>
      </c>
      <c r="K1219" s="3">
        <f t="shared" si="1290"/>
        <v>3.2520099836399998</v>
      </c>
      <c r="L1219" s="3">
        <f t="shared" si="1291"/>
        <v>2.4750247499999998</v>
      </c>
      <c r="M1219" s="5">
        <f t="shared" si="1292"/>
        <v>3.2567199720781757E-3</v>
      </c>
      <c r="N1219" s="5">
        <f t="shared" si="1293"/>
        <v>1.0590885863118009E-2</v>
      </c>
      <c r="O1219" s="5">
        <f t="shared" si="1294"/>
        <v>8.0604625347127923E-3</v>
      </c>
      <c r="P1219" s="5">
        <f t="shared" si="1295"/>
        <v>2.6212704635642181E-2</v>
      </c>
      <c r="Q1219" s="5">
        <f t="shared" si="1296"/>
        <v>1.7220833281225752E-2</v>
      </c>
      <c r="R1219" s="5">
        <f t="shared" si="1297"/>
        <v>9.974922134930949E-3</v>
      </c>
      <c r="S1219" s="5">
        <f t="shared" si="1298"/>
        <v>5.2745238323097354E-2</v>
      </c>
      <c r="T1219" s="5">
        <f t="shared" si="1299"/>
        <v>4.2621988586657444E-2</v>
      </c>
      <c r="U1219" s="5">
        <f t="shared" si="1300"/>
        <v>3.2438546368827065E-2</v>
      </c>
      <c r="V1219" s="5">
        <f t="shared" si="1301"/>
        <v>4.7170683146564966E-2</v>
      </c>
      <c r="W1219" s="5">
        <f t="shared" si="1302"/>
        <v>1.8667440585715376E-2</v>
      </c>
      <c r="X1219" s="5">
        <f t="shared" si="1303"/>
        <v>4.6202377468800043E-2</v>
      </c>
      <c r="Y1219" s="5">
        <f t="shared" si="1304"/>
        <v>5.717601387206124E-2</v>
      </c>
      <c r="Z1219" s="5">
        <f t="shared" si="1305"/>
        <v>8.2293930544256461E-3</v>
      </c>
      <c r="AA1219" s="5">
        <f t="shared" si="1306"/>
        <v>2.6762068372289873E-2</v>
      </c>
      <c r="AB1219" s="5">
        <f t="shared" si="1307"/>
        <v>4.3515256764771484E-2</v>
      </c>
      <c r="AC1219" s="5">
        <f t="shared" si="1308"/>
        <v>2.3729227477787947E-2</v>
      </c>
      <c r="AD1219" s="5">
        <f t="shared" si="1309"/>
        <v>1.517667578843823E-2</v>
      </c>
      <c r="AE1219" s="5">
        <f t="shared" si="1310"/>
        <v>3.7562648199110378E-2</v>
      </c>
      <c r="AF1219" s="5">
        <f t="shared" si="1311"/>
        <v>4.6484241984170567E-2</v>
      </c>
      <c r="AG1219" s="5">
        <f t="shared" si="1312"/>
        <v>3.8349883131937088E-2</v>
      </c>
      <c r="AH1219" s="5">
        <f t="shared" si="1313"/>
        <v>5.091987871795392E-3</v>
      </c>
      <c r="AI1219" s="5">
        <f t="shared" si="1314"/>
        <v>1.6559195395652409E-2</v>
      </c>
      <c r="AJ1219" s="5">
        <f t="shared" si="1315"/>
        <v>2.6925334373853582E-2</v>
      </c>
      <c r="AK1219" s="5">
        <f t="shared" si="1316"/>
        <v>2.9187152065539037E-2</v>
      </c>
      <c r="AL1219" s="5">
        <f t="shared" si="1317"/>
        <v>7.6396771775290801E-3</v>
      </c>
      <c r="AM1219" s="5">
        <f t="shared" si="1318"/>
        <v>9.8709402364937152E-3</v>
      </c>
      <c r="AN1219" s="5">
        <f t="shared" si="1319"/>
        <v>2.4430821391092795E-2</v>
      </c>
      <c r="AO1219" s="5">
        <f t="shared" si="1320"/>
        <v>3.0233443802892054E-2</v>
      </c>
      <c r="AP1219" s="5">
        <f t="shared" si="1321"/>
        <v>2.4942840563297316E-2</v>
      </c>
      <c r="AQ1219" s="5">
        <f t="shared" si="1322"/>
        <v>1.5433536932366198E-2</v>
      </c>
      <c r="AR1219" s="5">
        <f t="shared" si="1323"/>
        <v>2.5205592018786838E-3</v>
      </c>
      <c r="AS1219" s="5">
        <f t="shared" si="1324"/>
        <v>8.1968836888651492E-3</v>
      </c>
      <c r="AT1219" s="5">
        <f t="shared" si="1325"/>
        <v>1.332817379546267E-2</v>
      </c>
      <c r="AU1219" s="5">
        <f t="shared" si="1326"/>
        <v>1.4447784748844544E-2</v>
      </c>
      <c r="AV1219" s="5">
        <f t="shared" si="1327"/>
        <v>1.1746085061181044E-2</v>
      </c>
      <c r="AW1219" s="5">
        <f t="shared" si="1328"/>
        <v>1.7080631491120846E-3</v>
      </c>
      <c r="AX1219" s="5">
        <f t="shared" si="1329"/>
        <v>5.3500660328318914E-3</v>
      </c>
      <c r="AY1219" s="5">
        <f t="shared" si="1330"/>
        <v>1.3241545845393244E-2</v>
      </c>
      <c r="AZ1219" s="5">
        <f t="shared" si="1331"/>
        <v>1.6386576847803976E-2</v>
      </c>
      <c r="BA1219" s="5">
        <f t="shared" si="1332"/>
        <v>1.3519061088697276E-2</v>
      </c>
      <c r="BB1219" s="5">
        <f t="shared" si="1333"/>
        <v>8.3650026978219234E-3</v>
      </c>
      <c r="BC1219" s="5">
        <f t="shared" si="1334"/>
        <v>4.1407177421852051E-3</v>
      </c>
      <c r="BD1219" s="5">
        <f t="shared" si="1335"/>
        <v>1.0397410680816651E-3</v>
      </c>
      <c r="BE1219" s="5">
        <f t="shared" si="1336"/>
        <v>3.3812483338020922E-3</v>
      </c>
      <c r="BF1219" s="5">
        <f t="shared" si="1337"/>
        <v>5.49792666934526E-3</v>
      </c>
      <c r="BG1219" s="5">
        <f t="shared" si="1338"/>
        <v>5.9597708060104655E-3</v>
      </c>
      <c r="BH1219" s="5">
        <f t="shared" si="1339"/>
        <v>4.8453085403380612E-3</v>
      </c>
      <c r="BI1219" s="5">
        <f t="shared" si="1340"/>
        <v>3.1513983493991044E-3</v>
      </c>
      <c r="BJ1219" s="8">
        <f t="shared" si="1341"/>
        <v>0.49596754194210974</v>
      </c>
      <c r="BK1219" s="8">
        <f t="shared" si="1342"/>
        <v>0.17399579657809294</v>
      </c>
      <c r="BL1219" s="8">
        <f t="shared" si="1343"/>
        <v>0.2726298061455813</v>
      </c>
      <c r="BM1219" s="8">
        <f t="shared" si="1344"/>
        <v>0.86397252660222068</v>
      </c>
      <c r="BN1219" s="8">
        <f t="shared" si="1345"/>
        <v>7.5316528421707871E-2</v>
      </c>
    </row>
    <row r="1220" spans="1:66" x14ac:dyDescent="0.25">
      <c r="A1220" t="s">
        <v>34</v>
      </c>
      <c r="B1220" t="s">
        <v>197</v>
      </c>
      <c r="C1220" t="s">
        <v>255</v>
      </c>
      <c r="D1220" s="18" t="s">
        <v>519</v>
      </c>
      <c r="E1220">
        <f>VLOOKUP(A1220,home!$A$2:$E$405,3,FALSE)</f>
        <v>1.4202999999999999</v>
      </c>
      <c r="F1220">
        <f>VLOOKUP(B1220,home!$B$2:$E$405,3,FALSE)</f>
        <v>0.52810000000000001</v>
      </c>
      <c r="G1220">
        <f>VLOOKUP(C1220,away!$B$2:$E$405,4,FALSE)</f>
        <v>0.17599999999999999</v>
      </c>
      <c r="H1220">
        <f>VLOOKUP(A1220,away!$A$2:$E$405,3,FALSE)</f>
        <v>1.2029000000000001</v>
      </c>
      <c r="I1220">
        <f>VLOOKUP(C1220,away!$B$2:$E$405,3,FALSE)</f>
        <v>1.0391999999999999</v>
      </c>
      <c r="J1220">
        <f>VLOOKUP(B1220,home!$B$2:$E$405,4,FALSE)</f>
        <v>1.0391999999999999</v>
      </c>
      <c r="K1220" s="3">
        <f t="shared" si="1290"/>
        <v>0.13201063567999999</v>
      </c>
      <c r="L1220" s="3">
        <f t="shared" si="1291"/>
        <v>1.2990557842559998</v>
      </c>
      <c r="M1220" s="5">
        <f t="shared" si="1292"/>
        <v>0.2390538544670652</v>
      </c>
      <c r="N1220" s="5">
        <f t="shared" si="1293"/>
        <v>3.1557651289951479E-2</v>
      </c>
      <c r="O1220" s="5">
        <f t="shared" si="1294"/>
        <v>0.31054429239413306</v>
      </c>
      <c r="P1220" s="5">
        <f t="shared" si="1295"/>
        <v>4.0995149445745283E-2</v>
      </c>
      <c r="Q1220" s="5">
        <f t="shared" si="1296"/>
        <v>2.0829728036771329E-3</v>
      </c>
      <c r="R1220" s="5">
        <f t="shared" si="1297"/>
        <v>0.20170717965114254</v>
      </c>
      <c r="S1220" s="5">
        <f t="shared" si="1298"/>
        <v>1.7575561392072522E-3</v>
      </c>
      <c r="T1220" s="5">
        <f t="shared" si="1299"/>
        <v>2.7058978690647165E-3</v>
      </c>
      <c r="U1220" s="5">
        <f t="shared" si="1300"/>
        <v>2.6627493006967283E-2</v>
      </c>
      <c r="V1220" s="5">
        <f t="shared" si="1301"/>
        <v>3.3489095652951384E-5</v>
      </c>
      <c r="W1220" s="5">
        <f t="shared" si="1302"/>
        <v>9.1658187972523366E-5</v>
      </c>
      <c r="X1220" s="5">
        <f t="shared" si="1303"/>
        <v>1.1906909926013019E-4</v>
      </c>
      <c r="Y1220" s="5">
        <f t="shared" si="1304"/>
        <v>7.7338701060011974E-5</v>
      </c>
      <c r="Z1220" s="5">
        <f t="shared" si="1305"/>
        <v>8.7342959483926938E-2</v>
      </c>
      <c r="AA1220" s="5">
        <f t="shared" si="1306"/>
        <v>1.1530199603645677E-2</v>
      </c>
      <c r="AB1220" s="5">
        <f t="shared" si="1307"/>
        <v>7.6105448959727466E-4</v>
      </c>
      <c r="AC1220" s="5">
        <f t="shared" si="1308"/>
        <v>3.5893859674325659E-7</v>
      </c>
      <c r="AD1220" s="5">
        <f t="shared" si="1309"/>
        <v>3.0249639148824334E-6</v>
      </c>
      <c r="AE1220" s="5">
        <f t="shared" si="1310"/>
        <v>3.929596870793699E-6</v>
      </c>
      <c r="AF1220" s="5">
        <f t="shared" si="1311"/>
        <v>2.5523827723994164E-6</v>
      </c>
      <c r="AG1220" s="5">
        <f t="shared" si="1312"/>
        <v>1.1052292013736088E-6</v>
      </c>
      <c r="AH1220" s="5">
        <f t="shared" si="1313"/>
        <v>2.8365844182908193E-2</v>
      </c>
      <c r="AI1220" s="5">
        <f t="shared" si="1314"/>
        <v>3.74459312218554E-3</v>
      </c>
      <c r="AJ1220" s="5">
        <f t="shared" si="1315"/>
        <v>2.4716305921133441E-4</v>
      </c>
      <c r="AK1220" s="5">
        <f t="shared" si="1316"/>
        <v>1.0876050854367245E-5</v>
      </c>
      <c r="AL1220" s="5">
        <f t="shared" si="1317"/>
        <v>2.4621634230730513E-9</v>
      </c>
      <c r="AM1220" s="5">
        <f t="shared" si="1318"/>
        <v>7.9865481862538288E-8</v>
      </c>
      <c r="AN1220" s="5">
        <f t="shared" si="1319"/>
        <v>1.0374971617592301E-7</v>
      </c>
      <c r="AO1220" s="5">
        <f t="shared" si="1320"/>
        <v>6.7388334456625537E-8</v>
      </c>
      <c r="AP1220" s="5">
        <f t="shared" si="1321"/>
        <v>2.9180401889085763E-8</v>
      </c>
      <c r="AQ1220" s="5">
        <f t="shared" si="1322"/>
        <v>9.4767424652328958E-9</v>
      </c>
      <c r="AR1220" s="5">
        <f t="shared" si="1323"/>
        <v>7.3697627922222585E-3</v>
      </c>
      <c r="AS1220" s="5">
        <f t="shared" si="1324"/>
        <v>9.7288707101207195E-4</v>
      </c>
      <c r="AT1220" s="5">
        <f t="shared" si="1325"/>
        <v>6.4215720344578441E-5</v>
      </c>
      <c r="AU1220" s="5">
        <f t="shared" si="1326"/>
        <v>2.8257193544456359E-6</v>
      </c>
      <c r="AV1220" s="5">
        <f t="shared" si="1327"/>
        <v>9.3256252058411854E-8</v>
      </c>
      <c r="AW1220" s="5">
        <f t="shared" si="1328"/>
        <v>1.1728732947569351E-11</v>
      </c>
      <c r="AX1220" s="5">
        <f t="shared" si="1329"/>
        <v>1.7571821715938638E-9</v>
      </c>
      <c r="AY1220" s="5">
        <f t="shared" si="1330"/>
        <v>2.2826776640005277E-9</v>
      </c>
      <c r="AZ1220" s="5">
        <f t="shared" si="1331"/>
        <v>1.4826628115059297E-9</v>
      </c>
      <c r="BA1220" s="5">
        <f t="shared" si="1332"/>
        <v>6.42020567129347E-10</v>
      </c>
      <c r="BB1220" s="5">
        <f t="shared" si="1333"/>
        <v>2.0850513283517399E-10</v>
      </c>
      <c r="BC1220" s="5">
        <f t="shared" si="1334"/>
        <v>5.4171959771319676E-11</v>
      </c>
      <c r="BD1220" s="5">
        <f t="shared" si="1335"/>
        <v>1.5956221639718278E-3</v>
      </c>
      <c r="BE1220" s="5">
        <f t="shared" si="1336"/>
        <v>2.1063909617101813E-4</v>
      </c>
      <c r="BF1220" s="5">
        <f t="shared" si="1337"/>
        <v>1.3903300492298374E-5</v>
      </c>
      <c r="BG1220" s="5">
        <f t="shared" si="1338"/>
        <v>6.117945120127883E-7</v>
      </c>
      <c r="BH1220" s="5">
        <f t="shared" si="1339"/>
        <v>2.0190845609085887E-8</v>
      </c>
      <c r="BI1220" s="5">
        <f t="shared" si="1340"/>
        <v>5.3308127275443291E-10</v>
      </c>
      <c r="BJ1220" s="8">
        <f t="shared" si="1341"/>
        <v>3.6645496211642592E-2</v>
      </c>
      <c r="BK1220" s="8">
        <f t="shared" si="1342"/>
        <v>0.2818404128311085</v>
      </c>
      <c r="BL1220" s="8">
        <f t="shared" si="1343"/>
        <v>0.59376927719890471</v>
      </c>
      <c r="BM1220" s="8">
        <f t="shared" si="1344"/>
        <v>0.17365704340291915</v>
      </c>
      <c r="BN1220" s="8">
        <f t="shared" si="1345"/>
        <v>0.82594110005171451</v>
      </c>
    </row>
    <row r="1221" spans="1:66" x14ac:dyDescent="0.25">
      <c r="A1221" t="s">
        <v>34</v>
      </c>
      <c r="B1221" t="s">
        <v>452</v>
      </c>
      <c r="C1221" t="s">
        <v>200</v>
      </c>
      <c r="D1221" s="18" t="s">
        <v>519</v>
      </c>
      <c r="E1221">
        <f>VLOOKUP(A1221,home!$A$2:$E$405,3,FALSE)</f>
        <v>1.4202999999999999</v>
      </c>
      <c r="F1221">
        <f>VLOOKUP(B1221,home!$B$2:$E$405,3,FALSE)</f>
        <v>0.35199999999999998</v>
      </c>
      <c r="G1221">
        <f>VLOOKUP(C1221,away!$B$2:$E$405,4,FALSE)</f>
        <v>1.0561</v>
      </c>
      <c r="H1221">
        <f>VLOOKUP(A1221,away!$A$2:$E$405,3,FALSE)</f>
        <v>1.2029000000000001</v>
      </c>
      <c r="I1221">
        <f>VLOOKUP(C1221,away!$B$2:$E$405,3,FALSE)</f>
        <v>1.0391999999999999</v>
      </c>
      <c r="J1221">
        <f>VLOOKUP(B1221,home!$B$2:$E$405,4,FALSE)</f>
        <v>1.2470000000000001</v>
      </c>
      <c r="K1221" s="3">
        <f t="shared" si="1290"/>
        <v>0.52799254815999996</v>
      </c>
      <c r="L1221" s="3">
        <f t="shared" si="1291"/>
        <v>1.5588169389600002</v>
      </c>
      <c r="M1221" s="5">
        <f t="shared" si="1292"/>
        <v>0.12408239141612214</v>
      </c>
      <c r="N1221" s="5">
        <f t="shared" si="1293"/>
        <v>6.5514578025584844E-2</v>
      </c>
      <c r="O1221" s="5">
        <f t="shared" si="1294"/>
        <v>0.19342173356611614</v>
      </c>
      <c r="P1221" s="5">
        <f t="shared" si="1295"/>
        <v>0.10212523397509826</v>
      </c>
      <c r="Q1221" s="5">
        <f t="shared" si="1296"/>
        <v>1.7295604496677837E-2</v>
      </c>
      <c r="R1221" s="5">
        <f t="shared" si="1297"/>
        <v>0.15075453732293495</v>
      </c>
      <c r="S1221" s="5">
        <f t="shared" si="1298"/>
        <v>2.1013383316195174E-2</v>
      </c>
      <c r="T1221" s="5">
        <f t="shared" si="1299"/>
        <v>2.6960681258974158E-2</v>
      </c>
      <c r="U1221" s="5">
        <f t="shared" si="1300"/>
        <v>7.959727230781824E-2</v>
      </c>
      <c r="V1221" s="5">
        <f t="shared" si="1301"/>
        <v>1.9216592596106869E-3</v>
      </c>
      <c r="W1221" s="5">
        <f t="shared" si="1302"/>
        <v>3.0439834300561622E-3</v>
      </c>
      <c r="X1221" s="5">
        <f t="shared" si="1303"/>
        <v>4.7450129326851095E-3</v>
      </c>
      <c r="Y1221" s="5">
        <f t="shared" si="1304"/>
        <v>3.6983032675269078E-3</v>
      </c>
      <c r="Z1221" s="5">
        <f t="shared" si="1305"/>
        <v>7.8332908801356169E-2</v>
      </c>
      <c r="AA1221" s="5">
        <f t="shared" si="1306"/>
        <v>4.1359192122812936E-2</v>
      </c>
      <c r="AB1221" s="5">
        <f t="shared" si="1307"/>
        <v>1.0918672619381498E-2</v>
      </c>
      <c r="AC1221" s="5">
        <f t="shared" si="1308"/>
        <v>9.8850600026927237E-5</v>
      </c>
      <c r="AD1221" s="5">
        <f t="shared" si="1309"/>
        <v>4.0180014194804247E-4</v>
      </c>
      <c r="AE1221" s="5">
        <f t="shared" si="1310"/>
        <v>6.2633286734514119E-4</v>
      </c>
      <c r="AF1221" s="5">
        <f t="shared" si="1311"/>
        <v>4.8816914152249641E-4</v>
      </c>
      <c r="AG1221" s="5">
        <f t="shared" si="1312"/>
        <v>2.5365544229427627E-4</v>
      </c>
      <c r="AH1221" s="5">
        <f t="shared" si="1313"/>
        <v>3.0526666279390737E-2</v>
      </c>
      <c r="AI1221" s="5">
        <f t="shared" si="1314"/>
        <v>1.6117852315685462E-2</v>
      </c>
      <c r="AJ1221" s="5">
        <f t="shared" si="1315"/>
        <v>4.2550529575126608E-3</v>
      </c>
      <c r="AK1221" s="5">
        <f t="shared" si="1316"/>
        <v>7.4887875119761824E-4</v>
      </c>
      <c r="AL1221" s="5">
        <f t="shared" si="1317"/>
        <v>3.2543346533268431E-6</v>
      </c>
      <c r="AM1221" s="5">
        <f t="shared" si="1318"/>
        <v>4.2429496159639331E-5</v>
      </c>
      <c r="AN1221" s="5">
        <f t="shared" si="1319"/>
        <v>6.613981732518408E-5</v>
      </c>
      <c r="AO1221" s="5">
        <f t="shared" si="1320"/>
        <v>5.1549933793108515E-5</v>
      </c>
      <c r="AP1221" s="5">
        <f t="shared" si="1321"/>
        <v>2.678563666632136E-5</v>
      </c>
      <c r="AQ1221" s="5">
        <f t="shared" si="1322"/>
        <v>1.0438476039072457E-5</v>
      </c>
      <c r="AR1221" s="5">
        <f t="shared" si="1323"/>
        <v>9.5170968972586555E-3</v>
      </c>
      <c r="AS1221" s="5">
        <f t="shared" si="1324"/>
        <v>5.0249562418692266E-3</v>
      </c>
      <c r="AT1221" s="5">
        <f t="shared" si="1325"/>
        <v>1.3265697252685148E-3</v>
      </c>
      <c r="AU1221" s="5">
        <f t="shared" si="1326"/>
        <v>2.3347297651881148E-4</v>
      </c>
      <c r="AV1221" s="5">
        <f t="shared" si="1327"/>
        <v>3.0817997949666771E-5</v>
      </c>
      <c r="AW1221" s="5">
        <f t="shared" si="1328"/>
        <v>7.4401659008638638E-8</v>
      </c>
      <c r="AX1221" s="5">
        <f t="shared" si="1329"/>
        <v>3.7337429657454845E-6</v>
      </c>
      <c r="AY1221" s="5">
        <f t="shared" si="1330"/>
        <v>5.8202217807268089E-6</v>
      </c>
      <c r="AZ1221" s="5">
        <f t="shared" si="1331"/>
        <v>4.5363301501504436E-6</v>
      </c>
      <c r="BA1221" s="5">
        <f t="shared" si="1332"/>
        <v>2.3571027595898236E-6</v>
      </c>
      <c r="BB1221" s="5">
        <f t="shared" si="1333"/>
        <v>9.1857292712949506E-7</v>
      </c>
      <c r="BC1221" s="5">
        <f t="shared" si="1334"/>
        <v>2.8637740769590503E-7</v>
      </c>
      <c r="BD1221" s="5">
        <f t="shared" si="1335"/>
        <v>2.4725686421950815E-3</v>
      </c>
      <c r="BE1221" s="5">
        <f t="shared" si="1336"/>
        <v>1.3054978178930923E-3</v>
      </c>
      <c r="BF1221" s="5">
        <f t="shared" si="1337"/>
        <v>3.4464655974334661E-4</v>
      </c>
      <c r="BG1221" s="5">
        <f t="shared" si="1338"/>
        <v>6.0656938431155771E-5</v>
      </c>
      <c r="BH1221" s="5">
        <f t="shared" si="1339"/>
        <v>8.0066028714625389E-6</v>
      </c>
      <c r="BI1221" s="5">
        <f t="shared" si="1340"/>
        <v>8.4548533044173598E-7</v>
      </c>
      <c r="BJ1221" s="8">
        <f t="shared" si="1341"/>
        <v>0.12324311671258935</v>
      </c>
      <c r="BK1221" s="8">
        <f t="shared" si="1342"/>
        <v>0.24925059312348724</v>
      </c>
      <c r="BL1221" s="8">
        <f t="shared" si="1343"/>
        <v>0.54802499412817962</v>
      </c>
      <c r="BM1221" s="8">
        <f t="shared" si="1344"/>
        <v>0.34565178814295638</v>
      </c>
      <c r="BN1221" s="8">
        <f t="shared" si="1345"/>
        <v>0.65319407880253422</v>
      </c>
    </row>
    <row r="1222" spans="1:66" x14ac:dyDescent="0.25">
      <c r="A1222" t="s">
        <v>34</v>
      </c>
      <c r="B1222" t="s">
        <v>201</v>
      </c>
      <c r="C1222" t="s">
        <v>481</v>
      </c>
      <c r="D1222" s="18" t="s">
        <v>519</v>
      </c>
      <c r="E1222">
        <f>VLOOKUP(A1222,home!$A$2:$E$405,3,FALSE)</f>
        <v>1.4202999999999999</v>
      </c>
      <c r="F1222">
        <f>VLOOKUP(B1222,home!$B$2:$E$405,3,FALSE)</f>
        <v>1.4081999999999999</v>
      </c>
      <c r="G1222">
        <f>VLOOKUP(C1222,away!$B$2:$E$405,4,FALSE)</f>
        <v>1.2321</v>
      </c>
      <c r="H1222">
        <f>VLOOKUP(A1222,away!$A$2:$E$405,3,FALSE)</f>
        <v>1.2029000000000001</v>
      </c>
      <c r="I1222">
        <f>VLOOKUP(C1222,away!$B$2:$E$405,3,FALSE)</f>
        <v>0.62350000000000005</v>
      </c>
      <c r="J1222">
        <f>VLOOKUP(B1222,home!$B$2:$E$405,4,FALSE)</f>
        <v>0.83130000000000004</v>
      </c>
      <c r="K1222" s="3">
        <f t="shared" si="1290"/>
        <v>2.4642818853659998</v>
      </c>
      <c r="L1222" s="3">
        <f t="shared" si="1291"/>
        <v>0.62348177509500013</v>
      </c>
      <c r="M1222" s="5">
        <f t="shared" si="1292"/>
        <v>4.5603826091742468E-2</v>
      </c>
      <c r="N1222" s="5">
        <f t="shared" si="1293"/>
        <v>0.11238068254126228</v>
      </c>
      <c r="O1222" s="5">
        <f t="shared" si="1294"/>
        <v>2.8433154442803275E-2</v>
      </c>
      <c r="P1222" s="5">
        <f t="shared" si="1295"/>
        <v>7.0067307437213899E-2</v>
      </c>
      <c r="Q1222" s="5">
        <f t="shared" si="1296"/>
        <v>0.13846884012574989</v>
      </c>
      <c r="R1222" s="5">
        <f t="shared" si="1297"/>
        <v>8.8637768017746366E-3</v>
      </c>
      <c r="S1222" s="5">
        <f t="shared" si="1298"/>
        <v>2.6913463146845513E-2</v>
      </c>
      <c r="T1222" s="5">
        <f t="shared" si="1299"/>
        <v>8.6332798236948324E-2</v>
      </c>
      <c r="U1222" s="5">
        <f t="shared" si="1300"/>
        <v>2.184284460854061E-2</v>
      </c>
      <c r="V1222" s="5">
        <f t="shared" si="1301"/>
        <v>4.5945313952789084E-3</v>
      </c>
      <c r="W1222" s="5">
        <f t="shared" si="1302"/>
        <v>0.11374208480317538</v>
      </c>
      <c r="X1222" s="5">
        <f t="shared" si="1303"/>
        <v>7.0916116936089832E-2</v>
      </c>
      <c r="Y1222" s="5">
        <f t="shared" si="1304"/>
        <v>2.2107453235078942E-2</v>
      </c>
      <c r="Z1222" s="5">
        <f t="shared" si="1305"/>
        <v>1.8421344314721116E-3</v>
      </c>
      <c r="AA1222" s="5">
        <f t="shared" si="1306"/>
        <v>4.5395385098857188E-3</v>
      </c>
      <c r="AB1222" s="5">
        <f t="shared" si="1307"/>
        <v>5.5933512589163709E-3</v>
      </c>
      <c r="AC1222" s="5">
        <f t="shared" si="1308"/>
        <v>4.4119988303628079E-4</v>
      </c>
      <c r="AD1222" s="5">
        <f t="shared" si="1309"/>
        <v>7.007313979605713E-2</v>
      </c>
      <c r="AE1222" s="5">
        <f t="shared" si="1310"/>
        <v>4.3689325586525801E-2</v>
      </c>
      <c r="AF1222" s="5">
        <f t="shared" si="1311"/>
        <v>1.3619749134695254E-2</v>
      </c>
      <c r="AG1222" s="5">
        <f t="shared" si="1312"/>
        <v>2.830555122282797E-3</v>
      </c>
      <c r="AH1222" s="5">
        <f t="shared" si="1313"/>
        <v>2.8713431132446272E-4</v>
      </c>
      <c r="AI1222" s="5">
        <f t="shared" si="1314"/>
        <v>7.0757988206391481E-4</v>
      </c>
      <c r="AJ1222" s="5">
        <f t="shared" si="1315"/>
        <v>8.7183814290975803E-4</v>
      </c>
      <c r="AK1222" s="5">
        <f t="shared" si="1316"/>
        <v>7.1615164751455027E-4</v>
      </c>
      <c r="AL1222" s="5">
        <f t="shared" si="1317"/>
        <v>2.7114994942552386E-5</v>
      </c>
      <c r="AM1222" s="5">
        <f t="shared" si="1318"/>
        <v>3.4535993810028559E-2</v>
      </c>
      <c r="AN1222" s="5">
        <f t="shared" si="1319"/>
        <v>2.1532562725346545E-2</v>
      </c>
      <c r="AO1222" s="5">
        <f t="shared" si="1320"/>
        <v>6.7125802151717468E-3</v>
      </c>
      <c r="AP1222" s="5">
        <f t="shared" si="1321"/>
        <v>1.3950571426742866E-3</v>
      </c>
      <c r="AQ1222" s="5">
        <f t="shared" si="1322"/>
        <v>2.1744817591838074E-4</v>
      </c>
      <c r="AR1222" s="5">
        <f t="shared" si="1323"/>
        <v>3.5804602023051295E-5</v>
      </c>
      <c r="AS1222" s="5">
        <f t="shared" si="1324"/>
        <v>8.8232632178144121E-5</v>
      </c>
      <c r="AT1222" s="5">
        <f t="shared" si="1325"/>
        <v>1.087150385873809E-4</v>
      </c>
      <c r="AU1222" s="5">
        <f t="shared" si="1326"/>
        <v>8.930150008591615E-5</v>
      </c>
      <c r="AV1222" s="5">
        <f t="shared" si="1327"/>
        <v>5.5016017249433378E-5</v>
      </c>
      <c r="AW1222" s="5">
        <f t="shared" si="1328"/>
        <v>1.1572339730736931E-6</v>
      </c>
      <c r="AX1222" s="5">
        <f t="shared" si="1329"/>
        <v>1.4184403989860964E-2</v>
      </c>
      <c r="AY1222" s="5">
        <f t="shared" si="1330"/>
        <v>8.8437173782631162E-3</v>
      </c>
      <c r="AZ1222" s="5">
        <f t="shared" si="1331"/>
        <v>2.7569483047189939E-3</v>
      </c>
      <c r="BA1222" s="5">
        <f t="shared" si="1332"/>
        <v>5.7296900762378333E-4</v>
      </c>
      <c r="BB1222" s="5">
        <f t="shared" si="1333"/>
        <v>8.9308933486924267E-5</v>
      </c>
      <c r="BC1222" s="5">
        <f t="shared" si="1334"/>
        <v>1.1136498476453772E-5</v>
      </c>
      <c r="BD1222" s="5">
        <f t="shared" si="1335"/>
        <v>3.7205861376503405E-6</v>
      </c>
      <c r="BE1222" s="5">
        <f t="shared" si="1336"/>
        <v>9.1685730219555837E-6</v>
      </c>
      <c r="BF1222" s="5">
        <f t="shared" si="1337"/>
        <v>1.1296974206330276E-5</v>
      </c>
      <c r="BG1222" s="5">
        <f t="shared" si="1338"/>
        <v>9.2796429653688811E-6</v>
      </c>
      <c r="BH1222" s="5">
        <f t="shared" si="1339"/>
        <v>5.7169140155556426E-6</v>
      </c>
      <c r="BI1222" s="5">
        <f t="shared" si="1340"/>
        <v>2.817617529745751E-6</v>
      </c>
      <c r="BJ1222" s="8">
        <f t="shared" si="1341"/>
        <v>0.76501287169943533</v>
      </c>
      <c r="BK1222" s="8">
        <f t="shared" si="1342"/>
        <v>0.15649116032732271</v>
      </c>
      <c r="BL1222" s="8">
        <f t="shared" si="1343"/>
        <v>7.2274439703733831E-2</v>
      </c>
      <c r="BM1222" s="8">
        <f t="shared" si="1344"/>
        <v>0.58296045857712753</v>
      </c>
      <c r="BN1222" s="8">
        <f t="shared" si="1345"/>
        <v>0.40381758744054647</v>
      </c>
    </row>
    <row r="1223" spans="1:66" x14ac:dyDescent="0.25">
      <c r="A1223" t="s">
        <v>34</v>
      </c>
      <c r="B1223" t="s">
        <v>257</v>
      </c>
      <c r="C1223" t="s">
        <v>448</v>
      </c>
      <c r="D1223" s="18" t="s">
        <v>519</v>
      </c>
      <c r="E1223">
        <f>VLOOKUP(A1223,home!$A$2:$E$405,3,FALSE)</f>
        <v>1.4202999999999999</v>
      </c>
      <c r="F1223">
        <f>VLOOKUP(B1223,home!$B$2:$E$405,3,FALSE)</f>
        <v>1.8774999999999999</v>
      </c>
      <c r="G1223">
        <f>VLOOKUP(C1223,away!$B$2:$E$405,4,FALSE)</f>
        <v>1.2321</v>
      </c>
      <c r="H1223">
        <f>VLOOKUP(A1223,away!$A$2:$E$405,3,FALSE)</f>
        <v>1.2029000000000001</v>
      </c>
      <c r="I1223">
        <f>VLOOKUP(C1223,away!$B$2:$E$405,3,FALSE)</f>
        <v>1.4548000000000001</v>
      </c>
      <c r="J1223">
        <f>VLOOKUP(B1223,home!$B$2:$E$405,4,FALSE)</f>
        <v>0.83130000000000004</v>
      </c>
      <c r="K1223" s="3">
        <f t="shared" si="1290"/>
        <v>3.2855341853249995</v>
      </c>
      <c r="L1223" s="3">
        <f t="shared" si="1291"/>
        <v>1.4547574761960003</v>
      </c>
      <c r="M1223" s="5">
        <f t="shared" si="1292"/>
        <v>8.7360978302819976E-3</v>
      </c>
      <c r="N1223" s="5">
        <f t="shared" si="1293"/>
        <v>2.8702748067735061E-2</v>
      </c>
      <c r="O1223" s="5">
        <f t="shared" si="1294"/>
        <v>1.2708903631382393E-2</v>
      </c>
      <c r="P1223" s="5">
        <f t="shared" si="1295"/>
        <v>4.1755537338907883E-2</v>
      </c>
      <c r="Q1223" s="5">
        <f t="shared" si="1296"/>
        <v>4.7151929994657324E-2</v>
      </c>
      <c r="R1223" s="5">
        <f t="shared" si="1297"/>
        <v>9.2441862860040171E-3</v>
      </c>
      <c r="S1223" s="5">
        <f t="shared" si="1298"/>
        <v>4.989427008295793E-2</v>
      </c>
      <c r="T1223" s="5">
        <f t="shared" si="1299"/>
        <v>6.8594622676798181E-2</v>
      </c>
      <c r="U1223" s="5">
        <f t="shared" si="1300"/>
        <v>3.0372090058178747E-2</v>
      </c>
      <c r="V1223" s="5">
        <f t="shared" si="1301"/>
        <v>2.6497490933219008E-2</v>
      </c>
      <c r="W1223" s="5">
        <f t="shared" si="1302"/>
        <v>5.1639759300499279E-2</v>
      </c>
      <c r="X1223" s="5">
        <f t="shared" si="1303"/>
        <v>7.5123325911363267E-2</v>
      </c>
      <c r="Y1223" s="5">
        <f t="shared" si="1304"/>
        <v>5.4643110003132211E-2</v>
      </c>
      <c r="Z1223" s="5">
        <f t="shared" si="1305"/>
        <v>4.4826830369709605E-3</v>
      </c>
      <c r="AA1223" s="5">
        <f t="shared" si="1306"/>
        <v>1.4728008359944578E-2</v>
      </c>
      <c r="AB1223" s="5">
        <f t="shared" si="1307"/>
        <v>2.4194687474175157E-2</v>
      </c>
      <c r="AC1223" s="5">
        <f t="shared" si="1308"/>
        <v>7.915554758714886E-3</v>
      </c>
      <c r="AD1223" s="5">
        <f t="shared" si="1309"/>
        <v>4.2416048625936238E-2</v>
      </c>
      <c r="AE1223" s="5">
        <f t="shared" si="1310"/>
        <v>6.1705063849273836E-2</v>
      </c>
      <c r="AF1223" s="5">
        <f t="shared" si="1311"/>
        <v>4.4882951476941338E-2</v>
      </c>
      <c r="AG1223" s="5">
        <f t="shared" si="1312"/>
        <v>2.1764603071607571E-2</v>
      </c>
      <c r="AH1223" s="5">
        <f t="shared" si="1313"/>
        <v>1.6303041653626237E-3</v>
      </c>
      <c r="AI1223" s="5">
        <f t="shared" si="1314"/>
        <v>5.3564200677766417E-3</v>
      </c>
      <c r="AJ1223" s="5">
        <f t="shared" si="1315"/>
        <v>8.7993506218205075E-3</v>
      </c>
      <c r="AK1223" s="5">
        <f t="shared" si="1316"/>
        <v>9.6368557588840196E-3</v>
      </c>
      <c r="AL1223" s="5">
        <f t="shared" si="1317"/>
        <v>1.5133449680016697E-3</v>
      </c>
      <c r="AM1223" s="5">
        <f t="shared" si="1318"/>
        <v>2.78718755533842E-2</v>
      </c>
      <c r="AN1223" s="5">
        <f t="shared" si="1319"/>
        <v>4.0546819336890201E-2</v>
      </c>
      <c r="AO1223" s="5">
        <f t="shared" si="1320"/>
        <v>2.949289428315479E-2</v>
      </c>
      <c r="AP1223" s="5">
        <f t="shared" si="1321"/>
        <v>1.4301669484359233E-2</v>
      </c>
      <c r="AQ1223" s="5">
        <f t="shared" si="1322"/>
        <v>5.2013651511139472E-3</v>
      </c>
      <c r="AR1223" s="5">
        <f t="shared" si="1323"/>
        <v>4.7433943460695118E-4</v>
      </c>
      <c r="AS1223" s="5">
        <f t="shared" si="1324"/>
        <v>1.5584584278488702E-3</v>
      </c>
      <c r="AT1223" s="5">
        <f t="shared" si="1325"/>
        <v>2.5601842205526595E-3</v>
      </c>
      <c r="AU1223" s="5">
        <f t="shared" si="1326"/>
        <v>2.8038575924518002E-3</v>
      </c>
      <c r="AV1223" s="5">
        <f t="shared" si="1327"/>
        <v>2.3030424926958597E-3</v>
      </c>
      <c r="AW1223" s="5">
        <f t="shared" si="1328"/>
        <v>2.0092409660359733E-4</v>
      </c>
      <c r="AX1223" s="5">
        <f t="shared" si="1329"/>
        <v>1.5262333323294661E-2</v>
      </c>
      <c r="AY1223" s="5">
        <f t="shared" si="1330"/>
        <v>2.2202993506258255E-2</v>
      </c>
      <c r="AZ1223" s="5">
        <f t="shared" si="1331"/>
        <v>1.6149985398580223E-2</v>
      </c>
      <c r="BA1223" s="5">
        <f t="shared" si="1332"/>
        <v>7.8314373330136064E-3</v>
      </c>
      <c r="BB1223" s="5">
        <f t="shared" si="1333"/>
        <v>2.8482105023905019E-3</v>
      </c>
      <c r="BC1223" s="5">
        <f t="shared" si="1334"/>
        <v>8.2869110442650921E-4</v>
      </c>
      <c r="BD1223" s="5">
        <f t="shared" si="1335"/>
        <v>1.150081397915076E-4</v>
      </c>
      <c r="BE1223" s="5">
        <f t="shared" si="1336"/>
        <v>3.7786317487563463E-4</v>
      </c>
      <c r="BF1223" s="5">
        <f t="shared" si="1337"/>
        <v>6.207411892146682E-4</v>
      </c>
      <c r="BG1223" s="5">
        <f t="shared" si="1338"/>
        <v>6.7982213246802869E-4</v>
      </c>
      <c r="BH1223" s="5">
        <f t="shared" si="1339"/>
        <v>5.583947140410621E-4</v>
      </c>
      <c r="BI1223" s="5">
        <f t="shared" si="1340"/>
        <v>3.6692498437733743E-4</v>
      </c>
      <c r="BJ1223" s="8">
        <f t="shared" si="1341"/>
        <v>0.67916243795481024</v>
      </c>
      <c r="BK1223" s="8">
        <f t="shared" si="1342"/>
        <v>0.15851528941834164</v>
      </c>
      <c r="BL1223" s="8">
        <f t="shared" si="1343"/>
        <v>0.12908944292645311</v>
      </c>
      <c r="BM1223" s="8">
        <f t="shared" si="1344"/>
        <v>0.80094838077795238</v>
      </c>
      <c r="BN1223" s="8">
        <f t="shared" si="1345"/>
        <v>0.14829940314896869</v>
      </c>
    </row>
    <row r="1224" spans="1:66" x14ac:dyDescent="0.25">
      <c r="A1224" t="s">
        <v>10</v>
      </c>
      <c r="B1224" t="s">
        <v>38</v>
      </c>
      <c r="C1224" t="s">
        <v>462</v>
      </c>
      <c r="D1224" s="7" t="s">
        <v>520</v>
      </c>
      <c r="E1224">
        <f>VLOOKUP(A1224,home!$A$2:$E$405,3,FALSE)</f>
        <v>1.4167000000000001</v>
      </c>
      <c r="F1224">
        <f>VLOOKUP(B1224,home!$B$2:$E$405,3,FALSE)</f>
        <v>0.70589999999999997</v>
      </c>
      <c r="G1224">
        <f>VLOOKUP(C1224,away!$B$2:$E$405,4,FALSE)</f>
        <v>1.5882000000000001</v>
      </c>
      <c r="H1224">
        <f>VLOOKUP(A1224,away!$A$2:$E$405,3,FALSE)</f>
        <v>1.2778</v>
      </c>
      <c r="I1224">
        <f>VLOOKUP(C1224,away!$B$2:$E$405,3,FALSE)</f>
        <v>0.78259999999999996</v>
      </c>
      <c r="J1224">
        <f>VLOOKUP(B1224,home!$B$2:$E$405,4,FALSE)</f>
        <v>0.58689999999999998</v>
      </c>
      <c r="K1224" s="3">
        <f t="shared" ref="K1224:K1287" si="1346">E1224*F1224*G1224</f>
        <v>1.588277075346</v>
      </c>
      <c r="L1224" s="3">
        <f t="shared" ref="L1224:L1287" si="1347">H1224*I1224*J1224</f>
        <v>0.58690368573200002</v>
      </c>
      <c r="M1224" s="5">
        <f t="shared" ref="M1224:M1287" si="1348">_xlfn.POISSON.DIST(0,K1224,FALSE) * _xlfn.POISSON.DIST(0,L1224,FALSE)</f>
        <v>0.11358761959437341</v>
      </c>
      <c r="N1224" s="5">
        <f t="shared" ref="N1224:N1287" si="1349">_xlfn.POISSON.DIST(1,K1224,FALSE) * _xlfn.POISSON.DIST(0,L1224,FALSE)</f>
        <v>0.1804086122448654</v>
      </c>
      <c r="O1224" s="5">
        <f t="shared" ref="O1224:O1287" si="1350">_xlfn.POISSON.DIST(0,K1224,FALSE) * _xlfn.POISSON.DIST(1,L1224,FALSE)</f>
        <v>6.6664992593462105E-2</v>
      </c>
      <c r="P1224" s="5">
        <f t="shared" ref="P1224:P1287" si="1351">_xlfn.POISSON.DIST(1,K1224,FALSE) * _xlfn.POISSON.DIST(1,L1224,FALSE)</f>
        <v>0.10588247946430673</v>
      </c>
      <c r="Q1224" s="5">
        <f t="shared" ref="Q1224:Q1287" si="1352">_xlfn.POISSON.DIST(2,K1224,FALSE) * _xlfn.POISSON.DIST(0,L1224,FALSE)</f>
        <v>0.14326943151175273</v>
      </c>
      <c r="R1224" s="5">
        <f t="shared" ref="R1224:R1287" si="1353">_xlfn.POISSON.DIST(0,K1224,FALSE) * _xlfn.POISSON.DIST(2,L1224,FALSE)</f>
        <v>1.9562964931199696E-2</v>
      </c>
      <c r="S1224" s="5">
        <f t="shared" ref="S1224:S1287" si="1354">_xlfn.POISSON.DIST(2,K1224,FALSE) * _xlfn.POISSON.DIST(2,L1224,FALSE)</f>
        <v>2.4675003089123376E-2</v>
      </c>
      <c r="T1224" s="5">
        <f t="shared" ref="T1224:T1287" si="1355">_xlfn.POISSON.DIST(2,K1224,FALSE) * _xlfn.POISSON.DIST(1,L1224,FALSE)</f>
        <v>8.4085357406976022E-2</v>
      </c>
      <c r="U1224" s="5">
        <f t="shared" ref="U1224:U1287" si="1356">_xlfn.POISSON.DIST(1,K1224,FALSE) * _xlfn.POISSON.DIST(2,L1224,FALSE)</f>
        <v>3.1071408726022209E-2</v>
      </c>
      <c r="V1224" s="5">
        <f t="shared" ref="V1224:V1287" si="1357">_xlfn.POISSON.DIST(3,K1224,FALSE) * _xlfn.POISSON.DIST(3,L1224,FALSE)</f>
        <v>2.555687863788624E-3</v>
      </c>
      <c r="W1224" s="5">
        <f t="shared" ref="W1224:W1287" si="1358">_xlfn.POISSON.DIST(3,K1224,FALSE) * _xlfn.POISSON.DIST(0,L1224,FALSE)</f>
        <v>7.5850517889323565E-2</v>
      </c>
      <c r="X1224" s="5">
        <f t="shared" ref="X1224:X1287" si="1359">_xlfn.POISSON.DIST(3,K1224,FALSE) * _xlfn.POISSON.DIST(1,L1224,FALSE)</f>
        <v>4.4516948513925007E-2</v>
      </c>
      <c r="Y1224" s="5">
        <f t="shared" ref="Y1224:Y1287" si="1360">_xlfn.POISSON.DIST(3,K1224,FALSE) * _xlfn.POISSON.DIST(2,L1224,FALSE)</f>
        <v>1.3063580580182131E-2</v>
      </c>
      <c r="Z1224" s="5">
        <f t="shared" ref="Z1224:Z1287" si="1361">_xlfn.POISSON.DIST(0,K1224,FALSE) * _xlfn.POISSON.DIST(3,L1224,FALSE)</f>
        <v>3.8271920739889873E-3</v>
      </c>
      <c r="AA1224" s="5">
        <f t="shared" ref="AA1224:AA1287" si="1362">_xlfn.POISSON.DIST(1,K1224,FALSE) * _xlfn.POISSON.DIST(3,L1224,FALSE)</f>
        <v>6.0786414340626201E-3</v>
      </c>
      <c r="AB1224" s="5">
        <f t="shared" ref="AB1224:AB1287" si="1363">_xlfn.POISSON.DIST(2,K1224,FALSE) * _xlfn.POISSON.DIST(3,L1224,FALSE)</f>
        <v>4.8272834194849987E-3</v>
      </c>
      <c r="AC1224" s="5">
        <f t="shared" ref="AC1224:AC1287" si="1364">_xlfn.POISSON.DIST(4,K1224,FALSE) * _xlfn.POISSON.DIST(4,L1224,FALSE)</f>
        <v>1.4889528053382435E-4</v>
      </c>
      <c r="AD1224" s="5">
        <f t="shared" ref="AD1224:AD1287" si="1365">_xlfn.POISSON.DIST(4,K1224,FALSE) * _xlfn.POISSON.DIST(0,L1224,FALSE)</f>
        <v>3.0117909679183569E-2</v>
      </c>
      <c r="AE1224" s="5">
        <f t="shared" ref="AE1224:AE1287" si="1366">_xlfn.POISSON.DIST(4,K1224,FALSE) * _xlfn.POISSON.DIST(1,L1224,FALSE)</f>
        <v>1.7676312197256315E-2</v>
      </c>
      <c r="AF1224" s="5">
        <f t="shared" ref="AF1224:AF1287" si="1367">_xlfn.POISSON.DIST(4,K1224,FALSE) * _xlfn.POISSON.DIST(2,L1224,FALSE)</f>
        <v>5.1871463893596193E-3</v>
      </c>
      <c r="AG1224" s="5">
        <f t="shared" ref="AG1224:AG1287" si="1368">_xlfn.POISSON.DIST(4,K1224,FALSE) * _xlfn.POISSON.DIST(3,L1224,FALSE)</f>
        <v>1.0147851114488654E-3</v>
      </c>
      <c r="AH1224" s="5">
        <f t="shared" ref="AH1224:AH1287" si="1369">_xlfn.POISSON.DIST(0,K1224,FALSE) * _xlfn.POISSON.DIST(4,L1224,FALSE)</f>
        <v>5.6154828355710839E-4</v>
      </c>
      <c r="AI1224" s="5">
        <f t="shared" ref="AI1224:AI1287" si="1370">_xlfn.POISSON.DIST(1,K1224,FALSE) * _xlfn.POISSON.DIST(4,L1224,FALSE)</f>
        <v>8.918942654736504E-4</v>
      </c>
      <c r="AJ1224" s="5">
        <f t="shared" ref="AJ1224:AJ1287" si="1371">_xlfn.POISSON.DIST(2,K1224,FALSE) * _xlfn.POISSON.DIST(4,L1224,FALSE)</f>
        <v>7.0828760774217933E-4</v>
      </c>
      <c r="AK1224" s="5">
        <f t="shared" ref="AK1224:AK1287" si="1372">_xlfn.POISSON.DIST(3,K1224,FALSE) * _xlfn.POISSON.DIST(4,L1224,FALSE)</f>
        <v>3.7498565670952122E-4</v>
      </c>
      <c r="AL1224" s="5">
        <f t="shared" ref="AL1224:AL1287" si="1373">_xlfn.POISSON.DIST(5,K1224,FALSE) * _xlfn.POISSON.DIST(5,L1224,FALSE)</f>
        <v>5.5518027544740551E-6</v>
      </c>
      <c r="AM1224" s="5">
        <f t="shared" ref="AM1224:AM1287" si="1374">_xlfn.POISSON.DIST(5,K1224,FALSE) * _xlfn.POISSON.DIST(0,L1224,FALSE)</f>
        <v>9.5671171001577224E-3</v>
      </c>
      <c r="AN1224" s="5">
        <f t="shared" ref="AN1224:AN1287" si="1375">_xlfn.POISSON.DIST(5,K1224,FALSE) * _xlfn.POISSON.DIST(1,L1224,FALSE)</f>
        <v>5.6149762879122121E-3</v>
      </c>
      <c r="AO1224" s="5">
        <f t="shared" ref="AO1224:AO1287" si="1376">_xlfn.POISSON.DIST(5,K1224,FALSE) * _xlfn.POISSON.DIST(2,L1224,FALSE)</f>
        <v>1.6477251393367301E-3</v>
      </c>
      <c r="AP1224" s="5">
        <f t="shared" ref="AP1224:AP1287" si="1377">_xlfn.POISSON.DIST(5,K1224,FALSE) * _xlfn.POISSON.DIST(3,L1224,FALSE)</f>
        <v>3.223519857833334E-4</v>
      </c>
      <c r="AQ1224" s="5">
        <f t="shared" ref="AQ1224:AQ1287" si="1378">_xlfn.POISSON.DIST(5,K1224,FALSE) * _xlfn.POISSON.DIST(4,L1224,FALSE)</f>
        <v>4.7297392139816907E-5</v>
      </c>
      <c r="AR1224" s="5">
        <f t="shared" ref="AR1224:AR1287" si="1379">_xlfn.POISSON.DIST(0,K1224,FALSE) * _xlfn.POISSON.DIST(5,L1224,FALSE)</f>
        <v>6.5914951467229053E-5</v>
      </c>
      <c r="AS1224" s="5">
        <f t="shared" ref="AS1224:AS1287" si="1380">_xlfn.POISSON.DIST(1,K1224,FALSE) * _xlfn.POISSON.DIST(5,L1224,FALSE)</f>
        <v>1.0469120633794409E-4</v>
      </c>
      <c r="AT1224" s="5">
        <f t="shared" ref="AT1224:AT1287" si="1381">_xlfn.POISSON.DIST(2,K1224,FALSE) * _xlfn.POISSON.DIST(5,L1224,FALSE)</f>
        <v>8.3139321508437255E-5</v>
      </c>
      <c r="AU1224" s="5">
        <f t="shared" ref="AU1224:AU1287" si="1382">_xlfn.POISSON.DIST(3,K1224,FALSE) * _xlfn.POISSON.DIST(5,L1224,FALSE)</f>
        <v>4.4016092803890508E-5</v>
      </c>
      <c r="AV1224" s="5">
        <f t="shared" ref="AV1224:AV1287" si="1383">_xlfn.POISSON.DIST(4,K1224,FALSE) * _xlfn.POISSON.DIST(5,L1224,FALSE)</f>
        <v>1.7477437786680333E-5</v>
      </c>
      <c r="AW1224" s="5">
        <f t="shared" ref="AW1224:AW1287" si="1384">_xlfn.POISSON.DIST(6,K1224,FALSE) * _xlfn.POISSON.DIST(6,L1224,FALSE)</f>
        <v>1.4375555365190522E-7</v>
      </c>
      <c r="AX1224" s="5">
        <f t="shared" ref="AX1224:AX1287" si="1385">_xlfn.POISSON.DIST(6,K1224,FALSE) * _xlfn.POISSON.DIST(0,L1224,FALSE)</f>
        <v>2.5325387945552063E-3</v>
      </c>
      <c r="AY1224" s="5">
        <f t="shared" ref="AY1224:AY1287" si="1386">_xlfn.POISSON.DIST(6,K1224,FALSE) * _xlfn.POISSON.DIST(1,L1224,FALSE)</f>
        <v>1.486356352783727E-3</v>
      </c>
      <c r="AZ1224" s="5">
        <f t="shared" ref="AZ1224:AZ1287" si="1387">_xlfn.POISSON.DIST(6,K1224,FALSE) * _xlfn.POISSON.DIST(2,L1224,FALSE)</f>
        <v>4.3617401087997108E-4</v>
      </c>
      <c r="BA1224" s="5">
        <f t="shared" ref="BA1224:BA1287" si="1388">_xlfn.POISSON.DIST(6,K1224,FALSE) * _xlfn.POISSON.DIST(3,L1224,FALSE)</f>
        <v>8.5330711535321492E-5</v>
      </c>
      <c r="BB1224" s="5">
        <f t="shared" ref="BB1224:BB1287" si="1389">_xlfn.POISSON.DIST(6,K1224,FALSE) * _xlfn.POISSON.DIST(4,L1224,FALSE)</f>
        <v>1.2520227276553567E-5</v>
      </c>
      <c r="BC1224" s="5">
        <f t="shared" ref="BC1224:BC1287" si="1390">_xlfn.POISSON.DIST(6,K1224,FALSE) * _xlfn.POISSON.DIST(5,L1224,FALSE)</f>
        <v>1.4696335069623223E-6</v>
      </c>
      <c r="BD1224" s="5">
        <f t="shared" ref="BD1224:BD1287" si="1391">_xlfn.POISSON.DIST(0,K1224,FALSE) * _xlfn.POISSON.DIST(6,L1224,FALSE)</f>
        <v>6.4476213268271027E-6</v>
      </c>
      <c r="BE1224" s="5">
        <f t="shared" ref="BE1224:BE1287" si="1392">_xlfn.POISSON.DIST(1,K1224,FALSE) * _xlfn.POISSON.DIST(6,L1224,FALSE)</f>
        <v>1.0240609143911446E-5</v>
      </c>
      <c r="BF1224" s="5">
        <f t="shared" ref="BF1224:BF1287" si="1393">_xlfn.POISSON.DIST(2,K1224,FALSE) * _xlfn.POISSON.DIST(6,L1224,FALSE)</f>
        <v>8.1324623704265897E-6</v>
      </c>
      <c r="BG1224" s="5">
        <f t="shared" ref="BG1224:BG1287" si="1394">_xlfn.POISSON.DIST(3,K1224,FALSE) * _xlfn.POISSON.DIST(6,L1224,FALSE)</f>
        <v>4.3055345163541817E-6</v>
      </c>
      <c r="BH1224" s="5">
        <f t="shared" ref="BH1224:BH1287" si="1395">_xlfn.POISSON.DIST(4,K1224,FALSE) * _xlfn.POISSON.DIST(6,L1224,FALSE)</f>
        <v>1.7095954423590684E-6</v>
      </c>
      <c r="BI1224" s="5">
        <f t="shared" ref="BI1224:BI1287" si="1396">_xlfn.POISSON.DIST(5,K1224,FALSE) * _xlfn.POISSON.DIST(6,L1224,FALSE)</f>
        <v>5.4306224984298191E-7</v>
      </c>
      <c r="BJ1224" s="8">
        <f t="shared" ref="BJ1224:BJ1287" si="1397">SUM(N1224,Q1224,T1224,W1224,X1224,Y1224,AD1224,AE1224,AF1224,AG1224,AM1224,AN1224,AO1224,AP1224,AQ1224,AX1224,AY1224,AZ1224,BA1224,BB1224,BC1224)</f>
        <v>0.61694445916014051</v>
      </c>
      <c r="BK1224" s="8">
        <f t="shared" ref="BK1224:BK1287" si="1398">SUM(M1224,P1224,S1224,V1224,AC1224,AL1224,AY1224)</f>
        <v>0.24834159344766416</v>
      </c>
      <c r="BL1224" s="8">
        <f t="shared" ref="BL1224:BL1287" si="1399">SUM(O1224,R1224,U1224,AA1224,AB1224,AH1224,AI1224,AJ1224,AK1224,AR1224,AS1224,AT1224,AU1224,AV1224,BD1224,BE1224,BF1224,BG1224,BH1224,BI1224)</f>
        <v>0.13108862481266798</v>
      </c>
      <c r="BM1224" s="8">
        <f t="shared" ref="BM1224:BM1287" si="1400">SUM(S1224:BI1224)</f>
        <v>0.36933955655727174</v>
      </c>
      <c r="BN1224" s="8">
        <f t="shared" ref="BN1224:BN1287" si="1401">SUM(M1224:R1224)</f>
        <v>0.62937610033996005</v>
      </c>
    </row>
    <row r="1225" spans="1:66" x14ac:dyDescent="0.25">
      <c r="A1225" t="s">
        <v>13</v>
      </c>
      <c r="B1225" t="s">
        <v>50</v>
      </c>
      <c r="C1225" t="s">
        <v>41</v>
      </c>
      <c r="D1225" s="7" t="s">
        <v>520</v>
      </c>
      <c r="E1225">
        <f>VLOOKUP(A1225,home!$A$2:$E$405,3,FALSE)</f>
        <v>2.0369999999999999</v>
      </c>
      <c r="F1225">
        <f>VLOOKUP(B1225,home!$B$2:$E$405,3,FALSE)</f>
        <v>0.1636</v>
      </c>
      <c r="G1225">
        <f>VLOOKUP(C1225,away!$B$2:$E$405,4,FALSE)</f>
        <v>1.6364000000000001</v>
      </c>
      <c r="H1225">
        <f>VLOOKUP(A1225,away!$A$2:$E$405,3,FALSE)</f>
        <v>1.5185</v>
      </c>
      <c r="I1225">
        <f>VLOOKUP(C1225,away!$B$2:$E$405,3,FALSE)</f>
        <v>0.439</v>
      </c>
      <c r="J1225">
        <f>VLOOKUP(B1225,home!$B$2:$E$405,4,FALSE)</f>
        <v>1.3170999999999999</v>
      </c>
      <c r="K1225" s="3">
        <f t="shared" si="1346"/>
        <v>0.54533553647999999</v>
      </c>
      <c r="L1225" s="3">
        <f t="shared" si="1347"/>
        <v>0.87800717764999991</v>
      </c>
      <c r="M1225" s="5">
        <f t="shared" si="1348"/>
        <v>0.24090738495841615</v>
      </c>
      <c r="N1225" s="5">
        <f t="shared" si="1349"/>
        <v>0.13137535801829175</v>
      </c>
      <c r="O1225" s="5">
        <f t="shared" si="1350"/>
        <v>0.21151841314238098</v>
      </c>
      <c r="P1225" s="5">
        <f t="shared" si="1351"/>
        <v>0.11534850730639863</v>
      </c>
      <c r="Q1225" s="5">
        <f t="shared" si="1352"/>
        <v>3.5821825672578606E-2</v>
      </c>
      <c r="R1225" s="5">
        <f t="shared" si="1353"/>
        <v>9.2857342472074278E-2</v>
      </c>
      <c r="S1225" s="5">
        <f t="shared" si="1354"/>
        <v>1.3807461880123523E-2</v>
      </c>
      <c r="T1225" s="5">
        <f t="shared" si="1355"/>
        <v>3.1451820057051043E-2</v>
      </c>
      <c r="U1225" s="5">
        <f t="shared" si="1356"/>
        <v>5.0638408673115719E-2</v>
      </c>
      <c r="V1225" s="5">
        <f t="shared" si="1357"/>
        <v>7.3457003581003412E-4</v>
      </c>
      <c r="W1225" s="5">
        <f t="shared" si="1358"/>
        <v>6.5116381736162292E-3</v>
      </c>
      <c r="X1225" s="5">
        <f t="shared" si="1359"/>
        <v>5.7172650546947852E-3</v>
      </c>
      <c r="Y1225" s="5">
        <f t="shared" si="1360"/>
        <v>2.5098998772747701E-3</v>
      </c>
      <c r="Z1225" s="5">
        <f t="shared" si="1361"/>
        <v>2.7176471062661807E-2</v>
      </c>
      <c r="AA1225" s="5">
        <f t="shared" si="1362"/>
        <v>1.4820295426589872E-2</v>
      </c>
      <c r="AB1225" s="5">
        <f t="shared" si="1363"/>
        <v>4.0410168786257387E-3</v>
      </c>
      <c r="AC1225" s="5">
        <f t="shared" si="1364"/>
        <v>2.1982399262407675E-5</v>
      </c>
      <c r="AD1225" s="5">
        <f t="shared" si="1365"/>
        <v>8.8775692419316337E-4</v>
      </c>
      <c r="AE1225" s="5">
        <f t="shared" si="1366"/>
        <v>7.7945695145008418E-4</v>
      </c>
      <c r="AF1225" s="5">
        <f t="shared" si="1367"/>
        <v>3.4218439902118067E-4</v>
      </c>
      <c r="AG1225" s="5">
        <f t="shared" si="1368"/>
        <v>1.0014678614014942E-4</v>
      </c>
      <c r="AH1225" s="5">
        <f t="shared" si="1369"/>
        <v>5.9652841640536443E-3</v>
      </c>
      <c r="AI1225" s="5">
        <f t="shared" si="1370"/>
        <v>3.2530814398598427E-3</v>
      </c>
      <c r="AJ1225" s="5">
        <f t="shared" si="1371"/>
        <v>8.8701045610954903E-4</v>
      </c>
      <c r="AK1225" s="5">
        <f t="shared" si="1372"/>
        <v>1.6123944098195679E-4</v>
      </c>
      <c r="AL1225" s="5">
        <f t="shared" si="1373"/>
        <v>4.2101439810484701E-7</v>
      </c>
      <c r="AM1225" s="5">
        <f t="shared" si="1374"/>
        <v>9.6825079703742733E-5</v>
      </c>
      <c r="AN1225" s="5">
        <f t="shared" si="1375"/>
        <v>8.5013114956419445E-5</v>
      </c>
      <c r="AO1225" s="5">
        <f t="shared" si="1376"/>
        <v>3.7321062563060409E-5</v>
      </c>
      <c r="AP1225" s="5">
        <f t="shared" si="1377"/>
        <v>1.092272026929725E-5</v>
      </c>
      <c r="AQ1225" s="5">
        <f t="shared" si="1378"/>
        <v>2.3975566989765303E-6</v>
      </c>
      <c r="AR1225" s="5">
        <f t="shared" si="1379"/>
        <v>1.0475124625521964E-3</v>
      </c>
      <c r="AS1225" s="5">
        <f t="shared" si="1380"/>
        <v>5.7124577073538801E-4</v>
      </c>
      <c r="AT1225" s="5">
        <f t="shared" si="1381"/>
        <v>1.5576030942295694E-4</v>
      </c>
      <c r="AU1225" s="5">
        <f t="shared" si="1382"/>
        <v>2.8313877300486338E-5</v>
      </c>
      <c r="AV1225" s="5">
        <f t="shared" si="1383"/>
        <v>3.8601408668724028E-6</v>
      </c>
      <c r="AW1225" s="5">
        <f t="shared" si="1384"/>
        <v>5.5995910794006542E-9</v>
      </c>
      <c r="AX1225" s="5">
        <f t="shared" si="1385"/>
        <v>8.8003594641598783E-6</v>
      </c>
      <c r="AY1225" s="5">
        <f t="shared" si="1386"/>
        <v>7.7267787754324798E-6</v>
      </c>
      <c r="AZ1225" s="5">
        <f t="shared" si="1387"/>
        <v>3.3920836124716965E-6</v>
      </c>
      <c r="BA1225" s="5">
        <f t="shared" si="1388"/>
        <v>9.9275791964636361E-7</v>
      </c>
      <c r="BB1225" s="5">
        <f t="shared" si="1389"/>
        <v>2.1791214477959721E-7</v>
      </c>
      <c r="BC1225" s="5">
        <f t="shared" si="1390"/>
        <v>3.8265685442718481E-8</v>
      </c>
      <c r="BD1225" s="5">
        <f t="shared" si="1391"/>
        <v>1.5328724346644248E-4</v>
      </c>
      <c r="BE1225" s="5">
        <f t="shared" si="1392"/>
        <v>8.3592981151312779E-5</v>
      </c>
      <c r="BF1225" s="5">
        <f t="shared" si="1393"/>
        <v>2.279311161105684E-5</v>
      </c>
      <c r="BG1225" s="5">
        <f t="shared" si="1394"/>
        <v>4.1432979161547329E-6</v>
      </c>
      <c r="BH1225" s="5">
        <f t="shared" si="1395"/>
        <v>5.6487189797567682E-7</v>
      </c>
      <c r="BI1225" s="5">
        <f t="shared" si="1396"/>
        <v>6.160894390500834E-8</v>
      </c>
      <c r="BJ1225" s="8">
        <f t="shared" si="1397"/>
        <v>0.21575099960610516</v>
      </c>
      <c r="BK1225" s="8">
        <f t="shared" si="1398"/>
        <v>0.37082805437318428</v>
      </c>
      <c r="BL1225" s="8">
        <f t="shared" si="1399"/>
        <v>0.38621322776965628</v>
      </c>
      <c r="BM1225" s="8">
        <f t="shared" si="1400"/>
        <v>0.17213220006228286</v>
      </c>
      <c r="BN1225" s="8">
        <f t="shared" si="1401"/>
        <v>0.82782883157014053</v>
      </c>
    </row>
    <row r="1226" spans="1:66" x14ac:dyDescent="0.25">
      <c r="A1226" t="s">
        <v>16</v>
      </c>
      <c r="B1226" t="s">
        <v>53</v>
      </c>
      <c r="C1226" t="s">
        <v>461</v>
      </c>
      <c r="D1226" s="7" t="s">
        <v>520</v>
      </c>
      <c r="E1226">
        <f>VLOOKUP(A1226,home!$A$2:$E$405,3,FALSE)</f>
        <v>1.8472</v>
      </c>
      <c r="F1226">
        <f>VLOOKUP(B1226,home!$B$2:$E$405,3,FALSE)</f>
        <v>0.81200000000000006</v>
      </c>
      <c r="G1226">
        <f>VLOOKUP(C1226,away!$B$2:$E$405,4,FALSE)</f>
        <v>1.8045</v>
      </c>
      <c r="H1226">
        <f>VLOOKUP(A1226,away!$A$2:$E$405,3,FALSE)</f>
        <v>1.3056000000000001</v>
      </c>
      <c r="I1226">
        <f>VLOOKUP(C1226,away!$B$2:$E$405,3,FALSE)</f>
        <v>0.51060000000000005</v>
      </c>
      <c r="J1226">
        <f>VLOOKUP(B1226,home!$B$2:$E$405,4,FALSE)</f>
        <v>0.76590000000000003</v>
      </c>
      <c r="K1226" s="3">
        <f t="shared" si="1346"/>
        <v>2.7066171888000001</v>
      </c>
      <c r="L1226" s="3">
        <f t="shared" si="1347"/>
        <v>0.51057908582400013</v>
      </c>
      <c r="M1226" s="5">
        <f t="shared" si="1348"/>
        <v>4.0067238459147239E-2</v>
      </c>
      <c r="N1226" s="5">
        <f t="shared" si="1349"/>
        <v>0.10844667632127634</v>
      </c>
      <c r="O1226" s="5">
        <f t="shared" si="1350"/>
        <v>2.0457493983963619E-2</v>
      </c>
      <c r="P1226" s="5">
        <f t="shared" si="1351"/>
        <v>5.5370604856768521E-2</v>
      </c>
      <c r="Q1226" s="5">
        <f t="shared" si="1352"/>
        <v>0.14676181909969829</v>
      </c>
      <c r="R1226" s="5">
        <f t="shared" si="1353"/>
        <v>5.2225842882910626E-3</v>
      </c>
      <c r="S1226" s="5">
        <f t="shared" si="1354"/>
        <v>1.9129742902860708E-2</v>
      </c>
      <c r="T1226" s="5">
        <f t="shared" si="1355"/>
        <v>7.493351542979125E-2</v>
      </c>
      <c r="U1226" s="5">
        <f t="shared" si="1356"/>
        <v>1.4135536404645405E-2</v>
      </c>
      <c r="V1226" s="5">
        <f t="shared" si="1357"/>
        <v>2.9373552946945092E-3</v>
      </c>
      <c r="W1226" s="5">
        <f t="shared" si="1358"/>
        <v>0.13240935407826651</v>
      </c>
      <c r="X1226" s="5">
        <f t="shared" si="1359"/>
        <v>6.7605446959827661E-2</v>
      </c>
      <c r="Y1226" s="5">
        <f t="shared" si="1360"/>
        <v>1.7258963652735868E-2</v>
      </c>
      <c r="Z1226" s="5">
        <f t="shared" si="1361"/>
        <v>8.8884743718481267E-4</v>
      </c>
      <c r="AA1226" s="5">
        <f t="shared" si="1362"/>
        <v>2.4057697517052422E-3</v>
      </c>
      <c r="AB1226" s="5">
        <f t="shared" si="1363"/>
        <v>3.2557488811302596E-3</v>
      </c>
      <c r="AC1226" s="5">
        <f t="shared" si="1364"/>
        <v>2.5370343952001189E-4</v>
      </c>
      <c r="AD1226" s="5">
        <f t="shared" si="1365"/>
        <v>8.959535842653539E-2</v>
      </c>
      <c r="AE1226" s="5">
        <f t="shared" si="1366"/>
        <v>4.5745516199494067E-2</v>
      </c>
      <c r="AF1226" s="5">
        <f t="shared" si="1367"/>
        <v>1.1678351920842335E-2</v>
      </c>
      <c r="AG1226" s="5">
        <f t="shared" si="1368"/>
        <v>1.9875740825582122E-3</v>
      </c>
      <c r="AH1226" s="5">
        <f t="shared" si="1369"/>
        <v>1.1345672797870673E-4</v>
      </c>
      <c r="AI1226" s="5">
        <f t="shared" si="1370"/>
        <v>3.0708393013217353E-4</v>
      </c>
      <c r="AJ1226" s="5">
        <f t="shared" si="1371"/>
        <v>4.1557932184999968E-4</v>
      </c>
      <c r="AK1226" s="5">
        <f t="shared" si="1372"/>
        <v>3.7493804527635217E-4</v>
      </c>
      <c r="AL1226" s="5">
        <f t="shared" si="1373"/>
        <v>1.4024138863264827E-5</v>
      </c>
      <c r="AM1226" s="5">
        <f t="shared" si="1374"/>
        <v>4.8500067430791514E-2</v>
      </c>
      <c r="AN1226" s="5">
        <f t="shared" si="1375"/>
        <v>2.4763120091215896E-2</v>
      </c>
      <c r="AO1226" s="5">
        <f t="shared" si="1376"/>
        <v>6.3217656091614704E-3</v>
      </c>
      <c r="AP1226" s="5">
        <f t="shared" si="1377"/>
        <v>1.0759204351730894E-3</v>
      </c>
      <c r="AQ1226" s="5">
        <f t="shared" si="1378"/>
        <v>1.3733561805250906E-4</v>
      </c>
      <c r="AR1226" s="5">
        <f t="shared" si="1379"/>
        <v>1.158572649039007E-5</v>
      </c>
      <c r="AS1226" s="5">
        <f t="shared" si="1380"/>
        <v>3.1358126463625264E-5</v>
      </c>
      <c r="AT1226" s="5">
        <f t="shared" si="1381"/>
        <v>4.2437222047506162E-5</v>
      </c>
      <c r="AU1226" s="5">
        <f t="shared" si="1382"/>
        <v>3.8287104879567502E-5</v>
      </c>
      <c r="AV1226" s="5">
        <f t="shared" si="1383"/>
        <v>2.590713404410644E-5</v>
      </c>
      <c r="AW1226" s="5">
        <f t="shared" si="1384"/>
        <v>5.3834856475491015E-7</v>
      </c>
      <c r="AX1226" s="5">
        <f t="shared" si="1385"/>
        <v>2.1878519361023228E-2</v>
      </c>
      <c r="AY1226" s="5">
        <f t="shared" si="1386"/>
        <v>1.1170714414533928E-2</v>
      </c>
      <c r="AZ1226" s="5">
        <f t="shared" si="1387"/>
        <v>2.8517665768868564E-3</v>
      </c>
      <c r="BA1226" s="5">
        <f t="shared" si="1388"/>
        <v>4.8535079060344329E-4</v>
      </c>
      <c r="BB1226" s="5">
        <f t="shared" si="1389"/>
        <v>6.1952490742565432E-5</v>
      </c>
      <c r="BC1226" s="5">
        <f t="shared" si="1390"/>
        <v>6.3263292175717789E-6</v>
      </c>
      <c r="BD1226" s="5">
        <f t="shared" si="1391"/>
        <v>9.8590494001171053E-7</v>
      </c>
      <c r="BE1226" s="5">
        <f t="shared" si="1392"/>
        <v>2.6684672571585286E-6</v>
      </c>
      <c r="BF1226" s="5">
        <f t="shared" si="1393"/>
        <v>3.6112596729876331E-6</v>
      </c>
      <c r="BG1226" s="5">
        <f t="shared" si="1394"/>
        <v>3.2580991680428647E-6</v>
      </c>
      <c r="BH1226" s="5">
        <f t="shared" si="1395"/>
        <v>2.2046068027599494E-6</v>
      </c>
      <c r="BI1226" s="5">
        <f t="shared" si="1396"/>
        <v>1.1934053333790979E-6</v>
      </c>
      <c r="BJ1226" s="8">
        <f t="shared" si="1397"/>
        <v>0.81367541531842791</v>
      </c>
      <c r="BK1226" s="8">
        <f t="shared" si="1398"/>
        <v>0.12894338350638818</v>
      </c>
      <c r="BL1226" s="8">
        <f t="shared" si="1399"/>
        <v>4.6851688392072363E-2</v>
      </c>
      <c r="BM1226" s="8">
        <f t="shared" si="1400"/>
        <v>0.60286274157895903</v>
      </c>
      <c r="BN1226" s="8">
        <f t="shared" si="1401"/>
        <v>0.3763264170091451</v>
      </c>
    </row>
    <row r="1227" spans="1:66" x14ac:dyDescent="0.25">
      <c r="A1227" t="s">
        <v>16</v>
      </c>
      <c r="B1227" t="s">
        <v>434</v>
      </c>
      <c r="C1227" t="s">
        <v>54</v>
      </c>
      <c r="D1227" s="7" t="s">
        <v>520</v>
      </c>
      <c r="E1227">
        <f>VLOOKUP(A1227,home!$A$2:$E$405,3,FALSE)</f>
        <v>1.8472</v>
      </c>
      <c r="F1227">
        <f>VLOOKUP(B1227,home!$B$2:$E$405,3,FALSE)</f>
        <v>1.3533999999999999</v>
      </c>
      <c r="G1227">
        <f>VLOOKUP(C1227,away!$B$2:$E$405,4,FALSE)</f>
        <v>0.67669999999999997</v>
      </c>
      <c r="H1227">
        <f>VLOOKUP(A1227,away!$A$2:$E$405,3,FALSE)</f>
        <v>1.3056000000000001</v>
      </c>
      <c r="I1227">
        <f>VLOOKUP(C1227,away!$B$2:$E$405,3,FALSE)</f>
        <v>1.5319</v>
      </c>
      <c r="J1227">
        <f>VLOOKUP(B1227,home!$B$2:$E$405,4,FALSE)</f>
        <v>1.1489</v>
      </c>
      <c r="K1227" s="3">
        <f t="shared" si="1346"/>
        <v>1.6917503248159997</v>
      </c>
      <c r="L1227" s="3">
        <f t="shared" si="1347"/>
        <v>2.297855882496</v>
      </c>
      <c r="M1227" s="5">
        <f t="shared" si="1348"/>
        <v>1.850700060655816E-2</v>
      </c>
      <c r="N1227" s="5">
        <f t="shared" si="1349"/>
        <v>3.1309224287514675E-2</v>
      </c>
      <c r="O1227" s="5">
        <f t="shared" si="1350"/>
        <v>4.2526420211136708E-2</v>
      </c>
      <c r="P1227" s="5">
        <f t="shared" si="1351"/>
        <v>7.1944085205452216E-2</v>
      </c>
      <c r="Q1227" s="5">
        <f t="shared" si="1352"/>
        <v>2.6483695179069979E-2</v>
      </c>
      <c r="R1227" s="5">
        <f t="shared" si="1353"/>
        <v>4.8859792421828648E-2</v>
      </c>
      <c r="S1227" s="5">
        <f t="shared" si="1354"/>
        <v>6.9918831069460494E-2</v>
      </c>
      <c r="T1227" s="5">
        <f t="shared" si="1355"/>
        <v>6.0855714757456894E-2</v>
      </c>
      <c r="U1227" s="5">
        <f t="shared" si="1356"/>
        <v>8.2658569700070933E-2</v>
      </c>
      <c r="V1227" s="5">
        <f t="shared" si="1357"/>
        <v>3.0200261613101048E-2</v>
      </c>
      <c r="W1227" s="5">
        <f t="shared" si="1358"/>
        <v>1.4934599973839849E-2</v>
      </c>
      <c r="X1227" s="5">
        <f t="shared" si="1359"/>
        <v>3.4317558402612497E-2</v>
      </c>
      <c r="Y1227" s="5">
        <f t="shared" si="1360"/>
        <v>3.9428401724171593E-2</v>
      </c>
      <c r="Z1227" s="5">
        <f t="shared" si="1361"/>
        <v>3.7424253811344156E-2</v>
      </c>
      <c r="AA1227" s="5">
        <f t="shared" si="1362"/>
        <v>6.3312493541337889E-2</v>
      </c>
      <c r="AB1227" s="5">
        <f t="shared" si="1363"/>
        <v>5.355446575673465E-2</v>
      </c>
      <c r="AC1227" s="5">
        <f t="shared" si="1364"/>
        <v>7.3375281093292074E-3</v>
      </c>
      <c r="AD1227" s="5">
        <f t="shared" si="1365"/>
        <v>6.3164035891851468E-3</v>
      </c>
      <c r="AE1227" s="5">
        <f t="shared" si="1366"/>
        <v>1.4514185143627937E-2</v>
      </c>
      <c r="AF1227" s="5">
        <f t="shared" si="1367"/>
        <v>1.6675752855960756E-2</v>
      </c>
      <c r="AG1227" s="5">
        <f t="shared" si="1368"/>
        <v>1.2772825598372969E-2</v>
      </c>
      <c r="AH1227" s="5">
        <f t="shared" si="1369"/>
        <v>2.149888544210514E-2</v>
      </c>
      <c r="AI1227" s="5">
        <f t="shared" si="1370"/>
        <v>3.6370746429863335E-2</v>
      </c>
      <c r="AJ1227" s="5">
        <f t="shared" si="1371"/>
        <v>3.0765111043260841E-2</v>
      </c>
      <c r="AK1227" s="5">
        <f t="shared" si="1372"/>
        <v>1.7348962200145604E-2</v>
      </c>
      <c r="AL1227" s="5">
        <f t="shared" si="1373"/>
        <v>1.1409558117330288E-3</v>
      </c>
      <c r="AM1227" s="5">
        <f t="shared" si="1374"/>
        <v>2.1371555647345837E-3</v>
      </c>
      <c r="AN1227" s="5">
        <f t="shared" si="1375"/>
        <v>4.9108754862344237E-3</v>
      </c>
      <c r="AO1227" s="5">
        <f t="shared" si="1376"/>
        <v>5.642242062124588E-3</v>
      </c>
      <c r="AP1227" s="5">
        <f t="shared" si="1377"/>
        <v>4.3216863709731167E-3</v>
      </c>
      <c r="AQ1227" s="5">
        <f t="shared" si="1378"/>
        <v>2.4826531124608428E-3</v>
      </c>
      <c r="AR1227" s="5">
        <f t="shared" si="1379"/>
        <v>9.88026807604977E-3</v>
      </c>
      <c r="AS1227" s="5">
        <f t="shared" si="1380"/>
        <v>1.671494672692635E-2</v>
      </c>
      <c r="AT1227" s="5">
        <f t="shared" si="1381"/>
        <v>1.4138758277279898E-2</v>
      </c>
      <c r="AU1227" s="5">
        <f t="shared" si="1382"/>
        <v>7.9730829693610544E-3</v>
      </c>
      <c r="AV1227" s="5">
        <f t="shared" si="1383"/>
        <v>3.3721164258003703E-3</v>
      </c>
      <c r="AW1227" s="5">
        <f t="shared" si="1384"/>
        <v>1.2320416215588003E-4</v>
      </c>
      <c r="AX1227" s="5">
        <f t="shared" si="1385"/>
        <v>6.0258893680367558E-4</v>
      </c>
      <c r="AY1227" s="5">
        <f t="shared" si="1386"/>
        <v>1.3846625331613363E-3</v>
      </c>
      <c r="AZ1227" s="5">
        <f t="shared" si="1387"/>
        <v>1.5908774735482949E-3</v>
      </c>
      <c r="BA1227" s="5">
        <f t="shared" si="1388"/>
        <v>1.218535720307775E-3</v>
      </c>
      <c r="BB1227" s="5">
        <f t="shared" si="1389"/>
        <v>7.0000486823518064E-4</v>
      </c>
      <c r="BC1227" s="5">
        <f t="shared" si="1390"/>
        <v>3.2170206085000905E-4</v>
      </c>
      <c r="BD1227" s="5">
        <f t="shared" si="1391"/>
        <v>3.7839053531980699E-3</v>
      </c>
      <c r="BE1227" s="5">
        <f t="shared" si="1392"/>
        <v>6.4014231103458347E-3</v>
      </c>
      <c r="BF1227" s="5">
        <f t="shared" si="1393"/>
        <v>5.414804813106109E-3</v>
      </c>
      <c r="BG1227" s="5">
        <f t="shared" si="1394"/>
        <v>3.0534992671291646E-3</v>
      </c>
      <c r="BH1227" s="5">
        <f t="shared" si="1395"/>
        <v>1.2914395942477956E-3</v>
      </c>
      <c r="BI1227" s="5">
        <f t="shared" si="1396"/>
        <v>4.3695867060979018E-4</v>
      </c>
      <c r="BJ1227" s="8">
        <f t="shared" si="1397"/>
        <v>0.28292134570124611</v>
      </c>
      <c r="BK1227" s="8">
        <f t="shared" si="1398"/>
        <v>0.20043332494879548</v>
      </c>
      <c r="BL1227" s="8">
        <f t="shared" si="1399"/>
        <v>0.469356650030538</v>
      </c>
      <c r="BM1227" s="8">
        <f t="shared" si="1400"/>
        <v>0.74924389820935799</v>
      </c>
      <c r="BN1227" s="8">
        <f t="shared" si="1401"/>
        <v>0.23963021791156039</v>
      </c>
    </row>
    <row r="1228" spans="1:66" x14ac:dyDescent="0.25">
      <c r="A1228" t="s">
        <v>67</v>
      </c>
      <c r="B1228" t="s">
        <v>69</v>
      </c>
      <c r="C1228" t="s">
        <v>58</v>
      </c>
      <c r="D1228" s="7" t="s">
        <v>520</v>
      </c>
      <c r="E1228">
        <f>VLOOKUP(A1228,home!$A$2:$E$405,3,FALSE)</f>
        <v>1.5417000000000001</v>
      </c>
      <c r="F1228">
        <f>VLOOKUP(B1228,home!$B$2:$E$405,3,FALSE)</f>
        <v>1.0378000000000001</v>
      </c>
      <c r="G1228">
        <f>VLOOKUP(C1228,away!$B$2:$E$405,4,FALSE)</f>
        <v>0.64859999999999995</v>
      </c>
      <c r="H1228">
        <f>VLOOKUP(A1228,away!$A$2:$E$405,3,FALSE)</f>
        <v>1.2666999999999999</v>
      </c>
      <c r="I1228">
        <f>VLOOKUP(C1228,away!$B$2:$E$405,3,FALSE)</f>
        <v>1.2630999999999999</v>
      </c>
      <c r="J1228">
        <f>VLOOKUP(B1228,home!$B$2:$E$405,4,FALSE)</f>
        <v>0.47370000000000001</v>
      </c>
      <c r="K1228" s="3">
        <f t="shared" si="1346"/>
        <v>1.0377446022360002</v>
      </c>
      <c r="L1228" s="3">
        <f t="shared" si="1347"/>
        <v>0.75790520634899994</v>
      </c>
      <c r="M1228" s="5">
        <f t="shared" si="1348"/>
        <v>0.16601953636825584</v>
      </c>
      <c r="N1228" s="5">
        <f t="shared" si="1349"/>
        <v>0.17228587773188081</v>
      </c>
      <c r="O1228" s="5">
        <f t="shared" si="1350"/>
        <v>0.12582707096914825</v>
      </c>
      <c r="P1228" s="5">
        <f t="shared" si="1351"/>
        <v>0.1305763637133997</v>
      </c>
      <c r="Q1228" s="5">
        <f t="shared" si="1352"/>
        <v>8.93943698288754E-2</v>
      </c>
      <c r="R1228" s="5">
        <f t="shared" si="1353"/>
        <v>4.7682496093581286E-2</v>
      </c>
      <c r="S1228" s="5">
        <f t="shared" si="1354"/>
        <v>2.5674970448649814E-2</v>
      </c>
      <c r="T1228" s="5">
        <f t="shared" si="1355"/>
        <v>6.7752458311592628E-2</v>
      </c>
      <c r="U1228" s="5">
        <f t="shared" si="1356"/>
        <v>4.9482252942253141E-2</v>
      </c>
      <c r="V1228" s="5">
        <f t="shared" si="1357"/>
        <v>2.243741478310286E-3</v>
      </c>
      <c r="W1228" s="5">
        <f t="shared" si="1358"/>
        <v>3.0922841586734733E-2</v>
      </c>
      <c r="X1228" s="5">
        <f t="shared" si="1359"/>
        <v>2.3436582633691628E-2</v>
      </c>
      <c r="Y1228" s="5">
        <f t="shared" si="1360"/>
        <v>8.8813539985517203E-3</v>
      </c>
      <c r="Z1228" s="5">
        <f t="shared" si="1361"/>
        <v>1.2046270680347037E-2</v>
      </c>
      <c r="AA1228" s="5">
        <f t="shared" si="1362"/>
        <v>1.2500952375603927E-2</v>
      </c>
      <c r="AB1228" s="5">
        <f t="shared" si="1363"/>
        <v>6.486397925296138E-3</v>
      </c>
      <c r="AC1228" s="5">
        <f t="shared" si="1364"/>
        <v>1.1029560502325948E-4</v>
      </c>
      <c r="AD1228" s="5">
        <f t="shared" si="1365"/>
        <v>8.0225029856082191E-3</v>
      </c>
      <c r="AE1228" s="5">
        <f t="shared" si="1366"/>
        <v>6.080296780742866E-3</v>
      </c>
      <c r="AF1228" s="5">
        <f t="shared" si="1367"/>
        <v>2.3041442931360408E-3</v>
      </c>
      <c r="AG1228" s="5">
        <f t="shared" si="1368"/>
        <v>5.8210765198238063E-4</v>
      </c>
      <c r="AH1228" s="5">
        <f t="shared" si="1369"/>
        <v>2.2824828164310818E-3</v>
      </c>
      <c r="AI1228" s="5">
        <f t="shared" si="1370"/>
        <v>2.3686342224477782E-3</v>
      </c>
      <c r="AJ1228" s="5">
        <f t="shared" si="1371"/>
        <v>1.2290186895083234E-3</v>
      </c>
      <c r="AK1228" s="5">
        <f t="shared" si="1372"/>
        <v>4.2513583702814177E-4</v>
      </c>
      <c r="AL1228" s="5">
        <f t="shared" si="1373"/>
        <v>3.469952838697455E-6</v>
      </c>
      <c r="AM1228" s="5">
        <f t="shared" si="1374"/>
        <v>1.6650618339474259E-3</v>
      </c>
      <c r="AN1228" s="5">
        <f t="shared" si="1375"/>
        <v>1.2619590328417681E-3</v>
      </c>
      <c r="AO1228" s="5">
        <f t="shared" si="1376"/>
        <v>4.7822266059496235E-4</v>
      </c>
      <c r="AP1228" s="5">
        <f t="shared" si="1377"/>
        <v>1.2081581475299759E-4</v>
      </c>
      <c r="AQ1228" s="5">
        <f t="shared" si="1378"/>
        <v>2.289173375264829E-5</v>
      </c>
      <c r="AR1228" s="5">
        <f t="shared" si="1379"/>
        <v>3.4598112199504924E-4</v>
      </c>
      <c r="AS1228" s="5">
        <f t="shared" si="1380"/>
        <v>3.5904004182591744E-4</v>
      </c>
      <c r="AT1228" s="5">
        <f t="shared" si="1381"/>
        <v>1.8629593269571673E-4</v>
      </c>
      <c r="AU1228" s="5">
        <f t="shared" si="1382"/>
        <v>6.4442532857833748E-5</v>
      </c>
      <c r="AV1228" s="5">
        <f t="shared" si="1383"/>
        <v>1.671872265690826E-5</v>
      </c>
      <c r="AW1228" s="5">
        <f t="shared" si="1384"/>
        <v>7.5809990974842826E-8</v>
      </c>
      <c r="AX1228" s="5">
        <f t="shared" si="1385"/>
        <v>2.8798482176135262E-4</v>
      </c>
      <c r="AY1228" s="5">
        <f t="shared" si="1386"/>
        <v>2.1826519576241795E-4</v>
      </c>
      <c r="AZ1228" s="5">
        <f t="shared" si="1387"/>
        <v>8.2712164116560121E-5</v>
      </c>
      <c r="BA1228" s="5">
        <f t="shared" si="1388"/>
        <v>2.0895993270777953E-5</v>
      </c>
      <c r="BB1228" s="5">
        <f t="shared" si="1389"/>
        <v>3.9592955229390682E-6</v>
      </c>
      <c r="BC1228" s="5">
        <f t="shared" si="1390"/>
        <v>6.0015413806196148E-7</v>
      </c>
      <c r="BD1228" s="5">
        <f t="shared" si="1391"/>
        <v>4.3703482276419367E-5</v>
      </c>
      <c r="BE1228" s="5">
        <f t="shared" si="1392"/>
        <v>4.5353052831270897E-5</v>
      </c>
      <c r="BF1228" s="5">
        <f t="shared" si="1393"/>
        <v>2.3532442885287757E-5</v>
      </c>
      <c r="BG1228" s="5">
        <f t="shared" si="1394"/>
        <v>8.1402218605447791E-6</v>
      </c>
      <c r="BH1228" s="5">
        <f t="shared" si="1395"/>
        <v>2.1118678241959583E-6</v>
      </c>
      <c r="BI1228" s="5">
        <f t="shared" si="1396"/>
        <v>4.3831588703904862E-7</v>
      </c>
      <c r="BJ1228" s="8">
        <f t="shared" si="1397"/>
        <v>0.41382590450325818</v>
      </c>
      <c r="BK1228" s="8">
        <f t="shared" si="1398"/>
        <v>0.32484664276223996</v>
      </c>
      <c r="BL1228" s="8">
        <f t="shared" si="1399"/>
        <v>0.24938019960689423</v>
      </c>
      <c r="BM1228" s="8">
        <f t="shared" si="1400"/>
        <v>0.26809511346182657</v>
      </c>
      <c r="BN1228" s="8">
        <f t="shared" si="1401"/>
        <v>0.73178571470514131</v>
      </c>
    </row>
    <row r="1229" spans="1:66" x14ac:dyDescent="0.25">
      <c r="A1229" t="s">
        <v>19</v>
      </c>
      <c r="B1229" t="s">
        <v>229</v>
      </c>
      <c r="C1229" t="s">
        <v>225</v>
      </c>
      <c r="D1229" s="7" t="s">
        <v>520</v>
      </c>
      <c r="E1229">
        <f>VLOOKUP(A1229,home!$A$2:$E$405,3,FALSE)</f>
        <v>1.5713999999999999</v>
      </c>
      <c r="F1229">
        <f>VLOOKUP(B1229,home!$B$2:$E$405,3,FALSE)</f>
        <v>0.9546</v>
      </c>
      <c r="G1229">
        <f>VLOOKUP(C1229,away!$B$2:$E$405,4,FALSE)</f>
        <v>1.0606</v>
      </c>
      <c r="H1229">
        <f>VLOOKUP(A1229,away!$A$2:$E$405,3,FALSE)</f>
        <v>1.2062999999999999</v>
      </c>
      <c r="I1229">
        <f>VLOOKUP(C1229,away!$B$2:$E$405,3,FALSE)</f>
        <v>0.55269999999999997</v>
      </c>
      <c r="J1229">
        <f>VLOOKUP(B1229,home!$B$2:$E$405,4,FALSE)</f>
        <v>0.82899999999999996</v>
      </c>
      <c r="K1229" s="3">
        <f t="shared" si="1346"/>
        <v>1.5909619814639999</v>
      </c>
      <c r="L1229" s="3">
        <f t="shared" si="1347"/>
        <v>0.55271254629</v>
      </c>
      <c r="M1229" s="5">
        <f t="shared" si="1348"/>
        <v>0.11722331036062485</v>
      </c>
      <c r="N1229" s="5">
        <f t="shared" si="1349"/>
        <v>0.18649783012510912</v>
      </c>
      <c r="O1229" s="5">
        <f t="shared" si="1350"/>
        <v>6.4790794353963899E-2</v>
      </c>
      <c r="P1229" s="5">
        <f t="shared" si="1351"/>
        <v>0.10307969056600894</v>
      </c>
      <c r="Q1229" s="5">
        <f t="shared" si="1352"/>
        <v>0.14835547867729007</v>
      </c>
      <c r="R1229" s="5">
        <f t="shared" si="1353"/>
        <v>1.7905342461765568E-2</v>
      </c>
      <c r="S1229" s="5">
        <f t="shared" si="1354"/>
        <v>2.266064354968348E-2</v>
      </c>
      <c r="T1229" s="5">
        <f t="shared" si="1355"/>
        <v>8.1997934375796791E-2</v>
      </c>
      <c r="U1229" s="5">
        <f t="shared" si="1356"/>
        <v>2.8486719121762039E-2</v>
      </c>
      <c r="V1229" s="5">
        <f t="shared" si="1357"/>
        <v>2.2140572912996413E-3</v>
      </c>
      <c r="W1229" s="5">
        <f t="shared" si="1358"/>
        <v>7.8675975439153875E-2</v>
      </c>
      <c r="X1229" s="5">
        <f t="shared" si="1359"/>
        <v>4.3485198716824242E-2</v>
      </c>
      <c r="Y1229" s="5">
        <f t="shared" si="1360"/>
        <v>1.2017407454351281E-2</v>
      </c>
      <c r="Z1229" s="5">
        <f t="shared" si="1361"/>
        <v>3.2988358080789683E-3</v>
      </c>
      <c r="AA1229" s="5">
        <f t="shared" si="1362"/>
        <v>5.2483223537457104E-3</v>
      </c>
      <c r="AB1229" s="5">
        <f t="shared" si="1363"/>
        <v>4.1749406656385402E-3</v>
      </c>
      <c r="AC1229" s="5">
        <f t="shared" si="1364"/>
        <v>1.2168246431771725E-4</v>
      </c>
      <c r="AD1229" s="5">
        <f t="shared" si="1365"/>
        <v>3.1292621444572309E-2</v>
      </c>
      <c r="AE1229" s="5">
        <f t="shared" si="1366"/>
        <v>1.7295824478718618E-2</v>
      </c>
      <c r="AF1229" s="5">
        <f t="shared" si="1367"/>
        <v>4.7798095939087385E-3</v>
      </c>
      <c r="AG1229" s="5">
        <f t="shared" si="1368"/>
        <v>8.8062024381022335E-4</v>
      </c>
      <c r="AH1229" s="5">
        <f t="shared" si="1369"/>
        <v>4.5582698481898894E-4</v>
      </c>
      <c r="AI1229" s="5">
        <f t="shared" si="1370"/>
        <v>7.2520340297237921E-4</v>
      </c>
      <c r="AJ1229" s="5">
        <f t="shared" si="1371"/>
        <v>5.7688552147868615E-4</v>
      </c>
      <c r="AK1229" s="5">
        <f t="shared" si="1372"/>
        <v>3.0593431077654117E-4</v>
      </c>
      <c r="AL1229" s="5">
        <f t="shared" si="1373"/>
        <v>4.2800329492803328E-6</v>
      </c>
      <c r="AM1229" s="5">
        <f t="shared" si="1374"/>
        <v>9.9570742037319235E-3</v>
      </c>
      <c r="AN1229" s="5">
        <f t="shared" si="1375"/>
        <v>5.5033998367431452E-3</v>
      </c>
      <c r="AO1229" s="5">
        <f t="shared" si="1376"/>
        <v>1.5208990685091368E-3</v>
      </c>
      <c r="AP1229" s="5">
        <f t="shared" si="1377"/>
        <v>2.8020666560192473E-4</v>
      </c>
      <c r="AQ1229" s="5">
        <f t="shared" si="1378"/>
        <v>3.8718434908067578E-5</v>
      </c>
      <c r="AR1229" s="5">
        <f t="shared" si="1379"/>
        <v>5.0388258689399335E-5</v>
      </c>
      <c r="AS1229" s="5">
        <f t="shared" si="1380"/>
        <v>8.0165803887007365E-5</v>
      </c>
      <c r="AT1229" s="5">
        <f t="shared" si="1381"/>
        <v>6.3770373098863851E-5</v>
      </c>
      <c r="AU1229" s="5">
        <f t="shared" si="1382"/>
        <v>3.3818746381355667E-5</v>
      </c>
      <c r="AV1229" s="5">
        <f t="shared" si="1383"/>
        <v>1.3451084938377521E-5</v>
      </c>
      <c r="AW1229" s="5">
        <f t="shared" si="1384"/>
        <v>1.0454511295740745E-7</v>
      </c>
      <c r="AX1229" s="5">
        <f t="shared" si="1385"/>
        <v>2.6402210841255705E-3</v>
      </c>
      <c r="AY1229" s="5">
        <f t="shared" si="1386"/>
        <v>1.4592833181755885E-3</v>
      </c>
      <c r="AZ1229" s="5">
        <f t="shared" si="1387"/>
        <v>4.0328209927367482E-4</v>
      </c>
      <c r="BA1229" s="5">
        <f t="shared" si="1388"/>
        <v>7.4299691987576454E-5</v>
      </c>
      <c r="BB1229" s="5">
        <f t="shared" si="1389"/>
        <v>1.0266592986754021E-5</v>
      </c>
      <c r="BC1229" s="5">
        <f t="shared" si="1390"/>
        <v>1.1348949502863747E-6</v>
      </c>
      <c r="BD1229" s="5">
        <f t="shared" si="1391"/>
        <v>4.6417037938895172E-6</v>
      </c>
      <c r="BE1229" s="5">
        <f t="shared" si="1392"/>
        <v>7.3847742652954317E-6</v>
      </c>
      <c r="BF1229" s="5">
        <f t="shared" si="1393"/>
        <v>5.8744475488893881E-6</v>
      </c>
      <c r="BG1229" s="5">
        <f t="shared" si="1394"/>
        <v>3.1153409041291333E-6</v>
      </c>
      <c r="BH1229" s="5">
        <f t="shared" si="1395"/>
        <v>1.2390972344422836E-6</v>
      </c>
      <c r="BI1229" s="5">
        <f t="shared" si="1396"/>
        <v>3.9427131826697162E-7</v>
      </c>
      <c r="BJ1229" s="8">
        <f t="shared" si="1397"/>
        <v>0.62716748644052889</v>
      </c>
      <c r="BK1229" s="8">
        <f t="shared" si="1398"/>
        <v>0.24676294758305947</v>
      </c>
      <c r="BL1229" s="8">
        <f t="shared" si="1399"/>
        <v>0.12293421307898224</v>
      </c>
      <c r="BM1229" s="8">
        <f t="shared" si="1400"/>
        <v>0.36085185759282468</v>
      </c>
      <c r="BN1229" s="8">
        <f t="shared" si="1401"/>
        <v>0.63785244654476236</v>
      </c>
    </row>
    <row r="1230" spans="1:66" x14ac:dyDescent="0.25">
      <c r="A1230" t="s">
        <v>22</v>
      </c>
      <c r="B1230" t="s">
        <v>244</v>
      </c>
      <c r="C1230" t="s">
        <v>157</v>
      </c>
      <c r="D1230" s="7" t="s">
        <v>520</v>
      </c>
      <c r="E1230">
        <f>VLOOKUP(A1230,home!$A$2:$E$405,3,FALSE)</f>
        <v>1.4857</v>
      </c>
      <c r="F1230">
        <f>VLOOKUP(B1230,home!$B$2:$E$405,3,FALSE)</f>
        <v>0.16830000000000001</v>
      </c>
      <c r="G1230">
        <f>VLOOKUP(C1230,away!$B$2:$E$405,4,FALSE)</f>
        <v>1.1217999999999999</v>
      </c>
      <c r="H1230">
        <f>VLOOKUP(A1230,away!$A$2:$E$405,3,FALSE)</f>
        <v>1.0857000000000001</v>
      </c>
      <c r="I1230">
        <f>VLOOKUP(C1230,away!$B$2:$E$405,3,FALSE)</f>
        <v>0.61399999999999999</v>
      </c>
      <c r="J1230">
        <f>VLOOKUP(B1230,home!$B$2:$E$405,4,FALSE)</f>
        <v>0.92110000000000003</v>
      </c>
      <c r="K1230" s="3">
        <f t="shared" si="1346"/>
        <v>0.28049858515800002</v>
      </c>
      <c r="L1230" s="3">
        <f t="shared" si="1347"/>
        <v>0.61402349778000009</v>
      </c>
      <c r="M1230" s="5">
        <f t="shared" si="1348"/>
        <v>0.4088029258552881</v>
      </c>
      <c r="N1230" s="5">
        <f t="shared" si="1349"/>
        <v>0.11466864231085912</v>
      </c>
      <c r="O1230" s="5">
        <f t="shared" si="1350"/>
        <v>0.25101460243636203</v>
      </c>
      <c r="P1230" s="5">
        <f t="shared" si="1351"/>
        <v>7.0409240837397427E-2</v>
      </c>
      <c r="Q1230" s="5">
        <f t="shared" si="1352"/>
        <v>1.6082195965092382E-2</v>
      </c>
      <c r="R1230" s="5">
        <f t="shared" si="1353"/>
        <v>7.7064432090915569E-2</v>
      </c>
      <c r="S1230" s="5">
        <f t="shared" si="1354"/>
        <v>3.0316938075521027E-3</v>
      </c>
      <c r="T1230" s="5">
        <f t="shared" si="1355"/>
        <v>9.8748462184694297E-3</v>
      </c>
      <c r="U1230" s="5">
        <f t="shared" si="1356"/>
        <v>2.1616464167506597E-2</v>
      </c>
      <c r="V1230" s="5">
        <f t="shared" si="1357"/>
        <v>5.8017430877832129E-5</v>
      </c>
      <c r="W1230" s="5">
        <f t="shared" si="1358"/>
        <v>1.5036777381473698E-3</v>
      </c>
      <c r="X1230" s="5">
        <f t="shared" si="1359"/>
        <v>9.2329346431116715E-4</v>
      </c>
      <c r="Y1230" s="5">
        <f t="shared" si="1360"/>
        <v>2.8346194121687824E-4</v>
      </c>
      <c r="Z1230" s="5">
        <f t="shared" si="1361"/>
        <v>1.5773124048964426E-2</v>
      </c>
      <c r="AA1230" s="5">
        <f t="shared" si="1362"/>
        <v>4.4243389792561465E-3</v>
      </c>
      <c r="AB1230" s="5">
        <f t="shared" si="1363"/>
        <v>6.2051041197036961E-4</v>
      </c>
      <c r="AC1230" s="5">
        <f t="shared" si="1364"/>
        <v>6.2453125410273693E-7</v>
      </c>
      <c r="AD1230" s="5">
        <f t="shared" si="1365"/>
        <v>1.0544486952097974E-4</v>
      </c>
      <c r="AE1230" s="5">
        <f t="shared" si="1366"/>
        <v>6.4745627606227707E-5</v>
      </c>
      <c r="AF1230" s="5">
        <f t="shared" si="1367"/>
        <v>1.9877668364368634E-5</v>
      </c>
      <c r="AG1230" s="5">
        <f t="shared" si="1368"/>
        <v>4.0684518189334951E-6</v>
      </c>
      <c r="AH1230" s="5">
        <f t="shared" si="1369"/>
        <v>2.4212671998657428E-3</v>
      </c>
      <c r="AI1230" s="5">
        <f t="shared" si="1370"/>
        <v>6.7916202385181351E-4</v>
      </c>
      <c r="AJ1230" s="5">
        <f t="shared" si="1371"/>
        <v>9.5251993391738782E-5</v>
      </c>
      <c r="AK1230" s="5">
        <f t="shared" si="1372"/>
        <v>8.9060164599539637E-6</v>
      </c>
      <c r="AL1230" s="5">
        <f t="shared" si="1373"/>
        <v>4.3025887242467914E-9</v>
      </c>
      <c r="AM1230" s="5">
        <f t="shared" si="1374"/>
        <v>5.9154273425609514E-6</v>
      </c>
      <c r="AN1230" s="5">
        <f t="shared" si="1375"/>
        <v>3.6322113877427264E-6</v>
      </c>
      <c r="AO1230" s="5">
        <f t="shared" si="1376"/>
        <v>1.1151315704890684E-6</v>
      </c>
      <c r="AP1230" s="5">
        <f t="shared" si="1377"/>
        <v>2.2823899579886755E-7</v>
      </c>
      <c r="AQ1230" s="5">
        <f t="shared" si="1378"/>
        <v>3.5036026632553841E-8</v>
      </c>
      <c r="AR1230" s="5">
        <f t="shared" si="1379"/>
        <v>2.9734299102431011E-4</v>
      </c>
      <c r="AS1230" s="5">
        <f t="shared" si="1380"/>
        <v>8.3404288288966907E-5</v>
      </c>
      <c r="AT1230" s="5">
        <f t="shared" si="1381"/>
        <v>1.1697392430582584E-5</v>
      </c>
      <c r="AU1230" s="5">
        <f t="shared" si="1382"/>
        <v>1.0937006756054378E-6</v>
      </c>
      <c r="AV1230" s="5">
        <f t="shared" si="1383"/>
        <v>7.6695373023418531E-8</v>
      </c>
      <c r="AW1230" s="5">
        <f t="shared" si="1384"/>
        <v>2.0584626923973895E-11</v>
      </c>
      <c r="AX1230" s="5">
        <f t="shared" si="1385"/>
        <v>2.7654483336554884E-7</v>
      </c>
      <c r="AY1230" s="5">
        <f t="shared" si="1386"/>
        <v>1.6980502587610157E-7</v>
      </c>
      <c r="AZ1230" s="5">
        <f t="shared" si="1387"/>
        <v>5.2132137964533656E-8</v>
      </c>
      <c r="BA1230" s="5">
        <f t="shared" si="1388"/>
        <v>1.0670119233244166E-8</v>
      </c>
      <c r="BB1230" s="5">
        <f t="shared" si="1389"/>
        <v>1.6379259833315585E-9</v>
      </c>
      <c r="BC1230" s="5">
        <f t="shared" si="1390"/>
        <v>2.0114500827799799E-10</v>
      </c>
      <c r="BD1230" s="5">
        <f t="shared" si="1391"/>
        <v>3.0429263898185669E-5</v>
      </c>
      <c r="BE1230" s="5">
        <f t="shared" si="1392"/>
        <v>8.5353654708404913E-6</v>
      </c>
      <c r="BF1230" s="5">
        <f t="shared" si="1393"/>
        <v>1.1970789691886023E-6</v>
      </c>
      <c r="BG1230" s="5">
        <f t="shared" si="1394"/>
        <v>1.1192631905993332E-7</v>
      </c>
      <c r="BH1230" s="5">
        <f t="shared" si="1395"/>
        <v>7.84879353456355E-9</v>
      </c>
      <c r="BI1230" s="5">
        <f t="shared" si="1396"/>
        <v>4.4031509632846706E-10</v>
      </c>
      <c r="BJ1230" s="8">
        <f t="shared" si="1397"/>
        <v>0.14354169129191752</v>
      </c>
      <c r="BK1230" s="8">
        <f t="shared" si="1398"/>
        <v>0.48230267656998416</v>
      </c>
      <c r="BL1230" s="8">
        <f t="shared" si="1399"/>
        <v>0.35837883231113832</v>
      </c>
      <c r="BM1230" s="8">
        <f t="shared" si="1400"/>
        <v>6.1954114941648583E-2</v>
      </c>
      <c r="BN1230" s="8">
        <f t="shared" si="1401"/>
        <v>0.93804203949591458</v>
      </c>
    </row>
    <row r="1231" spans="1:66" x14ac:dyDescent="0.25">
      <c r="A1231" t="s">
        <v>22</v>
      </c>
      <c r="B1231" t="s">
        <v>165</v>
      </c>
      <c r="C1231" t="s">
        <v>237</v>
      </c>
      <c r="D1231" s="7" t="s">
        <v>520</v>
      </c>
      <c r="E1231">
        <f>VLOOKUP(A1231,home!$A$2:$E$405,3,FALSE)</f>
        <v>1.4857</v>
      </c>
      <c r="F1231">
        <f>VLOOKUP(B1231,home!$B$2:$E$405,3,FALSE)</f>
        <v>0.84140000000000004</v>
      </c>
      <c r="G1231">
        <f>VLOOKUP(C1231,away!$B$2:$E$405,4,FALSE)</f>
        <v>1.5705</v>
      </c>
      <c r="H1231">
        <f>VLOOKUP(A1231,away!$A$2:$E$405,3,FALSE)</f>
        <v>1.0857000000000001</v>
      </c>
      <c r="I1231">
        <f>VLOOKUP(C1231,away!$B$2:$E$405,3,FALSE)</f>
        <v>1.2281</v>
      </c>
      <c r="J1231">
        <f>VLOOKUP(B1231,home!$B$2:$E$405,4,FALSE)</f>
        <v>1.1513</v>
      </c>
      <c r="K1231" s="3">
        <f t="shared" si="1346"/>
        <v>1.9632317625900002</v>
      </c>
      <c r="L1231" s="3">
        <f t="shared" si="1347"/>
        <v>1.535083748121</v>
      </c>
      <c r="M1231" s="5">
        <f t="shared" si="1348"/>
        <v>3.024829345791593E-2</v>
      </c>
      <c r="N1231" s="5">
        <f t="shared" si="1349"/>
        <v>5.9384410480723862E-2</v>
      </c>
      <c r="O1231" s="5">
        <f t="shared" si="1350"/>
        <v>4.643366369564151E-2</v>
      </c>
      <c r="P1231" s="5">
        <f t="shared" si="1351"/>
        <v>9.1160043420705578E-2</v>
      </c>
      <c r="Q1231" s="5">
        <f t="shared" si="1352"/>
        <v>5.8292680429219805E-2</v>
      </c>
      <c r="R1231" s="5">
        <f t="shared" si="1353"/>
        <v>3.5639781252447697E-2</v>
      </c>
      <c r="S1231" s="5">
        <f t="shared" si="1354"/>
        <v>6.8682829396861211E-2</v>
      </c>
      <c r="T1231" s="5">
        <f t="shared" si="1355"/>
        <v>8.9484146361306402E-2</v>
      </c>
      <c r="U1231" s="5">
        <f t="shared" si="1356"/>
        <v>6.9969150566564928E-2</v>
      </c>
      <c r="V1231" s="5">
        <f t="shared" si="1357"/>
        <v>2.2999019097229085E-2</v>
      </c>
      <c r="W1231" s="5">
        <f t="shared" si="1358"/>
        <v>3.814734724838427E-2</v>
      </c>
      <c r="X1231" s="5">
        <f t="shared" si="1359"/>
        <v>5.8559372794923036E-2</v>
      </c>
      <c r="Y1231" s="5">
        <f t="shared" si="1360"/>
        <v>4.4946770738822701E-2</v>
      </c>
      <c r="Z1231" s="5">
        <f t="shared" si="1361"/>
        <v>1.8236682995739991E-2</v>
      </c>
      <c r="AA1231" s="5">
        <f t="shared" si="1362"/>
        <v>3.5802835301521702E-2</v>
      </c>
      <c r="AB1231" s="5">
        <f t="shared" si="1363"/>
        <v>3.5144631727362978E-2</v>
      </c>
      <c r="AC1231" s="5">
        <f t="shared" si="1364"/>
        <v>4.3320451748253197E-3</v>
      </c>
      <c r="AD1231" s="5">
        <f t="shared" si="1365"/>
        <v>1.8723020944144554E-2</v>
      </c>
      <c r="AE1231" s="5">
        <f t="shared" si="1366"/>
        <v>2.8741405167085406E-2</v>
      </c>
      <c r="AF1231" s="5">
        <f t="shared" si="1367"/>
        <v>2.2060231985076877E-2</v>
      </c>
      <c r="AG1231" s="5">
        <f t="shared" si="1368"/>
        <v>1.1288101200023531E-2</v>
      </c>
      <c r="AH1231" s="5">
        <f t="shared" si="1369"/>
        <v>6.9987089215987628E-3</v>
      </c>
      <c r="AI1231" s="5">
        <f t="shared" si="1370"/>
        <v>1.3740087652004698E-2</v>
      </c>
      <c r="AJ1231" s="5">
        <f t="shared" si="1371"/>
        <v>1.3487488249593144E-2</v>
      </c>
      <c r="AK1231" s="5">
        <f t="shared" si="1372"/>
        <v>8.8263551097202218E-3</v>
      </c>
      <c r="AL1231" s="5">
        <f t="shared" si="1373"/>
        <v>5.2222374367924746E-4</v>
      </c>
      <c r="AM1231" s="5">
        <f t="shared" si="1374"/>
        <v>7.3515258818364756E-3</v>
      </c>
      <c r="AN1231" s="5">
        <f t="shared" si="1375"/>
        <v>1.1285207905098077E-2</v>
      </c>
      <c r="AO1231" s="5">
        <f t="shared" si="1376"/>
        <v>8.6618696246413482E-3</v>
      </c>
      <c r="AP1231" s="5">
        <f t="shared" si="1377"/>
        <v>4.4322317630432952E-3</v>
      </c>
      <c r="AQ1231" s="5">
        <f t="shared" si="1378"/>
        <v>1.7009617368383624E-3</v>
      </c>
      <c r="AR1231" s="5">
        <f t="shared" si="1379"/>
        <v>2.1487208646751407E-3</v>
      </c>
      <c r="AS1231" s="5">
        <f t="shared" si="1380"/>
        <v>4.2184370504700849E-3</v>
      </c>
      <c r="AT1231" s="5">
        <f t="shared" si="1381"/>
        <v>4.1408848029846745E-3</v>
      </c>
      <c r="AU1231" s="5">
        <f t="shared" si="1382"/>
        <v>2.7098388568152494E-3</v>
      </c>
      <c r="AV1231" s="5">
        <f t="shared" si="1383"/>
        <v>1.3300104288000679E-3</v>
      </c>
      <c r="AW1231" s="5">
        <f t="shared" si="1384"/>
        <v>4.3717745611883523E-5</v>
      </c>
      <c r="AX1231" s="5">
        <f t="shared" si="1385"/>
        <v>2.4054581857873071E-3</v>
      </c>
      <c r="AY1231" s="5">
        <f t="shared" si="1386"/>
        <v>3.6925797677867201E-3</v>
      </c>
      <c r="AZ1231" s="5">
        <f t="shared" si="1387"/>
        <v>2.8342095950849057E-3</v>
      </c>
      <c r="BA1231" s="5">
        <f t="shared" si="1388"/>
        <v>1.4502496960611467E-3</v>
      </c>
      <c r="BB1231" s="5">
        <f t="shared" si="1389"/>
        <v>5.5656368478522152E-4</v>
      </c>
      <c r="BC1231" s="5">
        <f t="shared" si="1390"/>
        <v>1.7087437346162643E-4</v>
      </c>
      <c r="BD1231" s="5">
        <f t="shared" si="1391"/>
        <v>5.497444131018854E-4</v>
      </c>
      <c r="BE1231" s="5">
        <f t="shared" si="1392"/>
        <v>1.0792756931080195E-3</v>
      </c>
      <c r="BF1231" s="5">
        <f t="shared" si="1393"/>
        <v>1.0594341606505011E-3</v>
      </c>
      <c r="BG1231" s="5">
        <f t="shared" si="1394"/>
        <v>6.9330493152064681E-4</v>
      </c>
      <c r="BH1231" s="5">
        <f t="shared" si="1395"/>
        <v>3.4027956568040462E-4</v>
      </c>
      <c r="BI1231" s="5">
        <f t="shared" si="1396"/>
        <v>1.3360953030081999E-4</v>
      </c>
      <c r="BJ1231" s="8">
        <f t="shared" si="1397"/>
        <v>0.47416921956413494</v>
      </c>
      <c r="BK1231" s="8">
        <f t="shared" si="1398"/>
        <v>0.22163703405900312</v>
      </c>
      <c r="BL1231" s="8">
        <f t="shared" si="1399"/>
        <v>0.28444624277456326</v>
      </c>
      <c r="BM1231" s="8">
        <f t="shared" si="1400"/>
        <v>0.67368144463461188</v>
      </c>
      <c r="BN1231" s="8">
        <f t="shared" si="1401"/>
        <v>0.32115887273665439</v>
      </c>
    </row>
    <row r="1232" spans="1:66" x14ac:dyDescent="0.25">
      <c r="A1232" t="s">
        <v>25</v>
      </c>
      <c r="B1232" t="s">
        <v>163</v>
      </c>
      <c r="C1232" t="s">
        <v>497</v>
      </c>
      <c r="D1232" s="7" t="s">
        <v>520</v>
      </c>
      <c r="E1232">
        <f>VLOOKUP(A1232,home!$A$2:$E$405,3,FALSE)</f>
        <v>1.1486000000000001</v>
      </c>
      <c r="F1232">
        <f>VLOOKUP(B1232,home!$B$2:$E$405,3,FALSE)</f>
        <v>0.58040000000000003</v>
      </c>
      <c r="G1232">
        <f>VLOOKUP(C1232,away!$B$2:$E$405,4,FALSE)</f>
        <v>1.9589000000000001</v>
      </c>
      <c r="H1232">
        <f>VLOOKUP(A1232,away!$A$2:$E$405,3,FALSE)</f>
        <v>1.1621999999999999</v>
      </c>
      <c r="I1232">
        <f>VLOOKUP(C1232,away!$B$2:$E$405,3,FALSE)</f>
        <v>0.43020000000000003</v>
      </c>
      <c r="J1232">
        <f>VLOOKUP(B1232,home!$B$2:$E$405,4,FALSE)</f>
        <v>0.2868</v>
      </c>
      <c r="K1232" s="3">
        <f t="shared" si="1346"/>
        <v>1.3058956702160003</v>
      </c>
      <c r="L1232" s="3">
        <f t="shared" si="1347"/>
        <v>0.14339381659199998</v>
      </c>
      <c r="M1232" s="5">
        <f t="shared" si="1348"/>
        <v>0.23473701260090638</v>
      </c>
      <c r="N1232" s="5">
        <f t="shared" si="1349"/>
        <v>0.30654204839496235</v>
      </c>
      <c r="O1232" s="5">
        <f t="shared" si="1350"/>
        <v>3.3659836132248371E-2</v>
      </c>
      <c r="P1232" s="5">
        <f t="shared" si="1351"/>
        <v>4.395623426528323E-2</v>
      </c>
      <c r="Q1232" s="5">
        <f t="shared" si="1352"/>
        <v>0.20015596686906251</v>
      </c>
      <c r="R1232" s="5">
        <f t="shared" si="1353"/>
        <v>2.4133061844321983E-3</v>
      </c>
      <c r="S1232" s="5">
        <f t="shared" si="1354"/>
        <v>2.0577821424240515E-3</v>
      </c>
      <c r="T1232" s="5">
        <f t="shared" si="1355"/>
        <v>2.8701128003016781E-2</v>
      </c>
      <c r="U1232" s="5">
        <f t="shared" si="1356"/>
        <v>3.1515260971555041E-3</v>
      </c>
      <c r="V1232" s="5">
        <f t="shared" si="1357"/>
        <v>4.2814984459553299E-5</v>
      </c>
      <c r="W1232" s="5">
        <f t="shared" si="1358"/>
        <v>8.7127603500735284E-2</v>
      </c>
      <c r="X1232" s="5">
        <f t="shared" si="1359"/>
        <v>1.2493559596484934E-2</v>
      </c>
      <c r="Y1232" s="5">
        <f t="shared" si="1360"/>
        <v>8.9574959667979091E-4</v>
      </c>
      <c r="Z1232" s="5">
        <f t="shared" si="1361"/>
        <v>1.1535106146360329E-4</v>
      </c>
      <c r="AA1232" s="5">
        <f t="shared" si="1362"/>
        <v>1.5063645172013929E-4</v>
      </c>
      <c r="AB1232" s="5">
        <f t="shared" si="1363"/>
        <v>9.8357745039015732E-5</v>
      </c>
      <c r="AC1232" s="5">
        <f t="shared" si="1364"/>
        <v>5.0108882119718351E-7</v>
      </c>
      <c r="AD1232" s="5">
        <f t="shared" si="1365"/>
        <v>2.8444890041976655E-2</v>
      </c>
      <c r="AE1232" s="5">
        <f t="shared" si="1366"/>
        <v>4.0788213456588087E-3</v>
      </c>
      <c r="AF1232" s="5">
        <f t="shared" si="1367"/>
        <v>2.9243887997546685E-4</v>
      </c>
      <c r="AG1232" s="5">
        <f t="shared" si="1368"/>
        <v>1.3977975706523997E-5</v>
      </c>
      <c r="AH1232" s="5">
        <f t="shared" si="1369"/>
        <v>4.1351572378011132E-6</v>
      </c>
      <c r="AI1232" s="5">
        <f t="shared" si="1370"/>
        <v>5.4000839325068297E-6</v>
      </c>
      <c r="AJ1232" s="5">
        <f t="shared" si="1371"/>
        <v>3.5259731131318305E-6</v>
      </c>
      <c r="AK1232" s="5">
        <f t="shared" si="1372"/>
        <v>1.5348510072456291E-6</v>
      </c>
      <c r="AL1232" s="5">
        <f t="shared" si="1373"/>
        <v>3.7533028759645968E-9</v>
      </c>
      <c r="AM1232" s="5">
        <f t="shared" si="1374"/>
        <v>7.4292117491175048E-3</v>
      </c>
      <c r="AN1232" s="5">
        <f t="shared" si="1375"/>
        <v>1.0653030269760872E-3</v>
      </c>
      <c r="AO1232" s="5">
        <f t="shared" si="1376"/>
        <v>7.6378933432555716E-5</v>
      </c>
      <c r="AP1232" s="5">
        <f t="shared" si="1377"/>
        <v>3.6507555907068235E-6</v>
      </c>
      <c r="AQ1232" s="5">
        <f t="shared" si="1378"/>
        <v>1.3087394439900823E-7</v>
      </c>
      <c r="AR1232" s="5">
        <f t="shared" si="1379"/>
        <v>1.1859119570726677E-7</v>
      </c>
      <c r="AS1232" s="5">
        <f t="shared" si="1380"/>
        <v>1.5486772899985802E-7</v>
      </c>
      <c r="AT1232" s="5">
        <f t="shared" si="1381"/>
        <v>1.0112054837854974E-7</v>
      </c>
      <c r="AU1232" s="5">
        <f t="shared" si="1382"/>
        <v>4.4017628765805219E-8</v>
      </c>
      <c r="AV1232" s="5">
        <f t="shared" si="1383"/>
        <v>1.4370607704610074E-8</v>
      </c>
      <c r="AW1232" s="5">
        <f t="shared" si="1384"/>
        <v>1.9523155657906575E-11</v>
      </c>
      <c r="AX1232" s="5">
        <f t="shared" si="1385"/>
        <v>1.6169625760483976E-3</v>
      </c>
      <c r="AY1232" s="5">
        <f t="shared" si="1386"/>
        <v>2.3186243506601181E-4</v>
      </c>
      <c r="AZ1232" s="5">
        <f t="shared" si="1387"/>
        <v>1.6623819744215101E-5</v>
      </c>
      <c r="BA1232" s="5">
        <f t="shared" si="1388"/>
        <v>7.9458431982014935E-7</v>
      </c>
      <c r="BB1232" s="5">
        <f t="shared" si="1389"/>
        <v>2.8484619555792399E-8</v>
      </c>
      <c r="BC1232" s="5">
        <f t="shared" si="1390"/>
        <v>8.1690366245523792E-10</v>
      </c>
      <c r="BD1232" s="5">
        <f t="shared" si="1391"/>
        <v>2.8342073611122979E-9</v>
      </c>
      <c r="BE1232" s="5">
        <f t="shared" si="1392"/>
        <v>3.7011791213708662E-9</v>
      </c>
      <c r="BF1232" s="5">
        <f t="shared" si="1393"/>
        <v>2.4166768946460373E-9</v>
      </c>
      <c r="BG1232" s="5">
        <f t="shared" si="1394"/>
        <v>1.0519759643431028E-9</v>
      </c>
      <c r="BH1232" s="5">
        <f t="shared" si="1395"/>
        <v>3.4344271425173981E-10</v>
      </c>
      <c r="BI1232" s="5">
        <f t="shared" si="1396"/>
        <v>8.9700070701715576E-11</v>
      </c>
      <c r="BJ1232" s="8">
        <f t="shared" si="1397"/>
        <v>0.67918713226002192</v>
      </c>
      <c r="BK1232" s="8">
        <f t="shared" si="1398"/>
        <v>0.28102621127026334</v>
      </c>
      <c r="BL1232" s="8">
        <f t="shared" si="1399"/>
        <v>3.9488702080777587E-2</v>
      </c>
      <c r="BM1232" s="8">
        <f t="shared" si="1400"/>
        <v>0.17812112981008854</v>
      </c>
      <c r="BN1232" s="8">
        <f t="shared" si="1401"/>
        <v>0.82146440444689506</v>
      </c>
    </row>
    <row r="1233" spans="1:66" x14ac:dyDescent="0.25">
      <c r="A1233" t="s">
        <v>166</v>
      </c>
      <c r="B1233" t="s">
        <v>455</v>
      </c>
      <c r="C1233" t="s">
        <v>170</v>
      </c>
      <c r="D1233" s="7" t="s">
        <v>520</v>
      </c>
      <c r="E1233">
        <f>VLOOKUP(A1233,home!$A$2:$E$405,3,FALSE)</f>
        <v>1.8032999999999999</v>
      </c>
      <c r="F1233">
        <f>VLOOKUP(B1233,home!$B$2:$E$405,3,FALSE)</f>
        <v>0.55449999999999999</v>
      </c>
      <c r="G1233">
        <f>VLOOKUP(C1233,away!$B$2:$E$405,4,FALSE)</f>
        <v>0.97040000000000004</v>
      </c>
      <c r="H1233">
        <f>VLOOKUP(A1233,away!$A$2:$E$405,3,FALSE)</f>
        <v>1.4918</v>
      </c>
      <c r="I1233">
        <f>VLOOKUP(C1233,away!$B$2:$E$405,3,FALSE)</f>
        <v>0.50270000000000004</v>
      </c>
      <c r="J1233">
        <f>VLOOKUP(B1233,home!$B$2:$E$405,4,FALSE)</f>
        <v>1.3407</v>
      </c>
      <c r="K1233" s="3">
        <f t="shared" si="1346"/>
        <v>0.97033192643999999</v>
      </c>
      <c r="L1233" s="3">
        <f t="shared" si="1347"/>
        <v>1.0054282819020002</v>
      </c>
      <c r="M1233" s="5">
        <f t="shared" si="1348"/>
        <v>0.13865586482192416</v>
      </c>
      <c r="N1233" s="5">
        <f t="shared" si="1349"/>
        <v>0.13454221242486189</v>
      </c>
      <c r="O1233" s="5">
        <f t="shared" si="1350"/>
        <v>0.13940852794354319</v>
      </c>
      <c r="P1233" s="5">
        <f t="shared" si="1351"/>
        <v>0.13527254548162282</v>
      </c>
      <c r="Q1233" s="5">
        <f t="shared" si="1352"/>
        <v>6.5275302084857961E-2</v>
      </c>
      <c r="R1233" s="5">
        <f t="shared" si="1353"/>
        <v>7.0082638366381789E-2</v>
      </c>
      <c r="S1233" s="5">
        <f t="shared" si="1354"/>
        <v>3.2992945492386308E-2</v>
      </c>
      <c r="T1233" s="5">
        <f t="shared" si="1355"/>
        <v>6.5629634825812785E-2</v>
      </c>
      <c r="U1233" s="5">
        <f t="shared" si="1356"/>
        <v>6.8003421496049099E-2</v>
      </c>
      <c r="V1233" s="5">
        <f t="shared" si="1357"/>
        <v>3.5764322181742842E-3</v>
      </c>
      <c r="W1233" s="5">
        <f t="shared" si="1358"/>
        <v>2.1112903206984394E-2</v>
      </c>
      <c r="X1233" s="5">
        <f t="shared" si="1359"/>
        <v>2.122750999736155E-2</v>
      </c>
      <c r="Y1233" s="5">
        <f t="shared" si="1360"/>
        <v>1.0671369452852375E-2</v>
      </c>
      <c r="Z1233" s="5">
        <f t="shared" si="1361"/>
        <v>2.3487688894623483E-2</v>
      </c>
      <c r="AA1233" s="5">
        <f t="shared" si="1362"/>
        <v>2.2790854412743398E-2</v>
      </c>
      <c r="AB1233" s="5">
        <f t="shared" si="1363"/>
        <v>1.1057346833765438E-2</v>
      </c>
      <c r="AC1233" s="5">
        <f t="shared" si="1364"/>
        <v>2.1807276711494395E-4</v>
      </c>
      <c r="AD1233" s="5">
        <f t="shared" si="1365"/>
        <v>5.1216310103936041E-3</v>
      </c>
      <c r="AE1233" s="5">
        <f t="shared" si="1366"/>
        <v>5.149432667316046E-3</v>
      </c>
      <c r="AF1233" s="5">
        <f t="shared" si="1367"/>
        <v>2.588692619734803E-3</v>
      </c>
      <c r="AG1233" s="5">
        <f t="shared" si="1368"/>
        <v>8.6758159101078369E-4</v>
      </c>
      <c r="AH1233" s="5">
        <f t="shared" si="1369"/>
        <v>5.9037966727924938E-3</v>
      </c>
      <c r="AI1233" s="5">
        <f t="shared" si="1370"/>
        <v>5.7286423988208027E-3</v>
      </c>
      <c r="AJ1233" s="5">
        <f t="shared" si="1371"/>
        <v>2.7793423073668258E-3</v>
      </c>
      <c r="AK1233" s="5">
        <f t="shared" si="1372"/>
        <v>8.9896152511448227E-4</v>
      </c>
      <c r="AL1233" s="5">
        <f t="shared" si="1373"/>
        <v>8.5100643512614613E-6</v>
      </c>
      <c r="AM1233" s="5">
        <f t="shared" si="1374"/>
        <v>9.9393641696601418E-4</v>
      </c>
      <c r="AN1233" s="5">
        <f t="shared" si="1375"/>
        <v>9.9933178402996986E-4</v>
      </c>
      <c r="AO1233" s="5">
        <f t="shared" si="1376"/>
        <v>5.0237821933365654E-4</v>
      </c>
      <c r="AP1233" s="5">
        <f t="shared" si="1377"/>
        <v>1.6836842330987485E-4</v>
      </c>
      <c r="AQ1233" s="5">
        <f t="shared" si="1378"/>
        <v>4.2320593643749028E-5</v>
      </c>
      <c r="AR1233" s="5">
        <f t="shared" si="1379"/>
        <v>1.1871688290849007E-3</v>
      </c>
      <c r="AS1233" s="5">
        <f t="shared" si="1380"/>
        <v>1.1519478169354708E-3</v>
      </c>
      <c r="AT1233" s="5">
        <f t="shared" si="1381"/>
        <v>5.5888587218267392E-4</v>
      </c>
      <c r="AU1233" s="5">
        <f t="shared" si="1382"/>
        <v>1.807682683383712E-4</v>
      </c>
      <c r="AV1233" s="5">
        <f t="shared" si="1383"/>
        <v>4.3851305513998639E-5</v>
      </c>
      <c r="AW1233" s="5">
        <f t="shared" si="1384"/>
        <v>2.3062254574702533E-7</v>
      </c>
      <c r="AX1233" s="5">
        <f t="shared" si="1385"/>
        <v>1.6074137303891725E-4</v>
      </c>
      <c r="AY1233" s="5">
        <f t="shared" si="1386"/>
        <v>1.6161392252508704E-4</v>
      </c>
      <c r="AZ1233" s="5">
        <f t="shared" si="1387"/>
        <v>8.1245604227920599E-5</v>
      </c>
      <c r="BA1233" s="5">
        <f t="shared" si="1388"/>
        <v>2.7228876090322702E-5</v>
      </c>
      <c r="BB1233" s="5">
        <f t="shared" si="1389"/>
        <v>6.8441705264038997E-6</v>
      </c>
      <c r="BC1233" s="5">
        <f t="shared" si="1390"/>
        <v>1.3762645226813168E-6</v>
      </c>
      <c r="BD1233" s="5">
        <f t="shared" si="1391"/>
        <v>1.9893551935907343E-4</v>
      </c>
      <c r="BE1233" s="5">
        <f t="shared" si="1392"/>
        <v>1.9303348573703163E-4</v>
      </c>
      <c r="BF1233" s="5">
        <f t="shared" si="1393"/>
        <v>9.3653277041321083E-5</v>
      </c>
      <c r="BG1233" s="5">
        <f t="shared" si="1394"/>
        <v>3.0291588242974705E-5</v>
      </c>
      <c r="BH1233" s="5">
        <f t="shared" si="1395"/>
        <v>7.3482237936832232E-6</v>
      </c>
      <c r="BI1233" s="5">
        <f t="shared" si="1396"/>
        <v>1.426043229927378E-6</v>
      </c>
      <c r="BJ1233" s="8">
        <f t="shared" si="1397"/>
        <v>0.33533165552940059</v>
      </c>
      <c r="BK1233" s="8">
        <f t="shared" si="1398"/>
        <v>0.31088598476809881</v>
      </c>
      <c r="BL1233" s="8">
        <f t="shared" si="1399"/>
        <v>0.33030084218603689</v>
      </c>
      <c r="BM1233" s="8">
        <f t="shared" si="1400"/>
        <v>0.31660769695498864</v>
      </c>
      <c r="BN1233" s="8">
        <f t="shared" si="1401"/>
        <v>0.68323709112319175</v>
      </c>
    </row>
    <row r="1234" spans="1:66" x14ac:dyDescent="0.25">
      <c r="A1234" t="s">
        <v>27</v>
      </c>
      <c r="B1234" t="s">
        <v>487</v>
      </c>
      <c r="C1234" t="s">
        <v>175</v>
      </c>
      <c r="D1234" s="7" t="s">
        <v>520</v>
      </c>
      <c r="E1234">
        <f>VLOOKUP(A1234,home!$A$2:$E$405,3,FALSE)</f>
        <v>1.7302</v>
      </c>
      <c r="F1234">
        <f>VLOOKUP(B1234,home!$B$2:$E$405,3,FALSE)</f>
        <v>0.77059999999999995</v>
      </c>
      <c r="G1234">
        <f>VLOOKUP(C1234,away!$B$2:$E$405,4,FALSE)</f>
        <v>1.1558999999999999</v>
      </c>
      <c r="H1234">
        <f>VLOOKUP(A1234,away!$A$2:$E$405,3,FALSE)</f>
        <v>1.4127000000000001</v>
      </c>
      <c r="I1234">
        <f>VLOOKUP(C1234,away!$B$2:$E$405,3,FALSE)</f>
        <v>1.6516999999999999</v>
      </c>
      <c r="J1234">
        <f>VLOOKUP(B1234,home!$B$2:$E$405,4,FALSE)</f>
        <v>1.1798</v>
      </c>
      <c r="K1234" s="3">
        <f t="shared" si="1346"/>
        <v>1.5411523615079998</v>
      </c>
      <c r="L1234" s="3">
        <f t="shared" si="1347"/>
        <v>2.7528941048819999</v>
      </c>
      <c r="M1234" s="5">
        <f t="shared" si="1348"/>
        <v>1.3649580828056167E-2</v>
      </c>
      <c r="N1234" s="5">
        <f t="shared" si="1349"/>
        <v>2.1036083726753082E-2</v>
      </c>
      <c r="O1234" s="5">
        <f t="shared" si="1350"/>
        <v>3.7575850595666198E-2</v>
      </c>
      <c r="P1234" s="5">
        <f t="shared" si="1351"/>
        <v>5.7910110881182739E-2</v>
      </c>
      <c r="Q1234" s="5">
        <f t="shared" si="1352"/>
        <v>1.620990505618276E-2</v>
      </c>
      <c r="R1234" s="5">
        <f t="shared" si="1353"/>
        <v>5.1721168795368123E-2</v>
      </c>
      <c r="S1234" s="5">
        <f t="shared" si="1354"/>
        <v>6.1422782584241116E-2</v>
      </c>
      <c r="T1234" s="5">
        <f t="shared" si="1355"/>
        <v>4.4624152069862449E-2</v>
      </c>
      <c r="U1234" s="5">
        <f t="shared" si="1356"/>
        <v>7.9710201428935451E-2</v>
      </c>
      <c r="V1234" s="5">
        <f t="shared" si="1357"/>
        <v>2.8954899339170847E-2</v>
      </c>
      <c r="W1234" s="5">
        <f t="shared" si="1358"/>
        <v>8.3273111523855109E-3</v>
      </c>
      <c r="X1234" s="5">
        <f t="shared" si="1359"/>
        <v>2.292420578092021E-2</v>
      </c>
      <c r="Y1234" s="5">
        <f t="shared" si="1360"/>
        <v>3.155395547669855E-2</v>
      </c>
      <c r="Z1234" s="5">
        <f t="shared" si="1361"/>
        <v>4.7460966891458588E-2</v>
      </c>
      <c r="AA1234" s="5">
        <f t="shared" si="1362"/>
        <v>7.3144581204224388E-2</v>
      </c>
      <c r="AB1234" s="5">
        <f t="shared" si="1363"/>
        <v>5.6363472027202044E-2</v>
      </c>
      <c r="AC1234" s="5">
        <f t="shared" si="1364"/>
        <v>7.6778064305018387E-3</v>
      </c>
      <c r="AD1234" s="5">
        <f t="shared" si="1365"/>
        <v>3.2084138118777081E-3</v>
      </c>
      <c r="AE1234" s="5">
        <f t="shared" si="1366"/>
        <v>8.832423468740129E-3</v>
      </c>
      <c r="AF1234" s="5">
        <f t="shared" si="1367"/>
        <v>1.2157363249458064E-2</v>
      </c>
      <c r="AG1234" s="5">
        <f t="shared" si="1368"/>
        <v>1.1155977873447392E-2</v>
      </c>
      <c r="AH1234" s="5">
        <f t="shared" si="1369"/>
        <v>3.2663753991874031E-2</v>
      </c>
      <c r="AI1234" s="5">
        <f t="shared" si="1370"/>
        <v>5.033982160029301E-2</v>
      </c>
      <c r="AJ1234" s="5">
        <f t="shared" si="1371"/>
        <v>3.87906674685915E-2</v>
      </c>
      <c r="AK1234" s="5">
        <f t="shared" si="1372"/>
        <v>1.9927442924563783E-2</v>
      </c>
      <c r="AL1234" s="5">
        <f t="shared" si="1373"/>
        <v>1.3029634457366343E-3</v>
      </c>
      <c r="AM1234" s="5">
        <f t="shared" si="1374"/>
        <v>9.8893090457404247E-4</v>
      </c>
      <c r="AN1234" s="5">
        <f t="shared" si="1375"/>
        <v>2.7224220573375058E-3</v>
      </c>
      <c r="AO1234" s="5">
        <f t="shared" si="1376"/>
        <v>3.7472698163225726E-3</v>
      </c>
      <c r="AP1234" s="5">
        <f t="shared" si="1377"/>
        <v>3.4386123289188884E-3</v>
      </c>
      <c r="AQ1234" s="5">
        <f t="shared" si="1378"/>
        <v>2.3665339023138431E-3</v>
      </c>
      <c r="AR1234" s="5">
        <f t="shared" si="1379"/>
        <v>1.7983971161509179E-2</v>
      </c>
      <c r="AS1234" s="5">
        <f t="shared" si="1380"/>
        <v>2.7716039624851634E-2</v>
      </c>
      <c r="AT1234" s="5">
        <f t="shared" si="1381"/>
        <v>2.13573199597447E-2</v>
      </c>
      <c r="AU1234" s="5">
        <f t="shared" si="1382"/>
        <v>1.097162803048083E-2</v>
      </c>
      <c r="AV1234" s="5">
        <f t="shared" si="1383"/>
        <v>4.2272376121907235E-3</v>
      </c>
      <c r="AW1234" s="5">
        <f t="shared" si="1384"/>
        <v>1.5355530076393388E-4</v>
      </c>
      <c r="AX1234" s="5">
        <f t="shared" si="1385"/>
        <v>2.5401553315875479E-4</v>
      </c>
      <c r="AY1234" s="5">
        <f t="shared" si="1386"/>
        <v>6.9927786378119435E-4</v>
      </c>
      <c r="AZ1234" s="5">
        <f t="shared" si="1387"/>
        <v>9.6251895443886398E-4</v>
      </c>
      <c r="BA1234" s="5">
        <f t="shared" si="1388"/>
        <v>8.8323758517064495E-4</v>
      </c>
      <c r="BB1234" s="5">
        <f t="shared" si="1389"/>
        <v>6.0786488535662043E-4</v>
      </c>
      <c r="BC1234" s="5">
        <f t="shared" si="1390"/>
        <v>3.3467753189260257E-4</v>
      </c>
      <c r="BD1234" s="5">
        <f t="shared" si="1391"/>
        <v>8.251328032147752E-3</v>
      </c>
      <c r="BE1234" s="5">
        <f t="shared" si="1392"/>
        <v>1.2716553682321666E-2</v>
      </c>
      <c r="BF1234" s="5">
        <f t="shared" si="1393"/>
        <v>9.7990733688766447E-3</v>
      </c>
      <c r="BG1234" s="5">
        <f t="shared" si="1394"/>
        <v>5.0339550210114648E-3</v>
      </c>
      <c r="BH1234" s="5">
        <f t="shared" si="1395"/>
        <v>1.9395229170892179E-3</v>
      </c>
      <c r="BI1234" s="5">
        <f t="shared" si="1396"/>
        <v>5.9782006477418644E-4</v>
      </c>
      <c r="BJ1234" s="8">
        <f t="shared" si="1397"/>
        <v>0.19703515302959132</v>
      </c>
      <c r="BK1234" s="8">
        <f t="shared" si="1398"/>
        <v>0.1716174213726705</v>
      </c>
      <c r="BL1234" s="8">
        <f t="shared" si="1399"/>
        <v>0.56083140951171651</v>
      </c>
      <c r="BM1234" s="8">
        <f t="shared" si="1400"/>
        <v>0.7782965283592107</v>
      </c>
      <c r="BN1234" s="8">
        <f t="shared" si="1401"/>
        <v>0.19810269988320903</v>
      </c>
    </row>
    <row r="1235" spans="1:66" x14ac:dyDescent="0.25">
      <c r="A1235" t="s">
        <v>270</v>
      </c>
      <c r="B1235" t="s">
        <v>279</v>
      </c>
      <c r="C1235" t="s">
        <v>275</v>
      </c>
      <c r="D1235" s="7" t="s">
        <v>520</v>
      </c>
      <c r="E1235">
        <f>VLOOKUP(A1235,home!$A$2:$E$405,3,FALSE)</f>
        <v>1.5696000000000001</v>
      </c>
      <c r="F1235">
        <f>VLOOKUP(B1235,home!$B$2:$E$405,3,FALSE)</f>
        <v>1.4335</v>
      </c>
      <c r="G1235">
        <f>VLOOKUP(C1235,away!$B$2:$E$405,4,FALSE)</f>
        <v>1.6989000000000001</v>
      </c>
      <c r="H1235">
        <f>VLOOKUP(A1235,away!$A$2:$E$405,3,FALSE)</f>
        <v>1.3290999999999999</v>
      </c>
      <c r="I1235">
        <f>VLOOKUP(C1235,away!$B$2:$E$405,3,FALSE)</f>
        <v>0.75239999999999996</v>
      </c>
      <c r="J1235">
        <f>VLOOKUP(B1235,home!$B$2:$E$405,4,FALSE)</f>
        <v>1.1286</v>
      </c>
      <c r="K1235" s="3">
        <f t="shared" si="1346"/>
        <v>3.8225616962400006</v>
      </c>
      <c r="L1235" s="3">
        <f t="shared" si="1347"/>
        <v>1.1286167484239999</v>
      </c>
      <c r="M1235" s="5">
        <f t="shared" si="1348"/>
        <v>7.0750664401429703E-3</v>
      </c>
      <c r="N1235" s="5">
        <f t="shared" si="1349"/>
        <v>2.7044877972443621E-2</v>
      </c>
      <c r="O1235" s="5">
        <f t="shared" si="1350"/>
        <v>7.9850384805579232E-3</v>
      </c>
      <c r="P1235" s="5">
        <f t="shared" si="1351"/>
        <v>3.0523302238783179E-2</v>
      </c>
      <c r="Q1235" s="5">
        <f t="shared" si="1352"/>
        <v>5.1690357308473975E-2</v>
      </c>
      <c r="R1235" s="5">
        <f t="shared" si="1353"/>
        <v>4.5060240829839018E-3</v>
      </c>
      <c r="S1235" s="5">
        <f t="shared" si="1354"/>
        <v>3.2920962207292001E-2</v>
      </c>
      <c r="T1235" s="5">
        <f t="shared" si="1355"/>
        <v>5.8338602990364634E-2</v>
      </c>
      <c r="U1235" s="5">
        <f t="shared" si="1356"/>
        <v>1.722455506194924E-2</v>
      </c>
      <c r="V1235" s="5">
        <f t="shared" si="1357"/>
        <v>1.5780872290444142E-2</v>
      </c>
      <c r="W1235" s="5">
        <f t="shared" si="1358"/>
        <v>6.5863193304110654E-2</v>
      </c>
      <c r="X1235" s="5">
        <f t="shared" si="1359"/>
        <v>7.433430306770672E-2</v>
      </c>
      <c r="Y1235" s="5">
        <f t="shared" si="1360"/>
        <v>4.1947469712319677E-2</v>
      </c>
      <c r="Z1235" s="5">
        <f t="shared" si="1361"/>
        <v>1.6951914162858415E-3</v>
      </c>
      <c r="AA1235" s="5">
        <f t="shared" si="1362"/>
        <v>6.4799737756890963E-3</v>
      </c>
      <c r="AB1235" s="5">
        <f t="shared" si="1363"/>
        <v>1.2385049773794421E-2</v>
      </c>
      <c r="AC1235" s="5">
        <f t="shared" si="1364"/>
        <v>4.2551220065215013E-3</v>
      </c>
      <c r="AD1235" s="5">
        <f t="shared" si="1365"/>
        <v>6.2941529979086058E-2</v>
      </c>
      <c r="AE1235" s="5">
        <f t="shared" si="1366"/>
        <v>7.1036864905827821E-2</v>
      </c>
      <c r="AF1235" s="5">
        <f t="shared" si="1367"/>
        <v>4.008669774412519E-2</v>
      </c>
      <c r="AG1235" s="5">
        <f t="shared" si="1368"/>
        <v>1.5080839487676745E-2</v>
      </c>
      <c r="AH1235" s="5">
        <f t="shared" si="1369"/>
        <v>4.7830535605120089E-4</v>
      </c>
      <c r="AI1235" s="5">
        <f t="shared" si="1370"/>
        <v>1.8283517331477562E-3</v>
      </c>
      <c r="AJ1235" s="5">
        <f t="shared" si="1371"/>
        <v>3.4944936511923171E-3</v>
      </c>
      <c r="AK1235" s="5">
        <f t="shared" si="1372"/>
        <v>4.4526391929338716E-3</v>
      </c>
      <c r="AL1235" s="5">
        <f t="shared" si="1373"/>
        <v>7.3429911177104706E-4</v>
      </c>
      <c r="AM1235" s="5">
        <f t="shared" si="1374"/>
        <v>4.8119576320159216E-2</v>
      </c>
      <c r="AN1235" s="5">
        <f t="shared" si="1375"/>
        <v>5.4308559761998589E-2</v>
      </c>
      <c r="AO1235" s="5">
        <f t="shared" si="1376"/>
        <v>3.0646775065088675E-2</v>
      </c>
      <c r="AP1235" s="5">
        <f t="shared" si="1377"/>
        <v>1.152948787454736E-2</v>
      </c>
      <c r="AQ1235" s="5">
        <f t="shared" si="1378"/>
        <v>3.2530932789913971E-3</v>
      </c>
      <c r="AR1235" s="5">
        <f t="shared" si="1379"/>
        <v>1.0796468714005788E-4</v>
      </c>
      <c r="AS1235" s="5">
        <f t="shared" si="1380"/>
        <v>4.1270167760812073E-4</v>
      </c>
      <c r="AT1235" s="5">
        <f t="shared" si="1381"/>
        <v>7.8878881239939614E-4</v>
      </c>
      <c r="AU1235" s="5">
        <f t="shared" si="1382"/>
        <v>1.0050646335668569E-3</v>
      </c>
      <c r="AV1235" s="5">
        <f t="shared" si="1383"/>
        <v>9.6048039262953977E-4</v>
      </c>
      <c r="AW1235" s="5">
        <f t="shared" si="1384"/>
        <v>8.7997735552810966E-5</v>
      </c>
      <c r="AX1235" s="5">
        <f t="shared" si="1385"/>
        <v>3.065667488012299E-2</v>
      </c>
      <c r="AY1235" s="5">
        <f t="shared" si="1386"/>
        <v>3.4599636720696124E-2</v>
      </c>
      <c r="AZ1235" s="5">
        <f t="shared" si="1387"/>
        <v>1.9524864746181852E-2</v>
      </c>
      <c r="BA1235" s="5">
        <f t="shared" si="1388"/>
        <v>7.3453631210847114E-3</v>
      </c>
      <c r="BB1235" s="5">
        <f t="shared" si="1389"/>
        <v>2.0725249604280497E-3</v>
      </c>
      <c r="BC1235" s="5">
        <f t="shared" si="1390"/>
        <v>4.678172763731765E-4</v>
      </c>
      <c r="BD1235" s="5">
        <f t="shared" si="1391"/>
        <v>2.0308459024104411E-5</v>
      </c>
      <c r="BE1235" s="5">
        <f t="shared" si="1392"/>
        <v>7.7630337575201124E-5</v>
      </c>
      <c r="BF1235" s="5">
        <f t="shared" si="1393"/>
        <v>1.4837337744057238E-4</v>
      </c>
      <c r="BG1235" s="5">
        <f t="shared" si="1394"/>
        <v>1.8905546311536402E-4</v>
      </c>
      <c r="BH1235" s="5">
        <f t="shared" si="1395"/>
        <v>1.806690429424262E-4</v>
      </c>
      <c r="BI1235" s="5">
        <f t="shared" si="1396"/>
        <v>1.3812371264961164E-4</v>
      </c>
      <c r="BJ1235" s="8">
        <f t="shared" si="1397"/>
        <v>0.75088911047780715</v>
      </c>
      <c r="BK1235" s="8">
        <f t="shared" si="1398"/>
        <v>0.12588926101565096</v>
      </c>
      <c r="BL1235" s="8">
        <f t="shared" si="1399"/>
        <v>6.2863591704390973E-2</v>
      </c>
      <c r="BM1235" s="8">
        <f t="shared" si="1400"/>
        <v>0.77800084910560618</v>
      </c>
      <c r="BN1235" s="8">
        <f t="shared" si="1401"/>
        <v>0.12882466652338556</v>
      </c>
    </row>
    <row r="1236" spans="1:66" x14ac:dyDescent="0.25">
      <c r="A1236" t="s">
        <v>272</v>
      </c>
      <c r="B1236" t="s">
        <v>459</v>
      </c>
      <c r="C1236" t="s">
        <v>312</v>
      </c>
      <c r="D1236" s="7" t="s">
        <v>520</v>
      </c>
      <c r="E1236">
        <f>VLOOKUP(A1236,home!$A$2:$E$405,3,FALSE)</f>
        <v>1.3837999999999999</v>
      </c>
      <c r="F1236">
        <f>VLOOKUP(B1236,home!$B$2:$E$405,3,FALSE)</f>
        <v>1.4453</v>
      </c>
      <c r="G1236">
        <f>VLOOKUP(C1236,away!$B$2:$E$405,4,FALSE)</f>
        <v>0.1807</v>
      </c>
      <c r="H1236">
        <f>VLOOKUP(A1236,away!$A$2:$E$405,3,FALSE)</f>
        <v>0.90910000000000002</v>
      </c>
      <c r="I1236">
        <f>VLOOKUP(C1236,away!$B$2:$E$405,3,FALSE)</f>
        <v>1.1000000000000001</v>
      </c>
      <c r="J1236">
        <f>VLOOKUP(B1236,home!$B$2:$E$405,4,FALSE)</f>
        <v>1.1000000000000001</v>
      </c>
      <c r="K1236" s="3">
        <f t="shared" si="1346"/>
        <v>0.36140110949799997</v>
      </c>
      <c r="L1236" s="3">
        <f t="shared" si="1347"/>
        <v>1.1000110000000001</v>
      </c>
      <c r="M1236" s="5">
        <f t="shared" si="1348"/>
        <v>0.23190856311722932</v>
      </c>
      <c r="N1236" s="5">
        <f t="shared" si="1349"/>
        <v>8.3812012012653619E-2</v>
      </c>
      <c r="O1236" s="5">
        <f t="shared" si="1350"/>
        <v>0.25510197042314658</v>
      </c>
      <c r="P1236" s="5">
        <f t="shared" si="1351"/>
        <v>9.2194135146051126E-2</v>
      </c>
      <c r="Q1236" s="5">
        <f t="shared" si="1352"/>
        <v>1.5144877065316358E-2</v>
      </c>
      <c r="R1236" s="5">
        <f t="shared" si="1353"/>
        <v>0.14030748679356797</v>
      </c>
      <c r="S1236" s="5">
        <f t="shared" si="1354"/>
        <v>9.1628338784451539E-3</v>
      </c>
      <c r="T1236" s="5">
        <f t="shared" si="1355"/>
        <v>1.6659531365495712E-2</v>
      </c>
      <c r="U1236" s="5">
        <f t="shared" si="1356"/>
        <v>5.0707281398071437E-2</v>
      </c>
      <c r="V1236" s="5">
        <f t="shared" si="1357"/>
        <v>4.047378432043513E-4</v>
      </c>
      <c r="W1236" s="5">
        <f t="shared" si="1358"/>
        <v>1.8244584582053813E-3</v>
      </c>
      <c r="X1236" s="5">
        <f t="shared" si="1359"/>
        <v>2.00692437306896E-3</v>
      </c>
      <c r="Y1236" s="5">
        <f t="shared" si="1360"/>
        <v>1.1038194432719801E-3</v>
      </c>
      <c r="Z1236" s="5">
        <f t="shared" si="1361"/>
        <v>5.144659295175983E-2</v>
      </c>
      <c r="AA1236" s="5">
        <f t="shared" si="1362"/>
        <v>1.8592855772657985E-2</v>
      </c>
      <c r="AB1236" s="5">
        <f t="shared" si="1363"/>
        <v>3.3597393524874438E-3</v>
      </c>
      <c r="AC1236" s="5">
        <f t="shared" si="1364"/>
        <v>1.0056349071789354E-5</v>
      </c>
      <c r="AD1236" s="5">
        <f t="shared" si="1365"/>
        <v>1.6484032775710881E-4</v>
      </c>
      <c r="AE1236" s="5">
        <f t="shared" si="1366"/>
        <v>1.8132617377642502E-4</v>
      </c>
      <c r="AF1236" s="5">
        <f t="shared" si="1367"/>
        <v>9.9730392870989561E-5</v>
      </c>
      <c r="AG1236" s="5">
        <f t="shared" si="1368"/>
        <v>3.6568176397470029E-5</v>
      </c>
      <c r="AH1236" s="5">
        <f t="shared" si="1369"/>
        <v>1.4147954539864574E-2</v>
      </c>
      <c r="AI1236" s="5">
        <f t="shared" si="1370"/>
        <v>5.1130864678343218E-3</v>
      </c>
      <c r="AJ1236" s="5">
        <f t="shared" si="1371"/>
        <v>9.2393756121726667E-4</v>
      </c>
      <c r="AK1236" s="5">
        <f t="shared" si="1372"/>
        <v>1.1130401991026546E-4</v>
      </c>
      <c r="AL1236" s="5">
        <f t="shared" si="1373"/>
        <v>1.5991413045524279E-7</v>
      </c>
      <c r="AM1236" s="5">
        <f t="shared" si="1374"/>
        <v>1.1914695468286621E-5</v>
      </c>
      <c r="AN1236" s="5">
        <f t="shared" si="1375"/>
        <v>1.3106296076765435E-5</v>
      </c>
      <c r="AO1236" s="5">
        <f t="shared" si="1376"/>
        <v>7.2085349268494126E-6</v>
      </c>
      <c r="AP1236" s="5">
        <f t="shared" si="1377"/>
        <v>2.6431559044728499E-6</v>
      </c>
      <c r="AQ1236" s="5">
        <f t="shared" si="1378"/>
        <v>7.2687514240877123E-7</v>
      </c>
      <c r="AR1236" s="5">
        <f t="shared" si="1379"/>
        <v>3.1125811242701906E-3</v>
      </c>
      <c r="AS1236" s="5">
        <f t="shared" si="1380"/>
        <v>1.124890271713779E-3</v>
      </c>
      <c r="AT1236" s="5">
        <f t="shared" si="1381"/>
        <v>2.0326829613043313E-4</v>
      </c>
      <c r="AU1236" s="5">
        <f t="shared" si="1382"/>
        <v>2.4487129249102179E-5</v>
      </c>
      <c r="AV1236" s="5">
        <f t="shared" si="1383"/>
        <v>2.2124189197616134E-6</v>
      </c>
      <c r="AW1236" s="5">
        <f t="shared" si="1384"/>
        <v>1.7659192864614396E-9</v>
      </c>
      <c r="AX1236" s="5">
        <f t="shared" si="1385"/>
        <v>7.1766402692826211E-7</v>
      </c>
      <c r="AY1236" s="5">
        <f t="shared" si="1386"/>
        <v>7.8943832392538457E-7</v>
      </c>
      <c r="AZ1236" s="5">
        <f t="shared" si="1387"/>
        <v>4.3419542006974318E-7</v>
      </c>
      <c r="BA1236" s="5">
        <f t="shared" si="1388"/>
        <v>1.5920657940877941E-7</v>
      </c>
      <c r="BB1236" s="5">
        <f t="shared" si="1389"/>
        <v>4.3782247155507729E-8</v>
      </c>
      <c r="BC1236" s="5">
        <f t="shared" si="1390"/>
        <v>9.6321906951554325E-9</v>
      </c>
      <c r="BD1236" s="5">
        <f t="shared" si="1391"/>
        <v>5.7064557918159705E-4</v>
      </c>
      <c r="BE1236" s="5">
        <f t="shared" si="1392"/>
        <v>2.0623194544635792E-4</v>
      </c>
      <c r="BF1236" s="5">
        <f t="shared" si="1393"/>
        <v>3.7266226949122369E-5</v>
      </c>
      <c r="BG1236" s="5">
        <f t="shared" si="1394"/>
        <v>4.4893519220723625E-6</v>
      </c>
      <c r="BH1236" s="5">
        <f t="shared" si="1395"/>
        <v>4.0561419139098263E-7</v>
      </c>
      <c r="BI1236" s="5">
        <f t="shared" si="1396"/>
        <v>2.9317883759367059E-8</v>
      </c>
      <c r="BJ1236" s="8">
        <f t="shared" si="1397"/>
        <v>0.12107184126512095</v>
      </c>
      <c r="BK1236" s="8">
        <f t="shared" si="1398"/>
        <v>0.33368127568645606</v>
      </c>
      <c r="BL1236" s="8">
        <f t="shared" si="1399"/>
        <v>0.49365212360461541</v>
      </c>
      <c r="BM1236" s="8">
        <f t="shared" si="1400"/>
        <v>0.18138200127758275</v>
      </c>
      <c r="BN1236" s="8">
        <f t="shared" si="1401"/>
        <v>0.81846904455796499</v>
      </c>
    </row>
    <row r="1237" spans="1:66" x14ac:dyDescent="0.25">
      <c r="A1237" t="s">
        <v>34</v>
      </c>
      <c r="B1237" t="s">
        <v>415</v>
      </c>
      <c r="C1237" t="s">
        <v>201</v>
      </c>
      <c r="D1237" s="7" t="s">
        <v>520</v>
      </c>
      <c r="E1237">
        <f>VLOOKUP(A1237,home!$A$2:$E$405,3,FALSE)</f>
        <v>1.4202999999999999</v>
      </c>
      <c r="F1237">
        <f>VLOOKUP(B1237,home!$B$2:$E$405,3,FALSE)</f>
        <v>2.2881999999999998</v>
      </c>
      <c r="G1237">
        <f>VLOOKUP(C1237,away!$B$2:$E$405,4,FALSE)</f>
        <v>1.4081999999999999</v>
      </c>
      <c r="H1237">
        <f>VLOOKUP(A1237,away!$A$2:$E$405,3,FALSE)</f>
        <v>1.2029000000000001</v>
      </c>
      <c r="I1237">
        <f>VLOOKUP(C1237,away!$B$2:$E$405,3,FALSE)</f>
        <v>1.9398</v>
      </c>
      <c r="J1237">
        <f>VLOOKUP(B1237,home!$B$2:$E$405,4,FALSE)</f>
        <v>0.62350000000000005</v>
      </c>
      <c r="K1237" s="3">
        <f t="shared" si="1346"/>
        <v>4.5765520737719987</v>
      </c>
      <c r="L1237" s="3">
        <f t="shared" si="1347"/>
        <v>1.45486580937</v>
      </c>
      <c r="M1237" s="5">
        <f t="shared" si="1348"/>
        <v>2.4020856861102927E-3</v>
      </c>
      <c r="N1237" s="5">
        <f t="shared" si="1349"/>
        <v>1.0993270228146093E-2</v>
      </c>
      <c r="O1237" s="5">
        <f t="shared" si="1350"/>
        <v>3.4947123358989424E-3</v>
      </c>
      <c r="P1237" s="5">
        <f t="shared" si="1351"/>
        <v>1.5993732988094887E-2</v>
      </c>
      <c r="Q1237" s="5">
        <f t="shared" si="1352"/>
        <v>2.5155636830078997E-2</v>
      </c>
      <c r="R1237" s="5">
        <f t="shared" si="1353"/>
        <v>2.5421687455414697E-3</v>
      </c>
      <c r="S1237" s="5">
        <f t="shared" si="1354"/>
        <v>2.6622644684741872E-2</v>
      </c>
      <c r="T1237" s="5">
        <f t="shared" si="1355"/>
        <v>3.6598075937010657E-2</v>
      </c>
      <c r="U1237" s="5">
        <f t="shared" si="1356"/>
        <v>1.1634367644286173E-2</v>
      </c>
      <c r="V1237" s="5">
        <f t="shared" si="1357"/>
        <v>1.9695637049770016E-2</v>
      </c>
      <c r="W1237" s="5">
        <f t="shared" si="1358"/>
        <v>3.837536063391777E-2</v>
      </c>
      <c r="X1237" s="5">
        <f t="shared" si="1359"/>
        <v>5.5831000108530406E-2</v>
      </c>
      <c r="Y1237" s="5">
        <f t="shared" si="1360"/>
        <v>4.0613306580416834E-2</v>
      </c>
      <c r="Z1237" s="5">
        <f t="shared" si="1361"/>
        <v>1.2328381298457687E-3</v>
      </c>
      <c r="AA1237" s="5">
        <f t="shared" si="1362"/>
        <v>5.6421478997708448E-3</v>
      </c>
      <c r="AB1237" s="5">
        <f t="shared" si="1363"/>
        <v>1.2910791835612298E-2</v>
      </c>
      <c r="AC1237" s="5">
        <f t="shared" si="1364"/>
        <v>8.1961782687939421E-3</v>
      </c>
      <c r="AD1237" s="5">
        <f t="shared" si="1365"/>
        <v>4.3906709072726174E-2</v>
      </c>
      <c r="AE1237" s="5">
        <f t="shared" si="1366"/>
        <v>6.3878369831864887E-2</v>
      </c>
      <c r="AF1237" s="5">
        <f t="shared" si="1367"/>
        <v>4.6467228113336159E-2</v>
      </c>
      <c r="AG1237" s="5">
        <f t="shared" si="1368"/>
        <v>2.2534527146096398E-2</v>
      </c>
      <c r="AH1237" s="5">
        <f t="shared" si="1369"/>
        <v>4.4840351090006531E-4</v>
      </c>
      <c r="AI1237" s="5">
        <f t="shared" si="1370"/>
        <v>2.0521420176963386E-3</v>
      </c>
      <c r="AJ1237" s="5">
        <f t="shared" si="1371"/>
        <v>4.6958674033814179E-3</v>
      </c>
      <c r="AK1237" s="5">
        <f t="shared" si="1372"/>
        <v>7.1636272343678529E-3</v>
      </c>
      <c r="AL1237" s="5">
        <f t="shared" si="1373"/>
        <v>2.1828944323162192E-3</v>
      </c>
      <c r="AM1237" s="5">
        <f t="shared" si="1374"/>
        <v>4.018826809185775E-2</v>
      </c>
      <c r="AN1237" s="5">
        <f t="shared" si="1375"/>
        <v>5.8468537184639166E-2</v>
      </c>
      <c r="AO1237" s="5">
        <f t="shared" si="1376"/>
        <v>4.2531937836905009E-2</v>
      </c>
      <c r="AP1237" s="5">
        <f t="shared" si="1377"/>
        <v>2.0626087388387768E-2</v>
      </c>
      <c r="AQ1237" s="5">
        <f t="shared" si="1378"/>
        <v>7.5020473306107796E-3</v>
      </c>
      <c r="AR1237" s="5">
        <f t="shared" si="1379"/>
        <v>1.3047338736199459E-4</v>
      </c>
      <c r="AS1237" s="5">
        <f t="shared" si="1380"/>
        <v>5.9711825150359356E-4</v>
      </c>
      <c r="AT1237" s="5">
        <f t="shared" si="1381"/>
        <v>1.366371386102941E-3</v>
      </c>
      <c r="AU1237" s="5">
        <f t="shared" si="1382"/>
        <v>2.0844232668707119E-3</v>
      </c>
      <c r="AV1237" s="5">
        <f t="shared" si="1383"/>
        <v>2.3848679061539402E-3</v>
      </c>
      <c r="AW1237" s="5">
        <f t="shared" si="1384"/>
        <v>4.0373051744089849E-4</v>
      </c>
      <c r="AX1237" s="5">
        <f t="shared" si="1385"/>
        <v>3.0653950279516114E-2</v>
      </c>
      <c r="AY1237" s="5">
        <f t="shared" si="1386"/>
        <v>4.4597384183795941E-2</v>
      </c>
      <c r="AZ1237" s="5">
        <f t="shared" si="1387"/>
        <v>3.244160471817157E-2</v>
      </c>
      <c r="BA1237" s="5">
        <f t="shared" si="1388"/>
        <v>1.5732727168521421E-2</v>
      </c>
      <c r="BB1237" s="5">
        <f t="shared" si="1389"/>
        <v>5.7222517114070759E-3</v>
      </c>
      <c r="BC1237" s="5">
        <f t="shared" si="1390"/>
        <v>1.6650216735070243E-3</v>
      </c>
      <c r="BD1237" s="5">
        <f t="shared" si="1391"/>
        <v>3.1636878384275662E-5</v>
      </c>
      <c r="BE1237" s="5">
        <f t="shared" si="1392"/>
        <v>1.4478782137722929E-4</v>
      </c>
      <c r="BF1237" s="5">
        <f t="shared" si="1393"/>
        <v>3.3131450209044434E-4</v>
      </c>
      <c r="BG1237" s="5">
        <f t="shared" si="1394"/>
        <v>5.0542602387092011E-4</v>
      </c>
      <c r="BH1237" s="5">
        <f t="shared" si="1395"/>
        <v>5.7827712942119878E-4</v>
      </c>
      <c r="BI1237" s="5">
        <f t="shared" si="1396"/>
        <v>5.2930307917350105E-4</v>
      </c>
      <c r="BJ1237" s="8">
        <f t="shared" si="1397"/>
        <v>0.68448330204944408</v>
      </c>
      <c r="BK1237" s="8">
        <f t="shared" si="1398"/>
        <v>0.11969055729362316</v>
      </c>
      <c r="BL1237" s="8">
        <f t="shared" si="1399"/>
        <v>5.9268228259766159E-2</v>
      </c>
      <c r="BM1237" s="8">
        <f t="shared" si="1400"/>
        <v>0.75989966525245334</v>
      </c>
      <c r="BN1237" s="8">
        <f t="shared" si="1401"/>
        <v>6.0581606813870689E-2</v>
      </c>
    </row>
    <row r="1238" spans="1:66" x14ac:dyDescent="0.25">
      <c r="A1238" t="s">
        <v>34</v>
      </c>
      <c r="B1238" t="s">
        <v>269</v>
      </c>
      <c r="C1238" t="s">
        <v>35</v>
      </c>
      <c r="D1238" s="7" t="s">
        <v>520</v>
      </c>
      <c r="E1238">
        <f>VLOOKUP(A1238,home!$A$2:$E$405,3,FALSE)</f>
        <v>1.4202999999999999</v>
      </c>
      <c r="F1238">
        <f>VLOOKUP(B1238,home!$B$2:$E$405,3,FALSE)</f>
        <v>0.88009999999999999</v>
      </c>
      <c r="G1238">
        <f>VLOOKUP(C1238,away!$B$2:$E$405,4,FALSE)</f>
        <v>0.46939999999999998</v>
      </c>
      <c r="H1238">
        <f>VLOOKUP(A1238,away!$A$2:$E$405,3,FALSE)</f>
        <v>1.2029000000000001</v>
      </c>
      <c r="I1238">
        <f>VLOOKUP(C1238,away!$B$2:$E$405,3,FALSE)</f>
        <v>0.83130000000000004</v>
      </c>
      <c r="J1238">
        <f>VLOOKUP(B1238,home!$B$2:$E$405,4,FALSE)</f>
        <v>0.83130000000000004</v>
      </c>
      <c r="K1238" s="3">
        <f t="shared" si="1346"/>
        <v>0.586752830482</v>
      </c>
      <c r="L1238" s="3">
        <f t="shared" si="1347"/>
        <v>0.83127570110100013</v>
      </c>
      <c r="M1238" s="5">
        <f t="shared" si="1348"/>
        <v>0.24219101848958607</v>
      </c>
      <c r="N1238" s="5">
        <f t="shared" si="1349"/>
        <v>0.14210626561608303</v>
      </c>
      <c r="O1238" s="5">
        <f t="shared" si="1350"/>
        <v>0.20132750869529595</v>
      </c>
      <c r="P1238" s="5">
        <f t="shared" si="1351"/>
        <v>0.11812948558085436</v>
      </c>
      <c r="Q1238" s="5">
        <f t="shared" si="1352"/>
        <v>4.1690626789731809E-2</v>
      </c>
      <c r="R1238" s="5">
        <f t="shared" si="1353"/>
        <v>8.3679332970799908E-2</v>
      </c>
      <c r="S1238" s="5">
        <f t="shared" si="1354"/>
        <v>1.4404513687815911E-2</v>
      </c>
      <c r="T1238" s="5">
        <f t="shared" si="1355"/>
        <v>3.4656405013974448E-2</v>
      </c>
      <c r="U1238" s="5">
        <f t="shared" si="1356"/>
        <v>4.9099085473462589E-2</v>
      </c>
      <c r="V1238" s="5">
        <f t="shared" si="1357"/>
        <v>7.806500113450444E-4</v>
      </c>
      <c r="W1238" s="5">
        <f t="shared" si="1358"/>
        <v>8.1540310911479459E-3</v>
      </c>
      <c r="X1238" s="5">
        <f t="shared" si="1359"/>
        <v>6.7782479120933612E-3</v>
      </c>
      <c r="Y1238" s="5">
        <f t="shared" si="1360"/>
        <v>2.8172963926808995E-3</v>
      </c>
      <c r="Z1238" s="5">
        <f t="shared" si="1361"/>
        <v>2.3186865394321913E-2</v>
      </c>
      <c r="AA1238" s="5">
        <f t="shared" si="1362"/>
        <v>1.3604958900123516E-2</v>
      </c>
      <c r="AB1238" s="5">
        <f t="shared" si="1363"/>
        <v>3.9913740716193752E-3</v>
      </c>
      <c r="AC1238" s="5">
        <f t="shared" si="1364"/>
        <v>2.3797792139957974E-5</v>
      </c>
      <c r="AD1238" s="5">
        <f t="shared" si="1365"/>
        <v>1.1961002056423218E-3</v>
      </c>
      <c r="AE1238" s="5">
        <f t="shared" si="1366"/>
        <v>9.9428903703237151E-4</v>
      </c>
      <c r="AF1238" s="5">
        <f t="shared" si="1367"/>
        <v>4.1326415817806141E-4</v>
      </c>
      <c r="AG1238" s="5">
        <f t="shared" si="1368"/>
        <v>1.1451215094312754E-4</v>
      </c>
      <c r="AH1238" s="5">
        <f t="shared" si="1369"/>
        <v>4.8186694467498657E-3</v>
      </c>
      <c r="AI1238" s="5">
        <f t="shared" si="1370"/>
        <v>2.8273679370376167E-3</v>
      </c>
      <c r="AJ1238" s="5">
        <f t="shared" si="1371"/>
        <v>8.2948306993543732E-4</v>
      </c>
      <c r="AK1238" s="5">
        <f t="shared" si="1372"/>
        <v>1.6223384637383887E-4</v>
      </c>
      <c r="AL1238" s="5">
        <f t="shared" si="1373"/>
        <v>4.6429813309930244E-7</v>
      </c>
      <c r="AM1238" s="5">
        <f t="shared" si="1374"/>
        <v>1.4036303624014696E-4</v>
      </c>
      <c r="AN1238" s="5">
        <f t="shared" si="1375"/>
        <v>1.1668038135919325E-4</v>
      </c>
      <c r="AO1238" s="5">
        <f t="shared" si="1376"/>
        <v>4.8496782909547709E-5</v>
      </c>
      <c r="AP1238" s="5">
        <f t="shared" si="1377"/>
        <v>1.3438065738092427E-5</v>
      </c>
      <c r="AQ1238" s="5">
        <f t="shared" si="1378"/>
        <v>2.7926843794685275E-6</v>
      </c>
      <c r="AR1238" s="5">
        <f t="shared" si="1379"/>
        <v>8.0112856454419288E-4</v>
      </c>
      <c r="AS1238" s="5">
        <f t="shared" si="1380"/>
        <v>4.7006445282628674E-4</v>
      </c>
      <c r="AT1238" s="5">
        <f t="shared" si="1381"/>
        <v>1.3790582410239815E-4</v>
      </c>
      <c r="AU1238" s="5">
        <f t="shared" si="1382"/>
        <v>2.6972210877344976E-5</v>
      </c>
      <c r="AV1238" s="5">
        <f t="shared" si="1383"/>
        <v>3.9565052691598882E-6</v>
      </c>
      <c r="AW1238" s="5">
        <f t="shared" si="1384"/>
        <v>6.2906383153017498E-9</v>
      </c>
      <c r="AX1238" s="5">
        <f t="shared" si="1385"/>
        <v>1.3726401468158956E-5</v>
      </c>
      <c r="AY1238" s="5">
        <f t="shared" si="1386"/>
        <v>1.1410424004037634E-5</v>
      </c>
      <c r="AZ1238" s="5">
        <f t="shared" si="1387"/>
        <v>4.7426041069080324E-6</v>
      </c>
      <c r="BA1238" s="5">
        <f t="shared" si="1388"/>
        <v>1.3141371846714856E-6</v>
      </c>
      <c r="BB1238" s="5">
        <f t="shared" si="1389"/>
        <v>2.7310257738267091E-7</v>
      </c>
      <c r="BC1238" s="5">
        <f t="shared" si="1390"/>
        <v>4.5404707297253995E-8</v>
      </c>
      <c r="BD1238" s="5">
        <f t="shared" si="1391"/>
        <v>1.1099311819391859E-4</v>
      </c>
      <c r="BE1238" s="5">
        <f t="shared" si="1392"/>
        <v>6.5125526264304904E-5</v>
      </c>
      <c r="BF1238" s="5">
        <f t="shared" si="1393"/>
        <v>1.9106293436105363E-5</v>
      </c>
      <c r="BG1238" s="5">
        <f t="shared" si="1394"/>
        <v>3.7368905845514933E-6</v>
      </c>
      <c r="BH1238" s="5">
        <f t="shared" si="1395"/>
        <v>5.4815778192178101E-7</v>
      </c>
      <c r="BI1238" s="5">
        <f t="shared" si="1396"/>
        <v>6.4326626018667995E-8</v>
      </c>
      <c r="BJ1238" s="8">
        <f t="shared" si="1397"/>
        <v>0.23927432139218233</v>
      </c>
      <c r="BK1238" s="8">
        <f t="shared" si="1398"/>
        <v>0.37554134028387848</v>
      </c>
      <c r="BL1238" s="8">
        <f t="shared" si="1399"/>
        <v>0.36197961628190423</v>
      </c>
      <c r="BM1238" s="8">
        <f t="shared" si="1400"/>
        <v>0.17084650107657015</v>
      </c>
      <c r="BN1238" s="8">
        <f t="shared" si="1401"/>
        <v>0.82912423814235103</v>
      </c>
    </row>
    <row r="1239" spans="1:66" x14ac:dyDescent="0.25">
      <c r="A1239" t="s">
        <v>10</v>
      </c>
      <c r="B1239" t="s">
        <v>204</v>
      </c>
      <c r="C1239" t="s">
        <v>208</v>
      </c>
      <c r="D1239" s="7" t="s">
        <v>521</v>
      </c>
      <c r="E1239">
        <f>VLOOKUP(A1239,home!$A$2:$E$405,3,FALSE)</f>
        <v>1.4167000000000001</v>
      </c>
      <c r="F1239">
        <f>VLOOKUP(B1239,home!$B$2:$E$405,3,FALSE)</f>
        <v>0.70589999999999997</v>
      </c>
      <c r="G1239">
        <f>VLOOKUP(C1239,away!$B$2:$E$405,4,FALSE)</f>
        <v>1.7646999999999999</v>
      </c>
      <c r="H1239">
        <f>VLOOKUP(A1239,away!$A$2:$E$405,3,FALSE)</f>
        <v>1.2778</v>
      </c>
      <c r="I1239">
        <f>VLOOKUP(C1239,away!$B$2:$E$405,3,FALSE)</f>
        <v>0.97819999999999996</v>
      </c>
      <c r="J1239">
        <f>VLOOKUP(B1239,home!$B$2:$E$405,4,FALSE)</f>
        <v>0.78259999999999996</v>
      </c>
      <c r="K1239" s="3">
        <f t="shared" si="1346"/>
        <v>1.7647856408909999</v>
      </c>
      <c r="L1239" s="3">
        <f t="shared" si="1347"/>
        <v>0.97820614309599996</v>
      </c>
      <c r="M1239" s="5">
        <f t="shared" si="1348"/>
        <v>6.4377455052536045E-2</v>
      </c>
      <c r="N1239" s="5">
        <f t="shared" si="1349"/>
        <v>0.11361240827382134</v>
      </c>
      <c r="O1239" s="5">
        <f t="shared" si="1350"/>
        <v>6.2974422009277373E-2</v>
      </c>
      <c r="P1239" s="5">
        <f t="shared" si="1351"/>
        <v>0.11113635570538284</v>
      </c>
      <c r="Q1239" s="5">
        <f t="shared" si="1352"/>
        <v>0.10025077337434289</v>
      </c>
      <c r="R1239" s="5">
        <f t="shared" si="1353"/>
        <v>3.0800983233697534E-2</v>
      </c>
      <c r="S1239" s="5">
        <f t="shared" si="1354"/>
        <v>4.7964343842863778E-2</v>
      </c>
      <c r="T1239" s="5">
        <f t="shared" si="1355"/>
        <v>9.8065922364907132E-2</v>
      </c>
      <c r="U1239" s="5">
        <f t="shared" si="1356"/>
        <v>5.4357132936153837E-2</v>
      </c>
      <c r="V1239" s="5">
        <f t="shared" si="1357"/>
        <v>9.2002228180755874E-3</v>
      </c>
      <c r="W1239" s="5">
        <f t="shared" si="1358"/>
        <v>5.8973708446419359E-2</v>
      </c>
      <c r="X1239" s="5">
        <f t="shared" si="1359"/>
        <v>5.7688443883439876E-2</v>
      </c>
      <c r="Y1239" s="5">
        <f t="shared" si="1360"/>
        <v>2.8215595096214872E-2</v>
      </c>
      <c r="Z1239" s="5">
        <f t="shared" si="1361"/>
        <v>1.0043237004199942E-2</v>
      </c>
      <c r="AA1239" s="5">
        <f t="shared" si="1362"/>
        <v>1.77241604530772E-2</v>
      </c>
      <c r="AB1239" s="5">
        <f t="shared" si="1363"/>
        <v>1.5639671932219386E-2</v>
      </c>
      <c r="AC1239" s="5">
        <f t="shared" si="1364"/>
        <v>9.9266043023526367E-4</v>
      </c>
      <c r="AD1239" s="5">
        <f t="shared" si="1365"/>
        <v>2.6018988464083292E-2</v>
      </c>
      <c r="AE1239" s="5">
        <f t="shared" si="1366"/>
        <v>2.5451934352710235E-2</v>
      </c>
      <c r="AF1239" s="5">
        <f t="shared" si="1367"/>
        <v>1.2448619268748632E-2</v>
      </c>
      <c r="AG1239" s="5">
        <f t="shared" si="1368"/>
        <v>4.0591052805843825E-3</v>
      </c>
      <c r="AH1239" s="5">
        <f t="shared" si="1369"/>
        <v>2.4560890335193625E-3</v>
      </c>
      <c r="AI1239" s="5">
        <f t="shared" si="1370"/>
        <v>4.3344706591048237E-3</v>
      </c>
      <c r="AJ1239" s="5">
        <f t="shared" si="1371"/>
        <v>3.8247057900257717E-3</v>
      </c>
      <c r="AK1239" s="5">
        <f t="shared" si="1372"/>
        <v>2.249928619623383E-3</v>
      </c>
      <c r="AL1239" s="5">
        <f t="shared" si="1373"/>
        <v>6.8546147143751533E-5</v>
      </c>
      <c r="AM1239" s="5">
        <f t="shared" si="1374"/>
        <v>9.1835874463845509E-3</v>
      </c>
      <c r="AN1239" s="5">
        <f t="shared" si="1375"/>
        <v>8.9834416557126751E-3</v>
      </c>
      <c r="AO1239" s="5">
        <f t="shared" si="1376"/>
        <v>4.3938289068813198E-3</v>
      </c>
      <c r="AP1239" s="5">
        <f t="shared" si="1377"/>
        <v>1.4326901428080299E-3</v>
      </c>
      <c r="AQ1239" s="5">
        <f t="shared" si="1378"/>
        <v>3.5036657471197502E-4</v>
      </c>
      <c r="AR1239" s="5">
        <f t="shared" si="1379"/>
        <v>4.8051227611587165E-4</v>
      </c>
      <c r="AS1239" s="5">
        <f t="shared" si="1380"/>
        <v>8.4800116516114152E-4</v>
      </c>
      <c r="AT1239" s="5">
        <f t="shared" si="1381"/>
        <v>7.4827013986761011E-4</v>
      </c>
      <c r="AU1239" s="5">
        <f t="shared" si="1382"/>
        <v>4.4017879944861939E-4</v>
      </c>
      <c r="AV1239" s="5">
        <f t="shared" si="1383"/>
        <v>1.942053061728907E-4</v>
      </c>
      <c r="AW1239" s="5">
        <f t="shared" si="1384"/>
        <v>3.2870241543861816E-6</v>
      </c>
      <c r="AX1239" s="5">
        <f t="shared" si="1385"/>
        <v>2.7011772095410498E-3</v>
      </c>
      <c r="AY1239" s="5">
        <f t="shared" si="1386"/>
        <v>2.6423081399639661E-3</v>
      </c>
      <c r="AZ1239" s="5">
        <f t="shared" si="1387"/>
        <v>1.2923610272326583E-3</v>
      </c>
      <c r="BA1239" s="5">
        <f t="shared" si="1388"/>
        <v>4.2139849864561446E-4</v>
      </c>
      <c r="BB1239" s="5">
        <f t="shared" si="1389"/>
        <v>1.0305365001664285E-4</v>
      </c>
      <c r="BC1239" s="5">
        <f t="shared" si="1390"/>
        <v>2.016154270294905E-5</v>
      </c>
      <c r="BD1239" s="5">
        <f t="shared" si="1391"/>
        <v>7.8340010054931143E-5</v>
      </c>
      <c r="BE1239" s="5">
        <f t="shared" si="1392"/>
        <v>1.3825332485219901E-4</v>
      </c>
      <c r="BF1239" s="5">
        <f t="shared" si="1393"/>
        <v>1.2199374125229985E-4</v>
      </c>
      <c r="BG1239" s="5">
        <f t="shared" si="1394"/>
        <v>7.1764267613543589E-5</v>
      </c>
      <c r="BH1239" s="5">
        <f t="shared" si="1395"/>
        <v>3.166213725336019E-5</v>
      </c>
      <c r="BI1239" s="5">
        <f t="shared" si="1396"/>
        <v>1.117537703693001E-5</v>
      </c>
      <c r="BJ1239" s="8">
        <f t="shared" si="1397"/>
        <v>0.55630987359987327</v>
      </c>
      <c r="BK1239" s="8">
        <f t="shared" si="1398"/>
        <v>0.23638189213620123</v>
      </c>
      <c r="BL1239" s="8">
        <f t="shared" si="1399"/>
        <v>0.19752592121152815</v>
      </c>
      <c r="BM1239" s="8">
        <f t="shared" si="1400"/>
        <v>0.51446950518693468</v>
      </c>
      <c r="BN1239" s="8">
        <f t="shared" si="1401"/>
        <v>0.48315239764905799</v>
      </c>
    </row>
    <row r="1240" spans="1:66" x14ac:dyDescent="0.25">
      <c r="A1240" t="s">
        <v>10</v>
      </c>
      <c r="B1240" t="s">
        <v>437</v>
      </c>
      <c r="C1240" t="s">
        <v>36</v>
      </c>
      <c r="D1240" s="7" t="s">
        <v>521</v>
      </c>
      <c r="E1240">
        <f>VLOOKUP(A1240,home!$A$2:$E$405,3,FALSE)</f>
        <v>1.4167000000000001</v>
      </c>
      <c r="F1240">
        <f>VLOOKUP(B1240,home!$B$2:$E$405,3,FALSE)</f>
        <v>0.52939999999999998</v>
      </c>
      <c r="G1240">
        <f>VLOOKUP(C1240,away!$B$2:$E$405,4,FALSE)</f>
        <v>2.2940999999999998</v>
      </c>
      <c r="H1240">
        <f>VLOOKUP(A1240,away!$A$2:$E$405,3,FALSE)</f>
        <v>1.2778</v>
      </c>
      <c r="I1240">
        <f>VLOOKUP(C1240,away!$B$2:$E$405,3,FALSE)</f>
        <v>0.39129999999999998</v>
      </c>
      <c r="J1240">
        <f>VLOOKUP(B1240,home!$B$2:$E$405,4,FALSE)</f>
        <v>1.9564999999999999</v>
      </c>
      <c r="K1240" s="3">
        <f t="shared" si="1346"/>
        <v>1.720577248218</v>
      </c>
      <c r="L1240" s="3">
        <f t="shared" si="1347"/>
        <v>0.97825614341</v>
      </c>
      <c r="M1240" s="5">
        <f t="shared" si="1348"/>
        <v>6.7283961003860165E-2</v>
      </c>
      <c r="N1240" s="5">
        <f t="shared" si="1349"/>
        <v>0.11576725247322894</v>
      </c>
      <c r="O1240" s="5">
        <f t="shared" si="1350"/>
        <v>6.5820948204985075E-2</v>
      </c>
      <c r="P1240" s="5">
        <f t="shared" si="1351"/>
        <v>0.11325002593763273</v>
      </c>
      <c r="Q1240" s="5">
        <f t="shared" si="1352"/>
        <v>9.9593250347073378E-2</v>
      </c>
      <c r="R1240" s="5">
        <f t="shared" si="1353"/>
        <v>3.2194873473299031E-2</v>
      </c>
      <c r="S1240" s="5">
        <f t="shared" si="1354"/>
        <v>4.7654627430966309E-2</v>
      </c>
      <c r="T1240" s="5">
        <f t="shared" si="1355"/>
        <v>9.7427708994194631E-2</v>
      </c>
      <c r="U1240" s="5">
        <f t="shared" si="1356"/>
        <v>5.5393766807415527E-2</v>
      </c>
      <c r="V1240" s="5">
        <f t="shared" si="1357"/>
        <v>8.9122903918208395E-3</v>
      </c>
      <c r="W1240" s="5">
        <f t="shared" si="1358"/>
        <v>5.7119293541084616E-2</v>
      </c>
      <c r="X1240" s="5">
        <f t="shared" si="1359"/>
        <v>5.587729981380516E-2</v>
      </c>
      <c r="Y1240" s="5">
        <f t="shared" si="1360"/>
        <v>2.7331155910008672E-2</v>
      </c>
      <c r="Z1240" s="5">
        <f t="shared" si="1361"/>
        <v>1.0498277587187476E-2</v>
      </c>
      <c r="AA1240" s="5">
        <f t="shared" si="1362"/>
        <v>1.8063097561991731E-2</v>
      </c>
      <c r="AB1240" s="5">
        <f t="shared" si="1363"/>
        <v>1.5539477348752502E-2</v>
      </c>
      <c r="AC1240" s="5">
        <f t="shared" si="1364"/>
        <v>9.3755360023646593E-4</v>
      </c>
      <c r="AD1240" s="5">
        <f t="shared" si="1365"/>
        <v>2.4569539225268895E-2</v>
      </c>
      <c r="AE1240" s="5">
        <f t="shared" si="1366"/>
        <v>2.4035302687872268E-2</v>
      </c>
      <c r="AF1240" s="5">
        <f t="shared" si="1367"/>
        <v>1.1756341256564965E-2</v>
      </c>
      <c r="AG1240" s="5">
        <f t="shared" si="1368"/>
        <v>3.8335710194197063E-3</v>
      </c>
      <c r="AH1240" s="5">
        <f t="shared" si="1369"/>
        <v>2.5675011362224147E-3</v>
      </c>
      <c r="AI1240" s="5">
        <f t="shared" si="1370"/>
        <v>4.4175840397581503E-3</v>
      </c>
      <c r="AJ1240" s="5">
        <f t="shared" si="1371"/>
        <v>3.8003972954494176E-3</v>
      </c>
      <c r="AK1240" s="5">
        <f t="shared" si="1372"/>
        <v>2.1796257069131627E-3</v>
      </c>
      <c r="AL1240" s="5">
        <f t="shared" si="1373"/>
        <v>6.3122306095272281E-5</v>
      </c>
      <c r="AM1240" s="5">
        <f t="shared" si="1374"/>
        <v>8.4547580380394654E-3</v>
      </c>
      <c r="AN1240" s="5">
        <f t="shared" si="1375"/>
        <v>8.2709189917571854E-3</v>
      </c>
      <c r="AO1240" s="5">
        <f t="shared" si="1376"/>
        <v>4.0455386576664547E-3</v>
      </c>
      <c r="AP1240" s="5">
        <f t="shared" si="1377"/>
        <v>1.3191910150882849E-3</v>
      </c>
      <c r="AQ1240" s="5">
        <f t="shared" si="1378"/>
        <v>3.2262667871034716E-4</v>
      </c>
      <c r="AR1240" s="5">
        <f t="shared" si="1379"/>
        <v>5.0233475194434664E-4</v>
      </c>
      <c r="AS1240" s="5">
        <f t="shared" si="1380"/>
        <v>8.6430574518467536E-4</v>
      </c>
      <c r="AT1240" s="5">
        <f t="shared" si="1381"/>
        <v>7.4355240033442856E-4</v>
      </c>
      <c r="AU1240" s="5">
        <f t="shared" si="1382"/>
        <v>4.2644644762443321E-4</v>
      </c>
      <c r="AV1240" s="5">
        <f t="shared" si="1383"/>
        <v>1.8343351384149723E-4</v>
      </c>
      <c r="AW1240" s="5">
        <f t="shared" si="1384"/>
        <v>2.9512575821593325E-6</v>
      </c>
      <c r="AX1240" s="5">
        <f t="shared" si="1385"/>
        <v>2.4245107199064968E-3</v>
      </c>
      <c r="AY1240" s="5">
        <f t="shared" si="1386"/>
        <v>2.371792506511932E-3</v>
      </c>
      <c r="AZ1240" s="5">
        <f t="shared" si="1387"/>
        <v>1.16011029519455E-3</v>
      </c>
      <c r="BA1240" s="5">
        <f t="shared" si="1388"/>
        <v>3.7829500776908579E-4</v>
      </c>
      <c r="BB1240" s="5">
        <f t="shared" si="1389"/>
        <v>9.2517353842860444E-5</v>
      </c>
      <c r="BC1240" s="5">
        <f t="shared" si="1390"/>
        <v>1.8101133953763004E-5</v>
      </c>
      <c r="BD1240" s="5">
        <f t="shared" si="1391"/>
        <v>8.1902009522982557E-5</v>
      </c>
      <c r="BE1240" s="5">
        <f t="shared" si="1392"/>
        <v>1.4091873416857776E-4</v>
      </c>
      <c r="BF1240" s="5">
        <f t="shared" si="1393"/>
        <v>1.212307839290677E-4</v>
      </c>
      <c r="BG1240" s="5">
        <f t="shared" si="1394"/>
        <v>6.9528976203995409E-5</v>
      </c>
      <c r="BH1240" s="5">
        <f t="shared" si="1395"/>
        <v>2.9907493637121316E-5</v>
      </c>
      <c r="BI1240" s="5">
        <f t="shared" si="1396"/>
        <v>1.0291630620651097E-5</v>
      </c>
      <c r="BJ1240" s="8">
        <f t="shared" si="1397"/>
        <v>0.5461690756669616</v>
      </c>
      <c r="BK1240" s="8">
        <f t="shared" si="1398"/>
        <v>0.24047337317712369</v>
      </c>
      <c r="BL1240" s="8">
        <f t="shared" si="1399"/>
        <v>0.2031511240617988</v>
      </c>
      <c r="BM1240" s="8">
        <f t="shared" si="1400"/>
        <v>0.50401269780406244</v>
      </c>
      <c r="BN1240" s="8">
        <f t="shared" si="1401"/>
        <v>0.49391031144007935</v>
      </c>
    </row>
    <row r="1241" spans="1:66" x14ac:dyDescent="0.25">
      <c r="A1241" t="s">
        <v>10</v>
      </c>
      <c r="B1241" t="s">
        <v>12</v>
      </c>
      <c r="C1241" t="s">
        <v>39</v>
      </c>
      <c r="D1241" s="7" t="s">
        <v>521</v>
      </c>
      <c r="E1241">
        <f>VLOOKUP(A1241,home!$A$2:$E$405,3,FALSE)</f>
        <v>1.4167000000000001</v>
      </c>
      <c r="F1241">
        <f>VLOOKUP(B1241,home!$B$2:$E$405,3,FALSE)</f>
        <v>1.0588</v>
      </c>
      <c r="G1241">
        <f>VLOOKUP(C1241,away!$B$2:$E$405,4,FALSE)</f>
        <v>1.0588</v>
      </c>
      <c r="H1241">
        <f>VLOOKUP(A1241,away!$A$2:$E$405,3,FALSE)</f>
        <v>1.2778</v>
      </c>
      <c r="I1241">
        <f>VLOOKUP(C1241,away!$B$2:$E$405,3,FALSE)</f>
        <v>0.78259999999999996</v>
      </c>
      <c r="J1241">
        <f>VLOOKUP(B1241,home!$B$2:$E$405,4,FALSE)</f>
        <v>0.58689999999999998</v>
      </c>
      <c r="K1241" s="3">
        <f t="shared" si="1346"/>
        <v>1.5882020752479999</v>
      </c>
      <c r="L1241" s="3">
        <f t="shared" si="1347"/>
        <v>0.58690368573200002</v>
      </c>
      <c r="M1241" s="5">
        <f t="shared" si="1348"/>
        <v>0.11359613899644859</v>
      </c>
      <c r="N1241" s="5">
        <f t="shared" si="1349"/>
        <v>0.18041362369431993</v>
      </c>
      <c r="O1241" s="5">
        <f t="shared" si="1350"/>
        <v>6.6669992661940264E-2</v>
      </c>
      <c r="P1241" s="5">
        <f t="shared" si="1351"/>
        <v>0.10588542070246246</v>
      </c>
      <c r="Q1241" s="5">
        <f t="shared" si="1352"/>
        <v>0.14326664577716533</v>
      </c>
      <c r="R1241" s="5">
        <f t="shared" si="1353"/>
        <v>1.9564432210509065E-2</v>
      </c>
      <c r="S1241" s="5">
        <f t="shared" si="1354"/>
        <v>2.4674523307715548E-2</v>
      </c>
      <c r="T1241" s="5">
        <f t="shared" si="1355"/>
        <v>8.4083722449079204E-2</v>
      </c>
      <c r="U1241" s="5">
        <f t="shared" si="1356"/>
        <v>3.1072271837779317E-2</v>
      </c>
      <c r="V1241" s="5">
        <f t="shared" si="1357"/>
        <v>2.5555174910300792E-3</v>
      </c>
      <c r="W1241" s="5">
        <f t="shared" si="1358"/>
        <v>7.584546137903804E-2</v>
      </c>
      <c r="X1241" s="5">
        <f t="shared" si="1359"/>
        <v>4.4513980829401487E-2</v>
      </c>
      <c r="Y1241" s="5">
        <f t="shared" si="1360"/>
        <v>1.3062709707689659E-2</v>
      </c>
      <c r="Z1241" s="5">
        <f t="shared" si="1361"/>
        <v>3.8274791245338767E-3</v>
      </c>
      <c r="AA1241" s="5">
        <f t="shared" si="1362"/>
        <v>6.078810288553102E-3</v>
      </c>
      <c r="AB1241" s="5">
        <f t="shared" si="1363"/>
        <v>4.8271895576594646E-3</v>
      </c>
      <c r="AC1241" s="5">
        <f t="shared" si="1364"/>
        <v>1.4887832403500569E-4</v>
      </c>
      <c r="AD1241" s="5">
        <f t="shared" si="1365"/>
        <v>3.0114479790082551E-2</v>
      </c>
      <c r="AE1241" s="5">
        <f t="shared" si="1366"/>
        <v>1.7674299182701275E-2</v>
      </c>
      <c r="AF1241" s="5">
        <f t="shared" si="1367"/>
        <v>5.186555666528727E-3</v>
      </c>
      <c r="AG1241" s="5">
        <f t="shared" si="1368"/>
        <v>1.0146695456466331E-3</v>
      </c>
      <c r="AH1241" s="5">
        <f t="shared" si="1369"/>
        <v>5.6159040131280509E-4</v>
      </c>
      <c r="AI1241" s="5">
        <f t="shared" si="1370"/>
        <v>8.9191904080435438E-4</v>
      </c>
      <c r="AJ1241" s="5">
        <f t="shared" si="1371"/>
        <v>7.0827383577934052E-4</v>
      </c>
      <c r="AK1241" s="5">
        <f t="shared" si="1372"/>
        <v>3.7496065860953662E-4</v>
      </c>
      <c r="AL1241" s="5">
        <f t="shared" si="1373"/>
        <v>5.5509083717772981E-6</v>
      </c>
      <c r="AM1241" s="5">
        <f t="shared" si="1374"/>
        <v>9.5655758595246075E-3</v>
      </c>
      <c r="AN1241" s="5">
        <f t="shared" si="1375"/>
        <v>5.6140717281040363E-3</v>
      </c>
      <c r="AO1241" s="5">
        <f t="shared" si="1376"/>
        <v>1.6474596945940387E-3</v>
      </c>
      <c r="AP1241" s="5">
        <f t="shared" si="1377"/>
        <v>3.2230005561738545E-4</v>
      </c>
      <c r="AQ1241" s="5">
        <f t="shared" si="1378"/>
        <v>4.728977263836802E-5</v>
      </c>
      <c r="AR1241" s="5">
        <f t="shared" si="1379"/>
        <v>6.5919895280439699E-5</v>
      </c>
      <c r="AS1241" s="5">
        <f t="shared" si="1380"/>
        <v>1.0469411448452517E-4</v>
      </c>
      <c r="AT1241" s="5">
        <f t="shared" si="1381"/>
        <v>8.3137704945287285E-5</v>
      </c>
      <c r="AU1241" s="5">
        <f t="shared" si="1382"/>
        <v>4.4013158508487057E-5</v>
      </c>
      <c r="AV1241" s="5">
        <f t="shared" si="1383"/>
        <v>1.7475447420349574E-5</v>
      </c>
      <c r="AW1241" s="5">
        <f t="shared" si="1384"/>
        <v>1.4372560776834224E-7</v>
      </c>
      <c r="AX1241" s="5">
        <f t="shared" si="1385"/>
        <v>2.5320112385065255E-3</v>
      </c>
      <c r="AY1241" s="5">
        <f t="shared" si="1386"/>
        <v>1.486046728194326E-3</v>
      </c>
      <c r="AZ1241" s="5">
        <f t="shared" si="1387"/>
        <v>4.3608315097361472E-4</v>
      </c>
      <c r="BA1241" s="5">
        <f t="shared" si="1388"/>
        <v>8.5312936197346235E-5</v>
      </c>
      <c r="BB1241" s="5">
        <f t="shared" si="1389"/>
        <v>1.2517619173710363E-5</v>
      </c>
      <c r="BC1241" s="5">
        <f t="shared" si="1390"/>
        <v>1.4693273659280333E-6</v>
      </c>
      <c r="BD1241" s="5">
        <f t="shared" si="1391"/>
        <v>6.4481049171929178E-6</v>
      </c>
      <c r="BE1241" s="5">
        <f t="shared" si="1392"/>
        <v>1.0240893610902626E-5</v>
      </c>
      <c r="BF1241" s="5">
        <f t="shared" si="1393"/>
        <v>8.1323042426147672E-6</v>
      </c>
      <c r="BG1241" s="5">
        <f t="shared" si="1394"/>
        <v>4.3052474915562968E-6</v>
      </c>
      <c r="BH1241" s="5">
        <f t="shared" si="1395"/>
        <v>1.7094007501364886E-6</v>
      </c>
      <c r="BI1241" s="5">
        <f t="shared" si="1396"/>
        <v>5.429747637594515E-7</v>
      </c>
      <c r="BJ1241" s="8">
        <f t="shared" si="1397"/>
        <v>0.61692628613254263</v>
      </c>
      <c r="BK1241" s="8">
        <f t="shared" si="1398"/>
        <v>0.2483520764582578</v>
      </c>
      <c r="BL1241" s="8">
        <f t="shared" si="1399"/>
        <v>0.13109605973936253</v>
      </c>
      <c r="BM1241" s="8">
        <f t="shared" si="1400"/>
        <v>0.36931974440926452</v>
      </c>
      <c r="BN1241" s="8">
        <f t="shared" si="1401"/>
        <v>0.6293962540428456</v>
      </c>
    </row>
    <row r="1242" spans="1:66" x14ac:dyDescent="0.25">
      <c r="A1242" t="s">
        <v>13</v>
      </c>
      <c r="B1242" t="s">
        <v>46</v>
      </c>
      <c r="C1242" t="s">
        <v>214</v>
      </c>
      <c r="D1242" s="7" t="s">
        <v>521</v>
      </c>
      <c r="E1242">
        <f>VLOOKUP(A1242,home!$A$2:$E$405,3,FALSE)</f>
        <v>2.0369999999999999</v>
      </c>
      <c r="F1242">
        <f>VLOOKUP(B1242,home!$B$2:$E$405,3,FALSE)</f>
        <v>1.3090999999999999</v>
      </c>
      <c r="G1242">
        <f>VLOOKUP(C1242,away!$B$2:$E$405,4,FALSE)</f>
        <v>1.4728000000000001</v>
      </c>
      <c r="H1242">
        <f>VLOOKUP(A1242,away!$A$2:$E$405,3,FALSE)</f>
        <v>1.5185</v>
      </c>
      <c r="I1242">
        <f>VLOOKUP(C1242,away!$B$2:$E$405,3,FALSE)</f>
        <v>0.439</v>
      </c>
      <c r="J1242">
        <f>VLOOKUP(B1242,home!$B$2:$E$405,4,FALSE)</f>
        <v>1.5366</v>
      </c>
      <c r="K1242" s="3">
        <f t="shared" si="1346"/>
        <v>3.92742253176</v>
      </c>
      <c r="L1242" s="3">
        <f t="shared" si="1347"/>
        <v>1.0243305968999998</v>
      </c>
      <c r="M1242" s="5">
        <f t="shared" si="1348"/>
        <v>7.0710016807771364E-3</v>
      </c>
      <c r="N1242" s="5">
        <f t="shared" si="1349"/>
        <v>2.7770811323196951E-2</v>
      </c>
      <c r="O1242" s="5">
        <f t="shared" si="1350"/>
        <v>7.2430433723513453E-3</v>
      </c>
      <c r="P1242" s="5">
        <f t="shared" si="1351"/>
        <v>2.8446491739087604E-2</v>
      </c>
      <c r="Q1242" s="5">
        <f t="shared" si="1352"/>
        <v>5.4533855057989744E-2</v>
      </c>
      <c r="R1242" s="5">
        <f t="shared" si="1353"/>
        <v>3.7096354704866203E-3</v>
      </c>
      <c r="S1242" s="5">
        <f t="shared" si="1354"/>
        <v>2.8609910193552825E-2</v>
      </c>
      <c r="T1242" s="5">
        <f t="shared" si="1355"/>
        <v>5.5860696302808703E-2</v>
      </c>
      <c r="U1242" s="5">
        <f t="shared" si="1356"/>
        <v>1.4569305931405258E-2</v>
      </c>
      <c r="V1242" s="5">
        <f t="shared" si="1357"/>
        <v>1.2788563310617947E-2</v>
      </c>
      <c r="W1242" s="5">
        <f t="shared" si="1358"/>
        <v>7.1392497032827643E-2</v>
      </c>
      <c r="X1242" s="5">
        <f t="shared" si="1359"/>
        <v>7.3129519099817797E-2</v>
      </c>
      <c r="Y1242" s="5">
        <f t="shared" si="1360"/>
        <v>3.7454401975263146E-2</v>
      </c>
      <c r="Z1242" s="5">
        <f t="shared" si="1361"/>
        <v>1.266631038588324E-3</v>
      </c>
      <c r="AA1242" s="5">
        <f t="shared" si="1362"/>
        <v>4.9745952803783534E-3</v>
      </c>
      <c r="AB1242" s="5">
        <f t="shared" si="1363"/>
        <v>9.7686687952724532E-3</v>
      </c>
      <c r="AC1242" s="5">
        <f t="shared" si="1364"/>
        <v>3.2155076553657936E-3</v>
      </c>
      <c r="AD1242" s="5">
        <f t="shared" si="1365"/>
        <v>7.009712536133407E-2</v>
      </c>
      <c r="AE1242" s="5">
        <f t="shared" si="1366"/>
        <v>7.180263026234944E-2</v>
      </c>
      <c r="AF1242" s="5">
        <f t="shared" si="1367"/>
        <v>3.6774815557811195E-2</v>
      </c>
      <c r="AG1242" s="5">
        <f t="shared" si="1368"/>
        <v>1.2556522923740049E-2</v>
      </c>
      <c r="AH1242" s="5">
        <f t="shared" si="1369"/>
        <v>3.2436223195231117E-4</v>
      </c>
      <c r="AI1242" s="5">
        <f t="shared" si="1370"/>
        <v>1.2739075382214699E-3</v>
      </c>
      <c r="AJ1242" s="5">
        <f t="shared" si="1371"/>
        <v>2.5015865844949586E-3</v>
      </c>
      <c r="AK1242" s="5">
        <f t="shared" si="1372"/>
        <v>3.2749291723646796E-3</v>
      </c>
      <c r="AL1242" s="5">
        <f t="shared" si="1373"/>
        <v>5.1743679939435705E-4</v>
      </c>
      <c r="AM1242" s="5">
        <f t="shared" si="1374"/>
        <v>5.5060205911141732E-2</v>
      </c>
      <c r="AN1242" s="5">
        <f t="shared" si="1375"/>
        <v>5.6399853586396709E-2</v>
      </c>
      <c r="AO1242" s="5">
        <f t="shared" si="1376"/>
        <v>2.8886047844613166E-2</v>
      </c>
      <c r="AP1242" s="5">
        <f t="shared" si="1377"/>
        <v>9.8629542102515212E-3</v>
      </c>
      <c r="AQ1242" s="5">
        <f t="shared" si="1378"/>
        <v>2.5257314433460762E-3</v>
      </c>
      <c r="AR1242" s="5">
        <f t="shared" si="1379"/>
        <v>6.6450831733505435E-5</v>
      </c>
      <c r="AS1242" s="5">
        <f t="shared" si="1380"/>
        <v>2.6098049380436162E-4</v>
      </c>
      <c r="AT1242" s="5">
        <f t="shared" si="1381"/>
        <v>5.1249033585855071E-4</v>
      </c>
      <c r="AU1242" s="5">
        <f t="shared" si="1382"/>
        <v>6.7092203078670707E-4</v>
      </c>
      <c r="AV1242" s="5">
        <f t="shared" si="1383"/>
        <v>6.5874857519147259E-4</v>
      </c>
      <c r="AW1242" s="5">
        <f t="shared" si="1384"/>
        <v>5.7823261446215926E-5</v>
      </c>
      <c r="AX1242" s="5">
        <f t="shared" si="1385"/>
        <v>3.6040782216460537E-2</v>
      </c>
      <c r="AY1242" s="5">
        <f t="shared" si="1386"/>
        <v>3.6917675960529923E-2</v>
      </c>
      <c r="AZ1242" s="5">
        <f t="shared" si="1387"/>
        <v>1.8907952526405192E-2</v>
      </c>
      <c r="BA1242" s="5">
        <f t="shared" si="1388"/>
        <v>6.4559980991764979E-3</v>
      </c>
      <c r="BB1242" s="5">
        <f t="shared" si="1389"/>
        <v>1.6532690966286816E-3</v>
      </c>
      <c r="BC1242" s="5">
        <f t="shared" si="1390"/>
        <v>3.3869882411719627E-4</v>
      </c>
      <c r="BD1242" s="5">
        <f t="shared" si="1391"/>
        <v>1.1344603355680508E-5</v>
      </c>
      <c r="BE1242" s="5">
        <f t="shared" si="1392"/>
        <v>4.4555050832979722E-5</v>
      </c>
      <c r="BF1242" s="5">
        <f t="shared" si="1393"/>
        <v>8.7493255272578396E-5</v>
      </c>
      <c r="BG1242" s="5">
        <f t="shared" si="1394"/>
        <v>1.1454099404485125E-4</v>
      </c>
      <c r="BH1242" s="5">
        <f t="shared" si="1395"/>
        <v>1.1246272020548422E-4</v>
      </c>
      <c r="BI1242" s="5">
        <f t="shared" si="1396"/>
        <v>8.8337724263607833E-5</v>
      </c>
      <c r="BJ1242" s="8">
        <f t="shared" si="1397"/>
        <v>0.76442204461620611</v>
      </c>
      <c r="BK1242" s="8">
        <f t="shared" si="1398"/>
        <v>0.1175665873393256</v>
      </c>
      <c r="BL1242" s="8">
        <f t="shared" si="1399"/>
        <v>5.0268360992277238E-2</v>
      </c>
      <c r="BM1242" s="8">
        <f t="shared" si="1400"/>
        <v>0.76788893264342406</v>
      </c>
      <c r="BN1242" s="8">
        <f t="shared" si="1401"/>
        <v>0.12877483864388939</v>
      </c>
    </row>
    <row r="1243" spans="1:66" x14ac:dyDescent="0.25">
      <c r="A1243" t="s">
        <v>13</v>
      </c>
      <c r="B1243" t="s">
        <v>40</v>
      </c>
      <c r="C1243" t="s">
        <v>14</v>
      </c>
      <c r="D1243" s="7" t="s">
        <v>521</v>
      </c>
      <c r="E1243">
        <f>VLOOKUP(A1243,home!$A$2:$E$405,3,FALSE)</f>
        <v>2.0369999999999999</v>
      </c>
      <c r="F1243">
        <f>VLOOKUP(B1243,home!$B$2:$E$405,3,FALSE)</f>
        <v>0.65459999999999996</v>
      </c>
      <c r="G1243">
        <f>VLOOKUP(C1243,away!$B$2:$E$405,4,FALSE)</f>
        <v>0.65459999999999996</v>
      </c>
      <c r="H1243">
        <f>VLOOKUP(A1243,away!$A$2:$E$405,3,FALSE)</f>
        <v>1.5185</v>
      </c>
      <c r="I1243">
        <f>VLOOKUP(C1243,away!$B$2:$E$405,3,FALSE)</f>
        <v>1.0975999999999999</v>
      </c>
      <c r="J1243">
        <f>VLOOKUP(B1243,home!$B$2:$E$405,4,FALSE)</f>
        <v>0.439</v>
      </c>
      <c r="K1243" s="3">
        <f t="shared" si="1346"/>
        <v>0.87285686291999987</v>
      </c>
      <c r="L1243" s="3">
        <f t="shared" si="1347"/>
        <v>0.73168375839999988</v>
      </c>
      <c r="M1243" s="5">
        <f t="shared" si="1348"/>
        <v>0.20098186048877673</v>
      </c>
      <c r="N1243" s="5">
        <f t="shared" si="1349"/>
        <v>0.17542839625005871</v>
      </c>
      <c r="O1243" s="5">
        <f t="shared" si="1350"/>
        <v>0.14705516305265259</v>
      </c>
      <c r="P1243" s="5">
        <f t="shared" si="1351"/>
        <v>0.12835810829832742</v>
      </c>
      <c r="Q1243" s="5">
        <f t="shared" si="1352"/>
        <v>7.6561939808956453E-2</v>
      </c>
      <c r="R1243" s="5">
        <f t="shared" si="1353"/>
        <v>5.3798937197244823E-2</v>
      </c>
      <c r="S1243" s="5">
        <f t="shared" si="1354"/>
        <v>2.0494143011037049E-2</v>
      </c>
      <c r="T1243" s="5">
        <f t="shared" si="1355"/>
        <v>5.6019127869811836E-2</v>
      </c>
      <c r="U1243" s="5">
        <f t="shared" si="1356"/>
        <v>4.6958771550417208E-2</v>
      </c>
      <c r="V1243" s="5">
        <f t="shared" si="1357"/>
        <v>1.4542989776372278E-3</v>
      </c>
      <c r="W1243" s="5">
        <f t="shared" si="1358"/>
        <v>2.2275871533571859E-2</v>
      </c>
      <c r="X1243" s="5">
        <f t="shared" si="1359"/>
        <v>1.6298893405319429E-2</v>
      </c>
      <c r="Y1243" s="5">
        <f t="shared" si="1360"/>
        <v>5.9628177922825456E-3</v>
      </c>
      <c r="Z1243" s="5">
        <f t="shared" si="1361"/>
        <v>1.3121269522135217E-2</v>
      </c>
      <c r="AA1243" s="5">
        <f t="shared" si="1362"/>
        <v>1.1452990152618752E-2</v>
      </c>
      <c r="AB1243" s="5">
        <f t="shared" si="1363"/>
        <v>4.9984105278342269E-3</v>
      </c>
      <c r="AC1243" s="5">
        <f t="shared" si="1364"/>
        <v>5.8049724368076182E-5</v>
      </c>
      <c r="AD1243" s="5">
        <f t="shared" si="1365"/>
        <v>4.8609118364006153E-3</v>
      </c>
      <c r="AE1243" s="5">
        <f t="shared" si="1366"/>
        <v>3.5566502417086476E-3</v>
      </c>
      <c r="AF1243" s="5">
        <f t="shared" si="1367"/>
        <v>1.3011716080838255E-3</v>
      </c>
      <c r="AG1243" s="5">
        <f t="shared" si="1368"/>
        <v>3.1734871084204843E-4</v>
      </c>
      <c r="AH1243" s="5">
        <f t="shared" si="1369"/>
        <v>2.4001549497338162E-3</v>
      </c>
      <c r="AI1243" s="5">
        <f t="shared" si="1370"/>
        <v>2.094991719946569E-3</v>
      </c>
      <c r="AJ1243" s="5">
        <f t="shared" si="1371"/>
        <v>9.1431395025796838E-4</v>
      </c>
      <c r="AK1243" s="5">
        <f t="shared" si="1372"/>
        <v>2.6602173544872099E-4</v>
      </c>
      <c r="AL1243" s="5">
        <f t="shared" si="1373"/>
        <v>1.4829503098448371E-6</v>
      </c>
      <c r="AM1243" s="5">
        <f t="shared" si="1374"/>
        <v>8.4857605129026747E-4</v>
      </c>
      <c r="AN1243" s="5">
        <f t="shared" si="1375"/>
        <v>6.2088931449629404E-4</v>
      </c>
      <c r="AO1243" s="5">
        <f t="shared" si="1376"/>
        <v>2.2714731359052396E-4</v>
      </c>
      <c r="AP1243" s="5">
        <f t="shared" si="1377"/>
        <v>5.5400000039459319E-5</v>
      </c>
      <c r="AQ1243" s="5">
        <f t="shared" si="1378"/>
        <v>1.0133820061057932E-5</v>
      </c>
      <c r="AR1243" s="5">
        <f t="shared" si="1379"/>
        <v>3.5123087887272038E-4</v>
      </c>
      <c r="AS1243" s="5">
        <f t="shared" si="1380"/>
        <v>3.0657428309347715E-4</v>
      </c>
      <c r="AT1243" s="5">
        <f t="shared" si="1381"/>
        <v>1.3379773349646019E-4</v>
      </c>
      <c r="AU1243" s="5">
        <f t="shared" si="1382"/>
        <v>3.8928756641842142E-5</v>
      </c>
      <c r="AV1243" s="5">
        <f t="shared" si="1383"/>
        <v>8.4948080999436102E-6</v>
      </c>
      <c r="AW1243" s="5">
        <f t="shared" si="1384"/>
        <v>2.6308164219561385E-8</v>
      </c>
      <c r="AX1243" s="5">
        <f t="shared" si="1385"/>
        <v>1.234475716797106E-4</v>
      </c>
      <c r="AY1243" s="5">
        <f t="shared" si="1386"/>
        <v>9.0324583211964031E-5</v>
      </c>
      <c r="AZ1243" s="5">
        <f t="shared" si="1387"/>
        <v>3.3044515260221687E-5</v>
      </c>
      <c r="BA1243" s="5">
        <f t="shared" si="1388"/>
        <v>8.0593783733683853E-6</v>
      </c>
      <c r="BB1243" s="5">
        <f t="shared" si="1389"/>
        <v>1.4742290646484643E-6</v>
      </c>
      <c r="BC1243" s="5">
        <f t="shared" si="1390"/>
        <v>2.1573389255290099E-7</v>
      </c>
      <c r="BD1243" s="5">
        <f t="shared" si="1391"/>
        <v>4.2831654919954515E-5</v>
      </c>
      <c r="BE1243" s="5">
        <f t="shared" si="1392"/>
        <v>3.7385903947103478E-5</v>
      </c>
      <c r="BF1243" s="5">
        <f t="shared" si="1393"/>
        <v>1.6316271418348589E-5</v>
      </c>
      <c r="BG1243" s="5">
        <f t="shared" si="1394"/>
        <v>4.7472564949236685E-6</v>
      </c>
      <c r="BH1243" s="5">
        <f t="shared" si="1395"/>
        <v>1.0359188529089168E-6</v>
      </c>
      <c r="BI1243" s="5">
        <f t="shared" si="1396"/>
        <v>1.8084177603795243E-7</v>
      </c>
      <c r="BJ1243" s="8">
        <f t="shared" si="1397"/>
        <v>0.36460184156799602</v>
      </c>
      <c r="BK1243" s="8">
        <f t="shared" si="1398"/>
        <v>0.35143826803366823</v>
      </c>
      <c r="BL1243" s="8">
        <f t="shared" si="1399"/>
        <v>0.27088127914376853</v>
      </c>
      <c r="BM1243" s="8">
        <f t="shared" si="1400"/>
        <v>0.21776795489650352</v>
      </c>
      <c r="BN1243" s="8">
        <f t="shared" si="1401"/>
        <v>0.78218440509601672</v>
      </c>
    </row>
    <row r="1244" spans="1:66" x14ac:dyDescent="0.25">
      <c r="A1244" t="s">
        <v>13</v>
      </c>
      <c r="B1244" t="s">
        <v>48</v>
      </c>
      <c r="C1244" t="s">
        <v>51</v>
      </c>
      <c r="D1244" s="7" t="s">
        <v>521</v>
      </c>
      <c r="E1244">
        <f>VLOOKUP(A1244,home!$A$2:$E$405,3,FALSE)</f>
        <v>2.0369999999999999</v>
      </c>
      <c r="F1244">
        <f>VLOOKUP(B1244,home!$B$2:$E$405,3,FALSE)</f>
        <v>1.6364000000000001</v>
      </c>
      <c r="G1244">
        <f>VLOOKUP(C1244,away!$B$2:$E$405,4,FALSE)</f>
        <v>2.2909999999999999</v>
      </c>
      <c r="H1244">
        <f>VLOOKUP(A1244,away!$A$2:$E$405,3,FALSE)</f>
        <v>1.5185</v>
      </c>
      <c r="I1244">
        <f>VLOOKUP(C1244,away!$B$2:$E$405,3,FALSE)</f>
        <v>0.439</v>
      </c>
      <c r="J1244">
        <f>VLOOKUP(B1244,home!$B$2:$E$405,4,FALSE)</f>
        <v>0.65849999999999997</v>
      </c>
      <c r="K1244" s="3">
        <f t="shared" si="1346"/>
        <v>7.6366975188000001</v>
      </c>
      <c r="L1244" s="3">
        <f t="shared" si="1347"/>
        <v>0.43897025774999998</v>
      </c>
      <c r="M1244" s="5">
        <f t="shared" si="1348"/>
        <v>3.1101550971882307E-4</v>
      </c>
      <c r="N1244" s="5">
        <f t="shared" si="1349"/>
        <v>2.3751313713780533E-3</v>
      </c>
      <c r="O1244" s="5">
        <f t="shared" si="1350"/>
        <v>1.3652655846551939E-4</v>
      </c>
      <c r="P1244" s="5">
        <f t="shared" si="1351"/>
        <v>1.0426120302839349E-3</v>
      </c>
      <c r="Q1244" s="5">
        <f t="shared" si="1352"/>
        <v>9.0690799253134134E-3</v>
      </c>
      <c r="R1244" s="5">
        <f t="shared" si="1353"/>
        <v>2.9965549279664743E-5</v>
      </c>
      <c r="S1244" s="5">
        <f t="shared" si="1354"/>
        <v>8.7378266655860608E-4</v>
      </c>
      <c r="T1244" s="5">
        <f t="shared" si="1355"/>
        <v>3.9810563523701792E-3</v>
      </c>
      <c r="U1244" s="5">
        <f t="shared" si="1356"/>
        <v>2.2883783583349483E-4</v>
      </c>
      <c r="V1244" s="5">
        <f t="shared" si="1357"/>
        <v>3.2546298301300254E-4</v>
      </c>
      <c r="W1244" s="5">
        <f t="shared" si="1358"/>
        <v>2.3085940054479941E-2</v>
      </c>
      <c r="X1244" s="5">
        <f t="shared" si="1359"/>
        <v>1.0134041056116108E-2</v>
      </c>
      <c r="Y1244" s="5">
        <f t="shared" si="1360"/>
        <v>2.2242713072261849E-3</v>
      </c>
      <c r="Z1244" s="5">
        <f t="shared" si="1361"/>
        <v>4.3846616303049188E-6</v>
      </c>
      <c r="AA1244" s="5">
        <f t="shared" si="1362"/>
        <v>3.3484334592927129E-5</v>
      </c>
      <c r="AB1244" s="5">
        <f t="shared" si="1363"/>
        <v>1.2785486745223786E-4</v>
      </c>
      <c r="AC1244" s="5">
        <f t="shared" si="1364"/>
        <v>6.8190253158160216E-5</v>
      </c>
      <c r="AD1244" s="5">
        <f t="shared" si="1365"/>
        <v>4.4075085283303138E-2</v>
      </c>
      <c r="AE1244" s="5">
        <f t="shared" si="1366"/>
        <v>1.934765154716481E-2</v>
      </c>
      <c r="AF1244" s="5">
        <f t="shared" si="1367"/>
        <v>4.2465217932580604E-3</v>
      </c>
      <c r="AG1244" s="5">
        <f t="shared" si="1368"/>
        <v>6.2136558870916098E-4</v>
      </c>
      <c r="AH1244" s="5">
        <f t="shared" si="1369"/>
        <v>4.8118401150037134E-7</v>
      </c>
      <c r="AI1244" s="5">
        <f t="shared" si="1370"/>
        <v>3.6746567467111161E-6</v>
      </c>
      <c r="AJ1244" s="5">
        <f t="shared" si="1371"/>
        <v>1.4031121030025234E-5</v>
      </c>
      <c r="AK1244" s="5">
        <f t="shared" si="1372"/>
        <v>3.5717142385325397E-5</v>
      </c>
      <c r="AL1244" s="5">
        <f t="shared" si="1373"/>
        <v>9.1437212703739512E-6</v>
      </c>
      <c r="AM1244" s="5">
        <f t="shared" si="1374"/>
        <v>6.7317618884779884E-2</v>
      </c>
      <c r="AN1244" s="5">
        <f t="shared" si="1375"/>
        <v>2.955043251296809E-2</v>
      </c>
      <c r="AO1244" s="5">
        <f t="shared" si="1376"/>
        <v>6.4858804884207902E-3</v>
      </c>
      <c r="AP1244" s="5">
        <f t="shared" si="1377"/>
        <v>9.4903620991258991E-4</v>
      </c>
      <c r="AQ1244" s="5">
        <f t="shared" si="1378"/>
        <v>1.0414966741985317E-4</v>
      </c>
      <c r="AR1244" s="5">
        <f t="shared" si="1379"/>
        <v>4.2245093910699423E-8</v>
      </c>
      <c r="AS1244" s="5">
        <f t="shared" si="1380"/>
        <v>3.2261300384931124E-7</v>
      </c>
      <c r="AT1244" s="5">
        <f t="shared" si="1381"/>
        <v>1.2318489630143253E-6</v>
      </c>
      <c r="AU1244" s="5">
        <f t="shared" si="1382"/>
        <v>3.13575263979595E-6</v>
      </c>
      <c r="AV1244" s="5">
        <f t="shared" si="1383"/>
        <v>5.9866986009750728E-6</v>
      </c>
      <c r="AW1244" s="5">
        <f t="shared" si="1384"/>
        <v>8.5145394684243921E-7</v>
      </c>
      <c r="AX1244" s="5">
        <f t="shared" si="1385"/>
        <v>8.5680715518153747E-2</v>
      </c>
      <c r="AY1244" s="5">
        <f t="shared" si="1386"/>
        <v>3.7611285775208371E-2</v>
      </c>
      <c r="AZ1244" s="5">
        <f t="shared" si="1387"/>
        <v>8.2551179055260632E-3</v>
      </c>
      <c r="BA1244" s="5">
        <f t="shared" si="1388"/>
        <v>1.2079170782484719E-3</v>
      </c>
      <c r="BB1244" s="5">
        <f t="shared" si="1389"/>
        <v>1.3255991779483964E-4</v>
      </c>
      <c r="BC1244" s="5">
        <f t="shared" si="1390"/>
        <v>1.1637972256343923E-5</v>
      </c>
      <c r="BD1244" s="5">
        <f t="shared" si="1391"/>
        <v>3.0907232937754436E-9</v>
      </c>
      <c r="BE1244" s="5">
        <f t="shared" si="1392"/>
        <v>2.3602918908872288E-8</v>
      </c>
      <c r="BF1244" s="5">
        <f t="shared" si="1393"/>
        <v>9.012417613391134E-8</v>
      </c>
      <c r="BG1244" s="5">
        <f t="shared" si="1394"/>
        <v>2.2941702408857826E-7</v>
      </c>
      <c r="BH1244" s="5">
        <f t="shared" si="1395"/>
        <v>4.379971046569315E-7</v>
      </c>
      <c r="BI1244" s="5">
        <f t="shared" si="1396"/>
        <v>6.6897028047503434E-7</v>
      </c>
      <c r="BJ1244" s="8">
        <f t="shared" si="1397"/>
        <v>0.35646649621000809</v>
      </c>
      <c r="BK1244" s="8">
        <f t="shared" si="1398"/>
        <v>4.0241492939211275E-2</v>
      </c>
      <c r="BL1244" s="8">
        <f t="shared" si="1399"/>
        <v>6.2274561032650848E-4</v>
      </c>
      <c r="BM1244" s="8">
        <f t="shared" si="1400"/>
        <v>0.34676035415547518</v>
      </c>
      <c r="BN1244" s="8">
        <f t="shared" si="1401"/>
        <v>1.296433094443941E-2</v>
      </c>
    </row>
    <row r="1245" spans="1:66" x14ac:dyDescent="0.25">
      <c r="A1245" t="s">
        <v>13</v>
      </c>
      <c r="B1245" t="s">
        <v>49</v>
      </c>
      <c r="C1245" t="s">
        <v>47</v>
      </c>
      <c r="D1245" s="7" t="s">
        <v>521</v>
      </c>
      <c r="E1245">
        <f>VLOOKUP(A1245,home!$A$2:$E$405,3,FALSE)</f>
        <v>2.0369999999999999</v>
      </c>
      <c r="F1245">
        <f>VLOOKUP(B1245,home!$B$2:$E$405,3,FALSE)</f>
        <v>2.1273</v>
      </c>
      <c r="G1245">
        <f>VLOOKUP(C1245,away!$B$2:$E$405,4,FALSE)</f>
        <v>0.81820000000000004</v>
      </c>
      <c r="H1245">
        <f>VLOOKUP(A1245,away!$A$2:$E$405,3,FALSE)</f>
        <v>1.5185</v>
      </c>
      <c r="I1245">
        <f>VLOOKUP(C1245,away!$B$2:$E$405,3,FALSE)</f>
        <v>0.65849999999999997</v>
      </c>
      <c r="J1245">
        <f>VLOOKUP(B1245,home!$B$2:$E$405,4,FALSE)</f>
        <v>0.2195</v>
      </c>
      <c r="K1245" s="3">
        <f t="shared" si="1346"/>
        <v>3.5455143238199995</v>
      </c>
      <c r="L1245" s="3">
        <f t="shared" si="1347"/>
        <v>0.21948512887499999</v>
      </c>
      <c r="M1245" s="5">
        <f t="shared" si="1348"/>
        <v>2.316762491505852E-2</v>
      </c>
      <c r="N1245" s="5">
        <f t="shared" si="1349"/>
        <v>8.2141145985229064E-2</v>
      </c>
      <c r="O1245" s="5">
        <f t="shared" si="1350"/>
        <v>5.0849491402092791E-3</v>
      </c>
      <c r="P1245" s="5">
        <f t="shared" si="1351"/>
        <v>1.8028760012508187E-2</v>
      </c>
      <c r="Q1245" s="5">
        <f t="shared" si="1352"/>
        <v>0.14561630483280971</v>
      </c>
      <c r="R1245" s="5">
        <f t="shared" si="1353"/>
        <v>5.5803535868082692E-4</v>
      </c>
      <c r="S1245" s="5">
        <f t="shared" si="1354"/>
        <v>3.5074396790815083E-3</v>
      </c>
      <c r="T1245" s="5">
        <f t="shared" si="1355"/>
        <v>3.1960613432530524E-2</v>
      </c>
      <c r="U1245" s="5">
        <f t="shared" si="1356"/>
        <v>1.9785223574009026E-3</v>
      </c>
      <c r="V1245" s="5">
        <f t="shared" si="1357"/>
        <v>3.03271811726505E-4</v>
      </c>
      <c r="W1245" s="5">
        <f t="shared" si="1358"/>
        <v>0.17209489818882204</v>
      </c>
      <c r="X1245" s="5">
        <f t="shared" si="1359"/>
        <v>3.7772270907703603E-2</v>
      </c>
      <c r="Y1245" s="5">
        <f t="shared" si="1360"/>
        <v>4.1452258740393684E-3</v>
      </c>
      <c r="Z1245" s="5">
        <f t="shared" si="1361"/>
        <v>4.0826820872289371E-5</v>
      </c>
      <c r="AA1245" s="5">
        <f t="shared" si="1362"/>
        <v>1.4475207819873527E-4</v>
      </c>
      <c r="AB1245" s="5">
        <f t="shared" si="1363"/>
        <v>2.5661028332816442E-4</v>
      </c>
      <c r="AC1245" s="5">
        <f t="shared" si="1364"/>
        <v>1.4750149001629753E-5</v>
      </c>
      <c r="AD1245" s="5">
        <f t="shared" si="1365"/>
        <v>0.15254123164620328</v>
      </c>
      <c r="AE1245" s="5">
        <f t="shared" si="1366"/>
        <v>3.3480531886618155E-2</v>
      </c>
      <c r="AF1245" s="5">
        <f t="shared" si="1367"/>
        <v>3.6742394279689655E-3</v>
      </c>
      <c r="AG1245" s="5">
        <f t="shared" si="1368"/>
        <v>2.6881363812179148E-4</v>
      </c>
      <c r="AH1245" s="5">
        <f t="shared" si="1369"/>
        <v>2.2402200101777432E-6</v>
      </c>
      <c r="AI1245" s="5">
        <f t="shared" si="1370"/>
        <v>7.9427321345933729E-6</v>
      </c>
      <c r="AJ1245" s="5">
        <f t="shared" si="1371"/>
        <v>1.4080535276733108E-5</v>
      </c>
      <c r="AK1245" s="5">
        <f t="shared" si="1372"/>
        <v>1.6640913170236672E-5</v>
      </c>
      <c r="AL1245" s="5">
        <f t="shared" si="1373"/>
        <v>4.591353623413902E-7</v>
      </c>
      <c r="AM1245" s="5">
        <f t="shared" si="1374"/>
        <v>0.10816742435495168</v>
      </c>
      <c r="AN1245" s="5">
        <f t="shared" si="1375"/>
        <v>2.3741141074623381E-2</v>
      </c>
      <c r="AO1245" s="5">
        <f t="shared" si="1376"/>
        <v>2.6054137042016341E-3</v>
      </c>
      <c r="AP1245" s="5">
        <f t="shared" si="1377"/>
        <v>1.9061652087979552E-4</v>
      </c>
      <c r="AQ1245" s="5">
        <f t="shared" si="1378"/>
        <v>1.0459372912751512E-5</v>
      </c>
      <c r="AR1245" s="5">
        <f t="shared" si="1379"/>
        <v>9.8338995528443209E-8</v>
      </c>
      <c r="AS1245" s="5">
        <f t="shared" si="1380"/>
        <v>3.4866231723616622E-7</v>
      </c>
      <c r="AT1245" s="5">
        <f t="shared" si="1381"/>
        <v>6.180936199685503E-7</v>
      </c>
      <c r="AU1245" s="5">
        <f t="shared" si="1382"/>
        <v>7.3048659435341656E-7</v>
      </c>
      <c r="AV1245" s="5">
        <f t="shared" si="1383"/>
        <v>6.4748767090963218E-7</v>
      </c>
      <c r="AW1245" s="5">
        <f t="shared" si="1384"/>
        <v>9.9248188069653468E-9</v>
      </c>
      <c r="AX1245" s="5">
        <f t="shared" si="1385"/>
        <v>6.3918192070199553E-2</v>
      </c>
      <c r="AY1245" s="5">
        <f t="shared" si="1386"/>
        <v>1.4029092623984751E-2</v>
      </c>
      <c r="AZ1245" s="5">
        <f t="shared" si="1387"/>
        <v>1.5395886012873022E-3</v>
      </c>
      <c r="BA1245" s="5">
        <f t="shared" si="1388"/>
        <v>1.1263893418934147E-4</v>
      </c>
      <c r="BB1245" s="5">
        <f t="shared" si="1389"/>
        <v>6.1806427467225644E-6</v>
      </c>
      <c r="BC1245" s="5">
        <f t="shared" si="1390"/>
        <v>2.7131183395894733E-7</v>
      </c>
      <c r="BD1245" s="5">
        <f t="shared" si="1391"/>
        <v>3.5973245178330631E-9</v>
      </c>
      <c r="BE1245" s="5">
        <f t="shared" si="1392"/>
        <v>1.2754365605405996E-8</v>
      </c>
      <c r="BF1245" s="5">
        <f t="shared" si="1393"/>
        <v>2.2610392972602062E-8</v>
      </c>
      <c r="BG1245" s="5">
        <f t="shared" si="1394"/>
        <v>2.672182405051988E-8</v>
      </c>
      <c r="BH1245" s="5">
        <f t="shared" si="1395"/>
        <v>2.3685652482429004E-8</v>
      </c>
      <c r="BI1245" s="5">
        <f t="shared" si="1396"/>
        <v>1.6795564029094953E-8</v>
      </c>
      <c r="BJ1245" s="8">
        <f t="shared" si="1397"/>
        <v>0.87801629503185752</v>
      </c>
      <c r="BK1245" s="8">
        <f t="shared" si="1398"/>
        <v>5.9051398326723445E-2</v>
      </c>
      <c r="BL1245" s="8">
        <f t="shared" si="1399"/>
        <v>8.0663228527313047E-3</v>
      </c>
      <c r="BM1245" s="8">
        <f t="shared" si="1400"/>
        <v>0.65654894008852305</v>
      </c>
      <c r="BN1245" s="8">
        <f t="shared" si="1401"/>
        <v>0.27459682024449561</v>
      </c>
    </row>
    <row r="1246" spans="1:66" x14ac:dyDescent="0.25">
      <c r="A1246" t="s">
        <v>13</v>
      </c>
      <c r="B1246" t="s">
        <v>45</v>
      </c>
      <c r="C1246" t="s">
        <v>44</v>
      </c>
      <c r="D1246" s="7" t="s">
        <v>521</v>
      </c>
      <c r="E1246">
        <f>VLOOKUP(A1246,home!$A$2:$E$405,3,FALSE)</f>
        <v>2.0369999999999999</v>
      </c>
      <c r="F1246">
        <f>VLOOKUP(B1246,home!$B$2:$E$405,3,FALSE)</f>
        <v>0.98180000000000001</v>
      </c>
      <c r="G1246">
        <f>VLOOKUP(C1246,away!$B$2:$E$405,4,FALSE)</f>
        <v>0.4909</v>
      </c>
      <c r="H1246">
        <f>VLOOKUP(A1246,away!$A$2:$E$405,3,FALSE)</f>
        <v>1.5185</v>
      </c>
      <c r="I1246">
        <f>VLOOKUP(C1246,away!$B$2:$E$405,3,FALSE)</f>
        <v>1.7561</v>
      </c>
      <c r="J1246">
        <f>VLOOKUP(B1246,home!$B$2:$E$405,4,FALSE)</f>
        <v>1.0975999999999999</v>
      </c>
      <c r="K1246" s="3">
        <f t="shared" si="1346"/>
        <v>0.98176396793999998</v>
      </c>
      <c r="L1246" s="3">
        <f t="shared" si="1347"/>
        <v>2.9269017041599996</v>
      </c>
      <c r="M1246" s="5">
        <f t="shared" si="1348"/>
        <v>2.0067259509682342E-2</v>
      </c>
      <c r="N1246" s="5">
        <f t="shared" si="1349"/>
        <v>1.970131232190743E-2</v>
      </c>
      <c r="O1246" s="5">
        <f t="shared" si="1350"/>
        <v>5.8734896056710194E-2</v>
      </c>
      <c r="P1246" s="5">
        <f t="shared" si="1351"/>
        <v>5.7663804609179255E-2</v>
      </c>
      <c r="Q1246" s="5">
        <f t="shared" si="1352"/>
        <v>9.6710192793905275E-3</v>
      </c>
      <c r="R1246" s="5">
        <f t="shared" si="1353"/>
        <v>8.5955633681022783E-2</v>
      </c>
      <c r="S1246" s="5">
        <f t="shared" si="1354"/>
        <v>4.1424619545101002E-2</v>
      </c>
      <c r="T1246" s="5">
        <f t="shared" si="1355"/>
        <v>2.8306122809812342E-2</v>
      </c>
      <c r="U1246" s="5">
        <f t="shared" si="1356"/>
        <v>8.4388143989478026E-2</v>
      </c>
      <c r="V1246" s="5">
        <f t="shared" si="1357"/>
        <v>1.3226083048392319E-2</v>
      </c>
      <c r="W1246" s="5">
        <f t="shared" si="1358"/>
        <v>3.1648860872528946E-3</v>
      </c>
      <c r="X1246" s="5">
        <f t="shared" si="1359"/>
        <v>9.2633104822527693E-3</v>
      </c>
      <c r="Y1246" s="5">
        <f t="shared" si="1360"/>
        <v>1.3556399618334413E-2</v>
      </c>
      <c r="Z1246" s="5">
        <f t="shared" si="1361"/>
        <v>8.3861230234379414E-2</v>
      </c>
      <c r="AA1246" s="5">
        <f t="shared" si="1362"/>
        <v>8.2331934151234215E-2</v>
      </c>
      <c r="AB1246" s="5">
        <f t="shared" si="1363"/>
        <v>4.0415263180245249E-2</v>
      </c>
      <c r="AC1246" s="5">
        <f t="shared" si="1364"/>
        <v>2.3753438663338985E-3</v>
      </c>
      <c r="AD1246" s="5">
        <f t="shared" si="1365"/>
        <v>7.7679278077487563E-4</v>
      </c>
      <c r="AE1246" s="5">
        <f t="shared" si="1366"/>
        <v>2.273596113829168E-3</v>
      </c>
      <c r="AF1246" s="5">
        <f t="shared" si="1367"/>
        <v>3.3272961700690734E-3</v>
      </c>
      <c r="AG1246" s="5">
        <f t="shared" si="1368"/>
        <v>3.2462229434734036E-3</v>
      </c>
      <c r="AH1246" s="5">
        <f t="shared" si="1369"/>
        <v>6.1363394421489789E-2</v>
      </c>
      <c r="AI1246" s="5">
        <f t="shared" si="1370"/>
        <v>6.0244369593509067E-2</v>
      </c>
      <c r="AJ1246" s="5">
        <f t="shared" si="1371"/>
        <v>2.9572875669083672E-2</v>
      </c>
      <c r="AK1246" s="5">
        <f t="shared" si="1372"/>
        <v>9.6778612534252906E-3</v>
      </c>
      <c r="AL1246" s="5">
        <f t="shared" si="1373"/>
        <v>2.7302455429313105E-4</v>
      </c>
      <c r="AM1246" s="5">
        <f t="shared" si="1374"/>
        <v>1.5252543254413772E-4</v>
      </c>
      <c r="AN1246" s="5">
        <f t="shared" si="1375"/>
        <v>4.4642694844117774E-4</v>
      </c>
      <c r="AO1246" s="5">
        <f t="shared" si="1376"/>
        <v>6.5332389808771588E-4</v>
      </c>
      <c r="AP1246" s="5">
        <f t="shared" si="1377"/>
        <v>6.374049435604631E-4</v>
      </c>
      <c r="AQ1246" s="5">
        <f t="shared" si="1378"/>
        <v>4.6640540388678196E-4</v>
      </c>
      <c r="AR1246" s="5">
        <f t="shared" si="1379"/>
        <v>3.5920924741060144E-2</v>
      </c>
      <c r="AS1246" s="5">
        <f t="shared" si="1380"/>
        <v>3.5265869605857314E-2</v>
      </c>
      <c r="AT1246" s="5">
        <f t="shared" si="1381"/>
        <v>1.731138003855056E-2</v>
      </c>
      <c r="AU1246" s="5">
        <f t="shared" si="1382"/>
        <v>5.6652297190549032E-3</v>
      </c>
      <c r="AV1246" s="5">
        <f t="shared" si="1383"/>
        <v>1.3904796020677381E-3</v>
      </c>
      <c r="AW1246" s="5">
        <f t="shared" si="1384"/>
        <v>2.1792870212119439E-5</v>
      </c>
      <c r="AX1246" s="5">
        <f t="shared" si="1385"/>
        <v>2.4957328977716232E-5</v>
      </c>
      <c r="AY1246" s="5">
        <f t="shared" si="1386"/>
        <v>7.304764871615937E-5</v>
      </c>
      <c r="AZ1246" s="5">
        <f t="shared" si="1387"/>
        <v>1.0690164375610398E-4</v>
      </c>
      <c r="BA1246" s="5">
        <f t="shared" si="1388"/>
        <v>1.0429686776241529E-4</v>
      </c>
      <c r="BB1246" s="5">
        <f t="shared" si="1389"/>
        <v>7.6316669998090854E-5</v>
      </c>
      <c r="BC1246" s="5">
        <f t="shared" si="1390"/>
        <v>4.4674278294645696E-5</v>
      </c>
      <c r="BD1246" s="5">
        <f t="shared" si="1391"/>
        <v>1.7522835973268678E-2</v>
      </c>
      <c r="BE1246" s="5">
        <f t="shared" si="1392"/>
        <v>1.7203288974678026E-2</v>
      </c>
      <c r="BF1246" s="5">
        <f t="shared" si="1393"/>
        <v>8.4447846226991773E-3</v>
      </c>
      <c r="BG1246" s="5">
        <f t="shared" si="1394"/>
        <v>2.7635950865266133E-3</v>
      </c>
      <c r="BH1246" s="5">
        <f t="shared" si="1395"/>
        <v>6.7829951948196378E-4</v>
      </c>
      <c r="BI1246" s="5">
        <f t="shared" si="1396"/>
        <v>1.3318600553968165E-4</v>
      </c>
      <c r="BJ1246" s="8">
        <f t="shared" si="1397"/>
        <v>9.6073239671122315E-2</v>
      </c>
      <c r="BK1246" s="8">
        <f t="shared" si="1398"/>
        <v>0.13510318278169811</v>
      </c>
      <c r="BL1246" s="8">
        <f t="shared" si="1399"/>
        <v>0.65498424588498294</v>
      </c>
      <c r="BM1246" s="8">
        <f t="shared" si="1400"/>
        <v>0.71817671833578611</v>
      </c>
      <c r="BN1246" s="8">
        <f t="shared" si="1401"/>
        <v>0.25179392545789253</v>
      </c>
    </row>
    <row r="1247" spans="1:66" x14ac:dyDescent="0.25">
      <c r="A1247" t="s">
        <v>16</v>
      </c>
      <c r="B1247" t="s">
        <v>17</v>
      </c>
      <c r="C1247" t="s">
        <v>404</v>
      </c>
      <c r="D1247" s="7" t="s">
        <v>521</v>
      </c>
      <c r="E1247">
        <f>VLOOKUP(A1247,home!$A$2:$E$405,3,FALSE)</f>
        <v>1.8472</v>
      </c>
      <c r="F1247">
        <f>VLOOKUP(B1247,home!$B$2:$E$405,3,FALSE)</f>
        <v>1.3533999999999999</v>
      </c>
      <c r="G1247">
        <f>VLOOKUP(C1247,away!$B$2:$E$405,4,FALSE)</f>
        <v>1.0827</v>
      </c>
      <c r="H1247">
        <f>VLOOKUP(A1247,away!$A$2:$E$405,3,FALSE)</f>
        <v>1.3056000000000001</v>
      </c>
      <c r="I1247">
        <f>VLOOKUP(C1247,away!$B$2:$E$405,3,FALSE)</f>
        <v>0.76590000000000003</v>
      </c>
      <c r="J1247">
        <f>VLOOKUP(B1247,home!$B$2:$E$405,4,FALSE)</f>
        <v>1.1489</v>
      </c>
      <c r="K1247" s="3">
        <f t="shared" si="1346"/>
        <v>2.7067505196959996</v>
      </c>
      <c r="L1247" s="3">
        <f t="shared" si="1347"/>
        <v>1.1488529410560002</v>
      </c>
      <c r="M1247" s="5">
        <f t="shared" si="1348"/>
        <v>2.116082972610641E-2</v>
      </c>
      <c r="N1247" s="5">
        <f t="shared" si="1349"/>
        <v>5.7277086858337073E-2</v>
      </c>
      <c r="O1247" s="5">
        <f t="shared" si="1350"/>
        <v>2.4310681466022579E-2</v>
      </c>
      <c r="P1247" s="5">
        <f t="shared" si="1351"/>
        <v>6.580294969232052E-2</v>
      </c>
      <c r="Q1247" s="5">
        <f t="shared" si="1352"/>
        <v>7.7517392310238409E-2</v>
      </c>
      <c r="R1247" s="5">
        <f t="shared" si="1353"/>
        <v>1.3964698950657823E-2</v>
      </c>
      <c r="S1247" s="5">
        <f t="shared" si="1354"/>
        <v>5.1156172090785886E-2</v>
      </c>
      <c r="T1247" s="5">
        <f t="shared" si="1355"/>
        <v>8.905608413860916E-2</v>
      </c>
      <c r="U1247" s="5">
        <f t="shared" si="1356"/>
        <v>3.7798956142091243E-2</v>
      </c>
      <c r="V1247" s="5">
        <f t="shared" si="1357"/>
        <v>1.7675357210637545E-2</v>
      </c>
      <c r="W1247" s="5">
        <f t="shared" si="1358"/>
        <v>6.9940080640405494E-2</v>
      </c>
      <c r="X1247" s="5">
        <f t="shared" si="1359"/>
        <v>8.035086734142366E-2</v>
      </c>
      <c r="Y1247" s="5">
        <f t="shared" si="1360"/>
        <v>4.6155665130797559E-2</v>
      </c>
      <c r="Z1247" s="5">
        <f t="shared" si="1361"/>
        <v>5.3477951534749582E-3</v>
      </c>
      <c r="AA1247" s="5">
        <f t="shared" si="1362"/>
        <v>1.4475147310896091E-2</v>
      </c>
      <c r="AB1247" s="5">
        <f t="shared" si="1363"/>
        <v>1.9590306253222074E-2</v>
      </c>
      <c r="AC1247" s="5">
        <f t="shared" si="1364"/>
        <v>3.4352700732312768E-3</v>
      </c>
      <c r="AD1247" s="5">
        <f t="shared" si="1365"/>
        <v>4.7327587405249429E-2</v>
      </c>
      <c r="AE1247" s="5">
        <f t="shared" si="1366"/>
        <v>5.4372437983605713E-2</v>
      </c>
      <c r="AF1247" s="5">
        <f t="shared" si="1367"/>
        <v>3.1232967644925214E-2</v>
      </c>
      <c r="AG1247" s="5">
        <f t="shared" si="1368"/>
        <v>1.1960695578926405E-2</v>
      </c>
      <c r="AH1247" s="5">
        <f t="shared" si="1369"/>
        <v>1.5359575475586834E-3</v>
      </c>
      <c r="AI1247" s="5">
        <f t="shared" si="1370"/>
        <v>4.1574538900854587E-3</v>
      </c>
      <c r="AJ1247" s="5">
        <f t="shared" si="1371"/>
        <v>5.6265952388004862E-3</v>
      </c>
      <c r="AK1247" s="5">
        <f t="shared" si="1372"/>
        <v>5.0765965289140845E-3</v>
      </c>
      <c r="AL1247" s="5">
        <f t="shared" si="1373"/>
        <v>4.2730064318695327E-4</v>
      </c>
      <c r="AM1247" s="5">
        <f t="shared" si="1374"/>
        <v>2.5620794361023349E-2</v>
      </c>
      <c r="AN1247" s="5">
        <f t="shared" si="1375"/>
        <v>2.9434524953852653E-2</v>
      </c>
      <c r="AO1247" s="5">
        <f t="shared" si="1376"/>
        <v>1.6907970280909932E-2</v>
      </c>
      <c r="AP1247" s="5">
        <f t="shared" si="1377"/>
        <v>6.4749237948369381E-3</v>
      </c>
      <c r="AQ1247" s="5">
        <f t="shared" si="1378"/>
        <v>1.8596838112029746E-3</v>
      </c>
      <c r="AR1247" s="5">
        <f t="shared" si="1379"/>
        <v>3.5291786916999055E-4</v>
      </c>
      <c r="AS1247" s="5">
        <f t="shared" si="1380"/>
        <v>9.5526062578587666E-4</v>
      </c>
      <c r="AT1247" s="5">
        <f t="shared" si="1381"/>
        <v>1.2928260976455238E-3</v>
      </c>
      <c r="AU1247" s="5">
        <f t="shared" si="1382"/>
        <v>1.1664525705595242E-3</v>
      </c>
      <c r="AV1247" s="5">
        <f t="shared" si="1383"/>
        <v>7.8932402539068185E-4</v>
      </c>
      <c r="AW1247" s="5">
        <f t="shared" si="1384"/>
        <v>3.6909971934867192E-5</v>
      </c>
      <c r="AX1247" s="5">
        <f t="shared" si="1385"/>
        <v>1.1558183075287377E-2</v>
      </c>
      <c r="AY1247" s="5">
        <f t="shared" si="1386"/>
        <v>1.3278652619307586E-2</v>
      </c>
      <c r="AZ1247" s="5">
        <f t="shared" si="1387"/>
        <v>7.6276095574762436E-3</v>
      </c>
      <c r="BA1247" s="5">
        <f t="shared" si="1388"/>
        <v>2.9210005577778118E-3</v>
      </c>
      <c r="BB1247" s="5">
        <f t="shared" si="1389"/>
        <v>8.389500204073146E-4</v>
      </c>
      <c r="BC1247" s="5">
        <f t="shared" si="1390"/>
        <v>1.9276603966878673E-4</v>
      </c>
      <c r="BD1247" s="5">
        <f t="shared" si="1391"/>
        <v>6.7575121991193368E-5</v>
      </c>
      <c r="BE1247" s="5">
        <f t="shared" si="1392"/>
        <v>1.8290899656818322E-4</v>
      </c>
      <c r="BF1247" s="5">
        <f t="shared" si="1393"/>
        <v>2.4754451075900192E-4</v>
      </c>
      <c r="BG1247" s="5">
        <f t="shared" si="1394"/>
        <v>2.233470777149401E-4</v>
      </c>
      <c r="BH1247" s="5">
        <f t="shared" si="1395"/>
        <v>1.5113620466937426E-4</v>
      </c>
      <c r="BI1247" s="5">
        <f t="shared" si="1396"/>
        <v>8.1817600106741948E-5</v>
      </c>
      <c r="BJ1247" s="8">
        <f t="shared" si="1397"/>
        <v>0.68190592410426909</v>
      </c>
      <c r="BK1247" s="8">
        <f t="shared" si="1398"/>
        <v>0.17293653205557613</v>
      </c>
      <c r="BL1247" s="8">
        <f t="shared" si="1399"/>
        <v>0.13204750402860954</v>
      </c>
      <c r="BM1247" s="8">
        <f t="shared" si="1400"/>
        <v>0.71896237369087412</v>
      </c>
      <c r="BN1247" s="8">
        <f t="shared" si="1401"/>
        <v>0.26003363900368281</v>
      </c>
    </row>
    <row r="1248" spans="1:66" x14ac:dyDescent="0.25">
      <c r="A1248" t="s">
        <v>16</v>
      </c>
      <c r="B1248" t="s">
        <v>435</v>
      </c>
      <c r="C1248" t="s">
        <v>216</v>
      </c>
      <c r="D1248" s="7" t="s">
        <v>521</v>
      </c>
      <c r="E1248">
        <f>VLOOKUP(A1248,home!$A$2:$E$405,3,FALSE)</f>
        <v>1.8472</v>
      </c>
      <c r="F1248">
        <f>VLOOKUP(B1248,home!$B$2:$E$405,3,FALSE)</f>
        <v>1.6241000000000001</v>
      </c>
      <c r="G1248">
        <f>VLOOKUP(C1248,away!$B$2:$E$405,4,FALSE)</f>
        <v>1.3533999999999999</v>
      </c>
      <c r="H1248">
        <f>VLOOKUP(A1248,away!$A$2:$E$405,3,FALSE)</f>
        <v>1.3056000000000001</v>
      </c>
      <c r="I1248">
        <f>VLOOKUP(C1248,away!$B$2:$E$405,3,FALSE)</f>
        <v>1.3404</v>
      </c>
      <c r="J1248">
        <f>VLOOKUP(B1248,home!$B$2:$E$405,4,FALSE)</f>
        <v>1.5319</v>
      </c>
      <c r="K1248" s="3">
        <f t="shared" si="1346"/>
        <v>4.0602507795680003</v>
      </c>
      <c r="L1248" s="3">
        <f t="shared" si="1347"/>
        <v>2.6808651970560002</v>
      </c>
      <c r="M1248" s="5">
        <f t="shared" si="1348"/>
        <v>1.1813280861971236E-3</v>
      </c>
      <c r="N1248" s="5">
        <f t="shared" si="1349"/>
        <v>4.7964882829074438E-3</v>
      </c>
      <c r="O1248" s="5">
        <f t="shared" si="1350"/>
        <v>3.1669813525906387E-3</v>
      </c>
      <c r="P1248" s="5">
        <f t="shared" si="1351"/>
        <v>1.285873850573346E-2</v>
      </c>
      <c r="Q1248" s="5">
        <f t="shared" si="1352"/>
        <v>9.7374726449318653E-3</v>
      </c>
      <c r="R1248" s="5">
        <f t="shared" si="1353"/>
        <v>4.2451250439427919E-3</v>
      </c>
      <c r="S1248" s="5">
        <f t="shared" si="1354"/>
        <v>3.4991793958592476E-2</v>
      </c>
      <c r="T1248" s="5">
        <f t="shared" si="1355"/>
        <v>2.6104851521082675E-2</v>
      </c>
      <c r="U1248" s="5">
        <f t="shared" si="1356"/>
        <v>1.7236272269032363E-2</v>
      </c>
      <c r="V1248" s="5">
        <f t="shared" si="1357"/>
        <v>4.2320572509059504E-2</v>
      </c>
      <c r="W1248" s="5">
        <f t="shared" si="1358"/>
        <v>1.3178860299202231E-2</v>
      </c>
      <c r="X1248" s="5">
        <f t="shared" si="1359"/>
        <v>3.5330747912994287E-2</v>
      </c>
      <c r="Y1248" s="5">
        <f t="shared" si="1360"/>
        <v>4.7358486232952662E-2</v>
      </c>
      <c r="Z1248" s="5">
        <f t="shared" si="1361"/>
        <v>3.7935359958190177E-3</v>
      </c>
      <c r="AA1248" s="5">
        <f t="shared" si="1362"/>
        <v>1.5402707484343437E-2</v>
      </c>
      <c r="AB1248" s="5">
        <f t="shared" si="1363"/>
        <v>3.1269427535381658E-2</v>
      </c>
      <c r="AC1248" s="5">
        <f t="shared" si="1364"/>
        <v>2.8791174826099598E-2</v>
      </c>
      <c r="AD1248" s="5">
        <f t="shared" si="1365"/>
        <v>1.3377369450913407E-2</v>
      </c>
      <c r="AE1248" s="5">
        <f t="shared" si="1366"/>
        <v>3.5862924189113889E-2</v>
      </c>
      <c r="AF1248" s="5">
        <f t="shared" si="1367"/>
        <v>4.8071832661626616E-2</v>
      </c>
      <c r="AG1248" s="5">
        <f t="shared" si="1368"/>
        <v>4.2958034380418231E-2</v>
      </c>
      <c r="AH1248" s="5">
        <f t="shared" si="1369"/>
        <v>2.5424896562425961E-3</v>
      </c>
      <c r="AI1248" s="5">
        <f t="shared" si="1370"/>
        <v>1.0323145608802577E-2</v>
      </c>
      <c r="AJ1248" s="5">
        <f t="shared" si="1371"/>
        <v>2.0957280002867323E-2</v>
      </c>
      <c r="AK1248" s="5">
        <f t="shared" si="1372"/>
        <v>2.8363937489755645E-2</v>
      </c>
      <c r="AL1248" s="5">
        <f t="shared" si="1373"/>
        <v>1.2535660251792027E-2</v>
      </c>
      <c r="AM1248" s="5">
        <f t="shared" si="1374"/>
        <v>1.086309494832806E-2</v>
      </c>
      <c r="AN1248" s="5">
        <f t="shared" si="1375"/>
        <v>2.9122493179287542E-2</v>
      </c>
      <c r="AO1248" s="5">
        <f t="shared" si="1376"/>
        <v>3.9036739207926371E-2</v>
      </c>
      <c r="AP1248" s="5">
        <f t="shared" si="1377"/>
        <v>3.4884078516360405E-2</v>
      </c>
      <c r="AQ1248" s="5">
        <f t="shared" si="1378"/>
        <v>2.3379878006469887E-2</v>
      </c>
      <c r="AR1248" s="5">
        <f t="shared" si="1379"/>
        <v>1.3632144066591297E-3</v>
      </c>
      <c r="AS1248" s="5">
        <f t="shared" si="1380"/>
        <v>5.5349923573560604E-3</v>
      </c>
      <c r="AT1248" s="5">
        <f t="shared" si="1381"/>
        <v>1.1236728516928935E-2</v>
      </c>
      <c r="AU1248" s="5">
        <f t="shared" si="1382"/>
        <v>1.5207978573551566E-2</v>
      </c>
      <c r="AV1248" s="5">
        <f t="shared" si="1383"/>
        <v>1.5437051714729049E-2</v>
      </c>
      <c r="AW1248" s="5">
        <f t="shared" si="1384"/>
        <v>3.7902909412324314E-3</v>
      </c>
      <c r="AX1248" s="5">
        <f t="shared" si="1385"/>
        <v>7.3511482887450349E-3</v>
      </c>
      <c r="AY1248" s="5">
        <f t="shared" si="1386"/>
        <v>1.9707437605694336E-2</v>
      </c>
      <c r="AZ1248" s="5">
        <f t="shared" si="1387"/>
        <v>2.6416491800129296E-2</v>
      </c>
      <c r="BA1248" s="5">
        <f t="shared" si="1388"/>
        <v>2.3606351165093943E-2</v>
      </c>
      <c r="BB1248" s="5">
        <f t="shared" si="1389"/>
        <v>1.5821361316995682E-2</v>
      </c>
      <c r="BC1248" s="5">
        <f t="shared" si="1390"/>
        <v>8.4829873849563611E-3</v>
      </c>
      <c r="BD1248" s="5">
        <f t="shared" si="1391"/>
        <v>6.0909900982296741E-4</v>
      </c>
      <c r="BE1248" s="5">
        <f t="shared" si="1392"/>
        <v>2.4730947294678003E-3</v>
      </c>
      <c r="BF1248" s="5">
        <f t="shared" si="1393"/>
        <v>5.0206924016335756E-3</v>
      </c>
      <c r="BG1248" s="5">
        <f t="shared" si="1394"/>
        <v>6.7950900792346216E-3</v>
      </c>
      <c r="BH1248" s="5">
        <f t="shared" si="1395"/>
        <v>6.8974424478617895E-3</v>
      </c>
      <c r="BI1248" s="5">
        <f t="shared" si="1396"/>
        <v>5.601069215191247E-3</v>
      </c>
      <c r="BJ1248" s="8">
        <f t="shared" si="1397"/>
        <v>0.51544912899613016</v>
      </c>
      <c r="BK1248" s="8">
        <f t="shared" si="1398"/>
        <v>0.15238670574316854</v>
      </c>
      <c r="BL1248" s="8">
        <f t="shared" si="1399"/>
        <v>0.20968381989539578</v>
      </c>
      <c r="BM1248" s="8">
        <f t="shared" si="1400"/>
        <v>0.8294099100497484</v>
      </c>
      <c r="BN1248" s="8">
        <f t="shared" si="1401"/>
        <v>3.5986133916303321E-2</v>
      </c>
    </row>
    <row r="1249" spans="1:66" x14ac:dyDescent="0.25">
      <c r="A1249" t="s">
        <v>16</v>
      </c>
      <c r="B1249" t="s">
        <v>460</v>
      </c>
      <c r="C1249" t="s">
        <v>258</v>
      </c>
      <c r="D1249" s="7" t="s">
        <v>521</v>
      </c>
      <c r="E1249">
        <f>VLOOKUP(A1249,home!$A$2:$E$405,3,FALSE)</f>
        <v>1.8472</v>
      </c>
      <c r="F1249">
        <f>VLOOKUP(B1249,home!$B$2:$E$405,3,FALSE)</f>
        <v>0.40600000000000003</v>
      </c>
      <c r="G1249">
        <f>VLOOKUP(C1249,away!$B$2:$E$405,4,FALSE)</f>
        <v>0.81200000000000006</v>
      </c>
      <c r="H1249">
        <f>VLOOKUP(A1249,away!$A$2:$E$405,3,FALSE)</f>
        <v>1.3056000000000001</v>
      </c>
      <c r="I1249">
        <f>VLOOKUP(C1249,away!$B$2:$E$405,3,FALSE)</f>
        <v>0.95740000000000003</v>
      </c>
      <c r="J1249">
        <f>VLOOKUP(B1249,home!$B$2:$E$405,4,FALSE)</f>
        <v>0.76590000000000003</v>
      </c>
      <c r="K1249" s="3">
        <f t="shared" si="1346"/>
        <v>0.60897011840000004</v>
      </c>
      <c r="L1249" s="3">
        <f t="shared" si="1347"/>
        <v>0.95736078489600018</v>
      </c>
      <c r="M1249" s="5">
        <f t="shared" si="1348"/>
        <v>0.20880992234444543</v>
      </c>
      <c r="N1249" s="5">
        <f t="shared" si="1349"/>
        <v>0.12715900313319173</v>
      </c>
      <c r="O1249" s="5">
        <f t="shared" si="1350"/>
        <v>0.19990643114975115</v>
      </c>
      <c r="P1249" s="5">
        <f t="shared" si="1351"/>
        <v>0.12173704304618541</v>
      </c>
      <c r="Q1249" s="5">
        <f t="shared" si="1352"/>
        <v>3.871801659682287E-2</v>
      </c>
      <c r="R1249" s="5">
        <f t="shared" si="1353"/>
        <v>9.5691288915641978E-2</v>
      </c>
      <c r="S1249" s="5">
        <f t="shared" si="1354"/>
        <v>1.7743299124912272E-2</v>
      </c>
      <c r="T1249" s="5">
        <f t="shared" si="1355"/>
        <v>3.7067110758750708E-2</v>
      </c>
      <c r="U1249" s="5">
        <f t="shared" si="1356"/>
        <v>5.8273135540807097E-2</v>
      </c>
      <c r="V1249" s="5">
        <f t="shared" si="1357"/>
        <v>1.1493795915756353E-3</v>
      </c>
      <c r="W1249" s="5">
        <f t="shared" si="1358"/>
        <v>7.8593717170601304E-3</v>
      </c>
      <c r="X1249" s="5">
        <f t="shared" si="1359"/>
        <v>7.5242542758341118E-3</v>
      </c>
      <c r="Y1249" s="5">
        <f t="shared" si="1360"/>
        <v>3.6017129896348146E-3</v>
      </c>
      <c r="Z1249" s="5">
        <f t="shared" si="1361"/>
        <v>3.0537029154662974E-2</v>
      </c>
      <c r="AA1249" s="5">
        <f t="shared" si="1362"/>
        <v>1.8596138259899364E-2</v>
      </c>
      <c r="AB1249" s="5">
        <f t="shared" si="1363"/>
        <v>5.6622462589568422E-3</v>
      </c>
      <c r="AC1249" s="5">
        <f t="shared" si="1364"/>
        <v>4.1880814152966709E-5</v>
      </c>
      <c r="AD1249" s="5">
        <f t="shared" si="1365"/>
        <v>1.1965306312719298E-3</v>
      </c>
      <c r="AE1249" s="5">
        <f t="shared" si="1366"/>
        <v>1.1455115043066014E-3</v>
      </c>
      <c r="AF1249" s="5">
        <f t="shared" si="1367"/>
        <v>5.4833389643518273E-4</v>
      </c>
      <c r="AG1249" s="5">
        <f t="shared" si="1368"/>
        <v>1.7498445649208956E-4</v>
      </c>
      <c r="AH1249" s="5">
        <f t="shared" si="1369"/>
        <v>7.3087385499750459E-3</v>
      </c>
      <c r="AI1249" s="5">
        <f t="shared" si="1370"/>
        <v>4.4508033801329474E-3</v>
      </c>
      <c r="AJ1249" s="5">
        <f t="shared" si="1371"/>
        <v>1.3552031306873406E-3</v>
      </c>
      <c r="AK1249" s="5">
        <f t="shared" si="1372"/>
        <v>2.7509273698357356E-4</v>
      </c>
      <c r="AL1249" s="5">
        <f t="shared" si="1373"/>
        <v>9.7666747214029117E-7</v>
      </c>
      <c r="AM1249" s="5">
        <f t="shared" si="1374"/>
        <v>1.4573028003897877E-4</v>
      </c>
      <c r="AN1249" s="5">
        <f t="shared" si="1375"/>
        <v>1.3951645528123064E-4</v>
      </c>
      <c r="AO1249" s="5">
        <f t="shared" si="1376"/>
        <v>6.6783791566973319E-5</v>
      </c>
      <c r="AP1249" s="5">
        <f t="shared" si="1377"/>
        <v>2.1312061037629488E-5</v>
      </c>
      <c r="AQ1249" s="5">
        <f t="shared" si="1378"/>
        <v>5.1008328706841074E-6</v>
      </c>
      <c r="AR1249" s="5">
        <f t="shared" si="1379"/>
        <v>1.3994199349607532E-3</v>
      </c>
      <c r="AS1249" s="5">
        <f t="shared" si="1380"/>
        <v>8.522049234843701E-4</v>
      </c>
      <c r="AT1249" s="5">
        <f t="shared" si="1381"/>
        <v>2.5948366657766987E-4</v>
      </c>
      <c r="AU1249" s="5">
        <f t="shared" si="1382"/>
        <v>5.2672599719556594E-5</v>
      </c>
      <c r="AV1249" s="5">
        <f t="shared" si="1383"/>
        <v>8.0190098219135468E-6</v>
      </c>
      <c r="AW1249" s="5">
        <f t="shared" si="1384"/>
        <v>1.5816698635510455E-8</v>
      </c>
      <c r="AX1249" s="5">
        <f t="shared" si="1385"/>
        <v>1.479089764830034E-5</v>
      </c>
      <c r="AY1249" s="5">
        <f t="shared" si="1386"/>
        <v>1.4160225381893217E-5</v>
      </c>
      <c r="AZ1249" s="5">
        <f t="shared" si="1387"/>
        <v>6.778222242956776E-6</v>
      </c>
      <c r="BA1249" s="5">
        <f t="shared" si="1388"/>
        <v>2.1630680555722088E-6</v>
      </c>
      <c r="BB1249" s="5">
        <f t="shared" si="1389"/>
        <v>5.1770913286651865E-7</v>
      </c>
      <c r="BC1249" s="5">
        <f t="shared" si="1390"/>
        <v>9.9126884357783608E-8</v>
      </c>
      <c r="BD1249" s="5">
        <f t="shared" si="1391"/>
        <v>2.2329162788885595E-4</v>
      </c>
      <c r="BE1249" s="5">
        <f t="shared" si="1392"/>
        <v>1.3597792907320535E-4</v>
      </c>
      <c r="BF1249" s="5">
        <f t="shared" si="1393"/>
        <v>4.140324778374833E-5</v>
      </c>
      <c r="BG1249" s="5">
        <f t="shared" si="1394"/>
        <v>8.4044469016712543E-6</v>
      </c>
      <c r="BH1249" s="5">
        <f t="shared" si="1395"/>
        <v>1.2795142561993141E-6</v>
      </c>
      <c r="BI1249" s="5">
        <f t="shared" si="1396"/>
        <v>1.5583718961843688E-7</v>
      </c>
      <c r="BJ1249" s="8">
        <f t="shared" si="1397"/>
        <v>0.22541178262994166</v>
      </c>
      <c r="BK1249" s="8">
        <f t="shared" si="1398"/>
        <v>0.34949666181412575</v>
      </c>
      <c r="BL1249" s="8">
        <f t="shared" si="1399"/>
        <v>0.39450139066049283</v>
      </c>
      <c r="BM1249" s="8">
        <f t="shared" si="1400"/>
        <v>0.20791101466450149</v>
      </c>
      <c r="BN1249" s="8">
        <f t="shared" si="1401"/>
        <v>0.79202170518603843</v>
      </c>
    </row>
    <row r="1250" spans="1:66" x14ac:dyDescent="0.25">
      <c r="A1250" t="s">
        <v>16</v>
      </c>
      <c r="B1250" t="s">
        <v>55</v>
      </c>
      <c r="C1250" t="s">
        <v>52</v>
      </c>
      <c r="D1250" s="7" t="s">
        <v>521</v>
      </c>
      <c r="E1250">
        <f>VLOOKUP(A1250,home!$A$2:$E$405,3,FALSE)</f>
        <v>1.8472</v>
      </c>
      <c r="F1250">
        <f>VLOOKUP(B1250,home!$B$2:$E$405,3,FALSE)</f>
        <v>1.0827</v>
      </c>
      <c r="G1250">
        <f>VLOOKUP(C1250,away!$B$2:$E$405,4,FALSE)</f>
        <v>1.2181</v>
      </c>
      <c r="H1250">
        <f>VLOOKUP(A1250,away!$A$2:$E$405,3,FALSE)</f>
        <v>1.3056000000000001</v>
      </c>
      <c r="I1250">
        <f>VLOOKUP(C1250,away!$B$2:$E$405,3,FALSE)</f>
        <v>1.1489</v>
      </c>
      <c r="J1250">
        <f>VLOOKUP(B1250,home!$B$2:$E$405,4,FALSE)</f>
        <v>0.38300000000000001</v>
      </c>
      <c r="K1250" s="3">
        <f t="shared" si="1346"/>
        <v>2.4361554662639997</v>
      </c>
      <c r="L1250" s="3">
        <f t="shared" si="1347"/>
        <v>0.57450147072000013</v>
      </c>
      <c r="M1250" s="5">
        <f t="shared" si="1348"/>
        <v>4.9259307867663492E-2</v>
      </c>
      <c r="N1250" s="5">
        <f t="shared" si="1349"/>
        <v>0.12000333212618967</v>
      </c>
      <c r="O1250" s="5">
        <f t="shared" si="1350"/>
        <v>2.8299544816621947E-2</v>
      </c>
      <c r="P1250" s="5">
        <f t="shared" si="1351"/>
        <v>6.894209079779659E-2</v>
      </c>
      <c r="Q1250" s="5">
        <f t="shared" si="1352"/>
        <v>0.14617338676455563</v>
      </c>
      <c r="R1250" s="5">
        <f t="shared" si="1353"/>
        <v>8.1290650589279333E-3</v>
      </c>
      <c r="S1250" s="5">
        <f t="shared" si="1354"/>
        <v>2.4122404928733115E-2</v>
      </c>
      <c r="T1250" s="5">
        <f t="shared" si="1355"/>
        <v>8.3976825676360597E-2</v>
      </c>
      <c r="U1250" s="5">
        <f t="shared" si="1356"/>
        <v>1.9803666278922966E-2</v>
      </c>
      <c r="V1250" s="5">
        <f t="shared" si="1357"/>
        <v>3.7512347137988E-3</v>
      </c>
      <c r="W1250" s="5">
        <f t="shared" si="1358"/>
        <v>0.11870036506293133</v>
      </c>
      <c r="X1250" s="5">
        <f t="shared" si="1359"/>
        <v>6.8193534303654962E-2</v>
      </c>
      <c r="Y1250" s="5">
        <f t="shared" si="1360"/>
        <v>1.958864287552228E-2</v>
      </c>
      <c r="Z1250" s="5">
        <f t="shared" si="1361"/>
        <v>1.5567199439775539E-3</v>
      </c>
      <c r="AA1250" s="5">
        <f t="shared" si="1362"/>
        <v>3.7924118009631052E-3</v>
      </c>
      <c r="AB1250" s="5">
        <f t="shared" si="1363"/>
        <v>4.6194523696201847E-3</v>
      </c>
      <c r="AC1250" s="5">
        <f t="shared" si="1364"/>
        <v>3.2813337143478005E-4</v>
      </c>
      <c r="AD1250" s="5">
        <f t="shared" si="1365"/>
        <v>7.2293135798898095E-2</v>
      </c>
      <c r="AE1250" s="5">
        <f t="shared" si="1366"/>
        <v>4.1532512839427639E-2</v>
      </c>
      <c r="AF1250" s="5">
        <f t="shared" si="1367"/>
        <v>1.1930244854474234E-2</v>
      </c>
      <c r="AG1250" s="5">
        <f t="shared" si="1368"/>
        <v>2.2846477383150535E-3</v>
      </c>
      <c r="AH1250" s="5">
        <f t="shared" si="1369"/>
        <v>2.235844743285652E-4</v>
      </c>
      <c r="AI1250" s="5">
        <f t="shared" si="1370"/>
        <v>5.4468653930729702E-4</v>
      </c>
      <c r="AJ1250" s="5">
        <f t="shared" si="1371"/>
        <v>6.6347054506694643E-4</v>
      </c>
      <c r="AK1250" s="5">
        <f t="shared" si="1372"/>
        <v>5.3877246502333231E-4</v>
      </c>
      <c r="AL1250" s="5">
        <f t="shared" si="1373"/>
        <v>1.8369889197809219E-5</v>
      </c>
      <c r="AM1250" s="5">
        <f t="shared" si="1374"/>
        <v>3.5223463589970291E-2</v>
      </c>
      <c r="AN1250" s="5">
        <f t="shared" si="1375"/>
        <v>2.0235931636290304E-2</v>
      </c>
      <c r="AO1250" s="5">
        <f t="shared" si="1376"/>
        <v>5.8127862432190789E-3</v>
      </c>
      <c r="AP1250" s="5">
        <f t="shared" si="1377"/>
        <v>1.1131514152367817E-3</v>
      </c>
      <c r="AQ1250" s="5">
        <f t="shared" si="1378"/>
        <v>1.5987678129689514E-4</v>
      </c>
      <c r="AR1250" s="5">
        <f t="shared" si="1379"/>
        <v>2.5689921866383771E-5</v>
      </c>
      <c r="AS1250" s="5">
        <f t="shared" si="1380"/>
        <v>6.2584643582685879E-5</v>
      </c>
      <c r="AT1250" s="5">
        <f t="shared" si="1381"/>
        <v>7.6232960784072186E-5</v>
      </c>
      <c r="AU1250" s="5">
        <f t="shared" si="1382"/>
        <v>6.1905114707868866E-5</v>
      </c>
      <c r="AV1250" s="5">
        <f t="shared" si="1383"/>
        <v>3.7702620896318652E-5</v>
      </c>
      <c r="AW1250" s="5">
        <f t="shared" si="1384"/>
        <v>7.1416766125771357E-7</v>
      </c>
      <c r="AX1250" s="5">
        <f t="shared" si="1385"/>
        <v>1.4301638894242845E-2</v>
      </c>
      <c r="AY1250" s="5">
        <f t="shared" si="1386"/>
        <v>8.2163125784488703E-3</v>
      </c>
      <c r="AZ1250" s="5">
        <f t="shared" si="1387"/>
        <v>2.3601418301070561E-3</v>
      </c>
      <c r="BA1250" s="5">
        <f t="shared" si="1388"/>
        <v>4.5196831750143207E-4</v>
      </c>
      <c r="BB1250" s="5">
        <f t="shared" si="1389"/>
        <v>6.4914115780854165E-5</v>
      </c>
      <c r="BC1250" s="5">
        <f t="shared" si="1390"/>
        <v>7.4586509973178197E-6</v>
      </c>
      <c r="BD1250" s="5">
        <f t="shared" si="1391"/>
        <v>2.4598163158198937E-6</v>
      </c>
      <c r="BE1250" s="5">
        <f t="shared" si="1392"/>
        <v>5.9924949637900067E-6</v>
      </c>
      <c r="BF1250" s="5">
        <f t="shared" si="1393"/>
        <v>7.2993246812982579E-6</v>
      </c>
      <c r="BG1250" s="5">
        <f t="shared" si="1394"/>
        <v>5.9274299074601595E-6</v>
      </c>
      <c r="BH1250" s="5">
        <f t="shared" si="1395"/>
        <v>3.6100351924889446E-6</v>
      </c>
      <c r="BI1250" s="5">
        <f t="shared" si="1396"/>
        <v>1.7589213935174725E-6</v>
      </c>
      <c r="BJ1250" s="8">
        <f t="shared" si="1397"/>
        <v>0.77262427209342122</v>
      </c>
      <c r="BK1250" s="8">
        <f t="shared" si="1398"/>
        <v>0.15463785414707346</v>
      </c>
      <c r="BL1250" s="8">
        <f t="shared" si="1399"/>
        <v>6.6905817633073988E-2</v>
      </c>
      <c r="BM1250" s="8">
        <f t="shared" si="1400"/>
        <v>0.56670233797500325</v>
      </c>
      <c r="BN1250" s="8">
        <f t="shared" si="1401"/>
        <v>0.42080672743175523</v>
      </c>
    </row>
    <row r="1251" spans="1:66" s="14" customFormat="1" x14ac:dyDescent="0.25">
      <c r="A1251" t="s">
        <v>56</v>
      </c>
      <c r="B1251" t="s">
        <v>73</v>
      </c>
      <c r="C1251" t="s">
        <v>218</v>
      </c>
      <c r="D1251" s="7" t="s">
        <v>521</v>
      </c>
      <c r="E1251">
        <f>VLOOKUP(A1251,home!$A$2:$E$405,3,FALSE)</f>
        <v>1.5570999999999999</v>
      </c>
      <c r="F1251">
        <f>VLOOKUP(B1251,home!$B$2:$E$405,3,FALSE)</f>
        <v>0.64219999999999999</v>
      </c>
      <c r="G1251">
        <f>VLOOKUP(C1251,away!$B$2:$E$405,4,FALSE)</f>
        <v>0.96330000000000005</v>
      </c>
      <c r="H1251">
        <f>VLOOKUP(A1251,away!$A$2:$E$405,3,FALSE)</f>
        <v>1.4857</v>
      </c>
      <c r="I1251">
        <f>VLOOKUP(C1251,away!$B$2:$E$405,3,FALSE)</f>
        <v>1.851</v>
      </c>
      <c r="J1251">
        <f>VLOOKUP(B1251,home!$B$2:$E$405,4,FALSE)</f>
        <v>1.1217999999999999</v>
      </c>
      <c r="K1251" s="3">
        <f t="shared" si="1346"/>
        <v>0.96327073494599991</v>
      </c>
      <c r="L1251" s="3">
        <f t="shared" si="1347"/>
        <v>3.0849844392599999</v>
      </c>
      <c r="M1251" s="5">
        <f t="shared" si="1348"/>
        <v>1.7452800184075724E-2</v>
      </c>
      <c r="N1251" s="5">
        <f t="shared" si="1349"/>
        <v>1.6811771660180302E-2</v>
      </c>
      <c r="O1251" s="5">
        <f t="shared" si="1350"/>
        <v>5.3841616989387657E-2</v>
      </c>
      <c r="P1251" s="5">
        <f t="shared" si="1351"/>
        <v>5.1864053968048482E-2</v>
      </c>
      <c r="Q1251" s="5">
        <f t="shared" si="1352"/>
        <v>8.097143821423106E-3</v>
      </c>
      <c r="R1251" s="5">
        <f t="shared" si="1353"/>
        <v>8.3050275298428913E-2</v>
      </c>
      <c r="S1251" s="5">
        <f t="shared" si="1354"/>
        <v>3.8530781101461103E-2</v>
      </c>
      <c r="T1251" s="5">
        <f t="shared" si="1355"/>
        <v>2.497956269154053E-2</v>
      </c>
      <c r="U1251" s="5">
        <f t="shared" si="1356"/>
        <v>7.9999899724185239E-2</v>
      </c>
      <c r="V1251" s="5">
        <f t="shared" si="1357"/>
        <v>1.2722329746518823E-2</v>
      </c>
      <c r="W1251" s="5">
        <f t="shared" si="1358"/>
        <v>2.599913893275233E-3</v>
      </c>
      <c r="X1251" s="5">
        <f t="shared" si="1359"/>
        <v>8.0206939041699774E-3</v>
      </c>
      <c r="Y1251" s="5">
        <f t="shared" si="1360"/>
        <v>1.2371857943215962E-2</v>
      </c>
      <c r="Z1251" s="5">
        <f t="shared" si="1361"/>
        <v>8.5402935657304113E-2</v>
      </c>
      <c r="AA1251" s="5">
        <f t="shared" si="1362"/>
        <v>8.2266148597157265E-2</v>
      </c>
      <c r="AB1251" s="5">
        <f t="shared" si="1363"/>
        <v>3.9622286710180261E-2</v>
      </c>
      <c r="AC1251" s="5">
        <f t="shared" si="1364"/>
        <v>2.3629145094679564E-3</v>
      </c>
      <c r="AD1251" s="5">
        <f t="shared" si="1365"/>
        <v>6.2610524169288723E-4</v>
      </c>
      <c r="AE1251" s="5">
        <f t="shared" si="1366"/>
        <v>1.9315249279616782E-3</v>
      </c>
      <c r="AF1251" s="5">
        <f t="shared" si="1367"/>
        <v>2.9793621734022857E-3</v>
      </c>
      <c r="AG1251" s="5">
        <f t="shared" si="1368"/>
        <v>3.0637619812886349E-3</v>
      </c>
      <c r="AH1251" s="5">
        <f t="shared" si="1369"/>
        <v>6.5866681892476533E-2</v>
      </c>
      <c r="AI1251" s="5">
        <f t="shared" si="1370"/>
        <v>6.3447447075020258E-2</v>
      </c>
      <c r="AJ1251" s="5">
        <f t="shared" si="1371"/>
        <v>3.0558534487201094E-2</v>
      </c>
      <c r="AK1251" s="5">
        <f t="shared" si="1372"/>
        <v>9.8120473247862959E-3</v>
      </c>
      <c r="AL1251" s="5">
        <f t="shared" si="1373"/>
        <v>2.8087258055643863E-4</v>
      </c>
      <c r="AM1251" s="5">
        <f t="shared" si="1374"/>
        <v>1.2062177126381014E-4</v>
      </c>
      <c r="AN1251" s="5">
        <f t="shared" si="1375"/>
        <v>3.7211628738483319E-4</v>
      </c>
      <c r="AO1251" s="5">
        <f t="shared" si="1376"/>
        <v>5.739864780887065E-4</v>
      </c>
      <c r="AP1251" s="5">
        <f t="shared" si="1377"/>
        <v>5.9024645108310349E-4</v>
      </c>
      <c r="AQ1251" s="5">
        <f t="shared" si="1378"/>
        <v>4.552252792299532E-4</v>
      </c>
      <c r="AR1251" s="5">
        <f t="shared" si="1379"/>
        <v>4.0639537740795678E-2</v>
      </c>
      <c r="AS1251" s="5">
        <f t="shared" si="1380"/>
        <v>3.914687738744195E-2</v>
      </c>
      <c r="AT1251" s="5">
        <f t="shared" si="1381"/>
        <v>1.8854520675921076E-2</v>
      </c>
      <c r="AU1251" s="5">
        <f t="shared" si="1382"/>
        <v>6.0540026628496833E-3</v>
      </c>
      <c r="AV1251" s="5">
        <f t="shared" si="1383"/>
        <v>1.4579108986020632E-3</v>
      </c>
      <c r="AW1251" s="5">
        <f t="shared" si="1384"/>
        <v>2.3185058052581113E-5</v>
      </c>
      <c r="AX1251" s="5">
        <f t="shared" si="1385"/>
        <v>1.9365237042629772E-5</v>
      </c>
      <c r="AY1251" s="5">
        <f t="shared" si="1386"/>
        <v>5.9741454939094178E-5</v>
      </c>
      <c r="AZ1251" s="5">
        <f t="shared" si="1387"/>
        <v>9.2150729432929034E-5</v>
      </c>
      <c r="BA1251" s="5">
        <f t="shared" si="1388"/>
        <v>9.476118878901484E-5</v>
      </c>
      <c r="BB1251" s="5">
        <f t="shared" si="1389"/>
        <v>7.3084198214972478E-5</v>
      </c>
      <c r="BC1251" s="5">
        <f t="shared" si="1390"/>
        <v>4.5092722849796683E-5</v>
      </c>
      <c r="BD1251" s="5">
        <f t="shared" si="1391"/>
        <v>2.0895390258179037E-2</v>
      </c>
      <c r="BE1251" s="5">
        <f t="shared" si="1392"/>
        <v>2.0127917930979605E-2</v>
      </c>
      <c r="BF1251" s="5">
        <f t="shared" si="1393"/>
        <v>9.6943171491537476E-3</v>
      </c>
      <c r="BG1251" s="5">
        <f t="shared" si="1394"/>
        <v>3.1127506683549808E-3</v>
      </c>
      <c r="BH1251" s="5">
        <f t="shared" si="1395"/>
        <v>7.4960540600248844E-4</v>
      </c>
      <c r="BI1251" s="5">
        <f t="shared" si="1396"/>
        <v>1.4441459007190241E-4</v>
      </c>
      <c r="BJ1251" s="8">
        <f t="shared" si="1397"/>
        <v>8.3978090036469416E-2</v>
      </c>
      <c r="BK1251" s="8">
        <f t="shared" si="1398"/>
        <v>0.12327349354506763</v>
      </c>
      <c r="BL1251" s="8">
        <f t="shared" si="1399"/>
        <v>0.66934218346717544</v>
      </c>
      <c r="BM1251" s="8">
        <f t="shared" si="1400"/>
        <v>0.73084248438758592</v>
      </c>
      <c r="BN1251" s="8">
        <f t="shared" si="1401"/>
        <v>0.2311176619215442</v>
      </c>
    </row>
    <row r="1252" spans="1:66" x14ac:dyDescent="0.25">
      <c r="A1252" t="s">
        <v>56</v>
      </c>
      <c r="B1252" t="s">
        <v>62</v>
      </c>
      <c r="C1252" t="s">
        <v>64</v>
      </c>
      <c r="D1252" s="7" t="s">
        <v>521</v>
      </c>
      <c r="E1252">
        <f>VLOOKUP(A1252,home!$A$2:$E$405,3,FALSE)</f>
        <v>1.5570999999999999</v>
      </c>
      <c r="F1252">
        <f>VLOOKUP(B1252,home!$B$2:$E$405,3,FALSE)</f>
        <v>0.48170000000000002</v>
      </c>
      <c r="G1252">
        <f>VLOOKUP(C1252,away!$B$2:$E$405,4,FALSE)</f>
        <v>0.64219999999999999</v>
      </c>
      <c r="H1252">
        <f>VLOOKUP(A1252,away!$A$2:$E$405,3,FALSE)</f>
        <v>1.4857</v>
      </c>
      <c r="I1252">
        <f>VLOOKUP(C1252,away!$B$2:$E$405,3,FALSE)</f>
        <v>0.67310000000000003</v>
      </c>
      <c r="J1252">
        <f>VLOOKUP(B1252,home!$B$2:$E$405,4,FALSE)</f>
        <v>2.0192999999999999</v>
      </c>
      <c r="K1252" s="3">
        <f t="shared" si="1346"/>
        <v>0.48168536595400002</v>
      </c>
      <c r="L1252" s="3">
        <f t="shared" si="1347"/>
        <v>2.0193498161310002</v>
      </c>
      <c r="M1252" s="5">
        <f t="shared" si="1348"/>
        <v>8.2000069669926054E-2</v>
      </c>
      <c r="N1252" s="5">
        <f t="shared" si="1349"/>
        <v>3.9498233567211827E-2</v>
      </c>
      <c r="O1252" s="5">
        <f t="shared" si="1350"/>
        <v>0.16558682561069438</v>
      </c>
      <c r="P1252" s="5">
        <f t="shared" si="1351"/>
        <v>7.9760750691448501E-2</v>
      </c>
      <c r="Q1252" s="5">
        <f t="shared" si="1352"/>
        <v>9.5128605451794985E-3</v>
      </c>
      <c r="R1252" s="5">
        <f t="shared" si="1353"/>
        <v>0.16718886292533588</v>
      </c>
      <c r="S1252" s="5">
        <f t="shared" si="1354"/>
        <v>1.9395646175885566E-2</v>
      </c>
      <c r="T1252" s="5">
        <f t="shared" si="1355"/>
        <v>1.9209793192788066E-2</v>
      </c>
      <c r="U1252" s="5">
        <f t="shared" si="1356"/>
        <v>8.0532428621623561E-2</v>
      </c>
      <c r="V1252" s="5">
        <f t="shared" si="1357"/>
        <v>2.0962194915220096E-3</v>
      </c>
      <c r="W1252" s="5">
        <f t="shared" si="1358"/>
        <v>1.5274019043247185E-3</v>
      </c>
      <c r="X1252" s="5">
        <f t="shared" si="1359"/>
        <v>3.0843587546562595E-3</v>
      </c>
      <c r="Y1252" s="5">
        <f t="shared" si="1360"/>
        <v>3.1141996420485799E-3</v>
      </c>
      <c r="Z1252" s="5">
        <f t="shared" si="1361"/>
        <v>0.11253759986914269</v>
      </c>
      <c r="AA1252" s="5">
        <f t="shared" si="1362"/>
        <v>5.4207714976552822E-2</v>
      </c>
      <c r="AB1252" s="5">
        <f t="shared" si="1363"/>
        <v>1.3055531513005486E-2</v>
      </c>
      <c r="AC1252" s="5">
        <f t="shared" si="1364"/>
        <v>1.2743589802031123E-4</v>
      </c>
      <c r="AD1252" s="5">
        <f t="shared" si="1365"/>
        <v>1.8393178631087207E-4</v>
      </c>
      <c r="AE1252" s="5">
        <f t="shared" si="1366"/>
        <v>3.714226188675059E-4</v>
      </c>
      <c r="AF1252" s="5">
        <f t="shared" si="1367"/>
        <v>3.7501609855849642E-4</v>
      </c>
      <c r="AG1252" s="5">
        <f t="shared" si="1368"/>
        <v>2.5242956322342166E-4</v>
      </c>
      <c r="AH1252" s="5">
        <f t="shared" si="1369"/>
        <v>5.6813195400894315E-2</v>
      </c>
      <c r="AI1252" s="5">
        <f t="shared" si="1370"/>
        <v>2.7366084817695886E-2</v>
      </c>
      <c r="AJ1252" s="5">
        <f t="shared" si="1371"/>
        <v>6.5909212900700231E-3</v>
      </c>
      <c r="AK1252" s="5">
        <f t="shared" si="1372"/>
        <v>1.0582501111937965E-3</v>
      </c>
      <c r="AL1252" s="5">
        <f t="shared" si="1373"/>
        <v>4.9582313439749469E-6</v>
      </c>
      <c r="AM1252" s="5">
        <f t="shared" si="1374"/>
        <v>1.7719449959945078E-5</v>
      </c>
      <c r="AN1252" s="5">
        <f t="shared" si="1375"/>
        <v>3.5781768018557553E-5</v>
      </c>
      <c r="AO1252" s="5">
        <f t="shared" si="1376"/>
        <v>3.6127953334558155E-5</v>
      </c>
      <c r="AP1252" s="5">
        <f t="shared" si="1377"/>
        <v>2.4318325307776461E-5</v>
      </c>
      <c r="AQ1252" s="5">
        <f t="shared" si="1378"/>
        <v>1.2276801434718054E-5</v>
      </c>
      <c r="AR1252" s="5">
        <f t="shared" si="1379"/>
        <v>2.2945143137322131E-2</v>
      </c>
      <c r="AS1252" s="5">
        <f t="shared" si="1380"/>
        <v>1.1052339668967922E-2</v>
      </c>
      <c r="AT1252" s="5">
        <f t="shared" si="1381"/>
        <v>2.6618751390473623E-3</v>
      </c>
      <c r="AU1252" s="5">
        <f t="shared" si="1382"/>
        <v>4.273954334919612E-4</v>
      </c>
      <c r="AV1252" s="5">
        <f t="shared" si="1383"/>
        <v>5.1467531447160937E-5</v>
      </c>
      <c r="AW1252" s="5">
        <f t="shared" si="1384"/>
        <v>1.339674519279207E-7</v>
      </c>
      <c r="AX1252" s="5">
        <f t="shared" si="1385"/>
        <v>1.4225332897432887E-6</v>
      </c>
      <c r="AY1252" s="5">
        <f t="shared" si="1386"/>
        <v>2.8725923370833369E-6</v>
      </c>
      <c r="AZ1252" s="5">
        <f t="shared" si="1387"/>
        <v>2.900384403854279E-6</v>
      </c>
      <c r="BA1252" s="5">
        <f t="shared" si="1388"/>
        <v>1.9522969042107868E-6</v>
      </c>
      <c r="BB1252" s="5">
        <f t="shared" si="1389"/>
        <v>9.855925986377927E-7</v>
      </c>
      <c r="BC1252" s="5">
        <f t="shared" si="1390"/>
        <v>3.9805124656786075E-7</v>
      </c>
      <c r="BD1252" s="5">
        <f t="shared" si="1391"/>
        <v>7.7223784292418125E-3</v>
      </c>
      <c r="BE1252" s="5">
        <f t="shared" si="1392"/>
        <v>3.719756679724618E-3</v>
      </c>
      <c r="BF1252" s="5">
        <f t="shared" si="1393"/>
        <v>8.9587617876649432E-4</v>
      </c>
      <c r="BG1252" s="5">
        <f t="shared" si="1394"/>
        <v>1.4384348167287002E-4</v>
      </c>
      <c r="BH1252" s="5">
        <f t="shared" si="1395"/>
        <v>1.7321825027423467E-5</v>
      </c>
      <c r="BI1252" s="5">
        <f t="shared" si="1396"/>
        <v>1.6687339254651265E-6</v>
      </c>
      <c r="BJ1252" s="8">
        <f t="shared" si="1397"/>
        <v>7.7266403422004915E-2</v>
      </c>
      <c r="BK1252" s="8">
        <f t="shared" si="1398"/>
        <v>0.1833879527504835</v>
      </c>
      <c r="BL1252" s="8">
        <f t="shared" si="1399"/>
        <v>0.62203888150570119</v>
      </c>
      <c r="BM1252" s="8">
        <f t="shared" si="1400"/>
        <v>0.45168049591265136</v>
      </c>
      <c r="BN1252" s="8">
        <f t="shared" si="1401"/>
        <v>0.54354760300979621</v>
      </c>
    </row>
    <row r="1253" spans="1:66" x14ac:dyDescent="0.25">
      <c r="A1253" t="s">
        <v>56</v>
      </c>
      <c r="B1253" t="s">
        <v>301</v>
      </c>
      <c r="C1253" t="s">
        <v>72</v>
      </c>
      <c r="D1253" s="7" t="s">
        <v>521</v>
      </c>
      <c r="E1253">
        <f>VLOOKUP(A1253,home!$A$2:$E$405,3,FALSE)</f>
        <v>1.5570999999999999</v>
      </c>
      <c r="F1253">
        <f>VLOOKUP(B1253,home!$B$2:$E$405,3,FALSE)</f>
        <v>0.16059999999999999</v>
      </c>
      <c r="G1253">
        <f>VLOOKUP(C1253,away!$B$2:$E$405,4,FALSE)</f>
        <v>1.7125999999999999</v>
      </c>
      <c r="H1253">
        <f>VLOOKUP(A1253,away!$A$2:$E$405,3,FALSE)</f>
        <v>1.4857</v>
      </c>
      <c r="I1253">
        <f>VLOOKUP(C1253,away!$B$2:$E$405,3,FALSE)</f>
        <v>0.89739999999999998</v>
      </c>
      <c r="J1253">
        <f>VLOOKUP(B1253,home!$B$2:$E$405,4,FALSE)</f>
        <v>0.84140000000000004</v>
      </c>
      <c r="K1253" s="3">
        <f t="shared" si="1346"/>
        <v>0.42827032727599995</v>
      </c>
      <c r="L1253" s="3">
        <f t="shared" si="1347"/>
        <v>1.1218110052520001</v>
      </c>
      <c r="M1253" s="5">
        <f t="shared" si="1348"/>
        <v>0.21223071186445788</v>
      </c>
      <c r="N1253" s="5">
        <f t="shared" si="1349"/>
        <v>9.0892116428209824E-2</v>
      </c>
      <c r="O1253" s="5">
        <f t="shared" si="1350"/>
        <v>0.23808274822201506</v>
      </c>
      <c r="P1253" s="5">
        <f t="shared" si="1351"/>
        <v>0.10196377649981188</v>
      </c>
      <c r="Q1253" s="5">
        <f t="shared" si="1352"/>
        <v>1.9463198224758855E-2</v>
      </c>
      <c r="R1253" s="5">
        <f t="shared" si="1353"/>
        <v>0.13354192355804884</v>
      </c>
      <c r="S1253" s="5">
        <f t="shared" si="1354"/>
        <v>1.2246827552394299E-2</v>
      </c>
      <c r="T1253" s="5">
        <f t="shared" si="1355"/>
        <v>2.1834029965935673E-2</v>
      </c>
      <c r="U1253" s="5">
        <f t="shared" si="1356"/>
        <v>5.7192043307272136E-2</v>
      </c>
      <c r="V1253" s="5">
        <f t="shared" si="1357"/>
        <v>6.537606469309259E-4</v>
      </c>
      <c r="W1253" s="5">
        <f t="shared" si="1358"/>
        <v>2.7785034245183787E-3</v>
      </c>
      <c r="X1253" s="5">
        <f t="shared" si="1359"/>
        <v>3.1169557197550869E-3</v>
      </c>
      <c r="Y1253" s="5">
        <f t="shared" si="1360"/>
        <v>1.7483176146522136E-3</v>
      </c>
      <c r="Z1253" s="5">
        <f t="shared" si="1361"/>
        <v>4.9936266503313481E-2</v>
      </c>
      <c r="AA1253" s="5">
        <f t="shared" si="1362"/>
        <v>2.1386221198315618E-2</v>
      </c>
      <c r="AB1253" s="5">
        <f t="shared" si="1363"/>
        <v>4.5795419758997789E-3</v>
      </c>
      <c r="AC1253" s="5">
        <f t="shared" si="1364"/>
        <v>1.9630731075166571E-5</v>
      </c>
      <c r="AD1253" s="5">
        <f t="shared" si="1365"/>
        <v>2.9748764273899314E-4</v>
      </c>
      <c r="AE1253" s="5">
        <f t="shared" si="1366"/>
        <v>3.3372491155107776E-4</v>
      </c>
      <c r="AF1253" s="5">
        <f t="shared" si="1367"/>
        <v>1.8718813925237474E-4</v>
      </c>
      <c r="AG1253" s="5">
        <f t="shared" si="1368"/>
        <v>6.9996571555319266E-5</v>
      </c>
      <c r="AH1253" s="5">
        <f t="shared" si="1369"/>
        <v>1.4004763331153474E-2</v>
      </c>
      <c r="AI1253" s="5">
        <f t="shared" si="1370"/>
        <v>5.9978245752560213E-3</v>
      </c>
      <c r="AJ1253" s="5">
        <f t="shared" si="1371"/>
        <v>1.2843451468944657E-3</v>
      </c>
      <c r="AK1253" s="5">
        <f t="shared" si="1372"/>
        <v>1.8334897213194505E-4</v>
      </c>
      <c r="AL1253" s="5">
        <f t="shared" si="1373"/>
        <v>3.7725425472907815E-7</v>
      </c>
      <c r="AM1253" s="5">
        <f t="shared" si="1374"/>
        <v>2.5481026023278864E-5</v>
      </c>
      <c r="AN1253" s="5">
        <f t="shared" si="1375"/>
        <v>2.8584895418026837E-5</v>
      </c>
      <c r="AO1253" s="5">
        <f t="shared" si="1376"/>
        <v>1.6033425131959994E-5</v>
      </c>
      <c r="AP1253" s="5">
        <f t="shared" si="1377"/>
        <v>5.9954909216389051E-6</v>
      </c>
      <c r="AQ1253" s="5">
        <f t="shared" si="1378"/>
        <v>1.6814519244457458E-6</v>
      </c>
      <c r="AR1253" s="5">
        <f t="shared" si="1379"/>
        <v>3.1421395261675236E-3</v>
      </c>
      <c r="AS1253" s="5">
        <f t="shared" si="1380"/>
        <v>1.3456851232186205E-3</v>
      </c>
      <c r="AT1253" s="5">
        <f t="shared" si="1381"/>
        <v>2.8815850406564144E-4</v>
      </c>
      <c r="AU1253" s="5">
        <f t="shared" si="1382"/>
        <v>4.1136578947851615E-5</v>
      </c>
      <c r="AV1253" s="5">
        <f t="shared" si="1383"/>
        <v>4.4043940322528547E-6</v>
      </c>
      <c r="AW1253" s="5">
        <f t="shared" si="1384"/>
        <v>5.0346504956891577E-9</v>
      </c>
      <c r="AX1253" s="5">
        <f t="shared" si="1385"/>
        <v>1.818794559052985E-6</v>
      </c>
      <c r="AY1253" s="5">
        <f t="shared" si="1386"/>
        <v>2.0403437526380971E-6</v>
      </c>
      <c r="AZ1253" s="5">
        <f t="shared" si="1387"/>
        <v>1.1444400381032914E-6</v>
      </c>
      <c r="BA1253" s="5">
        <f t="shared" si="1388"/>
        <v>4.2794847653176336E-7</v>
      </c>
      <c r="BB1253" s="5">
        <f t="shared" si="1389"/>
        <v>1.2001932766353989E-7</v>
      </c>
      <c r="BC1253" s="5">
        <f t="shared" si="1390"/>
        <v>2.6927800523180958E-8</v>
      </c>
      <c r="BD1253" s="5">
        <f t="shared" si="1391"/>
        <v>5.8748111674867176E-4</v>
      </c>
      <c r="BE1253" s="5">
        <f t="shared" si="1392"/>
        <v>2.5160073013842356E-4</v>
      </c>
      <c r="BF1253" s="5">
        <f t="shared" si="1393"/>
        <v>5.3876563519631603E-5</v>
      </c>
      <c r="BG1253" s="5">
        <f t="shared" si="1394"/>
        <v>7.6912444970196098E-6</v>
      </c>
      <c r="BH1253" s="5">
        <f t="shared" si="1395"/>
        <v>8.2348294947458029E-7</v>
      </c>
      <c r="BI1253" s="5">
        <f t="shared" si="1396"/>
        <v>7.0534662455536841E-8</v>
      </c>
      <c r="BJ1253" s="8">
        <f t="shared" si="1397"/>
        <v>0.14080487340630166</v>
      </c>
      <c r="BK1253" s="8">
        <f t="shared" si="1398"/>
        <v>0.32711712489267752</v>
      </c>
      <c r="BL1253" s="8">
        <f t="shared" si="1399"/>
        <v>0.48197582808593487</v>
      </c>
      <c r="BM1253" s="8">
        <f t="shared" si="1400"/>
        <v>0.20365758278182303</v>
      </c>
      <c r="BN1253" s="8">
        <f t="shared" si="1401"/>
        <v>0.7961744747973023</v>
      </c>
    </row>
    <row r="1254" spans="1:66" x14ac:dyDescent="0.25">
      <c r="A1254" t="s">
        <v>56</v>
      </c>
      <c r="B1254" t="s">
        <v>63</v>
      </c>
      <c r="C1254" t="s">
        <v>217</v>
      </c>
      <c r="D1254" s="7" t="s">
        <v>521</v>
      </c>
      <c r="E1254">
        <f>VLOOKUP(A1254,home!$A$2:$E$405,3,FALSE)</f>
        <v>1.5570999999999999</v>
      </c>
      <c r="F1254">
        <f>VLOOKUP(B1254,home!$B$2:$E$405,3,FALSE)</f>
        <v>0.21410000000000001</v>
      </c>
      <c r="G1254">
        <f>VLOOKUP(C1254,away!$B$2:$E$405,4,FALSE)</f>
        <v>1.2844</v>
      </c>
      <c r="H1254">
        <f>VLOOKUP(A1254,away!$A$2:$E$405,3,FALSE)</f>
        <v>1.4857</v>
      </c>
      <c r="I1254">
        <f>VLOOKUP(C1254,away!$B$2:$E$405,3,FALSE)</f>
        <v>0.44869999999999999</v>
      </c>
      <c r="J1254">
        <f>VLOOKUP(B1254,home!$B$2:$E$405,4,FALSE)</f>
        <v>1.1217999999999999</v>
      </c>
      <c r="K1254" s="3">
        <f t="shared" si="1346"/>
        <v>0.42818699128400001</v>
      </c>
      <c r="L1254" s="3">
        <f t="shared" si="1347"/>
        <v>0.74782956126199995</v>
      </c>
      <c r="M1254" s="5">
        <f t="shared" si="1348"/>
        <v>0.30850520847744678</v>
      </c>
      <c r="N1254" s="5">
        <f t="shared" si="1349"/>
        <v>0.13209791701340112</v>
      </c>
      <c r="O1254" s="5">
        <f t="shared" si="1350"/>
        <v>0.23070931470273082</v>
      </c>
      <c r="P1254" s="5">
        <f t="shared" si="1351"/>
        <v>9.8786727323755819E-2</v>
      </c>
      <c r="Q1254" s="5">
        <f t="shared" si="1352"/>
        <v>2.8281304820425866E-2</v>
      </c>
      <c r="R1254" s="5">
        <f t="shared" si="1353"/>
        <v>8.6265622796599939E-2</v>
      </c>
      <c r="S1254" s="5">
        <f t="shared" si="1354"/>
        <v>7.9081464649335912E-3</v>
      </c>
      <c r="T1254" s="5">
        <f t="shared" si="1355"/>
        <v>2.1149595775775958E-2</v>
      </c>
      <c r="U1254" s="5">
        <f t="shared" si="1356"/>
        <v>3.6937817476516574E-2</v>
      </c>
      <c r="V1254" s="5">
        <f t="shared" si="1357"/>
        <v>2.8136384627138107E-4</v>
      </c>
      <c r="W1254" s="5">
        <f t="shared" si="1358"/>
        <v>4.0365622735479469E-3</v>
      </c>
      <c r="X1254" s="5">
        <f t="shared" si="1359"/>
        <v>3.0186605940341017E-3</v>
      </c>
      <c r="Y1254" s="5">
        <f t="shared" si="1360"/>
        <v>1.1287218138177053E-3</v>
      </c>
      <c r="Z1254" s="5">
        <f t="shared" si="1361"/>
        <v>2.150399428265817E-2</v>
      </c>
      <c r="AA1254" s="5">
        <f t="shared" si="1362"/>
        <v>9.2077306124797396E-3</v>
      </c>
      <c r="AB1254" s="5">
        <f t="shared" si="1363"/>
        <v>1.9713152337556411E-3</v>
      </c>
      <c r="AC1254" s="5">
        <f t="shared" si="1364"/>
        <v>5.6309854737845567E-6</v>
      </c>
      <c r="AD1254" s="5">
        <f t="shared" si="1365"/>
        <v>4.3210086376024935E-4</v>
      </c>
      <c r="AE1254" s="5">
        <f t="shared" si="1366"/>
        <v>3.2313779936675848E-4</v>
      </c>
      <c r="AF1254" s="5">
        <f t="shared" si="1367"/>
        <v>1.2082599936380559E-4</v>
      </c>
      <c r="AG1254" s="5">
        <f t="shared" si="1368"/>
        <v>3.0119084697759136E-5</v>
      </c>
      <c r="AH1254" s="5">
        <f t="shared" si="1369"/>
        <v>4.0203306524452028E-3</v>
      </c>
      <c r="AI1254" s="5">
        <f t="shared" si="1370"/>
        <v>1.7214532860373524E-3</v>
      </c>
      <c r="AJ1254" s="5">
        <f t="shared" si="1371"/>
        <v>3.6855195159214444E-4</v>
      </c>
      <c r="AK1254" s="5">
        <f t="shared" si="1372"/>
        <v>5.2603050428028924E-5</v>
      </c>
      <c r="AL1254" s="5">
        <f t="shared" si="1373"/>
        <v>7.2124114767216471E-8</v>
      </c>
      <c r="AM1254" s="5">
        <f t="shared" si="1374"/>
        <v>3.7003993756943764E-5</v>
      </c>
      <c r="AN1254" s="5">
        <f t="shared" si="1375"/>
        <v>2.7672680416197037E-5</v>
      </c>
      <c r="AO1254" s="5">
        <f t="shared" si="1376"/>
        <v>1.0347224227294085E-5</v>
      </c>
      <c r="AP1254" s="5">
        <f t="shared" si="1377"/>
        <v>2.5793200513922902E-6</v>
      </c>
      <c r="AQ1254" s="5">
        <f t="shared" si="1378"/>
        <v>4.8222294559674385E-7</v>
      </c>
      <c r="AR1254" s="5">
        <f t="shared" si="1379"/>
        <v>6.013044215892534E-4</v>
      </c>
      <c r="AS1254" s="5">
        <f t="shared" si="1380"/>
        <v>2.5747073112606836E-4</v>
      </c>
      <c r="AT1254" s="5">
        <f t="shared" si="1381"/>
        <v>5.5122808852281464E-5</v>
      </c>
      <c r="AU1254" s="5">
        <f t="shared" si="1382"/>
        <v>7.8676232245271487E-6</v>
      </c>
      <c r="AV1254" s="5">
        <f t="shared" si="1383"/>
        <v>8.4220347926660032E-7</v>
      </c>
      <c r="AW1254" s="5">
        <f t="shared" si="1384"/>
        <v>6.4152574910589163E-10</v>
      </c>
      <c r="AX1254" s="5">
        <f t="shared" si="1385"/>
        <v>2.640771458712944E-6</v>
      </c>
      <c r="AY1254" s="5">
        <f t="shared" si="1386"/>
        <v>1.9748469613625124E-6</v>
      </c>
      <c r="AZ1254" s="5">
        <f t="shared" si="1387"/>
        <v>7.3842446833766071E-7</v>
      </c>
      <c r="BA1254" s="5">
        <f t="shared" si="1388"/>
        <v>1.840718820606928E-7</v>
      </c>
      <c r="BB1254" s="5">
        <f t="shared" si="1389"/>
        <v>3.4413598700529616E-8</v>
      </c>
      <c r="BC1254" s="5">
        <f t="shared" si="1390"/>
        <v>5.1471012835327214E-9</v>
      </c>
      <c r="BD1254" s="5">
        <f t="shared" si="1391"/>
        <v>7.4945536963665313E-5</v>
      </c>
      <c r="BE1254" s="5">
        <f t="shared" si="1392"/>
        <v>3.209070398263566E-5</v>
      </c>
      <c r="BF1254" s="5">
        <f t="shared" si="1393"/>
        <v>6.8704109932551194E-6</v>
      </c>
      <c r="BG1254" s="5">
        <f t="shared" si="1394"/>
        <v>9.8060687069547601E-7</v>
      </c>
      <c r="BH1254" s="5">
        <f t="shared" si="1395"/>
        <v>1.0497077639887856E-7</v>
      </c>
      <c r="BI1254" s="5">
        <f t="shared" si="1396"/>
        <v>8.9894241837962678E-9</v>
      </c>
      <c r="BJ1254" s="8">
        <f t="shared" si="1397"/>
        <v>0.19070260915505921</v>
      </c>
      <c r="BK1254" s="8">
        <f t="shared" si="1398"/>
        <v>0.41548912406895749</v>
      </c>
      <c r="BL1254" s="8">
        <f t="shared" si="1399"/>
        <v>0.37229234876986778</v>
      </c>
      <c r="BM1254" s="8">
        <f t="shared" si="1400"/>
        <v>0.11534000693674652</v>
      </c>
      <c r="BN1254" s="8">
        <f t="shared" si="1401"/>
        <v>0.88464609513436043</v>
      </c>
    </row>
    <row r="1255" spans="1:66" x14ac:dyDescent="0.25">
      <c r="A1255" t="s">
        <v>56</v>
      </c>
      <c r="B1255" t="s">
        <v>220</v>
      </c>
      <c r="C1255" t="s">
        <v>285</v>
      </c>
      <c r="D1255" s="7" t="s">
        <v>521</v>
      </c>
      <c r="E1255">
        <f>VLOOKUP(A1255,home!$A$2:$E$405,3,FALSE)</f>
        <v>1.5570999999999999</v>
      </c>
      <c r="F1255">
        <f>VLOOKUP(B1255,home!$B$2:$E$405,3,FALSE)</f>
        <v>0.80279999999999996</v>
      </c>
      <c r="G1255">
        <f>VLOOKUP(C1255,away!$B$2:$E$405,4,FALSE)</f>
        <v>0.42809999999999998</v>
      </c>
      <c r="H1255">
        <f>VLOOKUP(A1255,away!$A$2:$E$405,3,FALSE)</f>
        <v>1.4857</v>
      </c>
      <c r="I1255">
        <f>VLOOKUP(C1255,away!$B$2:$E$405,3,FALSE)</f>
        <v>0.89739999999999998</v>
      </c>
      <c r="J1255">
        <f>VLOOKUP(B1255,home!$B$2:$E$405,4,FALSE)</f>
        <v>1.0096000000000001</v>
      </c>
      <c r="K1255" s="3">
        <f t="shared" si="1346"/>
        <v>0.53514207262799995</v>
      </c>
      <c r="L1255" s="3">
        <f t="shared" si="1347"/>
        <v>1.346066544928</v>
      </c>
      <c r="M1255" s="5">
        <f t="shared" si="1348"/>
        <v>0.15240579407979477</v>
      </c>
      <c r="N1255" s="5">
        <f t="shared" si="1349"/>
        <v>8.1558752524377526E-2</v>
      </c>
      <c r="O1255" s="5">
        <f t="shared" si="1350"/>
        <v>0.20514834066399756</v>
      </c>
      <c r="P1255" s="5">
        <f t="shared" si="1351"/>
        <v>0.10978350821912665</v>
      </c>
      <c r="Q1255" s="5">
        <f t="shared" si="1352"/>
        <v>2.1822759933424755E-2</v>
      </c>
      <c r="R1255" s="5">
        <f t="shared" si="1353"/>
        <v>0.13807165905764981</v>
      </c>
      <c r="S1255" s="5">
        <f t="shared" si="1354"/>
        <v>1.9770276369198918E-2</v>
      </c>
      <c r="T1255" s="5">
        <f t="shared" si="1355"/>
        <v>2.9374887064378245E-2</v>
      </c>
      <c r="U1255" s="5">
        <f t="shared" si="1356"/>
        <v>7.3887953799297273E-2</v>
      </c>
      <c r="V1255" s="5">
        <f t="shared" si="1357"/>
        <v>1.5823620467225786E-3</v>
      </c>
      <c r="W1255" s="5">
        <f t="shared" si="1358"/>
        <v>3.8927589937453985E-3</v>
      </c>
      <c r="X1255" s="5">
        <f t="shared" si="1359"/>
        <v>5.239912648948266E-3</v>
      </c>
      <c r="Y1255" s="5">
        <f t="shared" si="1360"/>
        <v>3.5266355575471592E-3</v>
      </c>
      <c r="Z1255" s="5">
        <f t="shared" si="1361"/>
        <v>6.1951213686735833E-2</v>
      </c>
      <c r="AA1255" s="5">
        <f t="shared" si="1362"/>
        <v>3.3152700894139929E-2</v>
      </c>
      <c r="AB1255" s="5">
        <f t="shared" si="1363"/>
        <v>8.8707025348530918E-3</v>
      </c>
      <c r="AC1255" s="5">
        <f t="shared" si="1364"/>
        <v>7.1239604853478216E-5</v>
      </c>
      <c r="AD1255" s="5">
        <f t="shared" si="1365"/>
        <v>5.2079477903854991E-4</v>
      </c>
      <c r="AE1255" s="5">
        <f t="shared" si="1366"/>
        <v>7.01024428836962E-4</v>
      </c>
      <c r="AF1255" s="5">
        <f t="shared" si="1367"/>
        <v>4.7181276541734718E-4</v>
      </c>
      <c r="AG1255" s="5">
        <f t="shared" si="1368"/>
        <v>2.1169712633275117E-4</v>
      </c>
      <c r="AH1255" s="5">
        <f t="shared" si="1369"/>
        <v>2.0847614040350196E-2</v>
      </c>
      <c r="AI1255" s="5">
        <f t="shared" si="1370"/>
        <v>1.1156435386901593E-2</v>
      </c>
      <c r="AJ1255" s="5">
        <f t="shared" si="1371"/>
        <v>2.9851389780434401E-3</v>
      </c>
      <c r="AK1255" s="5">
        <f t="shared" si="1372"/>
        <v>5.3249115326426527E-4</v>
      </c>
      <c r="AL1255" s="5">
        <f t="shared" si="1373"/>
        <v>2.0526604758515596E-6</v>
      </c>
      <c r="AM1255" s="5">
        <f t="shared" si="1374"/>
        <v>5.5739839493706195E-5</v>
      </c>
      <c r="AN1255" s="5">
        <f t="shared" si="1375"/>
        <v>7.5029533162134372E-5</v>
      </c>
      <c r="AO1255" s="5">
        <f t="shared" si="1376"/>
        <v>5.0497372235557524E-5</v>
      </c>
      <c r="AP1255" s="5">
        <f t="shared" si="1377"/>
        <v>2.2657607791020014E-5</v>
      </c>
      <c r="AQ1255" s="5">
        <f t="shared" si="1378"/>
        <v>7.6246619588980153E-6</v>
      </c>
      <c r="AR1255" s="5">
        <f t="shared" si="1379"/>
        <v>5.6124551602573245E-3</v>
      </c>
      <c r="AS1255" s="5">
        <f t="shared" si="1380"/>
        <v>3.003460886991818E-3</v>
      </c>
      <c r="AT1255" s="5">
        <f t="shared" si="1381"/>
        <v>8.0363914206096616E-4</v>
      </c>
      <c r="AU1255" s="5">
        <f t="shared" si="1382"/>
        <v>1.4335370537583102E-4</v>
      </c>
      <c r="AV1255" s="5">
        <f t="shared" si="1383"/>
        <v>1.9178649753431463E-5</v>
      </c>
      <c r="AW1255" s="5">
        <f t="shared" si="1384"/>
        <v>4.1072415619532221E-8</v>
      </c>
      <c r="AX1255" s="5">
        <f t="shared" si="1385"/>
        <v>4.971455539102327E-6</v>
      </c>
      <c r="AY1255" s="5">
        <f t="shared" si="1386"/>
        <v>6.691909980782636E-6</v>
      </c>
      <c r="AZ1255" s="5">
        <f t="shared" si="1387"/>
        <v>4.5038780734006421E-6</v>
      </c>
      <c r="BA1255" s="5">
        <f t="shared" si="1388"/>
        <v>2.0208398656797934E-6</v>
      </c>
      <c r="BB1255" s="5">
        <f t="shared" si="1389"/>
        <v>6.800462339620912E-7</v>
      </c>
      <c r="BC1255" s="5">
        <f t="shared" si="1390"/>
        <v>1.8307749690812993E-7</v>
      </c>
      <c r="BD1255" s="5">
        <f t="shared" si="1391"/>
        <v>1.2591230210218182E-3</v>
      </c>
      <c r="BE1255" s="5">
        <f t="shared" si="1392"/>
        <v>6.7380970316324447E-4</v>
      </c>
      <c r="BF1255" s="5">
        <f t="shared" si="1393"/>
        <v>1.80291960553818E-4</v>
      </c>
      <c r="BG1255" s="5">
        <f t="shared" si="1394"/>
        <v>3.2160604482978589E-5</v>
      </c>
      <c r="BH1255" s="5">
        <f t="shared" si="1395"/>
        <v>4.3026231349976265E-6</v>
      </c>
      <c r="BI1255" s="5">
        <f t="shared" si="1396"/>
        <v>4.6050293243996275E-7</v>
      </c>
      <c r="BJ1255" s="8">
        <f t="shared" si="1397"/>
        <v>0.14755163604387808</v>
      </c>
      <c r="BK1255" s="8">
        <f t="shared" si="1398"/>
        <v>0.28362192489015303</v>
      </c>
      <c r="BL1255" s="8">
        <f t="shared" si="1399"/>
        <v>0.50638527246822573</v>
      </c>
      <c r="BM1255" s="8">
        <f t="shared" si="1400"/>
        <v>0.29071258177305642</v>
      </c>
      <c r="BN1255" s="8">
        <f t="shared" si="1401"/>
        <v>0.70879081447837111</v>
      </c>
    </row>
    <row r="1256" spans="1:66" x14ac:dyDescent="0.25">
      <c r="A1256" t="s">
        <v>56</v>
      </c>
      <c r="B1256" t="s">
        <v>222</v>
      </c>
      <c r="C1256" t="s">
        <v>80</v>
      </c>
      <c r="D1256" s="7" t="s">
        <v>521</v>
      </c>
      <c r="E1256">
        <f>VLOOKUP(A1256,home!$A$2:$E$405,3,FALSE)</f>
        <v>1.5570999999999999</v>
      </c>
      <c r="F1256">
        <f>VLOOKUP(B1256,home!$B$2:$E$405,3,FALSE)</f>
        <v>0.64219999999999999</v>
      </c>
      <c r="G1256">
        <f>VLOOKUP(C1256,away!$B$2:$E$405,4,FALSE)</f>
        <v>1.1238999999999999</v>
      </c>
      <c r="H1256">
        <f>VLOOKUP(A1256,away!$A$2:$E$405,3,FALSE)</f>
        <v>1.4857</v>
      </c>
      <c r="I1256">
        <f>VLOOKUP(C1256,away!$B$2:$E$405,3,FALSE)</f>
        <v>0.67310000000000003</v>
      </c>
      <c r="J1256">
        <f>VLOOKUP(B1256,home!$B$2:$E$405,4,FALSE)</f>
        <v>0.67310000000000003</v>
      </c>
      <c r="K1256" s="3">
        <f t="shared" si="1346"/>
        <v>1.1238658559179997</v>
      </c>
      <c r="L1256" s="3">
        <f t="shared" si="1347"/>
        <v>0.67311660537700013</v>
      </c>
      <c r="M1256" s="5">
        <f t="shared" si="1348"/>
        <v>0.16579843734003336</v>
      </c>
      <c r="N1256" s="5">
        <f t="shared" si="1349"/>
        <v>0.18633520269102341</v>
      </c>
      <c r="O1256" s="5">
        <f t="shared" si="1350"/>
        <v>0.11160168131913452</v>
      </c>
      <c r="P1256" s="5">
        <f t="shared" si="1351"/>
        <v>0.12542531909761695</v>
      </c>
      <c r="Q1256" s="5">
        <f t="shared" si="1352"/>
        <v>0.10470788603000054</v>
      </c>
      <c r="R1256" s="5">
        <f t="shared" si="1353"/>
        <v>3.7560472441950793E-2</v>
      </c>
      <c r="S1256" s="5">
        <f t="shared" si="1354"/>
        <v>2.3720836762887484E-2</v>
      </c>
      <c r="T1256" s="5">
        <f t="shared" si="1355"/>
        <v>7.0480616800715781E-2</v>
      </c>
      <c r="U1256" s="5">
        <f t="shared" si="1356"/>
        <v>4.2212932509657464E-2</v>
      </c>
      <c r="V1256" s="5">
        <f t="shared" si="1357"/>
        <v>1.993849056172458E-3</v>
      </c>
      <c r="W1256" s="5">
        <f t="shared" si="1358"/>
        <v>3.9225872651490294E-2</v>
      </c>
      <c r="X1256" s="5">
        <f t="shared" si="1359"/>
        <v>2.6403586242121656E-2</v>
      </c>
      <c r="Y1256" s="5">
        <f t="shared" si="1360"/>
        <v>8.8863461705378961E-3</v>
      </c>
      <c r="Z1256" s="5">
        <f t="shared" si="1361"/>
        <v>8.427525902160761E-3</v>
      </c>
      <c r="AA1256" s="5">
        <f t="shared" si="1362"/>
        <v>9.4714086113030158E-3</v>
      </c>
      <c r="AB1256" s="5">
        <f t="shared" si="1363"/>
        <v>5.322296372845591E-3</v>
      </c>
      <c r="AC1256" s="5">
        <f t="shared" si="1364"/>
        <v>9.4270774696005388E-5</v>
      </c>
      <c r="AD1256" s="5">
        <f t="shared" si="1365"/>
        <v>1.1021154735399398E-2</v>
      </c>
      <c r="AE1256" s="5">
        <f t="shared" si="1366"/>
        <v>7.418522262826693E-3</v>
      </c>
      <c r="AF1256" s="5">
        <f t="shared" si="1367"/>
        <v>2.4967652612338026E-3</v>
      </c>
      <c r="AG1256" s="5">
        <f t="shared" si="1368"/>
        <v>5.6020471902163869E-4</v>
      </c>
      <c r="AH1256" s="5">
        <f t="shared" si="1369"/>
        <v>1.4181769067472978E-3</v>
      </c>
      <c r="AI1256" s="5">
        <f t="shared" si="1370"/>
        <v>1.5938406031446931E-3</v>
      </c>
      <c r="AJ1256" s="5">
        <f t="shared" si="1371"/>
        <v>8.9563151682503614E-4</v>
      </c>
      <c r="AK1256" s="5">
        <f t="shared" si="1372"/>
        <v>3.3552322708123506E-4</v>
      </c>
      <c r="AL1256" s="5">
        <f t="shared" si="1373"/>
        <v>2.8526063785695399E-6</v>
      </c>
      <c r="AM1256" s="5">
        <f t="shared" si="1374"/>
        <v>2.4772598999808718E-3</v>
      </c>
      <c r="AN1256" s="5">
        <f t="shared" si="1375"/>
        <v>1.6674847745116914E-3</v>
      </c>
      <c r="AO1256" s="5">
        <f t="shared" si="1376"/>
        <v>5.6120584546857108E-4</v>
      </c>
      <c r="AP1256" s="5">
        <f t="shared" si="1377"/>
        <v>1.259189912065113E-4</v>
      </c>
      <c r="AQ1256" s="5">
        <f t="shared" si="1378"/>
        <v>2.1189540978355801E-5</v>
      </c>
      <c r="AR1256" s="5">
        <f t="shared" si="1379"/>
        <v>1.9091968505875921E-4</v>
      </c>
      <c r="AS1256" s="5">
        <f t="shared" si="1380"/>
        <v>2.1456811526015732E-4</v>
      </c>
      <c r="AT1256" s="5">
        <f t="shared" si="1381"/>
        <v>1.2057288925478443E-4</v>
      </c>
      <c r="AU1256" s="5">
        <f t="shared" si="1382"/>
        <v>4.5169251127611477E-5</v>
      </c>
      <c r="AV1256" s="5">
        <f t="shared" si="1383"/>
        <v>1.2691044769927035E-5</v>
      </c>
      <c r="AW1256" s="5">
        <f t="shared" si="1384"/>
        <v>5.9943780571445385E-8</v>
      </c>
      <c r="AX1256" s="5">
        <f t="shared" si="1385"/>
        <v>4.6401796963722343E-4</v>
      </c>
      <c r="AY1256" s="5">
        <f t="shared" si="1386"/>
        <v>3.1233820055613578E-4</v>
      </c>
      <c r="AZ1256" s="5">
        <f t="shared" si="1387"/>
        <v>1.0512001464395338E-4</v>
      </c>
      <c r="BA1256" s="5">
        <f t="shared" si="1388"/>
        <v>2.3586009138106149E-5</v>
      </c>
      <c r="BB1256" s="5">
        <f t="shared" si="1389"/>
        <v>3.9690336013582279E-6</v>
      </c>
      <c r="BC1256" s="5">
        <f t="shared" si="1390"/>
        <v>5.3432448487470022E-7</v>
      </c>
      <c r="BD1256" s="5">
        <f t="shared" si="1391"/>
        <v>2.1418535051066319E-5</v>
      </c>
      <c r="BE1256" s="5">
        <f t="shared" si="1392"/>
        <v>2.4071560227676323E-5</v>
      </c>
      <c r="BF1256" s="5">
        <f t="shared" si="1393"/>
        <v>1.3526602319279572E-5</v>
      </c>
      <c r="BG1256" s="5">
        <f t="shared" si="1394"/>
        <v>5.0673621644065101E-6</v>
      </c>
      <c r="BH1256" s="5">
        <f t="shared" si="1395"/>
        <v>1.4237588290368024E-6</v>
      </c>
      <c r="BI1256" s="5">
        <f t="shared" si="1396"/>
        <v>3.2002278700325094E-7</v>
      </c>
      <c r="BJ1256" s="8">
        <f t="shared" si="1397"/>
        <v>0.46329878216857878</v>
      </c>
      <c r="BK1256" s="8">
        <f t="shared" si="1398"/>
        <v>0.31734790383834094</v>
      </c>
      <c r="BL1256" s="8">
        <f t="shared" si="1399"/>
        <v>0.21106171233553939</v>
      </c>
      <c r="BM1256" s="8">
        <f t="shared" si="1400"/>
        <v>0.26839464706808469</v>
      </c>
      <c r="BN1256" s="8">
        <f t="shared" si="1401"/>
        <v>0.73142899891975965</v>
      </c>
    </row>
    <row r="1257" spans="1:66" x14ac:dyDescent="0.25">
      <c r="A1257" t="s">
        <v>67</v>
      </c>
      <c r="B1257" t="s">
        <v>88</v>
      </c>
      <c r="C1257" t="s">
        <v>68</v>
      </c>
      <c r="D1257" s="7" t="s">
        <v>521</v>
      </c>
      <c r="E1257">
        <f>VLOOKUP(A1257,home!$A$2:$E$405,3,FALSE)</f>
        <v>1.5417000000000001</v>
      </c>
      <c r="F1257">
        <f>VLOOKUP(B1257,home!$B$2:$E$405,3,FALSE)</f>
        <v>1.2972999999999999</v>
      </c>
      <c r="G1257">
        <f>VLOOKUP(C1257,away!$B$2:$E$405,4,FALSE)</f>
        <v>1.5567</v>
      </c>
      <c r="H1257">
        <f>VLOOKUP(A1257,away!$A$2:$E$405,3,FALSE)</f>
        <v>1.2666999999999999</v>
      </c>
      <c r="I1257">
        <f>VLOOKUP(C1257,away!$B$2:$E$405,3,FALSE)</f>
        <v>1.1052</v>
      </c>
      <c r="J1257">
        <f>VLOOKUP(B1257,home!$B$2:$E$405,4,FALSE)</f>
        <v>0.63160000000000005</v>
      </c>
      <c r="K1257" s="3">
        <f t="shared" si="1346"/>
        <v>3.113473803147</v>
      </c>
      <c r="L1257" s="3">
        <f t="shared" si="1347"/>
        <v>0.88421274014400009</v>
      </c>
      <c r="M1257" s="5">
        <f t="shared" si="1348"/>
        <v>1.8358060377619705E-2</v>
      </c>
      <c r="N1257" s="5">
        <f t="shared" si="1349"/>
        <v>5.7157340062309873E-2</v>
      </c>
      <c r="O1257" s="5">
        <f t="shared" si="1350"/>
        <v>1.6232430870224118E-2</v>
      </c>
      <c r="P1257" s="5">
        <f t="shared" si="1351"/>
        <v>5.0539248275837445E-2</v>
      </c>
      <c r="Q1257" s="5">
        <f t="shared" si="1352"/>
        <v>8.8978940470783169E-2</v>
      </c>
      <c r="R1257" s="5">
        <f t="shared" si="1353"/>
        <v>7.1764610894794597E-3</v>
      </c>
      <c r="S1257" s="5">
        <f t="shared" si="1354"/>
        <v>3.4783299048855132E-2</v>
      </c>
      <c r="T1257" s="5">
        <f t="shared" si="1355"/>
        <v>7.8676312768781037E-2</v>
      </c>
      <c r="U1257" s="5">
        <f t="shared" si="1356"/>
        <v>2.2343723601398077E-2</v>
      </c>
      <c r="V1257" s="5">
        <f t="shared" si="1357"/>
        <v>1.0639721132013072E-2</v>
      </c>
      <c r="W1257" s="5">
        <f t="shared" si="1358"/>
        <v>9.2344533395853259E-2</v>
      </c>
      <c r="X1257" s="5">
        <f t="shared" si="1359"/>
        <v>8.1652212911266536E-2</v>
      </c>
      <c r="Y1257" s="5">
        <f t="shared" si="1360"/>
        <v>3.6098963458546136E-2</v>
      </c>
      <c r="Z1257" s="5">
        <f t="shared" si="1361"/>
        <v>2.1151727748218102E-3</v>
      </c>
      <c r="AA1257" s="5">
        <f t="shared" si="1362"/>
        <v>6.5855350235374541E-3</v>
      </c>
      <c r="AB1257" s="5">
        <f t="shared" si="1363"/>
        <v>1.0251945387745464E-2</v>
      </c>
      <c r="AC1257" s="5">
        <f t="shared" si="1364"/>
        <v>1.8306791976374212E-3</v>
      </c>
      <c r="AD1257" s="5">
        <f t="shared" si="1365"/>
        <v>7.1878071397955615E-2</v>
      </c>
      <c r="AE1257" s="5">
        <f t="shared" si="1366"/>
        <v>6.3555506467052408E-2</v>
      </c>
      <c r="AF1257" s="5">
        <f t="shared" si="1367"/>
        <v>2.8098294262236062E-2</v>
      </c>
      <c r="AG1257" s="5">
        <f t="shared" si="1368"/>
        <v>8.2816232543280622E-3</v>
      </c>
      <c r="AH1257" s="5">
        <f t="shared" si="1369"/>
        <v>4.6756567877579509E-4</v>
      </c>
      <c r="AI1257" s="5">
        <f t="shared" si="1370"/>
        <v>1.4557534921190831E-3</v>
      </c>
      <c r="AJ1257" s="5">
        <f t="shared" si="1371"/>
        <v>2.2662251807762644E-3</v>
      </c>
      <c r="AK1257" s="5">
        <f t="shared" si="1372"/>
        <v>2.3519442441263245E-3</v>
      </c>
      <c r="AL1257" s="5">
        <f t="shared" si="1373"/>
        <v>2.0159243096422313E-4</v>
      </c>
      <c r="AM1257" s="5">
        <f t="shared" si="1374"/>
        <v>4.4758098463652876E-2</v>
      </c>
      <c r="AN1257" s="5">
        <f t="shared" si="1375"/>
        <v>3.9575680886181464E-2</v>
      </c>
      <c r="AO1257" s="5">
        <f t="shared" si="1376"/>
        <v>1.7496660619717521E-2</v>
      </c>
      <c r="AP1257" s="5">
        <f t="shared" si="1377"/>
        <v>5.1569234099766836E-3</v>
      </c>
      <c r="AQ1257" s="5">
        <f t="shared" si="1378"/>
        <v>1.1399543447620556E-3</v>
      </c>
      <c r="AR1257" s="5">
        <f t="shared" si="1379"/>
        <v>8.2685506005527055E-5</v>
      </c>
      <c r="AS1257" s="5">
        <f t="shared" si="1380"/>
        <v>2.5743915684816237E-4</v>
      </c>
      <c r="AT1257" s="5">
        <f t="shared" si="1381"/>
        <v>4.0076503537550269E-4</v>
      </c>
      <c r="AU1257" s="5">
        <f t="shared" si="1382"/>
        <v>4.1592381295296944E-4</v>
      </c>
      <c r="AV1257" s="5">
        <f t="shared" si="1383"/>
        <v>3.2374197393352086E-4</v>
      </c>
      <c r="AW1257" s="5">
        <f t="shared" si="1384"/>
        <v>1.5416071120592342E-5</v>
      </c>
      <c r="AX1257" s="5">
        <f t="shared" si="1385"/>
        <v>2.3225527840876205E-2</v>
      </c>
      <c r="AY1257" s="5">
        <f t="shared" si="1386"/>
        <v>2.0536307613471909E-2</v>
      </c>
      <c r="AZ1257" s="5">
        <f t="shared" si="1387"/>
        <v>9.0792324136740443E-3</v>
      </c>
      <c r="BA1257" s="5">
        <f t="shared" si="1388"/>
        <v>2.6759909902996505E-3</v>
      </c>
      <c r="BB1257" s="5">
        <f t="shared" si="1389"/>
        <v>5.9153633153337739E-4</v>
      </c>
      <c r="BC1257" s="5">
        <f t="shared" si="1390"/>
        <v>1.0460879211997149E-4</v>
      </c>
      <c r="BD1257" s="5">
        <f t="shared" si="1391"/>
        <v>1.2185262972556704E-5</v>
      </c>
      <c r="BE1257" s="5">
        <f t="shared" si="1392"/>
        <v>3.7938497049512438E-5</v>
      </c>
      <c r="BF1257" s="5">
        <f t="shared" si="1393"/>
        <v>5.9060258347213373E-5</v>
      </c>
      <c r="BG1257" s="5">
        <f t="shared" si="1394"/>
        <v>6.1294189057047591E-5</v>
      </c>
      <c r="BH1257" s="5">
        <f t="shared" si="1395"/>
        <v>4.7709462978564307E-5</v>
      </c>
      <c r="BI1257" s="5">
        <f t="shared" si="1396"/>
        <v>2.9708432629194311E-5</v>
      </c>
      <c r="BJ1257" s="8">
        <f t="shared" si="1397"/>
        <v>0.77106232015537801</v>
      </c>
      <c r="BK1257" s="8">
        <f t="shared" si="1398"/>
        <v>0.13688890807639892</v>
      </c>
      <c r="BL1257" s="8">
        <f t="shared" si="1399"/>
        <v>7.0860036156331824E-2</v>
      </c>
      <c r="BM1257" s="8">
        <f t="shared" si="1400"/>
        <v>0.72196306447432523</v>
      </c>
      <c r="BN1257" s="8">
        <f t="shared" si="1401"/>
        <v>0.23844248114625374</v>
      </c>
    </row>
    <row r="1258" spans="1:66" x14ac:dyDescent="0.25">
      <c r="A1258" t="s">
        <v>67</v>
      </c>
      <c r="B1258" t="s">
        <v>76</v>
      </c>
      <c r="C1258" t="s">
        <v>82</v>
      </c>
      <c r="D1258" s="7" t="s">
        <v>521</v>
      </c>
      <c r="E1258">
        <f>VLOOKUP(A1258,home!$A$2:$E$405,3,FALSE)</f>
        <v>1.5417000000000001</v>
      </c>
      <c r="F1258">
        <f>VLOOKUP(B1258,home!$B$2:$E$405,3,FALSE)</f>
        <v>1.2972999999999999</v>
      </c>
      <c r="G1258">
        <f>VLOOKUP(C1258,away!$B$2:$E$405,4,FALSE)</f>
        <v>1.4594</v>
      </c>
      <c r="H1258">
        <f>VLOOKUP(A1258,away!$A$2:$E$405,3,FALSE)</f>
        <v>1.2666999999999999</v>
      </c>
      <c r="I1258">
        <f>VLOOKUP(C1258,away!$B$2:$E$405,3,FALSE)</f>
        <v>0.59209999999999996</v>
      </c>
      <c r="J1258">
        <f>VLOOKUP(B1258,home!$B$2:$E$405,4,FALSE)</f>
        <v>0.78949999999999998</v>
      </c>
      <c r="K1258" s="3">
        <f t="shared" si="1346"/>
        <v>2.918869190154</v>
      </c>
      <c r="L1258" s="3">
        <f t="shared" si="1347"/>
        <v>0.59213531876499992</v>
      </c>
      <c r="M1258" s="5">
        <f t="shared" si="1348"/>
        <v>2.9866897798238475E-2</v>
      </c>
      <c r="N1258" s="5">
        <f t="shared" si="1349"/>
        <v>8.7177567788756641E-2</v>
      </c>
      <c r="O1258" s="5">
        <f t="shared" si="1350"/>
        <v>1.7685245048281614E-2</v>
      </c>
      <c r="P1258" s="5">
        <f t="shared" si="1351"/>
        <v>5.1620916891752799E-2</v>
      </c>
      <c r="Q1258" s="5">
        <f t="shared" si="1352"/>
        <v>0.12722995834558176</v>
      </c>
      <c r="R1258" s="5">
        <f t="shared" si="1353"/>
        <v>5.2360291070506848E-3</v>
      </c>
      <c r="S1258" s="5">
        <f t="shared" si="1354"/>
        <v>2.2304953453371482E-2</v>
      </c>
      <c r="T1258" s="5">
        <f t="shared" si="1355"/>
        <v>7.5337351941418718E-2</v>
      </c>
      <c r="U1258" s="5">
        <f t="shared" si="1356"/>
        <v>1.5283284039319807E-2</v>
      </c>
      <c r="V1258" s="5">
        <f t="shared" si="1357"/>
        <v>4.283456987022277E-3</v>
      </c>
      <c r="W1258" s="5">
        <f t="shared" si="1358"/>
        <v>0.12378920182649847</v>
      </c>
      <c r="X1258" s="5">
        <f t="shared" si="1359"/>
        <v>7.3299958483198577E-2</v>
      </c>
      <c r="Y1258" s="5">
        <f t="shared" si="1360"/>
        <v>2.1701747140955026E-2</v>
      </c>
      <c r="Z1258" s="5">
        <f t="shared" si="1361"/>
        <v>1.0334792547887586E-3</v>
      </c>
      <c r="AA1258" s="5">
        <f t="shared" si="1362"/>
        <v>3.0165907554662238E-3</v>
      </c>
      <c r="AB1258" s="5">
        <f t="shared" si="1363"/>
        <v>4.40251690771687E-3</v>
      </c>
      <c r="AC1258" s="5">
        <f t="shared" si="1364"/>
        <v>4.6271121508457269E-4</v>
      </c>
      <c r="AD1258" s="5">
        <f t="shared" si="1365"/>
        <v>9.0331121821280419E-2</v>
      </c>
      <c r="AE1258" s="5">
        <f t="shared" si="1366"/>
        <v>5.3488247614043923E-2</v>
      </c>
      <c r="AF1258" s="5">
        <f t="shared" si="1367"/>
        <v>1.5836140275561572E-2</v>
      </c>
      <c r="AG1258" s="5">
        <f t="shared" si="1368"/>
        <v>3.1257126566923026E-3</v>
      </c>
      <c r="AH1258" s="5">
        <f t="shared" si="1369"/>
        <v>1.5298989199283899E-4</v>
      </c>
      <c r="AI1258" s="5">
        <f t="shared" si="1370"/>
        <v>4.4655748214288599E-4</v>
      </c>
      <c r="AJ1258" s="5">
        <f t="shared" si="1371"/>
        <v>6.5172143812980746E-4</v>
      </c>
      <c r="AK1258" s="5">
        <f t="shared" si="1372"/>
        <v>6.3409654210665049E-4</v>
      </c>
      <c r="AL1258" s="5">
        <f t="shared" si="1373"/>
        <v>3.1989364734319944E-5</v>
      </c>
      <c r="AM1258" s="5">
        <f t="shared" si="1374"/>
        <v>5.2732945679236629E-2</v>
      </c>
      <c r="AN1258" s="5">
        <f t="shared" si="1375"/>
        <v>3.1225039599192206E-2</v>
      </c>
      <c r="AO1258" s="5">
        <f t="shared" si="1376"/>
        <v>9.2447243882587109E-3</v>
      </c>
      <c r="AP1258" s="5">
        <f t="shared" si="1377"/>
        <v>1.8247092741787139E-3</v>
      </c>
      <c r="AQ1258" s="5">
        <f t="shared" si="1378"/>
        <v>2.7011870192981605E-4</v>
      </c>
      <c r="AR1258" s="5">
        <f t="shared" si="1379"/>
        <v>1.8118143692600538E-5</v>
      </c>
      <c r="AS1258" s="5">
        <f t="shared" si="1380"/>
        <v>5.2884491407114738E-5</v>
      </c>
      <c r="AT1258" s="5">
        <f t="shared" si="1381"/>
        <v>7.7181456302595594E-5</v>
      </c>
      <c r="AU1258" s="5">
        <f t="shared" si="1382"/>
        <v>7.5094191617621181E-5</v>
      </c>
      <c r="AV1258" s="5">
        <f t="shared" si="1383"/>
        <v>5.4797530568048816E-5</v>
      </c>
      <c r="AW1258" s="5">
        <f t="shared" si="1384"/>
        <v>1.5358143222320293E-6</v>
      </c>
      <c r="AX1258" s="5">
        <f t="shared" si="1385"/>
        <v>2.5653428408198051E-2</v>
      </c>
      <c r="AY1258" s="5">
        <f t="shared" si="1386"/>
        <v>1.5190301007903455E-2</v>
      </c>
      <c r="AZ1258" s="5">
        <f t="shared" si="1387"/>
        <v>4.4973568647256063E-3</v>
      </c>
      <c r="BA1258" s="5">
        <f t="shared" si="1388"/>
        <v>8.8768128023141931E-4</v>
      </c>
      <c r="BB1258" s="5">
        <f t="shared" si="1389"/>
        <v>1.3140685945788866E-4</v>
      </c>
      <c r="BC1258" s="5">
        <f t="shared" si="1390"/>
        <v>1.5562128522600898E-5</v>
      </c>
      <c r="BD1258" s="5">
        <f t="shared" si="1391"/>
        <v>1.7880654651413478E-6</v>
      </c>
      <c r="BE1258" s="5">
        <f t="shared" si="1392"/>
        <v>5.2191291961794619E-6</v>
      </c>
      <c r="BF1258" s="5">
        <f t="shared" si="1393"/>
        <v>7.6169777050807222E-6</v>
      </c>
      <c r="BG1258" s="5">
        <f t="shared" si="1394"/>
        <v>7.4109871818166802E-6</v>
      </c>
      <c r="BH1258" s="5">
        <f t="shared" si="1395"/>
        <v>5.4079255384077325E-6</v>
      </c>
      <c r="BI1258" s="5">
        <f t="shared" si="1396"/>
        <v>3.1570054473410629E-6</v>
      </c>
      <c r="BJ1258" s="8">
        <f t="shared" si="1397"/>
        <v>0.81299028208582247</v>
      </c>
      <c r="BK1258" s="8">
        <f t="shared" si="1398"/>
        <v>0.12376122671810738</v>
      </c>
      <c r="BL1258" s="8">
        <f t="shared" si="1399"/>
        <v>4.7817707116329336E-2</v>
      </c>
      <c r="BM1258" s="8">
        <f t="shared" si="1400"/>
        <v>0.65159731500180496</v>
      </c>
      <c r="BN1258" s="8">
        <f t="shared" si="1401"/>
        <v>0.31881661497966196</v>
      </c>
    </row>
    <row r="1259" spans="1:66" x14ac:dyDescent="0.25">
      <c r="A1259" t="s">
        <v>67</v>
      </c>
      <c r="B1259" t="s">
        <v>293</v>
      </c>
      <c r="C1259" t="s">
        <v>77</v>
      </c>
      <c r="D1259" s="7" t="s">
        <v>521</v>
      </c>
      <c r="E1259">
        <f>VLOOKUP(A1259,home!$A$2:$E$405,3,FALSE)</f>
        <v>1.5417000000000001</v>
      </c>
      <c r="F1259">
        <f>VLOOKUP(B1259,home!$B$2:$E$405,3,FALSE)</f>
        <v>1.0378000000000001</v>
      </c>
      <c r="G1259">
        <f>VLOOKUP(C1259,away!$B$2:$E$405,4,FALSE)</f>
        <v>1.8162</v>
      </c>
      <c r="H1259">
        <f>VLOOKUP(A1259,away!$A$2:$E$405,3,FALSE)</f>
        <v>1.2666999999999999</v>
      </c>
      <c r="I1259">
        <f>VLOOKUP(C1259,away!$B$2:$E$405,3,FALSE)</f>
        <v>1.8947000000000001</v>
      </c>
      <c r="J1259">
        <f>VLOOKUP(B1259,home!$B$2:$E$405,4,FALSE)</f>
        <v>0.63160000000000005</v>
      </c>
      <c r="K1259" s="3">
        <f t="shared" si="1346"/>
        <v>2.9058768834120006</v>
      </c>
      <c r="L1259" s="3">
        <f t="shared" si="1347"/>
        <v>1.5158504150840002</v>
      </c>
      <c r="M1259" s="5">
        <f t="shared" si="1348"/>
        <v>1.2013463515493513E-2</v>
      </c>
      <c r="N1259" s="5">
        <f t="shared" si="1349"/>
        <v>3.4909645919386063E-2</v>
      </c>
      <c r="O1259" s="5">
        <f t="shared" si="1350"/>
        <v>1.821061365655733E-2</v>
      </c>
      <c r="P1259" s="5">
        <f t="shared" si="1351"/>
        <v>5.291780125733684E-2</v>
      </c>
      <c r="Q1259" s="5">
        <f t="shared" si="1352"/>
        <v>5.0721566542621027E-2</v>
      </c>
      <c r="R1259" s="5">
        <f t="shared" si="1353"/>
        <v>1.3802283135113402E-2</v>
      </c>
      <c r="S1259" s="5">
        <f t="shared" si="1354"/>
        <v>5.8274070718646653E-2</v>
      </c>
      <c r="T1259" s="5">
        <f t="shared" si="1355"/>
        <v>7.6886307697342809E-2</v>
      </c>
      <c r="U1259" s="5">
        <f t="shared" si="1356"/>
        <v>4.0107735500633353E-2</v>
      </c>
      <c r="V1259" s="5">
        <f t="shared" si="1357"/>
        <v>2.8521108733716483E-2</v>
      </c>
      <c r="W1259" s="5">
        <f t="shared" si="1358"/>
        <v>4.9130209235548665E-2</v>
      </c>
      <c r="X1259" s="5">
        <f t="shared" si="1359"/>
        <v>7.447404806287021E-2</v>
      </c>
      <c r="Y1259" s="5">
        <f t="shared" si="1360"/>
        <v>5.6445758334543815E-2</v>
      </c>
      <c r="Z1259" s="5">
        <f t="shared" si="1361"/>
        <v>6.9740655398228511E-3</v>
      </c>
      <c r="AA1259" s="5">
        <f t="shared" si="1362"/>
        <v>2.0265775835571459E-2</v>
      </c>
      <c r="AB1259" s="5">
        <f t="shared" si="1363"/>
        <v>2.9444924762498315E-2</v>
      </c>
      <c r="AC1259" s="5">
        <f t="shared" si="1364"/>
        <v>7.8519943564943958E-3</v>
      </c>
      <c r="AD1259" s="5">
        <f t="shared" si="1365"/>
        <v>3.5691584823693917E-2</v>
      </c>
      <c r="AE1259" s="5">
        <f t="shared" si="1366"/>
        <v>5.410310367000222E-2</v>
      </c>
      <c r="AF1259" s="5">
        <f t="shared" si="1367"/>
        <v>4.1006106077752791E-2</v>
      </c>
      <c r="AG1259" s="5">
        <f t="shared" si="1368"/>
        <v>2.0719707639646714E-2</v>
      </c>
      <c r="AH1259" s="5">
        <f t="shared" si="1369"/>
        <v>2.6429100358408716E-3</v>
      </c>
      <c r="AI1259" s="5">
        <f t="shared" si="1370"/>
        <v>7.6799711780875706E-3</v>
      </c>
      <c r="AJ1259" s="5">
        <f t="shared" si="1371"/>
        <v>1.1158525355837551E-2</v>
      </c>
      <c r="AK1259" s="5">
        <f t="shared" si="1372"/>
        <v>1.0808433628165004E-2</v>
      </c>
      <c r="AL1259" s="5">
        <f t="shared" si="1373"/>
        <v>1.3834820451065616E-3</v>
      </c>
      <c r="AM1259" s="5">
        <f t="shared" si="1374"/>
        <v>2.0743070254302137E-2</v>
      </c>
      <c r="AN1259" s="5">
        <f t="shared" si="1375"/>
        <v>3.1443391655100468E-2</v>
      </c>
      <c r="AO1259" s="5">
        <f t="shared" si="1376"/>
        <v>2.3831739146016426E-2</v>
      </c>
      <c r="AP1259" s="5">
        <f t="shared" si="1377"/>
        <v>1.2041783892220877E-2</v>
      </c>
      <c r="AQ1259" s="5">
        <f t="shared" si="1378"/>
        <v>4.5633857778437084E-3</v>
      </c>
      <c r="AR1259" s="5">
        <f t="shared" si="1379"/>
        <v>8.0125125497181081E-4</v>
      </c>
      <c r="AS1259" s="5">
        <f t="shared" si="1380"/>
        <v>2.3283374996274399E-3</v>
      </c>
      <c r="AT1259" s="5">
        <f t="shared" si="1381"/>
        <v>3.3829310584743378E-3</v>
      </c>
      <c r="AU1259" s="5">
        <f t="shared" si="1382"/>
        <v>3.2767937203323568E-3</v>
      </c>
      <c r="AV1259" s="5">
        <f t="shared" si="1383"/>
        <v>2.3804897809058512E-3</v>
      </c>
      <c r="AW1259" s="5">
        <f t="shared" si="1384"/>
        <v>1.6927958418306739E-4</v>
      </c>
      <c r="AX1259" s="5">
        <f t="shared" si="1385"/>
        <v>1.004613472382794E-2</v>
      </c>
      <c r="AY1259" s="5">
        <f t="shared" si="1386"/>
        <v>1.522843749110437E-2</v>
      </c>
      <c r="AZ1259" s="5">
        <f t="shared" si="1387"/>
        <v>1.1542016645985659E-2</v>
      </c>
      <c r="BA1259" s="5">
        <f t="shared" si="1388"/>
        <v>5.8319902412412696E-3</v>
      </c>
      <c r="BB1259" s="5">
        <f t="shared" si="1389"/>
        <v>2.2101062069878529E-3</v>
      </c>
      <c r="BC1259" s="5">
        <f t="shared" si="1390"/>
        <v>6.7003808224845238E-4</v>
      </c>
      <c r="BD1259" s="5">
        <f t="shared" si="1391"/>
        <v>2.0242950790593265E-4</v>
      </c>
      <c r="BE1259" s="5">
        <f t="shared" si="1392"/>
        <v>5.8823522754431661E-4</v>
      </c>
      <c r="BF1259" s="5">
        <f t="shared" si="1393"/>
        <v>8.5466957486481391E-4</v>
      </c>
      <c r="BG1259" s="5">
        <f t="shared" si="1394"/>
        <v>8.2785485351840834E-4</v>
      </c>
      <c r="BH1259" s="5">
        <f t="shared" si="1395"/>
        <v>6.0141107041489271E-4</v>
      </c>
      <c r="BI1259" s="5">
        <f t="shared" si="1396"/>
        <v>3.495253053893406E-4</v>
      </c>
      <c r="BJ1259" s="8">
        <f t="shared" si="1397"/>
        <v>0.63224013212028729</v>
      </c>
      <c r="BK1259" s="8">
        <f t="shared" si="1398"/>
        <v>0.17619035811789879</v>
      </c>
      <c r="BL1259" s="8">
        <f t="shared" si="1399"/>
        <v>0.16971510194225439</v>
      </c>
      <c r="BM1259" s="8">
        <f t="shared" si="1400"/>
        <v>0.78748512578683383</v>
      </c>
      <c r="BN1259" s="8">
        <f t="shared" si="1401"/>
        <v>0.18257537402650817</v>
      </c>
    </row>
    <row r="1260" spans="1:66" x14ac:dyDescent="0.25">
      <c r="A1260" t="s">
        <v>67</v>
      </c>
      <c r="B1260" t="s">
        <v>94</v>
      </c>
      <c r="C1260" t="s">
        <v>75</v>
      </c>
      <c r="D1260" s="7" t="s">
        <v>521</v>
      </c>
      <c r="E1260">
        <f>VLOOKUP(A1260,home!$A$2:$E$405,3,FALSE)</f>
        <v>1.5417000000000001</v>
      </c>
      <c r="F1260">
        <f>VLOOKUP(B1260,home!$B$2:$E$405,3,FALSE)</f>
        <v>1.9459</v>
      </c>
      <c r="G1260">
        <f>VLOOKUP(C1260,away!$B$2:$E$405,4,FALSE)</f>
        <v>0.64859999999999995</v>
      </c>
      <c r="H1260">
        <f>VLOOKUP(A1260,away!$A$2:$E$405,3,FALSE)</f>
        <v>1.2666999999999999</v>
      </c>
      <c r="I1260">
        <f>VLOOKUP(C1260,away!$B$2:$E$405,3,FALSE)</f>
        <v>0.78949999999999998</v>
      </c>
      <c r="J1260">
        <f>VLOOKUP(B1260,home!$B$2:$E$405,4,FALSE)</f>
        <v>1.421</v>
      </c>
      <c r="K1260" s="3">
        <f t="shared" si="1346"/>
        <v>1.9457961278579998</v>
      </c>
      <c r="L1260" s="3">
        <f t="shared" si="1347"/>
        <v>1.4210847626499998</v>
      </c>
      <c r="M1260" s="5">
        <f t="shared" si="1348"/>
        <v>3.4497069847509242E-2</v>
      </c>
      <c r="N1260" s="5">
        <f t="shared" si="1349"/>
        <v>6.7124264931730432E-2</v>
      </c>
      <c r="O1260" s="5">
        <f t="shared" si="1350"/>
        <v>4.9023260316368132E-2</v>
      </c>
      <c r="P1260" s="5">
        <f t="shared" si="1351"/>
        <v>9.538927009856385E-2</v>
      </c>
      <c r="Q1260" s="5">
        <f t="shared" si="1352"/>
        <v>6.530506739473782E-2</v>
      </c>
      <c r="R1260" s="5">
        <f t="shared" si="1353"/>
        <v>3.4833104125507594E-2</v>
      </c>
      <c r="S1260" s="5">
        <f t="shared" si="1354"/>
        <v>6.5941200877048897E-2</v>
      </c>
      <c r="T1260" s="5">
        <f t="shared" si="1355"/>
        <v>9.2804036198493228E-2</v>
      </c>
      <c r="U1260" s="5">
        <f t="shared" si="1356"/>
        <v>6.7778119128687184E-2</v>
      </c>
      <c r="V1260" s="5">
        <f t="shared" si="1357"/>
        <v>2.0259637022600408E-2</v>
      </c>
      <c r="W1260" s="5">
        <f t="shared" si="1358"/>
        <v>4.2356782422062186E-2</v>
      </c>
      <c r="X1260" s="5">
        <f t="shared" si="1359"/>
        <v>6.0192578094873925E-2</v>
      </c>
      <c r="Y1260" s="5">
        <f t="shared" si="1360"/>
        <v>4.2769377777622755E-2</v>
      </c>
      <c r="Z1260" s="5">
        <f t="shared" si="1361"/>
        <v>1.6500264502853232E-2</v>
      </c>
      <c r="AA1260" s="5">
        <f t="shared" si="1362"/>
        <v>3.2106150778284624E-2</v>
      </c>
      <c r="AB1260" s="5">
        <f t="shared" si="1363"/>
        <v>3.1236011932405671E-2</v>
      </c>
      <c r="AC1260" s="5">
        <f t="shared" si="1364"/>
        <v>3.5012973503806672E-3</v>
      </c>
      <c r="AD1260" s="5">
        <f t="shared" si="1365"/>
        <v>2.0604415806343101E-2</v>
      </c>
      <c r="AE1260" s="5">
        <f t="shared" si="1366"/>
        <v>2.928062134569899E-2</v>
      </c>
      <c r="AF1260" s="5">
        <f t="shared" si="1367"/>
        <v>2.0805122417648588E-2</v>
      </c>
      <c r="AG1260" s="5">
        <f t="shared" si="1368"/>
        <v>9.8552808175961151E-3</v>
      </c>
      <c r="AH1260" s="5">
        <f t="shared" si="1369"/>
        <v>5.8620686161748505E-3</v>
      </c>
      <c r="AI1260" s="5">
        <f t="shared" si="1370"/>
        <v>1.1406390414590926E-2</v>
      </c>
      <c r="AJ1260" s="5">
        <f t="shared" si="1371"/>
        <v>1.1097255150773817E-2</v>
      </c>
      <c r="AK1260" s="5">
        <f t="shared" si="1372"/>
        <v>7.197665367409312E-3</v>
      </c>
      <c r="AL1260" s="5">
        <f t="shared" si="1373"/>
        <v>3.8726326627414926E-4</v>
      </c>
      <c r="AM1260" s="5">
        <f t="shared" si="1374"/>
        <v>8.0183984985517116E-3</v>
      </c>
      <c r="AN1260" s="5">
        <f t="shared" si="1375"/>
        <v>1.1394823927147473E-2</v>
      </c>
      <c r="AO1260" s="5">
        <f t="shared" si="1376"/>
        <v>8.0965053279744553E-3</v>
      </c>
      <c r="AP1260" s="5">
        <f t="shared" si="1377"/>
        <v>3.8352734507663471E-3</v>
      </c>
      <c r="AQ1260" s="5">
        <f t="shared" si="1378"/>
        <v>1.3625621653700348E-3</v>
      </c>
      <c r="AR1260" s="5">
        <f t="shared" si="1379"/>
        <v>1.6660992776109705E-3</v>
      </c>
      <c r="AS1260" s="5">
        <f t="shared" si="1380"/>
        <v>3.2418895230024369E-3</v>
      </c>
      <c r="AT1260" s="5">
        <f t="shared" si="1381"/>
        <v>3.1540280404007805E-3</v>
      </c>
      <c r="AU1260" s="5">
        <f t="shared" si="1382"/>
        <v>2.0456985160557978E-3</v>
      </c>
      <c r="AV1260" s="5">
        <f t="shared" si="1383"/>
        <v>9.9512806282655696E-4</v>
      </c>
      <c r="AW1260" s="5">
        <f t="shared" si="1384"/>
        <v>2.9745489551858003E-5</v>
      </c>
      <c r="AX1260" s="5">
        <f t="shared" si="1385"/>
        <v>2.6003614583507209E-3</v>
      </c>
      <c r="AY1260" s="5">
        <f t="shared" si="1386"/>
        <v>3.695334045844541E-3</v>
      </c>
      <c r="AZ1260" s="5">
        <f t="shared" si="1387"/>
        <v>2.6256914527257274E-3</v>
      </c>
      <c r="BA1260" s="5">
        <f t="shared" si="1388"/>
        <v>1.2437767049629581E-3</v>
      </c>
      <c r="BB1260" s="5">
        <f t="shared" si="1389"/>
        <v>4.4187803089047099E-4</v>
      </c>
      <c r="BC1260" s="5">
        <f t="shared" si="1390"/>
        <v>1.2558922732964689E-4</v>
      </c>
      <c r="BD1260" s="5">
        <f t="shared" si="1391"/>
        <v>3.9461138274585346E-4</v>
      </c>
      <c r="BE1260" s="5">
        <f t="shared" si="1392"/>
        <v>7.6783330055557272E-4</v>
      </c>
      <c r="BF1260" s="5">
        <f t="shared" si="1393"/>
        <v>7.4702353153073076E-4</v>
      </c>
      <c r="BG1260" s="5">
        <f t="shared" si="1394"/>
        <v>4.8451849835710138E-4</v>
      </c>
      <c r="BH1260" s="5">
        <f t="shared" si="1395"/>
        <v>2.3569355449470518E-4</v>
      </c>
      <c r="BI1260" s="5">
        <f t="shared" si="1396"/>
        <v>9.1722321139377122E-5</v>
      </c>
      <c r="BJ1260" s="8">
        <f t="shared" si="1397"/>
        <v>0.49453774149672119</v>
      </c>
      <c r="BK1260" s="8">
        <f t="shared" si="1398"/>
        <v>0.22367107250822174</v>
      </c>
      <c r="BL1260" s="8">
        <f t="shared" si="1399"/>
        <v>0.26436427183892197</v>
      </c>
      <c r="BM1260" s="8">
        <f t="shared" si="1400"/>
        <v>0.64923572507600857</v>
      </c>
      <c r="BN1260" s="8">
        <f t="shared" si="1401"/>
        <v>0.3461720367144171</v>
      </c>
    </row>
    <row r="1261" spans="1:66" x14ac:dyDescent="0.25">
      <c r="A1261" t="s">
        <v>67</v>
      </c>
      <c r="B1261" t="s">
        <v>59</v>
      </c>
      <c r="C1261" t="s">
        <v>74</v>
      </c>
      <c r="D1261" s="7" t="s">
        <v>521</v>
      </c>
      <c r="E1261">
        <f>VLOOKUP(A1261,home!$A$2:$E$405,3,FALSE)</f>
        <v>1.5417000000000001</v>
      </c>
      <c r="F1261">
        <f>VLOOKUP(B1261,home!$B$2:$E$405,3,FALSE)</f>
        <v>0.90810000000000002</v>
      </c>
      <c r="G1261">
        <f>VLOOKUP(C1261,away!$B$2:$E$405,4,FALSE)</f>
        <v>0.51890000000000003</v>
      </c>
      <c r="H1261">
        <f>VLOOKUP(A1261,away!$A$2:$E$405,3,FALSE)</f>
        <v>1.2666999999999999</v>
      </c>
      <c r="I1261">
        <f>VLOOKUP(C1261,away!$B$2:$E$405,3,FALSE)</f>
        <v>0.94730000000000003</v>
      </c>
      <c r="J1261">
        <f>VLOOKUP(B1261,home!$B$2:$E$405,4,FALSE)</f>
        <v>0.47370000000000001</v>
      </c>
      <c r="K1261" s="3">
        <f t="shared" si="1346"/>
        <v>0.72646922085300003</v>
      </c>
      <c r="L1261" s="3">
        <f t="shared" si="1347"/>
        <v>0.56841390386699997</v>
      </c>
      <c r="M1261" s="5">
        <f t="shared" si="1348"/>
        <v>0.27392987809180286</v>
      </c>
      <c r="N1261" s="5">
        <f t="shared" si="1349"/>
        <v>0.19900162510570932</v>
      </c>
      <c r="O1261" s="5">
        <f t="shared" si="1350"/>
        <v>0.15570555139197306</v>
      </c>
      <c r="P1261" s="5">
        <f t="shared" si="1351"/>
        <v>0.11311529060221341</v>
      </c>
      <c r="Q1261" s="5">
        <f t="shared" si="1352"/>
        <v>7.2284277769512711E-2</v>
      </c>
      <c r="R1261" s="5">
        <f t="shared" si="1353"/>
        <v>4.425260016023759E-2</v>
      </c>
      <c r="S1261" s="5">
        <f t="shared" si="1354"/>
        <v>1.1677321452805469E-2</v>
      </c>
      <c r="T1261" s="5">
        <f t="shared" si="1355"/>
        <v>4.1087388515175322E-2</v>
      </c>
      <c r="U1261" s="5">
        <f t="shared" si="1356"/>
        <v>3.2148151959127146E-2</v>
      </c>
      <c r="V1261" s="5">
        <f t="shared" si="1357"/>
        <v>5.3577523756194467E-4</v>
      </c>
      <c r="W1261" s="5">
        <f t="shared" si="1358"/>
        <v>1.7504100983713248E-2</v>
      </c>
      <c r="X1261" s="5">
        <f t="shared" si="1359"/>
        <v>9.9495743738346396E-3</v>
      </c>
      <c r="Y1261" s="5">
        <f t="shared" si="1360"/>
        <v>2.8277382058232046E-3</v>
      </c>
      <c r="Z1261" s="5">
        <f t="shared" si="1361"/>
        <v>8.384597737782027E-3</v>
      </c>
      <c r="AA1261" s="5">
        <f t="shared" si="1362"/>
        <v>6.0911521857323356E-3</v>
      </c>
      <c r="AB1261" s="5">
        <f t="shared" si="1363"/>
        <v>2.2125172912330084E-3</v>
      </c>
      <c r="AC1261" s="5">
        <f t="shared" si="1364"/>
        <v>1.3827528626226284E-5</v>
      </c>
      <c r="AD1261" s="5">
        <f t="shared" si="1365"/>
        <v>3.1790476508425976E-3</v>
      </c>
      <c r="AE1261" s="5">
        <f t="shared" si="1366"/>
        <v>1.8070148857946562E-3</v>
      </c>
      <c r="AF1261" s="5">
        <f t="shared" si="1367"/>
        <v>5.135661927901607E-4</v>
      </c>
      <c r="AG1261" s="5">
        <f t="shared" si="1368"/>
        <v>9.7306054845989207E-5</v>
      </c>
      <c r="AH1261" s="5">
        <f t="shared" si="1369"/>
        <v>1.1914804831217745E-3</v>
      </c>
      <c r="AI1261" s="5">
        <f t="shared" si="1370"/>
        <v>8.6557389823503151E-4</v>
      </c>
      <c r="AJ1261" s="5">
        <f t="shared" si="1371"/>
        <v>3.1440639772074857E-4</v>
      </c>
      <c r="AK1261" s="5">
        <f t="shared" si="1372"/>
        <v>7.6135523594463565E-5</v>
      </c>
      <c r="AL1261" s="5">
        <f t="shared" si="1373"/>
        <v>2.2839493519459444E-7</v>
      </c>
      <c r="AM1261" s="5">
        <f t="shared" si="1374"/>
        <v>4.618960539924365E-4</v>
      </c>
      <c r="AN1261" s="5">
        <f t="shared" si="1375"/>
        <v>2.6254813923060343E-4</v>
      </c>
      <c r="AO1261" s="5">
        <f t="shared" si="1376"/>
        <v>7.4618006386541953E-5</v>
      </c>
      <c r="AP1261" s="5">
        <f t="shared" si="1377"/>
        <v>1.4137970769649019E-5</v>
      </c>
      <c r="AQ1261" s="5">
        <f t="shared" si="1378"/>
        <v>2.0090547894834328E-6</v>
      </c>
      <c r="AR1261" s="5">
        <f t="shared" si="1379"/>
        <v>1.3545081455851744E-4</v>
      </c>
      <c r="AS1261" s="5">
        <f t="shared" si="1380"/>
        <v>9.8400847716230349E-5</v>
      </c>
      <c r="AT1261" s="5">
        <f t="shared" si="1381"/>
        <v>3.5742593585842281E-5</v>
      </c>
      <c r="AU1261" s="5">
        <f t="shared" si="1382"/>
        <v>8.6552980378574272E-6</v>
      </c>
      <c r="AV1261" s="5">
        <f t="shared" si="1383"/>
        <v>1.5719519054531957E-6</v>
      </c>
      <c r="AW1261" s="5">
        <f t="shared" si="1384"/>
        <v>2.6197863773037983E-9</v>
      </c>
      <c r="AX1261" s="5">
        <f t="shared" si="1385"/>
        <v>5.5925544409826739E-5</v>
      </c>
      <c r="AY1261" s="5">
        <f t="shared" si="1386"/>
        <v>3.1788857023876895E-5</v>
      </c>
      <c r="AZ1261" s="5">
        <f t="shared" si="1387"/>
        <v>9.0346141602058819E-6</v>
      </c>
      <c r="BA1261" s="5">
        <f t="shared" si="1388"/>
        <v>1.7118001015782346E-6</v>
      </c>
      <c r="BB1261" s="5">
        <f t="shared" si="1389"/>
        <v>2.4325274459450279E-7</v>
      </c>
      <c r="BC1261" s="5">
        <f t="shared" si="1390"/>
        <v>2.7653648436264731E-8</v>
      </c>
      <c r="BD1261" s="5">
        <f t="shared" si="1391"/>
        <v>1.2832021047528656E-5</v>
      </c>
      <c r="BE1261" s="5">
        <f t="shared" si="1392"/>
        <v>9.3220683323674403E-6</v>
      </c>
      <c r="BF1261" s="5">
        <f t="shared" si="1393"/>
        <v>3.3860978590766993E-6</v>
      </c>
      <c r="BG1261" s="5">
        <f t="shared" si="1394"/>
        <v>8.199652911384871E-7</v>
      </c>
      <c r="BH1261" s="5">
        <f t="shared" si="1395"/>
        <v>1.4891988654496998E-7</v>
      </c>
      <c r="BI1261" s="5">
        <f t="shared" si="1396"/>
        <v>2.1637142789568306E-8</v>
      </c>
      <c r="BJ1261" s="8">
        <f t="shared" si="1397"/>
        <v>0.34916558068529902</v>
      </c>
      <c r="BK1261" s="8">
        <f t="shared" si="1398"/>
        <v>0.39930411016496897</v>
      </c>
      <c r="BL1261" s="8">
        <f t="shared" si="1399"/>
        <v>0.2431639215063385</v>
      </c>
      <c r="BM1261" s="8">
        <f t="shared" si="1400"/>
        <v>0.14169720073570213</v>
      </c>
      <c r="BN1261" s="8">
        <f t="shared" si="1401"/>
        <v>0.85828922312144895</v>
      </c>
    </row>
    <row r="1262" spans="1:66" x14ac:dyDescent="0.25">
      <c r="A1262" t="s">
        <v>67</v>
      </c>
      <c r="B1262" t="s">
        <v>65</v>
      </c>
      <c r="C1262" t="s">
        <v>71</v>
      </c>
      <c r="D1262" s="7" t="s">
        <v>521</v>
      </c>
      <c r="E1262">
        <f>VLOOKUP(A1262,home!$A$2:$E$405,3,FALSE)</f>
        <v>1.5417000000000001</v>
      </c>
      <c r="F1262">
        <f>VLOOKUP(B1262,home!$B$2:$E$405,3,FALSE)</f>
        <v>1.0378000000000001</v>
      </c>
      <c r="G1262">
        <f>VLOOKUP(C1262,away!$B$2:$E$405,4,FALSE)</f>
        <v>1.0378000000000001</v>
      </c>
      <c r="H1262">
        <f>VLOOKUP(A1262,away!$A$2:$E$405,3,FALSE)</f>
        <v>1.2666999999999999</v>
      </c>
      <c r="I1262">
        <f>VLOOKUP(C1262,away!$B$2:$E$405,3,FALSE)</f>
        <v>0.78949999999999998</v>
      </c>
      <c r="J1262">
        <f>VLOOKUP(B1262,home!$B$2:$E$405,4,FALSE)</f>
        <v>0.47370000000000001</v>
      </c>
      <c r="K1262" s="3">
        <f t="shared" si="1346"/>
        <v>1.6604553626280003</v>
      </c>
      <c r="L1262" s="3">
        <f t="shared" si="1347"/>
        <v>0.47372825620499992</v>
      </c>
      <c r="M1262" s="5">
        <f t="shared" si="1348"/>
        <v>0.11834116244776498</v>
      </c>
      <c r="N1262" s="5">
        <f t="shared" si="1349"/>
        <v>0.19650021780602267</v>
      </c>
      <c r="O1262" s="5">
        <f t="shared" si="1350"/>
        <v>5.6061552523652317E-2</v>
      </c>
      <c r="P1262" s="5">
        <f t="shared" si="1351"/>
        <v>9.3087705525149778E-2</v>
      </c>
      <c r="Q1262" s="5">
        <f t="shared" si="1352"/>
        <v>0.16313992020679025</v>
      </c>
      <c r="R1262" s="5">
        <f t="shared" si="1353"/>
        <v>1.3278970758587411E-2</v>
      </c>
      <c r="S1262" s="5">
        <f t="shared" si="1354"/>
        <v>1.8305804887969183E-2</v>
      </c>
      <c r="T1262" s="5">
        <f t="shared" si="1355"/>
        <v>7.7283989916985554E-2</v>
      </c>
      <c r="U1262" s="5">
        <f t="shared" si="1356"/>
        <v>2.204913820627687E-2</v>
      </c>
      <c r="V1262" s="5">
        <f t="shared" si="1357"/>
        <v>1.5999367511933778E-3</v>
      </c>
      <c r="W1262" s="5">
        <f t="shared" si="1358"/>
        <v>9.0295518455356327E-2</v>
      </c>
      <c r="X1262" s="5">
        <f t="shared" si="1359"/>
        <v>4.2775538500982334E-2</v>
      </c>
      <c r="Y1262" s="5">
        <f t="shared" si="1360"/>
        <v>1.0131990631150098E-2</v>
      </c>
      <c r="Z1262" s="5">
        <f t="shared" si="1361"/>
        <v>2.0968745538876002E-3</v>
      </c>
      <c r="AA1262" s="5">
        <f t="shared" si="1362"/>
        <v>3.4817665977608615E-3</v>
      </c>
      <c r="AB1262" s="5">
        <f t="shared" si="1363"/>
        <v>2.8906590093355357E-3</v>
      </c>
      <c r="AC1262" s="5">
        <f t="shared" si="1364"/>
        <v>7.8657352856668027E-5</v>
      </c>
      <c r="AD1262" s="5">
        <f t="shared" si="1365"/>
        <v>3.7482919460117982E-2</v>
      </c>
      <c r="AE1262" s="5">
        <f t="shared" si="1366"/>
        <v>1.7756718073314148E-2</v>
      </c>
      <c r="AF1262" s="5">
        <f t="shared" si="1367"/>
        <v>4.2059295443974583E-3</v>
      </c>
      <c r="AG1262" s="5">
        <f t="shared" si="1368"/>
        <v>6.6415588959616609E-4</v>
      </c>
      <c r="AH1262" s="5">
        <f t="shared" si="1369"/>
        <v>2.4833718147345243E-4</v>
      </c>
      <c r="AI1262" s="5">
        <f t="shared" si="1370"/>
        <v>4.1235280471751696E-4</v>
      </c>
      <c r="AJ1262" s="5">
        <f t="shared" si="1371"/>
        <v>3.4234671294394888E-4</v>
      </c>
      <c r="AK1262" s="5">
        <f t="shared" si="1372"/>
        <v>1.8948381179528288E-4</v>
      </c>
      <c r="AL1262" s="5">
        <f t="shared" si="1373"/>
        <v>2.4748894969968589E-6</v>
      </c>
      <c r="AM1262" s="5">
        <f t="shared" si="1374"/>
        <v>1.2447742924901266E-2</v>
      </c>
      <c r="AN1262" s="5">
        <f t="shared" si="1375"/>
        <v>5.8968475495016007E-3</v>
      </c>
      <c r="AO1262" s="5">
        <f t="shared" si="1376"/>
        <v>1.3967516533660602E-3</v>
      </c>
      <c r="AP1262" s="5">
        <f t="shared" si="1377"/>
        <v>2.2056024170018478E-4</v>
      </c>
      <c r="AQ1262" s="5">
        <f t="shared" si="1378"/>
        <v>2.6121404672195455E-5</v>
      </c>
      <c r="AR1262" s="5">
        <f t="shared" si="1379"/>
        <v>2.3528867986056655E-5</v>
      </c>
      <c r="AS1262" s="5">
        <f t="shared" si="1380"/>
        <v>3.9068635024014051E-5</v>
      </c>
      <c r="AT1262" s="5">
        <f t="shared" si="1381"/>
        <v>3.2435862268090131E-5</v>
      </c>
      <c r="AU1262" s="5">
        <f t="shared" si="1382"/>
        <v>1.7952767148171157E-5</v>
      </c>
      <c r="AV1262" s="5">
        <f t="shared" si="1383"/>
        <v>7.4524421212981452E-6</v>
      </c>
      <c r="AW1262" s="5">
        <f t="shared" si="1384"/>
        <v>5.4076653356964798E-8</v>
      </c>
      <c r="AX1262" s="5">
        <f t="shared" si="1385"/>
        <v>3.4448202487111766E-3</v>
      </c>
      <c r="AY1262" s="5">
        <f t="shared" si="1386"/>
        <v>1.6319086893616197E-3</v>
      </c>
      <c r="AZ1262" s="5">
        <f t="shared" si="1387"/>
        <v>3.8654062884853352E-4</v>
      </c>
      <c r="BA1262" s="5">
        <f t="shared" si="1388"/>
        <v>6.1038406018933299E-5</v>
      </c>
      <c r="BB1262" s="5">
        <f t="shared" si="1389"/>
        <v>7.2289044112205093E-6</v>
      </c>
      <c r="BC1262" s="5">
        <f t="shared" si="1390"/>
        <v>6.8490725620002488E-7</v>
      </c>
      <c r="BD1262" s="5">
        <f t="shared" si="1391"/>
        <v>1.8577149335853771E-6</v>
      </c>
      <c r="BE1262" s="5">
        <f t="shared" si="1392"/>
        <v>3.0846527237059588E-6</v>
      </c>
      <c r="BF1262" s="5">
        <f t="shared" si="1393"/>
        <v>2.5609640784613137E-6</v>
      </c>
      <c r="BG1262" s="5">
        <f t="shared" si="1394"/>
        <v>1.4174555125262548E-6</v>
      </c>
      <c r="BH1262" s="5">
        <f t="shared" si="1395"/>
        <v>5.8840540176520994E-7</v>
      </c>
      <c r="BI1262" s="5">
        <f t="shared" si="1396"/>
        <v>1.9540418095206512E-7</v>
      </c>
      <c r="BJ1262" s="8">
        <f t="shared" si="1397"/>
        <v>0.66575714404346187</v>
      </c>
      <c r="BK1262" s="8">
        <f t="shared" si="1398"/>
        <v>0.23304765054379262</v>
      </c>
      <c r="BL1262" s="8">
        <f t="shared" si="1399"/>
        <v>9.9084750777921796E-2</v>
      </c>
      <c r="BM1262" s="8">
        <f t="shared" si="1400"/>
        <v>0.3579450360383884</v>
      </c>
      <c r="BN1262" s="8">
        <f t="shared" si="1401"/>
        <v>0.64040952926796746</v>
      </c>
    </row>
    <row r="1263" spans="1:66" x14ac:dyDescent="0.25">
      <c r="A1263" t="s">
        <v>67</v>
      </c>
      <c r="B1263" t="s">
        <v>81</v>
      </c>
      <c r="C1263" t="s">
        <v>97</v>
      </c>
      <c r="D1263" s="7" t="s">
        <v>521</v>
      </c>
      <c r="E1263">
        <f>VLOOKUP(A1263,home!$A$2:$E$405,3,FALSE)</f>
        <v>1.5417000000000001</v>
      </c>
      <c r="F1263">
        <f>VLOOKUP(B1263,home!$B$2:$E$405,3,FALSE)</f>
        <v>0.51890000000000003</v>
      </c>
      <c r="G1263">
        <f>VLOOKUP(C1263,away!$B$2:$E$405,4,FALSE)</f>
        <v>0.90810000000000002</v>
      </c>
      <c r="H1263">
        <f>VLOOKUP(A1263,away!$A$2:$E$405,3,FALSE)</f>
        <v>1.2666999999999999</v>
      </c>
      <c r="I1263">
        <f>VLOOKUP(C1263,away!$B$2:$E$405,3,FALSE)</f>
        <v>1.1052</v>
      </c>
      <c r="J1263">
        <f>VLOOKUP(B1263,home!$B$2:$E$405,4,FALSE)</f>
        <v>1.1052</v>
      </c>
      <c r="K1263" s="3">
        <f t="shared" si="1346"/>
        <v>0.72646922085300014</v>
      </c>
      <c r="L1263" s="3">
        <f t="shared" si="1347"/>
        <v>1.5472322995679999</v>
      </c>
      <c r="M1263" s="5">
        <f t="shared" si="1348"/>
        <v>0.10293047481951849</v>
      </c>
      <c r="N1263" s="5">
        <f t="shared" si="1349"/>
        <v>7.4775821844164952E-2</v>
      </c>
      <c r="O1263" s="5">
        <f t="shared" si="1350"/>
        <v>0.1592573552506297</v>
      </c>
      <c r="P1263" s="5">
        <f t="shared" si="1351"/>
        <v>0.11569556678403442</v>
      </c>
      <c r="Q1263" s="5">
        <f t="shared" si="1352"/>
        <v>2.7161166516886624E-2</v>
      </c>
      <c r="R1263" s="5">
        <f t="shared" si="1353"/>
        <v>0.12320406199377486</v>
      </c>
      <c r="S1263" s="5">
        <f t="shared" si="1354"/>
        <v>3.2510935650859128E-2</v>
      </c>
      <c r="T1263" s="5">
        <f t="shared" si="1355"/>
        <v>4.2024634128871856E-2</v>
      </c>
      <c r="U1263" s="5">
        <f t="shared" si="1356"/>
        <v>8.9503958922542357E-2</v>
      </c>
      <c r="V1263" s="5">
        <f t="shared" si="1357"/>
        <v>4.0603147506451673E-3</v>
      </c>
      <c r="W1263" s="5">
        <f t="shared" si="1358"/>
        <v>6.5772504923270747E-3</v>
      </c>
      <c r="X1263" s="5">
        <f t="shared" si="1359"/>
        <v>1.017653440407798E-2</v>
      </c>
      <c r="Y1263" s="5">
        <f t="shared" si="1360"/>
        <v>7.872731363827221E-3</v>
      </c>
      <c r="Z1263" s="5">
        <f t="shared" si="1361"/>
        <v>6.3541768051582209E-2</v>
      </c>
      <c r="AA1263" s="5">
        <f t="shared" si="1362"/>
        <v>4.6161138728054989E-2</v>
      </c>
      <c r="AB1263" s="5">
        <f t="shared" si="1363"/>
        <v>1.6767323242728675E-2</v>
      </c>
      <c r="AC1263" s="5">
        <f t="shared" si="1364"/>
        <v>2.8524133475846237E-4</v>
      </c>
      <c r="AD1263" s="5">
        <f t="shared" si="1365"/>
        <v>1.1945425101289652E-3</v>
      </c>
      <c r="AE1263" s="5">
        <f t="shared" si="1366"/>
        <v>1.8482347548785696E-3</v>
      </c>
      <c r="AF1263" s="5">
        <f t="shared" si="1367"/>
        <v>1.429824254966134E-3</v>
      </c>
      <c r="AG1263" s="5">
        <f t="shared" si="1368"/>
        <v>7.3742342332978438E-4</v>
      </c>
      <c r="AH1263" s="5">
        <f t="shared" si="1369"/>
        <v>2.4578468975266513E-2</v>
      </c>
      <c r="AI1263" s="5">
        <f t="shared" si="1370"/>
        <v>1.7855501206221501E-2</v>
      </c>
      <c r="AJ1263" s="5">
        <f t="shared" si="1371"/>
        <v>6.4857360246117672E-3</v>
      </c>
      <c r="AK1263" s="5">
        <f t="shared" si="1372"/>
        <v>1.5705625321526487E-3</v>
      </c>
      <c r="AL1263" s="5">
        <f t="shared" si="1373"/>
        <v>1.2824640303264929E-5</v>
      </c>
      <c r="AM1263" s="5">
        <f t="shared" si="1374"/>
        <v>1.7355967332183535E-4</v>
      </c>
      <c r="AN1263" s="5">
        <f t="shared" si="1375"/>
        <v>2.6853713246601413E-4</v>
      </c>
      <c r="AO1263" s="5">
        <f t="shared" si="1376"/>
        <v>2.0774466249239387E-4</v>
      </c>
      <c r="AP1263" s="5">
        <f t="shared" si="1377"/>
        <v>1.0714308395702817E-4</v>
      </c>
      <c r="AQ1263" s="5">
        <f t="shared" si="1378"/>
        <v>4.1443810043410003E-5</v>
      </c>
      <c r="AR1263" s="5">
        <f t="shared" si="1379"/>
        <v>7.6057202144924705E-3</v>
      </c>
      <c r="AS1263" s="5">
        <f t="shared" si="1380"/>
        <v>5.5253216382482586E-3</v>
      </c>
      <c r="AT1263" s="5">
        <f t="shared" si="1381"/>
        <v>2.0069880527502169E-3</v>
      </c>
      <c r="AU1263" s="5">
        <f t="shared" si="1382"/>
        <v>4.8600501564757679E-4</v>
      </c>
      <c r="AV1263" s="5">
        <f t="shared" si="1383"/>
        <v>8.8266921262036287E-5</v>
      </c>
      <c r="AW1263" s="5">
        <f t="shared" si="1384"/>
        <v>4.004196984229902E-7</v>
      </c>
      <c r="AX1263" s="5">
        <f t="shared" si="1385"/>
        <v>2.1014293441602481E-5</v>
      </c>
      <c r="AY1263" s="5">
        <f t="shared" si="1386"/>
        <v>3.2513993565447349E-5</v>
      </c>
      <c r="AZ1263" s="5">
        <f t="shared" si="1387"/>
        <v>2.515335051620313E-5</v>
      </c>
      <c r="BA1263" s="5">
        <f t="shared" si="1388"/>
        <v>1.2972692120341632E-5</v>
      </c>
      <c r="BB1263" s="5">
        <f t="shared" si="1389"/>
        <v>5.017942065235965E-6</v>
      </c>
      <c r="BC1263" s="5">
        <f t="shared" si="1390"/>
        <v>1.5527844081388085E-6</v>
      </c>
      <c r="BD1263" s="5">
        <f t="shared" si="1391"/>
        <v>1.9613026628899988E-3</v>
      </c>
      <c r="BE1263" s="5">
        <f t="shared" si="1392"/>
        <v>1.4248260173666118E-3</v>
      </c>
      <c r="BF1263" s="5">
        <f t="shared" si="1393"/>
        <v>5.1754612334370268E-4</v>
      </c>
      <c r="BG1263" s="5">
        <f t="shared" si="1394"/>
        <v>1.2532710966033016E-4</v>
      </c>
      <c r="BH1263" s="5">
        <f t="shared" si="1395"/>
        <v>2.2761571926674634E-5</v>
      </c>
      <c r="BI1263" s="5">
        <f t="shared" si="1396"/>
        <v>3.3071162845921703E-6</v>
      </c>
      <c r="BJ1263" s="8">
        <f t="shared" si="1397"/>
        <v>0.1746948171118568</v>
      </c>
      <c r="BK1263" s="8">
        <f t="shared" si="1398"/>
        <v>0.25552787197368437</v>
      </c>
      <c r="BL1263" s="8">
        <f t="shared" si="1399"/>
        <v>0.50515147931985538</v>
      </c>
      <c r="BM1263" s="8">
        <f t="shared" si="1400"/>
        <v>0.39585937567410273</v>
      </c>
      <c r="BN1263" s="8">
        <f t="shared" si="1401"/>
        <v>0.60302444720900894</v>
      </c>
    </row>
    <row r="1264" spans="1:66" x14ac:dyDescent="0.25">
      <c r="A1264" t="s">
        <v>67</v>
      </c>
      <c r="B1264" t="s">
        <v>103</v>
      </c>
      <c r="C1264" t="s">
        <v>85</v>
      </c>
      <c r="D1264" s="7" t="s">
        <v>521</v>
      </c>
      <c r="E1264">
        <f>VLOOKUP(A1264,home!$A$2:$E$405,3,FALSE)</f>
        <v>1.5417000000000001</v>
      </c>
      <c r="F1264">
        <f>VLOOKUP(B1264,home!$B$2:$E$405,3,FALSE)</f>
        <v>1.6865000000000001</v>
      </c>
      <c r="G1264">
        <f>VLOOKUP(C1264,away!$B$2:$E$405,4,FALSE)</f>
        <v>1.0378000000000001</v>
      </c>
      <c r="H1264">
        <f>VLOOKUP(A1264,away!$A$2:$E$405,3,FALSE)</f>
        <v>1.2666999999999999</v>
      </c>
      <c r="I1264">
        <f>VLOOKUP(C1264,away!$B$2:$E$405,3,FALSE)</f>
        <v>1.1052</v>
      </c>
      <c r="J1264">
        <f>VLOOKUP(B1264,home!$B$2:$E$405,4,FALSE)</f>
        <v>1.1052</v>
      </c>
      <c r="K1264" s="3">
        <f t="shared" si="1346"/>
        <v>2.6983599624900005</v>
      </c>
      <c r="L1264" s="3">
        <f t="shared" si="1347"/>
        <v>1.5472322995679999</v>
      </c>
      <c r="M1264" s="5">
        <f t="shared" si="1348"/>
        <v>1.4327245681687308E-2</v>
      </c>
      <c r="N1264" s="5">
        <f t="shared" si="1349"/>
        <v>3.8660066120222783E-2</v>
      </c>
      <c r="O1264" s="5">
        <f t="shared" si="1350"/>
        <v>2.2167577282552749E-2</v>
      </c>
      <c r="P1264" s="5">
        <f t="shared" si="1351"/>
        <v>5.9816103004643226E-2</v>
      </c>
      <c r="Q1264" s="5">
        <f t="shared" si="1352"/>
        <v>5.2159387283012663E-2</v>
      </c>
      <c r="R1264" s="5">
        <f t="shared" si="1353"/>
        <v>1.7149195787367726E-2</v>
      </c>
      <c r="S1264" s="5">
        <f t="shared" si="1354"/>
        <v>6.2432903332483296E-2</v>
      </c>
      <c r="T1264" s="5">
        <f t="shared" si="1355"/>
        <v>8.0702688729953564E-2</v>
      </c>
      <c r="U1264" s="5">
        <f t="shared" si="1356"/>
        <v>4.6274703301535249E-2</v>
      </c>
      <c r="V1264" s="5">
        <f t="shared" si="1357"/>
        <v>2.896185863544418E-2</v>
      </c>
      <c r="W1264" s="5">
        <f t="shared" si="1358"/>
        <v>4.6914934104163815E-2</v>
      </c>
      <c r="X1264" s="5">
        <f t="shared" si="1359"/>
        <v>7.2588301378066558E-2</v>
      </c>
      <c r="Y1264" s="5">
        <f t="shared" si="1360"/>
        <v>5.6155482231460482E-2</v>
      </c>
      <c r="Z1264" s="5">
        <f t="shared" si="1361"/>
        <v>8.8445965446102715E-3</v>
      </c>
      <c r="AA1264" s="5">
        <f t="shared" si="1362"/>
        <v>2.3865905200353761E-2</v>
      </c>
      <c r="AB1264" s="5">
        <f t="shared" si="1363"/>
        <v>3.2199401530608247E-2</v>
      </c>
      <c r="AC1264" s="5">
        <f t="shared" si="1364"/>
        <v>7.5572163250729211E-3</v>
      </c>
      <c r="AD1264" s="5">
        <f t="shared" si="1365"/>
        <v>3.1648344957383077E-2</v>
      </c>
      <c r="AE1264" s="5">
        <f t="shared" si="1366"/>
        <v>4.8967341545933137E-2</v>
      </c>
      <c r="AF1264" s="5">
        <f t="shared" si="1367"/>
        <v>3.7881926231922901E-2</v>
      </c>
      <c r="AG1264" s="5">
        <f t="shared" si="1368"/>
        <v>1.9537379945294461E-2</v>
      </c>
      <c r="AH1264" s="5">
        <f t="shared" si="1369"/>
        <v>3.4211613626171354E-3</v>
      </c>
      <c r="AI1264" s="5">
        <f t="shared" si="1370"/>
        <v>9.2315248461038116E-3</v>
      </c>
      <c r="AJ1264" s="5">
        <f t="shared" si="1371"/>
        <v>1.2454988518729098E-2</v>
      </c>
      <c r="AK1264" s="5">
        <f t="shared" si="1372"/>
        <v>1.1202680784070412E-2</v>
      </c>
      <c r="AL1264" s="5">
        <f t="shared" si="1373"/>
        <v>1.2620520096384537E-3</v>
      </c>
      <c r="AM1264" s="5">
        <f t="shared" si="1374"/>
        <v>1.7079725382414954E-2</v>
      </c>
      <c r="AN1264" s="5">
        <f t="shared" si="1375"/>
        <v>2.6426302779423826E-2</v>
      </c>
      <c r="AO1264" s="5">
        <f t="shared" si="1376"/>
        <v>2.044381460924408E-2</v>
      </c>
      <c r="AP1264" s="5">
        <f t="shared" si="1377"/>
        <v>1.0543776763267527E-2</v>
      </c>
      <c r="AQ1264" s="5">
        <f t="shared" si="1378"/>
        <v>4.0784179918905159E-3</v>
      </c>
      <c r="AR1264" s="5">
        <f t="shared" si="1379"/>
        <v>1.0586662724550607E-3</v>
      </c>
      <c r="AS1264" s="5">
        <f t="shared" si="1380"/>
        <v>2.8566626832312661E-3</v>
      </c>
      <c r="AT1264" s="5">
        <f t="shared" si="1381"/>
        <v>3.8541521053852526E-3</v>
      </c>
      <c r="AU1264" s="5">
        <f t="shared" si="1382"/>
        <v>3.4666299101727021E-3</v>
      </c>
      <c r="AV1264" s="5">
        <f t="shared" si="1383"/>
        <v>2.3385538385950816E-3</v>
      </c>
      <c r="AW1264" s="5">
        <f t="shared" si="1384"/>
        <v>1.4636261467400701E-4</v>
      </c>
      <c r="AX1264" s="5">
        <f t="shared" si="1385"/>
        <v>7.681207857038793E-3</v>
      </c>
      <c r="AY1264" s="5">
        <f t="shared" si="1386"/>
        <v>1.188461289610592E-2</v>
      </c>
      <c r="AZ1264" s="5">
        <f t="shared" si="1387"/>
        <v>9.1941284703587374E-3</v>
      </c>
      <c r="BA1264" s="5">
        <f t="shared" si="1388"/>
        <v>4.7418175119055871E-3</v>
      </c>
      <c r="BB1264" s="5">
        <f t="shared" si="1389"/>
        <v>1.8341733032693739E-3</v>
      </c>
      <c r="BC1264" s="5">
        <f t="shared" si="1390"/>
        <v>5.6757843556474172E-4</v>
      </c>
      <c r="BD1264" s="5">
        <f t="shared" si="1391"/>
        <v>2.7300044186762069E-4</v>
      </c>
      <c r="BE1264" s="5">
        <f t="shared" si="1392"/>
        <v>7.3665346207766648E-4</v>
      </c>
      <c r="BF1264" s="5">
        <f t="shared" si="1393"/>
        <v>9.9387810415001079E-4</v>
      </c>
      <c r="BG1264" s="5">
        <f t="shared" si="1394"/>
        <v>8.9394696127795194E-4</v>
      </c>
      <c r="BH1264" s="5">
        <f t="shared" si="1395"/>
        <v>6.0304767222550606E-4</v>
      </c>
      <c r="BI1264" s="5">
        <f t="shared" si="1396"/>
        <v>3.2544793884121964E-4</v>
      </c>
      <c r="BJ1264" s="8">
        <f t="shared" si="1397"/>
        <v>0.59969140852789748</v>
      </c>
      <c r="BK1264" s="8">
        <f t="shared" si="1398"/>
        <v>0.18624199188507529</v>
      </c>
      <c r="BL1264" s="8">
        <f t="shared" si="1399"/>
        <v>0.19536777800421751</v>
      </c>
      <c r="BM1264" s="8">
        <f t="shared" si="1400"/>
        <v>0.77412794952088215</v>
      </c>
      <c r="BN1264" s="8">
        <f t="shared" si="1401"/>
        <v>0.20427957515948647</v>
      </c>
    </row>
    <row r="1265" spans="1:66" x14ac:dyDescent="0.25">
      <c r="A1265" t="s">
        <v>67</v>
      </c>
      <c r="B1265" t="s">
        <v>324</v>
      </c>
      <c r="C1265" t="s">
        <v>70</v>
      </c>
      <c r="D1265" s="7" t="s">
        <v>521</v>
      </c>
      <c r="E1265">
        <f>VLOOKUP(A1265,home!$A$2:$E$405,3,FALSE)</f>
        <v>1.5417000000000001</v>
      </c>
      <c r="F1265">
        <f>VLOOKUP(B1265,home!$B$2:$E$405,3,FALSE)</f>
        <v>0.48649999999999999</v>
      </c>
      <c r="G1265">
        <f>VLOOKUP(C1265,away!$B$2:$E$405,4,FALSE)</f>
        <v>1.2972999999999999</v>
      </c>
      <c r="H1265">
        <f>VLOOKUP(A1265,away!$A$2:$E$405,3,FALSE)</f>
        <v>1.2666999999999999</v>
      </c>
      <c r="I1265">
        <f>VLOOKUP(C1265,away!$B$2:$E$405,3,FALSE)</f>
        <v>0.94730000000000003</v>
      </c>
      <c r="J1265">
        <f>VLOOKUP(B1265,home!$B$2:$E$405,4,FALSE)</f>
        <v>1.5789</v>
      </c>
      <c r="K1265" s="3">
        <f t="shared" si="1346"/>
        <v>0.97302306496499991</v>
      </c>
      <c r="L1265" s="3">
        <f t="shared" si="1347"/>
        <v>1.8945930183989999</v>
      </c>
      <c r="M1265" s="5">
        <f t="shared" si="1348"/>
        <v>5.6834253333924979E-2</v>
      </c>
      <c r="N1265" s="5">
        <f t="shared" si="1349"/>
        <v>5.5301039373972953E-2</v>
      </c>
      <c r="O1265" s="5">
        <f t="shared" si="1350"/>
        <v>0.10767777957237434</v>
      </c>
      <c r="P1265" s="5">
        <f t="shared" si="1351"/>
        <v>0.10477296310813734</v>
      </c>
      <c r="Q1265" s="5">
        <f t="shared" si="1352"/>
        <v>2.690459341370665E-2</v>
      </c>
      <c r="R1265" s="5">
        <f t="shared" si="1353"/>
        <v>0.10200278470726348</v>
      </c>
      <c r="S1265" s="5">
        <f t="shared" si="1354"/>
        <v>4.8286786376705158E-2</v>
      </c>
      <c r="T1265" s="5">
        <f t="shared" si="1355"/>
        <v>5.0973254844472335E-2</v>
      </c>
      <c r="U1265" s="5">
        <f t="shared" si="1356"/>
        <v>9.9251062210826538E-2</v>
      </c>
      <c r="V1265" s="5">
        <f t="shared" si="1357"/>
        <v>9.8906506217345518E-3</v>
      </c>
      <c r="W1265" s="5">
        <f t="shared" si="1358"/>
        <v>8.7262633150139973E-3</v>
      </c>
      <c r="X1265" s="5">
        <f t="shared" si="1359"/>
        <v>1.653271755333683E-2</v>
      </c>
      <c r="Y1265" s="5">
        <f t="shared" si="1360"/>
        <v>1.5661385625857283E-2</v>
      </c>
      <c r="Z1265" s="5">
        <f t="shared" si="1361"/>
        <v>6.4417921254545873E-2</v>
      </c>
      <c r="AA1265" s="5">
        <f t="shared" si="1362"/>
        <v>6.2680123177772246E-2</v>
      </c>
      <c r="AB1265" s="5">
        <f t="shared" si="1363"/>
        <v>3.049460278340984E-2</v>
      </c>
      <c r="AC1265" s="5">
        <f t="shared" si="1364"/>
        <v>1.1395777105334857E-3</v>
      </c>
      <c r="AD1265" s="5">
        <f t="shared" si="1365"/>
        <v>2.1227138691166398E-3</v>
      </c>
      <c r="AE1265" s="5">
        <f t="shared" si="1366"/>
        <v>4.0216788764871145E-3</v>
      </c>
      <c r="AF1265" s="5">
        <f t="shared" si="1367"/>
        <v>3.8097223608176112E-3</v>
      </c>
      <c r="AG1265" s="5">
        <f t="shared" si="1368"/>
        <v>2.4059577956145337E-3</v>
      </c>
      <c r="AH1265" s="5">
        <f t="shared" si="1369"/>
        <v>3.051143596715979E-2</v>
      </c>
      <c r="AI1265" s="5">
        <f t="shared" si="1370"/>
        <v>2.9688330941249154E-2</v>
      </c>
      <c r="AJ1265" s="5">
        <f t="shared" si="1371"/>
        <v>1.4443715383074747E-2</v>
      </c>
      <c r="AK1265" s="5">
        <f t="shared" si="1372"/>
        <v>4.6846894038405024E-3</v>
      </c>
      <c r="AL1265" s="5">
        <f t="shared" si="1373"/>
        <v>8.4031672043317801E-5</v>
      </c>
      <c r="AM1265" s="5">
        <f t="shared" si="1374"/>
        <v>4.1308991099431747E-4</v>
      </c>
      <c r="AN1265" s="5">
        <f t="shared" si="1375"/>
        <v>7.8263726134089812E-4</v>
      </c>
      <c r="AO1265" s="5">
        <f t="shared" si="1376"/>
        <v>7.4138954563768983E-4</v>
      </c>
      <c r="AP1265" s="5">
        <f t="shared" si="1377"/>
        <v>4.6821048569305787E-4</v>
      </c>
      <c r="AQ1265" s="5">
        <f t="shared" si="1378"/>
        <v>2.2176707933381805E-4</v>
      </c>
      <c r="AR1265" s="5">
        <f t="shared" si="1379"/>
        <v>1.156135071294182E-2</v>
      </c>
      <c r="AS1265" s="5">
        <f t="shared" si="1380"/>
        <v>1.1249460905841937E-2</v>
      </c>
      <c r="AT1265" s="5">
        <f t="shared" si="1381"/>
        <v>5.4729924649031328E-3</v>
      </c>
      <c r="AU1265" s="5">
        <f t="shared" si="1382"/>
        <v>1.7751159675767985E-3</v>
      </c>
      <c r="AV1265" s="5">
        <f t="shared" si="1383"/>
        <v>4.3180719485997194E-4</v>
      </c>
      <c r="AW1265" s="5">
        <f t="shared" si="1384"/>
        <v>4.3030815037920646E-6</v>
      </c>
      <c r="AX1265" s="5">
        <f t="shared" si="1385"/>
        <v>6.6991001883634927E-5</v>
      </c>
      <c r="AY1265" s="5">
        <f t="shared" si="1386"/>
        <v>1.26920684464289E-4</v>
      </c>
      <c r="AZ1265" s="5">
        <f t="shared" si="1387"/>
        <v>1.202315213382322E-4</v>
      </c>
      <c r="BA1265" s="5">
        <f t="shared" si="1388"/>
        <v>7.5929933639635029E-5</v>
      </c>
      <c r="BB1265" s="5">
        <f t="shared" si="1389"/>
        <v>3.596408054028797E-5</v>
      </c>
      <c r="BC1265" s="5">
        <f t="shared" si="1390"/>
        <v>1.3627459180953789E-5</v>
      </c>
      <c r="BD1265" s="5">
        <f t="shared" si="1391"/>
        <v>3.6506757240003097E-3</v>
      </c>
      <c r="BE1265" s="5">
        <f t="shared" si="1392"/>
        <v>3.5521916821601015E-3</v>
      </c>
      <c r="BF1265" s="5">
        <f t="shared" si="1393"/>
        <v>1.7281822189593003E-3</v>
      </c>
      <c r="BG1265" s="5">
        <f t="shared" si="1394"/>
        <v>5.605203865032643E-4</v>
      </c>
      <c r="BH1265" s="5">
        <f t="shared" si="1395"/>
        <v>1.3634981611269315E-4</v>
      </c>
      <c r="BI1265" s="5">
        <f t="shared" si="1396"/>
        <v>2.6534303196277371E-5</v>
      </c>
      <c r="BJ1265" s="8">
        <f t="shared" si="1397"/>
        <v>0.18952608599244278</v>
      </c>
      <c r="BK1265" s="8">
        <f t="shared" si="1398"/>
        <v>0.22113518350754316</v>
      </c>
      <c r="BL1265" s="8">
        <f t="shared" si="1399"/>
        <v>0.52157970552402644</v>
      </c>
      <c r="BM1265" s="8">
        <f t="shared" si="1400"/>
        <v>0.54304286516621791</v>
      </c>
      <c r="BN1265" s="8">
        <f t="shared" si="1401"/>
        <v>0.45349341350937977</v>
      </c>
    </row>
    <row r="1266" spans="1:66" x14ac:dyDescent="0.25">
      <c r="A1266" t="s">
        <v>67</v>
      </c>
      <c r="B1266" t="s">
        <v>329</v>
      </c>
      <c r="C1266" t="s">
        <v>83</v>
      </c>
      <c r="D1266" s="7" t="s">
        <v>521</v>
      </c>
      <c r="E1266">
        <f>VLOOKUP(A1266,home!$A$2:$E$405,3,FALSE)</f>
        <v>1.5417000000000001</v>
      </c>
      <c r="F1266">
        <f>VLOOKUP(B1266,home!$B$2:$E$405,3,FALSE)</f>
        <v>0.25950000000000001</v>
      </c>
      <c r="G1266">
        <f>VLOOKUP(C1266,away!$B$2:$E$405,4,FALSE)</f>
        <v>1.2972999999999999</v>
      </c>
      <c r="H1266">
        <f>VLOOKUP(A1266,away!$A$2:$E$405,3,FALSE)</f>
        <v>1.2666999999999999</v>
      </c>
      <c r="I1266">
        <f>VLOOKUP(C1266,away!$B$2:$E$405,3,FALSE)</f>
        <v>0.94730000000000003</v>
      </c>
      <c r="J1266">
        <f>VLOOKUP(B1266,home!$B$2:$E$405,4,FALSE)</f>
        <v>1.2630999999999999</v>
      </c>
      <c r="K1266" s="3">
        <f t="shared" si="1346"/>
        <v>0.519012302895</v>
      </c>
      <c r="L1266" s="3">
        <f t="shared" si="1347"/>
        <v>1.5156504158209998</v>
      </c>
      <c r="M1266" s="5">
        <f t="shared" si="1348"/>
        <v>0.13072456601881211</v>
      </c>
      <c r="N1266" s="5">
        <f t="shared" si="1349"/>
        <v>6.7847658054373122E-2</v>
      </c>
      <c r="O1266" s="5">
        <f t="shared" si="1350"/>
        <v>0.1981327428444323</v>
      </c>
      <c r="P1266" s="5">
        <f t="shared" si="1351"/>
        <v>0.10283333114259165</v>
      </c>
      <c r="Q1266" s="5">
        <f t="shared" si="1352"/>
        <v>1.7606884626416346E-2</v>
      </c>
      <c r="R1266" s="5">
        <f t="shared" si="1353"/>
        <v>0.15014998703995955</v>
      </c>
      <c r="S1266" s="5">
        <f t="shared" si="1354"/>
        <v>2.0223234078972085E-2</v>
      </c>
      <c r="T1266" s="5">
        <f t="shared" si="1355"/>
        <v>2.6685882005340306E-2</v>
      </c>
      <c r="U1266" s="5">
        <f t="shared" si="1356"/>
        <v>7.7929690553263806E-2</v>
      </c>
      <c r="V1266" s="5">
        <f t="shared" si="1357"/>
        <v>1.7676032645087534E-3</v>
      </c>
      <c r="W1266" s="5">
        <f t="shared" si="1358"/>
        <v>3.0460632455876395E-3</v>
      </c>
      <c r="X1266" s="5">
        <f t="shared" si="1359"/>
        <v>4.6167670247919705E-3</v>
      </c>
      <c r="Y1266" s="5">
        <f t="shared" si="1360"/>
        <v>3.4987024304373154E-3</v>
      </c>
      <c r="Z1266" s="5">
        <f t="shared" si="1361"/>
        <v>7.5858296764210811E-2</v>
      </c>
      <c r="AA1266" s="5">
        <f t="shared" si="1362"/>
        <v>3.9371389297285377E-2</v>
      </c>
      <c r="AB1266" s="5">
        <f t="shared" si="1363"/>
        <v>1.021711771367982E-2</v>
      </c>
      <c r="AC1266" s="5">
        <f t="shared" si="1364"/>
        <v>8.6904348472744658E-5</v>
      </c>
      <c r="AD1266" s="5">
        <f t="shared" si="1365"/>
        <v>3.9523607496406467E-4</v>
      </c>
      <c r="AE1266" s="5">
        <f t="shared" si="1366"/>
        <v>5.9903972136674444E-4</v>
      </c>
      <c r="AF1266" s="5">
        <f t="shared" si="1367"/>
        <v>4.5396740139140113E-4</v>
      </c>
      <c r="AG1266" s="5">
        <f t="shared" si="1368"/>
        <v>2.2935196022935198E-4</v>
      </c>
      <c r="AH1266" s="5">
        <f t="shared" si="1369"/>
        <v>2.8743664758537225E-2</v>
      </c>
      <c r="AI1266" s="5">
        <f t="shared" si="1370"/>
        <v>1.4918315639970259E-2</v>
      </c>
      <c r="AJ1266" s="5">
        <f t="shared" si="1371"/>
        <v>3.8713946778077299E-3</v>
      </c>
      <c r="AK1266" s="5">
        <f t="shared" si="1372"/>
        <v>6.6976715571481207E-4</v>
      </c>
      <c r="AL1266" s="5">
        <f t="shared" si="1373"/>
        <v>2.7345016828567317E-6</v>
      </c>
      <c r="AM1266" s="5">
        <f t="shared" si="1374"/>
        <v>4.1026477090856035E-5</v>
      </c>
      <c r="AN1266" s="5">
        <f t="shared" si="1375"/>
        <v>6.2181797062426674E-5</v>
      </c>
      <c r="AO1266" s="5">
        <f t="shared" si="1376"/>
        <v>4.712293328708201E-5</v>
      </c>
      <c r="AP1266" s="5">
        <f t="shared" si="1377"/>
        <v>2.3807297810423695E-5</v>
      </c>
      <c r="AQ1266" s="5">
        <f t="shared" si="1378"/>
        <v>9.0208852064857609E-6</v>
      </c>
      <c r="AR1266" s="5">
        <f t="shared" si="1379"/>
        <v>8.7130694886992776E-3</v>
      </c>
      <c r="AS1266" s="5">
        <f t="shared" si="1380"/>
        <v>4.522190260613972E-3</v>
      </c>
      <c r="AT1266" s="5">
        <f t="shared" si="1381"/>
        <v>1.173536190645299E-3</v>
      </c>
      <c r="AU1266" s="5">
        <f t="shared" si="1382"/>
        <v>2.0302657361248076E-4</v>
      </c>
      <c r="AV1266" s="5">
        <f t="shared" si="1383"/>
        <v>2.6343322379873717E-5</v>
      </c>
      <c r="AW1266" s="5">
        <f t="shared" si="1384"/>
        <v>5.9751992220275883E-8</v>
      </c>
      <c r="AX1266" s="5">
        <f t="shared" si="1385"/>
        <v>3.5488743924323556E-6</v>
      </c>
      <c r="AY1266" s="5">
        <f t="shared" si="1386"/>
        <v>5.3788529485865977E-6</v>
      </c>
      <c r="AZ1266" s="5">
        <f t="shared" si="1387"/>
        <v>4.0762303540826448E-6</v>
      </c>
      <c r="BA1266" s="5">
        <f t="shared" si="1388"/>
        <v>2.0593800770491806E-6</v>
      </c>
      <c r="BB1266" s="5">
        <f t="shared" si="1389"/>
        <v>7.8032506752826814E-7</v>
      </c>
      <c r="BC1266" s="5">
        <f t="shared" si="1390"/>
        <v>2.36540002614954E-7</v>
      </c>
      <c r="BD1266" s="5">
        <f t="shared" si="1391"/>
        <v>2.2009945656040536E-3</v>
      </c>
      <c r="BE1266" s="5">
        <f t="shared" si="1392"/>
        <v>1.1423432581535401E-3</v>
      </c>
      <c r="BF1266" s="5">
        <f t="shared" si="1393"/>
        <v>2.9644510255542314E-4</v>
      </c>
      <c r="BG1266" s="5">
        <f t="shared" si="1394"/>
        <v>5.1286218453078201E-5</v>
      </c>
      <c r="BH1266" s="5">
        <f t="shared" si="1395"/>
        <v>6.6545445865270401E-6</v>
      </c>
      <c r="BI1266" s="5">
        <f t="shared" si="1396"/>
        <v>6.9075810211417122E-7</v>
      </c>
      <c r="BJ1266" s="8">
        <f t="shared" si="1397"/>
        <v>0.12517879213819785</v>
      </c>
      <c r="BK1266" s="8">
        <f t="shared" si="1398"/>
        <v>0.25564375220798879</v>
      </c>
      <c r="BL1266" s="8">
        <f t="shared" si="1399"/>
        <v>0.54234064996405651</v>
      </c>
      <c r="BM1266" s="8">
        <f t="shared" si="1400"/>
        <v>0.33172100224691259</v>
      </c>
      <c r="BN1266" s="8">
        <f t="shared" si="1401"/>
        <v>0.66729516972658498</v>
      </c>
    </row>
    <row r="1267" spans="1:66" x14ac:dyDescent="0.25">
      <c r="A1267" t="s">
        <v>67</v>
      </c>
      <c r="B1267" t="s">
        <v>66</v>
      </c>
      <c r="C1267" t="s">
        <v>79</v>
      </c>
      <c r="D1267" s="7" t="s">
        <v>521</v>
      </c>
      <c r="E1267">
        <f>VLOOKUP(A1267,home!$A$2:$E$405,3,FALSE)</f>
        <v>1.5417000000000001</v>
      </c>
      <c r="F1267">
        <f>VLOOKUP(B1267,home!$B$2:$E$405,3,FALSE)</f>
        <v>1.2972999999999999</v>
      </c>
      <c r="G1267">
        <f>VLOOKUP(C1267,away!$B$2:$E$405,4,FALSE)</f>
        <v>1.6865000000000001</v>
      </c>
      <c r="H1267">
        <f>VLOOKUP(A1267,away!$A$2:$E$405,3,FALSE)</f>
        <v>1.2666999999999999</v>
      </c>
      <c r="I1267">
        <f>VLOOKUP(C1267,away!$B$2:$E$405,3,FALSE)</f>
        <v>0.31580000000000003</v>
      </c>
      <c r="J1267">
        <f>VLOOKUP(B1267,home!$B$2:$E$405,4,FALSE)</f>
        <v>1.7367999999999999</v>
      </c>
      <c r="K1267" s="3">
        <f t="shared" si="1346"/>
        <v>3.3730799569650003</v>
      </c>
      <c r="L1267" s="3">
        <f t="shared" si="1347"/>
        <v>0.694761440048</v>
      </c>
      <c r="M1267" s="5">
        <f t="shared" si="1348"/>
        <v>1.7114291624587236E-2</v>
      </c>
      <c r="N1267" s="5">
        <f t="shared" si="1349"/>
        <v>5.772787405654918E-2</v>
      </c>
      <c r="O1267" s="5">
        <f t="shared" si="1350"/>
        <v>1.1890349894499653E-2</v>
      </c>
      <c r="P1267" s="5">
        <f t="shared" si="1351"/>
        <v>4.0107100910437683E-2</v>
      </c>
      <c r="Q1267" s="5">
        <f t="shared" si="1352"/>
        <v>9.7360367469172981E-2</v>
      </c>
      <c r="R1267" s="5">
        <f t="shared" si="1353"/>
        <v>4.130478307688582E-3</v>
      </c>
      <c r="S1267" s="5">
        <f t="shared" si="1354"/>
        <v>2.3497606251039152E-2</v>
      </c>
      <c r="T1267" s="5">
        <f t="shared" si="1355"/>
        <v>6.7642229106485069E-2</v>
      </c>
      <c r="U1267" s="5">
        <f t="shared" si="1356"/>
        <v>1.3932433592343068E-2</v>
      </c>
      <c r="V1267" s="5">
        <f t="shared" si="1357"/>
        <v>6.1184787397882525E-3</v>
      </c>
      <c r="W1267" s="5">
        <f t="shared" si="1358"/>
        <v>0.10946810137100484</v>
      </c>
      <c r="X1267" s="5">
        <f t="shared" si="1359"/>
        <v>7.6054215747839757E-2</v>
      </c>
      <c r="Y1267" s="5">
        <f t="shared" si="1360"/>
        <v>2.6419768227345215E-2</v>
      </c>
      <c r="Z1267" s="5">
        <f t="shared" si="1361"/>
        <v>9.5656568571224842E-4</v>
      </c>
      <c r="AA1267" s="5">
        <f t="shared" si="1362"/>
        <v>3.2265725419964668E-3</v>
      </c>
      <c r="AB1267" s="5">
        <f t="shared" si="1363"/>
        <v>5.4417435855509495E-3</v>
      </c>
      <c r="AC1267" s="5">
        <f t="shared" si="1364"/>
        <v>8.9616053653408768E-4</v>
      </c>
      <c r="AD1267" s="5">
        <f t="shared" si="1365"/>
        <v>9.231116466538733E-2</v>
      </c>
      <c r="AE1267" s="5">
        <f t="shared" si="1366"/>
        <v>6.4134237695432555E-2</v>
      </c>
      <c r="AF1267" s="5">
        <f t="shared" si="1367"/>
        <v>2.2278997668829719E-2</v>
      </c>
      <c r="AG1267" s="5">
        <f t="shared" si="1368"/>
        <v>5.1595295010740576E-3</v>
      </c>
      <c r="AH1267" s="5">
        <f t="shared" si="1369"/>
        <v>1.6614623832648603E-4</v>
      </c>
      <c r="AI1267" s="5">
        <f t="shared" si="1370"/>
        <v>5.6042454642420017E-4</v>
      </c>
      <c r="AJ1267" s="5">
        <f t="shared" si="1371"/>
        <v>9.4517840246733601E-4</v>
      </c>
      <c r="AK1267" s="5">
        <f t="shared" si="1372"/>
        <v>1.0627207750395897E-3</v>
      </c>
      <c r="AL1267" s="5">
        <f t="shared" si="1373"/>
        <v>8.4005582840689739E-5</v>
      </c>
      <c r="AM1267" s="5">
        <f t="shared" si="1374"/>
        <v>6.2274587867382748E-2</v>
      </c>
      <c r="AN1267" s="5">
        <f t="shared" si="1375"/>
        <v>4.3265982345138544E-2</v>
      </c>
      <c r="AO1267" s="5">
        <f t="shared" si="1376"/>
        <v>1.50297680995999E-2</v>
      </c>
      <c r="AP1267" s="5">
        <f t="shared" si="1377"/>
        <v>3.4807011094885065E-3</v>
      </c>
      <c r="AQ1267" s="5">
        <f t="shared" si="1378"/>
        <v>6.0456422880122637E-4</v>
      </c>
      <c r="AR1267" s="5">
        <f t="shared" si="1379"/>
        <v>2.3086399959653537E-5</v>
      </c>
      <c r="AS1267" s="5">
        <f t="shared" si="1380"/>
        <v>7.7872272982384936E-5</v>
      </c>
      <c r="AT1267" s="5">
        <f t="shared" si="1381"/>
        <v>1.3133470160009493E-4</v>
      </c>
      <c r="AU1267" s="5">
        <f t="shared" si="1382"/>
        <v>1.4766748320708641E-4</v>
      </c>
      <c r="AV1267" s="5">
        <f t="shared" si="1383"/>
        <v>1.2452355697532223E-4</v>
      </c>
      <c r="AW1267" s="5">
        <f t="shared" si="1384"/>
        <v>5.4684971645947024E-6</v>
      </c>
      <c r="AX1267" s="5">
        <f t="shared" si="1385"/>
        <v>3.5009527360620782E-2</v>
      </c>
      <c r="AY1267" s="5">
        <f t="shared" si="1386"/>
        <v>2.432326964446475E-2</v>
      </c>
      <c r="AZ1267" s="5">
        <f t="shared" si="1387"/>
        <v>8.449434922432067E-3</v>
      </c>
      <c r="BA1267" s="5">
        <f t="shared" si="1388"/>
        <v>1.9567805247669213E-3</v>
      </c>
      <c r="BB1267" s="5">
        <f t="shared" si="1389"/>
        <v>3.3987391381123683E-4</v>
      </c>
      <c r="BC1267" s="5">
        <f t="shared" si="1390"/>
        <v>4.7226257958848955E-5</v>
      </c>
      <c r="BD1267" s="5">
        <f t="shared" si="1391"/>
        <v>2.673256746915496E-6</v>
      </c>
      <c r="BE1267" s="5">
        <f t="shared" si="1392"/>
        <v>9.0171087528421168E-6</v>
      </c>
      <c r="BF1267" s="5">
        <f t="shared" si="1393"/>
        <v>1.5207714401992714E-5</v>
      </c>
      <c r="BG1267" s="5">
        <f t="shared" si="1394"/>
        <v>1.7098945546869864E-5</v>
      </c>
      <c r="BH1267" s="5">
        <f t="shared" si="1395"/>
        <v>1.4419027627345671E-5</v>
      </c>
      <c r="BI1267" s="5">
        <f t="shared" si="1396"/>
        <v>9.7273066177448577E-6</v>
      </c>
      <c r="BJ1267" s="8">
        <f t="shared" si="1397"/>
        <v>0.81333820178358607</v>
      </c>
      <c r="BK1267" s="8">
        <f t="shared" si="1398"/>
        <v>0.11214091328969186</v>
      </c>
      <c r="BL1267" s="8">
        <f t="shared" si="1399"/>
        <v>4.1928675658754591E-2</v>
      </c>
      <c r="BM1267" s="8">
        <f t="shared" si="1400"/>
        <v>0.71571609300750927</v>
      </c>
      <c r="BN1267" s="8">
        <f t="shared" si="1401"/>
        <v>0.22833046226293532</v>
      </c>
    </row>
    <row r="1268" spans="1:66" x14ac:dyDescent="0.25">
      <c r="A1268" t="s">
        <v>86</v>
      </c>
      <c r="B1268" t="s">
        <v>100</v>
      </c>
      <c r="C1268" t="s">
        <v>91</v>
      </c>
      <c r="D1268" s="7" t="s">
        <v>521</v>
      </c>
      <c r="E1268">
        <f>VLOOKUP(A1268,home!$A$2:$E$405,3,FALSE)</f>
        <v>1.2903</v>
      </c>
      <c r="F1268">
        <f>VLOOKUP(B1268,home!$B$2:$E$405,3,FALSE)</f>
        <v>1.55</v>
      </c>
      <c r="G1268">
        <f>VLOOKUP(C1268,away!$B$2:$E$405,4,FALSE)</f>
        <v>0.93</v>
      </c>
      <c r="H1268">
        <f>VLOOKUP(A1268,away!$A$2:$E$405,3,FALSE)</f>
        <v>1.121</v>
      </c>
      <c r="I1268">
        <f>VLOOKUP(C1268,away!$B$2:$E$405,3,FALSE)</f>
        <v>0.8921</v>
      </c>
      <c r="J1268">
        <f>VLOOKUP(B1268,home!$B$2:$E$405,4,FALSE)</f>
        <v>0.53520000000000001</v>
      </c>
      <c r="K1268" s="3">
        <f t="shared" si="1346"/>
        <v>1.8599674500000001</v>
      </c>
      <c r="L1268" s="3">
        <f t="shared" si="1347"/>
        <v>0.53522360231999999</v>
      </c>
      <c r="M1268" s="5">
        <f t="shared" si="1348"/>
        <v>9.1155261834609577E-2</v>
      </c>
      <c r="N1268" s="5">
        <f t="shared" si="1349"/>
        <v>0.1695458199086011</v>
      </c>
      <c r="O1268" s="5">
        <f t="shared" si="1350"/>
        <v>4.8788447609542547E-2</v>
      </c>
      <c r="P1268" s="5">
        <f t="shared" si="1351"/>
        <v>9.0744924489779444E-2</v>
      </c>
      <c r="Q1268" s="5">
        <f t="shared" si="1352"/>
        <v>0.15767485315678006</v>
      </c>
      <c r="R1268" s="5">
        <f t="shared" si="1353"/>
        <v>1.3056364340589977E-2</v>
      </c>
      <c r="S1268" s="5">
        <f t="shared" si="1354"/>
        <v>2.2584108571802902E-2</v>
      </c>
      <c r="T1268" s="5">
        <f t="shared" si="1355"/>
        <v>8.4391302901848847E-2</v>
      </c>
      <c r="U1268" s="5">
        <f t="shared" si="1356"/>
        <v>2.4284412688838072E-2</v>
      </c>
      <c r="V1268" s="5">
        <f t="shared" si="1357"/>
        <v>2.4980495253321103E-3</v>
      </c>
      <c r="W1268" s="5">
        <f t="shared" si="1358"/>
        <v>9.7756698185046897E-2</v>
      </c>
      <c r="X1268" s="5">
        <f t="shared" si="1359"/>
        <v>5.2321692153509805E-2</v>
      </c>
      <c r="Y1268" s="5">
        <f t="shared" si="1360"/>
        <v>1.4001902276939798E-2</v>
      </c>
      <c r="Z1268" s="5">
        <f t="shared" si="1361"/>
        <v>2.3293581185243203E-3</v>
      </c>
      <c r="AA1268" s="5">
        <f t="shared" si="1362"/>
        <v>4.3325302798484771E-3</v>
      </c>
      <c r="AB1268" s="5">
        <f t="shared" si="1363"/>
        <v>4.0291826483287805E-3</v>
      </c>
      <c r="AC1268" s="5">
        <f t="shared" si="1364"/>
        <v>1.5542528140016017E-4</v>
      </c>
      <c r="AD1268" s="5">
        <f t="shared" si="1365"/>
        <v>4.5456069160915311E-2</v>
      </c>
      <c r="AE1268" s="5">
        <f t="shared" si="1366"/>
        <v>2.432916108361215E-2</v>
      </c>
      <c r="AF1268" s="5">
        <f t="shared" si="1367"/>
        <v>6.5107706182972241E-3</v>
      </c>
      <c r="AG1268" s="5">
        <f t="shared" si="1368"/>
        <v>1.1615727014014183E-3</v>
      </c>
      <c r="AH1268" s="5">
        <f t="shared" si="1369"/>
        <v>3.1168186082248096E-4</v>
      </c>
      <c r="AI1268" s="5">
        <f t="shared" si="1370"/>
        <v>5.7971811588524477E-4</v>
      </c>
      <c r="AJ1268" s="5">
        <f t="shared" si="1371"/>
        <v>5.3912841286094177E-4</v>
      </c>
      <c r="AK1268" s="5">
        <f t="shared" si="1372"/>
        <v>3.3425376643050442E-4</v>
      </c>
      <c r="AL1268" s="5">
        <f t="shared" si="1373"/>
        <v>6.189025247955693E-6</v>
      </c>
      <c r="AM1268" s="5">
        <f t="shared" si="1374"/>
        <v>1.6909361808850262E-2</v>
      </c>
      <c r="AN1268" s="5">
        <f t="shared" si="1375"/>
        <v>9.0502895402650666E-3</v>
      </c>
      <c r="AO1268" s="5">
        <f t="shared" si="1376"/>
        <v>2.4219642848898426E-3</v>
      </c>
      <c r="AP1268" s="5">
        <f t="shared" si="1377"/>
        <v>4.3209748308304155E-4</v>
      </c>
      <c r="AQ1268" s="5">
        <f t="shared" si="1378"/>
        <v>5.7817192862277674E-5</v>
      </c>
      <c r="AR1268" s="5">
        <f t="shared" si="1379"/>
        <v>3.3363897665441842E-5</v>
      </c>
      <c r="AS1268" s="5">
        <f t="shared" si="1380"/>
        <v>6.2055763662852818E-5</v>
      </c>
      <c r="AT1268" s="5">
        <f t="shared" si="1381"/>
        <v>5.771085024889952E-5</v>
      </c>
      <c r="AU1268" s="5">
        <f t="shared" si="1382"/>
        <v>3.5780100991592509E-5</v>
      </c>
      <c r="AV1268" s="5">
        <f t="shared" si="1383"/>
        <v>1.663745580051869E-5</v>
      </c>
      <c r="AW1268" s="5">
        <f t="shared" si="1384"/>
        <v>1.7114347831983011E-7</v>
      </c>
      <c r="AX1268" s="5">
        <f t="shared" si="1385"/>
        <v>5.2418104274557682E-3</v>
      </c>
      <c r="AY1268" s="5">
        <f t="shared" si="1386"/>
        <v>2.8055406596614154E-3</v>
      </c>
      <c r="AZ1268" s="5">
        <f t="shared" si="1387"/>
        <v>7.5079578915960589E-4</v>
      </c>
      <c r="BA1268" s="5">
        <f t="shared" si="1388"/>
        <v>1.3394787562689717E-4</v>
      </c>
      <c r="BB1268" s="5">
        <f t="shared" si="1389"/>
        <v>1.7923016129034805E-5</v>
      </c>
      <c r="BC1268" s="5">
        <f t="shared" si="1390"/>
        <v>1.9185642514042949E-6</v>
      </c>
      <c r="BD1268" s="5">
        <f t="shared" si="1391"/>
        <v>2.9761909159889361E-6</v>
      </c>
      <c r="BE1268" s="5">
        <f t="shared" si="1392"/>
        <v>5.5356182287251056E-6</v>
      </c>
      <c r="BF1268" s="5">
        <f t="shared" si="1393"/>
        <v>5.1480348605276773E-6</v>
      </c>
      <c r="BG1268" s="5">
        <f t="shared" si="1394"/>
        <v>3.1917257573489238E-6</v>
      </c>
      <c r="BH1268" s="5">
        <f t="shared" si="1395"/>
        <v>1.4841265044988985E-6</v>
      </c>
      <c r="BI1268" s="5">
        <f t="shared" si="1396"/>
        <v>5.5208539801004607E-7</v>
      </c>
      <c r="BJ1268" s="8">
        <f t="shared" si="1397"/>
        <v>0.69097330878918706</v>
      </c>
      <c r="BK1268" s="8">
        <f t="shared" si="1398"/>
        <v>0.20994949938783358</v>
      </c>
      <c r="BL1268" s="8">
        <f t="shared" si="1399"/>
        <v>9.6480155573181417E-2</v>
      </c>
      <c r="BM1268" s="8">
        <f t="shared" si="1400"/>
        <v>0.42596128101264086</v>
      </c>
      <c r="BN1268" s="8">
        <f t="shared" si="1401"/>
        <v>0.57096567133990273</v>
      </c>
    </row>
    <row r="1269" spans="1:66" x14ac:dyDescent="0.25">
      <c r="A1269" t="s">
        <v>86</v>
      </c>
      <c r="B1269" t="s">
        <v>111</v>
      </c>
      <c r="C1269" t="s">
        <v>287</v>
      </c>
      <c r="D1269" s="7" t="s">
        <v>521</v>
      </c>
      <c r="E1269">
        <f>VLOOKUP(A1269,home!$A$2:$E$405,3,FALSE)</f>
        <v>1.2903</v>
      </c>
      <c r="F1269">
        <f>VLOOKUP(B1269,home!$B$2:$E$405,3,FALSE)</f>
        <v>1.55</v>
      </c>
      <c r="G1269">
        <f>VLOOKUP(C1269,away!$B$2:$E$405,4,FALSE)</f>
        <v>1.085</v>
      </c>
      <c r="H1269">
        <f>VLOOKUP(A1269,away!$A$2:$E$405,3,FALSE)</f>
        <v>1.121</v>
      </c>
      <c r="I1269">
        <f>VLOOKUP(C1269,away!$B$2:$E$405,3,FALSE)</f>
        <v>0.53520000000000001</v>
      </c>
      <c r="J1269">
        <f>VLOOKUP(B1269,home!$B$2:$E$405,4,FALSE)</f>
        <v>1.3381000000000001</v>
      </c>
      <c r="K1269" s="3">
        <f t="shared" si="1346"/>
        <v>2.1699620249999998</v>
      </c>
      <c r="L1269" s="3">
        <f t="shared" si="1347"/>
        <v>0.80280540552000013</v>
      </c>
      <c r="M1269" s="5">
        <f t="shared" si="1348"/>
        <v>5.1161528261632304E-2</v>
      </c>
      <c r="N1269" s="5">
        <f t="shared" si="1349"/>
        <v>0.11101857346870636</v>
      </c>
      <c r="O1269" s="5">
        <f t="shared" si="1350"/>
        <v>4.107275144310267E-2</v>
      </c>
      <c r="P1269" s="5">
        <f t="shared" si="1351"/>
        <v>8.9126310893796745E-2</v>
      </c>
      <c r="Q1269" s="5">
        <f t="shared" si="1352"/>
        <v>0.12045304424838267</v>
      </c>
      <c r="R1269" s="5">
        <f t="shared" si="1353"/>
        <v>1.6486713439051101E-2</v>
      </c>
      <c r="S1269" s="5">
        <f t="shared" si="1354"/>
        <v>3.8815783868475638E-2</v>
      </c>
      <c r="T1269" s="5">
        <f t="shared" si="1355"/>
        <v>9.6700355033941379E-2</v>
      </c>
      <c r="U1269" s="5">
        <f t="shared" si="1356"/>
        <v>3.5775542079798044E-2</v>
      </c>
      <c r="V1269" s="5">
        <f t="shared" si="1357"/>
        <v>7.5132574942223121E-3</v>
      </c>
      <c r="W1269" s="5">
        <f t="shared" si="1358"/>
        <v>8.7126177271545008E-2</v>
      </c>
      <c r="X1269" s="5">
        <f t="shared" si="1359"/>
        <v>6.9945366075890109E-2</v>
      </c>
      <c r="Y1269" s="5">
        <f t="shared" si="1360"/>
        <v>2.8076258988399903E-2</v>
      </c>
      <c r="Z1269" s="5">
        <f t="shared" si="1361"/>
        <v>4.411874222709819E-3</v>
      </c>
      <c r="AA1269" s="5">
        <f t="shared" si="1362"/>
        <v>9.5735995223566999E-3</v>
      </c>
      <c r="AB1269" s="5">
        <f t="shared" si="1363"/>
        <v>1.0387173703036089E-2</v>
      </c>
      <c r="AC1269" s="5">
        <f t="shared" si="1364"/>
        <v>8.1803278997895801E-4</v>
      </c>
      <c r="AD1269" s="5">
        <f t="shared" si="1365"/>
        <v>4.7265124015667702E-2</v>
      </c>
      <c r="AE1269" s="5">
        <f t="shared" si="1366"/>
        <v>3.7944697052351213E-2</v>
      </c>
      <c r="AF1269" s="5">
        <f t="shared" si="1367"/>
        <v>1.523110395222318E-2</v>
      </c>
      <c r="AG1269" s="5">
        <f t="shared" si="1368"/>
        <v>4.0758708616272692E-3</v>
      </c>
      <c r="AH1269" s="5">
        <f t="shared" si="1369"/>
        <v>8.8546911861644788E-4</v>
      </c>
      <c r="AI1269" s="5">
        <f t="shared" si="1370"/>
        <v>1.9214343617079122E-3</v>
      </c>
      <c r="AJ1269" s="5">
        <f t="shared" si="1371"/>
        <v>2.0847197992181418E-3</v>
      </c>
      <c r="AK1269" s="5">
        <f t="shared" si="1372"/>
        <v>1.5079209323563306E-3</v>
      </c>
      <c r="AL1269" s="5">
        <f t="shared" si="1373"/>
        <v>5.7002397886273334E-5</v>
      </c>
      <c r="AM1269" s="5">
        <f t="shared" si="1374"/>
        <v>2.0512704844182883E-2</v>
      </c>
      <c r="AN1269" s="5">
        <f t="shared" si="1375"/>
        <v>1.6467710330746312E-2</v>
      </c>
      <c r="AO1269" s="5">
        <f t="shared" si="1376"/>
        <v>6.6101834350303429E-3</v>
      </c>
      <c r="AP1269" s="5">
        <f t="shared" si="1377"/>
        <v>1.7688969977070407E-3</v>
      </c>
      <c r="AQ1269" s="5">
        <f t="shared" si="1378"/>
        <v>3.5502001789182788E-4</v>
      </c>
      <c r="AR1269" s="5">
        <f t="shared" si="1379"/>
        <v>1.4217187896926295E-4</v>
      </c>
      <c r="AS1269" s="5">
        <f t="shared" si="1380"/>
        <v>3.085075783861967E-4</v>
      </c>
      <c r="AT1269" s="5">
        <f t="shared" si="1381"/>
        <v>3.3472486476137883E-4</v>
      </c>
      <c r="AU1269" s="5">
        <f t="shared" si="1382"/>
        <v>2.4211341511848423E-4</v>
      </c>
      <c r="AV1269" s="5">
        <f t="shared" si="1383"/>
        <v>1.3134422913754293E-4</v>
      </c>
      <c r="AW1269" s="5">
        <f t="shared" si="1384"/>
        <v>2.7583733369835971E-6</v>
      </c>
      <c r="AX1269" s="5">
        <f t="shared" si="1385"/>
        <v>7.4186317569850651E-3</v>
      </c>
      <c r="AY1269" s="5">
        <f t="shared" si="1386"/>
        <v>5.9557176760699467E-3</v>
      </c>
      <c r="AZ1269" s="5">
        <f t="shared" si="1387"/>
        <v>2.3906411720499825E-3</v>
      </c>
      <c r="BA1269" s="5">
        <f t="shared" si="1388"/>
        <v>6.3973988519346492E-4</v>
      </c>
      <c r="BB1269" s="5">
        <f t="shared" si="1389"/>
        <v>1.2839665949001449E-4</v>
      </c>
      <c r="BC1269" s="5">
        <f t="shared" si="1390"/>
        <v>2.0615506457858895E-5</v>
      </c>
      <c r="BD1269" s="5">
        <f t="shared" si="1391"/>
        <v>1.9022725491576576E-5</v>
      </c>
      <c r="BE1269" s="5">
        <f t="shared" si="1392"/>
        <v>4.1278591928720619E-5</v>
      </c>
      <c r="BF1269" s="5">
        <f t="shared" si="1393"/>
        <v>4.4786488465397627E-5</v>
      </c>
      <c r="BG1269" s="5">
        <f t="shared" si="1394"/>
        <v>3.2394993067671121E-5</v>
      </c>
      <c r="BH1269" s="5">
        <f t="shared" si="1395"/>
        <v>1.757397618924615E-5</v>
      </c>
      <c r="BI1269" s="5">
        <f t="shared" si="1396"/>
        <v>7.6269721917836719E-6</v>
      </c>
      <c r="BJ1269" s="8">
        <f t="shared" si="1397"/>
        <v>0.68010482925053972</v>
      </c>
      <c r="BK1269" s="8">
        <f t="shared" si="1398"/>
        <v>0.19344763338206222</v>
      </c>
      <c r="BL1269" s="8">
        <f t="shared" si="1399"/>
        <v>0.12101687011295072</v>
      </c>
      <c r="BM1269" s="8">
        <f t="shared" si="1400"/>
        <v>0.56370932591085743</v>
      </c>
      <c r="BN1269" s="8">
        <f t="shared" si="1401"/>
        <v>0.42931892175467185</v>
      </c>
    </row>
    <row r="1270" spans="1:66" x14ac:dyDescent="0.25">
      <c r="A1270" t="s">
        <v>86</v>
      </c>
      <c r="B1270" t="s">
        <v>92</v>
      </c>
      <c r="C1270" t="s">
        <v>98</v>
      </c>
      <c r="D1270" s="7" t="s">
        <v>521</v>
      </c>
      <c r="E1270">
        <f>VLOOKUP(A1270,home!$A$2:$E$405,3,FALSE)</f>
        <v>1.2903</v>
      </c>
      <c r="F1270">
        <f>VLOOKUP(B1270,home!$B$2:$E$405,3,FALSE)</f>
        <v>1.6792</v>
      </c>
      <c r="G1270">
        <f>VLOOKUP(C1270,away!$B$2:$E$405,4,FALSE)</f>
        <v>0.96879999999999999</v>
      </c>
      <c r="H1270">
        <f>VLOOKUP(A1270,away!$A$2:$E$405,3,FALSE)</f>
        <v>1.121</v>
      </c>
      <c r="I1270">
        <f>VLOOKUP(C1270,away!$B$2:$E$405,3,FALSE)</f>
        <v>0.223</v>
      </c>
      <c r="J1270">
        <f>VLOOKUP(B1270,home!$B$2:$E$405,4,FALSE)</f>
        <v>1.1894</v>
      </c>
      <c r="K1270" s="3">
        <f t="shared" si="1346"/>
        <v>2.0990716010879997</v>
      </c>
      <c r="L1270" s="3">
        <f t="shared" si="1347"/>
        <v>0.2973297802</v>
      </c>
      <c r="M1270" s="5">
        <f t="shared" si="1348"/>
        <v>9.1045000720196056E-2</v>
      </c>
      <c r="N1270" s="5">
        <f t="shared" si="1349"/>
        <v>0.19110997543279998</v>
      </c>
      <c r="O1270" s="5">
        <f t="shared" si="1350"/>
        <v>2.7070390052444736E-2</v>
      </c>
      <c r="P1270" s="5">
        <f t="shared" si="1351"/>
        <v>5.6822686989461815E-2</v>
      </c>
      <c r="Q1270" s="5">
        <f t="shared" si="1352"/>
        <v>0.20057676105780797</v>
      </c>
      <c r="R1270" s="5">
        <f t="shared" si="1353"/>
        <v>4.0244165621108295E-3</v>
      </c>
      <c r="S1270" s="5">
        <f t="shared" si="1354"/>
        <v>8.8659940995149088E-3</v>
      </c>
      <c r="T1270" s="5">
        <f t="shared" si="1355"/>
        <v>5.9637444278545962E-2</v>
      </c>
      <c r="U1270" s="5">
        <f t="shared" si="1356"/>
        <v>8.4475385164750408E-3</v>
      </c>
      <c r="V1270" s="5">
        <f t="shared" si="1357"/>
        <v>6.1482368740977766E-4</v>
      </c>
      <c r="W1270" s="5">
        <f t="shared" si="1358"/>
        <v>0.14034166099155271</v>
      </c>
      <c r="X1270" s="5">
        <f t="shared" si="1359"/>
        <v>4.1727755215521287E-2</v>
      </c>
      <c r="Y1270" s="5">
        <f t="shared" si="1360"/>
        <v>6.2034521432351728E-3</v>
      </c>
      <c r="Z1270" s="5">
        <f t="shared" si="1361"/>
        <v>3.9885963061521754E-4</v>
      </c>
      <c r="AA1270" s="5">
        <f t="shared" si="1362"/>
        <v>8.3723492344485255E-4</v>
      </c>
      <c r="AB1270" s="5">
        <f t="shared" si="1363"/>
        <v>8.7870802562108822E-4</v>
      </c>
      <c r="AC1270" s="5">
        <f t="shared" si="1364"/>
        <v>2.3982600408477766E-5</v>
      </c>
      <c r="AD1270" s="5">
        <f t="shared" si="1365"/>
        <v>7.3646798759221963E-2</v>
      </c>
      <c r="AE1270" s="5">
        <f t="shared" si="1366"/>
        <v>2.1897386487513097E-2</v>
      </c>
      <c r="AF1270" s="5">
        <f t="shared" si="1367"/>
        <v>3.2553725556433593E-3</v>
      </c>
      <c r="AG1270" s="5">
        <f t="shared" si="1368"/>
        <v>3.226397354795174E-4</v>
      </c>
      <c r="AH1270" s="5">
        <f t="shared" si="1369"/>
        <v>2.9648211575368954E-5</v>
      </c>
      <c r="AI1270" s="5">
        <f t="shared" si="1370"/>
        <v>6.2233718940905464E-5</v>
      </c>
      <c r="AJ1270" s="5">
        <f t="shared" si="1371"/>
        <v>6.5316516029473529E-5</v>
      </c>
      <c r="AK1270" s="5">
        <f t="shared" si="1372"/>
        <v>4.5701347959825675E-5</v>
      </c>
      <c r="AL1270" s="5">
        <f t="shared" si="1373"/>
        <v>5.9871746297959149E-7</v>
      </c>
      <c r="AM1270" s="5">
        <f t="shared" si="1374"/>
        <v>3.0917980757305136E-2</v>
      </c>
      <c r="AN1270" s="5">
        <f t="shared" si="1375"/>
        <v>9.1928364227973659E-3</v>
      </c>
      <c r="AO1270" s="5">
        <f t="shared" si="1376"/>
        <v>1.3666520165024473E-3</v>
      </c>
      <c r="AP1270" s="5">
        <f t="shared" si="1377"/>
        <v>1.354487812255198E-4</v>
      </c>
      <c r="AQ1270" s="5">
        <f t="shared" si="1378"/>
        <v>1.0068239087535424E-5</v>
      </c>
      <c r="AR1270" s="5">
        <f t="shared" si="1379"/>
        <v>1.7630592462055104E-6</v>
      </c>
      <c r="AS1270" s="5">
        <f t="shared" si="1380"/>
        <v>3.7007875947456019E-6</v>
      </c>
      <c r="AT1270" s="5">
        <f t="shared" si="1381"/>
        <v>3.884109070894631E-6</v>
      </c>
      <c r="AU1270" s="5">
        <f t="shared" si="1382"/>
        <v>2.7176743487477386E-6</v>
      </c>
      <c r="AV1270" s="5">
        <f t="shared" si="1383"/>
        <v>1.4261482616154256E-6</v>
      </c>
      <c r="AW1270" s="5">
        <f t="shared" si="1384"/>
        <v>1.0379706837552481E-8</v>
      </c>
      <c r="AX1270" s="5">
        <f t="shared" si="1385"/>
        <v>1.0816509228440753E-2</v>
      </c>
      <c r="AY1270" s="5">
        <f t="shared" si="1386"/>
        <v>3.2160703114235607E-3</v>
      </c>
      <c r="AZ1270" s="5">
        <f t="shared" si="1387"/>
        <v>4.7811673940165639E-4</v>
      </c>
      <c r="BA1270" s="5">
        <f t="shared" si="1388"/>
        <v>4.738611501207839E-5</v>
      </c>
      <c r="BB1270" s="5">
        <f t="shared" si="1389"/>
        <v>3.5223257902682971E-6</v>
      </c>
      <c r="BC1270" s="5">
        <f t="shared" si="1390"/>
        <v>2.0945847060265294E-7</v>
      </c>
      <c r="BD1270" s="5">
        <f t="shared" si="1391"/>
        <v>8.736833635897691E-8</v>
      </c>
      <c r="BE1270" s="5">
        <f t="shared" si="1392"/>
        <v>1.8339239368543254E-7</v>
      </c>
      <c r="BF1270" s="5">
        <f t="shared" si="1393"/>
        <v>1.924768827203209E-7</v>
      </c>
      <c r="BG1270" s="5">
        <f t="shared" si="1394"/>
        <v>1.3467425279472373E-7</v>
      </c>
      <c r="BH1270" s="5">
        <f t="shared" si="1395"/>
        <v>7.067272485978768E-8</v>
      </c>
      <c r="BI1270" s="5">
        <f t="shared" si="1396"/>
        <v>2.9669421944937232E-8</v>
      </c>
      <c r="BJ1270" s="8">
        <f t="shared" si="1397"/>
        <v>0.79490404705277784</v>
      </c>
      <c r="BK1270" s="8">
        <f t="shared" si="1398"/>
        <v>0.16058915712587757</v>
      </c>
      <c r="BL1270" s="8">
        <f t="shared" si="1399"/>
        <v>4.14753779071367E-2</v>
      </c>
      <c r="BM1270" s="8">
        <f t="shared" si="1400"/>
        <v>0.42350215096986926</v>
      </c>
      <c r="BN1270" s="8">
        <f t="shared" si="1401"/>
        <v>0.57064923081482133</v>
      </c>
    </row>
    <row r="1271" spans="1:66" x14ac:dyDescent="0.25">
      <c r="A1271" t="s">
        <v>86</v>
      </c>
      <c r="B1271" t="s">
        <v>112</v>
      </c>
      <c r="C1271" t="s">
        <v>78</v>
      </c>
      <c r="D1271" s="7" t="s">
        <v>521</v>
      </c>
      <c r="E1271">
        <f>VLOOKUP(A1271,home!$A$2:$E$405,3,FALSE)</f>
        <v>1.2903</v>
      </c>
      <c r="F1271">
        <f>VLOOKUP(B1271,home!$B$2:$E$405,3,FALSE)</f>
        <v>0</v>
      </c>
      <c r="G1271">
        <f>VLOOKUP(C1271,away!$B$2:$E$405,4,FALSE)</f>
        <v>0.77500000000000002</v>
      </c>
      <c r="H1271">
        <f>VLOOKUP(A1271,away!$A$2:$E$405,3,FALSE)</f>
        <v>1.121</v>
      </c>
      <c r="I1271">
        <f>VLOOKUP(C1271,away!$B$2:$E$405,3,FALSE)</f>
        <v>2.3193999999999999</v>
      </c>
      <c r="J1271">
        <f>VLOOKUP(B1271,home!$B$2:$E$405,4,FALSE)</f>
        <v>1.9624999999999999</v>
      </c>
      <c r="K1271" s="3">
        <f t="shared" si="1346"/>
        <v>0</v>
      </c>
      <c r="L1271" s="3">
        <f t="shared" si="1347"/>
        <v>5.1025930224999989</v>
      </c>
      <c r="M1271" s="5">
        <f t="shared" si="1348"/>
        <v>6.0809580433376139E-3</v>
      </c>
      <c r="N1271" s="5">
        <f t="shared" si="1349"/>
        <v>0</v>
      </c>
      <c r="O1271" s="5">
        <f t="shared" si="1350"/>
        <v>3.1028654082049755E-2</v>
      </c>
      <c r="P1271" s="5">
        <f t="shared" si="1351"/>
        <v>0</v>
      </c>
      <c r="Q1271" s="5">
        <f t="shared" si="1352"/>
        <v>0</v>
      </c>
      <c r="R1271" s="5">
        <f t="shared" si="1353"/>
        <v>7.916329690831661E-2</v>
      </c>
      <c r="S1271" s="5">
        <f t="shared" si="1354"/>
        <v>0</v>
      </c>
      <c r="T1271" s="5">
        <f t="shared" si="1355"/>
        <v>0</v>
      </c>
      <c r="U1271" s="5">
        <f t="shared" si="1356"/>
        <v>0</v>
      </c>
      <c r="V1271" s="5">
        <f t="shared" si="1357"/>
        <v>0</v>
      </c>
      <c r="W1271" s="5">
        <f t="shared" si="1358"/>
        <v>0</v>
      </c>
      <c r="X1271" s="5">
        <f t="shared" si="1359"/>
        <v>0</v>
      </c>
      <c r="Y1271" s="5">
        <f t="shared" si="1360"/>
        <v>0</v>
      </c>
      <c r="Z1271" s="5">
        <f t="shared" si="1361"/>
        <v>0.1346460288141573</v>
      </c>
      <c r="AA1271" s="5">
        <f t="shared" si="1362"/>
        <v>0</v>
      </c>
      <c r="AB1271" s="5">
        <f t="shared" si="1363"/>
        <v>0</v>
      </c>
      <c r="AC1271" s="5">
        <f t="shared" si="1364"/>
        <v>0</v>
      </c>
      <c r="AD1271" s="5">
        <f t="shared" si="1365"/>
        <v>0</v>
      </c>
      <c r="AE1271" s="5">
        <f t="shared" si="1366"/>
        <v>0</v>
      </c>
      <c r="AF1271" s="5">
        <f t="shared" si="1367"/>
        <v>0</v>
      </c>
      <c r="AG1271" s="5">
        <f t="shared" si="1368"/>
        <v>0</v>
      </c>
      <c r="AH1271" s="5">
        <f t="shared" si="1369"/>
        <v>0.17176097178361327</v>
      </c>
      <c r="AI1271" s="5">
        <f t="shared" si="1370"/>
        <v>0</v>
      </c>
      <c r="AJ1271" s="5">
        <f t="shared" si="1371"/>
        <v>0</v>
      </c>
      <c r="AK1271" s="5">
        <f t="shared" si="1372"/>
        <v>0</v>
      </c>
      <c r="AL1271" s="5">
        <f t="shared" si="1373"/>
        <v>0</v>
      </c>
      <c r="AM1271" s="5">
        <f t="shared" si="1374"/>
        <v>0</v>
      </c>
      <c r="AN1271" s="5">
        <f t="shared" si="1375"/>
        <v>0</v>
      </c>
      <c r="AO1271" s="5">
        <f t="shared" si="1376"/>
        <v>0</v>
      </c>
      <c r="AP1271" s="5">
        <f t="shared" si="1377"/>
        <v>0</v>
      </c>
      <c r="AQ1271" s="5">
        <f t="shared" si="1378"/>
        <v>0</v>
      </c>
      <c r="AR1271" s="5">
        <f t="shared" si="1379"/>
        <v>0.17528526723217683</v>
      </c>
      <c r="AS1271" s="5">
        <f t="shared" si="1380"/>
        <v>0</v>
      </c>
      <c r="AT1271" s="5">
        <f t="shared" si="1381"/>
        <v>0</v>
      </c>
      <c r="AU1271" s="5">
        <f t="shared" si="1382"/>
        <v>0</v>
      </c>
      <c r="AV1271" s="5">
        <f t="shared" si="1383"/>
        <v>0</v>
      </c>
      <c r="AW1271" s="5">
        <f t="shared" si="1384"/>
        <v>0</v>
      </c>
      <c r="AX1271" s="5">
        <f t="shared" si="1385"/>
        <v>0</v>
      </c>
      <c r="AY1271" s="5">
        <f t="shared" si="1386"/>
        <v>0</v>
      </c>
      <c r="AZ1271" s="5">
        <f t="shared" si="1387"/>
        <v>0</v>
      </c>
      <c r="BA1271" s="5">
        <f t="shared" si="1388"/>
        <v>0</v>
      </c>
      <c r="BB1271" s="5">
        <f t="shared" si="1389"/>
        <v>0</v>
      </c>
      <c r="BC1271" s="5">
        <f t="shared" si="1390"/>
        <v>0</v>
      </c>
      <c r="BD1271" s="5">
        <f t="shared" si="1391"/>
        <v>0.14906823025432553</v>
      </c>
      <c r="BE1271" s="5">
        <f t="shared" si="1392"/>
        <v>0</v>
      </c>
      <c r="BF1271" s="5">
        <f t="shared" si="1393"/>
        <v>0</v>
      </c>
      <c r="BG1271" s="5">
        <f t="shared" si="1394"/>
        <v>0</v>
      </c>
      <c r="BH1271" s="5">
        <f t="shared" si="1395"/>
        <v>0</v>
      </c>
      <c r="BI1271" s="5">
        <f t="shared" si="1396"/>
        <v>0</v>
      </c>
      <c r="BJ1271" s="8">
        <f t="shared" si="1397"/>
        <v>0</v>
      </c>
      <c r="BK1271" s="8">
        <f t="shared" si="1398"/>
        <v>6.0809580433376139E-3</v>
      </c>
      <c r="BL1271" s="8">
        <f t="shared" si="1399"/>
        <v>0.60630642026048198</v>
      </c>
      <c r="BM1271" s="8">
        <f t="shared" si="1400"/>
        <v>0.63076049808427292</v>
      </c>
      <c r="BN1271" s="8">
        <f t="shared" si="1401"/>
        <v>0.11627290903370398</v>
      </c>
    </row>
    <row r="1272" spans="1:66" x14ac:dyDescent="0.25">
      <c r="A1272" t="s">
        <v>86</v>
      </c>
      <c r="B1272" t="s">
        <v>121</v>
      </c>
      <c r="C1272" t="s">
        <v>84</v>
      </c>
      <c r="D1272" s="7" t="s">
        <v>521</v>
      </c>
      <c r="E1272">
        <f>VLOOKUP(A1272,home!$A$2:$E$405,3,FALSE)</f>
        <v>1.2903</v>
      </c>
      <c r="F1272">
        <f>VLOOKUP(B1272,home!$B$2:$E$405,3,FALSE)</f>
        <v>0.62</v>
      </c>
      <c r="G1272">
        <f>VLOOKUP(C1272,away!$B$2:$E$405,4,FALSE)</f>
        <v>0.31</v>
      </c>
      <c r="H1272">
        <f>VLOOKUP(A1272,away!$A$2:$E$405,3,FALSE)</f>
        <v>1.121</v>
      </c>
      <c r="I1272">
        <f>VLOOKUP(C1272,away!$B$2:$E$405,3,FALSE)</f>
        <v>1.9624999999999999</v>
      </c>
      <c r="J1272">
        <f>VLOOKUP(B1272,home!$B$2:$E$405,4,FALSE)</f>
        <v>0.8921</v>
      </c>
      <c r="K1272" s="3">
        <f t="shared" si="1346"/>
        <v>0.24799565999999998</v>
      </c>
      <c r="L1272" s="3">
        <f t="shared" si="1347"/>
        <v>1.9625865462499998</v>
      </c>
      <c r="M1272" s="5">
        <f t="shared" si="1348"/>
        <v>0.10963679870100075</v>
      </c>
      <c r="N1272" s="5">
        <f t="shared" si="1349"/>
        <v>2.7189450254141823E-2</v>
      </c>
      <c r="O1272" s="5">
        <f t="shared" si="1350"/>
        <v>0.21517170610450351</v>
      </c>
      <c r="P1272" s="5">
        <f t="shared" si="1351"/>
        <v>5.3361649268712376E-2</v>
      </c>
      <c r="Q1272" s="5">
        <f t="shared" si="1352"/>
        <v>3.3714328304065345E-3</v>
      </c>
      <c r="R1272" s="5">
        <f t="shared" si="1353"/>
        <v>0.21114654776717884</v>
      </c>
      <c r="S1272" s="5">
        <f t="shared" si="1354"/>
        <v>6.4929513776725255E-3</v>
      </c>
      <c r="T1272" s="5">
        <f t="shared" si="1355"/>
        <v>6.6167287145414205E-3</v>
      </c>
      <c r="U1272" s="5">
        <f t="shared" si="1356"/>
        <v>5.2363427470243036E-2</v>
      </c>
      <c r="V1272" s="5">
        <f t="shared" si="1357"/>
        <v>3.5113372136126461E-4</v>
      </c>
      <c r="W1272" s="5">
        <f t="shared" si="1358"/>
        <v>2.7870023664077896E-4</v>
      </c>
      <c r="X1272" s="5">
        <f t="shared" si="1359"/>
        <v>5.4697333486788404E-4</v>
      </c>
      <c r="Y1272" s="5">
        <f t="shared" si="1360"/>
        <v>5.3674125408460273E-4</v>
      </c>
      <c r="Z1272" s="5">
        <f t="shared" si="1361"/>
        <v>0.13813112464499935</v>
      </c>
      <c r="AA1272" s="5">
        <f t="shared" si="1362"/>
        <v>3.425591942287888E-2</v>
      </c>
      <c r="AB1272" s="5">
        <f t="shared" si="1363"/>
        <v>4.2476596730918331E-3</v>
      </c>
      <c r="AC1272" s="5">
        <f t="shared" si="1364"/>
        <v>1.0681332994315249E-5</v>
      </c>
      <c r="AD1272" s="5">
        <f t="shared" si="1365"/>
        <v>1.7279112281971534E-5</v>
      </c>
      <c r="AE1272" s="5">
        <f t="shared" si="1366"/>
        <v>3.3911753295740463E-5</v>
      </c>
      <c r="AF1272" s="5">
        <f t="shared" si="1367"/>
        <v>3.3277375388984667E-5</v>
      </c>
      <c r="AG1272" s="5">
        <f t="shared" si="1368"/>
        <v>2.1769909744310718E-5</v>
      </c>
      <c r="AH1272" s="5">
        <f t="shared" si="1369"/>
        <v>6.7773571711664385E-2</v>
      </c>
      <c r="AI1272" s="5">
        <f t="shared" si="1370"/>
        <v>1.6807551647191537E-2</v>
      </c>
      <c r="AJ1272" s="5">
        <f t="shared" si="1371"/>
        <v>2.084099931864676E-3</v>
      </c>
      <c r="AK1272" s="5">
        <f t="shared" si="1372"/>
        <v>1.7228257936957855E-4</v>
      </c>
      <c r="AL1272" s="5">
        <f t="shared" si="1373"/>
        <v>2.0794972188832181E-7</v>
      </c>
      <c r="AM1272" s="5">
        <f t="shared" si="1374"/>
        <v>8.5702897091632751E-7</v>
      </c>
      <c r="AN1272" s="5">
        <f t="shared" si="1375"/>
        <v>1.6819935280668665E-6</v>
      </c>
      <c r="AO1272" s="5">
        <f t="shared" si="1376"/>
        <v>1.6505289345318023E-6</v>
      </c>
      <c r="AP1272" s="5">
        <f t="shared" si="1377"/>
        <v>1.0797686270361537E-6</v>
      </c>
      <c r="AQ1272" s="5">
        <f t="shared" si="1378"/>
        <v>5.2978484512099736E-7</v>
      </c>
      <c r="AR1272" s="5">
        <f t="shared" si="1379"/>
        <v>2.6602300006524412E-2</v>
      </c>
      <c r="AS1272" s="5">
        <f t="shared" si="1380"/>
        <v>6.5972549476360255E-3</v>
      </c>
      <c r="AT1272" s="5">
        <f t="shared" si="1381"/>
        <v>8.1804529746363065E-4</v>
      </c>
      <c r="AU1272" s="5">
        <f t="shared" si="1382"/>
        <v>6.7623894484796507E-5</v>
      </c>
      <c r="AV1272" s="5">
        <f t="shared" si="1383"/>
        <v>4.1926080861318655E-6</v>
      </c>
      <c r="AW1272" s="5">
        <f t="shared" si="1384"/>
        <v>2.811439492438516E-9</v>
      </c>
      <c r="AX1272" s="5">
        <f t="shared" si="1385"/>
        <v>3.5423244213585913E-8</v>
      </c>
      <c r="AY1272" s="5">
        <f t="shared" si="1386"/>
        <v>6.9521182518111859E-8</v>
      </c>
      <c r="AZ1272" s="5">
        <f t="shared" si="1387"/>
        <v>6.8220668744718527E-8</v>
      </c>
      <c r="BA1272" s="5">
        <f t="shared" si="1388"/>
        <v>4.4629655551520803E-8</v>
      </c>
      <c r="BB1272" s="5">
        <f t="shared" si="1389"/>
        <v>2.189739038729659E-8</v>
      </c>
      <c r="BC1272" s="5">
        <f t="shared" si="1390"/>
        <v>8.5951047544184693E-9</v>
      </c>
      <c r="BD1272" s="5">
        <f t="shared" si="1391"/>
        <v>8.7015526820185141E-3</v>
      </c>
      <c r="BE1272" s="5">
        <f t="shared" si="1392"/>
        <v>2.1579473004019515E-3</v>
      </c>
      <c r="BF1272" s="5">
        <f t="shared" si="1393"/>
        <v>2.6758078250420006E-4</v>
      </c>
      <c r="BG1272" s="5">
        <f t="shared" si="1394"/>
        <v>2.2119624253481863E-5</v>
      </c>
      <c r="BH1272" s="5">
        <f t="shared" si="1395"/>
        <v>1.3713927039235598E-6</v>
      </c>
      <c r="BI1272" s="5">
        <f t="shared" si="1396"/>
        <v>6.8019887745741568E-8</v>
      </c>
      <c r="BJ1272" s="8">
        <f t="shared" si="1397"/>
        <v>3.8652312167545895E-2</v>
      </c>
      <c r="BK1272" s="8">
        <f t="shared" si="1398"/>
        <v>0.16985349187264562</v>
      </c>
      <c r="BL1272" s="8">
        <f t="shared" si="1399"/>
        <v>0.64926282286395121</v>
      </c>
      <c r="BM1272" s="8">
        <f t="shared" si="1400"/>
        <v>0.37602209991345503</v>
      </c>
      <c r="BN1272" s="8">
        <f t="shared" si="1401"/>
        <v>0.6198775849259438</v>
      </c>
    </row>
    <row r="1273" spans="1:66" x14ac:dyDescent="0.25">
      <c r="A1273" t="s">
        <v>86</v>
      </c>
      <c r="B1273" t="s">
        <v>95</v>
      </c>
      <c r="C1273" t="s">
        <v>346</v>
      </c>
      <c r="D1273" s="7" t="s">
        <v>521</v>
      </c>
      <c r="E1273">
        <f>VLOOKUP(A1273,home!$A$2:$E$405,3,FALSE)</f>
        <v>1.2903</v>
      </c>
      <c r="F1273">
        <f>VLOOKUP(B1273,home!$B$2:$E$405,3,FALSE)</f>
        <v>0.1938</v>
      </c>
      <c r="G1273">
        <f>VLOOKUP(C1273,away!$B$2:$E$405,4,FALSE)</f>
        <v>1.395</v>
      </c>
      <c r="H1273">
        <f>VLOOKUP(A1273,away!$A$2:$E$405,3,FALSE)</f>
        <v>1.121</v>
      </c>
      <c r="I1273">
        <f>VLOOKUP(C1273,away!$B$2:$E$405,3,FALSE)</f>
        <v>0.8921</v>
      </c>
      <c r="J1273">
        <f>VLOOKUP(B1273,home!$B$2:$E$405,4,FALSE)</f>
        <v>1.3381000000000001</v>
      </c>
      <c r="K1273" s="3">
        <f t="shared" si="1346"/>
        <v>0.34883389529999997</v>
      </c>
      <c r="L1273" s="3">
        <f t="shared" si="1347"/>
        <v>1.3381590102100001</v>
      </c>
      <c r="M1273" s="5">
        <f t="shared" si="1348"/>
        <v>0.18507522674347499</v>
      </c>
      <c r="N1273" s="5">
        <f t="shared" si="1349"/>
        <v>6.456051226845709E-2</v>
      </c>
      <c r="O1273" s="5">
        <f t="shared" si="1350"/>
        <v>0.2476600822334398</v>
      </c>
      <c r="P1273" s="5">
        <f t="shared" si="1351"/>
        <v>8.6392231195809105E-2</v>
      </c>
      <c r="Q1273" s="5">
        <f t="shared" si="1352"/>
        <v>1.1260447488584662E-2</v>
      </c>
      <c r="R1273" s="5">
        <f t="shared" si="1353"/>
        <v>0.16570428525501354</v>
      </c>
      <c r="S1273" s="5">
        <f t="shared" si="1354"/>
        <v>1.0081870143181215E-2</v>
      </c>
      <c r="T1273" s="5">
        <f t="shared" si="1355"/>
        <v>1.5068269265846134E-2</v>
      </c>
      <c r="U1273" s="5">
        <f t="shared" si="1356"/>
        <v>5.7803271293408717E-2</v>
      </c>
      <c r="V1273" s="5">
        <f t="shared" si="1357"/>
        <v>5.2290764356958648E-4</v>
      </c>
      <c r="W1273" s="5">
        <f t="shared" si="1358"/>
        <v>1.3093419200880297E-3</v>
      </c>
      <c r="X1273" s="5">
        <f t="shared" si="1359"/>
        <v>1.752107687811459E-3</v>
      </c>
      <c r="Y1273" s="5">
        <f t="shared" si="1360"/>
        <v>1.172299344651557E-3</v>
      </c>
      <c r="Z1273" s="5">
        <f t="shared" si="1361"/>
        <v>7.3912894114801481E-2</v>
      </c>
      <c r="AA1273" s="5">
        <f t="shared" si="1362"/>
        <v>2.578332276696264E-2</v>
      </c>
      <c r="AB1273" s="5">
        <f t="shared" si="1363"/>
        <v>4.4970484572883756E-3</v>
      </c>
      <c r="AC1273" s="5">
        <f t="shared" si="1364"/>
        <v>1.5255674284521771E-5</v>
      </c>
      <c r="AD1273" s="5">
        <f t="shared" si="1365"/>
        <v>1.1418571056597221E-4</v>
      </c>
      <c r="AE1273" s="5">
        <f t="shared" si="1366"/>
        <v>1.5279863743108691E-4</v>
      </c>
      <c r="AF1273" s="5">
        <f t="shared" si="1367"/>
        <v>1.0223443671310998E-4</v>
      </c>
      <c r="AG1273" s="5">
        <f t="shared" si="1368"/>
        <v>4.5601977547130712E-5</v>
      </c>
      <c r="AH1273" s="5">
        <f t="shared" si="1369"/>
        <v>2.4726801307604823E-2</v>
      </c>
      <c r="AI1273" s="5">
        <f t="shared" si="1370"/>
        <v>8.6255464184409221E-3</v>
      </c>
      <c r="AJ1273" s="5">
        <f t="shared" si="1371"/>
        <v>1.504441478117855E-3</v>
      </c>
      <c r="AK1273" s="5">
        <f t="shared" si="1372"/>
        <v>1.7493339368758034E-4</v>
      </c>
      <c r="AL1273" s="5">
        <f t="shared" si="1373"/>
        <v>2.8485103339371288E-7</v>
      </c>
      <c r="AM1273" s="5">
        <f t="shared" si="1374"/>
        <v>7.9663692408652915E-6</v>
      </c>
      <c r="AN1273" s="5">
        <f t="shared" si="1375"/>
        <v>1.0660268778323689E-5</v>
      </c>
      <c r="AO1273" s="5">
        <f t="shared" si="1376"/>
        <v>7.1325673584870978E-6</v>
      </c>
      <c r="AP1273" s="5">
        <f t="shared" si="1377"/>
        <v>3.1815030922297502E-6</v>
      </c>
      <c r="AQ1273" s="5">
        <f t="shared" si="1378"/>
        <v>1.0643392572195542E-6</v>
      </c>
      <c r="AR1273" s="5">
        <f t="shared" si="1379"/>
        <v>6.6176783926887557E-3</v>
      </c>
      <c r="AS1273" s="5">
        <f t="shared" si="1380"/>
        <v>2.3084705315642613E-3</v>
      </c>
      <c r="AT1273" s="5">
        <f t="shared" si="1381"/>
        <v>4.0263638385541138E-4</v>
      </c>
      <c r="AU1273" s="5">
        <f t="shared" si="1382"/>
        <v>4.6817739389929717E-5</v>
      </c>
      <c r="AV1273" s="5">
        <f t="shared" si="1383"/>
        <v>4.0829036001323581E-6</v>
      </c>
      <c r="AW1273" s="5">
        <f t="shared" si="1384"/>
        <v>3.6935305782779128E-9</v>
      </c>
      <c r="AX1273" s="5">
        <f t="shared" si="1385"/>
        <v>4.631566022815234E-7</v>
      </c>
      <c r="AY1273" s="5">
        <f t="shared" si="1386"/>
        <v>6.1977718048127003E-7</v>
      </c>
      <c r="AZ1273" s="5">
        <f t="shared" si="1387"/>
        <v>4.1468020919178051E-7</v>
      </c>
      <c r="BA1273" s="5">
        <f t="shared" si="1388"/>
        <v>1.8496935276191625E-7</v>
      </c>
      <c r="BB1273" s="5">
        <f t="shared" si="1389"/>
        <v>6.1879601502767554E-8</v>
      </c>
      <c r="BC1273" s="5">
        <f t="shared" si="1390"/>
        <v>1.6560949259826518E-8</v>
      </c>
      <c r="BD1273" s="5">
        <f t="shared" si="1391"/>
        <v>1.4759176613080808E-3</v>
      </c>
      <c r="BE1273" s="5">
        <f t="shared" si="1392"/>
        <v>5.1485010693616377E-4</v>
      </c>
      <c r="BF1273" s="5">
        <f t="shared" si="1393"/>
        <v>8.9798584149081777E-5</v>
      </c>
      <c r="BG1273" s="5">
        <f t="shared" si="1394"/>
        <v>1.0441596633716342E-5</v>
      </c>
      <c r="BH1273" s="5">
        <f t="shared" si="1395"/>
        <v>9.1059570672265982E-7</v>
      </c>
      <c r="BI1273" s="5">
        <f t="shared" si="1396"/>
        <v>6.3529329483904379E-8</v>
      </c>
      <c r="BJ1273" s="8">
        <f t="shared" si="1397"/>
        <v>9.5569564809318858E-2</v>
      </c>
      <c r="BK1273" s="8">
        <f t="shared" si="1398"/>
        <v>0.28208839602853325</v>
      </c>
      <c r="BL1273" s="8">
        <f t="shared" si="1399"/>
        <v>0.54795140062912606</v>
      </c>
      <c r="BM1273" s="8">
        <f t="shared" si="1400"/>
        <v>0.23886885431335056</v>
      </c>
      <c r="BN1273" s="8">
        <f t="shared" si="1401"/>
        <v>0.76065278518477919</v>
      </c>
    </row>
    <row r="1274" spans="1:66" x14ac:dyDescent="0.25">
      <c r="A1274" t="s">
        <v>86</v>
      </c>
      <c r="B1274" t="s">
        <v>122</v>
      </c>
      <c r="C1274" t="s">
        <v>326</v>
      </c>
      <c r="D1274" s="7" t="s">
        <v>521</v>
      </c>
      <c r="E1274">
        <f>VLOOKUP(A1274,home!$A$2:$E$405,3,FALSE)</f>
        <v>1.2903</v>
      </c>
      <c r="F1274">
        <f>VLOOKUP(B1274,home!$B$2:$E$405,3,FALSE)</f>
        <v>0.58130000000000004</v>
      </c>
      <c r="G1274">
        <f>VLOOKUP(C1274,away!$B$2:$E$405,4,FALSE)</f>
        <v>1.7050000000000001</v>
      </c>
      <c r="H1274">
        <f>VLOOKUP(A1274,away!$A$2:$E$405,3,FALSE)</f>
        <v>1.121</v>
      </c>
      <c r="I1274">
        <f>VLOOKUP(C1274,away!$B$2:$E$405,3,FALSE)</f>
        <v>0.53520000000000001</v>
      </c>
      <c r="J1274">
        <f>VLOOKUP(B1274,home!$B$2:$E$405,4,FALSE)</f>
        <v>1.5610999999999999</v>
      </c>
      <c r="K1274" s="3">
        <f t="shared" si="1346"/>
        <v>1.2788376199500002</v>
      </c>
      <c r="L1274" s="3">
        <f t="shared" si="1347"/>
        <v>0.93659630711999997</v>
      </c>
      <c r="M1274" s="5">
        <f t="shared" si="1348"/>
        <v>0.1091061598587648</v>
      </c>
      <c r="N1274" s="5">
        <f t="shared" si="1349"/>
        <v>0.13952906179566701</v>
      </c>
      <c r="O1274" s="5">
        <f t="shared" si="1350"/>
        <v>0.1021884264077635</v>
      </c>
      <c r="P1274" s="5">
        <f t="shared" si="1351"/>
        <v>0.13068240401374001</v>
      </c>
      <c r="Q1274" s="5">
        <f t="shared" si="1352"/>
        <v>8.921750665031368E-2</v>
      </c>
      <c r="R1274" s="5">
        <f t="shared" si="1353"/>
        <v>4.7854651401957583E-2</v>
      </c>
      <c r="S1274" s="5">
        <f t="shared" si="1354"/>
        <v>3.9131362383474214E-2</v>
      </c>
      <c r="T1274" s="5">
        <f t="shared" si="1355"/>
        <v>8.3560787259137834E-2</v>
      </c>
      <c r="U1274" s="5">
        <f t="shared" si="1356"/>
        <v>6.1198328502416369E-2</v>
      </c>
      <c r="V1274" s="5">
        <f t="shared" si="1357"/>
        <v>5.2077521106506696E-3</v>
      </c>
      <c r="W1274" s="5">
        <f t="shared" si="1358"/>
        <v>3.8031567954186815E-2</v>
      </c>
      <c r="X1274" s="5">
        <f t="shared" si="1359"/>
        <v>3.5620226099874704E-2</v>
      </c>
      <c r="Y1274" s="5">
        <f t="shared" si="1360"/>
        <v>1.668088611196104E-2</v>
      </c>
      <c r="Z1274" s="5">
        <f t="shared" si="1361"/>
        <v>1.4940163260529471E-2</v>
      </c>
      <c r="AA1274" s="5">
        <f t="shared" si="1362"/>
        <v>1.910604282575994E-2</v>
      </c>
      <c r="AB1274" s="5">
        <f t="shared" si="1363"/>
        <v>1.2216763166978811E-2</v>
      </c>
      <c r="AC1274" s="5">
        <f t="shared" si="1364"/>
        <v>3.8985056286488997E-4</v>
      </c>
      <c r="AD1274" s="5">
        <f t="shared" si="1365"/>
        <v>1.2159049961374742E-2</v>
      </c>
      <c r="AE1274" s="5">
        <f t="shared" si="1366"/>
        <v>1.1388121291911163E-2</v>
      </c>
      <c r="AF1274" s="5">
        <f t="shared" si="1367"/>
        <v>5.3330361735193189E-3</v>
      </c>
      <c r="AG1274" s="5">
        <f t="shared" si="1368"/>
        <v>1.6649673286185233E-3</v>
      </c>
      <c r="AH1274" s="5">
        <f t="shared" si="1369"/>
        <v>3.4982254343954486E-3</v>
      </c>
      <c r="AI1274" s="5">
        <f t="shared" si="1370"/>
        <v>4.4736622885708311E-3</v>
      </c>
      <c r="AJ1274" s="5">
        <f t="shared" si="1371"/>
        <v>2.8605438167879967E-3</v>
      </c>
      <c r="AK1274" s="5">
        <f t="shared" si="1372"/>
        <v>1.2193903488079503E-3</v>
      </c>
      <c r="AL1274" s="5">
        <f t="shared" si="1373"/>
        <v>1.8677812078527044E-5</v>
      </c>
      <c r="AM1274" s="5">
        <f t="shared" si="1374"/>
        <v>3.1098901026915212E-3</v>
      </c>
      <c r="AN1274" s="5">
        <f t="shared" si="1375"/>
        <v>2.9127115857299161E-3</v>
      </c>
      <c r="AO1274" s="5">
        <f t="shared" si="1376"/>
        <v>1.3640174574501393E-3</v>
      </c>
      <c r="AP1274" s="5">
        <f t="shared" si="1377"/>
        <v>4.2584457116500411E-4</v>
      </c>
      <c r="AQ1274" s="5">
        <f t="shared" si="1378"/>
        <v>9.9711113190060685E-5</v>
      </c>
      <c r="AR1274" s="5">
        <f t="shared" si="1379"/>
        <v>6.5528500466560744E-4</v>
      </c>
      <c r="AS1274" s="5">
        <f t="shared" si="1380"/>
        <v>8.3800311575549008E-4</v>
      </c>
      <c r="AT1274" s="5">
        <f t="shared" si="1381"/>
        <v>5.3583495503171778E-4</v>
      </c>
      <c r="AU1274" s="5">
        <f t="shared" si="1382"/>
        <v>2.2841529952625909E-4</v>
      </c>
      <c r="AV1274" s="5">
        <f t="shared" si="1383"/>
        <v>7.3026519501581905E-5</v>
      </c>
      <c r="AW1274" s="5">
        <f t="shared" si="1384"/>
        <v>6.2142875528507075E-7</v>
      </c>
      <c r="AX1274" s="5">
        <f t="shared" si="1385"/>
        <v>6.6284074287201416E-4</v>
      </c>
      <c r="AY1274" s="5">
        <f t="shared" si="1386"/>
        <v>6.2081419198260594E-4</v>
      </c>
      <c r="AZ1274" s="5">
        <f t="shared" si="1387"/>
        <v>2.9072613980929771E-4</v>
      </c>
      <c r="BA1274" s="5">
        <f t="shared" si="1388"/>
        <v>9.0764342976213687E-5</v>
      </c>
      <c r="BB1274" s="5">
        <f t="shared" si="1389"/>
        <v>2.1252387112423706E-5</v>
      </c>
      <c r="BC1274" s="5">
        <f t="shared" si="1390"/>
        <v>3.9809814573961468E-6</v>
      </c>
      <c r="BD1274" s="5">
        <f t="shared" si="1391"/>
        <v>1.0228958591348657E-4</v>
      </c>
      <c r="BE1274" s="5">
        <f t="shared" si="1392"/>
        <v>1.3081177059527421E-4</v>
      </c>
      <c r="BF1274" s="5">
        <f t="shared" si="1393"/>
        <v>8.3643506684752977E-5</v>
      </c>
      <c r="BG1274" s="5">
        <f t="shared" si="1394"/>
        <v>3.5655487671000468E-5</v>
      </c>
      <c r="BH1274" s="5">
        <f t="shared" si="1395"/>
        <v>1.1399394747834706E-5</v>
      </c>
      <c r="BI1274" s="5">
        <f t="shared" si="1396"/>
        <v>2.9155949696382914E-6</v>
      </c>
      <c r="BJ1274" s="8">
        <f t="shared" si="1397"/>
        <v>0.44278776424300154</v>
      </c>
      <c r="BK1274" s="8">
        <f t="shared" si="1398"/>
        <v>0.28515702093355572</v>
      </c>
      <c r="BL1274" s="8">
        <f t="shared" si="1399"/>
        <v>0.25731331442850108</v>
      </c>
      <c r="BM1274" s="8">
        <f t="shared" si="1400"/>
        <v>0.38099985997415381</v>
      </c>
      <c r="BN1274" s="8">
        <f t="shared" si="1401"/>
        <v>0.61857821012820657</v>
      </c>
    </row>
    <row r="1275" spans="1:66" x14ac:dyDescent="0.25">
      <c r="A1275" t="s">
        <v>86</v>
      </c>
      <c r="B1275" t="s">
        <v>101</v>
      </c>
      <c r="C1275" t="s">
        <v>313</v>
      </c>
      <c r="D1275" s="7" t="s">
        <v>521</v>
      </c>
      <c r="E1275">
        <f>VLOOKUP(A1275,home!$A$2:$E$405,3,FALSE)</f>
        <v>1.2903</v>
      </c>
      <c r="F1275">
        <f>VLOOKUP(B1275,home!$B$2:$E$405,3,FALSE)</f>
        <v>1.395</v>
      </c>
      <c r="G1275">
        <f>VLOOKUP(C1275,away!$B$2:$E$405,4,FALSE)</f>
        <v>1.24</v>
      </c>
      <c r="H1275">
        <f>VLOOKUP(A1275,away!$A$2:$E$405,3,FALSE)</f>
        <v>1.121</v>
      </c>
      <c r="I1275">
        <f>VLOOKUP(C1275,away!$B$2:$E$405,3,FALSE)</f>
        <v>0.8921</v>
      </c>
      <c r="J1275">
        <f>VLOOKUP(B1275,home!$B$2:$E$405,4,FALSE)</f>
        <v>0.8921</v>
      </c>
      <c r="K1275" s="3">
        <f t="shared" si="1346"/>
        <v>2.23196094</v>
      </c>
      <c r="L1275" s="3">
        <f t="shared" si="1347"/>
        <v>0.89213934160999997</v>
      </c>
      <c r="M1275" s="5">
        <f t="shared" si="1348"/>
        <v>4.397648227924722E-2</v>
      </c>
      <c r="N1275" s="5">
        <f t="shared" si="1349"/>
        <v>9.815379072588197E-2</v>
      </c>
      <c r="O1275" s="5">
        <f t="shared" si="1350"/>
        <v>3.9233149946931445E-2</v>
      </c>
      <c r="P1275" s="5">
        <f t="shared" si="1351"/>
        <v>8.7566858234714065E-2</v>
      </c>
      <c r="Q1275" s="5">
        <f t="shared" si="1352"/>
        <v>0.10953771350655141</v>
      </c>
      <c r="R1275" s="5">
        <f t="shared" si="1353"/>
        <v>1.7500718281470914E-2</v>
      </c>
      <c r="S1275" s="5">
        <f t="shared" si="1354"/>
        <v>4.3591223443064403E-2</v>
      </c>
      <c r="T1275" s="5">
        <f t="shared" si="1355"/>
        <v>9.7722903609199566E-2</v>
      </c>
      <c r="U1275" s="5">
        <f t="shared" si="1356"/>
        <v>3.9060919626187005E-2</v>
      </c>
      <c r="V1275" s="5">
        <f t="shared" si="1357"/>
        <v>9.6444136746595688E-3</v>
      </c>
      <c r="W1275" s="5">
        <f t="shared" si="1358"/>
        <v>8.1494632667844388E-2</v>
      </c>
      <c r="X1275" s="5">
        <f t="shared" si="1359"/>
        <v>7.2704567933039491E-2</v>
      </c>
      <c r="Y1275" s="5">
        <f t="shared" si="1360"/>
        <v>3.2431302683910687E-2</v>
      </c>
      <c r="Z1275" s="5">
        <f t="shared" si="1361"/>
        <v>5.2043597617778504E-3</v>
      </c>
      <c r="AA1275" s="5">
        <f t="shared" si="1362"/>
        <v>1.1615927705995868E-2</v>
      </c>
      <c r="AB1275" s="5">
        <f t="shared" si="1363"/>
        <v>1.296314846082329E-2</v>
      </c>
      <c r="AC1275" s="5">
        <f t="shared" si="1364"/>
        <v>1.200259435888861E-3</v>
      </c>
      <c r="AD1275" s="5">
        <f t="shared" si="1365"/>
        <v>4.5473209233569178E-2</v>
      </c>
      <c r="AE1275" s="5">
        <f t="shared" si="1366"/>
        <v>4.0568438946530179E-2</v>
      </c>
      <c r="AF1275" s="5">
        <f t="shared" si="1367"/>
        <v>1.8096350205951458E-2</v>
      </c>
      <c r="AG1275" s="5">
        <f t="shared" si="1368"/>
        <v>5.3814886527605073E-3</v>
      </c>
      <c r="AH1275" s="5">
        <f t="shared" si="1369"/>
        <v>1.1607535228435168E-3</v>
      </c>
      <c r="AI1275" s="5">
        <f t="shared" si="1370"/>
        <v>2.5907565239541275E-3</v>
      </c>
      <c r="AJ1275" s="5">
        <f t="shared" si="1371"/>
        <v>2.8912336832578934E-3</v>
      </c>
      <c r="AK1275" s="5">
        <f t="shared" si="1372"/>
        <v>2.1510402164813167E-3</v>
      </c>
      <c r="AL1275" s="5">
        <f t="shared" si="1373"/>
        <v>9.5599231607441766E-5</v>
      </c>
      <c r="AM1275" s="5">
        <f t="shared" si="1374"/>
        <v>2.029888536515476E-2</v>
      </c>
      <c r="AN1275" s="5">
        <f t="shared" si="1375"/>
        <v>1.810943422508603E-2</v>
      </c>
      <c r="AO1275" s="5">
        <f t="shared" si="1376"/>
        <v>8.078069363248926E-3</v>
      </c>
      <c r="AP1275" s="5">
        <f t="shared" si="1377"/>
        <v>2.4022544944029361E-3</v>
      </c>
      <c r="AQ1275" s="5">
        <f t="shared" si="1378"/>
        <v>5.3578643575407465E-4</v>
      </c>
      <c r="AR1275" s="5">
        <f t="shared" si="1379"/>
        <v>2.0711077672822066E-4</v>
      </c>
      <c r="AS1275" s="5">
        <f t="shared" si="1380"/>
        <v>4.6226316391044959E-4</v>
      </c>
      <c r="AT1275" s="5">
        <f t="shared" si="1381"/>
        <v>5.1587666292447049E-4</v>
      </c>
      <c r="AU1275" s="5">
        <f t="shared" si="1382"/>
        <v>3.8380552050165477E-4</v>
      </c>
      <c r="AV1275" s="5">
        <f t="shared" si="1383"/>
        <v>2.1415973257901574E-4</v>
      </c>
      <c r="AW1275" s="5">
        <f t="shared" si="1384"/>
        <v>5.2877532664688981E-6</v>
      </c>
      <c r="AX1275" s="5">
        <f t="shared" si="1385"/>
        <v>7.5510532100938384E-3</v>
      </c>
      <c r="AY1275" s="5">
        <f t="shared" si="1386"/>
        <v>6.7365916393151938E-3</v>
      </c>
      <c r="AZ1275" s="5">
        <f t="shared" si="1387"/>
        <v>3.0049892148970437E-3</v>
      </c>
      <c r="BA1275" s="5">
        <f t="shared" si="1388"/>
        <v>8.9362303324113323E-4</v>
      </c>
      <c r="BB1275" s="5">
        <f t="shared" si="1389"/>
        <v>1.9930906613081889E-4</v>
      </c>
      <c r="BC1275" s="5">
        <f t="shared" si="1390"/>
        <v>3.5562291806970551E-5</v>
      </c>
      <c r="BD1275" s="5">
        <f t="shared" si="1391"/>
        <v>3.0795278665108403E-5</v>
      </c>
      <c r="BE1275" s="5">
        <f t="shared" si="1392"/>
        <v>6.8733859116937293E-5</v>
      </c>
      <c r="BF1275" s="5">
        <f t="shared" si="1393"/>
        <v>7.670564440223347E-5</v>
      </c>
      <c r="BG1275" s="5">
        <f t="shared" si="1394"/>
        <v>5.7068000727771579E-5</v>
      </c>
      <c r="BH1275" s="5">
        <f t="shared" si="1395"/>
        <v>3.1843387137069445E-5</v>
      </c>
      <c r="BI1275" s="5">
        <f t="shared" si="1396"/>
        <v>1.4214639257447492E-5</v>
      </c>
      <c r="BJ1275" s="8">
        <f t="shared" si="1397"/>
        <v>0.66940995650437063</v>
      </c>
      <c r="BK1275" s="8">
        <f t="shared" si="1398"/>
        <v>0.19281142793849673</v>
      </c>
      <c r="BL1275" s="8">
        <f t="shared" si="1399"/>
        <v>0.13123022463389578</v>
      </c>
      <c r="BM1275" s="8">
        <f t="shared" si="1400"/>
        <v>0.59595595197769513</v>
      </c>
      <c r="BN1275" s="8">
        <f t="shared" si="1401"/>
        <v>0.39596871297479702</v>
      </c>
    </row>
    <row r="1276" spans="1:66" x14ac:dyDescent="0.25">
      <c r="A1276" t="s">
        <v>86</v>
      </c>
      <c r="B1276" t="s">
        <v>96</v>
      </c>
      <c r="C1276" t="s">
        <v>118</v>
      </c>
      <c r="D1276" s="7" t="s">
        <v>521</v>
      </c>
      <c r="E1276">
        <f>VLOOKUP(A1276,home!$A$2:$E$405,3,FALSE)</f>
        <v>1.2903</v>
      </c>
      <c r="F1276">
        <f>VLOOKUP(B1276,home!$B$2:$E$405,3,FALSE)</f>
        <v>1.1625000000000001</v>
      </c>
      <c r="G1276">
        <f>VLOOKUP(C1276,away!$B$2:$E$405,4,FALSE)</f>
        <v>1.8084</v>
      </c>
      <c r="H1276">
        <f>VLOOKUP(A1276,away!$A$2:$E$405,3,FALSE)</f>
        <v>1.121</v>
      </c>
      <c r="I1276">
        <f>VLOOKUP(C1276,away!$B$2:$E$405,3,FALSE)</f>
        <v>0.8921</v>
      </c>
      <c r="J1276">
        <f>VLOOKUP(B1276,home!$B$2:$E$405,4,FALSE)</f>
        <v>0.59470000000000001</v>
      </c>
      <c r="K1276" s="3">
        <f t="shared" si="1346"/>
        <v>2.7125525295000004</v>
      </c>
      <c r="L1276" s="3">
        <f t="shared" si="1347"/>
        <v>0.59472622627000005</v>
      </c>
      <c r="M1276" s="5">
        <f t="shared" si="1348"/>
        <v>3.6615678507834273E-2</v>
      </c>
      <c r="N1276" s="5">
        <f t="shared" si="1349"/>
        <v>9.9321951355784657E-2</v>
      </c>
      <c r="O1276" s="5">
        <f t="shared" si="1350"/>
        <v>2.177630430127982E-2</v>
      </c>
      <c r="P1276" s="5">
        <f t="shared" si="1351"/>
        <v>5.9069369315598322E-2</v>
      </c>
      <c r="Q1276" s="5">
        <f t="shared" si="1352"/>
        <v>0.13470800519250484</v>
      </c>
      <c r="R1276" s="5">
        <f t="shared" si="1353"/>
        <v>6.4754696396036584E-3</v>
      </c>
      <c r="S1276" s="5">
        <f t="shared" si="1354"/>
        <v>2.3823062507198952E-2</v>
      </c>
      <c r="T1276" s="5">
        <f t="shared" si="1355"/>
        <v>8.0114383576497972E-2</v>
      </c>
      <c r="U1276" s="5">
        <f t="shared" si="1356"/>
        <v>1.756505155060736E-2</v>
      </c>
      <c r="V1276" s="5">
        <f t="shared" si="1357"/>
        <v>4.2702207688473364E-3</v>
      </c>
      <c r="W1276" s="5">
        <f t="shared" si="1358"/>
        <v>0.12180084674294274</v>
      </c>
      <c r="X1276" s="5">
        <f t="shared" si="1359"/>
        <v>7.243815793992095E-2</v>
      </c>
      <c r="Y1276" s="5">
        <f t="shared" si="1360"/>
        <v>2.1540436154779713E-2</v>
      </c>
      <c r="Z1276" s="5">
        <f t="shared" si="1361"/>
        <v>1.2837105406958136E-3</v>
      </c>
      <c r="AA1276" s="5">
        <f t="shared" si="1362"/>
        <v>3.4821322743102427E-3</v>
      </c>
      <c r="AB1276" s="5">
        <f t="shared" si="1363"/>
        <v>4.7227333543669193E-3</v>
      </c>
      <c r="AC1276" s="5">
        <f t="shared" si="1364"/>
        <v>4.3055198267084649E-4</v>
      </c>
      <c r="AD1276" s="5">
        <f t="shared" si="1365"/>
        <v>8.2597798731952804E-2</v>
      </c>
      <c r="AE1276" s="5">
        <f t="shared" si="1366"/>
        <v>4.9123077138063284E-2</v>
      </c>
      <c r="AF1276" s="5">
        <f t="shared" si="1367"/>
        <v>1.4607391144545245E-2</v>
      </c>
      <c r="AG1276" s="5">
        <f t="shared" si="1368"/>
        <v>2.8957995370150697E-3</v>
      </c>
      <c r="AH1276" s="5">
        <f t="shared" si="1369"/>
        <v>1.9086408137276064E-4</v>
      </c>
      <c r="AI1276" s="5">
        <f t="shared" si="1370"/>
        <v>5.1772884671837582E-4</v>
      </c>
      <c r="AJ1276" s="5">
        <f t="shared" si="1371"/>
        <v>7.0218334638052419E-4</v>
      </c>
      <c r="AK1276" s="5">
        <f t="shared" si="1372"/>
        <v>6.3490307079908863E-4</v>
      </c>
      <c r="AL1276" s="5">
        <f t="shared" si="1373"/>
        <v>2.7783108340877327E-5</v>
      </c>
      <c r="AM1276" s="5">
        <f t="shared" si="1374"/>
        <v>4.4810173576298094E-2</v>
      </c>
      <c r="AN1276" s="5">
        <f t="shared" si="1375"/>
        <v>2.6649785429535437E-2</v>
      </c>
      <c r="AO1276" s="5">
        <f t="shared" si="1376"/>
        <v>7.9246631597064202E-3</v>
      </c>
      <c r="AP1276" s="5">
        <f t="shared" si="1377"/>
        <v>1.5710016718110313E-3</v>
      </c>
      <c r="AQ1276" s="5">
        <f t="shared" si="1378"/>
        <v>2.3357897393500894E-4</v>
      </c>
      <c r="AR1276" s="5">
        <f t="shared" si="1379"/>
        <v>2.2702374969062436E-5</v>
      </c>
      <c r="AS1276" s="5">
        <f t="shared" si="1380"/>
        <v>6.158138464798781E-5</v>
      </c>
      <c r="AT1276" s="5">
        <f t="shared" si="1381"/>
        <v>8.352137034850592E-5</v>
      </c>
      <c r="AU1276" s="5">
        <f t="shared" si="1382"/>
        <v>7.5518701468715353E-5</v>
      </c>
      <c r="AV1276" s="5">
        <f t="shared" si="1383"/>
        <v>5.1212111173379812E-5</v>
      </c>
      <c r="AW1276" s="5">
        <f t="shared" si="1384"/>
        <v>1.2450121203403093E-6</v>
      </c>
      <c r="AX1276" s="5">
        <f t="shared" si="1385"/>
        <v>2.0258324946953586E-2</v>
      </c>
      <c r="AY1276" s="5">
        <f t="shared" si="1386"/>
        <v>1.2048157146253105E-2</v>
      </c>
      <c r="AZ1276" s="5">
        <f t="shared" si="1387"/>
        <v>3.5826775165495204E-3</v>
      </c>
      <c r="BA1276" s="5">
        <f t="shared" si="1388"/>
        <v>7.1023742645329071E-4</v>
      </c>
      <c r="BB1276" s="5">
        <f t="shared" si="1389"/>
        <v>1.0559920609757057E-4</v>
      </c>
      <c r="BC1276" s="5">
        <f t="shared" si="1390"/>
        <v>1.256052346790323E-5</v>
      </c>
      <c r="BD1276" s="5">
        <f t="shared" si="1391"/>
        <v>2.2502829654528338E-6</v>
      </c>
      <c r="BE1276" s="5">
        <f t="shared" si="1392"/>
        <v>6.1040107500298475E-6</v>
      </c>
      <c r="BF1276" s="5">
        <f t="shared" si="1393"/>
        <v>8.2787249000443279E-6</v>
      </c>
      <c r="BG1276" s="5">
        <f t="shared" si="1394"/>
        <v>7.4854920562166267E-6</v>
      </c>
      <c r="BH1276" s="5">
        <f t="shared" si="1395"/>
        <v>5.0761976029106436E-6</v>
      </c>
      <c r="BI1276" s="5">
        <f t="shared" si="1396"/>
        <v>2.7538905296034206E-6</v>
      </c>
      <c r="BJ1276" s="8">
        <f t="shared" si="1397"/>
        <v>0.79705460709106812</v>
      </c>
      <c r="BK1276" s="8">
        <f t="shared" si="1398"/>
        <v>0.13628482333674372</v>
      </c>
      <c r="BL1276" s="8">
        <f t="shared" si="1399"/>
        <v>5.6393855006850652E-2</v>
      </c>
      <c r="BM1276" s="8">
        <f t="shared" si="1400"/>
        <v>0.62100330552861993</v>
      </c>
      <c r="BN1276" s="8">
        <f t="shared" si="1401"/>
        <v>0.35796677831260559</v>
      </c>
    </row>
    <row r="1277" spans="1:66" x14ac:dyDescent="0.25">
      <c r="A1277" t="s">
        <v>86</v>
      </c>
      <c r="B1277" t="s">
        <v>330</v>
      </c>
      <c r="C1277" t="s">
        <v>99</v>
      </c>
      <c r="D1277" s="7" t="s">
        <v>521</v>
      </c>
      <c r="E1277">
        <f>VLOOKUP(A1277,home!$A$2:$E$405,3,FALSE)</f>
        <v>1.2903</v>
      </c>
      <c r="F1277">
        <f>VLOOKUP(B1277,home!$B$2:$E$405,3,FALSE)</f>
        <v>0.46500000000000002</v>
      </c>
      <c r="G1277">
        <f>VLOOKUP(C1277,away!$B$2:$E$405,4,FALSE)</f>
        <v>0.58130000000000004</v>
      </c>
      <c r="H1277">
        <f>VLOOKUP(A1277,away!$A$2:$E$405,3,FALSE)</f>
        <v>1.121</v>
      </c>
      <c r="I1277">
        <f>VLOOKUP(C1277,away!$B$2:$E$405,3,FALSE)</f>
        <v>0.8921</v>
      </c>
      <c r="J1277">
        <f>VLOOKUP(B1277,home!$B$2:$E$405,4,FALSE)</f>
        <v>0.71360000000000001</v>
      </c>
      <c r="K1277" s="3">
        <f t="shared" si="1346"/>
        <v>0.34877389635000006</v>
      </c>
      <c r="L1277" s="3">
        <f t="shared" si="1347"/>
        <v>0.71363146976000003</v>
      </c>
      <c r="M1277" s="5">
        <f t="shared" si="1348"/>
        <v>0.34562345872176931</v>
      </c>
      <c r="N1277" s="5">
        <f t="shared" si="1349"/>
        <v>0.1205444403683549</v>
      </c>
      <c r="O1277" s="5">
        <f t="shared" si="1350"/>
        <v>0.24664777683115091</v>
      </c>
      <c r="P1277" s="5">
        <f t="shared" si="1351"/>
        <v>8.6024306151465779E-2</v>
      </c>
      <c r="Q1277" s="5">
        <f t="shared" si="1352"/>
        <v>2.1021377075300687E-2</v>
      </c>
      <c r="R1277" s="5">
        <f t="shared" si="1353"/>
        <v>8.8007807746525349E-2</v>
      </c>
      <c r="S1277" s="5">
        <f t="shared" si="1354"/>
        <v>5.3527770338632746E-3</v>
      </c>
      <c r="T1277" s="5">
        <f t="shared" si="1355"/>
        <v>1.5001516218625999E-2</v>
      </c>
      <c r="U1277" s="5">
        <f t="shared" si="1356"/>
        <v>3.0694826016977369E-2</v>
      </c>
      <c r="V1277" s="5">
        <f t="shared" si="1357"/>
        <v>1.4803166043588368E-4</v>
      </c>
      <c r="W1277" s="5">
        <f t="shared" si="1358"/>
        <v>2.4439025297317311E-3</v>
      </c>
      <c r="X1277" s="5">
        <f t="shared" si="1359"/>
        <v>1.7440457542426372E-3</v>
      </c>
      <c r="Y1277" s="5">
        <f t="shared" si="1360"/>
        <v>6.2230296746443054E-4</v>
      </c>
      <c r="Z1277" s="5">
        <f t="shared" si="1361"/>
        <v>2.093504706416947E-2</v>
      </c>
      <c r="AA1277" s="5">
        <f t="shared" si="1362"/>
        <v>7.3015979348410162E-3</v>
      </c>
      <c r="AB1277" s="5">
        <f t="shared" si="1363"/>
        <v>1.2733033806578075E-3</v>
      </c>
      <c r="AC1277" s="5">
        <f t="shared" si="1364"/>
        <v>2.3027807712586331E-6</v>
      </c>
      <c r="AD1277" s="5">
        <f t="shared" si="1365"/>
        <v>2.1309235189853935E-4</v>
      </c>
      <c r="AE1277" s="5">
        <f t="shared" si="1366"/>
        <v>1.5206940827996977E-4</v>
      </c>
      <c r="AF1277" s="5">
        <f t="shared" si="1367"/>
        <v>5.4260757668184166E-5</v>
      </c>
      <c r="AG1277" s="5">
        <f t="shared" si="1368"/>
        <v>1.2907394748345821E-5</v>
      </c>
      <c r="AH1277" s="5">
        <f t="shared" si="1369"/>
        <v>3.7349771014745076E-3</v>
      </c>
      <c r="AI1277" s="5">
        <f t="shared" si="1370"/>
        <v>1.3026625164592935E-3</v>
      </c>
      <c r="AJ1277" s="5">
        <f t="shared" si="1371"/>
        <v>2.2716734074730195E-4</v>
      </c>
      <c r="AK1277" s="5">
        <f t="shared" si="1372"/>
        <v>2.6410012851968224E-5</v>
      </c>
      <c r="AL1277" s="5">
        <f t="shared" si="1373"/>
        <v>2.2926119517359493E-8</v>
      </c>
      <c r="AM1277" s="5">
        <f t="shared" si="1374"/>
        <v>1.4864209970807782E-5</v>
      </c>
      <c r="AN1277" s="5">
        <f t="shared" si="1375"/>
        <v>1.0607568008288803E-5</v>
      </c>
      <c r="AO1277" s="5">
        <f t="shared" si="1376"/>
        <v>3.7849471741671473E-6</v>
      </c>
      <c r="AP1277" s="5">
        <f t="shared" si="1377"/>
        <v>9.0035247162162007E-7</v>
      </c>
      <c r="AQ1277" s="5">
        <f t="shared" si="1378"/>
        <v>1.6062996440634633E-7</v>
      </c>
      <c r="AR1277" s="5">
        <f t="shared" si="1379"/>
        <v>5.3307943968903973E-4</v>
      </c>
      <c r="AS1277" s="5">
        <f t="shared" si="1380"/>
        <v>1.8592419324442127E-4</v>
      </c>
      <c r="AT1277" s="5">
        <f t="shared" si="1381"/>
        <v>3.242275265179358E-5</v>
      </c>
      <c r="AU1277" s="5">
        <f t="shared" si="1382"/>
        <v>3.7694032575861164E-6</v>
      </c>
      <c r="AV1277" s="5">
        <f t="shared" si="1383"/>
        <v>3.2866736526567306E-7</v>
      </c>
      <c r="AW1277" s="5">
        <f t="shared" si="1384"/>
        <v>1.5850611365073208E-10</v>
      </c>
      <c r="AX1277" s="5">
        <f t="shared" si="1385"/>
        <v>8.6404140461385871E-7</v>
      </c>
      <c r="AY1277" s="5">
        <f t="shared" si="1386"/>
        <v>6.1660713750808277E-7</v>
      </c>
      <c r="AZ1277" s="5">
        <f t="shared" si="1387"/>
        <v>2.2001512890219977E-7</v>
      </c>
      <c r="BA1277" s="5">
        <f t="shared" si="1388"/>
        <v>5.2336573269304233E-8</v>
      </c>
      <c r="BB1277" s="5">
        <f t="shared" si="1389"/>
        <v>9.3372564260938758E-9</v>
      </c>
      <c r="BC1277" s="5">
        <f t="shared" si="1390"/>
        <v>1.3326720053758761E-9</v>
      </c>
      <c r="BD1277" s="5">
        <f t="shared" si="1391"/>
        <v>6.3403710674021086E-5</v>
      </c>
      <c r="BE1277" s="5">
        <f t="shared" si="1392"/>
        <v>2.2113559214826423E-5</v>
      </c>
      <c r="BF1277" s="5">
        <f t="shared" si="1393"/>
        <v>3.8563161047607294E-6</v>
      </c>
      <c r="BG1277" s="5">
        <f t="shared" si="1394"/>
        <v>4.4832746447155177E-7</v>
      </c>
      <c r="BH1277" s="5">
        <f t="shared" si="1395"/>
        <v>3.9091229156114822E-8</v>
      </c>
      <c r="BI1277" s="5">
        <f t="shared" si="1396"/>
        <v>2.7268000611777782E-9</v>
      </c>
      <c r="BJ1277" s="8">
        <f t="shared" si="1397"/>
        <v>0.16184199620407744</v>
      </c>
      <c r="BK1277" s="8">
        <f t="shared" si="1398"/>
        <v>0.43715151588156248</v>
      </c>
      <c r="BL1277" s="8">
        <f t="shared" si="1399"/>
        <v>0.38006191706938097</v>
      </c>
      <c r="BM1277" s="8">
        <f t="shared" si="1400"/>
        <v>9.2120692875992075E-2</v>
      </c>
      <c r="BN1277" s="8">
        <f t="shared" si="1401"/>
        <v>0.90786916689456709</v>
      </c>
    </row>
    <row r="1278" spans="1:66" x14ac:dyDescent="0.25">
      <c r="A1278" t="s">
        <v>86</v>
      </c>
      <c r="B1278" t="s">
        <v>126</v>
      </c>
      <c r="C1278" t="s">
        <v>106</v>
      </c>
      <c r="D1278" s="7" t="s">
        <v>521</v>
      </c>
      <c r="E1278">
        <f>VLOOKUP(A1278,home!$A$2:$E$405,3,FALSE)</f>
        <v>1.2903</v>
      </c>
      <c r="F1278">
        <f>VLOOKUP(B1278,home!$B$2:$E$405,3,FALSE)</f>
        <v>0.93</v>
      </c>
      <c r="G1278">
        <f>VLOOKUP(C1278,away!$B$2:$E$405,4,FALSE)</f>
        <v>1.2917000000000001</v>
      </c>
      <c r="H1278">
        <f>VLOOKUP(A1278,away!$A$2:$E$405,3,FALSE)</f>
        <v>1.121</v>
      </c>
      <c r="I1278">
        <f>VLOOKUP(C1278,away!$B$2:$E$405,3,FALSE)</f>
        <v>1.4867999999999999</v>
      </c>
      <c r="J1278">
        <f>VLOOKUP(B1278,home!$B$2:$E$405,4,FALSE)</f>
        <v>1.0705</v>
      </c>
      <c r="K1278" s="3">
        <f t="shared" si="1346"/>
        <v>1.5500128743000003</v>
      </c>
      <c r="L1278" s="3">
        <f t="shared" si="1347"/>
        <v>1.7842053473999999</v>
      </c>
      <c r="M1278" s="5">
        <f t="shared" si="1348"/>
        <v>3.5642439808285582E-2</v>
      </c>
      <c r="N1278" s="5">
        <f t="shared" si="1349"/>
        <v>5.5246240574305487E-2</v>
      </c>
      <c r="O1278" s="5">
        <f t="shared" si="1350"/>
        <v>6.3593431700325748E-2</v>
      </c>
      <c r="P1278" s="5">
        <f t="shared" si="1351"/>
        <v>9.8570637856422672E-2</v>
      </c>
      <c r="Q1278" s="5">
        <f t="shared" si="1352"/>
        <v>4.2816192073424277E-2</v>
      </c>
      <c r="R1278" s="5">
        <f t="shared" si="1353"/>
        <v>5.673187044961895E-2</v>
      </c>
      <c r="S1278" s="5">
        <f t="shared" si="1354"/>
        <v>6.8150291476141961E-2</v>
      </c>
      <c r="T1278" s="5">
        <f t="shared" si="1355"/>
        <v>7.6392878852709067E-2</v>
      </c>
      <c r="U1278" s="5">
        <f t="shared" si="1356"/>
        <v>8.7935129580029123E-2</v>
      </c>
      <c r="V1278" s="5">
        <f t="shared" si="1357"/>
        <v>2.0941382542326643E-2</v>
      </c>
      <c r="W1278" s="5">
        <f t="shared" si="1358"/>
        <v>2.2121882980769756E-2</v>
      </c>
      <c r="X1278" s="5">
        <f t="shared" si="1359"/>
        <v>3.9469981908846444E-2</v>
      </c>
      <c r="Y1278" s="5">
        <f t="shared" si="1360"/>
        <v>3.5211276391772545E-2</v>
      </c>
      <c r="Z1278" s="5">
        <f t="shared" si="1361"/>
        <v>3.3740435541404712E-2</v>
      </c>
      <c r="AA1278" s="5">
        <f t="shared" si="1362"/>
        <v>5.2298109473666608E-2</v>
      </c>
      <c r="AB1278" s="5">
        <f t="shared" si="1363"/>
        <v>4.0531371492867029E-2</v>
      </c>
      <c r="AC1278" s="5">
        <f t="shared" si="1364"/>
        <v>3.6196410899048499E-3</v>
      </c>
      <c r="AD1278" s="5">
        <f t="shared" si="1365"/>
        <v>8.5723008559877995E-3</v>
      </c>
      <c r="AE1278" s="5">
        <f t="shared" si="1366"/>
        <v>1.5294745026775025E-2</v>
      </c>
      <c r="AF1278" s="5">
        <f t="shared" si="1367"/>
        <v>1.364448293194578E-2</v>
      </c>
      <c r="AG1278" s="5">
        <f t="shared" si="1368"/>
        <v>8.1148531365618955E-3</v>
      </c>
      <c r="AH1278" s="5">
        <f t="shared" si="1369"/>
        <v>1.5049966379144832E-2</v>
      </c>
      <c r="AI1278" s="5">
        <f t="shared" si="1370"/>
        <v>2.332764164545665E-2</v>
      </c>
      <c r="AJ1278" s="5">
        <f t="shared" si="1371"/>
        <v>1.8079072438757324E-2</v>
      </c>
      <c r="AK1278" s="5">
        <f t="shared" si="1372"/>
        <v>9.3409316784920544E-3</v>
      </c>
      <c r="AL1278" s="5">
        <f t="shared" si="1373"/>
        <v>4.0041067105658337E-4</v>
      </c>
      <c r="AM1278" s="5">
        <f t="shared" si="1374"/>
        <v>2.6574353378307986E-3</v>
      </c>
      <c r="AN1278" s="5">
        <f t="shared" si="1375"/>
        <v>4.7414103401274355E-3</v>
      </c>
      <c r="AO1278" s="5">
        <f t="shared" si="1376"/>
        <v>4.2298248415365124E-3</v>
      </c>
      <c r="AP1278" s="5">
        <f t="shared" si="1377"/>
        <v>2.5156253669449337E-3</v>
      </c>
      <c r="AQ1278" s="5">
        <f t="shared" si="1378"/>
        <v>1.1220980579395598E-3</v>
      </c>
      <c r="AR1278" s="5">
        <f t="shared" si="1379"/>
        <v>5.3704460983720831E-3</v>
      </c>
      <c r="AS1278" s="5">
        <f t="shared" si="1380"/>
        <v>8.3242605932109352E-3</v>
      </c>
      <c r="AT1278" s="5">
        <f t="shared" si="1381"/>
        <v>6.4513555442525534E-3</v>
      </c>
      <c r="AU1278" s="5">
        <f t="shared" si="1382"/>
        <v>3.3332280500927153E-3</v>
      </c>
      <c r="AV1278" s="5">
        <f t="shared" si="1383"/>
        <v>1.291636597655399E-3</v>
      </c>
      <c r="AW1278" s="5">
        <f t="shared" si="1384"/>
        <v>3.0759784202687896E-5</v>
      </c>
      <c r="AX1278" s="5">
        <f t="shared" si="1385"/>
        <v>6.8650983104291815E-4</v>
      </c>
      <c r="AY1278" s="5">
        <f t="shared" si="1386"/>
        <v>1.2248745115894448E-3</v>
      </c>
      <c r="AZ1278" s="5">
        <f t="shared" si="1387"/>
        <v>1.0927138267359255E-3</v>
      </c>
      <c r="BA1278" s="5">
        <f t="shared" si="1388"/>
        <v>6.498752842800516E-4</v>
      </c>
      <c r="BB1278" s="5">
        <f t="shared" si="1389"/>
        <v>2.8987773933889091E-4</v>
      </c>
      <c r="BC1278" s="5">
        <f t="shared" si="1390"/>
        <v>1.0344028252413447E-4</v>
      </c>
      <c r="BD1278" s="5">
        <f t="shared" si="1391"/>
        <v>1.5969964411064888E-3</v>
      </c>
      <c r="BE1278" s="5">
        <f t="shared" si="1392"/>
        <v>2.4753650439263398E-3</v>
      </c>
      <c r="BF1278" s="5">
        <f t="shared" si="1393"/>
        <v>1.9184238433390063E-3</v>
      </c>
      <c r="BG1278" s="5">
        <f t="shared" si="1394"/>
        <v>9.9119388517984915E-4</v>
      </c>
      <c r="BH1278" s="5">
        <f t="shared" si="1395"/>
        <v>3.8409082073905069E-4</v>
      </c>
      <c r="BI1278" s="5">
        <f t="shared" si="1396"/>
        <v>1.1906914340919635E-4</v>
      </c>
      <c r="BJ1278" s="8">
        <f t="shared" si="1397"/>
        <v>0.33619852015298868</v>
      </c>
      <c r="BK1278" s="8">
        <f t="shared" si="1398"/>
        <v>0.22854967795572773</v>
      </c>
      <c r="BL1278" s="8">
        <f t="shared" si="1399"/>
        <v>0.39914359089964196</v>
      </c>
      <c r="BM1278" s="8">
        <f t="shared" si="1400"/>
        <v>0.64383729735999351</v>
      </c>
      <c r="BN1278" s="8">
        <f t="shared" si="1401"/>
        <v>0.35260081246238273</v>
      </c>
    </row>
    <row r="1279" spans="1:66" x14ac:dyDescent="0.25">
      <c r="A1279" t="s">
        <v>109</v>
      </c>
      <c r="B1279" t="s">
        <v>89</v>
      </c>
      <c r="C1279" t="s">
        <v>117</v>
      </c>
      <c r="D1279" s="7" t="s">
        <v>521</v>
      </c>
      <c r="E1279">
        <f>VLOOKUP(A1279,home!$A$2:$E$405,3,FALSE)</f>
        <v>1.7307999999999999</v>
      </c>
      <c r="F1279">
        <f>VLOOKUP(B1279,home!$B$2:$E$405,3,FALSE)</f>
        <v>1.0591999999999999</v>
      </c>
      <c r="G1279">
        <f>VLOOKUP(C1279,away!$B$2:$E$405,4,FALSE)</f>
        <v>0.80889999999999995</v>
      </c>
      <c r="H1279">
        <f>VLOOKUP(A1279,away!$A$2:$E$405,3,FALSE)</f>
        <v>1.3153999999999999</v>
      </c>
      <c r="I1279">
        <f>VLOOKUP(C1279,away!$B$2:$E$405,3,FALSE)</f>
        <v>0.9123</v>
      </c>
      <c r="J1279">
        <f>VLOOKUP(B1279,home!$B$2:$E$405,4,FALSE)</f>
        <v>1.1403000000000001</v>
      </c>
      <c r="K1279" s="3">
        <f t="shared" si="1346"/>
        <v>1.4829267319039996</v>
      </c>
      <c r="L1279" s="3">
        <f t="shared" si="1347"/>
        <v>1.3684049506260001</v>
      </c>
      <c r="M1279" s="5">
        <f t="shared" si="1348"/>
        <v>5.7767341870443474E-2</v>
      </c>
      <c r="N1279" s="5">
        <f t="shared" si="1349"/>
        <v>8.5664735490717833E-2</v>
      </c>
      <c r="O1279" s="5">
        <f t="shared" si="1350"/>
        <v>7.9049116600019467E-2</v>
      </c>
      <c r="P1279" s="5">
        <f t="shared" si="1351"/>
        <v>0.11722404813956508</v>
      </c>
      <c r="Q1279" s="5">
        <f t="shared" si="1352"/>
        <v>6.3517263120335385E-2</v>
      </c>
      <c r="R1279" s="5">
        <f t="shared" si="1353"/>
        <v>5.4085601249039307E-2</v>
      </c>
      <c r="S1279" s="5">
        <f t="shared" si="1354"/>
        <v>5.9469057331067339E-2</v>
      </c>
      <c r="T1279" s="5">
        <f t="shared" si="1355"/>
        <v>8.6917337304081188E-2</v>
      </c>
      <c r="U1279" s="5">
        <f t="shared" si="1356"/>
        <v>8.0204983903300733E-2</v>
      </c>
      <c r="V1279" s="5">
        <f t="shared" si="1357"/>
        <v>1.340858272294735E-2</v>
      </c>
      <c r="W1279" s="5">
        <f t="shared" si="1358"/>
        <v>3.1397149139508466E-2</v>
      </c>
      <c r="X1279" s="5">
        <f t="shared" si="1359"/>
        <v>4.2964014318046237E-2</v>
      </c>
      <c r="Y1279" s="5">
        <f t="shared" si="1360"/>
        <v>2.9396084945790425E-2</v>
      </c>
      <c r="Z1279" s="5">
        <f t="shared" si="1361"/>
        <v>2.4670334835589718E-2</v>
      </c>
      <c r="AA1279" s="5">
        <f t="shared" si="1362"/>
        <v>3.6584299012718459E-2</v>
      </c>
      <c r="AB1279" s="5">
        <f t="shared" si="1363"/>
        <v>2.7125917486964655E-2</v>
      </c>
      <c r="AC1279" s="5">
        <f t="shared" si="1364"/>
        <v>1.700580613224403E-3</v>
      </c>
      <c r="AD1279" s="5">
        <f t="shared" si="1365"/>
        <v>1.1639917941138438E-2</v>
      </c>
      <c r="AE1279" s="5">
        <f t="shared" si="1366"/>
        <v>1.5928121335534236E-2</v>
      </c>
      <c r="AF1279" s="5">
        <f t="shared" si="1367"/>
        <v>1.0898060044858337E-2</v>
      </c>
      <c r="AG1279" s="5">
        <f t="shared" si="1368"/>
        <v>4.9709864392011851E-3</v>
      </c>
      <c r="AH1279" s="5">
        <f t="shared" si="1369"/>
        <v>8.4397520806555066E-3</v>
      </c>
      <c r="AI1279" s="5">
        <f t="shared" si="1370"/>
        <v>1.2515533971046452E-2</v>
      </c>
      <c r="AJ1279" s="5">
        <f t="shared" si="1371"/>
        <v>9.2798099448587034E-3</v>
      </c>
      <c r="AK1279" s="5">
        <f t="shared" si="1372"/>
        <v>4.5870927447398506E-3</v>
      </c>
      <c r="AL1279" s="5">
        <f t="shared" si="1373"/>
        <v>1.3803573937462059E-4</v>
      </c>
      <c r="AM1279" s="5">
        <f t="shared" si="1374"/>
        <v>3.4522290944166319E-3</v>
      </c>
      <c r="AN1279" s="5">
        <f t="shared" si="1375"/>
        <v>4.7240473834948317E-3</v>
      </c>
      <c r="AO1279" s="5">
        <f t="shared" si="1376"/>
        <v>3.2322049132830662E-3</v>
      </c>
      <c r="AP1279" s="5">
        <f t="shared" si="1377"/>
        <v>1.474321734924743E-3</v>
      </c>
      <c r="AQ1279" s="5">
        <f t="shared" si="1378"/>
        <v>5.0436729022163278E-4</v>
      </c>
      <c r="AR1279" s="5">
        <f t="shared" si="1379"/>
        <v>2.3097997058450165E-3</v>
      </c>
      <c r="AS1279" s="5">
        <f t="shared" si="1380"/>
        <v>3.42526372914157E-3</v>
      </c>
      <c r="AT1279" s="5">
        <f t="shared" si="1381"/>
        <v>2.5397075738826077E-3</v>
      </c>
      <c r="AU1279" s="5">
        <f t="shared" si="1382"/>
        <v>1.2554000841765237E-3</v>
      </c>
      <c r="AV1279" s="5">
        <f t="shared" si="1383"/>
        <v>4.6541658601497447E-4</v>
      </c>
      <c r="AW1279" s="5">
        <f t="shared" si="1384"/>
        <v>7.7807842985636518E-6</v>
      </c>
      <c r="AX1279" s="5">
        <f t="shared" si="1385"/>
        <v>8.5323380146119419E-4</v>
      </c>
      <c r="AY1279" s="5">
        <f t="shared" si="1386"/>
        <v>1.1675693579609398E-3</v>
      </c>
      <c r="AZ1279" s="5">
        <f t="shared" si="1387"/>
        <v>7.9885384481648552E-4</v>
      </c>
      <c r="BA1279" s="5">
        <f t="shared" si="1388"/>
        <v>3.6438518535783108E-4</v>
      </c>
      <c r="BB1279" s="5">
        <f t="shared" si="1389"/>
        <v>1.2465662289460713E-4</v>
      </c>
      <c r="BC1279" s="5">
        <f t="shared" si="1390"/>
        <v>3.4116147979459764E-5</v>
      </c>
      <c r="BD1279" s="5">
        <f t="shared" si="1391"/>
        <v>5.2679022540546606E-4</v>
      </c>
      <c r="BE1279" s="5">
        <f t="shared" si="1392"/>
        <v>7.8119130735949916E-4</v>
      </c>
      <c r="BF1279" s="5">
        <f t="shared" si="1393"/>
        <v>5.7922473620721751E-4</v>
      </c>
      <c r="BG1279" s="5">
        <f t="shared" si="1394"/>
        <v>2.8631594836724177E-4</v>
      </c>
      <c r="BH1279" s="5">
        <f t="shared" si="1395"/>
        <v>1.0614639340105702E-4</v>
      </c>
      <c r="BI1279" s="5">
        <f t="shared" si="1396"/>
        <v>3.1481464853925154E-5</v>
      </c>
      <c r="BJ1279" s="8">
        <f t="shared" si="1397"/>
        <v>0.40002365545602309</v>
      </c>
      <c r="BK1279" s="8">
        <f t="shared" si="1398"/>
        <v>0.25087521577458316</v>
      </c>
      <c r="BL1279" s="8">
        <f t="shared" si="1399"/>
        <v>0.32417884474799818</v>
      </c>
      <c r="BM1279" s="8">
        <f t="shared" si="1400"/>
        <v>0.54128015577041133</v>
      </c>
      <c r="BN1279" s="8">
        <f t="shared" si="1401"/>
        <v>0.45730810647012055</v>
      </c>
    </row>
    <row r="1280" spans="1:66" x14ac:dyDescent="0.25">
      <c r="A1280" t="s">
        <v>109</v>
      </c>
      <c r="B1280" t="s">
        <v>110</v>
      </c>
      <c r="C1280" t="s">
        <v>319</v>
      </c>
      <c r="D1280" s="7" t="s">
        <v>521</v>
      </c>
      <c r="E1280">
        <f>VLOOKUP(A1280,home!$A$2:$E$405,3,FALSE)</f>
        <v>1.7307999999999999</v>
      </c>
      <c r="F1280">
        <f>VLOOKUP(B1280,home!$B$2:$E$405,3,FALSE)</f>
        <v>1.1555</v>
      </c>
      <c r="G1280">
        <f>VLOOKUP(C1280,away!$B$2:$E$405,4,FALSE)</f>
        <v>1.1555</v>
      </c>
      <c r="H1280">
        <f>VLOOKUP(A1280,away!$A$2:$E$405,3,FALSE)</f>
        <v>1.3153999999999999</v>
      </c>
      <c r="I1280">
        <f>VLOOKUP(C1280,away!$B$2:$E$405,3,FALSE)</f>
        <v>1.3936999999999999</v>
      </c>
      <c r="J1280">
        <f>VLOOKUP(B1280,home!$B$2:$E$405,4,FALSE)</f>
        <v>1.0136000000000001</v>
      </c>
      <c r="K1280" s="3">
        <f t="shared" si="1346"/>
        <v>2.3109299766999998</v>
      </c>
      <c r="L1280" s="3">
        <f t="shared" si="1347"/>
        <v>1.8582054925279998</v>
      </c>
      <c r="M1280" s="5">
        <f t="shared" si="1348"/>
        <v>1.5465624854561629E-2</v>
      </c>
      <c r="N1280" s="5">
        <f t="shared" si="1349"/>
        <v>3.5739976084803046E-2</v>
      </c>
      <c r="O1280" s="5">
        <f t="shared" si="1350"/>
        <v>2.8738309050123968E-2</v>
      </c>
      <c r="P1280" s="5">
        <f t="shared" si="1351"/>
        <v>6.641221986360038E-2</v>
      </c>
      <c r="Q1280" s="5">
        <f t="shared" si="1352"/>
        <v>4.1296291050456228E-2</v>
      </c>
      <c r="R1280" s="5">
        <f t="shared" si="1353"/>
        <v>2.6700841861453748E-2</v>
      </c>
      <c r="S1280" s="5">
        <f t="shared" si="1354"/>
        <v>7.1296552656103712E-2</v>
      </c>
      <c r="T1280" s="5">
        <f t="shared" si="1355"/>
        <v>7.673699485099264E-2</v>
      </c>
      <c r="U1280" s="5">
        <f t="shared" si="1356"/>
        <v>6.1703775860759688E-2</v>
      </c>
      <c r="V1280" s="5">
        <f t="shared" si="1357"/>
        <v>3.4017825374671559E-2</v>
      </c>
      <c r="W1280" s="5">
        <f t="shared" si="1358"/>
        <v>3.1810945638342407E-2</v>
      </c>
      <c r="X1280" s="5">
        <f t="shared" si="1359"/>
        <v>5.9111273907677481E-2</v>
      </c>
      <c r="Y1280" s="5">
        <f t="shared" si="1360"/>
        <v>5.4920446922786685E-2</v>
      </c>
      <c r="Z1280" s="5">
        <f t="shared" si="1361"/>
        <v>1.653855033402496E-2</v>
      </c>
      <c r="AA1280" s="5">
        <f t="shared" si="1362"/>
        <v>3.8219431738060076E-2</v>
      </c>
      <c r="AB1280" s="5">
        <f t="shared" si="1363"/>
        <v>4.4161215247961204E-2</v>
      </c>
      <c r="AC1280" s="5">
        <f t="shared" si="1364"/>
        <v>9.1299224866021791E-3</v>
      </c>
      <c r="AD1280" s="5">
        <f t="shared" si="1365"/>
        <v>1.8378216965704894E-2</v>
      </c>
      <c r="AE1280" s="5">
        <f t="shared" si="1366"/>
        <v>3.4150503708544104E-2</v>
      </c>
      <c r="AF1280" s="5">
        <f t="shared" si="1367"/>
        <v>3.1729326781907249E-2</v>
      </c>
      <c r="AG1280" s="5">
        <f t="shared" si="1368"/>
        <v>1.9653203100118598E-2</v>
      </c>
      <c r="AH1280" s="5">
        <f t="shared" si="1369"/>
        <v>7.6830062672839953E-3</v>
      </c>
      <c r="AI1280" s="5">
        <f t="shared" si="1370"/>
        <v>1.7754889494240558E-2</v>
      </c>
      <c r="AJ1280" s="5">
        <f t="shared" si="1371"/>
        <v>2.0515153182618203E-2</v>
      </c>
      <c r="AK1280" s="5">
        <f t="shared" si="1372"/>
        <v>1.580302748876827E-2</v>
      </c>
      <c r="AL1280" s="5">
        <f t="shared" si="1373"/>
        <v>1.5682222353635116E-3</v>
      </c>
      <c r="AM1280" s="5">
        <f t="shared" si="1374"/>
        <v>8.4941545008687912E-3</v>
      </c>
      <c r="AN1280" s="5">
        <f t="shared" si="1375"/>
        <v>1.5783884547895817E-2</v>
      </c>
      <c r="AO1280" s="5">
        <f t="shared" si="1376"/>
        <v>1.4664850480163921E-2</v>
      </c>
      <c r="AP1280" s="5">
        <f t="shared" si="1377"/>
        <v>9.0834352364474874E-3</v>
      </c>
      <c r="AQ1280" s="5">
        <f t="shared" si="1378"/>
        <v>4.219722311847275E-3</v>
      </c>
      <c r="AR1280" s="5">
        <f t="shared" si="1379"/>
        <v>2.8553208889988339E-3</v>
      </c>
      <c r="AS1280" s="5">
        <f t="shared" si="1380"/>
        <v>6.5984466354850986E-3</v>
      </c>
      <c r="AT1280" s="5">
        <f t="shared" si="1381"/>
        <v>7.6242740647988862E-3</v>
      </c>
      <c r="AU1280" s="5">
        <f t="shared" si="1382"/>
        <v>5.873054495640035E-3</v>
      </c>
      <c r="AV1280" s="5">
        <f t="shared" si="1383"/>
        <v>3.3930544221918136E-3</v>
      </c>
      <c r="AW1280" s="5">
        <f t="shared" si="1384"/>
        <v>1.870620253148592E-4</v>
      </c>
      <c r="AX1280" s="5">
        <f t="shared" si="1385"/>
        <v>3.2715660437964869E-3</v>
      </c>
      <c r="AY1280" s="5">
        <f t="shared" si="1386"/>
        <v>6.0792419917507301E-3</v>
      </c>
      <c r="AZ1280" s="5">
        <f t="shared" si="1387"/>
        <v>5.648240429739034E-3</v>
      </c>
      <c r="BA1280" s="5">
        <f t="shared" si="1388"/>
        <v>3.4985304632199265E-3</v>
      </c>
      <c r="BB1280" s="5">
        <f t="shared" si="1389"/>
        <v>1.6252471306329496E-3</v>
      </c>
      <c r="BC1280" s="5">
        <f t="shared" si="1390"/>
        <v>6.0400862897150385E-4</v>
      </c>
      <c r="BD1280" s="5">
        <f t="shared" si="1391"/>
        <v>8.8429549314459407E-4</v>
      </c>
      <c r="BE1280" s="5">
        <f t="shared" si="1392"/>
        <v>2.0435449633685516E-3</v>
      </c>
      <c r="BF1280" s="5">
        <f t="shared" si="1393"/>
        <v>2.3612446572913448E-3</v>
      </c>
      <c r="BG1280" s="5">
        <f t="shared" si="1394"/>
        <v>1.8188903536190957E-3</v>
      </c>
      <c r="BH1280" s="5">
        <f t="shared" si="1395"/>
        <v>1.0508320606272077E-3</v>
      </c>
      <c r="BI1280" s="5">
        <f t="shared" si="1396"/>
        <v>4.8567986187616916E-4</v>
      </c>
      <c r="BJ1280" s="8">
        <f t="shared" si="1397"/>
        <v>0.47650006077666723</v>
      </c>
      <c r="BK1280" s="8">
        <f t="shared" si="1398"/>
        <v>0.20396960946265369</v>
      </c>
      <c r="BL1280" s="8">
        <f t="shared" si="1399"/>
        <v>0.29626828808831124</v>
      </c>
      <c r="BM1280" s="8">
        <f t="shared" si="1400"/>
        <v>0.77303106593022242</v>
      </c>
      <c r="BN1280" s="8">
        <f t="shared" si="1401"/>
        <v>0.214353262764999</v>
      </c>
    </row>
    <row r="1281" spans="1:66" x14ac:dyDescent="0.25">
      <c r="A1281" t="s">
        <v>109</v>
      </c>
      <c r="B1281" t="s">
        <v>113</v>
      </c>
      <c r="C1281" t="s">
        <v>107</v>
      </c>
      <c r="D1281" s="7" t="s">
        <v>521</v>
      </c>
      <c r="E1281">
        <f>VLOOKUP(A1281,home!$A$2:$E$405,3,FALSE)</f>
        <v>1.7307999999999999</v>
      </c>
      <c r="F1281">
        <f>VLOOKUP(B1281,home!$B$2:$E$405,3,FALSE)</f>
        <v>0.69330000000000003</v>
      </c>
      <c r="G1281">
        <f>VLOOKUP(C1281,away!$B$2:$E$405,4,FALSE)</f>
        <v>1.2710999999999999</v>
      </c>
      <c r="H1281">
        <f>VLOOKUP(A1281,away!$A$2:$E$405,3,FALSE)</f>
        <v>1.3153999999999999</v>
      </c>
      <c r="I1281">
        <f>VLOOKUP(C1281,away!$B$2:$E$405,3,FALSE)</f>
        <v>1.5205</v>
      </c>
      <c r="J1281">
        <f>VLOOKUP(B1281,home!$B$2:$E$405,4,FALSE)</f>
        <v>0.9123</v>
      </c>
      <c r="K1281" s="3">
        <f t="shared" si="1346"/>
        <v>1.5252737828039999</v>
      </c>
      <c r="L1281" s="3">
        <f t="shared" si="1347"/>
        <v>1.8246599381099999</v>
      </c>
      <c r="M1281" s="5">
        <f t="shared" si="1348"/>
        <v>3.508667953683077E-2</v>
      </c>
      <c r="N1281" s="5">
        <f t="shared" si="1349"/>
        <v>5.3516792423173573E-2</v>
      </c>
      <c r="O1281" s="5">
        <f t="shared" si="1350"/>
        <v>6.4021258512159021E-2</v>
      </c>
      <c r="P1281" s="5">
        <f t="shared" si="1351"/>
        <v>9.7649947150713581E-2</v>
      </c>
      <c r="Q1281" s="5">
        <f t="shared" si="1352"/>
        <v>4.0813880211415209E-2</v>
      </c>
      <c r="R1281" s="5">
        <f t="shared" si="1353"/>
        <v>5.8408512797260226E-2</v>
      </c>
      <c r="S1281" s="5">
        <f t="shared" si="1354"/>
        <v>6.7942537626905247E-2</v>
      </c>
      <c r="T1281" s="5">
        <f t="shared" si="1355"/>
        <v>7.4471452140589797E-2</v>
      </c>
      <c r="U1281" s="5">
        <f t="shared" si="1356"/>
        <v>8.9088973262232946E-2</v>
      </c>
      <c r="V1281" s="5">
        <f t="shared" si="1357"/>
        <v>2.101014242484274E-2</v>
      </c>
      <c r="W1281" s="5">
        <f t="shared" si="1358"/>
        <v>2.0750780486991534E-2</v>
      </c>
      <c r="X1281" s="5">
        <f t="shared" si="1359"/>
        <v>3.7863117839128151E-2</v>
      </c>
      <c r="Y1281" s="5">
        <f t="shared" si="1360"/>
        <v>3.4543657126497623E-2</v>
      </c>
      <c r="Z1281" s="5">
        <f t="shared" si="1361"/>
        <v>3.5525224448581992E-2</v>
      </c>
      <c r="AA1281" s="5">
        <f t="shared" si="1362"/>
        <v>5.4185693479649806E-2</v>
      </c>
      <c r="AB1281" s="5">
        <f t="shared" si="1363"/>
        <v>4.1324008833781754E-2</v>
      </c>
      <c r="AC1281" s="5">
        <f t="shared" si="1364"/>
        <v>3.6545907957413683E-3</v>
      </c>
      <c r="AD1281" s="5">
        <f t="shared" si="1365"/>
        <v>7.912655362382252E-3</v>
      </c>
      <c r="AE1281" s="5">
        <f t="shared" si="1366"/>
        <v>1.4437905243810155E-2</v>
      </c>
      <c r="AF1281" s="5">
        <f t="shared" si="1367"/>
        <v>1.3172133644304347E-2</v>
      </c>
      <c r="AG1281" s="5">
        <f t="shared" si="1368"/>
        <v>8.0115548533976726E-3</v>
      </c>
      <c r="AH1281" s="5">
        <f t="shared" si="1369"/>
        <v>1.6205363460923376E-2</v>
      </c>
      <c r="AI1281" s="5">
        <f t="shared" si="1370"/>
        <v>2.4717616027756319E-2</v>
      </c>
      <c r="AJ1281" s="5">
        <f t="shared" si="1371"/>
        <v>1.8850565850276335E-2</v>
      </c>
      <c r="AK1281" s="5">
        <f t="shared" si="1372"/>
        <v>9.5840912941489633E-3</v>
      </c>
      <c r="AL1281" s="5">
        <f t="shared" si="1373"/>
        <v>4.0684453789594801E-4</v>
      </c>
      <c r="AM1281" s="5">
        <f t="shared" si="1374"/>
        <v>2.4137931553210247E-3</v>
      </c>
      <c r="AN1281" s="5">
        <f t="shared" si="1375"/>
        <v>4.4043516693984012E-3</v>
      </c>
      <c r="AO1281" s="5">
        <f t="shared" si="1376"/>
        <v>4.0182220222495825E-3</v>
      </c>
      <c r="AP1281" s="5">
        <f t="shared" si="1377"/>
        <v>2.443962915476721E-3</v>
      </c>
      <c r="AQ1281" s="5">
        <f t="shared" si="1378"/>
        <v>1.1148503055242226E-3</v>
      </c>
      <c r="AR1281" s="5">
        <f t="shared" si="1379"/>
        <v>5.9138554979316933E-3</v>
      </c>
      <c r="AS1281" s="5">
        <f t="shared" si="1380"/>
        <v>9.0202487462865064E-3</v>
      </c>
      <c r="AT1281" s="5">
        <f t="shared" si="1381"/>
        <v>6.8791744635407302E-3</v>
      </c>
      <c r="AU1281" s="5">
        <f t="shared" si="1382"/>
        <v>3.4975414855244829E-3</v>
      </c>
      <c r="AV1281" s="5">
        <f t="shared" si="1383"/>
        <v>1.3336770830349625E-3</v>
      </c>
      <c r="AW1281" s="5">
        <f t="shared" si="1384"/>
        <v>3.1452540575178089E-5</v>
      </c>
      <c r="AX1281" s="5">
        <f t="shared" si="1385"/>
        <v>6.1361590282048393E-4</v>
      </c>
      <c r="AY1281" s="5">
        <f t="shared" si="1386"/>
        <v>1.1196403552637356E-3</v>
      </c>
      <c r="AZ1281" s="5">
        <f t="shared" si="1387"/>
        <v>1.0214814506704936E-3</v>
      </c>
      <c r="BA1281" s="5">
        <f t="shared" si="1388"/>
        <v>6.2128542685364527E-4</v>
      </c>
      <c r="BB1281" s="5">
        <f t="shared" si="1389"/>
        <v>2.8340865712785443E-4</v>
      </c>
      <c r="BC1281" s="5">
        <f t="shared" si="1390"/>
        <v>1.0342488455494969E-4</v>
      </c>
      <c r="BD1281" s="5">
        <f t="shared" si="1391"/>
        <v>1.7984625344745892E-3</v>
      </c>
      <c r="BE1281" s="5">
        <f t="shared" si="1392"/>
        <v>2.743147753189326E-3</v>
      </c>
      <c r="BF1281" s="5">
        <f t="shared" si="1393"/>
        <v>2.0920256751486887E-3</v>
      </c>
      <c r="BG1281" s="5">
        <f t="shared" si="1394"/>
        <v>1.0636373050857109E-3</v>
      </c>
      <c r="BH1281" s="5">
        <f t="shared" si="1395"/>
        <v>4.0558452396488365E-4</v>
      </c>
      <c r="BI1281" s="5">
        <f t="shared" si="1396"/>
        <v>1.2372548822293545E-4</v>
      </c>
      <c r="BJ1281" s="8">
        <f t="shared" si="1397"/>
        <v>0.32365196607695146</v>
      </c>
      <c r="BK1281" s="8">
        <f t="shared" si="1398"/>
        <v>0.22687038242819338</v>
      </c>
      <c r="BL1281" s="8">
        <f t="shared" si="1399"/>
        <v>0.41125716407459323</v>
      </c>
      <c r="BM1281" s="8">
        <f t="shared" si="1400"/>
        <v>0.64671947858207901</v>
      </c>
      <c r="BN1281" s="8">
        <f t="shared" si="1401"/>
        <v>0.34949707063155233</v>
      </c>
    </row>
    <row r="1282" spans="1:66" x14ac:dyDescent="0.25">
      <c r="A1282" t="s">
        <v>109</v>
      </c>
      <c r="B1282" t="s">
        <v>115</v>
      </c>
      <c r="C1282" t="s">
        <v>123</v>
      </c>
      <c r="D1282" s="7" t="s">
        <v>521</v>
      </c>
      <c r="E1282">
        <f>VLOOKUP(A1282,home!$A$2:$E$405,3,FALSE)</f>
        <v>1.7307999999999999</v>
      </c>
      <c r="F1282">
        <f>VLOOKUP(B1282,home!$B$2:$E$405,3,FALSE)</f>
        <v>1.1555</v>
      </c>
      <c r="G1282">
        <f>VLOOKUP(C1282,away!$B$2:$E$405,4,FALSE)</f>
        <v>1.1555</v>
      </c>
      <c r="H1282">
        <f>VLOOKUP(A1282,away!$A$2:$E$405,3,FALSE)</f>
        <v>1.3153999999999999</v>
      </c>
      <c r="I1282">
        <f>VLOOKUP(C1282,away!$B$2:$E$405,3,FALSE)</f>
        <v>0.57020000000000004</v>
      </c>
      <c r="J1282">
        <f>VLOOKUP(B1282,home!$B$2:$E$405,4,FALSE)</f>
        <v>1.5205</v>
      </c>
      <c r="K1282" s="3">
        <f t="shared" si="1346"/>
        <v>2.3109299766999998</v>
      </c>
      <c r="L1282" s="3">
        <f t="shared" si="1347"/>
        <v>1.14043746214</v>
      </c>
      <c r="M1282" s="5">
        <f t="shared" si="1348"/>
        <v>3.170225582876781E-2</v>
      </c>
      <c r="N1282" s="5">
        <f t="shared" si="1349"/>
        <v>7.3261693323711824E-2</v>
      </c>
      <c r="O1282" s="5">
        <f t="shared" si="1350"/>
        <v>3.6154440181472972E-2</v>
      </c>
      <c r="P1282" s="5">
        <f t="shared" si="1351"/>
        <v>8.3550379606172884E-2</v>
      </c>
      <c r="Q1282" s="5">
        <f t="shared" si="1352"/>
        <v>8.4651321622783965E-2</v>
      </c>
      <c r="R1282" s="5">
        <f t="shared" si="1353"/>
        <v>2.0615939002825739E-2</v>
      </c>
      <c r="S1282" s="5">
        <f t="shared" si="1354"/>
        <v>5.5048653083553396E-2</v>
      </c>
      <c r="T1282" s="5">
        <f t="shared" si="1355"/>
        <v>9.6539538398284636E-2</v>
      </c>
      <c r="U1282" s="5">
        <f t="shared" si="1356"/>
        <v>4.7641991439448701E-2</v>
      </c>
      <c r="V1282" s="5">
        <f t="shared" si="1357"/>
        <v>1.6119903919566921E-2</v>
      </c>
      <c r="W1282" s="5">
        <f t="shared" si="1358"/>
        <v>6.5207758901788107E-2</v>
      </c>
      <c r="X1282" s="5">
        <f t="shared" si="1359"/>
        <v>7.4365371073792222E-2</v>
      </c>
      <c r="Y1282" s="5">
        <f t="shared" si="1360"/>
        <v>4.2404527529247477E-2</v>
      </c>
      <c r="Z1282" s="5">
        <f t="shared" si="1361"/>
        <v>7.8370630520052092E-3</v>
      </c>
      <c r="AA1282" s="5">
        <f t="shared" si="1362"/>
        <v>1.8110903936166829E-2</v>
      </c>
      <c r="AB1282" s="5">
        <f t="shared" si="1363"/>
        <v>2.0926515405610975E-2</v>
      </c>
      <c r="AC1282" s="5">
        <f t="shared" si="1364"/>
        <v>2.6552213251191822E-3</v>
      </c>
      <c r="AD1282" s="5">
        <f t="shared" si="1365"/>
        <v>3.7672641189892102E-2</v>
      </c>
      <c r="AE1282" s="5">
        <f t="shared" si="1366"/>
        <v>4.2963291310711367E-2</v>
      </c>
      <c r="AF1282" s="5">
        <f t="shared" si="1367"/>
        <v>2.4498473453784593E-2</v>
      </c>
      <c r="AG1282" s="5">
        <f t="shared" si="1368"/>
        <v>9.3129922973127534E-3</v>
      </c>
      <c r="AH1282" s="5">
        <f t="shared" si="1369"/>
        <v>2.2344200744149967E-3</v>
      </c>
      <c r="AI1282" s="5">
        <f t="shared" si="1370"/>
        <v>5.1635883305058607E-3</v>
      </c>
      <c r="AJ1282" s="5">
        <f t="shared" si="1371"/>
        <v>5.9663455301521501E-3</v>
      </c>
      <c r="AK1282" s="5">
        <f t="shared" si="1372"/>
        <v>4.5959355789928855E-3</v>
      </c>
      <c r="AL1282" s="5">
        <f t="shared" si="1373"/>
        <v>2.7991036454989783E-4</v>
      </c>
      <c r="AM1282" s="5">
        <f t="shared" si="1374"/>
        <v>1.7411767165436957E-2</v>
      </c>
      <c r="AN1282" s="5">
        <f t="shared" si="1375"/>
        <v>1.9857031557523504E-2</v>
      </c>
      <c r="AO1282" s="5">
        <f t="shared" si="1376"/>
        <v>1.1322851337547998E-2</v>
      </c>
      <c r="AP1282" s="5">
        <f t="shared" si="1377"/>
        <v>4.3043346145272476E-3</v>
      </c>
      <c r="AQ1282" s="5">
        <f t="shared" si="1378"/>
        <v>1.2272061109982028E-3</v>
      </c>
      <c r="AR1282" s="5">
        <f t="shared" si="1379"/>
        <v>5.0964327180410163E-4</v>
      </c>
      <c r="AS1282" s="5">
        <f t="shared" si="1380"/>
        <v>1.1777499142355643E-3</v>
      </c>
      <c r="AT1282" s="5">
        <f t="shared" si="1381"/>
        <v>1.3608487909314098E-3</v>
      </c>
      <c r="AU1282" s="5">
        <f t="shared" si="1382"/>
        <v>1.0482754215731154E-3</v>
      </c>
      <c r="AV1282" s="5">
        <f t="shared" si="1383"/>
        <v>6.0562277388778545E-4</v>
      </c>
      <c r="AW1282" s="5">
        <f t="shared" si="1384"/>
        <v>2.0491546704089E-5</v>
      </c>
      <c r="AX1282" s="5">
        <f t="shared" si="1385"/>
        <v>6.7062291149881789E-3</v>
      </c>
      <c r="AY1282" s="5">
        <f t="shared" si="1386"/>
        <v>7.6480349124264952E-3</v>
      </c>
      <c r="AZ1282" s="5">
        <f t="shared" si="1387"/>
        <v>4.3610527629428944E-3</v>
      </c>
      <c r="BA1282" s="5">
        <f t="shared" si="1388"/>
        <v>1.6578359817430765E-3</v>
      </c>
      <c r="BB1282" s="5">
        <f t="shared" si="1389"/>
        <v>4.7266456491586254E-4</v>
      </c>
      <c r="BC1282" s="5">
        <f t="shared" si="1390"/>
        <v>1.0780887537123068E-4</v>
      </c>
      <c r="BD1282" s="5">
        <f t="shared" si="1391"/>
        <v>9.6869379915499407E-5</v>
      </c>
      <c r="BE1282" s="5">
        <f t="shared" si="1392"/>
        <v>2.2385835387106847E-4</v>
      </c>
      <c r="BF1282" s="5">
        <f t="shared" si="1393"/>
        <v>2.5866049024768432E-4</v>
      </c>
      <c r="BG1282" s="5">
        <f t="shared" si="1394"/>
        <v>1.9924876023376389E-4</v>
      </c>
      <c r="BH1282" s="5">
        <f t="shared" si="1395"/>
        <v>1.1511248321112895E-4</v>
      </c>
      <c r="BI1282" s="5">
        <f t="shared" si="1396"/>
        <v>5.3203377628994669E-5</v>
      </c>
      <c r="BJ1282" s="8">
        <f t="shared" si="1397"/>
        <v>0.62595442609973073</v>
      </c>
      <c r="BK1282" s="8">
        <f t="shared" si="1398"/>
        <v>0.19700435904015656</v>
      </c>
      <c r="BL1282" s="8">
        <f t="shared" si="1399"/>
        <v>0.1670591724971312</v>
      </c>
      <c r="BM1282" s="8">
        <f t="shared" si="1400"/>
        <v>0.66029144775756643</v>
      </c>
      <c r="BN1282" s="8">
        <f t="shared" si="1401"/>
        <v>0.3299360295657352</v>
      </c>
    </row>
    <row r="1283" spans="1:66" x14ac:dyDescent="0.25">
      <c r="A1283" t="s">
        <v>109</v>
      </c>
      <c r="B1283" t="s">
        <v>114</v>
      </c>
      <c r="C1283" t="s">
        <v>132</v>
      </c>
      <c r="D1283" s="7" t="s">
        <v>521</v>
      </c>
      <c r="E1283">
        <f>VLOOKUP(A1283,home!$A$2:$E$405,3,FALSE)</f>
        <v>1.7307999999999999</v>
      </c>
      <c r="F1283">
        <f>VLOOKUP(B1283,home!$B$2:$E$405,3,FALSE)</f>
        <v>1.2518</v>
      </c>
      <c r="G1283">
        <f>VLOOKUP(C1283,away!$B$2:$E$405,4,FALSE)</f>
        <v>0.80889999999999995</v>
      </c>
      <c r="H1283">
        <f>VLOOKUP(A1283,away!$A$2:$E$405,3,FALSE)</f>
        <v>1.3153999999999999</v>
      </c>
      <c r="I1283">
        <f>VLOOKUP(C1283,away!$B$2:$E$405,3,FALSE)</f>
        <v>0.45610000000000001</v>
      </c>
      <c r="J1283">
        <f>VLOOKUP(B1283,home!$B$2:$E$405,4,FALSE)</f>
        <v>0.63349999999999995</v>
      </c>
      <c r="K1283" s="3">
        <f t="shared" si="1346"/>
        <v>1.7525752294159997</v>
      </c>
      <c r="L1283" s="3">
        <f t="shared" si="1347"/>
        <v>0.38007082098999989</v>
      </c>
      <c r="M1283" s="5">
        <f t="shared" si="1348"/>
        <v>0.11852326004063893</v>
      </c>
      <c r="N1283" s="5">
        <f t="shared" si="1349"/>
        <v>0.20772092965685496</v>
      </c>
      <c r="O1283" s="5">
        <f t="shared" si="1350"/>
        <v>4.5047232750056884E-2</v>
      </c>
      <c r="P1283" s="5">
        <f t="shared" si="1351"/>
        <v>7.894866427148689E-2</v>
      </c>
      <c r="Q1283" s="5">
        <f t="shared" si="1352"/>
        <v>0.18202327797393369</v>
      </c>
      <c r="R1283" s="5">
        <f t="shared" si="1353"/>
        <v>8.5605693673208652E-3</v>
      </c>
      <c r="S1283" s="5">
        <f t="shared" si="1354"/>
        <v>1.314697973232181E-2</v>
      </c>
      <c r="T1283" s="5">
        <f t="shared" si="1355"/>
        <v>6.9181736698843949E-2</v>
      </c>
      <c r="U1283" s="5">
        <f t="shared" si="1356"/>
        <v>1.5003041822863945E-2</v>
      </c>
      <c r="V1283" s="5">
        <f t="shared" si="1357"/>
        <v>9.7302653102787336E-4</v>
      </c>
      <c r="W1283" s="5">
        <f t="shared" si="1358"/>
        <v>0.10633649605140635</v>
      </c>
      <c r="X1283" s="5">
        <f t="shared" si="1359"/>
        <v>4.0415399355457897E-2</v>
      </c>
      <c r="Y1283" s="5">
        <f t="shared" si="1360"/>
        <v>7.6803570068337971E-3</v>
      </c>
      <c r="Z1283" s="5">
        <f t="shared" si="1361"/>
        <v>1.0845408758598286E-3</v>
      </c>
      <c r="AA1283" s="5">
        <f t="shared" si="1362"/>
        <v>1.9007394743210686E-3</v>
      </c>
      <c r="AB1283" s="5">
        <f t="shared" si="1363"/>
        <v>1.665594460134147E-3</v>
      </c>
      <c r="AC1283" s="5">
        <f t="shared" si="1364"/>
        <v>4.0508475350655653E-5</v>
      </c>
      <c r="AD1283" s="5">
        <f t="shared" si="1365"/>
        <v>4.6590677240646798E-2</v>
      </c>
      <c r="AE1283" s="5">
        <f t="shared" si="1366"/>
        <v>1.7707756949332732E-2</v>
      </c>
      <c r="AF1283" s="5">
        <f t="shared" si="1367"/>
        <v>3.3651008608121336E-3</v>
      </c>
      <c r="AG1283" s="5">
        <f t="shared" si="1368"/>
        <v>4.2632554896100775E-4</v>
      </c>
      <c r="AH1283" s="5">
        <f t="shared" si="1369"/>
        <v>1.0305058527131465E-4</v>
      </c>
      <c r="AI1283" s="5">
        <f t="shared" si="1370"/>
        <v>1.8060390312332734E-4</v>
      </c>
      <c r="AJ1283" s="5">
        <f t="shared" si="1371"/>
        <v>1.5826096347489521E-4</v>
      </c>
      <c r="AK1283" s="5">
        <f t="shared" si="1372"/>
        <v>9.2454748123203855E-5</v>
      </c>
      <c r="AL1283" s="5">
        <f t="shared" si="1373"/>
        <v>1.0793122023515591E-6</v>
      </c>
      <c r="AM1283" s="5">
        <f t="shared" si="1374"/>
        <v>1.6330733370734658E-2</v>
      </c>
      <c r="AN1283" s="5">
        <f t="shared" si="1375"/>
        <v>6.2068352395839091E-3</v>
      </c>
      <c r="AO1283" s="5">
        <f t="shared" si="1376"/>
        <v>1.1795184826291594E-3</v>
      </c>
      <c r="AP1283" s="5">
        <f t="shared" si="1377"/>
        <v>1.4943351935524789E-4</v>
      </c>
      <c r="AQ1283" s="5">
        <f t="shared" si="1378"/>
        <v>1.4198830096193526E-5</v>
      </c>
      <c r="AR1283" s="5">
        <f t="shared" si="1379"/>
        <v>7.8333041095137141E-6</v>
      </c>
      <c r="AS1283" s="5">
        <f t="shared" si="1380"/>
        <v>1.3728454746816291E-5</v>
      </c>
      <c r="AT1283" s="5">
        <f t="shared" si="1381"/>
        <v>1.2030074863714369E-5</v>
      </c>
      <c r="AU1283" s="5">
        <f t="shared" si="1382"/>
        <v>7.0278704047219523E-6</v>
      </c>
      <c r="AV1283" s="5">
        <f t="shared" si="1383"/>
        <v>3.079217896715375E-6</v>
      </c>
      <c r="AW1283" s="5">
        <f t="shared" si="1384"/>
        <v>1.9970354969976113E-8</v>
      </c>
      <c r="AX1283" s="5">
        <f t="shared" si="1385"/>
        <v>4.7701397972911416E-3</v>
      </c>
      <c r="AY1283" s="5">
        <f t="shared" si="1386"/>
        <v>1.8129909489935159E-3</v>
      </c>
      <c r="AZ1283" s="5">
        <f t="shared" si="1387"/>
        <v>3.4453247921570232E-4</v>
      </c>
      <c r="BA1283" s="5">
        <f t="shared" si="1388"/>
        <v>4.3648914077744024E-5</v>
      </c>
      <c r="BB1283" s="5">
        <f t="shared" si="1389"/>
        <v>4.1474196522125341E-6</v>
      </c>
      <c r="BC1283" s="5">
        <f t="shared" si="1390"/>
        <v>3.1526263844129566E-7</v>
      </c>
      <c r="BD1283" s="5">
        <f t="shared" si="1391"/>
        <v>4.962017206612026E-7</v>
      </c>
      <c r="BE1283" s="5">
        <f t="shared" si="1392"/>
        <v>8.6963084442442108E-7</v>
      </c>
      <c r="BF1283" s="5">
        <f t="shared" si="1393"/>
        <v>7.6204673833717978E-7</v>
      </c>
      <c r="BG1283" s="5">
        <f t="shared" si="1394"/>
        <v>4.4518141242233228E-7</v>
      </c>
      <c r="BH1283" s="5">
        <f t="shared" si="1395"/>
        <v>1.950534790019521E-7</v>
      </c>
      <c r="BI1283" s="5">
        <f t="shared" si="1396"/>
        <v>6.8369179142046958E-8</v>
      </c>
      <c r="BJ1283" s="8">
        <f t="shared" si="1397"/>
        <v>0.7123045516073514</v>
      </c>
      <c r="BK1283" s="8">
        <f t="shared" si="1398"/>
        <v>0.21344650931202203</v>
      </c>
      <c r="BL1283" s="8">
        <f t="shared" si="1399"/>
        <v>7.2758083480085112E-2</v>
      </c>
      <c r="BM1283" s="8">
        <f t="shared" si="1400"/>
        <v>0.35695678023638744</v>
      </c>
      <c r="BN1283" s="8">
        <f t="shared" si="1401"/>
        <v>0.64082393406029226</v>
      </c>
    </row>
    <row r="1284" spans="1:66" x14ac:dyDescent="0.25">
      <c r="A1284" t="s">
        <v>109</v>
      </c>
      <c r="B1284" t="s">
        <v>90</v>
      </c>
      <c r="C1284" t="s">
        <v>102</v>
      </c>
      <c r="D1284" s="7" t="s">
        <v>521</v>
      </c>
      <c r="E1284">
        <f>VLOOKUP(A1284,home!$A$2:$E$405,3,FALSE)</f>
        <v>1.7307999999999999</v>
      </c>
      <c r="F1284">
        <f>VLOOKUP(B1284,home!$B$2:$E$405,3,FALSE)</f>
        <v>0.57779999999999998</v>
      </c>
      <c r="G1284">
        <f>VLOOKUP(C1284,away!$B$2:$E$405,4,FALSE)</f>
        <v>1.0591999999999999</v>
      </c>
      <c r="H1284">
        <f>VLOOKUP(A1284,away!$A$2:$E$405,3,FALSE)</f>
        <v>1.3153999999999999</v>
      </c>
      <c r="I1284">
        <f>VLOOKUP(C1284,away!$B$2:$E$405,3,FALSE)</f>
        <v>1.3936999999999999</v>
      </c>
      <c r="J1284">
        <f>VLOOKUP(B1284,home!$B$2:$E$405,4,FALSE)</f>
        <v>0.76019999999999999</v>
      </c>
      <c r="K1284" s="3">
        <f t="shared" si="1346"/>
        <v>1.0592595694079998</v>
      </c>
      <c r="L1284" s="3">
        <f t="shared" si="1347"/>
        <v>1.3936541193959999</v>
      </c>
      <c r="M1284" s="5">
        <f t="shared" si="1348"/>
        <v>8.604251978528818E-2</v>
      </c>
      <c r="N1284" s="5">
        <f t="shared" si="1349"/>
        <v>9.1141362458543665E-2</v>
      </c>
      <c r="O1284" s="5">
        <f t="shared" si="1350"/>
        <v>0.11991351214197871</v>
      </c>
      <c r="P1284" s="5">
        <f t="shared" si="1351"/>
        <v>0.12701953523771331</v>
      </c>
      <c r="Q1284" s="5">
        <f t="shared" si="1352"/>
        <v>4.827118017654769E-2</v>
      </c>
      <c r="R1284" s="5">
        <f t="shared" si="1353"/>
        <v>8.3558980083955459E-2</v>
      </c>
      <c r="S1284" s="5">
        <f t="shared" si="1354"/>
        <v>4.6877876113651809E-2</v>
      </c>
      <c r="T1284" s="5">
        <f t="shared" si="1355"/>
        <v>6.7273329101152218E-2</v>
      </c>
      <c r="U1284" s="5">
        <f t="shared" si="1356"/>
        <v>8.8510649263902286E-2</v>
      </c>
      <c r="V1284" s="5">
        <f t="shared" si="1357"/>
        <v>7.6892293765478742E-3</v>
      </c>
      <c r="W1284" s="5">
        <f t="shared" si="1358"/>
        <v>1.7043903176208634E-2</v>
      </c>
      <c r="X1284" s="5">
        <f t="shared" si="1359"/>
        <v>2.3753305872109731E-2</v>
      </c>
      <c r="Y1284" s="5">
        <f t="shared" si="1360"/>
        <v>1.6551946288969464E-2</v>
      </c>
      <c r="Z1284" s="5">
        <f t="shared" si="1361"/>
        <v>3.8817438935510935E-2</v>
      </c>
      <c r="AA1284" s="5">
        <f t="shared" si="1362"/>
        <v>4.1117743652350644E-2</v>
      </c>
      <c r="AB1284" s="5">
        <f t="shared" si="1363"/>
        <v>2.1777181718108725E-2</v>
      </c>
      <c r="AC1284" s="5">
        <f t="shared" si="1364"/>
        <v>7.0944745123000734E-4</v>
      </c>
      <c r="AD1284" s="5">
        <f t="shared" si="1365"/>
        <v>4.5134793848655985E-3</v>
      </c>
      <c r="AE1284" s="5">
        <f t="shared" si="1366"/>
        <v>6.2902291375268654E-3</v>
      </c>
      <c r="AF1284" s="5">
        <f t="shared" si="1367"/>
        <v>4.3832018747295325E-3</v>
      </c>
      <c r="AG1284" s="5">
        <f t="shared" si="1368"/>
        <v>2.0362224496203608E-3</v>
      </c>
      <c r="AH1284" s="5">
        <f t="shared" si="1369"/>
        <v>1.3524520919219374E-2</v>
      </c>
      <c r="AI1284" s="5">
        <f t="shared" si="1370"/>
        <v>1.4325978205341799E-2</v>
      </c>
      <c r="AJ1284" s="5">
        <f t="shared" si="1371"/>
        <v>7.5874647525693709E-3</v>
      </c>
      <c r="AK1284" s="5">
        <f t="shared" si="1372"/>
        <v>2.6790315489016703E-3</v>
      </c>
      <c r="AL1284" s="5">
        <f t="shared" si="1373"/>
        <v>4.1892629716417836E-5</v>
      </c>
      <c r="AM1284" s="5">
        <f t="shared" si="1374"/>
        <v>9.5618924594892385E-4</v>
      </c>
      <c r="AN1284" s="5">
        <f t="shared" si="1375"/>
        <v>1.3325970815388727E-3</v>
      </c>
      <c r="AO1284" s="5">
        <f t="shared" si="1376"/>
        <v>9.2858970609086878E-4</v>
      </c>
      <c r="AP1284" s="5">
        <f t="shared" si="1377"/>
        <v>4.3137762304075331E-4</v>
      </c>
      <c r="AQ1284" s="5">
        <f t="shared" si="1378"/>
        <v>1.5029780034150016E-4</v>
      </c>
      <c r="AR1284" s="5">
        <f t="shared" si="1379"/>
        <v>3.7697008583854907E-3</v>
      </c>
      <c r="AS1284" s="5">
        <f t="shared" si="1380"/>
        <v>3.993091708050382E-3</v>
      </c>
      <c r="AT1284" s="5">
        <f t="shared" si="1381"/>
        <v>2.1148603016380506E-3</v>
      </c>
      <c r="AU1284" s="5">
        <f t="shared" si="1382"/>
        <v>7.4672867082373163E-4</v>
      </c>
      <c r="AV1284" s="5">
        <f t="shared" si="1383"/>
        <v>1.9774487258033847E-4</v>
      </c>
      <c r="AW1284" s="5">
        <f t="shared" si="1384"/>
        <v>1.7178788043605151E-6</v>
      </c>
      <c r="AX1284" s="5">
        <f t="shared" si="1385"/>
        <v>1.6880876815606946E-4</v>
      </c>
      <c r="AY1284" s="5">
        <f t="shared" si="1386"/>
        <v>2.352610351308705E-4</v>
      </c>
      <c r="AZ1284" s="5">
        <f t="shared" si="1387"/>
        <v>1.6393625537175239E-4</v>
      </c>
      <c r="BA1284" s="5">
        <f t="shared" si="1388"/>
        <v>7.6156812539065769E-5</v>
      </c>
      <c r="BB1284" s="5">
        <f t="shared" si="1389"/>
        <v>2.6534063878784485E-5</v>
      </c>
      <c r="BC1284" s="5">
        <f t="shared" si="1390"/>
        <v>7.3958614857969197E-6</v>
      </c>
      <c r="BD1284" s="5">
        <f t="shared" si="1391"/>
        <v>8.7560985502992876E-4</v>
      </c>
      <c r="BE1284" s="5">
        <f t="shared" si="1392"/>
        <v>9.2749811800840341E-4</v>
      </c>
      <c r="BF1284" s="5">
        <f t="shared" si="1393"/>
        <v>4.9123062855415572E-4</v>
      </c>
      <c r="BG1284" s="5">
        <f t="shared" si="1394"/>
        <v>1.7344691469409876E-4</v>
      </c>
      <c r="BH1284" s="5">
        <f t="shared" si="1395"/>
        <v>4.5931326043504279E-5</v>
      </c>
      <c r="BI1284" s="5">
        <f t="shared" si="1396"/>
        <v>9.7306393294361596E-6</v>
      </c>
      <c r="BJ1284" s="8">
        <f t="shared" si="1397"/>
        <v>0.285735304173797</v>
      </c>
      <c r="BK1284" s="8">
        <f t="shared" si="1398"/>
        <v>0.26861576162927853</v>
      </c>
      <c r="BL1284" s="8">
        <f t="shared" si="1399"/>
        <v>0.40634063617946564</v>
      </c>
      <c r="BM1284" s="8">
        <f t="shared" si="1400"/>
        <v>0.44332850787769856</v>
      </c>
      <c r="BN1284" s="8">
        <f t="shared" si="1401"/>
        <v>0.55594708988402708</v>
      </c>
    </row>
    <row r="1285" spans="1:66" x14ac:dyDescent="0.25">
      <c r="A1285" t="s">
        <v>109</v>
      </c>
      <c r="B1285" t="s">
        <v>316</v>
      </c>
      <c r="C1285" t="s">
        <v>87</v>
      </c>
      <c r="D1285" s="7" t="s">
        <v>521</v>
      </c>
      <c r="E1285">
        <f>VLOOKUP(A1285,home!$A$2:$E$405,3,FALSE)</f>
        <v>1.7307999999999999</v>
      </c>
      <c r="F1285">
        <f>VLOOKUP(B1285,home!$B$2:$E$405,3,FALSE)</f>
        <v>0.80889999999999995</v>
      </c>
      <c r="G1285">
        <f>VLOOKUP(C1285,away!$B$2:$E$405,4,FALSE)</f>
        <v>0.28889999999999999</v>
      </c>
      <c r="H1285">
        <f>VLOOKUP(A1285,away!$A$2:$E$405,3,FALSE)</f>
        <v>1.3153999999999999</v>
      </c>
      <c r="I1285">
        <f>VLOOKUP(C1285,away!$B$2:$E$405,3,FALSE)</f>
        <v>1.3936999999999999</v>
      </c>
      <c r="J1285">
        <f>VLOOKUP(B1285,home!$B$2:$E$405,4,FALSE)</f>
        <v>0.30409999999999998</v>
      </c>
      <c r="K1285" s="3">
        <f t="shared" si="1346"/>
        <v>0.40447274626799995</v>
      </c>
      <c r="L1285" s="3">
        <f t="shared" si="1347"/>
        <v>0.55749831321799992</v>
      </c>
      <c r="M1285" s="5">
        <f t="shared" si="1348"/>
        <v>0.38213892461553356</v>
      </c>
      <c r="N1285" s="5">
        <f t="shared" si="1349"/>
        <v>0.15456478029514506</v>
      </c>
      <c r="O1285" s="5">
        <f t="shared" si="1350"/>
        <v>0.21304180588810032</v>
      </c>
      <c r="P1285" s="5">
        <f t="shared" si="1351"/>
        <v>8.61696042974541E-2</v>
      </c>
      <c r="Q1285" s="5">
        <f t="shared" si="1352"/>
        <v>3.1258620581143683E-2</v>
      </c>
      <c r="R1285" s="5">
        <f t="shared" si="1353"/>
        <v>5.9385223713766241E-2</v>
      </c>
      <c r="S1285" s="5">
        <f t="shared" si="1354"/>
        <v>4.8576579265317233E-3</v>
      </c>
      <c r="T1285" s="5">
        <f t="shared" si="1355"/>
        <v>1.7426628247509054E-2</v>
      </c>
      <c r="U1285" s="5">
        <f t="shared" si="1356"/>
        <v>2.4019704523246588E-2</v>
      </c>
      <c r="V1285" s="5">
        <f t="shared" si="1357"/>
        <v>1.2170747174757107E-4</v>
      </c>
      <c r="W1285" s="5">
        <f t="shared" si="1358"/>
        <v>4.2144200370015364E-3</v>
      </c>
      <c r="X1285" s="5">
        <f t="shared" si="1359"/>
        <v>2.3495320618204967E-3</v>
      </c>
      <c r="Y1285" s="5">
        <f t="shared" si="1360"/>
        <v>6.5493008065826822E-4</v>
      </c>
      <c r="Z1285" s="5">
        <f t="shared" si="1361"/>
        <v>1.1035720683499417E-2</v>
      </c>
      <c r="AA1285" s="5">
        <f t="shared" si="1362"/>
        <v>4.4636482519015792E-3</v>
      </c>
      <c r="AB1285" s="5">
        <f t="shared" si="1363"/>
        <v>9.0271203341049438E-4</v>
      </c>
      <c r="AC1285" s="5">
        <f t="shared" si="1364"/>
        <v>1.7152604728573406E-6</v>
      </c>
      <c r="AD1285" s="5">
        <f t="shared" si="1365"/>
        <v>4.2615451157322425E-4</v>
      </c>
      <c r="AE1285" s="5">
        <f t="shared" si="1366"/>
        <v>2.3758042137231311E-4</v>
      </c>
      <c r="AF1285" s="5">
        <f t="shared" si="1367"/>
        <v>6.6225342084343108E-5</v>
      </c>
      <c r="AG1285" s="5">
        <f t="shared" si="1368"/>
        <v>1.2306838834768768E-5</v>
      </c>
      <c r="AH1285" s="5">
        <f t="shared" si="1369"/>
        <v>1.5380989165489792E-3</v>
      </c>
      <c r="AI1285" s="5">
        <f t="shared" si="1370"/>
        <v>6.2211909280840091E-4</v>
      </c>
      <c r="AJ1285" s="5">
        <f t="shared" si="1371"/>
        <v>1.258151089869853E-4</v>
      </c>
      <c r="AK1285" s="5">
        <f t="shared" si="1372"/>
        <v>1.6962927551324557E-5</v>
      </c>
      <c r="AL1285" s="5">
        <f t="shared" si="1373"/>
        <v>1.5471160532718272E-8</v>
      </c>
      <c r="AM1285" s="5">
        <f t="shared" si="1374"/>
        <v>3.4473577126104055E-5</v>
      </c>
      <c r="AN1285" s="5">
        <f t="shared" si="1375"/>
        <v>1.9218961098393631E-5</v>
      </c>
      <c r="AO1285" s="5">
        <f t="shared" si="1376"/>
        <v>5.3572691970784034E-6</v>
      </c>
      <c r="AP1285" s="5">
        <f t="shared" si="1377"/>
        <v>9.9555618027531971E-7</v>
      </c>
      <c r="AQ1285" s="5">
        <f t="shared" si="1378"/>
        <v>1.387552228043114E-7</v>
      </c>
      <c r="AR1285" s="5">
        <f t="shared" si="1379"/>
        <v>1.7149751030769785E-4</v>
      </c>
      <c r="AS1285" s="5">
        <f t="shared" si="1380"/>
        <v>6.9366068972279168E-5</v>
      </c>
      <c r="AT1285" s="5">
        <f t="shared" si="1381"/>
        <v>1.4028342207516629E-5</v>
      </c>
      <c r="AU1285" s="5">
        <f t="shared" si="1382"/>
        <v>1.8913606994205159E-6</v>
      </c>
      <c r="AV1285" s="5">
        <f t="shared" si="1383"/>
        <v>1.9125096406949527E-7</v>
      </c>
      <c r="AW1285" s="5">
        <f t="shared" si="1384"/>
        <v>9.6906568037322661E-11</v>
      </c>
      <c r="AX1285" s="5">
        <f t="shared" si="1385"/>
        <v>2.323937068979501E-6</v>
      </c>
      <c r="AY1285" s="5">
        <f t="shared" si="1386"/>
        <v>1.2955909959808542E-6</v>
      </c>
      <c r="AZ1285" s="5">
        <f t="shared" si="1387"/>
        <v>3.6114489743987733E-7</v>
      </c>
      <c r="BA1285" s="5">
        <f t="shared" si="1388"/>
        <v>6.7112557050006411E-8</v>
      </c>
      <c r="BB1285" s="5">
        <f t="shared" si="1389"/>
        <v>9.3537843377813385E-9</v>
      </c>
      <c r="BC1285" s="5">
        <f t="shared" si="1390"/>
        <v>1.0429437981036085E-9</v>
      </c>
      <c r="BD1285" s="5">
        <f t="shared" si="1391"/>
        <v>1.5934928786271349E-5</v>
      </c>
      <c r="BE1285" s="5">
        <f t="shared" si="1392"/>
        <v>6.4452444077681797E-6</v>
      </c>
      <c r="BF1285" s="5">
        <f t="shared" si="1393"/>
        <v>1.3034628529892322E-6</v>
      </c>
      <c r="BG1285" s="5">
        <f t="shared" si="1394"/>
        <v>1.7573839993562568E-7</v>
      </c>
      <c r="BH1285" s="5">
        <f t="shared" si="1395"/>
        <v>1.7770348311676653E-8</v>
      </c>
      <c r="BI1285" s="5">
        <f t="shared" si="1396"/>
        <v>1.4375243167525549E-9</v>
      </c>
      <c r="BJ1285" s="8">
        <f t="shared" si="1397"/>
        <v>0.21127542071821492</v>
      </c>
      <c r="BK1285" s="8">
        <f t="shared" si="1398"/>
        <v>0.47329092063389633</v>
      </c>
      <c r="BL1285" s="8">
        <f t="shared" si="1399"/>
        <v>0.30439694357179153</v>
      </c>
      <c r="BM1285" s="8">
        <f t="shared" si="1400"/>
        <v>7.3438750722169835E-2</v>
      </c>
      <c r="BN1285" s="8">
        <f t="shared" si="1401"/>
        <v>0.92655895939114297</v>
      </c>
    </row>
    <row r="1286" spans="1:66" x14ac:dyDescent="0.25">
      <c r="A1286" t="s">
        <v>109</v>
      </c>
      <c r="B1286" t="s">
        <v>124</v>
      </c>
      <c r="C1286" t="s">
        <v>120</v>
      </c>
      <c r="D1286" s="7" t="s">
        <v>521</v>
      </c>
      <c r="E1286">
        <f>VLOOKUP(A1286,home!$A$2:$E$405,3,FALSE)</f>
        <v>1.7307999999999999</v>
      </c>
      <c r="F1286">
        <f>VLOOKUP(B1286,home!$B$2:$E$405,3,FALSE)</f>
        <v>1.2518</v>
      </c>
      <c r="G1286">
        <f>VLOOKUP(C1286,away!$B$2:$E$405,4,FALSE)</f>
        <v>0.67410000000000003</v>
      </c>
      <c r="H1286">
        <f>VLOOKUP(A1286,away!$A$2:$E$405,3,FALSE)</f>
        <v>1.3153999999999999</v>
      </c>
      <c r="I1286">
        <f>VLOOKUP(C1286,away!$B$2:$E$405,3,FALSE)</f>
        <v>0.50680000000000003</v>
      </c>
      <c r="J1286">
        <f>VLOOKUP(B1286,home!$B$2:$E$405,4,FALSE)</f>
        <v>1.1403000000000001</v>
      </c>
      <c r="K1286" s="3">
        <f t="shared" si="1346"/>
        <v>1.4605154681039998</v>
      </c>
      <c r="L1286" s="3">
        <f t="shared" si="1347"/>
        <v>0.760174974216</v>
      </c>
      <c r="M1286" s="5">
        <f t="shared" si="1348"/>
        <v>0.10853414638148741</v>
      </c>
      <c r="N1286" s="5">
        <f t="shared" si="1349"/>
        <v>0.1585157996076261</v>
      </c>
      <c r="O1286" s="5">
        <f t="shared" si="1350"/>
        <v>8.2504941927102768E-2</v>
      </c>
      <c r="P1286" s="5">
        <f t="shared" si="1351"/>
        <v>0.12049974387955581</v>
      </c>
      <c r="Q1286" s="5">
        <f t="shared" si="1352"/>
        <v>0.11575738863290595</v>
      </c>
      <c r="R1286" s="5">
        <f t="shared" si="1353"/>
        <v>3.1359096051063962E-2</v>
      </c>
      <c r="S1286" s="5">
        <f t="shared" si="1354"/>
        <v>3.3446129073520882E-2</v>
      </c>
      <c r="T1286" s="5">
        <f t="shared" si="1355"/>
        <v>8.7995869919330769E-2</v>
      </c>
      <c r="U1286" s="5">
        <f t="shared" si="1356"/>
        <v>4.5800444848337965E-2</v>
      </c>
      <c r="V1286" s="5">
        <f t="shared" si="1357"/>
        <v>4.1259416419110462E-3</v>
      </c>
      <c r="W1286" s="5">
        <f t="shared" si="1358"/>
        <v>5.6355152215228417E-2</v>
      </c>
      <c r="X1286" s="5">
        <f t="shared" si="1359"/>
        <v>4.2839776382150023E-2</v>
      </c>
      <c r="Y1286" s="5">
        <f t="shared" si="1360"/>
        <v>1.6282862953360049E-2</v>
      </c>
      <c r="Z1286" s="5">
        <f t="shared" si="1361"/>
        <v>7.9461333440182056E-3</v>
      </c>
      <c r="AA1286" s="5">
        <f t="shared" si="1362"/>
        <v>1.1605450660555549E-2</v>
      </c>
      <c r="AB1286" s="5">
        <f t="shared" si="1363"/>
        <v>8.4749701020295828E-3</v>
      </c>
      <c r="AC1286" s="5">
        <f t="shared" si="1364"/>
        <v>2.8630097513548383E-4</v>
      </c>
      <c r="AD1286" s="5">
        <f t="shared" si="1365"/>
        <v>2.057689287942413E-2</v>
      </c>
      <c r="AE1286" s="5">
        <f t="shared" si="1366"/>
        <v>1.564203901406163E-2</v>
      </c>
      <c r="AF1286" s="5">
        <f t="shared" si="1367"/>
        <v>5.9453433020999827E-3</v>
      </c>
      <c r="AG1286" s="5">
        <f t="shared" si="1368"/>
        <v>1.5065003971263746E-3</v>
      </c>
      <c r="AH1286" s="5">
        <f t="shared" si="1369"/>
        <v>1.5101129274764839E-3</v>
      </c>
      <c r="AI1286" s="5">
        <f t="shared" si="1370"/>
        <v>2.2055432891632185E-3</v>
      </c>
      <c r="AJ1286" s="5">
        <f t="shared" si="1371"/>
        <v>1.6106150446979269E-3</v>
      </c>
      <c r="AK1286" s="5">
        <f t="shared" si="1372"/>
        <v>7.8410939531411235E-4</v>
      </c>
      <c r="AL1286" s="5">
        <f t="shared" si="1373"/>
        <v>1.2714595480405361E-5</v>
      </c>
      <c r="AM1286" s="5">
        <f t="shared" si="1374"/>
        <v>6.0105740671835915E-3</v>
      </c>
      <c r="AN1286" s="5">
        <f t="shared" si="1375"/>
        <v>4.5690879865446449E-3</v>
      </c>
      <c r="AO1286" s="5">
        <f t="shared" si="1376"/>
        <v>1.7366531711811052E-3</v>
      </c>
      <c r="AP1286" s="5">
        <f t="shared" si="1377"/>
        <v>4.4005342654157716E-4</v>
      </c>
      <c r="AQ1286" s="5">
        <f t="shared" si="1378"/>
        <v>8.362940054372645E-5</v>
      </c>
      <c r="AR1286" s="5">
        <f t="shared" si="1379"/>
        <v>2.2959001114153694E-4</v>
      </c>
      <c r="AS1286" s="5">
        <f t="shared" si="1380"/>
        <v>3.3531976259438433E-4</v>
      </c>
      <c r="AT1286" s="5">
        <f t="shared" si="1381"/>
        <v>2.4486985001502971E-4</v>
      </c>
      <c r="AU1286" s="5">
        <f t="shared" si="1382"/>
        <v>1.1921206787308577E-4</v>
      </c>
      <c r="AV1286" s="5">
        <f t="shared" si="1383"/>
        <v>4.3527767278326424E-5</v>
      </c>
      <c r="AW1286" s="5">
        <f t="shared" si="1384"/>
        <v>3.9212070578737463E-7</v>
      </c>
      <c r="AX1286" s="5">
        <f t="shared" si="1385"/>
        <v>1.4630893995510705E-3</v>
      </c>
      <c r="AY1286" s="5">
        <f t="shared" si="1386"/>
        <v>1.1122039465794381E-3</v>
      </c>
      <c r="AZ1286" s="5">
        <f t="shared" si="1387"/>
        <v>4.2273480320697887E-4</v>
      </c>
      <c r="BA1286" s="5">
        <f t="shared" si="1388"/>
        <v>1.0711747270935701E-4</v>
      </c>
      <c r="BB1286" s="5">
        <f t="shared" si="1389"/>
        <v>2.0357005513729635E-5</v>
      </c>
      <c r="BC1286" s="5">
        <f t="shared" si="1390"/>
        <v>3.0949772283028795E-6</v>
      </c>
      <c r="BD1286" s="5">
        <f t="shared" si="1391"/>
        <v>2.9088096799961493E-5</v>
      </c>
      <c r="BE1286" s="5">
        <f t="shared" si="1392"/>
        <v>4.2483615314050213E-5</v>
      </c>
      <c r="BF1286" s="5">
        <f t="shared" si="1393"/>
        <v>3.1023988653575156E-5</v>
      </c>
      <c r="BG1286" s="5">
        <f t="shared" si="1394"/>
        <v>1.5103671770276498E-5</v>
      </c>
      <c r="BH1286" s="5">
        <f t="shared" si="1395"/>
        <v>5.5147865614136383E-6</v>
      </c>
      <c r="BI1286" s="5">
        <f t="shared" si="1396"/>
        <v>1.6108862152473355E-6</v>
      </c>
      <c r="BJ1286" s="8">
        <f t="shared" si="1397"/>
        <v>0.53738622096009692</v>
      </c>
      <c r="BK1286" s="8">
        <f t="shared" si="1398"/>
        <v>0.26801718049367051</v>
      </c>
      <c r="BL1286" s="8">
        <f t="shared" si="1399"/>
        <v>0.18695262874995847</v>
      </c>
      <c r="BM1286" s="8">
        <f t="shared" si="1400"/>
        <v>0.38201923524212855</v>
      </c>
      <c r="BN1286" s="8">
        <f t="shared" si="1401"/>
        <v>0.61717111647974199</v>
      </c>
    </row>
    <row r="1287" spans="1:66" x14ac:dyDescent="0.25">
      <c r="A1287" t="s">
        <v>109</v>
      </c>
      <c r="B1287" t="s">
        <v>125</v>
      </c>
      <c r="C1287" t="s">
        <v>104</v>
      </c>
      <c r="D1287" s="7" t="s">
        <v>521</v>
      </c>
      <c r="E1287">
        <f>VLOOKUP(A1287,home!$A$2:$E$405,3,FALSE)</f>
        <v>1.7307999999999999</v>
      </c>
      <c r="F1287">
        <f>VLOOKUP(B1287,home!$B$2:$E$405,3,FALSE)</f>
        <v>0.57779999999999998</v>
      </c>
      <c r="G1287">
        <f>VLOOKUP(C1287,away!$B$2:$E$405,4,FALSE)</f>
        <v>1.04</v>
      </c>
      <c r="H1287">
        <f>VLOOKUP(A1287,away!$A$2:$E$405,3,FALSE)</f>
        <v>1.3153999999999999</v>
      </c>
      <c r="I1287">
        <f>VLOOKUP(C1287,away!$B$2:$E$405,3,FALSE)</f>
        <v>1.6725000000000001</v>
      </c>
      <c r="J1287">
        <f>VLOOKUP(B1287,home!$B$2:$E$405,4,FALSE)</f>
        <v>1.2163999999999999</v>
      </c>
      <c r="K1287" s="3">
        <f t="shared" si="1346"/>
        <v>1.0400584896</v>
      </c>
      <c r="L1287" s="3">
        <f t="shared" si="1347"/>
        <v>2.6760879065999994</v>
      </c>
      <c r="M1287" s="5">
        <f t="shared" si="1348"/>
        <v>2.4327536128021774E-2</v>
      </c>
      <c r="N1287" s="5">
        <f t="shared" si="1349"/>
        <v>2.5302060480999759E-2</v>
      </c>
      <c r="O1287" s="5">
        <f t="shared" si="1350"/>
        <v>6.5102625229573649E-2</v>
      </c>
      <c r="P1287" s="5">
        <f t="shared" si="1351"/>
        <v>6.7710538065265224E-2</v>
      </c>
      <c r="Q1287" s="5">
        <f t="shared" si="1352"/>
        <v>1.3157811403818229E-2</v>
      </c>
      <c r="R1287" s="5">
        <f t="shared" si="1353"/>
        <v>8.7110174032387036E-2</v>
      </c>
      <c r="S1287" s="5">
        <f t="shared" si="1354"/>
        <v>4.7114481106522797E-2</v>
      </c>
      <c r="T1287" s="5">
        <f t="shared" si="1355"/>
        <v>3.521145997508153E-2</v>
      </c>
      <c r="U1287" s="5">
        <f t="shared" si="1356"/>
        <v>9.0599676032917603E-2</v>
      </c>
      <c r="V1287" s="5">
        <f t="shared" si="1357"/>
        <v>1.4570351928231681E-2</v>
      </c>
      <c r="W1287" s="5">
        <f t="shared" si="1358"/>
        <v>4.5616311516989486E-3</v>
      </c>
      <c r="X1287" s="5">
        <f t="shared" si="1359"/>
        <v>1.2207325959431387E-2</v>
      </c>
      <c r="Y1287" s="5">
        <f t="shared" si="1360"/>
        <v>1.6333938685979283E-2</v>
      </c>
      <c r="Z1287" s="5">
        <f t="shared" si="1361"/>
        <v>7.7704827756630748E-2</v>
      </c>
      <c r="AA1287" s="5">
        <f t="shared" si="1362"/>
        <v>8.0817565791189525E-2</v>
      </c>
      <c r="AB1287" s="5">
        <f t="shared" si="1363"/>
        <v>4.2027497704966603E-2</v>
      </c>
      <c r="AC1287" s="5">
        <f t="shared" si="1364"/>
        <v>2.5345928058361322E-3</v>
      </c>
      <c r="AD1287" s="5">
        <f t="shared" si="1365"/>
        <v>1.1860908014370789E-3</v>
      </c>
      <c r="AE1287" s="5">
        <f t="shared" si="1366"/>
        <v>3.1740832498552683E-3</v>
      </c>
      <c r="AF1287" s="5">
        <f t="shared" si="1367"/>
        <v>4.2470628997396537E-3</v>
      </c>
      <c r="AG1287" s="5">
        <f t="shared" si="1368"/>
        <v>3.7885045548542713E-3</v>
      </c>
      <c r="AH1287" s="5">
        <f t="shared" si="1369"/>
        <v>5.1986237460988877E-2</v>
      </c>
      <c r="AI1287" s="5">
        <f t="shared" si="1370"/>
        <v>5.4068727613663027E-2</v>
      </c>
      <c r="AJ1287" s="5">
        <f t="shared" si="1371"/>
        <v>2.8117319588230091E-2</v>
      </c>
      <c r="AK1287" s="5">
        <f t="shared" si="1372"/>
        <v>9.7478856475116966E-3</v>
      </c>
      <c r="AL1287" s="5">
        <f t="shared" si="1373"/>
        <v>2.821800641978457E-4</v>
      </c>
      <c r="AM1287" s="5">
        <f t="shared" si="1374"/>
        <v>2.4672076149422046E-4</v>
      </c>
      <c r="AN1287" s="5">
        <f t="shared" si="1375"/>
        <v>6.6024644614182625E-4</v>
      </c>
      <c r="AO1287" s="5">
        <f t="shared" si="1376"/>
        <v>8.8343876494788461E-4</v>
      </c>
      <c r="AP1287" s="5">
        <f t="shared" si="1377"/>
        <v>7.8805326503289118E-4</v>
      </c>
      <c r="AQ1287" s="5">
        <f t="shared" si="1378"/>
        <v>5.2722495307779102E-4</v>
      </c>
      <c r="AR1287" s="5">
        <f t="shared" si="1379"/>
        <v>2.7823948275797632E-2</v>
      </c>
      <c r="AS1287" s="5">
        <f t="shared" si="1380"/>
        <v>2.8938533618434608E-2</v>
      </c>
      <c r="AT1287" s="5">
        <f t="shared" si="1381"/>
        <v>1.504888378321396E-2</v>
      </c>
      <c r="AU1287" s="5">
        <f t="shared" si="1382"/>
        <v>5.2172397792451496E-3</v>
      </c>
      <c r="AV1287" s="5">
        <f t="shared" si="1383"/>
        <v>1.3565586311706864E-3</v>
      </c>
      <c r="AW1287" s="5">
        <f t="shared" si="1384"/>
        <v>2.1816343648133725E-5</v>
      </c>
      <c r="AX1287" s="5">
        <f t="shared" si="1385"/>
        <v>4.276733709210677E-5</v>
      </c>
      <c r="AY1287" s="5">
        <f t="shared" si="1386"/>
        <v>1.1444915358967252E-4</v>
      </c>
      <c r="AZ1287" s="5">
        <f t="shared" si="1387"/>
        <v>1.5313799792096428E-4</v>
      </c>
      <c r="BA1287" s="5">
        <f t="shared" si="1388"/>
        <v>1.3660358142574279E-4</v>
      </c>
      <c r="BB1287" s="5">
        <f t="shared" si="1389"/>
        <v>9.1390798062919641E-5</v>
      </c>
      <c r="BC1287" s="5">
        <f t="shared" si="1390"/>
        <v>4.8913961894140372E-5</v>
      </c>
      <c r="BD1287" s="5">
        <f t="shared" si="1391"/>
        <v>1.2409888582454334E-2</v>
      </c>
      <c r="BE1287" s="5">
        <f t="shared" si="1392"/>
        <v>1.2907009975171739E-2</v>
      </c>
      <c r="BF1287" s="5">
        <f t="shared" si="1393"/>
        <v>6.7120226500146261E-3</v>
      </c>
      <c r="BG1287" s="5">
        <f t="shared" si="1394"/>
        <v>2.326965379845068E-3</v>
      </c>
      <c r="BH1287" s="5">
        <f t="shared" si="1395"/>
        <v>6.0504502457828767E-4</v>
      </c>
      <c r="BI1287" s="5">
        <f t="shared" si="1396"/>
        <v>1.2585644288057782E-4</v>
      </c>
      <c r="BJ1287" s="8">
        <f t="shared" si="1397"/>
        <v>0.12286291618357556</v>
      </c>
      <c r="BK1287" s="8">
        <f t="shared" si="1398"/>
        <v>0.15665412925166514</v>
      </c>
      <c r="BL1287" s="8">
        <f t="shared" si="1399"/>
        <v>0.62304966124423466</v>
      </c>
      <c r="BM1287" s="8">
        <f t="shared" si="1400"/>
        <v>0.69746815628609871</v>
      </c>
      <c r="BN1287" s="8">
        <f t="shared" si="1401"/>
        <v>0.28271074534006568</v>
      </c>
    </row>
    <row r="1288" spans="1:66" x14ac:dyDescent="0.25">
      <c r="A1288" t="s">
        <v>109</v>
      </c>
      <c r="B1288" t="s">
        <v>336</v>
      </c>
      <c r="C1288" t="s">
        <v>108</v>
      </c>
      <c r="D1288" s="7" t="s">
        <v>521</v>
      </c>
      <c r="E1288">
        <f>VLOOKUP(A1288,home!$A$2:$E$405,3,FALSE)</f>
        <v>1.7307999999999999</v>
      </c>
      <c r="F1288">
        <f>VLOOKUP(B1288,home!$B$2:$E$405,3,FALSE)</f>
        <v>1.1555</v>
      </c>
      <c r="G1288">
        <f>VLOOKUP(C1288,away!$B$2:$E$405,4,FALSE)</f>
        <v>1.3866000000000001</v>
      </c>
      <c r="H1288">
        <f>VLOOKUP(A1288,away!$A$2:$E$405,3,FALSE)</f>
        <v>1.3153999999999999</v>
      </c>
      <c r="I1288">
        <f>VLOOKUP(C1288,away!$B$2:$E$405,3,FALSE)</f>
        <v>0.9123</v>
      </c>
      <c r="J1288">
        <f>VLOOKUP(B1288,home!$B$2:$E$405,4,FALSE)</f>
        <v>0.63349999999999995</v>
      </c>
      <c r="K1288" s="3">
        <f t="shared" ref="K1288:K1351" si="1402">E1288*F1288*G1288</f>
        <v>2.7731159720399998</v>
      </c>
      <c r="L1288" s="3">
        <f t="shared" ref="L1288:L1351" si="1403">H1288*I1288*J1288</f>
        <v>0.76022497256999988</v>
      </c>
      <c r="M1288" s="5">
        <f t="shared" ref="M1288:M1351" si="1404">_xlfn.POISSON.DIST(0,K1288,FALSE) * _xlfn.POISSON.DIST(0,L1288,FALSE)</f>
        <v>2.9207173133773495E-2</v>
      </c>
      <c r="N1288" s="5">
        <f t="shared" ref="N1288:N1351" si="1405">_xlfn.POISSON.DIST(1,K1288,FALSE) * _xlfn.POISSON.DIST(0,L1288,FALSE)</f>
        <v>8.0994878315404861E-2</v>
      </c>
      <c r="O1288" s="5">
        <f t="shared" ref="O1288:O1351" si="1406">_xlfn.POISSON.DIST(0,K1288,FALSE) * _xlfn.POISSON.DIST(1,L1288,FALSE)</f>
        <v>2.2204022394470193E-2</v>
      </c>
      <c r="P1288" s="5">
        <f t="shared" ref="P1288:P1351" si="1407">_xlfn.POISSON.DIST(1,K1288,FALSE) * _xlfn.POISSON.DIST(1,L1288,FALSE)</f>
        <v>6.1574329145639144E-2</v>
      </c>
      <c r="Q1288" s="5">
        <f t="shared" ref="Q1288:Q1351" si="1408">_xlfn.POISSON.DIST(2,K1288,FALSE) * _xlfn.POISSON.DIST(0,L1288,FALSE)</f>
        <v>0.11230409535494273</v>
      </c>
      <c r="R1288" s="5">
        <f t="shared" ref="R1288:R1351" si="1409">_xlfn.POISSON.DIST(0,K1288,FALSE) * _xlfn.POISSON.DIST(2,L1288,FALSE)</f>
        <v>8.4400261578898815E-3</v>
      </c>
      <c r="S1288" s="5">
        <f t="shared" ref="S1288:S1351" si="1410">_xlfn.POISSON.DIST(2,K1288,FALSE) * _xlfn.POISSON.DIST(2,L1288,FALSE)</f>
        <v>3.2452627239636468E-2</v>
      </c>
      <c r="T1288" s="5">
        <f t="shared" ref="T1288:T1351" si="1411">_xlfn.POISSON.DIST(2,K1288,FALSE) * _xlfn.POISSON.DIST(1,L1288,FALSE)</f>
        <v>8.5376377810709989E-2</v>
      </c>
      <c r="U1288" s="5">
        <f t="shared" ref="U1288:U1351" si="1412">_xlfn.POISSON.DIST(1,K1288,FALSE) * _xlfn.POISSON.DIST(2,L1288,FALSE)</f>
        <v>2.3405171342879824E-2</v>
      </c>
      <c r="V1288" s="5">
        <f t="shared" ref="V1288:V1351" si="1413">_xlfn.POISSON.DIST(3,K1288,FALSE) * _xlfn.POISSON.DIST(3,L1288,FALSE)</f>
        <v>7.60181884141122E-3</v>
      </c>
      <c r="W1288" s="5">
        <f t="shared" ref="W1288:W1351" si="1414">_xlfn.POISSON.DIST(3,K1288,FALSE) * _xlfn.POISSON.DIST(0,L1288,FALSE)</f>
        <v>0.10381076018476494</v>
      </c>
      <c r="X1288" s="5">
        <f t="shared" ref="X1288:X1351" si="1415">_xlfn.POISSON.DIST(3,K1288,FALSE) * _xlfn.POISSON.DIST(1,L1288,FALSE)</f>
        <v>7.8919532313933768E-2</v>
      </c>
      <c r="Y1288" s="5">
        <f t="shared" ref="Y1288:Y1351" si="1416">_xlfn.POISSON.DIST(3,K1288,FALSE) * _xlfn.POISSON.DIST(2,L1288,FALSE)</f>
        <v>2.9998299644298752E-2</v>
      </c>
      <c r="Z1288" s="5">
        <f t="shared" ref="Z1288:Z1351" si="1417">_xlfn.POISSON.DIST(0,K1288,FALSE) * _xlfn.POISSON.DIST(3,L1288,FALSE)</f>
        <v>2.1387728847906389E-3</v>
      </c>
      <c r="AA1288" s="5">
        <f t="shared" ref="AA1288:AA1351" si="1418">_xlfn.POISSON.DIST(1,K1288,FALSE) * _xlfn.POISSON.DIST(3,L1288,FALSE)</f>
        <v>5.9310652473789881E-3</v>
      </c>
      <c r="AB1288" s="5">
        <f t="shared" ref="AB1288:AB1351" si="1419">_xlfn.POISSON.DIST(2,K1288,FALSE) * _xlfn.POISSON.DIST(3,L1288,FALSE)</f>
        <v>8.2237658843590227E-3</v>
      </c>
      <c r="AC1288" s="5">
        <f t="shared" ref="AC1288:AC1351" si="1420">_xlfn.POISSON.DIST(4,K1288,FALSE) * _xlfn.POISSON.DIST(4,L1288,FALSE)</f>
        <v>1.0016308607279215E-3</v>
      </c>
      <c r="AD1288" s="5">
        <f t="shared" ref="AD1288:AD1351" si="1421">_xlfn.POISSON.DIST(4,K1288,FALSE) * _xlfn.POISSON.DIST(0,L1288,FALSE)</f>
        <v>7.1969819284496431E-2</v>
      </c>
      <c r="AE1288" s="5">
        <f t="shared" ref="AE1288:AE1351" si="1422">_xlfn.POISSON.DIST(4,K1288,FALSE) * _xlfn.POISSON.DIST(1,L1288,FALSE)</f>
        <v>5.4713253891424153E-2</v>
      </c>
      <c r="AF1288" s="5">
        <f t="shared" ref="AF1288:AF1351" si="1423">_xlfn.POISSON.DIST(4,K1288,FALSE) * _xlfn.POISSON.DIST(2,L1288,FALSE)</f>
        <v>2.0797190969411676E-2</v>
      </c>
      <c r="AG1288" s="5">
        <f t="shared" ref="AG1288:AG1351" si="1424">_xlfn.POISSON.DIST(4,K1288,FALSE) * _xlfn.POISSON.DIST(3,L1288,FALSE)</f>
        <v>5.2701813114180143E-3</v>
      </c>
      <c r="AH1288" s="5">
        <f t="shared" ref="AH1288:AH1351" si="1425">_xlfn.POISSON.DIST(0,K1288,FALSE) * _xlfn.POISSON.DIST(4,L1288,FALSE)</f>
        <v>4.0648713941835574E-4</v>
      </c>
      <c r="AI1288" s="5">
        <f t="shared" ref="AI1288:AI1351" si="1426">_xlfn.POISSON.DIST(1,K1288,FALSE) * _xlfn.POISSON.DIST(4,L1288,FALSE)</f>
        <v>1.1272359787498926E-3</v>
      </c>
      <c r="AJ1288" s="5">
        <f t="shared" ref="AJ1288:AJ1351" si="1427">_xlfn.POISSON.DIST(2,K1288,FALSE) * _xlfn.POISSON.DIST(4,L1288,FALSE)</f>
        <v>1.5629780484647346E-3</v>
      </c>
      <c r="AK1288" s="5">
        <f t="shared" ref="AK1288:AK1351" si="1428">_xlfn.POISSON.DIST(3,K1288,FALSE) * _xlfn.POISSON.DIST(4,L1288,FALSE)</f>
        <v>1.4447731300484881E-3</v>
      </c>
      <c r="AL1288" s="5">
        <f t="shared" ref="AL1288:AL1351" si="1429">_xlfn.POISSON.DIST(5,K1288,FALSE) * _xlfn.POISSON.DIST(5,L1288,FALSE)</f>
        <v>8.4465207253589045E-5</v>
      </c>
      <c r="AM1288" s="5">
        <f t="shared" ref="AM1288:AM1351" si="1430">_xlfn.POISSON.DIST(5,K1288,FALSE) * _xlfn.POISSON.DIST(0,L1288,FALSE)</f>
        <v>3.9916131072533896E-2</v>
      </c>
      <c r="AN1288" s="5">
        <f t="shared" ref="AN1288:AN1351" si="1431">_xlfn.POISSON.DIST(5,K1288,FALSE) * _xlfn.POISSON.DIST(1,L1288,FALSE)</f>
        <v>3.0345239649717602E-2</v>
      </c>
      <c r="AO1288" s="5">
        <f t="shared" ref="AO1288:AO1351" si="1432">_xlfn.POISSON.DIST(5,K1288,FALSE) * _xlfn.POISSON.DIST(2,L1288,FALSE)</f>
        <v>1.1534604490168316E-2</v>
      </c>
      <c r="AP1288" s="5">
        <f t="shared" ref="AP1288:AP1351" si="1433">_xlfn.POISSON.DIST(5,K1288,FALSE) * _xlfn.POISSON.DIST(3,L1288,FALSE)</f>
        <v>2.9229647940480024E-3</v>
      </c>
      <c r="AQ1288" s="5">
        <f t="shared" ref="AQ1288:AQ1351" si="1434">_xlfn.POISSON.DIST(5,K1288,FALSE) * _xlfn.POISSON.DIST(4,L1288,FALSE)</f>
        <v>5.5552770759455445E-4</v>
      </c>
      <c r="AR1288" s="5">
        <f t="shared" ref="AR1288:AR1351" si="1435">_xlfn.POISSON.DIST(0,K1288,FALSE) * _xlfn.POISSON.DIST(5,L1288,FALSE)</f>
        <v>6.1804334882875465E-5</v>
      </c>
      <c r="AS1288" s="5">
        <f t="shared" ref="AS1288:AS1351" si="1436">_xlfn.POISSON.DIST(1,K1288,FALSE) * _xlfn.POISSON.DIST(5,L1288,FALSE)</f>
        <v>1.7139058820501087E-4</v>
      </c>
      <c r="AT1288" s="5">
        <f t="shared" ref="AT1288:AT1351" si="1437">_xlfn.POISSON.DIST(2,K1288,FALSE) * _xlfn.POISSON.DIST(5,L1288,FALSE)</f>
        <v>2.3764298880432307E-4</v>
      </c>
      <c r="AU1288" s="5">
        <f t="shared" ref="AU1288:AU1351" si="1438">_xlfn.POISSON.DIST(3,K1288,FALSE) * _xlfn.POISSON.DIST(5,L1288,FALSE)</f>
        <v>2.1967052263219703E-4</v>
      </c>
      <c r="AV1288" s="5">
        <f t="shared" ref="AV1288:AV1351" si="1439">_xlfn.POISSON.DIST(4,K1288,FALSE) * _xlfn.POISSON.DIST(5,L1288,FALSE)</f>
        <v>1.5229295872442995E-4</v>
      </c>
      <c r="AW1288" s="5">
        <f t="shared" ref="AW1288:AW1351" si="1440">_xlfn.POISSON.DIST(6,K1288,FALSE) * _xlfn.POISSON.DIST(6,L1288,FALSE)</f>
        <v>4.9463576492800229E-6</v>
      </c>
      <c r="AX1288" s="5">
        <f t="shared" ref="AX1288:AX1351" si="1441">_xlfn.POISSON.DIST(6,K1288,FALSE) * _xlfn.POISSON.DIST(0,L1288,FALSE)</f>
        <v>1.8448676769880979E-2</v>
      </c>
      <c r="AY1288" s="5">
        <f t="shared" ref="AY1288:AY1351" si="1442">_xlfn.POISSON.DIST(6,K1288,FALSE) * _xlfn.POISSON.DIST(1,L1288,FALSE)</f>
        <v>1.4025144791335563E-2</v>
      </c>
      <c r="AZ1288" s="5">
        <f t="shared" ref="AZ1288:AZ1351" si="1443">_xlfn.POISSON.DIST(6,K1288,FALSE) * _xlfn.POISSON.DIST(2,L1288,FALSE)</f>
        <v>5.3311326571416759E-3</v>
      </c>
      <c r="BA1288" s="5">
        <f t="shared" ref="BA1288:BA1351" si="1444">_xlfn.POISSON.DIST(6,K1288,FALSE) * _xlfn.POISSON.DIST(3,L1288,FALSE)</f>
        <v>1.350953392680854E-3</v>
      </c>
      <c r="BB1288" s="5">
        <f t="shared" ref="BB1288:BB1351" si="1445">_xlfn.POISSON.DIST(6,K1288,FALSE) * _xlfn.POISSON.DIST(4,L1288,FALSE)</f>
        <v>2.5675712647353757E-4</v>
      </c>
      <c r="BC1288" s="5">
        <f t="shared" ref="BC1288:BC1351" si="1446">_xlfn.POISSON.DIST(6,K1288,FALSE) * _xlfn.POISSON.DIST(5,L1288,FALSE)</f>
        <v>3.903863588609944E-5</v>
      </c>
      <c r="BD1288" s="5">
        <f t="shared" ref="BD1288:BD1351" si="1447">_xlfn.POISSON.DIST(0,K1288,FALSE) * _xlfn.POISSON.DIST(6,L1288,FALSE)</f>
        <v>7.8308664651735101E-6</v>
      </c>
      <c r="BE1288" s="5">
        <f t="shared" ref="BE1288:BE1351" si="1448">_xlfn.POISSON.DIST(1,K1288,FALSE) * _xlfn.POISSON.DIST(6,L1288,FALSE)</f>
        <v>2.1715900869485077E-5</v>
      </c>
      <c r="BF1288" s="5">
        <f t="shared" ref="BF1288:BF1351" si="1449">_xlfn.POISSON.DIST(2,K1288,FALSE) * _xlfn.POISSON.DIST(6,L1288,FALSE)</f>
        <v>3.0110355774203193E-5</v>
      </c>
      <c r="BG1288" s="5">
        <f t="shared" ref="BG1288:BG1351" si="1450">_xlfn.POISSON.DIST(3,K1288,FALSE) * _xlfn.POISSON.DIST(6,L1288,FALSE)</f>
        <v>2.7833169507083238E-5</v>
      </c>
      <c r="BH1288" s="5">
        <f t="shared" ref="BH1288:BH1351" si="1451">_xlfn.POISSON.DIST(4,K1288,FALSE) * _xlfn.POISSON.DIST(6,L1288,FALSE)</f>
        <v>1.9296151728147302E-5</v>
      </c>
      <c r="BI1288" s="5">
        <f t="shared" ref="BI1288:BI1351" si="1452">_xlfn.POISSON.DIST(5,K1288,FALSE) * _xlfn.POISSON.DIST(6,L1288,FALSE)</f>
        <v>1.0702093311246506E-5</v>
      </c>
      <c r="BJ1288" s="8">
        <f t="shared" ref="BJ1288:BJ1351" si="1453">SUM(N1288,Q1288,T1288,W1288,X1288,Y1288,AD1288,AE1288,AF1288,AG1288,AM1288,AN1288,AO1288,AP1288,AQ1288,AX1288,AY1288,AZ1288,BA1288,BB1288,BC1288)</f>
        <v>0.76888056016826622</v>
      </c>
      <c r="BK1288" s="8">
        <f t="shared" ref="BK1288:BK1351" si="1454">SUM(M1288,P1288,S1288,V1288,AC1288,AL1288,AY1288)</f>
        <v>0.1459471892197774</v>
      </c>
      <c r="BL1288" s="8">
        <f t="shared" ref="BL1288:BL1351" si="1455">SUM(O1288,R1288,U1288,AA1288,AB1288,AH1288,AI1288,AJ1288,AK1288,AR1288,AS1288,AT1288,AU1288,AV1288,BD1288,BE1288,BF1288,BG1288,BH1288,BI1288)</f>
        <v>7.3705815254563531E-2</v>
      </c>
      <c r="BM1288" s="8">
        <f t="shared" ref="BM1288:BM1351" si="1456">SUM(S1288:BI1288)</f>
        <v>0.66192761459159122</v>
      </c>
      <c r="BN1288" s="8">
        <f t="shared" ref="BN1288:BN1351" si="1457">SUM(M1288:R1288)</f>
        <v>0.3147245245021203</v>
      </c>
    </row>
    <row r="1289" spans="1:66" x14ac:dyDescent="0.25">
      <c r="A1289" t="s">
        <v>109</v>
      </c>
      <c r="B1289" t="s">
        <v>338</v>
      </c>
      <c r="C1289" t="s">
        <v>128</v>
      </c>
      <c r="D1289" s="7" t="s">
        <v>521</v>
      </c>
      <c r="E1289">
        <f>VLOOKUP(A1289,home!$A$2:$E$405,3,FALSE)</f>
        <v>1.7307999999999999</v>
      </c>
      <c r="F1289">
        <f>VLOOKUP(B1289,home!$B$2:$E$405,3,FALSE)</f>
        <v>0.57779999999999998</v>
      </c>
      <c r="G1289">
        <f>VLOOKUP(C1289,away!$B$2:$E$405,4,FALSE)</f>
        <v>1.1555</v>
      </c>
      <c r="H1289">
        <f>VLOOKUP(A1289,away!$A$2:$E$405,3,FALSE)</f>
        <v>1.3153999999999999</v>
      </c>
      <c r="I1289">
        <f>VLOOKUP(C1289,away!$B$2:$E$405,3,FALSE)</f>
        <v>1.2669999999999999</v>
      </c>
      <c r="J1289">
        <f>VLOOKUP(B1289,home!$B$2:$E$405,4,FALSE)</f>
        <v>1.1403000000000001</v>
      </c>
      <c r="K1289" s="3">
        <f t="shared" si="1402"/>
        <v>1.1555649853199998</v>
      </c>
      <c r="L1289" s="3">
        <f t="shared" si="1403"/>
        <v>1.9004374355399998</v>
      </c>
      <c r="M1289" s="5">
        <f t="shared" si="1404"/>
        <v>4.7075507639714811E-2</v>
      </c>
      <c r="N1289" s="5">
        <f t="shared" si="1405"/>
        <v>5.4398808294618579E-2</v>
      </c>
      <c r="O1289" s="5">
        <f t="shared" si="1406"/>
        <v>8.9464057015563259E-2</v>
      </c>
      <c r="P1289" s="5">
        <f t="shared" si="1407"/>
        <v>0.10338153173185698</v>
      </c>
      <c r="Q1289" s="5">
        <f t="shared" si="1408"/>
        <v>3.1430679054198211E-2</v>
      </c>
      <c r="R1289" s="5">
        <f t="shared" si="1409"/>
        <v>8.5010421543830719E-2</v>
      </c>
      <c r="S1289" s="5">
        <f t="shared" si="1410"/>
        <v>5.6758501602478473E-2</v>
      </c>
      <c r="T1289" s="5">
        <f t="shared" si="1411"/>
        <v>5.9732039099041227E-2</v>
      </c>
      <c r="U1289" s="5">
        <f t="shared" si="1412"/>
        <v>9.8235066523343725E-2</v>
      </c>
      <c r="V1289" s="5">
        <f t="shared" si="1413"/>
        <v>1.3849572335239814E-2</v>
      </c>
      <c r="W1289" s="5">
        <f t="shared" si="1414"/>
        <v>1.2106730726620723E-2</v>
      </c>
      <c r="X1289" s="5">
        <f t="shared" si="1415"/>
        <v>2.3008084294872402E-2</v>
      </c>
      <c r="Y1289" s="5">
        <f t="shared" si="1416"/>
        <v>2.1862712357017731E-2</v>
      </c>
      <c r="Z1289" s="5">
        <f t="shared" si="1417"/>
        <v>5.3852329170977334E-2</v>
      </c>
      <c r="AA1289" s="5">
        <f t="shared" si="1418"/>
        <v>6.2229865967908214E-2</v>
      </c>
      <c r="AB1289" s="5">
        <f t="shared" si="1419"/>
        <v>3.5955327076835721E-2</v>
      </c>
      <c r="AC1289" s="5">
        <f t="shared" si="1420"/>
        <v>1.9009221483151997E-3</v>
      </c>
      <c r="AD1289" s="5">
        <f t="shared" si="1421"/>
        <v>3.4975285285951678E-3</v>
      </c>
      <c r="AE1289" s="5">
        <f t="shared" si="1422"/>
        <v>6.6468341476113883E-3</v>
      </c>
      <c r="AF1289" s="5">
        <f t="shared" si="1423"/>
        <v>6.3159462209731463E-3</v>
      </c>
      <c r="AG1289" s="5">
        <f t="shared" si="1424"/>
        <v>4.00102021306492E-3</v>
      </c>
      <c r="AH1289" s="5">
        <f t="shared" si="1425"/>
        <v>2.5585745586887022E-2</v>
      </c>
      <c r="AI1289" s="5">
        <f t="shared" si="1426"/>
        <v>2.9565991723512347E-2</v>
      </c>
      <c r="AJ1289" s="5">
        <f t="shared" si="1427"/>
        <v>1.7082712395975898E-2</v>
      </c>
      <c r="AK1289" s="5">
        <f t="shared" si="1428"/>
        <v>6.5800614330272199E-3</v>
      </c>
      <c r="AL1289" s="5">
        <f t="shared" si="1429"/>
        <v>1.6698300517532376E-4</v>
      </c>
      <c r="AM1289" s="5">
        <f t="shared" si="1430"/>
        <v>8.0832430056046987E-4</v>
      </c>
      <c r="AN1289" s="5">
        <f t="shared" si="1431"/>
        <v>1.536169760841803E-3</v>
      </c>
      <c r="AO1289" s="5">
        <f t="shared" si="1432"/>
        <v>1.459697260424146E-3</v>
      </c>
      <c r="AP1289" s="5">
        <f t="shared" si="1433"/>
        <v>9.2468777275507574E-4</v>
      </c>
      <c r="AQ1289" s="5">
        <f t="shared" si="1434"/>
        <v>4.3932781488246255E-4</v>
      </c>
      <c r="AR1289" s="5">
        <f t="shared" si="1435"/>
        <v>9.7248217459044873E-3</v>
      </c>
      <c r="AS1289" s="5">
        <f t="shared" si="1436"/>
        <v>1.1237663498045732E-2</v>
      </c>
      <c r="AT1289" s="5">
        <f t="shared" si="1437"/>
        <v>6.4929252275751593E-3</v>
      </c>
      <c r="AU1289" s="5">
        <f t="shared" si="1438"/>
        <v>2.5009990150955809E-3</v>
      </c>
      <c r="AV1289" s="5">
        <f t="shared" si="1439"/>
        <v>7.2251672254106504E-4</v>
      </c>
      <c r="AW1289" s="5">
        <f t="shared" si="1440"/>
        <v>1.0186329552568691E-5</v>
      </c>
      <c r="AX1289" s="5">
        <f t="shared" si="1441"/>
        <v>1.5567854308515993E-4</v>
      </c>
      <c r="AY1289" s="5">
        <f t="shared" si="1442"/>
        <v>2.9585733118936463E-4</v>
      </c>
      <c r="AZ1289" s="5">
        <f t="shared" si="1443"/>
        <v>2.8112917388561237E-4</v>
      </c>
      <c r="BA1289" s="5">
        <f t="shared" si="1444"/>
        <v>1.7808946875821728E-4</v>
      </c>
      <c r="BB1289" s="5">
        <f t="shared" si="1445"/>
        <v>8.4611973325886841E-5</v>
      </c>
      <c r="BC1289" s="5">
        <f t="shared" si="1446"/>
        <v>3.2159952320685446E-5</v>
      </c>
      <c r="BD1289" s="5">
        <f t="shared" si="1447"/>
        <v>3.0802358833117256E-3</v>
      </c>
      <c r="BE1289" s="5">
        <f t="shared" si="1448"/>
        <v>3.5594127332812505E-3</v>
      </c>
      <c r="BF1289" s="5">
        <f t="shared" si="1449"/>
        <v>2.0565663614409853E-3</v>
      </c>
      <c r="BG1289" s="5">
        <f t="shared" si="1450"/>
        <v>7.9216535908938556E-4</v>
      </c>
      <c r="BH1289" s="5">
        <f t="shared" si="1451"/>
        <v>2.2884963788678464E-4</v>
      </c>
      <c r="BI1289" s="5">
        <f t="shared" si="1452"/>
        <v>5.2890125689025828E-5</v>
      </c>
      <c r="BJ1289" s="8">
        <f t="shared" si="1453"/>
        <v>0.22919611628864237</v>
      </c>
      <c r="BK1289" s="8">
        <f t="shared" si="1454"/>
        <v>0.22342887579396994</v>
      </c>
      <c r="BL1289" s="8">
        <f t="shared" si="1455"/>
        <v>0.49015829557674534</v>
      </c>
      <c r="BM1289" s="8">
        <f t="shared" si="1456"/>
        <v>0.58558894054891586</v>
      </c>
      <c r="BN1289" s="8">
        <f t="shared" si="1457"/>
        <v>0.41076100527978254</v>
      </c>
    </row>
    <row r="1290" spans="1:66" x14ac:dyDescent="0.25">
      <c r="A1290" t="s">
        <v>109</v>
      </c>
      <c r="B1290" t="s">
        <v>127</v>
      </c>
      <c r="C1290" t="s">
        <v>420</v>
      </c>
      <c r="D1290" s="7" t="s">
        <v>521</v>
      </c>
      <c r="E1290">
        <f>VLOOKUP(A1290,home!$A$2:$E$405,3,FALSE)</f>
        <v>1.7307999999999999</v>
      </c>
      <c r="F1290">
        <f>VLOOKUP(B1290,home!$B$2:$E$405,3,FALSE)</f>
        <v>1.0591999999999999</v>
      </c>
      <c r="G1290">
        <f>VLOOKUP(C1290,away!$B$2:$E$405,4,FALSE)</f>
        <v>1.1555</v>
      </c>
      <c r="H1290">
        <f>VLOOKUP(A1290,away!$A$2:$E$405,3,FALSE)</f>
        <v>1.3153999999999999</v>
      </c>
      <c r="I1290">
        <f>VLOOKUP(C1290,away!$B$2:$E$405,3,FALSE)</f>
        <v>0.76019999999999999</v>
      </c>
      <c r="J1290">
        <f>VLOOKUP(B1290,home!$B$2:$E$405,4,FALSE)</f>
        <v>1.0136000000000001</v>
      </c>
      <c r="K1290" s="3">
        <f t="shared" si="1402"/>
        <v>2.1183358124799994</v>
      </c>
      <c r="L1290" s="3">
        <f t="shared" si="1403"/>
        <v>1.0135666322879999</v>
      </c>
      <c r="M1290" s="5">
        <f t="shared" si="1404"/>
        <v>4.3634705621779388E-2</v>
      </c>
      <c r="N1290" s="5">
        <f t="shared" si="1405"/>
        <v>9.2432959585637631E-2</v>
      </c>
      <c r="O1290" s="5">
        <f t="shared" si="1406"/>
        <v>4.4226681627945193E-2</v>
      </c>
      <c r="P1290" s="5">
        <f t="shared" si="1407"/>
        <v>9.3686963559627537E-2</v>
      </c>
      <c r="Q1290" s="5">
        <f t="shared" si="1408"/>
        <v>9.7902024271886337E-2</v>
      </c>
      <c r="R1290" s="5">
        <f t="shared" si="1409"/>
        <v>2.2413344377454979E-2</v>
      </c>
      <c r="S1290" s="5">
        <f t="shared" si="1410"/>
        <v>5.0288222505172529E-2</v>
      </c>
      <c r="T1290" s="5">
        <f t="shared" si="1411"/>
        <v>9.9230225035433856E-2</v>
      </c>
      <c r="U1290" s="5">
        <f t="shared" si="1412"/>
        <v>4.7478990072210119E-2</v>
      </c>
      <c r="V1290" s="5">
        <f t="shared" si="1413"/>
        <v>1.1996951107267661E-2</v>
      </c>
      <c r="W1290" s="5">
        <f t="shared" si="1414"/>
        <v>6.9129788043140988E-2</v>
      </c>
      <c r="X1290" s="5">
        <f t="shared" si="1415"/>
        <v>7.0067646457669649E-2</v>
      </c>
      <c r="Y1290" s="5">
        <f t="shared" si="1416"/>
        <v>3.5509114226223215E-2</v>
      </c>
      <c r="Z1290" s="5">
        <f t="shared" si="1417"/>
        <v>7.5724726596560757E-3</v>
      </c>
      <c r="AA1290" s="5">
        <f t="shared" si="1418"/>
        <v>1.6041040023975134E-2</v>
      </c>
      <c r="AB1290" s="5">
        <f t="shared" si="1419"/>
        <v>1.6990154776105781E-2</v>
      </c>
      <c r="AC1290" s="5">
        <f t="shared" si="1420"/>
        <v>1.6098967341437404E-3</v>
      </c>
      <c r="AD1290" s="5">
        <f t="shared" si="1421"/>
        <v>3.6610026430234296E-2</v>
      </c>
      <c r="AE1290" s="5">
        <f t="shared" si="1422"/>
        <v>3.7106701196867244E-2</v>
      </c>
      <c r="AF1290" s="5">
        <f t="shared" si="1423"/>
        <v>1.8805057083712912E-2</v>
      </c>
      <c r="AG1290" s="5">
        <f t="shared" si="1424"/>
        <v>6.353392792774166E-3</v>
      </c>
      <c r="AH1290" s="5">
        <f t="shared" si="1425"/>
        <v>1.9188014029351405E-3</v>
      </c>
      <c r="AI1290" s="5">
        <f t="shared" si="1426"/>
        <v>4.0646657288743735E-3</v>
      </c>
      <c r="AJ1290" s="5">
        <f t="shared" si="1427"/>
        <v>4.3051634896173526E-3</v>
      </c>
      <c r="AK1290" s="5">
        <f t="shared" si="1428"/>
        <v>3.0399273328792684E-3</v>
      </c>
      <c r="AL1290" s="5">
        <f t="shared" si="1429"/>
        <v>1.3826272873142167E-4</v>
      </c>
      <c r="AM1290" s="5">
        <f t="shared" si="1430"/>
        <v>1.5510466016600933E-2</v>
      </c>
      <c r="AN1290" s="5">
        <f t="shared" si="1431"/>
        <v>1.5720890805663676E-2</v>
      </c>
      <c r="AO1290" s="5">
        <f t="shared" si="1432"/>
        <v>7.9670851752319562E-3</v>
      </c>
      <c r="AP1290" s="5">
        <f t="shared" si="1433"/>
        <v>2.6917238967371681E-3</v>
      </c>
      <c r="AQ1290" s="5">
        <f t="shared" si="1434"/>
        <v>6.8206038126625594E-4</v>
      </c>
      <c r="AR1290" s="5">
        <f t="shared" si="1435"/>
        <v>3.8896661520049203E-4</v>
      </c>
      <c r="AS1290" s="5">
        <f t="shared" si="1436"/>
        <v>8.2396191083832957E-4</v>
      </c>
      <c r="AT1290" s="5">
        <f t="shared" si="1437"/>
        <v>8.727140119241429E-4</v>
      </c>
      <c r="AU1290" s="5">
        <f t="shared" si="1438"/>
        <v>6.162337818373364E-4</v>
      </c>
      <c r="AV1290" s="5">
        <f t="shared" si="1439"/>
        <v>3.2634752223150413E-4</v>
      </c>
      <c r="AW1290" s="5">
        <f t="shared" si="1440"/>
        <v>8.2461216260808485E-6</v>
      </c>
      <c r="AX1290" s="5">
        <f t="shared" si="1441"/>
        <v>5.4760626052032888E-3</v>
      </c>
      <c r="AY1290" s="5">
        <f t="shared" si="1442"/>
        <v>5.550354332954149E-3</v>
      </c>
      <c r="AZ1290" s="5">
        <f t="shared" si="1443"/>
        <v>2.812826974628722E-3</v>
      </c>
      <c r="BA1290" s="5">
        <f t="shared" si="1444"/>
        <v>9.5032918796109263E-4</v>
      </c>
      <c r="BB1290" s="5">
        <f t="shared" si="1445"/>
        <v>2.4080548865167858E-4</v>
      </c>
      <c r="BC1290" s="5">
        <f t="shared" si="1446"/>
        <v>4.8814481633829611E-5</v>
      </c>
      <c r="BD1290" s="5">
        <f t="shared" si="1447"/>
        <v>6.570726370687082E-5</v>
      </c>
      <c r="BE1290" s="5">
        <f t="shared" si="1448"/>
        <v>1.3919004985033176E-4</v>
      </c>
      <c r="BF1290" s="5">
        <f t="shared" si="1449"/>
        <v>1.4742563366941711E-4</v>
      </c>
      <c r="BG1290" s="5">
        <f t="shared" si="1450"/>
        <v>1.0409899982649448E-4</v>
      </c>
      <c r="BH1290" s="5">
        <f t="shared" si="1451"/>
        <v>5.5129159843953117E-5</v>
      </c>
      <c r="BI1290" s="5">
        <f t="shared" si="1452"/>
        <v>2.3356414721876047E-5</v>
      </c>
      <c r="BJ1290" s="8">
        <f t="shared" si="1453"/>
        <v>0.62079835447011289</v>
      </c>
      <c r="BK1290" s="8">
        <f t="shared" si="1454"/>
        <v>0.20690535658967643</v>
      </c>
      <c r="BL1290" s="8">
        <f t="shared" si="1455"/>
        <v>0.1640419001956481</v>
      </c>
      <c r="BM1290" s="8">
        <f t="shared" si="1456"/>
        <v>0.59947929665943445</v>
      </c>
      <c r="BN1290" s="8">
        <f t="shared" si="1457"/>
        <v>0.39429667904433102</v>
      </c>
    </row>
    <row r="1291" spans="1:66" x14ac:dyDescent="0.25">
      <c r="A1291" t="s">
        <v>130</v>
      </c>
      <c r="B1291" t="s">
        <v>284</v>
      </c>
      <c r="C1291" t="s">
        <v>290</v>
      </c>
      <c r="D1291" s="7" t="s">
        <v>521</v>
      </c>
      <c r="E1291">
        <f>VLOOKUP(A1291,home!$A$2:$E$405,3,FALSE)</f>
        <v>1.631</v>
      </c>
      <c r="F1291">
        <f>VLOOKUP(B1291,home!$B$2:$E$405,3,FALSE)</f>
        <v>0.52549999999999997</v>
      </c>
      <c r="G1291">
        <f>VLOOKUP(C1291,away!$B$2:$E$405,4,FALSE)</f>
        <v>0.87590000000000001</v>
      </c>
      <c r="H1291">
        <f>VLOOKUP(A1291,away!$A$2:$E$405,3,FALSE)</f>
        <v>1.2738</v>
      </c>
      <c r="I1291">
        <f>VLOOKUP(C1291,away!$B$2:$E$405,3,FALSE)</f>
        <v>1.6822999999999999</v>
      </c>
      <c r="J1291">
        <f>VLOOKUP(B1291,home!$B$2:$E$405,4,FALSE)</f>
        <v>0.67290000000000005</v>
      </c>
      <c r="K1291" s="3">
        <f t="shared" si="1402"/>
        <v>0.75072556894999998</v>
      </c>
      <c r="L1291" s="3">
        <f t="shared" si="1403"/>
        <v>1.441966655646</v>
      </c>
      <c r="M1291" s="5">
        <f t="shared" si="1404"/>
        <v>0.11161584882065902</v>
      </c>
      <c r="N1291" s="5">
        <f t="shared" si="1405"/>
        <v>8.3792871609726427E-2</v>
      </c>
      <c r="O1291" s="5">
        <f t="shared" si="1406"/>
        <v>0.16094633224101521</v>
      </c>
      <c r="P1291" s="5">
        <f t="shared" si="1407"/>
        <v>0.12082652684205186</v>
      </c>
      <c r="Q1291" s="5">
        <f t="shared" si="1408"/>
        <v>3.1452725606583076E-2</v>
      </c>
      <c r="R1291" s="5">
        <f t="shared" si="1409"/>
        <v>0.11603962222003338</v>
      </c>
      <c r="S1291" s="5">
        <f t="shared" si="1410"/>
        <v>3.2699320354070853E-2</v>
      </c>
      <c r="T1291" s="5">
        <f t="shared" si="1411"/>
        <v>4.5353781553875899E-2</v>
      </c>
      <c r="U1291" s="5">
        <f t="shared" si="1412"/>
        <v>8.7113911411877618E-2</v>
      </c>
      <c r="V1291" s="5">
        <f t="shared" si="1413"/>
        <v>3.9330787500400956E-3</v>
      </c>
      <c r="W1291" s="5">
        <f t="shared" si="1414"/>
        <v>7.8707884420101074E-3</v>
      </c>
      <c r="X1291" s="5">
        <f t="shared" si="1415"/>
        <v>1.1349414487022504E-2</v>
      </c>
      <c r="Y1291" s="5">
        <f t="shared" si="1416"/>
        <v>8.1827386256960542E-3</v>
      </c>
      <c r="Z1291" s="5">
        <f t="shared" si="1417"/>
        <v>5.5775088658348938E-2</v>
      </c>
      <c r="AA1291" s="5">
        <f t="shared" si="1418"/>
        <v>4.1871785166275696E-2</v>
      </c>
      <c r="AB1291" s="5">
        <f t="shared" si="1419"/>
        <v>1.5717109870952241E-2</v>
      </c>
      <c r="AC1291" s="5">
        <f t="shared" si="1420"/>
        <v>2.6610257984463796E-4</v>
      </c>
      <c r="AD1291" s="5">
        <f t="shared" si="1421"/>
        <v>1.4772005328032799E-3</v>
      </c>
      <c r="AE1291" s="5">
        <f t="shared" si="1422"/>
        <v>2.1300739120048346E-3</v>
      </c>
      <c r="AF1291" s="5">
        <f t="shared" si="1423"/>
        <v>1.5357477775862023E-3</v>
      </c>
      <c r="AG1291" s="5">
        <f t="shared" si="1424"/>
        <v>7.3816569558725115E-4</v>
      </c>
      <c r="AH1291" s="5">
        <f t="shared" si="1425"/>
        <v>2.0106454515259643E-2</v>
      </c>
      <c r="AI1291" s="5">
        <f t="shared" si="1426"/>
        <v>1.5094429505535592E-2</v>
      </c>
      <c r="AJ1291" s="5">
        <f t="shared" si="1427"/>
        <v>5.6658870892594354E-3</v>
      </c>
      <c r="AK1291" s="5">
        <f t="shared" si="1428"/>
        <v>1.4178421028969168E-3</v>
      </c>
      <c r="AL1291" s="5">
        <f t="shared" si="1429"/>
        <v>1.1522467766382764E-5</v>
      </c>
      <c r="AM1291" s="5">
        <f t="shared" si="1430"/>
        <v>2.2179444208839712E-4</v>
      </c>
      <c r="AN1291" s="5">
        <f t="shared" si="1431"/>
        <v>3.198201898990764E-4</v>
      </c>
      <c r="AO1291" s="5">
        <f t="shared" si="1432"/>
        <v>2.3058502481842E-4</v>
      </c>
      <c r="AP1291" s="5">
        <f t="shared" si="1433"/>
        <v>1.1083197235982234E-4</v>
      </c>
      <c r="AQ1291" s="5">
        <f t="shared" si="1434"/>
        <v>3.9954002130585737E-5</v>
      </c>
      <c r="AR1291" s="5">
        <f t="shared" si="1435"/>
        <v>5.7985673948534678E-3</v>
      </c>
      <c r="AS1291" s="5">
        <f t="shared" si="1436"/>
        <v>4.3531328065962889E-3</v>
      </c>
      <c r="AT1291" s="5">
        <f t="shared" si="1437"/>
        <v>1.6340040514734541E-3</v>
      </c>
      <c r="AU1291" s="5">
        <f t="shared" si="1438"/>
        <v>4.0889620706967142E-4</v>
      </c>
      <c r="AV1291" s="5">
        <f t="shared" si="1439"/>
        <v>7.6742209423468996E-5</v>
      </c>
      <c r="AW1291" s="5">
        <f t="shared" si="1440"/>
        <v>3.4648100196935832E-7</v>
      </c>
      <c r="AX1291" s="5">
        <f t="shared" si="1441"/>
        <v>2.7751126454459956E-5</v>
      </c>
      <c r="AY1291" s="5">
        <f t="shared" si="1442"/>
        <v>4.0016199003946857E-5</v>
      </c>
      <c r="AZ1291" s="5">
        <f t="shared" si="1443"/>
        <v>2.8851012324693033E-5</v>
      </c>
      <c r="BA1291" s="5">
        <f t="shared" si="1444"/>
        <v>1.3867399251279714E-5</v>
      </c>
      <c r="BB1291" s="5">
        <f t="shared" si="1445"/>
        <v>4.9990818302189145E-6</v>
      </c>
      <c r="BC1291" s="5">
        <f t="shared" si="1446"/>
        <v>1.4417018616042894E-6</v>
      </c>
      <c r="BD1291" s="5">
        <f t="shared" si="1447"/>
        <v>1.3935568056491327E-3</v>
      </c>
      <c r="BE1291" s="5">
        <f t="shared" si="1448"/>
        <v>1.0461787257850896E-3</v>
      </c>
      <c r="BF1291" s="5">
        <f t="shared" si="1449"/>
        <v>3.9269655956919864E-4</v>
      </c>
      <c r="BG1291" s="5">
        <f t="shared" si="1450"/>
        <v>9.8269116035764768E-5</v>
      </c>
      <c r="BH1291" s="5">
        <f t="shared" si="1451"/>
        <v>1.8443284511540761E-5</v>
      </c>
      <c r="BI1291" s="5">
        <f t="shared" si="1452"/>
        <v>2.7691690516466327E-6</v>
      </c>
      <c r="BJ1291" s="8">
        <f t="shared" si="1453"/>
        <v>0.19492342039491811</v>
      </c>
      <c r="BK1291" s="8">
        <f t="shared" si="1454"/>
        <v>0.26939241601343683</v>
      </c>
      <c r="BL1291" s="8">
        <f t="shared" si="1455"/>
        <v>0.47919663045312444</v>
      </c>
      <c r="BM1291" s="8">
        <f t="shared" si="1456"/>
        <v>0.37457395846175739</v>
      </c>
      <c r="BN1291" s="8">
        <f t="shared" si="1457"/>
        <v>0.62467392734006899</v>
      </c>
    </row>
    <row r="1292" spans="1:66" x14ac:dyDescent="0.25">
      <c r="A1292" t="s">
        <v>130</v>
      </c>
      <c r="B1292" t="s">
        <v>467</v>
      </c>
      <c r="C1292" t="s">
        <v>307</v>
      </c>
      <c r="D1292" s="7" t="s">
        <v>521</v>
      </c>
      <c r="E1292">
        <f>VLOOKUP(A1292,home!$A$2:$E$405,3,FALSE)</f>
        <v>1.631</v>
      </c>
      <c r="F1292">
        <f>VLOOKUP(B1292,home!$B$2:$E$405,3,FALSE)</f>
        <v>1.1387</v>
      </c>
      <c r="G1292">
        <f>VLOOKUP(C1292,away!$B$2:$E$405,4,FALSE)</f>
        <v>0.70069999999999999</v>
      </c>
      <c r="H1292">
        <f>VLOOKUP(A1292,away!$A$2:$E$405,3,FALSE)</f>
        <v>1.2738</v>
      </c>
      <c r="I1292">
        <f>VLOOKUP(C1292,away!$B$2:$E$405,3,FALSE)</f>
        <v>0.8972</v>
      </c>
      <c r="J1292">
        <f>VLOOKUP(B1292,home!$B$2:$E$405,4,FALSE)</f>
        <v>0.67290000000000005</v>
      </c>
      <c r="K1292" s="3">
        <f t="shared" si="1402"/>
        <v>1.3013538437900001</v>
      </c>
      <c r="L1292" s="3">
        <f t="shared" si="1403"/>
        <v>0.76902602594400005</v>
      </c>
      <c r="M1292" s="5">
        <f t="shared" si="1404"/>
        <v>0.12613785664892332</v>
      </c>
      <c r="N1292" s="5">
        <f t="shared" si="1405"/>
        <v>0.16414998459750837</v>
      </c>
      <c r="O1292" s="5">
        <f t="shared" si="1406"/>
        <v>9.7003294619815481E-2</v>
      </c>
      <c r="P1292" s="5">
        <f t="shared" si="1407"/>
        <v>0.12623561031379069</v>
      </c>
      <c r="Q1292" s="5">
        <f t="shared" si="1408"/>
        <v>0.10680860670701844</v>
      </c>
      <c r="R1292" s="5">
        <f t="shared" si="1409"/>
        <v>3.7299029082475836E-2</v>
      </c>
      <c r="S1292" s="5">
        <f t="shared" si="1410"/>
        <v>3.1583359933822136E-2</v>
      </c>
      <c r="T1292" s="5">
        <f t="shared" si="1411"/>
        <v>8.2138598352514067E-2</v>
      </c>
      <c r="U1292" s="5">
        <f t="shared" si="1412"/>
        <v>4.8539234866114923E-2</v>
      </c>
      <c r="V1292" s="5">
        <f t="shared" si="1413"/>
        <v>3.511981804781288E-3</v>
      </c>
      <c r="W1292" s="5">
        <f t="shared" si="1414"/>
        <v>4.6331930296010952E-2</v>
      </c>
      <c r="X1292" s="5">
        <f t="shared" si="1415"/>
        <v>3.563046022985572E-2</v>
      </c>
      <c r="Y1292" s="5">
        <f t="shared" si="1416"/>
        <v>1.370037561656084E-2</v>
      </c>
      <c r="Z1292" s="5">
        <f t="shared" si="1417"/>
        <v>9.5613080356220272E-3</v>
      </c>
      <c r="AA1292" s="5">
        <f t="shared" si="1418"/>
        <v>1.2442644963816937E-2</v>
      </c>
      <c r="AB1292" s="5">
        <f t="shared" si="1419"/>
        <v>8.0961419252887322E-3</v>
      </c>
      <c r="AC1292" s="5">
        <f t="shared" si="1420"/>
        <v>2.1966896889419977E-4</v>
      </c>
      <c r="AD1292" s="5">
        <f t="shared" si="1421"/>
        <v>1.5073558895231052E-2</v>
      </c>
      <c r="AE1292" s="5">
        <f t="shared" si="1422"/>
        <v>1.1591959094032369E-2</v>
      </c>
      <c r="AF1292" s="5">
        <f t="shared" si="1423"/>
        <v>4.4572591174945608E-3</v>
      </c>
      <c r="AG1292" s="5">
        <f t="shared" si="1424"/>
        <v>1.1425827552431678E-3</v>
      </c>
      <c r="AH1292" s="5">
        <f t="shared" si="1425"/>
        <v>1.8382236803652096E-3</v>
      </c>
      <c r="AI1292" s="5">
        <f t="shared" si="1426"/>
        <v>2.3921794521890661E-3</v>
      </c>
      <c r="AJ1292" s="5">
        <f t="shared" si="1427"/>
        <v>1.5565359625708491E-3</v>
      </c>
      <c r="AK1292" s="5">
        <f t="shared" si="1428"/>
        <v>6.7520135262964754E-4</v>
      </c>
      <c r="AL1292" s="5">
        <f t="shared" si="1429"/>
        <v>8.793568272700498E-6</v>
      </c>
      <c r="AM1292" s="5">
        <f t="shared" si="1430"/>
        <v>3.9232067615807709E-3</v>
      </c>
      <c r="AN1292" s="5">
        <f t="shared" si="1431"/>
        <v>3.0170481048150907E-3</v>
      </c>
      <c r="AO1292" s="5">
        <f t="shared" si="1432"/>
        <v>1.1600942570639127E-3</v>
      </c>
      <c r="AP1292" s="5">
        <f t="shared" si="1433"/>
        <v>2.9738089207677267E-4</v>
      </c>
      <c r="AQ1292" s="5">
        <f t="shared" si="1434"/>
        <v>5.7173411406370508E-5</v>
      </c>
      <c r="AR1292" s="5">
        <f t="shared" si="1435"/>
        <v>2.8272837034148236E-4</v>
      </c>
      <c r="AS1292" s="5">
        <f t="shared" si="1436"/>
        <v>3.6792965149237065E-4</v>
      </c>
      <c r="AT1292" s="5">
        <f t="shared" si="1437"/>
        <v>2.394033331069559E-4</v>
      </c>
      <c r="AU1292" s="5">
        <f t="shared" si="1438"/>
        <v>1.038494825849583E-4</v>
      </c>
      <c r="AV1292" s="5">
        <f t="shared" si="1439"/>
        <v>3.3786230834384537E-5</v>
      </c>
      <c r="AW1292" s="5">
        <f t="shared" si="1440"/>
        <v>2.4445508518992471E-7</v>
      </c>
      <c r="AX1292" s="5">
        <f t="shared" si="1441"/>
        <v>8.5091336652767661E-4</v>
      </c>
      <c r="AY1292" s="5">
        <f t="shared" si="1442"/>
        <v>6.5437452468340956E-4</v>
      </c>
      <c r="AZ1292" s="5">
        <f t="shared" si="1443"/>
        <v>2.5161552009813812E-4</v>
      </c>
      <c r="BA1292" s="5">
        <f t="shared" si="1444"/>
        <v>6.4499627828967952E-5</v>
      </c>
      <c r="BB1292" s="5">
        <f t="shared" si="1445"/>
        <v>1.2400473116044561E-5</v>
      </c>
      <c r="BC1292" s="5">
        <f t="shared" si="1446"/>
        <v>1.9072573120514328E-6</v>
      </c>
      <c r="BD1292" s="5">
        <f t="shared" si="1447"/>
        <v>3.6237579177555591E-5</v>
      </c>
      <c r="BE1292" s="5">
        <f t="shared" si="1448"/>
        <v>4.7157912952356437E-5</v>
      </c>
      <c r="BF1292" s="5">
        <f t="shared" si="1449"/>
        <v>3.0684565642831646E-5</v>
      </c>
      <c r="BG1292" s="5">
        <f t="shared" si="1450"/>
        <v>1.3310492481441849E-5</v>
      </c>
      <c r="BH1292" s="5">
        <f t="shared" si="1451"/>
        <v>4.3304151383655614E-6</v>
      </c>
      <c r="BI1292" s="5">
        <f t="shared" si="1452"/>
        <v>1.1270804771036844E-6</v>
      </c>
      <c r="BJ1292" s="8">
        <f t="shared" si="1453"/>
        <v>0.49131592985797867</v>
      </c>
      <c r="BK1292" s="8">
        <f t="shared" si="1454"/>
        <v>0.28835164576316774</v>
      </c>
      <c r="BL1292" s="8">
        <f t="shared" si="1455"/>
        <v>0.2110030310194965</v>
      </c>
      <c r="BM1292" s="8">
        <f t="shared" si="1456"/>
        <v>0.34194340263713452</v>
      </c>
      <c r="BN1292" s="8">
        <f t="shared" si="1457"/>
        <v>0.65763438196953217</v>
      </c>
    </row>
    <row r="1293" spans="1:66" x14ac:dyDescent="0.25">
      <c r="A1293" t="s">
        <v>130</v>
      </c>
      <c r="B1293" t="s">
        <v>441</v>
      </c>
      <c r="C1293" t="s">
        <v>276</v>
      </c>
      <c r="D1293" s="7" t="s">
        <v>521</v>
      </c>
      <c r="E1293">
        <f>VLOOKUP(A1293,home!$A$2:$E$405,3,FALSE)</f>
        <v>1.631</v>
      </c>
      <c r="F1293">
        <f>VLOOKUP(B1293,home!$B$2:$E$405,3,FALSE)</f>
        <v>1.4890000000000001</v>
      </c>
      <c r="G1293">
        <f>VLOOKUP(C1293,away!$B$2:$E$405,4,FALSE)</f>
        <v>0.96350000000000002</v>
      </c>
      <c r="H1293">
        <f>VLOOKUP(A1293,away!$A$2:$E$405,3,FALSE)</f>
        <v>1.2738</v>
      </c>
      <c r="I1293">
        <f>VLOOKUP(C1293,away!$B$2:$E$405,3,FALSE)</f>
        <v>1.2337</v>
      </c>
      <c r="J1293">
        <f>VLOOKUP(B1293,home!$B$2:$E$405,4,FALSE)</f>
        <v>1.0094000000000001</v>
      </c>
      <c r="K1293" s="3">
        <f t="shared" si="1402"/>
        <v>2.3399165965000006</v>
      </c>
      <c r="L1293" s="3">
        <f t="shared" si="1403"/>
        <v>1.5862590383640003</v>
      </c>
      <c r="M1293" s="5">
        <f t="shared" si="1404"/>
        <v>1.9718940964726744E-2</v>
      </c>
      <c r="N1293" s="5">
        <f t="shared" si="1405"/>
        <v>4.6140677228767843E-2</v>
      </c>
      <c r="O1293" s="5">
        <f t="shared" si="1406"/>
        <v>3.1279348332263937E-2</v>
      </c>
      <c r="P1293" s="5">
        <f t="shared" si="1407"/>
        <v>7.3191066290369006E-2</v>
      </c>
      <c r="Q1293" s="5">
        <f t="shared" si="1408"/>
        <v>5.3982668210671783E-2</v>
      </c>
      <c r="R1293" s="5">
        <f t="shared" si="1409"/>
        <v>2.4808574503094798E-2</v>
      </c>
      <c r="S1293" s="5">
        <f t="shared" si="1410"/>
        <v>6.7916073615511052E-2</v>
      </c>
      <c r="T1293" s="5">
        <f t="shared" si="1411"/>
        <v>8.5630495364183101E-2</v>
      </c>
      <c r="U1293" s="5">
        <f t="shared" si="1412"/>
        <v>5.8049995215298279E-2</v>
      </c>
      <c r="V1293" s="5">
        <f t="shared" si="1413"/>
        <v>2.8009447898998396E-2</v>
      </c>
      <c r="W1293" s="5">
        <f t="shared" si="1414"/>
        <v>4.2104980423167959E-2</v>
      </c>
      <c r="X1293" s="5">
        <f t="shared" si="1415"/>
        <v>6.6789405756389461E-2</v>
      </c>
      <c r="Y1293" s="5">
        <f t="shared" si="1416"/>
        <v>5.2972649274016702E-2</v>
      </c>
      <c r="Z1293" s="5">
        <f t="shared" si="1417"/>
        <v>1.3117608511486937E-2</v>
      </c>
      <c r="AA1293" s="5">
        <f t="shared" si="1418"/>
        <v>3.0694109862417957E-2</v>
      </c>
      <c r="AB1293" s="5">
        <f t="shared" si="1419"/>
        <v>3.5910828540933075E-2</v>
      </c>
      <c r="AC1293" s="5">
        <f t="shared" si="1420"/>
        <v>6.4976909814760866E-3</v>
      </c>
      <c r="AD1293" s="5">
        <f t="shared" si="1421"/>
        <v>2.4630535621869586E-2</v>
      </c>
      <c r="AE1293" s="5">
        <f t="shared" si="1422"/>
        <v>3.9070409749937099E-2</v>
      </c>
      <c r="AF1293" s="5">
        <f t="shared" si="1423"/>
        <v>3.0987895299211352E-2</v>
      </c>
      <c r="AG1293" s="5">
        <f t="shared" si="1424"/>
        <v>1.6384942999417108E-2</v>
      </c>
      <c r="AH1293" s="5">
        <f t="shared" si="1425"/>
        <v>5.2019812657666748E-3</v>
      </c>
      <c r="AI1293" s="5">
        <f t="shared" si="1426"/>
        <v>1.2172202298449524E-2</v>
      </c>
      <c r="AJ1293" s="5">
        <f t="shared" si="1427"/>
        <v>1.4240969087048751E-2</v>
      </c>
      <c r="AK1293" s="5">
        <f t="shared" si="1428"/>
        <v>1.1107559972342943E-2</v>
      </c>
      <c r="AL1293" s="5">
        <f t="shared" si="1429"/>
        <v>9.6470278441474844E-4</v>
      </c>
      <c r="AM1293" s="5">
        <f t="shared" si="1430"/>
        <v>1.1526679816459414E-2</v>
      </c>
      <c r="AN1293" s="5">
        <f t="shared" si="1431"/>
        <v>1.8284300041186641E-2</v>
      </c>
      <c r="AO1293" s="5">
        <f t="shared" si="1432"/>
        <v>1.4501818100245789E-2</v>
      </c>
      <c r="AP1293" s="5">
        <f t="shared" si="1433"/>
        <v>7.6678800114085132E-3</v>
      </c>
      <c r="AQ1293" s="5">
        <f t="shared" si="1434"/>
        <v>3.0408109932968524E-3</v>
      </c>
      <c r="AR1293" s="5">
        <f t="shared" si="1435"/>
        <v>1.6503379600445167E-3</v>
      </c>
      <c r="AS1293" s="5">
        <f t="shared" si="1436"/>
        <v>3.8616531825421199E-3</v>
      </c>
      <c r="AT1293" s="5">
        <f t="shared" si="1437"/>
        <v>4.5179731858786777E-3</v>
      </c>
      <c r="AU1293" s="5">
        <f t="shared" si="1438"/>
        <v>3.5238934800598332E-3</v>
      </c>
      <c r="AV1293" s="5">
        <f t="shared" si="1439"/>
        <v>2.061404209572537E-3</v>
      </c>
      <c r="AW1293" s="5">
        <f t="shared" si="1440"/>
        <v>9.9463907951506046E-5</v>
      </c>
      <c r="AX1293" s="5">
        <f t="shared" si="1441"/>
        <v>4.4952449008458292E-3</v>
      </c>
      <c r="AY1293" s="5">
        <f t="shared" si="1442"/>
        <v>7.130622853626381E-3</v>
      </c>
      <c r="AZ1293" s="5">
        <f t="shared" si="1443"/>
        <v>5.6555074753648748E-3</v>
      </c>
      <c r="BA1293" s="5">
        <f t="shared" si="1444"/>
        <v>2.9903666164442337E-3</v>
      </c>
      <c r="BB1293" s="5">
        <f t="shared" si="1445"/>
        <v>1.1858740183391602E-3</v>
      </c>
      <c r="BC1293" s="5">
        <f t="shared" si="1446"/>
        <v>3.7622067599030548E-4</v>
      </c>
      <c r="BD1293" s="5">
        <f t="shared" si="1447"/>
        <v>4.3631058424597032E-4</v>
      </c>
      <c r="BE1293" s="5">
        <f t="shared" si="1448"/>
        <v>1.0209303773057576E-3</v>
      </c>
      <c r="BF1293" s="5">
        <f t="shared" si="1449"/>
        <v>1.1944459668643752E-3</v>
      </c>
      <c r="BG1293" s="5">
        <f t="shared" si="1450"/>
        <v>9.3163464716281377E-4</v>
      </c>
      <c r="BH1293" s="5">
        <f t="shared" si="1451"/>
        <v>5.449868431926726E-4</v>
      </c>
      <c r="BI1293" s="5">
        <f t="shared" si="1452"/>
        <v>2.5504475185213546E-4</v>
      </c>
      <c r="BJ1293" s="8">
        <f t="shared" si="1453"/>
        <v>0.53554998543084009</v>
      </c>
      <c r="BK1293" s="8">
        <f t="shared" si="1454"/>
        <v>0.20342854538912242</v>
      </c>
      <c r="BL1293" s="8">
        <f t="shared" si="1455"/>
        <v>0.2434641842663374</v>
      </c>
      <c r="BM1293" s="8">
        <f t="shared" si="1456"/>
        <v>0.73940788912221778</v>
      </c>
      <c r="BN1293" s="8">
        <f t="shared" si="1457"/>
        <v>0.24912127552989408</v>
      </c>
    </row>
    <row r="1294" spans="1:66" x14ac:dyDescent="0.25">
      <c r="A1294" t="s">
        <v>130</v>
      </c>
      <c r="B1294" t="s">
        <v>308</v>
      </c>
      <c r="C1294" t="s">
        <v>419</v>
      </c>
      <c r="D1294" s="7" t="s">
        <v>521</v>
      </c>
      <c r="E1294">
        <f>VLOOKUP(A1294,home!$A$2:$E$405,3,FALSE)</f>
        <v>1.631</v>
      </c>
      <c r="F1294">
        <f>VLOOKUP(B1294,home!$B$2:$E$405,3,FALSE)</f>
        <v>0.87590000000000001</v>
      </c>
      <c r="G1294">
        <f>VLOOKUP(C1294,away!$B$2:$E$405,4,FALSE)</f>
        <v>0.7883</v>
      </c>
      <c r="H1294">
        <f>VLOOKUP(A1294,away!$A$2:$E$405,3,FALSE)</f>
        <v>1.2738</v>
      </c>
      <c r="I1294">
        <f>VLOOKUP(C1294,away!$B$2:$E$405,3,FALSE)</f>
        <v>0.67290000000000005</v>
      </c>
      <c r="J1294">
        <f>VLOOKUP(B1294,home!$B$2:$E$405,4,FALSE)</f>
        <v>1.1214999999999999</v>
      </c>
      <c r="K1294" s="3">
        <f t="shared" si="1402"/>
        <v>1.1261597830699999</v>
      </c>
      <c r="L1294" s="3">
        <f t="shared" si="1403"/>
        <v>0.96128253243000006</v>
      </c>
      <c r="M1294" s="5">
        <f t="shared" si="1404"/>
        <v>0.12400389339788233</v>
      </c>
      <c r="N1294" s="5">
        <f t="shared" si="1405"/>
        <v>0.13964819768879455</v>
      </c>
      <c r="O1294" s="5">
        <f t="shared" si="1406"/>
        <v>0.1192027766766961</v>
      </c>
      <c r="P1294" s="5">
        <f t="shared" si="1407"/>
        <v>0.13424137312356971</v>
      </c>
      <c r="Q1294" s="5">
        <f t="shared" si="1408"/>
        <v>7.863309200766469E-2</v>
      </c>
      <c r="R1294" s="5">
        <f t="shared" si="1409"/>
        <v>5.7293773518231075E-2</v>
      </c>
      <c r="S1294" s="5">
        <f t="shared" si="1410"/>
        <v>3.633100897945115E-2</v>
      </c>
      <c r="T1294" s="5">
        <f t="shared" si="1411"/>
        <v>7.558861781792911E-2</v>
      </c>
      <c r="U1294" s="5">
        <f t="shared" si="1412"/>
        <v>6.4521943556552802E-2</v>
      </c>
      <c r="V1294" s="5">
        <f t="shared" si="1413"/>
        <v>4.3700460604064227E-3</v>
      </c>
      <c r="W1294" s="5">
        <f t="shared" si="1414"/>
        <v>2.9517808612491658E-2</v>
      </c>
      <c r="X1294" s="5">
        <f t="shared" si="1415"/>
        <v>2.8374953814800045E-2</v>
      </c>
      <c r="Y1294" s="5">
        <f t="shared" si="1416"/>
        <v>1.3638173730337638E-2</v>
      </c>
      <c r="Z1294" s="5">
        <f t="shared" si="1417"/>
        <v>1.8358501233358686E-2</v>
      </c>
      <c r="AA1294" s="5">
        <f t="shared" si="1418"/>
        <v>2.0674605766449538E-2</v>
      </c>
      <c r="AB1294" s="5">
        <f t="shared" si="1419"/>
        <v>1.1641454772501295E-2</v>
      </c>
      <c r="AC1294" s="5">
        <f t="shared" si="1420"/>
        <v>2.9567669595254758E-4</v>
      </c>
      <c r="AD1294" s="5">
        <f t="shared" si="1421"/>
        <v>8.3104422359363463E-3</v>
      </c>
      <c r="AE1294" s="5">
        <f t="shared" si="1422"/>
        <v>7.9886829581741221E-3</v>
      </c>
      <c r="AF1294" s="5">
        <f t="shared" si="1423"/>
        <v>3.8396906924070017E-3</v>
      </c>
      <c r="AG1294" s="5">
        <f t="shared" si="1424"/>
        <v>1.2303425308483012E-3</v>
      </c>
      <c r="AH1294" s="5">
        <f t="shared" si="1425"/>
        <v>4.4119266393055773E-3</v>
      </c>
      <c r="AI1294" s="5">
        <f t="shared" si="1426"/>
        <v>4.9685343470411225E-3</v>
      </c>
      <c r="AJ1294" s="5">
        <f t="shared" si="1427"/>
        <v>2.7976817812198377E-3</v>
      </c>
      <c r="AK1294" s="5">
        <f t="shared" si="1428"/>
        <v>1.0502122359458074E-3</v>
      </c>
      <c r="AL1294" s="5">
        <f t="shared" si="1429"/>
        <v>1.2803483689968738E-5</v>
      </c>
      <c r="AM1294" s="5">
        <f t="shared" si="1430"/>
        <v>1.8717771651275677E-3</v>
      </c>
      <c r="AN1294" s="5">
        <f t="shared" si="1431"/>
        <v>1.7993066934384747E-3</v>
      </c>
      <c r="AO1294" s="5">
        <f t="shared" si="1432"/>
        <v>8.6482104744339317E-4</v>
      </c>
      <c r="AP1294" s="5">
        <f t="shared" si="1433"/>
        <v>2.7711245552838345E-4</v>
      </c>
      <c r="AQ1294" s="5">
        <f t="shared" si="1434"/>
        <v>6.6595840754555042E-5</v>
      </c>
      <c r="AR1294" s="5">
        <f t="shared" si="1435"/>
        <v>8.4822160254540921E-4</v>
      </c>
      <c r="AS1294" s="5">
        <f t="shared" si="1436"/>
        <v>9.5523305591782559E-4</v>
      </c>
      <c r="AT1294" s="5">
        <f t="shared" si="1437"/>
        <v>5.3787252551685595E-4</v>
      </c>
      <c r="AU1294" s="5">
        <f t="shared" si="1438"/>
        <v>2.0191013555179174E-4</v>
      </c>
      <c r="AV1294" s="5">
        <f t="shared" si="1439"/>
        <v>5.6845768613160025E-5</v>
      </c>
      <c r="AW1294" s="5">
        <f t="shared" si="1440"/>
        <v>3.8501417267596514E-7</v>
      </c>
      <c r="AX1294" s="5">
        <f t="shared" si="1441"/>
        <v>3.5132002770590698E-4</v>
      </c>
      <c r="AY1294" s="5">
        <f t="shared" si="1442"/>
        <v>3.3771780592651201E-4</v>
      </c>
      <c r="AZ1294" s="5">
        <f t="shared" si="1443"/>
        <v>1.6232111386387037E-4</v>
      </c>
      <c r="BA1294" s="5">
        <f t="shared" si="1444"/>
        <v>5.2012150467306572E-5</v>
      </c>
      <c r="BB1294" s="5">
        <f t="shared" si="1445"/>
        <v>1.2499592929585665E-5</v>
      </c>
      <c r="BC1294" s="5">
        <f t="shared" si="1446"/>
        <v>2.4031280691392467E-6</v>
      </c>
      <c r="BD1294" s="5">
        <f t="shared" si="1447"/>
        <v>1.3589676835944729E-4</v>
      </c>
      <c r="BE1294" s="5">
        <f t="shared" si="1448"/>
        <v>1.5304147517558917E-4</v>
      </c>
      <c r="BF1294" s="5">
        <f t="shared" si="1449"/>
        <v>8.6174577242227168E-5</v>
      </c>
      <c r="BG1294" s="5">
        <f t="shared" si="1450"/>
        <v>3.2348781071085152E-5</v>
      </c>
      <c r="BH1294" s="5">
        <f t="shared" si="1451"/>
        <v>9.1074740683980453E-6</v>
      </c>
      <c r="BI1294" s="5">
        <f t="shared" si="1452"/>
        <v>2.051294204236558E-6</v>
      </c>
      <c r="BJ1294" s="8">
        <f t="shared" si="1453"/>
        <v>0.39256788911063817</v>
      </c>
      <c r="BK1294" s="8">
        <f t="shared" si="1454"/>
        <v>0.2995925195468786</v>
      </c>
      <c r="BL1294" s="8">
        <f t="shared" si="1455"/>
        <v>0.28958161275220923</v>
      </c>
      <c r="BM1294" s="8">
        <f t="shared" si="1456"/>
        <v>0.34674008343849239</v>
      </c>
      <c r="BN1294" s="8">
        <f t="shared" si="1457"/>
        <v>0.65302310641283834</v>
      </c>
    </row>
    <row r="1295" spans="1:66" x14ac:dyDescent="0.25">
      <c r="A1295" t="s">
        <v>130</v>
      </c>
      <c r="B1295" t="s">
        <v>465</v>
      </c>
      <c r="C1295" t="s">
        <v>344</v>
      </c>
      <c r="D1295" s="7" t="s">
        <v>521</v>
      </c>
      <c r="E1295">
        <f>VLOOKUP(A1295,home!$A$2:$E$405,3,FALSE)</f>
        <v>1.631</v>
      </c>
      <c r="F1295">
        <f>VLOOKUP(B1295,home!$B$2:$E$405,3,FALSE)</f>
        <v>0.26279999999999998</v>
      </c>
      <c r="G1295">
        <f>VLOOKUP(C1295,away!$B$2:$E$405,4,FALSE)</f>
        <v>1.2262</v>
      </c>
      <c r="H1295">
        <f>VLOOKUP(A1295,away!$A$2:$E$405,3,FALSE)</f>
        <v>1.2738</v>
      </c>
      <c r="I1295">
        <f>VLOOKUP(C1295,away!$B$2:$E$405,3,FALSE)</f>
        <v>0.78510000000000002</v>
      </c>
      <c r="J1295">
        <f>VLOOKUP(B1295,home!$B$2:$E$405,4,FALSE)</f>
        <v>0.67290000000000005</v>
      </c>
      <c r="K1295" s="3">
        <f t="shared" si="1402"/>
        <v>0.52558218215999997</v>
      </c>
      <c r="L1295" s="3">
        <f t="shared" si="1403"/>
        <v>0.67294062970200008</v>
      </c>
      <c r="M1295" s="5">
        <f t="shared" si="1404"/>
        <v>0.30163946120679691</v>
      </c>
      <c r="N1295" s="5">
        <f t="shared" si="1405"/>
        <v>0.158536326246635</v>
      </c>
      <c r="O1295" s="5">
        <f t="shared" si="1406"/>
        <v>0.20298544896747395</v>
      </c>
      <c r="P1295" s="5">
        <f t="shared" si="1407"/>
        <v>0.10668553521505227</v>
      </c>
      <c r="Q1295" s="5">
        <f t="shared" si="1408"/>
        <v>4.1661934150168042E-2</v>
      </c>
      <c r="R1295" s="5">
        <f t="shared" si="1409"/>
        <v>6.8298577924257559E-2</v>
      </c>
      <c r="S1295" s="5">
        <f t="shared" si="1410"/>
        <v>9.4332845067634057E-3</v>
      </c>
      <c r="T1295" s="5">
        <f t="shared" si="1411"/>
        <v>2.8036008201617342E-2</v>
      </c>
      <c r="U1295" s="5">
        <f t="shared" si="1412"/>
        <v>3.5896515623856089E-2</v>
      </c>
      <c r="V1295" s="5">
        <f t="shared" si="1413"/>
        <v>3.7071299270605189E-4</v>
      </c>
      <c r="W1295" s="5">
        <f t="shared" si="1414"/>
        <v>7.2989234212171815E-3</v>
      </c>
      <c r="X1295" s="5">
        <f t="shared" si="1415"/>
        <v>4.9117421232205668E-3</v>
      </c>
      <c r="Y1295" s="5">
        <f t="shared" si="1416"/>
        <v>1.6526554186669434E-3</v>
      </c>
      <c r="Z1295" s="5">
        <f t="shared" si="1417"/>
        <v>1.5320296012033668E-2</v>
      </c>
      <c r="AA1295" s="5">
        <f t="shared" si="1418"/>
        <v>8.0520746093418003E-3</v>
      </c>
      <c r="AB1295" s="5">
        <f t="shared" si="1419"/>
        <v>2.116013472046496E-3</v>
      </c>
      <c r="AC1295" s="5">
        <f t="shared" si="1420"/>
        <v>8.1947405604253268E-6</v>
      </c>
      <c r="AD1295" s="5">
        <f t="shared" si="1421"/>
        <v>9.5904602478551443E-4</v>
      </c>
      <c r="AE1295" s="5">
        <f t="shared" si="1422"/>
        <v>6.4538103583236409E-4</v>
      </c>
      <c r="AF1295" s="5">
        <f t="shared" si="1423"/>
        <v>2.1715156032538007E-4</v>
      </c>
      <c r="AG1295" s="5">
        <f t="shared" si="1424"/>
        <v>4.8710035915377707E-5</v>
      </c>
      <c r="AH1295" s="5">
        <f t="shared" si="1425"/>
        <v>2.5774124113897437E-3</v>
      </c>
      <c r="AI1295" s="5">
        <f t="shared" si="1426"/>
        <v>1.3546420395044892E-3</v>
      </c>
      <c r="AJ1295" s="5">
        <f t="shared" si="1427"/>
        <v>3.5598785958422112E-4</v>
      </c>
      <c r="AK1295" s="5">
        <f t="shared" si="1428"/>
        <v>6.2366958687580865E-5</v>
      </c>
      <c r="AL1295" s="5">
        <f t="shared" si="1429"/>
        <v>1.1593447079367402E-7</v>
      </c>
      <c r="AM1295" s="5">
        <f t="shared" si="1430"/>
        <v>1.0081150049972887E-4</v>
      </c>
      <c r="AN1295" s="5">
        <f t="shared" si="1431"/>
        <v>6.7840154627491042E-5</v>
      </c>
      <c r="AO1295" s="5">
        <f t="shared" si="1432"/>
        <v>2.2826198187052437E-5</v>
      </c>
      <c r="AP1295" s="5">
        <f t="shared" si="1433"/>
        <v>5.1202253938992405E-6</v>
      </c>
      <c r="AQ1295" s="5">
        <f t="shared" si="1434"/>
        <v>8.6140192519668139E-7</v>
      </c>
      <c r="AR1295" s="5">
        <f t="shared" si="1435"/>
        <v>3.4688910622447303E-4</v>
      </c>
      <c r="AS1295" s="5">
        <f t="shared" si="1436"/>
        <v>1.8231873341699058E-4</v>
      </c>
      <c r="AT1295" s="5">
        <f t="shared" si="1437"/>
        <v>4.7911738878974595E-5</v>
      </c>
      <c r="AU1295" s="5">
        <f t="shared" si="1438"/>
        <v>8.3938520903638615E-6</v>
      </c>
      <c r="AV1295" s="5">
        <f t="shared" si="1439"/>
        <v>1.1029147745954285E-6</v>
      </c>
      <c r="AW1295" s="5">
        <f t="shared" si="1440"/>
        <v>1.1390098166471303E-9</v>
      </c>
      <c r="AX1295" s="5">
        <f t="shared" si="1441"/>
        <v>8.8307880699118996E-6</v>
      </c>
      <c r="AY1295" s="5">
        <f t="shared" si="1442"/>
        <v>5.9425960845314237E-6</v>
      </c>
      <c r="AZ1295" s="5">
        <f t="shared" si="1443"/>
        <v>1.9995071755946082E-6</v>
      </c>
      <c r="BA1295" s="5">
        <f t="shared" si="1444"/>
        <v>4.4851653927943446E-7</v>
      </c>
      <c r="BB1295" s="5">
        <f t="shared" si="1445"/>
        <v>7.5456250593616099E-8</v>
      </c>
      <c r="BC1295" s="5">
        <f t="shared" si="1446"/>
        <v>1.0155515357883989E-8</v>
      </c>
      <c r="BD1295" s="5">
        <f t="shared" si="1447"/>
        <v>3.890596226324346E-5</v>
      </c>
      <c r="BE1295" s="5">
        <f t="shared" si="1448"/>
        <v>2.0448280545350109E-5</v>
      </c>
      <c r="BF1295" s="5">
        <f t="shared" si="1449"/>
        <v>5.3736259552224918E-6</v>
      </c>
      <c r="BG1295" s="5">
        <f t="shared" si="1450"/>
        <v>9.4142735188581722E-7</v>
      </c>
      <c r="BH1295" s="5">
        <f t="shared" si="1451"/>
        <v>1.2369936048731448E-7</v>
      </c>
      <c r="BI1295" s="5">
        <f t="shared" si="1452"/>
        <v>1.300283596334385E-8</v>
      </c>
      <c r="BJ1295" s="8">
        <f t="shared" si="1453"/>
        <v>0.24418264471865231</v>
      </c>
      <c r="BK1295" s="8">
        <f t="shared" si="1454"/>
        <v>0.4181432471924344</v>
      </c>
      <c r="BL1295" s="8">
        <f t="shared" si="1455"/>
        <v>0.32235146220983951</v>
      </c>
      <c r="BM1295" s="8">
        <f t="shared" si="1456"/>
        <v>0.12018442496550143</v>
      </c>
      <c r="BN1295" s="8">
        <f t="shared" si="1457"/>
        <v>0.87980728371038375</v>
      </c>
    </row>
    <row r="1296" spans="1:66" x14ac:dyDescent="0.25">
      <c r="A1296" t="s">
        <v>130</v>
      </c>
      <c r="B1296" t="s">
        <v>131</v>
      </c>
      <c r="C1296" t="s">
        <v>105</v>
      </c>
      <c r="D1296" s="7" t="s">
        <v>521</v>
      </c>
      <c r="E1296">
        <f>VLOOKUP(A1296,home!$A$2:$E$405,3,FALSE)</f>
        <v>1.631</v>
      </c>
      <c r="F1296">
        <f>VLOOKUP(B1296,home!$B$2:$E$405,3,FALSE)</f>
        <v>0.35039999999999999</v>
      </c>
      <c r="G1296">
        <f>VLOOKUP(C1296,away!$B$2:$E$405,4,FALSE)</f>
        <v>0.7883</v>
      </c>
      <c r="H1296">
        <f>VLOOKUP(A1296,away!$A$2:$E$405,3,FALSE)</f>
        <v>1.2738</v>
      </c>
      <c r="I1296">
        <f>VLOOKUP(C1296,away!$B$2:$E$405,3,FALSE)</f>
        <v>1.1214999999999999</v>
      </c>
      <c r="J1296">
        <f>VLOOKUP(B1296,home!$B$2:$E$405,4,FALSE)</f>
        <v>0.56079999999999997</v>
      </c>
      <c r="K1296" s="3">
        <f t="shared" si="1402"/>
        <v>0.45051534191999998</v>
      </c>
      <c r="L1296" s="3">
        <f t="shared" si="1403"/>
        <v>0.80114020535999997</v>
      </c>
      <c r="M1296" s="5">
        <f t="shared" si="1404"/>
        <v>0.28603086703790243</v>
      </c>
      <c r="N1296" s="5">
        <f t="shared" si="1405"/>
        <v>0.12886129386325465</v>
      </c>
      <c r="O1296" s="5">
        <f t="shared" si="1406"/>
        <v>0.22915082755804397</v>
      </c>
      <c r="P1296" s="5">
        <f t="shared" si="1407"/>
        <v>0.10323596342856312</v>
      </c>
      <c r="Q1296" s="5">
        <f t="shared" si="1408"/>
        <v>2.9026994932528877E-2</v>
      </c>
      <c r="R1296" s="5">
        <f t="shared" si="1409"/>
        <v>9.1790970524132653E-2</v>
      </c>
      <c r="S1296" s="5">
        <f t="shared" si="1410"/>
        <v>9.3151346351120889E-3</v>
      </c>
      <c r="T1296" s="5">
        <f t="shared" si="1411"/>
        <v>2.3254692681229861E-2</v>
      </c>
      <c r="U1296" s="5">
        <f t="shared" si="1412"/>
        <v>4.1353240470848256E-2</v>
      </c>
      <c r="V1296" s="5">
        <f t="shared" si="1413"/>
        <v>3.7356376117389197E-4</v>
      </c>
      <c r="W1296" s="5">
        <f t="shared" si="1414"/>
        <v>4.3590355156461202E-3</v>
      </c>
      <c r="X1296" s="5">
        <f t="shared" si="1415"/>
        <v>3.4921986081762656E-3</v>
      </c>
      <c r="Y1296" s="5">
        <f t="shared" si="1416"/>
        <v>1.3988703550561197E-3</v>
      </c>
      <c r="Z1296" s="5">
        <f t="shared" si="1417"/>
        <v>2.4512478991965778E-2</v>
      </c>
      <c r="AA1296" s="5">
        <f t="shared" si="1418"/>
        <v>1.1043247854372277E-2</v>
      </c>
      <c r="AB1296" s="5">
        <f t="shared" si="1419"/>
        <v>2.4875762915099161E-3</v>
      </c>
      <c r="AC1296" s="5">
        <f t="shared" si="1420"/>
        <v>8.4268035444392362E-6</v>
      </c>
      <c r="AD1296" s="5">
        <f t="shared" si="1421"/>
        <v>4.9095309394318355E-4</v>
      </c>
      <c r="AE1296" s="5">
        <f t="shared" si="1422"/>
        <v>3.9332226250376941E-4</v>
      </c>
      <c r="AF1296" s="5">
        <f t="shared" si="1423"/>
        <v>1.5755313907746482E-4</v>
      </c>
      <c r="AG1296" s="5">
        <f t="shared" si="1424"/>
        <v>4.2074051398544265E-5</v>
      </c>
      <c r="AH1296" s="5">
        <f t="shared" si="1425"/>
        <v>4.9094831133765365E-3</v>
      </c>
      <c r="AI1296" s="5">
        <f t="shared" si="1426"/>
        <v>2.2117974634732959E-3</v>
      </c>
      <c r="AJ1296" s="5">
        <f t="shared" si="1427"/>
        <v>4.9822434525723016E-4</v>
      </c>
      <c r="AK1296" s="5">
        <f t="shared" si="1428"/>
        <v>7.4819237085476431E-5</v>
      </c>
      <c r="AL1296" s="5">
        <f t="shared" si="1429"/>
        <v>1.2165808418405934E-7</v>
      </c>
      <c r="AM1296" s="5">
        <f t="shared" si="1430"/>
        <v>4.423638019689905E-5</v>
      </c>
      <c r="AN1296" s="5">
        <f t="shared" si="1431"/>
        <v>3.5439542715326737E-5</v>
      </c>
      <c r="AO1296" s="5">
        <f t="shared" si="1432"/>
        <v>1.4196021264410677E-5</v>
      </c>
      <c r="AP1296" s="5">
        <f t="shared" si="1433"/>
        <v>3.7910011303549655E-6</v>
      </c>
      <c r="AQ1296" s="5">
        <f t="shared" si="1434"/>
        <v>7.5928085602314209E-7</v>
      </c>
      <c r="AR1296" s="5">
        <f t="shared" si="1435"/>
        <v>7.866368619323862E-4</v>
      </c>
      <c r="AS1296" s="5">
        <f t="shared" si="1436"/>
        <v>3.5439197482034474E-4</v>
      </c>
      <c r="AT1296" s="5">
        <f t="shared" si="1437"/>
        <v>7.98295108549458E-5</v>
      </c>
      <c r="AU1296" s="5">
        <f t="shared" si="1438"/>
        <v>1.1988139792707425E-5</v>
      </c>
      <c r="AV1296" s="5">
        <f t="shared" si="1439"/>
        <v>1.3502102244240853E-6</v>
      </c>
      <c r="AW1296" s="5">
        <f t="shared" si="1440"/>
        <v>1.2197100011228205E-9</v>
      </c>
      <c r="AX1296" s="5">
        <f t="shared" si="1441"/>
        <v>3.3215279916181823E-6</v>
      </c>
      <c r="AY1296" s="5">
        <f t="shared" si="1442"/>
        <v>2.6610096173139787E-6</v>
      </c>
      <c r="AZ1296" s="5">
        <f t="shared" si="1443"/>
        <v>1.065920895639928E-6</v>
      </c>
      <c r="BA1296" s="5">
        <f t="shared" si="1444"/>
        <v>2.8465069507682899E-7</v>
      </c>
      <c r="BB1296" s="5">
        <f t="shared" si="1445"/>
        <v>5.7011279077429366E-8</v>
      </c>
      <c r="BC1296" s="5">
        <f t="shared" si="1446"/>
        <v>9.1348055655856085E-9</v>
      </c>
      <c r="BD1296" s="5">
        <f t="shared" si="1447"/>
        <v>1.0503440285204294E-4</v>
      </c>
      <c r="BE1296" s="5">
        <f t="shared" si="1448"/>
        <v>4.7319609914251142E-5</v>
      </c>
      <c r="BF1296" s="5">
        <f t="shared" si="1449"/>
        <v>1.0659105120019935E-5</v>
      </c>
      <c r="BG1296" s="5">
        <f t="shared" si="1450"/>
        <v>1.6006967959023352E-6</v>
      </c>
      <c r="BH1296" s="5">
        <f t="shared" si="1451"/>
        <v>1.8028461607904717E-7</v>
      </c>
      <c r="BI1296" s="5">
        <f t="shared" si="1452"/>
        <v>1.6244197091153576E-8</v>
      </c>
      <c r="BJ1296" s="8">
        <f t="shared" si="1453"/>
        <v>0.19158280998426219</v>
      </c>
      <c r="BK1296" s="8">
        <f t="shared" si="1454"/>
        <v>0.39896673833399743</v>
      </c>
      <c r="BL1296" s="8">
        <f t="shared" si="1455"/>
        <v>0.38491919389921964</v>
      </c>
      <c r="BM1296" s="8">
        <f t="shared" si="1456"/>
        <v>0.13188164407511219</v>
      </c>
      <c r="BN1296" s="8">
        <f t="shared" si="1457"/>
        <v>0.86809691734442573</v>
      </c>
    </row>
    <row r="1297" spans="1:66" x14ac:dyDescent="0.25">
      <c r="A1297" t="s">
        <v>130</v>
      </c>
      <c r="B1297" t="s">
        <v>129</v>
      </c>
      <c r="C1297" t="s">
        <v>294</v>
      </c>
      <c r="D1297" s="7" t="s">
        <v>521</v>
      </c>
      <c r="E1297">
        <f>VLOOKUP(A1297,home!$A$2:$E$405,3,FALSE)</f>
        <v>1.631</v>
      </c>
      <c r="F1297">
        <f>VLOOKUP(B1297,home!$B$2:$E$405,3,FALSE)</f>
        <v>1.1387</v>
      </c>
      <c r="G1297">
        <f>VLOOKUP(C1297,away!$B$2:$E$405,4,FALSE)</f>
        <v>0.70069999999999999</v>
      </c>
      <c r="H1297">
        <f>VLOOKUP(A1297,away!$A$2:$E$405,3,FALSE)</f>
        <v>1.2738</v>
      </c>
      <c r="I1297">
        <f>VLOOKUP(C1297,away!$B$2:$E$405,3,FALSE)</f>
        <v>0.67290000000000005</v>
      </c>
      <c r="J1297">
        <f>VLOOKUP(B1297,home!$B$2:$E$405,4,FALSE)</f>
        <v>0.67290000000000005</v>
      </c>
      <c r="K1297" s="3">
        <f t="shared" si="1402"/>
        <v>1.3013538437900001</v>
      </c>
      <c r="L1297" s="3">
        <f t="shared" si="1403"/>
        <v>0.57676951945800015</v>
      </c>
      <c r="M1297" s="5">
        <f t="shared" si="1404"/>
        <v>0.15287673081878253</v>
      </c>
      <c r="N1297" s="5">
        <f t="shared" si="1405"/>
        <v>0.19894672127707178</v>
      </c>
      <c r="O1297" s="5">
        <f t="shared" si="1406"/>
        <v>8.8174638570659256E-2</v>
      </c>
      <c r="P1297" s="5">
        <f t="shared" si="1407"/>
        <v>0.11474640482872141</v>
      </c>
      <c r="Q1297" s="5">
        <f t="shared" si="1408"/>
        <v>0.12945004022166762</v>
      </c>
      <c r="R1297" s="5">
        <f t="shared" si="1409"/>
        <v>2.5428221958390985E-2</v>
      </c>
      <c r="S1297" s="5">
        <f t="shared" si="1410"/>
        <v>2.1531624450951345E-2</v>
      </c>
      <c r="T1297" s="5">
        <f t="shared" si="1411"/>
        <v>7.4662837492470033E-2</v>
      </c>
      <c r="U1297" s="5">
        <f t="shared" si="1412"/>
        <v>3.3091114386297388E-2</v>
      </c>
      <c r="V1297" s="5">
        <f t="shared" si="1413"/>
        <v>1.7956925765079737E-3</v>
      </c>
      <c r="W1297" s="5">
        <f t="shared" si="1414"/>
        <v>5.61534358070791E-2</v>
      </c>
      <c r="X1297" s="5">
        <f t="shared" si="1415"/>
        <v>3.2387590186364675E-2</v>
      </c>
      <c r="Y1297" s="5">
        <f t="shared" si="1416"/>
        <v>9.3400874140960946E-3</v>
      </c>
      <c r="Z1297" s="5">
        <f t="shared" si="1417"/>
        <v>4.8887411198708462E-3</v>
      </c>
      <c r="AA1297" s="5">
        <f t="shared" si="1418"/>
        <v>6.3619820476381542E-3</v>
      </c>
      <c r="AB1297" s="5">
        <f t="shared" si="1419"/>
        <v>4.1395948959084454E-3</v>
      </c>
      <c r="AC1297" s="5">
        <f t="shared" si="1420"/>
        <v>8.4238321550125653E-5</v>
      </c>
      <c r="AD1297" s="5">
        <f t="shared" si="1421"/>
        <v>1.8268872382389351E-2</v>
      </c>
      <c r="AE1297" s="5">
        <f t="shared" si="1422"/>
        <v>1.0536928745030238E-2</v>
      </c>
      <c r="AF1297" s="5">
        <f t="shared" si="1423"/>
        <v>3.0386896644171392E-3</v>
      </c>
      <c r="AG1297" s="5">
        <f t="shared" si="1424"/>
        <v>5.842078591759551E-4</v>
      </c>
      <c r="AH1297" s="5">
        <f t="shared" si="1425"/>
        <v>7.0491921661561827E-4</v>
      </c>
      <c r="AI1297" s="5">
        <f t="shared" si="1426"/>
        <v>9.1734933210417047E-4</v>
      </c>
      <c r="AJ1297" s="5">
        <f t="shared" si="1427"/>
        <v>5.9689803971597595E-4</v>
      </c>
      <c r="AK1297" s="5">
        <f t="shared" si="1428"/>
        <v>2.5892518611170051E-4</v>
      </c>
      <c r="AL1297" s="5">
        <f t="shared" si="1429"/>
        <v>2.5291081238885676E-6</v>
      </c>
      <c r="AM1297" s="5">
        <f t="shared" si="1430"/>
        <v>4.7548534593062665E-3</v>
      </c>
      <c r="AN1297" s="5">
        <f t="shared" si="1431"/>
        <v>2.7424545448172855E-3</v>
      </c>
      <c r="AO1297" s="5">
        <f t="shared" si="1432"/>
        <v>7.9088209497483694E-4</v>
      </c>
      <c r="AP1297" s="5">
        <f t="shared" si="1433"/>
        <v>1.5205222862219107E-4</v>
      </c>
      <c r="AQ1297" s="5">
        <f t="shared" si="1434"/>
        <v>2.1924772708734778E-5</v>
      </c>
      <c r="AR1297" s="5">
        <f t="shared" si="1435"/>
        <v>8.1315183564820045E-5</v>
      </c>
      <c r="AS1297" s="5">
        <f t="shared" si="1436"/>
        <v>1.0581982669056798E-4</v>
      </c>
      <c r="AT1297" s="5">
        <f t="shared" si="1437"/>
        <v>6.8854519106481164E-5</v>
      </c>
      <c r="AU1297" s="5">
        <f t="shared" si="1438"/>
        <v>2.9868031033843761E-5</v>
      </c>
      <c r="AV1297" s="5">
        <f t="shared" si="1439"/>
        <v>9.7172192480828968E-6</v>
      </c>
      <c r="AW1297" s="5">
        <f t="shared" si="1440"/>
        <v>5.2730585813417949E-8</v>
      </c>
      <c r="AX1297" s="5">
        <f t="shared" si="1441"/>
        <v>1.0312911376543991E-3</v>
      </c>
      <c r="AY1297" s="5">
        <f t="shared" si="1442"/>
        <v>5.948172938862222E-4</v>
      </c>
      <c r="AZ1297" s="5">
        <f t="shared" si="1443"/>
        <v>1.7153624238003219E-4</v>
      </c>
      <c r="BA1297" s="5">
        <f t="shared" si="1444"/>
        <v>3.2978958695720739E-5</v>
      </c>
      <c r="BB1297" s="5">
        <f t="shared" si="1445"/>
        <v>4.7553145397890209E-6</v>
      </c>
      <c r="BC1297" s="5">
        <f t="shared" si="1446"/>
        <v>5.4854409639715109E-7</v>
      </c>
      <c r="BD1297" s="5">
        <f t="shared" si="1447"/>
        <v>7.816686558220053E-6</v>
      </c>
      <c r="BE1297" s="5">
        <f t="shared" si="1448"/>
        <v>1.0172275098241291E-5</v>
      </c>
      <c r="BF1297" s="5">
        <f t="shared" si="1449"/>
        <v>6.6188646495928047E-6</v>
      </c>
      <c r="BG1297" s="5">
        <f t="shared" si="1450"/>
        <v>2.8711616510911167E-6</v>
      </c>
      <c r="BH1297" s="5">
        <f t="shared" si="1451"/>
        <v>9.3409931269746686E-7</v>
      </c>
      <c r="BI1297" s="5">
        <f t="shared" si="1452"/>
        <v>2.4311874621208887E-7</v>
      </c>
      <c r="BJ1297" s="8">
        <f t="shared" si="1453"/>
        <v>0.54366750564144373</v>
      </c>
      <c r="BK1297" s="8">
        <f t="shared" si="1454"/>
        <v>0.2916320373985235</v>
      </c>
      <c r="BL1297" s="8">
        <f t="shared" si="1455"/>
        <v>0.15999787461910156</v>
      </c>
      <c r="BM1297" s="8">
        <f t="shared" si="1456"/>
        <v>0.28996863654034566</v>
      </c>
      <c r="BN1297" s="8">
        <f t="shared" si="1457"/>
        <v>0.70962275767529359</v>
      </c>
    </row>
    <row r="1298" spans="1:66" x14ac:dyDescent="0.25">
      <c r="A1298" t="s">
        <v>130</v>
      </c>
      <c r="B1298" t="s">
        <v>464</v>
      </c>
      <c r="C1298" t="s">
        <v>466</v>
      </c>
      <c r="D1298" s="7" t="s">
        <v>521</v>
      </c>
      <c r="E1298">
        <f>VLOOKUP(A1298,home!$A$2:$E$405,3,FALSE)</f>
        <v>1.631</v>
      </c>
      <c r="F1298">
        <f>VLOOKUP(B1298,home!$B$2:$E$405,3,FALSE)</f>
        <v>0.96350000000000002</v>
      </c>
      <c r="G1298">
        <f>VLOOKUP(C1298,away!$B$2:$E$405,4,FALSE)</f>
        <v>1.4014</v>
      </c>
      <c r="H1298">
        <f>VLOOKUP(A1298,away!$A$2:$E$405,3,FALSE)</f>
        <v>1.2738</v>
      </c>
      <c r="I1298">
        <f>VLOOKUP(C1298,away!$B$2:$E$405,3,FALSE)</f>
        <v>1.1214999999999999</v>
      </c>
      <c r="J1298">
        <f>VLOOKUP(B1298,home!$B$2:$E$405,4,FALSE)</f>
        <v>1.2337</v>
      </c>
      <c r="K1298" s="3">
        <f t="shared" si="1402"/>
        <v>2.2022559558999997</v>
      </c>
      <c r="L1298" s="3">
        <f t="shared" si="1403"/>
        <v>1.7624227377899999</v>
      </c>
      <c r="M1298" s="5">
        <f t="shared" si="1404"/>
        <v>1.8974132141495376E-2</v>
      </c>
      <c r="N1298" s="5">
        <f t="shared" si="1405"/>
        <v>4.1785895516641795E-2</v>
      </c>
      <c r="O1298" s="5">
        <f t="shared" si="1406"/>
        <v>3.344044191600351E-2</v>
      </c>
      <c r="P1298" s="5">
        <f t="shared" si="1407"/>
        <v>7.3644412377446719E-2</v>
      </c>
      <c r="Q1298" s="5">
        <f t="shared" si="1408"/>
        <v>4.6011618637069769E-2</v>
      </c>
      <c r="R1298" s="5">
        <f t="shared" si="1409"/>
        <v>2.9468097597255192E-2</v>
      </c>
      <c r="S1298" s="5">
        <f t="shared" si="1410"/>
        <v>7.1459124374897473E-2</v>
      </c>
      <c r="T1298" s="5">
        <f t="shared" si="1411"/>
        <v>8.1091922888493873E-2</v>
      </c>
      <c r="U1298" s="5">
        <f t="shared" si="1412"/>
        <v>6.4896293442597702E-2</v>
      </c>
      <c r="V1298" s="5">
        <f t="shared" si="1413"/>
        <v>3.0817191791855204E-2</v>
      </c>
      <c r="W1298" s="5">
        <f t="shared" si="1414"/>
        <v>3.3776453728028767E-2</v>
      </c>
      <c r="X1298" s="5">
        <f t="shared" si="1415"/>
        <v>5.9528390052189704E-2</v>
      </c>
      <c r="Y1298" s="5">
        <f t="shared" si="1416"/>
        <v>5.2457094086005594E-2</v>
      </c>
      <c r="Z1298" s="5">
        <f t="shared" si="1417"/>
        <v>1.731174841493914E-2</v>
      </c>
      <c r="AA1298" s="5">
        <f t="shared" si="1418"/>
        <v>3.8124901053842093E-2</v>
      </c>
      <c r="AB1298" s="5">
        <f t="shared" si="1419"/>
        <v>4.198039520696098E-2</v>
      </c>
      <c r="AC1298" s="5">
        <f t="shared" si="1420"/>
        <v>7.4756844071637105E-3</v>
      </c>
      <c r="AD1298" s="5">
        <f t="shared" si="1421"/>
        <v>1.8596099097933028E-2</v>
      </c>
      <c r="AE1298" s="5">
        <f t="shared" si="1422"/>
        <v>3.277418788439327E-2</v>
      </c>
      <c r="AF1298" s="5">
        <f t="shared" si="1423"/>
        <v>2.8880986970028121E-2</v>
      </c>
      <c r="AG1298" s="5">
        <f t="shared" si="1424"/>
        <v>1.6966836041931426E-2</v>
      </c>
      <c r="AH1298" s="5">
        <f t="shared" si="1425"/>
        <v>7.627654759347186E-3</v>
      </c>
      <c r="AI1298" s="5">
        <f t="shared" si="1426"/>
        <v>1.6798048123321318E-2</v>
      </c>
      <c r="AJ1298" s="5">
        <f t="shared" si="1427"/>
        <v>1.8496800763539597E-2</v>
      </c>
      <c r="AK1298" s="5">
        <f t="shared" si="1428"/>
        <v>1.3578229882200246E-2</v>
      </c>
      <c r="AL1298" s="5">
        <f t="shared" si="1429"/>
        <v>1.1606167411068187E-3</v>
      </c>
      <c r="AM1298" s="5">
        <f t="shared" si="1430"/>
        <v>8.1906739989859242E-3</v>
      </c>
      <c r="AN1298" s="5">
        <f t="shared" si="1431"/>
        <v>1.443543009363814E-2</v>
      </c>
      <c r="AO1298" s="5">
        <f t="shared" si="1432"/>
        <v>1.2720665113402944E-2</v>
      </c>
      <c r="AP1298" s="5">
        <f t="shared" si="1433"/>
        <v>7.4730631452244534E-3</v>
      </c>
      <c r="AQ1298" s="5">
        <f t="shared" si="1434"/>
        <v>3.2926741020210086E-3</v>
      </c>
      <c r="AR1298" s="5">
        <f t="shared" si="1435"/>
        <v>2.6886304367771175E-3</v>
      </c>
      <c r="AS1298" s="5">
        <f t="shared" si="1436"/>
        <v>5.9210523926064235E-3</v>
      </c>
      <c r="AT1298" s="5">
        <f t="shared" si="1437"/>
        <v>6.5198364484067217E-3</v>
      </c>
      <c r="AU1298" s="5">
        <f t="shared" si="1438"/>
        <v>4.7861162166658675E-3</v>
      </c>
      <c r="AV1298" s="5">
        <f t="shared" si="1439"/>
        <v>2.6350632359454953E-3</v>
      </c>
      <c r="AW1298" s="5">
        <f t="shared" si="1440"/>
        <v>1.251307968730553E-4</v>
      </c>
      <c r="AX1298" s="5">
        <f t="shared" si="1441"/>
        <v>3.0063267661836692E-3</v>
      </c>
      <c r="AY1298" s="5">
        <f t="shared" si="1442"/>
        <v>5.2984186499487789E-3</v>
      </c>
      <c r="AZ1298" s="5">
        <f t="shared" si="1443"/>
        <v>4.6690267515001613E-3</v>
      </c>
      <c r="BA1298" s="5">
        <f t="shared" si="1444"/>
        <v>2.7429329700645552E-3</v>
      </c>
      <c r="BB1298" s="5">
        <f t="shared" si="1445"/>
        <v>1.2085518586689077E-3</v>
      </c>
      <c r="BC1298" s="5">
        <f t="shared" si="1446"/>
        <v>4.2599585510328975E-4</v>
      </c>
      <c r="BD1298" s="5">
        <f t="shared" si="1447"/>
        <v>7.897505692150414E-4</v>
      </c>
      <c r="BE1298" s="5">
        <f t="shared" si="1448"/>
        <v>1.7392328947292395E-3</v>
      </c>
      <c r="BF1298" s="5">
        <f t="shared" si="1449"/>
        <v>1.9151180005573332E-3</v>
      </c>
      <c r="BG1298" s="5">
        <f t="shared" si="1450"/>
        <v>1.4058600076595619E-3</v>
      </c>
      <c r="BH1298" s="5">
        <f t="shared" si="1451"/>
        <v>7.740158937574724E-4</v>
      </c>
      <c r="BI1298" s="5">
        <f t="shared" si="1452"/>
        <v>3.4091622239773101E-4</v>
      </c>
      <c r="BJ1298" s="8">
        <f t="shared" si="1453"/>
        <v>0.47533324420745715</v>
      </c>
      <c r="BK1298" s="8">
        <f t="shared" si="1454"/>
        <v>0.20882958048391409</v>
      </c>
      <c r="BL1298" s="8">
        <f t="shared" si="1455"/>
        <v>0.29392645506378579</v>
      </c>
      <c r="BM1298" s="8">
        <f t="shared" si="1456"/>
        <v>0.74690314213110798</v>
      </c>
      <c r="BN1298" s="8">
        <f t="shared" si="1457"/>
        <v>0.24332459818591237</v>
      </c>
    </row>
    <row r="1299" spans="1:66" x14ac:dyDescent="0.25">
      <c r="A1299" t="s">
        <v>130</v>
      </c>
      <c r="B1299" t="s">
        <v>332</v>
      </c>
      <c r="C1299" t="s">
        <v>274</v>
      </c>
      <c r="D1299" s="7" t="s">
        <v>521</v>
      </c>
      <c r="E1299">
        <f>VLOOKUP(A1299,home!$A$2:$E$405,3,FALSE)</f>
        <v>1.631</v>
      </c>
      <c r="F1299">
        <f>VLOOKUP(B1299,home!$B$2:$E$405,3,FALSE)</f>
        <v>1.1387</v>
      </c>
      <c r="G1299">
        <f>VLOOKUP(C1299,away!$B$2:$E$405,4,FALSE)</f>
        <v>1.3138000000000001</v>
      </c>
      <c r="H1299">
        <f>VLOOKUP(A1299,away!$A$2:$E$405,3,FALSE)</f>
        <v>1.2738</v>
      </c>
      <c r="I1299">
        <f>VLOOKUP(C1299,away!$B$2:$E$405,3,FALSE)</f>
        <v>0.78510000000000002</v>
      </c>
      <c r="J1299">
        <f>VLOOKUP(B1299,home!$B$2:$E$405,4,FALSE)</f>
        <v>0.78510000000000002</v>
      </c>
      <c r="K1299" s="3">
        <f t="shared" si="1402"/>
        <v>2.4400152418600003</v>
      </c>
      <c r="L1299" s="3">
        <f t="shared" si="1403"/>
        <v>0.78514740433800012</v>
      </c>
      <c r="M1299" s="5">
        <f t="shared" si="1404"/>
        <v>3.9749315975316356E-2</v>
      </c>
      <c r="N1299" s="5">
        <f t="shared" si="1405"/>
        <v>9.6988936833281109E-2</v>
      </c>
      <c r="O1299" s="5">
        <f t="shared" si="1406"/>
        <v>3.1209072262230641E-2</v>
      </c>
      <c r="P1299" s="5">
        <f t="shared" si="1407"/>
        <v>7.6150612004152921E-2</v>
      </c>
      <c r="Q1299" s="5">
        <f t="shared" si="1408"/>
        <v>0.11832724208250137</v>
      </c>
      <c r="R1299" s="5">
        <f t="shared" si="1409"/>
        <v>1.2251861039243729E-2</v>
      </c>
      <c r="S1299" s="5">
        <f t="shared" si="1410"/>
        <v>3.6471795591451597E-2</v>
      </c>
      <c r="T1299" s="5">
        <f t="shared" si="1411"/>
        <v>9.290432698355014E-2</v>
      </c>
      <c r="U1299" s="5">
        <f t="shared" si="1412"/>
        <v>2.9894727676905399E-2</v>
      </c>
      <c r="V1299" s="5">
        <f t="shared" si="1413"/>
        <v>7.7635146026554464E-3</v>
      </c>
      <c r="W1299" s="5">
        <f t="shared" si="1414"/>
        <v>9.6240091402853792E-2</v>
      </c>
      <c r="X1299" s="5">
        <f t="shared" si="1415"/>
        <v>7.5562657958202537E-2</v>
      </c>
      <c r="Y1299" s="5">
        <f t="shared" si="1416"/>
        <v>2.9663912380381418E-2</v>
      </c>
      <c r="Z1299" s="5">
        <f t="shared" si="1417"/>
        <v>3.2065056310906959E-3</v>
      </c>
      <c r="AA1299" s="5">
        <f t="shared" si="1418"/>
        <v>7.823922612971216E-3</v>
      </c>
      <c r="AB1299" s="5">
        <f t="shared" si="1419"/>
        <v>9.545245213391446E-3</v>
      </c>
      <c r="AC1299" s="5">
        <f t="shared" si="1420"/>
        <v>9.2957006584483274E-4</v>
      </c>
      <c r="AD1299" s="5">
        <f t="shared" si="1421"/>
        <v>5.87068224752407E-2</v>
      </c>
      <c r="AE1299" s="5">
        <f t="shared" si="1422"/>
        <v>4.6093509283367008E-2</v>
      </c>
      <c r="AF1299" s="5">
        <f t="shared" si="1423"/>
        <v>1.8095099585332553E-2</v>
      </c>
      <c r="AG1299" s="5">
        <f t="shared" si="1424"/>
        <v>4.7357734902204922E-3</v>
      </c>
      <c r="AH1299" s="5">
        <f t="shared" si="1425"/>
        <v>6.2939489331151008E-4</v>
      </c>
      <c r="AI1299" s="5">
        <f t="shared" si="1426"/>
        <v>1.5357331328289335E-3</v>
      </c>
      <c r="AJ1299" s="5">
        <f t="shared" si="1427"/>
        <v>1.8736061257660034E-3</v>
      </c>
      <c r="AK1299" s="5">
        <f t="shared" si="1428"/>
        <v>1.5238758347037708E-3</v>
      </c>
      <c r="AL1299" s="5">
        <f t="shared" si="1429"/>
        <v>7.1233758546972197E-5</v>
      </c>
      <c r="AM1299" s="5">
        <f t="shared" si="1430"/>
        <v>2.8649108328151301E-2</v>
      </c>
      <c r="AN1299" s="5">
        <f t="shared" si="1431"/>
        <v>2.2493773040446179E-2</v>
      </c>
      <c r="AO1299" s="5">
        <f t="shared" si="1432"/>
        <v>8.8304637582371989E-3</v>
      </c>
      <c r="AP1299" s="5">
        <f t="shared" si="1433"/>
        <v>2.311071899626906E-3</v>
      </c>
      <c r="AQ1299" s="5">
        <f t="shared" si="1434"/>
        <v>4.5363302580763912E-4</v>
      </c>
      <c r="AR1299" s="5">
        <f t="shared" si="1435"/>
        <v>9.8833553357424966E-5</v>
      </c>
      <c r="AS1299" s="5">
        <f t="shared" si="1436"/>
        <v>2.4115537659930052E-4</v>
      </c>
      <c r="AT1299" s="5">
        <f t="shared" si="1437"/>
        <v>2.9421139727939092E-4</v>
      </c>
      <c r="AU1299" s="5">
        <f t="shared" si="1438"/>
        <v>2.3929343123021388E-4</v>
      </c>
      <c r="AV1299" s="5">
        <f t="shared" si="1439"/>
        <v>1.459699048696749E-4</v>
      </c>
      <c r="AW1299" s="5">
        <f t="shared" si="1440"/>
        <v>3.7907670551533725E-6</v>
      </c>
      <c r="AX1299" s="5">
        <f t="shared" si="1441"/>
        <v>1.1650710164397915E-2</v>
      </c>
      <c r="AY1299" s="5">
        <f t="shared" si="1442"/>
        <v>9.1475248442713791E-3</v>
      </c>
      <c r="AZ1299" s="5">
        <f t="shared" si="1443"/>
        <v>3.5910776937985197E-3</v>
      </c>
      <c r="BA1299" s="5">
        <f t="shared" si="1444"/>
        <v>9.3984177668733323E-4</v>
      </c>
      <c r="BB1299" s="5">
        <f t="shared" si="1445"/>
        <v>1.8447858286361847E-4</v>
      </c>
      <c r="BC1299" s="5">
        <f t="shared" si="1446"/>
        <v>2.8968576098264553E-5</v>
      </c>
      <c r="BD1299" s="5">
        <f t="shared" si="1447"/>
        <v>1.2933151313347236E-5</v>
      </c>
      <c r="BE1299" s="5">
        <f t="shared" si="1448"/>
        <v>3.1557086329848932E-5</v>
      </c>
      <c r="BF1299" s="5">
        <f t="shared" si="1449"/>
        <v>3.8499885816761636E-5</v>
      </c>
      <c r="BG1299" s="5">
        <f t="shared" si="1450"/>
        <v>3.1313436067589342E-5</v>
      </c>
      <c r="BH1299" s="5">
        <f t="shared" si="1451"/>
        <v>1.9101315319981665E-5</v>
      </c>
      <c r="BI1299" s="5">
        <f t="shared" si="1452"/>
        <v>9.3215001040658365E-6</v>
      </c>
      <c r="BJ1299" s="8">
        <f t="shared" si="1453"/>
        <v>0.72559902416531719</v>
      </c>
      <c r="BK1299" s="8">
        <f t="shared" si="1454"/>
        <v>0.1702835668422395</v>
      </c>
      <c r="BL1299" s="8">
        <f t="shared" si="1455"/>
        <v>9.744962882964027E-2</v>
      </c>
      <c r="BM1299" s="8">
        <f t="shared" si="1456"/>
        <v>0.61271795119434536</v>
      </c>
      <c r="BN1299" s="8">
        <f t="shared" si="1457"/>
        <v>0.37467704019672615</v>
      </c>
    </row>
    <row r="1300" spans="1:66" x14ac:dyDescent="0.25">
      <c r="A1300" t="s">
        <v>130</v>
      </c>
      <c r="B1300" t="s">
        <v>345</v>
      </c>
      <c r="C1300" t="s">
        <v>119</v>
      </c>
      <c r="D1300" s="7" t="s">
        <v>521</v>
      </c>
      <c r="E1300">
        <f>VLOOKUP(A1300,home!$A$2:$E$405,3,FALSE)</f>
        <v>1.631</v>
      </c>
      <c r="F1300">
        <f>VLOOKUP(B1300,home!$B$2:$E$405,3,FALSE)</f>
        <v>0.96350000000000002</v>
      </c>
      <c r="G1300">
        <f>VLOOKUP(C1300,away!$B$2:$E$405,4,FALSE)</f>
        <v>0.96350000000000002</v>
      </c>
      <c r="H1300">
        <f>VLOOKUP(A1300,away!$A$2:$E$405,3,FALSE)</f>
        <v>1.2738</v>
      </c>
      <c r="I1300">
        <f>VLOOKUP(C1300,away!$B$2:$E$405,3,FALSE)</f>
        <v>0.8972</v>
      </c>
      <c r="J1300">
        <f>VLOOKUP(B1300,home!$B$2:$E$405,4,FALSE)</f>
        <v>1.2337</v>
      </c>
      <c r="K1300" s="3">
        <f t="shared" si="1402"/>
        <v>1.51410989975</v>
      </c>
      <c r="L1300" s="3">
        <f t="shared" si="1403"/>
        <v>1.4099381902319998</v>
      </c>
      <c r="M1300" s="5">
        <f t="shared" si="1404"/>
        <v>5.3715800191957007E-2</v>
      </c>
      <c r="N1300" s="5">
        <f t="shared" si="1405"/>
        <v>8.1331624843635056E-2</v>
      </c>
      <c r="O1300" s="5">
        <f t="shared" si="1406"/>
        <v>7.5735958109511572E-2</v>
      </c>
      <c r="P1300" s="5">
        <f t="shared" si="1407"/>
        <v>0.11467256394066278</v>
      </c>
      <c r="Q1300" s="5">
        <f t="shared" si="1408"/>
        <v>6.1572509169250444E-2</v>
      </c>
      <c r="R1300" s="5">
        <f t="shared" si="1409"/>
        <v>5.3391509856205652E-2</v>
      </c>
      <c r="S1300" s="5">
        <f t="shared" si="1410"/>
        <v>6.1200786703975892E-2</v>
      </c>
      <c r="T1300" s="5">
        <f t="shared" si="1411"/>
        <v>8.6813432146136196E-2</v>
      </c>
      <c r="U1300" s="5">
        <f t="shared" si="1412"/>
        <v>8.0840613635880687E-2</v>
      </c>
      <c r="V1300" s="5">
        <f t="shared" si="1413"/>
        <v>1.4516835934990903E-2</v>
      </c>
      <c r="W1300" s="5">
        <f t="shared" si="1414"/>
        <v>3.1075848561869911E-2</v>
      </c>
      <c r="X1300" s="5">
        <f t="shared" si="1415"/>
        <v>4.381502568124656E-2</v>
      </c>
      <c r="Y1300" s="5">
        <f t="shared" si="1416"/>
        <v>3.0888239006992686E-2</v>
      </c>
      <c r="Z1300" s="5">
        <f t="shared" si="1417"/>
        <v>2.5092909593470849E-2</v>
      </c>
      <c r="AA1300" s="5">
        <f t="shared" si="1418"/>
        <v>3.799342282900596E-2</v>
      </c>
      <c r="AB1300" s="5">
        <f t="shared" si="1419"/>
        <v>2.8763108815392791E-2</v>
      </c>
      <c r="AC1300" s="5">
        <f t="shared" si="1420"/>
        <v>1.9369100793231472E-3</v>
      </c>
      <c r="AD1300" s="5">
        <f t="shared" si="1421"/>
        <v>1.1763062487664757E-2</v>
      </c>
      <c r="AE1300" s="5">
        <f t="shared" si="1422"/>
        <v>1.6585191035443977E-2</v>
      </c>
      <c r="AF1300" s="5">
        <f t="shared" si="1423"/>
        <v>1.1692047116582933E-2</v>
      </c>
      <c r="AG1300" s="5">
        <f t="shared" si="1424"/>
        <v>5.4950212505540681E-3</v>
      </c>
      <c r="AH1300" s="5">
        <f t="shared" si="1425"/>
        <v>8.8448628849683748E-3</v>
      </c>
      <c r="AI1300" s="5">
        <f t="shared" si="1426"/>
        <v>1.3392094456061961E-2</v>
      </c>
      <c r="AJ1300" s="5">
        <f t="shared" si="1427"/>
        <v>1.0138551397155254E-2</v>
      </c>
      <c r="AK1300" s="5">
        <f t="shared" si="1428"/>
        <v>5.1169603465189874E-3</v>
      </c>
      <c r="AL1300" s="5">
        <f t="shared" si="1429"/>
        <v>1.6539673178079549E-4</v>
      </c>
      <c r="AM1300" s="5">
        <f t="shared" si="1430"/>
        <v>3.5621138727902155E-3</v>
      </c>
      <c r="AN1300" s="5">
        <f t="shared" si="1431"/>
        <v>5.0223603872021367E-3</v>
      </c>
      <c r="AO1300" s="5">
        <f t="shared" si="1432"/>
        <v>3.5406088575123335E-3</v>
      </c>
      <c r="AP1300" s="5">
        <f t="shared" si="1433"/>
        <v>1.6640132149601085E-3</v>
      </c>
      <c r="AQ1300" s="5">
        <f t="shared" si="1434"/>
        <v>5.8653894520574717E-4</v>
      </c>
      <c r="AR1300" s="5">
        <f t="shared" si="1435"/>
        <v>2.4941419937764995E-3</v>
      </c>
      <c r="AS1300" s="5">
        <f t="shared" si="1436"/>
        <v>3.7764050841592013E-3</v>
      </c>
      <c r="AT1300" s="5">
        <f t="shared" si="1437"/>
        <v>2.8589461616958392E-3</v>
      </c>
      <c r="AU1300" s="5">
        <f t="shared" si="1438"/>
        <v>1.442919562091978E-3</v>
      </c>
      <c r="AV1300" s="5">
        <f t="shared" si="1439"/>
        <v>5.4618469837659962E-4</v>
      </c>
      <c r="AW1300" s="5">
        <f t="shared" si="1440"/>
        <v>9.8080324974381223E-6</v>
      </c>
      <c r="AX1300" s="5">
        <f t="shared" si="1441"/>
        <v>8.9890531313807859E-4</v>
      </c>
      <c r="AY1300" s="5">
        <f t="shared" si="1442"/>
        <v>1.2674009303958317E-3</v>
      </c>
      <c r="AZ1300" s="5">
        <f t="shared" si="1443"/>
        <v>8.9347848705032581E-4</v>
      </c>
      <c r="BA1300" s="5">
        <f t="shared" si="1444"/>
        <v>4.1991648034765374E-4</v>
      </c>
      <c r="BB1300" s="5">
        <f t="shared" si="1445"/>
        <v>1.480140705874906E-4</v>
      </c>
      <c r="BC1300" s="5">
        <f t="shared" si="1446"/>
        <v>4.1738138162599606E-5</v>
      </c>
      <c r="BD1300" s="5">
        <f t="shared" si="1447"/>
        <v>5.8609767481447703E-4</v>
      </c>
      <c r="BE1300" s="5">
        <f t="shared" si="1448"/>
        <v>8.8741629165705607E-4</v>
      </c>
      <c r="BF1300" s="5">
        <f t="shared" si="1449"/>
        <v>6.7182289619869098E-4</v>
      </c>
      <c r="BG1300" s="5">
        <f t="shared" si="1450"/>
        <v>3.3907123267105146E-4</v>
      </c>
      <c r="BH1300" s="5">
        <f t="shared" si="1451"/>
        <v>1.2834777752691867E-4</v>
      </c>
      <c r="BI1300" s="5">
        <f t="shared" si="1452"/>
        <v>3.8866528112883635E-5</v>
      </c>
      <c r="BJ1300" s="8">
        <f t="shared" si="1453"/>
        <v>0.3990770899967292</v>
      </c>
      <c r="BK1300" s="8">
        <f t="shared" si="1454"/>
        <v>0.24747569451308632</v>
      </c>
      <c r="BL1300" s="8">
        <f t="shared" si="1455"/>
        <v>0.32798730223178252</v>
      </c>
      <c r="BM1300" s="8">
        <f t="shared" si="1456"/>
        <v>0.55795543732594788</v>
      </c>
      <c r="BN1300" s="8">
        <f t="shared" si="1457"/>
        <v>0.44041996611122253</v>
      </c>
    </row>
    <row r="1301" spans="1:66" x14ac:dyDescent="0.25">
      <c r="A1301" t="s">
        <v>130</v>
      </c>
      <c r="B1301" t="s">
        <v>443</v>
      </c>
      <c r="C1301" t="s">
        <v>418</v>
      </c>
      <c r="D1301" s="7" t="s">
        <v>521</v>
      </c>
      <c r="E1301">
        <f>VLOOKUP(A1301,home!$A$2:$E$405,3,FALSE)</f>
        <v>1.631</v>
      </c>
      <c r="F1301">
        <f>VLOOKUP(B1301,home!$B$2:$E$405,3,FALSE)</f>
        <v>1.0510999999999999</v>
      </c>
      <c r="G1301">
        <f>VLOOKUP(C1301,away!$B$2:$E$405,4,FALSE)</f>
        <v>0.70069999999999999</v>
      </c>
      <c r="H1301">
        <f>VLOOKUP(A1301,away!$A$2:$E$405,3,FALSE)</f>
        <v>1.2738</v>
      </c>
      <c r="I1301">
        <f>VLOOKUP(C1301,away!$B$2:$E$405,3,FALSE)</f>
        <v>0.67290000000000005</v>
      </c>
      <c r="J1301">
        <f>VLOOKUP(B1301,home!$B$2:$E$405,4,FALSE)</f>
        <v>1.5701000000000001</v>
      </c>
      <c r="K1301" s="3">
        <f t="shared" si="1402"/>
        <v>1.20124091087</v>
      </c>
      <c r="L1301" s="3">
        <f t="shared" si="1403"/>
        <v>1.3457955454020003</v>
      </c>
      <c r="M1301" s="5">
        <f t="shared" si="1404"/>
        <v>7.831340765135196E-2</v>
      </c>
      <c r="N1301" s="5">
        <f t="shared" si="1405"/>
        <v>9.4073269140443658E-2</v>
      </c>
      <c r="O1301" s="5">
        <f t="shared" si="1406"/>
        <v>0.1053938351624404</v>
      </c>
      <c r="P1301" s="5">
        <f t="shared" si="1407"/>
        <v>0.12660338655061254</v>
      </c>
      <c r="Q1301" s="5">
        <f t="shared" si="1408"/>
        <v>5.6502329755392607E-2</v>
      </c>
      <c r="R1301" s="5">
        <f t="shared" si="1409"/>
        <v>7.0919276937222497E-2</v>
      </c>
      <c r="S1301" s="5">
        <f t="shared" si="1410"/>
        <v>5.1167539399644281E-2</v>
      </c>
      <c r="T1301" s="5">
        <f t="shared" si="1411"/>
        <v>7.6040583689642269E-2</v>
      </c>
      <c r="U1301" s="5">
        <f t="shared" si="1412"/>
        <v>8.5191136826310937E-2</v>
      </c>
      <c r="V1301" s="5">
        <f t="shared" si="1413"/>
        <v>9.1909673703449088E-3</v>
      </c>
      <c r="W1301" s="5">
        <f t="shared" si="1414"/>
        <v>2.2624303353881627E-2</v>
      </c>
      <c r="X1301" s="5">
        <f t="shared" si="1415"/>
        <v>3.0447686671477427E-2</v>
      </c>
      <c r="Y1301" s="5">
        <f t="shared" si="1416"/>
        <v>2.0488180545135092E-2</v>
      </c>
      <c r="Z1301" s="5">
        <f t="shared" si="1417"/>
        <v>3.1814282328414947E-2</v>
      </c>
      <c r="AA1301" s="5">
        <f t="shared" si="1418"/>
        <v>3.8216617482860517E-2</v>
      </c>
      <c r="AB1301" s="5">
        <f t="shared" si="1419"/>
        <v>2.2953682197740868E-2</v>
      </c>
      <c r="AC1301" s="5">
        <f t="shared" si="1420"/>
        <v>9.2864653516784861E-4</v>
      </c>
      <c r="AD1301" s="5">
        <f t="shared" si="1421"/>
        <v>6.7943096921539931E-3</v>
      </c>
      <c r="AE1301" s="5">
        <f t="shared" si="1422"/>
        <v>9.1437517177824796E-3</v>
      </c>
      <c r="AF1301" s="5">
        <f t="shared" si="1423"/>
        <v>6.1528101650267751E-3</v>
      </c>
      <c r="AG1301" s="5">
        <f t="shared" si="1424"/>
        <v>2.760141503932393E-3</v>
      </c>
      <c r="AH1301" s="5">
        <f t="shared" si="1425"/>
        <v>1.0703879859435609E-2</v>
      </c>
      <c r="AI1301" s="5">
        <f t="shared" si="1426"/>
        <v>1.2857938392191478E-2</v>
      </c>
      <c r="AJ1301" s="5">
        <f t="shared" si="1427"/>
        <v>7.7227408130732186E-3</v>
      </c>
      <c r="AK1301" s="5">
        <f t="shared" si="1428"/>
        <v>3.0922907362363303E-3</v>
      </c>
      <c r="AL1301" s="5">
        <f t="shared" si="1429"/>
        <v>6.0050915819757347E-5</v>
      </c>
      <c r="AM1301" s="5">
        <f t="shared" si="1430"/>
        <v>1.6323205526671853E-3</v>
      </c>
      <c r="AN1301" s="5">
        <f t="shared" si="1431"/>
        <v>2.1967697284476289E-3</v>
      </c>
      <c r="AO1301" s="5">
        <f t="shared" si="1432"/>
        <v>1.4782014574093907E-3</v>
      </c>
      <c r="AP1301" s="5">
        <f t="shared" si="1433"/>
        <v>6.631189788627674E-4</v>
      </c>
      <c r="AQ1301" s="5">
        <f t="shared" si="1434"/>
        <v>2.2310564195625904E-4</v>
      </c>
      <c r="AR1301" s="5">
        <f t="shared" si="1435"/>
        <v>2.8810467666693235E-3</v>
      </c>
      <c r="AS1301" s="5">
        <f t="shared" si="1436"/>
        <v>3.4608312422529266E-3</v>
      </c>
      <c r="AT1301" s="5">
        <f t="shared" si="1437"/>
        <v>2.07864603690563E-3</v>
      </c>
      <c r="AU1301" s="5">
        <f t="shared" si="1438"/>
        <v>8.3231821958294424E-4</v>
      </c>
      <c r="AV1301" s="5">
        <f t="shared" si="1439"/>
        <v>2.4995367405637828E-4</v>
      </c>
      <c r="AW1301" s="5">
        <f t="shared" si="1440"/>
        <v>2.6966608827322118E-6</v>
      </c>
      <c r="AX1301" s="5">
        <f t="shared" si="1441"/>
        <v>3.2680170458629197E-4</v>
      </c>
      <c r="AY1301" s="5">
        <f t="shared" si="1442"/>
        <v>4.3980827826201215E-4</v>
      </c>
      <c r="AZ1301" s="5">
        <f t="shared" si="1443"/>
        <v>2.9594601085796969E-4</v>
      </c>
      <c r="BA1301" s="5">
        <f t="shared" si="1444"/>
        <v>1.3276094103071586E-4</v>
      </c>
      <c r="BB1301" s="5">
        <f t="shared" si="1445"/>
        <v>4.4667270760628786E-5</v>
      </c>
      <c r="BC1301" s="5">
        <f t="shared" si="1446"/>
        <v>1.2022602802983837E-5</v>
      </c>
      <c r="BD1301" s="5">
        <f t="shared" si="1447"/>
        <v>6.4621665077973611E-4</v>
      </c>
      <c r="BE1301" s="5">
        <f t="shared" si="1448"/>
        <v>7.7626187820201088E-4</v>
      </c>
      <c r="BF1301" s="5">
        <f t="shared" si="1449"/>
        <v>4.6623876282252038E-4</v>
      </c>
      <c r="BG1301" s="5">
        <f t="shared" si="1450"/>
        <v>1.8668835871194197E-4</v>
      </c>
      <c r="BH1301" s="5">
        <f t="shared" si="1451"/>
        <v>5.6064423516989644E-5</v>
      </c>
      <c r="BI1301" s="5">
        <f t="shared" si="1452"/>
        <v>1.3469375834590008E-5</v>
      </c>
      <c r="BJ1301" s="8">
        <f t="shared" si="1453"/>
        <v>0.33247288940251218</v>
      </c>
      <c r="BK1301" s="8">
        <f t="shared" si="1454"/>
        <v>0.26670380670120331</v>
      </c>
      <c r="BL1301" s="8">
        <f t="shared" si="1455"/>
        <v>0.36869913379684682</v>
      </c>
      <c r="BM1301" s="8">
        <f t="shared" si="1456"/>
        <v>0.46744749541413427</v>
      </c>
      <c r="BN1301" s="8">
        <f t="shared" si="1457"/>
        <v>0.53180550519746372</v>
      </c>
    </row>
    <row r="1302" spans="1:66" x14ac:dyDescent="0.25">
      <c r="A1302" t="s">
        <v>130</v>
      </c>
      <c r="B1302" t="s">
        <v>442</v>
      </c>
      <c r="C1302" t="s">
        <v>282</v>
      </c>
      <c r="D1302" s="7" t="s">
        <v>521</v>
      </c>
      <c r="E1302">
        <f>VLOOKUP(A1302,home!$A$2:$E$405,3,FALSE)</f>
        <v>1.631</v>
      </c>
      <c r="F1302">
        <f>VLOOKUP(B1302,home!$B$2:$E$405,3,FALSE)</f>
        <v>0.70069999999999999</v>
      </c>
      <c r="G1302">
        <f>VLOOKUP(C1302,away!$B$2:$E$405,4,FALSE)</f>
        <v>0.96350000000000002</v>
      </c>
      <c r="H1302">
        <f>VLOOKUP(A1302,away!$A$2:$E$405,3,FALSE)</f>
        <v>1.2738</v>
      </c>
      <c r="I1302">
        <f>VLOOKUP(C1302,away!$B$2:$E$405,3,FALSE)</f>
        <v>1.5701000000000001</v>
      </c>
      <c r="J1302">
        <f>VLOOKUP(B1302,home!$B$2:$E$405,4,FALSE)</f>
        <v>1.0094000000000001</v>
      </c>
      <c r="K1302" s="3">
        <f t="shared" si="1402"/>
        <v>1.1011279779500001</v>
      </c>
      <c r="L1302" s="3">
        <f t="shared" si="1403"/>
        <v>2.0187933177720003</v>
      </c>
      <c r="M1302" s="5">
        <f t="shared" si="1404"/>
        <v>4.4160643914518204E-2</v>
      </c>
      <c r="N1302" s="5">
        <f t="shared" si="1405"/>
        <v>4.8626520538563409E-2</v>
      </c>
      <c r="O1302" s="5">
        <f t="shared" si="1406"/>
        <v>8.9151212843138095E-2</v>
      </c>
      <c r="P1302" s="5">
        <f t="shared" si="1407"/>
        <v>9.816689472975472E-2</v>
      </c>
      <c r="Q1302" s="5">
        <f t="shared" si="1408"/>
        <v>2.6772011117686241E-2</v>
      </c>
      <c r="R1302" s="5">
        <f t="shared" si="1409"/>
        <v>8.9988936379498299E-2</v>
      </c>
      <c r="S1302" s="5">
        <f t="shared" si="1410"/>
        <v>5.4555019847177713E-2</v>
      </c>
      <c r="T1302" s="5">
        <f t="shared" si="1411"/>
        <v>5.4047157147702682E-2</v>
      </c>
      <c r="U1302" s="5">
        <f t="shared" si="1412"/>
        <v>9.9089335553428151E-2</v>
      </c>
      <c r="V1302" s="5">
        <f t="shared" si="1413"/>
        <v>1.3474785630099391E-2</v>
      </c>
      <c r="W1302" s="5">
        <f t="shared" si="1414"/>
        <v>9.8264701558909238E-3</v>
      </c>
      <c r="X1302" s="5">
        <f t="shared" si="1415"/>
        <v>1.9837612287998581E-2</v>
      </c>
      <c r="Y1302" s="5">
        <f t="shared" si="1416"/>
        <v>2.0024019563781636E-2</v>
      </c>
      <c r="Z1302" s="5">
        <f t="shared" si="1417"/>
        <v>6.0556354478780272E-2</v>
      </c>
      <c r="AA1302" s="5">
        <f t="shared" si="1418"/>
        <v>6.6680296159242744E-2</v>
      </c>
      <c r="AB1302" s="5">
        <f t="shared" si="1419"/>
        <v>3.6711769839467071E-2</v>
      </c>
      <c r="AC1302" s="5">
        <f t="shared" si="1420"/>
        <v>1.8721107546241878E-3</v>
      </c>
      <c r="AD1302" s="5">
        <f t="shared" si="1421"/>
        <v>2.70505030328555E-3</v>
      </c>
      <c r="AE1302" s="5">
        <f t="shared" si="1422"/>
        <v>5.4609374765099911E-3</v>
      </c>
      <c r="AF1302" s="5">
        <f t="shared" si="1423"/>
        <v>5.5122520431745321E-3</v>
      </c>
      <c r="AG1302" s="5">
        <f t="shared" si="1424"/>
        <v>3.7093658635452666E-3</v>
      </c>
      <c r="AH1302" s="5">
        <f t="shared" si="1425"/>
        <v>3.0562690942598544E-2</v>
      </c>
      <c r="AI1302" s="5">
        <f t="shared" si="1426"/>
        <v>3.3653434078334314E-2</v>
      </c>
      <c r="AJ1302" s="5">
        <f t="shared" si="1427"/>
        <v>1.8528368908874947E-2</v>
      </c>
      <c r="AK1302" s="5">
        <f t="shared" si="1428"/>
        <v>6.8007017971137068E-3</v>
      </c>
      <c r="AL1302" s="5">
        <f t="shared" si="1429"/>
        <v>1.6646432939463091E-4</v>
      </c>
      <c r="AM1302" s="5">
        <f t="shared" si="1430"/>
        <v>5.9572131414196972E-4</v>
      </c>
      <c r="AN1302" s="5">
        <f t="shared" si="1431"/>
        <v>1.202638208244163E-3</v>
      </c>
      <c r="AO1302" s="5">
        <f t="shared" si="1432"/>
        <v>1.2139389892503044E-3</v>
      </c>
      <c r="AP1302" s="5">
        <f t="shared" si="1433"/>
        <v>8.1689730656047017E-4</v>
      </c>
      <c r="AQ1302" s="5">
        <f t="shared" si="1434"/>
        <v>4.1228670594755566E-4</v>
      </c>
      <c r="AR1302" s="5">
        <f t="shared" si="1435"/>
        <v>1.2339951249609748E-2</v>
      </c>
      <c r="AS1302" s="5">
        <f t="shared" si="1436"/>
        <v>1.3587865567484357E-2</v>
      </c>
      <c r="AT1302" s="5">
        <f t="shared" si="1437"/>
        <v>7.4809894684902418E-3</v>
      </c>
      <c r="AU1302" s="5">
        <f t="shared" si="1438"/>
        <v>2.7458422688346352E-3</v>
      </c>
      <c r="AV1302" s="5">
        <f t="shared" si="1439"/>
        <v>7.5588093631288097E-4</v>
      </c>
      <c r="AW1302" s="5">
        <f t="shared" si="1440"/>
        <v>1.0278940232880081E-5</v>
      </c>
      <c r="AX1302" s="5">
        <f t="shared" si="1441"/>
        <v>1.0932756767714396E-4</v>
      </c>
      <c r="AY1302" s="5">
        <f t="shared" si="1442"/>
        <v>2.2070976307488434E-4</v>
      </c>
      <c r="AZ1302" s="5">
        <f t="shared" si="1443"/>
        <v>2.2278369743130902E-4</v>
      </c>
      <c r="BA1302" s="5">
        <f t="shared" si="1444"/>
        <v>1.4991807989428858E-4</v>
      </c>
      <c r="BB1302" s="5">
        <f t="shared" si="1445"/>
        <v>7.5663404475949692E-5</v>
      </c>
      <c r="BC1302" s="5">
        <f t="shared" si="1446"/>
        <v>3.0549755071185435E-5</v>
      </c>
      <c r="BD1302" s="5">
        <f t="shared" si="1447"/>
        <v>4.1519685207240704E-3</v>
      </c>
      <c r="BE1302" s="5">
        <f t="shared" si="1448"/>
        <v>4.5718487017369488E-3</v>
      </c>
      <c r="BF1302" s="5">
        <f t="shared" si="1449"/>
        <v>2.5170952582184701E-3</v>
      </c>
      <c r="BG1302" s="5">
        <f t="shared" si="1450"/>
        <v>9.2388133732987908E-4</v>
      </c>
      <c r="BH1302" s="5">
        <f t="shared" si="1451"/>
        <v>2.5432789720994804E-4</v>
      </c>
      <c r="BI1302" s="5">
        <f t="shared" si="1452"/>
        <v>5.6009512638213047E-5</v>
      </c>
      <c r="BJ1302" s="8">
        <f t="shared" si="1453"/>
        <v>0.20157183128990808</v>
      </c>
      <c r="BK1302" s="8">
        <f t="shared" si="1454"/>
        <v>0.21261662896864372</v>
      </c>
      <c r="BL1302" s="8">
        <f t="shared" si="1455"/>
        <v>0.52055240722028528</v>
      </c>
      <c r="BM1302" s="8">
        <f t="shared" si="1456"/>
        <v>0.59822057161161613</v>
      </c>
      <c r="BN1302" s="8">
        <f t="shared" si="1457"/>
        <v>0.39686621952315893</v>
      </c>
    </row>
    <row r="1303" spans="1:66" x14ac:dyDescent="0.25">
      <c r="A1303" t="s">
        <v>19</v>
      </c>
      <c r="B1303" t="s">
        <v>234</v>
      </c>
      <c r="C1303" t="s">
        <v>227</v>
      </c>
      <c r="D1303" s="7" t="s">
        <v>521</v>
      </c>
      <c r="E1303">
        <f>VLOOKUP(A1303,home!$A$2:$E$405,3,FALSE)</f>
        <v>1.5713999999999999</v>
      </c>
      <c r="F1303">
        <f>VLOOKUP(B1303,home!$B$2:$E$405,3,FALSE)</f>
        <v>0.84850000000000003</v>
      </c>
      <c r="G1303">
        <f>VLOOKUP(C1303,away!$B$2:$E$405,4,FALSE)</f>
        <v>0.63639999999999997</v>
      </c>
      <c r="H1303">
        <f>VLOOKUP(A1303,away!$A$2:$E$405,3,FALSE)</f>
        <v>1.2062999999999999</v>
      </c>
      <c r="I1303">
        <f>VLOOKUP(C1303,away!$B$2:$E$405,3,FALSE)</f>
        <v>1.3815999999999999</v>
      </c>
      <c r="J1303">
        <f>VLOOKUP(B1303,home!$B$2:$E$405,4,FALSE)</f>
        <v>1.3815999999999999</v>
      </c>
      <c r="K1303" s="3">
        <f t="shared" si="1402"/>
        <v>0.84853305755999997</v>
      </c>
      <c r="L1303" s="3">
        <f t="shared" si="1403"/>
        <v>2.3026078289279996</v>
      </c>
      <c r="M1303" s="5">
        <f t="shared" si="1404"/>
        <v>4.2803265332547705E-2</v>
      </c>
      <c r="N1303" s="5">
        <f t="shared" si="1405"/>
        <v>3.6319985606178655E-2</v>
      </c>
      <c r="O1303" s="5">
        <f t="shared" si="1406"/>
        <v>9.8559133858406783E-2</v>
      </c>
      <c r="P1303" s="5">
        <f t="shared" si="1407"/>
        <v>8.3630683203339232E-2</v>
      </c>
      <c r="Q1303" s="5">
        <f t="shared" si="1408"/>
        <v>1.5409354218472979E-2</v>
      </c>
      <c r="R1303" s="5">
        <f t="shared" si="1409"/>
        <v>0.1134715166173651</v>
      </c>
      <c r="S1303" s="5">
        <f t="shared" si="1410"/>
        <v>4.0850219712904486E-2</v>
      </c>
      <c r="T1303" s="5">
        <f t="shared" si="1411"/>
        <v>3.548169966218058E-2</v>
      </c>
      <c r="U1303" s="5">
        <f t="shared" si="1412"/>
        <v>9.6284332941303147E-2</v>
      </c>
      <c r="V1303" s="5">
        <f t="shared" si="1413"/>
        <v>8.8683051970568361E-3</v>
      </c>
      <c r="W1303" s="5">
        <f t="shared" si="1414"/>
        <v>4.3584488166753211E-3</v>
      </c>
      <c r="X1303" s="5">
        <f t="shared" si="1415"/>
        <v>1.0035798367258571E-2</v>
      </c>
      <c r="Y1303" s="5">
        <f t="shared" si="1416"/>
        <v>1.1554253944996212E-2</v>
      </c>
      <c r="Z1303" s="5">
        <f t="shared" si="1417"/>
        <v>8.7093467507826164E-2</v>
      </c>
      <c r="AA1303" s="5">
        <f t="shared" si="1418"/>
        <v>7.3901686277918252E-2</v>
      </c>
      <c r="AB1303" s="5">
        <f t="shared" si="1419"/>
        <v>3.1354011908120934E-2</v>
      </c>
      <c r="AC1303" s="5">
        <f t="shared" si="1420"/>
        <v>1.0829524580710328E-3</v>
      </c>
      <c r="AD1303" s="5">
        <f t="shared" si="1421"/>
        <v>9.2457197515806824E-4</v>
      </c>
      <c r="AE1303" s="5">
        <f t="shared" si="1422"/>
        <v>2.128926668406392E-3</v>
      </c>
      <c r="AF1303" s="5">
        <f t="shared" si="1423"/>
        <v>2.451041606943081E-3</v>
      </c>
      <c r="AG1303" s="5">
        <f t="shared" si="1424"/>
        <v>1.8812625310584681E-3</v>
      </c>
      <c r="AH1303" s="5">
        <f t="shared" si="1425"/>
        <v>5.0135525033001713E-2</v>
      </c>
      <c r="AI1303" s="5">
        <f t="shared" si="1426"/>
        <v>4.2541650348628862E-2</v>
      </c>
      <c r="AJ1303" s="5">
        <f t="shared" si="1427"/>
        <v>1.8048998321985241E-2</v>
      </c>
      <c r="AK1303" s="5">
        <f t="shared" si="1428"/>
        <v>5.105057244016482E-3</v>
      </c>
      <c r="AL1303" s="5">
        <f t="shared" si="1429"/>
        <v>8.4636583906927239E-5</v>
      </c>
      <c r="AM1303" s="5">
        <f t="shared" si="1430"/>
        <v>1.5690597700303288E-4</v>
      </c>
      <c r="AN1303" s="5">
        <f t="shared" si="1431"/>
        <v>3.6129293105278021E-4</v>
      </c>
      <c r="AO1303" s="5">
        <f t="shared" si="1432"/>
        <v>4.1595796578923792E-4</v>
      </c>
      <c r="AP1303" s="5">
        <f t="shared" si="1433"/>
        <v>3.1926268951042148E-4</v>
      </c>
      <c r="AQ1303" s="5">
        <f t="shared" si="1434"/>
        <v>1.8378419208782635E-4</v>
      </c>
      <c r="AR1303" s="5">
        <f t="shared" si="1435"/>
        <v>2.3088490489681087E-2</v>
      </c>
      <c r="AS1303" s="5">
        <f t="shared" si="1436"/>
        <v>1.9591347429654075E-2</v>
      </c>
      <c r="AT1303" s="5">
        <f t="shared" si="1437"/>
        <v>8.3119529681023076E-3</v>
      </c>
      <c r="AU1303" s="5">
        <f t="shared" si="1438"/>
        <v>2.3509889554395895E-3</v>
      </c>
      <c r="AV1303" s="5">
        <f t="shared" si="1439"/>
        <v>4.9872296166223623E-4</v>
      </c>
      <c r="AW1303" s="5">
        <f t="shared" si="1440"/>
        <v>4.5935068538066628E-6</v>
      </c>
      <c r="AX1303" s="5">
        <f t="shared" si="1441"/>
        <v>2.2189984735970413E-5</v>
      </c>
      <c r="AY1303" s="5">
        <f t="shared" si="1442"/>
        <v>5.1094832576838285E-5</v>
      </c>
      <c r="AZ1303" s="5">
        <f t="shared" si="1443"/>
        <v>5.8825680754596628E-5</v>
      </c>
      <c r="BA1303" s="5">
        <f t="shared" si="1444"/>
        <v>4.5150824349184454E-5</v>
      </c>
      <c r="BB1303" s="5">
        <f t="shared" si="1445"/>
        <v>2.5991160407246265E-5</v>
      </c>
      <c r="BC1303" s="5">
        <f t="shared" si="1446"/>
        <v>1.196948988732974E-5</v>
      </c>
      <c r="BD1303" s="5">
        <f t="shared" si="1447"/>
        <v>8.8606231599448887E-3</v>
      </c>
      <c r="BE1303" s="5">
        <f t="shared" si="1448"/>
        <v>7.5185316617949853E-3</v>
      </c>
      <c r="BF1303" s="5">
        <f t="shared" si="1449"/>
        <v>3.1898613296722825E-3</v>
      </c>
      <c r="BG1303" s="5">
        <f t="shared" si="1450"/>
        <v>9.0223426241974318E-4</v>
      </c>
      <c r="BH1303" s="5">
        <f t="shared" si="1451"/>
        <v>1.9139389933160397E-4</v>
      </c>
      <c r="BI1303" s="5">
        <f t="shared" si="1452"/>
        <v>3.248081011963537E-5</v>
      </c>
      <c r="BJ1303" s="8">
        <f t="shared" si="1453"/>
        <v>0.12219776912548276</v>
      </c>
      <c r="BK1303" s="8">
        <f t="shared" si="1454"/>
        <v>0.17737115732040304</v>
      </c>
      <c r="BL1303" s="8">
        <f t="shared" si="1455"/>
        <v>0.60393854047856887</v>
      </c>
      <c r="BM1303" s="8">
        <f t="shared" si="1456"/>
        <v>0.6003604942702474</v>
      </c>
      <c r="BN1303" s="8">
        <f t="shared" si="1457"/>
        <v>0.39019393883631048</v>
      </c>
    </row>
    <row r="1304" spans="1:66" x14ac:dyDescent="0.25">
      <c r="A1304" t="s">
        <v>19</v>
      </c>
      <c r="B1304" t="s">
        <v>232</v>
      </c>
      <c r="C1304" t="s">
        <v>21</v>
      </c>
      <c r="D1304" s="7" t="s">
        <v>521</v>
      </c>
      <c r="E1304">
        <f>VLOOKUP(A1304,home!$A$2:$E$405,3,FALSE)</f>
        <v>1.5713999999999999</v>
      </c>
      <c r="F1304">
        <f>VLOOKUP(B1304,home!$B$2:$E$405,3,FALSE)</f>
        <v>1.0606</v>
      </c>
      <c r="G1304">
        <f>VLOOKUP(C1304,away!$B$2:$E$405,4,FALSE)</f>
        <v>1.4849000000000001</v>
      </c>
      <c r="H1304">
        <f>VLOOKUP(A1304,away!$A$2:$E$405,3,FALSE)</f>
        <v>1.2062999999999999</v>
      </c>
      <c r="I1304">
        <f>VLOOKUP(C1304,away!$B$2:$E$405,3,FALSE)</f>
        <v>2.4868999999999999</v>
      </c>
      <c r="J1304">
        <f>VLOOKUP(B1304,home!$B$2:$E$405,4,FALSE)</f>
        <v>0.55269999999999997</v>
      </c>
      <c r="K1304" s="3">
        <f t="shared" si="1402"/>
        <v>2.4747741947160002</v>
      </c>
      <c r="L1304" s="3">
        <f t="shared" si="1403"/>
        <v>1.6580709666689997</v>
      </c>
      <c r="M1304" s="5">
        <f t="shared" si="1404"/>
        <v>1.6037185470107539E-2</v>
      </c>
      <c r="N1304" s="5">
        <f t="shared" si="1405"/>
        <v>3.9688412757296516E-2</v>
      </c>
      <c r="O1304" s="5">
        <f t="shared" si="1406"/>
        <v>2.6590791615071243E-2</v>
      </c>
      <c r="P1304" s="5">
        <f t="shared" si="1407"/>
        <v>6.580620490604891E-2</v>
      </c>
      <c r="Q1304" s="5">
        <f t="shared" si="1408"/>
        <v>4.9109929860497371E-2</v>
      </c>
      <c r="R1304" s="5">
        <f t="shared" si="1409"/>
        <v>2.2044709778847559E-2</v>
      </c>
      <c r="S1304" s="5">
        <f t="shared" si="1410"/>
        <v>6.7506493146952715E-2</v>
      </c>
      <c r="T1304" s="5">
        <f t="shared" si="1411"/>
        <v>8.1427748876841663E-2</v>
      </c>
      <c r="U1304" s="5">
        <f t="shared" si="1412"/>
        <v>5.4555678890695403E-2</v>
      </c>
      <c r="V1304" s="5">
        <f t="shared" si="1413"/>
        <v>3.0778094716858405E-2</v>
      </c>
      <c r="W1304" s="5">
        <f t="shared" si="1414"/>
        <v>4.0511995707690547E-2</v>
      </c>
      <c r="X1304" s="5">
        <f t="shared" si="1415"/>
        <v>6.7171763884740832E-2</v>
      </c>
      <c r="Y1304" s="5">
        <f t="shared" si="1416"/>
        <v>5.5687775738617031E-2</v>
      </c>
      <c r="Z1304" s="5">
        <f t="shared" si="1417"/>
        <v>1.2183897750983774E-2</v>
      </c>
      <c r="AA1304" s="5">
        <f t="shared" si="1418"/>
        <v>3.0152395745192954E-2</v>
      </c>
      <c r="AB1304" s="5">
        <f t="shared" si="1419"/>
        <v>3.7310185449534031E-2</v>
      </c>
      <c r="AC1304" s="5">
        <f t="shared" si="1420"/>
        <v>7.8933333226183303E-3</v>
      </c>
      <c r="AD1304" s="5">
        <f t="shared" si="1421"/>
        <v>2.5064510388459482E-2</v>
      </c>
      <c r="AE1304" s="5">
        <f t="shared" si="1422"/>
        <v>4.1558736968878199E-2</v>
      </c>
      <c r="AF1304" s="5">
        <f t="shared" si="1423"/>
        <v>3.4453667589765292E-2</v>
      </c>
      <c r="AG1304" s="5">
        <f t="shared" si="1424"/>
        <v>1.9042208641951507E-2</v>
      </c>
      <c r="AH1304" s="5">
        <f t="shared" si="1425"/>
        <v>5.0504417804424799E-3</v>
      </c>
      <c r="AI1304" s="5">
        <f t="shared" si="1426"/>
        <v>1.249870299015458E-2</v>
      </c>
      <c r="AJ1304" s="5">
        <f t="shared" si="1427"/>
        <v>1.5465733813727137E-2</v>
      </c>
      <c r="AK1304" s="5">
        <f t="shared" si="1428"/>
        <v>1.2758066314852863E-2</v>
      </c>
      <c r="AL1304" s="5">
        <f t="shared" si="1429"/>
        <v>1.2955647635008172E-3</v>
      </c>
      <c r="AM1304" s="5">
        <f t="shared" si="1430"/>
        <v>1.2405800702510121E-2</v>
      </c>
      <c r="AN1304" s="5">
        <f t="shared" si="1431"/>
        <v>2.0569697963113913E-2</v>
      </c>
      <c r="AO1304" s="5">
        <f t="shared" si="1432"/>
        <v>1.7053009492894823E-2</v>
      </c>
      <c r="AP1304" s="5">
        <f t="shared" si="1433"/>
        <v>9.4250333114999155E-3</v>
      </c>
      <c r="AQ1304" s="5">
        <f t="shared" si="1434"/>
        <v>3.9068435234215475E-3</v>
      </c>
      <c r="AR1304" s="5">
        <f t="shared" si="1435"/>
        <v>1.6747981770007534E-3</v>
      </c>
      <c r="AS1304" s="5">
        <f t="shared" si="1436"/>
        <v>4.1447473097988644E-3</v>
      </c>
      <c r="AT1304" s="5">
        <f t="shared" si="1437"/>
        <v>5.1286568429543978E-3</v>
      </c>
      <c r="AU1304" s="5">
        <f t="shared" si="1438"/>
        <v>4.2307558694990579E-3</v>
      </c>
      <c r="AV1304" s="5">
        <f t="shared" si="1439"/>
        <v>2.6175413624948802E-3</v>
      </c>
      <c r="AW1304" s="5">
        <f t="shared" si="1440"/>
        <v>1.4767103557005175E-4</v>
      </c>
      <c r="AX1304" s="5">
        <f t="shared" si="1441"/>
        <v>5.1169259072269477E-3</v>
      </c>
      <c r="AY1304" s="5">
        <f t="shared" si="1442"/>
        <v>8.4842262853694339E-3</v>
      </c>
      <c r="AZ1304" s="5">
        <f t="shared" si="1443"/>
        <v>7.0337246392105177E-3</v>
      </c>
      <c r="BA1304" s="5">
        <f t="shared" si="1444"/>
        <v>3.8874715372731149E-3</v>
      </c>
      <c r="BB1304" s="5">
        <f t="shared" si="1445"/>
        <v>1.6114259224261642E-3</v>
      </c>
      <c r="BC1304" s="5">
        <f t="shared" si="1446"/>
        <v>5.3437170738252686E-4</v>
      </c>
      <c r="BD1304" s="5">
        <f t="shared" si="1447"/>
        <v>4.6282237205251976E-4</v>
      </c>
      <c r="BE1304" s="5">
        <f t="shared" si="1448"/>
        <v>1.1453808630928234E-3</v>
      </c>
      <c r="BF1304" s="5">
        <f t="shared" si="1449"/>
        <v>1.41727950155183E-3</v>
      </c>
      <c r="BG1304" s="5">
        <f t="shared" si="1450"/>
        <v>1.1691489123801416E-3</v>
      </c>
      <c r="BH1304" s="5">
        <f t="shared" si="1451"/>
        <v>7.2334488953466306E-4</v>
      </c>
      <c r="BI1304" s="5">
        <f t="shared" si="1452"/>
        <v>3.5802305330001578E-4</v>
      </c>
      <c r="BJ1304" s="8">
        <f t="shared" si="1453"/>
        <v>0.54374528140706724</v>
      </c>
      <c r="BK1304" s="8">
        <f t="shared" si="1454"/>
        <v>0.19780110261145617</v>
      </c>
      <c r="BL1304" s="8">
        <f t="shared" si="1455"/>
        <v>0.23949920553217816</v>
      </c>
      <c r="BM1304" s="8">
        <f t="shared" si="1456"/>
        <v>0.76561569766401694</v>
      </c>
      <c r="BN1304" s="8">
        <f t="shared" si="1457"/>
        <v>0.21927723438786914</v>
      </c>
    </row>
    <row r="1305" spans="1:66" x14ac:dyDescent="0.25">
      <c r="A1305" t="s">
        <v>136</v>
      </c>
      <c r="B1305" t="s">
        <v>228</v>
      </c>
      <c r="C1305" t="s">
        <v>439</v>
      </c>
      <c r="D1305" s="7" t="s">
        <v>521</v>
      </c>
      <c r="E1305">
        <f>VLOOKUP(A1305,home!$A$2:$E$405,3,FALSE)</f>
        <v>1.3110999999999999</v>
      </c>
      <c r="F1305">
        <f>VLOOKUP(B1305,home!$B$2:$E$405,3,FALSE)</f>
        <v>1.1440999999999999</v>
      </c>
      <c r="G1305">
        <f>VLOOKUP(C1305,away!$B$2:$E$405,4,FALSE)</f>
        <v>0.57199999999999995</v>
      </c>
      <c r="H1305">
        <f>VLOOKUP(A1305,away!$A$2:$E$405,3,FALSE)</f>
        <v>0.93330000000000002</v>
      </c>
      <c r="I1305">
        <f>VLOOKUP(C1305,away!$B$2:$E$405,3,FALSE)</f>
        <v>1.3392999999999999</v>
      </c>
      <c r="J1305">
        <f>VLOOKUP(B1305,home!$B$2:$E$405,4,FALSE)</f>
        <v>1.3392999999999999</v>
      </c>
      <c r="K1305" s="3">
        <f t="shared" si="1402"/>
        <v>0.85801687971999985</v>
      </c>
      <c r="L1305" s="3">
        <f t="shared" si="1403"/>
        <v>1.6740830665169999</v>
      </c>
      <c r="M1305" s="5">
        <f t="shared" si="1404"/>
        <v>7.9491916142271996E-2</v>
      </c>
      <c r="N1305" s="5">
        <f t="shared" si="1405"/>
        <v>6.8205405851356093E-2</v>
      </c>
      <c r="O1305" s="5">
        <f t="shared" si="1406"/>
        <v>0.1330760707387669</v>
      </c>
      <c r="P1305" s="5">
        <f t="shared" si="1407"/>
        <v>0.11418151498067473</v>
      </c>
      <c r="Q1305" s="5">
        <f t="shared" si="1408"/>
        <v>2.926069475430839E-2</v>
      </c>
      <c r="R1305" s="5">
        <f t="shared" si="1409"/>
        <v>0.11139019829119406</v>
      </c>
      <c r="S1305" s="5">
        <f t="shared" si="1410"/>
        <v>4.1002340225225274E-2</v>
      </c>
      <c r="T1305" s="5">
        <f t="shared" si="1411"/>
        <v>4.8984833602710477E-2</v>
      </c>
      <c r="U1305" s="5">
        <f t="shared" si="1412"/>
        <v>9.5574670369202377E-2</v>
      </c>
      <c r="V1305" s="5">
        <f t="shared" si="1413"/>
        <v>6.543934908201674E-3</v>
      </c>
      <c r="W1305" s="5">
        <f t="shared" si="1414"/>
        <v>8.3687233371770187E-3</v>
      </c>
      <c r="X1305" s="5">
        <f t="shared" si="1415"/>
        <v>1.4009938027133684E-2</v>
      </c>
      <c r="Y1305" s="5">
        <f t="shared" si="1416"/>
        <v>1.1726900007088545E-2</v>
      </c>
      <c r="Z1305" s="5">
        <f t="shared" si="1417"/>
        <v>6.2158814911752958E-2</v>
      </c>
      <c r="AA1305" s="5">
        <f t="shared" si="1418"/>
        <v>5.3333312417675263E-2</v>
      </c>
      <c r="AB1305" s="5">
        <f t="shared" si="1419"/>
        <v>2.2880441152872823E-2</v>
      </c>
      <c r="AC1305" s="5">
        <f t="shared" si="1420"/>
        <v>5.874782918303934E-4</v>
      </c>
      <c r="AD1305" s="5">
        <f t="shared" si="1421"/>
        <v>1.7951264712511418E-3</v>
      </c>
      <c r="AE1305" s="5">
        <f t="shared" si="1422"/>
        <v>3.0051908277779521E-3</v>
      </c>
      <c r="AF1305" s="5">
        <f t="shared" si="1423"/>
        <v>2.5154695382176382E-3</v>
      </c>
      <c r="AG1305" s="5">
        <f t="shared" si="1424"/>
        <v>1.4037016527564954E-3</v>
      </c>
      <c r="AH1305" s="5">
        <f t="shared" si="1425"/>
        <v>2.6014754869632492E-2</v>
      </c>
      <c r="AI1305" s="5">
        <f t="shared" si="1426"/>
        <v>2.232109879992274E-2</v>
      </c>
      <c r="AJ1305" s="5">
        <f t="shared" si="1427"/>
        <v>9.575939772115771E-3</v>
      </c>
      <c r="AK1305" s="5">
        <f t="shared" si="1428"/>
        <v>2.7387726545524738E-3</v>
      </c>
      <c r="AL1305" s="5">
        <f t="shared" si="1429"/>
        <v>3.3753953677200219E-5</v>
      </c>
      <c r="AM1305" s="5">
        <f t="shared" si="1430"/>
        <v>3.0804976271313589E-4</v>
      </c>
      <c r="AN1305" s="5">
        <f t="shared" si="1431"/>
        <v>5.1570089140264062E-4</v>
      </c>
      <c r="AO1305" s="5">
        <f t="shared" si="1432"/>
        <v>4.3166306484244157E-4</v>
      </c>
      <c r="AP1305" s="5">
        <f t="shared" si="1433"/>
        <v>2.4087994243118709E-4</v>
      </c>
      <c r="AQ1305" s="5">
        <f t="shared" si="1434"/>
        <v>1.0081325817190998E-4</v>
      </c>
      <c r="AR1305" s="5">
        <f t="shared" si="1435"/>
        <v>8.7101721213684851E-3</v>
      </c>
      <c r="AS1305" s="5">
        <f t="shared" si="1436"/>
        <v>7.4734747054007187E-3</v>
      </c>
      <c r="AT1305" s="5">
        <f t="shared" si="1437"/>
        <v>3.2061837236971348E-3</v>
      </c>
      <c r="AU1305" s="5">
        <f t="shared" si="1438"/>
        <v>9.169865848052221E-4</v>
      </c>
      <c r="AV1305" s="5">
        <f t="shared" si="1439"/>
        <v>1.9669749205991884E-4</v>
      </c>
      <c r="AW1305" s="5">
        <f t="shared" si="1440"/>
        <v>1.3467748093446733E-6</v>
      </c>
      <c r="AX1305" s="5">
        <f t="shared" si="1441"/>
        <v>4.4051982700268519E-5</v>
      </c>
      <c r="AY1305" s="5">
        <f t="shared" si="1442"/>
        <v>7.3746678285019346E-5</v>
      </c>
      <c r="AZ1305" s="5">
        <f t="shared" si="1443"/>
        <v>6.172903266441393E-5</v>
      </c>
      <c r="BA1305" s="5">
        <f t="shared" si="1444"/>
        <v>3.4446509431990043E-5</v>
      </c>
      <c r="BB1305" s="5">
        <f t="shared" si="1445"/>
        <v>1.4416579535178157E-5</v>
      </c>
      <c r="BC1305" s="5">
        <f t="shared" si="1446"/>
        <v>4.826910335387456E-6</v>
      </c>
      <c r="BD1305" s="5">
        <f t="shared" si="1447"/>
        <v>2.4302586091385749E-3</v>
      </c>
      <c r="BE1305" s="5">
        <f t="shared" si="1448"/>
        <v>2.0852029087257465E-3</v>
      </c>
      <c r="BF1305" s="5">
        <f t="shared" si="1449"/>
        <v>8.9456964666396641E-4</v>
      </c>
      <c r="BG1305" s="5">
        <f t="shared" si="1450"/>
        <v>2.5585195230761311E-4</v>
      </c>
      <c r="BH1305" s="5">
        <f t="shared" si="1451"/>
        <v>5.4881323447312084E-5</v>
      </c>
      <c r="BI1305" s="5">
        <f t="shared" si="1452"/>
        <v>9.4178203798333612E-6</v>
      </c>
      <c r="BJ1305" s="8">
        <f t="shared" si="1453"/>
        <v>0.191106308682291</v>
      </c>
      <c r="BK1305" s="8">
        <f t="shared" si="1454"/>
        <v>0.24191468518016629</v>
      </c>
      <c r="BL1305" s="8">
        <f t="shared" si="1455"/>
        <v>0.50313895595392955</v>
      </c>
      <c r="BM1305" s="8">
        <f t="shared" si="1456"/>
        <v>0.46264056406609166</v>
      </c>
      <c r="BN1305" s="8">
        <f t="shared" si="1457"/>
        <v>0.53560580075857223</v>
      </c>
    </row>
    <row r="1306" spans="1:66" x14ac:dyDescent="0.25">
      <c r="A1306" t="s">
        <v>136</v>
      </c>
      <c r="B1306" t="s">
        <v>143</v>
      </c>
      <c r="C1306" t="s">
        <v>134</v>
      </c>
      <c r="D1306" s="7" t="s">
        <v>521</v>
      </c>
      <c r="E1306">
        <f>VLOOKUP(A1306,home!$A$2:$E$405,3,FALSE)</f>
        <v>1.3110999999999999</v>
      </c>
      <c r="F1306">
        <f>VLOOKUP(B1306,home!$B$2:$E$405,3,FALSE)</f>
        <v>1.0678000000000001</v>
      </c>
      <c r="G1306">
        <f>VLOOKUP(C1306,away!$B$2:$E$405,4,FALSE)</f>
        <v>0.95340000000000003</v>
      </c>
      <c r="H1306">
        <f>VLOOKUP(A1306,away!$A$2:$E$405,3,FALSE)</f>
        <v>0.93330000000000002</v>
      </c>
      <c r="I1306">
        <f>VLOOKUP(C1306,away!$B$2:$E$405,3,FALSE)</f>
        <v>0.80359999999999998</v>
      </c>
      <c r="J1306">
        <f>VLOOKUP(B1306,home!$B$2:$E$405,4,FALSE)</f>
        <v>0.42859999999999998</v>
      </c>
      <c r="K1306" s="3">
        <f t="shared" si="1402"/>
        <v>1.3347529257719999</v>
      </c>
      <c r="L1306" s="3">
        <f t="shared" si="1403"/>
        <v>0.32144994856799997</v>
      </c>
      <c r="M1306" s="5">
        <f t="shared" si="1404"/>
        <v>0.19086233416585019</v>
      </c>
      <c r="N1306" s="5">
        <f t="shared" si="1405"/>
        <v>0.25475405894754166</v>
      </c>
      <c r="O1306" s="5">
        <f t="shared" si="1406"/>
        <v>6.1352687501180968E-2</v>
      </c>
      <c r="P1306" s="5">
        <f t="shared" si="1407"/>
        <v>8.1890679146176495E-2</v>
      </c>
      <c r="Q1306" s="5">
        <f t="shared" si="1408"/>
        <v>0.17001686276626193</v>
      </c>
      <c r="R1306" s="5">
        <f t="shared" si="1409"/>
        <v>9.8609091208815974E-3</v>
      </c>
      <c r="S1306" s="5">
        <f t="shared" si="1410"/>
        <v>8.7839271173257849E-3</v>
      </c>
      <c r="T1306" s="5">
        <f t="shared" si="1411"/>
        <v>5.4651911791907606E-2</v>
      </c>
      <c r="U1306" s="5">
        <f t="shared" si="1412"/>
        <v>1.3161877299868511E-2</v>
      </c>
      <c r="V1306" s="5">
        <f t="shared" si="1413"/>
        <v>4.1875543458649736E-4</v>
      </c>
      <c r="W1306" s="5">
        <f t="shared" si="1414"/>
        <v>7.5643501669281549E-2</v>
      </c>
      <c r="X1306" s="5">
        <f t="shared" si="1415"/>
        <v>2.4315599721093973E-2</v>
      </c>
      <c r="Y1306" s="5">
        <f t="shared" si="1416"/>
        <v>3.9081241398728657E-3</v>
      </c>
      <c r="Z1306" s="5">
        <f t="shared" si="1417"/>
        <v>1.0565962432470372E-3</v>
      </c>
      <c r="AA1306" s="5">
        <f t="shared" si="1418"/>
        <v>1.4102949270336867E-3</v>
      </c>
      <c r="AB1306" s="5">
        <f t="shared" si="1419"/>
        <v>9.4119764002981144E-4</v>
      </c>
      <c r="AC1306" s="5">
        <f t="shared" si="1420"/>
        <v>1.1229352521384048E-5</v>
      </c>
      <c r="AD1306" s="5">
        <f t="shared" si="1421"/>
        <v>2.5241346292178179E-2</v>
      </c>
      <c r="AE1306" s="5">
        <f t="shared" si="1422"/>
        <v>8.1138294674077509E-3</v>
      </c>
      <c r="AF1306" s="5">
        <f t="shared" si="1423"/>
        <v>1.3040950324938721E-3</v>
      </c>
      <c r="AG1306" s="5">
        <f t="shared" si="1424"/>
        <v>1.3973376037431317E-4</v>
      </c>
      <c r="AH1306" s="5">
        <f t="shared" si="1425"/>
        <v>8.4910702012225517E-5</v>
      </c>
      <c r="AI1306" s="5">
        <f t="shared" si="1426"/>
        <v>1.1333480794017244E-4</v>
      </c>
      <c r="AJ1306" s="5">
        <f t="shared" si="1427"/>
        <v>7.5636983244976438E-5</v>
      </c>
      <c r="AK1306" s="5">
        <f t="shared" si="1428"/>
        <v>3.3652228227600009E-5</v>
      </c>
      <c r="AL1306" s="5">
        <f t="shared" si="1429"/>
        <v>1.927209595055877E-7</v>
      </c>
      <c r="AM1306" s="5">
        <f t="shared" si="1430"/>
        <v>6.738192162781805E-3</v>
      </c>
      <c r="AN1306" s="5">
        <f t="shared" si="1431"/>
        <v>2.1659915241675114E-3</v>
      </c>
      <c r="AO1306" s="5">
        <f t="shared" si="1432"/>
        <v>3.4812893202118523E-4</v>
      </c>
      <c r="AP1306" s="5">
        <f t="shared" si="1433"/>
        <v>3.7302009097747589E-5</v>
      </c>
      <c r="AQ1306" s="5">
        <f t="shared" si="1434"/>
        <v>2.9976822264885066E-6</v>
      </c>
      <c r="AR1306" s="5">
        <f t="shared" si="1435"/>
        <v>5.4589081589405349E-6</v>
      </c>
      <c r="AS1306" s="5">
        <f t="shared" si="1436"/>
        <v>7.2862936366665203E-6</v>
      </c>
      <c r="AT1306" s="5">
        <f t="shared" si="1437"/>
        <v>4.8627008747872727E-6</v>
      </c>
      <c r="AU1306" s="5">
        <f t="shared" si="1438"/>
        <v>2.1635014065921247E-6</v>
      </c>
      <c r="AV1306" s="5">
        <f t="shared" si="1439"/>
        <v>7.2193495809016887E-7</v>
      </c>
      <c r="AW1306" s="5">
        <f t="shared" si="1440"/>
        <v>2.2968926106099863E-9</v>
      </c>
      <c r="AX1306" s="5">
        <f t="shared" si="1441"/>
        <v>1.4989702839478289E-3</v>
      </c>
      <c r="AY1306" s="5">
        <f t="shared" si="1442"/>
        <v>4.8184392067998985E-4</v>
      </c>
      <c r="AZ1306" s="5">
        <f t="shared" si="1443"/>
        <v>7.7444351760193103E-5</v>
      </c>
      <c r="BA1306" s="5">
        <f t="shared" si="1444"/>
        <v>8.2981609633987251E-6</v>
      </c>
      <c r="BB1306" s="5">
        <f t="shared" si="1445"/>
        <v>6.6686085372337609E-7</v>
      </c>
      <c r="BC1306" s="5">
        <f t="shared" si="1446"/>
        <v>4.2872477426278382E-8</v>
      </c>
      <c r="BD1306" s="5">
        <f t="shared" si="1447"/>
        <v>2.9246095782147827E-7</v>
      </c>
      <c r="BE1306" s="5">
        <f t="shared" si="1448"/>
        <v>3.9036311912629954E-7</v>
      </c>
      <c r="BF1306" s="5">
        <f t="shared" si="1449"/>
        <v>2.6051915768365609E-7</v>
      </c>
      <c r="BG1306" s="5">
        <f t="shared" si="1450"/>
        <v>1.1590956931263896E-7</v>
      </c>
      <c r="BH1306" s="5">
        <f t="shared" si="1451"/>
        <v>3.8677659191254313E-8</v>
      </c>
      <c r="BI1306" s="5">
        <f t="shared" si="1452"/>
        <v>1.032502375350779E-8</v>
      </c>
      <c r="BJ1306" s="8">
        <f t="shared" si="1453"/>
        <v>0.62944894234939108</v>
      </c>
      <c r="BK1306" s="8">
        <f t="shared" si="1454"/>
        <v>0.28244896185809987</v>
      </c>
      <c r="BL1306" s="8">
        <f t="shared" si="1455"/>
        <v>8.7056102804941485E-2</v>
      </c>
      <c r="BM1306" s="8">
        <f t="shared" si="1456"/>
        <v>0.23079122998399915</v>
      </c>
      <c r="BN1306" s="8">
        <f t="shared" si="1457"/>
        <v>0.76873753164789282</v>
      </c>
    </row>
    <row r="1307" spans="1:66" x14ac:dyDescent="0.25">
      <c r="A1307" t="s">
        <v>136</v>
      </c>
      <c r="B1307" t="s">
        <v>405</v>
      </c>
      <c r="C1307" t="s">
        <v>438</v>
      </c>
      <c r="D1307" s="7" t="s">
        <v>521</v>
      </c>
      <c r="E1307">
        <f>VLOOKUP(A1307,home!$A$2:$E$405,3,FALSE)</f>
        <v>1.3110999999999999</v>
      </c>
      <c r="F1307">
        <f>VLOOKUP(B1307,home!$B$2:$E$405,3,FALSE)</f>
        <v>1.3348</v>
      </c>
      <c r="G1307">
        <f>VLOOKUP(C1307,away!$B$2:$E$405,4,FALSE)</f>
        <v>0.95340000000000003</v>
      </c>
      <c r="H1307">
        <f>VLOOKUP(A1307,away!$A$2:$E$405,3,FALSE)</f>
        <v>0.93330000000000002</v>
      </c>
      <c r="I1307">
        <f>VLOOKUP(C1307,away!$B$2:$E$405,3,FALSE)</f>
        <v>1.0714999999999999</v>
      </c>
      <c r="J1307">
        <f>VLOOKUP(B1307,home!$B$2:$E$405,4,FALSE)</f>
        <v>2.4108000000000001</v>
      </c>
      <c r="K1307" s="3">
        <f t="shared" si="1402"/>
        <v>1.668503657352</v>
      </c>
      <c r="L1307" s="3">
        <f t="shared" si="1403"/>
        <v>2.4108746142599999</v>
      </c>
      <c r="M1307" s="5">
        <f t="shared" si="1404"/>
        <v>1.6917980772506228E-2</v>
      </c>
      <c r="N1307" s="5">
        <f t="shared" si="1405"/>
        <v>2.8227712793937453E-2</v>
      </c>
      <c r="O1307" s="5">
        <f t="shared" si="1406"/>
        <v>4.0787130368974044E-2</v>
      </c>
      <c r="P1307" s="5">
        <f t="shared" si="1407"/>
        <v>6.8053476193526016E-2</v>
      </c>
      <c r="Q1307" s="5">
        <f t="shared" si="1408"/>
        <v>2.3549021017683247E-2</v>
      </c>
      <c r="R1307" s="5">
        <f t="shared" si="1409"/>
        <v>4.9166328597536321E-2</v>
      </c>
      <c r="S1307" s="5">
        <f t="shared" si="1410"/>
        <v>6.843718059943063E-2</v>
      </c>
      <c r="T1307" s="5">
        <f t="shared" si="1411"/>
        <v>5.6773736962207721E-2</v>
      </c>
      <c r="U1307" s="5">
        <f t="shared" si="1412"/>
        <v>8.2034199083559578E-2</v>
      </c>
      <c r="V1307" s="5">
        <f t="shared" si="1413"/>
        <v>3.0588021527724156E-2</v>
      </c>
      <c r="W1307" s="5">
        <f t="shared" si="1414"/>
        <v>1.3097209231687872E-2</v>
      </c>
      <c r="X1307" s="5">
        <f t="shared" si="1415"/>
        <v>3.1575729254328007E-2</v>
      </c>
      <c r="Y1307" s="5">
        <f t="shared" si="1416"/>
        <v>3.8062562043003123E-2</v>
      </c>
      <c r="Z1307" s="5">
        <f t="shared" si="1417"/>
        <v>3.9511284497388589E-2</v>
      </c>
      <c r="AA1307" s="5">
        <f t="shared" si="1418"/>
        <v>6.5924722690568247E-2</v>
      </c>
      <c r="AB1307" s="5">
        <f t="shared" si="1419"/>
        <v>5.4997820459564757E-2</v>
      </c>
      <c r="AC1307" s="5">
        <f t="shared" si="1420"/>
        <v>7.6901213228225702E-3</v>
      </c>
      <c r="AD1307" s="5">
        <f t="shared" si="1421"/>
        <v>5.4631853760439015E-3</v>
      </c>
      <c r="AE1307" s="5">
        <f t="shared" si="1422"/>
        <v>1.3171054936100712E-2</v>
      </c>
      <c r="AF1307" s="5">
        <f t="shared" si="1423"/>
        <v>1.5876880994234538E-2</v>
      </c>
      <c r="AG1307" s="5">
        <f t="shared" si="1424"/>
        <v>1.2759056447542372E-2</v>
      </c>
      <c r="AH1307" s="5">
        <f t="shared" si="1425"/>
        <v>2.3814188192889708E-2</v>
      </c>
      <c r="AI1307" s="5">
        <f t="shared" si="1426"/>
        <v>3.9734060096705298E-2</v>
      </c>
      <c r="AJ1307" s="5">
        <f t="shared" si="1427"/>
        <v>3.3148212296398478E-2</v>
      </c>
      <c r="AK1307" s="5">
        <f t="shared" si="1428"/>
        <v>1.8435971150407137E-2</v>
      </c>
      <c r="AL1307" s="5">
        <f t="shared" si="1429"/>
        <v>1.2373568581388213E-3</v>
      </c>
      <c r="AM1307" s="5">
        <f t="shared" si="1430"/>
        <v>1.823068956144241E-3</v>
      </c>
      <c r="AN1307" s="5">
        <f t="shared" si="1431"/>
        <v>4.3951906664136267E-3</v>
      </c>
      <c r="AO1307" s="5">
        <f t="shared" si="1432"/>
        <v>5.2981268012445536E-3</v>
      </c>
      <c r="AP1307" s="5">
        <f t="shared" si="1433"/>
        <v>4.2577064694170105E-3</v>
      </c>
      <c r="AQ1307" s="5">
        <f t="shared" si="1434"/>
        <v>2.5661991105220099E-3</v>
      </c>
      <c r="AR1307" s="5">
        <f t="shared" si="1435"/>
        <v>1.1482604354689606E-2</v>
      </c>
      <c r="AS1307" s="5">
        <f t="shared" si="1436"/>
        <v>1.9158767361725608E-2</v>
      </c>
      <c r="AT1307" s="5">
        <f t="shared" si="1437"/>
        <v>1.5983236706697657E-2</v>
      </c>
      <c r="AU1307" s="5">
        <f t="shared" si="1438"/>
        <v>8.8893629671492596E-3</v>
      </c>
      <c r="AV1307" s="5">
        <f t="shared" si="1439"/>
        <v>3.7079836555544933E-3</v>
      </c>
      <c r="AW1307" s="5">
        <f t="shared" si="1440"/>
        <v>1.3825926887519344E-4</v>
      </c>
      <c r="AX1307" s="5">
        <f t="shared" si="1441"/>
        <v>5.0696620348859324E-4</v>
      </c>
      <c r="AY1307" s="5">
        <f t="shared" si="1442"/>
        <v>1.2222319502784187E-3</v>
      </c>
      <c r="AZ1307" s="5">
        <f t="shared" si="1443"/>
        <v>1.4733239908318655E-3</v>
      </c>
      <c r="BA1307" s="5">
        <f t="shared" si="1444"/>
        <v>1.183999802692259E-3</v>
      </c>
      <c r="BB1307" s="5">
        <f t="shared" si="1445"/>
        <v>7.13618766899904E-4</v>
      </c>
      <c r="BC1307" s="5">
        <f t="shared" si="1446"/>
        <v>3.4408907387570059E-4</v>
      </c>
      <c r="BD1307" s="5">
        <f t="shared" si="1447"/>
        <v>4.6138532240520844E-3</v>
      </c>
      <c r="BE1307" s="5">
        <f t="shared" si="1448"/>
        <v>7.6982309788162194E-3</v>
      </c>
      <c r="BF1307" s="5">
        <f t="shared" si="1449"/>
        <v>6.4222632716476654E-3</v>
      </c>
      <c r="BG1307" s="5">
        <f t="shared" si="1450"/>
        <v>3.5718565857405177E-3</v>
      </c>
      <c r="BH1307" s="5">
        <f t="shared" si="1451"/>
        <v>1.489913944211221E-3</v>
      </c>
      <c r="BI1307" s="5">
        <f t="shared" si="1452"/>
        <v>4.9718537301123283E-4</v>
      </c>
      <c r="BJ1307" s="8">
        <f t="shared" si="1453"/>
        <v>0.26234067084857721</v>
      </c>
      <c r="BK1307" s="8">
        <f t="shared" si="1454"/>
        <v>0.19414636922442685</v>
      </c>
      <c r="BL1307" s="8">
        <f t="shared" si="1455"/>
        <v>0.49155789135989919</v>
      </c>
      <c r="BM1307" s="8">
        <f t="shared" si="1456"/>
        <v>0.75977059350472531</v>
      </c>
      <c r="BN1307" s="8">
        <f t="shared" si="1457"/>
        <v>0.22670164974416335</v>
      </c>
    </row>
    <row r="1308" spans="1:66" x14ac:dyDescent="0.25">
      <c r="A1308" t="s">
        <v>136</v>
      </c>
      <c r="B1308" t="s">
        <v>468</v>
      </c>
      <c r="C1308" t="s">
        <v>469</v>
      </c>
      <c r="D1308" s="7" t="s">
        <v>521</v>
      </c>
      <c r="E1308">
        <f>VLOOKUP(A1308,home!$A$2:$E$405,3,FALSE)</f>
        <v>1.3110999999999999</v>
      </c>
      <c r="F1308">
        <f>VLOOKUP(B1308,home!$B$2:$E$405,3,FALSE)</f>
        <v>0.19070000000000001</v>
      </c>
      <c r="G1308">
        <f>VLOOKUP(C1308,away!$B$2:$E$405,4,FALSE)</f>
        <v>1.3348</v>
      </c>
      <c r="H1308">
        <f>VLOOKUP(A1308,away!$A$2:$E$405,3,FALSE)</f>
        <v>0.93330000000000002</v>
      </c>
      <c r="I1308">
        <f>VLOOKUP(C1308,away!$B$2:$E$405,3,FALSE)</f>
        <v>0.80359999999999998</v>
      </c>
      <c r="J1308">
        <f>VLOOKUP(B1308,home!$B$2:$E$405,4,FALSE)</f>
        <v>1.0714999999999999</v>
      </c>
      <c r="K1308" s="3">
        <f t="shared" si="1402"/>
        <v>0.33373573259600003</v>
      </c>
      <c r="L1308" s="3">
        <f t="shared" si="1403"/>
        <v>0.80362487141999983</v>
      </c>
      <c r="M1308" s="5">
        <f t="shared" si="1404"/>
        <v>0.32066426583423285</v>
      </c>
      <c r="N1308" s="5">
        <f t="shared" si="1405"/>
        <v>0.10701712367554619</v>
      </c>
      <c r="O1308" s="5">
        <f t="shared" si="1406"/>
        <v>0.25769377940002397</v>
      </c>
      <c r="P1308" s="5">
        <f t="shared" si="1407"/>
        <v>8.6001622253499027E-2</v>
      </c>
      <c r="Q1308" s="5">
        <f t="shared" si="1408"/>
        <v>1.785771908508757E-2</v>
      </c>
      <c r="R1308" s="5">
        <f t="shared" si="1409"/>
        <v>0.10354456516803903</v>
      </c>
      <c r="S1308" s="5">
        <f t="shared" si="1410"/>
        <v>5.766372978129904E-3</v>
      </c>
      <c r="T1308" s="5">
        <f t="shared" si="1411"/>
        <v>1.4350907203607976E-2</v>
      </c>
      <c r="U1308" s="5">
        <f t="shared" si="1412"/>
        <v>3.455652131268977E-2</v>
      </c>
      <c r="V1308" s="5">
        <f t="shared" si="1413"/>
        <v>1.7183684809466963E-4</v>
      </c>
      <c r="W1308" s="5">
        <f t="shared" si="1414"/>
        <v>1.9865863204517578E-3</v>
      </c>
      <c r="X1308" s="5">
        <f t="shared" si="1415"/>
        <v>1.5964701763377745E-3</v>
      </c>
      <c r="Y1308" s="5">
        <f t="shared" si="1416"/>
        <v>6.4148157009265413E-4</v>
      </c>
      <c r="Z1308" s="5">
        <f t="shared" si="1417"/>
        <v>2.7736995956468391E-2</v>
      </c>
      <c r="AA1308" s="5">
        <f t="shared" si="1418"/>
        <v>9.25682666554427E-3</v>
      </c>
      <c r="AB1308" s="5">
        <f t="shared" si="1419"/>
        <v>1.5446669143698022E-3</v>
      </c>
      <c r="AC1308" s="5">
        <f t="shared" si="1420"/>
        <v>2.8803972865168867E-6</v>
      </c>
      <c r="AD1308" s="5">
        <f t="shared" si="1421"/>
        <v>1.6574871025528979E-4</v>
      </c>
      <c r="AE1308" s="5">
        <f t="shared" si="1422"/>
        <v>1.3319978596693807E-4</v>
      </c>
      <c r="AF1308" s="5">
        <f t="shared" si="1423"/>
        <v>5.3521330435426042E-5</v>
      </c>
      <c r="AG1308" s="5">
        <f t="shared" si="1424"/>
        <v>1.4337024096465529E-5</v>
      </c>
      <c r="AH1308" s="5">
        <f t="shared" si="1425"/>
        <v>5.5725349522734897E-3</v>
      </c>
      <c r="AI1308" s="5">
        <f t="shared" si="1426"/>
        <v>1.8597540347138092E-3</v>
      </c>
      <c r="AJ1308" s="5">
        <f t="shared" si="1427"/>
        <v>3.1033318761178997E-4</v>
      </c>
      <c r="AK1308" s="5">
        <f t="shared" si="1428"/>
        <v>3.4523091238824223E-5</v>
      </c>
      <c r="AL1308" s="5">
        <f t="shared" si="1429"/>
        <v>3.0900710277843946E-8</v>
      </c>
      <c r="AM1308" s="5">
        <f t="shared" si="1430"/>
        <v>1.1063253448778257E-5</v>
      </c>
      <c r="AN1308" s="5">
        <f t="shared" si="1431"/>
        <v>8.890705630261295E-6</v>
      </c>
      <c r="AO1308" s="5">
        <f t="shared" si="1432"/>
        <v>3.5723960844759005E-6</v>
      </c>
      <c r="AP1308" s="5">
        <f t="shared" si="1433"/>
        <v>9.5695544801608565E-7</v>
      </c>
      <c r="AQ1308" s="5">
        <f t="shared" si="1434"/>
        <v>1.9225829971664874E-7</v>
      </c>
      <c r="AR1308" s="5">
        <f t="shared" si="1435"/>
        <v>8.9564553690084825E-4</v>
      </c>
      <c r="AS1308" s="5">
        <f t="shared" si="1436"/>
        <v>2.9890891940394237E-4</v>
      </c>
      <c r="AT1308" s="5">
        <f t="shared" si="1437"/>
        <v>4.9878293598376709E-5</v>
      </c>
      <c r="AU1308" s="5">
        <f t="shared" si="1438"/>
        <v>5.548722951564211E-6</v>
      </c>
      <c r="AV1308" s="5">
        <f t="shared" si="1439"/>
        <v>4.6295177980313017E-7</v>
      </c>
      <c r="AW1308" s="5">
        <f t="shared" si="1440"/>
        <v>2.3020886258008385E-10</v>
      </c>
      <c r="AX1308" s="5">
        <f t="shared" si="1441"/>
        <v>6.1536716577053938E-7</v>
      </c>
      <c r="AY1308" s="5">
        <f t="shared" si="1442"/>
        <v>4.9452435946843944E-7</v>
      </c>
      <c r="AZ1308" s="5">
        <f t="shared" si="1443"/>
        <v>1.9870603739594117E-7</v>
      </c>
      <c r="BA1308" s="5">
        <f t="shared" si="1444"/>
        <v>5.3228371250896983E-8</v>
      </c>
      <c r="BB1308" s="5">
        <f t="shared" si="1445"/>
        <v>1.0693910750599522E-8</v>
      </c>
      <c r="BC1308" s="5">
        <f t="shared" si="1446"/>
        <v>1.7187785303855001E-9</v>
      </c>
      <c r="BD1308" s="5">
        <f t="shared" si="1447"/>
        <v>1.1996050490497342E-4</v>
      </c>
      <c r="BE1308" s="5">
        <f t="shared" si="1448"/>
        <v>4.003510698704736E-5</v>
      </c>
      <c r="BF1308" s="5">
        <f t="shared" si="1449"/>
        <v>6.680572879940744E-6</v>
      </c>
      <c r="BG1308" s="5">
        <f t="shared" si="1450"/>
        <v>7.4318196141599814E-7</v>
      </c>
      <c r="BH1308" s="5">
        <f t="shared" si="1451"/>
        <v>6.2006594086325062E-8</v>
      </c>
      <c r="BI1308" s="5">
        <f t="shared" si="1452"/>
        <v>4.1387632206364991E-9</v>
      </c>
      <c r="BJ1308" s="8">
        <f t="shared" si="1453"/>
        <v>0.14384314468941251</v>
      </c>
      <c r="BK1308" s="8">
        <f t="shared" si="1454"/>
        <v>0.41260750373631272</v>
      </c>
      <c r="BL1308" s="8">
        <f t="shared" si="1455"/>
        <v>0.41579143466322999</v>
      </c>
      <c r="BM1308" s="8">
        <f t="shared" si="1456"/>
        <v>0.10719950933484432</v>
      </c>
      <c r="BN1308" s="8">
        <f t="shared" si="1457"/>
        <v>0.89277907541642876</v>
      </c>
    </row>
    <row r="1309" spans="1:66" x14ac:dyDescent="0.25">
      <c r="A1309" t="s">
        <v>136</v>
      </c>
      <c r="B1309" t="s">
        <v>147</v>
      </c>
      <c r="C1309" t="s">
        <v>138</v>
      </c>
      <c r="D1309" s="7" t="s">
        <v>521</v>
      </c>
      <c r="E1309">
        <f>VLOOKUP(A1309,home!$A$2:$E$405,3,FALSE)</f>
        <v>1.3110999999999999</v>
      </c>
      <c r="F1309">
        <f>VLOOKUP(B1309,home!$B$2:$E$405,3,FALSE)</f>
        <v>1.3348</v>
      </c>
      <c r="G1309">
        <f>VLOOKUP(C1309,away!$B$2:$E$405,4,FALSE)</f>
        <v>0.19070000000000001</v>
      </c>
      <c r="H1309">
        <f>VLOOKUP(A1309,away!$A$2:$E$405,3,FALSE)</f>
        <v>0.93330000000000002</v>
      </c>
      <c r="I1309">
        <f>VLOOKUP(C1309,away!$B$2:$E$405,3,FALSE)</f>
        <v>0.80359999999999998</v>
      </c>
      <c r="J1309">
        <f>VLOOKUP(B1309,home!$B$2:$E$405,4,FALSE)</f>
        <v>0.26790000000000003</v>
      </c>
      <c r="K1309" s="3">
        <f t="shared" si="1402"/>
        <v>0.33373573259599998</v>
      </c>
      <c r="L1309" s="3">
        <f t="shared" si="1403"/>
        <v>0.20092496785200001</v>
      </c>
      <c r="M1309" s="5">
        <f t="shared" si="1404"/>
        <v>0.58586804118872338</v>
      </c>
      <c r="N1309" s="5">
        <f t="shared" si="1405"/>
        <v>0.19552509993070211</v>
      </c>
      <c r="O1309" s="5">
        <f t="shared" si="1406"/>
        <v>0.11771551734135847</v>
      </c>
      <c r="P1309" s="5">
        <f t="shared" si="1407"/>
        <v>3.9285874417835411E-2</v>
      </c>
      <c r="Q1309" s="5">
        <f t="shared" si="1408"/>
        <v>3.2626856233139483E-2</v>
      </c>
      <c r="R1309" s="5">
        <f t="shared" si="1409"/>
        <v>1.1825993268747E-2</v>
      </c>
      <c r="S1309" s="5">
        <f t="shared" si="1410"/>
        <v>6.5858684049501328E-4</v>
      </c>
      <c r="T1309" s="5">
        <f t="shared" si="1411"/>
        <v>6.5555500397553772E-3</v>
      </c>
      <c r="U1309" s="5">
        <f t="shared" si="1412"/>
        <v>3.9467565272206448E-3</v>
      </c>
      <c r="V1309" s="5">
        <f t="shared" si="1413"/>
        <v>4.9068994096405901E-6</v>
      </c>
      <c r="W1309" s="5">
        <f t="shared" si="1414"/>
        <v>3.6295825890903929E-3</v>
      </c>
      <c r="X1309" s="5">
        <f t="shared" si="1415"/>
        <v>7.2927376502916622E-4</v>
      </c>
      <c r="Y1309" s="5">
        <f t="shared" si="1416"/>
        <v>7.3264653896896111E-5</v>
      </c>
      <c r="Z1309" s="5">
        <f t="shared" si="1417"/>
        <v>7.9204577244698714E-4</v>
      </c>
      <c r="AA1309" s="5">
        <f t="shared" si="1418"/>
        <v>2.6433397611715998E-4</v>
      </c>
      <c r="AB1309" s="5">
        <f t="shared" si="1419"/>
        <v>4.410884658473697E-5</v>
      </c>
      <c r="AC1309" s="5">
        <f t="shared" si="1420"/>
        <v>2.0564766768656387E-8</v>
      </c>
      <c r="AD1309" s="5">
        <f t="shared" si="1421"/>
        <v>3.0283035109694207E-4</v>
      </c>
      <c r="AE1309" s="5">
        <f t="shared" si="1422"/>
        <v>6.0846178558762963E-5</v>
      </c>
      <c r="AF1309" s="5">
        <f t="shared" si="1423"/>
        <v>6.11275823541825E-6</v>
      </c>
      <c r="AG1309" s="5">
        <f t="shared" si="1424"/>
        <v>4.094019173128204E-7</v>
      </c>
      <c r="AH1309" s="5">
        <f t="shared" si="1425"/>
        <v>3.9785442841555824E-5</v>
      </c>
      <c r="AI1309" s="5">
        <f t="shared" si="1426"/>
        <v>1.3277823913382918E-5</v>
      </c>
      <c r="AJ1309" s="5">
        <f t="shared" si="1427"/>
        <v>2.2156421455067674E-6</v>
      </c>
      <c r="AK1309" s="5">
        <f t="shared" si="1428"/>
        <v>2.4647965153375821E-7</v>
      </c>
      <c r="AL1309" s="5">
        <f t="shared" si="1429"/>
        <v>5.5159509507722918E-11</v>
      </c>
      <c r="AM1309" s="5">
        <f t="shared" si="1430"/>
        <v>2.0213061815128368E-5</v>
      </c>
      <c r="AN1309" s="5">
        <f t="shared" si="1431"/>
        <v>4.0613087953951572E-6</v>
      </c>
      <c r="AO1309" s="5">
        <f t="shared" si="1432"/>
        <v>4.0800916957590841E-7</v>
      </c>
      <c r="AP1309" s="5">
        <f t="shared" si="1433"/>
        <v>2.7326409760120227E-8</v>
      </c>
      <c r="AQ1309" s="5">
        <f t="shared" si="1434"/>
        <v>1.372639500640683E-9</v>
      </c>
      <c r="AR1309" s="5">
        <f t="shared" si="1435"/>
        <v>1.5987777647834378E-6</v>
      </c>
      <c r="AS1309" s="5">
        <f t="shared" si="1436"/>
        <v>5.3356926858819596E-7</v>
      </c>
      <c r="AT1309" s="5">
        <f t="shared" si="1437"/>
        <v>8.9035565371496727E-8</v>
      </c>
      <c r="AU1309" s="5">
        <f t="shared" si="1438"/>
        <v>9.9047832121185057E-9</v>
      </c>
      <c r="AV1309" s="5">
        <f t="shared" si="1439"/>
        <v>8.263950203752326E-10</v>
      </c>
      <c r="AW1309" s="5">
        <f t="shared" si="1440"/>
        <v>1.0274353661396898E-13</v>
      </c>
      <c r="AX1309" s="5">
        <f t="shared" si="1441"/>
        <v>1.1243034988133504E-6</v>
      </c>
      <c r="AY1309" s="5">
        <f t="shared" si="1442"/>
        <v>2.2590064435496359E-7</v>
      </c>
      <c r="AZ1309" s="5">
        <f t="shared" si="1443"/>
        <v>2.2694539852383576E-8</v>
      </c>
      <c r="BA1309" s="5">
        <f t="shared" si="1444"/>
        <v>1.519966563418702E-9</v>
      </c>
      <c r="BB1309" s="5">
        <f t="shared" si="1445"/>
        <v>7.6349808222754368E-11</v>
      </c>
      <c r="BC1309" s="5">
        <f t="shared" si="1446"/>
        <v>3.0681165525326575E-12</v>
      </c>
      <c r="BD1309" s="5">
        <f t="shared" si="1447"/>
        <v>5.3539061831934165E-8</v>
      </c>
      <c r="BE1309" s="5">
        <f t="shared" si="1448"/>
        <v>1.786789802298309E-8</v>
      </c>
      <c r="BF1309" s="5">
        <f t="shared" si="1449"/>
        <v>2.9815780183254401E-9</v>
      </c>
      <c r="BG1309" s="5">
        <f t="shared" si="1450"/>
        <v>3.3168637474599036E-10</v>
      </c>
      <c r="BH1309" s="5">
        <f t="shared" si="1451"/>
        <v>2.7673898816991109E-11</v>
      </c>
      <c r="BI1309" s="5">
        <f t="shared" si="1452"/>
        <v>1.8471537790952214E-12</v>
      </c>
      <c r="BJ1309" s="8">
        <f t="shared" si="1453"/>
        <v>0.23953591147831876</v>
      </c>
      <c r="BK1309" s="8">
        <f t="shared" si="1454"/>
        <v>0.62581765586703408</v>
      </c>
      <c r="BL1309" s="8">
        <f t="shared" si="1455"/>
        <v>0.13385454221210225</v>
      </c>
      <c r="BM1309" s="8">
        <f t="shared" si="1456"/>
        <v>1.7152547048854598E-2</v>
      </c>
      <c r="BN1309" s="8">
        <f t="shared" si="1457"/>
        <v>0.98284738238050573</v>
      </c>
    </row>
    <row r="1310" spans="1:66" x14ac:dyDescent="0.25">
      <c r="A1310" t="s">
        <v>136</v>
      </c>
      <c r="B1310" t="s">
        <v>151</v>
      </c>
      <c r="C1310" t="s">
        <v>145</v>
      </c>
      <c r="D1310" s="7" t="s">
        <v>521</v>
      </c>
      <c r="E1310">
        <f>VLOOKUP(A1310,home!$A$2:$E$405,3,FALSE)</f>
        <v>1.3110999999999999</v>
      </c>
      <c r="F1310">
        <f>VLOOKUP(B1310,home!$B$2:$E$405,3,FALSE)</f>
        <v>1.1440999999999999</v>
      </c>
      <c r="G1310">
        <f>VLOOKUP(C1310,away!$B$2:$E$405,4,FALSE)</f>
        <v>1.1440999999999999</v>
      </c>
      <c r="H1310">
        <f>VLOOKUP(A1310,away!$A$2:$E$405,3,FALSE)</f>
        <v>0.93330000000000002</v>
      </c>
      <c r="I1310">
        <f>VLOOKUP(C1310,away!$B$2:$E$405,3,FALSE)</f>
        <v>3.2143999999999999</v>
      </c>
      <c r="J1310">
        <f>VLOOKUP(B1310,home!$B$2:$E$405,4,FALSE)</f>
        <v>0.80359999999999998</v>
      </c>
      <c r="K1310" s="3">
        <f t="shared" si="1402"/>
        <v>1.7161837623909997</v>
      </c>
      <c r="L1310" s="3">
        <f t="shared" si="1403"/>
        <v>2.4107996142719998</v>
      </c>
      <c r="M1310" s="5">
        <f t="shared" si="1404"/>
        <v>1.6131468061039222E-2</v>
      </c>
      <c r="N1310" s="5">
        <f t="shared" si="1405"/>
        <v>2.7684563549884536E-2</v>
      </c>
      <c r="O1310" s="5">
        <f t="shared" si="1406"/>
        <v>3.8889736979194442E-2</v>
      </c>
      <c r="P1310" s="5">
        <f t="shared" si="1407"/>
        <v>6.6741935127350299E-2</v>
      </c>
      <c r="Q1310" s="5">
        <f t="shared" si="1408"/>
        <v>2.375589921659679E-2</v>
      </c>
      <c r="R1310" s="5">
        <f t="shared" si="1409"/>
        <v>4.6877681454290748E-2</v>
      </c>
      <c r="S1310" s="5">
        <f t="shared" si="1410"/>
        <v>6.9034106004616028E-2</v>
      </c>
      <c r="T1310" s="5">
        <f t="shared" si="1411"/>
        <v>5.7270712668056042E-2</v>
      </c>
      <c r="U1310" s="5">
        <f t="shared" si="1412"/>
        <v>8.0450715730391489E-2</v>
      </c>
      <c r="V1310" s="5">
        <f t="shared" si="1413"/>
        <v>3.1735554983455566E-2</v>
      </c>
      <c r="W1310" s="5">
        <f t="shared" si="1414"/>
        <v>1.3589829498840163E-2</v>
      </c>
      <c r="X1310" s="5">
        <f t="shared" si="1415"/>
        <v>3.2762355713826109E-2</v>
      </c>
      <c r="Y1310" s="5">
        <f t="shared" si="1416"/>
        <v>3.9491737258767021E-2</v>
      </c>
      <c r="Z1310" s="5">
        <f t="shared" si="1417"/>
        <v>3.7670898789323268E-2</v>
      </c>
      <c r="AA1310" s="5">
        <f t="shared" si="1418"/>
        <v>6.4650184816911357E-2</v>
      </c>
      <c r="AB1310" s="5">
        <f t="shared" si="1419"/>
        <v>5.5475798709180221E-2</v>
      </c>
      <c r="AC1310" s="5">
        <f t="shared" si="1420"/>
        <v>8.2063685397451291E-3</v>
      </c>
      <c r="AD1310" s="5">
        <f t="shared" si="1421"/>
        <v>5.8306611798929269E-3</v>
      </c>
      <c r="AE1310" s="5">
        <f t="shared" si="1422"/>
        <v>1.4056555723436592E-2</v>
      </c>
      <c r="AF1310" s="5">
        <f t="shared" si="1423"/>
        <v>1.6943769558026907E-2</v>
      </c>
      <c r="AG1310" s="5">
        <f t="shared" si="1424"/>
        <v>1.3616011038268306E-2</v>
      </c>
      <c r="AH1310" s="5">
        <f t="shared" si="1425"/>
        <v>2.2704247067645018E-2</v>
      </c>
      <c r="AI1310" s="5">
        <f t="shared" si="1426"/>
        <v>3.8964660154805847E-2</v>
      </c>
      <c r="AJ1310" s="5">
        <f t="shared" si="1427"/>
        <v>3.3435258532380691E-2</v>
      </c>
      <c r="AK1310" s="5">
        <f t="shared" si="1428"/>
        <v>1.9127015928205628E-2</v>
      </c>
      <c r="AL1310" s="5">
        <f t="shared" si="1429"/>
        <v>1.3581130115085452E-3</v>
      </c>
      <c r="AM1310" s="5">
        <f t="shared" si="1430"/>
        <v>2.0012972081871559E-3</v>
      </c>
      <c r="AN1310" s="5">
        <f t="shared" si="1431"/>
        <v>4.8247265375412256E-3</v>
      </c>
      <c r="AO1310" s="5">
        <f t="shared" si="1432"/>
        <v>5.8157244378361349E-3</v>
      </c>
      <c r="AP1310" s="5">
        <f t="shared" si="1433"/>
        <v>4.6735154104825321E-3</v>
      </c>
      <c r="AQ1310" s="5">
        <f t="shared" si="1434"/>
        <v>2.8167272872213832E-3</v>
      </c>
      <c r="AR1310" s="5">
        <f t="shared" si="1435"/>
        <v>1.0947078014602957E-2</v>
      </c>
      <c r="AS1310" s="5">
        <f t="shared" si="1436"/>
        <v>1.8787197534289094E-2</v>
      </c>
      <c r="AT1310" s="5">
        <f t="shared" si="1437"/>
        <v>1.6121141674589588E-2</v>
      </c>
      <c r="AU1310" s="5">
        <f t="shared" si="1438"/>
        <v>9.2222805243785018E-3</v>
      </c>
      <c r="AV1310" s="5">
        <f t="shared" si="1439"/>
        <v>3.9567820220382851E-3</v>
      </c>
      <c r="AW1310" s="5">
        <f t="shared" si="1440"/>
        <v>1.5608397299877373E-4</v>
      </c>
      <c r="AX1310" s="5">
        <f t="shared" si="1441"/>
        <v>5.7243229540153971E-4</v>
      </c>
      <c r="AY1310" s="5">
        <f t="shared" si="1442"/>
        <v>1.3800195569508673E-3</v>
      </c>
      <c r="AZ1310" s="5">
        <f t="shared" si="1443"/>
        <v>1.6634753077924838E-3</v>
      </c>
      <c r="BA1310" s="5">
        <f t="shared" si="1444"/>
        <v>1.3367685434590385E-3</v>
      </c>
      <c r="BB1310" s="5">
        <f t="shared" si="1445"/>
        <v>8.0567027223549812E-4</v>
      </c>
      <c r="BC1310" s="5">
        <f t="shared" si="1446"/>
        <v>3.8846191630715113E-4</v>
      </c>
      <c r="BD1310" s="5">
        <f t="shared" si="1447"/>
        <v>4.3985352425017187E-3</v>
      </c>
      <c r="BE1310" s="5">
        <f t="shared" si="1448"/>
        <v>7.5486947614860078E-3</v>
      </c>
      <c r="BF1310" s="5">
        <f t="shared" si="1449"/>
        <v>6.4774736884541445E-3</v>
      </c>
      <c r="BG1310" s="5">
        <f t="shared" si="1450"/>
        <v>3.7055117218133139E-3</v>
      </c>
      <c r="BH1310" s="5">
        <f t="shared" si="1451"/>
        <v>1.5898347620813813E-3</v>
      </c>
      <c r="BI1310" s="5">
        <f t="shared" si="1452"/>
        <v>5.4568972071376441E-4</v>
      </c>
      <c r="BJ1310" s="8">
        <f t="shared" si="1453"/>
        <v>0.2712809141790104</v>
      </c>
      <c r="BK1310" s="8">
        <f t="shared" si="1454"/>
        <v>0.19458756528466564</v>
      </c>
      <c r="BL1310" s="8">
        <f t="shared" si="1455"/>
        <v>0.48387551903995429</v>
      </c>
      <c r="BM1310" s="8">
        <f t="shared" si="1456"/>
        <v>0.76610967732064561</v>
      </c>
      <c r="BN1310" s="8">
        <f t="shared" si="1457"/>
        <v>0.22008128438835606</v>
      </c>
    </row>
    <row r="1311" spans="1:66" x14ac:dyDescent="0.25">
      <c r="A1311" t="s">
        <v>136</v>
      </c>
      <c r="B1311" t="s">
        <v>406</v>
      </c>
      <c r="C1311" t="s">
        <v>149</v>
      </c>
      <c r="D1311" s="7" t="s">
        <v>521</v>
      </c>
      <c r="E1311">
        <f>VLOOKUP(A1311,home!$A$2:$E$405,3,FALSE)</f>
        <v>1.3110999999999999</v>
      </c>
      <c r="F1311">
        <f>VLOOKUP(B1311,home!$B$2:$E$405,3,FALSE)</f>
        <v>0.38140000000000002</v>
      </c>
      <c r="G1311">
        <f>VLOOKUP(C1311,away!$B$2:$E$405,4,FALSE)</f>
        <v>1.7161</v>
      </c>
      <c r="H1311">
        <f>VLOOKUP(A1311,away!$A$2:$E$405,3,FALSE)</f>
        <v>0.93330000000000002</v>
      </c>
      <c r="I1311">
        <f>VLOOKUP(C1311,away!$B$2:$E$405,3,FALSE)</f>
        <v>1.6072</v>
      </c>
      <c r="J1311">
        <f>VLOOKUP(B1311,home!$B$2:$E$405,4,FALSE)</f>
        <v>1.3392999999999999</v>
      </c>
      <c r="K1311" s="3">
        <f t="shared" si="1402"/>
        <v>0.85814187999400005</v>
      </c>
      <c r="L1311" s="3">
        <f t="shared" si="1403"/>
        <v>2.0089496785679999</v>
      </c>
      <c r="M1311" s="5">
        <f t="shared" si="1404"/>
        <v>5.6864072129066925E-2</v>
      </c>
      <c r="N1311" s="5">
        <f t="shared" si="1405"/>
        <v>4.8797441760951916E-2</v>
      </c>
      <c r="O1311" s="5">
        <f t="shared" si="1406"/>
        <v>0.11423705942575654</v>
      </c>
      <c r="P1311" s="5">
        <f t="shared" si="1407"/>
        <v>9.8031604940605019E-2</v>
      </c>
      <c r="Q1311" s="5">
        <f t="shared" si="1408"/>
        <v>2.0937564205820495E-2</v>
      </c>
      <c r="R1311" s="5">
        <f t="shared" si="1409"/>
        <v>0.11474825190696358</v>
      </c>
      <c r="S1311" s="5">
        <f t="shared" si="1410"/>
        <v>4.2250735866304852E-2</v>
      </c>
      <c r="T1311" s="5">
        <f t="shared" si="1411"/>
        <v>4.2062512881279941E-2</v>
      </c>
      <c r="U1311" s="5">
        <f t="shared" si="1412"/>
        <v>9.8470280617466835E-2</v>
      </c>
      <c r="V1311" s="5">
        <f t="shared" si="1413"/>
        <v>8.0931934930614045E-3</v>
      </c>
      <c r="W1311" s="5">
        <f t="shared" si="1414"/>
        <v>5.989133570025962E-3</v>
      </c>
      <c r="X1311" s="5">
        <f t="shared" si="1415"/>
        <v>1.2031867960404473E-2</v>
      </c>
      <c r="Y1311" s="5">
        <f t="shared" si="1416"/>
        <v>1.2085708635813593E-2</v>
      </c>
      <c r="Z1311" s="5">
        <f t="shared" si="1417"/>
        <v>7.6841154594911448E-2</v>
      </c>
      <c r="AA1311" s="5">
        <f t="shared" si="1418"/>
        <v>6.5940612864986897E-2</v>
      </c>
      <c r="AB1311" s="5">
        <f t="shared" si="1419"/>
        <v>2.8293200745958196E-2</v>
      </c>
      <c r="AC1311" s="5">
        <f t="shared" si="1420"/>
        <v>8.7202331533134121E-4</v>
      </c>
      <c r="AD1311" s="5">
        <f t="shared" si="1421"/>
        <v>1.2848815853293138E-3</v>
      </c>
      <c r="AE1311" s="5">
        <f t="shared" si="1422"/>
        <v>2.5812624478452665E-3</v>
      </c>
      <c r="AF1311" s="5">
        <f t="shared" si="1423"/>
        <v>2.5928131824491992E-3</v>
      </c>
      <c r="AG1311" s="5">
        <f t="shared" si="1424"/>
        <v>1.7362770698227301E-3</v>
      </c>
      <c r="AH1311" s="5">
        <f t="shared" si="1425"/>
        <v>3.8592503206060357E-2</v>
      </c>
      <c r="AI1311" s="5">
        <f t="shared" si="1426"/>
        <v>3.3117843254923111E-2</v>
      </c>
      <c r="AJ1311" s="5">
        <f t="shared" si="1427"/>
        <v>1.4209904136063163E-2</v>
      </c>
      <c r="AK1311" s="5">
        <f t="shared" si="1428"/>
        <v>4.0647046166185875E-3</v>
      </c>
      <c r="AL1311" s="5">
        <f t="shared" si="1429"/>
        <v>6.013346701835046E-5</v>
      </c>
      <c r="AM1311" s="5">
        <f t="shared" si="1430"/>
        <v>2.2052213984083375E-4</v>
      </c>
      <c r="AN1311" s="5">
        <f t="shared" si="1431"/>
        <v>4.430178819503704E-4</v>
      </c>
      <c r="AO1311" s="5">
        <f t="shared" si="1432"/>
        <v>4.4500031577203648E-4</v>
      </c>
      <c r="AP1311" s="5">
        <f t="shared" si="1433"/>
        <v>2.9799441377763032E-4</v>
      </c>
      <c r="AQ1311" s="5">
        <f t="shared" si="1434"/>
        <v>1.4966394544340761E-4</v>
      </c>
      <c r="AR1311" s="5">
        <f t="shared" si="1435"/>
        <v>1.5506079382189888E-2</v>
      </c>
      <c r="AS1311" s="5">
        <f t="shared" si="1436"/>
        <v>1.3306416112368635E-2</v>
      </c>
      <c r="AT1311" s="5">
        <f t="shared" si="1437"/>
        <v>5.7093964693252352E-3</v>
      </c>
      <c r="AU1311" s="5">
        <f t="shared" si="1438"/>
        <v>1.6331574066059547E-3</v>
      </c>
      <c r="AV1311" s="5">
        <f t="shared" si="1439"/>
        <v>3.503701918077398E-4</v>
      </c>
      <c r="AW1311" s="5">
        <f t="shared" si="1440"/>
        <v>2.87966454316988E-6</v>
      </c>
      <c r="AX1311" s="5">
        <f t="shared" si="1441"/>
        <v>3.1539880610552127E-5</v>
      </c>
      <c r="AY1311" s="5">
        <f t="shared" si="1442"/>
        <v>6.3362033014641782E-5</v>
      </c>
      <c r="AZ1311" s="5">
        <f t="shared" si="1443"/>
        <v>6.3645567929089815E-5</v>
      </c>
      <c r="BA1311" s="5">
        <f t="shared" si="1444"/>
        <v>4.2620247744474256E-5</v>
      </c>
      <c r="BB1311" s="5">
        <f t="shared" si="1445"/>
        <v>2.1405483251687533E-5</v>
      </c>
      <c r="BC1311" s="5">
        <f t="shared" si="1446"/>
        <v>8.6005077396140729E-6</v>
      </c>
      <c r="BD1311" s="5">
        <f t="shared" si="1447"/>
        <v>5.1918221984500424E-3</v>
      </c>
      <c r="BE1311" s="5">
        <f t="shared" si="1448"/>
        <v>4.4553200619725022E-3</v>
      </c>
      <c r="BF1311" s="5">
        <f t="shared" si="1449"/>
        <v>1.9116483669780332E-3</v>
      </c>
      <c r="BG1311" s="5">
        <f t="shared" si="1450"/>
        <v>5.4682184117532998E-4</v>
      </c>
      <c r="BH1311" s="5">
        <f t="shared" si="1451"/>
        <v>1.1731268070199452E-4</v>
      </c>
      <c r="BI1311" s="5">
        <f t="shared" si="1452"/>
        <v>2.0134184872949086E-5</v>
      </c>
      <c r="BJ1311" s="8">
        <f t="shared" si="1453"/>
        <v>0.15188683571681724</v>
      </c>
      <c r="BK1311" s="8">
        <f t="shared" si="1454"/>
        <v>0.20623512524440252</v>
      </c>
      <c r="BL1311" s="8">
        <f t="shared" si="1455"/>
        <v>0.56042283967124551</v>
      </c>
      <c r="BM1311" s="8">
        <f t="shared" si="1456"/>
        <v>0.5417094784897406</v>
      </c>
      <c r="BN1311" s="8">
        <f t="shared" si="1457"/>
        <v>0.4536159943691645</v>
      </c>
    </row>
    <row r="1312" spans="1:66" x14ac:dyDescent="0.25">
      <c r="A1312" t="s">
        <v>136</v>
      </c>
      <c r="B1312" t="s">
        <v>148</v>
      </c>
      <c r="C1312" t="s">
        <v>142</v>
      </c>
      <c r="D1312" s="7" t="s">
        <v>521</v>
      </c>
      <c r="E1312">
        <f>VLOOKUP(A1312,home!$A$2:$E$405,3,FALSE)</f>
        <v>1.3110999999999999</v>
      </c>
      <c r="F1312">
        <f>VLOOKUP(B1312,home!$B$2:$E$405,3,FALSE)</f>
        <v>1.5254000000000001</v>
      </c>
      <c r="G1312">
        <f>VLOOKUP(C1312,away!$B$2:$E$405,4,FALSE)</f>
        <v>0.57199999999999995</v>
      </c>
      <c r="H1312">
        <f>VLOOKUP(A1312,away!$A$2:$E$405,3,FALSE)</f>
        <v>0.93330000000000002</v>
      </c>
      <c r="I1312">
        <f>VLOOKUP(C1312,away!$B$2:$E$405,3,FALSE)</f>
        <v>1.6072</v>
      </c>
      <c r="J1312">
        <f>VLOOKUP(B1312,home!$B$2:$E$405,4,FALSE)</f>
        <v>1.0714999999999999</v>
      </c>
      <c r="K1312" s="3">
        <f t="shared" si="1402"/>
        <v>1.14397250968</v>
      </c>
      <c r="L1312" s="3">
        <f t="shared" si="1403"/>
        <v>1.6072497428399997</v>
      </c>
      <c r="M1312" s="5">
        <f t="shared" si="1404"/>
        <v>6.3849772948755865E-2</v>
      </c>
      <c r="N1312" s="5">
        <f t="shared" si="1405"/>
        <v>7.3042385002686408E-2</v>
      </c>
      <c r="O1312" s="5">
        <f t="shared" si="1406"/>
        <v>0.10262253115228023</v>
      </c>
      <c r="P1312" s="5">
        <f t="shared" si="1407"/>
        <v>0.11739735451198799</v>
      </c>
      <c r="Q1312" s="5">
        <f t="shared" si="1408"/>
        <v>4.1779240242268006E-2</v>
      </c>
      <c r="R1312" s="5">
        <f t="shared" si="1409"/>
        <v>8.2470018402046139E-2</v>
      </c>
      <c r="S1312" s="5">
        <f t="shared" si="1410"/>
        <v>5.3963147439359635E-2</v>
      </c>
      <c r="T1312" s="5">
        <f t="shared" si="1411"/>
        <v>6.7149673135435822E-2</v>
      </c>
      <c r="U1312" s="5">
        <f t="shared" si="1412"/>
        <v>9.4343433924744494E-2</v>
      </c>
      <c r="V1312" s="5">
        <f t="shared" si="1413"/>
        <v>1.1024368360550161E-2</v>
      </c>
      <c r="W1312" s="5">
        <f t="shared" si="1414"/>
        <v>1.5931434104156997E-2</v>
      </c>
      <c r="X1312" s="5">
        <f t="shared" si="1415"/>
        <v>2.5605793366978734E-2</v>
      </c>
      <c r="Y1312" s="5">
        <f t="shared" si="1416"/>
        <v>2.0577452402145372E-2</v>
      </c>
      <c r="Z1312" s="5">
        <f t="shared" si="1417"/>
        <v>4.4183305289566231E-2</v>
      </c>
      <c r="AA1312" s="5">
        <f t="shared" si="1418"/>
        <v>5.0544486638062693E-2</v>
      </c>
      <c r="AB1312" s="5">
        <f t="shared" si="1419"/>
        <v>2.8910751614915919E-2</v>
      </c>
      <c r="AC1312" s="5">
        <f t="shared" si="1420"/>
        <v>1.2668718510292967E-3</v>
      </c>
      <c r="AD1312" s="5">
        <f t="shared" si="1421"/>
        <v>4.5562806637335033E-3</v>
      </c>
      <c r="AE1312" s="5">
        <f t="shared" si="1422"/>
        <v>7.3230809250925356E-3</v>
      </c>
      <c r="AF1312" s="5">
        <f t="shared" si="1423"/>
        <v>5.8850099668257428E-3</v>
      </c>
      <c r="AG1312" s="5">
        <f t="shared" si="1424"/>
        <v>3.1528935852638365E-3</v>
      </c>
      <c r="AH1312" s="5">
        <f t="shared" si="1425"/>
        <v>1.7753401516119132E-2</v>
      </c>
      <c r="AI1312" s="5">
        <f t="shared" si="1426"/>
        <v>2.0309403287751517E-2</v>
      </c>
      <c r="AJ1312" s="5">
        <f t="shared" si="1427"/>
        <v>1.1616699524596178E-2</v>
      </c>
      <c r="AK1312" s="5">
        <f t="shared" si="1428"/>
        <v>4.4297283031169187E-3</v>
      </c>
      <c r="AL1312" s="5">
        <f t="shared" si="1429"/>
        <v>9.3173332933170708E-5</v>
      </c>
      <c r="AM1312" s="5">
        <f t="shared" si="1430"/>
        <v>1.042451965139533E-3</v>
      </c>
      <c r="AN1312" s="5">
        <f t="shared" si="1431"/>
        <v>1.6754806528935667E-3</v>
      </c>
      <c r="AO1312" s="5">
        <f t="shared" si="1432"/>
        <v>1.3464579242482902E-3</v>
      </c>
      <c r="AP1312" s="5">
        <f t="shared" si="1433"/>
        <v>7.2136471749764805E-4</v>
      </c>
      <c r="AQ1312" s="5">
        <f t="shared" si="1434"/>
        <v>2.8985331417298593E-4</v>
      </c>
      <c r="AR1312" s="5">
        <f t="shared" si="1435"/>
        <v>5.70683000426355E-3</v>
      </c>
      <c r="AS1312" s="5">
        <f t="shared" si="1436"/>
        <v>6.5284566422944973E-3</v>
      </c>
      <c r="AT1312" s="5">
        <f t="shared" si="1437"/>
        <v>3.7341874647113531E-3</v>
      </c>
      <c r="AU1312" s="5">
        <f t="shared" si="1438"/>
        <v>1.4239359352071477E-3</v>
      </c>
      <c r="AV1312" s="5">
        <f t="shared" si="1439"/>
        <v>4.0723589135561447E-4</v>
      </c>
      <c r="AW1312" s="5">
        <f t="shared" si="1440"/>
        <v>4.7586973350179842E-6</v>
      </c>
      <c r="AX1312" s="5">
        <f t="shared" si="1441"/>
        <v>1.9875606513025342E-4</v>
      </c>
      <c r="AY1312" s="5">
        <f t="shared" si="1442"/>
        <v>3.1945063456849003E-4</v>
      </c>
      <c r="AZ1312" s="5">
        <f t="shared" si="1443"/>
        <v>2.5671847513014016E-4</v>
      </c>
      <c r="BA1312" s="5">
        <f t="shared" si="1444"/>
        <v>1.3753690104506487E-4</v>
      </c>
      <c r="BB1312" s="5">
        <f t="shared" si="1445"/>
        <v>5.5264037208922756E-5</v>
      </c>
      <c r="BC1312" s="5">
        <f t="shared" si="1446"/>
        <v>1.7764621918468264E-5</v>
      </c>
      <c r="BD1312" s="5">
        <f t="shared" si="1447"/>
        <v>1.5287168427973623E-3</v>
      </c>
      <c r="BE1312" s="5">
        <f t="shared" si="1448"/>
        <v>1.7488100432449844E-3</v>
      </c>
      <c r="BF1312" s="5">
        <f t="shared" si="1449"/>
        <v>1.0002953070622775E-3</v>
      </c>
      <c r="BG1312" s="5">
        <f t="shared" si="1450"/>
        <v>3.8143677761372002E-4</v>
      </c>
      <c r="BH1312" s="5">
        <f t="shared" si="1451"/>
        <v>1.0908829694275476E-4</v>
      </c>
      <c r="BI1312" s="5">
        <f t="shared" si="1452"/>
        <v>2.4958802566064019E-5</v>
      </c>
      <c r="BJ1312" s="8">
        <f t="shared" si="1453"/>
        <v>0.27106434270354035</v>
      </c>
      <c r="BK1312" s="8">
        <f t="shared" si="1454"/>
        <v>0.24791413907918461</v>
      </c>
      <c r="BL1312" s="8">
        <f t="shared" si="1455"/>
        <v>0.43559440637169256</v>
      </c>
      <c r="BM1312" s="8">
        <f t="shared" si="1456"/>
        <v>0.51728019924672541</v>
      </c>
      <c r="BN1312" s="8">
        <f t="shared" si="1457"/>
        <v>0.48116130226002463</v>
      </c>
    </row>
    <row r="1313" spans="1:66" x14ac:dyDescent="0.25">
      <c r="A1313" t="s">
        <v>136</v>
      </c>
      <c r="B1313" t="s">
        <v>230</v>
      </c>
      <c r="C1313" t="s">
        <v>141</v>
      </c>
      <c r="D1313" s="7" t="s">
        <v>521</v>
      </c>
      <c r="E1313">
        <f>VLOOKUP(A1313,home!$A$2:$E$405,3,FALSE)</f>
        <v>1.3110999999999999</v>
      </c>
      <c r="F1313">
        <f>VLOOKUP(B1313,home!$B$2:$E$405,3,FALSE)</f>
        <v>0.76270000000000004</v>
      </c>
      <c r="G1313">
        <f>VLOOKUP(C1313,away!$B$2:$E$405,4,FALSE)</f>
        <v>1.1440999999999999</v>
      </c>
      <c r="H1313">
        <f>VLOOKUP(A1313,away!$A$2:$E$405,3,FALSE)</f>
        <v>0.93330000000000002</v>
      </c>
      <c r="I1313">
        <f>VLOOKUP(C1313,away!$B$2:$E$405,3,FALSE)</f>
        <v>0.26790000000000003</v>
      </c>
      <c r="J1313">
        <f>VLOOKUP(B1313,home!$B$2:$E$405,4,FALSE)</f>
        <v>0.53569999999999995</v>
      </c>
      <c r="K1313" s="3">
        <f t="shared" si="1402"/>
        <v>1.1440725072769999</v>
      </c>
      <c r="L1313" s="3">
        <f t="shared" si="1403"/>
        <v>0.13394164419900001</v>
      </c>
      <c r="M1313" s="5">
        <f t="shared" si="1404"/>
        <v>0.27858998901216403</v>
      </c>
      <c r="N1313" s="5">
        <f t="shared" si="1405"/>
        <v>0.31872714723141832</v>
      </c>
      <c r="O1313" s="5">
        <f t="shared" si="1406"/>
        <v>3.7314801185670592E-2</v>
      </c>
      <c r="P1313" s="5">
        <f t="shared" si="1407"/>
        <v>4.2690838151032917E-2</v>
      </c>
      <c r="Q1313" s="5">
        <f t="shared" si="1408"/>
        <v>0.18232348323514716</v>
      </c>
      <c r="R1313" s="5">
        <f t="shared" si="1409"/>
        <v>2.4990029118837566E-3</v>
      </c>
      <c r="S1313" s="5">
        <f t="shared" si="1410"/>
        <v>1.6354748321179913E-3</v>
      </c>
      <c r="T1313" s="5">
        <f t="shared" si="1411"/>
        <v>2.4420707120604419E-2</v>
      </c>
      <c r="U1313" s="5">
        <f t="shared" si="1412"/>
        <v>2.8590405270913729E-3</v>
      </c>
      <c r="V1313" s="5">
        <f t="shared" si="1413"/>
        <v>2.7846494494813699E-5</v>
      </c>
      <c r="W1313" s="5">
        <f t="shared" si="1414"/>
        <v>6.9530428200103619E-2</v>
      </c>
      <c r="X1313" s="5">
        <f t="shared" si="1415"/>
        <v>9.3130198749823943E-3</v>
      </c>
      <c r="Y1313" s="5">
        <f t="shared" si="1416"/>
        <v>6.237005972565536E-4</v>
      </c>
      <c r="Z1313" s="5">
        <f t="shared" si="1417"/>
        <v>1.1157351962526634E-4</v>
      </c>
      <c r="AA1313" s="5">
        <f t="shared" si="1418"/>
        <v>1.2764819634339801E-4</v>
      </c>
      <c r="AB1313" s="5">
        <f t="shared" si="1419"/>
        <v>7.3019396019989086E-5</v>
      </c>
      <c r="AC1313" s="5">
        <f t="shared" si="1420"/>
        <v>2.6669797831011956E-7</v>
      </c>
      <c r="AD1313" s="5">
        <f t="shared" si="1421"/>
        <v>1.9886962830733997E-2</v>
      </c>
      <c r="AE1313" s="5">
        <f t="shared" si="1422"/>
        <v>2.6636924996729107E-3</v>
      </c>
      <c r="AF1313" s="5">
        <f t="shared" si="1423"/>
        <v>1.7838967652336694E-4</v>
      </c>
      <c r="AG1313" s="5">
        <f t="shared" si="1424"/>
        <v>7.9646021938891726E-6</v>
      </c>
      <c r="AH1313" s="5">
        <f t="shared" si="1425"/>
        <v>3.7360851669193919E-6</v>
      </c>
      <c r="AI1313" s="5">
        <f t="shared" si="1426"/>
        <v>4.2743523243178774E-6</v>
      </c>
      <c r="AJ1313" s="5">
        <f t="shared" si="1427"/>
        <v>2.4450844903338131E-6</v>
      </c>
      <c r="AK1313" s="5">
        <f t="shared" si="1428"/>
        <v>9.3245131445343714E-7</v>
      </c>
      <c r="AL1313" s="5">
        <f t="shared" si="1429"/>
        <v>1.6347407554185842E-9</v>
      </c>
      <c r="AM1313" s="5">
        <f t="shared" si="1430"/>
        <v>4.5504254855764682E-3</v>
      </c>
      <c r="AN1313" s="5">
        <f t="shared" si="1431"/>
        <v>6.0949147134314516E-4</v>
      </c>
      <c r="AO1313" s="5">
        <f t="shared" si="1432"/>
        <v>4.0818144898484271E-5</v>
      </c>
      <c r="AP1313" s="5">
        <f t="shared" si="1433"/>
        <v>1.8224164802853357E-6</v>
      </c>
      <c r="AQ1313" s="5">
        <f t="shared" si="1434"/>
        <v>6.1024364946193071E-8</v>
      </c>
      <c r="AR1313" s="5">
        <f t="shared" si="1435"/>
        <v>1.0008347802493575E-7</v>
      </c>
      <c r="AS1313" s="5">
        <f t="shared" si="1436"/>
        <v>1.1450275564099077E-7</v>
      </c>
      <c r="AT1313" s="5">
        <f t="shared" si="1437"/>
        <v>6.5499727368156981E-8</v>
      </c>
      <c r="AU1313" s="5">
        <f t="shared" si="1438"/>
        <v>2.4978812438682431E-8</v>
      </c>
      <c r="AV1313" s="5">
        <f t="shared" si="1439"/>
        <v>7.1443931438813315E-9</v>
      </c>
      <c r="AW1313" s="5">
        <f t="shared" si="1440"/>
        <v>6.9584989252416366E-12</v>
      </c>
      <c r="AX1313" s="5">
        <f t="shared" si="1441"/>
        <v>8.6766944907677127E-4</v>
      </c>
      <c r="AY1313" s="5">
        <f t="shared" si="1442"/>
        <v>1.1621707263058324E-4</v>
      </c>
      <c r="AZ1313" s="5">
        <f t="shared" si="1443"/>
        <v>7.7831528960674599E-6</v>
      </c>
      <c r="BA1313" s="5">
        <f t="shared" si="1444"/>
        <v>3.4749609865049472E-7</v>
      </c>
      <c r="BB1313" s="5">
        <f t="shared" si="1445"/>
        <v>1.163604970149629E-8</v>
      </c>
      <c r="BC1313" s="5">
        <f t="shared" si="1446"/>
        <v>3.1171032579993928E-10</v>
      </c>
      <c r="BD1313" s="5">
        <f t="shared" si="1447"/>
        <v>2.2342242673023957E-9</v>
      </c>
      <c r="BE1313" s="5">
        <f t="shared" si="1448"/>
        <v>2.5561145593117698E-9</v>
      </c>
      <c r="BF1313" s="5">
        <f t="shared" si="1449"/>
        <v>1.4621901963795303E-9</v>
      </c>
      <c r="BG1313" s="5">
        <f t="shared" si="1450"/>
        <v>5.5761720136259272E-10</v>
      </c>
      <c r="BH1313" s="5">
        <f t="shared" si="1451"/>
        <v>1.5948862741592133E-10</v>
      </c>
      <c r="BI1313" s="5">
        <f t="shared" si="1452"/>
        <v>3.6493310769980064E-11</v>
      </c>
      <c r="BJ1313" s="8">
        <f t="shared" si="1453"/>
        <v>0.63387014352976201</v>
      </c>
      <c r="BK1313" s="8">
        <f t="shared" si="1454"/>
        <v>0.32306063389515943</v>
      </c>
      <c r="BL1313" s="8">
        <f t="shared" si="1455"/>
        <v>4.2885219405599917E-2</v>
      </c>
      <c r="BM1313" s="8">
        <f t="shared" si="1456"/>
        <v>0.13766609155715773</v>
      </c>
      <c r="BN1313" s="8">
        <f t="shared" si="1457"/>
        <v>0.86214526172731665</v>
      </c>
    </row>
    <row r="1314" spans="1:66" x14ac:dyDescent="0.25">
      <c r="A1314" t="s">
        <v>136</v>
      </c>
      <c r="B1314" t="s">
        <v>150</v>
      </c>
      <c r="C1314" t="s">
        <v>139</v>
      </c>
      <c r="D1314" s="7" t="s">
        <v>521</v>
      </c>
      <c r="E1314">
        <f>VLOOKUP(A1314,home!$A$2:$E$405,3,FALSE)</f>
        <v>1.3110999999999999</v>
      </c>
      <c r="F1314">
        <f>VLOOKUP(B1314,home!$B$2:$E$405,3,FALSE)</f>
        <v>0.38140000000000002</v>
      </c>
      <c r="G1314">
        <f>VLOOKUP(C1314,away!$B$2:$E$405,4,FALSE)</f>
        <v>1.0678000000000001</v>
      </c>
      <c r="H1314">
        <f>VLOOKUP(A1314,away!$A$2:$E$405,3,FALSE)</f>
        <v>0.93330000000000002</v>
      </c>
      <c r="I1314">
        <f>VLOOKUP(C1314,away!$B$2:$E$405,3,FALSE)</f>
        <v>1.0714999999999999</v>
      </c>
      <c r="J1314">
        <f>VLOOKUP(B1314,home!$B$2:$E$405,4,FALSE)</f>
        <v>1.8751</v>
      </c>
      <c r="K1314" s="3">
        <f t="shared" si="1402"/>
        <v>0.53395717001200005</v>
      </c>
      <c r="L1314" s="3">
        <f t="shared" si="1403"/>
        <v>1.8751580343449998</v>
      </c>
      <c r="M1314" s="5">
        <f t="shared" si="1404"/>
        <v>8.9894797920481315E-2</v>
      </c>
      <c r="N1314" s="5">
        <f t="shared" si="1405"/>
        <v>4.7999971896420829E-2</v>
      </c>
      <c r="O1314" s="5">
        <f t="shared" si="1406"/>
        <v>0.16856695256641072</v>
      </c>
      <c r="P1314" s="5">
        <f t="shared" si="1407"/>
        <v>9.0007532949907709E-2</v>
      </c>
      <c r="Q1314" s="5">
        <f t="shared" si="1408"/>
        <v>1.2814964577234201E-2</v>
      </c>
      <c r="R1314" s="5">
        <f t="shared" si="1409"/>
        <v>0.15804483771497882</v>
      </c>
      <c r="S1314" s="5">
        <f t="shared" si="1410"/>
        <v>2.2530102339445111E-2</v>
      </c>
      <c r="T1314" s="5">
        <f t="shared" si="1411"/>
        <v>2.4030083786847286E-2</v>
      </c>
      <c r="U1314" s="5">
        <f t="shared" si="1412"/>
        <v>8.4389174281295901E-2</v>
      </c>
      <c r="V1314" s="5">
        <f t="shared" si="1413"/>
        <v>2.5064840922610801E-3</v>
      </c>
      <c r="W1314" s="5">
        <f t="shared" si="1414"/>
        <v>2.2808807398213334E-3</v>
      </c>
      <c r="X1314" s="5">
        <f t="shared" si="1415"/>
        <v>4.2770118446587404E-3</v>
      </c>
      <c r="Y1314" s="5">
        <f t="shared" si="1416"/>
        <v>4.0100365617502841E-3</v>
      </c>
      <c r="Z1314" s="5">
        <f t="shared" si="1417"/>
        <v>9.8786349075998009E-2</v>
      </c>
      <c r="AA1314" s="5">
        <f t="shared" si="1418"/>
        <v>5.2747679388437455E-2</v>
      </c>
      <c r="AB1314" s="5">
        <f t="shared" si="1419"/>
        <v>1.4082500805475186E-2</v>
      </c>
      <c r="AC1314" s="5">
        <f t="shared" si="1420"/>
        <v>1.5685171357341163E-4</v>
      </c>
      <c r="AD1314" s="5">
        <f t="shared" si="1421"/>
        <v>3.0447315624246898E-4</v>
      </c>
      <c r="AE1314" s="5">
        <f t="shared" si="1422"/>
        <v>5.7093528517044613E-4</v>
      </c>
      <c r="AF1314" s="5">
        <f t="shared" si="1423"/>
        <v>5.3529694353920802E-4</v>
      </c>
      <c r="AG1314" s="5">
        <f t="shared" si="1424"/>
        <v>3.3458878814595576E-4</v>
      </c>
      <c r="AH1314" s="5">
        <f t="shared" si="1425"/>
        <v>4.6310004038366895E-2</v>
      </c>
      <c r="AI1314" s="5">
        <f t="shared" si="1426"/>
        <v>2.4727558699570683E-2</v>
      </c>
      <c r="AJ1314" s="5">
        <f t="shared" si="1427"/>
        <v>6.6017286322641875E-3</v>
      </c>
      <c r="AK1314" s="5">
        <f t="shared" si="1428"/>
        <v>1.1750134458903257E-3</v>
      </c>
      <c r="AL1314" s="5">
        <f t="shared" si="1429"/>
        <v>6.2819367101516218E-6</v>
      </c>
      <c r="AM1314" s="5">
        <f t="shared" si="1430"/>
        <v>3.2515124970370067E-5</v>
      </c>
      <c r="AN1314" s="5">
        <f t="shared" si="1431"/>
        <v>6.0970997825921154E-5</v>
      </c>
      <c r="AO1314" s="5">
        <f t="shared" si="1432"/>
        <v>5.7165128217653806E-5</v>
      </c>
      <c r="AP1314" s="5">
        <f t="shared" si="1433"/>
        <v>3.5731216487231849E-5</v>
      </c>
      <c r="AQ1314" s="5">
        <f t="shared" si="1434"/>
        <v>1.6750419418238347E-5</v>
      </c>
      <c r="AR1314" s="5">
        <f t="shared" si="1435"/>
        <v>1.7367715228618602E-2</v>
      </c>
      <c r="AS1314" s="5">
        <f t="shared" si="1436"/>
        <v>9.2736160730475057E-3</v>
      </c>
      <c r="AT1314" s="5">
        <f t="shared" si="1437"/>
        <v>2.4758568970711221E-3</v>
      </c>
      <c r="AU1314" s="5">
        <f t="shared" si="1438"/>
        <v>4.4066718070492927E-4</v>
      </c>
      <c r="AV1314" s="5">
        <f t="shared" si="1439"/>
        <v>5.8824350181592658E-5</v>
      </c>
      <c r="AW1314" s="5">
        <f t="shared" si="1440"/>
        <v>1.7471707624047281E-7</v>
      </c>
      <c r="AX1314" s="5">
        <f t="shared" si="1441"/>
        <v>2.8936140186275514E-6</v>
      </c>
      <c r="AY1314" s="5">
        <f t="shared" si="1442"/>
        <v>5.4259835753227751E-6</v>
      </c>
      <c r="AZ1314" s="5">
        <f t="shared" si="1443"/>
        <v>5.0872883477452566E-6</v>
      </c>
      <c r="BA1314" s="5">
        <f t="shared" si="1444"/>
        <v>3.179823206101404E-6</v>
      </c>
      <c r="BB1314" s="5">
        <f t="shared" si="1445"/>
        <v>1.4906677581794324E-6</v>
      </c>
      <c r="BC1314" s="5">
        <f t="shared" si="1446"/>
        <v>5.5904752465784198E-7</v>
      </c>
      <c r="BD1314" s="5">
        <f t="shared" si="1447"/>
        <v>5.4278684581933632E-3</v>
      </c>
      <c r="BE1314" s="5">
        <f t="shared" si="1448"/>
        <v>2.8982492811343262E-3</v>
      </c>
      <c r="BF1314" s="5">
        <f t="shared" si="1449"/>
        <v>7.7377049207189919E-4</v>
      </c>
      <c r="BG1314" s="5">
        <f t="shared" si="1450"/>
        <v>1.3772010072850133E-4</v>
      </c>
      <c r="BH1314" s="5">
        <f t="shared" si="1451"/>
        <v>1.8384158809689536E-5</v>
      </c>
      <c r="BI1314" s="5">
        <f t="shared" si="1452"/>
        <v>1.9632706822146018E-6</v>
      </c>
      <c r="BJ1314" s="8">
        <f t="shared" si="1453"/>
        <v>9.7380012891180812E-2</v>
      </c>
      <c r="BK1314" s="8">
        <f t="shared" si="1454"/>
        <v>0.20510747693595413</v>
      </c>
      <c r="BL1314" s="8">
        <f t="shared" si="1455"/>
        <v>0.59552008506393395</v>
      </c>
      <c r="BM1314" s="8">
        <f t="shared" si="1456"/>
        <v>0.42945961507513414</v>
      </c>
      <c r="BN1314" s="8">
        <f t="shared" si="1457"/>
        <v>0.56732905762543351</v>
      </c>
    </row>
    <row r="1315" spans="1:66" x14ac:dyDescent="0.25">
      <c r="A1315" t="s">
        <v>22</v>
      </c>
      <c r="B1315" t="s">
        <v>241</v>
      </c>
      <c r="C1315" t="s">
        <v>152</v>
      </c>
      <c r="D1315" s="7" t="s">
        <v>521</v>
      </c>
      <c r="E1315">
        <f>VLOOKUP(A1315,home!$A$2:$E$405,3,FALSE)</f>
        <v>1.4857</v>
      </c>
      <c r="F1315">
        <f>VLOOKUP(B1315,home!$B$2:$E$405,3,FALSE)</f>
        <v>2.0192999999999999</v>
      </c>
      <c r="G1315">
        <f>VLOOKUP(C1315,away!$B$2:$E$405,4,FALSE)</f>
        <v>0.22439999999999999</v>
      </c>
      <c r="H1315">
        <f>VLOOKUP(A1315,away!$A$2:$E$405,3,FALSE)</f>
        <v>1.0857000000000001</v>
      </c>
      <c r="I1315">
        <f>VLOOKUP(C1315,away!$B$2:$E$405,3,FALSE)</f>
        <v>0.307</v>
      </c>
      <c r="J1315">
        <f>VLOOKUP(B1315,home!$B$2:$E$405,4,FALSE)</f>
        <v>0.69079999999999997</v>
      </c>
      <c r="K1315" s="3">
        <f t="shared" si="1402"/>
        <v>0.67321660784399995</v>
      </c>
      <c r="L1315" s="3">
        <f t="shared" si="1403"/>
        <v>0.23025047892000003</v>
      </c>
      <c r="M1315" s="5">
        <f t="shared" si="1404"/>
        <v>0.40516248825707862</v>
      </c>
      <c r="N1315" s="5">
        <f t="shared" si="1405"/>
        <v>0.27276211597006494</v>
      </c>
      <c r="O1315" s="5">
        <f t="shared" si="1406"/>
        <v>9.3288856961611238E-2</v>
      </c>
      <c r="P1315" s="5">
        <f t="shared" si="1407"/>
        <v>6.2803607833340033E-2</v>
      </c>
      <c r="Q1315" s="5">
        <f t="shared" si="1408"/>
        <v>9.1813993230859398E-2</v>
      </c>
      <c r="R1315" s="5">
        <f t="shared" si="1409"/>
        <v>1.073990199665518E-2</v>
      </c>
      <c r="S1315" s="5">
        <f t="shared" si="1410"/>
        <v>2.4337724192159695E-3</v>
      </c>
      <c r="T1315" s="5">
        <f t="shared" si="1411"/>
        <v>2.1140215912963015E-2</v>
      </c>
      <c r="U1315" s="5">
        <f t="shared" si="1412"/>
        <v>7.2302803907652027E-3</v>
      </c>
      <c r="V1315" s="5">
        <f t="shared" si="1413"/>
        <v>4.1917253503119286E-5</v>
      </c>
      <c r="W1315" s="5">
        <f t="shared" si="1414"/>
        <v>2.0603568358497047E-2</v>
      </c>
      <c r="X1315" s="5">
        <f t="shared" si="1415"/>
        <v>4.7439814820049034E-3</v>
      </c>
      <c r="Y1315" s="5">
        <f t="shared" si="1416"/>
        <v>5.4615200410962014E-4</v>
      </c>
      <c r="Z1315" s="5">
        <f t="shared" si="1417"/>
        <v>8.2428919276123999E-4</v>
      </c>
      <c r="AA1315" s="5">
        <f t="shared" si="1418"/>
        <v>5.5492517423319098E-4</v>
      </c>
      <c r="AB1315" s="5">
        <f t="shared" si="1419"/>
        <v>1.8679242170225468E-4</v>
      </c>
      <c r="AC1315" s="5">
        <f t="shared" si="1420"/>
        <v>4.0609552135880159E-7</v>
      </c>
      <c r="AD1315" s="5">
        <f t="shared" si="1421"/>
        <v>3.4676660999473372E-3</v>
      </c>
      <c r="AE1315" s="5">
        <f t="shared" si="1422"/>
        <v>7.98431780247523E-4</v>
      </c>
      <c r="AF1315" s="5">
        <f t="shared" si="1423"/>
        <v>9.1919649893470188E-5</v>
      </c>
      <c r="AG1315" s="5">
        <f t="shared" si="1424"/>
        <v>7.0548478033767463E-6</v>
      </c>
      <c r="AH1315" s="5">
        <f t="shared" si="1425"/>
        <v>4.7448245350463942E-5</v>
      </c>
      <c r="AI1315" s="5">
        <f t="shared" si="1426"/>
        <v>3.1942946782989174E-5</v>
      </c>
      <c r="AJ1315" s="5">
        <f t="shared" si="1427"/>
        <v>1.0752261138892689E-5</v>
      </c>
      <c r="AK1315" s="5">
        <f t="shared" si="1428"/>
        <v>2.4128669235260665E-6</v>
      </c>
      <c r="AL1315" s="5">
        <f t="shared" si="1429"/>
        <v>2.5179294337941087E-9</v>
      </c>
      <c r="AM1315" s="5">
        <f t="shared" si="1430"/>
        <v>4.6689808178843598E-4</v>
      </c>
      <c r="AN1315" s="5">
        <f t="shared" si="1431"/>
        <v>1.0750350693861671E-4</v>
      </c>
      <c r="AO1315" s="5">
        <f t="shared" si="1432"/>
        <v>1.2376366979098021E-5</v>
      </c>
      <c r="AP1315" s="5">
        <f t="shared" si="1433"/>
        <v>9.4988814140899766E-7</v>
      </c>
      <c r="AQ1315" s="5">
        <f t="shared" si="1434"/>
        <v>5.467804986996262E-8</v>
      </c>
      <c r="AR1315" s="5">
        <f t="shared" si="1435"/>
        <v>2.1849962431715981E-6</v>
      </c>
      <c r="AS1315" s="5">
        <f t="shared" si="1436"/>
        <v>1.4709757589798669E-6</v>
      </c>
      <c r="AT1315" s="5">
        <f t="shared" si="1437"/>
        <v>4.9514265534058948E-7</v>
      </c>
      <c r="AU1315" s="5">
        <f t="shared" si="1438"/>
        <v>1.1111275294242082E-7</v>
      </c>
      <c r="AV1315" s="5">
        <f t="shared" si="1439"/>
        <v>1.8700737656026239E-8</v>
      </c>
      <c r="AW1315" s="5">
        <f t="shared" si="1440"/>
        <v>1.0841675822478293E-11</v>
      </c>
      <c r="AX1315" s="5">
        <f t="shared" si="1441"/>
        <v>5.2387257138413533E-5</v>
      </c>
      <c r="AY1315" s="5">
        <f t="shared" si="1442"/>
        <v>1.2062191045424906E-5</v>
      </c>
      <c r="AZ1315" s="5">
        <f t="shared" si="1443"/>
        <v>1.3886626325168099E-6</v>
      </c>
      <c r="BA1315" s="5">
        <f t="shared" si="1444"/>
        <v>1.0658007873176783E-7</v>
      </c>
      <c r="BB1315" s="5">
        <f t="shared" si="1445"/>
        <v>6.1350285428302144E-9</v>
      </c>
      <c r="BC1315" s="5">
        <f t="shared" si="1446"/>
        <v>2.8251865203490547E-10</v>
      </c>
      <c r="BD1315" s="5">
        <f t="shared" si="1447"/>
        <v>8.3849405238110145E-8</v>
      </c>
      <c r="BE1315" s="5">
        <f t="shared" si="1448"/>
        <v>5.6448812164137433E-8</v>
      </c>
      <c r="BF1315" s="5">
        <f t="shared" si="1449"/>
        <v>1.9001138920981855E-8</v>
      </c>
      <c r="BG1315" s="5">
        <f t="shared" si="1450"/>
        <v>4.263960763185336E-9</v>
      </c>
      <c r="BH1315" s="5">
        <f t="shared" si="1451"/>
        <v>7.176423002428861E-10</v>
      </c>
      <c r="BI1315" s="5">
        <f t="shared" si="1452"/>
        <v>9.6625743002976246E-11</v>
      </c>
      <c r="BJ1315" s="8">
        <f t="shared" si="1453"/>
        <v>0.41662883296673031</v>
      </c>
      <c r="BK1315" s="8">
        <f t="shared" si="1454"/>
        <v>0.47045425656763401</v>
      </c>
      <c r="BL1315" s="8">
        <f t="shared" si="1455"/>
        <v>0.1120977585708962</v>
      </c>
      <c r="BM1315" s="8">
        <f t="shared" si="1456"/>
        <v>6.3422110868208537E-2</v>
      </c>
      <c r="BN1315" s="8">
        <f t="shared" si="1457"/>
        <v>0.93657096424960951</v>
      </c>
    </row>
    <row r="1316" spans="1:66" x14ac:dyDescent="0.25">
      <c r="A1316" t="s">
        <v>22</v>
      </c>
      <c r="B1316" t="s">
        <v>242</v>
      </c>
      <c r="C1316" t="s">
        <v>154</v>
      </c>
      <c r="D1316" s="7" t="s">
        <v>521</v>
      </c>
      <c r="E1316">
        <f>VLOOKUP(A1316,home!$A$2:$E$405,3,FALSE)</f>
        <v>1.4857</v>
      </c>
      <c r="F1316">
        <f>VLOOKUP(B1316,home!$B$2:$E$405,3,FALSE)</f>
        <v>1.1217999999999999</v>
      </c>
      <c r="G1316">
        <f>VLOOKUP(C1316,away!$B$2:$E$405,4,FALSE)</f>
        <v>1.3462000000000001</v>
      </c>
      <c r="H1316">
        <f>VLOOKUP(A1316,away!$A$2:$E$405,3,FALSE)</f>
        <v>1.0857000000000001</v>
      </c>
      <c r="I1316">
        <f>VLOOKUP(C1316,away!$B$2:$E$405,3,FALSE)</f>
        <v>1.2281</v>
      </c>
      <c r="J1316">
        <f>VLOOKUP(B1316,home!$B$2:$E$405,4,FALSE)</f>
        <v>0.61399999999999999</v>
      </c>
      <c r="K1316" s="3">
        <f t="shared" si="1402"/>
        <v>2.2436553496120002</v>
      </c>
      <c r="L1316" s="3">
        <f t="shared" si="1403"/>
        <v>0.81867577638</v>
      </c>
      <c r="M1316" s="5">
        <f t="shared" si="1404"/>
        <v>4.6778521393367523E-2</v>
      </c>
      <c r="N1316" s="5">
        <f t="shared" si="1405"/>
        <v>0.10495487977116844</v>
      </c>
      <c r="O1316" s="5">
        <f t="shared" si="1406"/>
        <v>3.8296442319623598E-2</v>
      </c>
      <c r="P1316" s="5">
        <f t="shared" si="1407"/>
        <v>8.5924017681530865E-2</v>
      </c>
      <c r="Q1316" s="5">
        <f t="shared" si="1408"/>
        <v>0.11774128873323321</v>
      </c>
      <c r="R1316" s="5">
        <f t="shared" si="1409"/>
        <v>1.5676184824304867E-2</v>
      </c>
      <c r="S1316" s="5">
        <f t="shared" si="1410"/>
        <v>3.9456873553419002E-2</v>
      </c>
      <c r="T1316" s="5">
        <f t="shared" si="1411"/>
        <v>9.6391940965661435E-2</v>
      </c>
      <c r="U1316" s="5">
        <f t="shared" si="1412"/>
        <v>3.5171955942558064E-2</v>
      </c>
      <c r="V1316" s="5">
        <f t="shared" si="1413"/>
        <v>8.0528247197336721E-3</v>
      </c>
      <c r="W1316" s="5">
        <f t="shared" si="1414"/>
        <v>8.8056957445509954E-2</v>
      </c>
      <c r="X1316" s="5">
        <f t="shared" si="1415"/>
        <v>7.2090098002363476E-2</v>
      </c>
      <c r="Y1316" s="5">
        <f t="shared" si="1416"/>
        <v>2.9509208475697605E-2</v>
      </c>
      <c r="Z1316" s="5">
        <f t="shared" si="1417"/>
        <v>4.2779042605713873E-3</v>
      </c>
      <c r="AA1316" s="5">
        <f t="shared" si="1418"/>
        <v>9.5981427793589598E-3</v>
      </c>
      <c r="AB1316" s="5">
        <f t="shared" si="1419"/>
        <v>1.0767462196624264E-2</v>
      </c>
      <c r="AC1316" s="5">
        <f t="shared" si="1420"/>
        <v>9.2447750724380788E-4</v>
      </c>
      <c r="AD1316" s="5">
        <f t="shared" si="1421"/>
        <v>4.9392365910793656E-2</v>
      </c>
      <c r="AE1316" s="5">
        <f t="shared" si="1422"/>
        <v>4.0436333509264046E-2</v>
      </c>
      <c r="AF1316" s="5">
        <f t="shared" si="1423"/>
        <v>1.6552123364828676E-2</v>
      </c>
      <c r="AG1316" s="5">
        <f t="shared" si="1424"/>
        <v>4.5169408154795516E-3</v>
      </c>
      <c r="AH1316" s="5">
        <f t="shared" si="1425"/>
        <v>8.7555414795064746E-4</v>
      </c>
      <c r="AI1316" s="5">
        <f t="shared" si="1426"/>
        <v>1.9644417479244467E-3</v>
      </c>
      <c r="AJ1316" s="5">
        <f t="shared" si="1427"/>
        <v>2.2037651183659172E-3</v>
      </c>
      <c r="AK1316" s="5">
        <f t="shared" si="1428"/>
        <v>1.6481631323700045E-3</v>
      </c>
      <c r="AL1316" s="5">
        <f t="shared" si="1429"/>
        <v>6.7924183417954011E-5</v>
      </c>
      <c r="AM1316" s="5">
        <f t="shared" si="1430"/>
        <v>2.2163889201149107E-2</v>
      </c>
      <c r="AN1316" s="5">
        <f t="shared" si="1431"/>
        <v>1.8145039199351044E-2</v>
      </c>
      <c r="AO1316" s="5">
        <f t="shared" si="1432"/>
        <v>7.4274520269871245E-3</v>
      </c>
      <c r="AP1316" s="5">
        <f t="shared" si="1433"/>
        <v>2.0268916849062965E-3</v>
      </c>
      <c r="AQ1316" s="5">
        <f t="shared" si="1434"/>
        <v>4.1484178094470706E-4</v>
      </c>
      <c r="AR1316" s="5">
        <f t="shared" si="1435"/>
        <v>1.4335899436724518E-4</v>
      </c>
      <c r="AS1316" s="5">
        <f t="shared" si="1436"/>
        <v>3.2164817462706623E-4</v>
      </c>
      <c r="AT1316" s="5">
        <f t="shared" si="1437"/>
        <v>3.608338238474761E-4</v>
      </c>
      <c r="AU1316" s="5">
        <f t="shared" si="1438"/>
        <v>2.6986224639878131E-4</v>
      </c>
      <c r="AV1316" s="5">
        <f t="shared" si="1439"/>
        <v>1.5136946819773435E-4</v>
      </c>
      <c r="AW1316" s="5">
        <f t="shared" si="1440"/>
        <v>3.4656923752162493E-6</v>
      </c>
      <c r="AX1316" s="5">
        <f t="shared" si="1441"/>
        <v>8.2880214290609721E-3</v>
      </c>
      <c r="AY1316" s="5">
        <f t="shared" si="1442"/>
        <v>6.785202378090569E-3</v>
      </c>
      <c r="AZ1316" s="5">
        <f t="shared" si="1443"/>
        <v>2.7774404123893591E-3</v>
      </c>
      <c r="BA1316" s="5">
        <f t="shared" si="1444"/>
        <v>7.5794106198734878E-4</v>
      </c>
      <c r="BB1316" s="5">
        <f t="shared" si="1445"/>
        <v>1.5512699684319358E-4</v>
      </c>
      <c r="BC1316" s="5">
        <f t="shared" si="1446"/>
        <v>2.5399742915619873E-5</v>
      </c>
      <c r="BD1316" s="5">
        <f t="shared" si="1447"/>
        <v>1.9560756002443406E-5</v>
      </c>
      <c r="BE1316" s="5">
        <f t="shared" si="1448"/>
        <v>4.3887594847337188E-5</v>
      </c>
      <c r="BF1316" s="5">
        <f t="shared" si="1449"/>
        <v>4.9234318480416081E-5</v>
      </c>
      <c r="BG1316" s="5">
        <f t="shared" si="1450"/>
        <v>3.682161401436218E-5</v>
      </c>
      <c r="BH1316" s="5">
        <f t="shared" si="1451"/>
        <v>2.0653752816167972E-5</v>
      </c>
      <c r="BI1316" s="5">
        <f t="shared" si="1452"/>
        <v>9.2679805991118334E-6</v>
      </c>
      <c r="BJ1316" s="8">
        <f t="shared" si="1453"/>
        <v>0.6886093829086255</v>
      </c>
      <c r="BK1316" s="8">
        <f t="shared" si="1454"/>
        <v>0.18798984141680339</v>
      </c>
      <c r="BL1316" s="8">
        <f t="shared" si="1455"/>
        <v>0.11762861093327889</v>
      </c>
      <c r="BM1316" s="8">
        <f t="shared" si="1456"/>
        <v>0.58235266811033504</v>
      </c>
      <c r="BN1316" s="8">
        <f t="shared" si="1457"/>
        <v>0.40937133472322851</v>
      </c>
    </row>
    <row r="1317" spans="1:66" x14ac:dyDescent="0.25">
      <c r="A1317" t="s">
        <v>22</v>
      </c>
      <c r="B1317" t="s">
        <v>240</v>
      </c>
      <c r="C1317" t="s">
        <v>262</v>
      </c>
      <c r="D1317" s="7" t="s">
        <v>521</v>
      </c>
      <c r="E1317">
        <f>VLOOKUP(A1317,home!$A$2:$E$405,3,FALSE)</f>
        <v>1.4857</v>
      </c>
      <c r="F1317">
        <f>VLOOKUP(B1317,home!$B$2:$E$405,3,FALSE)</f>
        <v>1.5705</v>
      </c>
      <c r="G1317">
        <f>VLOOKUP(C1317,away!$B$2:$E$405,4,FALSE)</f>
        <v>1.1778999999999999</v>
      </c>
      <c r="H1317">
        <f>VLOOKUP(A1317,away!$A$2:$E$405,3,FALSE)</f>
        <v>1.0857000000000001</v>
      </c>
      <c r="I1317">
        <f>VLOOKUP(C1317,away!$B$2:$E$405,3,FALSE)</f>
        <v>1.8421000000000001</v>
      </c>
      <c r="J1317">
        <f>VLOOKUP(B1317,home!$B$2:$E$405,4,FALSE)</f>
        <v>2.1492</v>
      </c>
      <c r="K1317" s="3">
        <f t="shared" si="1402"/>
        <v>2.748384470115</v>
      </c>
      <c r="L1317" s="3">
        <f t="shared" si="1403"/>
        <v>4.2983311611240005</v>
      </c>
      <c r="M1317" s="5">
        <f t="shared" si="1404"/>
        <v>8.7026253171957788E-4</v>
      </c>
      <c r="N1317" s="5">
        <f t="shared" si="1405"/>
        <v>2.3918160271010503E-3</v>
      </c>
      <c r="O1317" s="5">
        <f t="shared" si="1406"/>
        <v>3.7406765584489252E-3</v>
      </c>
      <c r="P1317" s="5">
        <f t="shared" si="1407"/>
        <v>1.0280817360964251E-2</v>
      </c>
      <c r="Q1317" s="5">
        <f t="shared" si="1408"/>
        <v>3.2868150121283433E-3</v>
      </c>
      <c r="R1317" s="5">
        <f t="shared" si="1409"/>
        <v>8.03933330743355E-3</v>
      </c>
      <c r="S1317" s="5">
        <f t="shared" si="1410"/>
        <v>3.0363023155971586E-2</v>
      </c>
      <c r="T1317" s="5">
        <f t="shared" si="1411"/>
        <v>1.4127819387481417E-2</v>
      </c>
      <c r="U1317" s="5">
        <f t="shared" si="1412"/>
        <v>2.2095178812228628E-2</v>
      </c>
      <c r="V1317" s="5">
        <f t="shared" si="1413"/>
        <v>3.9854728916810946E-2</v>
      </c>
      <c r="W1317" s="5">
        <f t="shared" si="1414"/>
        <v>3.0111437784914609E-3</v>
      </c>
      <c r="X1317" s="5">
        <f t="shared" si="1415"/>
        <v>1.294289313371451E-2</v>
      </c>
      <c r="Y1317" s="5">
        <f t="shared" si="1416"/>
        <v>2.7816420435871476E-2</v>
      </c>
      <c r="Z1317" s="5">
        <f t="shared" si="1417"/>
        <v>1.1518572290001236E-2</v>
      </c>
      <c r="AA1317" s="5">
        <f t="shared" si="1418"/>
        <v>3.1657465199736369E-2</v>
      </c>
      <c r="AB1317" s="5">
        <f t="shared" si="1419"/>
        <v>4.3503442859080754E-2</v>
      </c>
      <c r="AC1317" s="5">
        <f t="shared" si="1420"/>
        <v>2.9426406833439819E-2</v>
      </c>
      <c r="AD1317" s="5">
        <f t="shared" si="1421"/>
        <v>2.0689451995223331E-3</v>
      </c>
      <c r="AE1317" s="5">
        <f t="shared" si="1422"/>
        <v>8.893011621764757E-3</v>
      </c>
      <c r="AF1317" s="5">
        <f t="shared" si="1423"/>
        <v>1.9112554485034672E-2</v>
      </c>
      <c r="AG1317" s="5">
        <f t="shared" si="1424"/>
        <v>2.7384029503901605E-2</v>
      </c>
      <c r="AH1317" s="5">
        <f t="shared" si="1425"/>
        <v>1.2377659551442939E-2</v>
      </c>
      <c r="AI1317" s="5">
        <f t="shared" si="1426"/>
        <v>3.4018567287556367E-2</v>
      </c>
      <c r="AJ1317" s="5">
        <f t="shared" si="1427"/>
        <v>4.6748051014341048E-2</v>
      </c>
      <c r="AK1317" s="5">
        <f t="shared" si="1428"/>
        <v>4.2827205805319568E-2</v>
      </c>
      <c r="AL1317" s="5">
        <f t="shared" si="1429"/>
        <v>1.3905114983923387E-2</v>
      </c>
      <c r="AM1317" s="5">
        <f t="shared" si="1430"/>
        <v>1.1372513711772321E-3</v>
      </c>
      <c r="AN1317" s="5">
        <f t="shared" si="1431"/>
        <v>4.8882830067620928E-3</v>
      </c>
      <c r="AO1317" s="5">
        <f t="shared" si="1432"/>
        <v>1.0505729586179215E-2</v>
      </c>
      <c r="AP1317" s="5">
        <f t="shared" si="1433"/>
        <v>1.5052368283538824E-2</v>
      </c>
      <c r="AQ1317" s="5">
        <f t="shared" si="1434"/>
        <v>1.617501591046238E-2</v>
      </c>
      <c r="AR1317" s="5">
        <f t="shared" si="1435"/>
        <v>1.0640655950350257E-2</v>
      </c>
      <c r="AS1317" s="5">
        <f t="shared" si="1436"/>
        <v>2.9244613565779416E-2</v>
      </c>
      <c r="AT1317" s="5">
        <f t="shared" si="1437"/>
        <v>4.018772087935131E-2</v>
      </c>
      <c r="AU1317" s="5">
        <f t="shared" si="1438"/>
        <v>3.6817102651375153E-2</v>
      </c>
      <c r="AV1317" s="5">
        <f t="shared" si="1439"/>
        <v>2.5296888290417315E-2</v>
      </c>
      <c r="AW1317" s="5">
        <f t="shared" si="1440"/>
        <v>4.5629892105486843E-3</v>
      </c>
      <c r="AX1317" s="5">
        <f t="shared" si="1441"/>
        <v>5.2093400119341605E-4</v>
      </c>
      <c r="AY1317" s="5">
        <f t="shared" si="1442"/>
        <v>2.2391468502186672E-3</v>
      </c>
      <c r="AZ1317" s="5">
        <f t="shared" si="1443"/>
        <v>4.8122973403137773E-3</v>
      </c>
      <c r="BA1317" s="5">
        <f t="shared" si="1444"/>
        <v>6.8949492048216189E-3</v>
      </c>
      <c r="BB1317" s="5">
        <f t="shared" si="1445"/>
        <v>7.4091937553629793E-3</v>
      </c>
      <c r="BC1317" s="5">
        <f t="shared" si="1446"/>
        <v>6.3694336794964087E-3</v>
      </c>
      <c r="BD1317" s="5">
        <f t="shared" si="1447"/>
        <v>7.6228438410316695E-3</v>
      </c>
      <c r="BE1317" s="5">
        <f t="shared" si="1448"/>
        <v>2.0950505630803216E-2</v>
      </c>
      <c r="BF1317" s="5">
        <f t="shared" si="1449"/>
        <v>2.8790022158378215E-2</v>
      </c>
      <c r="BG1317" s="5">
        <f t="shared" si="1450"/>
        <v>2.6375349931451138E-2</v>
      </c>
      <c r="BH1317" s="5">
        <f t="shared" si="1451"/>
        <v>1.812240053636226E-2</v>
      </c>
      <c r="BI1317" s="5">
        <f t="shared" si="1452"/>
        <v>9.9614648390683545E-3</v>
      </c>
      <c r="BJ1317" s="8">
        <f t="shared" si="1453"/>
        <v>0.19704005157453819</v>
      </c>
      <c r="BK1317" s="8">
        <f t="shared" si="1454"/>
        <v>0.12693950063304824</v>
      </c>
      <c r="BL1317" s="8">
        <f t="shared" si="1455"/>
        <v>0.49901714866995645</v>
      </c>
      <c r="BM1317" s="8">
        <f t="shared" si="1456"/>
        <v>0.80822939473007838</v>
      </c>
      <c r="BN1317" s="8">
        <f t="shared" si="1457"/>
        <v>2.8609720797795696E-2</v>
      </c>
    </row>
    <row r="1318" spans="1:66" x14ac:dyDescent="0.25">
      <c r="A1318" t="s">
        <v>25</v>
      </c>
      <c r="B1318" t="s">
        <v>161</v>
      </c>
      <c r="C1318" t="s">
        <v>510</v>
      </c>
      <c r="D1318" s="7" t="s">
        <v>521</v>
      </c>
      <c r="E1318">
        <f>VLOOKUP(A1318,home!$A$2:$E$405,3,FALSE)</f>
        <v>1.1486000000000001</v>
      </c>
      <c r="F1318">
        <f>VLOOKUP(B1318,home!$B$2:$E$405,3,FALSE)</f>
        <v>1.5236000000000001</v>
      </c>
      <c r="G1318">
        <f>VLOOKUP(C1318,away!$B$2:$E$405,4,FALSE)</f>
        <v>0.87060000000000004</v>
      </c>
      <c r="H1318">
        <f>VLOOKUP(A1318,away!$A$2:$E$405,3,FALSE)</f>
        <v>1.1621999999999999</v>
      </c>
      <c r="I1318">
        <f>VLOOKUP(C1318,away!$B$2:$E$405,3,FALSE)</f>
        <v>0.43020000000000003</v>
      </c>
      <c r="J1318">
        <f>VLOOKUP(B1318,home!$B$2:$E$405,4,FALSE)</f>
        <v>1.2907</v>
      </c>
      <c r="K1318" s="3">
        <f t="shared" si="1402"/>
        <v>1.5235560593760002</v>
      </c>
      <c r="L1318" s="3">
        <f t="shared" si="1403"/>
        <v>0.64532217250799995</v>
      </c>
      <c r="M1318" s="5">
        <f t="shared" si="1404"/>
        <v>0.11430576958640205</v>
      </c>
      <c r="N1318" s="5">
        <f t="shared" si="1405"/>
        <v>0.17415124787499978</v>
      </c>
      <c r="O1318" s="5">
        <f t="shared" si="1406"/>
        <v>7.3764047559695844E-2</v>
      </c>
      <c r="P1318" s="5">
        <f t="shared" si="1407"/>
        <v>0.11238366162367407</v>
      </c>
      <c r="Q1318" s="5">
        <f t="shared" si="1408"/>
        <v>0.13266459447392387</v>
      </c>
      <c r="R1318" s="5">
        <f t="shared" si="1409"/>
        <v>2.3800787712103172E-2</v>
      </c>
      <c r="S1318" s="5">
        <f t="shared" si="1410"/>
        <v>2.7623468713881438E-2</v>
      </c>
      <c r="T1318" s="5">
        <f t="shared" si="1411"/>
        <v>8.5611404320805357E-2</v>
      </c>
      <c r="U1318" s="5">
        <f t="shared" si="1412"/>
        <v>3.6261834336696643E-2</v>
      </c>
      <c r="V1318" s="5">
        <f t="shared" si="1413"/>
        <v>3.017662938475258E-3</v>
      </c>
      <c r="W1318" s="5">
        <f t="shared" si="1414"/>
        <v>6.737398225846887E-2</v>
      </c>
      <c r="X1318" s="5">
        <f t="shared" si="1415"/>
        <v>4.3477924601550574E-2</v>
      </c>
      <c r="Y1318" s="5">
        <f t="shared" si="1416"/>
        <v>1.4028634380005817E-2</v>
      </c>
      <c r="Z1318" s="5">
        <f t="shared" si="1417"/>
        <v>5.1197253445920436E-3</v>
      </c>
      <c r="AA1318" s="5">
        <f t="shared" si="1418"/>
        <v>7.80018857109409E-3</v>
      </c>
      <c r="AB1318" s="5">
        <f t="shared" si="1419"/>
        <v>5.9420122808829133E-3</v>
      </c>
      <c r="AC1318" s="5">
        <f t="shared" si="1420"/>
        <v>1.8543246537282027E-4</v>
      </c>
      <c r="AD1318" s="5">
        <f t="shared" si="1421"/>
        <v>2.5662009728545338E-2</v>
      </c>
      <c r="AE1318" s="5">
        <f t="shared" si="1422"/>
        <v>1.6560263868946309E-2</v>
      </c>
      <c r="AF1318" s="5">
        <f t="shared" si="1423"/>
        <v>5.3433527286070835E-3</v>
      </c>
      <c r="AG1318" s="5">
        <f t="shared" si="1424"/>
        <v>1.149394663767091E-3</v>
      </c>
      <c r="AH1318" s="5">
        <f t="shared" si="1425"/>
        <v>8.2596807050410131E-4</v>
      </c>
      <c r="AI1318" s="5">
        <f t="shared" si="1426"/>
        <v>1.2584086586676271E-3</v>
      </c>
      <c r="AJ1318" s="5">
        <f t="shared" si="1427"/>
        <v>9.5862806854214407E-4</v>
      </c>
      <c r="AK1318" s="5">
        <f t="shared" si="1428"/>
        <v>4.8684120083843194E-4</v>
      </c>
      <c r="AL1318" s="5">
        <f t="shared" si="1429"/>
        <v>7.2925730758499858E-6</v>
      </c>
      <c r="AM1318" s="5">
        <f t="shared" si="1430"/>
        <v>7.819502083538224E-3</v>
      </c>
      <c r="AN1318" s="5">
        <f t="shared" si="1431"/>
        <v>5.0460980724797199E-3</v>
      </c>
      <c r="AO1318" s="5">
        <f t="shared" si="1432"/>
        <v>1.6281794854105217E-3</v>
      </c>
      <c r="AP1318" s="5">
        <f t="shared" si="1433"/>
        <v>3.5023344091935846E-4</v>
      </c>
      <c r="AQ1318" s="5">
        <f t="shared" si="1434"/>
        <v>5.6503351244758143E-5</v>
      </c>
      <c r="AR1318" s="5">
        <f t="shared" si="1435"/>
        <v>1.0660310193598951E-4</v>
      </c>
      <c r="AS1318" s="5">
        <f t="shared" si="1436"/>
        <v>1.6241580190285427E-4</v>
      </c>
      <c r="AT1318" s="5">
        <f t="shared" si="1437"/>
        <v>1.2372478956375286E-4</v>
      </c>
      <c r="AU1318" s="5">
        <f t="shared" si="1438"/>
        <v>6.2833884278292083E-5</v>
      </c>
      <c r="AV1318" s="5">
        <f t="shared" si="1439"/>
        <v>2.3932736281580573E-5</v>
      </c>
      <c r="AW1318" s="5">
        <f t="shared" si="1440"/>
        <v>1.9916513495331063E-7</v>
      </c>
      <c r="AX1318" s="5">
        <f t="shared" si="1441"/>
        <v>1.9855749634463196E-3</v>
      </c>
      <c r="AY1318" s="5">
        <f t="shared" si="1442"/>
        <v>1.2813355490886716E-3</v>
      </c>
      <c r="AZ1318" s="5">
        <f t="shared" si="1443"/>
        <v>4.1343712012481624E-4</v>
      </c>
      <c r="BA1318" s="5">
        <f t="shared" si="1444"/>
        <v>8.893338018479914E-5</v>
      </c>
      <c r="BB1318" s="5">
        <f t="shared" si="1445"/>
        <v>1.4347670527333619E-5</v>
      </c>
      <c r="BC1318" s="5">
        <f t="shared" si="1446"/>
        <v>1.8517739830255865E-6</v>
      </c>
      <c r="BD1318" s="5">
        <f t="shared" si="1447"/>
        <v>1.1465557556237421E-5</v>
      </c>
      <c r="BE1318" s="5">
        <f t="shared" si="1448"/>
        <v>1.7468419688929812E-5</v>
      </c>
      <c r="BF1318" s="5">
        <f t="shared" si="1449"/>
        <v>1.330705833239602E-5</v>
      </c>
      <c r="BG1318" s="5">
        <f t="shared" si="1450"/>
        <v>6.7580164515972853E-6</v>
      </c>
      <c r="BH1318" s="5">
        <f t="shared" si="1451"/>
        <v>2.5740542285484344E-6</v>
      </c>
      <c r="BI1318" s="5">
        <f t="shared" si="1452"/>
        <v>7.843431834134767E-7</v>
      </c>
      <c r="BJ1318" s="8">
        <f t="shared" si="1453"/>
        <v>0.58470880579056761</v>
      </c>
      <c r="BK1318" s="8">
        <f t="shared" si="1454"/>
        <v>0.25880462344997018</v>
      </c>
      <c r="BL1318" s="8">
        <f t="shared" si="1455"/>
        <v>0.15163058422242856</v>
      </c>
      <c r="BM1318" s="8">
        <f t="shared" si="1456"/>
        <v>0.36791249359280576</v>
      </c>
      <c r="BN1318" s="8">
        <f t="shared" si="1457"/>
        <v>0.63107010883079884</v>
      </c>
    </row>
    <row r="1319" spans="1:66" x14ac:dyDescent="0.25">
      <c r="A1319" t="s">
        <v>25</v>
      </c>
      <c r="B1319" t="s">
        <v>454</v>
      </c>
      <c r="C1319" t="s">
        <v>451</v>
      </c>
      <c r="D1319" s="7" t="s">
        <v>521</v>
      </c>
      <c r="E1319">
        <f>VLOOKUP(A1319,home!$A$2:$E$405,3,FALSE)</f>
        <v>1.1486000000000001</v>
      </c>
      <c r="F1319">
        <f>VLOOKUP(B1319,home!$B$2:$E$405,3,FALSE)</f>
        <v>0.87060000000000004</v>
      </c>
      <c r="G1319">
        <f>VLOOKUP(C1319,away!$B$2:$E$405,4,FALSE)</f>
        <v>0.43530000000000002</v>
      </c>
      <c r="H1319">
        <f>VLOOKUP(A1319,away!$A$2:$E$405,3,FALSE)</f>
        <v>1.1621999999999999</v>
      </c>
      <c r="I1319">
        <f>VLOOKUP(C1319,away!$B$2:$E$405,3,FALSE)</f>
        <v>1.5058</v>
      </c>
      <c r="J1319">
        <f>VLOOKUP(B1319,home!$B$2:$E$405,4,FALSE)</f>
        <v>0.64529999999999998</v>
      </c>
      <c r="K1319" s="3">
        <f t="shared" si="1402"/>
        <v>0.43528744594800006</v>
      </c>
      <c r="L1319" s="3">
        <f t="shared" si="1403"/>
        <v>1.1293013024279999</v>
      </c>
      <c r="M1319" s="5">
        <f t="shared" si="1404"/>
        <v>0.20917401864199159</v>
      </c>
      <c r="N1319" s="5">
        <f t="shared" si="1405"/>
        <v>9.1050824333351862E-2</v>
      </c>
      <c r="O1319" s="5">
        <f t="shared" si="1406"/>
        <v>0.23622049168649981</v>
      </c>
      <c r="P1319" s="5">
        <f t="shared" si="1407"/>
        <v>0.10282381450679727</v>
      </c>
      <c r="Q1319" s="5">
        <f t="shared" si="1408"/>
        <v>1.9816640387762371E-2</v>
      </c>
      <c r="R1319" s="5">
        <f t="shared" si="1409"/>
        <v>0.13338205446087337</v>
      </c>
      <c r="S1319" s="5">
        <f t="shared" si="1410"/>
        <v>1.2636293095061498E-2</v>
      </c>
      <c r="T1319" s="5">
        <f t="shared" si="1411"/>
        <v>2.237895779964735E-2</v>
      </c>
      <c r="U1319" s="5">
        <f t="shared" si="1412"/>
        <v>5.8059533821570614E-2</v>
      </c>
      <c r="V1319" s="5">
        <f t="shared" si="1413"/>
        <v>6.9018124276277733E-4</v>
      </c>
      <c r="W1319" s="5">
        <f t="shared" si="1414"/>
        <v>2.8753115938863565E-3</v>
      </c>
      <c r="X1319" s="5">
        <f t="shared" si="1415"/>
        <v>3.2470931278621904E-3</v>
      </c>
      <c r="Y1319" s="5">
        <f t="shared" si="1416"/>
        <v>1.8334732491998899E-3</v>
      </c>
      <c r="Z1319" s="5">
        <f t="shared" si="1417"/>
        <v>5.0209509274395568E-2</v>
      </c>
      <c r="AA1319" s="5">
        <f t="shared" si="1418"/>
        <v>2.1855569054354065E-2</v>
      </c>
      <c r="AB1319" s="5">
        <f t="shared" si="1419"/>
        <v>4.7567274167049636E-3</v>
      </c>
      <c r="AC1319" s="5">
        <f t="shared" si="1420"/>
        <v>2.1204553911214102E-5</v>
      </c>
      <c r="AD1319" s="5">
        <f t="shared" si="1421"/>
        <v>3.1289676000186624E-4</v>
      </c>
      <c r="AE1319" s="5">
        <f t="shared" si="1422"/>
        <v>3.533547185956088E-4</v>
      </c>
      <c r="AF1319" s="5">
        <f t="shared" si="1423"/>
        <v>1.9952197196455022E-4</v>
      </c>
      <c r="AG1319" s="5">
        <f t="shared" si="1424"/>
        <v>7.5106807600856478E-5</v>
      </c>
      <c r="AH1319" s="5">
        <f t="shared" si="1425"/>
        <v>1.4175416054461413E-2</v>
      </c>
      <c r="AI1319" s="5">
        <f t="shared" si="1426"/>
        <v>6.170380649596784E-3</v>
      </c>
      <c r="AJ1319" s="5">
        <f t="shared" si="1427"/>
        <v>1.3429446167449726E-3</v>
      </c>
      <c r="AK1319" s="5">
        <f t="shared" si="1428"/>
        <v>1.9485564409084499E-4</v>
      </c>
      <c r="AL1319" s="5">
        <f t="shared" si="1429"/>
        <v>4.1694147910363103E-7</v>
      </c>
      <c r="AM1319" s="5">
        <f t="shared" si="1430"/>
        <v>2.7240006301323341E-5</v>
      </c>
      <c r="AN1319" s="5">
        <f t="shared" si="1431"/>
        <v>3.0762174594231367E-5</v>
      </c>
      <c r="AO1319" s="5">
        <f t="shared" si="1432"/>
        <v>1.7369881917391508E-5</v>
      </c>
      <c r="AP1319" s="5">
        <f t="shared" si="1433"/>
        <v>6.5386100907769303E-6</v>
      </c>
      <c r="AQ1319" s="5">
        <f t="shared" si="1434"/>
        <v>1.8460152228958125E-6</v>
      </c>
      <c r="AR1319" s="5">
        <f t="shared" si="1435"/>
        <v>3.2016631625524099E-3</v>
      </c>
      <c r="AS1319" s="5">
        <f t="shared" si="1436"/>
        <v>1.393643780813235E-3</v>
      </c>
      <c r="AT1319" s="5">
        <f t="shared" si="1437"/>
        <v>3.0331782095575368E-4</v>
      </c>
      <c r="AU1319" s="5">
        <f t="shared" si="1438"/>
        <v>4.4010146531447607E-5</v>
      </c>
      <c r="AV1319" s="5">
        <f t="shared" si="1439"/>
        <v>4.7892660698677646E-6</v>
      </c>
      <c r="AW1319" s="5">
        <f t="shared" si="1440"/>
        <v>5.6932279514701721E-9</v>
      </c>
      <c r="AX1319" s="5">
        <f t="shared" si="1441"/>
        <v>1.9762054617517443E-6</v>
      </c>
      <c r="AY1319" s="5">
        <f t="shared" si="1442"/>
        <v>2.2317314018215716E-6</v>
      </c>
      <c r="AZ1319" s="5">
        <f t="shared" si="1443"/>
        <v>1.2601485893732834E-6</v>
      </c>
      <c r="BA1319" s="5">
        <f t="shared" si="1444"/>
        <v>4.7436248107735192E-7</v>
      </c>
      <c r="BB1319" s="5">
        <f t="shared" si="1445"/>
        <v>1.3392454192590773E-7</v>
      </c>
      <c r="BC1319" s="5">
        <f t="shared" si="1446"/>
        <v>3.0248231924800172E-8</v>
      </c>
      <c r="BD1319" s="5">
        <f t="shared" si="1447"/>
        <v>6.0260706323436426E-4</v>
      </c>
      <c r="BE1319" s="5">
        <f t="shared" si="1448"/>
        <v>2.6230728946551133E-4</v>
      </c>
      <c r="BF1319" s="5">
        <f t="shared" si="1449"/>
        <v>5.7089535042492579E-5</v>
      </c>
      <c r="BG1319" s="5">
        <f t="shared" si="1450"/>
        <v>8.283452633001816E-6</v>
      </c>
      <c r="BH1319" s="5">
        <f t="shared" si="1451"/>
        <v>9.0142073506264899E-7</v>
      </c>
      <c r="BI1319" s="5">
        <f t="shared" si="1452"/>
        <v>7.847542589799786E-8</v>
      </c>
      <c r="BJ1319" s="8">
        <f t="shared" si="1453"/>
        <v>0.14223304405870738</v>
      </c>
      <c r="BK1319" s="8">
        <f t="shared" si="1454"/>
        <v>0.32534816071340528</v>
      </c>
      <c r="BL1319" s="8">
        <f t="shared" si="1455"/>
        <v>0.48203666481835583</v>
      </c>
      <c r="BM1319" s="8">
        <f t="shared" si="1456"/>
        <v>0.207357308809414</v>
      </c>
      <c r="BN1319" s="8">
        <f t="shared" si="1457"/>
        <v>0.79246784401727621</v>
      </c>
    </row>
    <row r="1320" spans="1:66" x14ac:dyDescent="0.25">
      <c r="A1320" t="s">
        <v>25</v>
      </c>
      <c r="B1320" t="s">
        <v>496</v>
      </c>
      <c r="C1320" t="s">
        <v>450</v>
      </c>
      <c r="D1320" s="7" t="s">
        <v>521</v>
      </c>
      <c r="E1320">
        <f>VLOOKUP(A1320,home!$A$2:$E$405,3,FALSE)</f>
        <v>1.1486000000000001</v>
      </c>
      <c r="F1320">
        <f>VLOOKUP(B1320,home!$B$2:$E$405,3,FALSE)</f>
        <v>0.87060000000000004</v>
      </c>
      <c r="G1320">
        <f>VLOOKUP(C1320,away!$B$2:$E$405,4,FALSE)</f>
        <v>0.65300000000000002</v>
      </c>
      <c r="H1320">
        <f>VLOOKUP(A1320,away!$A$2:$E$405,3,FALSE)</f>
        <v>1.1621999999999999</v>
      </c>
      <c r="I1320">
        <f>VLOOKUP(C1320,away!$B$2:$E$405,3,FALSE)</f>
        <v>0.64529999999999998</v>
      </c>
      <c r="J1320">
        <f>VLOOKUP(B1320,home!$B$2:$E$405,4,FALSE)</f>
        <v>1.4340999999999999</v>
      </c>
      <c r="K1320" s="3">
        <f t="shared" si="1402"/>
        <v>0.65298116748000012</v>
      </c>
      <c r="L1320" s="3">
        <f t="shared" si="1403"/>
        <v>1.0755286212059998</v>
      </c>
      <c r="M1320" s="5">
        <f t="shared" si="1404"/>
        <v>0.17754879815161267</v>
      </c>
      <c r="N1320" s="5">
        <f t="shared" si="1405"/>
        <v>0.11593602150171095</v>
      </c>
      <c r="O1320" s="5">
        <f t="shared" si="1406"/>
        <v>0.19095881407278634</v>
      </c>
      <c r="P1320" s="5">
        <f t="shared" si="1407"/>
        <v>0.12469250935384431</v>
      </c>
      <c r="Q1320" s="5">
        <f t="shared" si="1408"/>
        <v>3.7852019336586808E-2</v>
      </c>
      <c r="R1320" s="5">
        <f t="shared" si="1409"/>
        <v>0.10269083500341837</v>
      </c>
      <c r="S1320" s="5">
        <f t="shared" si="1410"/>
        <v>2.1892885295232461E-2</v>
      </c>
      <c r="T1320" s="5">
        <f t="shared" si="1411"/>
        <v>4.071093016694205E-2</v>
      </c>
      <c r="U1320" s="5">
        <f t="shared" si="1412"/>
        <v>6.7055181330028205E-2</v>
      </c>
      <c r="V1320" s="5">
        <f t="shared" si="1413"/>
        <v>1.7083746571071399E-3</v>
      </c>
      <c r="W1320" s="5">
        <f t="shared" si="1414"/>
        <v>8.2388852592933312E-3</v>
      </c>
      <c r="X1320" s="5">
        <f t="shared" si="1415"/>
        <v>8.8611569032021921E-3</v>
      </c>
      <c r="Y1320" s="5">
        <f t="shared" si="1416"/>
        <v>4.7652139331955399E-3</v>
      </c>
      <c r="Z1320" s="5">
        <f t="shared" si="1417"/>
        <v>3.6815644060573138E-2</v>
      </c>
      <c r="AA1320" s="5">
        <f t="shared" si="1418"/>
        <v>2.403992224020118E-2</v>
      </c>
      <c r="AB1320" s="5">
        <f t="shared" si="1419"/>
        <v>7.8488082452674943E-3</v>
      </c>
      <c r="AC1320" s="5">
        <f t="shared" si="1420"/>
        <v>7.4986963136642478E-5</v>
      </c>
      <c r="AD1320" s="5">
        <f t="shared" si="1421"/>
        <v>1.3449592288367806E-3</v>
      </c>
      <c r="AE1320" s="5">
        <f t="shared" si="1422"/>
        <v>1.4465421449691073E-3</v>
      </c>
      <c r="AF1320" s="5">
        <f t="shared" si="1423"/>
        <v>7.778987393474967E-4</v>
      </c>
      <c r="AG1320" s="5">
        <f t="shared" si="1424"/>
        <v>2.7888411952276622E-4</v>
      </c>
      <c r="AH1320" s="5">
        <f t="shared" si="1425"/>
        <v>9.8990697238197679E-3</v>
      </c>
      <c r="AI1320" s="5">
        <f t="shared" si="1426"/>
        <v>6.4639061052257545E-3</v>
      </c>
      <c r="AJ1320" s="5">
        <f t="shared" si="1427"/>
        <v>2.1104044775357069E-3</v>
      </c>
      <c r="AK1320" s="5">
        <f t="shared" si="1428"/>
        <v>4.5935145986542855E-4</v>
      </c>
      <c r="AL1320" s="5">
        <f t="shared" si="1429"/>
        <v>2.1065335726683428E-6</v>
      </c>
      <c r="AM1320" s="5">
        <f t="shared" si="1430"/>
        <v>1.7564660949176839E-4</v>
      </c>
      <c r="AN1320" s="5">
        <f t="shared" si="1431"/>
        <v>1.8891295572619034E-4</v>
      </c>
      <c r="AO1320" s="5">
        <f t="shared" si="1432"/>
        <v>1.0159064540006978E-4</v>
      </c>
      <c r="AP1320" s="5">
        <f t="shared" si="1433"/>
        <v>3.6421215591521573E-5</v>
      </c>
      <c r="AQ1320" s="5">
        <f t="shared" si="1434"/>
        <v>9.7930149469489123E-6</v>
      </c>
      <c r="AR1320" s="5">
        <f t="shared" si="1435"/>
        <v>2.1293465622563871E-3</v>
      </c>
      <c r="AS1320" s="5">
        <f t="shared" si="1436"/>
        <v>1.3904232041917007E-3</v>
      </c>
      <c r="AT1320" s="5">
        <f t="shared" si="1437"/>
        <v>4.5396008358218962E-4</v>
      </c>
      <c r="AU1320" s="5">
        <f t="shared" si="1438"/>
        <v>9.880912845560555E-5</v>
      </c>
      <c r="AV1320" s="5">
        <f t="shared" si="1439"/>
        <v>1.613012501415565E-5</v>
      </c>
      <c r="AW1320" s="5">
        <f t="shared" si="1440"/>
        <v>4.1094955294399252E-8</v>
      </c>
      <c r="AX1320" s="5">
        <f t="shared" si="1441"/>
        <v>1.9115654688306425E-5</v>
      </c>
      <c r="AY1320" s="5">
        <f t="shared" si="1442"/>
        <v>2.0559433730364213E-5</v>
      </c>
      <c r="AZ1320" s="5">
        <f t="shared" si="1443"/>
        <v>1.1056129706397374E-5</v>
      </c>
      <c r="BA1320" s="5">
        <f t="shared" si="1444"/>
        <v>3.9637279796654213E-6</v>
      </c>
      <c r="BB1320" s="5">
        <f t="shared" si="1445"/>
        <v>1.0657757222012983E-6</v>
      </c>
      <c r="BC1320" s="5">
        <f t="shared" si="1446"/>
        <v>2.2925445860279827E-7</v>
      </c>
      <c r="BD1320" s="5">
        <f t="shared" si="1447"/>
        <v>3.816955286955578E-4</v>
      </c>
      <c r="BE1320" s="5">
        <f t="shared" si="1448"/>
        <v>2.4923999194952122E-4</v>
      </c>
      <c r="BF1320" s="5">
        <f t="shared" si="1449"/>
        <v>8.1374510462952111E-5</v>
      </c>
      <c r="BG1320" s="5">
        <f t="shared" si="1450"/>
        <v>1.7712007615070652E-5</v>
      </c>
      <c r="BH1320" s="5">
        <f t="shared" si="1451"/>
        <v>2.8914018527258716E-6</v>
      </c>
      <c r="BI1320" s="5">
        <f t="shared" si="1452"/>
        <v>3.7760619148935513E-7</v>
      </c>
      <c r="BJ1320" s="8">
        <f t="shared" si="1453"/>
        <v>0.22078086575104908</v>
      </c>
      <c r="BK1320" s="8">
        <f t="shared" si="1454"/>
        <v>0.32594022038823628</v>
      </c>
      <c r="BL1320" s="8">
        <f t="shared" si="1455"/>
        <v>0.41634825280841559</v>
      </c>
      <c r="BM1320" s="8">
        <f t="shared" si="1456"/>
        <v>0.25018546724953961</v>
      </c>
      <c r="BN1320" s="8">
        <f t="shared" si="1457"/>
        <v>0.74967899741995947</v>
      </c>
    </row>
    <row r="1321" spans="1:66" x14ac:dyDescent="0.25">
      <c r="A1321" t="s">
        <v>25</v>
      </c>
      <c r="B1321" t="s">
        <v>453</v>
      </c>
      <c r="C1321" t="s">
        <v>494</v>
      </c>
      <c r="D1321" s="7" t="s">
        <v>521</v>
      </c>
      <c r="E1321">
        <f>VLOOKUP(A1321,home!$A$2:$E$405,3,FALSE)</f>
        <v>1.1486000000000001</v>
      </c>
      <c r="F1321">
        <f>VLOOKUP(B1321,home!$B$2:$E$405,3,FALSE)</f>
        <v>1.7413000000000001</v>
      </c>
      <c r="G1321">
        <f>VLOOKUP(C1321,away!$B$2:$E$405,4,FALSE)</f>
        <v>1.3059000000000001</v>
      </c>
      <c r="H1321">
        <f>VLOOKUP(A1321,away!$A$2:$E$405,3,FALSE)</f>
        <v>1.1621999999999999</v>
      </c>
      <c r="I1321">
        <f>VLOOKUP(C1321,away!$B$2:$E$405,3,FALSE)</f>
        <v>1.7209000000000001</v>
      </c>
      <c r="J1321">
        <f>VLOOKUP(B1321,home!$B$2:$E$405,4,FALSE)</f>
        <v>1.1472</v>
      </c>
      <c r="K1321" s="3">
        <f t="shared" si="1402"/>
        <v>2.6118746713620005</v>
      </c>
      <c r="L1321" s="3">
        <f t="shared" si="1403"/>
        <v>2.2944343930560001</v>
      </c>
      <c r="M1321" s="5">
        <f t="shared" si="1404"/>
        <v>7.3997499904430832E-3</v>
      </c>
      <c r="N1321" s="5">
        <f t="shared" si="1405"/>
        <v>1.9327219574449491E-2</v>
      </c>
      <c r="O1321" s="5">
        <f t="shared" si="1406"/>
        <v>1.6978240878088413E-2</v>
      </c>
      <c r="P1321" s="5">
        <f t="shared" si="1407"/>
        <v>4.4345037313762055E-2</v>
      </c>
      <c r="Q1321" s="5">
        <f t="shared" si="1408"/>
        <v>2.524013763717825E-2</v>
      </c>
      <c r="R1321" s="5">
        <f t="shared" si="1409"/>
        <v>1.9477729902137687E-2</v>
      </c>
      <c r="S1321" s="5">
        <f t="shared" si="1410"/>
        <v>6.6437458593151796E-2</v>
      </c>
      <c r="T1321" s="5">
        <f t="shared" si="1411"/>
        <v>5.7911839880208975E-2</v>
      </c>
      <c r="U1321" s="5">
        <f t="shared" si="1412"/>
        <v>5.0873389387023682E-2</v>
      </c>
      <c r="V1321" s="5">
        <f t="shared" si="1413"/>
        <v>4.4238305110155744E-2</v>
      </c>
      <c r="W1321" s="5">
        <f t="shared" si="1414"/>
        <v>2.1974692065412204E-2</v>
      </c>
      <c r="X1321" s="5">
        <f t="shared" si="1415"/>
        <v>5.0419489251696537E-2</v>
      </c>
      <c r="Y1321" s="5">
        <f t="shared" si="1416"/>
        <v>5.7842105109704958E-2</v>
      </c>
      <c r="Z1321" s="5">
        <f t="shared" si="1417"/>
        <v>1.4896791128706661E-2</v>
      </c>
      <c r="AA1321" s="5">
        <f t="shared" si="1418"/>
        <v>3.8908551433639076E-2</v>
      </c>
      <c r="AB1321" s="5">
        <f t="shared" si="1419"/>
        <v>5.0812129994453788E-2</v>
      </c>
      <c r="AC1321" s="5">
        <f t="shared" si="1420"/>
        <v>1.6569388267687116E-2</v>
      </c>
      <c r="AD1321" s="5">
        <f t="shared" si="1421"/>
        <v>1.4348785404157412E-2</v>
      </c>
      <c r="AE1321" s="5">
        <f t="shared" si="1422"/>
        <v>3.2922346729878697E-2</v>
      </c>
      <c r="AF1321" s="5">
        <f t="shared" si="1423"/>
        <v>3.7769082318574225E-2</v>
      </c>
      <c r="AG1321" s="5">
        <f t="shared" si="1424"/>
        <v>2.8886227155299982E-2</v>
      </c>
      <c r="AH1321" s="5">
        <f t="shared" si="1425"/>
        <v>8.544927477969021E-3</v>
      </c>
      <c r="AI1321" s="5">
        <f t="shared" si="1426"/>
        <v>2.2318279648332461E-2</v>
      </c>
      <c r="AJ1321" s="5">
        <f t="shared" si="1427"/>
        <v>2.9146274660926792E-2</v>
      </c>
      <c r="AK1321" s="5">
        <f t="shared" si="1428"/>
        <v>2.5375472183811591E-2</v>
      </c>
      <c r="AL1321" s="5">
        <f t="shared" si="1429"/>
        <v>3.9718646816217602E-3</v>
      </c>
      <c r="AM1321" s="5">
        <f t="shared" si="1430"/>
        <v>7.4954458323854964E-3</v>
      </c>
      <c r="AN1321" s="5">
        <f t="shared" si="1431"/>
        <v>1.7197808709113541E-2</v>
      </c>
      <c r="AO1321" s="5">
        <f t="shared" si="1432"/>
        <v>1.9729621893694066E-2</v>
      </c>
      <c r="AP1321" s="5">
        <f t="shared" si="1433"/>
        <v>1.5089441011627437E-2</v>
      </c>
      <c r="AQ1321" s="5">
        <f t="shared" si="1434"/>
        <v>8.6554331072669303E-3</v>
      </c>
      <c r="AR1321" s="5">
        <f t="shared" si="1435"/>
        <v>3.9211550983242758E-3</v>
      </c>
      <c r="AS1321" s="5">
        <f t="shared" si="1436"/>
        <v>1.024156568379515E-2</v>
      </c>
      <c r="AT1321" s="5">
        <f t="shared" si="1437"/>
        <v>1.3374843002297404E-2</v>
      </c>
      <c r="AU1321" s="5">
        <f t="shared" si="1438"/>
        <v>1.1644471223714628E-2</v>
      </c>
      <c r="AV1321" s="5">
        <f t="shared" si="1439"/>
        <v>7.6034748626559777E-3</v>
      </c>
      <c r="AW1321" s="5">
        <f t="shared" si="1440"/>
        <v>6.6118032418215804E-4</v>
      </c>
      <c r="AX1321" s="5">
        <f t="shared" si="1441"/>
        <v>3.2628608533622604E-3</v>
      </c>
      <c r="AY1321" s="5">
        <f t="shared" si="1442"/>
        <v>7.4864201617104191E-3</v>
      </c>
      <c r="AZ1321" s="5">
        <f t="shared" si="1443"/>
        <v>8.5885499499481262E-3</v>
      </c>
      <c r="BA1321" s="5">
        <f t="shared" si="1444"/>
        <v>6.5686214638801229E-3</v>
      </c>
      <c r="BB1321" s="5">
        <f t="shared" si="1445"/>
        <v>3.7678177504231018E-3</v>
      </c>
      <c r="BC1321" s="5">
        <f t="shared" si="1446"/>
        <v>1.7290021266675301E-3</v>
      </c>
      <c r="BD1321" s="5">
        <f t="shared" si="1447"/>
        <v>1.4994721863503503E-3</v>
      </c>
      <c r="BE1321" s="5">
        <f t="shared" si="1448"/>
        <v>3.9164334239402817E-3</v>
      </c>
      <c r="BF1321" s="5">
        <f t="shared" si="1449"/>
        <v>5.1146166310325897E-3</v>
      </c>
      <c r="BG1321" s="5">
        <f t="shared" si="1450"/>
        <v>4.4529125441069564E-3</v>
      </c>
      <c r="BH1321" s="5">
        <f t="shared" si="1451"/>
        <v>2.9076123719357708E-3</v>
      </c>
      <c r="BI1321" s="5">
        <f t="shared" si="1452"/>
        <v>1.5188638216795645E-3</v>
      </c>
      <c r="BJ1321" s="8">
        <f t="shared" si="1453"/>
        <v>0.44621294798663974</v>
      </c>
      <c r="BK1321" s="8">
        <f t="shared" si="1454"/>
        <v>0.19044822411853196</v>
      </c>
      <c r="BL1321" s="8">
        <f t="shared" si="1455"/>
        <v>0.32863041641621543</v>
      </c>
      <c r="BM1321" s="8">
        <f t="shared" si="1456"/>
        <v>0.84059502451650692</v>
      </c>
      <c r="BN1321" s="8">
        <f t="shared" si="1457"/>
        <v>0.13276811529605897</v>
      </c>
    </row>
    <row r="1322" spans="1:66" x14ac:dyDescent="0.25">
      <c r="A1322" t="s">
        <v>25</v>
      </c>
      <c r="B1322" t="s">
        <v>159</v>
      </c>
      <c r="C1322" t="s">
        <v>156</v>
      </c>
      <c r="D1322" s="7" t="s">
        <v>521</v>
      </c>
      <c r="E1322">
        <f>VLOOKUP(A1322,home!$A$2:$E$405,3,FALSE)</f>
        <v>1.1486000000000001</v>
      </c>
      <c r="F1322">
        <f>VLOOKUP(B1322,home!$B$2:$E$405,3,FALSE)</f>
        <v>1.4510000000000001</v>
      </c>
      <c r="G1322">
        <f>VLOOKUP(C1322,away!$B$2:$E$405,4,FALSE)</f>
        <v>0.87060000000000004</v>
      </c>
      <c r="H1322">
        <f>VLOOKUP(A1322,away!$A$2:$E$405,3,FALSE)</f>
        <v>1.1621999999999999</v>
      </c>
      <c r="I1322">
        <f>VLOOKUP(C1322,away!$B$2:$E$405,3,FALSE)</f>
        <v>0.86040000000000005</v>
      </c>
      <c r="J1322">
        <f>VLOOKUP(B1322,home!$B$2:$E$405,4,FALSE)</f>
        <v>0.2868</v>
      </c>
      <c r="K1322" s="3">
        <f t="shared" si="1402"/>
        <v>1.4509581531600002</v>
      </c>
      <c r="L1322" s="3">
        <f t="shared" si="1403"/>
        <v>0.28678763318399997</v>
      </c>
      <c r="M1322" s="5">
        <f t="shared" si="1404"/>
        <v>0.17591650738788633</v>
      </c>
      <c r="N1322" s="5">
        <f t="shared" si="1405"/>
        <v>0.25524749066988506</v>
      </c>
      <c r="O1322" s="5">
        <f t="shared" si="1406"/>
        <v>5.045067879176756E-2</v>
      </c>
      <c r="P1322" s="5">
        <f t="shared" si="1407"/>
        <v>7.3201823725371457E-2</v>
      </c>
      <c r="Q1322" s="5">
        <f t="shared" si="1408"/>
        <v>0.18517671383055048</v>
      </c>
      <c r="R1322" s="5">
        <f t="shared" si="1409"/>
        <v>7.2343153816086204E-3</v>
      </c>
      <c r="S1322" s="5">
        <f t="shared" si="1410"/>
        <v>7.6151281597825549E-3</v>
      </c>
      <c r="T1322" s="5">
        <f t="shared" si="1411"/>
        <v>5.3106391480254443E-2</v>
      </c>
      <c r="U1322" s="5">
        <f t="shared" si="1412"/>
        <v>1.0496688885475825E-2</v>
      </c>
      <c r="V1322" s="5">
        <f t="shared" si="1413"/>
        <v>3.5208701968636311E-4</v>
      </c>
      <c r="W1322" s="5">
        <f t="shared" si="1414"/>
        <v>8.9561220902604433E-2</v>
      </c>
      <c r="X1322" s="5">
        <f t="shared" si="1415"/>
        <v>2.5685050567727311E-2</v>
      </c>
      <c r="Y1322" s="5">
        <f t="shared" si="1416"/>
        <v>3.6830774302649342E-3</v>
      </c>
      <c r="Z1322" s="5">
        <f t="shared" si="1417"/>
        <v>6.9157072866604728E-4</v>
      </c>
      <c r="AA1322" s="5">
        <f t="shared" si="1418"/>
        <v>1.0034401872448036E-3</v>
      </c>
      <c r="AB1322" s="5">
        <f t="shared" si="1419"/>
        <v>7.2797486044562279E-4</v>
      </c>
      <c r="AC1322" s="5">
        <f t="shared" si="1420"/>
        <v>9.1568339484493222E-6</v>
      </c>
      <c r="AD1322" s="5">
        <f t="shared" si="1421"/>
        <v>3.2487395918899431E-2</v>
      </c>
      <c r="AE1322" s="5">
        <f t="shared" si="1422"/>
        <v>9.3169833838927067E-3</v>
      </c>
      <c r="AF1322" s="5">
        <f t="shared" si="1423"/>
        <v>1.3359978065406221E-3</v>
      </c>
      <c r="AG1322" s="5">
        <f t="shared" si="1424"/>
        <v>1.2771588295893351E-4</v>
      </c>
      <c r="AH1322" s="5">
        <f t="shared" si="1425"/>
        <v>4.9583483113367477E-5</v>
      </c>
      <c r="AI1322" s="5">
        <f t="shared" si="1426"/>
        <v>7.1943559085411727E-5</v>
      </c>
      <c r="AJ1322" s="5">
        <f t="shared" si="1427"/>
        <v>5.2193546811163196E-5</v>
      </c>
      <c r="AK1322" s="5">
        <f t="shared" si="1428"/>
        <v>2.5243550762665115E-5</v>
      </c>
      <c r="AL1322" s="5">
        <f t="shared" si="1429"/>
        <v>1.5241251762665255E-7</v>
      </c>
      <c r="AM1322" s="5">
        <f t="shared" si="1430"/>
        <v>9.4275703966928033E-3</v>
      </c>
      <c r="AN1322" s="5">
        <f t="shared" si="1431"/>
        <v>2.7037106007430731E-3</v>
      </c>
      <c r="AO1322" s="5">
        <f t="shared" si="1432"/>
        <v>3.8769538200079826E-4</v>
      </c>
      <c r="AP1322" s="5">
        <f t="shared" si="1433"/>
        <v>3.7062080333458559E-5</v>
      </c>
      <c r="AQ1322" s="5">
        <f t="shared" si="1434"/>
        <v>2.6572365749269628E-6</v>
      </c>
      <c r="AR1322" s="5">
        <f t="shared" si="1435"/>
        <v>2.8439859534202994E-6</v>
      </c>
      <c r="AS1322" s="5">
        <f t="shared" si="1436"/>
        <v>4.1265046065877005E-6</v>
      </c>
      <c r="AT1322" s="5">
        <f t="shared" si="1437"/>
        <v>2.9936927514903621E-6</v>
      </c>
      <c r="AU1322" s="5">
        <f t="shared" si="1438"/>
        <v>1.4479076352769781E-6</v>
      </c>
      <c r="AV1322" s="5">
        <f t="shared" si="1439"/>
        <v>5.2521334710693674E-7</v>
      </c>
      <c r="AW1322" s="5">
        <f t="shared" si="1440"/>
        <v>1.7617060398756188E-9</v>
      </c>
      <c r="AX1322" s="5">
        <f t="shared" si="1441"/>
        <v>2.2798350219285467E-3</v>
      </c>
      <c r="AY1322" s="5">
        <f t="shared" si="1442"/>
        <v>6.5382848998888049E-4</v>
      </c>
      <c r="AZ1322" s="5">
        <f t="shared" si="1443"/>
        <v>9.375496257608981E-5</v>
      </c>
      <c r="BA1322" s="5">
        <f t="shared" si="1444"/>
        <v>8.9625879388170976E-6</v>
      </c>
      <c r="BB1322" s="5">
        <f t="shared" si="1445"/>
        <v>6.4258984554420491E-7</v>
      </c>
      <c r="BC1322" s="5">
        <f t="shared" si="1446"/>
        <v>3.685736418233895E-8</v>
      </c>
      <c r="BD1322" s="5">
        <f t="shared" si="1447"/>
        <v>1.359366667316581E-7</v>
      </c>
      <c r="BE1322" s="5">
        <f t="shared" si="1448"/>
        <v>1.9723841490769308E-7</v>
      </c>
      <c r="BF1322" s="5">
        <f t="shared" si="1449"/>
        <v>1.4309234311333615E-7</v>
      </c>
      <c r="BG1322" s="5">
        <f t="shared" si="1450"/>
        <v>6.9207000631687743E-8</v>
      </c>
      <c r="BH1322" s="5">
        <f t="shared" si="1451"/>
        <v>2.5104115455574151E-8</v>
      </c>
      <c r="BI1322" s="5">
        <f t="shared" si="1452"/>
        <v>7.2850041996270533E-9</v>
      </c>
      <c r="BJ1322" s="8">
        <f t="shared" si="1453"/>
        <v>0.67132379407956533</v>
      </c>
      <c r="BK1322" s="8">
        <f t="shared" si="1454"/>
        <v>0.25774868402918172</v>
      </c>
      <c r="BL1322" s="8">
        <f t="shared" si="1455"/>
        <v>7.0124577414153913E-2</v>
      </c>
      <c r="BM1322" s="8">
        <f t="shared" si="1456"/>
        <v>0.25200726973621479</v>
      </c>
      <c r="BN1322" s="8">
        <f t="shared" si="1457"/>
        <v>0.74722752978706941</v>
      </c>
    </row>
    <row r="1323" spans="1:66" x14ac:dyDescent="0.25">
      <c r="A1323" t="s">
        <v>25</v>
      </c>
      <c r="B1323" t="s">
        <v>158</v>
      </c>
      <c r="C1323" t="s">
        <v>416</v>
      </c>
      <c r="D1323" s="7" t="s">
        <v>521</v>
      </c>
      <c r="E1323">
        <f>VLOOKUP(A1323,home!$A$2:$E$405,3,FALSE)</f>
        <v>1.1486000000000001</v>
      </c>
      <c r="F1323">
        <f>VLOOKUP(B1323,home!$B$2:$E$405,3,FALSE)</f>
        <v>0.65300000000000002</v>
      </c>
      <c r="G1323">
        <f>VLOOKUP(C1323,away!$B$2:$E$405,4,FALSE)</f>
        <v>1.7413000000000001</v>
      </c>
      <c r="H1323">
        <f>VLOOKUP(A1323,away!$A$2:$E$405,3,FALSE)</f>
        <v>1.1621999999999999</v>
      </c>
      <c r="I1323">
        <f>VLOOKUP(C1323,away!$B$2:$E$405,3,FALSE)</f>
        <v>0.5736</v>
      </c>
      <c r="J1323">
        <f>VLOOKUP(B1323,home!$B$2:$E$405,4,FALSE)</f>
        <v>0.86040000000000005</v>
      </c>
      <c r="K1323" s="3">
        <f t="shared" si="1402"/>
        <v>1.3060373385400001</v>
      </c>
      <c r="L1323" s="3">
        <f t="shared" si="1403"/>
        <v>0.57357526636800005</v>
      </c>
      <c r="M1323" s="5">
        <f t="shared" si="1404"/>
        <v>0.15264922986639734</v>
      </c>
      <c r="N1323" s="5">
        <f t="shared" si="1405"/>
        <v>0.19936559390489025</v>
      </c>
      <c r="O1323" s="5">
        <f t="shared" si="1406"/>
        <v>8.7555822681488898E-2</v>
      </c>
      <c r="P1323" s="5">
        <f t="shared" si="1407"/>
        <v>0.11435117362861193</v>
      </c>
      <c r="Q1323" s="5">
        <f t="shared" si="1408"/>
        <v>0.13018945482999469</v>
      </c>
      <c r="R1323" s="5">
        <f t="shared" si="1409"/>
        <v>2.5109927158302191E-2</v>
      </c>
      <c r="S1323" s="5">
        <f t="shared" si="1410"/>
        <v>2.141542234062627E-2</v>
      </c>
      <c r="T1323" s="5">
        <f t="shared" si="1411"/>
        <v>7.4673451232418919E-2</v>
      </c>
      <c r="U1323" s="5">
        <f t="shared" si="1412"/>
        <v>3.2794502436762261E-2</v>
      </c>
      <c r="V1323" s="5">
        <f t="shared" si="1413"/>
        <v>1.7825024808301685E-3</v>
      </c>
      <c r="W1323" s="5">
        <f t="shared" si="1414"/>
        <v>5.6677429697379954E-2</v>
      </c>
      <c r="X1323" s="5">
        <f t="shared" si="1415"/>
        <v>3.2508771835728298E-2</v>
      </c>
      <c r="Y1323" s="5">
        <f t="shared" si="1416"/>
        <v>9.3231137324872003E-3</v>
      </c>
      <c r="Z1323" s="5">
        <f t="shared" si="1417"/>
        <v>4.8008110527680871E-3</v>
      </c>
      <c r="AA1323" s="5">
        <f t="shared" si="1418"/>
        <v>6.270038490190648E-3</v>
      </c>
      <c r="AB1323" s="5">
        <f t="shared" si="1419"/>
        <v>4.0944521911359787E-3</v>
      </c>
      <c r="AC1323" s="5">
        <f t="shared" si="1420"/>
        <v>8.3455731670428556E-5</v>
      </c>
      <c r="AD1323" s="5">
        <f t="shared" si="1421"/>
        <v>1.8505709859313511E-2</v>
      </c>
      <c r="AE1323" s="5">
        <f t="shared" si="1422"/>
        <v>1.061441746188467E-2</v>
      </c>
      <c r="AF1323" s="5">
        <f t="shared" si="1423"/>
        <v>3.0440836615208259E-3</v>
      </c>
      <c r="AG1323" s="5">
        <f t="shared" si="1424"/>
        <v>5.8200369900109495E-4</v>
      </c>
      <c r="AH1323" s="5">
        <f t="shared" si="1425"/>
        <v>6.8840661959347323E-4</v>
      </c>
      <c r="AI1323" s="5">
        <f t="shared" si="1426"/>
        <v>8.9908474928717796E-4</v>
      </c>
      <c r="AJ1323" s="5">
        <f t="shared" si="1427"/>
        <v>5.8711912654046483E-4</v>
      </c>
      <c r="AK1323" s="5">
        <f t="shared" si="1428"/>
        <v>2.5559983381094609E-4</v>
      </c>
      <c r="AL1323" s="5">
        <f t="shared" si="1429"/>
        <v>2.5007033106948639E-6</v>
      </c>
      <c r="AM1323" s="5">
        <f t="shared" si="1430"/>
        <v>4.8338296104902517E-3</v>
      </c>
      <c r="AN1323" s="5">
        <f t="shared" si="1431"/>
        <v>2.7725651064144717E-3</v>
      </c>
      <c r="AO1323" s="5">
        <f t="shared" si="1432"/>
        <v>7.951373847171516E-4</v>
      </c>
      <c r="AP1323" s="5">
        <f t="shared" si="1433"/>
        <v>1.5202371241276508E-4</v>
      </c>
      <c r="AQ1323" s="5">
        <f t="shared" si="1434"/>
        <v>2.1799260335350983E-5</v>
      </c>
      <c r="AR1323" s="5">
        <f t="shared" si="1435"/>
        <v>7.8970602040564196E-5</v>
      </c>
      <c r="AS1323" s="5">
        <f t="shared" si="1436"/>
        <v>1.0313855491195996E-4</v>
      </c>
      <c r="AT1323" s="5">
        <f t="shared" si="1437"/>
        <v>6.7351401879038944E-5</v>
      </c>
      <c r="AU1323" s="5">
        <f t="shared" si="1438"/>
        <v>2.9321148552345995E-5</v>
      </c>
      <c r="AV1323" s="5">
        <f t="shared" si="1439"/>
        <v>9.5736287045604818E-6</v>
      </c>
      <c r="AW1323" s="5">
        <f t="shared" si="1440"/>
        <v>5.2036212317392137E-8</v>
      </c>
      <c r="AX1323" s="5">
        <f t="shared" si="1441"/>
        <v>1.052193659906755E-3</v>
      </c>
      <c r="AY1323" s="5">
        <f t="shared" si="1442"/>
        <v>6.0351225875173776E-4</v>
      </c>
      <c r="AZ1323" s="5">
        <f t="shared" si="1443"/>
        <v>1.730798522849407E-4</v>
      </c>
      <c r="BA1323" s="5">
        <f t="shared" si="1444"/>
        <v>3.3091440792422994E-5</v>
      </c>
      <c r="BB1323" s="5">
        <f t="shared" si="1445"/>
        <v>4.7451079917537284E-6</v>
      </c>
      <c r="BC1323" s="5">
        <f t="shared" si="1446"/>
        <v>5.4433531606301419E-7</v>
      </c>
      <c r="BD1323" s="5">
        <f t="shared" si="1447"/>
        <v>7.5492640167763216E-6</v>
      </c>
      <c r="BE1323" s="5">
        <f t="shared" si="1448"/>
        <v>9.8596206844063375E-6</v>
      </c>
      <c r="BF1323" s="5">
        <f t="shared" si="1449"/>
        <v>6.4385163788379953E-6</v>
      </c>
      <c r="BG1323" s="5">
        <f t="shared" si="1450"/>
        <v>2.8029809318545919E-6</v>
      </c>
      <c r="BH1323" s="5">
        <f t="shared" si="1451"/>
        <v>9.151994390544347E-7</v>
      </c>
      <c r="BI1323" s="5">
        <f t="shared" si="1452"/>
        <v>2.39056927923191E-7</v>
      </c>
      <c r="BJ1323" s="8">
        <f t="shared" si="1453"/>
        <v>0.54592655164403303</v>
      </c>
      <c r="BK1323" s="8">
        <f t="shared" si="1454"/>
        <v>0.29088779701019851</v>
      </c>
      <c r="BL1323" s="8">
        <f t="shared" si="1455"/>
        <v>0.15857111326157936</v>
      </c>
      <c r="BM1323" s="8">
        <f t="shared" si="1456"/>
        <v>0.29036161067635435</v>
      </c>
      <c r="BN1323" s="8">
        <f t="shared" si="1457"/>
        <v>0.7092212020696852</v>
      </c>
    </row>
    <row r="1324" spans="1:66" x14ac:dyDescent="0.25">
      <c r="A1324" t="s">
        <v>25</v>
      </c>
      <c r="B1324" t="s">
        <v>164</v>
      </c>
      <c r="C1324" t="s">
        <v>238</v>
      </c>
      <c r="D1324" s="7" t="s">
        <v>521</v>
      </c>
      <c r="E1324">
        <f>VLOOKUP(A1324,home!$A$2:$E$405,3,FALSE)</f>
        <v>1.1486000000000001</v>
      </c>
      <c r="F1324">
        <f>VLOOKUP(B1324,home!$B$2:$E$405,3,FALSE)</f>
        <v>1.3059000000000001</v>
      </c>
      <c r="G1324">
        <f>VLOOKUP(C1324,away!$B$2:$E$405,4,FALSE)</f>
        <v>0.58040000000000003</v>
      </c>
      <c r="H1324">
        <f>VLOOKUP(A1324,away!$A$2:$E$405,3,FALSE)</f>
        <v>1.1621999999999999</v>
      </c>
      <c r="I1324">
        <f>VLOOKUP(C1324,away!$B$2:$E$405,3,FALSE)</f>
        <v>2.5813000000000001</v>
      </c>
      <c r="J1324">
        <f>VLOOKUP(B1324,home!$B$2:$E$405,4,FALSE)</f>
        <v>0.86040000000000005</v>
      </c>
      <c r="K1324" s="3">
        <f t="shared" si="1402"/>
        <v>0.87057489189600012</v>
      </c>
      <c r="L1324" s="3">
        <f t="shared" si="1403"/>
        <v>2.5811886943440001</v>
      </c>
      <c r="M1324" s="5">
        <f t="shared" si="1404"/>
        <v>3.1689699549779932E-2</v>
      </c>
      <c r="N1324" s="5">
        <f t="shared" si="1405"/>
        <v>2.7588256759766391E-2</v>
      </c>
      <c r="O1324" s="5">
        <f t="shared" si="1406"/>
        <v>8.1797094205050117E-2</v>
      </c>
      <c r="P1324" s="5">
        <f t="shared" si="1407"/>
        <v>7.1210496444968449E-2</v>
      </c>
      <c r="Q1324" s="5">
        <f t="shared" si="1408"/>
        <v>1.2008821823116357E-2</v>
      </c>
      <c r="R1324" s="5">
        <f t="shared" si="1409"/>
        <v>0.10556686739613325</v>
      </c>
      <c r="S1324" s="5">
        <f t="shared" si="1410"/>
        <v>4.0004598307828369E-2</v>
      </c>
      <c r="T1324" s="5">
        <f t="shared" si="1411"/>
        <v>3.0997035122219446E-2</v>
      </c>
      <c r="U1324" s="5">
        <f t="shared" si="1412"/>
        <v>9.1903864171188079E-2</v>
      </c>
      <c r="V1324" s="5">
        <f t="shared" si="1413"/>
        <v>9.9883395202526749E-3</v>
      </c>
      <c r="W1324" s="5">
        <f t="shared" si="1414"/>
        <v>3.484859586819284E-3</v>
      </c>
      <c r="X1324" s="5">
        <f t="shared" si="1415"/>
        <v>8.9950801668742392E-3</v>
      </c>
      <c r="Y1324" s="5">
        <f t="shared" si="1416"/>
        <v>1.1608999615726865E-2</v>
      </c>
      <c r="Z1324" s="5">
        <f t="shared" si="1417"/>
        <v>9.0829334873403791E-2</v>
      </c>
      <c r="AA1324" s="5">
        <f t="shared" si="1418"/>
        <v>7.9073738388399109E-2</v>
      </c>
      <c r="AB1324" s="5">
        <f t="shared" si="1419"/>
        <v>3.4419805624646568E-2</v>
      </c>
      <c r="AC1324" s="5">
        <f t="shared" si="1420"/>
        <v>1.4028111381680609E-3</v>
      </c>
      <c r="AD1324" s="5">
        <f t="shared" si="1421"/>
        <v>7.5845781451698427E-4</v>
      </c>
      <c r="AE1324" s="5">
        <f t="shared" si="1422"/>
        <v>1.9577227359680984E-3</v>
      </c>
      <c r="AF1324" s="5">
        <f t="shared" si="1423"/>
        <v>2.5266258963705301E-3</v>
      </c>
      <c r="AG1324" s="5">
        <f t="shared" si="1424"/>
        <v>2.1738993995161294E-3</v>
      </c>
      <c r="AH1324" s="5">
        <f t="shared" si="1425"/>
        <v>5.8611913072503775E-2</v>
      </c>
      <c r="AI1324" s="5">
        <f t="shared" si="1426"/>
        <v>5.1026059886912729E-2</v>
      </c>
      <c r="AJ1324" s="5">
        <f t="shared" si="1427"/>
        <v>2.2211003284963934E-2</v>
      </c>
      <c r="AK1324" s="5">
        <f t="shared" si="1428"/>
        <v>6.4454472612363945E-3</v>
      </c>
      <c r="AL1324" s="5">
        <f t="shared" si="1429"/>
        <v>1.2609129021316017E-4</v>
      </c>
      <c r="AM1324" s="5">
        <f t="shared" si="1430"/>
        <v>1.3205886597616006E-4</v>
      </c>
      <c r="AN1324" s="5">
        <f t="shared" si="1431"/>
        <v>3.4086885184555392E-4</v>
      </c>
      <c r="AO1324" s="5">
        <f t="shared" si="1432"/>
        <v>4.3992341331888188E-4</v>
      </c>
      <c r="AP1324" s="5">
        <f t="shared" si="1433"/>
        <v>3.7850844694530694E-4</v>
      </c>
      <c r="AQ1324" s="5">
        <f t="shared" si="1434"/>
        <v>2.4425043099223301E-4</v>
      </c>
      <c r="AR1324" s="5">
        <f t="shared" si="1435"/>
        <v>3.0257681475323997E-2</v>
      </c>
      <c r="AS1324" s="5">
        <f t="shared" si="1436"/>
        <v>2.6341577779403793E-2</v>
      </c>
      <c r="AT1324" s="5">
        <f t="shared" si="1437"/>
        <v>1.1466158113837267E-2</v>
      </c>
      <c r="AU1324" s="5">
        <f t="shared" si="1438"/>
        <v>3.327383120138775E-3</v>
      </c>
      <c r="AV1324" s="5">
        <f t="shared" si="1439"/>
        <v>7.2418405002784721E-4</v>
      </c>
      <c r="AW1324" s="5">
        <f t="shared" si="1440"/>
        <v>7.8706115701035607E-6</v>
      </c>
      <c r="AX1324" s="5">
        <f t="shared" si="1441"/>
        <v>1.9161188828517311E-5</v>
      </c>
      <c r="AY1324" s="5">
        <f t="shared" si="1442"/>
        <v>4.945864397435944E-5</v>
      </c>
      <c r="AZ1324" s="5">
        <f t="shared" si="1443"/>
        <v>6.38310463321008E-5</v>
      </c>
      <c r="BA1324" s="5">
        <f t="shared" si="1444"/>
        <v>5.4919991713522216E-5</v>
      </c>
      <c r="BB1324" s="5">
        <f t="shared" si="1445"/>
        <v>3.5439715426102431E-5</v>
      </c>
      <c r="BC1324" s="5">
        <f t="shared" si="1446"/>
        <v>1.8295318557724843E-5</v>
      </c>
      <c r="BD1324" s="5">
        <f t="shared" si="1447"/>
        <v>1.3016797556861371E-2</v>
      </c>
      <c r="BE1324" s="5">
        <f t="shared" si="1448"/>
        <v>1.1332097125896707E-2</v>
      </c>
      <c r="BF1324" s="5">
        <f t="shared" si="1449"/>
        <v>4.932719615166249E-3</v>
      </c>
      <c r="BG1324" s="5">
        <f t="shared" si="1450"/>
        <v>1.4314339485755456E-3</v>
      </c>
      <c r="BH1324" s="5">
        <f t="shared" si="1451"/>
        <v>3.1154261375935502E-4</v>
      </c>
      <c r="BI1324" s="5">
        <f t="shared" si="1452"/>
        <v>5.4244235458909583E-5</v>
      </c>
      <c r="BJ1324" s="8">
        <f t="shared" si="1453"/>
        <v>0.10387647483480481</v>
      </c>
      <c r="BK1324" s="8">
        <f t="shared" si="1454"/>
        <v>0.154471494895185</v>
      </c>
      <c r="BL1324" s="8">
        <f t="shared" si="1455"/>
        <v>0.63425161292548382</v>
      </c>
      <c r="BM1324" s="8">
        <f t="shared" si="1456"/>
        <v>0.65352609331765854</v>
      </c>
      <c r="BN1324" s="8">
        <f t="shared" si="1457"/>
        <v>0.32986123617881452</v>
      </c>
    </row>
    <row r="1325" spans="1:66" x14ac:dyDescent="0.25">
      <c r="A1325" t="s">
        <v>166</v>
      </c>
      <c r="B1325" t="s">
        <v>248</v>
      </c>
      <c r="C1325" t="s">
        <v>413</v>
      </c>
      <c r="D1325" s="7" t="s">
        <v>521</v>
      </c>
      <c r="E1325">
        <f>VLOOKUP(A1325,home!$A$2:$E$405,3,FALSE)</f>
        <v>1.8032999999999999</v>
      </c>
      <c r="F1325">
        <f>VLOOKUP(B1325,home!$B$2:$E$405,3,FALSE)</f>
        <v>0.73939999999999995</v>
      </c>
      <c r="G1325">
        <f>VLOOKUP(C1325,away!$B$2:$E$405,4,FALSE)</f>
        <v>1.2939000000000001</v>
      </c>
      <c r="H1325">
        <f>VLOOKUP(A1325,away!$A$2:$E$405,3,FALSE)</f>
        <v>1.4918</v>
      </c>
      <c r="I1325">
        <f>VLOOKUP(C1325,away!$B$2:$E$405,3,FALSE)</f>
        <v>0.44690000000000002</v>
      </c>
      <c r="J1325">
        <f>VLOOKUP(B1325,home!$B$2:$E$405,4,FALSE)</f>
        <v>1.5641</v>
      </c>
      <c r="K1325" s="3">
        <f t="shared" si="1402"/>
        <v>1.7252345298779999</v>
      </c>
      <c r="L1325" s="3">
        <f t="shared" si="1403"/>
        <v>1.0427626654220001</v>
      </c>
      <c r="M1325" s="5">
        <f t="shared" si="1404"/>
        <v>6.2787630259457702E-2</v>
      </c>
      <c r="N1325" s="5">
        <f t="shared" si="1405"/>
        <v>0.1083233877728292</v>
      </c>
      <c r="O1325" s="5">
        <f t="shared" si="1406"/>
        <v>6.5472596684883158E-2</v>
      </c>
      <c r="P1325" s="5">
        <f t="shared" si="1407"/>
        <v>0.11295558456153627</v>
      </c>
      <c r="Q1325" s="5">
        <f t="shared" si="1408"/>
        <v>9.3441624489524644E-2</v>
      </c>
      <c r="R1325" s="5">
        <f t="shared" si="1409"/>
        <v>3.4136189715614183E-2</v>
      </c>
      <c r="S1325" s="5">
        <f t="shared" si="1410"/>
        <v>5.0802060974886404E-2</v>
      </c>
      <c r="T1325" s="5">
        <f t="shared" si="1411"/>
        <v>9.7437437414058359E-2</v>
      </c>
      <c r="U1325" s="5">
        <f t="shared" si="1412"/>
        <v>5.8892933215843844E-2</v>
      </c>
      <c r="V1325" s="5">
        <f t="shared" si="1413"/>
        <v>1.0154824853657705E-2</v>
      </c>
      <c r="W1325" s="5">
        <f t="shared" si="1414"/>
        <v>5.3736239032407228E-2</v>
      </c>
      <c r="X1325" s="5">
        <f t="shared" si="1415"/>
        <v>5.6034143843186689E-2</v>
      </c>
      <c r="Y1325" s="5">
        <f t="shared" si="1416"/>
        <v>2.9215156594280551E-2</v>
      </c>
      <c r="Z1325" s="5">
        <f t="shared" si="1417"/>
        <v>1.1865314725068306E-2</v>
      </c>
      <c r="AA1325" s="5">
        <f t="shared" si="1418"/>
        <v>2.0470450671557727E-2</v>
      </c>
      <c r="AB1325" s="5">
        <f t="shared" si="1419"/>
        <v>1.7658164170367845E-2</v>
      </c>
      <c r="AC1325" s="5">
        <f t="shared" si="1420"/>
        <v>1.141789565800008E-3</v>
      </c>
      <c r="AD1325" s="5">
        <f t="shared" si="1421"/>
        <v>2.3176903771121724E-2</v>
      </c>
      <c r="AE1325" s="5">
        <f t="shared" si="1422"/>
        <v>2.4168009952604097E-2</v>
      </c>
      <c r="AF1325" s="5">
        <f t="shared" si="1423"/>
        <v>1.2600749238061437E-2</v>
      </c>
      <c r="AG1325" s="5">
        <f t="shared" si="1424"/>
        <v>4.3798636205983942E-3</v>
      </c>
      <c r="AH1325" s="5">
        <f t="shared" si="1425"/>
        <v>3.0931768021957825E-3</v>
      </c>
      <c r="AI1325" s="5">
        <f t="shared" si="1426"/>
        <v>5.3364554261657758E-3</v>
      </c>
      <c r="AJ1325" s="5">
        <f t="shared" si="1427"/>
        <v>4.6033185841880073E-3</v>
      </c>
      <c r="AK1325" s="5">
        <f t="shared" si="1428"/>
        <v>2.6472680578234196E-3</v>
      </c>
      <c r="AL1325" s="5">
        <f t="shared" si="1429"/>
        <v>8.2163641034549518E-5</v>
      </c>
      <c r="AM1325" s="5">
        <f t="shared" si="1430"/>
        <v>7.9971189363197588E-3</v>
      </c>
      <c r="AN1325" s="5">
        <f t="shared" si="1431"/>
        <v>8.3390970577335438E-3</v>
      </c>
      <c r="AO1325" s="5">
        <f t="shared" si="1432"/>
        <v>4.347849537567494E-3</v>
      </c>
      <c r="AP1325" s="5">
        <f t="shared" si="1433"/>
        <v>1.5112583908825639E-3</v>
      </c>
      <c r="AQ1325" s="5">
        <f t="shared" si="1434"/>
        <v>3.9397095695451617E-4</v>
      </c>
      <c r="AR1325" s="5">
        <f t="shared" si="1435"/>
        <v>6.4508985737583499E-4</v>
      </c>
      <c r="AS1325" s="5">
        <f t="shared" si="1436"/>
        <v>1.1129312968188646E-3</v>
      </c>
      <c r="AT1325" s="5">
        <f t="shared" si="1437"/>
        <v>9.6003375132690347E-4</v>
      </c>
      <c r="AU1325" s="5">
        <f t="shared" si="1438"/>
        <v>5.5209445921249446E-4</v>
      </c>
      <c r="AV1325" s="5">
        <f t="shared" si="1439"/>
        <v>2.3812310619692907E-4</v>
      </c>
      <c r="AW1325" s="5">
        <f t="shared" si="1440"/>
        <v>4.1059229095897881E-6</v>
      </c>
      <c r="AX1325" s="5">
        <f t="shared" si="1441"/>
        <v>2.2994842880800139E-3</v>
      </c>
      <c r="AY1325" s="5">
        <f t="shared" si="1442"/>
        <v>2.3978163653343258E-3</v>
      </c>
      <c r="AZ1325" s="5">
        <f t="shared" si="1443"/>
        <v>1.2501766921542571E-3</v>
      </c>
      <c r="BA1325" s="5">
        <f t="shared" si="1444"/>
        <v>4.3454585991974418E-4</v>
      </c>
      <c r="BB1325" s="5">
        <f t="shared" si="1445"/>
        <v>1.1328204978450186E-4</v>
      </c>
      <c r="BC1325" s="5">
        <f t="shared" si="1446"/>
        <v>2.3625258435550986E-5</v>
      </c>
      <c r="BD1325" s="5">
        <f t="shared" si="1447"/>
        <v>1.1211260318565389E-4</v>
      </c>
      <c r="BE1325" s="5">
        <f t="shared" si="1448"/>
        <v>1.9342053425040032E-4</v>
      </c>
      <c r="BF1325" s="5">
        <f t="shared" si="1449"/>
        <v>1.6684789223812051E-4</v>
      </c>
      <c r="BG1325" s="5">
        <f t="shared" si="1450"/>
        <v>9.5950581642189708E-5</v>
      </c>
      <c r="BH1325" s="5">
        <f t="shared" si="1451"/>
        <v>4.138431415274594E-5</v>
      </c>
      <c r="BI1325" s="5">
        <f t="shared" si="1452"/>
        <v>1.4279529554327208E-5</v>
      </c>
      <c r="BJ1325" s="8">
        <f t="shared" si="1453"/>
        <v>0.53162174112183846</v>
      </c>
      <c r="BK1325" s="8">
        <f t="shared" si="1454"/>
        <v>0.24032187022170695</v>
      </c>
      <c r="BL1325" s="8">
        <f t="shared" si="1455"/>
        <v>0.21644282125459419</v>
      </c>
      <c r="BM1325" s="8">
        <f t="shared" si="1456"/>
        <v>0.52074102339693817</v>
      </c>
      <c r="BN1325" s="8">
        <f t="shared" si="1457"/>
        <v>0.47711701348384511</v>
      </c>
    </row>
    <row r="1326" spans="1:66" x14ac:dyDescent="0.25">
      <c r="A1326" t="s">
        <v>166</v>
      </c>
      <c r="B1326" t="s">
        <v>482</v>
      </c>
      <c r="C1326" t="s">
        <v>246</v>
      </c>
      <c r="D1326" s="7" t="s">
        <v>521</v>
      </c>
      <c r="E1326">
        <f>VLOOKUP(A1326,home!$A$2:$E$405,3,FALSE)</f>
        <v>1.8032999999999999</v>
      </c>
      <c r="F1326">
        <f>VLOOKUP(B1326,home!$B$2:$E$405,3,FALSE)</f>
        <v>0.36969999999999997</v>
      </c>
      <c r="G1326">
        <f>VLOOKUP(C1326,away!$B$2:$E$405,4,FALSE)</f>
        <v>1.1091</v>
      </c>
      <c r="H1326">
        <f>VLOOKUP(A1326,away!$A$2:$E$405,3,FALSE)</f>
        <v>1.4918</v>
      </c>
      <c r="I1326">
        <f>VLOOKUP(C1326,away!$B$2:$E$405,3,FALSE)</f>
        <v>0.67030000000000001</v>
      </c>
      <c r="J1326">
        <f>VLOOKUP(B1326,home!$B$2:$E$405,4,FALSE)</f>
        <v>2.2343999999999999</v>
      </c>
      <c r="K1326" s="3">
        <f t="shared" si="1402"/>
        <v>0.73941479909099983</v>
      </c>
      <c r="L1326" s="3">
        <f t="shared" si="1403"/>
        <v>2.2342961897759999</v>
      </c>
      <c r="M1326" s="5">
        <f t="shared" si="1404"/>
        <v>5.1113277142048934E-2</v>
      </c>
      <c r="N1326" s="5">
        <f t="shared" si="1405"/>
        <v>3.7793913548870711E-2</v>
      </c>
      <c r="O1326" s="5">
        <f t="shared" si="1406"/>
        <v>0.11420220036544465</v>
      </c>
      <c r="P1326" s="5">
        <f t="shared" si="1407"/>
        <v>8.4442797038965373E-2</v>
      </c>
      <c r="Q1326" s="5">
        <f t="shared" si="1408"/>
        <v>1.3972689496800425E-2</v>
      </c>
      <c r="R1326" s="5">
        <f t="shared" si="1409"/>
        <v>0.12758077057027414</v>
      </c>
      <c r="S1326" s="5">
        <f t="shared" si="1410"/>
        <v>3.4876388144450626E-2</v>
      </c>
      <c r="T1326" s="5">
        <f t="shared" si="1411"/>
        <v>3.1219126903624328E-2</v>
      </c>
      <c r="U1326" s="5">
        <f t="shared" si="1412"/>
        <v>9.4335109839094211E-2</v>
      </c>
      <c r="V1326" s="5">
        <f t="shared" si="1413"/>
        <v>6.4020325272377198E-3</v>
      </c>
      <c r="W1326" s="5">
        <f t="shared" si="1414"/>
        <v>3.4438711323458706E-3</v>
      </c>
      <c r="X1326" s="5">
        <f t="shared" si="1415"/>
        <v>7.6946281490799379E-3</v>
      </c>
      <c r="Y1326" s="5">
        <f t="shared" si="1416"/>
        <v>8.5960391776162305E-3</v>
      </c>
      <c r="Z1326" s="5">
        <f t="shared" si="1417"/>
        <v>9.5017743191283172E-2</v>
      </c>
      <c r="AA1326" s="5">
        <f t="shared" si="1418"/>
        <v>7.0257525491862871E-2</v>
      </c>
      <c r="AB1326" s="5">
        <f t="shared" si="1419"/>
        <v>2.5974727048098292E-2</v>
      </c>
      <c r="AC1326" s="5">
        <f t="shared" si="1420"/>
        <v>6.6103853485072975E-4</v>
      </c>
      <c r="AD1326" s="5">
        <f t="shared" si="1421"/>
        <v>6.3661232035470386E-4</v>
      </c>
      <c r="AE1326" s="5">
        <f t="shared" si="1422"/>
        <v>1.4223804817329732E-3</v>
      </c>
      <c r="AF1326" s="5">
        <f t="shared" si="1423"/>
        <v>1.5890096453738667E-3</v>
      </c>
      <c r="AG1326" s="5">
        <f t="shared" si="1424"/>
        <v>1.1834393987253809E-3</v>
      </c>
      <c r="AH1326" s="5">
        <f t="shared" si="1425"/>
        <v>5.3074445393349615E-2</v>
      </c>
      <c r="AI1326" s="5">
        <f t="shared" si="1426"/>
        <v>3.9244030377389848E-2</v>
      </c>
      <c r="AJ1326" s="5">
        <f t="shared" si="1427"/>
        <v>1.4508808418509406E-2</v>
      </c>
      <c r="AK1326" s="5">
        <f t="shared" si="1428"/>
        <v>3.5760092206073135E-3</v>
      </c>
      <c r="AL1326" s="5">
        <f t="shared" si="1429"/>
        <v>4.3683321402543633E-5</v>
      </c>
      <c r="AM1326" s="5">
        <f t="shared" si="1430"/>
        <v>9.4144114190785745E-5</v>
      </c>
      <c r="AN1326" s="5">
        <f t="shared" si="1431"/>
        <v>2.1034583562630927E-4</v>
      </c>
      <c r="AO1326" s="5">
        <f t="shared" si="1432"/>
        <v>2.3498744953755581E-4</v>
      </c>
      <c r="AP1326" s="5">
        <f t="shared" si="1433"/>
        <v>1.750105210489803E-4</v>
      </c>
      <c r="AQ1326" s="5">
        <f t="shared" si="1434"/>
        <v>9.7756335087612284E-5</v>
      </c>
      <c r="AR1326" s="5">
        <f t="shared" si="1435"/>
        <v>2.3716806223367099E-2</v>
      </c>
      <c r="AS1326" s="5">
        <f t="shared" si="1436"/>
        <v>1.7536557508731159E-2</v>
      </c>
      <c r="AT1326" s="5">
        <f t="shared" si="1437"/>
        <v>6.483395073533107E-3</v>
      </c>
      <c r="AU1326" s="5">
        <f t="shared" si="1438"/>
        <v>1.5979727552413536E-3</v>
      </c>
      <c r="AV1326" s="5">
        <f t="shared" si="1439"/>
        <v>2.9539117594241921E-4</v>
      </c>
      <c r="AW1326" s="5">
        <f t="shared" si="1440"/>
        <v>2.0046660462557247E-6</v>
      </c>
      <c r="AX1326" s="5">
        <f t="shared" si="1441"/>
        <v>1.1601925213329993E-5</v>
      </c>
      <c r="AY1326" s="5">
        <f t="shared" si="1442"/>
        <v>2.5922137298209311E-5</v>
      </c>
      <c r="AZ1326" s="5">
        <f t="shared" si="1443"/>
        <v>2.8958866298119702E-5</v>
      </c>
      <c r="BA1326" s="5">
        <f t="shared" si="1444"/>
        <v>2.1567561543373818E-5</v>
      </c>
      <c r="BB1326" s="5">
        <f t="shared" si="1445"/>
        <v>1.2047080144779878E-5</v>
      </c>
      <c r="BC1326" s="5">
        <f t="shared" si="1446"/>
        <v>5.3833490530815597E-6</v>
      </c>
      <c r="BD1326" s="5">
        <f t="shared" si="1447"/>
        <v>8.8317282964207929E-3</v>
      </c>
      <c r="BE1326" s="5">
        <f t="shared" si="1448"/>
        <v>6.5303106039242787E-3</v>
      </c>
      <c r="BF1326" s="5">
        <f t="shared" si="1449"/>
        <v>2.4143041516012484E-3</v>
      </c>
      <c r="BG1326" s="5">
        <f t="shared" si="1450"/>
        <v>5.95057406400268E-4</v>
      </c>
      <c r="BH1326" s="5">
        <f t="shared" si="1451"/>
        <v>1.0999856315026638E-4</v>
      </c>
      <c r="BI1326" s="5">
        <f t="shared" si="1452"/>
        <v>1.6266913094410581E-5</v>
      </c>
      <c r="BJ1326" s="8">
        <f t="shared" si="1453"/>
        <v>0.10846943542956657</v>
      </c>
      <c r="BK1326" s="8">
        <f t="shared" si="1454"/>
        <v>0.17756513884625413</v>
      </c>
      <c r="BL1326" s="8">
        <f t="shared" si="1455"/>
        <v>0.61088141539603691</v>
      </c>
      <c r="BM1326" s="8">
        <f t="shared" si="1456"/>
        <v>0.56280416722948456</v>
      </c>
      <c r="BN1326" s="8">
        <f t="shared" si="1457"/>
        <v>0.42910564816240426</v>
      </c>
    </row>
    <row r="1327" spans="1:66" x14ac:dyDescent="0.25">
      <c r="A1327" t="s">
        <v>166</v>
      </c>
      <c r="B1327" t="s">
        <v>412</v>
      </c>
      <c r="C1327" t="s">
        <v>477</v>
      </c>
      <c r="D1327" s="7" t="s">
        <v>521</v>
      </c>
      <c r="E1327">
        <f>VLOOKUP(A1327,home!$A$2:$E$405,3,FALSE)</f>
        <v>1.8032999999999999</v>
      </c>
      <c r="F1327">
        <f>VLOOKUP(B1327,home!$B$2:$E$405,3,FALSE)</f>
        <v>1.8485</v>
      </c>
      <c r="G1327">
        <f>VLOOKUP(C1327,away!$B$2:$E$405,4,FALSE)</f>
        <v>1.2939000000000001</v>
      </c>
      <c r="H1327">
        <f>VLOOKUP(A1327,away!$A$2:$E$405,3,FALSE)</f>
        <v>1.4918</v>
      </c>
      <c r="I1327">
        <f>VLOOKUP(C1327,away!$B$2:$E$405,3,FALSE)</f>
        <v>0.89380000000000004</v>
      </c>
      <c r="J1327">
        <f>VLOOKUP(B1327,home!$B$2:$E$405,4,FALSE)</f>
        <v>0.67030000000000001</v>
      </c>
      <c r="K1327" s="3">
        <f t="shared" si="1402"/>
        <v>4.313086324695</v>
      </c>
      <c r="L1327" s="3">
        <f t="shared" si="1403"/>
        <v>0.89375847405200015</v>
      </c>
      <c r="M1327" s="5">
        <f t="shared" si="1404"/>
        <v>5.4789335822050343E-3</v>
      </c>
      <c r="N1327" s="5">
        <f t="shared" si="1405"/>
        <v>2.3631113507320722E-2</v>
      </c>
      <c r="O1327" s="5">
        <f t="shared" si="1406"/>
        <v>4.8968433178638296E-3</v>
      </c>
      <c r="P1327" s="5">
        <f t="shared" si="1407"/>
        <v>2.1120507948452574E-2</v>
      </c>
      <c r="Q1327" s="5">
        <f t="shared" si="1408"/>
        <v>5.0961516252870161E-2</v>
      </c>
      <c r="R1327" s="5">
        <f t="shared" si="1409"/>
        <v>2.1882976057228548E-3</v>
      </c>
      <c r="S1327" s="5">
        <f t="shared" si="1410"/>
        <v>2.0354136863853085E-2</v>
      </c>
      <c r="T1327" s="5">
        <f t="shared" si="1411"/>
        <v>4.5547287001541432E-2</v>
      </c>
      <c r="U1327" s="5">
        <f t="shared" si="1412"/>
        <v>9.4383164776060558E-3</v>
      </c>
      <c r="V1327" s="5">
        <f t="shared" si="1413"/>
        <v>8.718032907659554E-3</v>
      </c>
      <c r="W1327" s="5">
        <f t="shared" si="1414"/>
        <v>7.3267139611992077E-2</v>
      </c>
      <c r="X1327" s="5">
        <f t="shared" si="1415"/>
        <v>6.548312689776889E-2</v>
      </c>
      <c r="Y1327" s="5">
        <f t="shared" si="1416"/>
        <v>2.9263049786151702E-2</v>
      </c>
      <c r="Z1327" s="5">
        <f t="shared" si="1417"/>
        <v>6.5193650962083489E-4</v>
      </c>
      <c r="AA1327" s="5">
        <f t="shared" si="1418"/>
        <v>2.8118584442150133E-3</v>
      </c>
      <c r="AB1327" s="5">
        <f t="shared" si="1419"/>
        <v>6.0638941013609676E-3</v>
      </c>
      <c r="AC1327" s="5">
        <f t="shared" si="1420"/>
        <v>2.1004233825621431E-3</v>
      </c>
      <c r="AD1327" s="5">
        <f t="shared" si="1421"/>
        <v>7.9001874477500594E-2</v>
      </c>
      <c r="AE1327" s="5">
        <f t="shared" si="1422"/>
        <v>7.0608594780258577E-2</v>
      </c>
      <c r="AF1327" s="5">
        <f t="shared" si="1423"/>
        <v>3.1553514962879968E-2</v>
      </c>
      <c r="AG1327" s="5">
        <f t="shared" si="1424"/>
        <v>9.4004071280668535E-3</v>
      </c>
      <c r="AH1327" s="5">
        <f t="shared" si="1425"/>
        <v>1.4566844500437607E-4</v>
      </c>
      <c r="AI1327" s="5">
        <f t="shared" si="1426"/>
        <v>6.2828057808796015E-4</v>
      </c>
      <c r="AJ1327" s="5">
        <f t="shared" si="1427"/>
        <v>1.3549141847113253E-3</v>
      </c>
      <c r="AK1327" s="5">
        <f t="shared" si="1428"/>
        <v>1.9479539470712306E-3</v>
      </c>
      <c r="AL1327" s="5">
        <f t="shared" si="1429"/>
        <v>3.2387330914616133E-4</v>
      </c>
      <c r="AM1327" s="5">
        <f t="shared" si="1430"/>
        <v>6.8148380886835752E-2</v>
      </c>
      <c r="AN1327" s="5">
        <f t="shared" si="1431"/>
        <v>6.0908192910532802E-2</v>
      </c>
      <c r="AO1327" s="5">
        <f t="shared" si="1432"/>
        <v>2.7218606776491325E-2</v>
      </c>
      <c r="AP1327" s="5">
        <f t="shared" si="1433"/>
        <v>8.1089534861261085E-3</v>
      </c>
      <c r="AQ1327" s="5">
        <f t="shared" si="1434"/>
        <v>1.8118614734796788E-3</v>
      </c>
      <c r="AR1327" s="5">
        <f t="shared" si="1435"/>
        <v>2.6038481424927782E-5</v>
      </c>
      <c r="AS1327" s="5">
        <f t="shared" si="1436"/>
        <v>1.1230621814968081E-4</v>
      </c>
      <c r="AT1327" s="5">
        <f t="shared" si="1437"/>
        <v>2.4219320683980088E-4</v>
      </c>
      <c r="AU1327" s="5">
        <f t="shared" si="1438"/>
        <v>3.4820006945159086E-4</v>
      </c>
      <c r="AV1327" s="5">
        <f t="shared" si="1439"/>
        <v>3.7545423945237649E-4</v>
      </c>
      <c r="AW1327" s="5">
        <f t="shared" si="1440"/>
        <v>3.4680151090847177E-5</v>
      </c>
      <c r="AX1327" s="5">
        <f t="shared" si="1441"/>
        <v>4.8988308275519567E-2</v>
      </c>
      <c r="AY1327" s="5">
        <f t="shared" si="1442"/>
        <v>4.3783715650717328E-2</v>
      </c>
      <c r="AZ1327" s="5">
        <f t="shared" si="1443"/>
        <v>1.95660334441559E-2</v>
      </c>
      <c r="BA1327" s="5">
        <f t="shared" si="1444"/>
        <v>5.82910273143306E-3</v>
      </c>
      <c r="BB1327" s="5">
        <f t="shared" si="1445"/>
        <v>1.302452490584489E-3</v>
      </c>
      <c r="BC1327" s="5">
        <f t="shared" si="1446"/>
        <v>2.3281559010200409E-4</v>
      </c>
      <c r="BD1327" s="5">
        <f t="shared" si="1447"/>
        <v>3.8786855708291332E-6</v>
      </c>
      <c r="BE1327" s="5">
        <f t="shared" si="1448"/>
        <v>1.6729105693334956E-5</v>
      </c>
      <c r="BF1327" s="5">
        <f t="shared" si="1449"/>
        <v>3.6077038495150136E-5</v>
      </c>
      <c r="BG1327" s="5">
        <f t="shared" si="1450"/>
        <v>5.1867793789642371E-5</v>
      </c>
      <c r="BH1327" s="5">
        <f t="shared" si="1451"/>
        <v>5.5927568021551692E-5</v>
      </c>
      <c r="BI1327" s="5">
        <f t="shared" si="1452"/>
        <v>4.8244085761440797E-5</v>
      </c>
      <c r="BJ1327" s="8">
        <f t="shared" si="1453"/>
        <v>0.76461604812232908</v>
      </c>
      <c r="BK1327" s="8">
        <f t="shared" si="1454"/>
        <v>0.10187962364459588</v>
      </c>
      <c r="BL1327" s="8">
        <f t="shared" si="1455"/>
        <v>3.0792943594293937E-2</v>
      </c>
      <c r="BM1327" s="8">
        <f t="shared" si="1456"/>
        <v>0.74591430415677806</v>
      </c>
      <c r="BN1327" s="8">
        <f t="shared" si="1457"/>
        <v>0.10827721221443516</v>
      </c>
    </row>
    <row r="1328" spans="1:66" x14ac:dyDescent="0.25">
      <c r="A1328" t="s">
        <v>166</v>
      </c>
      <c r="B1328" t="s">
        <v>167</v>
      </c>
      <c r="C1328" t="s">
        <v>444</v>
      </c>
      <c r="D1328" s="7" t="s">
        <v>521</v>
      </c>
      <c r="E1328">
        <f>VLOOKUP(A1328,home!$A$2:$E$405,3,FALSE)</f>
        <v>1.8032999999999999</v>
      </c>
      <c r="F1328">
        <f>VLOOKUP(B1328,home!$B$2:$E$405,3,FALSE)</f>
        <v>0.18479999999999999</v>
      </c>
      <c r="G1328">
        <f>VLOOKUP(C1328,away!$B$2:$E$405,4,FALSE)</f>
        <v>1.1091</v>
      </c>
      <c r="H1328">
        <f>VLOOKUP(A1328,away!$A$2:$E$405,3,FALSE)</f>
        <v>1.4918</v>
      </c>
      <c r="I1328">
        <f>VLOOKUP(C1328,away!$B$2:$E$405,3,FALSE)</f>
        <v>1.7875000000000001</v>
      </c>
      <c r="J1328">
        <f>VLOOKUP(B1328,home!$B$2:$E$405,4,FALSE)</f>
        <v>1.5641</v>
      </c>
      <c r="K1328" s="3">
        <f t="shared" si="1402"/>
        <v>0.36960739754399996</v>
      </c>
      <c r="L1328" s="3">
        <f t="shared" si="1403"/>
        <v>4.1708173292500001</v>
      </c>
      <c r="M1328" s="5">
        <f t="shared" si="1404"/>
        <v>1.0668874234343219E-2</v>
      </c>
      <c r="N1328" s="5">
        <f t="shared" si="1405"/>
        <v>3.9432948404798315E-3</v>
      </c>
      <c r="O1328" s="5">
        <f t="shared" si="1406"/>
        <v>4.449792554018752E-2</v>
      </c>
      <c r="P1328" s="5">
        <f t="shared" si="1407"/>
        <v>1.6446762455015397E-2</v>
      </c>
      <c r="Q1328" s="5">
        <f t="shared" si="1408"/>
        <v>7.2873547186921655E-4</v>
      </c>
      <c r="R1328" s="5">
        <f t="shared" si="1409"/>
        <v>9.279635947934517E-2</v>
      </c>
      <c r="S1328" s="5">
        <f t="shared" si="1410"/>
        <v>6.3384380889263542E-3</v>
      </c>
      <c r="T1328" s="5">
        <f t="shared" si="1411"/>
        <v>3.0394225345113041E-3</v>
      </c>
      <c r="U1328" s="5">
        <f t="shared" si="1412"/>
        <v>3.4298220928718252E-2</v>
      </c>
      <c r="V1328" s="5">
        <f t="shared" si="1413"/>
        <v>1.0856793248867815E-3</v>
      </c>
      <c r="W1328" s="5">
        <f t="shared" si="1414"/>
        <v>8.9782007085193315E-5</v>
      </c>
      <c r="X1328" s="5">
        <f t="shared" si="1415"/>
        <v>3.7446435100577054E-4</v>
      </c>
      <c r="Y1328" s="5">
        <f t="shared" si="1416"/>
        <v>7.8091120218061146E-4</v>
      </c>
      <c r="Z1328" s="5">
        <f t="shared" si="1417"/>
        <v>0.12901222140258845</v>
      </c>
      <c r="AA1328" s="5">
        <f t="shared" si="1418"/>
        <v>4.7683871403981039E-2</v>
      </c>
      <c r="AB1328" s="5">
        <f t="shared" si="1419"/>
        <v>8.8121558072240969E-3</v>
      </c>
      <c r="AC1328" s="5">
        <f t="shared" si="1420"/>
        <v>1.0460282386950455E-4</v>
      </c>
      <c r="AD1328" s="5">
        <f t="shared" si="1421"/>
        <v>8.2960234962588138E-6</v>
      </c>
      <c r="AE1328" s="5">
        <f t="shared" si="1422"/>
        <v>3.4601198562061436E-5</v>
      </c>
      <c r="AF1328" s="5">
        <f t="shared" si="1423"/>
        <v>7.2157639287733028E-5</v>
      </c>
      <c r="AG1328" s="5">
        <f t="shared" si="1424"/>
        <v>1.003187774596825E-4</v>
      </c>
      <c r="AH1328" s="5">
        <f t="shared" si="1425"/>
        <v>0.13452160217773843</v>
      </c>
      <c r="AI1328" s="5">
        <f t="shared" si="1426"/>
        <v>4.9720179294363176E-2</v>
      </c>
      <c r="AJ1328" s="5">
        <f t="shared" si="1427"/>
        <v>9.188473037205323E-3</v>
      </c>
      <c r="AK1328" s="5">
        <f t="shared" si="1428"/>
        <v>1.1320425355615575E-3</v>
      </c>
      <c r="AL1328" s="5">
        <f t="shared" si="1429"/>
        <v>6.450081830630798E-6</v>
      </c>
      <c r="AM1328" s="5">
        <f t="shared" si="1430"/>
        <v>6.1325433088321952E-7</v>
      </c>
      <c r="AN1328" s="5">
        <f t="shared" si="1431"/>
        <v>2.5577717904853455E-6</v>
      </c>
      <c r="AO1328" s="5">
        <f t="shared" si="1432"/>
        <v>5.3339994540115408E-6</v>
      </c>
      <c r="AP1328" s="5">
        <f t="shared" si="1433"/>
        <v>7.415712452333791E-6</v>
      </c>
      <c r="AQ1328" s="5">
        <f t="shared" si="1434"/>
        <v>7.7323955012321992E-6</v>
      </c>
      <c r="AR1328" s="5">
        <f t="shared" si="1435"/>
        <v>0.11221300590427717</v>
      </c>
      <c r="AS1328" s="5">
        <f t="shared" si="1436"/>
        <v>4.1474757082869386E-2</v>
      </c>
      <c r="AT1328" s="5">
        <f t="shared" si="1437"/>
        <v>7.6646885145844664E-3</v>
      </c>
      <c r="AU1328" s="5">
        <f t="shared" si="1438"/>
        <v>9.4430852495365058E-4</v>
      </c>
      <c r="AV1328" s="5">
        <f t="shared" si="1439"/>
        <v>8.7255854096683004E-5</v>
      </c>
      <c r="AW1328" s="5">
        <f t="shared" si="1440"/>
        <v>2.762005556060381E-7</v>
      </c>
      <c r="AX1328" s="5">
        <f t="shared" si="1441"/>
        <v>3.7777222878388942E-8</v>
      </c>
      <c r="AY1328" s="5">
        <f t="shared" si="1442"/>
        <v>1.5756189583212417E-7</v>
      </c>
      <c r="AZ1328" s="5">
        <f t="shared" si="1443"/>
        <v>3.285809427830535E-7</v>
      </c>
      <c r="BA1328" s="5">
        <f t="shared" si="1444"/>
        <v>4.5681703007362078E-7</v>
      </c>
      <c r="BB1328" s="5">
        <f t="shared" si="1445"/>
        <v>4.7632509633189406E-7</v>
      </c>
      <c r="BC1328" s="5">
        <f t="shared" si="1446"/>
        <v>3.9733299322754781E-7</v>
      </c>
      <c r="BD1328" s="5">
        <f t="shared" si="1447"/>
        <v>7.800332493213194E-2</v>
      </c>
      <c r="BE1328" s="5">
        <f t="shared" si="1448"/>
        <v>2.8830605927944293E-2</v>
      </c>
      <c r="BF1328" s="5">
        <f t="shared" si="1449"/>
        <v>5.3280026133220538E-3</v>
      </c>
      <c r="BG1328" s="5">
        <f t="shared" si="1450"/>
        <v>6.5642306000586502E-4</v>
      </c>
      <c r="BH1328" s="5">
        <f t="shared" si="1451"/>
        <v>6.0654704724159154E-5</v>
      </c>
      <c r="BI1328" s="5">
        <f t="shared" si="1452"/>
        <v>4.4836855123792479E-6</v>
      </c>
      <c r="BJ1328" s="8">
        <f t="shared" si="1453"/>
        <v>9.1974915746477343E-3</v>
      </c>
      <c r="BK1328" s="8">
        <f t="shared" si="1454"/>
        <v>3.4650964570767717E-2</v>
      </c>
      <c r="BL1328" s="8">
        <f t="shared" si="1455"/>
        <v>0.69791834100874661</v>
      </c>
      <c r="BM1328" s="8">
        <f t="shared" si="1456"/>
        <v>0.70169718517417001</v>
      </c>
      <c r="BN1328" s="8">
        <f t="shared" si="1457"/>
        <v>0.16908195202124035</v>
      </c>
    </row>
    <row r="1329" spans="1:66" x14ac:dyDescent="0.25">
      <c r="A1329" t="s">
        <v>27</v>
      </c>
      <c r="B1329" t="s">
        <v>447</v>
      </c>
      <c r="C1329" t="s">
        <v>252</v>
      </c>
      <c r="D1329" s="7" t="s">
        <v>521</v>
      </c>
      <c r="E1329">
        <f>VLOOKUP(A1329,home!$A$2:$E$405,3,FALSE)</f>
        <v>1.7302</v>
      </c>
      <c r="F1329">
        <f>VLOOKUP(B1329,home!$B$2:$E$405,3,FALSE)</f>
        <v>0.96330000000000005</v>
      </c>
      <c r="G1329">
        <f>VLOOKUP(C1329,away!$B$2:$E$405,4,FALSE)</f>
        <v>0.96330000000000005</v>
      </c>
      <c r="H1329">
        <f>VLOOKUP(A1329,away!$A$2:$E$405,3,FALSE)</f>
        <v>1.4127000000000001</v>
      </c>
      <c r="I1329">
        <f>VLOOKUP(C1329,away!$B$2:$E$405,3,FALSE)</f>
        <v>0.47189999999999999</v>
      </c>
      <c r="J1329">
        <f>VLOOKUP(B1329,home!$B$2:$E$405,4,FALSE)</f>
        <v>1.8875999999999999</v>
      </c>
      <c r="K1329" s="3">
        <f t="shared" si="1402"/>
        <v>1.605533709078</v>
      </c>
      <c r="L1329" s="3">
        <f t="shared" si="1403"/>
        <v>1.2583744481879999</v>
      </c>
      <c r="M1329" s="5">
        <f t="shared" si="1404"/>
        <v>5.70453817274671E-2</v>
      </c>
      <c r="N1329" s="5">
        <f t="shared" si="1405"/>
        <v>9.1588283310670621E-2</v>
      </c>
      <c r="O1329" s="5">
        <f t="shared" si="1406"/>
        <v>7.1784450752975223E-2</v>
      </c>
      <c r="P1329" s="5">
        <f t="shared" si="1407"/>
        <v>0.11525235547155134</v>
      </c>
      <c r="Q1329" s="5">
        <f t="shared" si="1408"/>
        <v>7.3524038105933873E-2</v>
      </c>
      <c r="R1329" s="5">
        <f t="shared" si="1409"/>
        <v>4.5165859302376939E-2</v>
      </c>
      <c r="S1329" s="5">
        <f t="shared" si="1410"/>
        <v>5.8212887001092159E-2</v>
      </c>
      <c r="T1329" s="5">
        <f t="shared" si="1411"/>
        <v>9.2520770880108003E-2</v>
      </c>
      <c r="U1329" s="5">
        <f t="shared" si="1412"/>
        <v>7.2515309609440332E-2</v>
      </c>
      <c r="V1329" s="5">
        <f t="shared" si="1413"/>
        <v>1.3067904384010197E-2</v>
      </c>
      <c r="W1329" s="5">
        <f t="shared" si="1414"/>
        <v>3.9348440535537391E-2</v>
      </c>
      <c r="X1329" s="5">
        <f t="shared" si="1415"/>
        <v>4.9515072145965192E-2</v>
      </c>
      <c r="Y1329" s="5">
        <f t="shared" si="1416"/>
        <v>3.1154250794333985E-2</v>
      </c>
      <c r="Z1329" s="5">
        <f t="shared" si="1417"/>
        <v>1.8945187758855141E-2</v>
      </c>
      <c r="AA1329" s="5">
        <f t="shared" si="1418"/>
        <v>3.0417137571653818E-2</v>
      </c>
      <c r="AB1329" s="5">
        <f t="shared" si="1419"/>
        <v>2.4417869852476581E-2</v>
      </c>
      <c r="AC1329" s="5">
        <f t="shared" si="1420"/>
        <v>1.6501190759507663E-3</v>
      </c>
      <c r="AD1329" s="5">
        <f t="shared" si="1421"/>
        <v>1.5793811919864117E-2</v>
      </c>
      <c r="AE1329" s="5">
        <f t="shared" si="1422"/>
        <v>1.987452935944406E-2</v>
      </c>
      <c r="AF1329" s="5">
        <f t="shared" si="1423"/>
        <v>1.2504799957843316E-2</v>
      </c>
      <c r="AG1329" s="5">
        <f t="shared" si="1424"/>
        <v>5.2452402488841355E-3</v>
      </c>
      <c r="AH1329" s="5">
        <f t="shared" si="1425"/>
        <v>5.9600350479668508E-3</v>
      </c>
      <c r="AI1329" s="5">
        <f t="shared" si="1426"/>
        <v>9.5690371767970933E-3</v>
      </c>
      <c r="AJ1329" s="5">
        <f t="shared" si="1427"/>
        <v>7.681705875384158E-3</v>
      </c>
      <c r="AK1329" s="5">
        <f t="shared" si="1428"/>
        <v>4.1110792420505958E-3</v>
      </c>
      <c r="AL1329" s="5">
        <f t="shared" si="1429"/>
        <v>1.3335355434762163E-4</v>
      </c>
      <c r="AM1329" s="5">
        <f t="shared" si="1430"/>
        <v>5.0714994864359472E-3</v>
      </c>
      <c r="AN1329" s="5">
        <f t="shared" si="1431"/>
        <v>6.38184536772956E-3</v>
      </c>
      <c r="AO1329" s="5">
        <f t="shared" si="1432"/>
        <v>4.0153755715189154E-3</v>
      </c>
      <c r="AP1329" s="5">
        <f t="shared" si="1433"/>
        <v>1.68428200635923E-3</v>
      </c>
      <c r="AQ1329" s="5">
        <f t="shared" si="1434"/>
        <v>5.2986436008631863E-4</v>
      </c>
      <c r="AR1329" s="5">
        <f t="shared" si="1435"/>
        <v>1.4999911629332832E-3</v>
      </c>
      <c r="AS1329" s="5">
        <f t="shared" si="1436"/>
        <v>2.4082863754084968E-3</v>
      </c>
      <c r="AT1329" s="5">
        <f t="shared" si="1437"/>
        <v>1.933292478415809E-3</v>
      </c>
      <c r="AU1329" s="5">
        <f t="shared" si="1438"/>
        <v>1.0346554145345107E-3</v>
      </c>
      <c r="AV1329" s="5">
        <f t="shared" si="1439"/>
        <v>4.1529353632880706E-4</v>
      </c>
      <c r="AW1329" s="5">
        <f t="shared" si="1440"/>
        <v>7.4839592539446401E-6</v>
      </c>
      <c r="AX1329" s="5">
        <f t="shared" si="1441"/>
        <v>1.3570772301741132E-3</v>
      </c>
      <c r="AY1329" s="5">
        <f t="shared" si="1442"/>
        <v>1.7077113106688489E-3</v>
      </c>
      <c r="AZ1329" s="5">
        <f t="shared" si="1443"/>
        <v>1.0744701391136597E-3</v>
      </c>
      <c r="BA1329" s="5">
        <f t="shared" si="1444"/>
        <v>4.5069525613387836E-4</v>
      </c>
      <c r="BB1329" s="5">
        <f t="shared" si="1445"/>
        <v>1.417858485596047E-4</v>
      </c>
      <c r="BC1329" s="5">
        <f t="shared" si="1446"/>
        <v>3.5683937788411932E-5</v>
      </c>
      <c r="BD1329" s="5">
        <f t="shared" si="1447"/>
        <v>3.1459175865717481E-4</v>
      </c>
      <c r="BE1329" s="5">
        <f t="shared" si="1448"/>
        <v>5.0508767312222494E-4</v>
      </c>
      <c r="BF1329" s="5">
        <f t="shared" si="1449"/>
        <v>4.0546764261875119E-4</v>
      </c>
      <c r="BG1329" s="5">
        <f t="shared" si="1450"/>
        <v>2.1699732272159879E-4</v>
      </c>
      <c r="BH1329" s="5">
        <f t="shared" si="1451"/>
        <v>8.7099129102301048E-5</v>
      </c>
      <c r="BI1329" s="5">
        <f t="shared" si="1452"/>
        <v>2.7968117561016169E-5</v>
      </c>
      <c r="BJ1329" s="8">
        <f t="shared" si="1453"/>
        <v>0.45351952777315313</v>
      </c>
      <c r="BK1329" s="8">
        <f t="shared" si="1454"/>
        <v>0.24706971252508805</v>
      </c>
      <c r="BL1329" s="8">
        <f t="shared" si="1455"/>
        <v>0.28047121504252553</v>
      </c>
      <c r="BM1329" s="8">
        <f t="shared" si="1456"/>
        <v>0.54394504707723179</v>
      </c>
      <c r="BN1329" s="8">
        <f t="shared" si="1457"/>
        <v>0.45436036867097507</v>
      </c>
    </row>
    <row r="1330" spans="1:66" x14ac:dyDescent="0.25">
      <c r="A1330" t="s">
        <v>27</v>
      </c>
      <c r="B1330" t="s">
        <v>479</v>
      </c>
      <c r="C1330" t="s">
        <v>409</v>
      </c>
      <c r="D1330" s="7" t="s">
        <v>521</v>
      </c>
      <c r="E1330">
        <f>VLOOKUP(A1330,home!$A$2:$E$405,3,FALSE)</f>
        <v>1.7302</v>
      </c>
      <c r="F1330">
        <f>VLOOKUP(B1330,home!$B$2:$E$405,3,FALSE)</f>
        <v>1.4449000000000001</v>
      </c>
      <c r="G1330">
        <f>VLOOKUP(C1330,away!$B$2:$E$405,4,FALSE)</f>
        <v>1.3486</v>
      </c>
      <c r="H1330">
        <f>VLOOKUP(A1330,away!$A$2:$E$405,3,FALSE)</f>
        <v>1.4127000000000001</v>
      </c>
      <c r="I1330">
        <f>VLOOKUP(C1330,away!$B$2:$E$405,3,FALSE)</f>
        <v>0.94379999999999997</v>
      </c>
      <c r="J1330">
        <f>VLOOKUP(B1330,home!$B$2:$E$405,4,FALSE)</f>
        <v>1.2387999999999999</v>
      </c>
      <c r="K1330" s="3">
        <f t="shared" si="1402"/>
        <v>3.3714541206280004</v>
      </c>
      <c r="L1330" s="3">
        <f t="shared" si="1403"/>
        <v>1.6516997948879999</v>
      </c>
      <c r="M1330" s="5">
        <f t="shared" si="1404"/>
        <v>6.5837294037623447E-3</v>
      </c>
      <c r="N1330" s="5">
        <f t="shared" si="1405"/>
        <v>2.2196741627414286E-2</v>
      </c>
      <c r="O1330" s="5">
        <f t="shared" si="1406"/>
        <v>1.0874344505792359E-2</v>
      </c>
      <c r="P1330" s="5">
        <f t="shared" si="1407"/>
        <v>3.6662353593182109E-2</v>
      </c>
      <c r="Q1330" s="5">
        <f t="shared" si="1408"/>
        <v>3.7417648012130489E-2</v>
      </c>
      <c r="R1330" s="5">
        <f t="shared" si="1409"/>
        <v>8.9805762948793454E-3</v>
      </c>
      <c r="S1330" s="5">
        <f t="shared" si="1410"/>
        <v>5.1039771251207421E-2</v>
      </c>
      <c r="T1330" s="5">
        <f t="shared" si="1411"/>
        <v>6.1802721546827297E-2</v>
      </c>
      <c r="U1330" s="5">
        <f t="shared" si="1412"/>
        <v>3.027760095498511E-2</v>
      </c>
      <c r="V1330" s="5">
        <f t="shared" si="1413"/>
        <v>3.1580178382340868E-2</v>
      </c>
      <c r="W1330" s="5">
        <f t="shared" si="1414"/>
        <v>4.205062785823515E-2</v>
      </c>
      <c r="X1330" s="5">
        <f t="shared" si="1415"/>
        <v>6.9455013408358607E-2</v>
      </c>
      <c r="Y1330" s="5">
        <f t="shared" si="1416"/>
        <v>5.7359415700264607E-2</v>
      </c>
      <c r="Z1330" s="5">
        <f t="shared" si="1417"/>
        <v>4.9444053414094179E-3</v>
      </c>
      <c r="AA1330" s="5">
        <f t="shared" si="1418"/>
        <v>1.6669835762349879E-2</v>
      </c>
      <c r="AB1330" s="5">
        <f t="shared" si="1419"/>
        <v>2.8100793235583253E-2</v>
      </c>
      <c r="AC1330" s="5">
        <f t="shared" si="1420"/>
        <v>1.0991145703523168E-2</v>
      </c>
      <c r="AD1330" s="5">
        <f t="shared" si="1421"/>
        <v>3.5442940641910378E-2</v>
      </c>
      <c r="AE1330" s="5">
        <f t="shared" si="1422"/>
        <v>5.8541097788470921E-2</v>
      </c>
      <c r="AF1330" s="5">
        <f t="shared" si="1423"/>
        <v>4.8346159604867892E-2</v>
      </c>
      <c r="AG1330" s="5">
        <f t="shared" si="1424"/>
        <v>2.6617780634327608E-2</v>
      </c>
      <c r="AH1330" s="5">
        <f t="shared" si="1425"/>
        <v>2.0416683220622657E-3</v>
      </c>
      <c r="AI1330" s="5">
        <f t="shared" si="1426"/>
        <v>6.8833910773724817E-3</v>
      </c>
      <c r="AJ1330" s="5">
        <f t="shared" si="1427"/>
        <v>1.1603518605850733E-2</v>
      </c>
      <c r="AK1330" s="5">
        <f t="shared" si="1428"/>
        <v>1.3040243539159708E-2</v>
      </c>
      <c r="AL1330" s="5">
        <f t="shared" si="1429"/>
        <v>2.4482249829190957E-3</v>
      </c>
      <c r="AM1330" s="5">
        <f t="shared" si="1430"/>
        <v>2.3898849654868465E-2</v>
      </c>
      <c r="AN1330" s="5">
        <f t="shared" si="1431"/>
        <v>3.9473725073005388E-2</v>
      </c>
      <c r="AO1330" s="5">
        <f t="shared" si="1432"/>
        <v>3.2599371803274158E-2</v>
      </c>
      <c r="AP1330" s="5">
        <f t="shared" si="1433"/>
        <v>1.7948125240315197E-2</v>
      </c>
      <c r="AQ1330" s="5">
        <f t="shared" si="1434"/>
        <v>7.4112286945131828E-3</v>
      </c>
      <c r="AR1330" s="5">
        <f t="shared" si="1435"/>
        <v>6.7444462975591393E-4</v>
      </c>
      <c r="AS1330" s="5">
        <f t="shared" si="1436"/>
        <v>2.2738591261260025E-3</v>
      </c>
      <c r="AT1330" s="5">
        <f t="shared" si="1437"/>
        <v>3.8331058602525479E-3</v>
      </c>
      <c r="AU1330" s="5">
        <f t="shared" si="1438"/>
        <v>4.3077135157839298E-3</v>
      </c>
      <c r="AV1330" s="5">
        <f t="shared" si="1439"/>
        <v>3.6308146208186656E-3</v>
      </c>
      <c r="AW1330" s="5">
        <f t="shared" si="1440"/>
        <v>3.7870164670291095E-4</v>
      </c>
      <c r="AX1330" s="5">
        <f t="shared" si="1441"/>
        <v>1.3428979191195903E-2</v>
      </c>
      <c r="AY1330" s="5">
        <f t="shared" si="1442"/>
        <v>2.2180642175653492E-2</v>
      </c>
      <c r="AZ1330" s="5">
        <f t="shared" si="1443"/>
        <v>1.8317881066005501E-2</v>
      </c>
      <c r="BA1330" s="5">
        <f t="shared" si="1444"/>
        <v>1.0085213466501357E-2</v>
      </c>
      <c r="BB1330" s="5">
        <f t="shared" si="1445"/>
        <v>4.1644362535054949E-3</v>
      </c>
      <c r="BC1330" s="5">
        <f t="shared" si="1446"/>
        <v>1.3756797011478345E-3</v>
      </c>
      <c r="BD1330" s="5">
        <f t="shared" si="1447"/>
        <v>1.8566334277185954E-4</v>
      </c>
      <c r="BE1330" s="5">
        <f t="shared" si="1448"/>
        <v>6.2595544203775479E-4</v>
      </c>
      <c r="BF1330" s="5">
        <f t="shared" si="1449"/>
        <v>1.0551900271938549E-3</v>
      </c>
      <c r="BG1330" s="5">
        <f t="shared" si="1450"/>
        <v>1.1858415884094314E-3</v>
      </c>
      <c r="BH1330" s="5">
        <f t="shared" si="1451"/>
        <v>9.9950262741375787E-4</v>
      </c>
      <c r="BI1330" s="5">
        <f t="shared" si="1452"/>
        <v>6.7395545035452522E-4</v>
      </c>
      <c r="BJ1330" s="8">
        <f t="shared" si="1453"/>
        <v>0.65011427914279318</v>
      </c>
      <c r="BK1330" s="8">
        <f t="shared" si="1454"/>
        <v>0.16148604549258849</v>
      </c>
      <c r="BL1330" s="8">
        <f t="shared" si="1455"/>
        <v>0.14791801852895337</v>
      </c>
      <c r="BM1330" s="8">
        <f t="shared" si="1456"/>
        <v>0.8199454145396331</v>
      </c>
      <c r="BN1330" s="8">
        <f t="shared" si="1457"/>
        <v>0.12271539343716094</v>
      </c>
    </row>
    <row r="1331" spans="1:66" x14ac:dyDescent="0.25">
      <c r="A1331" t="s">
        <v>27</v>
      </c>
      <c r="B1331" t="s">
        <v>173</v>
      </c>
      <c r="C1331" t="s">
        <v>445</v>
      </c>
      <c r="D1331" s="7" t="s">
        <v>521</v>
      </c>
      <c r="E1331">
        <f>VLOOKUP(A1331,home!$A$2:$E$405,3,FALSE)</f>
        <v>1.7302</v>
      </c>
      <c r="F1331">
        <f>VLOOKUP(B1331,home!$B$2:$E$405,3,FALSE)</f>
        <v>1.1558999999999999</v>
      </c>
      <c r="G1331">
        <f>VLOOKUP(C1331,away!$B$2:$E$405,4,FALSE)</f>
        <v>0.96330000000000005</v>
      </c>
      <c r="H1331">
        <f>VLOOKUP(A1331,away!$A$2:$E$405,3,FALSE)</f>
        <v>1.4127000000000001</v>
      </c>
      <c r="I1331">
        <f>VLOOKUP(C1331,away!$B$2:$E$405,3,FALSE)</f>
        <v>0.23599999999999999</v>
      </c>
      <c r="J1331">
        <f>VLOOKUP(B1331,home!$B$2:$E$405,4,FALSE)</f>
        <v>0.94379999999999997</v>
      </c>
      <c r="K1331" s="3">
        <f t="shared" si="1402"/>
        <v>1.9265404487939999</v>
      </c>
      <c r="L1331" s="3">
        <f t="shared" si="1403"/>
        <v>0.31466027736000002</v>
      </c>
      <c r="M1331" s="5">
        <f t="shared" si="1404"/>
        <v>0.10633075358093996</v>
      </c>
      <c r="N1331" s="5">
        <f t="shared" si="1405"/>
        <v>0.20485049772442826</v>
      </c>
      <c r="O1331" s="5">
        <f t="shared" si="1406"/>
        <v>3.3458064413676381E-2</v>
      </c>
      <c r="P1331" s="5">
        <f t="shared" si="1407"/>
        <v>6.4458314431302649E-2</v>
      </c>
      <c r="Q1331" s="5">
        <f t="shared" si="1408"/>
        <v>0.19732638491084717</v>
      </c>
      <c r="R1331" s="5">
        <f t="shared" si="1409"/>
        <v>5.2639619141680782E-3</v>
      </c>
      <c r="S1331" s="5">
        <f t="shared" si="1410"/>
        <v>9.7687502425202674E-3</v>
      </c>
      <c r="T1331" s="5">
        <f t="shared" si="1411"/>
        <v>6.2090775006493293E-2</v>
      </c>
      <c r="U1331" s="5">
        <f t="shared" si="1412"/>
        <v>1.0141235548555892E-2</v>
      </c>
      <c r="V1331" s="5">
        <f t="shared" si="1413"/>
        <v>6.5798584294484222E-4</v>
      </c>
      <c r="W1331" s="5">
        <f t="shared" si="1414"/>
        <v>0.12671908738168042</v>
      </c>
      <c r="X1331" s="5">
        <f t="shared" si="1415"/>
        <v>3.9873463182325639E-2</v>
      </c>
      <c r="Y1331" s="5">
        <f t="shared" si="1416"/>
        <v>6.2732974921271669E-3</v>
      </c>
      <c r="Z1331" s="5">
        <f t="shared" si="1417"/>
        <v>5.5211990530820135E-4</v>
      </c>
      <c r="AA1331" s="5">
        <f t="shared" si="1418"/>
        <v>1.0636813301605629E-3</v>
      </c>
      <c r="AB1331" s="5">
        <f t="shared" si="1419"/>
        <v>1.0246125535906649E-3</v>
      </c>
      <c r="AC1331" s="5">
        <f t="shared" si="1420"/>
        <v>2.4929675168952557E-5</v>
      </c>
      <c r="AD1331" s="5">
        <f t="shared" si="1421"/>
        <v>6.1032361868767156E-2</v>
      </c>
      <c r="AE1331" s="5">
        <f t="shared" si="1422"/>
        <v>1.9204459913562164E-2</v>
      </c>
      <c r="AF1331" s="5">
        <f t="shared" si="1423"/>
        <v>3.0214403414752359E-3</v>
      </c>
      <c r="AG1331" s="5">
        <f t="shared" si="1424"/>
        <v>3.169090852917636E-4</v>
      </c>
      <c r="AH1331" s="5">
        <f t="shared" si="1425"/>
        <v>4.3432550635063892E-5</v>
      </c>
      <c r="AI1331" s="5">
        <f t="shared" si="1426"/>
        <v>8.3674565592744106E-5</v>
      </c>
      <c r="AJ1331" s="5">
        <f t="shared" si="1427"/>
        <v>8.060121757484411E-5</v>
      </c>
      <c r="AK1331" s="5">
        <f t="shared" si="1428"/>
        <v>5.1760501959994362E-5</v>
      </c>
      <c r="AL1331" s="5">
        <f t="shared" si="1429"/>
        <v>6.0450049927930827E-7</v>
      </c>
      <c r="AM1331" s="5">
        <f t="shared" si="1430"/>
        <v>2.3516262765122489E-2</v>
      </c>
      <c r="AN1331" s="5">
        <f t="shared" si="1431"/>
        <v>7.3996337641440832E-3</v>
      </c>
      <c r="AO1331" s="5">
        <f t="shared" si="1432"/>
        <v>1.164185406293999E-3</v>
      </c>
      <c r="AP1331" s="5">
        <f t="shared" si="1433"/>
        <v>1.2210763428097802E-4</v>
      </c>
      <c r="AQ1331" s="5">
        <f t="shared" si="1434"/>
        <v>9.605605517656495E-6</v>
      </c>
      <c r="AR1331" s="5">
        <f t="shared" si="1435"/>
        <v>2.7332996858562916E-6</v>
      </c>
      <c r="AS1331" s="5">
        <f t="shared" si="1436"/>
        <v>5.2658124034780779E-6</v>
      </c>
      <c r="AT1331" s="5">
        <f t="shared" si="1437"/>
        <v>5.0724002955308345E-6</v>
      </c>
      <c r="AU1331" s="5">
        <f t="shared" si="1438"/>
        <v>3.2573947806049319E-6</v>
      </c>
      <c r="AV1331" s="5">
        <f t="shared" si="1439"/>
        <v>1.5688757006314644E-6</v>
      </c>
      <c r="AW1331" s="5">
        <f t="shared" si="1440"/>
        <v>1.0179213325763562E-8</v>
      </c>
      <c r="AX1331" s="5">
        <f t="shared" si="1441"/>
        <v>7.5508385702461218E-3</v>
      </c>
      <c r="AY1331" s="5">
        <f t="shared" si="1442"/>
        <v>2.3759489588142308E-3</v>
      </c>
      <c r="AZ1331" s="5">
        <f t="shared" si="1443"/>
        <v>3.7380837918684452E-4</v>
      </c>
      <c r="BA1331" s="5">
        <f t="shared" si="1444"/>
        <v>3.9207549424808186E-5</v>
      </c>
      <c r="BB1331" s="5">
        <f t="shared" si="1445"/>
        <v>3.0842645941540126E-6</v>
      </c>
      <c r="BC1331" s="5">
        <f t="shared" si="1446"/>
        <v>1.9409911052962604E-7</v>
      </c>
      <c r="BD1331" s="5">
        <f t="shared" si="1447"/>
        <v>1.4334347287659014E-7</v>
      </c>
      <c r="BE1331" s="5">
        <f t="shared" si="1448"/>
        <v>2.7615699856735651E-7</v>
      </c>
      <c r="BF1331" s="5">
        <f t="shared" si="1449"/>
        <v>2.6601381397877955E-7</v>
      </c>
      <c r="BG1331" s="5">
        <f t="shared" si="1450"/>
        <v>1.7082879085602725E-7</v>
      </c>
      <c r="BH1331" s="5">
        <f t="shared" si="1451"/>
        <v>8.2277143850676756E-8</v>
      </c>
      <c r="BI1331" s="5">
        <f t="shared" si="1452"/>
        <v>3.1702049127914244E-8</v>
      </c>
      <c r="BJ1331" s="8">
        <f t="shared" si="1453"/>
        <v>0.76326355390373424</v>
      </c>
      <c r="BK1331" s="8">
        <f t="shared" si="1454"/>
        <v>0.1836172872321902</v>
      </c>
      <c r="BL1331" s="8">
        <f t="shared" si="1455"/>
        <v>5.1229892701049572E-2</v>
      </c>
      <c r="BM1331" s="8">
        <f t="shared" si="1456"/>
        <v>0.38459893798731859</v>
      </c>
      <c r="BN1331" s="8">
        <f t="shared" si="1457"/>
        <v>0.61168797697536259</v>
      </c>
    </row>
    <row r="1332" spans="1:66" x14ac:dyDescent="0.25">
      <c r="A1332" t="s">
        <v>27</v>
      </c>
      <c r="B1332" t="s">
        <v>411</v>
      </c>
      <c r="C1332" t="s">
        <v>30</v>
      </c>
      <c r="D1332" s="7" t="s">
        <v>521</v>
      </c>
      <c r="E1332">
        <f>VLOOKUP(A1332,home!$A$2:$E$405,3,FALSE)</f>
        <v>1.7302</v>
      </c>
      <c r="F1332">
        <f>VLOOKUP(B1332,home!$B$2:$E$405,3,FALSE)</f>
        <v>0.96330000000000005</v>
      </c>
      <c r="G1332">
        <f>VLOOKUP(C1332,away!$B$2:$E$405,4,FALSE)</f>
        <v>1.0114000000000001</v>
      </c>
      <c r="H1332">
        <f>VLOOKUP(A1332,away!$A$2:$E$405,3,FALSE)</f>
        <v>1.4127000000000001</v>
      </c>
      <c r="I1332">
        <f>VLOOKUP(C1332,away!$B$2:$E$405,3,FALSE)</f>
        <v>1.7697000000000001</v>
      </c>
      <c r="J1332">
        <f>VLOOKUP(B1332,home!$B$2:$E$405,4,FALSE)</f>
        <v>0.94379999999999997</v>
      </c>
      <c r="K1332" s="3">
        <f t="shared" si="1402"/>
        <v>1.6857020589240002</v>
      </c>
      <c r="L1332" s="3">
        <f t="shared" si="1403"/>
        <v>2.3595520883220003</v>
      </c>
      <c r="M1332" s="5">
        <f t="shared" si="1404"/>
        <v>1.7505255178012932E-2</v>
      </c>
      <c r="N1332" s="5">
        <f t="shared" si="1405"/>
        <v>2.9508644695566414E-2</v>
      </c>
      <c r="O1332" s="5">
        <f t="shared" si="1406"/>
        <v>4.1304561411889922E-2</v>
      </c>
      <c r="P1332" s="5">
        <f t="shared" si="1407"/>
        <v>6.9627184214975643E-2</v>
      </c>
      <c r="Q1332" s="5">
        <f t="shared" si="1408"/>
        <v>2.4871391559686547E-2</v>
      </c>
      <c r="R1332" s="5">
        <f t="shared" si="1409"/>
        <v>4.8730132068324591E-2</v>
      </c>
      <c r="S1332" s="5">
        <f t="shared" si="1410"/>
        <v>6.9235562869647632E-2</v>
      </c>
      <c r="T1332" s="5">
        <f t="shared" si="1411"/>
        <v>5.8685343894132561E-2</v>
      </c>
      <c r="U1332" s="5">
        <f t="shared" si="1412"/>
        <v>8.2144483959213213E-2</v>
      </c>
      <c r="V1332" s="5">
        <f t="shared" si="1413"/>
        <v>3.0598286318597009E-2</v>
      </c>
      <c r="W1332" s="5">
        <f t="shared" si="1414"/>
        <v>1.3975251986822869E-2</v>
      </c>
      <c r="X1332" s="5">
        <f t="shared" si="1415"/>
        <v>3.2975335010334082E-2</v>
      </c>
      <c r="Y1332" s="5">
        <f t="shared" si="1416"/>
        <v>3.890351029337568E-2</v>
      </c>
      <c r="Z1332" s="5">
        <f t="shared" si="1417"/>
        <v>3.8327094962007389E-2</v>
      </c>
      <c r="AA1332" s="5">
        <f t="shared" si="1418"/>
        <v>6.4608062890031528E-2</v>
      </c>
      <c r="AB1332" s="5">
        <f t="shared" si="1419"/>
        <v>5.4454972318408734E-2</v>
      </c>
      <c r="AC1332" s="5">
        <f t="shared" si="1420"/>
        <v>7.6065462074906423E-3</v>
      </c>
      <c r="AD1332" s="5">
        <f t="shared" si="1421"/>
        <v>5.8895277620422603E-3</v>
      </c>
      <c r="AE1332" s="5">
        <f t="shared" si="1422"/>
        <v>1.3896647530157211E-2</v>
      </c>
      <c r="AF1332" s="5">
        <f t="shared" si="1423"/>
        <v>1.6394931850228611E-2</v>
      </c>
      <c r="AG1332" s="5">
        <f t="shared" si="1424"/>
        <v>1.2894898561701265E-2</v>
      </c>
      <c r="AH1332" s="5">
        <f t="shared" si="1425"/>
        <v>2.2608694239230034E-2</v>
      </c>
      <c r="AI1332" s="5">
        <f t="shared" si="1426"/>
        <v>3.8111522428653247E-2</v>
      </c>
      <c r="AJ1332" s="5">
        <f t="shared" si="1427"/>
        <v>3.2122335913354505E-2</v>
      </c>
      <c r="AK1332" s="5">
        <f t="shared" si="1428"/>
        <v>1.8049562595530009E-2</v>
      </c>
      <c r="AL1332" s="5">
        <f t="shared" si="1429"/>
        <v>1.2102020533671406E-3</v>
      </c>
      <c r="AM1332" s="5">
        <f t="shared" si="1430"/>
        <v>1.98559781491294E-3</v>
      </c>
      <c r="AN1332" s="5">
        <f t="shared" si="1431"/>
        <v>4.6851214707454283E-3</v>
      </c>
      <c r="AO1332" s="5">
        <f t="shared" si="1432"/>
        <v>5.5273940751698093E-3</v>
      </c>
      <c r="AP1332" s="5">
        <f t="shared" si="1433"/>
        <v>4.3473914110151914E-3</v>
      </c>
      <c r="AQ1332" s="5">
        <f t="shared" si="1434"/>
        <v>2.5644741206535052E-3</v>
      </c>
      <c r="AR1332" s="5">
        <f t="shared" si="1435"/>
        <v>1.0669278341281761E-2</v>
      </c>
      <c r="AS1332" s="5">
        <f t="shared" si="1436"/>
        <v>1.7985224467131904E-2</v>
      </c>
      <c r="AT1332" s="5">
        <f t="shared" si="1437"/>
        <v>1.5158864957227281E-2</v>
      </c>
      <c r="AU1332" s="5">
        <f t="shared" si="1438"/>
        <v>8.5177766231162994E-3</v>
      </c>
      <c r="AV1332" s="5">
        <f t="shared" si="1439"/>
        <v>3.5896083977604671E-3</v>
      </c>
      <c r="AW1332" s="5">
        <f t="shared" si="1440"/>
        <v>1.3371057949655059E-4</v>
      </c>
      <c r="AX1332" s="5">
        <f t="shared" si="1441"/>
        <v>5.5785438746562273E-4</v>
      </c>
      <c r="AY1332" s="5">
        <f t="shared" si="1442"/>
        <v>1.3162864849241003E-3</v>
      </c>
      <c r="AZ1332" s="5">
        <f t="shared" si="1443"/>
        <v>1.5529232621663432E-3</v>
      </c>
      <c r="BA1332" s="5">
        <f t="shared" si="1444"/>
        <v>1.2214011087494695E-3</v>
      </c>
      <c r="BB1332" s="5">
        <f t="shared" si="1445"/>
        <v>7.2048988420715405E-4</v>
      </c>
      <c r="BC1332" s="5">
        <f t="shared" si="1446"/>
        <v>3.400066821791733E-4</v>
      </c>
      <c r="BD1332" s="5">
        <f t="shared" si="1447"/>
        <v>4.195786331843347E-3</v>
      </c>
      <c r="BE1332" s="5">
        <f t="shared" si="1448"/>
        <v>7.0728456583935085E-3</v>
      </c>
      <c r="BF1332" s="5">
        <f t="shared" si="1449"/>
        <v>5.9613552444028077E-3</v>
      </c>
      <c r="BG1332" s="5">
        <f t="shared" si="1450"/>
        <v>3.3496896031557327E-3</v>
      </c>
      <c r="BH1332" s="5">
        <f t="shared" si="1451"/>
        <v>1.4116446651989845E-3</v>
      </c>
      <c r="BI1332" s="5">
        <f t="shared" si="1452"/>
        <v>4.7592246371900193E-4</v>
      </c>
      <c r="BJ1332" s="8">
        <f t="shared" si="1453"/>
        <v>0.27281442384623628</v>
      </c>
      <c r="BK1332" s="8">
        <f t="shared" si="1454"/>
        <v>0.1970993233270151</v>
      </c>
      <c r="BL1332" s="8">
        <f t="shared" si="1455"/>
        <v>0.48052232457786698</v>
      </c>
      <c r="BM1332" s="8">
        <f t="shared" si="1456"/>
        <v>0.75603342167924159</v>
      </c>
      <c r="BN1332" s="8">
        <f t="shared" si="1457"/>
        <v>0.23154716912845608</v>
      </c>
    </row>
    <row r="1333" spans="1:66" s="14" customFormat="1" x14ac:dyDescent="0.25">
      <c r="A1333" t="s">
        <v>176</v>
      </c>
      <c r="B1333" t="s">
        <v>177</v>
      </c>
      <c r="C1333" t="s">
        <v>182</v>
      </c>
      <c r="D1333" s="7" t="s">
        <v>521</v>
      </c>
      <c r="E1333">
        <f>VLOOKUP(A1333,home!$A$2:$E$405,3,FALSE)</f>
        <v>1.2142999999999999</v>
      </c>
      <c r="F1333">
        <f>VLOOKUP(B1333,home!$B$2:$E$405,3,FALSE)</f>
        <v>1.9215</v>
      </c>
      <c r="G1333">
        <f>VLOOKUP(C1333,away!$B$2:$E$405,4,FALSE)</f>
        <v>1.0980000000000001</v>
      </c>
      <c r="H1333">
        <f>VLOOKUP(A1333,away!$A$2:$E$405,3,FALSE)</f>
        <v>1.1429</v>
      </c>
      <c r="I1333">
        <f>VLOOKUP(C1333,away!$B$2:$E$405,3,FALSE)</f>
        <v>0.875</v>
      </c>
      <c r="J1333">
        <f>VLOOKUP(B1333,home!$B$2:$E$405,4,FALSE)</f>
        <v>0.58330000000000004</v>
      </c>
      <c r="K1333" s="3">
        <f t="shared" si="1402"/>
        <v>2.5619386400999997</v>
      </c>
      <c r="L1333" s="3">
        <f t="shared" si="1403"/>
        <v>0.58332187375</v>
      </c>
      <c r="M1333" s="5">
        <f t="shared" si="1404"/>
        <v>4.3055705977934434E-2</v>
      </c>
      <c r="N1333" s="5">
        <f t="shared" si="1405"/>
        <v>0.11030607682165477</v>
      </c>
      <c r="O1333" s="5">
        <f t="shared" si="1406"/>
        <v>2.5115335086677792E-2</v>
      </c>
      <c r="P1333" s="5">
        <f t="shared" si="1407"/>
        <v>6.4343947417619118E-2</v>
      </c>
      <c r="Q1333" s="5">
        <f t="shared" si="1408"/>
        <v>0.14129870022361818</v>
      </c>
      <c r="R1333" s="5">
        <f t="shared" si="1409"/>
        <v>7.3251621613100041E-3</v>
      </c>
      <c r="S1333" s="5">
        <f t="shared" si="1410"/>
        <v>2.4039459319300849E-2</v>
      </c>
      <c r="T1333" s="5">
        <f t="shared" si="1411"/>
        <v>8.2422622572880508E-2</v>
      </c>
      <c r="U1333" s="5">
        <f t="shared" si="1412"/>
        <v>1.8766615986058527E-2</v>
      </c>
      <c r="V1333" s="5">
        <f t="shared" si="1413"/>
        <v>3.9917117481396008E-3</v>
      </c>
      <c r="W1333" s="5">
        <f t="shared" si="1414"/>
        <v>0.12066619996626463</v>
      </c>
      <c r="X1333" s="5">
        <f t="shared" si="1415"/>
        <v>7.0387233862613668E-2</v>
      </c>
      <c r="Y1333" s="5">
        <f t="shared" si="1416"/>
        <v>2.0529206572409628E-2</v>
      </c>
      <c r="Z1333" s="5">
        <f t="shared" si="1417"/>
        <v>1.4243091058193174E-3</v>
      </c>
      <c r="AA1333" s="5">
        <f t="shared" si="1418"/>
        <v>3.6489925336447883E-3</v>
      </c>
      <c r="AB1333" s="5">
        <f t="shared" si="1419"/>
        <v>4.6742474846904912E-3</v>
      </c>
      <c r="AC1333" s="5">
        <f t="shared" si="1420"/>
        <v>3.7283457121835333E-4</v>
      </c>
      <c r="AD1333" s="5">
        <f t="shared" si="1421"/>
        <v>7.7284850061901653E-2</v>
      </c>
      <c r="AE1333" s="5">
        <f t="shared" si="1422"/>
        <v>4.5081943550596283E-2</v>
      </c>
      <c r="AF1333" s="5">
        <f t="shared" si="1423"/>
        <v>1.3148641892112775E-2</v>
      </c>
      <c r="AG1333" s="5">
        <f t="shared" si="1424"/>
        <v>2.5566301419249903E-3</v>
      </c>
      <c r="AH1333" s="5">
        <f t="shared" si="1425"/>
        <v>2.0770766410142775E-4</v>
      </c>
      <c r="AI1333" s="5">
        <f t="shared" si="1426"/>
        <v>5.3213429050635939E-4</v>
      </c>
      <c r="AJ1333" s="5">
        <f t="shared" si="1427"/>
        <v>6.8164770028522029E-4</v>
      </c>
      <c r="AK1333" s="5">
        <f t="shared" si="1428"/>
        <v>5.8211319409866985E-4</v>
      </c>
      <c r="AL1333" s="5">
        <f t="shared" si="1429"/>
        <v>2.2287079030350788E-5</v>
      </c>
      <c r="AM1333" s="5">
        <f t="shared" si="1430"/>
        <v>3.9599808733584124E-2</v>
      </c>
      <c r="AN1333" s="5">
        <f t="shared" si="1431"/>
        <v>2.3099434630615909E-2</v>
      </c>
      <c r="AO1333" s="5">
        <f t="shared" si="1432"/>
        <v>6.7372027456482552E-3</v>
      </c>
      <c r="AP1333" s="5">
        <f t="shared" si="1433"/>
        <v>1.3099859098083951E-3</v>
      </c>
      <c r="AQ1333" s="5">
        <f t="shared" si="1434"/>
        <v>1.9103585887388287E-4</v>
      </c>
      <c r="AR1333" s="5">
        <f t="shared" si="1435"/>
        <v>2.4232084763176093E-5</v>
      </c>
      <c r="AS1333" s="5">
        <f t="shared" si="1436"/>
        <v>6.2081114284959294E-5</v>
      </c>
      <c r="AT1333" s="5">
        <f t="shared" si="1437"/>
        <v>7.9524002753550636E-5</v>
      </c>
      <c r="AU1333" s="5">
        <f t="shared" si="1438"/>
        <v>6.7911871823246714E-5</v>
      </c>
      <c r="AV1333" s="5">
        <f t="shared" si="1439"/>
        <v>4.3496512136373543E-5</v>
      </c>
      <c r="AW1333" s="5">
        <f t="shared" si="1440"/>
        <v>9.2518298784843792E-7</v>
      </c>
      <c r="AX1333" s="5">
        <f t="shared" si="1441"/>
        <v>1.690871335585643E-2</v>
      </c>
      <c r="AY1333" s="5">
        <f t="shared" si="1442"/>
        <v>9.8632223574398239E-3</v>
      </c>
      <c r="AZ1333" s="5">
        <f t="shared" si="1443"/>
        <v>2.8767166733773453E-3</v>
      </c>
      <c r="BA1333" s="5">
        <f t="shared" si="1444"/>
        <v>5.5935058672077994E-4</v>
      </c>
      <c r="BB1333" s="5">
        <f t="shared" si="1445"/>
        <v>8.1570358082281796E-5</v>
      </c>
      <c r="BC1333" s="5">
        <f t="shared" si="1446"/>
        <v>9.5163548238030162E-6</v>
      </c>
      <c r="BD1333" s="5">
        <f t="shared" si="1447"/>
        <v>2.3558508481541178E-6</v>
      </c>
      <c r="BE1333" s="5">
        <f t="shared" si="1448"/>
        <v>6.0355453181983916E-6</v>
      </c>
      <c r="BF1333" s="5">
        <f t="shared" si="1449"/>
        <v>7.7313483823835538E-6</v>
      </c>
      <c r="BG1333" s="5">
        <f t="shared" si="1450"/>
        <v>6.6024133869676849E-6</v>
      </c>
      <c r="BH1333" s="5">
        <f t="shared" si="1451"/>
        <v>4.2287444934965055E-6</v>
      </c>
      <c r="BI1333" s="5">
        <f t="shared" si="1452"/>
        <v>2.1667567833997591E-6</v>
      </c>
      <c r="BJ1333" s="8">
        <f t="shared" si="1453"/>
        <v>0.78491866323080817</v>
      </c>
      <c r="BK1333" s="8">
        <f t="shared" si="1454"/>
        <v>0.14568916847068253</v>
      </c>
      <c r="BL1333" s="8">
        <f t="shared" si="1455"/>
        <v>6.1840322346347176E-2</v>
      </c>
      <c r="BM1333" s="8">
        <f t="shared" si="1456"/>
        <v>0.59256523829039109</v>
      </c>
      <c r="BN1333" s="8">
        <f t="shared" si="1457"/>
        <v>0.39144492768881428</v>
      </c>
    </row>
    <row r="1334" spans="1:66" x14ac:dyDescent="0.25">
      <c r="A1334" t="s">
        <v>176</v>
      </c>
      <c r="B1334" t="s">
        <v>189</v>
      </c>
      <c r="C1334" t="s">
        <v>183</v>
      </c>
      <c r="D1334" s="7" t="s">
        <v>521</v>
      </c>
      <c r="E1334">
        <f>VLOOKUP(A1334,home!$A$2:$E$405,3,FALSE)</f>
        <v>1.2142999999999999</v>
      </c>
      <c r="F1334">
        <f>VLOOKUP(B1334,home!$B$2:$E$405,3,FALSE)</f>
        <v>1.0980000000000001</v>
      </c>
      <c r="G1334">
        <f>VLOOKUP(C1334,away!$B$2:$E$405,4,FALSE)</f>
        <v>2.1960999999999999</v>
      </c>
      <c r="H1334">
        <f>VLOOKUP(A1334,away!$A$2:$E$405,3,FALSE)</f>
        <v>1.1429</v>
      </c>
      <c r="I1334">
        <f>VLOOKUP(C1334,away!$B$2:$E$405,3,FALSE)</f>
        <v>0.875</v>
      </c>
      <c r="J1334">
        <f>VLOOKUP(B1334,home!$B$2:$E$405,4,FALSE)</f>
        <v>0.875</v>
      </c>
      <c r="K1334" s="3">
        <f t="shared" si="1402"/>
        <v>2.9280632045399999</v>
      </c>
      <c r="L1334" s="3">
        <f t="shared" si="1403"/>
        <v>0.87503281249999998</v>
      </c>
      <c r="M1334" s="5">
        <f t="shared" si="1404"/>
        <v>2.2301618670259874E-2</v>
      </c>
      <c r="N1334" s="5">
        <f t="shared" si="1405"/>
        <v>6.5300549030070223E-2</v>
      </c>
      <c r="O1334" s="5">
        <f t="shared" si="1406"/>
        <v>1.9514648108340006E-2</v>
      </c>
      <c r="P1334" s="5">
        <f t="shared" si="1407"/>
        <v>5.7140123075576484E-2</v>
      </c>
      <c r="Q1334" s="5">
        <f t="shared" si="1408"/>
        <v>9.5602067425604412E-2</v>
      </c>
      <c r="R1334" s="5">
        <f t="shared" si="1409"/>
        <v>8.5379787095942791E-3</v>
      </c>
      <c r="S1334" s="5">
        <f t="shared" si="1410"/>
        <v>3.6600411312812373E-2</v>
      </c>
      <c r="T1334" s="5">
        <f t="shared" si="1411"/>
        <v>8.3654945940241254E-2</v>
      </c>
      <c r="U1334" s="5">
        <f t="shared" si="1412"/>
        <v>2.4999741300708919E-2</v>
      </c>
      <c r="V1334" s="5">
        <f t="shared" si="1413"/>
        <v>1.0419532710220942E-2</v>
      </c>
      <c r="W1334" s="5">
        <f t="shared" si="1414"/>
        <v>9.3309631968954795E-2</v>
      </c>
      <c r="X1334" s="5">
        <f t="shared" si="1415"/>
        <v>8.1648989695134414E-2</v>
      </c>
      <c r="Y1334" s="5">
        <f t="shared" si="1416"/>
        <v>3.5722772545358487E-2</v>
      </c>
      <c r="Z1334" s="5">
        <f t="shared" si="1417"/>
        <v>2.4903371744404677E-3</v>
      </c>
      <c r="AA1334" s="5">
        <f t="shared" si="1418"/>
        <v>7.291864647377245E-3</v>
      </c>
      <c r="AB1334" s="5">
        <f t="shared" si="1419"/>
        <v>1.0675520283235677E-2</v>
      </c>
      <c r="AC1334" s="5">
        <f t="shared" si="1420"/>
        <v>1.6685262577094198E-3</v>
      </c>
      <c r="AD1334" s="5">
        <f t="shared" si="1421"/>
        <v>6.8304124999366458E-2</v>
      </c>
      <c r="AE1334" s="5">
        <f t="shared" si="1422"/>
        <v>5.9768350603547182E-2</v>
      </c>
      <c r="AF1334" s="5">
        <f t="shared" si="1423"/>
        <v>2.6149633963553978E-2</v>
      </c>
      <c r="AG1334" s="5">
        <f t="shared" si="1424"/>
        <v>7.6272625843247207E-3</v>
      </c>
      <c r="AH1334" s="5">
        <f t="shared" si="1425"/>
        <v>5.4478168545598639E-4</v>
      </c>
      <c r="AI1334" s="5">
        <f t="shared" si="1426"/>
        <v>1.595155207690958E-3</v>
      </c>
      <c r="AJ1334" s="5">
        <f t="shared" si="1427"/>
        <v>2.3353576345851281E-3</v>
      </c>
      <c r="AK1334" s="5">
        <f t="shared" si="1428"/>
        <v>2.2793582530900944E-3</v>
      </c>
      <c r="AL1334" s="5">
        <f t="shared" si="1429"/>
        <v>1.7100067422009478E-4</v>
      </c>
      <c r="AM1334" s="5">
        <f t="shared" si="1430"/>
        <v>3.9999759025789124E-2</v>
      </c>
      <c r="AN1334" s="5">
        <f t="shared" si="1431"/>
        <v>3.5001101639658513E-2</v>
      </c>
      <c r="AO1334" s="5">
        <f t="shared" si="1432"/>
        <v>1.5313556204174373E-2</v>
      </c>
      <c r="AP1334" s="5">
        <f t="shared" si="1433"/>
        <v>4.4666213849051759E-3</v>
      </c>
      <c r="AQ1334" s="5">
        <f t="shared" si="1434"/>
        <v>9.771100682015553E-4</v>
      </c>
      <c r="AR1334" s="5">
        <f t="shared" si="1435"/>
        <v>9.5340370084608458E-5</v>
      </c>
      <c r="AS1334" s="5">
        <f t="shared" si="1436"/>
        <v>2.7916262955196818E-4</v>
      </c>
      <c r="AT1334" s="5">
        <f t="shared" si="1437"/>
        <v>4.0870291183687444E-4</v>
      </c>
      <c r="AU1334" s="5">
        <f t="shared" si="1438"/>
        <v>3.9890265257930258E-4</v>
      </c>
      <c r="AV1334" s="5">
        <f t="shared" si="1439"/>
        <v>2.9200304480271475E-4</v>
      </c>
      <c r="AW1334" s="5">
        <f t="shared" si="1440"/>
        <v>1.2170267044802252E-5</v>
      </c>
      <c r="AX1334" s="5">
        <f t="shared" si="1441"/>
        <v>1.9520303765646653E-2</v>
      </c>
      <c r="AY1334" s="5">
        <f t="shared" si="1442"/>
        <v>1.708090630490813E-2</v>
      </c>
      <c r="AZ1334" s="5">
        <f t="shared" si="1443"/>
        <v>7.4731767420163709E-3</v>
      </c>
      <c r="BA1334" s="5">
        <f t="shared" si="1444"/>
        <v>2.1797582876253909E-3</v>
      </c>
      <c r="BB1334" s="5">
        <f t="shared" si="1445"/>
        <v>4.7684000624775743E-4</v>
      </c>
      <c r="BC1334" s="5">
        <f t="shared" si="1446"/>
        <v>8.345013035589857E-5</v>
      </c>
      <c r="BD1334" s="5">
        <f t="shared" si="1447"/>
        <v>1.3904325363320959E-5</v>
      </c>
      <c r="BE1334" s="5">
        <f t="shared" si="1448"/>
        <v>4.0712743480292365E-5</v>
      </c>
      <c r="BF1334" s="5">
        <f t="shared" si="1449"/>
        <v>5.9604743070259933E-5</v>
      </c>
      <c r="BG1334" s="5">
        <f t="shared" si="1450"/>
        <v>5.8175485000029556E-5</v>
      </c>
      <c r="BH1334" s="5">
        <f t="shared" si="1451"/>
        <v>4.2585374258713809E-5</v>
      </c>
      <c r="BI1334" s="5">
        <f t="shared" si="1452"/>
        <v>2.4938533483700952E-5</v>
      </c>
      <c r="BJ1334" s="8">
        <f t="shared" si="1453"/>
        <v>0.75966091231568489</v>
      </c>
      <c r="BK1334" s="8">
        <f t="shared" si="1454"/>
        <v>0.14538211900570733</v>
      </c>
      <c r="BL1334" s="8">
        <f t="shared" si="1455"/>
        <v>7.948843864359012E-2</v>
      </c>
      <c r="BM1334" s="8">
        <f t="shared" si="1456"/>
        <v>0.70155608608211395</v>
      </c>
      <c r="BN1334" s="8">
        <f t="shared" si="1457"/>
        <v>0.26839698501944526</v>
      </c>
    </row>
    <row r="1335" spans="1:66" x14ac:dyDescent="0.25">
      <c r="A1335" t="s">
        <v>176</v>
      </c>
      <c r="B1335" t="s">
        <v>188</v>
      </c>
      <c r="C1335" t="s">
        <v>181</v>
      </c>
      <c r="D1335" s="7" t="s">
        <v>521</v>
      </c>
      <c r="E1335">
        <f>VLOOKUP(A1335,home!$A$2:$E$405,3,FALSE)</f>
        <v>1.2142999999999999</v>
      </c>
      <c r="F1335">
        <f>VLOOKUP(B1335,home!$B$2:$E$405,3,FALSE)</f>
        <v>0.54900000000000004</v>
      </c>
      <c r="G1335">
        <f>VLOOKUP(C1335,away!$B$2:$E$405,4,FALSE)</f>
        <v>1.0980000000000001</v>
      </c>
      <c r="H1335">
        <f>VLOOKUP(A1335,away!$A$2:$E$405,3,FALSE)</f>
        <v>1.1429</v>
      </c>
      <c r="I1335">
        <f>VLOOKUP(C1335,away!$B$2:$E$405,3,FALSE)</f>
        <v>1.4582999999999999</v>
      </c>
      <c r="J1335">
        <f>VLOOKUP(B1335,home!$B$2:$E$405,4,FALSE)</f>
        <v>0.29170000000000001</v>
      </c>
      <c r="K1335" s="3">
        <f t="shared" si="1402"/>
        <v>0.73198246860000016</v>
      </c>
      <c r="L1335" s="3">
        <f t="shared" si="1403"/>
        <v>0.486173785119</v>
      </c>
      <c r="M1335" s="5">
        <f t="shared" si="1404"/>
        <v>0.29577499855762673</v>
      </c>
      <c r="N1335" s="5">
        <f t="shared" si="1405"/>
        <v>0.21650211359437305</v>
      </c>
      <c r="O1335" s="5">
        <f t="shared" si="1406"/>
        <v>0.14379805059232817</v>
      </c>
      <c r="P1335" s="5">
        <f t="shared" si="1407"/>
        <v>0.10525765205244006</v>
      </c>
      <c r="Q1335" s="5">
        <f t="shared" si="1408"/>
        <v>7.9237875782963416E-2</v>
      </c>
      <c r="R1335" s="5">
        <f t="shared" si="1409"/>
        <v>3.495542127460282E-2</v>
      </c>
      <c r="S1335" s="5">
        <f t="shared" si="1410"/>
        <v>9.3645282475032718E-3</v>
      </c>
      <c r="T1335" s="5">
        <f t="shared" si="1411"/>
        <v>3.8523377994192469E-2</v>
      </c>
      <c r="U1335" s="5">
        <f t="shared" si="1412"/>
        <v>2.558675555553673E-2</v>
      </c>
      <c r="V1335" s="5">
        <f t="shared" si="1413"/>
        <v>3.7028456717953524E-4</v>
      </c>
      <c r="W1335" s="5">
        <f t="shared" si="1414"/>
        <v>1.9333578640744579E-2</v>
      </c>
      <c r="X1335" s="5">
        <f t="shared" si="1415"/>
        <v>9.3994791076666452E-3</v>
      </c>
      <c r="Y1335" s="5">
        <f t="shared" si="1416"/>
        <v>2.2848901679606262E-3</v>
      </c>
      <c r="Z1335" s="5">
        <f t="shared" si="1417"/>
        <v>5.6648031571676256E-3</v>
      </c>
      <c r="AA1335" s="5">
        <f t="shared" si="1418"/>
        <v>4.1465365991166323E-3</v>
      </c>
      <c r="AB1335" s="5">
        <f t="shared" si="1419"/>
        <v>1.5175960479808207E-3</v>
      </c>
      <c r="AC1335" s="5">
        <f t="shared" si="1420"/>
        <v>8.2358389659873073E-6</v>
      </c>
      <c r="AD1335" s="5">
        <f t="shared" si="1421"/>
        <v>3.5379601550811126E-3</v>
      </c>
      <c r="AE1335" s="5">
        <f t="shared" si="1422"/>
        <v>1.7200634801959888E-3</v>
      </c>
      <c r="AF1335" s="5">
        <f t="shared" si="1423"/>
        <v>4.1812488640592199E-4</v>
      </c>
      <c r="AG1335" s="5">
        <f t="shared" si="1424"/>
        <v>6.7760452892139686E-5</v>
      </c>
      <c r="AH1335" s="5">
        <f t="shared" si="1425"/>
        <v>6.8851969821856127E-4</v>
      </c>
      <c r="AI1335" s="5">
        <f t="shared" si="1426"/>
        <v>5.0398434838174952E-4</v>
      </c>
      <c r="AJ1335" s="5">
        <f t="shared" si="1427"/>
        <v>1.8445385373211775E-4</v>
      </c>
      <c r="AK1335" s="5">
        <f t="shared" si="1428"/>
        <v>4.5005662399206307E-5</v>
      </c>
      <c r="AL1335" s="5">
        <f t="shared" si="1429"/>
        <v>1.1723574696566821E-7</v>
      </c>
      <c r="AM1335" s="5">
        <f t="shared" si="1430"/>
        <v>5.1794496162494265E-4</v>
      </c>
      <c r="AN1335" s="5">
        <f t="shared" si="1431"/>
        <v>2.5181126247651357E-4</v>
      </c>
      <c r="AO1335" s="5">
        <f t="shared" si="1432"/>
        <v>6.1212017306900307E-5</v>
      </c>
      <c r="AP1335" s="5">
        <f t="shared" si="1433"/>
        <v>9.9198927162884883E-6</v>
      </c>
      <c r="AQ1335" s="5">
        <f t="shared" si="1434"/>
        <v>1.2056979474630928E-6</v>
      </c>
      <c r="AR1335" s="5">
        <f t="shared" si="1435"/>
        <v>6.6948045562381908E-5</v>
      </c>
      <c r="AS1335" s="5">
        <f t="shared" si="1436"/>
        <v>4.9004795658697579E-5</v>
      </c>
      <c r="AT1335" s="5">
        <f t="shared" si="1437"/>
        <v>1.793532564974601E-5</v>
      </c>
      <c r="AU1335" s="5">
        <f t="shared" si="1438"/>
        <v>4.3761146480819963E-6</v>
      </c>
      <c r="AV1335" s="5">
        <f t="shared" si="1439"/>
        <v>8.0080980074492005E-7</v>
      </c>
      <c r="AW1335" s="5">
        <f t="shared" si="1440"/>
        <v>1.1589101627923936E-9</v>
      </c>
      <c r="AX1335" s="5">
        <f t="shared" si="1441"/>
        <v>6.3187771934859611E-5</v>
      </c>
      <c r="AY1335" s="5">
        <f t="shared" si="1442"/>
        <v>3.0720238254806818E-5</v>
      </c>
      <c r="AZ1335" s="5">
        <f t="shared" si="1443"/>
        <v>7.4676872560484664E-6</v>
      </c>
      <c r="BA1335" s="5">
        <f t="shared" si="1444"/>
        <v>1.2101979264526675E-6</v>
      </c>
      <c r="BB1335" s="5">
        <f t="shared" si="1445"/>
        <v>1.470916266616646E-7</v>
      </c>
      <c r="BC1335" s="5">
        <f t="shared" si="1446"/>
        <v>1.4302418578682458E-8</v>
      </c>
      <c r="BD1335" s="5">
        <f t="shared" si="1447"/>
        <v>5.4247307862304154E-6</v>
      </c>
      <c r="BE1335" s="5">
        <f t="shared" si="1448"/>
        <v>3.9708078323953583E-6</v>
      </c>
      <c r="BF1335" s="5">
        <f t="shared" si="1449"/>
        <v>1.4532808597464851E-6</v>
      </c>
      <c r="BG1335" s="5">
        <f t="shared" si="1450"/>
        <v>3.5459203709545429E-7</v>
      </c>
      <c r="BH1335" s="5">
        <f t="shared" si="1451"/>
        <v>6.4888788664758357E-8</v>
      </c>
      <c r="BI1335" s="5">
        <f t="shared" si="1452"/>
        <v>9.4994911422587093E-9</v>
      </c>
      <c r="BJ1335" s="8">
        <f t="shared" si="1453"/>
        <v>0.37197006538396554</v>
      </c>
      <c r="BK1335" s="8">
        <f t="shared" si="1454"/>
        <v>0.41080653673771728</v>
      </c>
      <c r="BL1335" s="8">
        <f t="shared" si="1455"/>
        <v>0.21157666652341173</v>
      </c>
      <c r="BM1335" s="8">
        <f t="shared" si="1456"/>
        <v>0.12446124086858329</v>
      </c>
      <c r="BN1335" s="8">
        <f t="shared" si="1457"/>
        <v>0.87552611185433427</v>
      </c>
    </row>
    <row r="1336" spans="1:66" x14ac:dyDescent="0.25">
      <c r="A1336" t="s">
        <v>176</v>
      </c>
      <c r="B1336" t="s">
        <v>178</v>
      </c>
      <c r="C1336" t="s">
        <v>253</v>
      </c>
      <c r="D1336" s="7" t="s">
        <v>521</v>
      </c>
      <c r="E1336">
        <f>VLOOKUP(A1336,home!$A$2:$E$405,3,FALSE)</f>
        <v>1.2142999999999999</v>
      </c>
      <c r="F1336">
        <f>VLOOKUP(B1336,home!$B$2:$E$405,3,FALSE)</f>
        <v>0.27450000000000002</v>
      </c>
      <c r="G1336">
        <f>VLOOKUP(C1336,away!$B$2:$E$405,4,FALSE)</f>
        <v>0.54900000000000004</v>
      </c>
      <c r="H1336">
        <f>VLOOKUP(A1336,away!$A$2:$E$405,3,FALSE)</f>
        <v>1.1429</v>
      </c>
      <c r="I1336">
        <f>VLOOKUP(C1336,away!$B$2:$E$405,3,FALSE)</f>
        <v>0.58330000000000004</v>
      </c>
      <c r="J1336">
        <f>VLOOKUP(B1336,home!$B$2:$E$405,4,FALSE)</f>
        <v>1.1666000000000001</v>
      </c>
      <c r="K1336" s="3">
        <f t="shared" si="1402"/>
        <v>0.18299561715000004</v>
      </c>
      <c r="L1336" s="3">
        <f t="shared" si="1403"/>
        <v>0.77771805476200007</v>
      </c>
      <c r="M1336" s="5">
        <f t="shared" si="1404"/>
        <v>0.38261972356285157</v>
      </c>
      <c r="N1336" s="5">
        <f t="shared" si="1405"/>
        <v>7.0017732447146444E-2</v>
      </c>
      <c r="O1336" s="5">
        <f t="shared" si="1406"/>
        <v>0.2975702671228751</v>
      </c>
      <c r="P1336" s="5">
        <f t="shared" si="1407"/>
        <v>5.4454054677640903E-2</v>
      </c>
      <c r="Q1336" s="5">
        <f t="shared" si="1408"/>
        <v>6.4064690803045726E-3</v>
      </c>
      <c r="R1336" s="5">
        <f t="shared" si="1409"/>
        <v>0.11571288465090555</v>
      </c>
      <c r="S1336" s="5">
        <f t="shared" si="1410"/>
        <v>1.937461589292857E-3</v>
      </c>
      <c r="T1336" s="5">
        <f t="shared" si="1411"/>
        <v>4.9824266710273716E-3</v>
      </c>
      <c r="U1336" s="5">
        <f t="shared" si="1412"/>
        <v>2.1174950738899231E-2</v>
      </c>
      <c r="V1336" s="5">
        <f t="shared" si="1413"/>
        <v>3.0637509668221606E-5</v>
      </c>
      <c r="W1336" s="5">
        <f t="shared" si="1414"/>
        <v>3.907852543675762E-4</v>
      </c>
      <c r="X1336" s="5">
        <f t="shared" si="1415"/>
        <v>3.0392074785642474E-4</v>
      </c>
      <c r="Y1336" s="5">
        <f t="shared" si="1416"/>
        <v>1.1818232641235544E-4</v>
      </c>
      <c r="Z1336" s="5">
        <f t="shared" si="1417"/>
        <v>2.9997333187200659E-2</v>
      </c>
      <c r="AA1336" s="5">
        <f t="shared" si="1418"/>
        <v>5.4893804994459632E-3</v>
      </c>
      <c r="AB1336" s="5">
        <f t="shared" si="1419"/>
        <v>5.0226628613364468E-4</v>
      </c>
      <c r="AC1336" s="5">
        <f t="shared" si="1420"/>
        <v>2.7251872484594338E-7</v>
      </c>
      <c r="AD1336" s="5">
        <f t="shared" si="1421"/>
        <v>1.7877997199028584E-5</v>
      </c>
      <c r="AE1336" s="5">
        <f t="shared" si="1422"/>
        <v>1.3904041204668994E-5</v>
      </c>
      <c r="AF1336" s="5">
        <f t="shared" si="1423"/>
        <v>5.4067119395129323E-6</v>
      </c>
      <c r="AG1336" s="5">
        <f t="shared" si="1424"/>
        <v>1.4016324974188261E-6</v>
      </c>
      <c r="AH1336" s="5">
        <f t="shared" si="1425"/>
        <v>5.8323669035993207E-3</v>
      </c>
      <c r="AI1336" s="5">
        <f t="shared" si="1426"/>
        <v>1.0672975809693926E-3</v>
      </c>
      <c r="AJ1336" s="5">
        <f t="shared" si="1427"/>
        <v>9.7655389756098068E-5</v>
      </c>
      <c r="AK1336" s="5">
        <f t="shared" si="1428"/>
        <v>5.9568361054803196E-6</v>
      </c>
      <c r="AL1336" s="5">
        <f t="shared" si="1429"/>
        <v>1.5513836459091282E-9</v>
      </c>
      <c r="AM1336" s="5">
        <f t="shared" si="1430"/>
        <v>6.5431902616844183E-7</v>
      </c>
      <c r="AN1336" s="5">
        <f t="shared" si="1431"/>
        <v>5.0887572022548676E-7</v>
      </c>
      <c r="AO1336" s="5">
        <f t="shared" si="1432"/>
        <v>1.9788091762468861E-7</v>
      </c>
      <c r="AP1336" s="5">
        <f t="shared" si="1433"/>
        <v>5.1298520776530809E-8</v>
      </c>
      <c r="AQ1336" s="5">
        <f t="shared" si="1434"/>
        <v>9.9739464476228955E-9</v>
      </c>
      <c r="AR1336" s="5">
        <f t="shared" si="1435"/>
        <v>9.0718740858510688E-4</v>
      </c>
      <c r="AS1336" s="5">
        <f t="shared" si="1436"/>
        <v>1.6601131970474091E-4</v>
      </c>
      <c r="AT1336" s="5">
        <f t="shared" si="1437"/>
        <v>1.5189671951627512E-5</v>
      </c>
      <c r="AU1336" s="5">
        <f t="shared" si="1438"/>
        <v>9.265477976980407E-7</v>
      </c>
      <c r="AV1336" s="5">
        <f t="shared" si="1439"/>
        <v>4.2388546514681575E-8</v>
      </c>
      <c r="AW1336" s="5">
        <f t="shared" si="1440"/>
        <v>6.1330933879326171E-12</v>
      </c>
      <c r="AX1336" s="5">
        <f t="shared" si="1441"/>
        <v>1.9956252334446831E-8</v>
      </c>
      <c r="AY1336" s="5">
        <f t="shared" si="1442"/>
        <v>1.5520337745885614E-8</v>
      </c>
      <c r="AZ1336" s="5">
        <f t="shared" si="1443"/>
        <v>6.0352234404897002E-9</v>
      </c>
      <c r="BA1336" s="5">
        <f t="shared" si="1444"/>
        <v>1.5645674113972253E-9</v>
      </c>
      <c r="BB1336" s="5">
        <f t="shared" si="1445"/>
        <v>3.0419808093396696E-10</v>
      </c>
      <c r="BC1336" s="5">
        <f t="shared" si="1446"/>
        <v>4.7316067953259658E-11</v>
      </c>
      <c r="BD1336" s="5">
        <f t="shared" si="1447"/>
        <v>1.1758933778489814E-4</v>
      </c>
      <c r="BE1336" s="5">
        <f t="shared" si="1448"/>
        <v>2.1518333438207258E-5</v>
      </c>
      <c r="BF1336" s="5">
        <f t="shared" si="1449"/>
        <v>1.9688803537821097E-6</v>
      </c>
      <c r="BG1336" s="5">
        <f t="shared" si="1450"/>
        <v>1.2009882514495587E-7</v>
      </c>
      <c r="BH1336" s="5">
        <f t="shared" si="1451"/>
        <v>5.494389656597784E-9</v>
      </c>
      <c r="BI1336" s="5">
        <f t="shared" si="1452"/>
        <v>2.0108984521433773E-10</v>
      </c>
      <c r="BJ1336" s="8">
        <f t="shared" si="1453"/>
        <v>8.2259572685981691E-2</v>
      </c>
      <c r="BK1336" s="8">
        <f t="shared" si="1454"/>
        <v>0.43904216692989978</v>
      </c>
      <c r="BL1336" s="8">
        <f t="shared" si="1455"/>
        <v>0.44868358569115713</v>
      </c>
      <c r="BM1336" s="8">
        <f t="shared" si="1456"/>
        <v>7.3201511438310371E-2</v>
      </c>
      <c r="BN1336" s="8">
        <f t="shared" si="1457"/>
        <v>0.92678113154172415</v>
      </c>
    </row>
    <row r="1337" spans="1:66" x14ac:dyDescent="0.25">
      <c r="A1337" t="s">
        <v>31</v>
      </c>
      <c r="B1337" t="s">
        <v>268</v>
      </c>
      <c r="C1337" t="s">
        <v>190</v>
      </c>
      <c r="D1337" s="7" t="s">
        <v>521</v>
      </c>
      <c r="E1337">
        <f>VLOOKUP(A1337,home!$A$2:$E$405,3,FALSE)</f>
        <v>1.4722</v>
      </c>
      <c r="F1337">
        <f>VLOOKUP(B1337,home!$B$2:$E$405,3,FALSE)</f>
        <v>1.1321000000000001</v>
      </c>
      <c r="G1337">
        <f>VLOOKUP(C1337,away!$B$2:$E$405,4,FALSE)</f>
        <v>1.5849</v>
      </c>
      <c r="H1337">
        <f>VLOOKUP(A1337,away!$A$2:$E$405,3,FALSE)</f>
        <v>1.5832999999999999</v>
      </c>
      <c r="I1337">
        <f>VLOOKUP(C1337,away!$B$2:$E$405,3,FALSE)</f>
        <v>1.4737</v>
      </c>
      <c r="J1337">
        <f>VLOOKUP(B1337,home!$B$2:$E$405,4,FALSE)</f>
        <v>0.42109999999999997</v>
      </c>
      <c r="K1337" s="3">
        <f t="shared" si="1402"/>
        <v>2.6415173599380002</v>
      </c>
      <c r="L1337" s="3">
        <f t="shared" si="1403"/>
        <v>0.98255650833099994</v>
      </c>
      <c r="M1337" s="5">
        <f t="shared" si="1404"/>
        <v>2.6673789343261839E-2</v>
      </c>
      <c r="N1337" s="5">
        <f t="shared" si="1405"/>
        <v>7.045927760555537E-2</v>
      </c>
      <c r="O1337" s="5">
        <f t="shared" si="1406"/>
        <v>2.6208505321071985E-2</v>
      </c>
      <c r="P1337" s="5">
        <f t="shared" si="1407"/>
        <v>6.9230221783639093E-2</v>
      </c>
      <c r="Q1337" s="5">
        <f t="shared" si="1408"/>
        <v>9.3059702481882653E-2</v>
      </c>
      <c r="R1337" s="5">
        <f t="shared" si="1409"/>
        <v>1.2875668738423459E-2</v>
      </c>
      <c r="S1337" s="5">
        <f t="shared" si="1410"/>
        <v>4.4920722985152005E-2</v>
      </c>
      <c r="T1337" s="5">
        <f t="shared" si="1411"/>
        <v>9.1436416336920304E-2</v>
      </c>
      <c r="U1337" s="5">
        <f t="shared" si="1412"/>
        <v>3.4011302493356578E-2</v>
      </c>
      <c r="V1337" s="5">
        <f t="shared" si="1413"/>
        <v>1.2954338287018261E-2</v>
      </c>
      <c r="W1337" s="5">
        <f t="shared" si="1414"/>
        <v>8.1939606538852808E-2</v>
      </c>
      <c r="X1337" s="5">
        <f t="shared" si="1415"/>
        <v>8.0510293694831175E-2</v>
      </c>
      <c r="Y1337" s="5">
        <f t="shared" si="1416"/>
        <v>3.9552956528748316E-2</v>
      </c>
      <c r="Z1337" s="5">
        <f t="shared" si="1417"/>
        <v>4.2170240393506562E-3</v>
      </c>
      <c r="AA1337" s="5">
        <f t="shared" si="1418"/>
        <v>1.1139342207220626E-2</v>
      </c>
      <c r="AB1337" s="5">
        <f t="shared" si="1419"/>
        <v>1.4712382909331686E-2</v>
      </c>
      <c r="AC1337" s="5">
        <f t="shared" si="1420"/>
        <v>2.1013880450424121E-3</v>
      </c>
      <c r="AD1337" s="5">
        <f t="shared" si="1421"/>
        <v>5.4111223284717264E-2</v>
      </c>
      <c r="AE1337" s="5">
        <f t="shared" si="1422"/>
        <v>5.3167334612150889E-2</v>
      </c>
      <c r="AF1337" s="5">
        <f t="shared" si="1423"/>
        <v>2.6119955326890446E-2</v>
      </c>
      <c r="AG1337" s="5">
        <f t="shared" si="1424"/>
        <v>8.5547773679170609E-3</v>
      </c>
      <c r="AH1337" s="5">
        <f t="shared" si="1425"/>
        <v>1.0358661039130675E-3</v>
      </c>
      <c r="AI1337" s="5">
        <f t="shared" si="1426"/>
        <v>2.7362582960577075E-3</v>
      </c>
      <c r="AJ1337" s="5">
        <f t="shared" si="1427"/>
        <v>3.6139368951554041E-3</v>
      </c>
      <c r="AK1337" s="5">
        <f t="shared" si="1428"/>
        <v>3.1820923487578118E-3</v>
      </c>
      <c r="AL1337" s="5">
        <f t="shared" si="1429"/>
        <v>2.1816106971471466E-4</v>
      </c>
      <c r="AM1337" s="5">
        <f t="shared" si="1430"/>
        <v>2.858714713481238E-2</v>
      </c>
      <c r="AN1337" s="5">
        <f t="shared" si="1431"/>
        <v>2.8088487471925799E-2</v>
      </c>
      <c r="AO1337" s="5">
        <f t="shared" si="1432"/>
        <v>1.3799263087357225E-2</v>
      </c>
      <c r="AP1337" s="5">
        <f t="shared" si="1433"/>
        <v>4.5195185855515241E-3</v>
      </c>
      <c r="AQ1337" s="5">
        <f t="shared" si="1434"/>
        <v>1.110170600189141E-3</v>
      </c>
      <c r="AR1337" s="5">
        <f t="shared" si="1435"/>
        <v>2.035593964318521E-4</v>
      </c>
      <c r="AS1337" s="5">
        <f t="shared" si="1436"/>
        <v>5.3770567945323866E-4</v>
      </c>
      <c r="AT1337" s="5">
        <f t="shared" si="1437"/>
        <v>7.1017944340649405E-4</v>
      </c>
      <c r="AU1337" s="5">
        <f t="shared" si="1438"/>
        <v>6.2531710947645342E-4</v>
      </c>
      <c r="AV1337" s="5">
        <f t="shared" si="1439"/>
        <v>4.1294650003707585E-4</v>
      </c>
      <c r="AW1337" s="5">
        <f t="shared" si="1440"/>
        <v>1.5728443969369825E-5</v>
      </c>
      <c r="AX1337" s="5">
        <f t="shared" si="1441"/>
        <v>1.2585574237951461E-2</v>
      </c>
      <c r="AY1337" s="5">
        <f t="shared" si="1442"/>
        <v>1.2366037878582172E-2</v>
      </c>
      <c r="AZ1337" s="5">
        <f t="shared" si="1443"/>
        <v>6.0751654999342914E-3</v>
      </c>
      <c r="BA1337" s="5">
        <f t="shared" si="1444"/>
        <v>1.9897311337161308E-3</v>
      </c>
      <c r="BB1337" s="5">
        <f t="shared" si="1445"/>
        <v>4.887558188154008E-4</v>
      </c>
      <c r="BC1337" s="5">
        <f t="shared" si="1446"/>
        <v>9.6046042152343839E-5</v>
      </c>
      <c r="BD1337" s="5">
        <f t="shared" si="1447"/>
        <v>3.3334768299341054E-5</v>
      </c>
      <c r="BE1337" s="5">
        <f t="shared" si="1448"/>
        <v>8.8054369152220315E-5</v>
      </c>
      <c r="BF1337" s="5">
        <f t="shared" si="1449"/>
        <v>1.1629857236698957E-4</v>
      </c>
      <c r="BG1337" s="5">
        <f t="shared" si="1450"/>
        <v>1.024015659478029E-4</v>
      </c>
      <c r="BH1337" s="5">
        <f t="shared" si="1451"/>
        <v>6.7623878533989358E-5</v>
      </c>
      <c r="BI1337" s="5">
        <f t="shared" si="1452"/>
        <v>3.5725929818774297E-5</v>
      </c>
      <c r="BJ1337" s="8">
        <f t="shared" si="1453"/>
        <v>0.70861744126945403</v>
      </c>
      <c r="BK1337" s="8">
        <f t="shared" si="1454"/>
        <v>0.16846465939241051</v>
      </c>
      <c r="BL1337" s="8">
        <f t="shared" si="1455"/>
        <v>0.11244850252621258</v>
      </c>
      <c r="BM1337" s="8">
        <f t="shared" si="1456"/>
        <v>0.68289015251898055</v>
      </c>
      <c r="BN1337" s="8">
        <f t="shared" si="1457"/>
        <v>0.29850716527383436</v>
      </c>
    </row>
    <row r="1338" spans="1:66" x14ac:dyDescent="0.25">
      <c r="A1338" t="s">
        <v>31</v>
      </c>
      <c r="B1338" t="s">
        <v>33</v>
      </c>
      <c r="C1338" t="s">
        <v>192</v>
      </c>
      <c r="D1338" s="7" t="s">
        <v>521</v>
      </c>
      <c r="E1338">
        <f>VLOOKUP(A1338,home!$A$2:$E$405,3,FALSE)</f>
        <v>1.4722</v>
      </c>
      <c r="F1338">
        <f>VLOOKUP(B1338,home!$B$2:$E$405,3,FALSE)</f>
        <v>1.1321000000000001</v>
      </c>
      <c r="G1338">
        <f>VLOOKUP(C1338,away!$B$2:$E$405,4,FALSE)</f>
        <v>0.45279999999999998</v>
      </c>
      <c r="H1338">
        <f>VLOOKUP(A1338,away!$A$2:$E$405,3,FALSE)</f>
        <v>1.5832999999999999</v>
      </c>
      <c r="I1338">
        <f>VLOOKUP(C1338,away!$B$2:$E$405,3,FALSE)</f>
        <v>1.4737</v>
      </c>
      <c r="J1338">
        <f>VLOOKUP(B1338,home!$B$2:$E$405,4,FALSE)</f>
        <v>0.63160000000000005</v>
      </c>
      <c r="K1338" s="3">
        <f t="shared" si="1402"/>
        <v>0.75467162633600005</v>
      </c>
      <c r="L1338" s="3">
        <f t="shared" si="1403"/>
        <v>1.473718097036</v>
      </c>
      <c r="M1338" s="5">
        <f t="shared" si="1404"/>
        <v>0.10770172013866396</v>
      </c>
      <c r="N1338" s="5">
        <f t="shared" si="1405"/>
        <v>8.1279432296230261E-2</v>
      </c>
      <c r="O1338" s="5">
        <f t="shared" si="1406"/>
        <v>0.15872197405025568</v>
      </c>
      <c r="P1338" s="5">
        <f t="shared" si="1407"/>
        <v>0.11978297029176685</v>
      </c>
      <c r="Q1338" s="5">
        <f t="shared" si="1408"/>
        <v>3.066964067933144E-2</v>
      </c>
      <c r="R1338" s="5">
        <f t="shared" si="1409"/>
        <v>0.1169557227775701</v>
      </c>
      <c r="S1338" s="5">
        <f t="shared" si="1410"/>
        <v>3.3304853333460158E-2</v>
      </c>
      <c r="T1338" s="5">
        <f t="shared" si="1411"/>
        <v>4.5198404498722221E-2</v>
      </c>
      <c r="U1338" s="5">
        <f t="shared" si="1412"/>
        <v>8.8263165517851211E-2</v>
      </c>
      <c r="V1338" s="5">
        <f t="shared" si="1413"/>
        <v>4.1156407120180238E-3</v>
      </c>
      <c r="W1338" s="5">
        <f t="shared" si="1414"/>
        <v>7.7151692035372695E-3</v>
      </c>
      <c r="X1338" s="5">
        <f t="shared" si="1415"/>
        <v>1.1369984476947696E-2</v>
      </c>
      <c r="Y1338" s="5">
        <f t="shared" si="1416"/>
        <v>8.3780759433481119E-3</v>
      </c>
      <c r="Z1338" s="5">
        <f t="shared" si="1417"/>
        <v>5.7453255069743539E-2</v>
      </c>
      <c r="AA1338" s="5">
        <f t="shared" si="1418"/>
        <v>4.3358341441780399E-2</v>
      </c>
      <c r="AB1338" s="5">
        <f t="shared" si="1419"/>
        <v>1.6360655025549998E-2</v>
      </c>
      <c r="AC1338" s="5">
        <f t="shared" si="1420"/>
        <v>2.8608158979757562E-4</v>
      </c>
      <c r="AD1338" s="5">
        <f t="shared" si="1421"/>
        <v>1.4556048225727231E-3</v>
      </c>
      <c r="AE1338" s="5">
        <f t="shared" si="1422"/>
        <v>2.1451511691582977E-3</v>
      </c>
      <c r="AF1338" s="5">
        <f t="shared" si="1423"/>
        <v>1.5806740494332589E-3</v>
      </c>
      <c r="AG1338" s="5">
        <f t="shared" si="1424"/>
        <v>7.7648931738832374E-4</v>
      </c>
      <c r="AH1338" s="5">
        <f t="shared" si="1425"/>
        <v>2.1167475432476584E-2</v>
      </c>
      <c r="AI1338" s="5">
        <f t="shared" si="1426"/>
        <v>1.597449311005443E-2</v>
      </c>
      <c r="AJ1338" s="5">
        <f t="shared" si="1427"/>
        <v>6.0277483476290005E-3</v>
      </c>
      <c r="AK1338" s="5">
        <f t="shared" si="1428"/>
        <v>1.516323549549772E-3</v>
      </c>
      <c r="AL1338" s="5">
        <f t="shared" si="1429"/>
        <v>1.2726891465661054E-5</v>
      </c>
      <c r="AM1338" s="5">
        <f t="shared" si="1430"/>
        <v>2.1970073175069644E-4</v>
      </c>
      <c r="AN1338" s="5">
        <f t="shared" si="1431"/>
        <v>3.2377694431305306E-4</v>
      </c>
      <c r="AO1338" s="5">
        <f t="shared" si="1432"/>
        <v>2.3857797111858178E-4</v>
      </c>
      <c r="AP1338" s="5">
        <f t="shared" si="1433"/>
        <v>1.171988911971954E-4</v>
      </c>
      <c r="AQ1338" s="5">
        <f t="shared" si="1434"/>
        <v>4.3179531727464984E-5</v>
      </c>
      <c r="AR1338" s="5">
        <f t="shared" si="1435"/>
        <v>6.2389783226811327E-3</v>
      </c>
      <c r="AS1338" s="5">
        <f t="shared" si="1436"/>
        <v>4.7083799174528207E-3</v>
      </c>
      <c r="AT1338" s="5">
        <f t="shared" si="1437"/>
        <v>1.7766403648559403E-3</v>
      </c>
      <c r="AU1338" s="5">
        <f t="shared" si="1438"/>
        <v>4.4692669118667245E-4</v>
      </c>
      <c r="AV1338" s="5">
        <f t="shared" si="1439"/>
        <v>8.4320723222703329E-5</v>
      </c>
      <c r="AW1338" s="5">
        <f t="shared" si="1440"/>
        <v>3.9318077855702305E-7</v>
      </c>
      <c r="AX1338" s="5">
        <f t="shared" si="1441"/>
        <v>2.7633651422917881E-5</v>
      </c>
      <c r="AY1338" s="5">
        <f t="shared" si="1442"/>
        <v>4.0724212189138688E-5</v>
      </c>
      <c r="AZ1338" s="5">
        <f t="shared" si="1443"/>
        <v>3.000800424533388E-5</v>
      </c>
      <c r="BA1338" s="5">
        <f t="shared" si="1444"/>
        <v>1.4741112970760556E-5</v>
      </c>
      <c r="BB1338" s="5">
        <f t="shared" si="1445"/>
        <v>5.4310612388654828E-6</v>
      </c>
      <c r="BC1338" s="5">
        <f t="shared" si="1446"/>
        <v>1.6007706467653635E-6</v>
      </c>
      <c r="BD1338" s="5">
        <f t="shared" si="1447"/>
        <v>1.5324158768584154E-3</v>
      </c>
      <c r="BE1338" s="5">
        <f t="shared" si="1448"/>
        <v>1.156470782011848E-3</v>
      </c>
      <c r="BF1338" s="5">
        <f t="shared" si="1449"/>
        <v>4.3637784293547343E-4</v>
      </c>
      <c r="BG1338" s="5">
        <f t="shared" si="1450"/>
        <v>1.0977399214170314E-4</v>
      </c>
      <c r="BH1338" s="5">
        <f t="shared" si="1451"/>
        <v>2.0710829294743594E-5</v>
      </c>
      <c r="BI1338" s="5">
        <f t="shared" si="1452"/>
        <v>3.1259750453262854E-6</v>
      </c>
      <c r="BJ1338" s="8">
        <f t="shared" si="1453"/>
        <v>0.19163119933949041</v>
      </c>
      <c r="BK1338" s="8">
        <f t="shared" si="1454"/>
        <v>0.26524471716936138</v>
      </c>
      <c r="BL1338" s="8">
        <f t="shared" si="1455"/>
        <v>0.484860020570404</v>
      </c>
      <c r="BM1338" s="8">
        <f t="shared" si="1456"/>
        <v>0.38403740088377047</v>
      </c>
      <c r="BN1338" s="8">
        <f t="shared" si="1457"/>
        <v>0.61511146023381835</v>
      </c>
    </row>
    <row r="1339" spans="1:66" x14ac:dyDescent="0.25">
      <c r="A1339" t="s">
        <v>31</v>
      </c>
      <c r="B1339" t="s">
        <v>194</v>
      </c>
      <c r="C1339" t="s">
        <v>322</v>
      </c>
      <c r="D1339" s="7" t="s">
        <v>521</v>
      </c>
      <c r="E1339">
        <f>VLOOKUP(A1339,home!$A$2:$E$405,3,FALSE)</f>
        <v>1.4722</v>
      </c>
      <c r="F1339">
        <f>VLOOKUP(B1339,home!$B$2:$E$405,3,FALSE)</f>
        <v>0.45279999999999998</v>
      </c>
      <c r="G1339">
        <f>VLOOKUP(C1339,away!$B$2:$E$405,4,FALSE)</f>
        <v>0.67930000000000001</v>
      </c>
      <c r="H1339">
        <f>VLOOKUP(A1339,away!$A$2:$E$405,3,FALSE)</f>
        <v>1.5832999999999999</v>
      </c>
      <c r="I1339">
        <f>VLOOKUP(C1339,away!$B$2:$E$405,3,FALSE)</f>
        <v>1.8948</v>
      </c>
      <c r="J1339">
        <f>VLOOKUP(B1339,home!$B$2:$E$405,4,FALSE)</f>
        <v>0.84209999999999996</v>
      </c>
      <c r="K1339" s="3">
        <f t="shared" si="1402"/>
        <v>0.45282964028799993</v>
      </c>
      <c r="L1339" s="3">
        <f t="shared" si="1403"/>
        <v>2.5263310229639999</v>
      </c>
      <c r="M1339" s="5">
        <f t="shared" si="1404"/>
        <v>5.0835484053327731E-2</v>
      </c>
      <c r="N1339" s="5">
        <f t="shared" si="1405"/>
        <v>2.3019813957734749E-2</v>
      </c>
      <c r="O1339" s="5">
        <f t="shared" si="1406"/>
        <v>0.12842726043131353</v>
      </c>
      <c r="P1339" s="5">
        <f t="shared" si="1407"/>
        <v>5.8155670144284986E-2</v>
      </c>
      <c r="Q1339" s="5">
        <f t="shared" si="1408"/>
        <v>5.212027036988854E-3</v>
      </c>
      <c r="R1339" s="5">
        <f t="shared" si="1409"/>
        <v>0.16222488611095223</v>
      </c>
      <c r="S1339" s="5">
        <f t="shared" si="1410"/>
        <v>1.6632486308102188E-2</v>
      </c>
      <c r="T1339" s="5">
        <f t="shared" si="1411"/>
        <v>1.3167305596072074E-2</v>
      </c>
      <c r="U1339" s="5">
        <f t="shared" si="1412"/>
        <v>7.3460236823384248E-2</v>
      </c>
      <c r="V1339" s="5">
        <f t="shared" si="1413"/>
        <v>2.1141693213928918E-3</v>
      </c>
      <c r="W1339" s="5">
        <f t="shared" si="1414"/>
        <v>7.8672010944366428E-4</v>
      </c>
      <c r="X1339" s="5">
        <f t="shared" si="1415"/>
        <v>1.9875154188771622E-3</v>
      </c>
      <c r="Y1339" s="5">
        <f t="shared" si="1416"/>
        <v>2.5105609306643327E-3</v>
      </c>
      <c r="Z1339" s="5">
        <f t="shared" si="1417"/>
        <v>0.13661125415963346</v>
      </c>
      <c r="AA1339" s="5">
        <f t="shared" si="1418"/>
        <v>6.1861625080399343E-2</v>
      </c>
      <c r="AB1339" s="5">
        <f t="shared" si="1419"/>
        <v>1.4006388716394175E-2</v>
      </c>
      <c r="AC1339" s="5">
        <f t="shared" si="1420"/>
        <v>1.5116278517569683E-4</v>
      </c>
      <c r="AD1339" s="5">
        <f t="shared" si="1421"/>
        <v>8.9062546041677594E-5</v>
      </c>
      <c r="AE1339" s="5">
        <f t="shared" si="1422"/>
        <v>2.2500147304924966E-4</v>
      </c>
      <c r="AF1339" s="5">
        <f t="shared" si="1423"/>
        <v>2.8421410078845899E-4</v>
      </c>
      <c r="AG1339" s="5">
        <f t="shared" si="1424"/>
        <v>2.3933963332856701E-4</v>
      </c>
      <c r="AH1339" s="5">
        <f t="shared" si="1425"/>
        <v>8.6281312367375435E-2</v>
      </c>
      <c r="AI1339" s="5">
        <f t="shared" si="1426"/>
        <v>3.9070735642895177E-2</v>
      </c>
      <c r="AJ1339" s="5">
        <f t="shared" si="1427"/>
        <v>8.8461935834798812E-3</v>
      </c>
      <c r="AK1339" s="5">
        <f t="shared" si="1428"/>
        <v>1.3352728861084026E-3</v>
      </c>
      <c r="AL1339" s="5">
        <f t="shared" si="1429"/>
        <v>6.9171943468049067E-6</v>
      </c>
      <c r="AM1339" s="5">
        <f t="shared" si="1430"/>
        <v>8.0660321374372616E-6</v>
      </c>
      <c r="AN1339" s="5">
        <f t="shared" si="1431"/>
        <v>2.0377467221032372E-5</v>
      </c>
      <c r="AO1339" s="5">
        <f t="shared" si="1432"/>
        <v>2.5740113804963057E-5</v>
      </c>
      <c r="AP1339" s="5">
        <f t="shared" si="1433"/>
        <v>2.1676016013367367E-5</v>
      </c>
      <c r="AQ1339" s="5">
        <f t="shared" si="1434"/>
        <v>1.3690197927208605E-5</v>
      </c>
      <c r="AR1339" s="5">
        <f t="shared" si="1435"/>
        <v>4.3595031227149583E-2</v>
      </c>
      <c r="AS1339" s="5">
        <f t="shared" si="1436"/>
        <v>1.974112230893427E-2</v>
      </c>
      <c r="AT1339" s="5">
        <f t="shared" si="1437"/>
        <v>4.469682657018058E-3</v>
      </c>
      <c r="AU1339" s="5">
        <f t="shared" si="1438"/>
        <v>6.7466826325966636E-4</v>
      </c>
      <c r="AV1339" s="5">
        <f t="shared" si="1439"/>
        <v>7.6377446741401079E-5</v>
      </c>
      <c r="AW1339" s="5">
        <f t="shared" si="1440"/>
        <v>2.1981259757603739E-7</v>
      </c>
      <c r="AX1339" s="5">
        <f t="shared" si="1441"/>
        <v>6.0875640522452666E-7</v>
      </c>
      <c r="AY1339" s="5">
        <f t="shared" si="1442"/>
        <v>1.5379201919467654E-6</v>
      </c>
      <c r="AZ1339" s="5">
        <f t="shared" si="1443"/>
        <v>1.9426477458789323E-6</v>
      </c>
      <c r="BA1339" s="5">
        <f t="shared" si="1444"/>
        <v>1.6359237557016772E-6</v>
      </c>
      <c r="BB1339" s="5">
        <f t="shared" si="1445"/>
        <v>1.0332212338082318E-6</v>
      </c>
      <c r="BC1339" s="5">
        <f t="shared" si="1446"/>
        <v>5.2205177131097503E-7</v>
      </c>
      <c r="BD1339" s="5">
        <f t="shared" si="1447"/>
        <v>1.8355913306038731E-2</v>
      </c>
      <c r="BE1339" s="5">
        <f t="shared" si="1448"/>
        <v>8.312101619531229E-3</v>
      </c>
      <c r="BF1339" s="5">
        <f t="shared" si="1449"/>
        <v>1.8819829932048141E-3</v>
      </c>
      <c r="BG1339" s="5">
        <f t="shared" si="1450"/>
        <v>2.8407256061368982E-4</v>
      </c>
      <c r="BH1339" s="5">
        <f t="shared" si="1451"/>
        <v>3.2159118859597046E-5</v>
      </c>
      <c r="BI1339" s="5">
        <f t="shared" si="1452"/>
        <v>2.912520445034074E-6</v>
      </c>
      <c r="BJ1339" s="8">
        <f t="shared" si="1453"/>
        <v>4.7618391151196669E-2</v>
      </c>
      <c r="BK1339" s="8">
        <f t="shared" si="1454"/>
        <v>0.12789742772682222</v>
      </c>
      <c r="BL1339" s="8">
        <f t="shared" si="1455"/>
        <v>0.6729399356640986</v>
      </c>
      <c r="BM1339" s="8">
        <f t="shared" si="1456"/>
        <v>0.55719054885955432</v>
      </c>
      <c r="BN1339" s="8">
        <f t="shared" si="1457"/>
        <v>0.42787514173460206</v>
      </c>
    </row>
    <row r="1340" spans="1:66" x14ac:dyDescent="0.25">
      <c r="A1340" t="s">
        <v>31</v>
      </c>
      <c r="B1340" t="s">
        <v>325</v>
      </c>
      <c r="C1340" t="s">
        <v>32</v>
      </c>
      <c r="D1340" s="7" t="s">
        <v>521</v>
      </c>
      <c r="E1340">
        <f>VLOOKUP(A1340,home!$A$2:$E$405,3,FALSE)</f>
        <v>1.4722</v>
      </c>
      <c r="F1340">
        <f>VLOOKUP(B1340,home!$B$2:$E$405,3,FALSE)</f>
        <v>0.90569999999999995</v>
      </c>
      <c r="G1340">
        <f>VLOOKUP(C1340,away!$B$2:$E$405,4,FALSE)</f>
        <v>1.5849</v>
      </c>
      <c r="H1340">
        <f>VLOOKUP(A1340,away!$A$2:$E$405,3,FALSE)</f>
        <v>1.5832999999999999</v>
      </c>
      <c r="I1340">
        <f>VLOOKUP(C1340,away!$B$2:$E$405,3,FALSE)</f>
        <v>0.84209999999999996</v>
      </c>
      <c r="J1340">
        <f>VLOOKUP(B1340,home!$B$2:$E$405,4,FALSE)</f>
        <v>1.6841999999999999</v>
      </c>
      <c r="K1340" s="3">
        <f t="shared" si="1402"/>
        <v>2.1132605537459996</v>
      </c>
      <c r="L1340" s="3">
        <f t="shared" si="1403"/>
        <v>2.2455386895059997</v>
      </c>
      <c r="M1340" s="5">
        <f t="shared" si="1404"/>
        <v>1.2793740600469552E-2</v>
      </c>
      <c r="N1340" s="5">
        <f t="shared" si="1405"/>
        <v>2.7036507345830959E-2</v>
      </c>
      <c r="O1340" s="5">
        <f t="shared" si="1406"/>
        <v>2.8728839501858096E-2</v>
      </c>
      <c r="P1340" s="5">
        <f t="shared" si="1407"/>
        <v>6.0711523274176581E-2</v>
      </c>
      <c r="Q1340" s="5">
        <f t="shared" si="1408"/>
        <v>2.8567592242504273E-2</v>
      </c>
      <c r="R1340" s="5">
        <f t="shared" si="1409"/>
        <v>3.2255860303015325E-2</v>
      </c>
      <c r="S1340" s="5">
        <f t="shared" si="1410"/>
        <v>7.2025242135509801E-2</v>
      </c>
      <c r="T1340" s="5">
        <f t="shared" si="1411"/>
        <v>6.4149633646574791E-2</v>
      </c>
      <c r="U1340" s="5">
        <f t="shared" si="1412"/>
        <v>6.8165037205503765E-2</v>
      </c>
      <c r="V1340" s="5">
        <f t="shared" si="1413"/>
        <v>3.7976576035573376E-2</v>
      </c>
      <c r="W1340" s="5">
        <f t="shared" si="1414"/>
        <v>2.0123588600528163E-2</v>
      </c>
      <c r="X1340" s="5">
        <f t="shared" si="1415"/>
        <v>4.5188296774187883E-2</v>
      </c>
      <c r="Y1340" s="5">
        <f t="shared" si="1416"/>
        <v>5.0736034359659045E-2</v>
      </c>
      <c r="Z1340" s="5">
        <f t="shared" si="1417"/>
        <v>2.4143927424573875E-2</v>
      </c>
      <c r="AA1340" s="5">
        <f t="shared" si="1418"/>
        <v>5.1022409438858204E-2</v>
      </c>
      <c r="AB1340" s="5">
        <f t="shared" si="1419"/>
        <v>5.391182261210832E-2</v>
      </c>
      <c r="AC1340" s="5">
        <f t="shared" si="1420"/>
        <v>1.1263397527052365E-2</v>
      </c>
      <c r="AD1340" s="5">
        <f t="shared" si="1421"/>
        <v>1.0631596497327211E-2</v>
      </c>
      <c r="AE1340" s="5">
        <f t="shared" si="1422"/>
        <v>2.3873661265964716E-2</v>
      </c>
      <c r="AF1340" s="5">
        <f t="shared" si="1423"/>
        <v>2.6804615016442289E-2</v>
      </c>
      <c r="AG1340" s="5">
        <f t="shared" si="1424"/>
        <v>2.0063600025578218E-2</v>
      </c>
      <c r="AH1340" s="5">
        <f t="shared" si="1425"/>
        <v>1.3554030787126399E-2</v>
      </c>
      <c r="AI1340" s="5">
        <f t="shared" si="1426"/>
        <v>2.8643198606693055E-2</v>
      </c>
      <c r="AJ1340" s="5">
        <f t="shared" si="1427"/>
        <v>3.0265270874318417E-2</v>
      </c>
      <c r="AK1340" s="5">
        <f t="shared" si="1428"/>
        <v>2.1319467695711601E-2</v>
      </c>
      <c r="AL1340" s="5">
        <f t="shared" si="1429"/>
        <v>2.1379768199609895E-3</v>
      </c>
      <c r="AM1340" s="5">
        <f t="shared" si="1430"/>
        <v>4.4934667002291461E-3</v>
      </c>
      <c r="AN1340" s="5">
        <f t="shared" si="1431"/>
        <v>1.0090253325371404E-2</v>
      </c>
      <c r="AO1340" s="5">
        <f t="shared" si="1432"/>
        <v>1.1329027114519033E-2</v>
      </c>
      <c r="AP1340" s="5">
        <f t="shared" si="1433"/>
        <v>8.4799229000383346E-3</v>
      </c>
      <c r="AQ1340" s="5">
        <f t="shared" si="1434"/>
        <v>4.7604987390160005E-3</v>
      </c>
      <c r="AR1340" s="5">
        <f t="shared" si="1435"/>
        <v>6.0872201062495543E-3</v>
      </c>
      <c r="AS1340" s="5">
        <f t="shared" si="1436"/>
        <v>1.2863882132506712E-2</v>
      </c>
      <c r="AT1340" s="5">
        <f t="shared" si="1437"/>
        <v>1.3592367339332207E-2</v>
      </c>
      <c r="AU1340" s="5">
        <f t="shared" si="1438"/>
        <v>9.5747379100787396E-3</v>
      </c>
      <c r="AV1340" s="5">
        <f t="shared" si="1439"/>
        <v>5.0584789844564538E-3</v>
      </c>
      <c r="AW1340" s="5">
        <f t="shared" si="1440"/>
        <v>2.8182147278583123E-4</v>
      </c>
      <c r="AX1340" s="5">
        <f t="shared" si="1441"/>
        <v>1.5826443211942416E-3</v>
      </c>
      <c r="AY1340" s="5">
        <f t="shared" si="1442"/>
        <v>3.5538890549686288E-3</v>
      </c>
      <c r="AZ1340" s="5">
        <f t="shared" si="1443"/>
        <v>3.9901976855719872E-3</v>
      </c>
      <c r="BA1340" s="5">
        <f t="shared" si="1444"/>
        <v>2.986714427243064E-3</v>
      </c>
      <c r="BB1340" s="5">
        <f t="shared" si="1445"/>
        <v>1.6766957002200134E-3</v>
      </c>
      <c r="BC1340" s="5">
        <f t="shared" si="1446"/>
        <v>7.5301701307447827E-4</v>
      </c>
      <c r="BD1340" s="5">
        <f t="shared" si="1447"/>
        <v>2.2781813766870342E-3</v>
      </c>
      <c r="BE1340" s="5">
        <f t="shared" si="1448"/>
        <v>4.814390837631465E-3</v>
      </c>
      <c r="BF1340" s="5">
        <f t="shared" si="1449"/>
        <v>5.0870311237413701E-3</v>
      </c>
      <c r="BG1340" s="5">
        <f t="shared" si="1450"/>
        <v>3.5834074031602737E-3</v>
      </c>
      <c r="BH1340" s="5">
        <f t="shared" si="1451"/>
        <v>1.893168378274999E-3</v>
      </c>
      <c r="BI1340" s="5">
        <f t="shared" si="1452"/>
        <v>8.0015161108156808E-4</v>
      </c>
      <c r="BJ1340" s="8">
        <f t="shared" si="1453"/>
        <v>0.37087145275604383</v>
      </c>
      <c r="BK1340" s="8">
        <f t="shared" si="1454"/>
        <v>0.20046234544771127</v>
      </c>
      <c r="BL1340" s="8">
        <f t="shared" si="1455"/>
        <v>0.39349895422839354</v>
      </c>
      <c r="BM1340" s="8">
        <f t="shared" si="1456"/>
        <v>0.79561054900668482</v>
      </c>
      <c r="BN1340" s="8">
        <f t="shared" si="1457"/>
        <v>0.1900940632678548</v>
      </c>
    </row>
    <row r="1341" spans="1:66" x14ac:dyDescent="0.25">
      <c r="A1341" t="s">
        <v>31</v>
      </c>
      <c r="B1341" t="s">
        <v>193</v>
      </c>
      <c r="C1341" t="s">
        <v>180</v>
      </c>
      <c r="D1341" s="7" t="s">
        <v>521</v>
      </c>
      <c r="E1341">
        <f>VLOOKUP(A1341,home!$A$2:$E$405,3,FALSE)</f>
        <v>1.4722</v>
      </c>
      <c r="F1341">
        <f>VLOOKUP(B1341,home!$B$2:$E$405,3,FALSE)</f>
        <v>1.5849</v>
      </c>
      <c r="G1341">
        <f>VLOOKUP(C1341,away!$B$2:$E$405,4,FALSE)</f>
        <v>0</v>
      </c>
      <c r="H1341">
        <f>VLOOKUP(A1341,away!$A$2:$E$405,3,FALSE)</f>
        <v>1.5832999999999999</v>
      </c>
      <c r="I1341">
        <f>VLOOKUP(C1341,away!$B$2:$E$405,3,FALSE)</f>
        <v>1.6841999999999999</v>
      </c>
      <c r="J1341">
        <f>VLOOKUP(B1341,home!$B$2:$E$405,4,FALSE)</f>
        <v>0.84209999999999996</v>
      </c>
      <c r="K1341" s="3">
        <f t="shared" si="1402"/>
        <v>0</v>
      </c>
      <c r="L1341" s="3">
        <f t="shared" si="1403"/>
        <v>2.2455386895059997</v>
      </c>
      <c r="M1341" s="5">
        <f t="shared" si="1404"/>
        <v>0.10587049368575534</v>
      </c>
      <c r="N1341" s="5">
        <f t="shared" si="1405"/>
        <v>0</v>
      </c>
      <c r="O1341" s="5">
        <f t="shared" si="1406"/>
        <v>0.23773628964846422</v>
      </c>
      <c r="P1341" s="5">
        <f t="shared" si="1407"/>
        <v>0</v>
      </c>
      <c r="Q1341" s="5">
        <f t="shared" si="1408"/>
        <v>0</v>
      </c>
      <c r="R1341" s="5">
        <f t="shared" si="1409"/>
        <v>0.26692301815261565</v>
      </c>
      <c r="S1341" s="5">
        <f t="shared" si="1410"/>
        <v>0</v>
      </c>
      <c r="T1341" s="5">
        <f t="shared" si="1411"/>
        <v>0</v>
      </c>
      <c r="U1341" s="5">
        <f t="shared" si="1412"/>
        <v>0</v>
      </c>
      <c r="V1341" s="5">
        <f t="shared" si="1413"/>
        <v>0</v>
      </c>
      <c r="W1341" s="5">
        <f t="shared" si="1414"/>
        <v>0</v>
      </c>
      <c r="X1341" s="5">
        <f t="shared" si="1415"/>
        <v>0</v>
      </c>
      <c r="Y1341" s="5">
        <f t="shared" si="1416"/>
        <v>0</v>
      </c>
      <c r="Z1341" s="5">
        <f t="shared" si="1417"/>
        <v>0.19979532146047022</v>
      </c>
      <c r="AA1341" s="5">
        <f t="shared" si="1418"/>
        <v>0</v>
      </c>
      <c r="AB1341" s="5">
        <f t="shared" si="1419"/>
        <v>0</v>
      </c>
      <c r="AC1341" s="5">
        <f t="shared" si="1420"/>
        <v>0</v>
      </c>
      <c r="AD1341" s="5">
        <f t="shared" si="1421"/>
        <v>0</v>
      </c>
      <c r="AE1341" s="5">
        <f t="shared" si="1422"/>
        <v>0</v>
      </c>
      <c r="AF1341" s="5">
        <f t="shared" si="1423"/>
        <v>0</v>
      </c>
      <c r="AG1341" s="5">
        <f t="shared" si="1424"/>
        <v>0</v>
      </c>
      <c r="AH1341" s="5">
        <f t="shared" si="1425"/>
        <v>0.11216203108044358</v>
      </c>
      <c r="AI1341" s="5">
        <f t="shared" si="1426"/>
        <v>0</v>
      </c>
      <c r="AJ1341" s="5">
        <f t="shared" si="1427"/>
        <v>0</v>
      </c>
      <c r="AK1341" s="5">
        <f t="shared" si="1428"/>
        <v>0</v>
      </c>
      <c r="AL1341" s="5">
        <f t="shared" si="1429"/>
        <v>0</v>
      </c>
      <c r="AM1341" s="5">
        <f t="shared" si="1430"/>
        <v>0</v>
      </c>
      <c r="AN1341" s="5">
        <f t="shared" si="1431"/>
        <v>0</v>
      </c>
      <c r="AO1341" s="5">
        <f t="shared" si="1432"/>
        <v>0</v>
      </c>
      <c r="AP1341" s="5">
        <f t="shared" si="1433"/>
        <v>0</v>
      </c>
      <c r="AQ1341" s="5">
        <f t="shared" si="1434"/>
        <v>0</v>
      </c>
      <c r="AR1341" s="5">
        <f t="shared" si="1435"/>
        <v>5.0372836056942066E-2</v>
      </c>
      <c r="AS1341" s="5">
        <f t="shared" si="1436"/>
        <v>0</v>
      </c>
      <c r="AT1341" s="5">
        <f t="shared" si="1437"/>
        <v>0</v>
      </c>
      <c r="AU1341" s="5">
        <f t="shared" si="1438"/>
        <v>0</v>
      </c>
      <c r="AV1341" s="5">
        <f t="shared" si="1439"/>
        <v>0</v>
      </c>
      <c r="AW1341" s="5">
        <f t="shared" si="1440"/>
        <v>0</v>
      </c>
      <c r="AX1341" s="5">
        <f t="shared" si="1441"/>
        <v>0</v>
      </c>
      <c r="AY1341" s="5">
        <f t="shared" si="1442"/>
        <v>0</v>
      </c>
      <c r="AZ1341" s="5">
        <f t="shared" si="1443"/>
        <v>0</v>
      </c>
      <c r="BA1341" s="5">
        <f t="shared" si="1444"/>
        <v>0</v>
      </c>
      <c r="BB1341" s="5">
        <f t="shared" si="1445"/>
        <v>0</v>
      </c>
      <c r="BC1341" s="5">
        <f t="shared" si="1446"/>
        <v>0</v>
      </c>
      <c r="BD1341" s="5">
        <f t="shared" si="1447"/>
        <v>1.8852358711001056E-2</v>
      </c>
      <c r="BE1341" s="5">
        <f t="shared" si="1448"/>
        <v>0</v>
      </c>
      <c r="BF1341" s="5">
        <f t="shared" si="1449"/>
        <v>0</v>
      </c>
      <c r="BG1341" s="5">
        <f t="shared" si="1450"/>
        <v>0</v>
      </c>
      <c r="BH1341" s="5">
        <f t="shared" si="1451"/>
        <v>0</v>
      </c>
      <c r="BI1341" s="5">
        <f t="shared" si="1452"/>
        <v>0</v>
      </c>
      <c r="BJ1341" s="8">
        <f t="shared" si="1453"/>
        <v>0</v>
      </c>
      <c r="BK1341" s="8">
        <f t="shared" si="1454"/>
        <v>0.10587049368575534</v>
      </c>
      <c r="BL1341" s="8">
        <f t="shared" si="1455"/>
        <v>0.68604653364946666</v>
      </c>
      <c r="BM1341" s="8">
        <f t="shared" si="1456"/>
        <v>0.38118254730885687</v>
      </c>
      <c r="BN1341" s="8">
        <f t="shared" si="1457"/>
        <v>0.61052980148683522</v>
      </c>
    </row>
    <row r="1342" spans="1:66" x14ac:dyDescent="0.25">
      <c r="A1342" t="s">
        <v>267</v>
      </c>
      <c r="B1342" t="s">
        <v>292</v>
      </c>
      <c r="C1342" t="s">
        <v>277</v>
      </c>
      <c r="D1342" s="7" t="s">
        <v>521</v>
      </c>
      <c r="E1342">
        <f>VLOOKUP(A1342,home!$A$2:$E$405,3,FALSE)</f>
        <v>1.65</v>
      </c>
      <c r="F1342">
        <f>VLOOKUP(B1342,home!$B$2:$E$405,3,FALSE)</f>
        <v>1.0101</v>
      </c>
      <c r="G1342">
        <f>VLOOKUP(C1342,away!$B$2:$E$405,4,FALSE)</f>
        <v>1.8182</v>
      </c>
      <c r="H1342">
        <f>VLOOKUP(A1342,away!$A$2:$E$405,3,FALSE)</f>
        <v>1.5249999999999999</v>
      </c>
      <c r="I1342">
        <f>VLOOKUP(C1342,away!$B$2:$E$405,3,FALSE)</f>
        <v>0.32790000000000002</v>
      </c>
      <c r="J1342">
        <f>VLOOKUP(B1342,home!$B$2:$E$405,4,FALSE)</f>
        <v>1.3115000000000001</v>
      </c>
      <c r="K1342" s="3">
        <f t="shared" si="1402"/>
        <v>3.0303303029999999</v>
      </c>
      <c r="L1342" s="3">
        <f t="shared" si="1403"/>
        <v>0.65581229625000004</v>
      </c>
      <c r="M1342" s="5">
        <f t="shared" si="1404"/>
        <v>2.5068515086755661E-2</v>
      </c>
      <c r="N1342" s="5">
        <f t="shared" si="1405"/>
        <v>7.5965880918608356E-2</v>
      </c>
      <c r="O1342" s="5">
        <f t="shared" si="1406"/>
        <v>1.6440240442622999E-2</v>
      </c>
      <c r="P1342" s="5">
        <f t="shared" si="1407"/>
        <v>4.98193588018866E-2</v>
      </c>
      <c r="Q1342" s="5">
        <f t="shared" si="1408"/>
        <v>0.11510085547087419</v>
      </c>
      <c r="R1342" s="5">
        <f t="shared" si="1409"/>
        <v>5.3908559177893523E-3</v>
      </c>
      <c r="S1342" s="5">
        <f t="shared" si="1410"/>
        <v>2.4751850108010624E-2</v>
      </c>
      <c r="T1342" s="5">
        <f t="shared" si="1411"/>
        <v>7.5484556326693375E-2</v>
      </c>
      <c r="U1342" s="5">
        <f t="shared" si="1412"/>
        <v>1.6336074046783951E-2</v>
      </c>
      <c r="V1342" s="5">
        <f t="shared" si="1413"/>
        <v>5.4655601847531437E-3</v>
      </c>
      <c r="W1342" s="5">
        <f t="shared" si="1414"/>
        <v>0.11626453674487114</v>
      </c>
      <c r="X1342" s="5">
        <f t="shared" si="1415"/>
        <v>7.6247712815096444E-2</v>
      </c>
      <c r="Y1342" s="5">
        <f t="shared" si="1416"/>
        <v>2.5002093812539473E-2</v>
      </c>
      <c r="Z1342" s="5">
        <f t="shared" si="1417"/>
        <v>1.1784631993994456E-3</v>
      </c>
      <c r="AA1342" s="5">
        <f t="shared" si="1418"/>
        <v>3.571132744110471E-3</v>
      </c>
      <c r="AB1342" s="5">
        <f t="shared" si="1419"/>
        <v>5.4108558852567533E-3</v>
      </c>
      <c r="AC1342" s="5">
        <f t="shared" si="1420"/>
        <v>6.7886625652535323E-4</v>
      </c>
      <c r="AD1342" s="5">
        <f t="shared" si="1421"/>
        <v>8.8079987215560013E-2</v>
      </c>
      <c r="AE1342" s="5">
        <f t="shared" si="1422"/>
        <v>5.7763938669507062E-2</v>
      </c>
      <c r="AF1342" s="5">
        <f t="shared" si="1423"/>
        <v>1.8941150629646797E-2</v>
      </c>
      <c r="AG1342" s="5">
        <f t="shared" si="1424"/>
        <v>4.1406131626819335E-3</v>
      </c>
      <c r="AH1342" s="5">
        <f t="shared" si="1425"/>
        <v>1.9321266421106796E-4</v>
      </c>
      <c r="AI1342" s="5">
        <f t="shared" si="1426"/>
        <v>5.854981912821628E-4</v>
      </c>
      <c r="AJ1342" s="5">
        <f t="shared" si="1427"/>
        <v>8.8712645569701432E-4</v>
      </c>
      <c r="AK1342" s="5">
        <f t="shared" si="1428"/>
        <v>8.9609539376388312E-4</v>
      </c>
      <c r="AL1342" s="5">
        <f t="shared" si="1429"/>
        <v>5.3965193383470088E-5</v>
      </c>
      <c r="AM1342" s="5">
        <f t="shared" si="1430"/>
        <v>5.3382290869432795E-2</v>
      </c>
      <c r="AN1342" s="5">
        <f t="shared" si="1431"/>
        <v>3.500876275416813E-2</v>
      </c>
      <c r="AO1342" s="5">
        <f t="shared" si="1432"/>
        <v>1.1479588545341238E-2</v>
      </c>
      <c r="AP1342" s="5">
        <f t="shared" si="1433"/>
        <v>2.509485107975145E-3</v>
      </c>
      <c r="AQ1342" s="5">
        <f t="shared" si="1434"/>
        <v>4.1143779776658967E-4</v>
      </c>
      <c r="AR1342" s="5">
        <f t="shared" si="1435"/>
        <v>2.5342248196168149E-5</v>
      </c>
      <c r="AS1342" s="5">
        <f t="shared" si="1436"/>
        <v>7.6795382654995431E-5</v>
      </c>
      <c r="AT1342" s="5">
        <f t="shared" si="1437"/>
        <v>1.1635768759495664E-4</v>
      </c>
      <c r="AU1342" s="5">
        <f t="shared" si="1438"/>
        <v>1.1753407556866809E-4</v>
      </c>
      <c r="AV1342" s="5">
        <f t="shared" si="1439"/>
        <v>8.9041767707706749E-5</v>
      </c>
      <c r="AW1342" s="5">
        <f t="shared" si="1440"/>
        <v>2.9790703627417021E-6</v>
      </c>
      <c r="AX1342" s="5">
        <f t="shared" si="1441"/>
        <v>2.6960995610867084E-2</v>
      </c>
      <c r="AY1342" s="5">
        <f t="shared" si="1442"/>
        <v>1.7681352440748914E-2</v>
      </c>
      <c r="AZ1342" s="5">
        <f t="shared" si="1443"/>
        <v>5.7978241724865433E-3</v>
      </c>
      <c r="BA1342" s="5">
        <f t="shared" si="1444"/>
        <v>1.2674281279373854E-3</v>
      </c>
      <c r="BB1342" s="5">
        <f t="shared" si="1445"/>
        <v>2.0779873772861383E-4</v>
      </c>
      <c r="BC1342" s="5">
        <f t="shared" si="1446"/>
        <v>2.7255393469530767E-5</v>
      </c>
      <c r="BD1342" s="5">
        <f t="shared" si="1447"/>
        <v>2.7699596636110738E-6</v>
      </c>
      <c r="BE1342" s="5">
        <f t="shared" si="1448"/>
        <v>8.3938927067283236E-6</v>
      </c>
      <c r="BF1342" s="5">
        <f t="shared" si="1449"/>
        <v>1.2718133714664765E-5</v>
      </c>
      <c r="BG1342" s="5">
        <f t="shared" si="1450"/>
        <v>1.2846715331051533E-5</v>
      </c>
      <c r="BH1342" s="5">
        <f t="shared" si="1451"/>
        <v>9.7324476904250362E-6</v>
      </c>
      <c r="BI1342" s="5">
        <f t="shared" si="1452"/>
        <v>5.8985062317314669E-6</v>
      </c>
      <c r="BJ1342" s="8">
        <f t="shared" si="1453"/>
        <v>0.80772554532400054</v>
      </c>
      <c r="BK1342" s="8">
        <f t="shared" si="1454"/>
        <v>0.12351946807206376</v>
      </c>
      <c r="BL1342" s="8">
        <f t="shared" si="1455"/>
        <v>5.018852255857837E-2</v>
      </c>
      <c r="BM1342" s="8">
        <f t="shared" si="1456"/>
        <v>0.67714791914511896</v>
      </c>
      <c r="BN1342" s="8">
        <f t="shared" si="1457"/>
        <v>0.2877857066385372</v>
      </c>
    </row>
    <row r="1343" spans="1:66" x14ac:dyDescent="0.25">
      <c r="A1343" t="s">
        <v>267</v>
      </c>
      <c r="B1343" t="s">
        <v>470</v>
      </c>
      <c r="C1343" t="s">
        <v>408</v>
      </c>
      <c r="D1343" s="7" t="s">
        <v>521</v>
      </c>
      <c r="E1343">
        <f>VLOOKUP(A1343,home!$A$2:$E$405,3,FALSE)</f>
        <v>1.65</v>
      </c>
      <c r="F1343">
        <f>VLOOKUP(B1343,home!$B$2:$E$405,3,FALSE)</f>
        <v>0.45450000000000002</v>
      </c>
      <c r="G1343">
        <f>VLOOKUP(C1343,away!$B$2:$E$405,4,FALSE)</f>
        <v>0.60609999999999997</v>
      </c>
      <c r="H1343">
        <f>VLOOKUP(A1343,away!$A$2:$E$405,3,FALSE)</f>
        <v>1.5249999999999999</v>
      </c>
      <c r="I1343">
        <f>VLOOKUP(C1343,away!$B$2:$E$405,3,FALSE)</f>
        <v>0.87429999999999997</v>
      </c>
      <c r="J1343">
        <f>VLOOKUP(B1343,home!$B$2:$E$405,4,FALSE)</f>
        <v>1.4754</v>
      </c>
      <c r="K1343" s="3">
        <f t="shared" si="1402"/>
        <v>0.45452954249999994</v>
      </c>
      <c r="L1343" s="3">
        <f t="shared" si="1403"/>
        <v>1.9671618854999999</v>
      </c>
      <c r="M1343" s="5">
        <f t="shared" si="1404"/>
        <v>8.8771340073327251E-2</v>
      </c>
      <c r="N1343" s="5">
        <f t="shared" si="1405"/>
        <v>4.0349196590641345E-2</v>
      </c>
      <c r="O1343" s="5">
        <f t="shared" si="1406"/>
        <v>0.17462759671700814</v>
      </c>
      <c r="P1343" s="5">
        <f t="shared" si="1407"/>
        <v>7.9373401643656194E-2</v>
      </c>
      <c r="Q1343" s="5">
        <f t="shared" si="1408"/>
        <v>9.1699509332933832E-3</v>
      </c>
      <c r="R1343" s="5">
        <f t="shared" si="1409"/>
        <v>0.17176037620908169</v>
      </c>
      <c r="S1343" s="5">
        <f t="shared" si="1410"/>
        <v>1.774259823970524E-2</v>
      </c>
      <c r="T1343" s="5">
        <f t="shared" si="1411"/>
        <v>1.8038777967879897E-2</v>
      </c>
      <c r="U1343" s="5">
        <f t="shared" si="1412"/>
        <v>7.8070165217941773E-2</v>
      </c>
      <c r="V1343" s="5">
        <f t="shared" si="1413"/>
        <v>1.762693999510891E-3</v>
      </c>
      <c r="W1343" s="5">
        <f t="shared" si="1414"/>
        <v>1.3893378674857632E-3</v>
      </c>
      <c r="X1343" s="5">
        <f t="shared" si="1415"/>
        <v>2.7330524989998429E-3</v>
      </c>
      <c r="Y1343" s="5">
        <f t="shared" si="1416"/>
        <v>2.6881783535515091E-3</v>
      </c>
      <c r="Z1343" s="5">
        <f t="shared" si="1417"/>
        <v>0.1126268218392155</v>
      </c>
      <c r="AA1343" s="5">
        <f t="shared" si="1418"/>
        <v>5.1192217803807623E-2</v>
      </c>
      <c r="AB1343" s="5">
        <f t="shared" si="1419"/>
        <v>1.1634187668962515E-2</v>
      </c>
      <c r="AC1343" s="5">
        <f t="shared" si="1420"/>
        <v>9.850520075121572E-5</v>
      </c>
      <c r="AD1343" s="5">
        <f t="shared" si="1421"/>
        <v>1.5787377632155736E-4</v>
      </c>
      <c r="AE1343" s="5">
        <f t="shared" si="1422"/>
        <v>3.1056327549971996E-4</v>
      </c>
      <c r="AF1343" s="5">
        <f t="shared" si="1423"/>
        <v>3.054641192995426E-4</v>
      </c>
      <c r="AG1343" s="5">
        <f t="shared" si="1424"/>
        <v>2.0029912429129508E-4</v>
      </c>
      <c r="AH1343" s="5">
        <f t="shared" si="1425"/>
        <v>5.5388797801775941E-2</v>
      </c>
      <c r="AI1343" s="5">
        <f t="shared" si="1426"/>
        <v>2.5175844924466218E-2</v>
      </c>
      <c r="AJ1343" s="5">
        <f t="shared" si="1427"/>
        <v>5.7215826377842874E-3</v>
      </c>
      <c r="AK1343" s="5">
        <f t="shared" si="1428"/>
        <v>8.6687611290934511E-4</v>
      </c>
      <c r="AL1343" s="5">
        <f t="shared" si="1429"/>
        <v>3.5230707824200029E-6</v>
      </c>
      <c r="AM1343" s="5">
        <f t="shared" si="1430"/>
        <v>1.4351659064836962E-5</v>
      </c>
      <c r="AN1343" s="5">
        <f t="shared" si="1431"/>
        <v>2.8232036706037844E-5</v>
      </c>
      <c r="AO1343" s="5">
        <f t="shared" si="1432"/>
        <v>2.776849327907731E-5</v>
      </c>
      <c r="AP1343" s="5">
        <f t="shared" si="1433"/>
        <v>1.8208373865454602E-5</v>
      </c>
      <c r="AQ1343" s="5">
        <f t="shared" si="1434"/>
        <v>8.9547047662641495E-6</v>
      </c>
      <c r="AR1343" s="5">
        <f t="shared" si="1435"/>
        <v>2.1791746383863955E-2</v>
      </c>
      <c r="AS1343" s="5">
        <f t="shared" si="1436"/>
        <v>9.9049925141337109E-3</v>
      </c>
      <c r="AT1343" s="5">
        <f t="shared" si="1437"/>
        <v>2.2510558579575597E-3</v>
      </c>
      <c r="AU1343" s="5">
        <f t="shared" si="1438"/>
        <v>3.410571297531315E-4</v>
      </c>
      <c r="AV1343" s="5">
        <f t="shared" si="1439"/>
        <v>3.8755135288263493E-5</v>
      </c>
      <c r="AW1343" s="5">
        <f t="shared" si="1440"/>
        <v>8.7502625660071377E-8</v>
      </c>
      <c r="AX1343" s="5">
        <f t="shared" si="1441"/>
        <v>1.0872088381427198E-6</v>
      </c>
      <c r="AY1343" s="5">
        <f t="shared" si="1442"/>
        <v>2.1387157879730966E-6</v>
      </c>
      <c r="AZ1343" s="5">
        <f t="shared" si="1443"/>
        <v>2.103600091008888E-6</v>
      </c>
      <c r="BA1343" s="5">
        <f t="shared" si="1444"/>
        <v>1.3793739737890053E-6</v>
      </c>
      <c r="BB1343" s="5">
        <f t="shared" si="1445"/>
        <v>6.7836297677210176E-7</v>
      </c>
      <c r="BC1343" s="5">
        <f t="shared" si="1446"/>
        <v>2.6688995848808001E-7</v>
      </c>
      <c r="BD1343" s="5">
        <f t="shared" si="1447"/>
        <v>7.1446488174699372E-3</v>
      </c>
      <c r="BE1343" s="5">
        <f t="shared" si="1448"/>
        <v>3.247453958327776E-3</v>
      </c>
      <c r="BF1343" s="5">
        <f t="shared" si="1449"/>
        <v>7.3803188098426893E-4</v>
      </c>
      <c r="BG1343" s="5">
        <f t="shared" si="1450"/>
        <v>1.1181909773806473E-4</v>
      </c>
      <c r="BH1343" s="5">
        <f t="shared" si="1451"/>
        <v>1.2706270834411333E-5</v>
      </c>
      <c r="BI1343" s="5">
        <f t="shared" si="1452"/>
        <v>1.1550750938492157E-6</v>
      </c>
      <c r="BJ1343" s="8">
        <f t="shared" si="1453"/>
        <v>7.5447863926571726E-2</v>
      </c>
      <c r="BK1343" s="8">
        <f t="shared" si="1454"/>
        <v>0.18775420094352122</v>
      </c>
      <c r="BL1343" s="8">
        <f t="shared" si="1455"/>
        <v>0.62002106721518246</v>
      </c>
      <c r="BM1343" s="8">
        <f t="shared" si="1456"/>
        <v>0.43179604054432041</v>
      </c>
      <c r="BN1343" s="8">
        <f t="shared" si="1457"/>
        <v>0.56405186216700798</v>
      </c>
    </row>
    <row r="1344" spans="1:66" x14ac:dyDescent="0.25">
      <c r="A1344" t="s">
        <v>267</v>
      </c>
      <c r="B1344" t="s">
        <v>318</v>
      </c>
      <c r="C1344" t="s">
        <v>187</v>
      </c>
      <c r="D1344" s="7" t="s">
        <v>521</v>
      </c>
      <c r="E1344">
        <f>VLOOKUP(A1344,home!$A$2:$E$405,3,FALSE)</f>
        <v>1.65</v>
      </c>
      <c r="F1344">
        <f>VLOOKUP(B1344,home!$B$2:$E$405,3,FALSE)</f>
        <v>0.90910000000000002</v>
      </c>
      <c r="G1344">
        <f>VLOOKUP(C1344,away!$B$2:$E$405,4,FALSE)</f>
        <v>1.2121</v>
      </c>
      <c r="H1344">
        <f>VLOOKUP(A1344,away!$A$2:$E$405,3,FALSE)</f>
        <v>1.5249999999999999</v>
      </c>
      <c r="I1344">
        <f>VLOOKUP(C1344,away!$B$2:$E$405,3,FALSE)</f>
        <v>1.1475</v>
      </c>
      <c r="J1344">
        <f>VLOOKUP(B1344,home!$B$2:$E$405,4,FALSE)</f>
        <v>1.1475</v>
      </c>
      <c r="K1344" s="3">
        <f t="shared" si="1402"/>
        <v>1.8181681814999997</v>
      </c>
      <c r="L1344" s="3">
        <f t="shared" si="1403"/>
        <v>2.00805328125</v>
      </c>
      <c r="M1344" s="5">
        <f t="shared" si="1404"/>
        <v>2.1791801394392674E-2</v>
      </c>
      <c r="N1344" s="5">
        <f t="shared" si="1405"/>
        <v>3.9621159912852089E-2</v>
      </c>
      <c r="O1344" s="5">
        <f t="shared" si="1406"/>
        <v>4.3759098294358527E-2</v>
      </c>
      <c r="P1344" s="5">
        <f t="shared" si="1407"/>
        <v>7.9561400169933585E-2</v>
      </c>
      <c r="Q1344" s="5">
        <f t="shared" si="1408"/>
        <v>3.6018966133835491E-2</v>
      </c>
      <c r="R1344" s="5">
        <f t="shared" si="1409"/>
        <v>4.3935300457263973E-2</v>
      </c>
      <c r="S1344" s="5">
        <f t="shared" si="1410"/>
        <v>7.2619242008018572E-2</v>
      </c>
      <c r="T1344" s="5">
        <f t="shared" si="1411"/>
        <v>7.2328003132280966E-2</v>
      </c>
      <c r="U1344" s="5">
        <f t="shared" si="1412"/>
        <v>7.9881765336039745E-2</v>
      </c>
      <c r="V1344" s="5">
        <f t="shared" si="1413"/>
        <v>2.9459033029447759E-2</v>
      </c>
      <c r="W1344" s="5">
        <f t="shared" si="1414"/>
        <v>2.1829512718355242E-2</v>
      </c>
      <c r="X1344" s="5">
        <f t="shared" si="1415"/>
        <v>4.3834824642181844E-2</v>
      </c>
      <c r="Y1344" s="5">
        <f t="shared" si="1416"/>
        <v>4.4011331727875823E-2</v>
      </c>
      <c r="Z1344" s="5">
        <f t="shared" si="1417"/>
        <v>2.9408141415304519E-2</v>
      </c>
      <c r="AA1344" s="5">
        <f t="shared" si="1418"/>
        <v>5.3468946998359045E-2</v>
      </c>
      <c r="AB1344" s="5">
        <f t="shared" si="1419"/>
        <v>4.8607769065363175E-2</v>
      </c>
      <c r="AC1344" s="5">
        <f t="shared" si="1420"/>
        <v>6.7221436661446601E-3</v>
      </c>
      <c r="AD1344" s="5">
        <f t="shared" si="1421"/>
        <v>9.9224313605407698E-3</v>
      </c>
      <c r="AE1344" s="5">
        <f t="shared" si="1422"/>
        <v>1.992477085151179E-2</v>
      </c>
      <c r="AF1344" s="5">
        <f t="shared" si="1423"/>
        <v>2.0005000743266312E-2</v>
      </c>
      <c r="AG1344" s="5">
        <f t="shared" si="1424"/>
        <v>1.3390369127974868E-2</v>
      </c>
      <c r="AH1344" s="5">
        <f t="shared" si="1425"/>
        <v>1.4763278716116567E-2</v>
      </c>
      <c r="AI1344" s="5">
        <f t="shared" si="1426"/>
        <v>2.6842123616259306E-2</v>
      </c>
      <c r="AJ1344" s="5">
        <f t="shared" si="1427"/>
        <v>2.4401747541486194E-2</v>
      </c>
      <c r="AK1344" s="5">
        <f t="shared" si="1428"/>
        <v>1.4788826984308678E-2</v>
      </c>
      <c r="AL1344" s="5">
        <f t="shared" si="1429"/>
        <v>9.8169610220389921E-4</v>
      </c>
      <c r="AM1344" s="5">
        <f t="shared" si="1430"/>
        <v>3.6081297965705954E-3</v>
      </c>
      <c r="AN1344" s="5">
        <f t="shared" si="1431"/>
        <v>7.2453168771794774E-3</v>
      </c>
      <c r="AO1344" s="5">
        <f t="shared" si="1432"/>
        <v>7.2744911644581295E-3</v>
      </c>
      <c r="AP1344" s="5">
        <f t="shared" si="1433"/>
        <v>4.8691886174047601E-3</v>
      </c>
      <c r="AQ1344" s="5">
        <f t="shared" si="1434"/>
        <v>2.4443975450511952E-3</v>
      </c>
      <c r="AR1344" s="5">
        <f t="shared" si="1435"/>
        <v>5.9290900535812303E-3</v>
      </c>
      <c r="AS1344" s="5">
        <f t="shared" si="1436"/>
        <v>1.0780082880669522E-2</v>
      </c>
      <c r="AT1344" s="5">
        <f t="shared" si="1437"/>
        <v>9.8000018437830929E-3</v>
      </c>
      <c r="AU1344" s="5">
        <f t="shared" si="1438"/>
        <v>5.9393505103359154E-3</v>
      </c>
      <c r="AV1344" s="5">
        <f t="shared" si="1439"/>
        <v>2.6996845291671376E-3</v>
      </c>
      <c r="AW1344" s="5">
        <f t="shared" si="1440"/>
        <v>9.9559762330318215E-5</v>
      </c>
      <c r="AX1344" s="5">
        <f t="shared" si="1441"/>
        <v>1.0933644651411202E-3</v>
      </c>
      <c r="AY1344" s="5">
        <f t="shared" si="1442"/>
        <v>2.1955341018287775E-3</v>
      </c>
      <c r="AZ1344" s="5">
        <f t="shared" si="1443"/>
        <v>2.2043747286367749E-3</v>
      </c>
      <c r="BA1344" s="5">
        <f t="shared" si="1444"/>
        <v>1.4755006356478846E-3</v>
      </c>
      <c r="BB1344" s="5">
        <f t="shared" si="1445"/>
        <v>7.4072097322479898E-4</v>
      </c>
      <c r="BC1344" s="5">
        <f t="shared" si="1446"/>
        <v>2.9748143615495015E-4</v>
      </c>
      <c r="BD1344" s="5">
        <f t="shared" si="1447"/>
        <v>1.9843214561534191E-3</v>
      </c>
      <c r="BE1344" s="5">
        <f t="shared" si="1448"/>
        <v>3.6078301334458935E-3</v>
      </c>
      <c r="BF1344" s="5">
        <f t="shared" si="1449"/>
        <v>3.279820976444111E-3</v>
      </c>
      <c r="BG1344" s="5">
        <f t="shared" si="1450"/>
        <v>1.9877553801289803E-3</v>
      </c>
      <c r="BH1344" s="5">
        <f t="shared" si="1451"/>
        <v>9.0351839618898751E-4</v>
      </c>
      <c r="BI1344" s="5">
        <f t="shared" si="1452"/>
        <v>3.2854967987014551E-4</v>
      </c>
      <c r="BJ1344" s="8">
        <f t="shared" si="1453"/>
        <v>0.35433487069197367</v>
      </c>
      <c r="BK1344" s="8">
        <f t="shared" si="1454"/>
        <v>0.21333085047196987</v>
      </c>
      <c r="BL1344" s="8">
        <f t="shared" si="1455"/>
        <v>0.39768886284932359</v>
      </c>
      <c r="BM1344" s="8">
        <f t="shared" si="1456"/>
        <v>0.72797902472643661</v>
      </c>
      <c r="BN1344" s="8">
        <f t="shared" si="1457"/>
        <v>0.26468772636263632</v>
      </c>
    </row>
    <row r="1345" spans="1:66" x14ac:dyDescent="0.25">
      <c r="A1345" t="s">
        <v>267</v>
      </c>
      <c r="B1345" t="s">
        <v>191</v>
      </c>
      <c r="C1345" t="s">
        <v>335</v>
      </c>
      <c r="D1345" s="7" t="s">
        <v>521</v>
      </c>
      <c r="E1345">
        <f>VLOOKUP(A1345,home!$A$2:$E$405,3,FALSE)</f>
        <v>1.65</v>
      </c>
      <c r="F1345">
        <f>VLOOKUP(B1345,home!$B$2:$E$405,3,FALSE)</f>
        <v>1.3635999999999999</v>
      </c>
      <c r="G1345">
        <f>VLOOKUP(C1345,away!$B$2:$E$405,4,FALSE)</f>
        <v>1.0606</v>
      </c>
      <c r="H1345">
        <f>VLOOKUP(A1345,away!$A$2:$E$405,3,FALSE)</f>
        <v>1.5249999999999999</v>
      </c>
      <c r="I1345">
        <f>VLOOKUP(C1345,away!$B$2:$E$405,3,FALSE)</f>
        <v>0.16389999999999999</v>
      </c>
      <c r="J1345">
        <f>VLOOKUP(B1345,home!$B$2:$E$405,4,FALSE)</f>
        <v>1.6393</v>
      </c>
      <c r="K1345" s="3">
        <f t="shared" si="1402"/>
        <v>2.3862863639999996</v>
      </c>
      <c r="L1345" s="3">
        <f t="shared" si="1403"/>
        <v>0.40973893674999995</v>
      </c>
      <c r="M1345" s="5">
        <f t="shared" si="1404"/>
        <v>6.1052245318373166E-2</v>
      </c>
      <c r="N1345" s="5">
        <f t="shared" si="1405"/>
        <v>0.14568814049481668</v>
      </c>
      <c r="O1345" s="5">
        <f t="shared" si="1406"/>
        <v>2.5015482082950381E-2</v>
      </c>
      <c r="P1345" s="5">
        <f t="shared" si="1407"/>
        <v>5.9694103783430791E-2</v>
      </c>
      <c r="Q1345" s="5">
        <f t="shared" si="1408"/>
        <v>0.17382681152964866</v>
      </c>
      <c r="R1345" s="5">
        <f t="shared" si="1409"/>
        <v>5.1249085154783814E-3</v>
      </c>
      <c r="S1345" s="5">
        <f t="shared" si="1410"/>
        <v>1.4591543717699424E-2</v>
      </c>
      <c r="T1345" s="5">
        <f t="shared" si="1411"/>
        <v>7.1223612934800867E-2</v>
      </c>
      <c r="U1345" s="5">
        <f t="shared" si="1412"/>
        <v>1.222949930723354E-2</v>
      </c>
      <c r="V1345" s="5">
        <f t="shared" si="1413"/>
        <v>1.5852162912138325E-3</v>
      </c>
      <c r="W1345" s="5">
        <f t="shared" si="1414"/>
        <v>0.13826685001693284</v>
      </c>
      <c r="X1345" s="5">
        <f t="shared" si="1415"/>
        <v>5.6653312113709768E-2</v>
      </c>
      <c r="Y1345" s="5">
        <f t="shared" si="1416"/>
        <v>1.1606533934418664E-2</v>
      </c>
      <c r="Z1345" s="5">
        <f t="shared" si="1417"/>
        <v>6.9995818869104422E-4</v>
      </c>
      <c r="AA1345" s="5">
        <f t="shared" si="1418"/>
        <v>1.6703006810435772E-3</v>
      </c>
      <c r="AB1345" s="5">
        <f t="shared" si="1419"/>
        <v>1.9929078694771014E-3</v>
      </c>
      <c r="AC1345" s="5">
        <f t="shared" si="1420"/>
        <v>9.6872016452302997E-5</v>
      </c>
      <c r="AD1345" s="5">
        <f t="shared" si="1421"/>
        <v>8.2486074697159961E-2</v>
      </c>
      <c r="AE1345" s="5">
        <f t="shared" si="1422"/>
        <v>3.3797756543095393E-2</v>
      </c>
      <c r="AF1345" s="5">
        <f t="shared" si="1423"/>
        <v>6.9241284152516298E-3</v>
      </c>
      <c r="AG1345" s="5">
        <f t="shared" si="1424"/>
        <v>9.4569500492855505E-4</v>
      </c>
      <c r="AH1345" s="5">
        <f t="shared" si="1425"/>
        <v>7.1700031000931051E-5</v>
      </c>
      <c r="AI1345" s="5">
        <f t="shared" si="1426"/>
        <v>1.7109680627589897E-4</v>
      </c>
      <c r="AJ1345" s="5">
        <f t="shared" si="1427"/>
        <v>2.0414298787006373E-4</v>
      </c>
      <c r="AK1345" s="5">
        <f t="shared" si="1428"/>
        <v>1.6238120942018344E-4</v>
      </c>
      <c r="AL1345" s="5">
        <f t="shared" si="1429"/>
        <v>3.788681758489715E-6</v>
      </c>
      <c r="AM1345" s="5">
        <f t="shared" si="1430"/>
        <v>3.936707905394362E-2</v>
      </c>
      <c r="AN1345" s="5">
        <f t="shared" si="1431"/>
        <v>1.6130225114516051E-2</v>
      </c>
      <c r="AO1345" s="5">
        <f t="shared" si="1432"/>
        <v>3.3045906439799762E-3</v>
      </c>
      <c r="AP1345" s="5">
        <f t="shared" si="1433"/>
        <v>4.5133981895278437E-4</v>
      </c>
      <c r="AQ1345" s="5">
        <f t="shared" si="1434"/>
        <v>4.6232874382662819E-5</v>
      </c>
      <c r="AR1345" s="5">
        <f t="shared" si="1435"/>
        <v>5.8756588934527046E-6</v>
      </c>
      <c r="AS1345" s="5">
        <f t="shared" si="1436"/>
        <v>1.4021004696961514E-5</v>
      </c>
      <c r="AT1345" s="5">
        <f t="shared" si="1437"/>
        <v>1.6729066158969611E-5</v>
      </c>
      <c r="AU1345" s="5">
        <f t="shared" si="1438"/>
        <v>1.330678081920101E-5</v>
      </c>
      <c r="AV1345" s="5">
        <f t="shared" si="1439"/>
        <v>7.9384474043990267E-6</v>
      </c>
      <c r="AW1345" s="5">
        <f t="shared" si="1440"/>
        <v>1.0290001116361465E-7</v>
      </c>
      <c r="AX1345" s="5">
        <f t="shared" si="1441"/>
        <v>1.5656853989489284E-2</v>
      </c>
      <c r="AY1345" s="5">
        <f t="shared" si="1442"/>
        <v>6.4152227065033332E-3</v>
      </c>
      <c r="AZ1345" s="5">
        <f t="shared" si="1443"/>
        <v>1.3142832653885662E-3</v>
      </c>
      <c r="BA1345" s="5">
        <f t="shared" si="1444"/>
        <v>1.7950434258287638E-4</v>
      </c>
      <c r="BB1345" s="5">
        <f t="shared" si="1445"/>
        <v>1.8387479617978873E-5</v>
      </c>
      <c r="BC1345" s="5">
        <f t="shared" si="1446"/>
        <v>1.5068132696365917E-6</v>
      </c>
      <c r="BD1345" s="5">
        <f t="shared" si="1447"/>
        <v>4.0124770461816529E-7</v>
      </c>
      <c r="BE1345" s="5">
        <f t="shared" si="1448"/>
        <v>9.574919261166272E-7</v>
      </c>
      <c r="BF1345" s="5">
        <f t="shared" si="1449"/>
        <v>1.1424249634661018E-6</v>
      </c>
      <c r="BG1345" s="5">
        <f t="shared" si="1450"/>
        <v>9.0871770407078552E-7</v>
      </c>
      <c r="BH1345" s="5">
        <f t="shared" si="1451"/>
        <v>5.4211516648737548E-7</v>
      </c>
      <c r="BI1345" s="5">
        <f t="shared" si="1452"/>
        <v>2.5872840590128257E-7</v>
      </c>
      <c r="BJ1345" s="8">
        <f t="shared" si="1453"/>
        <v>0.8043041417873894</v>
      </c>
      <c r="BK1345" s="8">
        <f t="shared" si="1454"/>
        <v>0.14343899251543132</v>
      </c>
      <c r="BL1345" s="8">
        <f t="shared" si="1455"/>
        <v>4.6704501174593689E-2</v>
      </c>
      <c r="BM1345" s="8">
        <f t="shared" si="1456"/>
        <v>0.51833078213491568</v>
      </c>
      <c r="BN1345" s="8">
        <f t="shared" si="1457"/>
        <v>0.47040169172469798</v>
      </c>
    </row>
    <row r="1346" spans="1:66" x14ac:dyDescent="0.25">
      <c r="A1346" t="s">
        <v>267</v>
      </c>
      <c r="B1346" t="s">
        <v>302</v>
      </c>
      <c r="C1346" t="s">
        <v>179</v>
      </c>
      <c r="D1346" s="7" t="s">
        <v>521</v>
      </c>
      <c r="E1346">
        <f>VLOOKUP(A1346,home!$A$2:$E$405,3,FALSE)</f>
        <v>1.65</v>
      </c>
      <c r="F1346">
        <f>VLOOKUP(B1346,home!$B$2:$E$405,3,FALSE)</f>
        <v>1.5152000000000001</v>
      </c>
      <c r="G1346">
        <f>VLOOKUP(C1346,away!$B$2:$E$405,4,FALSE)</f>
        <v>0.45450000000000002</v>
      </c>
      <c r="H1346">
        <f>VLOOKUP(A1346,away!$A$2:$E$405,3,FALSE)</f>
        <v>1.5249999999999999</v>
      </c>
      <c r="I1346">
        <f>VLOOKUP(C1346,away!$B$2:$E$405,3,FALSE)</f>
        <v>1.4754</v>
      </c>
      <c r="J1346">
        <f>VLOOKUP(B1346,home!$B$2:$E$405,4,FALSE)</f>
        <v>0.32790000000000002</v>
      </c>
      <c r="K1346" s="3">
        <f t="shared" si="1402"/>
        <v>1.1362863600000002</v>
      </c>
      <c r="L1346" s="3">
        <f t="shared" si="1403"/>
        <v>0.73777008150000012</v>
      </c>
      <c r="M1346" s="5">
        <f t="shared" si="1404"/>
        <v>0.15349973451505444</v>
      </c>
      <c r="N1346" s="5">
        <f t="shared" si="1405"/>
        <v>0.17441965459307759</v>
      </c>
      <c r="O1346" s="5">
        <f t="shared" si="1406"/>
        <v>0.11324751164340008</v>
      </c>
      <c r="P1346" s="5">
        <f t="shared" si="1407"/>
        <v>0.12868160278433671</v>
      </c>
      <c r="Q1346" s="5">
        <f t="shared" si="1408"/>
        <v>9.9095337215012722E-2</v>
      </c>
      <c r="R1346" s="5">
        <f t="shared" si="1409"/>
        <v>4.1775312947411741E-2</v>
      </c>
      <c r="S1346" s="5">
        <f t="shared" si="1410"/>
        <v>2.6969028558029528E-2</v>
      </c>
      <c r="T1346" s="5">
        <f t="shared" si="1411"/>
        <v>7.3109575013389924E-2</v>
      </c>
      <c r="U1346" s="5">
        <f t="shared" si="1412"/>
        <v>4.7468718286875364E-2</v>
      </c>
      <c r="V1346" s="5">
        <f t="shared" si="1413"/>
        <v>2.5120693612979863E-3</v>
      </c>
      <c r="W1346" s="5">
        <f t="shared" si="1414"/>
        <v>3.7533560005673122E-2</v>
      </c>
      <c r="X1346" s="5">
        <f t="shared" si="1415"/>
        <v>2.7691137624370601E-2</v>
      </c>
      <c r="Y1346" s="5">
        <f t="shared" si="1416"/>
        <v>1.0214846430979809E-2</v>
      </c>
      <c r="Z1346" s="5">
        <f t="shared" si="1417"/>
        <v>1.0273525345966658E-2</v>
      </c>
      <c r="AA1346" s="5">
        <f t="shared" si="1418"/>
        <v>1.1673666719736195E-2</v>
      </c>
      <c r="AB1346" s="5">
        <f t="shared" si="1419"/>
        <v>6.6323141324110919E-3</v>
      </c>
      <c r="AC1346" s="5">
        <f t="shared" si="1420"/>
        <v>1.3161957280353909E-4</v>
      </c>
      <c r="AD1346" s="5">
        <f t="shared" si="1421"/>
        <v>1.0662218069171978E-2</v>
      </c>
      <c r="AE1346" s="5">
        <f t="shared" si="1422"/>
        <v>7.866265493863784E-3</v>
      </c>
      <c r="AF1346" s="5">
        <f t="shared" si="1423"/>
        <v>2.9017476672542606E-3</v>
      </c>
      <c r="AG1346" s="5">
        <f t="shared" si="1424"/>
        <v>7.1360753765420382E-4</v>
      </c>
      <c r="AH1346" s="5">
        <f t="shared" si="1425"/>
        <v>1.8948749079465343E-3</v>
      </c>
      <c r="AI1346" s="5">
        <f t="shared" si="1426"/>
        <v>2.1531205118059029E-3</v>
      </c>
      <c r="AJ1346" s="5">
        <f t="shared" si="1427"/>
        <v>1.2232807345006335E-3</v>
      </c>
      <c r="AK1346" s="5">
        <f t="shared" si="1428"/>
        <v>4.6333240435461712E-4</v>
      </c>
      <c r="AL1346" s="5">
        <f t="shared" si="1429"/>
        <v>4.4135627047584305E-6</v>
      </c>
      <c r="AM1346" s="5">
        <f t="shared" si="1430"/>
        <v>2.4230665918691316E-3</v>
      </c>
      <c r="AN1346" s="5">
        <f t="shared" si="1431"/>
        <v>1.7876660369632166E-3</v>
      </c>
      <c r="AO1346" s="5">
        <f t="shared" si="1432"/>
        <v>6.5944325889256722E-4</v>
      </c>
      <c r="AP1346" s="5">
        <f t="shared" si="1433"/>
        <v>1.6217250228593168E-4</v>
      </c>
      <c r="AQ1346" s="5">
        <f t="shared" si="1434"/>
        <v>2.9911505057137688E-5</v>
      </c>
      <c r="AR1346" s="5">
        <f t="shared" si="1435"/>
        <v>2.7959640305360412E-4</v>
      </c>
      <c r="AS1346" s="5">
        <f t="shared" si="1436"/>
        <v>3.1770157909487279E-4</v>
      </c>
      <c r="AT1346" s="5">
        <f t="shared" si="1437"/>
        <v>1.8049998543798258E-4</v>
      </c>
      <c r="AU1346" s="5">
        <f t="shared" si="1438"/>
        <v>6.8366557144459422E-5</v>
      </c>
      <c r="AV1346" s="5">
        <f t="shared" si="1439"/>
        <v>1.9420996590852455E-5</v>
      </c>
      <c r="AW1346" s="5">
        <f t="shared" si="1440"/>
        <v>1.0277692818017829E-7</v>
      </c>
      <c r="AX1346" s="5">
        <f t="shared" si="1441"/>
        <v>4.5888291961876344E-4</v>
      </c>
      <c r="AY1346" s="5">
        <f t="shared" si="1442"/>
        <v>3.3855008900609309E-4</v>
      </c>
      <c r="AZ1346" s="5">
        <f t="shared" si="1443"/>
        <v>1.2488606337892878E-4</v>
      </c>
      <c r="BA1346" s="5">
        <f t="shared" si="1444"/>
        <v>3.0712400385762163E-5</v>
      </c>
      <c r="BB1346" s="5">
        <f t="shared" si="1445"/>
        <v>5.6646725339160953E-6</v>
      </c>
      <c r="BC1346" s="5">
        <f t="shared" si="1446"/>
        <v>8.3584518340361851E-7</v>
      </c>
      <c r="BD1346" s="5">
        <f t="shared" si="1447"/>
        <v>3.4379643511327379E-5</v>
      </c>
      <c r="BE1346" s="5">
        <f t="shared" si="1448"/>
        <v>3.9065119983583811E-5</v>
      </c>
      <c r="BF1346" s="5">
        <f t="shared" si="1449"/>
        <v>2.2194581494554857E-5</v>
      </c>
      <c r="BG1346" s="5">
        <f t="shared" si="1450"/>
        <v>8.4064667393903675E-6</v>
      </c>
      <c r="BH1346" s="5">
        <f t="shared" si="1451"/>
        <v>2.3880383729407386E-6</v>
      </c>
      <c r="BI1346" s="5">
        <f t="shared" si="1452"/>
        <v>5.4269908606583106E-7</v>
      </c>
      <c r="BJ1346" s="8">
        <f t="shared" si="1453"/>
        <v>0.45022974153562284</v>
      </c>
      <c r="BK1346" s="8">
        <f t="shared" si="1454"/>
        <v>0.31213701844323305</v>
      </c>
      <c r="BL1346" s="8">
        <f t="shared" si="1455"/>
        <v>0.22750469435895174</v>
      </c>
      <c r="BM1346" s="8">
        <f t="shared" si="1456"/>
        <v>0.28908737867340328</v>
      </c>
      <c r="BN1346" s="8">
        <f t="shared" si="1457"/>
        <v>0.7107191536982933</v>
      </c>
    </row>
    <row r="1347" spans="1:66" x14ac:dyDescent="0.25">
      <c r="A1347" t="s">
        <v>273</v>
      </c>
      <c r="B1347" t="s">
        <v>440</v>
      </c>
      <c r="C1347" t="s">
        <v>296</v>
      </c>
      <c r="D1347" s="7" t="s">
        <v>521</v>
      </c>
      <c r="E1347">
        <f>VLOOKUP(A1347,home!$A$2:$E$405,3,FALSE)</f>
        <v>1.375</v>
      </c>
      <c r="F1347">
        <f>VLOOKUP(B1347,home!$B$2:$E$405,3,FALSE)</f>
        <v>1.2726999999999999</v>
      </c>
      <c r="G1347">
        <f>VLOOKUP(C1347,away!$B$2:$E$405,4,FALSE)</f>
        <v>0.90910000000000002</v>
      </c>
      <c r="H1347">
        <f>VLOOKUP(A1347,away!$A$2:$E$405,3,FALSE)</f>
        <v>1.1000000000000001</v>
      </c>
      <c r="I1347">
        <f>VLOOKUP(C1347,away!$B$2:$E$405,3,FALSE)</f>
        <v>0.90910000000000002</v>
      </c>
      <c r="J1347">
        <f>VLOOKUP(B1347,home!$B$2:$E$405,4,FALSE)</f>
        <v>0.90910000000000002</v>
      </c>
      <c r="K1347" s="3">
        <f t="shared" si="1402"/>
        <v>1.5908909087499998</v>
      </c>
      <c r="L1347" s="3">
        <f t="shared" si="1403"/>
        <v>0.90910909100000004</v>
      </c>
      <c r="M1347" s="5">
        <f t="shared" si="1404"/>
        <v>8.2084998644420065E-2</v>
      </c>
      <c r="N1347" s="5">
        <f t="shared" si="1405"/>
        <v>0.13058827808816392</v>
      </c>
      <c r="O1347" s="5">
        <f t="shared" si="1406"/>
        <v>7.4624218502364947E-2</v>
      </c>
      <c r="P1347" s="5">
        <f t="shared" si="1407"/>
        <v>0.11871899078798592</v>
      </c>
      <c r="Q1347" s="5">
        <f t="shared" si="1408"/>
        <v>0.10387585219988842</v>
      </c>
      <c r="R1347" s="5">
        <f t="shared" si="1409"/>
        <v>3.3920777724635191E-2</v>
      </c>
      <c r="S1347" s="5">
        <f t="shared" si="1410"/>
        <v>4.2925622849711714E-2</v>
      </c>
      <c r="T1347" s="5">
        <f t="shared" si="1411"/>
        <v>9.4434481570290899E-2</v>
      </c>
      <c r="U1347" s="5">
        <f t="shared" si="1412"/>
        <v>5.3964256899851633E-2</v>
      </c>
      <c r="V1347" s="5">
        <f t="shared" si="1413"/>
        <v>6.898116055609041E-3</v>
      </c>
      <c r="W1347" s="5">
        <f t="shared" si="1414"/>
        <v>5.508504963448705E-2</v>
      </c>
      <c r="X1347" s="5">
        <f t="shared" si="1415"/>
        <v>5.0078319400898401E-2</v>
      </c>
      <c r="Y1347" s="5">
        <f t="shared" si="1416"/>
        <v>2.2763327714679208E-2</v>
      </c>
      <c r="Z1347" s="5">
        <f t="shared" si="1417"/>
        <v>1.0279229134418717E-2</v>
      </c>
      <c r="AA1347" s="5">
        <f t="shared" si="1418"/>
        <v>1.6353132178904866E-2</v>
      </c>
      <c r="AB1347" s="5">
        <f t="shared" si="1419"/>
        <v>1.3008024656503414E-2</v>
      </c>
      <c r="AC1347" s="5">
        <f t="shared" si="1420"/>
        <v>6.2354372752674203E-4</v>
      </c>
      <c r="AD1347" s="5">
        <f t="shared" si="1421"/>
        <v>2.1908576167887002E-2</v>
      </c>
      <c r="AE1347" s="5">
        <f t="shared" si="1422"/>
        <v>1.9917285765092017E-2</v>
      </c>
      <c r="AF1347" s="5">
        <f t="shared" si="1423"/>
        <v>9.0534927785450216E-3</v>
      </c>
      <c r="AG1347" s="5">
        <f t="shared" si="1424"/>
        <v>2.7435375300927096E-3</v>
      </c>
      <c r="AH1347" s="5">
        <f t="shared" si="1425"/>
        <v>2.3362351636430287E-3</v>
      </c>
      <c r="AI1347" s="5">
        <f t="shared" si="1426"/>
        <v>3.7166952825417625E-3</v>
      </c>
      <c r="AJ1347" s="5">
        <f t="shared" si="1427"/>
        <v>2.9564283677948515E-3</v>
      </c>
      <c r="AK1347" s="5">
        <f t="shared" si="1428"/>
        <v>1.5677850042318099E-3</v>
      </c>
      <c r="AL1347" s="5">
        <f t="shared" si="1429"/>
        <v>3.6073086808382794E-5</v>
      </c>
      <c r="AM1347" s="5">
        <f t="shared" si="1430"/>
        <v>6.970830929829668E-3</v>
      </c>
      <c r="AN1347" s="5">
        <f t="shared" si="1431"/>
        <v>6.3372457701321343E-3</v>
      </c>
      <c r="AO1347" s="5">
        <f t="shared" si="1432"/>
        <v>2.88062387076421E-3</v>
      </c>
      <c r="AP1347" s="5">
        <f t="shared" si="1433"/>
        <v>8.7293378288778422E-4</v>
      </c>
      <c r="AQ1347" s="5">
        <f t="shared" si="1434"/>
        <v>1.9839800946607619E-4</v>
      </c>
      <c r="AR1347" s="5">
        <f t="shared" si="1435"/>
        <v>4.2477852519635017E-4</v>
      </c>
      <c r="AS1347" s="5">
        <f t="shared" si="1436"/>
        <v>6.7577629396710619E-4</v>
      </c>
      <c r="AT1347" s="5">
        <f t="shared" si="1437"/>
        <v>5.3754318121051841E-4</v>
      </c>
      <c r="AU1347" s="5">
        <f t="shared" si="1438"/>
        <v>2.8505752001612247E-4</v>
      </c>
      <c r="AV1347" s="5">
        <f t="shared" si="1439"/>
        <v>1.1337385426611767E-4</v>
      </c>
      <c r="AW1347" s="5">
        <f t="shared" si="1440"/>
        <v>1.4492296370369085E-6</v>
      </c>
      <c r="AX1347" s="5">
        <f t="shared" si="1441"/>
        <v>1.8483052587832196E-3</v>
      </c>
      <c r="AY1347" s="5">
        <f t="shared" si="1442"/>
        <v>1.6803111137029326E-3</v>
      </c>
      <c r="AZ1347" s="5">
        <f t="shared" si="1443"/>
        <v>7.6379305458783536E-4</v>
      </c>
      <c r="BA1347" s="5">
        <f t="shared" si="1444"/>
        <v>2.3145706985615349E-4</v>
      </c>
      <c r="BB1347" s="5">
        <f t="shared" si="1445"/>
        <v>5.2604931595612792E-5</v>
      </c>
      <c r="BC1347" s="5">
        <f t="shared" si="1446"/>
        <v>9.5647243090009488E-6</v>
      </c>
      <c r="BD1347" s="5">
        <f t="shared" si="1447"/>
        <v>6.436166981959572E-5</v>
      </c>
      <c r="BE1347" s="5">
        <f t="shared" si="1448"/>
        <v>1.0239239538796407E-4</v>
      </c>
      <c r="BF1347" s="5">
        <f t="shared" si="1449"/>
        <v>8.144756547392373E-5</v>
      </c>
      <c r="BG1347" s="5">
        <f t="shared" si="1450"/>
        <v>4.3191397150761883E-5</v>
      </c>
      <c r="BH1347" s="5">
        <f t="shared" si="1451"/>
        <v>1.7178200265839445E-5</v>
      </c>
      <c r="BI1347" s="5">
        <f t="shared" si="1452"/>
        <v>5.46572852632216E-6</v>
      </c>
      <c r="BJ1347" s="8">
        <f t="shared" si="1453"/>
        <v>0.53229426936593938</v>
      </c>
      <c r="BK1347" s="8">
        <f t="shared" si="1454"/>
        <v>0.25296765626576478</v>
      </c>
      <c r="BL1347" s="8">
        <f t="shared" si="1455"/>
        <v>0.20479812011175214</v>
      </c>
      <c r="BM1347" s="8">
        <f t="shared" si="1456"/>
        <v>0.45484729704635046</v>
      </c>
      <c r="BN1347" s="8">
        <f t="shared" si="1457"/>
        <v>0.54381311594745851</v>
      </c>
    </row>
    <row r="1348" spans="1:66" x14ac:dyDescent="0.25">
      <c r="A1348" t="s">
        <v>273</v>
      </c>
      <c r="B1348" t="s">
        <v>291</v>
      </c>
      <c r="C1348" t="s">
        <v>295</v>
      </c>
      <c r="D1348" s="7" t="s">
        <v>521</v>
      </c>
      <c r="E1348">
        <f>VLOOKUP(A1348,home!$A$2:$E$405,3,FALSE)</f>
        <v>1.375</v>
      </c>
      <c r="F1348">
        <f>VLOOKUP(B1348,home!$B$2:$E$405,3,FALSE)</f>
        <v>0.54549999999999998</v>
      </c>
      <c r="G1348">
        <f>VLOOKUP(C1348,away!$B$2:$E$405,4,FALSE)</f>
        <v>1.2121</v>
      </c>
      <c r="H1348">
        <f>VLOOKUP(A1348,away!$A$2:$E$405,3,FALSE)</f>
        <v>1.1000000000000001</v>
      </c>
      <c r="I1348">
        <f>VLOOKUP(C1348,away!$B$2:$E$405,3,FALSE)</f>
        <v>1.5152000000000001</v>
      </c>
      <c r="J1348">
        <f>VLOOKUP(B1348,home!$B$2:$E$405,4,FALSE)</f>
        <v>1.1364000000000001</v>
      </c>
      <c r="K1348" s="3">
        <f t="shared" si="1402"/>
        <v>0.90915075624999997</v>
      </c>
      <c r="L1348" s="3">
        <f t="shared" si="1403"/>
        <v>1.8940606080000004</v>
      </c>
      <c r="M1348" s="5">
        <f t="shared" si="1404"/>
        <v>6.0615092591519273E-2</v>
      </c>
      <c r="N1348" s="5">
        <f t="shared" si="1405"/>
        <v>5.510825726974352E-2</v>
      </c>
      <c r="O1348" s="5">
        <f t="shared" si="1406"/>
        <v>0.11480865912786931</v>
      </c>
      <c r="P1348" s="5">
        <f t="shared" si="1407"/>
        <v>0.10437837927015085</v>
      </c>
      <c r="Q1348" s="5">
        <f t="shared" si="1408"/>
        <v>2.5050856886203437E-2</v>
      </c>
      <c r="R1348" s="5">
        <f t="shared" si="1409"/>
        <v>0.10872727935569849</v>
      </c>
      <c r="S1348" s="5">
        <f t="shared" si="1410"/>
        <v>4.493454349926939E-2</v>
      </c>
      <c r="T1348" s="5">
        <f t="shared" si="1411"/>
        <v>4.7447841224803479E-2</v>
      </c>
      <c r="U1348" s="5">
        <f t="shared" si="1412"/>
        <v>9.8849488251238307E-2</v>
      </c>
      <c r="V1348" s="5">
        <f t="shared" si="1413"/>
        <v>8.597409257468663E-3</v>
      </c>
      <c r="W1348" s="5">
        <f t="shared" si="1414"/>
        <v>7.5916684942674588E-3</v>
      </c>
      <c r="X1348" s="5">
        <f t="shared" si="1415"/>
        <v>1.4379080243986668E-2</v>
      </c>
      <c r="Y1348" s="5">
        <f t="shared" si="1416"/>
        <v>1.3617424734703096E-2</v>
      </c>
      <c r="Z1348" s="5">
        <f t="shared" si="1417"/>
        <v>6.8645352280880062E-2</v>
      </c>
      <c r="AA1348" s="5">
        <f t="shared" si="1418"/>
        <v>6.2408973939209772E-2</v>
      </c>
      <c r="AB1348" s="5">
        <f t="shared" si="1419"/>
        <v>2.836958292680955E-2</v>
      </c>
      <c r="AC1348" s="5">
        <f t="shared" si="1420"/>
        <v>9.252889893530458E-4</v>
      </c>
      <c r="AD1348" s="5">
        <f t="shared" si="1421"/>
        <v>1.7254927881906392E-3</v>
      </c>
      <c r="AE1348" s="5">
        <f t="shared" si="1422"/>
        <v>3.2681879194999775E-3</v>
      </c>
      <c r="AF1348" s="5">
        <f t="shared" si="1423"/>
        <v>3.095072998933193E-3</v>
      </c>
      <c r="AG1348" s="5">
        <f t="shared" si="1424"/>
        <v>1.9540852820545958E-3</v>
      </c>
      <c r="AH1348" s="5">
        <f t="shared" si="1425"/>
        <v>3.2504614419374502E-2</v>
      </c>
      <c r="AI1348" s="5">
        <f t="shared" si="1426"/>
        <v>2.9551594780988982E-2</v>
      </c>
      <c r="AJ1348" s="5">
        <f t="shared" si="1427"/>
        <v>1.3433427371764842E-2</v>
      </c>
      <c r="AK1348" s="5">
        <f t="shared" si="1428"/>
        <v>4.0710035513564849E-3</v>
      </c>
      <c r="AL1348" s="5">
        <f t="shared" si="1429"/>
        <v>6.3733410895555978E-5</v>
      </c>
      <c r="AM1348" s="5">
        <f t="shared" si="1430"/>
        <v>3.1374661465748827E-4</v>
      </c>
      <c r="AN1348" s="5">
        <f t="shared" si="1431"/>
        <v>5.9425510371610409E-4</v>
      </c>
      <c r="AO1348" s="5">
        <f t="shared" si="1432"/>
        <v>5.6277759152581388E-4</v>
      </c>
      <c r="AP1348" s="5">
        <f t="shared" si="1433"/>
        <v>3.5531162239138629E-4</v>
      </c>
      <c r="AQ1348" s="5">
        <f t="shared" si="1434"/>
        <v>1.6824543688402405E-4</v>
      </c>
      <c r="AR1348" s="5">
        <f t="shared" si="1435"/>
        <v>1.2313141949993193E-2</v>
      </c>
      <c r="AS1348" s="5">
        <f t="shared" si="1436"/>
        <v>1.1194502315649913E-2</v>
      </c>
      <c r="AT1348" s="5">
        <f t="shared" si="1437"/>
        <v>5.0887451230577458E-3</v>
      </c>
      <c r="AU1348" s="5">
        <f t="shared" si="1438"/>
        <v>1.542145492330483E-3</v>
      </c>
      <c r="AV1348" s="5">
        <f t="shared" si="1439"/>
        <v>3.5051068514994671E-4</v>
      </c>
      <c r="AW1348" s="5">
        <f t="shared" si="1440"/>
        <v>3.0485578252976789E-6</v>
      </c>
      <c r="AX1348" s="5">
        <f t="shared" si="1441"/>
        <v>4.7540495331122109E-5</v>
      </c>
      <c r="AY1348" s="5">
        <f t="shared" si="1442"/>
        <v>9.0044579491486312E-5</v>
      </c>
      <c r="AZ1348" s="5">
        <f t="shared" si="1443"/>
        <v>8.5274945489374494E-5</v>
      </c>
      <c r="BA1348" s="5">
        <f t="shared" si="1444"/>
        <v>5.3838638366923852E-5</v>
      </c>
      <c r="BB1348" s="5">
        <f t="shared" si="1445"/>
        <v>2.5493411029787004E-5</v>
      </c>
      <c r="BC1348" s="5">
        <f t="shared" si="1446"/>
        <v>9.6572131190144448E-6</v>
      </c>
      <c r="BD1348" s="5">
        <f t="shared" si="1447"/>
        <v>3.8869728546990683E-3</v>
      </c>
      <c r="BE1348" s="5">
        <f t="shared" si="1448"/>
        <v>3.5338443103728793E-3</v>
      </c>
      <c r="BF1348" s="5">
        <f t="shared" si="1449"/>
        <v>1.6063986136226312E-3</v>
      </c>
      <c r="BG1348" s="5">
        <f t="shared" si="1450"/>
        <v>4.8681950480465558E-4</v>
      </c>
      <c r="BH1348" s="5">
        <f t="shared" si="1451"/>
        <v>1.1064808023760076E-4</v>
      </c>
      <c r="BI1348" s="5">
        <f t="shared" si="1452"/>
        <v>2.011915716512509E-5</v>
      </c>
      <c r="BJ1348" s="8">
        <f t="shared" si="1453"/>
        <v>0.17554415349438859</v>
      </c>
      <c r="BK1348" s="8">
        <f t="shared" si="1454"/>
        <v>0.21960449159814827</v>
      </c>
      <c r="BL1348" s="8">
        <f t="shared" si="1455"/>
        <v>0.53285847181139345</v>
      </c>
      <c r="BM1348" s="8">
        <f t="shared" si="1456"/>
        <v>0.52787694866195933</v>
      </c>
      <c r="BN1348" s="8">
        <f t="shared" si="1457"/>
        <v>0.46868852450118487</v>
      </c>
    </row>
    <row r="1349" spans="1:66" x14ac:dyDescent="0.25">
      <c r="A1349" t="s">
        <v>273</v>
      </c>
      <c r="B1349" t="s">
        <v>299</v>
      </c>
      <c r="C1349" t="s">
        <v>334</v>
      </c>
      <c r="D1349" s="7" t="s">
        <v>521</v>
      </c>
      <c r="E1349">
        <f>VLOOKUP(A1349,home!$A$2:$E$405,3,FALSE)</f>
        <v>1.375</v>
      </c>
      <c r="F1349">
        <f>VLOOKUP(B1349,home!$B$2:$E$405,3,FALSE)</f>
        <v>0.72729999999999995</v>
      </c>
      <c r="G1349">
        <f>VLOOKUP(C1349,away!$B$2:$E$405,4,FALSE)</f>
        <v>0</v>
      </c>
      <c r="H1349">
        <f>VLOOKUP(A1349,away!$A$2:$E$405,3,FALSE)</f>
        <v>1.1000000000000001</v>
      </c>
      <c r="I1349">
        <f>VLOOKUP(C1349,away!$B$2:$E$405,3,FALSE)</f>
        <v>0.90910000000000002</v>
      </c>
      <c r="J1349">
        <f>VLOOKUP(B1349,home!$B$2:$E$405,4,FALSE)</f>
        <v>0.60609999999999997</v>
      </c>
      <c r="K1349" s="3">
        <f t="shared" si="1402"/>
        <v>0</v>
      </c>
      <c r="L1349" s="3">
        <f t="shared" si="1403"/>
        <v>0.60610606099999997</v>
      </c>
      <c r="M1349" s="5">
        <f t="shared" si="1404"/>
        <v>0.54547076891598012</v>
      </c>
      <c r="N1349" s="5">
        <f t="shared" si="1405"/>
        <v>0</v>
      </c>
      <c r="O1349" s="5">
        <f t="shared" si="1406"/>
        <v>0.33061313913830587</v>
      </c>
      <c r="P1349" s="5">
        <f t="shared" si="1407"/>
        <v>0</v>
      </c>
      <c r="Q1349" s="5">
        <f t="shared" si="1408"/>
        <v>0</v>
      </c>
      <c r="R1349" s="5">
        <f t="shared" si="1409"/>
        <v>0.10019331373898174</v>
      </c>
      <c r="S1349" s="5">
        <f t="shared" si="1410"/>
        <v>0</v>
      </c>
      <c r="T1349" s="5">
        <f t="shared" si="1411"/>
        <v>0</v>
      </c>
      <c r="U1349" s="5">
        <f t="shared" si="1412"/>
        <v>0</v>
      </c>
      <c r="V1349" s="5">
        <f t="shared" si="1413"/>
        <v>0</v>
      </c>
      <c r="W1349" s="5">
        <f t="shared" si="1414"/>
        <v>0</v>
      </c>
      <c r="X1349" s="5">
        <f t="shared" si="1415"/>
        <v>0</v>
      </c>
      <c r="Y1349" s="5">
        <f t="shared" si="1416"/>
        <v>0</v>
      </c>
      <c r="Z1349" s="5">
        <f t="shared" si="1417"/>
        <v>2.0242591576290474E-2</v>
      </c>
      <c r="AA1349" s="5">
        <f t="shared" si="1418"/>
        <v>0</v>
      </c>
      <c r="AB1349" s="5">
        <f t="shared" si="1419"/>
        <v>0</v>
      </c>
      <c r="AC1349" s="5">
        <f t="shared" si="1420"/>
        <v>0</v>
      </c>
      <c r="AD1349" s="5">
        <f t="shared" si="1421"/>
        <v>0</v>
      </c>
      <c r="AE1349" s="5">
        <f t="shared" si="1422"/>
        <v>0</v>
      </c>
      <c r="AF1349" s="5">
        <f t="shared" si="1423"/>
        <v>0</v>
      </c>
      <c r="AG1349" s="5">
        <f t="shared" si="1424"/>
        <v>0</v>
      </c>
      <c r="AH1349" s="5">
        <f t="shared" si="1425"/>
        <v>3.0672893611842986E-3</v>
      </c>
      <c r="AI1349" s="5">
        <f t="shared" si="1426"/>
        <v>0</v>
      </c>
      <c r="AJ1349" s="5">
        <f t="shared" si="1427"/>
        <v>0</v>
      </c>
      <c r="AK1349" s="5">
        <f t="shared" si="1428"/>
        <v>0</v>
      </c>
      <c r="AL1349" s="5">
        <f t="shared" si="1429"/>
        <v>0</v>
      </c>
      <c r="AM1349" s="5">
        <f t="shared" si="1430"/>
        <v>0</v>
      </c>
      <c r="AN1349" s="5">
        <f t="shared" si="1431"/>
        <v>0</v>
      </c>
      <c r="AO1349" s="5">
        <f t="shared" si="1432"/>
        <v>0</v>
      </c>
      <c r="AP1349" s="5">
        <f t="shared" si="1433"/>
        <v>0</v>
      </c>
      <c r="AQ1349" s="5">
        <f t="shared" si="1434"/>
        <v>0</v>
      </c>
      <c r="AR1349" s="5">
        <f t="shared" si="1435"/>
        <v>3.7182053453092433E-4</v>
      </c>
      <c r="AS1349" s="5">
        <f t="shared" si="1436"/>
        <v>0</v>
      </c>
      <c r="AT1349" s="5">
        <f t="shared" si="1437"/>
        <v>0</v>
      </c>
      <c r="AU1349" s="5">
        <f t="shared" si="1438"/>
        <v>0</v>
      </c>
      <c r="AV1349" s="5">
        <f t="shared" si="1439"/>
        <v>0</v>
      </c>
      <c r="AW1349" s="5">
        <f t="shared" si="1440"/>
        <v>0</v>
      </c>
      <c r="AX1349" s="5">
        <f t="shared" si="1441"/>
        <v>0</v>
      </c>
      <c r="AY1349" s="5">
        <f t="shared" si="1442"/>
        <v>0</v>
      </c>
      <c r="AZ1349" s="5">
        <f t="shared" si="1443"/>
        <v>0</v>
      </c>
      <c r="BA1349" s="5">
        <f t="shared" si="1444"/>
        <v>0</v>
      </c>
      <c r="BB1349" s="5">
        <f t="shared" si="1445"/>
        <v>0</v>
      </c>
      <c r="BC1349" s="5">
        <f t="shared" si="1446"/>
        <v>0</v>
      </c>
      <c r="BD1349" s="5">
        <f t="shared" si="1447"/>
        <v>3.7560446597242165E-5</v>
      </c>
      <c r="BE1349" s="5">
        <f t="shared" si="1448"/>
        <v>0</v>
      </c>
      <c r="BF1349" s="5">
        <f t="shared" si="1449"/>
        <v>0</v>
      </c>
      <c r="BG1349" s="5">
        <f t="shared" si="1450"/>
        <v>0</v>
      </c>
      <c r="BH1349" s="5">
        <f t="shared" si="1451"/>
        <v>0</v>
      </c>
      <c r="BI1349" s="5">
        <f t="shared" si="1452"/>
        <v>0</v>
      </c>
      <c r="BJ1349" s="8">
        <f t="shared" si="1453"/>
        <v>0</v>
      </c>
      <c r="BK1349" s="8">
        <f t="shared" si="1454"/>
        <v>0.54547076891598012</v>
      </c>
      <c r="BL1349" s="8">
        <f t="shared" si="1455"/>
        <v>0.43428312321960005</v>
      </c>
      <c r="BM1349" s="8">
        <f t="shared" si="1456"/>
        <v>2.3719261918602939E-2</v>
      </c>
      <c r="BN1349" s="8">
        <f t="shared" si="1457"/>
        <v>0.9762772217932677</v>
      </c>
    </row>
    <row r="1350" spans="1:66" s="14" customFormat="1" x14ac:dyDescent="0.25">
      <c r="A1350" t="s">
        <v>273</v>
      </c>
      <c r="B1350" t="s">
        <v>303</v>
      </c>
      <c r="C1350" t="s">
        <v>323</v>
      </c>
      <c r="D1350" s="7" t="s">
        <v>521</v>
      </c>
      <c r="E1350">
        <f>VLOOKUP(A1350,home!$A$2:$E$405,3,FALSE)</f>
        <v>1.375</v>
      </c>
      <c r="F1350">
        <f>VLOOKUP(B1350,home!$B$2:$E$405,3,FALSE)</f>
        <v>0.72729999999999995</v>
      </c>
      <c r="G1350">
        <f>VLOOKUP(C1350,away!$B$2:$E$405,4,FALSE)</f>
        <v>0.54549999999999998</v>
      </c>
      <c r="H1350">
        <f>VLOOKUP(A1350,away!$A$2:$E$405,3,FALSE)</f>
        <v>1.1000000000000001</v>
      </c>
      <c r="I1350">
        <f>VLOOKUP(C1350,away!$B$2:$E$405,3,FALSE)</f>
        <v>1.5909</v>
      </c>
      <c r="J1350">
        <f>VLOOKUP(B1350,home!$B$2:$E$405,4,FALSE)</f>
        <v>1.2121</v>
      </c>
      <c r="K1350" s="3">
        <f t="shared" si="1402"/>
        <v>0.5455204562499999</v>
      </c>
      <c r="L1350" s="3">
        <f t="shared" si="1403"/>
        <v>2.1211628789999999</v>
      </c>
      <c r="M1350" s="5">
        <f t="shared" si="1404"/>
        <v>6.9482293041757195E-2</v>
      </c>
      <c r="N1350" s="5">
        <f t="shared" si="1405"/>
        <v>3.7904012201435577E-2</v>
      </c>
      <c r="O1350" s="5">
        <f t="shared" si="1406"/>
        <v>0.14738326074797536</v>
      </c>
      <c r="P1350" s="5">
        <f t="shared" si="1407"/>
        <v>8.0400583646848212E-2</v>
      </c>
      <c r="Q1350" s="5">
        <f t="shared" si="1408"/>
        <v>1.0338707014916348E-2</v>
      </c>
      <c r="R1350" s="5">
        <f t="shared" si="1409"/>
        <v>0.15631195084229157</v>
      </c>
      <c r="S1350" s="5">
        <f t="shared" si="1410"/>
        <v>2.3258637444755079E-2</v>
      </c>
      <c r="T1350" s="5">
        <f t="shared" si="1411"/>
        <v>2.1930081536897458E-2</v>
      </c>
      <c r="U1350" s="5">
        <f t="shared" si="1412"/>
        <v>8.5271366740814453E-2</v>
      </c>
      <c r="V1350" s="5">
        <f t="shared" si="1413"/>
        <v>2.9903830226611617E-3</v>
      </c>
      <c r="W1350" s="5">
        <f t="shared" si="1414"/>
        <v>1.8799920559374136E-3</v>
      </c>
      <c r="X1350" s="5">
        <f t="shared" si="1415"/>
        <v>3.9877693618693335E-3</v>
      </c>
      <c r="Y1350" s="5">
        <f t="shared" si="1416"/>
        <v>4.2293541702053744E-3</v>
      </c>
      <c r="Z1350" s="5">
        <f t="shared" si="1417"/>
        <v>0.1105210358902472</v>
      </c>
      <c r="AA1350" s="5">
        <f t="shared" si="1418"/>
        <v>6.0291485924070264E-2</v>
      </c>
      <c r="AB1350" s="5">
        <f t="shared" si="1419"/>
        <v>1.6445119454644625E-2</v>
      </c>
      <c r="AC1350" s="5">
        <f t="shared" si="1420"/>
        <v>2.1626781607248096E-4</v>
      </c>
      <c r="AD1350" s="5">
        <f t="shared" si="1421"/>
        <v>2.5639353102533828E-4</v>
      </c>
      <c r="AE1350" s="5">
        <f t="shared" si="1422"/>
        <v>5.4385244042668237E-4</v>
      </c>
      <c r="AF1350" s="5">
        <f t="shared" si="1423"/>
        <v>5.7679980414331879E-4</v>
      </c>
      <c r="AG1350" s="5">
        <f t="shared" si="1424"/>
        <v>4.0782877772109266E-4</v>
      </c>
      <c r="AH1350" s="5">
        <f t="shared" si="1425"/>
        <v>5.8608279669754765E-2</v>
      </c>
      <c r="AI1350" s="5">
        <f t="shared" si="1426"/>
        <v>3.1972015465472209E-2</v>
      </c>
      <c r="AJ1350" s="5">
        <f t="shared" si="1427"/>
        <v>8.7206942319782241E-3</v>
      </c>
      <c r="AK1350" s="5">
        <f t="shared" si="1428"/>
        <v>1.5857723654151678E-3</v>
      </c>
      <c r="AL1350" s="5">
        <f t="shared" si="1429"/>
        <v>1.001006609025231E-5</v>
      </c>
      <c r="AM1350" s="5">
        <f t="shared" si="1430"/>
        <v>2.7973583204898221E-5</v>
      </c>
      <c r="AN1350" s="5">
        <f t="shared" si="1431"/>
        <v>5.933652628684796E-5</v>
      </c>
      <c r="AO1350" s="5">
        <f t="shared" si="1432"/>
        <v>6.2931218464234805E-5</v>
      </c>
      <c r="AP1350" s="5">
        <f t="shared" si="1433"/>
        <v>4.4495788178858077E-5</v>
      </c>
      <c r="AQ1350" s="5">
        <f t="shared" si="1434"/>
        <v>2.359570353921019E-5</v>
      </c>
      <c r="AR1350" s="5">
        <f t="shared" si="1435"/>
        <v>2.4863541447506826E-2</v>
      </c>
      <c r="AS1350" s="5">
        <f t="shared" si="1436"/>
        <v>1.3563570474434707E-2</v>
      </c>
      <c r="AT1350" s="5">
        <f t="shared" si="1437"/>
        <v>3.6996025767963236E-3</v>
      </c>
      <c r="AU1350" s="5">
        <f t="shared" si="1438"/>
        <v>6.7273629521253525E-4</v>
      </c>
      <c r="AV1350" s="5">
        <f t="shared" si="1439"/>
        <v>9.1747852675069211E-5</v>
      </c>
      <c r="AW1350" s="5">
        <f t="shared" si="1440"/>
        <v>3.2175070189630685E-7</v>
      </c>
      <c r="AX1350" s="5">
        <f t="shared" si="1441"/>
        <v>2.5433603121472339E-6</v>
      </c>
      <c r="AY1350" s="5">
        <f t="shared" si="1442"/>
        <v>5.3948814820485657E-6</v>
      </c>
      <c r="AZ1350" s="5">
        <f t="shared" si="1443"/>
        <v>5.721711168162962E-6</v>
      </c>
      <c r="BA1350" s="5">
        <f t="shared" si="1444"/>
        <v>4.045560444755666E-6</v>
      </c>
      <c r="BB1350" s="5">
        <f t="shared" si="1445"/>
        <v>2.1453231600416119E-6</v>
      </c>
      <c r="BC1350" s="5">
        <f t="shared" si="1446"/>
        <v>9.1011597010784836E-7</v>
      </c>
      <c r="BD1350" s="5">
        <f t="shared" si="1447"/>
        <v>8.7899368598215646E-3</v>
      </c>
      <c r="BE1350" s="5">
        <f t="shared" si="1448"/>
        <v>4.7950903661785511E-3</v>
      </c>
      <c r="BF1350" s="5">
        <f t="shared" si="1449"/>
        <v>1.307909942158851E-3</v>
      </c>
      <c r="BG1350" s="5">
        <f t="shared" si="1450"/>
        <v>2.3783054279346913E-4</v>
      </c>
      <c r="BH1350" s="5">
        <f t="shared" si="1451"/>
        <v>3.2435356553719597E-5</v>
      </c>
      <c r="BI1350" s="5">
        <f t="shared" si="1452"/>
        <v>3.5388301011633098E-6</v>
      </c>
      <c r="BJ1350" s="8">
        <f t="shared" si="1453"/>
        <v>8.229388466678926E-2</v>
      </c>
      <c r="BK1350" s="8">
        <f t="shared" si="1454"/>
        <v>0.17636356991966642</v>
      </c>
      <c r="BL1350" s="8">
        <f t="shared" si="1455"/>
        <v>0.62464788598664944</v>
      </c>
      <c r="BM1350" s="8">
        <f t="shared" si="1456"/>
        <v>0.49200049583734795</v>
      </c>
      <c r="BN1350" s="8">
        <f t="shared" si="1457"/>
        <v>0.50182080749522429</v>
      </c>
    </row>
    <row r="1351" spans="1:66" x14ac:dyDescent="0.25">
      <c r="A1351" t="s">
        <v>273</v>
      </c>
      <c r="B1351" t="s">
        <v>337</v>
      </c>
      <c r="C1351" t="s">
        <v>471</v>
      </c>
      <c r="D1351" s="7" t="s">
        <v>521</v>
      </c>
      <c r="E1351">
        <f>VLOOKUP(A1351,home!$A$2:$E$405,3,FALSE)</f>
        <v>1.375</v>
      </c>
      <c r="F1351">
        <f>VLOOKUP(B1351,home!$B$2:$E$405,3,FALSE)</f>
        <v>0.72729999999999995</v>
      </c>
      <c r="G1351">
        <f>VLOOKUP(C1351,away!$B$2:$E$405,4,FALSE)</f>
        <v>0.72729999999999995</v>
      </c>
      <c r="H1351">
        <f>VLOOKUP(A1351,away!$A$2:$E$405,3,FALSE)</f>
        <v>1.1000000000000001</v>
      </c>
      <c r="I1351">
        <f>VLOOKUP(C1351,away!$B$2:$E$405,3,FALSE)</f>
        <v>1.2121</v>
      </c>
      <c r="J1351">
        <f>VLOOKUP(B1351,home!$B$2:$E$405,4,FALSE)</f>
        <v>0.90910000000000002</v>
      </c>
      <c r="K1351" s="3">
        <f t="shared" si="1402"/>
        <v>0.72732727374999984</v>
      </c>
      <c r="L1351" s="3">
        <f t="shared" si="1403"/>
        <v>1.2121121210000001</v>
      </c>
      <c r="M1351" s="5">
        <f t="shared" si="1404"/>
        <v>0.14378453355212706</v>
      </c>
      <c r="N1351" s="5">
        <f t="shared" si="1405"/>
        <v>0.10457841279588395</v>
      </c>
      <c r="O1351" s="5">
        <f t="shared" si="1406"/>
        <v>0.17428297593086442</v>
      </c>
      <c r="P1351" s="5">
        <f t="shared" si="1407"/>
        <v>0.12676076174483245</v>
      </c>
      <c r="Q1351" s="5">
        <f t="shared" si="1408"/>
        <v>3.8031365935966191E-2</v>
      </c>
      <c r="R1351" s="5">
        <f t="shared" si="1409"/>
        <v>0.10562525380487604</v>
      </c>
      <c r="S1351" s="5">
        <f t="shared" si="1410"/>
        <v>2.7938141747882866E-2</v>
      </c>
      <c r="T1351" s="5">
        <f t="shared" si="1411"/>
        <v>4.6098279629171131E-2</v>
      </c>
      <c r="U1351" s="5">
        <f t="shared" si="1412"/>
        <v>7.6824127889052282E-2</v>
      </c>
      <c r="V1351" s="5">
        <f t="shared" si="1413"/>
        <v>2.7367030392295151E-3</v>
      </c>
      <c r="W1351" s="5">
        <f t="shared" si="1414"/>
        <v>9.2204165677316329E-3</v>
      </c>
      <c r="X1351" s="5">
        <f t="shared" si="1415"/>
        <v>1.1176178682416731E-2</v>
      </c>
      <c r="Y1351" s="5">
        <f t="shared" si="1416"/>
        <v>6.7733908237095674E-3</v>
      </c>
      <c r="Z1351" s="5">
        <f t="shared" si="1417"/>
        <v>4.2676550140197229E-2</v>
      </c>
      <c r="AA1351" s="5">
        <f t="shared" si="1418"/>
        <v>3.1039818866524821E-2</v>
      </c>
      <c r="AB1351" s="5">
        <f t="shared" si="1419"/>
        <v>1.1288053416941656E-2</v>
      </c>
      <c r="AC1351" s="5">
        <f t="shared" si="1420"/>
        <v>1.5079271451871992E-4</v>
      </c>
      <c r="AD1351" s="5">
        <f t="shared" si="1421"/>
        <v>1.6765651112618947E-3</v>
      </c>
      <c r="AE1351" s="5">
        <f t="shared" si="1422"/>
        <v>2.0321848930062564E-3</v>
      </c>
      <c r="AF1351" s="5">
        <f t="shared" si="1423"/>
        <v>1.2316179704629862E-3</v>
      </c>
      <c r="AG1351" s="5">
        <f t="shared" si="1424"/>
        <v>4.9761969014653544E-4</v>
      </c>
      <c r="AH1351" s="5">
        <f t="shared" si="1425"/>
        <v>1.2932190926849326E-2</v>
      </c>
      <c r="AI1351" s="5">
        <f t="shared" si="1426"/>
        <v>9.4059351704398018E-3</v>
      </c>
      <c r="AJ1351" s="5">
        <f t="shared" si="1427"/>
        <v>3.4205965922926114E-3</v>
      </c>
      <c r="AK1351" s="5">
        <f t="shared" si="1428"/>
        <v>8.292977313569083E-4</v>
      </c>
      <c r="AL1351" s="5">
        <f t="shared" si="1429"/>
        <v>5.3175675813655571E-6</v>
      </c>
      <c r="AM1351" s="5">
        <f t="shared" si="1430"/>
        <v>2.4388230632769583E-4</v>
      </c>
      <c r="AN1351" s="5">
        <f t="shared" si="1431"/>
        <v>2.9561269959723513E-4</v>
      </c>
      <c r="AO1351" s="5">
        <f t="shared" si="1432"/>
        <v>1.7915786815167034E-4</v>
      </c>
      <c r="AP1351" s="5">
        <f t="shared" si="1433"/>
        <v>7.2386474519719858E-5</v>
      </c>
      <c r="AQ1351" s="5">
        <f t="shared" si="1434"/>
        <v>2.193513079045252E-5</v>
      </c>
      <c r="AR1351" s="5">
        <f t="shared" si="1435"/>
        <v>3.1350530747040555E-3</v>
      </c>
      <c r="AS1351" s="5">
        <f t="shared" si="1436"/>
        <v>2.2802096058860549E-3</v>
      </c>
      <c r="AT1351" s="5">
        <f t="shared" si="1437"/>
        <v>8.2922931811383303E-4</v>
      </c>
      <c r="AU1351" s="5">
        <f t="shared" si="1438"/>
        <v>2.0104036641910186E-4</v>
      </c>
      <c r="AV1351" s="5">
        <f t="shared" si="1439"/>
        <v>3.6555535405326592E-5</v>
      </c>
      <c r="AW1351" s="5">
        <f t="shared" si="1440"/>
        <v>1.3022164727844009E-7</v>
      </c>
      <c r="AX1351" s="5">
        <f t="shared" si="1441"/>
        <v>2.9563708829530883E-5</v>
      </c>
      <c r="AY1351" s="5">
        <f t="shared" si="1442"/>
        <v>3.5834529813989111E-5</v>
      </c>
      <c r="AZ1351" s="5">
        <f t="shared" si="1443"/>
        <v>2.1717733968936046E-5</v>
      </c>
      <c r="BA1351" s="5">
        <f t="shared" si="1444"/>
        <v>8.7747761948002768E-6</v>
      </c>
      <c r="BB1351" s="5">
        <f t="shared" si="1445"/>
        <v>2.6590031461949176E-6</v>
      </c>
      <c r="BC1351" s="5">
        <f t="shared" si="1446"/>
        <v>6.4460198865599838E-7</v>
      </c>
      <c r="BD1351" s="5">
        <f t="shared" si="1447"/>
        <v>6.3333930530451769E-4</v>
      </c>
      <c r="BE1351" s="5">
        <f t="shared" si="1448"/>
        <v>4.606449502858536E-4</v>
      </c>
      <c r="BF1351" s="5">
        <f t="shared" si="1449"/>
        <v>1.6751981792905706E-4</v>
      </c>
      <c r="BG1351" s="5">
        <f t="shared" si="1450"/>
        <v>4.0613910824479145E-5</v>
      </c>
      <c r="BH1351" s="5">
        <f t="shared" si="1451"/>
        <v>7.3849012590735045E-6</v>
      </c>
      <c r="BI1351" s="5">
        <f t="shared" si="1452"/>
        <v>1.0742480199349749E-6</v>
      </c>
      <c r="BJ1351" s="8">
        <f t="shared" si="1453"/>
        <v>0.22222820093308573</v>
      </c>
      <c r="BK1351" s="8">
        <f t="shared" si="1454"/>
        <v>0.30141208489598598</v>
      </c>
      <c r="BL1351" s="8">
        <f t="shared" si="1455"/>
        <v>0.43344091536334922</v>
      </c>
      <c r="BM1351" s="8">
        <f t="shared" si="1456"/>
        <v>0.30665874325990145</v>
      </c>
      <c r="BN1351" s="8">
        <f t="shared" si="1457"/>
        <v>0.69306330376455016</v>
      </c>
    </row>
    <row r="1352" spans="1:66" x14ac:dyDescent="0.25">
      <c r="A1352" t="s">
        <v>270</v>
      </c>
      <c r="B1352" t="s">
        <v>286</v>
      </c>
      <c r="C1352" t="s">
        <v>305</v>
      </c>
      <c r="D1352" s="7" t="s">
        <v>521</v>
      </c>
      <c r="E1352">
        <f>VLOOKUP(A1352,home!$A$2:$E$405,3,FALSE)</f>
        <v>1.5696000000000001</v>
      </c>
      <c r="F1352">
        <f>VLOOKUP(B1352,home!$B$2:$E$405,3,FALSE)</f>
        <v>0.7964</v>
      </c>
      <c r="G1352">
        <f>VLOOKUP(C1352,away!$B$2:$E$405,4,FALSE)</f>
        <v>0.7964</v>
      </c>
      <c r="H1352">
        <f>VLOOKUP(A1352,away!$A$2:$E$405,3,FALSE)</f>
        <v>1.3290999999999999</v>
      </c>
      <c r="I1352">
        <f>VLOOKUP(C1352,away!$B$2:$E$405,3,FALSE)</f>
        <v>1.6929000000000001</v>
      </c>
      <c r="J1352">
        <f>VLOOKUP(B1352,home!$B$2:$E$405,4,FALSE)</f>
        <v>0.37619999999999998</v>
      </c>
      <c r="K1352" s="3">
        <f t="shared" ref="K1352:K1415" si="1458">E1352*F1352*G1352</f>
        <v>0.99552344601600007</v>
      </c>
      <c r="L1352" s="3">
        <f t="shared" ref="L1352:L1415" si="1459">H1352*I1352*J1352</f>
        <v>0.84646256131799991</v>
      </c>
      <c r="M1352" s="5">
        <f t="shared" ref="M1352:M1415" si="1460">_xlfn.POISSON.DIST(0,K1352,FALSE) * _xlfn.POISSON.DIST(0,L1352,FALSE)</f>
        <v>0.15850232653250684</v>
      </c>
      <c r="N1352" s="5">
        <f t="shared" ref="N1352:N1415" si="1461">_xlfn.POISSON.DIST(1,K1352,FALSE) * _xlfn.POISSON.DIST(0,L1352,FALSE)</f>
        <v>0.15779278231119448</v>
      </c>
      <c r="O1352" s="5">
        <f t="shared" ref="O1352:O1415" si="1462">_xlfn.POISSON.DIST(0,K1352,FALSE) * _xlfn.POISSON.DIST(1,L1352,FALSE)</f>
        <v>0.13416628529156774</v>
      </c>
      <c r="P1352" s="5">
        <f t="shared" ref="P1352:P1415" si="1463">_xlfn.POISSON.DIST(1,K1352,FALSE) * _xlfn.POISSON.DIST(1,L1352,FALSE)</f>
        <v>0.13356568267262728</v>
      </c>
      <c r="Q1352" s="5">
        <f t="shared" ref="Q1352:Q1415" si="1464">_xlfn.POISSON.DIST(2,K1352,FALSE) * _xlfn.POISSON.DIST(0,L1352,FALSE)</f>
        <v>7.8543207201446419E-2</v>
      </c>
      <c r="R1352" s="5">
        <f t="shared" ref="R1352:R1415" si="1465">_xlfn.POISSON.DIST(0,K1352,FALSE) * _xlfn.POISSON.DIST(2,L1352,FALSE)</f>
        <v>5.6783368745210949E-2</v>
      </c>
      <c r="S1352" s="5">
        <f t="shared" ref="S1352:S1415" si="1466">_xlfn.POISSON.DIST(2,K1352,FALSE) * _xlfn.POISSON.DIST(2,L1352,FALSE)</f>
        <v>2.8138059513193078E-2</v>
      </c>
      <c r="T1352" s="5">
        <f t="shared" ref="T1352:T1415" si="1467">_xlfn.POISSON.DIST(2,K1352,FALSE) * _xlfn.POISSON.DIST(1,L1352,FALSE)</f>
        <v>6.6483884341866722E-2</v>
      </c>
      <c r="U1352" s="5">
        <f t="shared" ref="U1352:U1415" si="1468">_xlfn.POISSON.DIST(1,K1352,FALSE) * _xlfn.POISSON.DIST(2,L1352,FALSE)</f>
        <v>5.6529174929629632E-2</v>
      </c>
      <c r="V1352" s="5">
        <f t="shared" ref="V1352:V1415" si="1469">_xlfn.POISSON.DIST(3,K1352,FALSE) * _xlfn.POISSON.DIST(3,L1352,FALSE)</f>
        <v>2.6345769106927651E-3</v>
      </c>
      <c r="W1352" s="5">
        <f t="shared" ref="W1352:W1415" si="1470">_xlfn.POISSON.DIST(3,K1352,FALSE) * _xlfn.POISSON.DIST(0,L1352,FALSE)</f>
        <v>2.6063868098110891E-2</v>
      </c>
      <c r="X1352" s="5">
        <f t="shared" ref="X1352:X1415" si="1471">_xlfn.POISSON.DIST(3,K1352,FALSE) * _xlfn.POISSON.DIST(1,L1352,FALSE)</f>
        <v>2.2062088548181452E-2</v>
      </c>
      <c r="Y1352" s="5">
        <f t="shared" ref="Y1352:Y1415" si="1472">_xlfn.POISSON.DIST(3,K1352,FALSE) * _xlfn.POISSON.DIST(2,L1352,FALSE)</f>
        <v>9.3373659902590903E-3</v>
      </c>
      <c r="Z1352" s="5">
        <f t="shared" ref="Z1352:Z1415" si="1473">_xlfn.POISSON.DIST(0,K1352,FALSE) * _xlfn.POISSON.DIST(3,L1352,FALSE)</f>
        <v>1.6021665249445247E-2</v>
      </c>
      <c r="AA1352" s="5">
        <f t="shared" ref="AA1352:AA1415" si="1474">_xlfn.POISSON.DIST(1,K1352,FALSE) * _xlfn.POISSON.DIST(3,L1352,FALSE)</f>
        <v>1.5949943400042528E-2</v>
      </c>
      <c r="AB1352" s="5">
        <f t="shared" ref="AB1352:AB1415" si="1475">_xlfn.POISSON.DIST(2,K1352,FALSE) * _xlfn.POISSON.DIST(3,L1352,FALSE)</f>
        <v>7.9392713086852452E-3</v>
      </c>
      <c r="AC1352" s="5">
        <f t="shared" ref="AC1352:AC1415" si="1476">_xlfn.POISSON.DIST(4,K1352,FALSE) * _xlfn.POISSON.DIST(4,L1352,FALSE)</f>
        <v>1.3875548049055463E-4</v>
      </c>
      <c r="AD1352" s="5">
        <f t="shared" ref="AD1352:AD1415" si="1477">_xlfn.POISSON.DIST(4,K1352,FALSE) * _xlfn.POISSON.DIST(0,L1352,FALSE)</f>
        <v>6.4867979463844594E-3</v>
      </c>
      <c r="AE1352" s="5">
        <f t="shared" ref="AE1352:AE1415" si="1478">_xlfn.POISSON.DIST(4,K1352,FALSE) * _xlfn.POISSON.DIST(1,L1352,FALSE)</f>
        <v>5.4908316044489308E-3</v>
      </c>
      <c r="AF1352" s="5">
        <f t="shared" ref="AF1352:AF1415" si="1479">_xlfn.POISSON.DIST(4,K1352,FALSE) * _xlfn.POISSON.DIST(2,L1352,FALSE)</f>
        <v>2.3238916918338322E-3</v>
      </c>
      <c r="AG1352" s="5">
        <f t="shared" ref="AG1352:AG1415" si="1480">_xlfn.POISSON.DIST(4,K1352,FALSE) * _xlfn.POISSON.DIST(3,L1352,FALSE)</f>
        <v>6.5569577123176213E-4</v>
      </c>
      <c r="AH1352" s="5">
        <f t="shared" ref="AH1352:AH1415" si="1481">_xlfn.POISSON.DIST(0,K1352,FALSE) * _xlfn.POISSON.DIST(4,L1352,FALSE)</f>
        <v>3.3904349509062525E-3</v>
      </c>
      <c r="AI1352" s="5">
        <f t="shared" ref="AI1352:AI1415" si="1482">_xlfn.POISSON.DIST(1,K1352,FALSE) * _xlfn.POISSON.DIST(4,L1352,FALSE)</f>
        <v>3.3752574858192802E-3</v>
      </c>
      <c r="AJ1352" s="5">
        <f t="shared" ref="AJ1352:AJ1415" si="1483">_xlfn.POISSON.DIST(2,K1352,FALSE) * _xlfn.POISSON.DIST(4,L1352,FALSE)</f>
        <v>1.680073981737055E-3</v>
      </c>
      <c r="AK1352" s="5">
        <f t="shared" ref="AK1352:AK1415" si="1484">_xlfn.POISSON.DIST(3,K1352,FALSE) * _xlfn.POISSON.DIST(4,L1352,FALSE)</f>
        <v>5.5751767995356524E-4</v>
      </c>
      <c r="AL1352" s="5">
        <f t="shared" ref="AL1352:AL1415" si="1485">_xlfn.POISSON.DIST(5,K1352,FALSE) * _xlfn.POISSON.DIST(5,L1352,FALSE)</f>
        <v>4.6770216896440268E-6</v>
      </c>
      <c r="AM1352" s="5">
        <f t="shared" ref="AM1352:AM1415" si="1486">_xlfn.POISSON.DIST(5,K1352,FALSE) * _xlfn.POISSON.DIST(0,L1352,FALSE)</f>
        <v>1.2915518890388342E-3</v>
      </c>
      <c r="AN1352" s="5">
        <f t="shared" ref="AN1352:AN1415" si="1487">_xlfn.POISSON.DIST(5,K1352,FALSE) * _xlfn.POISSON.DIST(1,L1352,FALSE)</f>
        <v>1.093250320070913E-3</v>
      </c>
      <c r="AO1352" s="5">
        <f t="shared" ref="AO1352:AO1415" si="1488">_xlfn.POISSON.DIST(5,K1352,FALSE) * _xlfn.POISSON.DIST(2,L1352,FALSE)</f>
        <v>4.62697733044474E-4</v>
      </c>
      <c r="AP1352" s="5">
        <f t="shared" ref="AP1352:AP1415" si="1489">_xlfn.POISSON.DIST(5,K1352,FALSE) * _xlfn.POISSON.DIST(3,L1352,FALSE)</f>
        <v>1.3055210274295258E-4</v>
      </c>
      <c r="AQ1352" s="5">
        <f t="shared" ref="AQ1352:AQ1415" si="1490">_xlfn.POISSON.DIST(5,K1352,FALSE) * _xlfn.POISSON.DIST(4,L1352,FALSE)</f>
        <v>2.7626866818312572E-5</v>
      </c>
      <c r="AR1352" s="5">
        <f t="shared" ref="AR1352:AR1415" si="1491">_xlfn.POISSON.DIST(0,K1352,FALSE) * _xlfn.POISSON.DIST(5,L1352,FALSE)</f>
        <v>5.7397525050523494E-4</v>
      </c>
      <c r="AS1352" s="5">
        <f t="shared" ref="AS1352:AS1415" si="1492">_xlfn.POISSON.DIST(1,K1352,FALSE) * _xlfn.POISSON.DIST(5,L1352,FALSE)</f>
        <v>5.7140581931086837E-4</v>
      </c>
      <c r="AT1352" s="5">
        <f t="shared" ref="AT1352:AT1415" si="1493">_xlfn.POISSON.DIST(2,K1352,FALSE) * _xlfn.POISSON.DIST(5,L1352,FALSE)</f>
        <v>2.844239451569757E-4</v>
      </c>
      <c r="AU1352" s="5">
        <f t="shared" ref="AU1352:AU1415" si="1494">_xlfn.POISSON.DIST(3,K1352,FALSE) * _xlfn.POISSON.DIST(5,L1352,FALSE)</f>
        <v>9.4383568670712781E-5</v>
      </c>
      <c r="AV1352" s="5">
        <f t="shared" ref="AV1352:AV1415" si="1495">_xlfn.POISSON.DIST(4,K1352,FALSE) * _xlfn.POISSON.DIST(5,L1352,FALSE)</f>
        <v>2.3490263882588937E-5</v>
      </c>
      <c r="AW1352" s="5">
        <f t="shared" ref="AW1352:AW1415" si="1496">_xlfn.POISSON.DIST(6,K1352,FALSE) * _xlfn.POISSON.DIST(6,L1352,FALSE)</f>
        <v>1.0947781730086966E-7</v>
      </c>
      <c r="AX1352" s="5">
        <f t="shared" ref="AX1352:AX1415" si="1497">_xlfn.POISSON.DIST(6,K1352,FALSE) * _xlfn.POISSON.DIST(0,L1352,FALSE)</f>
        <v>2.1429503121406904E-4</v>
      </c>
      <c r="AY1352" s="5">
        <f t="shared" ref="AY1352:AY1415" si="1498">_xlfn.POISSON.DIST(6,K1352,FALSE) * _xlfn.POISSON.DIST(1,L1352,FALSE)</f>
        <v>1.8139272099918164E-4</v>
      </c>
      <c r="AZ1352" s="5">
        <f t="shared" ref="AZ1352:AZ1415" si="1499">_xlfn.POISSON.DIST(6,K1352,FALSE) * _xlfn.POISSON.DIST(2,L1352,FALSE)</f>
        <v>7.6771073610704298E-5</v>
      </c>
      <c r="BA1352" s="5">
        <f t="shared" ref="BA1352:BA1415" si="1500">_xlfn.POISSON.DIST(6,K1352,FALSE) * _xlfn.POISSON.DIST(3,L1352,FALSE)</f>
        <v>2.1661279867883166E-5</v>
      </c>
      <c r="BB1352" s="5">
        <f t="shared" ref="BB1352:BB1415" si="1501">_xlfn.POISSON.DIST(6,K1352,FALSE) * _xlfn.POISSON.DIST(4,L1352,FALSE)</f>
        <v>4.5838656095986011E-6</v>
      </c>
      <c r="BC1352" s="5">
        <f t="shared" ref="BC1352:BC1415" si="1502">_xlfn.POISSON.DIST(6,K1352,FALSE) * _xlfn.POISSON.DIST(5,L1352,FALSE)</f>
        <v>7.7601412492766567E-7</v>
      </c>
      <c r="BD1352" s="5">
        <f t="shared" ref="BD1352:BD1415" si="1503">_xlfn.POISSON.DIST(0,K1352,FALSE) * _xlfn.POISSON.DIST(6,L1352,FALSE)</f>
        <v>8.0974760112633603E-5</v>
      </c>
      <c r="BE1352" s="5">
        <f t="shared" ref="BE1352:BE1415" si="1504">_xlfn.POISSON.DIST(1,K1352,FALSE) * _xlfn.POISSON.DIST(6,L1352,FALSE)</f>
        <v>8.0612272227647942E-5</v>
      </c>
      <c r="BF1352" s="5">
        <f t="shared" ref="BF1352:BF1415" si="1505">_xlfn.POISSON.DIST(2,K1352,FALSE) * _xlfn.POISSON.DIST(6,L1352,FALSE)</f>
        <v>4.0125703519623985E-5</v>
      </c>
      <c r="BG1352" s="5">
        <f t="shared" ref="BG1352:BG1415" si="1506">_xlfn.POISSON.DIST(3,K1352,FALSE) * _xlfn.POISSON.DIST(6,L1352,FALSE)</f>
        <v>1.3315359547224139E-5</v>
      </c>
      <c r="BH1352" s="5">
        <f t="shared" ref="BH1352:BH1415" si="1507">_xlfn.POISSON.DIST(4,K1352,FALSE) * _xlfn.POISSON.DIST(6,L1352,FALSE)</f>
        <v>3.3139381553486546E-6</v>
      </c>
      <c r="BI1352" s="5">
        <f t="shared" ref="BI1352:BI1415" si="1508">_xlfn.POISSON.DIST(5,K1352,FALSE) * _xlfn.POISSON.DIST(6,L1352,FALSE)</f>
        <v>6.5982062645932012E-7</v>
      </c>
      <c r="BJ1352" s="8">
        <f t="shared" ref="BJ1352:BJ1415" si="1509">SUM(N1352,Q1352,T1352,W1352,X1352,Y1352,AD1352,AE1352,AF1352,AG1352,AM1352,AN1352,AO1352,AP1352,AQ1352,AX1352,AY1352,AZ1352,BA1352,BB1352,BC1352)</f>
        <v>0.37874557240209977</v>
      </c>
      <c r="BK1352" s="8">
        <f t="shared" ref="BK1352:BK1415" si="1510">SUM(M1352,P1352,S1352,V1352,AC1352,AL1352,AY1352)</f>
        <v>0.32316547085219938</v>
      </c>
      <c r="BL1352" s="8">
        <f t="shared" ref="BL1352:BL1415" si="1511">SUM(O1352,R1352,U1352,AA1352,AB1352,AH1352,AI1352,AJ1352,AK1352,AR1352,AS1352,AT1352,AU1352,AV1352,BD1352,BE1352,BF1352,BG1352,BH1352,BI1352)</f>
        <v>0.2821380084752676</v>
      </c>
      <c r="BM1352" s="8">
        <f t="shared" ref="BM1352:BM1415" si="1512">SUM(S1352:BI1352)</f>
        <v>0.28053578098127641</v>
      </c>
      <c r="BN1352" s="8">
        <f t="shared" ref="BN1352:BN1415" si="1513">SUM(M1352:R1352)</f>
        <v>0.71935365275455376</v>
      </c>
    </row>
    <row r="1353" spans="1:66" x14ac:dyDescent="0.25">
      <c r="A1353" t="s">
        <v>270</v>
      </c>
      <c r="B1353" t="s">
        <v>327</v>
      </c>
      <c r="C1353" t="s">
        <v>320</v>
      </c>
      <c r="D1353" s="7" t="s">
        <v>521</v>
      </c>
      <c r="E1353">
        <f>VLOOKUP(A1353,home!$A$2:$E$405,3,FALSE)</f>
        <v>1.5696000000000001</v>
      </c>
      <c r="F1353">
        <f>VLOOKUP(B1353,home!$B$2:$E$405,3,FALSE)</f>
        <v>1.2742</v>
      </c>
      <c r="G1353">
        <f>VLOOKUP(C1353,away!$B$2:$E$405,4,FALSE)</f>
        <v>0.6371</v>
      </c>
      <c r="H1353">
        <f>VLOOKUP(A1353,away!$A$2:$E$405,3,FALSE)</f>
        <v>1.3290999999999999</v>
      </c>
      <c r="I1353">
        <f>VLOOKUP(C1353,away!$B$2:$E$405,3,FALSE)</f>
        <v>1.5047999999999999</v>
      </c>
      <c r="J1353">
        <f>VLOOKUP(B1353,home!$B$2:$E$405,4,FALSE)</f>
        <v>0.50160000000000005</v>
      </c>
      <c r="K1353" s="3">
        <f t="shared" si="1458"/>
        <v>1.2741900102720001</v>
      </c>
      <c r="L1353" s="3">
        <f t="shared" si="1459"/>
        <v>1.003214887488</v>
      </c>
      <c r="M1353" s="5">
        <f t="shared" si="1460"/>
        <v>0.10254998940696984</v>
      </c>
      <c r="N1353" s="5">
        <f t="shared" si="1461"/>
        <v>0.1306681720558604</v>
      </c>
      <c r="O1353" s="5">
        <f t="shared" si="1462"/>
        <v>0.10287967608480884</v>
      </c>
      <c r="P1353" s="5">
        <f t="shared" si="1463"/>
        <v>0.13108825552728259</v>
      </c>
      <c r="Q1353" s="5">
        <f t="shared" si="1464"/>
        <v>8.324803974704012E-2</v>
      </c>
      <c r="R1353" s="5">
        <f t="shared" si="1465"/>
        <v>5.1605211334111695E-2</v>
      </c>
      <c r="S1353" s="5">
        <f t="shared" si="1466"/>
        <v>4.1892083160025705E-2</v>
      </c>
      <c r="T1353" s="5">
        <f t="shared" si="1467"/>
        <v>8.3515672828423398E-2</v>
      </c>
      <c r="U1353" s="5">
        <f t="shared" si="1468"/>
        <v>6.575484475990051E-2</v>
      </c>
      <c r="V1353" s="5">
        <f t="shared" si="1469"/>
        <v>5.9500088510853581E-3</v>
      </c>
      <c r="W1353" s="5">
        <f t="shared" si="1470"/>
        <v>3.5357940206801636E-2</v>
      </c>
      <c r="X1353" s="5">
        <f t="shared" si="1471"/>
        <v>3.5471612006373929E-2</v>
      </c>
      <c r="Y1353" s="5">
        <f t="shared" si="1472"/>
        <v>1.7792824623996208E-2</v>
      </c>
      <c r="Z1353" s="5">
        <f t="shared" si="1473"/>
        <v>1.7257038760781777E-2</v>
      </c>
      <c r="AA1353" s="5">
        <f t="shared" si="1474"/>
        <v>2.1988746395864834E-2</v>
      </c>
      <c r="AB1353" s="5">
        <f t="shared" si="1475"/>
        <v>1.4008920498007709E-2</v>
      </c>
      <c r="AC1353" s="5">
        <f t="shared" si="1476"/>
        <v>4.7536345759952579E-4</v>
      </c>
      <c r="AD1353" s="5">
        <f t="shared" si="1477"/>
        <v>1.1263183548825339E-2</v>
      </c>
      <c r="AE1353" s="5">
        <f t="shared" si="1478"/>
        <v>1.1299393416691504E-2</v>
      </c>
      <c r="AF1353" s="5">
        <f t="shared" si="1479"/>
        <v>5.6678598476044085E-3</v>
      </c>
      <c r="AG1353" s="5">
        <f t="shared" si="1480"/>
        <v>1.8953604597707365E-3</v>
      </c>
      <c r="AH1353" s="5">
        <f t="shared" si="1481"/>
        <v>4.3281295496934357E-3</v>
      </c>
      <c r="AI1353" s="5">
        <f t="shared" si="1482"/>
        <v>5.5148594353824259E-3</v>
      </c>
      <c r="AJ1353" s="5">
        <f t="shared" si="1483"/>
        <v>3.5134894003092851E-3</v>
      </c>
      <c r="AK1353" s="5">
        <f t="shared" si="1484"/>
        <v>1.4922843650235502E-3</v>
      </c>
      <c r="AL1353" s="5">
        <f t="shared" si="1485"/>
        <v>2.4306025484154355E-5</v>
      </c>
      <c r="AM1353" s="5">
        <f t="shared" si="1486"/>
        <v>2.8702871923546348E-3</v>
      </c>
      <c r="AN1353" s="5">
        <f t="shared" si="1487"/>
        <v>2.8795148427363023E-3</v>
      </c>
      <c r="AO1353" s="5">
        <f t="shared" si="1488"/>
        <v>1.4443860794878629E-3</v>
      </c>
      <c r="AP1353" s="5">
        <f t="shared" si="1489"/>
        <v>4.8300987274088326E-4</v>
      </c>
      <c r="AQ1353" s="5">
        <f t="shared" si="1490"/>
        <v>1.211406737843346E-4</v>
      </c>
      <c r="AR1353" s="5">
        <f t="shared" si="1491"/>
        <v>8.6840879984583787E-4</v>
      </c>
      <c r="AS1353" s="5">
        <f t="shared" si="1492"/>
        <v>1.1065178175958634E-3</v>
      </c>
      <c r="AT1353" s="5">
        <f t="shared" si="1493"/>
        <v>7.0495697468431217E-4</v>
      </c>
      <c r="AU1353" s="5">
        <f t="shared" si="1494"/>
        <v>2.9941637827144059E-4</v>
      </c>
      <c r="AV1353" s="5">
        <f t="shared" si="1495"/>
        <v>9.5378339526323012E-5</v>
      </c>
      <c r="AW1353" s="5">
        <f t="shared" si="1496"/>
        <v>8.6305726438202597E-7</v>
      </c>
      <c r="AX1353" s="5">
        <f t="shared" si="1497"/>
        <v>6.0954854451832313E-4</v>
      </c>
      <c r="AY1353" s="5">
        <f t="shared" si="1498"/>
        <v>6.1150817450742357E-4</v>
      </c>
      <c r="AZ1353" s="5">
        <f t="shared" si="1499"/>
        <v>3.0673705224322864E-4</v>
      </c>
      <c r="BA1353" s="5">
        <f t="shared" si="1500"/>
        <v>1.0257439245153047E-4</v>
      </c>
      <c r="BB1353" s="5">
        <f t="shared" si="1501"/>
        <v>2.5726039395603025E-5</v>
      </c>
      <c r="BC1353" s="5">
        <f t="shared" si="1502"/>
        <v>5.1617491435543502E-6</v>
      </c>
      <c r="BD1353" s="5">
        <f t="shared" si="1503"/>
        <v>1.4520010607182185E-4</v>
      </c>
      <c r="BE1353" s="5">
        <f t="shared" si="1504"/>
        <v>1.8501252464715016E-4</v>
      </c>
      <c r="BF1353" s="5">
        <f t="shared" si="1505"/>
        <v>1.1787055534030049E-4</v>
      </c>
      <c r="BG1353" s="5">
        <f t="shared" si="1506"/>
        <v>5.0063161373274605E-5</v>
      </c>
      <c r="BH1353" s="5">
        <f t="shared" si="1507"/>
        <v>1.5947495026115397E-5</v>
      </c>
      <c r="BI1353" s="5">
        <f t="shared" si="1508"/>
        <v>4.0640277702277275E-6</v>
      </c>
      <c r="BJ1353" s="8">
        <f t="shared" si="1509"/>
        <v>0.42563965335475146</v>
      </c>
      <c r="BK1353" s="8">
        <f t="shared" si="1510"/>
        <v>0.28259151460295462</v>
      </c>
      <c r="BL1353" s="8">
        <f t="shared" si="1511"/>
        <v>0.27467899800325496</v>
      </c>
      <c r="BM1353" s="8">
        <f t="shared" si="1512"/>
        <v>0.39751721544842622</v>
      </c>
      <c r="BN1353" s="8">
        <f t="shared" si="1513"/>
        <v>0.60203934415607352</v>
      </c>
    </row>
    <row r="1354" spans="1:66" x14ac:dyDescent="0.25">
      <c r="A1354" t="s">
        <v>270</v>
      </c>
      <c r="B1354" t="s">
        <v>315</v>
      </c>
      <c r="C1354" t="s">
        <v>340</v>
      </c>
      <c r="D1354" s="7" t="s">
        <v>521</v>
      </c>
      <c r="E1354">
        <f>VLOOKUP(A1354,home!$A$2:$E$405,3,FALSE)</f>
        <v>1.5696000000000001</v>
      </c>
      <c r="F1354">
        <f>VLOOKUP(B1354,home!$B$2:$E$405,3,FALSE)</f>
        <v>0.42470000000000002</v>
      </c>
      <c r="G1354">
        <f>VLOOKUP(C1354,away!$B$2:$E$405,4,FALSE)</f>
        <v>1.1149</v>
      </c>
      <c r="H1354">
        <f>VLOOKUP(A1354,away!$A$2:$E$405,3,FALSE)</f>
        <v>1.3290999999999999</v>
      </c>
      <c r="I1354">
        <f>VLOOKUP(C1354,away!$B$2:$E$405,3,FALSE)</f>
        <v>0.75239999999999996</v>
      </c>
      <c r="J1354">
        <f>VLOOKUP(B1354,home!$B$2:$E$405,4,FALSE)</f>
        <v>0.75239999999999996</v>
      </c>
      <c r="K1354" s="3">
        <f t="shared" si="1458"/>
        <v>0.74320250788800002</v>
      </c>
      <c r="L1354" s="3">
        <f t="shared" si="1459"/>
        <v>0.75241116561599997</v>
      </c>
      <c r="M1354" s="5">
        <f t="shared" si="1460"/>
        <v>0.22411103152033765</v>
      </c>
      <c r="N1354" s="5">
        <f t="shared" si="1461"/>
        <v>0.16655988067128155</v>
      </c>
      <c r="O1354" s="5">
        <f t="shared" si="1462"/>
        <v>0.16862364245362135</v>
      </c>
      <c r="P1354" s="5">
        <f t="shared" si="1463"/>
        <v>0.12532151396074082</v>
      </c>
      <c r="Q1354" s="5">
        <f t="shared" si="1464"/>
        <v>6.1893860514211238E-2</v>
      </c>
      <c r="R1354" s="5">
        <f t="shared" si="1465"/>
        <v>6.3437155684472432E-2</v>
      </c>
      <c r="S1354" s="5">
        <f t="shared" si="1466"/>
        <v>1.751975544763279E-2</v>
      </c>
      <c r="T1354" s="5">
        <f t="shared" si="1467"/>
        <v>4.6569631733971793E-2</v>
      </c>
      <c r="U1354" s="5">
        <f t="shared" si="1468"/>
        <v>4.7146653197981406E-2</v>
      </c>
      <c r="V1354" s="5">
        <f t="shared" si="1469"/>
        <v>1.0885488629971698E-3</v>
      </c>
      <c r="W1354" s="5">
        <f t="shared" si="1470"/>
        <v>1.5333224119010619E-2</v>
      </c>
      <c r="X1354" s="5">
        <f t="shared" si="1471"/>
        <v>1.1536889032036143E-2</v>
      </c>
      <c r="Y1354" s="5">
        <f t="shared" si="1472"/>
        <v>4.3402420620883798E-3</v>
      </c>
      <c r="Z1354" s="5">
        <f t="shared" si="1473"/>
        <v>1.5910274750639185E-2</v>
      </c>
      <c r="AA1354" s="5">
        <f t="shared" si="1474"/>
        <v>1.1824556095862165E-2</v>
      </c>
      <c r="AB1354" s="5">
        <f t="shared" si="1475"/>
        <v>4.3940198725535501E-3</v>
      </c>
      <c r="AC1354" s="5">
        <f t="shared" si="1476"/>
        <v>3.8044365388219583E-5</v>
      </c>
      <c r="AD1354" s="5">
        <f t="shared" si="1477"/>
        <v>2.8489226548143653E-3</v>
      </c>
      <c r="AE1354" s="5">
        <f t="shared" si="1478"/>
        <v>2.1435612154587056E-3</v>
      </c>
      <c r="AF1354" s="5">
        <f t="shared" si="1479"/>
        <v>8.0641969634626717E-4</v>
      </c>
      <c r="AG1354" s="5">
        <f t="shared" si="1480"/>
        <v>2.0225306123453185E-4</v>
      </c>
      <c r="AH1354" s="5">
        <f t="shared" si="1481"/>
        <v>2.9927670925998105E-3</v>
      </c>
      <c r="AI1354" s="5">
        <f t="shared" si="1482"/>
        <v>2.2242320087448577E-3</v>
      </c>
      <c r="AJ1354" s="5">
        <f t="shared" si="1483"/>
        <v>8.2652740351197109E-4</v>
      </c>
      <c r="AK1354" s="5">
        <f t="shared" si="1484"/>
        <v>2.0475907970941796E-4</v>
      </c>
      <c r="AL1354" s="5">
        <f t="shared" si="1485"/>
        <v>8.5096702929496284E-7</v>
      </c>
      <c r="AM1354" s="5">
        <f t="shared" si="1486"/>
        <v>4.2346529236739509E-4</v>
      </c>
      <c r="AN1354" s="5">
        <f t="shared" si="1487"/>
        <v>3.1862001422807194E-4</v>
      </c>
      <c r="AO1354" s="5">
        <f t="shared" si="1488"/>
        <v>1.1986662814696505E-4</v>
      </c>
      <c r="AP1354" s="5">
        <f t="shared" si="1489"/>
        <v>3.0062996467505865E-5</v>
      </c>
      <c r="AQ1354" s="5">
        <f t="shared" si="1490"/>
        <v>5.6549335535064443E-6</v>
      </c>
      <c r="AR1354" s="5">
        <f t="shared" si="1491"/>
        <v>4.5035827531204637E-4</v>
      </c>
      <c r="AS1354" s="5">
        <f t="shared" si="1492"/>
        <v>3.3470739966002719E-4</v>
      </c>
      <c r="AT1354" s="5">
        <f t="shared" si="1493"/>
        <v>1.2437768941800167E-4</v>
      </c>
      <c r="AU1354" s="5">
        <f t="shared" si="1494"/>
        <v>3.0812603566924537E-5</v>
      </c>
      <c r="AV1354" s="5">
        <f t="shared" si="1495"/>
        <v>5.725001061374263E-6</v>
      </c>
      <c r="AW1354" s="5">
        <f t="shared" si="1496"/>
        <v>1.321820950863032E-8</v>
      </c>
      <c r="AX1354" s="5">
        <f t="shared" si="1497"/>
        <v>5.2453411215162183E-5</v>
      </c>
      <c r="AY1354" s="5">
        <f t="shared" si="1498"/>
        <v>3.9466532272935544E-5</v>
      </c>
      <c r="AZ1354" s="5">
        <f t="shared" si="1499"/>
        <v>1.4847529775150457E-5</v>
      </c>
      <c r="BA1354" s="5">
        <f t="shared" si="1500"/>
        <v>3.7238157282130734E-6</v>
      </c>
      <c r="BB1354" s="5">
        <f t="shared" si="1501"/>
        <v>7.0046013315099804E-7</v>
      </c>
      <c r="BC1354" s="5">
        <f t="shared" si="1502"/>
        <v>1.0540680505033624E-7</v>
      </c>
      <c r="BD1354" s="5">
        <f t="shared" si="1503"/>
        <v>5.6475765812058005E-5</v>
      </c>
      <c r="BE1354" s="5">
        <f t="shared" si="1504"/>
        <v>4.1972930786416879E-5</v>
      </c>
      <c r="BF1354" s="5">
        <f t="shared" si="1505"/>
        <v>1.5597193711937234E-5</v>
      </c>
      <c r="BG1354" s="5">
        <f t="shared" si="1506"/>
        <v>3.8639578275755659E-6</v>
      </c>
      <c r="BH1354" s="5">
        <f t="shared" si="1507"/>
        <v>7.1792578695690719E-7</v>
      </c>
      <c r="BI1354" s="5">
        <f t="shared" si="1508"/>
        <v>1.067128490687679E-7</v>
      </c>
      <c r="BJ1354" s="8">
        <f t="shared" si="1509"/>
        <v>0.31324385178114678</v>
      </c>
      <c r="BK1354" s="8">
        <f t="shared" si="1510"/>
        <v>0.36811921165639894</v>
      </c>
      <c r="BL1354" s="8">
        <f t="shared" si="1511"/>
        <v>0.30273902834484923</v>
      </c>
      <c r="BM1354" s="8">
        <f t="shared" si="1512"/>
        <v>0.19002582841430568</v>
      </c>
      <c r="BN1354" s="8">
        <f t="shared" si="1513"/>
        <v>0.80994708480466504</v>
      </c>
    </row>
    <row r="1355" spans="1:66" x14ac:dyDescent="0.25">
      <c r="A1355" t="s">
        <v>270</v>
      </c>
      <c r="B1355" t="s">
        <v>328</v>
      </c>
      <c r="C1355" t="s">
        <v>342</v>
      </c>
      <c r="D1355" s="7" t="s">
        <v>521</v>
      </c>
      <c r="E1355">
        <f>VLOOKUP(A1355,home!$A$2:$E$405,3,FALSE)</f>
        <v>1.5696000000000001</v>
      </c>
      <c r="F1355">
        <f>VLOOKUP(B1355,home!$B$2:$E$405,3,FALSE)</f>
        <v>1.2742</v>
      </c>
      <c r="G1355">
        <f>VLOOKUP(C1355,away!$B$2:$E$405,4,FALSE)</f>
        <v>0.1593</v>
      </c>
      <c r="H1355">
        <f>VLOOKUP(A1355,away!$A$2:$E$405,3,FALSE)</f>
        <v>1.3290999999999999</v>
      </c>
      <c r="I1355">
        <f>VLOOKUP(C1355,away!$B$2:$E$405,3,FALSE)</f>
        <v>0.75239999999999996</v>
      </c>
      <c r="J1355">
        <f>VLOOKUP(B1355,home!$B$2:$E$405,4,FALSE)</f>
        <v>0.9405</v>
      </c>
      <c r="K1355" s="3">
        <f t="shared" si="1458"/>
        <v>0.31859750217600002</v>
      </c>
      <c r="L1355" s="3">
        <f t="shared" si="1459"/>
        <v>0.94051395701999996</v>
      </c>
      <c r="M1355" s="5">
        <f t="shared" si="1460"/>
        <v>0.28390617668280799</v>
      </c>
      <c r="N1355" s="5">
        <f t="shared" si="1461"/>
        <v>9.0451798743480763E-2</v>
      </c>
      <c r="O1355" s="5">
        <f t="shared" si="1462"/>
        <v>0.26701772165436699</v>
      </c>
      <c r="P1355" s="5">
        <f t="shared" si="1463"/>
        <v>8.5071179155807752E-2</v>
      </c>
      <c r="Q1355" s="5">
        <f t="shared" si="1464"/>
        <v>1.4408858573499614E-2</v>
      </c>
      <c r="R1355" s="5">
        <f t="shared" si="1465"/>
        <v>0.1255669469938068</v>
      </c>
      <c r="S1355" s="5">
        <f t="shared" si="1466"/>
        <v>6.3727968228084204E-3</v>
      </c>
      <c r="T1355" s="5">
        <f t="shared" si="1467"/>
        <v>1.3551732593103676E-2</v>
      </c>
      <c r="U1355" s="5">
        <f t="shared" si="1468"/>
        <v>4.0005315668093039E-2</v>
      </c>
      <c r="V1355" s="5">
        <f t="shared" si="1469"/>
        <v>2.1217547077275026E-4</v>
      </c>
      <c r="W1355" s="5">
        <f t="shared" si="1470"/>
        <v>1.5302087835747397E-3</v>
      </c>
      <c r="X1355" s="5">
        <f t="shared" si="1471"/>
        <v>1.4391827181066393E-3</v>
      </c>
      <c r="Y1355" s="5">
        <f t="shared" si="1472"/>
        <v>6.7678571654063711E-4</v>
      </c>
      <c r="Z1355" s="5">
        <f t="shared" si="1473"/>
        <v>3.9365822062688613E-2</v>
      </c>
      <c r="AA1355" s="5">
        <f t="shared" si="1474"/>
        <v>1.2541852580277464E-2</v>
      </c>
      <c r="AB1355" s="5">
        <f t="shared" si="1475"/>
        <v>1.9979014523680105E-3</v>
      </c>
      <c r="AC1355" s="5">
        <f t="shared" si="1476"/>
        <v>3.9735877045444506E-6</v>
      </c>
      <c r="AD1355" s="5">
        <f t="shared" si="1477"/>
        <v>1.2188017406367187E-4</v>
      </c>
      <c r="AE1355" s="5">
        <f t="shared" si="1478"/>
        <v>1.146300047909104E-4</v>
      </c>
      <c r="AF1355" s="5">
        <f t="shared" si="1479"/>
        <v>5.3905559699560339E-5</v>
      </c>
      <c r="AG1355" s="5">
        <f t="shared" si="1480"/>
        <v>1.6899643752803782E-5</v>
      </c>
      <c r="AH1355" s="5">
        <f t="shared" si="1481"/>
        <v>9.2560262698811197E-3</v>
      </c>
      <c r="AI1355" s="5">
        <f t="shared" si="1482"/>
        <v>2.9489468496595628E-3</v>
      </c>
      <c r="AJ1355" s="5">
        <f t="shared" si="1483"/>
        <v>4.6976355017566056E-4</v>
      </c>
      <c r="AK1355" s="5">
        <f t="shared" si="1484"/>
        <v>4.988849789976516E-5</v>
      </c>
      <c r="AL1355" s="5">
        <f t="shared" si="1485"/>
        <v>4.7626690684125047E-8</v>
      </c>
      <c r="AM1355" s="5">
        <f t="shared" si="1486"/>
        <v>7.7661438042923976E-6</v>
      </c>
      <c r="AN1355" s="5">
        <f t="shared" si="1487"/>
        <v>7.3041666401614E-6</v>
      </c>
      <c r="AO1355" s="5">
        <f t="shared" si="1488"/>
        <v>3.4348353347358376E-6</v>
      </c>
      <c r="AP1355" s="5">
        <f t="shared" si="1489"/>
        <v>1.0768368574615065E-6</v>
      </c>
      <c r="AQ1355" s="5">
        <f t="shared" si="1490"/>
        <v>2.5319502346902572E-7</v>
      </c>
      <c r="AR1355" s="5">
        <f t="shared" si="1491"/>
        <v>1.7410843786733932E-3</v>
      </c>
      <c r="AS1355" s="5">
        <f t="shared" si="1492"/>
        <v>5.5470513412299598E-4</v>
      </c>
      <c r="AT1355" s="5">
        <f t="shared" si="1493"/>
        <v>8.8363835087894798E-5</v>
      </c>
      <c r="AU1355" s="5">
        <f t="shared" si="1494"/>
        <v>9.3841657138984211E-6</v>
      </c>
      <c r="AV1355" s="5">
        <f t="shared" si="1495"/>
        <v>7.4744293911342432E-7</v>
      </c>
      <c r="AW1355" s="5">
        <f t="shared" si="1496"/>
        <v>3.964199627817068E-10</v>
      </c>
      <c r="AX1355" s="5">
        <f t="shared" si="1497"/>
        <v>4.1237900293119554E-7</v>
      </c>
      <c r="AY1355" s="5">
        <f t="shared" si="1498"/>
        <v>3.8784820783878092E-7</v>
      </c>
      <c r="AZ1355" s="5">
        <f t="shared" si="1499"/>
        <v>1.8238832633878356E-7</v>
      </c>
      <c r="BA1355" s="5">
        <f t="shared" si="1500"/>
        <v>5.7179588839714815E-8</v>
      </c>
      <c r="BB1355" s="5">
        <f t="shared" si="1501"/>
        <v>1.3444550340104199E-8</v>
      </c>
      <c r="BC1355" s="5">
        <f t="shared" si="1502"/>
        <v>2.5289574481451984E-9</v>
      </c>
      <c r="BD1355" s="5">
        <f t="shared" si="1503"/>
        <v>2.7291902641530337E-4</v>
      </c>
      <c r="BE1355" s="5">
        <f t="shared" si="1504"/>
        <v>8.6951320112221413E-5</v>
      </c>
      <c r="BF1355" s="5">
        <f t="shared" si="1505"/>
        <v>1.385123669932977E-5</v>
      </c>
      <c r="BG1355" s="5">
        <f t="shared" si="1506"/>
        <v>1.4709898048183357E-6</v>
      </c>
      <c r="BH1355" s="5">
        <f t="shared" si="1507"/>
        <v>1.1716341938537089E-7</v>
      </c>
      <c r="BI1355" s="5">
        <f t="shared" si="1508"/>
        <v>7.4655945525156674E-9</v>
      </c>
      <c r="BJ1355" s="8">
        <f t="shared" si="1509"/>
        <v>0.12238677345690688</v>
      </c>
      <c r="BK1355" s="8">
        <f t="shared" si="1510"/>
        <v>0.37556673719479999</v>
      </c>
      <c r="BL1355" s="8">
        <f t="shared" si="1511"/>
        <v>0.46262396567511122</v>
      </c>
      <c r="BM1355" s="8">
        <f t="shared" si="1512"/>
        <v>0.13352022913394901</v>
      </c>
      <c r="BN1355" s="8">
        <f t="shared" si="1513"/>
        <v>0.8664226818037698</v>
      </c>
    </row>
    <row r="1356" spans="1:66" x14ac:dyDescent="0.25">
      <c r="A1356" t="s">
        <v>272</v>
      </c>
      <c r="B1356" t="s">
        <v>309</v>
      </c>
      <c r="C1356" t="s">
        <v>484</v>
      </c>
      <c r="D1356" s="7" t="s">
        <v>521</v>
      </c>
      <c r="E1356">
        <f>VLOOKUP(A1356,home!$A$2:$E$405,3,FALSE)</f>
        <v>1.3837999999999999</v>
      </c>
      <c r="F1356">
        <f>VLOOKUP(B1356,home!$B$2:$E$405,3,FALSE)</f>
        <v>0.54200000000000004</v>
      </c>
      <c r="G1356">
        <f>VLOOKUP(C1356,away!$B$2:$E$405,4,FALSE)</f>
        <v>1.4453</v>
      </c>
      <c r="H1356">
        <f>VLOOKUP(A1356,away!$A$2:$E$405,3,FALSE)</f>
        <v>0.90910000000000002</v>
      </c>
      <c r="I1356">
        <f>VLOOKUP(C1356,away!$B$2:$E$405,3,FALSE)</f>
        <v>1.1000000000000001</v>
      </c>
      <c r="J1356">
        <f>VLOOKUP(B1356,home!$B$2:$E$405,4,FALSE)</f>
        <v>1.65</v>
      </c>
      <c r="K1356" s="3">
        <f t="shared" si="1458"/>
        <v>1.0840033278800001</v>
      </c>
      <c r="L1356" s="3">
        <f t="shared" si="1459"/>
        <v>1.6500165</v>
      </c>
      <c r="M1356" s="5">
        <f t="shared" si="1460"/>
        <v>6.4957645583624379E-2</v>
      </c>
      <c r="N1356" s="5">
        <f t="shared" si="1461"/>
        <v>7.0414303983898405E-2</v>
      </c>
      <c r="O1356" s="5">
        <f t="shared" si="1462"/>
        <v>0.10718118701413232</v>
      </c>
      <c r="P1356" s="5">
        <f t="shared" si="1463"/>
        <v>0.11618476340944808</v>
      </c>
      <c r="Q1356" s="5">
        <f t="shared" si="1464"/>
        <v>3.8164669924449911E-2</v>
      </c>
      <c r="R1356" s="5">
        <f t="shared" si="1465"/>
        <v>8.842536353145207E-2</v>
      </c>
      <c r="S1356" s="5">
        <f t="shared" si="1466"/>
        <v>5.1952695972991306E-2</v>
      </c>
      <c r="T1356" s="5">
        <f t="shared" si="1467"/>
        <v>6.2972335092396081E-2</v>
      </c>
      <c r="U1356" s="5">
        <f t="shared" si="1468"/>
        <v>9.5853388337092837E-2</v>
      </c>
      <c r="V1356" s="5">
        <f t="shared" si="1469"/>
        <v>1.0324867390935849E-2</v>
      </c>
      <c r="W1356" s="5">
        <f t="shared" si="1470"/>
        <v>1.3790209735181818E-2</v>
      </c>
      <c r="X1356" s="5">
        <f t="shared" si="1471"/>
        <v>2.2754073601510626E-2</v>
      </c>
      <c r="Y1356" s="5">
        <f t="shared" si="1472"/>
        <v>1.8772298442353487E-2</v>
      </c>
      <c r="Z1356" s="5">
        <f t="shared" si="1473"/>
        <v>4.8634436281798053E-2</v>
      </c>
      <c r="AA1356" s="5">
        <f t="shared" si="1474"/>
        <v>5.2719890779036903E-2</v>
      </c>
      <c r="AB1356" s="5">
        <f t="shared" si="1475"/>
        <v>2.8574268524973065E-2</v>
      </c>
      <c r="AC1356" s="5">
        <f t="shared" si="1476"/>
        <v>1.1542061987775279E-3</v>
      </c>
      <c r="AD1356" s="5">
        <f t="shared" si="1477"/>
        <v>3.7371583112750656E-3</v>
      </c>
      <c r="AE1356" s="5">
        <f t="shared" si="1478"/>
        <v>6.166372876715993E-3</v>
      </c>
      <c r="AF1356" s="5">
        <f t="shared" si="1479"/>
        <v>5.0873084958669296E-3</v>
      </c>
      <c r="AG1356" s="5">
        <f t="shared" si="1480"/>
        <v>2.7980476529235378E-3</v>
      </c>
      <c r="AH1356" s="5">
        <f t="shared" si="1481"/>
        <v>2.0061905583291365E-2</v>
      </c>
      <c r="AI1356" s="5">
        <f t="shared" si="1482"/>
        <v>2.174717241590219E-2</v>
      </c>
      <c r="AJ1356" s="5">
        <f t="shared" si="1483"/>
        <v>1.1787003635409058E-2</v>
      </c>
      <c r="AK1356" s="5">
        <f t="shared" si="1484"/>
        <v>4.2590503888390264E-3</v>
      </c>
      <c r="AL1356" s="5">
        <f t="shared" si="1485"/>
        <v>8.2577607563099256E-5</v>
      </c>
      <c r="AM1356" s="5">
        <f t="shared" si="1486"/>
        <v>8.1021840924731478E-4</v>
      </c>
      <c r="AN1356" s="5">
        <f t="shared" si="1487"/>
        <v>1.3368737438618217E-3</v>
      </c>
      <c r="AO1356" s="5">
        <f t="shared" si="1488"/>
        <v>1.1029318678943902E-3</v>
      </c>
      <c r="AP1356" s="5">
        <f t="shared" si="1489"/>
        <v>6.0661859346718789E-4</v>
      </c>
      <c r="AQ1356" s="5">
        <f t="shared" si="1490"/>
        <v>2.5023267210691312E-4</v>
      </c>
      <c r="AR1356" s="5">
        <f t="shared" si="1491"/>
        <v>6.6204950467745726E-3</v>
      </c>
      <c r="AS1356" s="5">
        <f t="shared" si="1492"/>
        <v>7.1766386629166928E-3</v>
      </c>
      <c r="AT1356" s="5">
        <f t="shared" si="1493"/>
        <v>3.8897500967969845E-3</v>
      </c>
      <c r="AU1356" s="5">
        <f t="shared" si="1494"/>
        <v>1.4055006831831614E-3</v>
      </c>
      <c r="AV1356" s="5">
        <f t="shared" si="1495"/>
        <v>3.8089185447704008E-4</v>
      </c>
      <c r="AW1356" s="5">
        <f t="shared" si="1496"/>
        <v>4.1027844252441891E-6</v>
      </c>
      <c r="AX1356" s="5">
        <f t="shared" si="1497"/>
        <v>1.4637990865562145E-4</v>
      </c>
      <c r="AY1356" s="5">
        <f t="shared" si="1498"/>
        <v>2.4152926455026818E-4</v>
      </c>
      <c r="AZ1356" s="5">
        <f t="shared" si="1499"/>
        <v>1.9926363587040389E-4</v>
      </c>
      <c r="BA1356" s="5">
        <f t="shared" si="1500"/>
        <v>1.095960956787194E-4</v>
      </c>
      <c r="BB1356" s="5">
        <f t="shared" si="1501"/>
        <v>4.5208841551366433E-5</v>
      </c>
      <c r="BC1356" s="5">
        <f t="shared" si="1502"/>
        <v>1.4919066901128038E-5</v>
      </c>
      <c r="BD1356" s="5">
        <f t="shared" si="1503"/>
        <v>1.8206543442243861E-3</v>
      </c>
      <c r="BE1356" s="5">
        <f t="shared" si="1504"/>
        <v>1.9735953680584135E-3</v>
      </c>
      <c r="BF1356" s="5">
        <f t="shared" si="1505"/>
        <v>1.0696919734319371E-3</v>
      </c>
      <c r="BG1356" s="5">
        <f t="shared" si="1506"/>
        <v>3.8651655300224816E-4</v>
      </c>
      <c r="BH1356" s="5">
        <f t="shared" si="1507"/>
        <v>1.0474630743378583E-4</v>
      </c>
      <c r="BI1356" s="5">
        <f t="shared" si="1508"/>
        <v>2.2709069168273094E-5</v>
      </c>
      <c r="BJ1356" s="8">
        <f t="shared" si="1509"/>
        <v>0.24952055021635702</v>
      </c>
      <c r="BK1356" s="8">
        <f t="shared" si="1510"/>
        <v>0.24489828542789055</v>
      </c>
      <c r="BL1356" s="8">
        <f t="shared" si="1511"/>
        <v>0.45546042016959637</v>
      </c>
      <c r="BM1356" s="8">
        <f t="shared" si="1512"/>
        <v>0.51294833216851154</v>
      </c>
      <c r="BN1356" s="8">
        <f t="shared" si="1513"/>
        <v>0.48532793344700514</v>
      </c>
    </row>
    <row r="1357" spans="1:66" x14ac:dyDescent="0.25">
      <c r="A1357" t="s">
        <v>272</v>
      </c>
      <c r="B1357" t="s">
        <v>456</v>
      </c>
      <c r="C1357" t="s">
        <v>333</v>
      </c>
      <c r="D1357" s="7" t="s">
        <v>521</v>
      </c>
      <c r="E1357">
        <f>VLOOKUP(A1357,home!$A$2:$E$405,3,FALSE)</f>
        <v>1.3837999999999999</v>
      </c>
      <c r="F1357">
        <f>VLOOKUP(B1357,home!$B$2:$E$405,3,FALSE)</f>
        <v>1.2645999999999999</v>
      </c>
      <c r="G1357">
        <f>VLOOKUP(C1357,away!$B$2:$E$405,4,FALSE)</f>
        <v>0.57809999999999995</v>
      </c>
      <c r="H1357">
        <f>VLOOKUP(A1357,away!$A$2:$E$405,3,FALSE)</f>
        <v>0.90910000000000002</v>
      </c>
      <c r="I1357">
        <f>VLOOKUP(C1357,away!$B$2:$E$405,3,FALSE)</f>
        <v>0.22</v>
      </c>
      <c r="J1357">
        <f>VLOOKUP(B1357,home!$B$2:$E$405,4,FALSE)</f>
        <v>0.27500000000000002</v>
      </c>
      <c r="K1357" s="3">
        <f t="shared" si="1458"/>
        <v>1.0116481067879999</v>
      </c>
      <c r="L1357" s="3">
        <f t="shared" si="1459"/>
        <v>5.5000550000000009E-2</v>
      </c>
      <c r="M1357" s="5">
        <f t="shared" si="1460"/>
        <v>0.34415998508917101</v>
      </c>
      <c r="N1357" s="5">
        <f t="shared" si="1461"/>
        <v>0.34816879734764605</v>
      </c>
      <c r="O1357" s="5">
        <f t="shared" si="1462"/>
        <v>1.8928988467896209E-2</v>
      </c>
      <c r="P1357" s="5">
        <f t="shared" si="1463"/>
        <v>1.9149475346959079E-2</v>
      </c>
      <c r="Q1357" s="5">
        <f t="shared" si="1464"/>
        <v>0.17611215233970048</v>
      </c>
      <c r="R1357" s="5">
        <f t="shared" si="1465"/>
        <v>5.2055238833897445E-4</v>
      </c>
      <c r="S1357" s="5">
        <f t="shared" si="1466"/>
        <v>2.6637495783304231E-4</v>
      </c>
      <c r="T1357" s="5">
        <f t="shared" si="1467"/>
        <v>9.6862652403673158E-3</v>
      </c>
      <c r="U1357" s="5">
        <f t="shared" si="1468"/>
        <v>5.2661583814709516E-4</v>
      </c>
      <c r="V1357" s="5">
        <f t="shared" si="1469"/>
        <v>1.6468247678956865E-6</v>
      </c>
      <c r="W1357" s="5">
        <f t="shared" si="1470"/>
        <v>5.9387841832272602E-2</v>
      </c>
      <c r="X1357" s="5">
        <f t="shared" si="1471"/>
        <v>3.2663639640880017E-3</v>
      </c>
      <c r="Y1357" s="5">
        <f t="shared" si="1472"/>
        <v>8.982590726251017E-5</v>
      </c>
      <c r="Z1357" s="5">
        <f t="shared" si="1473"/>
        <v>9.5435558874857363E-6</v>
      </c>
      <c r="AA1357" s="5">
        <f t="shared" si="1474"/>
        <v>9.6547202456004156E-6</v>
      </c>
      <c r="AB1357" s="5">
        <f t="shared" si="1475"/>
        <v>4.8835897290147168E-6</v>
      </c>
      <c r="AC1357" s="5">
        <f t="shared" si="1476"/>
        <v>5.726956876866651E-9</v>
      </c>
      <c r="AD1357" s="5">
        <f t="shared" si="1477"/>
        <v>1.5019899438960939E-2</v>
      </c>
      <c r="AE1357" s="5">
        <f t="shared" si="1478"/>
        <v>8.2610273008754316E-4</v>
      </c>
      <c r="AF1357" s="5">
        <f t="shared" si="1479"/>
        <v>2.2718052255658214E-5</v>
      </c>
      <c r="AG1357" s="5">
        <f t="shared" si="1480"/>
        <v>4.1650178966331455E-7</v>
      </c>
      <c r="AH1357" s="5">
        <f t="shared" si="1481"/>
        <v>1.3122520569186336E-7</v>
      </c>
      <c r="AI1357" s="5">
        <f t="shared" si="1482"/>
        <v>1.327537309010394E-7</v>
      </c>
      <c r="AJ1357" s="5">
        <f t="shared" si="1483"/>
        <v>6.715003026754006E-8</v>
      </c>
      <c r="AK1357" s="5">
        <f t="shared" si="1484"/>
        <v>2.2644066996971264E-8</v>
      </c>
      <c r="AL1357" s="5">
        <f t="shared" si="1485"/>
        <v>1.2746190641336874E-11</v>
      </c>
      <c r="AM1357" s="5">
        <f t="shared" si="1486"/>
        <v>3.0389705663141963E-3</v>
      </c>
      <c r="AN1357" s="5">
        <f t="shared" si="1487"/>
        <v>1.6714505258109228E-4</v>
      </c>
      <c r="AO1357" s="5">
        <f t="shared" si="1488"/>
        <v>4.5965349108694985E-6</v>
      </c>
      <c r="AP1357" s="5">
        <f t="shared" si="1489"/>
        <v>8.4270649397341221E-8</v>
      </c>
      <c r="AQ1357" s="5">
        <f t="shared" si="1490"/>
        <v>1.1587330164277333E-9</v>
      </c>
      <c r="AR1357" s="5">
        <f t="shared" si="1491"/>
        <v>1.443491697383123E-9</v>
      </c>
      <c r="AS1357" s="5">
        <f t="shared" si="1492"/>
        <v>1.4603056428218327E-9</v>
      </c>
      <c r="AT1357" s="5">
        <f t="shared" si="1493"/>
        <v>7.3865771944627019E-10</v>
      </c>
      <c r="AU1357" s="5">
        <f t="shared" si="1494"/>
        <v>2.4908722781405356E-10</v>
      </c>
      <c r="AV1357" s="5">
        <f t="shared" si="1495"/>
        <v>6.2997155610789629E-11</v>
      </c>
      <c r="AW1357" s="5">
        <f t="shared" si="1496"/>
        <v>1.9700371438097299E-14</v>
      </c>
      <c r="AX1357" s="5">
        <f t="shared" si="1497"/>
        <v>5.1239480333270179E-4</v>
      </c>
      <c r="AY1357" s="5">
        <f t="shared" si="1498"/>
        <v>2.8181996000440438E-5</v>
      </c>
      <c r="AZ1357" s="5">
        <f t="shared" si="1499"/>
        <v>7.750126400610122E-7</v>
      </c>
      <c r="BA1357" s="5">
        <f t="shared" si="1500"/>
        <v>1.4208707153435917E-8</v>
      </c>
      <c r="BB1357" s="5">
        <f t="shared" si="1501"/>
        <v>1.9537167705697736E-10</v>
      </c>
      <c r="BC1357" s="5">
        <f t="shared" si="1502"/>
        <v>2.1491099385112274E-12</v>
      </c>
      <c r="BD1357" s="5">
        <f t="shared" si="1503"/>
        <v>1.3232139546084234E-11</v>
      </c>
      <c r="BE1357" s="5">
        <f t="shared" si="1504"/>
        <v>1.3386268920550738E-11</v>
      </c>
      <c r="BF1357" s="5">
        <f t="shared" si="1505"/>
        <v>6.7710968052150994E-12</v>
      </c>
      <c r="BG1357" s="5">
        <f t="shared" si="1506"/>
        <v>2.2833224212913763E-12</v>
      </c>
      <c r="BH1357" s="5">
        <f t="shared" si="1507"/>
        <v>5.7747970117150313E-13</v>
      </c>
      <c r="BI1357" s="5">
        <f t="shared" si="1508"/>
        <v>1.1684124927973026E-13</v>
      </c>
      <c r="BJ1357" s="8">
        <f t="shared" si="1509"/>
        <v>0.6163325471558202</v>
      </c>
      <c r="BK1357" s="8">
        <f t="shared" si="1510"/>
        <v>0.36360566995443455</v>
      </c>
      <c r="BL1357" s="8">
        <f t="shared" si="1511"/>
        <v>1.9991052768297345E-2</v>
      </c>
      <c r="BM1357" s="8">
        <f t="shared" si="1512"/>
        <v>9.2870680458747315E-2</v>
      </c>
      <c r="BN1357" s="8">
        <f t="shared" si="1513"/>
        <v>0.9070399509797118</v>
      </c>
    </row>
    <row r="1358" spans="1:66" x14ac:dyDescent="0.25">
      <c r="A1358" t="s">
        <v>272</v>
      </c>
      <c r="B1358" t="s">
        <v>311</v>
      </c>
      <c r="C1358" t="s">
        <v>321</v>
      </c>
      <c r="D1358" s="7" t="s">
        <v>521</v>
      </c>
      <c r="E1358">
        <f>VLOOKUP(A1358,home!$A$2:$E$405,3,FALSE)</f>
        <v>1.3837999999999999</v>
      </c>
      <c r="F1358">
        <f>VLOOKUP(B1358,home!$B$2:$E$405,3,FALSE)</f>
        <v>1.0840000000000001</v>
      </c>
      <c r="G1358">
        <f>VLOOKUP(C1358,away!$B$2:$E$405,4,FALSE)</f>
        <v>0.72260000000000002</v>
      </c>
      <c r="H1358">
        <f>VLOOKUP(A1358,away!$A$2:$E$405,3,FALSE)</f>
        <v>0.90910000000000002</v>
      </c>
      <c r="I1358">
        <f>VLOOKUP(C1358,away!$B$2:$E$405,3,FALSE)</f>
        <v>0.88</v>
      </c>
      <c r="J1358">
        <f>VLOOKUP(B1358,home!$B$2:$E$405,4,FALSE)</f>
        <v>0.55000000000000004</v>
      </c>
      <c r="K1358" s="3">
        <f t="shared" si="1458"/>
        <v>1.0839283259200001</v>
      </c>
      <c r="L1358" s="3">
        <f t="shared" si="1459"/>
        <v>0.44000440000000007</v>
      </c>
      <c r="M1358" s="5">
        <f t="shared" si="1460"/>
        <v>0.21785344216583261</v>
      </c>
      <c r="N1358" s="5">
        <f t="shared" si="1461"/>
        <v>0.23613751686272047</v>
      </c>
      <c r="O1358" s="5">
        <f t="shared" si="1462"/>
        <v>9.5856473108111892E-2</v>
      </c>
      <c r="P1358" s="5">
        <f t="shared" si="1463"/>
        <v>0.10390154642467121</v>
      </c>
      <c r="Q1358" s="5">
        <f t="shared" si="1464"/>
        <v>0.12797807166995717</v>
      </c>
      <c r="R1358" s="5">
        <f t="shared" si="1465"/>
        <v>2.1088634968025453E-2</v>
      </c>
      <c r="S1358" s="5">
        <f t="shared" si="1466"/>
        <v>1.2388525104437437E-2</v>
      </c>
      <c r="T1358" s="5">
        <f t="shared" si="1467"/>
        <v>5.631091463829651E-2</v>
      </c>
      <c r="U1358" s="5">
        <f t="shared" si="1468"/>
        <v>2.2858568796829799E-2</v>
      </c>
      <c r="V1358" s="5">
        <f t="shared" si="1469"/>
        <v>6.5649992514595112E-4</v>
      </c>
      <c r="W1358" s="5">
        <f t="shared" si="1470"/>
        <v>4.6239685659895502E-2</v>
      </c>
      <c r="X1358" s="5">
        <f t="shared" si="1471"/>
        <v>2.0345665144970927E-2</v>
      </c>
      <c r="Y1358" s="5">
        <f t="shared" si="1472"/>
        <v>4.4760910923569231E-3</v>
      </c>
      <c r="Z1358" s="5">
        <f t="shared" si="1473"/>
        <v>3.0930307253083543E-3</v>
      </c>
      <c r="AA1358" s="5">
        <f t="shared" si="1474"/>
        <v>3.3526236161026076E-3</v>
      </c>
      <c r="AB1358" s="5">
        <f t="shared" si="1475"/>
        <v>1.8170018518209781E-3</v>
      </c>
      <c r="AC1358" s="5">
        <f t="shared" si="1476"/>
        <v>1.9569164472514365E-5</v>
      </c>
      <c r="AD1358" s="5">
        <f t="shared" si="1477"/>
        <v>1.2530126267099389E-2</v>
      </c>
      <c r="AE1358" s="5">
        <f t="shared" si="1478"/>
        <v>5.5133106900793066E-3</v>
      </c>
      <c r="AF1358" s="5">
        <f t="shared" si="1479"/>
        <v>1.2129404811009657E-3</v>
      </c>
      <c r="AG1358" s="5">
        <f t="shared" si="1480"/>
        <v>1.77899716207514E-4</v>
      </c>
      <c r="AH1358" s="5">
        <f t="shared" si="1481"/>
        <v>3.4023678211771678E-4</v>
      </c>
      <c r="AI1358" s="5">
        <f t="shared" si="1482"/>
        <v>3.6879228565726455E-4</v>
      </c>
      <c r="AJ1358" s="5">
        <f t="shared" si="1483"/>
        <v>1.9987220240234459E-4</v>
      </c>
      <c r="AK1358" s="5">
        <f t="shared" si="1484"/>
        <v>7.2215713915972277E-5</v>
      </c>
      <c r="AL1358" s="5">
        <f t="shared" si="1485"/>
        <v>3.7332739491630038E-7</v>
      </c>
      <c r="AM1358" s="5">
        <f t="shared" si="1486"/>
        <v>2.716351757652653E-3</v>
      </c>
      <c r="AN1358" s="5">
        <f t="shared" si="1487"/>
        <v>1.1952067253149011E-3</v>
      </c>
      <c r="AO1358" s="5">
        <f t="shared" si="1488"/>
        <v>2.6294810902407394E-4</v>
      </c>
      <c r="AP1358" s="5">
        <f t="shared" si="1489"/>
        <v>3.8566108314090766E-5</v>
      </c>
      <c r="AQ1358" s="5">
        <f t="shared" si="1490"/>
        <v>4.2423143372691293E-6</v>
      </c>
      <c r="AR1358" s="5">
        <f t="shared" si="1491"/>
        <v>2.994113623472736E-5</v>
      </c>
      <c r="AS1358" s="5">
        <f t="shared" si="1492"/>
        <v>3.2454045675050674E-5</v>
      </c>
      <c r="AT1358" s="5">
        <f t="shared" si="1493"/>
        <v>1.7588929698944449E-5</v>
      </c>
      <c r="AU1358" s="5">
        <f t="shared" si="1494"/>
        <v>6.3550463744338105E-6</v>
      </c>
      <c r="AV1358" s="5">
        <f t="shared" si="1495"/>
        <v>1.722103694446001E-6</v>
      </c>
      <c r="AW1358" s="5">
        <f t="shared" si="1496"/>
        <v>4.9458955919154468E-9</v>
      </c>
      <c r="AX1358" s="5">
        <f t="shared" si="1497"/>
        <v>4.9072176888038152E-4</v>
      </c>
      <c r="AY1358" s="5">
        <f t="shared" si="1498"/>
        <v>2.1591973748315095E-4</v>
      </c>
      <c r="AZ1358" s="5">
        <f t="shared" si="1499"/>
        <v>4.7502817269715675E-5</v>
      </c>
      <c r="BA1358" s="5">
        <f t="shared" si="1500"/>
        <v>6.9671495370236316E-6</v>
      </c>
      <c r="BB1358" s="5">
        <f t="shared" si="1501"/>
        <v>7.6639411293709013E-7</v>
      </c>
      <c r="BC1358" s="5">
        <f t="shared" si="1502"/>
        <v>6.7443356365283354E-8</v>
      </c>
      <c r="BD1358" s="5">
        <f t="shared" si="1503"/>
        <v>2.1957052807132446E-6</v>
      </c>
      <c r="BE1358" s="5">
        <f t="shared" si="1504"/>
        <v>2.3799871491372108E-6</v>
      </c>
      <c r="BF1358" s="5">
        <f t="shared" si="1505"/>
        <v>1.2898677431377052E-6</v>
      </c>
      <c r="BG1358" s="5">
        <f t="shared" si="1506"/>
        <v>4.6604139449248723E-7</v>
      </c>
      <c r="BH1358" s="5">
        <f t="shared" si="1507"/>
        <v>1.26288867135416E-7</v>
      </c>
      <c r="BI1358" s="5">
        <f t="shared" si="1508"/>
        <v>2.7377616067284961E-8</v>
      </c>
      <c r="BJ1358" s="8">
        <f t="shared" si="1509"/>
        <v>0.51590148254796742</v>
      </c>
      <c r="BK1358" s="8">
        <f t="shared" si="1510"/>
        <v>0.33503587584943778</v>
      </c>
      <c r="BL1358" s="8">
        <f t="shared" si="1511"/>
        <v>0.14604896585471233</v>
      </c>
      <c r="BM1358" s="8">
        <f t="shared" si="1512"/>
        <v>0.19704775498651939</v>
      </c>
      <c r="BN1358" s="8">
        <f t="shared" si="1513"/>
        <v>0.8028156851993189</v>
      </c>
    </row>
    <row r="1359" spans="1:66" x14ac:dyDescent="0.25">
      <c r="A1359" t="s">
        <v>34</v>
      </c>
      <c r="B1359" t="s">
        <v>481</v>
      </c>
      <c r="C1359" t="s">
        <v>197</v>
      </c>
      <c r="D1359" s="7" t="s">
        <v>521</v>
      </c>
      <c r="E1359">
        <f>VLOOKUP(A1359,home!$A$2:$E$405,3,FALSE)</f>
        <v>1.4202999999999999</v>
      </c>
      <c r="F1359">
        <f>VLOOKUP(B1359,home!$B$2:$E$405,3,FALSE)</f>
        <v>0.70409999999999995</v>
      </c>
      <c r="G1359">
        <f>VLOOKUP(C1359,away!$B$2:$E$405,4,FALSE)</f>
        <v>0.93879999999999997</v>
      </c>
      <c r="H1359">
        <f>VLOOKUP(A1359,away!$A$2:$E$405,3,FALSE)</f>
        <v>1.2029000000000001</v>
      </c>
      <c r="I1359">
        <f>VLOOKUP(C1359,away!$B$2:$E$405,3,FALSE)</f>
        <v>1.1084000000000001</v>
      </c>
      <c r="J1359">
        <f>VLOOKUP(B1359,home!$B$2:$E$405,4,FALSE)</f>
        <v>1.9398</v>
      </c>
      <c r="K1359" s="3">
        <f t="shared" si="1458"/>
        <v>0.93883119632399981</v>
      </c>
      <c r="L1359" s="3">
        <f t="shared" si="1459"/>
        <v>2.5863243995280003</v>
      </c>
      <c r="M1359" s="5">
        <f t="shared" si="1460"/>
        <v>2.9447225146543406E-2</v>
      </c>
      <c r="N1359" s="5">
        <f t="shared" si="1461"/>
        <v>2.7645973612751513E-2</v>
      </c>
      <c r="O1359" s="5">
        <f t="shared" si="1462"/>
        <v>7.6160076894899703E-2</v>
      </c>
      <c r="P1359" s="5">
        <f t="shared" si="1463"/>
        <v>7.1501456103366501E-2</v>
      </c>
      <c r="Q1359" s="5">
        <f t="shared" si="1464"/>
        <v>1.2977451240200617E-2</v>
      </c>
      <c r="R1359" s="5">
        <f t="shared" si="1465"/>
        <v>9.8487332571603928E-2</v>
      </c>
      <c r="S1359" s="5">
        <f t="shared" si="1466"/>
        <v>4.3403565187039049E-2</v>
      </c>
      <c r="T1359" s="5">
        <f t="shared" si="1467"/>
        <v>3.3563898786215768E-2</v>
      </c>
      <c r="U1359" s="5">
        <f t="shared" si="1468"/>
        <v>9.2462980260958547E-2</v>
      </c>
      <c r="V1359" s="5">
        <f t="shared" si="1469"/>
        <v>1.1709905868348068E-2</v>
      </c>
      <c r="W1359" s="5">
        <f t="shared" si="1470"/>
        <v>4.0612120243579738E-3</v>
      </c>
      <c r="X1359" s="5">
        <f t="shared" si="1471"/>
        <v>1.0503611750253532E-2</v>
      </c>
      <c r="Y1359" s="5">
        <f t="shared" si="1472"/>
        <v>1.3582873676424861E-2</v>
      </c>
      <c r="Z1359" s="5">
        <f t="shared" si="1473"/>
        <v>8.4906730424789328E-2</v>
      </c>
      <c r="AA1359" s="5">
        <f t="shared" si="1474"/>
        <v>7.9713087300664315E-2</v>
      </c>
      <c r="AB1359" s="5">
        <f t="shared" si="1475"/>
        <v>3.7418566556581059E-2</v>
      </c>
      <c r="AC1359" s="5">
        <f t="shared" si="1476"/>
        <v>1.7770675255766092E-3</v>
      </c>
      <c r="AD1359" s="5">
        <f t="shared" si="1477"/>
        <v>9.5319813583835222E-4</v>
      </c>
      <c r="AE1359" s="5">
        <f t="shared" si="1478"/>
        <v>2.4652795963033356E-3</v>
      </c>
      <c r="AF1359" s="5">
        <f t="shared" si="1479"/>
        <v>3.1880063857889288E-3</v>
      </c>
      <c r="AG1359" s="5">
        <f t="shared" si="1480"/>
        <v>2.7484062338056598E-3</v>
      </c>
      <c r="AH1359" s="5">
        <f t="shared" si="1481"/>
        <v>5.489908714544476E-2</v>
      </c>
      <c r="AI1359" s="5">
        <f t="shared" si="1482"/>
        <v>5.1540975661853422E-2</v>
      </c>
      <c r="AJ1359" s="5">
        <f t="shared" si="1483"/>
        <v>2.4194137920162003E-2</v>
      </c>
      <c r="AK1359" s="5">
        <f t="shared" si="1484"/>
        <v>7.5714038158711814E-3</v>
      </c>
      <c r="AL1359" s="5">
        <f t="shared" si="1485"/>
        <v>1.7259747231246215E-4</v>
      </c>
      <c r="AM1359" s="5">
        <f t="shared" si="1486"/>
        <v>1.789784292405854E-4</v>
      </c>
      <c r="AN1359" s="5">
        <f t="shared" si="1487"/>
        <v>4.6289627853412173E-4</v>
      </c>
      <c r="AO1359" s="5">
        <f t="shared" si="1488"/>
        <v>5.9859996981175435E-4</v>
      </c>
      <c r="AP1359" s="5">
        <f t="shared" si="1489"/>
        <v>5.160579024936215E-4</v>
      </c>
      <c r="AQ1359" s="5">
        <f t="shared" si="1490"/>
        <v>3.3367328619712377E-4</v>
      </c>
      <c r="AR1359" s="5">
        <f t="shared" si="1491"/>
        <v>2.8397369719215557E-2</v>
      </c>
      <c r="AS1359" s="5">
        <f t="shared" si="1492"/>
        <v>2.6660336585946069E-2</v>
      </c>
      <c r="AT1359" s="5">
        <f t="shared" si="1493"/>
        <v>1.2514777845692123E-2</v>
      </c>
      <c r="AU1359" s="5">
        <f t="shared" si="1494"/>
        <v>3.9164212855334083E-3</v>
      </c>
      <c r="AV1359" s="5">
        <f t="shared" si="1495"/>
        <v>9.1921462020152665E-4</v>
      </c>
      <c r="AW1359" s="5">
        <f t="shared" si="1496"/>
        <v>1.1641325690552219E-5</v>
      </c>
      <c r="AX1359" s="5">
        <f t="shared" si="1497"/>
        <v>2.8005088806688176E-5</v>
      </c>
      <c r="AY1359" s="5">
        <f t="shared" si="1498"/>
        <v>7.2430244491686129E-5</v>
      </c>
      <c r="AZ1359" s="5">
        <f t="shared" si="1499"/>
        <v>9.3664054296313203E-5</v>
      </c>
      <c r="BA1359" s="5">
        <f t="shared" si="1500"/>
        <v>8.0748542995090074E-5</v>
      </c>
      <c r="BB1359" s="5">
        <f t="shared" si="1501"/>
        <v>5.221048174363432E-5</v>
      </c>
      <c r="BC1359" s="5">
        <f t="shared" si="1502"/>
        <v>2.7006648568934532E-5</v>
      </c>
      <c r="BD1359" s="5">
        <f t="shared" si="1503"/>
        <v>1.2240801697870797E-2</v>
      </c>
      <c r="BE1359" s="5">
        <f t="shared" si="1504"/>
        <v>1.1492046501976888E-2</v>
      </c>
      <c r="BF1359" s="5">
        <f t="shared" si="1505"/>
        <v>5.3945458828309999E-3</v>
      </c>
      <c r="BG1359" s="5">
        <f t="shared" si="1506"/>
        <v>1.6881893216009784E-3</v>
      </c>
      <c r="BH1359" s="5">
        <f t="shared" si="1507"/>
        <v>3.9623120010501197E-4</v>
      </c>
      <c r="BI1359" s="5">
        <f t="shared" si="1508"/>
        <v>7.4398842323096542E-5</v>
      </c>
      <c r="BJ1359" s="8">
        <f t="shared" si="1509"/>
        <v>0.11413418236912008</v>
      </c>
      <c r="BK1359" s="8">
        <f t="shared" si="1510"/>
        <v>0.1580842475476778</v>
      </c>
      <c r="BL1359" s="8">
        <f t="shared" si="1511"/>
        <v>0.62614198163133528</v>
      </c>
      <c r="BM1359" s="8">
        <f t="shared" si="1512"/>
        <v>0.66698683748475562</v>
      </c>
      <c r="BN1359" s="8">
        <f t="shared" si="1513"/>
        <v>0.31621951556936567</v>
      </c>
    </row>
    <row r="1360" spans="1:66" x14ac:dyDescent="0.25">
      <c r="A1360" t="s">
        <v>34</v>
      </c>
      <c r="B1360" t="s">
        <v>448</v>
      </c>
      <c r="C1360" t="s">
        <v>199</v>
      </c>
      <c r="D1360" s="7" t="s">
        <v>521</v>
      </c>
      <c r="E1360">
        <f>VLOOKUP(A1360,home!$A$2:$E$405,3,FALSE)</f>
        <v>1.4202999999999999</v>
      </c>
      <c r="F1360">
        <f>VLOOKUP(B1360,home!$B$2:$E$405,3,FALSE)</f>
        <v>0.46939999999999998</v>
      </c>
      <c r="G1360">
        <f>VLOOKUP(C1360,away!$B$2:$E$405,4,FALSE)</f>
        <v>0.93879999999999997</v>
      </c>
      <c r="H1360">
        <f>VLOOKUP(A1360,away!$A$2:$E$405,3,FALSE)</f>
        <v>1.2029000000000001</v>
      </c>
      <c r="I1360">
        <f>VLOOKUP(C1360,away!$B$2:$E$405,3,FALSE)</f>
        <v>0.83130000000000004</v>
      </c>
      <c r="J1360">
        <f>VLOOKUP(B1360,home!$B$2:$E$405,4,FALSE)</f>
        <v>0.83130000000000004</v>
      </c>
      <c r="K1360" s="3">
        <f t="shared" si="1458"/>
        <v>0.62588746421599994</v>
      </c>
      <c r="L1360" s="3">
        <f t="shared" si="1459"/>
        <v>0.83127570110100013</v>
      </c>
      <c r="M1360" s="5">
        <f t="shared" si="1460"/>
        <v>0.23289602600876527</v>
      </c>
      <c r="N1360" s="5">
        <f t="shared" si="1461"/>
        <v>0.14576670314460968</v>
      </c>
      <c r="O1360" s="5">
        <f t="shared" si="1462"/>
        <v>0.19360080730407311</v>
      </c>
      <c r="P1360" s="5">
        <f t="shared" si="1463"/>
        <v>0.12117231835371677</v>
      </c>
      <c r="Q1360" s="5">
        <f t="shared" si="1464"/>
        <v>4.5616776099153079E-2</v>
      </c>
      <c r="R1360" s="5">
        <f t="shared" si="1465"/>
        <v>8.0467823412706488E-2</v>
      </c>
      <c r="S1360" s="5">
        <f t="shared" si="1466"/>
        <v>1.5761036144367146E-2</v>
      </c>
      <c r="T1360" s="5">
        <f t="shared" si="1467"/>
        <v>3.792011753379082E-2</v>
      </c>
      <c r="U1360" s="5">
        <f t="shared" si="1468"/>
        <v>5.036380194675974E-2</v>
      </c>
      <c r="V1360" s="5">
        <f t="shared" si="1469"/>
        <v>9.1113681452083565E-4</v>
      </c>
      <c r="W1360" s="5">
        <f t="shared" si="1470"/>
        <v>9.5169894394693203E-3</v>
      </c>
      <c r="X1360" s="5">
        <f t="shared" si="1471"/>
        <v>7.9112420686656727E-3</v>
      </c>
      <c r="Y1360" s="5">
        <f t="shared" si="1472"/>
        <v>3.2882116486048917E-3</v>
      </c>
      <c r="Z1360" s="5">
        <f t="shared" si="1473"/>
        <v>2.2296982107823021E-2</v>
      </c>
      <c r="AA1360" s="5">
        <f t="shared" si="1474"/>
        <v>1.3955401591134873E-2</v>
      </c>
      <c r="AB1360" s="5">
        <f t="shared" si="1475"/>
        <v>4.3672554569956674E-3</v>
      </c>
      <c r="AC1360" s="5">
        <f t="shared" si="1476"/>
        <v>2.962817840995354E-5</v>
      </c>
      <c r="AD1360" s="5">
        <f t="shared" si="1477"/>
        <v>1.4891410968099754E-3</v>
      </c>
      <c r="AE1360" s="5">
        <f t="shared" si="1478"/>
        <v>1.2378868092890246E-3</v>
      </c>
      <c r="AF1360" s="5">
        <f t="shared" si="1479"/>
        <v>5.145126126377069E-4</v>
      </c>
      <c r="AG1360" s="5">
        <f t="shared" si="1480"/>
        <v>1.4256727759857238E-4</v>
      </c>
      <c r="AH1360" s="5">
        <f t="shared" si="1481"/>
        <v>4.6337348585292594E-3</v>
      </c>
      <c r="AI1360" s="5">
        <f t="shared" si="1482"/>
        <v>2.9001965604541634E-3</v>
      </c>
      <c r="AJ1360" s="5">
        <f t="shared" si="1483"/>
        <v>9.0759833547531053E-4</v>
      </c>
      <c r="AK1360" s="5">
        <f t="shared" si="1484"/>
        <v>1.8935147357243489E-4</v>
      </c>
      <c r="AL1360" s="5">
        <f t="shared" si="1485"/>
        <v>6.1660392030845455E-7</v>
      </c>
      <c r="AM1360" s="5">
        <f t="shared" si="1486"/>
        <v>1.8640694898844581E-4</v>
      </c>
      <c r="AN1360" s="5">
        <f t="shared" si="1487"/>
        <v>1.5495556721046864E-4</v>
      </c>
      <c r="AO1360" s="5">
        <f t="shared" si="1488"/>
        <v>6.440539888619273E-5</v>
      </c>
      <c r="AP1360" s="5">
        <f t="shared" si="1489"/>
        <v>1.7846214371269811E-5</v>
      </c>
      <c r="AQ1360" s="5">
        <f t="shared" si="1490"/>
        <v>3.7087810908690141E-6</v>
      </c>
      <c r="AR1360" s="5">
        <f t="shared" si="1491"/>
        <v>7.7038223864801098E-4</v>
      </c>
      <c r="AS1360" s="5">
        <f t="shared" si="1492"/>
        <v>4.8217258582444885E-4</v>
      </c>
      <c r="AT1360" s="5">
        <f t="shared" si="1493"/>
        <v>1.5089288852806793E-4</v>
      </c>
      <c r="AU1360" s="5">
        <f t="shared" si="1494"/>
        <v>3.1480655789686671E-5</v>
      </c>
      <c r="AV1360" s="5">
        <f t="shared" si="1495"/>
        <v>4.9258369560159303E-6</v>
      </c>
      <c r="AW1360" s="5">
        <f t="shared" si="1496"/>
        <v>8.9113832146703435E-9</v>
      </c>
      <c r="AX1360" s="5">
        <f t="shared" si="1497"/>
        <v>1.9444962102436591E-5</v>
      </c>
      <c r="AY1360" s="5">
        <f t="shared" si="1498"/>
        <v>1.6164124504585352E-5</v>
      </c>
      <c r="AZ1360" s="5">
        <f t="shared" si="1499"/>
        <v>6.718421965116522E-6</v>
      </c>
      <c r="BA1360" s="5">
        <f t="shared" si="1500"/>
        <v>1.8616203097815321E-6</v>
      </c>
      <c r="BB1360" s="5">
        <f t="shared" si="1501"/>
        <v>3.8687993204937604E-7</v>
      </c>
      <c r="BC1360" s="5">
        <f t="shared" si="1502"/>
        <v>6.4320777351250477E-8</v>
      </c>
      <c r="BD1360" s="5">
        <f t="shared" si="1503"/>
        <v>1.0673333925798051E-4</v>
      </c>
      <c r="BE1360" s="5">
        <f t="shared" si="1504"/>
        <v>6.6803059055483462E-5</v>
      </c>
      <c r="BF1360" s="5">
        <f t="shared" si="1505"/>
        <v>2.0905598617054113E-5</v>
      </c>
      <c r="BG1360" s="5">
        <f t="shared" si="1506"/>
        <v>4.3615173687818393E-6</v>
      </c>
      <c r="BH1360" s="5">
        <f t="shared" si="1507"/>
        <v>6.8245476152022618E-7</v>
      </c>
      <c r="BI1360" s="5">
        <f t="shared" si="1508"/>
        <v>8.5427976026005931E-8</v>
      </c>
      <c r="BJ1360" s="8">
        <f t="shared" si="1509"/>
        <v>0.25387611097076729</v>
      </c>
      <c r="BK1360" s="8">
        <f t="shared" si="1510"/>
        <v>0.37078692622820481</v>
      </c>
      <c r="BL1360" s="8">
        <f t="shared" si="1511"/>
        <v>0.3530253965424841</v>
      </c>
      <c r="BM1360" s="8">
        <f t="shared" si="1512"/>
        <v>0.18044880631313356</v>
      </c>
      <c r="BN1360" s="8">
        <f t="shared" si="1513"/>
        <v>0.81952045432302445</v>
      </c>
    </row>
    <row r="1361" spans="1:66" x14ac:dyDescent="0.25">
      <c r="A1361" t="s">
        <v>34</v>
      </c>
      <c r="B1361" t="s">
        <v>200</v>
      </c>
      <c r="C1361" t="s">
        <v>257</v>
      </c>
      <c r="D1361" s="7" t="s">
        <v>521</v>
      </c>
      <c r="E1361">
        <f>VLOOKUP(A1361,home!$A$2:$E$405,3,FALSE)</f>
        <v>1.4202999999999999</v>
      </c>
      <c r="F1361">
        <f>VLOOKUP(B1361,home!$B$2:$E$405,3,FALSE)</f>
        <v>0.93879999999999997</v>
      </c>
      <c r="G1361">
        <f>VLOOKUP(C1361,away!$B$2:$E$405,4,FALSE)</f>
        <v>0.17599999999999999</v>
      </c>
      <c r="H1361">
        <f>VLOOKUP(A1361,away!$A$2:$E$405,3,FALSE)</f>
        <v>1.2029000000000001</v>
      </c>
      <c r="I1361">
        <f>VLOOKUP(C1361,away!$B$2:$E$405,3,FALSE)</f>
        <v>1.2470000000000001</v>
      </c>
      <c r="J1361">
        <f>VLOOKUP(B1361,home!$B$2:$E$405,4,FALSE)</f>
        <v>0.55420000000000003</v>
      </c>
      <c r="K1361" s="3">
        <f t="shared" si="1458"/>
        <v>0.23467446463999997</v>
      </c>
      <c r="L1361" s="3">
        <f t="shared" si="1459"/>
        <v>0.83130903346000018</v>
      </c>
      <c r="M1361" s="5">
        <f t="shared" si="1460"/>
        <v>0.34438898224459563</v>
      </c>
      <c r="N1361" s="5">
        <f t="shared" si="1461"/>
        <v>8.0819300036164929E-2</v>
      </c>
      <c r="O1361" s="5">
        <f t="shared" si="1462"/>
        <v>0.28629367196402794</v>
      </c>
      <c r="P1361" s="5">
        <f t="shared" si="1463"/>
        <v>6.7185814197978005E-2</v>
      </c>
      <c r="Q1361" s="5">
        <f t="shared" si="1464"/>
        <v>9.4831129842832661E-3</v>
      </c>
      <c r="R1361" s="5">
        <f t="shared" si="1465"/>
        <v>0.1189992578630652</v>
      </c>
      <c r="S1361" s="5">
        <f t="shared" si="1466"/>
        <v>3.2767697735458404E-3</v>
      </c>
      <c r="T1361" s="5">
        <f t="shared" si="1467"/>
        <v>7.8833974891564986E-3</v>
      </c>
      <c r="U1361" s="5">
        <f t="shared" si="1468"/>
        <v>2.7926087131572127E-2</v>
      </c>
      <c r="V1361" s="5">
        <f t="shared" si="1469"/>
        <v>7.1028354733628415E-5</v>
      </c>
      <c r="W1361" s="5">
        <f t="shared" si="1470"/>
        <v>7.4181482090243645E-4</v>
      </c>
      <c r="X1361" s="5">
        <f t="shared" si="1471"/>
        <v>6.1667736177070751E-4</v>
      </c>
      <c r="Y1361" s="5">
        <f t="shared" si="1472"/>
        <v>2.5632473078513487E-4</v>
      </c>
      <c r="Z1361" s="5">
        <f t="shared" si="1473"/>
        <v>3.2975052678867356E-2</v>
      </c>
      <c r="AA1361" s="5">
        <f t="shared" si="1474"/>
        <v>7.7384028338889927E-3</v>
      </c>
      <c r="AB1361" s="5">
        <f t="shared" si="1475"/>
        <v>9.0800277110577893E-4</v>
      </c>
      <c r="AC1361" s="5">
        <f t="shared" si="1476"/>
        <v>8.6604430054986819E-7</v>
      </c>
      <c r="AD1361" s="5">
        <f t="shared" si="1477"/>
        <v>4.3521248989324159E-5</v>
      </c>
      <c r="AE1361" s="5">
        <f t="shared" si="1478"/>
        <v>3.6179607432287074E-5</v>
      </c>
      <c r="AF1361" s="5">
        <f t="shared" si="1479"/>
        <v>1.5038217242748402E-5</v>
      </c>
      <c r="AG1361" s="5">
        <f t="shared" si="1480"/>
        <v>4.167135280343562E-6</v>
      </c>
      <c r="AH1361" s="5">
        <f t="shared" si="1481"/>
        <v>6.8531147926904528E-3</v>
      </c>
      <c r="AI1361" s="5">
        <f t="shared" si="1482"/>
        <v>1.608251045091096E-3</v>
      </c>
      <c r="AJ1361" s="5">
        <f t="shared" si="1483"/>
        <v>1.887077265067367E-4</v>
      </c>
      <c r="AK1361" s="5">
        <f t="shared" si="1484"/>
        <v>1.4761628230466665E-5</v>
      </c>
      <c r="AL1361" s="5">
        <f t="shared" si="1485"/>
        <v>6.7581594608199025E-9</v>
      </c>
      <c r="AM1361" s="5">
        <f t="shared" si="1486"/>
        <v>2.0426651614067572E-6</v>
      </c>
      <c r="AN1361" s="5">
        <f t="shared" si="1487"/>
        <v>1.6980860010114661E-6</v>
      </c>
      <c r="AO1361" s="5">
        <f t="shared" si="1488"/>
        <v>7.058171161163994E-7</v>
      </c>
      <c r="AP1361" s="5">
        <f t="shared" si="1489"/>
        <v>1.9558404819941628E-7</v>
      </c>
      <c r="AQ1361" s="5">
        <f t="shared" si="1490"/>
        <v>4.0647696517212701E-8</v>
      </c>
      <c r="AR1361" s="5">
        <f t="shared" si="1491"/>
        <v>1.1394112469003861E-3</v>
      </c>
      <c r="AS1361" s="5">
        <f t="shared" si="1492"/>
        <v>2.6739072437114287E-4</v>
      </c>
      <c r="AT1361" s="5">
        <f t="shared" si="1493"/>
        <v>3.1374887545749868E-5</v>
      </c>
      <c r="AU1361" s="5">
        <f t="shared" si="1494"/>
        <v>2.4542949793130194E-6</v>
      </c>
      <c r="AV1361" s="5">
        <f t="shared" si="1495"/>
        <v>1.4399009008473057E-7</v>
      </c>
      <c r="AW1361" s="5">
        <f t="shared" si="1496"/>
        <v>3.6623029744481042E-11</v>
      </c>
      <c r="AX1361" s="5">
        <f t="shared" si="1497"/>
        <v>7.9893558865318376E-8</v>
      </c>
      <c r="AY1361" s="5">
        <f t="shared" si="1498"/>
        <v>6.6416237200007445E-8</v>
      </c>
      <c r="AZ1361" s="5">
        <f t="shared" si="1499"/>
        <v>2.7606208976394148E-8</v>
      </c>
      <c r="BA1361" s="5">
        <f t="shared" si="1500"/>
        <v>7.649763633887002E-9</v>
      </c>
      <c r="BB1361" s="5">
        <f t="shared" si="1501"/>
        <v>1.5898294031710152E-9</v>
      </c>
      <c r="BC1361" s="5">
        <f t="shared" si="1502"/>
        <v>2.6432790890327716E-10</v>
      </c>
      <c r="BD1361" s="5">
        <f t="shared" si="1503"/>
        <v>1.5786714372903558E-4</v>
      </c>
      <c r="BE1361" s="5">
        <f t="shared" si="1504"/>
        <v>3.7047387438857343E-5</v>
      </c>
      <c r="BF1361" s="5">
        <f t="shared" si="1505"/>
        <v>4.3470379067622527E-6</v>
      </c>
      <c r="BG1361" s="5">
        <f t="shared" si="1506"/>
        <v>3.4004626451307282E-7</v>
      </c>
      <c r="BH1361" s="5">
        <f t="shared" si="1507"/>
        <v>1.9950043769359285E-8</v>
      </c>
      <c r="BI1361" s="5">
        <f t="shared" si="1508"/>
        <v>9.3635316822379138E-10</v>
      </c>
      <c r="BJ1361" s="8">
        <f t="shared" si="1509"/>
        <v>9.9904399851956871E-2</v>
      </c>
      <c r="BK1361" s="8">
        <f t="shared" si="1510"/>
        <v>0.41492353378955033</v>
      </c>
      <c r="BL1361" s="8">
        <f t="shared" si="1511"/>
        <v>0.45217065540180157</v>
      </c>
      <c r="BM1361" s="8">
        <f t="shared" si="1512"/>
        <v>9.2803436052446966E-2</v>
      </c>
      <c r="BN1361" s="8">
        <f t="shared" si="1513"/>
        <v>0.90717013929011492</v>
      </c>
    </row>
    <row r="1362" spans="1:66" x14ac:dyDescent="0.25">
      <c r="A1362" t="s">
        <v>34</v>
      </c>
      <c r="B1362" t="s">
        <v>196</v>
      </c>
      <c r="C1362" t="s">
        <v>198</v>
      </c>
      <c r="D1362" s="7" t="s">
        <v>521</v>
      </c>
      <c r="E1362">
        <f>VLOOKUP(A1362,home!$A$2:$E$405,3,FALSE)</f>
        <v>1.4202999999999999</v>
      </c>
      <c r="F1362">
        <f>VLOOKUP(B1362,home!$B$2:$E$405,3,FALSE)</f>
        <v>0.23469999999999999</v>
      </c>
      <c r="G1362">
        <f>VLOOKUP(C1362,away!$B$2:$E$405,4,FALSE)</f>
        <v>1.2321</v>
      </c>
      <c r="H1362">
        <f>VLOOKUP(A1362,away!$A$2:$E$405,3,FALSE)</f>
        <v>1.2029000000000001</v>
      </c>
      <c r="I1362">
        <f>VLOOKUP(C1362,away!$B$2:$E$405,3,FALSE)</f>
        <v>0.62350000000000005</v>
      </c>
      <c r="J1362">
        <f>VLOOKUP(B1362,home!$B$2:$E$405,4,FALSE)</f>
        <v>1.3855</v>
      </c>
      <c r="K1362" s="3">
        <f t="shared" si="1458"/>
        <v>0.41071364756099998</v>
      </c>
      <c r="L1362" s="3">
        <f t="shared" si="1459"/>
        <v>1.039136291825</v>
      </c>
      <c r="M1362" s="5">
        <f t="shared" si="1460"/>
        <v>0.2346054904964362</v>
      </c>
      <c r="N1362" s="5">
        <f t="shared" si="1461"/>
        <v>9.6355676739628832E-2</v>
      </c>
      <c r="O1362" s="5">
        <f t="shared" si="1462"/>
        <v>0.243787079436252</v>
      </c>
      <c r="P1362" s="5">
        <f t="shared" si="1463"/>
        <v>0.10012668062350631</v>
      </c>
      <c r="Q1362" s="5">
        <f t="shared" si="1464"/>
        <v>1.9787295728470773E-2</v>
      </c>
      <c r="R1362" s="5">
        <f t="shared" si="1465"/>
        <v>0.12666400086011678</v>
      </c>
      <c r="S1362" s="5">
        <f t="shared" si="1466"/>
        <v>1.0683202843492192E-2</v>
      </c>
      <c r="T1362" s="5">
        <f t="shared" si="1467"/>
        <v>2.0561697108527784E-2</v>
      </c>
      <c r="U1362" s="5">
        <f t="shared" si="1468"/>
        <v>5.2022633807928209E-2</v>
      </c>
      <c r="V1362" s="5">
        <f t="shared" si="1469"/>
        <v>5.0660633014313987E-4</v>
      </c>
      <c r="W1362" s="5">
        <f t="shared" si="1470"/>
        <v>2.7089708013361431E-3</v>
      </c>
      <c r="X1362" s="5">
        <f t="shared" si="1471"/>
        <v>2.8149898731626385E-3</v>
      </c>
      <c r="Y1362" s="5">
        <f t="shared" si="1472"/>
        <v>1.4625790691615754E-3</v>
      </c>
      <c r="Z1362" s="5">
        <f t="shared" si="1473"/>
        <v>4.3873720053833457E-2</v>
      </c>
      <c r="AA1362" s="5">
        <f t="shared" si="1474"/>
        <v>1.8019535595380134E-2</v>
      </c>
      <c r="AB1362" s="5">
        <f t="shared" si="1475"/>
        <v>3.7004345958669242E-3</v>
      </c>
      <c r="AC1362" s="5">
        <f t="shared" si="1476"/>
        <v>1.3513326700270492E-5</v>
      </c>
      <c r="AD1362" s="5">
        <f t="shared" si="1477"/>
        <v>2.7815281973825302E-4</v>
      </c>
      <c r="AE1362" s="5">
        <f t="shared" si="1478"/>
        <v>2.8903868966347588E-4</v>
      </c>
      <c r="AF1362" s="5">
        <f t="shared" si="1479"/>
        <v>1.5017529608543062E-4</v>
      </c>
      <c r="AG1362" s="5">
        <f t="shared" si="1480"/>
        <v>5.2017533432645278E-5</v>
      </c>
      <c r="AH1362" s="5">
        <f t="shared" si="1481"/>
        <v>1.1397693691327159E-2</v>
      </c>
      <c r="AI1362" s="5">
        <f t="shared" si="1482"/>
        <v>4.6811883497479756E-3</v>
      </c>
      <c r="AJ1362" s="5">
        <f t="shared" si="1483"/>
        <v>9.6131397102252442E-4</v>
      </c>
      <c r="AK1362" s="5">
        <f t="shared" si="1484"/>
        <v>1.3160825583000352E-4</v>
      </c>
      <c r="AL1362" s="5">
        <f t="shared" si="1485"/>
        <v>2.3069273337396838E-7</v>
      </c>
      <c r="AM1362" s="5">
        <f t="shared" si="1486"/>
        <v>2.284823183481506E-5</v>
      </c>
      <c r="AN1362" s="5">
        <f t="shared" si="1487"/>
        <v>2.3742426903587639E-5</v>
      </c>
      <c r="AO1362" s="5">
        <f t="shared" si="1488"/>
        <v>1.2335808725760086E-5</v>
      </c>
      <c r="AP1362" s="5">
        <f t="shared" si="1489"/>
        <v>4.2728621786496048E-6</v>
      </c>
      <c r="AQ1362" s="5">
        <f t="shared" si="1490"/>
        <v>1.1100215399503103E-6</v>
      </c>
      <c r="AR1362" s="5">
        <f t="shared" si="1491"/>
        <v>2.3687514315525811E-3</v>
      </c>
      <c r="AS1362" s="5">
        <f t="shared" si="1492"/>
        <v>9.7287854061830104E-4</v>
      </c>
      <c r="AT1362" s="5">
        <f t="shared" si="1493"/>
        <v>1.9978724702558241E-4</v>
      </c>
      <c r="AU1362" s="5">
        <f t="shared" si="1494"/>
        <v>2.7351782987349171E-5</v>
      </c>
      <c r="AV1362" s="5">
        <f t="shared" si="1495"/>
        <v>2.8084376395077699E-6</v>
      </c>
      <c r="AW1362" s="5">
        <f t="shared" si="1496"/>
        <v>2.7349101378447778E-9</v>
      </c>
      <c r="AX1362" s="5">
        <f t="shared" si="1497"/>
        <v>1.564013439532708E-6</v>
      </c>
      <c r="AY1362" s="5">
        <f t="shared" si="1498"/>
        <v>1.6252231259204822E-6</v>
      </c>
      <c r="AZ1362" s="5">
        <f t="shared" si="1499"/>
        <v>8.4441416622862229E-7</v>
      </c>
      <c r="BA1362" s="5">
        <f t="shared" si="1500"/>
        <v>2.9248713515310325E-7</v>
      </c>
      <c r="BB1362" s="5">
        <f t="shared" si="1501"/>
        <v>7.5983499257378316E-8</v>
      </c>
      <c r="BC1362" s="5">
        <f t="shared" si="1502"/>
        <v>1.5791442331639959E-8</v>
      </c>
      <c r="BD1362" s="5">
        <f t="shared" si="1503"/>
        <v>4.1024259647311797E-4</v>
      </c>
      <c r="BE1362" s="5">
        <f t="shared" si="1504"/>
        <v>1.6849223318236972E-4</v>
      </c>
      <c r="BF1362" s="5">
        <f t="shared" si="1505"/>
        <v>3.4601029838014807E-5</v>
      </c>
      <c r="BG1362" s="5">
        <f t="shared" si="1506"/>
        <v>4.7370383913793536E-6</v>
      </c>
      <c r="BH1362" s="5">
        <f t="shared" si="1507"/>
        <v>4.8639157908997635E-7</v>
      </c>
      <c r="BI1362" s="5">
        <f t="shared" si="1508"/>
        <v>3.9953531918199796E-8</v>
      </c>
      <c r="BJ1362" s="8">
        <f t="shared" si="1509"/>
        <v>0.14452932092319878</v>
      </c>
      <c r="BK1362" s="8">
        <f t="shared" si="1510"/>
        <v>0.34593734953613736</v>
      </c>
      <c r="BL1362" s="8">
        <f t="shared" si="1511"/>
        <v>0.46555566524629077</v>
      </c>
      <c r="BM1362" s="8">
        <f t="shared" si="1512"/>
        <v>0.17856820938683388</v>
      </c>
      <c r="BN1362" s="8">
        <f t="shared" si="1513"/>
        <v>0.8213262238844109</v>
      </c>
    </row>
    <row r="1363" spans="1:66" x14ac:dyDescent="0.25">
      <c r="A1363" t="s">
        <v>10</v>
      </c>
      <c r="B1363" t="s">
        <v>205</v>
      </c>
      <c r="C1363" t="s">
        <v>206</v>
      </c>
      <c r="D1363" s="7" t="s">
        <v>522</v>
      </c>
      <c r="E1363">
        <f>VLOOKUP(A1363,home!$A$2:$E$405,3,FALSE)</f>
        <v>1.4167000000000001</v>
      </c>
      <c r="F1363">
        <f>VLOOKUP(B1363,home!$B$2:$E$405,3,FALSE)</f>
        <v>0.17649999999999999</v>
      </c>
      <c r="G1363">
        <f>VLOOKUP(C1363,away!$B$2:$E$405,4,FALSE)</f>
        <v>0.52939999999999998</v>
      </c>
      <c r="H1363">
        <f>VLOOKUP(A1363,away!$A$2:$E$405,3,FALSE)</f>
        <v>1.2778</v>
      </c>
      <c r="I1363">
        <f>VLOOKUP(C1363,away!$B$2:$E$405,3,FALSE)</f>
        <v>1.5651999999999999</v>
      </c>
      <c r="J1363">
        <f>VLOOKUP(B1363,home!$B$2:$E$405,4,FALSE)</f>
        <v>0.58689999999999998</v>
      </c>
      <c r="K1363" s="3">
        <f t="shared" si="1458"/>
        <v>0.13237517297000001</v>
      </c>
      <c r="L1363" s="3">
        <f t="shared" si="1459"/>
        <v>1.173807371464</v>
      </c>
      <c r="M1363" s="5">
        <f t="shared" si="1460"/>
        <v>0.270852051004285</v>
      </c>
      <c r="N1363" s="5">
        <f t="shared" si="1461"/>
        <v>3.5854087100971488E-2</v>
      </c>
      <c r="O1363" s="5">
        <f t="shared" si="1462"/>
        <v>0.31792813404497305</v>
      </c>
      <c r="P1363" s="5">
        <f t="shared" si="1463"/>
        <v>4.2085791736232656E-2</v>
      </c>
      <c r="Q1363" s="5">
        <f t="shared" si="1464"/>
        <v>2.3730954908362731E-3</v>
      </c>
      <c r="R1363" s="5">
        <f t="shared" si="1465"/>
        <v>0.18659319366889207</v>
      </c>
      <c r="S1363" s="5">
        <f t="shared" si="1466"/>
        <v>1.6348536585731146E-3</v>
      </c>
      <c r="T1363" s="5">
        <f t="shared" si="1467"/>
        <v>2.7855569803315969E-3</v>
      </c>
      <c r="U1363" s="5">
        <f t="shared" si="1468"/>
        <v>2.4700306286944296E-2</v>
      </c>
      <c r="V1363" s="5">
        <f t="shared" si="1469"/>
        <v>2.8225376727835656E-5</v>
      </c>
      <c r="W1363" s="5">
        <f t="shared" si="1470"/>
        <v>1.0471297535792626E-4</v>
      </c>
      <c r="X1363" s="5">
        <f t="shared" si="1471"/>
        <v>1.2291286236306204E-4</v>
      </c>
      <c r="Y1363" s="5">
        <f t="shared" si="1472"/>
        <v>7.2138011944751143E-5</v>
      </c>
      <c r="Z1363" s="5">
        <f t="shared" si="1473"/>
        <v>7.3008155397851757E-2</v>
      </c>
      <c r="AA1363" s="5">
        <f t="shared" si="1474"/>
        <v>9.6644671990112653E-3</v>
      </c>
      <c r="AB1363" s="5">
        <f t="shared" si="1475"/>
        <v>6.3966775856600375E-4</v>
      </c>
      <c r="AC1363" s="5">
        <f t="shared" si="1476"/>
        <v>2.741089005602558E-7</v>
      </c>
      <c r="AD1363" s="5">
        <f t="shared" si="1477"/>
        <v>3.4653495563022072E-6</v>
      </c>
      <c r="AE1363" s="5">
        <f t="shared" si="1478"/>
        <v>4.0676528538870332E-6</v>
      </c>
      <c r="AF1363" s="5">
        <f t="shared" si="1479"/>
        <v>2.3873204522245887E-6</v>
      </c>
      <c r="AG1363" s="5">
        <f t="shared" si="1480"/>
        <v>9.3408478162266391E-7</v>
      </c>
      <c r="AH1363" s="5">
        <f t="shared" si="1481"/>
        <v>2.1424377745746896E-2</v>
      </c>
      <c r="AI1363" s="5">
        <f t="shared" si="1482"/>
        <v>2.8360557098678638E-3</v>
      </c>
      <c r="AJ1363" s="5">
        <f t="shared" si="1483"/>
        <v>1.877116825731573E-4</v>
      </c>
      <c r="AK1363" s="5">
        <f t="shared" si="1484"/>
        <v>8.2827888163704785E-6</v>
      </c>
      <c r="AL1363" s="5">
        <f t="shared" si="1485"/>
        <v>1.7036740256169045E-9</v>
      </c>
      <c r="AM1363" s="5">
        <f t="shared" si="1486"/>
        <v>9.174524938340353E-8</v>
      </c>
      <c r="AN1363" s="5">
        <f t="shared" si="1487"/>
        <v>1.0769125002304208E-7</v>
      </c>
      <c r="AO1363" s="5">
        <f t="shared" si="1488"/>
        <v>6.3204391559609737E-8</v>
      </c>
      <c r="AP1363" s="5">
        <f t="shared" si="1489"/>
        <v>2.4729926907188976E-8</v>
      </c>
      <c r="AQ1363" s="5">
        <f t="shared" si="1490"/>
        <v>7.2570426248560822E-9</v>
      </c>
      <c r="AR1363" s="5">
        <f t="shared" si="1491"/>
        <v>5.0296185053973954E-3</v>
      </c>
      <c r="AS1363" s="5">
        <f t="shared" si="1492"/>
        <v>6.6579661962509306E-4</v>
      </c>
      <c r="AT1363" s="5">
        <f t="shared" si="1493"/>
        <v>4.4067471342856493E-5</v>
      </c>
      <c r="AU1363" s="5">
        <f t="shared" si="1494"/>
        <v>1.9444797137870492E-6</v>
      </c>
      <c r="AV1363" s="5">
        <f t="shared" si="1495"/>
        <v>6.4350209612304151E-8</v>
      </c>
      <c r="AW1363" s="5">
        <f t="shared" si="1496"/>
        <v>7.3533861795977476E-12</v>
      </c>
      <c r="AX1363" s="5">
        <f t="shared" si="1497"/>
        <v>2.0241322093839703E-9</v>
      </c>
      <c r="AY1363" s="5">
        <f t="shared" si="1498"/>
        <v>2.3759413081926172E-9</v>
      </c>
      <c r="AZ1363" s="5">
        <f t="shared" si="1499"/>
        <v>1.394448710861157E-9</v>
      </c>
      <c r="BA1363" s="5">
        <f t="shared" si="1500"/>
        <v>5.4560472531243265E-10</v>
      </c>
      <c r="BB1363" s="5">
        <f t="shared" si="1501"/>
        <v>1.6010871211933102E-10</v>
      </c>
      <c r="BC1363" s="5">
        <f t="shared" si="1502"/>
        <v>3.7587357304255637E-11</v>
      </c>
      <c r="BD1363" s="5">
        <f t="shared" si="1503"/>
        <v>9.8396721288120125E-4</v>
      </c>
      <c r="BE1363" s="5">
        <f t="shared" si="1504"/>
        <v>1.3025283000195784E-4</v>
      </c>
      <c r="BF1363" s="5">
        <f t="shared" si="1505"/>
        <v>8.6211204506705856E-6</v>
      </c>
      <c r="BG1363" s="5">
        <f t="shared" si="1506"/>
        <v>3.8040743695090785E-7</v>
      </c>
      <c r="BH1363" s="5">
        <f t="shared" si="1507"/>
        <v>1.2589125066362692E-8</v>
      </c>
      <c r="BI1363" s="5">
        <f t="shared" si="1508"/>
        <v>3.3329752164014498E-10</v>
      </c>
      <c r="BJ1363" s="8">
        <f t="shared" si="1509"/>
        <v>4.1323658995132642E-2</v>
      </c>
      <c r="BK1363" s="8">
        <f t="shared" si="1510"/>
        <v>0.31460119996433455</v>
      </c>
      <c r="BL1363" s="8">
        <f t="shared" si="1511"/>
        <v>0.57084692280487326</v>
      </c>
      <c r="BM1363" s="8">
        <f t="shared" si="1512"/>
        <v>0.1440935817474136</v>
      </c>
      <c r="BN1363" s="8">
        <f t="shared" si="1513"/>
        <v>0.85568635304619056</v>
      </c>
    </row>
    <row r="1364" spans="1:66" x14ac:dyDescent="0.25">
      <c r="A1364" t="s">
        <v>10</v>
      </c>
      <c r="B1364" t="s">
        <v>203</v>
      </c>
      <c r="C1364" t="s">
        <v>11</v>
      </c>
      <c r="D1364" s="7" t="s">
        <v>522</v>
      </c>
      <c r="E1364">
        <f>VLOOKUP(A1364,home!$A$2:$E$405,3,FALSE)</f>
        <v>1.4167000000000001</v>
      </c>
      <c r="F1364">
        <f>VLOOKUP(B1364,home!$B$2:$E$405,3,FALSE)</f>
        <v>1.2353000000000001</v>
      </c>
      <c r="G1364">
        <f>VLOOKUP(C1364,away!$B$2:$E$405,4,FALSE)</f>
        <v>0.70589999999999997</v>
      </c>
      <c r="H1364">
        <f>VLOOKUP(A1364,away!$A$2:$E$405,3,FALSE)</f>
        <v>1.2778</v>
      </c>
      <c r="I1364">
        <f>VLOOKUP(C1364,away!$B$2:$E$405,3,FALSE)</f>
        <v>0.97819999999999996</v>
      </c>
      <c r="J1364">
        <f>VLOOKUP(B1364,home!$B$2:$E$405,4,FALSE)</f>
        <v>0</v>
      </c>
      <c r="K1364" s="3">
        <f t="shared" si="1458"/>
        <v>1.2353599491090002</v>
      </c>
      <c r="L1364" s="3">
        <f t="shared" si="1459"/>
        <v>0</v>
      </c>
      <c r="M1364" s="5">
        <f t="shared" si="1460"/>
        <v>0.29073009549277529</v>
      </c>
      <c r="N1364" s="5">
        <f t="shared" si="1461"/>
        <v>0.35915631597240966</v>
      </c>
      <c r="O1364" s="5">
        <f t="shared" si="1462"/>
        <v>0</v>
      </c>
      <c r="P1364" s="5">
        <f t="shared" si="1463"/>
        <v>0</v>
      </c>
      <c r="Q1364" s="5">
        <f t="shared" si="1464"/>
        <v>0.22184366411092601</v>
      </c>
      <c r="R1364" s="5">
        <f t="shared" si="1465"/>
        <v>0</v>
      </c>
      <c r="S1364" s="5">
        <f t="shared" si="1466"/>
        <v>0</v>
      </c>
      <c r="T1364" s="5">
        <f t="shared" si="1467"/>
        <v>0</v>
      </c>
      <c r="U1364" s="5">
        <f t="shared" si="1468"/>
        <v>0</v>
      </c>
      <c r="V1364" s="5">
        <f t="shared" si="1469"/>
        <v>0</v>
      </c>
      <c r="W1364" s="5">
        <f t="shared" si="1470"/>
        <v>9.1352259202075931E-2</v>
      </c>
      <c r="X1364" s="5">
        <f t="shared" si="1471"/>
        <v>0</v>
      </c>
      <c r="Y1364" s="5">
        <f t="shared" si="1472"/>
        <v>0</v>
      </c>
      <c r="Z1364" s="5">
        <f t="shared" si="1473"/>
        <v>0</v>
      </c>
      <c r="AA1364" s="5">
        <f t="shared" si="1474"/>
        <v>0</v>
      </c>
      <c r="AB1364" s="5">
        <f t="shared" si="1475"/>
        <v>0</v>
      </c>
      <c r="AC1364" s="5">
        <f t="shared" si="1476"/>
        <v>0</v>
      </c>
      <c r="AD1364" s="5">
        <f t="shared" si="1477"/>
        <v>2.8213230569717175E-2</v>
      </c>
      <c r="AE1364" s="5">
        <f t="shared" si="1478"/>
        <v>0</v>
      </c>
      <c r="AF1364" s="5">
        <f t="shared" si="1479"/>
        <v>0</v>
      </c>
      <c r="AG1364" s="5">
        <f t="shared" si="1480"/>
        <v>0</v>
      </c>
      <c r="AH1364" s="5">
        <f t="shared" si="1481"/>
        <v>0</v>
      </c>
      <c r="AI1364" s="5">
        <f t="shared" si="1482"/>
        <v>0</v>
      </c>
      <c r="AJ1364" s="5">
        <f t="shared" si="1483"/>
        <v>0</v>
      </c>
      <c r="AK1364" s="5">
        <f t="shared" si="1484"/>
        <v>0</v>
      </c>
      <c r="AL1364" s="5">
        <f t="shared" si="1485"/>
        <v>0</v>
      </c>
      <c r="AM1364" s="5">
        <f t="shared" si="1486"/>
        <v>6.9706990161612602E-3</v>
      </c>
      <c r="AN1364" s="5">
        <f t="shared" si="1487"/>
        <v>0</v>
      </c>
      <c r="AO1364" s="5">
        <f t="shared" si="1488"/>
        <v>0</v>
      </c>
      <c r="AP1364" s="5">
        <f t="shared" si="1489"/>
        <v>0</v>
      </c>
      <c r="AQ1364" s="5">
        <f t="shared" si="1490"/>
        <v>0</v>
      </c>
      <c r="AR1364" s="5">
        <f t="shared" si="1491"/>
        <v>0</v>
      </c>
      <c r="AS1364" s="5">
        <f t="shared" si="1492"/>
        <v>0</v>
      </c>
      <c r="AT1364" s="5">
        <f t="shared" si="1493"/>
        <v>0</v>
      </c>
      <c r="AU1364" s="5">
        <f t="shared" si="1494"/>
        <v>0</v>
      </c>
      <c r="AV1364" s="5">
        <f t="shared" si="1495"/>
        <v>0</v>
      </c>
      <c r="AW1364" s="5">
        <f t="shared" si="1496"/>
        <v>0</v>
      </c>
      <c r="AX1364" s="5">
        <f t="shared" si="1497"/>
        <v>1.435220396976521E-3</v>
      </c>
      <c r="AY1364" s="5">
        <f t="shared" si="1498"/>
        <v>0</v>
      </c>
      <c r="AZ1364" s="5">
        <f t="shared" si="1499"/>
        <v>0</v>
      </c>
      <c r="BA1364" s="5">
        <f t="shared" si="1500"/>
        <v>0</v>
      </c>
      <c r="BB1364" s="5">
        <f t="shared" si="1501"/>
        <v>0</v>
      </c>
      <c r="BC1364" s="5">
        <f t="shared" si="1502"/>
        <v>0</v>
      </c>
      <c r="BD1364" s="5">
        <f t="shared" si="1503"/>
        <v>0</v>
      </c>
      <c r="BE1364" s="5">
        <f t="shared" si="1504"/>
        <v>0</v>
      </c>
      <c r="BF1364" s="5">
        <f t="shared" si="1505"/>
        <v>0</v>
      </c>
      <c r="BG1364" s="5">
        <f t="shared" si="1506"/>
        <v>0</v>
      </c>
      <c r="BH1364" s="5">
        <f t="shared" si="1507"/>
        <v>0</v>
      </c>
      <c r="BI1364" s="5">
        <f t="shared" si="1508"/>
        <v>0</v>
      </c>
      <c r="BJ1364" s="8">
        <f t="shared" si="1509"/>
        <v>0.70897138926826642</v>
      </c>
      <c r="BK1364" s="8">
        <f t="shared" si="1510"/>
        <v>0.29073009549277529</v>
      </c>
      <c r="BL1364" s="8">
        <f t="shared" si="1511"/>
        <v>0</v>
      </c>
      <c r="BM1364" s="8">
        <f t="shared" si="1512"/>
        <v>0.12797140918493088</v>
      </c>
      <c r="BN1364" s="8">
        <f t="shared" si="1513"/>
        <v>0.87173007557611104</v>
      </c>
    </row>
    <row r="1365" spans="1:66" x14ac:dyDescent="0.25">
      <c r="A1365" t="s">
        <v>10</v>
      </c>
      <c r="B1365" t="s">
        <v>202</v>
      </c>
      <c r="C1365" t="s">
        <v>37</v>
      </c>
      <c r="D1365" s="7" t="s">
        <v>522</v>
      </c>
      <c r="E1365">
        <f>VLOOKUP(A1365,home!$A$2:$E$405,3,FALSE)</f>
        <v>1.4167000000000001</v>
      </c>
      <c r="F1365">
        <f>VLOOKUP(B1365,home!$B$2:$E$405,3,FALSE)</f>
        <v>1.5882000000000001</v>
      </c>
      <c r="G1365">
        <f>VLOOKUP(C1365,away!$B$2:$E$405,4,FALSE)</f>
        <v>0.17649999999999999</v>
      </c>
      <c r="H1365">
        <f>VLOOKUP(A1365,away!$A$2:$E$405,3,FALSE)</f>
        <v>1.2778</v>
      </c>
      <c r="I1365">
        <f>VLOOKUP(C1365,away!$B$2:$E$405,3,FALSE)</f>
        <v>1.5651999999999999</v>
      </c>
      <c r="J1365">
        <f>VLOOKUP(B1365,home!$B$2:$E$405,4,FALSE)</f>
        <v>1.1738999999999999</v>
      </c>
      <c r="K1365" s="3">
        <f t="shared" si="1458"/>
        <v>0.39712551891000003</v>
      </c>
      <c r="L1365" s="3">
        <f t="shared" si="1459"/>
        <v>2.3478147441839998</v>
      </c>
      <c r="M1365" s="5">
        <f t="shared" si="1460"/>
        <v>6.4252139053854532E-2</v>
      </c>
      <c r="N1365" s="5">
        <f t="shared" si="1461"/>
        <v>2.5516164062839457E-2</v>
      </c>
      <c r="O1365" s="5">
        <f t="shared" si="1462"/>
        <v>0.15085211941600027</v>
      </c>
      <c r="P1365" s="5">
        <f t="shared" si="1463"/>
        <v>5.9907226201752387E-2</v>
      </c>
      <c r="Q1365" s="5">
        <f t="shared" si="1464"/>
        <v>5.0665599470239063E-3</v>
      </c>
      <c r="R1365" s="5">
        <f t="shared" si="1465"/>
        <v>0.17708641507814546</v>
      </c>
      <c r="S1365" s="5">
        <f t="shared" si="1466"/>
        <v>1.3964032186460838E-2</v>
      </c>
      <c r="T1365" s="5">
        <f t="shared" si="1467"/>
        <v>1.1895344145914833E-2</v>
      </c>
      <c r="U1365" s="5">
        <f t="shared" si="1468"/>
        <v>7.0325534479820165E-2</v>
      </c>
      <c r="V1365" s="5">
        <f t="shared" si="1469"/>
        <v>1.4466382792013405E-3</v>
      </c>
      <c r="W1365" s="5">
        <f t="shared" si="1470"/>
        <v>6.7068674935016361E-4</v>
      </c>
      <c r="X1365" s="5">
        <f t="shared" si="1471"/>
        <v>1.5746482388531529E-3</v>
      </c>
      <c r="Y1365" s="5">
        <f t="shared" si="1472"/>
        <v>1.8484911760414007E-3</v>
      </c>
      <c r="Z1365" s="5">
        <f t="shared" si="1473"/>
        <v>0.1385886987717192</v>
      </c>
      <c r="AA1365" s="5">
        <f t="shared" si="1474"/>
        <v>5.5037108914780669E-2</v>
      </c>
      <c r="AB1365" s="5">
        <f t="shared" si="1475"/>
        <v>1.092832021854423E-2</v>
      </c>
      <c r="AC1365" s="5">
        <f t="shared" si="1476"/>
        <v>8.4300779612555884E-5</v>
      </c>
      <c r="AD1365" s="5">
        <f t="shared" si="1477"/>
        <v>6.6586705840436218E-5</v>
      </c>
      <c r="AE1365" s="5">
        <f t="shared" si="1478"/>
        <v>1.5633324973881899E-4</v>
      </c>
      <c r="AF1365" s="5">
        <f t="shared" si="1479"/>
        <v>1.8352075437149938E-4</v>
      </c>
      <c r="AG1365" s="5">
        <f t="shared" si="1480"/>
        <v>1.4362424432572547E-4</v>
      </c>
      <c r="AH1365" s="5">
        <f t="shared" si="1481"/>
        <v>8.1345147588379366E-2</v>
      </c>
      <c r="AI1365" s="5">
        <f t="shared" si="1482"/>
        <v>3.2304233946845687E-2</v>
      </c>
      <c r="AJ1365" s="5">
        <f t="shared" si="1483"/>
        <v>6.4144178345655655E-3</v>
      </c>
      <c r="AK1365" s="5">
        <f t="shared" si="1484"/>
        <v>8.4910967035246952E-4</v>
      </c>
      <c r="AL1365" s="5">
        <f t="shared" si="1485"/>
        <v>3.1440048207581008E-6</v>
      </c>
      <c r="AM1365" s="5">
        <f t="shared" si="1486"/>
        <v>5.2886560218781558E-6</v>
      </c>
      <c r="AN1365" s="5">
        <f t="shared" si="1487"/>
        <v>1.2416784585083032E-5</v>
      </c>
      <c r="AO1365" s="5">
        <f t="shared" si="1488"/>
        <v>1.4576154962107278E-5</v>
      </c>
      <c r="AP1365" s="5">
        <f t="shared" si="1489"/>
        <v>1.1407370511182076E-5</v>
      </c>
      <c r="AQ1365" s="5">
        <f t="shared" si="1490"/>
        <v>6.6955981696307655E-6</v>
      </c>
      <c r="AR1365" s="5">
        <f t="shared" si="1491"/>
        <v>3.8196667375164098E-2</v>
      </c>
      <c r="AS1365" s="5">
        <f t="shared" si="1492"/>
        <v>1.5168871351994712E-2</v>
      </c>
      <c r="AT1365" s="5">
        <f t="shared" si="1493"/>
        <v>3.0119729534699661E-3</v>
      </c>
      <c r="AU1365" s="5">
        <f t="shared" si="1494"/>
        <v>3.9871044069654852E-4</v>
      </c>
      <c r="AV1365" s="5">
        <f t="shared" si="1495"/>
        <v>3.958452266411291E-5</v>
      </c>
      <c r="AW1365" s="5">
        <f t="shared" si="1496"/>
        <v>8.1427729164647445E-8</v>
      </c>
      <c r="AX1365" s="5">
        <f t="shared" si="1497"/>
        <v>3.5004337783747614E-7</v>
      </c>
      <c r="AY1365" s="5">
        <f t="shared" si="1498"/>
        <v>8.218370035907971E-7</v>
      </c>
      <c r="AZ1365" s="5">
        <f t="shared" si="1499"/>
        <v>9.6476051717323633E-7</v>
      </c>
      <c r="BA1365" s="5">
        <f t="shared" si="1500"/>
        <v>7.5502632227530165E-7</v>
      </c>
      <c r="BB1365" s="5">
        <f t="shared" si="1501"/>
        <v>4.4316548292124355E-7</v>
      </c>
      <c r="BC1365" s="5">
        <f t="shared" si="1502"/>
        <v>2.0809409098318351E-7</v>
      </c>
      <c r="BD1365" s="5">
        <f t="shared" si="1503"/>
        <v>1.4946449807017028E-2</v>
      </c>
      <c r="BE1365" s="5">
        <f t="shared" si="1504"/>
        <v>5.9356166354739073E-3</v>
      </c>
      <c r="BF1365" s="5">
        <f t="shared" si="1505"/>
        <v>1.1785924182067017E-3</v>
      </c>
      <c r="BG1365" s="5">
        <f t="shared" si="1506"/>
        <v>1.560163752212427E-4</v>
      </c>
      <c r="BH1365" s="5">
        <f t="shared" si="1507"/>
        <v>1.5489520992048321E-5</v>
      </c>
      <c r="BI1365" s="5">
        <f t="shared" si="1508"/>
        <v>1.2302568123269064E-6</v>
      </c>
      <c r="BJ1365" s="8">
        <f t="shared" si="1509"/>
        <v>4.7175886765344066E-2</v>
      </c>
      <c r="BK1365" s="8">
        <f t="shared" si="1510"/>
        <v>0.13965830234270599</v>
      </c>
      <c r="BL1365" s="8">
        <f t="shared" si="1511"/>
        <v>0.66419160880514649</v>
      </c>
      <c r="BM1365" s="8">
        <f t="shared" si="1512"/>
        <v>0.50693313251602545</v>
      </c>
      <c r="BN1365" s="8">
        <f t="shared" si="1513"/>
        <v>0.48268062375961607</v>
      </c>
    </row>
    <row r="1366" spans="1:66" x14ac:dyDescent="0.25">
      <c r="A1366" t="s">
        <v>10</v>
      </c>
      <c r="B1366" t="s">
        <v>207</v>
      </c>
      <c r="C1366" t="s">
        <v>407</v>
      </c>
      <c r="D1366" s="7" t="s">
        <v>522</v>
      </c>
      <c r="E1366">
        <f>VLOOKUP(A1366,home!$A$2:$E$405,3,FALSE)</f>
        <v>1.4167000000000001</v>
      </c>
      <c r="F1366">
        <f>VLOOKUP(B1366,home!$B$2:$E$405,3,FALSE)</f>
        <v>0.52939999999999998</v>
      </c>
      <c r="G1366">
        <f>VLOOKUP(C1366,away!$B$2:$E$405,4,FALSE)</f>
        <v>1.0588</v>
      </c>
      <c r="H1366">
        <f>VLOOKUP(A1366,away!$A$2:$E$405,3,FALSE)</f>
        <v>1.2778</v>
      </c>
      <c r="I1366">
        <f>VLOOKUP(C1366,away!$B$2:$E$405,3,FALSE)</f>
        <v>1.1738999999999999</v>
      </c>
      <c r="J1366">
        <f>VLOOKUP(B1366,home!$B$2:$E$405,4,FALSE)</f>
        <v>0.58689999999999998</v>
      </c>
      <c r="K1366" s="3">
        <f t="shared" si="1458"/>
        <v>0.79410103762399997</v>
      </c>
      <c r="L1366" s="3">
        <f t="shared" si="1459"/>
        <v>0.88035552859800004</v>
      </c>
      <c r="M1366" s="5">
        <f t="shared" si="1460"/>
        <v>0.18740999673654513</v>
      </c>
      <c r="N1366" s="5">
        <f t="shared" si="1461"/>
        <v>0.14882247286960093</v>
      </c>
      <c r="O1366" s="5">
        <f t="shared" si="1462"/>
        <v>0.16498742674155065</v>
      </c>
      <c r="P1366" s="5">
        <f t="shared" si="1463"/>
        <v>0.13101668677037903</v>
      </c>
      <c r="Q1366" s="5">
        <f t="shared" si="1464"/>
        <v>5.9090040063759841E-2</v>
      </c>
      <c r="R1366" s="5">
        <f t="shared" si="1465"/>
        <v>7.2623796640540805E-2</v>
      </c>
      <c r="S1366" s="5">
        <f t="shared" si="1466"/>
        <v>2.2898154462403272E-2</v>
      </c>
      <c r="T1366" s="5">
        <f t="shared" si="1467"/>
        <v>5.2020243455208295E-2</v>
      </c>
      <c r="U1366" s="5">
        <f t="shared" si="1468"/>
        <v>5.7670632268447812E-2</v>
      </c>
      <c r="V1366" s="5">
        <f t="shared" si="1469"/>
        <v>1.7786554631031813E-3</v>
      </c>
      <c r="W1366" s="5">
        <f t="shared" si="1470"/>
        <v>1.5641154042625144E-2</v>
      </c>
      <c r="X1366" s="5">
        <f t="shared" si="1471"/>
        <v>1.3769776435078004E-2</v>
      </c>
      <c r="Y1366" s="5">
        <f t="shared" si="1472"/>
        <v>6.0611494060896897E-3</v>
      </c>
      <c r="Z1366" s="5">
        <f t="shared" si="1473"/>
        <v>2.1311586960092326E-2</v>
      </c>
      <c r="AA1366" s="5">
        <f t="shared" si="1474"/>
        <v>1.692355331842342E-2</v>
      </c>
      <c r="AB1366" s="5">
        <f t="shared" si="1475"/>
        <v>6.7195056252225627E-3</v>
      </c>
      <c r="AC1366" s="5">
        <f t="shared" si="1476"/>
        <v>7.771515318677339E-5</v>
      </c>
      <c r="AD1366" s="5">
        <f t="shared" si="1477"/>
        <v>3.1051641637213612E-3</v>
      </c>
      <c r="AE1366" s="5">
        <f t="shared" si="1478"/>
        <v>2.7336484387364855E-3</v>
      </c>
      <c r="AF1366" s="5">
        <f t="shared" si="1479"/>
        <v>1.2032912581424781E-3</v>
      </c>
      <c r="AG1366" s="5">
        <f t="shared" si="1480"/>
        <v>3.53108037206458E-4</v>
      </c>
      <c r="AH1366" s="5">
        <f t="shared" si="1481"/>
        <v>4.6904433508785795E-3</v>
      </c>
      <c r="AI1366" s="5">
        <f t="shared" si="1482"/>
        <v>3.7246859318492715E-3</v>
      </c>
      <c r="AJ1366" s="5">
        <f t="shared" si="1483"/>
        <v>1.4788884816525109E-3</v>
      </c>
      <c r="AK1366" s="5">
        <f t="shared" si="1484"/>
        <v>3.9146229260348037E-4</v>
      </c>
      <c r="AL1366" s="5">
        <f t="shared" si="1485"/>
        <v>2.173199308401252E-6</v>
      </c>
      <c r="AM1366" s="5">
        <f t="shared" si="1486"/>
        <v>4.931628168807988E-4</v>
      </c>
      <c r="AN1366" s="5">
        <f t="shared" si="1487"/>
        <v>4.3415861233997427E-4</v>
      </c>
      <c r="AO1366" s="5">
        <f t="shared" si="1488"/>
        <v>1.9110696733096608E-4</v>
      </c>
      <c r="AP1366" s="5">
        <f t="shared" si="1489"/>
        <v>5.6080691747804469E-5</v>
      </c>
      <c r="AQ1366" s="5">
        <f t="shared" si="1490"/>
        <v>1.2342736756944974E-5</v>
      </c>
      <c r="AR1366" s="5">
        <f t="shared" si="1491"/>
        <v>8.2585154710433759E-4</v>
      </c>
      <c r="AS1366" s="5">
        <f t="shared" si="1492"/>
        <v>6.5580957047894006E-4</v>
      </c>
      <c r="AT1366" s="5">
        <f t="shared" si="1493"/>
        <v>2.6038953020053802E-4</v>
      </c>
      <c r="AU1366" s="5">
        <f t="shared" si="1494"/>
        <v>6.8925198706224402E-5</v>
      </c>
      <c r="AV1366" s="5">
        <f t="shared" si="1495"/>
        <v>1.3683392952763289E-5</v>
      </c>
      <c r="AW1366" s="5">
        <f t="shared" si="1496"/>
        <v>4.2201794348170441E-8</v>
      </c>
      <c r="AX1366" s="5">
        <f t="shared" si="1497"/>
        <v>6.5270184100436139E-5</v>
      </c>
      <c r="AY1366" s="5">
        <f t="shared" si="1498"/>
        <v>5.7460967425428228E-5</v>
      </c>
      <c r="AZ1366" s="5">
        <f t="shared" si="1499"/>
        <v>2.5293040175782663E-5</v>
      </c>
      <c r="BA1366" s="5">
        <f t="shared" si="1500"/>
        <v>7.4222892512672009E-6</v>
      </c>
      <c r="BB1366" s="5">
        <f t="shared" si="1501"/>
        <v>1.6335633443016474E-6</v>
      </c>
      <c r="BC1366" s="5">
        <f t="shared" si="1502"/>
        <v>2.8762330429419879E-7</v>
      </c>
      <c r="BD1366" s="5">
        <f t="shared" si="1503"/>
        <v>1.2117382921575249E-4</v>
      </c>
      <c r="BE1366" s="5">
        <f t="shared" si="1504"/>
        <v>9.6224263513102403E-5</v>
      </c>
      <c r="BF1366" s="5">
        <f t="shared" si="1505"/>
        <v>3.8205893750179907E-5</v>
      </c>
      <c r="BG1366" s="5">
        <f t="shared" si="1506"/>
        <v>1.0113113290123391E-5</v>
      </c>
      <c r="BH1366" s="5">
        <f t="shared" si="1507"/>
        <v>2.0077084393240114E-6</v>
      </c>
      <c r="BI1366" s="5">
        <f t="shared" si="1508"/>
        <v>3.188646709827319E-7</v>
      </c>
      <c r="BJ1366" s="8">
        <f t="shared" si="1509"/>
        <v>0.30414426766282665</v>
      </c>
      <c r="BK1366" s="8">
        <f t="shared" si="1510"/>
        <v>0.34324084275235123</v>
      </c>
      <c r="BL1366" s="8">
        <f t="shared" si="1511"/>
        <v>0.33130309756349141</v>
      </c>
      <c r="BM1366" s="8">
        <f t="shared" si="1512"/>
        <v>0.23599195635075412</v>
      </c>
      <c r="BN1366" s="8">
        <f t="shared" si="1513"/>
        <v>0.76395041982237633</v>
      </c>
    </row>
    <row r="1367" spans="1:66" x14ac:dyDescent="0.25">
      <c r="A1367" t="s">
        <v>13</v>
      </c>
      <c r="B1367" t="s">
        <v>15</v>
      </c>
      <c r="C1367" t="s">
        <v>42</v>
      </c>
      <c r="D1367" s="7" t="s">
        <v>522</v>
      </c>
      <c r="E1367">
        <f>VLOOKUP(A1367,home!$A$2:$E$405,3,FALSE)</f>
        <v>2.0369999999999999</v>
      </c>
      <c r="F1367">
        <f>VLOOKUP(B1367,home!$B$2:$E$405,3,FALSE)</f>
        <v>1.9637</v>
      </c>
      <c r="G1367">
        <f>VLOOKUP(C1367,away!$B$2:$E$405,4,FALSE)</f>
        <v>0.65459999999999996</v>
      </c>
      <c r="H1367">
        <f>VLOOKUP(A1367,away!$A$2:$E$405,3,FALSE)</f>
        <v>1.5185</v>
      </c>
      <c r="I1367">
        <f>VLOOKUP(C1367,away!$B$2:$E$405,3,FALSE)</f>
        <v>0.439</v>
      </c>
      <c r="J1367">
        <f>VLOOKUP(B1367,home!$B$2:$E$405,4,FALSE)</f>
        <v>0.87809999999999999</v>
      </c>
      <c r="K1367" s="3">
        <f t="shared" si="1458"/>
        <v>2.6184372467399997</v>
      </c>
      <c r="L1367" s="3">
        <f t="shared" si="1459"/>
        <v>0.58536033914999996</v>
      </c>
      <c r="M1367" s="5">
        <f t="shared" si="1460"/>
        <v>4.0607699565266366E-2</v>
      </c>
      <c r="N1367" s="5">
        <f t="shared" si="1461"/>
        <v>0.10632871304612114</v>
      </c>
      <c r="O1367" s="5">
        <f t="shared" si="1462"/>
        <v>2.3770136789625623E-2</v>
      </c>
      <c r="P1367" s="5">
        <f t="shared" si="1463"/>
        <v>6.2240611530060483E-2</v>
      </c>
      <c r="Q1367" s="5">
        <f t="shared" si="1464"/>
        <v>0.1392075313189465</v>
      </c>
      <c r="R1367" s="5">
        <f t="shared" si="1465"/>
        <v>6.9570476664085733E-3</v>
      </c>
      <c r="S1367" s="5">
        <f t="shared" si="1466"/>
        <v>2.3849502465718469E-2</v>
      </c>
      <c r="T1367" s="5">
        <f t="shared" si="1467"/>
        <v>8.1486567745092747E-2</v>
      </c>
      <c r="U1367" s="5">
        <f t="shared" si="1468"/>
        <v>1.8216592737069801E-2</v>
      </c>
      <c r="V1367" s="5">
        <f t="shared" si="1469"/>
        <v>4.0616479524972901E-3</v>
      </c>
      <c r="W1367" s="5">
        <f t="shared" si="1470"/>
        <v>0.12150206167741817</v>
      </c>
      <c r="X1367" s="5">
        <f t="shared" si="1471"/>
        <v>7.1122488030917697E-2</v>
      </c>
      <c r="Y1367" s="5">
        <f t="shared" si="1472"/>
        <v>2.0816141857484899E-2</v>
      </c>
      <c r="Z1367" s="5">
        <f t="shared" si="1473"/>
        <v>1.3574599271638792E-3</v>
      </c>
      <c r="AA1367" s="5">
        <f t="shared" si="1474"/>
        <v>3.554423634242868E-3</v>
      </c>
      <c r="AB1367" s="5">
        <f t="shared" si="1475"/>
        <v>4.6535176172972405E-3</v>
      </c>
      <c r="AC1367" s="5">
        <f t="shared" si="1476"/>
        <v>3.8908793019803393E-4</v>
      </c>
      <c r="AD1367" s="5">
        <f t="shared" si="1477"/>
        <v>7.953638096296313E-2</v>
      </c>
      <c r="AE1367" s="5">
        <f t="shared" si="1478"/>
        <v>4.6557442935243686E-2</v>
      </c>
      <c r="AF1367" s="5">
        <f t="shared" si="1479"/>
        <v>1.3626440293265507E-2</v>
      </c>
      <c r="AG1367" s="5">
        <f t="shared" si="1480"/>
        <v>2.6587925704910408E-3</v>
      </c>
      <c r="AH1367" s="5">
        <f t="shared" si="1481"/>
        <v>1.9865080083679564E-4</v>
      </c>
      <c r="AI1367" s="5">
        <f t="shared" si="1482"/>
        <v>5.2015465600579514E-4</v>
      </c>
      <c r="AJ1367" s="5">
        <f t="shared" si="1483"/>
        <v>6.8099616267540321E-4</v>
      </c>
      <c r="AK1367" s="5">
        <f t="shared" si="1484"/>
        <v>5.9438190574542912E-4</v>
      </c>
      <c r="AL1367" s="5">
        <f t="shared" si="1485"/>
        <v>2.3854659065893097E-5</v>
      </c>
      <c r="AM1367" s="5">
        <f t="shared" si="1486"/>
        <v>4.1652204476864942E-2</v>
      </c>
      <c r="AN1367" s="5">
        <f t="shared" si="1487"/>
        <v>2.4381548538922805E-2</v>
      </c>
      <c r="AO1367" s="5">
        <f t="shared" si="1488"/>
        <v>7.13599576087302E-3</v>
      </c>
      <c r="AP1367" s="5">
        <f t="shared" si="1489"/>
        <v>1.3923762995858642E-3</v>
      </c>
      <c r="AQ1367" s="5">
        <f t="shared" si="1490"/>
        <v>2.0376046573750085E-4</v>
      </c>
      <c r="AR1367" s="5">
        <f t="shared" si="1491"/>
        <v>2.3256460030049169E-5</v>
      </c>
      <c r="AS1367" s="5">
        <f t="shared" si="1492"/>
        <v>6.0895581170000788E-5</v>
      </c>
      <c r="AT1367" s="5">
        <f t="shared" si="1493"/>
        <v>7.9725628948704532E-5</v>
      </c>
      <c r="AU1367" s="5">
        <f t="shared" si="1494"/>
        <v>6.9585518786353563E-5</v>
      </c>
      <c r="AV1367" s="5">
        <f t="shared" si="1495"/>
        <v>4.5551328555978544E-5</v>
      </c>
      <c r="AW1367" s="5">
        <f t="shared" si="1496"/>
        <v>1.0156315345757752E-6</v>
      </c>
      <c r="AX1367" s="5">
        <f t="shared" si="1497"/>
        <v>1.8177280601842281E-2</v>
      </c>
      <c r="AY1367" s="5">
        <f t="shared" si="1498"/>
        <v>1.0640259137919111E-2</v>
      </c>
      <c r="AZ1367" s="5">
        <f t="shared" si="1499"/>
        <v>3.1141928488081089E-3</v>
      </c>
      <c r="BA1367" s="5">
        <f t="shared" si="1500"/>
        <v>6.0764166071893965E-4</v>
      </c>
      <c r="BB1367" s="5">
        <f t="shared" si="1501"/>
        <v>8.8922332150026938E-5</v>
      </c>
      <c r="BC1367" s="5">
        <f t="shared" si="1502"/>
        <v>1.0410321301069747E-5</v>
      </c>
      <c r="BD1367" s="5">
        <f t="shared" si="1503"/>
        <v>2.2689015551029986E-6</v>
      </c>
      <c r="BE1367" s="5">
        <f t="shared" si="1504"/>
        <v>5.9409763410679981E-6</v>
      </c>
      <c r="BF1367" s="5">
        <f t="shared" si="1505"/>
        <v>7.778036866726786E-6</v>
      </c>
      <c r="BG1367" s="5">
        <f t="shared" si="1506"/>
        <v>6.7887671461180986E-6</v>
      </c>
      <c r="BH1367" s="5">
        <f t="shared" si="1507"/>
        <v>4.4439901887101106E-6</v>
      </c>
      <c r="BI1367" s="5">
        <f t="shared" si="1508"/>
        <v>2.3272618868531326E-6</v>
      </c>
      <c r="BJ1367" s="8">
        <f t="shared" si="1509"/>
        <v>0.79024715288266822</v>
      </c>
      <c r="BK1367" s="8">
        <f t="shared" si="1510"/>
        <v>0.14181266324072564</v>
      </c>
      <c r="BL1367" s="8">
        <f t="shared" si="1511"/>
        <v>5.9454464421383177E-2</v>
      </c>
      <c r="BM1367" s="8">
        <f t="shared" si="1512"/>
        <v>0.60312075704912782</v>
      </c>
      <c r="BN1367" s="8">
        <f t="shared" si="1513"/>
        <v>0.37911173991642866</v>
      </c>
    </row>
    <row r="1368" spans="1:66" x14ac:dyDescent="0.25">
      <c r="A1368" t="s">
        <v>13</v>
      </c>
      <c r="B1368" t="s">
        <v>209</v>
      </c>
      <c r="C1368" t="s">
        <v>210</v>
      </c>
      <c r="D1368" s="7" t="s">
        <v>522</v>
      </c>
      <c r="E1368">
        <f>VLOOKUP(A1368,home!$A$2:$E$405,3,FALSE)</f>
        <v>2.0369999999999999</v>
      </c>
      <c r="F1368">
        <f>VLOOKUP(B1368,home!$B$2:$E$405,3,FALSE)</f>
        <v>1.9637</v>
      </c>
      <c r="G1368">
        <f>VLOOKUP(C1368,away!$B$2:$E$405,4,FALSE)</f>
        <v>0.98180000000000001</v>
      </c>
      <c r="H1368">
        <f>VLOOKUP(A1368,away!$A$2:$E$405,3,FALSE)</f>
        <v>1.5185</v>
      </c>
      <c r="I1368">
        <f>VLOOKUP(C1368,away!$B$2:$E$405,3,FALSE)</f>
        <v>0.439</v>
      </c>
      <c r="J1368">
        <f>VLOOKUP(B1368,home!$B$2:$E$405,4,FALSE)</f>
        <v>0.65849999999999997</v>
      </c>
      <c r="K1368" s="3">
        <f t="shared" si="1458"/>
        <v>3.9272558644199997</v>
      </c>
      <c r="L1368" s="3">
        <f t="shared" si="1459"/>
        <v>0.43897025774999998</v>
      </c>
      <c r="M1368" s="5">
        <f t="shared" si="1460"/>
        <v>1.2699075008201478E-2</v>
      </c>
      <c r="N1368" s="5">
        <f t="shared" si="1461"/>
        <v>4.9872516798668713E-2</v>
      </c>
      <c r="O1368" s="5">
        <f t="shared" si="1462"/>
        <v>5.5745162295367853E-3</v>
      </c>
      <c r="P1368" s="5">
        <f t="shared" si="1463"/>
        <v>2.1892551553752807E-2</v>
      </c>
      <c r="Q1368" s="5">
        <f t="shared" si="1464"/>
        <v>9.7931067035478339E-2</v>
      </c>
      <c r="R1368" s="5">
        <f t="shared" si="1465"/>
        <v>1.2235234130556604E-3</v>
      </c>
      <c r="S1368" s="5">
        <f t="shared" si="1466"/>
        <v>9.4354079573549122E-3</v>
      </c>
      <c r="T1368" s="5">
        <f t="shared" si="1467"/>
        <v>4.2988825738296446E-2</v>
      </c>
      <c r="U1368" s="5">
        <f t="shared" si="1468"/>
        <v>4.805089499178016E-3</v>
      </c>
      <c r="V1368" s="5">
        <f t="shared" si="1469"/>
        <v>1.807350841639825E-3</v>
      </c>
      <c r="W1368" s="5">
        <f t="shared" si="1470"/>
        <v>0.12820011910799681</v>
      </c>
      <c r="X1368" s="5">
        <f t="shared" si="1471"/>
        <v>5.627603932841805E-2</v>
      </c>
      <c r="Y1368" s="5">
        <f t="shared" si="1472"/>
        <v>1.2351753744572404E-2</v>
      </c>
      <c r="Z1368" s="5">
        <f t="shared" si="1473"/>
        <v>1.7903012933073427E-4</v>
      </c>
      <c r="AA1368" s="5">
        <f t="shared" si="1474"/>
        <v>7.0309712532199721E-4</v>
      </c>
      <c r="AB1368" s="5">
        <f t="shared" si="1475"/>
        <v>1.3806211543388287E-3</v>
      </c>
      <c r="AC1368" s="5">
        <f t="shared" si="1476"/>
        <v>1.9473623792857155E-4</v>
      </c>
      <c r="AD1368" s="5">
        <f t="shared" si="1477"/>
        <v>0.12586866739655575</v>
      </c>
      <c r="AE1368" s="5">
        <f t="shared" si="1478"/>
        <v>5.525260136971509E-2</v>
      </c>
      <c r="AF1368" s="5">
        <f t="shared" si="1479"/>
        <v>1.2127124332310916E-2</v>
      </c>
      <c r="AG1368" s="5">
        <f t="shared" si="1480"/>
        <v>1.7744822979736063E-3</v>
      </c>
      <c r="AH1368" s="5">
        <f t="shared" si="1481"/>
        <v>1.9647225504332066E-5</v>
      </c>
      <c r="AI1368" s="5">
        <f t="shared" si="1482"/>
        <v>7.7159681581470284E-5</v>
      </c>
      <c r="AJ1368" s="5">
        <f t="shared" si="1483"/>
        <v>1.5151290599380452E-4</v>
      </c>
      <c r="AK1368" s="5">
        <f t="shared" si="1484"/>
        <v>1.9834331619982833E-4</v>
      </c>
      <c r="AL1368" s="5">
        <f t="shared" si="1485"/>
        <v>1.3428609959329374E-5</v>
      </c>
      <c r="AM1368" s="5">
        <f t="shared" si="1486"/>
        <v>9.8863692435970763E-2</v>
      </c>
      <c r="AN1368" s="5">
        <f t="shared" si="1487"/>
        <v>4.3398220550734806E-2</v>
      </c>
      <c r="AO1368" s="5">
        <f t="shared" si="1488"/>
        <v>9.5252640305237019E-3</v>
      </c>
      <c r="AP1368" s="5">
        <f t="shared" si="1489"/>
        <v>1.3937692022052642E-3</v>
      </c>
      <c r="AQ1368" s="5">
        <f t="shared" si="1490"/>
        <v>1.5295580648401415E-4</v>
      </c>
      <c r="AR1368" s="5">
        <f t="shared" si="1491"/>
        <v>1.7249095287418052E-6</v>
      </c>
      <c r="AS1368" s="5">
        <f t="shared" si="1492"/>
        <v>6.7741610623451929E-6</v>
      </c>
      <c r="AT1368" s="5">
        <f t="shared" si="1493"/>
        <v>1.330193187931039E-5</v>
      </c>
      <c r="AU1368" s="5">
        <f t="shared" si="1494"/>
        <v>1.7413363327045693E-5</v>
      </c>
      <c r="AV1368" s="5">
        <f t="shared" si="1495"/>
        <v>1.7096683311354087E-5</v>
      </c>
      <c r="AW1368" s="5">
        <f t="shared" si="1496"/>
        <v>6.4306200700967541E-7</v>
      </c>
      <c r="AX1368" s="5">
        <f t="shared" si="1497"/>
        <v>6.4710502649563545E-2</v>
      </c>
      <c r="AY1368" s="5">
        <f t="shared" si="1498"/>
        <v>2.8405986027210964E-2</v>
      </c>
      <c r="AZ1368" s="5">
        <f t="shared" si="1499"/>
        <v>6.234691504003847E-3</v>
      </c>
      <c r="BA1368" s="5">
        <f t="shared" si="1500"/>
        <v>9.1228137883476773E-4</v>
      </c>
      <c r="BB1368" s="5">
        <f t="shared" si="1501"/>
        <v>1.0011609800190584E-4</v>
      </c>
      <c r="BC1368" s="5">
        <f t="shared" si="1502"/>
        <v>8.7895978689641801E-6</v>
      </c>
      <c r="BD1368" s="5">
        <f t="shared" si="1503"/>
        <v>1.261973300712034E-7</v>
      </c>
      <c r="BE1368" s="5">
        <f t="shared" si="1504"/>
        <v>4.9560920459627996E-7</v>
      </c>
      <c r="BF1368" s="5">
        <f t="shared" si="1505"/>
        <v>9.7319207760563619E-7</v>
      </c>
      <c r="BG1368" s="5">
        <f t="shared" si="1506"/>
        <v>1.2739914313279393E-6</v>
      </c>
      <c r="BH1368" s="5">
        <f t="shared" si="1507"/>
        <v>1.2508225799758698E-6</v>
      </c>
      <c r="BI1368" s="5">
        <f t="shared" si="1508"/>
        <v>9.8246006251183754E-7</v>
      </c>
      <c r="BJ1368" s="8">
        <f t="shared" si="1509"/>
        <v>0.83634946643138863</v>
      </c>
      <c r="BK1368" s="8">
        <f t="shared" si="1510"/>
        <v>7.4448536236047885E-2</v>
      </c>
      <c r="BL1368" s="8">
        <f t="shared" si="1511"/>
        <v>1.4194923872505609E-2</v>
      </c>
      <c r="BM1368" s="8">
        <f t="shared" si="1512"/>
        <v>0.70757336366537515</v>
      </c>
      <c r="BN1368" s="8">
        <f t="shared" si="1513"/>
        <v>0.18919325003869375</v>
      </c>
    </row>
    <row r="1369" spans="1:66" x14ac:dyDescent="0.25">
      <c r="A1369" t="s">
        <v>13</v>
      </c>
      <c r="B1369" t="s">
        <v>211</v>
      </c>
      <c r="C1369" t="s">
        <v>213</v>
      </c>
      <c r="D1369" s="7" t="s">
        <v>522</v>
      </c>
      <c r="E1369">
        <f>VLOOKUP(A1369,home!$A$2:$E$405,3,FALSE)</f>
        <v>2.0369999999999999</v>
      </c>
      <c r="F1369">
        <f>VLOOKUP(B1369,home!$B$2:$E$405,3,FALSE)</f>
        <v>0.32729999999999998</v>
      </c>
      <c r="G1369">
        <f>VLOOKUP(C1369,away!$B$2:$E$405,4,FALSE)</f>
        <v>1.3090999999999999</v>
      </c>
      <c r="H1369">
        <f>VLOOKUP(A1369,away!$A$2:$E$405,3,FALSE)</f>
        <v>1.5185</v>
      </c>
      <c r="I1369">
        <f>VLOOKUP(C1369,away!$B$2:$E$405,3,FALSE)</f>
        <v>0.65849999999999997</v>
      </c>
      <c r="J1369">
        <f>VLOOKUP(B1369,home!$B$2:$E$405,4,FALSE)</f>
        <v>0.2195</v>
      </c>
      <c r="K1369" s="3">
        <f t="shared" si="1458"/>
        <v>0.87279019190999996</v>
      </c>
      <c r="L1369" s="3">
        <f t="shared" si="1459"/>
        <v>0.21948512887499999</v>
      </c>
      <c r="M1369" s="5">
        <f t="shared" si="1460"/>
        <v>0.33545236298126774</v>
      </c>
      <c r="N1369" s="5">
        <f t="shared" si="1461"/>
        <v>0.29277953226308367</v>
      </c>
      <c r="O1369" s="5">
        <f t="shared" si="1462"/>
        <v>7.3626805120366817E-2</v>
      </c>
      <c r="P1369" s="5">
        <f t="shared" si="1463"/>
        <v>6.4260753370725135E-2</v>
      </c>
      <c r="Q1369" s="5">
        <f t="shared" si="1464"/>
        <v>0.12776755207560839</v>
      </c>
      <c r="R1369" s="5">
        <f t="shared" si="1465"/>
        <v>8.0799944052491104E-3</v>
      </c>
      <c r="S1369" s="5">
        <f t="shared" si="1466"/>
        <v>3.0775192542046243E-3</v>
      </c>
      <c r="T1369" s="5">
        <f t="shared" si="1467"/>
        <v>2.8043077633358175E-2</v>
      </c>
      <c r="U1369" s="5">
        <f t="shared" si="1468"/>
        <v>7.0521398675890967E-3</v>
      </c>
      <c r="V1369" s="5">
        <f t="shared" si="1469"/>
        <v>6.5504815325429256E-5</v>
      </c>
      <c r="W1369" s="5">
        <f t="shared" si="1470"/>
        <v>3.7171422098647058E-2</v>
      </c>
      <c r="X1369" s="5">
        <f t="shared" si="1471"/>
        <v>8.1585743697885713E-3</v>
      </c>
      <c r="Y1369" s="5">
        <f t="shared" si="1472"/>
        <v>8.9534287349465804E-4</v>
      </c>
      <c r="Z1369" s="5">
        <f t="shared" si="1473"/>
        <v>5.9114620444845976E-4</v>
      </c>
      <c r="AA1369" s="5">
        <f t="shared" si="1474"/>
        <v>5.1594660922743931E-4</v>
      </c>
      <c r="AB1369" s="5">
        <f t="shared" si="1475"/>
        <v>2.2515657004146519E-4</v>
      </c>
      <c r="AC1369" s="5">
        <f t="shared" si="1476"/>
        <v>7.8427469268888506E-7</v>
      </c>
      <c r="AD1369" s="5">
        <f t="shared" si="1477"/>
        <v>8.1107131567614444E-3</v>
      </c>
      <c r="AE1369" s="5">
        <f t="shared" si="1478"/>
        <v>1.7801809224799433E-3</v>
      </c>
      <c r="AF1369" s="5">
        <f t="shared" si="1479"/>
        <v>1.9536161959566334E-4</v>
      </c>
      <c r="AG1369" s="5">
        <f t="shared" si="1480"/>
        <v>1.4292990084727626E-5</v>
      </c>
      <c r="AH1369" s="5">
        <f t="shared" si="1481"/>
        <v>3.243695021683432E-5</v>
      </c>
      <c r="AI1369" s="5">
        <f t="shared" si="1482"/>
        <v>2.8310652004725944E-5</v>
      </c>
      <c r="AJ1369" s="5">
        <f t="shared" si="1483"/>
        <v>1.2354629698150989E-5</v>
      </c>
      <c r="AK1369" s="5">
        <f t="shared" si="1484"/>
        <v>3.5943332084087292E-6</v>
      </c>
      <c r="AL1369" s="5">
        <f t="shared" si="1485"/>
        <v>6.0095665630587372E-9</v>
      </c>
      <c r="AM1369" s="5">
        <f t="shared" si="1486"/>
        <v>1.4157901785233568E-3</v>
      </c>
      <c r="AN1369" s="5">
        <f t="shared" si="1487"/>
        <v>3.1074488979315821E-4</v>
      </c>
      <c r="AO1369" s="5">
        <f t="shared" si="1488"/>
        <v>3.4101941091749496E-5</v>
      </c>
      <c r="AP1369" s="5">
        <f t="shared" si="1489"/>
        <v>2.4949563118034309E-6</v>
      </c>
      <c r="AQ1369" s="5">
        <f t="shared" si="1490"/>
        <v>1.369014519084177E-7</v>
      </c>
      <c r="AR1369" s="5">
        <f t="shared" si="1491"/>
        <v>1.4238856397307687E-6</v>
      </c>
      <c r="AS1369" s="5">
        <f t="shared" si="1492"/>
        <v>1.2427534207585108E-6</v>
      </c>
      <c r="AT1369" s="5">
        <f t="shared" si="1493"/>
        <v>5.4233149830031468E-7</v>
      </c>
      <c r="AU1369" s="5">
        <f t="shared" si="1494"/>
        <v>1.577805374934565E-7</v>
      </c>
      <c r="AV1369" s="5">
        <f t="shared" si="1495"/>
        <v>3.4427326399644212E-8</v>
      </c>
      <c r="AW1369" s="5">
        <f t="shared" si="1496"/>
        <v>3.197831722427158E-11</v>
      </c>
      <c r="AX1369" s="5">
        <f t="shared" si="1497"/>
        <v>2.0594796360294884E-4</v>
      </c>
      <c r="AY1369" s="5">
        <f t="shared" si="1498"/>
        <v>4.5202515332937027E-5</v>
      </c>
      <c r="AZ1369" s="5">
        <f t="shared" si="1499"/>
        <v>4.9606399516619234E-6</v>
      </c>
      <c r="BA1369" s="5">
        <f t="shared" si="1500"/>
        <v>3.6292889969766352E-7</v>
      </c>
      <c r="BB1369" s="5">
        <f t="shared" si="1501"/>
        <v>1.9914374080650906E-8</v>
      </c>
      <c r="BC1369" s="5">
        <f t="shared" si="1502"/>
        <v>8.7418179231132522E-10</v>
      </c>
      <c r="BD1369" s="5">
        <f t="shared" si="1503"/>
        <v>5.2086953856594874E-8</v>
      </c>
      <c r="BE1369" s="5">
        <f t="shared" si="1504"/>
        <v>4.5460982452504754E-8</v>
      </c>
      <c r="BF1369" s="5">
        <f t="shared" si="1505"/>
        <v>1.9838949799569377E-8</v>
      </c>
      <c r="BG1369" s="5">
        <f t="shared" si="1506"/>
        <v>5.7717469342863385E-9</v>
      </c>
      <c r="BH1369" s="5">
        <f t="shared" si="1507"/>
        <v>1.2593810286079316E-9</v>
      </c>
      <c r="BI1369" s="5">
        <f t="shared" si="1508"/>
        <v>2.1983508192930602E-10</v>
      </c>
      <c r="BJ1369" s="8">
        <f t="shared" si="1509"/>
        <v>0.50693581370641738</v>
      </c>
      <c r="BK1369" s="8">
        <f t="shared" si="1510"/>
        <v>0.40290213322111507</v>
      </c>
      <c r="BL1369" s="8">
        <f t="shared" si="1511"/>
        <v>8.9580264953873889E-2</v>
      </c>
      <c r="BM1369" s="8">
        <f t="shared" si="1512"/>
        <v>9.7997155386199394E-2</v>
      </c>
      <c r="BN1369" s="8">
        <f t="shared" si="1513"/>
        <v>0.90196700021630083</v>
      </c>
    </row>
    <row r="1370" spans="1:66" x14ac:dyDescent="0.25">
      <c r="A1370" t="s">
        <v>16</v>
      </c>
      <c r="B1370" t="s">
        <v>436</v>
      </c>
      <c r="C1370" t="s">
        <v>18</v>
      </c>
      <c r="D1370" s="7" t="s">
        <v>522</v>
      </c>
      <c r="E1370">
        <f>VLOOKUP(A1370,home!$A$2:$E$405,3,FALSE)</f>
        <v>1.8472</v>
      </c>
      <c r="F1370">
        <f>VLOOKUP(B1370,home!$B$2:$E$405,3,FALSE)</f>
        <v>0.54139999999999999</v>
      </c>
      <c r="G1370">
        <f>VLOOKUP(C1370,away!$B$2:$E$405,4,FALSE)</f>
        <v>1.2181</v>
      </c>
      <c r="H1370">
        <f>VLOOKUP(A1370,away!$A$2:$E$405,3,FALSE)</f>
        <v>1.3056000000000001</v>
      </c>
      <c r="I1370">
        <f>VLOOKUP(C1370,away!$B$2:$E$405,3,FALSE)</f>
        <v>0.76590000000000003</v>
      </c>
      <c r="J1370">
        <f>VLOOKUP(B1370,home!$B$2:$E$405,4,FALSE)</f>
        <v>0.76590000000000003</v>
      </c>
      <c r="K1370" s="3">
        <f t="shared" si="1458"/>
        <v>1.2181902368479998</v>
      </c>
      <c r="L1370" s="3">
        <f t="shared" si="1459"/>
        <v>0.76586862873600015</v>
      </c>
      <c r="M1370" s="5">
        <f t="shared" si="1460"/>
        <v>0.13750996860142173</v>
      </c>
      <c r="N1370" s="5">
        <f t="shared" si="1461"/>
        <v>0.16751330121952696</v>
      </c>
      <c r="O1370" s="5">
        <f t="shared" si="1462"/>
        <v>0.10531457109030129</v>
      </c>
      <c r="P1370" s="5">
        <f t="shared" si="1463"/>
        <v>0.12829318230003964</v>
      </c>
      <c r="Q1370" s="5">
        <f t="shared" si="1464"/>
        <v>0.10203153404390296</v>
      </c>
      <c r="R1370" s="5">
        <f t="shared" si="1465"/>
        <v>4.0328563073424528E-2</v>
      </c>
      <c r="S1370" s="5">
        <f t="shared" si="1466"/>
        <v>2.9923540802301217E-2</v>
      </c>
      <c r="T1370" s="5">
        <f t="shared" si="1467"/>
        <v>7.8142751066034466E-2</v>
      </c>
      <c r="U1370" s="5">
        <f t="shared" si="1468"/>
        <v>4.9127861802154525E-2</v>
      </c>
      <c r="V1370" s="5">
        <f t="shared" si="1469"/>
        <v>3.1019862408341401E-3</v>
      </c>
      <c r="W1370" s="5">
        <f t="shared" si="1470"/>
        <v>4.1431272874302288E-2</v>
      </c>
      <c r="X1370" s="5">
        <f t="shared" si="1471"/>
        <v>3.1730912143028929E-2</v>
      </c>
      <c r="Y1370" s="5">
        <f t="shared" si="1472"/>
        <v>1.2150855085762031E-2</v>
      </c>
      <c r="Z1370" s="5">
        <f t="shared" si="1473"/>
        <v>1.0295460433312311E-2</v>
      </c>
      <c r="AA1370" s="5">
        <f t="shared" si="1474"/>
        <v>1.2541829383715937E-2</v>
      </c>
      <c r="AB1370" s="5">
        <f t="shared" si="1475"/>
        <v>7.6391670537280616E-3</v>
      </c>
      <c r="AC1370" s="5">
        <f t="shared" si="1476"/>
        <v>1.8087947110995603E-4</v>
      </c>
      <c r="AD1370" s="5">
        <f t="shared" si="1477"/>
        <v>1.2617793028915109E-2</v>
      </c>
      <c r="AE1370" s="5">
        <f t="shared" si="1478"/>
        <v>9.6635718447298756E-3</v>
      </c>
      <c r="AF1370" s="5">
        <f t="shared" si="1479"/>
        <v>3.7005132587075444E-3</v>
      </c>
      <c r="AG1370" s="5">
        <f t="shared" si="1480"/>
        <v>9.4470233835524482E-4</v>
      </c>
      <c r="AH1370" s="5">
        <f t="shared" si="1481"/>
        <v>1.9712425410666613E-3</v>
      </c>
      <c r="AI1370" s="5">
        <f t="shared" si="1482"/>
        <v>2.4013484179868493E-3</v>
      </c>
      <c r="AJ1370" s="5">
        <f t="shared" si="1483"/>
        <v>1.4626495990309849E-3</v>
      </c>
      <c r="AK1370" s="5">
        <f t="shared" si="1484"/>
        <v>5.939284871563957E-4</v>
      </c>
      <c r="AL1370" s="5">
        <f t="shared" si="1485"/>
        <v>6.7502314770230841E-6</v>
      </c>
      <c r="AM1370" s="5">
        <f t="shared" si="1486"/>
        <v>3.0741744556786236E-3</v>
      </c>
      <c r="AN1370" s="5">
        <f t="shared" si="1487"/>
        <v>2.354413774865827E-3</v>
      </c>
      <c r="AO1370" s="5">
        <f t="shared" si="1488"/>
        <v>9.0158582461682035E-4</v>
      </c>
      <c r="AP1370" s="5">
        <f t="shared" si="1489"/>
        <v>2.301654330623667E-4</v>
      </c>
      <c r="AQ1370" s="5">
        <f t="shared" si="1490"/>
        <v>4.4069121150475598E-5</v>
      </c>
      <c r="AR1370" s="5">
        <f t="shared" si="1491"/>
        <v>3.0194256436655856E-4</v>
      </c>
      <c r="AS1370" s="5">
        <f t="shared" si="1492"/>
        <v>3.6782348400019038E-4</v>
      </c>
      <c r="AT1370" s="5">
        <f t="shared" si="1493"/>
        <v>2.2403948854622424E-4</v>
      </c>
      <c r="AU1370" s="5">
        <f t="shared" si="1494"/>
        <v>9.0974239205143188E-5</v>
      </c>
      <c r="AV1370" s="5">
        <f t="shared" si="1495"/>
        <v>2.7705982501095004E-5</v>
      </c>
      <c r="AW1370" s="5">
        <f t="shared" si="1496"/>
        <v>1.7493856511259547E-7</v>
      </c>
      <c r="AX1370" s="5">
        <f t="shared" si="1497"/>
        <v>6.2415488471253536E-4</v>
      </c>
      <c r="AY1370" s="5">
        <f t="shared" si="1498"/>
        <v>4.7802064567366564E-4</v>
      </c>
      <c r="AZ1370" s="5">
        <f t="shared" si="1499"/>
        <v>1.8305050820479387E-4</v>
      </c>
      <c r="BA1370" s="5">
        <f t="shared" si="1500"/>
        <v>4.6730880569411138E-5</v>
      </c>
      <c r="BB1370" s="5">
        <f t="shared" si="1501"/>
        <v>8.9474288553301754E-6</v>
      </c>
      <c r="BC1370" s="5">
        <f t="shared" si="1502"/>
        <v>1.3705110136289286E-6</v>
      </c>
      <c r="BD1370" s="5">
        <f t="shared" si="1503"/>
        <v>3.8541389621407927E-5</v>
      </c>
      <c r="BE1370" s="5">
        <f t="shared" si="1504"/>
        <v>4.695074455135397E-5</v>
      </c>
      <c r="BF1370" s="5">
        <f t="shared" si="1505"/>
        <v>2.8597469312601921E-5</v>
      </c>
      <c r="BG1370" s="5">
        <f t="shared" si="1506"/>
        <v>1.1612385971723976E-5</v>
      </c>
      <c r="BH1370" s="5">
        <f t="shared" si="1507"/>
        <v>3.5365238043162066E-6</v>
      </c>
      <c r="BI1370" s="5">
        <f t="shared" si="1508"/>
        <v>8.6163175415970873E-7</v>
      </c>
      <c r="BJ1370" s="8">
        <f t="shared" si="1509"/>
        <v>0.46787389037166882</v>
      </c>
      <c r="BK1370" s="8">
        <f t="shared" si="1510"/>
        <v>0.29949432829285727</v>
      </c>
      <c r="BL1370" s="8">
        <f t="shared" si="1511"/>
        <v>0.22252374735219996</v>
      </c>
      <c r="BM1370" s="8">
        <f t="shared" si="1512"/>
        <v>0.31871846041431284</v>
      </c>
      <c r="BN1370" s="8">
        <f t="shared" si="1513"/>
        <v>0.68099112032861719</v>
      </c>
    </row>
    <row r="1371" spans="1:66" x14ac:dyDescent="0.25">
      <c r="A1371" t="s">
        <v>16</v>
      </c>
      <c r="B1371" t="s">
        <v>215</v>
      </c>
      <c r="C1371" t="s">
        <v>463</v>
      </c>
      <c r="D1371" s="7" t="s">
        <v>522</v>
      </c>
      <c r="E1371">
        <f>VLOOKUP(A1371,home!$A$2:$E$405,3,FALSE)</f>
        <v>1.8472</v>
      </c>
      <c r="F1371">
        <f>VLOOKUP(B1371,home!$B$2:$E$405,3,FALSE)</f>
        <v>1.0827</v>
      </c>
      <c r="G1371">
        <f>VLOOKUP(C1371,away!$B$2:$E$405,4,FALSE)</f>
        <v>0.67669999999999997</v>
      </c>
      <c r="H1371">
        <f>VLOOKUP(A1371,away!$A$2:$E$405,3,FALSE)</f>
        <v>1.3056000000000001</v>
      </c>
      <c r="I1371">
        <f>VLOOKUP(C1371,away!$B$2:$E$405,3,FALSE)</f>
        <v>1.3404</v>
      </c>
      <c r="J1371">
        <f>VLOOKUP(B1371,home!$B$2:$E$405,4,FALSE)</f>
        <v>1.7233000000000001</v>
      </c>
      <c r="K1371" s="3">
        <f t="shared" si="1458"/>
        <v>1.3533752598479998</v>
      </c>
      <c r="L1371" s="3">
        <f t="shared" si="1459"/>
        <v>3.0158202193920003</v>
      </c>
      <c r="M1371" s="5">
        <f t="shared" si="1460"/>
        <v>1.2661422849061056E-2</v>
      </c>
      <c r="N1371" s="5">
        <f t="shared" si="1461"/>
        <v>1.7135656438393411E-2</v>
      </c>
      <c r="O1371" s="5">
        <f t="shared" si="1462"/>
        <v>3.8184575034470203E-2</v>
      </c>
      <c r="P1371" s="5">
        <f t="shared" si="1463"/>
        <v>5.167805915946156E-2</v>
      </c>
      <c r="Q1371" s="5">
        <f t="shared" si="1464"/>
        <v>1.1595486742488368E-2</v>
      </c>
      <c r="R1371" s="5">
        <f t="shared" si="1465"/>
        <v>5.7578906728923109E-2</v>
      </c>
      <c r="S1371" s="5">
        <f t="shared" si="1466"/>
        <v>5.273147082926103E-2</v>
      </c>
      <c r="T1371" s="5">
        <f t="shared" si="1467"/>
        <v>3.4969903371688302E-2</v>
      </c>
      <c r="U1371" s="5">
        <f t="shared" si="1468"/>
        <v>7.792586785602007E-2</v>
      </c>
      <c r="V1371" s="5">
        <f t="shared" si="1469"/>
        <v>2.3913935718721437E-2</v>
      </c>
      <c r="W1371" s="5">
        <f t="shared" si="1470"/>
        <v>5.231014961059743E-3</v>
      </c>
      <c r="X1371" s="5">
        <f t="shared" si="1471"/>
        <v>1.5775800687506031E-2</v>
      </c>
      <c r="Y1371" s="5">
        <f t="shared" si="1472"/>
        <v>2.3788489345239455E-2</v>
      </c>
      <c r="Z1371" s="5">
        <f t="shared" si="1473"/>
        <v>5.7882543707857476E-2</v>
      </c>
      <c r="AA1371" s="5">
        <f t="shared" si="1474"/>
        <v>7.8336802631284827E-2</v>
      </c>
      <c r="AB1371" s="5">
        <f t="shared" si="1475"/>
        <v>5.3009545308388292E-2</v>
      </c>
      <c r="AC1371" s="5">
        <f t="shared" si="1476"/>
        <v>6.1003500531700422E-3</v>
      </c>
      <c r="AD1371" s="5">
        <f t="shared" si="1477"/>
        <v>1.769881558048252E-3</v>
      </c>
      <c r="AE1371" s="5">
        <f t="shared" si="1478"/>
        <v>5.3376445886909344E-3</v>
      </c>
      <c r="AF1371" s="5">
        <f t="shared" si="1479"/>
        <v>8.0486882372512083E-3</v>
      </c>
      <c r="AG1371" s="5">
        <f t="shared" si="1480"/>
        <v>8.091132241828251E-3</v>
      </c>
      <c r="AH1371" s="5">
        <f t="shared" si="1481"/>
        <v>4.3640836415999452E-2</v>
      </c>
      <c r="AI1371" s="5">
        <f t="shared" si="1482"/>
        <v>5.9062428324487319E-2</v>
      </c>
      <c r="AJ1371" s="5">
        <f t="shared" si="1483"/>
        <v>3.9966814640453451E-2</v>
      </c>
      <c r="AK1371" s="5">
        <f t="shared" si="1484"/>
        <v>1.8030032716440172E-2</v>
      </c>
      <c r="AL1371" s="5">
        <f t="shared" si="1485"/>
        <v>9.9595204962141921E-4</v>
      </c>
      <c r="AM1371" s="5">
        <f t="shared" si="1486"/>
        <v>4.7906278270474698E-4</v>
      </c>
      <c r="AN1371" s="5">
        <f t="shared" si="1487"/>
        <v>1.4447672264391723E-3</v>
      </c>
      <c r="AO1371" s="5">
        <f t="shared" si="1488"/>
        <v>2.178579106905078E-3</v>
      </c>
      <c r="AP1371" s="5">
        <f t="shared" si="1489"/>
        <v>2.1900676400497671E-3</v>
      </c>
      <c r="AQ1371" s="5">
        <f t="shared" si="1490"/>
        <v>1.6512125676745525E-3</v>
      </c>
      <c r="AR1371" s="5">
        <f t="shared" si="1491"/>
        <v>2.6322583370909969E-2</v>
      </c>
      <c r="AS1371" s="5">
        <f t="shared" si="1492"/>
        <v>3.5624333109475922E-2</v>
      </c>
      <c r="AT1371" s="5">
        <f t="shared" si="1493"/>
        <v>2.4106545539474344E-2</v>
      </c>
      <c r="AU1371" s="5">
        <f t="shared" si="1494"/>
        <v>1.0875067444507908E-2</v>
      </c>
      <c r="AV1371" s="5">
        <f t="shared" si="1495"/>
        <v>3.6795118071438551E-3</v>
      </c>
      <c r="AW1371" s="5">
        <f t="shared" si="1496"/>
        <v>1.129170726656425E-4</v>
      </c>
      <c r="AX1371" s="5">
        <f t="shared" si="1497"/>
        <v>1.0805861967109054E-4</v>
      </c>
      <c r="AY1371" s="5">
        <f t="shared" si="1498"/>
        <v>3.2588537008366504E-4</v>
      </c>
      <c r="AZ1371" s="5">
        <f t="shared" si="1499"/>
        <v>4.9140584415118091E-4</v>
      </c>
      <c r="BA1371" s="5">
        <f t="shared" si="1500"/>
        <v>4.939972269061752E-4</v>
      </c>
      <c r="BB1371" s="5">
        <f t="shared" si="1501"/>
        <v>3.7245170630680535E-4</v>
      </c>
      <c r="BC1371" s="5">
        <f t="shared" si="1502"/>
        <v>2.2464947732542289E-4</v>
      </c>
      <c r="BD1371" s="5">
        <f t="shared" si="1503"/>
        <v>1.3230696526103654E-2</v>
      </c>
      <c r="BE1371" s="5">
        <f t="shared" si="1504"/>
        <v>1.7906097348985562E-2</v>
      </c>
      <c r="BF1371" s="5">
        <f t="shared" si="1505"/>
        <v>1.2116834576273459E-2</v>
      </c>
      <c r="BG1371" s="5">
        <f t="shared" si="1506"/>
        <v>5.4662080477331058E-3</v>
      </c>
      <c r="BH1371" s="5">
        <f t="shared" si="1507"/>
        <v>1.8494576842460059E-3</v>
      </c>
      <c r="BI1371" s="5">
        <f t="shared" si="1508"/>
        <v>5.0060205479886342E-4</v>
      </c>
      <c r="BJ1371" s="8">
        <f t="shared" si="1509"/>
        <v>0.14170383574041159</v>
      </c>
      <c r="BK1371" s="8">
        <f t="shared" si="1510"/>
        <v>0.14840707602938022</v>
      </c>
      <c r="BL1371" s="8">
        <f t="shared" si="1511"/>
        <v>0.61741374716611952</v>
      </c>
      <c r="BM1371" s="8">
        <f t="shared" si="1512"/>
        <v>0.77636012739355342</v>
      </c>
      <c r="BN1371" s="8">
        <f t="shared" si="1513"/>
        <v>0.1888341069527977</v>
      </c>
    </row>
    <row r="1372" spans="1:66" x14ac:dyDescent="0.25">
      <c r="A1372" t="s">
        <v>16</v>
      </c>
      <c r="B1372" t="s">
        <v>212</v>
      </c>
      <c r="C1372" t="s">
        <v>43</v>
      </c>
      <c r="D1372" s="7" t="s">
        <v>522</v>
      </c>
      <c r="E1372">
        <f>VLOOKUP(A1372,home!$A$2:$E$405,3,FALSE)</f>
        <v>1.8472</v>
      </c>
      <c r="F1372">
        <f>VLOOKUP(B1372,home!$B$2:$E$405,3,FALSE)</f>
        <v>1.2632000000000001</v>
      </c>
      <c r="G1372">
        <f>VLOOKUP(C1372,away!$B$2:$E$405,4,FALSE)</f>
        <v>1.6241000000000001</v>
      </c>
      <c r="H1372">
        <f>VLOOKUP(A1372,away!$A$2:$E$405,3,FALSE)</f>
        <v>1.3056000000000001</v>
      </c>
      <c r="I1372">
        <f>VLOOKUP(C1372,away!$B$2:$E$405,3,FALSE)</f>
        <v>1.3404</v>
      </c>
      <c r="J1372">
        <f>VLOOKUP(B1372,home!$B$2:$E$405,4,FALSE)</f>
        <v>1.2766</v>
      </c>
      <c r="K1372" s="3">
        <f t="shared" si="1458"/>
        <v>3.7896473952640006</v>
      </c>
      <c r="L1372" s="3">
        <f t="shared" si="1459"/>
        <v>2.2340834979840003</v>
      </c>
      <c r="M1372" s="5">
        <f t="shared" si="1460"/>
        <v>2.420621646098714E-3</v>
      </c>
      <c r="N1372" s="5">
        <f t="shared" si="1461"/>
        <v>9.1733025160576492E-3</v>
      </c>
      <c r="O1372" s="5">
        <f t="shared" si="1462"/>
        <v>5.4078708744120041E-3</v>
      </c>
      <c r="P1372" s="5">
        <f t="shared" si="1463"/>
        <v>2.0493923773139505E-2</v>
      </c>
      <c r="Q1372" s="5">
        <f t="shared" si="1464"/>
        <v>1.7381790992973288E-2</v>
      </c>
      <c r="R1372" s="5">
        <f t="shared" si="1465"/>
        <v>6.0408175398760826E-3</v>
      </c>
      <c r="S1372" s="5">
        <f t="shared" si="1466"/>
        <v>4.3377381208682779E-2</v>
      </c>
      <c r="T1372" s="5">
        <f t="shared" si="1467"/>
        <v>3.8832372422808549E-2</v>
      </c>
      <c r="U1372" s="5">
        <f t="shared" si="1468"/>
        <v>2.2892568455256484E-2</v>
      </c>
      <c r="V1372" s="5">
        <f t="shared" si="1469"/>
        <v>4.080553005427371E-2</v>
      </c>
      <c r="W1372" s="5">
        <f t="shared" si="1470"/>
        <v>2.1956952987181498E-2</v>
      </c>
      <c r="X1372" s="5">
        <f t="shared" si="1471"/>
        <v>4.9053666334672681E-2</v>
      </c>
      <c r="Y1372" s="5">
        <f t="shared" si="1472"/>
        <v>5.4794993236952784E-2</v>
      </c>
      <c r="Z1372" s="5">
        <f t="shared" si="1473"/>
        <v>4.4985635933898213E-3</v>
      </c>
      <c r="AA1372" s="5">
        <f t="shared" si="1474"/>
        <v>1.7047969804119198E-2</v>
      </c>
      <c r="AB1372" s="5">
        <f t="shared" si="1475"/>
        <v>3.2302897181359827E-2</v>
      </c>
      <c r="AC1372" s="5">
        <f t="shared" si="1476"/>
        <v>2.1592217432106674E-2</v>
      </c>
      <c r="AD1372" s="5">
        <f t="shared" si="1477"/>
        <v>2.0802277423951621E-2</v>
      </c>
      <c r="AE1372" s="5">
        <f t="shared" si="1478"/>
        <v>4.6474024713335435E-2</v>
      </c>
      <c r="AF1372" s="5">
        <f t="shared" si="1479"/>
        <v>5.1913425848481666E-2</v>
      </c>
      <c r="AG1372" s="5">
        <f t="shared" si="1480"/>
        <v>3.8659642670636318E-2</v>
      </c>
      <c r="AH1372" s="5">
        <f t="shared" si="1481"/>
        <v>2.5125416721559512E-3</v>
      </c>
      <c r="AI1372" s="5">
        <f t="shared" si="1482"/>
        <v>9.5216470033780577E-3</v>
      </c>
      <c r="AJ1372" s="5">
        <f t="shared" si="1483"/>
        <v>1.8041842382487464E-2</v>
      </c>
      <c r="AK1372" s="5">
        <f t="shared" si="1484"/>
        <v>2.2790740330185761E-2</v>
      </c>
      <c r="AL1372" s="5">
        <f t="shared" si="1485"/>
        <v>7.3123242347243262E-3</v>
      </c>
      <c r="AM1372" s="5">
        <f t="shared" si="1486"/>
        <v>1.5766659291047473E-2</v>
      </c>
      <c r="AN1372" s="5">
        <f t="shared" si="1487"/>
        <v>3.5224033340465276E-2</v>
      </c>
      <c r="AO1372" s="5">
        <f t="shared" si="1488"/>
        <v>3.9346715809185862E-2</v>
      </c>
      <c r="AP1372" s="5">
        <f t="shared" si="1489"/>
        <v>2.9301282829722775E-2</v>
      </c>
      <c r="AQ1372" s="5">
        <f t="shared" si="1490"/>
        <v>1.6365378109911396E-2</v>
      </c>
      <c r="AR1372" s="5">
        <f t="shared" si="1491"/>
        <v>1.1226455775521472E-3</v>
      </c>
      <c r="AS1372" s="5">
        <f t="shared" si="1492"/>
        <v>4.2544308887751438E-3</v>
      </c>
      <c r="AT1372" s="5">
        <f t="shared" si="1493"/>
        <v>8.0613964679887157E-3</v>
      </c>
      <c r="AU1372" s="5">
        <f t="shared" si="1494"/>
        <v>1.0183283375701286E-2</v>
      </c>
      <c r="AV1372" s="5">
        <f t="shared" si="1495"/>
        <v>9.6477633299903946E-3</v>
      </c>
      <c r="AW1372" s="5">
        <f t="shared" si="1496"/>
        <v>1.7196938704710832E-3</v>
      </c>
      <c r="AX1372" s="5">
        <f t="shared" si="1497"/>
        <v>9.9583465523888325E-3</v>
      </c>
      <c r="AY1372" s="5">
        <f t="shared" si="1498"/>
        <v>2.2247777699897751E-2</v>
      </c>
      <c r="AZ1372" s="5">
        <f t="shared" si="1499"/>
        <v>2.4851696513079006E-2</v>
      </c>
      <c r="BA1372" s="5">
        <f t="shared" si="1500"/>
        <v>1.8506921692258781E-2</v>
      </c>
      <c r="BB1372" s="5">
        <f t="shared" si="1501"/>
        <v>1.0336502087789365E-2</v>
      </c>
      <c r="BC1372" s="5">
        <f t="shared" si="1502"/>
        <v>4.618521748241477E-3</v>
      </c>
      <c r="BD1372" s="5">
        <f t="shared" si="1503"/>
        <v>4.1801399314899491E-4</v>
      </c>
      <c r="BE1372" s="5">
        <f t="shared" si="1504"/>
        <v>1.5841256403209922E-3</v>
      </c>
      <c r="BF1372" s="5">
        <f t="shared" si="1505"/>
        <v>3.0016388033066825E-3</v>
      </c>
      <c r="BG1372" s="5">
        <f t="shared" si="1506"/>
        <v>3.7917175574915083E-3</v>
      </c>
      <c r="BH1372" s="5">
        <f t="shared" si="1507"/>
        <v>3.5923181413311184E-3</v>
      </c>
      <c r="BI1372" s="5">
        <f t="shared" si="1508"/>
        <v>2.7227238174510168E-3</v>
      </c>
      <c r="BJ1372" s="8">
        <f t="shared" si="1509"/>
        <v>0.57556628482103955</v>
      </c>
      <c r="BK1372" s="8">
        <f t="shared" si="1510"/>
        <v>0.15824977604892346</v>
      </c>
      <c r="BL1372" s="8">
        <f t="shared" si="1511"/>
        <v>0.18493895283628881</v>
      </c>
      <c r="BM1372" s="8">
        <f t="shared" si="1512"/>
        <v>0.84180716612765794</v>
      </c>
      <c r="BN1372" s="8">
        <f t="shared" si="1513"/>
        <v>6.0918327342557241E-2</v>
      </c>
    </row>
    <row r="1373" spans="1:66" x14ac:dyDescent="0.25">
      <c r="A1373" t="s">
        <v>56</v>
      </c>
      <c r="B1373" t="s">
        <v>60</v>
      </c>
      <c r="C1373" t="s">
        <v>219</v>
      </c>
      <c r="D1373" s="7" t="s">
        <v>522</v>
      </c>
      <c r="E1373">
        <f>VLOOKUP(A1373,home!$A$2:$E$405,3,FALSE)</f>
        <v>1.5570999999999999</v>
      </c>
      <c r="F1373">
        <f>VLOOKUP(B1373,home!$B$2:$E$405,3,FALSE)</f>
        <v>1.7661</v>
      </c>
      <c r="G1373">
        <f>VLOOKUP(C1373,away!$B$2:$E$405,4,FALSE)</f>
        <v>0.80279999999999996</v>
      </c>
      <c r="H1373">
        <f>VLOOKUP(A1373,away!$A$2:$E$405,3,FALSE)</f>
        <v>1.4857</v>
      </c>
      <c r="I1373">
        <f>VLOOKUP(C1373,away!$B$2:$E$405,3,FALSE)</f>
        <v>1.1778999999999999</v>
      </c>
      <c r="J1373">
        <f>VLOOKUP(B1373,home!$B$2:$E$405,4,FALSE)</f>
        <v>1.0096000000000001</v>
      </c>
      <c r="K1373" s="3">
        <f t="shared" si="1458"/>
        <v>2.2076954320679998</v>
      </c>
      <c r="L1373" s="3">
        <f t="shared" si="1459"/>
        <v>1.7668060878880001</v>
      </c>
      <c r="M1373" s="5">
        <f t="shared" si="1460"/>
        <v>1.8788664935270014E-2</v>
      </c>
      <c r="N1373" s="5">
        <f t="shared" si="1461"/>
        <v>4.147964975225181E-2</v>
      </c>
      <c r="O1373" s="5">
        <f t="shared" si="1462"/>
        <v>3.3195927590922852E-2</v>
      </c>
      <c r="P1373" s="5">
        <f t="shared" si="1463"/>
        <v>7.3286497705740472E-2</v>
      </c>
      <c r="Q1373" s="5">
        <f t="shared" si="1464"/>
        <v>4.5787216640913439E-2</v>
      </c>
      <c r="R1373" s="5">
        <f t="shared" si="1465"/>
        <v>2.9325383480365876E-2</v>
      </c>
      <c r="S1373" s="5">
        <f t="shared" si="1466"/>
        <v>7.1464773634491344E-2</v>
      </c>
      <c r="T1373" s="5">
        <f t="shared" si="1467"/>
        <v>8.0897133108612601E-2</v>
      </c>
      <c r="U1373" s="5">
        <f t="shared" si="1468"/>
        <v>6.4741515153246124E-2</v>
      </c>
      <c r="V1373" s="5">
        <f t="shared" si="1469"/>
        <v>3.097259253000036E-2</v>
      </c>
      <c r="W1373" s="5">
        <f t="shared" si="1470"/>
        <v>3.3694743008417502E-2</v>
      </c>
      <c r="X1373" s="5">
        <f t="shared" si="1471"/>
        <v>5.9532077077093667E-2</v>
      </c>
      <c r="Y1373" s="5">
        <f t="shared" si="1472"/>
        <v>5.2590818102213388E-2</v>
      </c>
      <c r="Z1373" s="5">
        <f t="shared" si="1473"/>
        <v>1.7270755354253542E-2</v>
      </c>
      <c r="AA1373" s="5">
        <f t="shared" si="1474"/>
        <v>3.8128567703949498E-2</v>
      </c>
      <c r="AB1373" s="5">
        <f t="shared" si="1475"/>
        <v>4.2088132375652391E-2</v>
      </c>
      <c r="AC1373" s="5">
        <f t="shared" si="1476"/>
        <v>7.5506723043214643E-3</v>
      </c>
      <c r="AD1373" s="5">
        <f t="shared" si="1477"/>
        <v>1.8596932556097123E-2</v>
      </c>
      <c r="AE1373" s="5">
        <f t="shared" si="1478"/>
        <v>3.2857173656154939E-2</v>
      </c>
      <c r="AF1373" s="5">
        <f t="shared" si="1479"/>
        <v>2.9026127223243894E-2</v>
      </c>
      <c r="AG1373" s="5">
        <f t="shared" si="1480"/>
        <v>1.7094512761946311E-2</v>
      </c>
      <c r="AH1373" s="5">
        <f t="shared" si="1481"/>
        <v>7.6285189255798583E-3</v>
      </c>
      <c r="AI1373" s="5">
        <f t="shared" si="1482"/>
        <v>1.6841446385446941E-2</v>
      </c>
      <c r="AJ1373" s="5">
        <f t="shared" si="1483"/>
        <v>1.8590392127284673E-2</v>
      </c>
      <c r="AK1373" s="5">
        <f t="shared" si="1484"/>
        <v>1.368064125991976E-2</v>
      </c>
      <c r="AL1373" s="5">
        <f t="shared" si="1485"/>
        <v>1.1780769531286564E-3</v>
      </c>
      <c r="AM1373" s="5">
        <f t="shared" si="1486"/>
        <v>8.2112726109144565E-3</v>
      </c>
      <c r="AN1373" s="5">
        <f t="shared" si="1487"/>
        <v>1.4507726438271654E-2</v>
      </c>
      <c r="AO1373" s="5">
        <f t="shared" si="1488"/>
        <v>1.2816169696276029E-2</v>
      </c>
      <c r="AP1373" s="5">
        <f t="shared" si="1489"/>
        <v>7.5478955475953985E-3</v>
      </c>
      <c r="AQ1373" s="5">
        <f t="shared" si="1490"/>
        <v>3.3339169510585701E-3</v>
      </c>
      <c r="AR1373" s="5">
        <f t="shared" si="1491"/>
        <v>2.6956227358566642E-3</v>
      </c>
      <c r="AS1373" s="5">
        <f t="shared" si="1492"/>
        <v>5.9511140005294024E-3</v>
      </c>
      <c r="AT1373" s="5">
        <f t="shared" si="1493"/>
        <v>6.5691235973423419E-3</v>
      </c>
      <c r="AU1373" s="5">
        <f t="shared" si="1494"/>
        <v>4.8342080528475983E-3</v>
      </c>
      <c r="AV1373" s="5">
        <f t="shared" si="1495"/>
        <v>2.6681147589844956E-3</v>
      </c>
      <c r="AW1373" s="5">
        <f t="shared" si="1496"/>
        <v>1.2764364729138308E-4</v>
      </c>
      <c r="AX1373" s="5">
        <f t="shared" si="1497"/>
        <v>3.021331505763487E-3</v>
      </c>
      <c r="AY1373" s="5">
        <f t="shared" si="1498"/>
        <v>5.3381068979107471E-3</v>
      </c>
      <c r="AZ1373" s="5">
        <f t="shared" si="1499"/>
        <v>4.7156998825128183E-3</v>
      </c>
      <c r="BA1373" s="5">
        <f t="shared" si="1500"/>
        <v>2.7772424203587926E-3</v>
      </c>
      <c r="BB1373" s="5">
        <f t="shared" si="1501"/>
        <v>1.2267122039576798E-3</v>
      </c>
      <c r="BC1373" s="5">
        <f t="shared" si="1502"/>
        <v>4.3347251800778696E-4</v>
      </c>
      <c r="BD1373" s="5">
        <f t="shared" si="1503"/>
        <v>7.9377377672680983E-4</v>
      </c>
      <c r="BE1373" s="5">
        <f t="shared" si="1504"/>
        <v>1.7524107409751424E-3</v>
      </c>
      <c r="BF1373" s="5">
        <f t="shared" si="1505"/>
        <v>1.934394593978861E-3</v>
      </c>
      <c r="BG1373" s="5">
        <f t="shared" si="1506"/>
        <v>1.4235180363147215E-3</v>
      </c>
      <c r="BH1373" s="5">
        <f t="shared" si="1507"/>
        <v>7.8567356655960487E-4</v>
      </c>
      <c r="BI1373" s="5">
        <f t="shared" si="1508"/>
        <v>3.469055887980426E-4</v>
      </c>
      <c r="BJ1373" s="8">
        <f t="shared" si="1509"/>
        <v>0.47548593055957211</v>
      </c>
      <c r="BK1373" s="8">
        <f t="shared" si="1510"/>
        <v>0.20857938496086309</v>
      </c>
      <c r="BL1373" s="8">
        <f t="shared" si="1511"/>
        <v>0.29397538445128168</v>
      </c>
      <c r="BM1373" s="8">
        <f t="shared" si="1512"/>
        <v>0.74823765196988623</v>
      </c>
      <c r="BN1373" s="8">
        <f t="shared" si="1513"/>
        <v>0.24186334010546448</v>
      </c>
    </row>
    <row r="1374" spans="1:66" x14ac:dyDescent="0.25">
      <c r="A1374" t="s">
        <v>56</v>
      </c>
      <c r="B1374" t="s">
        <v>61</v>
      </c>
      <c r="C1374" t="s">
        <v>260</v>
      </c>
      <c r="D1374" s="7" t="s">
        <v>522</v>
      </c>
      <c r="E1374">
        <f>VLOOKUP(A1374,home!$A$2:$E$405,3,FALSE)</f>
        <v>1.5570999999999999</v>
      </c>
      <c r="F1374">
        <f>VLOOKUP(B1374,home!$B$2:$E$405,3,FALSE)</f>
        <v>1.2844</v>
      </c>
      <c r="G1374">
        <f>VLOOKUP(C1374,away!$B$2:$E$405,4,FALSE)</f>
        <v>0.85629999999999995</v>
      </c>
      <c r="H1374">
        <f>VLOOKUP(A1374,away!$A$2:$E$405,3,FALSE)</f>
        <v>1.4857</v>
      </c>
      <c r="I1374">
        <f>VLOOKUP(C1374,away!$B$2:$E$405,3,FALSE)</f>
        <v>2.0192999999999999</v>
      </c>
      <c r="J1374">
        <f>VLOOKUP(B1374,home!$B$2:$E$405,4,FALSE)</f>
        <v>0.89739999999999998</v>
      </c>
      <c r="K1374" s="3">
        <f t="shared" si="1458"/>
        <v>1.7125479712119998</v>
      </c>
      <c r="L1374" s="3">
        <f t="shared" si="1459"/>
        <v>2.6922664165739998</v>
      </c>
      <c r="M1374" s="5">
        <f t="shared" si="1460"/>
        <v>1.2218374083848522E-2</v>
      </c>
      <c r="N1374" s="5">
        <f t="shared" si="1461"/>
        <v>2.0924551748804063E-2</v>
      </c>
      <c r="O1374" s="5">
        <f t="shared" si="1462"/>
        <v>3.2895118211083485E-2</v>
      </c>
      <c r="P1374" s="5">
        <f t="shared" si="1463"/>
        <v>5.6334467955169928E-2</v>
      </c>
      <c r="Q1374" s="5">
        <f t="shared" si="1464"/>
        <v>1.7917149322967452E-2</v>
      </c>
      <c r="R1374" s="5">
        <f t="shared" si="1465"/>
        <v>4.4281211014465936E-2</v>
      </c>
      <c r="S1374" s="5">
        <f t="shared" si="1466"/>
        <v>6.4934422903028005E-2</v>
      </c>
      <c r="T1374" s="5">
        <f t="shared" si="1467"/>
        <v>4.8237739402966842E-2</v>
      </c>
      <c r="U1374" s="5">
        <f t="shared" si="1468"/>
        <v>7.5833698085634102E-2</v>
      </c>
      <c r="V1374" s="5">
        <f t="shared" si="1469"/>
        <v>3.3265438693804404E-2</v>
      </c>
      <c r="W1374" s="5">
        <f t="shared" si="1470"/>
        <v>1.022799257431679E-2</v>
      </c>
      <c r="X1374" s="5">
        <f t="shared" si="1471"/>
        <v>2.7536480916801338E-2</v>
      </c>
      <c r="Y1374" s="5">
        <f t="shared" si="1472"/>
        <v>3.7067771401467539E-2</v>
      </c>
      <c r="Z1374" s="5">
        <f t="shared" si="1473"/>
        <v>3.9738939099824448E-2</v>
      </c>
      <c r="AA1374" s="5">
        <f t="shared" si="1474"/>
        <v>6.8054839533521566E-2</v>
      </c>
      <c r="AB1374" s="5">
        <f t="shared" si="1475"/>
        <v>5.8273588687145286E-2</v>
      </c>
      <c r="AC1374" s="5">
        <f t="shared" si="1476"/>
        <v>9.5859255559012195E-3</v>
      </c>
      <c r="AD1374" s="5">
        <f t="shared" si="1477"/>
        <v>4.3789819831794065E-3</v>
      </c>
      <c r="AE1374" s="5">
        <f t="shared" si="1478"/>
        <v>1.1789386132096525E-2</v>
      </c>
      <c r="AF1374" s="5">
        <f t="shared" si="1479"/>
        <v>1.5870084177733362E-2</v>
      </c>
      <c r="AG1374" s="5">
        <f t="shared" si="1480"/>
        <v>1.4242164886637978E-2</v>
      </c>
      <c r="AH1374" s="5">
        <f t="shared" si="1481"/>
        <v>2.6746952792184194E-2</v>
      </c>
      <c r="AI1374" s="5">
        <f t="shared" si="1482"/>
        <v>4.5805439740358167E-2</v>
      </c>
      <c r="AJ1374" s="5">
        <f t="shared" si="1483"/>
        <v>3.9222006448911953E-2</v>
      </c>
      <c r="AK1374" s="5">
        <f t="shared" si="1484"/>
        <v>2.2389855856982714E-2</v>
      </c>
      <c r="AL1374" s="5">
        <f t="shared" si="1485"/>
        <v>1.767888304429677E-3</v>
      </c>
      <c r="AM1374" s="5">
        <f t="shared" si="1486"/>
        <v>1.499843342253558E-3</v>
      </c>
      <c r="AN1374" s="5">
        <f t="shared" si="1487"/>
        <v>4.0379778604713572E-3</v>
      </c>
      <c r="AO1374" s="5">
        <f t="shared" si="1488"/>
        <v>5.4356560923081842E-3</v>
      </c>
      <c r="AP1374" s="5">
        <f t="shared" si="1489"/>
        <v>4.8780781164557288E-3</v>
      </c>
      <c r="AQ1374" s="5">
        <f t="shared" si="1490"/>
        <v>3.2832714725895781E-3</v>
      </c>
      <c r="AR1374" s="5">
        <f t="shared" si="1491"/>
        <v>1.440198454961754E-2</v>
      </c>
      <c r="AS1374" s="5">
        <f t="shared" si="1492"/>
        <v>2.4664089421874084E-2</v>
      </c>
      <c r="AT1374" s="5">
        <f t="shared" si="1493"/>
        <v>2.1119218150610904E-2</v>
      </c>
      <c r="AU1374" s="5">
        <f t="shared" si="1494"/>
        <v>1.2055891399137451E-2</v>
      </c>
      <c r="AV1374" s="5">
        <f t="shared" si="1495"/>
        <v>5.1615730891862626E-3</v>
      </c>
      <c r="AW1374" s="5">
        <f t="shared" si="1496"/>
        <v>2.2641912170500282E-4</v>
      </c>
      <c r="AX1374" s="5">
        <f t="shared" si="1497"/>
        <v>4.2809227881869272E-4</v>
      </c>
      <c r="AY1374" s="5">
        <f t="shared" si="1498"/>
        <v>1.1525384654581994E-3</v>
      </c>
      <c r="AZ1374" s="5">
        <f t="shared" si="1499"/>
        <v>1.5514703021814217E-3</v>
      </c>
      <c r="BA1374" s="5">
        <f t="shared" si="1500"/>
        <v>1.392323796958319E-3</v>
      </c>
      <c r="BB1374" s="5">
        <f t="shared" si="1501"/>
        <v>9.3712664988691971E-4</v>
      </c>
      <c r="BC1374" s="5">
        <f t="shared" si="1502"/>
        <v>5.0459892151341103E-4</v>
      </c>
      <c r="BD1374" s="5">
        <f t="shared" si="1503"/>
        <v>6.462329889158824E-3</v>
      </c>
      <c r="BE1374" s="5">
        <f t="shared" si="1504"/>
        <v>1.1067049940981611E-2</v>
      </c>
      <c r="BF1374" s="5">
        <f t="shared" si="1505"/>
        <v>9.476426961864971E-3</v>
      </c>
      <c r="BG1374" s="5">
        <f t="shared" si="1506"/>
        <v>5.4096119226268507E-3</v>
      </c>
      <c r="BH1374" s="5">
        <f t="shared" si="1507"/>
        <v>2.3160549807847157E-3</v>
      </c>
      <c r="BI1374" s="5">
        <f t="shared" si="1508"/>
        <v>7.932710517116622E-4</v>
      </c>
      <c r="BJ1374" s="8">
        <f t="shared" si="1509"/>
        <v>0.23329327984586667</v>
      </c>
      <c r="BK1374" s="8">
        <f t="shared" si="1510"/>
        <v>0.17925905596163996</v>
      </c>
      <c r="BL1374" s="8">
        <f t="shared" si="1511"/>
        <v>0.52643021172784232</v>
      </c>
      <c r="BM1374" s="8">
        <f t="shared" si="1512"/>
        <v>0.79322449495508052</v>
      </c>
      <c r="BN1374" s="8">
        <f t="shared" si="1513"/>
        <v>0.1845708723363394</v>
      </c>
    </row>
    <row r="1375" spans="1:66" x14ac:dyDescent="0.25">
      <c r="A1375" t="s">
        <v>56</v>
      </c>
      <c r="B1375" t="s">
        <v>57</v>
      </c>
      <c r="C1375" t="s">
        <v>278</v>
      </c>
      <c r="D1375" s="7" t="s">
        <v>522</v>
      </c>
      <c r="E1375">
        <f>VLOOKUP(A1375,home!$A$2:$E$405,3,FALSE)</f>
        <v>1.5570999999999999</v>
      </c>
      <c r="F1375">
        <f>VLOOKUP(B1375,home!$B$2:$E$405,3,FALSE)</f>
        <v>0.85629999999999995</v>
      </c>
      <c r="G1375">
        <f>VLOOKUP(C1375,away!$B$2:$E$405,4,FALSE)</f>
        <v>1.4450000000000001</v>
      </c>
      <c r="H1375">
        <f>VLOOKUP(A1375,away!$A$2:$E$405,3,FALSE)</f>
        <v>1.4857</v>
      </c>
      <c r="I1375">
        <f>VLOOKUP(C1375,away!$B$2:$E$405,3,FALSE)</f>
        <v>0.84140000000000004</v>
      </c>
      <c r="J1375">
        <f>VLOOKUP(B1375,home!$B$2:$E$405,4,FALSE)</f>
        <v>1.7948999999999999</v>
      </c>
      <c r="K1375" s="3">
        <f t="shared" si="1458"/>
        <v>1.92668313485</v>
      </c>
      <c r="L1375" s="3">
        <f t="shared" si="1459"/>
        <v>2.2437470173020002</v>
      </c>
      <c r="M1375" s="5">
        <f t="shared" si="1460"/>
        <v>1.5445614730331588E-2</v>
      </c>
      <c r="N1375" s="5">
        <f t="shared" si="1461"/>
        <v>2.9758805408320599E-2</v>
      </c>
      <c r="O1375" s="5">
        <f t="shared" si="1462"/>
        <v>3.465605198157734E-2</v>
      </c>
      <c r="P1375" s="5">
        <f t="shared" si="1463"/>
        <v>6.6771230873389972E-2</v>
      </c>
      <c r="Q1375" s="5">
        <f t="shared" si="1464"/>
        <v>2.8667894246747143E-2</v>
      </c>
      <c r="R1375" s="5">
        <f t="shared" si="1465"/>
        <v>3.8879706632563626E-2</v>
      </c>
      <c r="S1375" s="5">
        <f t="shared" si="1466"/>
        <v>7.2162833111334451E-2</v>
      </c>
      <c r="T1375" s="5">
        <f t="shared" si="1467"/>
        <v>6.4323502208468081E-2</v>
      </c>
      <c r="U1375" s="5">
        <f t="shared" si="1468"/>
        <v>7.4908875056876004E-2</v>
      </c>
      <c r="V1375" s="5">
        <f t="shared" si="1469"/>
        <v>3.4662130278689716E-2</v>
      </c>
      <c r="W1375" s="5">
        <f t="shared" si="1470"/>
        <v>1.8411316118957018E-2</v>
      </c>
      <c r="X1375" s="5">
        <f t="shared" si="1471"/>
        <v>4.1310335626514053E-2</v>
      </c>
      <c r="Y1375" s="5">
        <f t="shared" si="1472"/>
        <v>4.6344971172867733E-2</v>
      </c>
      <c r="Z1375" s="5">
        <f t="shared" si="1473"/>
        <v>2.9078741930130471E-2</v>
      </c>
      <c r="AA1375" s="5">
        <f t="shared" si="1474"/>
        <v>5.6025521659437909E-2</v>
      </c>
      <c r="AB1375" s="5">
        <f t="shared" si="1475"/>
        <v>5.3971713851206221E-2</v>
      </c>
      <c r="AC1375" s="5">
        <f t="shared" si="1476"/>
        <v>9.3652516580357611E-3</v>
      </c>
      <c r="AD1375" s="5">
        <f t="shared" si="1477"/>
        <v>8.8681930641966063E-3</v>
      </c>
      <c r="AE1375" s="5">
        <f t="shared" si="1478"/>
        <v>1.9897981736649424E-2</v>
      </c>
      <c r="AF1375" s="5">
        <f t="shared" si="1479"/>
        <v>2.2323018585968413E-2</v>
      </c>
      <c r="AG1375" s="5">
        <f t="shared" si="1480"/>
        <v>1.6695735456481245E-2</v>
      </c>
      <c r="AH1375" s="5">
        <f t="shared" si="1481"/>
        <v>1.6311335118156217E-2</v>
      </c>
      <c r="AI1375" s="5">
        <f t="shared" si="1482"/>
        <v>3.142677427903811E-2</v>
      </c>
      <c r="AJ1375" s="5">
        <f t="shared" si="1483"/>
        <v>3.0274717993080257E-2</v>
      </c>
      <c r="AK1375" s="5">
        <f t="shared" si="1484"/>
        <v>1.9443262856535855E-2</v>
      </c>
      <c r="AL1375" s="5">
        <f t="shared" si="1485"/>
        <v>1.6194353972020382E-3</v>
      </c>
      <c r="AM1375" s="5">
        <f t="shared" si="1486"/>
        <v>3.417239602676272E-3</v>
      </c>
      <c r="AN1375" s="5">
        <f t="shared" si="1487"/>
        <v>7.6674211659111579E-3</v>
      </c>
      <c r="AO1375" s="5">
        <f t="shared" si="1488"/>
        <v>8.6018766857056932E-3</v>
      </c>
      <c r="AP1375" s="5">
        <f t="shared" si="1489"/>
        <v>6.4334783855839218E-3</v>
      </c>
      <c r="AQ1375" s="5">
        <f t="shared" si="1490"/>
        <v>3.6087744846327032E-3</v>
      </c>
      <c r="AR1375" s="5">
        <f t="shared" si="1491"/>
        <v>7.3197019039152756E-3</v>
      </c>
      <c r="AS1375" s="5">
        <f t="shared" si="1492"/>
        <v>1.4102746210402995E-2</v>
      </c>
      <c r="AT1375" s="5">
        <f t="shared" si="1493"/>
        <v>1.3585761639326604E-2</v>
      </c>
      <c r="AU1375" s="5">
        <f t="shared" si="1494"/>
        <v>8.7251526081942171E-3</v>
      </c>
      <c r="AV1375" s="5">
        <f t="shared" si="1495"/>
        <v>4.2026510948000705E-3</v>
      </c>
      <c r="AW1375" s="5">
        <f t="shared" si="1496"/>
        <v>1.9446672994786403E-4</v>
      </c>
      <c r="AX1375" s="5">
        <f t="shared" si="1497"/>
        <v>1.0973229850363142E-3</v>
      </c>
      <c r="AY1375" s="5">
        <f t="shared" si="1498"/>
        <v>2.4621151746921578E-3</v>
      </c>
      <c r="AZ1375" s="5">
        <f t="shared" si="1499"/>
        <v>2.7621817897347614E-3</v>
      </c>
      <c r="BA1375" s="5">
        <f t="shared" si="1500"/>
        <v>2.0658790506544239E-3</v>
      </c>
      <c r="BB1375" s="5">
        <f t="shared" si="1501"/>
        <v>1.158827489503138E-3</v>
      </c>
      <c r="BC1375" s="5">
        <f t="shared" si="1502"/>
        <v>5.2002314462804608E-4</v>
      </c>
      <c r="BD1375" s="5">
        <f t="shared" si="1503"/>
        <v>2.7372598857416095E-3</v>
      </c>
      <c r="BE1375" s="5">
        <f t="shared" si="1504"/>
        <v>5.2738324575597965E-3</v>
      </c>
      <c r="BF1375" s="5">
        <f t="shared" si="1505"/>
        <v>5.0805020260024959E-3</v>
      </c>
      <c r="BG1375" s="5">
        <f t="shared" si="1506"/>
        <v>3.2628391900234211E-3</v>
      </c>
      <c r="BH1375" s="5">
        <f t="shared" si="1507"/>
        <v>1.5716143097864392E-3</v>
      </c>
      <c r="BI1375" s="5">
        <f t="shared" si="1508"/>
        <v>6.0560055703089166E-4</v>
      </c>
      <c r="BJ1375" s="8">
        <f t="shared" si="1509"/>
        <v>0.33639689358392888</v>
      </c>
      <c r="BK1375" s="8">
        <f t="shared" si="1510"/>
        <v>0.2024886112236757</v>
      </c>
      <c r="BL1375" s="8">
        <f t="shared" si="1511"/>
        <v>0.42236562131125532</v>
      </c>
      <c r="BM1375" s="8">
        <f t="shared" si="1512"/>
        <v>0.77388291573131573</v>
      </c>
      <c r="BN1375" s="8">
        <f t="shared" si="1513"/>
        <v>0.21417930387293027</v>
      </c>
    </row>
    <row r="1376" spans="1:66" x14ac:dyDescent="0.25">
      <c r="A1376" t="s">
        <v>56</v>
      </c>
      <c r="B1376" t="s">
        <v>259</v>
      </c>
      <c r="C1376" t="s">
        <v>221</v>
      </c>
      <c r="D1376" s="7" t="s">
        <v>522</v>
      </c>
      <c r="E1376">
        <f>VLOOKUP(A1376,home!$A$2:$E$405,3,FALSE)</f>
        <v>1.5570999999999999</v>
      </c>
      <c r="F1376">
        <f>VLOOKUP(B1376,home!$B$2:$E$405,3,FALSE)</f>
        <v>1.4450000000000001</v>
      </c>
      <c r="G1376">
        <f>VLOOKUP(C1376,away!$B$2:$E$405,4,FALSE)</f>
        <v>0.64219999999999999</v>
      </c>
      <c r="H1376">
        <f>VLOOKUP(A1376,away!$A$2:$E$405,3,FALSE)</f>
        <v>1.4857</v>
      </c>
      <c r="I1376">
        <f>VLOOKUP(C1376,away!$B$2:$E$405,3,FALSE)</f>
        <v>1.5144</v>
      </c>
      <c r="J1376">
        <f>VLOOKUP(B1376,home!$B$2:$E$405,4,FALSE)</f>
        <v>1.0096000000000001</v>
      </c>
      <c r="K1376" s="3">
        <f t="shared" si="1458"/>
        <v>1.4449561009</v>
      </c>
      <c r="L1376" s="3">
        <f t="shared" si="1459"/>
        <v>2.2715435431680002</v>
      </c>
      <c r="M1376" s="5">
        <f t="shared" si="1460"/>
        <v>2.431894399541645E-2</v>
      </c>
      <c r="N1376" s="5">
        <f t="shared" si="1461"/>
        <v>3.5139806493622416E-2</v>
      </c>
      <c r="O1376" s="5">
        <f t="shared" si="1462"/>
        <v>5.5241540209452433E-2</v>
      </c>
      <c r="P1376" s="5">
        <f t="shared" si="1463"/>
        <v>7.9821600548760946E-2</v>
      </c>
      <c r="Q1376" s="5">
        <f t="shared" si="1464"/>
        <v>2.5387738888702577E-2</v>
      </c>
      <c r="R1376" s="5">
        <f t="shared" si="1465"/>
        <v>6.274178198871859E-2</v>
      </c>
      <c r="S1376" s="5">
        <f t="shared" si="1466"/>
        <v>6.5499224754237237E-2</v>
      </c>
      <c r="T1376" s="5">
        <f t="shared" si="1467"/>
        <v>5.7669354348267476E-2</v>
      </c>
      <c r="U1376" s="5">
        <f t="shared" si="1468"/>
        <v>9.0659120665936649E-2</v>
      </c>
      <c r="V1376" s="5">
        <f t="shared" si="1469"/>
        <v>2.3887426816868194E-2</v>
      </c>
      <c r="W1376" s="5">
        <f t="shared" si="1470"/>
        <v>1.2228056065095657E-2</v>
      </c>
      <c r="X1376" s="5">
        <f t="shared" si="1471"/>
        <v>2.7776561800164343E-2</v>
      </c>
      <c r="Y1376" s="5">
        <f t="shared" si="1472"/>
        <v>3.1547834804285128E-2</v>
      </c>
      <c r="Z1376" s="5">
        <f t="shared" si="1473"/>
        <v>4.7506896587776008E-2</v>
      </c>
      <c r="AA1376" s="5">
        <f t="shared" si="1474"/>
        <v>6.8645380059332323E-2</v>
      </c>
      <c r="AB1376" s="5">
        <f t="shared" si="1475"/>
        <v>4.9594780357665735E-2</v>
      </c>
      <c r="AC1376" s="5">
        <f t="shared" si="1476"/>
        <v>4.9003275025870496E-3</v>
      </c>
      <c r="AD1376" s="5">
        <f t="shared" si="1477"/>
        <v>4.417251053351807E-3</v>
      </c>
      <c r="AE1376" s="5">
        <f t="shared" si="1478"/>
        <v>1.0033978108793345E-2</v>
      </c>
      <c r="AF1376" s="5">
        <f t="shared" si="1479"/>
        <v>1.1396309092659295E-2</v>
      </c>
      <c r="AG1376" s="5">
        <f t="shared" si="1480"/>
        <v>8.629070778458996E-3</v>
      </c>
      <c r="AH1376" s="5">
        <f t="shared" si="1481"/>
        <v>2.6978496049978117E-2</v>
      </c>
      <c r="AI1376" s="5">
        <f t="shared" si="1482"/>
        <v>3.8982742460522427E-2</v>
      </c>
      <c r="AJ1376" s="5">
        <f t="shared" si="1483"/>
        <v>2.8164175774072684E-2</v>
      </c>
      <c r="AK1376" s="5">
        <f t="shared" si="1484"/>
        <v>1.3565332537188767E-2</v>
      </c>
      <c r="AL1376" s="5">
        <f t="shared" si="1485"/>
        <v>6.4337001564432111E-4</v>
      </c>
      <c r="AM1376" s="5">
        <f t="shared" si="1486"/>
        <v>1.2765467717495292E-3</v>
      </c>
      <c r="AN1376" s="5">
        <f t="shared" si="1487"/>
        <v>2.899731576919598E-3</v>
      </c>
      <c r="AO1376" s="5">
        <f t="shared" si="1488"/>
        <v>3.293433270236039E-3</v>
      </c>
      <c r="AP1376" s="5">
        <f t="shared" si="1489"/>
        <v>2.4937256932864482E-3</v>
      </c>
      <c r="AQ1376" s="5">
        <f t="shared" si="1490"/>
        <v>1.4161516242542438E-3</v>
      </c>
      <c r="AR1376" s="5">
        <f t="shared" si="1491"/>
        <v>1.2256565701342247E-2</v>
      </c>
      <c r="AS1376" s="5">
        <f t="shared" si="1492"/>
        <v>1.7710199386236164E-2</v>
      </c>
      <c r="AT1376" s="5">
        <f t="shared" si="1493"/>
        <v>1.2795230325648693E-2</v>
      </c>
      <c r="AU1376" s="5">
        <f t="shared" si="1494"/>
        <v>6.1628487071555904E-3</v>
      </c>
      <c r="AV1376" s="5">
        <f t="shared" si="1495"/>
        <v>2.2262614595820384E-3</v>
      </c>
      <c r="AW1376" s="5">
        <f t="shared" si="1496"/>
        <v>5.8658916279298556E-5</v>
      </c>
      <c r="AX1376" s="5">
        <f t="shared" si="1497"/>
        <v>3.0742567432061346E-4</v>
      </c>
      <c r="AY1376" s="5">
        <f t="shared" si="1498"/>
        <v>6.9833080550705791E-4</v>
      </c>
      <c r="AZ1376" s="5">
        <f t="shared" si="1499"/>
        <v>7.9314441612243324E-4</v>
      </c>
      <c r="BA1376" s="5">
        <f t="shared" si="1500"/>
        <v>6.0055402574755556E-4</v>
      </c>
      <c r="BB1376" s="5">
        <f t="shared" si="1501"/>
        <v>3.4104615487760208E-4</v>
      </c>
      <c r="BC1376" s="5">
        <f t="shared" si="1502"/>
        <v>1.5494023820689828E-4</v>
      </c>
      <c r="BD1376" s="5">
        <f t="shared" si="1503"/>
        <v>4.6402204467163874E-3</v>
      </c>
      <c r="BE1376" s="5">
        <f t="shared" si="1504"/>
        <v>6.7049148440037672E-3</v>
      </c>
      <c r="BF1376" s="5">
        <f t="shared" si="1505"/>
        <v>4.8441538049291081E-3</v>
      </c>
      <c r="BG1376" s="5">
        <f t="shared" si="1506"/>
        <v>2.3331965313767543E-3</v>
      </c>
      <c r="BH1376" s="5">
        <f t="shared" si="1507"/>
        <v>8.4284164065289043E-4</v>
      </c>
      <c r="BI1376" s="5">
        <f t="shared" si="1508"/>
        <v>2.4357383415079194E-4</v>
      </c>
      <c r="BJ1376" s="8">
        <f t="shared" si="1509"/>
        <v>0.23850099168462907</v>
      </c>
      <c r="BK1376" s="8">
        <f t="shared" si="1510"/>
        <v>0.19976922443902123</v>
      </c>
      <c r="BL1376" s="8">
        <f t="shared" si="1511"/>
        <v>0.50533335678466207</v>
      </c>
      <c r="BM1376" s="8">
        <f t="shared" si="1512"/>
        <v>0.70781938548218737</v>
      </c>
      <c r="BN1376" s="8">
        <f t="shared" si="1513"/>
        <v>0.28265141212467343</v>
      </c>
    </row>
    <row r="1377" spans="1:66" x14ac:dyDescent="0.25">
      <c r="A1377" t="s">
        <v>19</v>
      </c>
      <c r="B1377" t="s">
        <v>133</v>
      </c>
      <c r="C1377" t="s">
        <v>144</v>
      </c>
      <c r="D1377" s="7" t="s">
        <v>522</v>
      </c>
      <c r="E1377">
        <f>VLOOKUP(A1377,home!$A$2:$E$405,3,FALSE)</f>
        <v>1.5713999999999999</v>
      </c>
      <c r="F1377">
        <f>VLOOKUP(B1377,home!$B$2:$E$405,3,FALSE)</f>
        <v>0.84850000000000003</v>
      </c>
      <c r="G1377">
        <f>VLOOKUP(C1377,away!$B$2:$E$405,4,FALSE)</f>
        <v>0.84850000000000003</v>
      </c>
      <c r="H1377">
        <f>VLOOKUP(A1377,away!$A$2:$E$405,3,FALSE)</f>
        <v>1.2062999999999999</v>
      </c>
      <c r="I1377">
        <f>VLOOKUP(C1377,away!$B$2:$E$405,3,FALSE)</f>
        <v>1.1052999999999999</v>
      </c>
      <c r="J1377">
        <f>VLOOKUP(B1377,home!$B$2:$E$405,4,FALSE)</f>
        <v>0.27629999999999999</v>
      </c>
      <c r="K1377" s="3">
        <f t="shared" si="1458"/>
        <v>1.1313329656500002</v>
      </c>
      <c r="L1377" s="3">
        <f t="shared" si="1459"/>
        <v>0.36839725265699996</v>
      </c>
      <c r="M1377" s="5">
        <f t="shared" si="1460"/>
        <v>0.22319036470147197</v>
      </c>
      <c r="N1377" s="5">
        <f t="shared" si="1461"/>
        <v>0.25250261720222139</v>
      </c>
      <c r="O1377" s="5">
        <f t="shared" si="1462"/>
        <v>8.2222717175536128E-2</v>
      </c>
      <c r="P1377" s="5">
        <f t="shared" si="1463"/>
        <v>9.3021270466000491E-2</v>
      </c>
      <c r="Q1377" s="5">
        <f t="shared" si="1464"/>
        <v>0.14283226737688798</v>
      </c>
      <c r="R1377" s="5">
        <f t="shared" si="1465"/>
        <v>1.5145311556730514E-2</v>
      </c>
      <c r="S1377" s="5">
        <f t="shared" si="1466"/>
        <v>9.69235026194183E-3</v>
      </c>
      <c r="T1377" s="5">
        <f t="shared" si="1467"/>
        <v>5.2619014892415571E-2</v>
      </c>
      <c r="U1377" s="5">
        <f t="shared" si="1468"/>
        <v>1.7134390239169153E-2</v>
      </c>
      <c r="V1377" s="5">
        <f t="shared" si="1469"/>
        <v>4.4884192438306538E-4</v>
      </c>
      <c r="W1377" s="5">
        <f t="shared" si="1470"/>
        <v>5.3863617547336137E-2</v>
      </c>
      <c r="X1377" s="5">
        <f t="shared" si="1471"/>
        <v>1.9843208722606007E-2</v>
      </c>
      <c r="Y1377" s="5">
        <f t="shared" si="1472"/>
        <v>3.6550917886537348E-3</v>
      </c>
      <c r="Z1377" s="5">
        <f t="shared" si="1473"/>
        <v>1.8598303893779446E-3</v>
      </c>
      <c r="AA1377" s="5">
        <f t="shared" si="1474"/>
        <v>2.1040874300209443E-3</v>
      </c>
      <c r="AB1377" s="5">
        <f t="shared" si="1475"/>
        <v>1.1902117360962415E-3</v>
      </c>
      <c r="AC1377" s="5">
        <f t="shared" si="1476"/>
        <v>1.1691769854279545E-5</v>
      </c>
      <c r="AD1377" s="5">
        <f t="shared" si="1477"/>
        <v>1.523442154511629E-2</v>
      </c>
      <c r="AE1377" s="5">
        <f t="shared" si="1478"/>
        <v>5.6123190430394498E-3</v>
      </c>
      <c r="AF1377" s="5">
        <f t="shared" si="1479"/>
        <v>1.0337814582451481E-3</v>
      </c>
      <c r="AG1377" s="5">
        <f t="shared" si="1480"/>
        <v>1.2694741635508656E-4</v>
      </c>
      <c r="AH1377" s="5">
        <f t="shared" si="1481"/>
        <v>1.7128910146370826E-4</v>
      </c>
      <c r="AI1377" s="5">
        <f t="shared" si="1482"/>
        <v>1.9378500714246083E-4</v>
      </c>
      <c r="AJ1377" s="5">
        <f t="shared" si="1483"/>
        <v>1.0961768341449338E-4</v>
      </c>
      <c r="AK1377" s="5">
        <f t="shared" si="1484"/>
        <v>4.1338032955000541E-5</v>
      </c>
      <c r="AL1377" s="5">
        <f t="shared" si="1485"/>
        <v>1.9491581319755721E-7</v>
      </c>
      <c r="AM1377" s="5">
        <f t="shared" si="1486"/>
        <v>3.447040661319734E-3</v>
      </c>
      <c r="AN1377" s="5">
        <f t="shared" si="1487"/>
        <v>1.2698803094271583E-3</v>
      </c>
      <c r="AO1377" s="5">
        <f t="shared" si="1488"/>
        <v>2.3391020859809302E-4</v>
      </c>
      <c r="AP1377" s="5">
        <f t="shared" si="1489"/>
        <v>2.8723959405321087E-5</v>
      </c>
      <c r="AQ1377" s="5">
        <f t="shared" si="1490"/>
        <v>2.6454569325878696E-6</v>
      </c>
      <c r="AR1377" s="5">
        <f t="shared" si="1491"/>
        <v>1.2620486877863253E-5</v>
      </c>
      <c r="AS1377" s="5">
        <f t="shared" si="1492"/>
        <v>1.4277972847479945E-5</v>
      </c>
      <c r="AT1377" s="5">
        <f t="shared" si="1493"/>
        <v>8.0765706825048351E-6</v>
      </c>
      <c r="AU1377" s="5">
        <f t="shared" si="1494"/>
        <v>3.0457635541733464E-6</v>
      </c>
      <c r="AV1377" s="5">
        <f t="shared" si="1495"/>
        <v>8.6144317860290392E-7</v>
      </c>
      <c r="AW1377" s="5">
        <f t="shared" si="1496"/>
        <v>2.2565834478714442E-9</v>
      </c>
      <c r="AX1377" s="5">
        <f t="shared" si="1497"/>
        <v>6.4995845568116496E-4</v>
      </c>
      <c r="AY1377" s="5">
        <f t="shared" si="1498"/>
        <v>2.3944290941412764E-4</v>
      </c>
      <c r="AZ1377" s="5">
        <f t="shared" si="1499"/>
        <v>4.4105054998181762E-5</v>
      </c>
      <c r="BA1377" s="5">
        <f t="shared" si="1500"/>
        <v>5.4160603632053488E-6</v>
      </c>
      <c r="BB1377" s="5">
        <f t="shared" si="1501"/>
        <v>4.988154395073308E-7</v>
      </c>
      <c r="BC1377" s="5">
        <f t="shared" si="1502"/>
        <v>3.6752447499478948E-8</v>
      </c>
      <c r="BD1377" s="5">
        <f t="shared" si="1503"/>
        <v>7.748921154997565E-7</v>
      </c>
      <c r="BE1377" s="5">
        <f t="shared" si="1504"/>
        <v>8.7666099508714198E-7</v>
      </c>
      <c r="BF1377" s="5">
        <f t="shared" si="1505"/>
        <v>4.9589774172080847E-7</v>
      </c>
      <c r="BG1377" s="5">
        <f t="shared" si="1506"/>
        <v>1.8700848760004666E-7</v>
      </c>
      <c r="BH1377" s="5">
        <f t="shared" si="1507"/>
        <v>5.2892216719570494E-8</v>
      </c>
      <c r="BI1377" s="5">
        <f t="shared" si="1508"/>
        <v>1.1967741680230842E-8</v>
      </c>
      <c r="BJ1377" s="8">
        <f t="shared" si="1509"/>
        <v>0.55324494563690363</v>
      </c>
      <c r="BK1377" s="8">
        <f t="shared" si="1510"/>
        <v>0.32660415694887895</v>
      </c>
      <c r="BL1377" s="8">
        <f t="shared" si="1511"/>
        <v>0.11835402951896758</v>
      </c>
      <c r="BM1377" s="8">
        <f t="shared" si="1512"/>
        <v>0.19090897336244864</v>
      </c>
      <c r="BN1377" s="8">
        <f t="shared" si="1513"/>
        <v>0.80891454847884836</v>
      </c>
    </row>
    <row r="1378" spans="1:66" x14ac:dyDescent="0.25">
      <c r="A1378" t="s">
        <v>19</v>
      </c>
      <c r="B1378" t="s">
        <v>223</v>
      </c>
      <c r="C1378" t="s">
        <v>137</v>
      </c>
      <c r="D1378" s="7" t="s">
        <v>522</v>
      </c>
      <c r="E1378">
        <f>VLOOKUP(A1378,home!$A$2:$E$405,3,FALSE)</f>
        <v>1.5713999999999999</v>
      </c>
      <c r="F1378">
        <f>VLOOKUP(B1378,home!$B$2:$E$405,3,FALSE)</f>
        <v>0.84850000000000003</v>
      </c>
      <c r="G1378">
        <f>VLOOKUP(C1378,away!$B$2:$E$405,4,FALSE)</f>
        <v>0.79549999999999998</v>
      </c>
      <c r="H1378">
        <f>VLOOKUP(A1378,away!$A$2:$E$405,3,FALSE)</f>
        <v>1.2062999999999999</v>
      </c>
      <c r="I1378">
        <f>VLOOKUP(C1378,away!$B$2:$E$405,3,FALSE)</f>
        <v>0.62170000000000003</v>
      </c>
      <c r="J1378">
        <f>VLOOKUP(B1378,home!$B$2:$E$405,4,FALSE)</f>
        <v>0.55269999999999997</v>
      </c>
      <c r="K1378" s="3">
        <f t="shared" si="1458"/>
        <v>1.0606663219500001</v>
      </c>
      <c r="L1378" s="3">
        <f t="shared" si="1459"/>
        <v>0.41450107361699995</v>
      </c>
      <c r="M1378" s="5">
        <f t="shared" si="1460"/>
        <v>0.22874043370564823</v>
      </c>
      <c r="N1378" s="5">
        <f t="shared" si="1461"/>
        <v>0.24261727449981774</v>
      </c>
      <c r="O1378" s="5">
        <f t="shared" si="1462"/>
        <v>9.4813155350609385E-2</v>
      </c>
      <c r="P1378" s="5">
        <f t="shared" si="1463"/>
        <v>0.10056512075820483</v>
      </c>
      <c r="Q1378" s="5">
        <f t="shared" si="1464"/>
        <v>0.12866798609262761</v>
      </c>
      <c r="R1378" s="5">
        <f t="shared" si="1465"/>
        <v>1.9650077342921499E-2</v>
      </c>
      <c r="S1378" s="5">
        <f t="shared" si="1466"/>
        <v>1.1053296687946466E-2</v>
      </c>
      <c r="T1378" s="5">
        <f t="shared" si="1467"/>
        <v>5.3333018375531359E-2</v>
      </c>
      <c r="U1378" s="5">
        <f t="shared" si="1468"/>
        <v>2.0842175261349575E-2</v>
      </c>
      <c r="V1378" s="5">
        <f t="shared" si="1469"/>
        <v>5.3995026307612369E-4</v>
      </c>
      <c r="W1378" s="5">
        <f t="shared" si="1470"/>
        <v>4.5491266520527041E-2</v>
      </c>
      <c r="X1378" s="5">
        <f t="shared" si="1471"/>
        <v>1.8856178812955544E-2</v>
      </c>
      <c r="Y1378" s="5">
        <f t="shared" si="1472"/>
        <v>3.9079531811421001E-3</v>
      </c>
      <c r="Z1378" s="5">
        <f t="shared" si="1473"/>
        <v>2.7149927184326821E-3</v>
      </c>
      <c r="AA1378" s="5">
        <f t="shared" si="1474"/>
        <v>2.8797013407810251E-3</v>
      </c>
      <c r="AB1378" s="5">
        <f t="shared" si="1475"/>
        <v>1.5272011147203469E-3</v>
      </c>
      <c r="AC1378" s="5">
        <f t="shared" si="1476"/>
        <v>1.4836730691312291E-5</v>
      </c>
      <c r="AD1378" s="5">
        <f t="shared" si="1477"/>
        <v>1.2062763585293644E-2</v>
      </c>
      <c r="AE1378" s="5">
        <f t="shared" si="1478"/>
        <v>5.0000284568922672E-3</v>
      </c>
      <c r="AF1378" s="5">
        <f t="shared" si="1479"/>
        <v>1.036258581748698E-3</v>
      </c>
      <c r="AG1378" s="5">
        <f t="shared" si="1480"/>
        <v>1.4317676489322169E-4</v>
      </c>
      <c r="AH1378" s="5">
        <f t="shared" si="1481"/>
        <v>2.8134184916317093E-4</v>
      </c>
      <c r="AI1378" s="5">
        <f t="shared" si="1482"/>
        <v>2.9840982436251219E-4</v>
      </c>
      <c r="AJ1378" s="5">
        <f t="shared" si="1483"/>
        <v>1.5825662542016567E-4</v>
      </c>
      <c r="AK1378" s="5">
        <f t="shared" si="1484"/>
        <v>5.5952490936208687E-5</v>
      </c>
      <c r="AL1378" s="5">
        <f t="shared" si="1485"/>
        <v>2.6091716089842196E-7</v>
      </c>
      <c r="AM1378" s="5">
        <f t="shared" si="1486"/>
        <v>2.5589134169131623E-3</v>
      </c>
      <c r="AN1378" s="5">
        <f t="shared" si="1487"/>
        <v>1.0606723586034515E-3</v>
      </c>
      <c r="AO1378" s="5">
        <f t="shared" si="1488"/>
        <v>2.1982491569850308E-4</v>
      </c>
      <c r="AP1378" s="5">
        <f t="shared" si="1489"/>
        <v>3.0372554521598683E-5</v>
      </c>
      <c r="AQ1378" s="5">
        <f t="shared" si="1490"/>
        <v>3.147364114423379E-6</v>
      </c>
      <c r="AR1378" s="5">
        <f t="shared" si="1491"/>
        <v>2.3323299706305299E-5</v>
      </c>
      <c r="AS1378" s="5">
        <f t="shared" si="1492"/>
        <v>2.4738238515224355E-5</v>
      </c>
      <c r="AT1378" s="5">
        <f t="shared" si="1493"/>
        <v>1.3119508228732424E-5</v>
      </c>
      <c r="AU1378" s="5">
        <f t="shared" si="1494"/>
        <v>4.6384735129207953E-6</v>
      </c>
      <c r="AV1378" s="5">
        <f t="shared" si="1495"/>
        <v>1.2299681601030485E-6</v>
      </c>
      <c r="AW1378" s="5">
        <f t="shared" si="1496"/>
        <v>3.186431470300826E-9</v>
      </c>
      <c r="AX1378" s="5">
        <f t="shared" si="1497"/>
        <v>4.5235888035096496E-4</v>
      </c>
      <c r="AY1378" s="5">
        <f t="shared" si="1498"/>
        <v>1.8750324156565899E-4</v>
      </c>
      <c r="AZ1378" s="5">
        <f t="shared" si="1499"/>
        <v>3.8860147467816669E-5</v>
      </c>
      <c r="BA1378" s="5">
        <f t="shared" si="1500"/>
        <v>5.3691909487749843E-6</v>
      </c>
      <c r="BB1378" s="5">
        <f t="shared" si="1501"/>
        <v>5.5638385318047727E-7</v>
      </c>
      <c r="BC1378" s="5">
        <f t="shared" si="1502"/>
        <v>4.6124340897294247E-8</v>
      </c>
      <c r="BD1378" s="5">
        <f t="shared" si="1503"/>
        <v>1.6112554614257669E-6</v>
      </c>
      <c r="BE1378" s="5">
        <f t="shared" si="1504"/>
        <v>1.7090044039923182E-6</v>
      </c>
      <c r="BF1378" s="5">
        <f t="shared" si="1505"/>
        <v>9.0634170768944215E-7</v>
      </c>
      <c r="BG1378" s="5">
        <f t="shared" si="1506"/>
        <v>3.2044204184161434E-7</v>
      </c>
      <c r="BH1378" s="5">
        <f t="shared" si="1507"/>
        <v>8.4970520479573239E-8</v>
      </c>
      <c r="BI1378" s="5">
        <f t="shared" si="1508"/>
        <v>1.8025073886249227E-8</v>
      </c>
      <c r="BJ1378" s="8">
        <f t="shared" si="1509"/>
        <v>0.51567352944980771</v>
      </c>
      <c r="BK1378" s="8">
        <f t="shared" si="1510"/>
        <v>0.34110140230429348</v>
      </c>
      <c r="BL1378" s="8">
        <f t="shared" si="1511"/>
        <v>0.14057797072759651</v>
      </c>
      <c r="BM1378" s="8">
        <f t="shared" si="1512"/>
        <v>0.18482634739516685</v>
      </c>
      <c r="BN1378" s="8">
        <f t="shared" si="1513"/>
        <v>0.81505404774982926</v>
      </c>
    </row>
    <row r="1379" spans="1:66" x14ac:dyDescent="0.25">
      <c r="A1379" t="s">
        <v>19</v>
      </c>
      <c r="B1379" t="s">
        <v>233</v>
      </c>
      <c r="C1379" t="s">
        <v>314</v>
      </c>
      <c r="D1379" s="7" t="s">
        <v>522</v>
      </c>
      <c r="E1379">
        <f>VLOOKUP(A1379,home!$A$2:$E$405,3,FALSE)</f>
        <v>1.5713999999999999</v>
      </c>
      <c r="F1379">
        <f>VLOOKUP(B1379,home!$B$2:$E$405,3,FALSE)</f>
        <v>0.42430000000000001</v>
      </c>
      <c r="G1379">
        <f>VLOOKUP(C1379,away!$B$2:$E$405,4,FALSE)</f>
        <v>1.6970000000000001</v>
      </c>
      <c r="H1379">
        <f>VLOOKUP(A1379,away!$A$2:$E$405,3,FALSE)</f>
        <v>1.2062999999999999</v>
      </c>
      <c r="I1379">
        <f>VLOOKUP(C1379,away!$B$2:$E$405,3,FALSE)</f>
        <v>0.82899999999999996</v>
      </c>
      <c r="J1379">
        <f>VLOOKUP(B1379,home!$B$2:$E$405,4,FALSE)</f>
        <v>2.2105999999999999</v>
      </c>
      <c r="K1379" s="3">
        <f t="shared" si="1458"/>
        <v>1.1314662989400002</v>
      </c>
      <c r="L1379" s="3">
        <f t="shared" si="1459"/>
        <v>2.2106501806199996</v>
      </c>
      <c r="M1379" s="5">
        <f t="shared" si="1460"/>
        <v>3.5362035438620321E-2</v>
      </c>
      <c r="N1379" s="5">
        <f t="shared" si="1461"/>
        <v>4.0010951360720859E-2</v>
      </c>
      <c r="O1379" s="5">
        <f t="shared" si="1462"/>
        <v>7.8173090029476838E-2</v>
      </c>
      <c r="P1379" s="5">
        <f t="shared" si="1463"/>
        <v>8.8450216852355587E-2</v>
      </c>
      <c r="Q1379" s="5">
        <f t="shared" si="1464"/>
        <v>2.2635521526591602E-2</v>
      </c>
      <c r="R1379" s="5">
        <f t="shared" si="1465"/>
        <v>8.6406677796643253E-2</v>
      </c>
      <c r="S1379" s="5">
        <f t="shared" si="1466"/>
        <v>5.5309605090523392E-2</v>
      </c>
      <c r="T1379" s="5">
        <f t="shared" si="1467"/>
        <v>5.0039219751187622E-2</v>
      </c>
      <c r="U1379" s="5">
        <f t="shared" si="1468"/>
        <v>9.7766243930269017E-2</v>
      </c>
      <c r="V1379" s="5">
        <f t="shared" si="1469"/>
        <v>1.5371621959332595E-2</v>
      </c>
      <c r="W1379" s="5">
        <f t="shared" si="1470"/>
        <v>8.5371099220897615E-3</v>
      </c>
      <c r="X1379" s="5">
        <f t="shared" si="1471"/>
        <v>1.8872563591240524E-2</v>
      </c>
      <c r="Y1379" s="5">
        <f t="shared" si="1472"/>
        <v>2.0860318055869149E-2</v>
      </c>
      <c r="Z1379" s="5">
        <f t="shared" si="1473"/>
        <v>6.367164595930784E-2</v>
      </c>
      <c r="AA1379" s="5">
        <f t="shared" si="1474"/>
        <v>7.2042321600996065E-2</v>
      </c>
      <c r="AB1379" s="5">
        <f t="shared" si="1475"/>
        <v>4.0756729494462136E-2</v>
      </c>
      <c r="AC1379" s="5">
        <f t="shared" si="1476"/>
        <v>2.403041989118821E-3</v>
      </c>
      <c r="AD1379" s="5">
        <f t="shared" si="1477"/>
        <v>2.4148630417977143E-3</v>
      </c>
      <c r="AE1379" s="5">
        <f t="shared" si="1478"/>
        <v>5.3384174195226794E-3</v>
      </c>
      <c r="AF1379" s="5">
        <f t="shared" si="1479"/>
        <v>5.900686716346382E-3</v>
      </c>
      <c r="AG1379" s="5">
        <f t="shared" si="1480"/>
        <v>4.3481180517577211E-3</v>
      </c>
      <c r="AH1379" s="5">
        <f t="shared" si="1481"/>
        <v>3.5188933910079122E-2</v>
      </c>
      <c r="AI1379" s="5">
        <f t="shared" si="1482"/>
        <v>3.9815092814881492E-2</v>
      </c>
      <c r="AJ1379" s="5">
        <f t="shared" si="1483"/>
        <v>2.2524717854603284E-2</v>
      </c>
      <c r="AK1379" s="5">
        <f t="shared" si="1484"/>
        <v>8.4953197152052348E-3</v>
      </c>
      <c r="AL1379" s="5">
        <f t="shared" si="1485"/>
        <v>2.4042686729592656E-4</v>
      </c>
      <c r="AM1379" s="5">
        <f t="shared" si="1486"/>
        <v>5.4646722966996992E-4</v>
      </c>
      <c r="AN1379" s="5">
        <f t="shared" si="1487"/>
        <v>1.2080478799728297E-3</v>
      </c>
      <c r="AO1379" s="5">
        <f t="shared" si="1488"/>
        <v>1.3352856320297721E-3</v>
      </c>
      <c r="AP1379" s="5">
        <f t="shared" si="1489"/>
        <v>9.8394980787530205E-4</v>
      </c>
      <c r="AQ1379" s="5">
        <f t="shared" si="1490"/>
        <v>5.4379220512513744E-4</v>
      </c>
      <c r="AR1379" s="5">
        <f t="shared" si="1491"/>
        <v>1.5558084620828328E-2</v>
      </c>
      <c r="AS1379" s="5">
        <f t="shared" si="1492"/>
        <v>1.7603448424523962E-2</v>
      </c>
      <c r="AT1379" s="5">
        <f t="shared" si="1493"/>
        <v>9.9588543187386549E-3</v>
      </c>
      <c r="AU1379" s="5">
        <f t="shared" si="1494"/>
        <v>3.7560360125686184E-3</v>
      </c>
      <c r="AV1379" s="5">
        <f t="shared" si="1495"/>
        <v>1.0624570414565929E-3</v>
      </c>
      <c r="AW1379" s="5">
        <f t="shared" si="1496"/>
        <v>1.6704833215184326E-5</v>
      </c>
      <c r="AX1379" s="5">
        <f t="shared" si="1497"/>
        <v>1.0305154230777936E-4</v>
      </c>
      <c r="AY1379" s="5">
        <f t="shared" si="1498"/>
        <v>2.2781091061586199E-4</v>
      </c>
      <c r="AZ1379" s="5">
        <f t="shared" si="1499"/>
        <v>2.5180511535008096E-4</v>
      </c>
      <c r="BA1379" s="5">
        <f t="shared" si="1500"/>
        <v>1.8555100790989881E-4</v>
      </c>
      <c r="BB1379" s="5">
        <f t="shared" si="1501"/>
        <v>1.0254709228756015E-4</v>
      </c>
      <c r="BC1379" s="5">
        <f t="shared" si="1502"/>
        <v>4.5339149617510121E-5</v>
      </c>
      <c r="BD1379" s="5">
        <f t="shared" si="1503"/>
        <v>5.7322470961892313E-3</v>
      </c>
      <c r="BE1379" s="5">
        <f t="shared" si="1504"/>
        <v>6.4858444065347921E-3</v>
      </c>
      <c r="BF1379" s="5">
        <f t="shared" si="1505"/>
        <v>3.6692571830813127E-3</v>
      </c>
      <c r="BG1379" s="5">
        <f t="shared" si="1506"/>
        <v>1.3838802816000069E-3</v>
      </c>
      <c r="BH1379" s="5">
        <f t="shared" si="1507"/>
        <v>3.9145347509950129E-4</v>
      </c>
      <c r="BI1379" s="5">
        <f t="shared" si="1508"/>
        <v>8.8583282935606803E-5</v>
      </c>
      <c r="BJ1379" s="8">
        <f t="shared" si="1509"/>
        <v>0.18449141700988575</v>
      </c>
      <c r="BK1379" s="8">
        <f t="shared" si="1510"/>
        <v>0.19736475910786247</v>
      </c>
      <c r="BL1379" s="8">
        <f t="shared" si="1511"/>
        <v>0.54685927329017292</v>
      </c>
      <c r="BM1379" s="8">
        <f t="shared" si="1512"/>
        <v>0.64113749628541972</v>
      </c>
      <c r="BN1379" s="8">
        <f t="shared" si="1513"/>
        <v>0.35103849300440843</v>
      </c>
    </row>
    <row r="1380" spans="1:66" x14ac:dyDescent="0.25">
      <c r="A1380" t="s">
        <v>19</v>
      </c>
      <c r="B1380" t="s">
        <v>20</v>
      </c>
      <c r="C1380" t="s">
        <v>146</v>
      </c>
      <c r="D1380" s="7" t="s">
        <v>522</v>
      </c>
      <c r="E1380">
        <f>VLOOKUP(A1380,home!$A$2:$E$405,3,FALSE)</f>
        <v>1.5713999999999999</v>
      </c>
      <c r="F1380">
        <f>VLOOKUP(B1380,home!$B$2:$E$405,3,FALSE)</f>
        <v>0.63639999999999997</v>
      </c>
      <c r="G1380">
        <f>VLOOKUP(C1380,away!$B$2:$E$405,4,FALSE)</f>
        <v>1.2727999999999999</v>
      </c>
      <c r="H1380">
        <f>VLOOKUP(A1380,away!$A$2:$E$405,3,FALSE)</f>
        <v>1.2062999999999999</v>
      </c>
      <c r="I1380">
        <f>VLOOKUP(C1380,away!$B$2:$E$405,3,FALSE)</f>
        <v>0.82899999999999996</v>
      </c>
      <c r="J1380">
        <f>VLOOKUP(B1380,home!$B$2:$E$405,4,FALSE)</f>
        <v>1.3815999999999999</v>
      </c>
      <c r="K1380" s="3">
        <f t="shared" si="1458"/>
        <v>1.2728495882879998</v>
      </c>
      <c r="L1380" s="3">
        <f t="shared" si="1459"/>
        <v>1.3816313623199998</v>
      </c>
      <c r="M1380" s="5">
        <f t="shared" si="1460"/>
        <v>7.0335336706019505E-2</v>
      </c>
      <c r="N1380" s="5">
        <f t="shared" si="1461"/>
        <v>8.952630436835475E-2</v>
      </c>
      <c r="O1380" s="5">
        <f t="shared" si="1462"/>
        <v>9.7177507072373603E-2</v>
      </c>
      <c r="P1380" s="5">
        <f t="shared" si="1463"/>
        <v>0.12369234986792492</v>
      </c>
      <c r="Q1380" s="5">
        <f t="shared" si="1464"/>
        <v>5.6976759828103268E-2</v>
      </c>
      <c r="R1380" s="5">
        <f t="shared" si="1465"/>
        <v>6.7131745741632498E-2</v>
      </c>
      <c r="S1380" s="5">
        <f t="shared" si="1466"/>
        <v>5.4381617165627907E-2</v>
      </c>
      <c r="T1380" s="5">
        <f t="shared" si="1467"/>
        <v>7.872087830188175E-2</v>
      </c>
      <c r="U1380" s="5">
        <f t="shared" si="1468"/>
        <v>8.5448614928291589E-2</v>
      </c>
      <c r="V1380" s="5">
        <f t="shared" si="1469"/>
        <v>1.0626221836162946E-2</v>
      </c>
      <c r="W1380" s="5">
        <f t="shared" si="1470"/>
        <v>2.4174281763061828E-2</v>
      </c>
      <c r="X1380" s="5">
        <f t="shared" si="1471"/>
        <v>3.3399945845406634E-2</v>
      </c>
      <c r="Y1380" s="5">
        <f t="shared" si="1472"/>
        <v>2.3073206339901699E-2</v>
      </c>
      <c r="Z1380" s="5">
        <f t="shared" si="1473"/>
        <v>3.0917108441310515E-2</v>
      </c>
      <c r="AA1380" s="5">
        <f t="shared" si="1474"/>
        <v>3.9352828750577523E-2</v>
      </c>
      <c r="AB1380" s="5">
        <f t="shared" si="1475"/>
        <v>2.5045115936570387E-2</v>
      </c>
      <c r="AC1380" s="5">
        <f t="shared" si="1476"/>
        <v>1.1679605255059894E-3</v>
      </c>
      <c r="AD1380" s="5">
        <f t="shared" si="1477"/>
        <v>7.6925561473178399E-3</v>
      </c>
      <c r="AE1380" s="5">
        <f t="shared" si="1478"/>
        <v>1.0628276829541835E-2</v>
      </c>
      <c r="AF1380" s="5">
        <f t="shared" si="1479"/>
        <v>7.3421802975569888E-3</v>
      </c>
      <c r="AG1380" s="5">
        <f t="shared" si="1480"/>
        <v>3.3813955223042412E-3</v>
      </c>
      <c r="AH1380" s="5">
        <f t="shared" si="1481"/>
        <v>1.0679011663690757E-2</v>
      </c>
      <c r="AI1380" s="5">
        <f t="shared" si="1482"/>
        <v>1.3592775599451525E-2</v>
      </c>
      <c r="AJ1380" s="5">
        <f t="shared" si="1483"/>
        <v>8.6507794127265239E-3</v>
      </c>
      <c r="AK1380" s="5">
        <f t="shared" si="1484"/>
        <v>3.6703803379530865E-3</v>
      </c>
      <c r="AL1380" s="5">
        <f t="shared" si="1485"/>
        <v>8.2159431499784509E-5</v>
      </c>
      <c r="AM1380" s="5">
        <f t="shared" si="1486"/>
        <v>1.9582933849991665E-3</v>
      </c>
      <c r="AN1380" s="5">
        <f t="shared" si="1487"/>
        <v>2.705639557338642E-3</v>
      </c>
      <c r="AO1380" s="5">
        <f t="shared" si="1488"/>
        <v>1.8690982337763349E-3</v>
      </c>
      <c r="AP1380" s="5">
        <f t="shared" si="1489"/>
        <v>8.6080157968076759E-4</v>
      </c>
      <c r="AQ1380" s="5">
        <f t="shared" si="1490"/>
        <v>2.9732761480538678E-4</v>
      </c>
      <c r="AR1380" s="5">
        <f t="shared" si="1491"/>
        <v>2.9508914866272448E-3</v>
      </c>
      <c r="AS1380" s="5">
        <f t="shared" si="1492"/>
        <v>3.7560410138360511E-3</v>
      </c>
      <c r="AT1380" s="5">
        <f t="shared" si="1493"/>
        <v>2.3904376290270301E-3</v>
      </c>
      <c r="AU1380" s="5">
        <f t="shared" si="1494"/>
        <v>1.0142225173117325E-3</v>
      </c>
      <c r="AV1380" s="5">
        <f t="shared" si="1495"/>
        <v>3.227381783981645E-4</v>
      </c>
      <c r="AW1380" s="5">
        <f t="shared" si="1496"/>
        <v>4.0135085648094424E-6</v>
      </c>
      <c r="AX1380" s="5">
        <f t="shared" si="1497"/>
        <v>4.1543548814055063E-4</v>
      </c>
      <c r="AY1380" s="5">
        <f t="shared" si="1498"/>
        <v>5.7397869943570299E-4</v>
      </c>
      <c r="AZ1380" s="5">
        <f t="shared" si="1499"/>
        <v>3.965134862220061E-4</v>
      </c>
      <c r="BA1380" s="5">
        <f t="shared" si="1500"/>
        <v>1.8261182271572091E-4</v>
      </c>
      <c r="BB1380" s="5">
        <f t="shared" si="1501"/>
        <v>6.307555534861497E-5</v>
      </c>
      <c r="BC1380" s="5">
        <f t="shared" si="1502"/>
        <v>1.7429433093079481E-5</v>
      </c>
      <c r="BD1380" s="5">
        <f t="shared" si="1503"/>
        <v>6.7950737078788042E-4</v>
      </c>
      <c r="BE1380" s="5">
        <f t="shared" si="1504"/>
        <v>8.649106771460147E-4</v>
      </c>
      <c r="BF1380" s="5">
        <f t="shared" si="1505"/>
        <v>5.5045059965560009E-4</v>
      </c>
      <c r="BG1380" s="5">
        <f t="shared" si="1506"/>
        <v>2.3354693971483771E-4</v>
      </c>
      <c r="BH1380" s="5">
        <f t="shared" si="1507"/>
        <v>7.4317531515488401E-5</v>
      </c>
      <c r="BI1380" s="5">
        <f t="shared" si="1508"/>
        <v>1.8919007878413965E-5</v>
      </c>
      <c r="BJ1380" s="8">
        <f t="shared" si="1509"/>
        <v>0.34425599009898683</v>
      </c>
      <c r="BK1380" s="8">
        <f t="shared" si="1510"/>
        <v>0.26085962423217679</v>
      </c>
      <c r="BL1380" s="8">
        <f t="shared" si="1511"/>
        <v>0.36360474239516594</v>
      </c>
      <c r="BM1380" s="8">
        <f t="shared" si="1512"/>
        <v>0.49422749639236063</v>
      </c>
      <c r="BN1380" s="8">
        <f t="shared" si="1513"/>
        <v>0.50484000358440861</v>
      </c>
    </row>
    <row r="1381" spans="1:66" x14ac:dyDescent="0.25">
      <c r="A1381" t="s">
        <v>19</v>
      </c>
      <c r="B1381" t="s">
        <v>226</v>
      </c>
      <c r="C1381" t="s">
        <v>231</v>
      </c>
      <c r="D1381" s="7" t="s">
        <v>522</v>
      </c>
      <c r="E1381">
        <f>VLOOKUP(A1381,home!$A$2:$E$405,3,FALSE)</f>
        <v>1.5713999999999999</v>
      </c>
      <c r="F1381">
        <f>VLOOKUP(B1381,home!$B$2:$E$405,3,FALSE)</f>
        <v>0.63639999999999997</v>
      </c>
      <c r="G1381">
        <f>VLOOKUP(C1381,away!$B$2:$E$405,4,FALSE)</f>
        <v>1.1136999999999999</v>
      </c>
      <c r="H1381">
        <f>VLOOKUP(A1381,away!$A$2:$E$405,3,FALSE)</f>
        <v>1.2062999999999999</v>
      </c>
      <c r="I1381">
        <f>VLOOKUP(C1381,away!$B$2:$E$405,3,FALSE)</f>
        <v>1.2435</v>
      </c>
      <c r="J1381">
        <f>VLOOKUP(B1381,home!$B$2:$E$405,4,FALSE)</f>
        <v>0.82899999999999996</v>
      </c>
      <c r="K1381" s="3">
        <f t="shared" si="1458"/>
        <v>1.1137433897519999</v>
      </c>
      <c r="L1381" s="3">
        <f t="shared" si="1459"/>
        <v>1.2435282274499999</v>
      </c>
      <c r="M1381" s="5">
        <f t="shared" si="1460"/>
        <v>9.4678189464392007E-2</v>
      </c>
      <c r="N1381" s="5">
        <f t="shared" si="1461"/>
        <v>0.10544720766965404</v>
      </c>
      <c r="O1381" s="5">
        <f t="shared" si="1462"/>
        <v>0.11773500112283064</v>
      </c>
      <c r="P1381" s="5">
        <f t="shared" si="1463"/>
        <v>0.13112657924299692</v>
      </c>
      <c r="Q1381" s="5">
        <f t="shared" si="1464"/>
        <v>5.8720565254941799E-2</v>
      </c>
      <c r="R1381" s="5">
        <f t="shared" si="1465"/>
        <v>7.3203398627548683E-2</v>
      </c>
      <c r="S1381" s="5">
        <f t="shared" si="1466"/>
        <v>4.5401638648879639E-2</v>
      </c>
      <c r="T1381" s="5">
        <f t="shared" si="1467"/>
        <v>7.3020680426339829E-2</v>
      </c>
      <c r="U1381" s="5">
        <f t="shared" si="1468"/>
        <v>8.1529801328812976E-2</v>
      </c>
      <c r="V1381" s="5">
        <f t="shared" si="1469"/>
        <v>6.9866631630241807E-3</v>
      </c>
      <c r="W1381" s="5">
        <f t="shared" si="1470"/>
        <v>2.1799880465064127E-2</v>
      </c>
      <c r="X1381" s="5">
        <f t="shared" si="1471"/>
        <v>2.7108766713343072E-2</v>
      </c>
      <c r="Y1381" s="5">
        <f t="shared" si="1472"/>
        <v>1.6855258309699538E-2</v>
      </c>
      <c r="Z1381" s="5">
        <f t="shared" si="1473"/>
        <v>3.0343497512877116E-2</v>
      </c>
      <c r="AA1381" s="5">
        <f t="shared" si="1474"/>
        <v>3.3794869776923135E-2</v>
      </c>
      <c r="AB1381" s="5">
        <f t="shared" si="1475"/>
        <v>1.88194064107889E-2</v>
      </c>
      <c r="AC1381" s="5">
        <f t="shared" si="1476"/>
        <v>6.0477051662659678E-4</v>
      </c>
      <c r="AD1381" s="5">
        <f t="shared" si="1477"/>
        <v>6.0698681913372325E-3</v>
      </c>
      <c r="AE1381" s="5">
        <f t="shared" si="1478"/>
        <v>7.5480524328287255E-3</v>
      </c>
      <c r="AF1381" s="5">
        <f t="shared" si="1479"/>
        <v>4.6931081312475828E-3</v>
      </c>
      <c r="AG1381" s="5">
        <f t="shared" si="1480"/>
        <v>1.9453374785604956E-3</v>
      </c>
      <c r="AH1381" s="5">
        <f t="shared" si="1481"/>
        <v>9.4332489192053975E-3</v>
      </c>
      <c r="AI1381" s="5">
        <f t="shared" si="1482"/>
        <v>1.0506218627650209E-2</v>
      </c>
      <c r="AJ1381" s="5">
        <f t="shared" si="1483"/>
        <v>5.8506157739173755E-3</v>
      </c>
      <c r="AK1381" s="5">
        <f t="shared" si="1484"/>
        <v>2.1720282147264193E-3</v>
      </c>
      <c r="AL1381" s="5">
        <f t="shared" si="1485"/>
        <v>3.3503593391840446E-5</v>
      </c>
      <c r="AM1381" s="5">
        <f t="shared" si="1486"/>
        <v>1.3520551149535532E-3</v>
      </c>
      <c r="AN1381" s="5">
        <f t="shared" si="1487"/>
        <v>1.6813187005128979E-3</v>
      </c>
      <c r="AO1381" s="5">
        <f t="shared" si="1488"/>
        <v>1.0453836317136707E-3</v>
      </c>
      <c r="AP1381" s="5">
        <f t="shared" si="1489"/>
        <v>4.3332135151671474E-4</v>
      </c>
      <c r="AQ1381" s="5">
        <f t="shared" si="1490"/>
        <v>1.3471183304195476E-4</v>
      </c>
      <c r="AR1381" s="5">
        <f t="shared" si="1491"/>
        <v>2.3461022615188219E-3</v>
      </c>
      <c r="AS1381" s="5">
        <f t="shared" si="1492"/>
        <v>2.6129558854488056E-3</v>
      </c>
      <c r="AT1381" s="5">
        <f t="shared" si="1493"/>
        <v>1.455081172566096E-3</v>
      </c>
      <c r="AU1381" s="5">
        <f t="shared" si="1494"/>
        <v>5.4019567916602609E-4</v>
      </c>
      <c r="AV1381" s="5">
        <f t="shared" si="1495"/>
        <v>1.5040984171093845E-4</v>
      </c>
      <c r="AW1381" s="5">
        <f t="shared" si="1496"/>
        <v>1.2889310206950445E-6</v>
      </c>
      <c r="AX1381" s="5">
        <f t="shared" si="1497"/>
        <v>2.5097374114331662E-4</v>
      </c>
      <c r="AY1381" s="5">
        <f t="shared" si="1498"/>
        <v>3.1209293146044364E-4</v>
      </c>
      <c r="AZ1381" s="5">
        <f t="shared" si="1499"/>
        <v>1.940481849293399E-4</v>
      </c>
      <c r="BA1381" s="5">
        <f t="shared" si="1500"/>
        <v>8.0434798481690594E-5</v>
      </c>
      <c r="BB1381" s="5">
        <f t="shared" si="1501"/>
        <v>2.5005735595308683E-5</v>
      </c>
      <c r="BC1381" s="5">
        <f t="shared" si="1502"/>
        <v>6.2190676121835115E-6</v>
      </c>
      <c r="BD1381" s="5">
        <f t="shared" si="1503"/>
        <v>4.8624073111382289E-4</v>
      </c>
      <c r="BE1381" s="5">
        <f t="shared" si="1504"/>
        <v>5.4154740010619988E-4</v>
      </c>
      <c r="BF1381" s="5">
        <f t="shared" si="1505"/>
        <v>3.0157241855283085E-4</v>
      </c>
      <c r="BG1381" s="5">
        <f t="shared" si="1506"/>
        <v>1.1195809589824623E-4</v>
      </c>
      <c r="BH1381" s="5">
        <f t="shared" si="1507"/>
        <v>3.1173147308973065E-5</v>
      </c>
      <c r="BI1381" s="5">
        <f t="shared" si="1508"/>
        <v>6.9437773506268151E-6</v>
      </c>
      <c r="BJ1381" s="8">
        <f t="shared" si="1509"/>
        <v>0.32872429016397758</v>
      </c>
      <c r="BK1381" s="8">
        <f t="shared" si="1510"/>
        <v>0.27914343756077159</v>
      </c>
      <c r="BL1381" s="8">
        <f t="shared" si="1511"/>
        <v>0.36162876921314507</v>
      </c>
      <c r="BM1381" s="8">
        <f t="shared" si="1512"/>
        <v>0.41861824906796757</v>
      </c>
      <c r="BN1381" s="8">
        <f t="shared" si="1513"/>
        <v>0.5809109413823641</v>
      </c>
    </row>
    <row r="1382" spans="1:66" x14ac:dyDescent="0.25">
      <c r="A1382" t="s">
        <v>19</v>
      </c>
      <c r="B1382" t="s">
        <v>224</v>
      </c>
      <c r="C1382" t="s">
        <v>135</v>
      </c>
      <c r="D1382" s="7" t="s">
        <v>522</v>
      </c>
      <c r="E1382">
        <f>VLOOKUP(A1382,home!$A$2:$E$405,3,FALSE)</f>
        <v>1.5713999999999999</v>
      </c>
      <c r="F1382">
        <f>VLOOKUP(B1382,home!$B$2:$E$405,3,FALSE)</f>
        <v>1.9091</v>
      </c>
      <c r="G1382">
        <f>VLOOKUP(C1382,away!$B$2:$E$405,4,FALSE)</f>
        <v>0.42430000000000001</v>
      </c>
      <c r="H1382">
        <f>VLOOKUP(A1382,away!$A$2:$E$405,3,FALSE)</f>
        <v>1.2062999999999999</v>
      </c>
      <c r="I1382">
        <f>VLOOKUP(C1382,away!$B$2:$E$405,3,FALSE)</f>
        <v>1.3815999999999999</v>
      </c>
      <c r="J1382">
        <f>VLOOKUP(B1382,home!$B$2:$E$405,4,FALSE)</f>
        <v>1.2435</v>
      </c>
      <c r="K1382" s="3">
        <f t="shared" si="1458"/>
        <v>1.272882917682</v>
      </c>
      <c r="L1382" s="3">
        <f t="shared" si="1459"/>
        <v>2.07244704348</v>
      </c>
      <c r="M1382" s="5">
        <f t="shared" si="1460"/>
        <v>3.5248582575304076E-2</v>
      </c>
      <c r="N1382" s="5">
        <f t="shared" si="1461"/>
        <v>4.4867318632607962E-2</v>
      </c>
      <c r="O1382" s="5">
        <f t="shared" si="1462"/>
        <v>7.3050820745049566E-2</v>
      </c>
      <c r="P1382" s="5">
        <f t="shared" si="1463"/>
        <v>9.298514184902347E-2</v>
      </c>
      <c r="Q1382" s="5">
        <f t="shared" si="1464"/>
        <v>2.8555421724820996E-2</v>
      </c>
      <c r="R1382" s="5">
        <f t="shared" si="1465"/>
        <v>7.569697873843273E-2</v>
      </c>
      <c r="S1382" s="5">
        <f t="shared" si="1466"/>
        <v>6.1323292831785815E-2</v>
      </c>
      <c r="T1382" s="5">
        <f t="shared" si="1467"/>
        <v>5.917959932892982E-2</v>
      </c>
      <c r="U1382" s="5">
        <f t="shared" si="1468"/>
        <v>9.6353391156288576E-2</v>
      </c>
      <c r="V1382" s="5">
        <f t="shared" si="1469"/>
        <v>1.7974418846585734E-2</v>
      </c>
      <c r="W1382" s="5">
        <f t="shared" si="1470"/>
        <v>1.2115902840243381E-2</v>
      </c>
      <c r="X1382" s="5">
        <f t="shared" si="1471"/>
        <v>2.5109567020353322E-2</v>
      </c>
      <c r="Y1382" s="5">
        <f t="shared" si="1472"/>
        <v>2.6019123967197084E-2</v>
      </c>
      <c r="Z1382" s="5">
        <f t="shared" si="1473"/>
        <v>5.229265992894444E-2</v>
      </c>
      <c r="AA1382" s="5">
        <f t="shared" si="1474"/>
        <v>6.6562433543707403E-2</v>
      </c>
      <c r="AB1382" s="5">
        <f t="shared" si="1475"/>
        <v>4.2363092308564262E-2</v>
      </c>
      <c r="AC1382" s="5">
        <f t="shared" si="1476"/>
        <v>2.9635125797840638E-3</v>
      </c>
      <c r="AD1382" s="5">
        <f t="shared" si="1477"/>
        <v>3.8555314394101555E-3</v>
      </c>
      <c r="AE1382" s="5">
        <f t="shared" si="1478"/>
        <v>7.9903847326497635E-3</v>
      </c>
      <c r="AF1382" s="5">
        <f t="shared" si="1479"/>
        <v>8.2798246077238694E-3</v>
      </c>
      <c r="AG1382" s="5">
        <f t="shared" si="1480"/>
        <v>5.719832676270094E-3</v>
      </c>
      <c r="AH1382" s="5">
        <f t="shared" si="1481"/>
        <v>2.7093442116361503E-2</v>
      </c>
      <c r="AI1382" s="5">
        <f t="shared" si="1482"/>
        <v>3.4486779651122609E-2</v>
      </c>
      <c r="AJ1382" s="5">
        <f t="shared" si="1483"/>
        <v>2.1948816351888591E-2</v>
      </c>
      <c r="AK1382" s="5">
        <f t="shared" si="1484"/>
        <v>9.3127577992194524E-3</v>
      </c>
      <c r="AL1382" s="5">
        <f t="shared" si="1485"/>
        <v>3.1270776578193722E-4</v>
      </c>
      <c r="AM1382" s="5">
        <f t="shared" si="1486"/>
        <v>9.8152802156221595E-4</v>
      </c>
      <c r="AN1382" s="5">
        <f t="shared" si="1487"/>
        <v>2.0341648463793878E-3</v>
      </c>
      <c r="AO1382" s="5">
        <f t="shared" si="1488"/>
        <v>2.1078494609149557E-3</v>
      </c>
      <c r="AP1382" s="5">
        <f t="shared" si="1489"/>
        <v>1.4561354611247039E-3</v>
      </c>
      <c r="AQ1382" s="5">
        <f t="shared" si="1490"/>
        <v>7.5444090782857002E-4</v>
      </c>
      <c r="AR1382" s="5">
        <f t="shared" si="1491"/>
        <v>1.1229944802349975E-2</v>
      </c>
      <c r="AS1382" s="5">
        <f t="shared" si="1492"/>
        <v>1.4294404905423047E-2</v>
      </c>
      <c r="AT1382" s="5">
        <f t="shared" si="1493"/>
        <v>9.0975519112713923E-3</v>
      </c>
      <c r="AU1382" s="5">
        <f t="shared" si="1494"/>
        <v>3.860039473527531E-3</v>
      </c>
      <c r="AV1382" s="5">
        <f t="shared" si="1495"/>
        <v>1.2283445768578535E-3</v>
      </c>
      <c r="AW1382" s="5">
        <f t="shared" si="1496"/>
        <v>2.2914377633645116E-5</v>
      </c>
      <c r="AX1382" s="5">
        <f t="shared" si="1497"/>
        <v>2.0822837531212572E-4</v>
      </c>
      <c r="AY1382" s="5">
        <f t="shared" si="1498"/>
        <v>4.3154228078425867E-4</v>
      </c>
      <c r="AZ1382" s="5">
        <f t="shared" si="1499"/>
        <v>4.4717426197397653E-4</v>
      </c>
      <c r="BA1382" s="5">
        <f t="shared" si="1500"/>
        <v>3.0891499238277289E-4</v>
      </c>
      <c r="BB1382" s="5">
        <f t="shared" si="1501"/>
        <v>1.6005249066258114E-4</v>
      </c>
      <c r="BC1382" s="5">
        <f t="shared" si="1502"/>
        <v>6.6340062215055283E-5</v>
      </c>
      <c r="BD1382" s="5">
        <f t="shared" si="1503"/>
        <v>3.8789109840123032E-3</v>
      </c>
      <c r="BE1382" s="5">
        <f t="shared" si="1504"/>
        <v>4.9373995307583386E-3</v>
      </c>
      <c r="BF1382" s="5">
        <f t="shared" si="1505"/>
        <v>3.1423657602367063E-3</v>
      </c>
      <c r="BG1382" s="5">
        <f t="shared" si="1506"/>
        <v>1.3332878991047057E-3</v>
      </c>
      <c r="BH1382" s="5">
        <f t="shared" si="1507"/>
        <v>4.2427984778062539E-4</v>
      </c>
      <c r="BI1382" s="5">
        <f t="shared" si="1508"/>
        <v>1.0801171411133545E-4</v>
      </c>
      <c r="BJ1382" s="8">
        <f t="shared" si="1509"/>
        <v>0.23064887813134705</v>
      </c>
      <c r="BK1382" s="8">
        <f t="shared" si="1510"/>
        <v>0.21123919872904934</v>
      </c>
      <c r="BL1382" s="8">
        <f t="shared" si="1511"/>
        <v>0.50040305381606853</v>
      </c>
      <c r="BM1382" s="8">
        <f t="shared" si="1512"/>
        <v>0.64377089843701962</v>
      </c>
      <c r="BN1382" s="8">
        <f t="shared" si="1513"/>
        <v>0.3504042642652388</v>
      </c>
    </row>
    <row r="1383" spans="1:66" x14ac:dyDescent="0.25">
      <c r="A1383" t="s">
        <v>421</v>
      </c>
      <c r="B1383" t="s">
        <v>429</v>
      </c>
      <c r="C1383" t="s">
        <v>422</v>
      </c>
      <c r="D1383" s="7" t="s">
        <v>522</v>
      </c>
      <c r="E1383">
        <f>VLOOKUP(A1383,home!$A$2:$E$405,3,FALSE)</f>
        <v>1.8261000000000001</v>
      </c>
      <c r="F1383">
        <f>VLOOKUP(B1383,home!$B$2:$E$405,3,FALSE)</f>
        <v>0.73019999999999996</v>
      </c>
      <c r="G1383">
        <f>VLOOKUP(C1383,away!$B$2:$E$405,4,FALSE)</f>
        <v>0.91269999999999996</v>
      </c>
      <c r="H1383">
        <f>VLOOKUP(A1383,away!$A$2:$E$405,3,FALSE)</f>
        <v>1.1521999999999999</v>
      </c>
      <c r="I1383">
        <f>VLOOKUP(C1383,away!$B$2:$E$405,3,FALSE)</f>
        <v>0.2893</v>
      </c>
      <c r="J1383">
        <f>VLOOKUP(B1383,home!$B$2:$E$405,4,FALSE)</f>
        <v>0.8679</v>
      </c>
      <c r="K1383" s="3">
        <f t="shared" si="1458"/>
        <v>1.217010809394</v>
      </c>
      <c r="L1383" s="3">
        <f t="shared" si="1459"/>
        <v>0.28929837413399995</v>
      </c>
      <c r="M1383" s="5">
        <f t="shared" si="1460"/>
        <v>0.22172682262947835</v>
      </c>
      <c r="N1383" s="5">
        <f t="shared" si="1461"/>
        <v>0.26984393987266131</v>
      </c>
      <c r="O1383" s="5">
        <f t="shared" si="1462"/>
        <v>6.414520928860587E-2</v>
      </c>
      <c r="P1383" s="5">
        <f t="shared" si="1463"/>
        <v>7.8065413075073767E-2</v>
      </c>
      <c r="Q1383" s="5">
        <f t="shared" si="1464"/>
        <v>0.16420149583724675</v>
      </c>
      <c r="R1383" s="5">
        <f t="shared" si="1465"/>
        <v>9.2785523778394132E-3</v>
      </c>
      <c r="S1383" s="5">
        <f t="shared" si="1466"/>
        <v>6.8713029915710338E-3</v>
      </c>
      <c r="T1383" s="5">
        <f t="shared" si="1467"/>
        <v>4.7503225776086247E-2</v>
      </c>
      <c r="U1383" s="5">
        <f t="shared" si="1468"/>
        <v>1.1292098539358968E-2</v>
      </c>
      <c r="V1383" s="5">
        <f t="shared" si="1469"/>
        <v>2.6880479924682669E-4</v>
      </c>
      <c r="W1383" s="5">
        <f t="shared" si="1470"/>
        <v>6.6611665117531069E-2</v>
      </c>
      <c r="X1383" s="5">
        <f t="shared" si="1471"/>
        <v>1.9270646416860219E-2</v>
      </c>
      <c r="Y1383" s="5">
        <f t="shared" si="1472"/>
        <v>2.7874833384544258E-3</v>
      </c>
      <c r="Z1383" s="5">
        <f t="shared" si="1473"/>
        <v>8.9475670574203417E-4</v>
      </c>
      <c r="AA1383" s="5">
        <f t="shared" si="1474"/>
        <v>1.0889285826658221E-3</v>
      </c>
      <c r="AB1383" s="5">
        <f t="shared" si="1475"/>
        <v>6.6261892788119692E-4</v>
      </c>
      <c r="AC1383" s="5">
        <f t="shared" si="1476"/>
        <v>5.9150369813489466E-6</v>
      </c>
      <c r="AD1383" s="5">
        <f t="shared" si="1477"/>
        <v>2.0266779119942152E-2</v>
      </c>
      <c r="AE1383" s="5">
        <f t="shared" si="1478"/>
        <v>5.8631462483321626E-3</v>
      </c>
      <c r="AF1383" s="5">
        <f t="shared" si="1479"/>
        <v>8.4809933847617791E-4</v>
      </c>
      <c r="AG1383" s="5">
        <f t="shared" si="1480"/>
        <v>8.1784586575093092E-5</v>
      </c>
      <c r="AH1383" s="5">
        <f t="shared" si="1481"/>
        <v>6.4712915054166066E-5</v>
      </c>
      <c r="AI1383" s="5">
        <f t="shared" si="1482"/>
        <v>7.8756317128315812E-5</v>
      </c>
      <c r="AJ1383" s="5">
        <f t="shared" si="1483"/>
        <v>4.7923644626611098E-5</v>
      </c>
      <c r="AK1383" s="5">
        <f t="shared" si="1484"/>
        <v>1.9441197845380797E-5</v>
      </c>
      <c r="AL1383" s="5">
        <f t="shared" si="1485"/>
        <v>8.3302471000538609E-8</v>
      </c>
      <c r="AM1383" s="5">
        <f t="shared" si="1486"/>
        <v>4.9329778521140372E-3</v>
      </c>
      <c r="AN1383" s="5">
        <f t="shared" si="1487"/>
        <v>1.4271024722556222E-3</v>
      </c>
      <c r="AO1383" s="5">
        <f t="shared" si="1488"/>
        <v>2.0642921247308161E-4</v>
      </c>
      <c r="AP1383" s="5">
        <f t="shared" si="1489"/>
        <v>1.9906545180741516E-5</v>
      </c>
      <c r="AQ1383" s="5">
        <f t="shared" si="1490"/>
        <v>1.439732788853383E-6</v>
      </c>
      <c r="AR1383" s="5">
        <f t="shared" si="1491"/>
        <v>3.7442682221283776E-6</v>
      </c>
      <c r="AS1383" s="5">
        <f t="shared" si="1492"/>
        <v>4.5568148996006904E-6</v>
      </c>
      <c r="AT1383" s="5">
        <f t="shared" si="1493"/>
        <v>2.7728464946108381E-6</v>
      </c>
      <c r="AU1383" s="5">
        <f t="shared" si="1494"/>
        <v>1.1248613855772174E-6</v>
      </c>
      <c r="AV1383" s="5">
        <f t="shared" si="1495"/>
        <v>3.4224211632934655E-7</v>
      </c>
      <c r="AW1383" s="5">
        <f t="shared" si="1496"/>
        <v>8.1469642735637492E-10</v>
      </c>
      <c r="AX1383" s="5">
        <f t="shared" si="1497"/>
        <v>1.00058122808733E-3</v>
      </c>
      <c r="AY1383" s="5">
        <f t="shared" si="1498"/>
        <v>2.8946652247466552E-4</v>
      </c>
      <c r="AZ1383" s="5">
        <f t="shared" si="1499"/>
        <v>4.1871097159071837E-5</v>
      </c>
      <c r="BA1383" s="5">
        <f t="shared" si="1500"/>
        <v>4.0377467771087439E-6</v>
      </c>
      <c r="BB1383" s="5">
        <f t="shared" si="1501"/>
        <v>2.9202839444558941E-7</v>
      </c>
      <c r="BC1383" s="5">
        <f t="shared" si="1502"/>
        <v>1.6896667942814284E-8</v>
      </c>
      <c r="BD1383" s="5">
        <f t="shared" si="1503"/>
        <v>1.8053511816389037E-7</v>
      </c>
      <c r="BE1383" s="5">
        <f t="shared" si="1504"/>
        <v>2.1971319028067763E-7</v>
      </c>
      <c r="BF1383" s="5">
        <f t="shared" si="1505"/>
        <v>1.3369666376901275E-7</v>
      </c>
      <c r="BG1383" s="5">
        <f t="shared" si="1506"/>
        <v>5.4236761662267901E-8</v>
      </c>
      <c r="BH1383" s="5">
        <f t="shared" si="1507"/>
        <v>1.650168130237654E-8</v>
      </c>
      <c r="BI1383" s="5">
        <f t="shared" si="1508"/>
        <v>4.0165449036334167E-9</v>
      </c>
      <c r="BJ1383" s="8">
        <f t="shared" si="1509"/>
        <v>0.60520238698653839</v>
      </c>
      <c r="BK1383" s="8">
        <f t="shared" si="1510"/>
        <v>0.30722780835729696</v>
      </c>
      <c r="BL1383" s="8">
        <f t="shared" si="1511"/>
        <v>8.6691391524084019E-2</v>
      </c>
      <c r="BM1383" s="8">
        <f t="shared" si="1512"/>
        <v>0.19246544478497796</v>
      </c>
      <c r="BN1383" s="8">
        <f t="shared" si="1513"/>
        <v>0.80726143308090537</v>
      </c>
    </row>
    <row r="1384" spans="1:66" x14ac:dyDescent="0.25">
      <c r="A1384" t="s">
        <v>421</v>
      </c>
      <c r="B1384" t="s">
        <v>424</v>
      </c>
      <c r="C1384" t="s">
        <v>431</v>
      </c>
      <c r="D1384" s="7" t="s">
        <v>522</v>
      </c>
      <c r="E1384">
        <f>VLOOKUP(A1384,home!$A$2:$E$405,3,FALSE)</f>
        <v>1.8261000000000001</v>
      </c>
      <c r="F1384">
        <f>VLOOKUP(B1384,home!$B$2:$E$405,3,FALSE)</f>
        <v>1.0952</v>
      </c>
      <c r="G1384">
        <f>VLOOKUP(C1384,away!$B$2:$E$405,4,FALSE)</f>
        <v>1.2321</v>
      </c>
      <c r="H1384">
        <f>VLOOKUP(A1384,away!$A$2:$E$405,3,FALSE)</f>
        <v>1.1521999999999999</v>
      </c>
      <c r="I1384">
        <f>VLOOKUP(C1384,away!$B$2:$E$405,3,FALSE)</f>
        <v>0.65090000000000003</v>
      </c>
      <c r="J1384">
        <f>VLOOKUP(B1384,home!$B$2:$E$405,4,FALSE)</f>
        <v>1.1572</v>
      </c>
      <c r="K1384" s="3">
        <f t="shared" si="1458"/>
        <v>2.4641318895120001</v>
      </c>
      <c r="L1384" s="3">
        <f t="shared" si="1459"/>
        <v>0.86786178925599999</v>
      </c>
      <c r="M1384" s="5">
        <f t="shared" si="1460"/>
        <v>3.5721816201203821E-2</v>
      </c>
      <c r="N1384" s="5">
        <f t="shared" si="1461"/>
        <v>8.8023266452672749E-2</v>
      </c>
      <c r="O1384" s="5">
        <f t="shared" si="1462"/>
        <v>3.1001599323850715E-2</v>
      </c>
      <c r="P1384" s="5">
        <f t="shared" si="1463"/>
        <v>7.639202951977421E-2</v>
      </c>
      <c r="Q1384" s="5">
        <f t="shared" si="1464"/>
        <v>0.1084504689425214</v>
      </c>
      <c r="R1384" s="5">
        <f t="shared" si="1465"/>
        <v>1.3452551729497339E-2</v>
      </c>
      <c r="S1384" s="5">
        <f t="shared" si="1466"/>
        <v>4.0841583622737182E-2</v>
      </c>
      <c r="T1384" s="5">
        <f t="shared" si="1467"/>
        <v>9.412001802210887E-2</v>
      </c>
      <c r="U1384" s="5">
        <f t="shared" si="1468"/>
        <v>3.3148861711964205E-2</v>
      </c>
      <c r="V1384" s="5">
        <f t="shared" si="1469"/>
        <v>9.7045316452157408E-3</v>
      </c>
      <c r="W1384" s="5">
        <f t="shared" si="1470"/>
        <v>8.9078752984599233E-2</v>
      </c>
      <c r="X1384" s="5">
        <f t="shared" si="1471"/>
        <v>7.7308045949907533E-2</v>
      </c>
      <c r="Y1384" s="5">
        <f t="shared" si="1472"/>
        <v>3.3546349540985905E-2</v>
      </c>
      <c r="Z1384" s="5">
        <f t="shared" si="1473"/>
        <v>3.8916518713401527E-3</v>
      </c>
      <c r="AA1384" s="5">
        <f t="shared" si="1474"/>
        <v>9.5895434790483226E-3</v>
      </c>
      <c r="AB1384" s="5">
        <f t="shared" si="1475"/>
        <v>1.1814949946292412E-2</v>
      </c>
      <c r="AC1384" s="5">
        <f t="shared" si="1476"/>
        <v>1.2970870233424757E-3</v>
      </c>
      <c r="AD1384" s="5">
        <f t="shared" si="1477"/>
        <v>5.4875448976828299E-2</v>
      </c>
      <c r="AE1384" s="5">
        <f t="shared" si="1478"/>
        <v>4.7624305335256537E-2</v>
      </c>
      <c r="AF1384" s="5">
        <f t="shared" si="1479"/>
        <v>2.0665657420164903E-2</v>
      </c>
      <c r="AG1384" s="5">
        <f t="shared" si="1480"/>
        <v>5.9783114749386154E-3</v>
      </c>
      <c r="AH1384" s="5">
        <f t="shared" si="1481"/>
        <v>8.4435398905568148E-4</v>
      </c>
      <c r="AI1384" s="5">
        <f t="shared" si="1482"/>
        <v>2.0805995904687709E-3</v>
      </c>
      <c r="AJ1384" s="5">
        <f t="shared" si="1483"/>
        <v>2.5634359000898535E-3</v>
      </c>
      <c r="AK1384" s="5">
        <f t="shared" si="1484"/>
        <v>2.1055480493771019E-3</v>
      </c>
      <c r="AL1384" s="5">
        <f t="shared" si="1485"/>
        <v>1.1095416830855902E-4</v>
      </c>
      <c r="AM1384" s="5">
        <f t="shared" si="1486"/>
        <v>2.704406875501825E-2</v>
      </c>
      <c r="AN1384" s="5">
        <f t="shared" si="1487"/>
        <v>2.3470513898492421E-2</v>
      </c>
      <c r="AO1384" s="5">
        <f t="shared" si="1488"/>
        <v>1.0184581093351724E-2</v>
      </c>
      <c r="AP1384" s="5">
        <f t="shared" si="1489"/>
        <v>2.946269590166352E-3</v>
      </c>
      <c r="AQ1384" s="5">
        <f t="shared" si="1490"/>
        <v>6.3923869953807805E-4</v>
      </c>
      <c r="AR1384" s="5">
        <f t="shared" si="1491"/>
        <v>1.4655651274146097E-4</v>
      </c>
      <c r="AS1384" s="5">
        <f t="shared" si="1492"/>
        <v>3.6113457666190577E-4</v>
      </c>
      <c r="AT1384" s="5">
        <f t="shared" si="1493"/>
        <v>4.4494161337900912E-4</v>
      </c>
      <c r="AU1384" s="5">
        <f t="shared" si="1494"/>
        <v>3.6546493949937849E-4</v>
      </c>
      <c r="AV1384" s="5">
        <f t="shared" si="1495"/>
        <v>2.2513845297974806E-4</v>
      </c>
      <c r="AW1384" s="5">
        <f t="shared" si="1496"/>
        <v>6.5910656615648237E-6</v>
      </c>
      <c r="AX1384" s="5">
        <f t="shared" si="1497"/>
        <v>1.1106692040232607E-2</v>
      </c>
      <c r="AY1384" s="5">
        <f t="shared" si="1498"/>
        <v>9.6390736267516416E-3</v>
      </c>
      <c r="AZ1384" s="5">
        <f t="shared" si="1499"/>
        <v>4.1826918422415002E-3</v>
      </c>
      <c r="BA1384" s="5">
        <f t="shared" si="1500"/>
        <v>1.2099994753713944E-3</v>
      </c>
      <c r="BB1384" s="5">
        <f t="shared" si="1501"/>
        <v>2.6252807742365992E-4</v>
      </c>
      <c r="BC1384" s="5">
        <f t="shared" si="1502"/>
        <v>4.5567617400567051E-5</v>
      </c>
      <c r="BD1384" s="5">
        <f t="shared" si="1503"/>
        <v>2.1198466229154004E-5</v>
      </c>
      <c r="BE1384" s="5">
        <f t="shared" si="1504"/>
        <v>5.2235816644001578E-5</v>
      </c>
      <c r="BF1384" s="5">
        <f t="shared" si="1505"/>
        <v>6.4357970783593019E-5</v>
      </c>
      <c r="BG1384" s="5">
        <f t="shared" si="1506"/>
        <v>5.286217605071104E-5</v>
      </c>
      <c r="BH1384" s="5">
        <f t="shared" si="1507"/>
        <v>3.2564843438888646E-5</v>
      </c>
      <c r="BI1384" s="5">
        <f t="shared" si="1508"/>
        <v>1.6048813838946226E-5</v>
      </c>
      <c r="BJ1384" s="8">
        <f t="shared" si="1509"/>
        <v>0.71040184981597232</v>
      </c>
      <c r="BK1384" s="8">
        <f t="shared" si="1510"/>
        <v>0.17370707580733361</v>
      </c>
      <c r="BL1384" s="8">
        <f t="shared" si="1511"/>
        <v>0.10838394790189119</v>
      </c>
      <c r="BM1384" s="8">
        <f t="shared" si="1512"/>
        <v>0.63371031066592731</v>
      </c>
      <c r="BN1384" s="8">
        <f t="shared" si="1513"/>
        <v>0.35304173216952023</v>
      </c>
    </row>
    <row r="1385" spans="1:66" x14ac:dyDescent="0.25">
      <c r="A1385" t="s">
        <v>22</v>
      </c>
      <c r="B1385" t="s">
        <v>160</v>
      </c>
      <c r="C1385" t="s">
        <v>245</v>
      </c>
      <c r="D1385" s="7" t="s">
        <v>522</v>
      </c>
      <c r="E1385">
        <f>VLOOKUP(A1385,home!$A$2:$E$405,3,FALSE)</f>
        <v>1.4857</v>
      </c>
      <c r="F1385">
        <f>VLOOKUP(B1385,home!$B$2:$E$405,3,FALSE)</f>
        <v>0.67310000000000003</v>
      </c>
      <c r="G1385">
        <f>VLOOKUP(C1385,away!$B$2:$E$405,4,FALSE)</f>
        <v>1.1217999999999999</v>
      </c>
      <c r="H1385">
        <f>VLOOKUP(A1385,away!$A$2:$E$405,3,FALSE)</f>
        <v>1.0857000000000001</v>
      </c>
      <c r="I1385">
        <f>VLOOKUP(C1385,away!$B$2:$E$405,3,FALSE)</f>
        <v>0.61399999999999999</v>
      </c>
      <c r="J1385">
        <f>VLOOKUP(B1385,home!$B$2:$E$405,4,FALSE)</f>
        <v>0.307</v>
      </c>
      <c r="K1385" s="3">
        <f t="shared" si="1458"/>
        <v>1.1218276748060001</v>
      </c>
      <c r="L1385" s="3">
        <f t="shared" si="1459"/>
        <v>0.20465227860000001</v>
      </c>
      <c r="M1385" s="5">
        <f t="shared" si="1460"/>
        <v>0.26540987403982325</v>
      </c>
      <c r="N1385" s="5">
        <f t="shared" si="1461"/>
        <v>0.29774414186464832</v>
      </c>
      <c r="O1385" s="5">
        <f t="shared" si="1462"/>
        <v>5.4316735485188825E-2</v>
      </c>
      <c r="P1385" s="5">
        <f t="shared" si="1463"/>
        <v>6.0934017072401939E-2</v>
      </c>
      <c r="Q1385" s="5">
        <f t="shared" si="1464"/>
        <v>0.16700880917756317</v>
      </c>
      <c r="R1385" s="5">
        <f t="shared" si="1465"/>
        <v>5.5580218415786859E-3</v>
      </c>
      <c r="S1385" s="5">
        <f t="shared" si="1466"/>
        <v>3.4973778293028615E-3</v>
      </c>
      <c r="T1385" s="5">
        <f t="shared" si="1467"/>
        <v>3.41787333444609E-2</v>
      </c>
      <c r="U1385" s="5">
        <f t="shared" si="1468"/>
        <v>6.2351427190591802E-3</v>
      </c>
      <c r="V1385" s="5">
        <f t="shared" si="1469"/>
        <v>8.9216006052838766E-5</v>
      </c>
      <c r="W1385" s="5">
        <f t="shared" si="1470"/>
        <v>6.2451701357261531E-2</v>
      </c>
      <c r="X1385" s="5">
        <f t="shared" si="1471"/>
        <v>1.2780882985210287E-2</v>
      </c>
      <c r="Y1385" s="5">
        <f t="shared" si="1472"/>
        <v>1.3078184127216278E-3</v>
      </c>
      <c r="Z1385" s="5">
        <f t="shared" si="1473"/>
        <v>3.7915394479588201E-4</v>
      </c>
      <c r="AA1385" s="5">
        <f t="shared" si="1474"/>
        <v>4.2534538828388686E-4</v>
      </c>
      <c r="AB1385" s="5">
        <f t="shared" si="1475"/>
        <v>2.385821139639841E-4</v>
      </c>
      <c r="AC1385" s="5">
        <f t="shared" si="1476"/>
        <v>1.280163759831405E-6</v>
      </c>
      <c r="AD1385" s="5">
        <f t="shared" si="1477"/>
        <v>1.7515011730323864E-2</v>
      </c>
      <c r="AE1385" s="5">
        <f t="shared" si="1478"/>
        <v>3.5844870603165082E-3</v>
      </c>
      <c r="AF1385" s="5">
        <f t="shared" si="1479"/>
        <v>3.6678672225299458E-4</v>
      </c>
      <c r="AG1385" s="5">
        <f t="shared" si="1480"/>
        <v>2.5021246156433551E-5</v>
      </c>
      <c r="AH1385" s="5">
        <f t="shared" si="1481"/>
        <v>1.9398679685663972E-5</v>
      </c>
      <c r="AI1385" s="5">
        <f t="shared" si="1482"/>
        <v>2.1761975726074804E-5</v>
      </c>
      <c r="AJ1385" s="5">
        <f t="shared" si="1483"/>
        <v>1.220659331398356E-5</v>
      </c>
      <c r="AK1385" s="5">
        <f t="shared" si="1484"/>
        <v>4.5645647315762132E-6</v>
      </c>
      <c r="AL1385" s="5">
        <f t="shared" si="1485"/>
        <v>1.1756234869443147E-8</v>
      </c>
      <c r="AM1385" s="5">
        <f t="shared" si="1486"/>
        <v>3.9297649767258058E-3</v>
      </c>
      <c r="AN1385" s="5">
        <f t="shared" si="1487"/>
        <v>8.0423535684941237E-4</v>
      </c>
      <c r="AO1385" s="5">
        <f t="shared" si="1488"/>
        <v>8.2294299154958193E-5</v>
      </c>
      <c r="AP1385" s="5">
        <f t="shared" si="1489"/>
        <v>5.6139052792840812E-6</v>
      </c>
      <c r="AQ1385" s="5">
        <f t="shared" si="1490"/>
        <v>2.8722462681251424E-7</v>
      </c>
      <c r="AR1385" s="5">
        <f t="shared" si="1491"/>
        <v>7.9399679990053332E-7</v>
      </c>
      <c r="AS1385" s="5">
        <f t="shared" si="1492"/>
        <v>8.9072758383582025E-7</v>
      </c>
      <c r="AT1385" s="5">
        <f t="shared" si="1493"/>
        <v>4.9962142713005244E-7</v>
      </c>
      <c r="AU1385" s="5">
        <f t="shared" si="1494"/>
        <v>1.8682971462685399E-7</v>
      </c>
      <c r="AV1385" s="5">
        <f t="shared" si="1495"/>
        <v>5.2397686086128067E-8</v>
      </c>
      <c r="AW1385" s="5">
        <f t="shared" si="1496"/>
        <v>7.4973621128597121E-11</v>
      </c>
      <c r="AX1385" s="5">
        <f t="shared" si="1497"/>
        <v>7.3475318439572687E-4</v>
      </c>
      <c r="AY1385" s="5">
        <f t="shared" si="1498"/>
        <v>1.5036891339519149E-4</v>
      </c>
      <c r="AZ1385" s="5">
        <f t="shared" si="1499"/>
        <v>1.5386670378466004E-5</v>
      </c>
      <c r="BA1385" s="5">
        <f t="shared" si="1500"/>
        <v>1.0496390510067305E-6</v>
      </c>
      <c r="BB1385" s="5">
        <f t="shared" si="1501"/>
        <v>5.3702755874017272E-8</v>
      </c>
      <c r="BC1385" s="5">
        <f t="shared" si="1502"/>
        <v>2.1980782713434351E-9</v>
      </c>
      <c r="BD1385" s="5">
        <f t="shared" si="1503"/>
        <v>2.7082209050125376E-8</v>
      </c>
      <c r="BE1385" s="5">
        <f t="shared" si="1504"/>
        <v>3.0381571607312167E-8</v>
      </c>
      <c r="BF1385" s="5">
        <f t="shared" si="1505"/>
        <v>1.7041443916591504E-8</v>
      </c>
      <c r="BG1385" s="5">
        <f t="shared" si="1506"/>
        <v>6.3725211347622319E-9</v>
      </c>
      <c r="BH1385" s="5">
        <f t="shared" si="1507"/>
        <v>1.7872176418156027E-9</v>
      </c>
      <c r="BI1385" s="5">
        <f t="shared" si="1508"/>
        <v>4.0099004229805193E-10</v>
      </c>
      <c r="BJ1385" s="8">
        <f t="shared" si="1509"/>
        <v>0.60268720397160669</v>
      </c>
      <c r="BK1385" s="8">
        <f t="shared" si="1510"/>
        <v>0.33008214578097078</v>
      </c>
      <c r="BL1385" s="8">
        <f t="shared" si="1511"/>
        <v>6.6834266000696835E-2</v>
      </c>
      <c r="BM1385" s="8">
        <f t="shared" si="1512"/>
        <v>0.14886080137844418</v>
      </c>
      <c r="BN1385" s="8">
        <f t="shared" si="1513"/>
        <v>0.85097159948120416</v>
      </c>
    </row>
    <row r="1386" spans="1:66" x14ac:dyDescent="0.25">
      <c r="A1386" t="s">
        <v>22</v>
      </c>
      <c r="B1386" t="s">
        <v>26</v>
      </c>
      <c r="C1386" t="s">
        <v>153</v>
      </c>
      <c r="D1386" s="7" t="s">
        <v>522</v>
      </c>
      <c r="E1386">
        <f>VLOOKUP(A1386,home!$A$2:$E$405,3,FALSE)</f>
        <v>1.4857</v>
      </c>
      <c r="F1386">
        <f>VLOOKUP(B1386,home!$B$2:$E$405,3,FALSE)</f>
        <v>1.3462000000000001</v>
      </c>
      <c r="G1386">
        <f>VLOOKUP(C1386,away!$B$2:$E$405,4,FALSE)</f>
        <v>0.67310000000000003</v>
      </c>
      <c r="H1386">
        <f>VLOOKUP(A1386,away!$A$2:$E$405,3,FALSE)</f>
        <v>1.0857000000000001</v>
      </c>
      <c r="I1386">
        <f>VLOOKUP(C1386,away!$B$2:$E$405,3,FALSE)</f>
        <v>0.46050000000000002</v>
      </c>
      <c r="J1386">
        <f>VLOOKUP(B1386,home!$B$2:$E$405,4,FALSE)</f>
        <v>1.6119000000000001</v>
      </c>
      <c r="K1386" s="3">
        <f t="shared" si="1458"/>
        <v>1.3462332107540003</v>
      </c>
      <c r="L1386" s="3">
        <f t="shared" si="1459"/>
        <v>0.80589334171500016</v>
      </c>
      <c r="M1386" s="5">
        <f t="shared" si="1460"/>
        <v>0.11623671129739237</v>
      </c>
      <c r="N1386" s="5">
        <f t="shared" si="1461"/>
        <v>0.15648172105737429</v>
      </c>
      <c r="O1386" s="5">
        <f t="shared" si="1462"/>
        <v>9.3674391697417231E-2</v>
      </c>
      <c r="P1386" s="5">
        <f t="shared" si="1463"/>
        <v>0.12610757710024187</v>
      </c>
      <c r="Q1386" s="5">
        <f t="shared" si="1464"/>
        <v>0.10533044488169045</v>
      </c>
      <c r="R1386" s="5">
        <f t="shared" si="1465"/>
        <v>3.7745784279075711E-2</v>
      </c>
      <c r="S1386" s="5">
        <f t="shared" si="1466"/>
        <v>3.4204170146824815E-2</v>
      </c>
      <c r="T1386" s="5">
        <f t="shared" si="1467"/>
        <v>8.4885104210033147E-2</v>
      </c>
      <c r="U1386" s="5">
        <f t="shared" si="1468"/>
        <v>5.0814628362447961E-2</v>
      </c>
      <c r="V1386" s="5">
        <f t="shared" si="1469"/>
        <v>4.1232001450563225E-3</v>
      </c>
      <c r="W1386" s="5">
        <f t="shared" si="1470"/>
        <v>4.7266447667741796E-2</v>
      </c>
      <c r="X1386" s="5">
        <f t="shared" si="1471"/>
        <v>3.8091715461953606E-2</v>
      </c>
      <c r="Y1386" s="5">
        <f t="shared" si="1472"/>
        <v>1.5348929932645364E-2</v>
      </c>
      <c r="Z1386" s="5">
        <f t="shared" si="1473"/>
        <v>1.013969207610595E-2</v>
      </c>
      <c r="AA1386" s="5">
        <f t="shared" si="1474"/>
        <v>1.3650390219673007E-2</v>
      </c>
      <c r="AB1386" s="5">
        <f t="shared" si="1475"/>
        <v>9.1883043267377007E-3</v>
      </c>
      <c r="AC1386" s="5">
        <f t="shared" si="1476"/>
        <v>2.7958399200472909E-4</v>
      </c>
      <c r="AD1386" s="5">
        <f t="shared" si="1477"/>
        <v>1.5907915401169988E-2</v>
      </c>
      <c r="AE1386" s="5">
        <f t="shared" si="1478"/>
        <v>1.2820083102368396E-2</v>
      </c>
      <c r="AF1386" s="5">
        <f t="shared" si="1479"/>
        <v>5.1658098062158358E-3</v>
      </c>
      <c r="AG1386" s="5">
        <f t="shared" si="1480"/>
        <v>1.3876972424651326E-3</v>
      </c>
      <c r="AH1386" s="5">
        <f t="shared" si="1481"/>
        <v>2.0428775827935324E-3</v>
      </c>
      <c r="AI1386" s="5">
        <f t="shared" si="1482"/>
        <v>2.7501896474615081E-3</v>
      </c>
      <c r="AJ1386" s="5">
        <f t="shared" si="1483"/>
        <v>1.8511983196422596E-3</v>
      </c>
      <c r="AK1386" s="5">
        <f t="shared" si="1484"/>
        <v>8.3071488586480304E-4</v>
      </c>
      <c r="AL1386" s="5">
        <f t="shared" si="1485"/>
        <v>1.213305484444509E-5</v>
      </c>
      <c r="AM1386" s="5">
        <f t="shared" si="1486"/>
        <v>4.2831528053840166E-3</v>
      </c>
      <c r="AN1386" s="5">
        <f t="shared" si="1487"/>
        <v>3.4517643274069028E-3</v>
      </c>
      <c r="AO1386" s="5">
        <f t="shared" si="1488"/>
        <v>1.3908769443132891E-3</v>
      </c>
      <c r="AP1386" s="5">
        <f t="shared" si="1489"/>
        <v>3.7363282285566164E-4</v>
      </c>
      <c r="AQ1386" s="5">
        <f t="shared" si="1490"/>
        <v>7.5277051046389437E-5</v>
      </c>
      <c r="AR1386" s="5">
        <f t="shared" si="1491"/>
        <v>3.2926828838242842E-4</v>
      </c>
      <c r="AS1386" s="5">
        <f t="shared" si="1492"/>
        <v>4.4327190506855072E-4</v>
      </c>
      <c r="AT1386" s="5">
        <f t="shared" si="1493"/>
        <v>2.9837367999873879E-4</v>
      </c>
      <c r="AU1386" s="5">
        <f t="shared" si="1494"/>
        <v>1.3389351907639623E-4</v>
      </c>
      <c r="AV1386" s="5">
        <f t="shared" si="1495"/>
        <v>4.506297552134221E-5</v>
      </c>
      <c r="AW1386" s="5">
        <f t="shared" si="1496"/>
        <v>3.6564995788412844E-7</v>
      </c>
      <c r="AX1386" s="5">
        <f t="shared" si="1497"/>
        <v>9.6102042555702022E-4</v>
      </c>
      <c r="AY1386" s="5">
        <f t="shared" si="1498"/>
        <v>7.7447996220851849E-4</v>
      </c>
      <c r="AZ1386" s="5">
        <f t="shared" si="1499"/>
        <v>3.1207412241776497E-4</v>
      </c>
      <c r="BA1386" s="5">
        <f t="shared" si="1500"/>
        <v>8.3832819126009568E-5</v>
      </c>
      <c r="BB1386" s="5">
        <f t="shared" si="1501"/>
        <v>1.689007768771225E-5</v>
      </c>
      <c r="BC1386" s="5">
        <f t="shared" si="1502"/>
        <v>2.7223202299152786E-6</v>
      </c>
      <c r="BD1386" s="5">
        <f t="shared" si="1503"/>
        <v>4.4225853540882258E-5</v>
      </c>
      <c r="BE1386" s="5">
        <f t="shared" si="1504"/>
        <v>5.9538312810678088E-5</v>
      </c>
      <c r="BF1386" s="5">
        <f t="shared" si="1505"/>
        <v>4.0076227008997606E-5</v>
      </c>
      <c r="BG1386" s="5">
        <f t="shared" si="1506"/>
        <v>1.7983982587076344E-5</v>
      </c>
      <c r="BH1386" s="5">
        <f t="shared" si="1507"/>
        <v>6.0526586550859528E-6</v>
      </c>
      <c r="BI1386" s="5">
        <f t="shared" si="1508"/>
        <v>1.6296580189668703E-6</v>
      </c>
      <c r="BJ1386" s="8">
        <f t="shared" si="1509"/>
        <v>0.49441159244189115</v>
      </c>
      <c r="BK1386" s="8">
        <f t="shared" si="1510"/>
        <v>0.28173785569857307</v>
      </c>
      <c r="BL1386" s="8">
        <f t="shared" si="1511"/>
        <v>0.21396785638178287</v>
      </c>
      <c r="BM1386" s="8">
        <f t="shared" si="1512"/>
        <v>0.36390625197291032</v>
      </c>
      <c r="BN1386" s="8">
        <f t="shared" si="1513"/>
        <v>0.63557663031319189</v>
      </c>
    </row>
    <row r="1387" spans="1:66" x14ac:dyDescent="0.25">
      <c r="A1387" t="s">
        <v>22</v>
      </c>
      <c r="B1387" t="s">
        <v>23</v>
      </c>
      <c r="C1387" t="s">
        <v>239</v>
      </c>
      <c r="D1387" s="7" t="s">
        <v>522</v>
      </c>
      <c r="E1387">
        <f>VLOOKUP(A1387,home!$A$2:$E$405,3,FALSE)</f>
        <v>1.4857</v>
      </c>
      <c r="F1387">
        <f>VLOOKUP(B1387,home!$B$2:$E$405,3,FALSE)</f>
        <v>0.67310000000000003</v>
      </c>
      <c r="G1387">
        <f>VLOOKUP(C1387,away!$B$2:$E$405,4,FALSE)</f>
        <v>0.84140000000000004</v>
      </c>
      <c r="H1387">
        <f>VLOOKUP(A1387,away!$A$2:$E$405,3,FALSE)</f>
        <v>1.0857000000000001</v>
      </c>
      <c r="I1387">
        <f>VLOOKUP(C1387,away!$B$2:$E$405,3,FALSE)</f>
        <v>1.3815999999999999</v>
      </c>
      <c r="J1387">
        <f>VLOOKUP(B1387,home!$B$2:$E$405,4,FALSE)</f>
        <v>0.61399999999999999</v>
      </c>
      <c r="K1387" s="3">
        <f t="shared" si="1458"/>
        <v>0.84142075733800015</v>
      </c>
      <c r="L1387" s="3">
        <f t="shared" si="1459"/>
        <v>0.92100191568000012</v>
      </c>
      <c r="M1387" s="5">
        <f t="shared" si="1460"/>
        <v>0.17162855986138775</v>
      </c>
      <c r="N1387" s="5">
        <f t="shared" si="1461"/>
        <v>0.14441183281939918</v>
      </c>
      <c r="O1387" s="5">
        <f t="shared" si="1462"/>
        <v>0.15807023241773771</v>
      </c>
      <c r="P1387" s="5">
        <f t="shared" si="1463"/>
        <v>0.13300357467352655</v>
      </c>
      <c r="Q1387" s="5">
        <f t="shared" si="1464"/>
        <v>6.0755556869733759E-2</v>
      </c>
      <c r="R1387" s="5">
        <f t="shared" si="1465"/>
        <v>7.279149343435963E-2</v>
      </c>
      <c r="S1387" s="5">
        <f t="shared" si="1466"/>
        <v>2.5767784351018376E-2</v>
      </c>
      <c r="T1387" s="5">
        <f t="shared" si="1467"/>
        <v>5.5955984265229984E-2</v>
      </c>
      <c r="U1387" s="5">
        <f t="shared" si="1468"/>
        <v>6.1248273533302942E-2</v>
      </c>
      <c r="V1387" s="5">
        <f t="shared" si="1469"/>
        <v>2.2187497574671436E-3</v>
      </c>
      <c r="W1387" s="5">
        <f t="shared" si="1470"/>
        <v>1.704032889127444E-2</v>
      </c>
      <c r="X1387" s="5">
        <f t="shared" si="1471"/>
        <v>1.5694175552681013E-2</v>
      </c>
      <c r="Y1387" s="5">
        <f t="shared" si="1472"/>
        <v>7.2271828745187174E-3</v>
      </c>
      <c r="Z1387" s="5">
        <f t="shared" si="1473"/>
        <v>2.2347034966084461E-2</v>
      </c>
      <c r="AA1387" s="5">
        <f t="shared" si="1474"/>
        <v>1.8803259085421558E-2</v>
      </c>
      <c r="AB1387" s="5">
        <f t="shared" si="1475"/>
        <v>7.9107262500390189E-3</v>
      </c>
      <c r="AC1387" s="5">
        <f t="shared" si="1476"/>
        <v>1.0746377572862974E-4</v>
      </c>
      <c r="AD1387" s="5">
        <f t="shared" si="1477"/>
        <v>3.5845216102461854E-3</v>
      </c>
      <c r="AE1387" s="5">
        <f t="shared" si="1478"/>
        <v>3.3013512698330956E-3</v>
      </c>
      <c r="AF1387" s="5">
        <f t="shared" si="1479"/>
        <v>1.5202754219244409E-3</v>
      </c>
      <c r="AG1387" s="5">
        <f t="shared" si="1480"/>
        <v>4.667255253178769E-4</v>
      </c>
      <c r="AH1387" s="5">
        <f t="shared" si="1481"/>
        <v>5.145415503382933E-3</v>
      </c>
      <c r="AI1387" s="5">
        <f t="shared" si="1482"/>
        <v>4.3294594096751548E-3</v>
      </c>
      <c r="AJ1387" s="5">
        <f t="shared" si="1483"/>
        <v>1.8214485076764998E-3</v>
      </c>
      <c r="AK1387" s="5">
        <f t="shared" si="1484"/>
        <v>5.108681942604436E-4</v>
      </c>
      <c r="AL1387" s="5">
        <f t="shared" si="1485"/>
        <v>3.3311626762737904E-6</v>
      </c>
      <c r="AM1387" s="5">
        <f t="shared" si="1486"/>
        <v>6.0321817759755481E-4</v>
      </c>
      <c r="AN1387" s="5">
        <f t="shared" si="1487"/>
        <v>5.5556509714034649E-4</v>
      </c>
      <c r="AO1387" s="5">
        <f t="shared" si="1488"/>
        <v>2.558382593756022E-4</v>
      </c>
      <c r="AP1387" s="5">
        <f t="shared" si="1489"/>
        <v>7.8542508996388801E-5</v>
      </c>
      <c r="AQ1387" s="5">
        <f t="shared" si="1490"/>
        <v>1.8084450311996932E-5</v>
      </c>
      <c r="AR1387" s="5">
        <f t="shared" si="1491"/>
        <v>9.4778750711705078E-4</v>
      </c>
      <c r="AS1387" s="5">
        <f t="shared" si="1492"/>
        <v>7.9748808203392409E-4</v>
      </c>
      <c r="AT1387" s="5">
        <f t="shared" si="1493"/>
        <v>3.3551151297650679E-4</v>
      </c>
      <c r="AU1387" s="5">
        <f t="shared" si="1494"/>
        <v>9.4102117114770208E-5</v>
      </c>
      <c r="AV1387" s="5">
        <f t="shared" si="1495"/>
        <v>1.979486866245478E-5</v>
      </c>
      <c r="AW1387" s="5">
        <f t="shared" si="1496"/>
        <v>7.1707915195413021E-8</v>
      </c>
      <c r="AX1387" s="5">
        <f t="shared" si="1497"/>
        <v>8.4593382639030454E-5</v>
      </c>
      <c r="AY1387" s="5">
        <f t="shared" si="1498"/>
        <v>7.7910667464398304E-5</v>
      </c>
      <c r="AZ1387" s="5">
        <f t="shared" si="1499"/>
        <v>3.5877936993309143E-5</v>
      </c>
      <c r="BA1387" s="5">
        <f t="shared" si="1500"/>
        <v>1.1014549567161357E-5</v>
      </c>
      <c r="BB1387" s="5">
        <f t="shared" si="1501"/>
        <v>2.5361053129269814E-6</v>
      </c>
      <c r="BC1387" s="5">
        <f t="shared" si="1502"/>
        <v>4.6715157031439526E-7</v>
      </c>
      <c r="BD1387" s="5">
        <f t="shared" si="1503"/>
        <v>1.4548568495206254E-4</v>
      </c>
      <c r="BE1387" s="5">
        <f t="shared" si="1504"/>
        <v>1.2241467521420215E-4</v>
      </c>
      <c r="BF1387" s="5">
        <f t="shared" si="1505"/>
        <v>5.1501124364009644E-5</v>
      </c>
      <c r="BG1387" s="5">
        <f t="shared" si="1506"/>
        <v>1.4444705022041176E-5</v>
      </c>
      <c r="BH1387" s="5">
        <f t="shared" si="1507"/>
        <v>3.0385186597924745E-6</v>
      </c>
      <c r="BI1387" s="5">
        <f t="shared" si="1508"/>
        <v>5.1133453438164594E-7</v>
      </c>
      <c r="BJ1387" s="8">
        <f t="shared" si="1509"/>
        <v>0.31168158338712776</v>
      </c>
      <c r="BK1387" s="8">
        <f t="shared" si="1510"/>
        <v>0.33280737424926915</v>
      </c>
      <c r="BL1387" s="8">
        <f t="shared" si="1511"/>
        <v>0.33316325646650707</v>
      </c>
      <c r="BM1387" s="8">
        <f t="shared" si="1512"/>
        <v>0.25926016003329455</v>
      </c>
      <c r="BN1387" s="8">
        <f t="shared" si="1513"/>
        <v>0.74066125007614458</v>
      </c>
    </row>
    <row r="1388" spans="1:66" x14ac:dyDescent="0.25">
      <c r="A1388" t="s">
        <v>22</v>
      </c>
      <c r="B1388" t="s">
        <v>261</v>
      </c>
      <c r="C1388" t="s">
        <v>24</v>
      </c>
      <c r="D1388" s="7" t="s">
        <v>522</v>
      </c>
      <c r="E1388">
        <f>VLOOKUP(A1388,home!$A$2:$E$405,3,FALSE)</f>
        <v>1.4857</v>
      </c>
      <c r="F1388">
        <f>VLOOKUP(B1388,home!$B$2:$E$405,3,FALSE)</f>
        <v>0.22439999999999999</v>
      </c>
      <c r="G1388">
        <f>VLOOKUP(C1388,away!$B$2:$E$405,4,FALSE)</f>
        <v>1.5705</v>
      </c>
      <c r="H1388">
        <f>VLOOKUP(A1388,away!$A$2:$E$405,3,FALSE)</f>
        <v>1.0857000000000001</v>
      </c>
      <c r="I1388">
        <f>VLOOKUP(C1388,away!$B$2:$E$405,3,FALSE)</f>
        <v>0.92110000000000003</v>
      </c>
      <c r="J1388">
        <f>VLOOKUP(B1388,home!$B$2:$E$405,4,FALSE)</f>
        <v>1.5350999999999999</v>
      </c>
      <c r="K1388" s="3">
        <f t="shared" si="1458"/>
        <v>0.52359069114000001</v>
      </c>
      <c r="L1388" s="3">
        <f t="shared" si="1459"/>
        <v>1.5351587482770002</v>
      </c>
      <c r="M1388" s="5">
        <f t="shared" si="1460"/>
        <v>0.12761345851002048</v>
      </c>
      <c r="N1388" s="5">
        <f t="shared" si="1461"/>
        <v>6.6817218940027331E-2</v>
      </c>
      <c r="O1388" s="5">
        <f t="shared" si="1462"/>
        <v>0.19590691722954195</v>
      </c>
      <c r="P1388" s="5">
        <f t="shared" si="1463"/>
        <v>0.10257503819132263</v>
      </c>
      <c r="Q1388" s="5">
        <f t="shared" si="1464"/>
        <v>1.7492436922430805E-2</v>
      </c>
      <c r="R1388" s="5">
        <f t="shared" si="1465"/>
        <v>0.15037410891645478</v>
      </c>
      <c r="S1388" s="5">
        <f t="shared" si="1466"/>
        <v>2.0612321346821578E-2</v>
      </c>
      <c r="T1388" s="5">
        <f t="shared" si="1467"/>
        <v>2.6853667570153256E-2</v>
      </c>
      <c r="U1388" s="5">
        <f t="shared" si="1468"/>
        <v>7.873448361712819E-2</v>
      </c>
      <c r="V1388" s="5">
        <f t="shared" si="1469"/>
        <v>1.8408974814761651E-3</v>
      </c>
      <c r="W1388" s="5">
        <f t="shared" si="1470"/>
        <v>3.0529590459794673E-3</v>
      </c>
      <c r="X1388" s="5">
        <f t="shared" si="1471"/>
        <v>4.6867767875667836E-3</v>
      </c>
      <c r="Y1388" s="5">
        <f t="shared" si="1472"/>
        <v>3.5974731933273627E-3</v>
      </c>
      <c r="Z1388" s="5">
        <f t="shared" si="1473"/>
        <v>7.694937627248466E-2</v>
      </c>
      <c r="AA1388" s="5">
        <f t="shared" si="1474"/>
        <v>4.0289977105302154E-2</v>
      </c>
      <c r="AB1388" s="5">
        <f t="shared" si="1475"/>
        <v>1.0547728479289965E-2</v>
      </c>
      <c r="AC1388" s="5">
        <f t="shared" si="1476"/>
        <v>9.2481492387958014E-5</v>
      </c>
      <c r="AD1388" s="5">
        <f t="shared" si="1477"/>
        <v>3.9962523422662607E-4</v>
      </c>
      <c r="AE1388" s="5">
        <f t="shared" si="1478"/>
        <v>6.1348817435525032E-4</v>
      </c>
      <c r="AF1388" s="5">
        <f t="shared" si="1479"/>
        <v>4.7090086891297413E-4</v>
      </c>
      <c r="AG1388" s="5">
        <f t="shared" si="1480"/>
        <v>2.4096919616099766E-4</v>
      </c>
      <c r="AH1388" s="5">
        <f t="shared" si="1481"/>
        <v>2.953237703979086E-2</v>
      </c>
      <c r="AI1388" s="5">
        <f t="shared" si="1482"/>
        <v>1.5462877705271163E-2</v>
      </c>
      <c r="AJ1388" s="5">
        <f t="shared" si="1483"/>
        <v>4.0481094123581123E-3</v>
      </c>
      <c r="AK1388" s="5">
        <f t="shared" si="1484"/>
        <v>7.0651746834230801E-4</v>
      </c>
      <c r="AL1388" s="5">
        <f t="shared" si="1485"/>
        <v>2.9734458181588807E-6</v>
      </c>
      <c r="AM1388" s="5">
        <f t="shared" si="1486"/>
        <v>4.184801051714071E-5</v>
      </c>
      <c r="AN1388" s="5">
        <f t="shared" si="1487"/>
        <v>6.4243339443376471E-5</v>
      </c>
      <c r="AO1388" s="5">
        <f t="shared" si="1488"/>
        <v>4.9311862282514139E-5</v>
      </c>
      <c r="AP1388" s="5">
        <f t="shared" si="1489"/>
        <v>2.5233845592277402E-5</v>
      </c>
      <c r="AQ1388" s="5">
        <f t="shared" si="1490"/>
        <v>9.6844897034139185E-6</v>
      </c>
      <c r="AR1388" s="5">
        <f t="shared" si="1491"/>
        <v>9.0673773940099494E-3</v>
      </c>
      <c r="AS1388" s="5">
        <f t="shared" si="1492"/>
        <v>4.7475943965568802E-3</v>
      </c>
      <c r="AT1388" s="5">
        <f t="shared" si="1493"/>
        <v>1.2428981156728041E-3</v>
      </c>
      <c r="AU1388" s="5">
        <f t="shared" si="1494"/>
        <v>2.1692329446724244E-4</v>
      </c>
      <c r="AV1388" s="5">
        <f t="shared" si="1495"/>
        <v>2.8394754418617302E-5</v>
      </c>
      <c r="AW1388" s="5">
        <f t="shared" si="1496"/>
        <v>6.6390010443905984E-8</v>
      </c>
      <c r="AX1388" s="5">
        <f t="shared" si="1497"/>
        <v>3.6518714582506156E-6</v>
      </c>
      <c r="AY1388" s="5">
        <f t="shared" si="1498"/>
        <v>5.6062024167165188E-6</v>
      </c>
      <c r="AZ1388" s="5">
        <f t="shared" si="1499"/>
        <v>4.3032053423170129E-6</v>
      </c>
      <c r="BA1388" s="5">
        <f t="shared" si="1500"/>
        <v>2.2020344422967614E-6</v>
      </c>
      <c r="BB1388" s="5">
        <f t="shared" si="1501"/>
        <v>8.4511810952478467E-7</v>
      </c>
      <c r="BC1388" s="5">
        <f t="shared" si="1502"/>
        <v>2.5947809183285854E-7</v>
      </c>
      <c r="BD1388" s="5">
        <f t="shared" si="1503"/>
        <v>2.3199772883905818E-3</v>
      </c>
      <c r="BE1388" s="5">
        <f t="shared" si="1504"/>
        <v>1.2147185118575275E-3</v>
      </c>
      <c r="BF1388" s="5">
        <f t="shared" si="1505"/>
        <v>3.1800765258201759E-4</v>
      </c>
      <c r="BG1388" s="5">
        <f t="shared" si="1506"/>
        <v>5.5501948867742546E-5</v>
      </c>
      <c r="BH1388" s="5">
        <f t="shared" si="1507"/>
        <v>7.2650759418195645E-6</v>
      </c>
      <c r="BI1388" s="5">
        <f t="shared" si="1508"/>
        <v>7.607852267123785E-7</v>
      </c>
      <c r="BJ1388" s="8">
        <f t="shared" si="1509"/>
        <v>0.12443270539054052</v>
      </c>
      <c r="BK1388" s="8">
        <f t="shared" si="1510"/>
        <v>0.25274277667026368</v>
      </c>
      <c r="BL1388" s="8">
        <f t="shared" si="1511"/>
        <v>0.54482251619147148</v>
      </c>
      <c r="BM1388" s="8">
        <f t="shared" si="1512"/>
        <v>0.33816265600255602</v>
      </c>
      <c r="BN1388" s="8">
        <f t="shared" si="1513"/>
        <v>0.66077917870979797</v>
      </c>
    </row>
    <row r="1389" spans="1:66" x14ac:dyDescent="0.25">
      <c r="A1389" t="s">
        <v>22</v>
      </c>
      <c r="B1389" t="s">
        <v>235</v>
      </c>
      <c r="C1389" t="s">
        <v>236</v>
      </c>
      <c r="D1389" s="7" t="s">
        <v>522</v>
      </c>
      <c r="E1389">
        <f>VLOOKUP(A1389,home!$A$2:$E$405,3,FALSE)</f>
        <v>1.4857</v>
      </c>
      <c r="F1389">
        <f>VLOOKUP(B1389,home!$B$2:$E$405,3,FALSE)</f>
        <v>1.5705</v>
      </c>
      <c r="G1389">
        <f>VLOOKUP(C1389,away!$B$2:$E$405,4,FALSE)</f>
        <v>1.0096000000000001</v>
      </c>
      <c r="H1389">
        <f>VLOOKUP(A1389,away!$A$2:$E$405,3,FALSE)</f>
        <v>1.0857000000000001</v>
      </c>
      <c r="I1389">
        <f>VLOOKUP(C1389,away!$B$2:$E$405,3,FALSE)</f>
        <v>1.6119000000000001</v>
      </c>
      <c r="J1389">
        <f>VLOOKUP(B1389,home!$B$2:$E$405,4,FALSE)</f>
        <v>0.92110000000000003</v>
      </c>
      <c r="K1389" s="3">
        <f t="shared" si="1458"/>
        <v>2.3556914517600003</v>
      </c>
      <c r="L1389" s="3">
        <f t="shared" si="1459"/>
        <v>1.6119616874130005</v>
      </c>
      <c r="M1389" s="5">
        <f t="shared" si="1460"/>
        <v>1.891777847186055E-2</v>
      </c>
      <c r="N1389" s="5">
        <f t="shared" si="1461"/>
        <v>4.4564449032451249E-2</v>
      </c>
      <c r="O1389" s="5">
        <f t="shared" si="1462"/>
        <v>3.049473410760567E-2</v>
      </c>
      <c r="P1389" s="5">
        <f t="shared" si="1463"/>
        <v>7.1836184460980793E-2</v>
      </c>
      <c r="Q1389" s="5">
        <f t="shared" si="1464"/>
        <v>5.2490045819069832E-2</v>
      </c>
      <c r="R1389" s="5">
        <f t="shared" si="1465"/>
        <v>2.457817152465341E-2</v>
      </c>
      <c r="S1389" s="5">
        <f t="shared" si="1466"/>
        <v>6.8195605070489732E-2</v>
      </c>
      <c r="T1389" s="5">
        <f t="shared" si="1467"/>
        <v>8.461194283089353E-2</v>
      </c>
      <c r="U1389" s="5">
        <f t="shared" si="1468"/>
        <v>5.7898588560517078E-2</v>
      </c>
      <c r="V1389" s="5">
        <f t="shared" si="1469"/>
        <v>2.8773122785936443E-2</v>
      </c>
      <c r="W1389" s="5">
        <f t="shared" si="1470"/>
        <v>4.1216784079491184E-2</v>
      </c>
      <c r="X1389" s="5">
        <f t="shared" si="1471"/>
        <v>6.6439876814513923E-2</v>
      </c>
      <c r="Y1389" s="5">
        <f t="shared" si="1472"/>
        <v>5.3549267970717872E-2</v>
      </c>
      <c r="Z1389" s="5">
        <f t="shared" si="1473"/>
        <v>1.3206356948135491E-2</v>
      </c>
      <c r="AA1389" s="5">
        <f t="shared" si="1474"/>
        <v>3.1110102171614057E-2</v>
      </c>
      <c r="AB1389" s="5">
        <f t="shared" si="1475"/>
        <v>3.6642900874525736E-2</v>
      </c>
      <c r="AC1389" s="5">
        <f t="shared" si="1476"/>
        <v>6.8287330851356598E-3</v>
      </c>
      <c r="AD1389" s="5">
        <f t="shared" si="1477"/>
        <v>2.4273506481273764E-2</v>
      </c>
      <c r="AE1389" s="5">
        <f t="shared" si="1478"/>
        <v>3.9127962466984467E-2</v>
      </c>
      <c r="AF1389" s="5">
        <f t="shared" si="1479"/>
        <v>3.1536388201656419E-2</v>
      </c>
      <c r="AG1389" s="5">
        <f t="shared" si="1480"/>
        <v>1.6945149846817841E-2</v>
      </c>
      <c r="AH1389" s="5">
        <f t="shared" si="1481"/>
        <v>5.3220353576737232E-3</v>
      </c>
      <c r="AI1389" s="5">
        <f t="shared" si="1482"/>
        <v>1.2537073198036463E-2</v>
      </c>
      <c r="AJ1389" s="5">
        <f t="shared" si="1483"/>
        <v>1.4766738081351958E-2</v>
      </c>
      <c r="AK1389" s="5">
        <f t="shared" si="1484"/>
        <v>1.1595292889539893E-2</v>
      </c>
      <c r="AL1389" s="5">
        <f t="shared" si="1485"/>
        <v>1.0372256557888804E-3</v>
      </c>
      <c r="AM1389" s="5">
        <f t="shared" si="1486"/>
        <v>1.1436178344435517E-2</v>
      </c>
      <c r="AN1389" s="5">
        <f t="shared" si="1487"/>
        <v>1.8434681341652295E-2</v>
      </c>
      <c r="AO1389" s="5">
        <f t="shared" si="1488"/>
        <v>1.4858000021205395E-2</v>
      </c>
      <c r="AP1389" s="5">
        <f t="shared" si="1489"/>
        <v>7.9835089285882153E-3</v>
      </c>
      <c r="AQ1389" s="5">
        <f t="shared" si="1490"/>
        <v>3.2172776310009543E-3</v>
      </c>
      <c r="AR1389" s="5">
        <f t="shared" si="1491"/>
        <v>1.7157834191254783E-3</v>
      </c>
      <c r="AS1389" s="5">
        <f t="shared" si="1492"/>
        <v>4.0418563335054341E-3</v>
      </c>
      <c r="AT1389" s="5">
        <f t="shared" si="1493"/>
        <v>4.7606832070403856E-3</v>
      </c>
      <c r="AU1389" s="5">
        <f t="shared" si="1494"/>
        <v>3.7382335784541402E-3</v>
      </c>
      <c r="AV1389" s="5">
        <f t="shared" si="1495"/>
        <v>2.2015312213616535E-3</v>
      </c>
      <c r="AW1389" s="5">
        <f t="shared" si="1496"/>
        <v>1.0940668801123144E-4</v>
      </c>
      <c r="AX1389" s="5">
        <f t="shared" si="1497"/>
        <v>4.4900179277982625E-3</v>
      </c>
      <c r="AY1389" s="5">
        <f t="shared" si="1498"/>
        <v>7.2377368754083125E-3</v>
      </c>
      <c r="AZ1389" s="5">
        <f t="shared" si="1499"/>
        <v>5.8334772733672413E-3</v>
      </c>
      <c r="BA1389" s="5">
        <f t="shared" si="1500"/>
        <v>3.1344472896874826E-3</v>
      </c>
      <c r="BB1389" s="5">
        <f t="shared" si="1501"/>
        <v>1.2631522355479353E-3</v>
      </c>
      <c r="BC1389" s="5">
        <f t="shared" si="1502"/>
        <v>4.0723060181467098E-4</v>
      </c>
      <c r="BD1389" s="5">
        <f t="shared" si="1503"/>
        <v>4.6096285592145885E-4</v>
      </c>
      <c r="BE1389" s="5">
        <f t="shared" si="1504"/>
        <v>1.0858862592730571E-3</v>
      </c>
      <c r="BF1389" s="5">
        <f t="shared" si="1505"/>
        <v>1.2790064892765924E-3</v>
      </c>
      <c r="BG1389" s="5">
        <f t="shared" si="1506"/>
        <v>1.0043148845114791E-3</v>
      </c>
      <c r="BH1389" s="5">
        <f t="shared" si="1507"/>
        <v>5.9146399707975586E-4</v>
      </c>
      <c r="BI1389" s="5">
        <f t="shared" si="1508"/>
        <v>2.7866133638891659E-4</v>
      </c>
      <c r="BJ1389" s="8">
        <f t="shared" si="1509"/>
        <v>0.53305108201437634</v>
      </c>
      <c r="BK1389" s="8">
        <f t="shared" si="1510"/>
        <v>0.20282638640560036</v>
      </c>
      <c r="BL1389" s="8">
        <f t="shared" si="1511"/>
        <v>0.24610402034745635</v>
      </c>
      <c r="BM1389" s="8">
        <f t="shared" si="1512"/>
        <v>0.74517815211154992</v>
      </c>
      <c r="BN1389" s="8">
        <f t="shared" si="1513"/>
        <v>0.2428813634166215</v>
      </c>
    </row>
    <row r="1390" spans="1:66" x14ac:dyDescent="0.25">
      <c r="A1390" t="s">
        <v>25</v>
      </c>
      <c r="B1390" t="s">
        <v>417</v>
      </c>
      <c r="C1390" t="s">
        <v>243</v>
      </c>
      <c r="D1390" s="7" t="s">
        <v>522</v>
      </c>
      <c r="E1390">
        <f>VLOOKUP(A1390,home!$A$2:$E$405,3,FALSE)</f>
        <v>1.1486000000000001</v>
      </c>
      <c r="F1390">
        <f>VLOOKUP(B1390,home!$B$2:$E$405,3,FALSE)</f>
        <v>1.4510000000000001</v>
      </c>
      <c r="G1390">
        <f>VLOOKUP(C1390,away!$B$2:$E$405,4,FALSE)</f>
        <v>0.87060000000000004</v>
      </c>
      <c r="H1390">
        <f>VLOOKUP(A1390,away!$A$2:$E$405,3,FALSE)</f>
        <v>1.1621999999999999</v>
      </c>
      <c r="I1390">
        <f>VLOOKUP(C1390,away!$B$2:$E$405,3,FALSE)</f>
        <v>1.4340999999999999</v>
      </c>
      <c r="J1390">
        <f>VLOOKUP(B1390,home!$B$2:$E$405,4,FALSE)</f>
        <v>0.86040000000000005</v>
      </c>
      <c r="K1390" s="3">
        <f t="shared" si="1458"/>
        <v>1.4509581531600002</v>
      </c>
      <c r="L1390" s="3">
        <f t="shared" si="1459"/>
        <v>1.4340381616079998</v>
      </c>
      <c r="M1390" s="5">
        <f t="shared" si="1460"/>
        <v>5.5854995374721668E-2</v>
      </c>
      <c r="N1390" s="5">
        <f t="shared" si="1461"/>
        <v>8.1043260933666497E-2</v>
      </c>
      <c r="O1390" s="5">
        <f t="shared" si="1462"/>
        <v>8.0098194883789178E-2</v>
      </c>
      <c r="P1390" s="5">
        <f t="shared" si="1463"/>
        <v>0.11621912892003254</v>
      </c>
      <c r="Q1390" s="5">
        <f t="shared" si="1464"/>
        <v>5.879519010518839E-2</v>
      </c>
      <c r="R1390" s="5">
        <f t="shared" si="1465"/>
        <v>5.7431934069634184E-2</v>
      </c>
      <c r="S1390" s="5">
        <f t="shared" si="1466"/>
        <v>6.0455138507826162E-2</v>
      </c>
      <c r="T1390" s="5">
        <f t="shared" si="1467"/>
        <v>8.4314546329837217E-2</v>
      </c>
      <c r="U1390" s="5">
        <f t="shared" si="1468"/>
        <v>8.3331332990083315E-2</v>
      </c>
      <c r="V1390" s="5">
        <f t="shared" si="1469"/>
        <v>1.3976753534323687E-2</v>
      </c>
      <c r="W1390" s="5">
        <f t="shared" si="1470"/>
        <v>2.8436453483238412E-2</v>
      </c>
      <c r="X1390" s="5">
        <f t="shared" si="1471"/>
        <v>4.0778959475754613E-2</v>
      </c>
      <c r="Y1390" s="5">
        <f t="shared" si="1472"/>
        <v>2.9239292039449142E-2</v>
      </c>
      <c r="Z1390" s="5">
        <f t="shared" si="1473"/>
        <v>2.7453195050270014E-2</v>
      </c>
      <c r="AA1390" s="5">
        <f t="shared" si="1474"/>
        <v>3.9833437188481043E-2</v>
      </c>
      <c r="AB1390" s="5">
        <f t="shared" si="1475"/>
        <v>2.8898325228506671E-2</v>
      </c>
      <c r="AC1390" s="5">
        <f t="shared" si="1476"/>
        <v>1.8176150919800109E-3</v>
      </c>
      <c r="AD1390" s="5">
        <f t="shared" si="1477"/>
        <v>1.0315026007114965E-2</v>
      </c>
      <c r="AE1390" s="5">
        <f t="shared" si="1478"/>
        <v>1.479214093218185E-2</v>
      </c>
      <c r="AF1390" s="5">
        <f t="shared" si="1479"/>
        <v>1.0606247294316255E-2</v>
      </c>
      <c r="AG1390" s="5">
        <f t="shared" si="1480"/>
        <v>5.0699211238337009E-3</v>
      </c>
      <c r="AH1390" s="5">
        <f t="shared" si="1481"/>
        <v>9.8422323400387621E-3</v>
      </c>
      <c r="AI1390" s="5">
        <f t="shared" si="1482"/>
        <v>1.4280667259074269E-2</v>
      </c>
      <c r="AJ1390" s="5">
        <f t="shared" si="1483"/>
        <v>1.0360325296059444E-2</v>
      </c>
      <c r="AK1390" s="5">
        <f t="shared" si="1484"/>
        <v>5.0107994859024127E-3</v>
      </c>
      <c r="AL1390" s="5">
        <f t="shared" si="1485"/>
        <v>1.5127860366625197E-4</v>
      </c>
      <c r="AM1390" s="5">
        <f t="shared" si="1486"/>
        <v>2.9933342170161783E-3</v>
      </c>
      <c r="AN1390" s="5">
        <f t="shared" si="1487"/>
        <v>4.2925554976482013E-3</v>
      </c>
      <c r="AO1390" s="5">
        <f t="shared" si="1488"/>
        <v>3.0778441972238711E-3</v>
      </c>
      <c r="AP1390" s="5">
        <f t="shared" si="1489"/>
        <v>1.4712486781009229E-3</v>
      </c>
      <c r="AQ1390" s="5">
        <f t="shared" si="1490"/>
        <v>5.2745668740301183E-4</v>
      </c>
      <c r="AR1390" s="5">
        <f t="shared" si="1491"/>
        <v>2.8228273542055954E-3</v>
      </c>
      <c r="AS1390" s="5">
        <f t="shared" si="1492"/>
        <v>4.0958043645476809E-3</v>
      </c>
      <c r="AT1390" s="5">
        <f t="shared" si="1493"/>
        <v>2.9714203682443862E-3</v>
      </c>
      <c r="AU1390" s="5">
        <f t="shared" si="1494"/>
        <v>1.4371355365899604E-3</v>
      </c>
      <c r="AV1390" s="5">
        <f t="shared" si="1495"/>
        <v>5.2130588100279362E-4</v>
      </c>
      <c r="AW1390" s="5">
        <f t="shared" si="1496"/>
        <v>8.7436064602933789E-6</v>
      </c>
      <c r="AX1390" s="5">
        <f t="shared" si="1497"/>
        <v>7.2386711455207139E-4</v>
      </c>
      <c r="AY1390" s="5">
        <f t="shared" si="1498"/>
        <v>1.0380530662007399E-3</v>
      </c>
      <c r="AZ1390" s="5">
        <f t="shared" si="1499"/>
        <v>7.443038553530284E-4</v>
      </c>
      <c r="BA1390" s="5">
        <f t="shared" si="1500"/>
        <v>3.5578671080273441E-4</v>
      </c>
      <c r="BB1390" s="5">
        <f t="shared" si="1501"/>
        <v>1.2755293017102757E-4</v>
      </c>
      <c r="BC1390" s="5">
        <f t="shared" si="1502"/>
        <v>3.6583153898034763E-5</v>
      </c>
      <c r="BD1390" s="5">
        <f t="shared" si="1503"/>
        <v>6.7467369159362729E-4</v>
      </c>
      <c r="BE1390" s="5">
        <f t="shared" si="1504"/>
        <v>9.7892329354032901E-4</v>
      </c>
      <c r="BF1390" s="5">
        <f t="shared" si="1505"/>
        <v>7.1018836704029047E-4</v>
      </c>
      <c r="BG1390" s="5">
        <f t="shared" si="1506"/>
        <v>3.4348453381216528E-4</v>
      </c>
      <c r="BH1390" s="5">
        <f t="shared" si="1507"/>
        <v>1.2459542120478074E-4</v>
      </c>
      <c r="BI1390" s="5">
        <f t="shared" si="1508"/>
        <v>3.6156548448696178E-5</v>
      </c>
      <c r="BJ1390" s="8">
        <f t="shared" si="1509"/>
        <v>0.37877962383295083</v>
      </c>
      <c r="BK1390" s="8">
        <f t="shared" si="1510"/>
        <v>0.24951296309875107</v>
      </c>
      <c r="BL1390" s="8">
        <f t="shared" si="1511"/>
        <v>0.34380376410179969</v>
      </c>
      <c r="BM1390" s="8">
        <f t="shared" si="1512"/>
        <v>0.54907753233699863</v>
      </c>
      <c r="BN1390" s="8">
        <f t="shared" si="1513"/>
        <v>0.44944270428703254</v>
      </c>
    </row>
    <row r="1391" spans="1:66" x14ac:dyDescent="0.25">
      <c r="A1391" t="s">
        <v>25</v>
      </c>
      <c r="B1391" t="s">
        <v>155</v>
      </c>
      <c r="C1391" t="s">
        <v>162</v>
      </c>
      <c r="D1391" s="7" t="s">
        <v>522</v>
      </c>
      <c r="E1391">
        <f>VLOOKUP(A1391,home!$A$2:$E$405,3,FALSE)</f>
        <v>1.1486000000000001</v>
      </c>
      <c r="F1391">
        <f>VLOOKUP(B1391,home!$B$2:$E$405,3,FALSE)</f>
        <v>0.29020000000000001</v>
      </c>
      <c r="G1391">
        <f>VLOOKUP(C1391,away!$B$2:$E$405,4,FALSE)</f>
        <v>0.43530000000000002</v>
      </c>
      <c r="H1391">
        <f>VLOOKUP(A1391,away!$A$2:$E$405,3,FALSE)</f>
        <v>1.1621999999999999</v>
      </c>
      <c r="I1391">
        <f>VLOOKUP(C1391,away!$B$2:$E$405,3,FALSE)</f>
        <v>0.64529999999999998</v>
      </c>
      <c r="J1391">
        <f>VLOOKUP(B1391,home!$B$2:$E$405,4,FALSE)</f>
        <v>0.86040000000000005</v>
      </c>
      <c r="K1391" s="3">
        <f t="shared" si="1458"/>
        <v>0.14509581531600002</v>
      </c>
      <c r="L1391" s="3">
        <f t="shared" si="1459"/>
        <v>0.645272174664</v>
      </c>
      <c r="M1391" s="5">
        <f t="shared" si="1460"/>
        <v>0.45367781567051313</v>
      </c>
      <c r="N1391" s="5">
        <f t="shared" si="1461"/>
        <v>6.5826752555495083E-2</v>
      </c>
      <c r="O1391" s="5">
        <f t="shared" si="1462"/>
        <v>0.29274567071452534</v>
      </c>
      <c r="P1391" s="5">
        <f t="shared" si="1463"/>
        <v>4.2476171772553327E-2</v>
      </c>
      <c r="Q1391" s="5">
        <f t="shared" si="1464"/>
        <v>4.7755931658220729E-3</v>
      </c>
      <c r="R1391" s="5">
        <f t="shared" si="1465"/>
        <v>9.4450317782716495E-2</v>
      </c>
      <c r="S1391" s="5">
        <f t="shared" si="1466"/>
        <v>9.9422161836638478E-4</v>
      </c>
      <c r="T1391" s="5">
        <f t="shared" si="1467"/>
        <v>3.0815573874205453E-3</v>
      </c>
      <c r="U1391" s="5">
        <f t="shared" si="1468"/>
        <v>1.3704345865538549E-2</v>
      </c>
      <c r="V1391" s="5">
        <f t="shared" si="1469"/>
        <v>1.0342809315094047E-5</v>
      </c>
      <c r="W1391" s="5">
        <f t="shared" si="1470"/>
        <v>2.3097286133749048E-4</v>
      </c>
      <c r="X1391" s="5">
        <f t="shared" si="1471"/>
        <v>1.4904036052360901E-4</v>
      </c>
      <c r="Y1391" s="5">
        <f t="shared" si="1472"/>
        <v>4.8085798773887879E-5</v>
      </c>
      <c r="Z1391" s="5">
        <f t="shared" si="1473"/>
        <v>2.0315387317786451E-2</v>
      </c>
      <c r="AA1391" s="5">
        <f t="shared" si="1474"/>
        <v>2.9476776863345527E-3</v>
      </c>
      <c r="AB1391" s="5">
        <f t="shared" si="1475"/>
        <v>2.1384784859374622E-4</v>
      </c>
      <c r="AC1391" s="5">
        <f t="shared" si="1476"/>
        <v>6.0522430498034438E-8</v>
      </c>
      <c r="AD1391" s="5">
        <f t="shared" si="1477"/>
        <v>8.3782989079081517E-6</v>
      </c>
      <c r="AE1391" s="5">
        <f t="shared" si="1478"/>
        <v>5.4062831562909089E-6</v>
      </c>
      <c r="AF1391" s="5">
        <f t="shared" si="1479"/>
        <v>1.7442620445545941E-6</v>
      </c>
      <c r="AG1391" s="5">
        <f t="shared" si="1480"/>
        <v>3.7517458755787263E-7</v>
      </c>
      <c r="AH1391" s="5">
        <f t="shared" si="1481"/>
        <v>3.277238538422377E-3</v>
      </c>
      <c r="AI1391" s="5">
        <f t="shared" si="1482"/>
        <v>4.755135977174111E-4</v>
      </c>
      <c r="AJ1391" s="5">
        <f t="shared" si="1483"/>
        <v>3.4497516577326107E-5</v>
      </c>
      <c r="AK1391" s="5">
        <f t="shared" si="1484"/>
        <v>1.6684817647214528E-6</v>
      </c>
      <c r="AL1391" s="5">
        <f t="shared" si="1485"/>
        <v>2.2665963070091723E-10</v>
      </c>
      <c r="AM1391" s="5">
        <f t="shared" si="1486"/>
        <v>2.4313122220081729E-7</v>
      </c>
      <c r="AN1391" s="5">
        <f t="shared" si="1487"/>
        <v>1.5688581247823755E-7</v>
      </c>
      <c r="AO1391" s="5">
        <f t="shared" si="1488"/>
        <v>5.0617024695880424E-8</v>
      </c>
      <c r="AP1391" s="5">
        <f t="shared" si="1489"/>
        <v>1.0887252533510721E-8</v>
      </c>
      <c r="AQ1391" s="5">
        <f t="shared" si="1490"/>
        <v>1.7563102796036512E-9</v>
      </c>
      <c r="AR1391" s="5">
        <f t="shared" si="1491"/>
        <v>4.2294216771609534E-4</v>
      </c>
      <c r="AS1391" s="5">
        <f t="shared" si="1492"/>
        <v>6.1367138656283284E-5</v>
      </c>
      <c r="AT1391" s="5">
        <f t="shared" si="1493"/>
        <v>4.4520575084717225E-6</v>
      </c>
      <c r="AU1391" s="5">
        <f t="shared" si="1494"/>
        <v>2.1532497134180811E-7</v>
      </c>
      <c r="AV1391" s="5">
        <f t="shared" si="1495"/>
        <v>7.8106880686834973E-9</v>
      </c>
      <c r="AW1391" s="5">
        <f t="shared" si="1496"/>
        <v>5.8948057869158929E-13</v>
      </c>
      <c r="AX1391" s="5">
        <f t="shared" si="1497"/>
        <v>5.8795538190005194E-9</v>
      </c>
      <c r="AY1391" s="5">
        <f t="shared" si="1498"/>
        <v>3.7939124788404918E-9</v>
      </c>
      <c r="AZ1391" s="5">
        <f t="shared" si="1499"/>
        <v>1.2240530778531454E-9</v>
      </c>
      <c r="BA1391" s="5">
        <f t="shared" si="1500"/>
        <v>2.6328246381682056E-10</v>
      </c>
      <c r="BB1391" s="5">
        <f t="shared" si="1501"/>
        <v>4.2472211994493918E-11</v>
      </c>
      <c r="BC1391" s="5">
        <f t="shared" si="1502"/>
        <v>5.4812273192955041E-12</v>
      </c>
      <c r="BD1391" s="5">
        <f t="shared" si="1503"/>
        <v>4.5485468719878492E-5</v>
      </c>
      <c r="BE1391" s="5">
        <f t="shared" si="1504"/>
        <v>6.5997511689411864E-6</v>
      </c>
      <c r="BF1391" s="5">
        <f t="shared" si="1505"/>
        <v>4.7879813837012279E-7</v>
      </c>
      <c r="BG1391" s="5">
        <f t="shared" si="1506"/>
        <v>2.3157202086198657E-8</v>
      </c>
      <c r="BH1391" s="5">
        <f t="shared" si="1507"/>
        <v>8.4000327928359275E-10</v>
      </c>
      <c r="BI1391" s="5">
        <f t="shared" si="1508"/>
        <v>2.4376192135153324E-11</v>
      </c>
      <c r="BJ1391" s="8">
        <f t="shared" si="1509"/>
        <v>7.4128380634446447E-2</v>
      </c>
      <c r="BK1391" s="8">
        <f t="shared" si="1510"/>
        <v>0.49715861641375053</v>
      </c>
      <c r="BL1391" s="8">
        <f t="shared" si="1511"/>
        <v>0.40839235057133949</v>
      </c>
      <c r="BM1391" s="8">
        <f t="shared" si="1512"/>
        <v>4.6042409482374549E-2</v>
      </c>
      <c r="BN1391" s="8">
        <f t="shared" si="1513"/>
        <v>0.95395232166162547</v>
      </c>
    </row>
    <row r="1392" spans="1:66" x14ac:dyDescent="0.25">
      <c r="A1392" t="s">
        <v>166</v>
      </c>
      <c r="B1392" t="s">
        <v>478</v>
      </c>
      <c r="C1392" t="s">
        <v>250</v>
      </c>
      <c r="D1392" s="7" t="s">
        <v>522</v>
      </c>
      <c r="E1392">
        <f>VLOOKUP(A1392,home!$A$2:$E$405,3,FALSE)</f>
        <v>1.8032999999999999</v>
      </c>
      <c r="F1392">
        <f>VLOOKUP(B1392,home!$B$2:$E$405,3,FALSE)</f>
        <v>0.41589999999999999</v>
      </c>
      <c r="G1392">
        <f>VLOOKUP(C1392,away!$B$2:$E$405,4,FALSE)</f>
        <v>0.55449999999999999</v>
      </c>
      <c r="H1392">
        <f>VLOOKUP(A1392,away!$A$2:$E$405,3,FALSE)</f>
        <v>1.4918</v>
      </c>
      <c r="I1392">
        <f>VLOOKUP(C1392,away!$B$2:$E$405,3,FALSE)</f>
        <v>2.4579</v>
      </c>
      <c r="J1392">
        <f>VLOOKUP(B1392,home!$B$2:$E$405,4,FALSE)</f>
        <v>1.0055000000000001</v>
      </c>
      <c r="K1392" s="3">
        <f t="shared" si="1458"/>
        <v>0.41587082461499997</v>
      </c>
      <c r="L1392" s="3">
        <f t="shared" si="1459"/>
        <v>3.6868620437100001</v>
      </c>
      <c r="M1392" s="5">
        <f t="shared" si="1460"/>
        <v>1.6527446292844552E-2</v>
      </c>
      <c r="N1392" s="5">
        <f t="shared" si="1461"/>
        <v>6.8732827185853879E-3</v>
      </c>
      <c r="O1392" s="5">
        <f t="shared" si="1462"/>
        <v>6.0934414416544146E-2</v>
      </c>
      <c r="P1392" s="5">
        <f t="shared" si="1463"/>
        <v>2.5340845170840353E-2</v>
      </c>
      <c r="Q1392" s="5">
        <f t="shared" si="1464"/>
        <v>1.4291988759950669E-3</v>
      </c>
      <c r="R1392" s="5">
        <f t="shared" si="1465"/>
        <v>0.11232838983402602</v>
      </c>
      <c r="S1392" s="5">
        <f t="shared" si="1466"/>
        <v>9.7135156665207403E-3</v>
      </c>
      <c r="T1392" s="5">
        <f t="shared" si="1467"/>
        <v>5.2692590888192082E-3</v>
      </c>
      <c r="U1392" s="5">
        <f t="shared" si="1468"/>
        <v>4.671410010795158E-2</v>
      </c>
      <c r="V1392" s="5">
        <f t="shared" si="1469"/>
        <v>1.6548143427497905E-3</v>
      </c>
      <c r="W1392" s="5">
        <f t="shared" si="1470"/>
        <v>1.981207050329665E-4</v>
      </c>
      <c r="X1392" s="5">
        <f t="shared" si="1471"/>
        <v>7.304437074591092E-4</v>
      </c>
      <c r="Y1392" s="5">
        <f t="shared" si="1472"/>
        <v>1.3465225900489003E-3</v>
      </c>
      <c r="Z1392" s="5">
        <f t="shared" si="1473"/>
        <v>0.13804642563671027</v>
      </c>
      <c r="AA1392" s="5">
        <f t="shared" si="1474"/>
        <v>5.7409480864691963E-2</v>
      </c>
      <c r="AB1392" s="5">
        <f t="shared" si="1475"/>
        <v>1.1937464073959252E-2</v>
      </c>
      <c r="AC1392" s="5">
        <f t="shared" si="1476"/>
        <v>1.585786201596356E-4</v>
      </c>
      <c r="AD1392" s="5">
        <f t="shared" si="1477"/>
        <v>2.0598155243841238E-5</v>
      </c>
      <c r="AE1392" s="5">
        <f t="shared" si="1478"/>
        <v>7.5942556738964377E-5</v>
      </c>
      <c r="AF1392" s="5">
        <f t="shared" si="1479"/>
        <v>1.3999486497159042E-4</v>
      </c>
      <c r="AG1392" s="5">
        <f t="shared" si="1480"/>
        <v>1.7204725132602113E-4</v>
      </c>
      <c r="AH1392" s="5">
        <f t="shared" si="1481"/>
        <v>0.12723953173745556</v>
      </c>
      <c r="AI1392" s="5">
        <f t="shared" si="1482"/>
        <v>5.2915208987282095E-2</v>
      </c>
      <c r="AJ1392" s="5">
        <f t="shared" si="1483"/>
        <v>1.1002945798108029E-2</v>
      </c>
      <c r="AK1392" s="5">
        <f t="shared" si="1484"/>
        <v>1.5252680474177785E-3</v>
      </c>
      <c r="AL1392" s="5">
        <f t="shared" si="1485"/>
        <v>9.7256797926746044E-6</v>
      </c>
      <c r="AM1392" s="5">
        <f t="shared" si="1486"/>
        <v>1.7132343613608083E-6</v>
      </c>
      <c r="AN1392" s="5">
        <f t="shared" si="1487"/>
        <v>6.3164587388809071E-6</v>
      </c>
      <c r="AO1392" s="5">
        <f t="shared" si="1488"/>
        <v>1.1643955987520176E-5</v>
      </c>
      <c r="AP1392" s="5">
        <f t="shared" si="1489"/>
        <v>1.430988645633931E-5</v>
      </c>
      <c r="AQ1392" s="5">
        <f t="shared" si="1490"/>
        <v>1.31896443064193E-5</v>
      </c>
      <c r="AR1392" s="5">
        <f t="shared" si="1491"/>
        <v>9.3822920004451735E-2</v>
      </c>
      <c r="AS1392" s="5">
        <f t="shared" si="1492"/>
        <v>3.9018215110038522E-2</v>
      </c>
      <c r="AT1392" s="5">
        <f t="shared" si="1493"/>
        <v>8.1132686464085845E-3</v>
      </c>
      <c r="AU1392" s="5">
        <f t="shared" si="1494"/>
        <v>1.1246905741016543E-3</v>
      </c>
      <c r="AV1392" s="5">
        <f t="shared" si="1495"/>
        <v>1.1693149912209317E-4</v>
      </c>
      <c r="AW1392" s="5">
        <f t="shared" si="1496"/>
        <v>4.1422166202349051E-7</v>
      </c>
      <c r="AX1392" s="5">
        <f t="shared" si="1497"/>
        <v>1.1874736443631201E-7</v>
      </c>
      <c r="AY1392" s="5">
        <f t="shared" si="1498"/>
        <v>4.3780515073083756E-7</v>
      </c>
      <c r="AZ1392" s="5">
        <f t="shared" si="1499"/>
        <v>8.0706359638513015E-7</v>
      </c>
      <c r="BA1392" s="5">
        <f t="shared" si="1500"/>
        <v>9.9184404679080783E-7</v>
      </c>
      <c r="BB1392" s="5">
        <f t="shared" si="1501"/>
        <v>9.1419804234818884E-7</v>
      </c>
      <c r="BC1392" s="5">
        <f t="shared" si="1502"/>
        <v>6.7410441255350485E-7</v>
      </c>
      <c r="BD1392" s="5">
        <f t="shared" si="1503"/>
        <v>5.7652027099075444E-2</v>
      </c>
      <c r="BE1392" s="5">
        <f t="shared" si="1504"/>
        <v>2.3975796050418829E-2</v>
      </c>
      <c r="BF1392" s="5">
        <f t="shared" si="1505"/>
        <v>4.9854170371443681E-3</v>
      </c>
      <c r="BG1392" s="5">
        <f t="shared" si="1506"/>
        <v>6.9109649809563276E-4</v>
      </c>
      <c r="BH1392" s="5">
        <f t="shared" si="1507"/>
        <v>7.185171763789239E-5</v>
      </c>
      <c r="BI1392" s="5">
        <f t="shared" si="1508"/>
        <v>5.9762066128148884E-6</v>
      </c>
      <c r="BJ1392" s="8">
        <f t="shared" si="1509"/>
        <v>1.630652745668482E-2</v>
      </c>
      <c r="BK1392" s="8">
        <f t="shared" si="1510"/>
        <v>5.340536357805848E-2</v>
      </c>
      <c r="BL1392" s="8">
        <f t="shared" si="1511"/>
        <v>0.71158499431054389</v>
      </c>
      <c r="BM1392" s="8">
        <f t="shared" si="1512"/>
        <v>0.69590971008967317</v>
      </c>
      <c r="BN1392" s="8">
        <f t="shared" si="1513"/>
        <v>0.22343357730883551</v>
      </c>
    </row>
    <row r="1393" spans="1:66" x14ac:dyDescent="0.25">
      <c r="A1393" t="s">
        <v>166</v>
      </c>
      <c r="B1393" t="s">
        <v>249</v>
      </c>
      <c r="C1393" t="s">
        <v>172</v>
      </c>
      <c r="D1393" s="7" t="s">
        <v>522</v>
      </c>
      <c r="E1393">
        <f>VLOOKUP(A1393,home!$A$2:$E$405,3,FALSE)</f>
        <v>1.8032999999999999</v>
      </c>
      <c r="F1393">
        <f>VLOOKUP(B1393,home!$B$2:$E$405,3,FALSE)</f>
        <v>1.1091</v>
      </c>
      <c r="G1393">
        <f>VLOOKUP(C1393,away!$B$2:$E$405,4,FALSE)</f>
        <v>0.18479999999999999</v>
      </c>
      <c r="H1393">
        <f>VLOOKUP(A1393,away!$A$2:$E$405,3,FALSE)</f>
        <v>1.4918</v>
      </c>
      <c r="I1393">
        <f>VLOOKUP(C1393,away!$B$2:$E$405,3,FALSE)</f>
        <v>1.7875000000000001</v>
      </c>
      <c r="J1393">
        <f>VLOOKUP(B1393,home!$B$2:$E$405,4,FALSE)</f>
        <v>1.6758</v>
      </c>
      <c r="K1393" s="3">
        <f t="shared" si="1458"/>
        <v>0.3696073975439999</v>
      </c>
      <c r="L1393" s="3">
        <f t="shared" si="1459"/>
        <v>4.4686757115000004</v>
      </c>
      <c r="M1393" s="5">
        <f t="shared" si="1460"/>
        <v>7.9206412617247174E-3</v>
      </c>
      <c r="N1393" s="5">
        <f t="shared" si="1461"/>
        <v>2.9275276036256964E-3</v>
      </c>
      <c r="O1393" s="5">
        <f t="shared" si="1462"/>
        <v>3.5394777225773957E-2</v>
      </c>
      <c r="P1393" s="5">
        <f t="shared" si="1463"/>
        <v>1.3082171497067949E-2</v>
      </c>
      <c r="Q1393" s="5">
        <f t="shared" si="1464"/>
        <v>5.4101792940715798E-4</v>
      </c>
      <c r="R1393" s="5">
        <f t="shared" si="1465"/>
        <v>7.9083890651384742E-2</v>
      </c>
      <c r="S1393" s="5">
        <f t="shared" si="1466"/>
        <v>5.401810453962875E-3</v>
      </c>
      <c r="T1393" s="5">
        <f t="shared" si="1467"/>
        <v>2.4176336806277887E-3</v>
      </c>
      <c r="U1393" s="5">
        <f t="shared" si="1468"/>
        <v>2.9229991011312576E-2</v>
      </c>
      <c r="V1393" s="5">
        <f t="shared" si="1469"/>
        <v>9.9132560972032342E-4</v>
      </c>
      <c r="W1393" s="5">
        <f t="shared" si="1470"/>
        <v>6.6654742970941079E-5</v>
      </c>
      <c r="X1393" s="5">
        <f t="shared" si="1471"/>
        <v>2.9785843097051976E-4</v>
      </c>
      <c r="Y1393" s="5">
        <f t="shared" si="1472"/>
        <v>6.6551636797173067E-4</v>
      </c>
      <c r="Z1393" s="5">
        <f t="shared" si="1473"/>
        <v>0.117800087108255</v>
      </c>
      <c r="AA1393" s="5">
        <f t="shared" si="1474"/>
        <v>4.3539783626538625E-2</v>
      </c>
      <c r="AB1393" s="5">
        <f t="shared" si="1475"/>
        <v>8.0463130579168981E-3</v>
      </c>
      <c r="AC1393" s="5">
        <f t="shared" si="1476"/>
        <v>1.0233303093199286E-4</v>
      </c>
      <c r="AD1393" s="5">
        <f t="shared" si="1477"/>
        <v>6.159021520863434E-6</v>
      </c>
      <c r="AE1393" s="5">
        <f t="shared" si="1478"/>
        <v>2.7522669876888221E-5</v>
      </c>
      <c r="AF1393" s="5">
        <f t="shared" si="1479"/>
        <v>6.149494319724156E-5</v>
      </c>
      <c r="AG1393" s="5">
        <f t="shared" si="1480"/>
        <v>9.1600319681861851E-5</v>
      </c>
      <c r="AH1393" s="5">
        <f t="shared" si="1481"/>
        <v>0.13160259701831084</v>
      </c>
      <c r="AI1393" s="5">
        <f t="shared" si="1482"/>
        <v>4.864129339396963E-2</v>
      </c>
      <c r="AJ1393" s="5">
        <f t="shared" si="1483"/>
        <v>8.989090932259634E-3</v>
      </c>
      <c r="AK1393" s="5">
        <f t="shared" si="1484"/>
        <v>1.1074781685862843E-3</v>
      </c>
      <c r="AL1393" s="5">
        <f t="shared" si="1485"/>
        <v>6.7607569449526133E-6</v>
      </c>
      <c r="AM1393" s="5">
        <f t="shared" si="1486"/>
        <v>4.5528398314876454E-7</v>
      </c>
      <c r="AN1393" s="5">
        <f t="shared" si="1487"/>
        <v>2.0345164773318596E-6</v>
      </c>
      <c r="AO1393" s="5">
        <f t="shared" si="1488"/>
        <v>4.545797183449712E-6</v>
      </c>
      <c r="AP1393" s="5">
        <f t="shared" si="1489"/>
        <v>6.7712311543622809E-6</v>
      </c>
      <c r="AQ1393" s="5">
        <f t="shared" si="1490"/>
        <v>7.5646090491127075E-6</v>
      </c>
      <c r="AR1393" s="5">
        <f t="shared" si="1491"/>
        <v>0.11761786577320961</v>
      </c>
      <c r="AS1393" s="5">
        <f t="shared" si="1492"/>
        <v>4.34724332731155E-2</v>
      </c>
      <c r="AT1393" s="5">
        <f t="shared" si="1493"/>
        <v>8.033866463490703E-3</v>
      </c>
      <c r="AU1393" s="5">
        <f t="shared" si="1494"/>
        <v>9.8979215859560624E-4</v>
      </c>
      <c r="AV1393" s="5">
        <f t="shared" si="1495"/>
        <v>9.1458625961994956E-5</v>
      </c>
      <c r="AW1393" s="5">
        <f t="shared" si="1496"/>
        <v>3.1017894638034064E-7</v>
      </c>
      <c r="AX1393" s="5">
        <f t="shared" si="1497"/>
        <v>2.8046054692513537E-8</v>
      </c>
      <c r="AY1393" s="5">
        <f t="shared" si="1498"/>
        <v>1.2532872340783585E-7</v>
      </c>
      <c r="AZ1393" s="5">
        <f t="shared" si="1499"/>
        <v>2.8002671112294888E-7</v>
      </c>
      <c r="BA1393" s="5">
        <f t="shared" si="1500"/>
        <v>4.171161875221163E-7</v>
      </c>
      <c r="BB1393" s="5">
        <f t="shared" si="1501"/>
        <v>4.6598924401339007E-7</v>
      </c>
      <c r="BC1393" s="5">
        <f t="shared" si="1502"/>
        <v>4.1647096330857661E-7</v>
      </c>
      <c r="BD1393" s="5">
        <f t="shared" si="1503"/>
        <v>8.7599350003201473E-2</v>
      </c>
      <c r="BE1393" s="5">
        <f t="shared" si="1504"/>
        <v>3.237736778122928E-2</v>
      </c>
      <c r="BF1393" s="5">
        <f t="shared" si="1505"/>
        <v>5.9834573224725506E-3</v>
      </c>
      <c r="BG1393" s="5">
        <f t="shared" si="1506"/>
        <v>7.3717669642489017E-4</v>
      </c>
      <c r="BH1393" s="5">
        <f t="shared" si="1507"/>
        <v>6.8116490073921694E-5</v>
      </c>
      <c r="BI1393" s="5">
        <f t="shared" si="1508"/>
        <v>5.0352717252107805E-6</v>
      </c>
      <c r="BJ1393" s="8">
        <f t="shared" si="1509"/>
        <v>7.1260901255821626E-3</v>
      </c>
      <c r="BK1393" s="8">
        <f t="shared" si="1510"/>
        <v>2.7505167939076217E-2</v>
      </c>
      <c r="BL1393" s="8">
        <f t="shared" si="1511"/>
        <v>0.68261113494555392</v>
      </c>
      <c r="BM1393" s="8">
        <f t="shared" si="1512"/>
        <v>0.69609263879970595</v>
      </c>
      <c r="BN1393" s="8">
        <f t="shared" si="1513"/>
        <v>0.13895002616898422</v>
      </c>
    </row>
    <row r="1394" spans="1:66" x14ac:dyDescent="0.25">
      <c r="A1394" t="s">
        <v>166</v>
      </c>
      <c r="B1394" t="s">
        <v>171</v>
      </c>
      <c r="C1394" t="s">
        <v>247</v>
      </c>
      <c r="D1394" s="7" t="s">
        <v>522</v>
      </c>
      <c r="E1394">
        <f>VLOOKUP(A1394,home!$A$2:$E$405,3,FALSE)</f>
        <v>1.8032999999999999</v>
      </c>
      <c r="F1394">
        <f>VLOOKUP(B1394,home!$B$2:$E$405,3,FALSE)</f>
        <v>0.92420000000000002</v>
      </c>
      <c r="G1394">
        <f>VLOOKUP(C1394,away!$B$2:$E$405,4,FALSE)</f>
        <v>0.36969999999999997</v>
      </c>
      <c r="H1394">
        <f>VLOOKUP(A1394,away!$A$2:$E$405,3,FALSE)</f>
        <v>1.4918</v>
      </c>
      <c r="I1394">
        <f>VLOOKUP(C1394,away!$B$2:$E$405,3,FALSE)</f>
        <v>1.3407</v>
      </c>
      <c r="J1394">
        <f>VLOOKUP(B1394,home!$B$2:$E$405,4,FALSE)</f>
        <v>0.44690000000000002</v>
      </c>
      <c r="K1394" s="3">
        <f t="shared" si="1458"/>
        <v>0.61614566524199987</v>
      </c>
      <c r="L1394" s="3">
        <f t="shared" si="1459"/>
        <v>0.89382514259400003</v>
      </c>
      <c r="M1394" s="5">
        <f t="shared" si="1460"/>
        <v>0.22091642689381277</v>
      </c>
      <c r="N1394" s="5">
        <f t="shared" si="1461"/>
        <v>0.13611669881137389</v>
      </c>
      <c r="O1394" s="5">
        <f t="shared" si="1462"/>
        <v>0.19746065676971916</v>
      </c>
      <c r="P1394" s="5">
        <f t="shared" si="1463"/>
        <v>0.1216645277245008</v>
      </c>
      <c r="Q1394" s="5">
        <f t="shared" si="1464"/>
        <v>4.193385696983945E-2</v>
      </c>
      <c r="R1394" s="5">
        <f t="shared" si="1465"/>
        <v>8.8247649846949563E-2</v>
      </c>
      <c r="S1394" s="5">
        <f t="shared" si="1466"/>
        <v>1.6750969489404226E-2</v>
      </c>
      <c r="T1394" s="5">
        <f t="shared" si="1467"/>
        <v>3.7481535685583149E-2</v>
      </c>
      <c r="U1394" s="5">
        <f t="shared" si="1468"/>
        <v>5.4373406920991796E-2</v>
      </c>
      <c r="V1394" s="5">
        <f t="shared" si="1469"/>
        <v>1.0250225091457512E-3</v>
      </c>
      <c r="W1394" s="5">
        <f t="shared" si="1470"/>
        <v>8.6124547329482007E-3</v>
      </c>
      <c r="X1394" s="5">
        <f t="shared" si="1471"/>
        <v>7.698028579761795E-3</v>
      </c>
      <c r="Y1394" s="5">
        <f t="shared" si="1472"/>
        <v>3.4403457464991368E-3</v>
      </c>
      <c r="Z1394" s="5">
        <f t="shared" si="1473"/>
        <v>2.6292656069345031E-2</v>
      </c>
      <c r="AA1394" s="5">
        <f t="shared" si="1474"/>
        <v>1.6200106064825696E-2</v>
      </c>
      <c r="AB1394" s="5">
        <f t="shared" si="1475"/>
        <v>4.9908125641514936E-3</v>
      </c>
      <c r="AC1394" s="5">
        <f t="shared" si="1476"/>
        <v>3.528169035335703E-5</v>
      </c>
      <c r="AD1394" s="5">
        <f t="shared" si="1477"/>
        <v>1.3266316626997447E-3</v>
      </c>
      <c r="AE1394" s="5">
        <f t="shared" si="1478"/>
        <v>1.1857767350823146E-3</v>
      </c>
      <c r="AF1394" s="5">
        <f t="shared" si="1479"/>
        <v>5.2993852965979875E-4</v>
      </c>
      <c r="AG1394" s="5">
        <f t="shared" si="1480"/>
        <v>1.5789079394640815E-4</v>
      </c>
      <c r="AH1394" s="5">
        <f t="shared" si="1481"/>
        <v>5.8752592650893297E-3</v>
      </c>
      <c r="AI1394" s="5">
        <f t="shared" si="1482"/>
        <v>3.6200155283576878E-3</v>
      </c>
      <c r="AJ1394" s="5">
        <f t="shared" si="1483"/>
        <v>1.1152284379531588E-3</v>
      </c>
      <c r="AK1394" s="5">
        <f t="shared" si="1484"/>
        <v>2.2904772259981513E-4</v>
      </c>
      <c r="AL1394" s="5">
        <f t="shared" si="1485"/>
        <v>7.772224554811473E-7</v>
      </c>
      <c r="AM1394" s="5">
        <f t="shared" si="1486"/>
        <v>1.6347966966904701E-4</v>
      </c>
      <c r="AN1394" s="5">
        <f t="shared" si="1487"/>
        <v>1.4612223905315595E-4</v>
      </c>
      <c r="AO1394" s="5">
        <f t="shared" si="1488"/>
        <v>6.5303865578920844E-5</v>
      </c>
      <c r="AP1394" s="5">
        <f t="shared" si="1489"/>
        <v>1.9456745654339446E-5</v>
      </c>
      <c r="AQ1394" s="5">
        <f t="shared" si="1490"/>
        <v>4.347732114726286E-6</v>
      </c>
      <c r="AR1394" s="5">
        <f t="shared" si="1491"/>
        <v>1.0502908900790382E-3</v>
      </c>
      <c r="AS1394" s="5">
        <f t="shared" si="1492"/>
        <v>6.4713217916536107E-4</v>
      </c>
      <c r="AT1394" s="5">
        <f t="shared" si="1493"/>
        <v>1.9936384351567325E-4</v>
      </c>
      <c r="AU1394" s="5">
        <f t="shared" si="1494"/>
        <v>4.0945722662722153E-5</v>
      </c>
      <c r="AV1394" s="5">
        <f t="shared" si="1495"/>
        <v>6.3071323822093417E-6</v>
      </c>
      <c r="AW1394" s="5">
        <f t="shared" si="1496"/>
        <v>1.1889916461038834E-8</v>
      </c>
      <c r="AX1394" s="5">
        <f t="shared" si="1497"/>
        <v>1.6787881636962881E-5</v>
      </c>
      <c r="AY1394" s="5">
        <f t="shared" si="1498"/>
        <v>1.5005430698009541E-5</v>
      </c>
      <c r="AZ1394" s="5">
        <f t="shared" si="1499"/>
        <v>6.7061156166663811E-6</v>
      </c>
      <c r="BA1394" s="5">
        <f t="shared" si="1500"/>
        <v>1.9980315824395599E-6</v>
      </c>
      <c r="BB1394" s="5">
        <f t="shared" si="1501"/>
        <v>4.464727160203387E-7</v>
      </c>
      <c r="BC1394" s="5">
        <f t="shared" si="1502"/>
        <v>7.9813707812241967E-8</v>
      </c>
      <c r="BD1394" s="5">
        <f t="shared" si="1503"/>
        <v>1.5646273409834587E-4</v>
      </c>
      <c r="BE1394" s="5">
        <f t="shared" si="1504"/>
        <v>9.6403835386607429E-5</v>
      </c>
      <c r="BF1394" s="5">
        <f t="shared" si="1505"/>
        <v>2.9699402643080747E-5</v>
      </c>
      <c r="BG1394" s="5">
        <f t="shared" si="1506"/>
        <v>6.0997193996036651E-6</v>
      </c>
      <c r="BH1394" s="5">
        <f t="shared" si="1507"/>
        <v>9.3957891681458305E-7</v>
      </c>
      <c r="BI1394" s="5">
        <f t="shared" si="1508"/>
        <v>1.1578349534961585E-7</v>
      </c>
      <c r="BJ1394" s="8">
        <f t="shared" si="1509"/>
        <v>0.23892289224542201</v>
      </c>
      <c r="BK1394" s="8">
        <f t="shared" si="1510"/>
        <v>0.36040801096037045</v>
      </c>
      <c r="BL1394" s="8">
        <f t="shared" si="1511"/>
        <v>0.37434594394238241</v>
      </c>
      <c r="BM1394" s="8">
        <f t="shared" si="1512"/>
        <v>0.19361469266054279</v>
      </c>
      <c r="BN1394" s="8">
        <f t="shared" si="1513"/>
        <v>0.8063398170161955</v>
      </c>
    </row>
    <row r="1395" spans="1:66" x14ac:dyDescent="0.25">
      <c r="A1395" t="s">
        <v>166</v>
      </c>
      <c r="B1395" t="s">
        <v>168</v>
      </c>
      <c r="C1395" t="s">
        <v>169</v>
      </c>
      <c r="D1395" s="7" t="s">
        <v>522</v>
      </c>
      <c r="E1395">
        <f>VLOOKUP(A1395,home!$A$2:$E$405,3,FALSE)</f>
        <v>1.8032999999999999</v>
      </c>
      <c r="F1395">
        <f>VLOOKUP(B1395,home!$B$2:$E$405,3,FALSE)</f>
        <v>0.73939999999999995</v>
      </c>
      <c r="G1395">
        <f>VLOOKUP(C1395,away!$B$2:$E$405,4,FALSE)</f>
        <v>0.18479999999999999</v>
      </c>
      <c r="H1395">
        <f>VLOOKUP(A1395,away!$A$2:$E$405,3,FALSE)</f>
        <v>1.4918</v>
      </c>
      <c r="I1395">
        <f>VLOOKUP(C1395,away!$B$2:$E$405,3,FALSE)</f>
        <v>2.4579</v>
      </c>
      <c r="J1395">
        <f>VLOOKUP(B1395,home!$B$2:$E$405,4,FALSE)</f>
        <v>0.67030000000000001</v>
      </c>
      <c r="K1395" s="3">
        <f t="shared" si="1458"/>
        <v>0.24640493169599995</v>
      </c>
      <c r="L1395" s="3">
        <f t="shared" si="1459"/>
        <v>2.457785805966</v>
      </c>
      <c r="M1395" s="5">
        <f t="shared" si="1460"/>
        <v>6.6924461383993189E-2</v>
      </c>
      <c r="N1395" s="5">
        <f t="shared" si="1461"/>
        <v>1.6490517336114428E-2</v>
      </c>
      <c r="O1395" s="5">
        <f t="shared" si="1462"/>
        <v>0.1644859912614981</v>
      </c>
      <c r="P1395" s="5">
        <f t="shared" si="1463"/>
        <v>4.0530159441738288E-2</v>
      </c>
      <c r="Q1395" s="5">
        <f t="shared" si="1464"/>
        <v>2.0316723989184889E-3</v>
      </c>
      <c r="R1395" s="5">
        <f t="shared" si="1465"/>
        <v>0.20213566730137886</v>
      </c>
      <c r="S1395" s="5">
        <f t="shared" si="1466"/>
        <v>6.1363729733565813E-3</v>
      </c>
      <c r="T1395" s="5">
        <f t="shared" si="1467"/>
        <v>4.9934155844347542E-3</v>
      </c>
      <c r="U1395" s="5">
        <f t="shared" si="1468"/>
        <v>4.9807225294721633E-2</v>
      </c>
      <c r="V1395" s="5">
        <f t="shared" si="1469"/>
        <v>4.1291690804303566E-4</v>
      </c>
      <c r="W1395" s="5">
        <f t="shared" si="1470"/>
        <v>1.6687136622805298E-4</v>
      </c>
      <c r="X1395" s="5">
        <f t="shared" si="1471"/>
        <v>4.1013407533746265E-4</v>
      </c>
      <c r="Y1395" s="5">
        <f t="shared" si="1472"/>
        <v>5.0401085445370315E-4</v>
      </c>
      <c r="Z1395" s="5">
        <f t="shared" si="1473"/>
        <v>0.16560205799093156</v>
      </c>
      <c r="AA1395" s="5">
        <f t="shared" si="1474"/>
        <v>4.0805163787972512E-2</v>
      </c>
      <c r="AB1395" s="5">
        <f t="shared" si="1475"/>
        <v>5.0272967980097274E-3</v>
      </c>
      <c r="AC1395" s="5">
        <f t="shared" si="1476"/>
        <v>1.5629177072443895E-5</v>
      </c>
      <c r="AD1395" s="5">
        <f t="shared" si="1477"/>
        <v>1.027948189936039E-5</v>
      </c>
      <c r="AE1395" s="5">
        <f t="shared" si="1478"/>
        <v>2.526476470493238E-5</v>
      </c>
      <c r="AF1395" s="5">
        <f t="shared" si="1479"/>
        <v>3.1047690041426806E-5</v>
      </c>
      <c r="AG1395" s="5">
        <f t="shared" si="1480"/>
        <v>2.5436190630616905E-5</v>
      </c>
      <c r="AH1395" s="5">
        <f t="shared" si="1481"/>
        <v>0.10175359689221748</v>
      </c>
      <c r="AI1395" s="5">
        <f t="shared" si="1482"/>
        <v>2.507258809204916E-2</v>
      </c>
      <c r="AJ1395" s="5">
        <f t="shared" si="1483"/>
        <v>3.089004678131657E-3</v>
      </c>
      <c r="AK1395" s="5">
        <f t="shared" si="1484"/>
        <v>2.5371532890788525E-4</v>
      </c>
      <c r="AL1395" s="5">
        <f t="shared" si="1485"/>
        <v>3.78607776941075E-7</v>
      </c>
      <c r="AM1395" s="5">
        <f t="shared" si="1486"/>
        <v>5.0658300705643286E-7</v>
      </c>
      <c r="AN1395" s="5">
        <f t="shared" si="1487"/>
        <v>1.2450725242868746E-6</v>
      </c>
      <c r="AO1395" s="5">
        <f t="shared" si="1488"/>
        <v>1.5300607887952697E-6</v>
      </c>
      <c r="AP1395" s="5">
        <f t="shared" si="1489"/>
        <v>1.2535205629887185E-6</v>
      </c>
      <c r="AQ1395" s="5">
        <f t="shared" si="1490"/>
        <v>7.7022126180004527E-7</v>
      </c>
      <c r="AR1395" s="5">
        <f t="shared" si="1491"/>
        <v>5.0017709229535676E-2</v>
      </c>
      <c r="AS1395" s="5">
        <f t="shared" si="1492"/>
        <v>1.2324610226294124E-2</v>
      </c>
      <c r="AT1395" s="5">
        <f t="shared" si="1493"/>
        <v>1.5184223704949129E-3</v>
      </c>
      <c r="AU1395" s="5">
        <f t="shared" si="1494"/>
        <v>1.2471558682915917E-4</v>
      </c>
      <c r="AV1395" s="5">
        <f t="shared" si="1495"/>
        <v>7.6826339135163755E-6</v>
      </c>
      <c r="AW1395" s="5">
        <f t="shared" si="1496"/>
        <v>6.36913504501511E-9</v>
      </c>
      <c r="AX1395" s="5">
        <f t="shared" si="1497"/>
        <v>2.0804091875349118E-8</v>
      </c>
      <c r="AY1395" s="5">
        <f t="shared" si="1498"/>
        <v>5.1132001717245637E-8</v>
      </c>
      <c r="AZ1395" s="5">
        <f t="shared" si="1499"/>
        <v>6.2835754025637757E-8</v>
      </c>
      <c r="BA1395" s="5">
        <f t="shared" si="1500"/>
        <v>5.1478941450461133E-8</v>
      </c>
      <c r="BB1395" s="5">
        <f t="shared" si="1501"/>
        <v>3.1631052900774531E-8</v>
      </c>
      <c r="BC1395" s="5">
        <f t="shared" si="1502"/>
        <v>1.5548470569456673E-8</v>
      </c>
      <c r="BD1395" s="5">
        <f t="shared" si="1503"/>
        <v>2.0488802631881207E-2</v>
      </c>
      <c r="BE1395" s="5">
        <f t="shared" si="1504"/>
        <v>5.0485420130415128E-3</v>
      </c>
      <c r="BF1395" s="5">
        <f t="shared" si="1505"/>
        <v>6.219928249439399E-4</v>
      </c>
      <c r="BG1395" s="5">
        <f t="shared" si="1506"/>
        <v>5.1087366515237885E-5</v>
      </c>
      <c r="BH1395" s="5">
        <f t="shared" si="1507"/>
        <v>3.1470447641789246E-6</v>
      </c>
      <c r="BI1395" s="5">
        <f t="shared" si="1508"/>
        <v>1.5508947003235243E-7</v>
      </c>
      <c r="BJ1395" s="8">
        <f t="shared" si="1509"/>
        <v>2.4694188631220689E-2</v>
      </c>
      <c r="BK1395" s="8">
        <f t="shared" si="1510"/>
        <v>0.11401996962398218</v>
      </c>
      <c r="BL1395" s="8">
        <f t="shared" si="1511"/>
        <v>0.68263711645257052</v>
      </c>
      <c r="BM1395" s="8">
        <f t="shared" si="1512"/>
        <v>0.49435481881219701</v>
      </c>
      <c r="BN1395" s="8">
        <f t="shared" si="1513"/>
        <v>0.49259846912364136</v>
      </c>
    </row>
    <row r="1396" spans="1:66" x14ac:dyDescent="0.25">
      <c r="A1396" t="s">
        <v>27</v>
      </c>
      <c r="B1396" t="s">
        <v>446</v>
      </c>
      <c r="C1396" t="s">
        <v>483</v>
      </c>
      <c r="D1396" s="7" t="s">
        <v>522</v>
      </c>
      <c r="E1396">
        <f>VLOOKUP(A1396,home!$A$2:$E$405,3,FALSE)</f>
        <v>1.7302</v>
      </c>
      <c r="F1396">
        <f>VLOOKUP(B1396,home!$B$2:$E$405,3,FALSE)</f>
        <v>0.38529999999999998</v>
      </c>
      <c r="G1396">
        <f>VLOOKUP(C1396,away!$B$2:$E$405,4,FALSE)</f>
        <v>0.96330000000000005</v>
      </c>
      <c r="H1396">
        <f>VLOOKUP(A1396,away!$A$2:$E$405,3,FALSE)</f>
        <v>1.4127000000000001</v>
      </c>
      <c r="I1396">
        <f>VLOOKUP(C1396,away!$B$2:$E$405,3,FALSE)</f>
        <v>0.70789999999999997</v>
      </c>
      <c r="J1396">
        <f>VLOOKUP(B1396,home!$B$2:$E$405,4,FALSE)</f>
        <v>0.70789999999999997</v>
      </c>
      <c r="K1396" s="3">
        <f t="shared" si="1458"/>
        <v>0.64218014959799996</v>
      </c>
      <c r="L1396" s="3">
        <f t="shared" si="1459"/>
        <v>0.70793562860699999</v>
      </c>
      <c r="M1396" s="5">
        <f t="shared" si="1460"/>
        <v>0.25921024801128822</v>
      </c>
      <c r="N1396" s="5">
        <f t="shared" si="1461"/>
        <v>0.16645967584522375</v>
      </c>
      <c r="O1396" s="5">
        <f t="shared" si="1462"/>
        <v>0.18350416986724766</v>
      </c>
      <c r="P1396" s="5">
        <f t="shared" si="1463"/>
        <v>0.1178427352572059</v>
      </c>
      <c r="Q1396" s="5">
        <f t="shared" si="1464"/>
        <v>5.3448549768160179E-2</v>
      </c>
      <c r="R1396" s="5">
        <f t="shared" si="1465"/>
        <v>6.4954569923487845E-2</v>
      </c>
      <c r="S1396" s="5">
        <f t="shared" si="1466"/>
        <v>1.339348112144776E-2</v>
      </c>
      <c r="T1396" s="5">
        <f t="shared" si="1467"/>
        <v>3.783813267825499E-2</v>
      </c>
      <c r="U1396" s="5">
        <f t="shared" si="1468"/>
        <v>4.1712535430539176E-2</v>
      </c>
      <c r="V1396" s="5">
        <f t="shared" si="1469"/>
        <v>6.7655266207702837E-4</v>
      </c>
      <c r="W1396" s="5">
        <f t="shared" si="1470"/>
        <v>1.1441199228637752E-2</v>
      </c>
      <c r="X1396" s="5">
        <f t="shared" si="1471"/>
        <v>8.0996325679435887E-3</v>
      </c>
      <c r="Y1396" s="5">
        <f t="shared" si="1472"/>
        <v>2.8670092367364375E-3</v>
      </c>
      <c r="Z1396" s="5">
        <f t="shared" si="1473"/>
        <v>1.5327884763227235E-2</v>
      </c>
      <c r="AA1396" s="5">
        <f t="shared" si="1474"/>
        <v>9.8432633302701703E-3</v>
      </c>
      <c r="AB1396" s="5">
        <f t="shared" si="1475"/>
        <v>3.1605741589827026E-3</v>
      </c>
      <c r="AC1396" s="5">
        <f t="shared" si="1476"/>
        <v>1.9223491561478779E-5</v>
      </c>
      <c r="AD1396" s="5">
        <f t="shared" si="1477"/>
        <v>1.836827758056778E-3</v>
      </c>
      <c r="AE1396" s="5">
        <f t="shared" si="1478"/>
        <v>1.3003558135427115E-3</v>
      </c>
      <c r="AF1396" s="5">
        <f t="shared" si="1479"/>
        <v>4.6028410513656318E-4</v>
      </c>
      <c r="AG1396" s="5">
        <f t="shared" si="1480"/>
        <v>1.0861717243588777E-4</v>
      </c>
      <c r="AH1396" s="5">
        <f t="shared" si="1481"/>
        <v>2.7127889337677318E-3</v>
      </c>
      <c r="AI1396" s="5">
        <f t="shared" si="1482"/>
        <v>1.7420992033147611E-3</v>
      </c>
      <c r="AJ1396" s="5">
        <f t="shared" si="1483"/>
        <v>5.5937076349961488E-4</v>
      </c>
      <c r="AK1396" s="5">
        <f t="shared" si="1484"/>
        <v>1.1973893352831007E-4</v>
      </c>
      <c r="AL1396" s="5">
        <f t="shared" si="1485"/>
        <v>3.4957704707721655E-7</v>
      </c>
      <c r="AM1396" s="5">
        <f t="shared" si="1486"/>
        <v>2.3591486489093214E-4</v>
      </c>
      <c r="AN1396" s="5">
        <f t="shared" si="1487"/>
        <v>1.6701253817429749E-4</v>
      </c>
      <c r="AO1396" s="5">
        <f t="shared" si="1488"/>
        <v>5.911706309883594E-5</v>
      </c>
      <c r="AP1396" s="5">
        <f t="shared" si="1489"/>
        <v>1.3950358408758035E-5</v>
      </c>
      <c r="AQ1396" s="5">
        <f t="shared" si="1490"/>
        <v>2.4689889373492668E-6</v>
      </c>
      <c r="AR1396" s="5">
        <f t="shared" si="1491"/>
        <v>3.8409598782099469E-4</v>
      </c>
      <c r="AS1396" s="5">
        <f t="shared" si="1492"/>
        <v>2.4665881891887799E-4</v>
      </c>
      <c r="AT1396" s="5">
        <f t="shared" si="1493"/>
        <v>7.9199698616495517E-5</v>
      </c>
      <c r="AU1396" s="5">
        <f t="shared" si="1494"/>
        <v>1.6953491435219204E-5</v>
      </c>
      <c r="AV1396" s="5">
        <f t="shared" si="1495"/>
        <v>2.7217989165193691E-6</v>
      </c>
      <c r="AW1396" s="5">
        <f t="shared" si="1496"/>
        <v>4.4145969157783857E-9</v>
      </c>
      <c r="AX1396" s="5">
        <f t="shared" si="1497"/>
        <v>2.5249973871341787E-5</v>
      </c>
      <c r="AY1396" s="5">
        <f t="shared" si="1498"/>
        <v>1.7875356124918669E-5</v>
      </c>
      <c r="AZ1396" s="5">
        <f t="shared" si="1499"/>
        <v>6.3273007374341433E-6</v>
      </c>
      <c r="BA1396" s="5">
        <f t="shared" si="1500"/>
        <v>1.4931072083136583E-6</v>
      </c>
      <c r="BB1396" s="5">
        <f t="shared" si="1501"/>
        <v>2.6425594752379313E-7</v>
      </c>
      <c r="BC1396" s="5">
        <f t="shared" si="1502"/>
        <v>3.7415240064678997E-8</v>
      </c>
      <c r="BD1396" s="5">
        <f t="shared" si="1503"/>
        <v>4.5319205763913711E-5</v>
      </c>
      <c r="BE1396" s="5">
        <f t="shared" si="1504"/>
        <v>2.9103094337132651E-5</v>
      </c>
      <c r="BF1396" s="5">
        <f t="shared" si="1505"/>
        <v>9.344714737592276E-6</v>
      </c>
      <c r="BG1396" s="5">
        <f t="shared" si="1506"/>
        <v>2.0003301027125477E-6</v>
      </c>
      <c r="BH1396" s="5">
        <f t="shared" si="1507"/>
        <v>3.2114307115133159E-7</v>
      </c>
      <c r="BI1396" s="5">
        <f t="shared" si="1508"/>
        <v>4.1246341094864656E-8</v>
      </c>
      <c r="BJ1396" s="8">
        <f t="shared" si="1509"/>
        <v>0.28438999539676835</v>
      </c>
      <c r="BK1396" s="8">
        <f t="shared" si="1510"/>
        <v>0.39116046547675237</v>
      </c>
      <c r="BL1396" s="8">
        <f t="shared" si="1511"/>
        <v>0.30912487007469963</v>
      </c>
      <c r="BM1396" s="8">
        <f t="shared" si="1512"/>
        <v>0.15456539609730618</v>
      </c>
      <c r="BN1396" s="8">
        <f t="shared" si="1513"/>
        <v>0.8454199486726135</v>
      </c>
    </row>
    <row r="1397" spans="1:66" x14ac:dyDescent="0.25">
      <c r="A1397" t="s">
        <v>27</v>
      </c>
      <c r="B1397" t="s">
        <v>251</v>
      </c>
      <c r="C1397" t="s">
        <v>174</v>
      </c>
      <c r="D1397" s="7" t="s">
        <v>522</v>
      </c>
      <c r="E1397">
        <f>VLOOKUP(A1397,home!$A$2:$E$405,3,FALSE)</f>
        <v>1.7302</v>
      </c>
      <c r="F1397">
        <f>VLOOKUP(B1397,home!$B$2:$E$405,3,FALSE)</f>
        <v>0.38529999999999998</v>
      </c>
      <c r="G1397">
        <f>VLOOKUP(C1397,away!$B$2:$E$405,4,FALSE)</f>
        <v>0.77059999999999995</v>
      </c>
      <c r="H1397">
        <f>VLOOKUP(A1397,away!$A$2:$E$405,3,FALSE)</f>
        <v>1.4127000000000001</v>
      </c>
      <c r="I1397">
        <f>VLOOKUP(C1397,away!$B$2:$E$405,3,FALSE)</f>
        <v>0.23599999999999999</v>
      </c>
      <c r="J1397">
        <f>VLOOKUP(B1397,home!$B$2:$E$405,4,FALSE)</f>
        <v>0</v>
      </c>
      <c r="K1397" s="3">
        <f t="shared" si="1458"/>
        <v>0.51371745383599987</v>
      </c>
      <c r="L1397" s="3">
        <f t="shared" si="1459"/>
        <v>0</v>
      </c>
      <c r="M1397" s="5">
        <f t="shared" si="1460"/>
        <v>0.59826740834574266</v>
      </c>
      <c r="N1397" s="5">
        <f t="shared" si="1461"/>
        <v>0.30734040972843735</v>
      </c>
      <c r="O1397" s="5">
        <f t="shared" si="1462"/>
        <v>0</v>
      </c>
      <c r="P1397" s="5">
        <f t="shared" si="1463"/>
        <v>0</v>
      </c>
      <c r="Q1397" s="5">
        <f t="shared" si="1464"/>
        <v>7.8943066373302895E-2</v>
      </c>
      <c r="R1397" s="5">
        <f t="shared" si="1465"/>
        <v>0</v>
      </c>
      <c r="S1397" s="5">
        <f t="shared" si="1466"/>
        <v>0</v>
      </c>
      <c r="T1397" s="5">
        <f t="shared" si="1467"/>
        <v>0</v>
      </c>
      <c r="U1397" s="5">
        <f t="shared" si="1468"/>
        <v>0</v>
      </c>
      <c r="V1397" s="5">
        <f t="shared" si="1469"/>
        <v>0</v>
      </c>
      <c r="W1397" s="5">
        <f t="shared" si="1470"/>
        <v>1.3518143685099836E-2</v>
      </c>
      <c r="X1397" s="5">
        <f t="shared" si="1471"/>
        <v>0</v>
      </c>
      <c r="Y1397" s="5">
        <f t="shared" si="1472"/>
        <v>0</v>
      </c>
      <c r="Z1397" s="5">
        <f t="shared" si="1473"/>
        <v>0</v>
      </c>
      <c r="AA1397" s="5">
        <f t="shared" si="1474"/>
        <v>0</v>
      </c>
      <c r="AB1397" s="5">
        <f t="shared" si="1475"/>
        <v>0</v>
      </c>
      <c r="AC1397" s="5">
        <f t="shared" si="1476"/>
        <v>0</v>
      </c>
      <c r="AD1397" s="5">
        <f t="shared" si="1477"/>
        <v>1.7361265886246717E-3</v>
      </c>
      <c r="AE1397" s="5">
        <f t="shared" si="1478"/>
        <v>0</v>
      </c>
      <c r="AF1397" s="5">
        <f t="shared" si="1479"/>
        <v>0</v>
      </c>
      <c r="AG1397" s="5">
        <f t="shared" si="1480"/>
        <v>0</v>
      </c>
      <c r="AH1397" s="5">
        <f t="shared" si="1481"/>
        <v>0</v>
      </c>
      <c r="AI1397" s="5">
        <f t="shared" si="1482"/>
        <v>0</v>
      </c>
      <c r="AJ1397" s="5">
        <f t="shared" si="1483"/>
        <v>0</v>
      </c>
      <c r="AK1397" s="5">
        <f t="shared" si="1484"/>
        <v>0</v>
      </c>
      <c r="AL1397" s="5">
        <f t="shared" si="1485"/>
        <v>0</v>
      </c>
      <c r="AM1397" s="5">
        <f t="shared" si="1486"/>
        <v>1.7837570612904942E-4</v>
      </c>
      <c r="AN1397" s="5">
        <f t="shared" si="1487"/>
        <v>0</v>
      </c>
      <c r="AO1397" s="5">
        <f t="shared" si="1488"/>
        <v>0</v>
      </c>
      <c r="AP1397" s="5">
        <f t="shared" si="1489"/>
        <v>0</v>
      </c>
      <c r="AQ1397" s="5">
        <f t="shared" si="1490"/>
        <v>0</v>
      </c>
      <c r="AR1397" s="5">
        <f t="shared" si="1491"/>
        <v>0</v>
      </c>
      <c r="AS1397" s="5">
        <f t="shared" si="1492"/>
        <v>0</v>
      </c>
      <c r="AT1397" s="5">
        <f t="shared" si="1493"/>
        <v>0</v>
      </c>
      <c r="AU1397" s="5">
        <f t="shared" si="1494"/>
        <v>0</v>
      </c>
      <c r="AV1397" s="5">
        <f t="shared" si="1495"/>
        <v>0</v>
      </c>
      <c r="AW1397" s="5">
        <f t="shared" si="1496"/>
        <v>0</v>
      </c>
      <c r="AX1397" s="5">
        <f t="shared" si="1497"/>
        <v>1.5272452263135632E-5</v>
      </c>
      <c r="AY1397" s="5">
        <f t="shared" si="1498"/>
        <v>0</v>
      </c>
      <c r="AZ1397" s="5">
        <f t="shared" si="1499"/>
        <v>0</v>
      </c>
      <c r="BA1397" s="5">
        <f t="shared" si="1500"/>
        <v>0</v>
      </c>
      <c r="BB1397" s="5">
        <f t="shared" si="1501"/>
        <v>0</v>
      </c>
      <c r="BC1397" s="5">
        <f t="shared" si="1502"/>
        <v>0</v>
      </c>
      <c r="BD1397" s="5">
        <f t="shared" si="1503"/>
        <v>0</v>
      </c>
      <c r="BE1397" s="5">
        <f t="shared" si="1504"/>
        <v>0</v>
      </c>
      <c r="BF1397" s="5">
        <f t="shared" si="1505"/>
        <v>0</v>
      </c>
      <c r="BG1397" s="5">
        <f t="shared" si="1506"/>
        <v>0</v>
      </c>
      <c r="BH1397" s="5">
        <f t="shared" si="1507"/>
        <v>0</v>
      </c>
      <c r="BI1397" s="5">
        <f t="shared" si="1508"/>
        <v>0</v>
      </c>
      <c r="BJ1397" s="8">
        <f t="shared" si="1509"/>
        <v>0.40173139453385692</v>
      </c>
      <c r="BK1397" s="8">
        <f t="shared" si="1510"/>
        <v>0.59826740834574266</v>
      </c>
      <c r="BL1397" s="8">
        <f t="shared" si="1511"/>
        <v>0</v>
      </c>
      <c r="BM1397" s="8">
        <f t="shared" si="1512"/>
        <v>1.5447918432116693E-2</v>
      </c>
      <c r="BN1397" s="8">
        <f t="shared" si="1513"/>
        <v>0.98455088444748284</v>
      </c>
    </row>
    <row r="1398" spans="1:66" s="14" customFormat="1" x14ac:dyDescent="0.25">
      <c r="A1398" t="s">
        <v>27</v>
      </c>
      <c r="B1398" t="s">
        <v>29</v>
      </c>
      <c r="C1398" t="s">
        <v>263</v>
      </c>
      <c r="D1398" s="7" t="s">
        <v>522</v>
      </c>
      <c r="E1398">
        <f>VLOOKUP(A1398,home!$A$2:$E$405,3,FALSE)</f>
        <v>1.7302</v>
      </c>
      <c r="F1398">
        <f>VLOOKUP(B1398,home!$B$2:$E$405,3,FALSE)</f>
        <v>0.96330000000000005</v>
      </c>
      <c r="G1398">
        <f>VLOOKUP(C1398,away!$B$2:$E$405,4,FALSE)</f>
        <v>1.3004</v>
      </c>
      <c r="H1398">
        <f>VLOOKUP(A1398,away!$A$2:$E$405,3,FALSE)</f>
        <v>1.4127000000000001</v>
      </c>
      <c r="I1398">
        <f>VLOOKUP(C1398,away!$B$2:$E$405,3,FALSE)</f>
        <v>1.0618000000000001</v>
      </c>
      <c r="J1398">
        <f>VLOOKUP(B1398,home!$B$2:$E$405,4,FALSE)</f>
        <v>0.70789999999999997</v>
      </c>
      <c r="K1398" s="3">
        <f t="shared" si="1458"/>
        <v>2.1673788386639998</v>
      </c>
      <c r="L1398" s="3">
        <f t="shared" si="1459"/>
        <v>1.0618534403940001</v>
      </c>
      <c r="M1398" s="5">
        <f t="shared" si="1460"/>
        <v>3.9587879569120327E-2</v>
      </c>
      <c r="N1398" s="5">
        <f t="shared" si="1461"/>
        <v>8.5801932445690302E-2</v>
      </c>
      <c r="O1398" s="5">
        <f t="shared" si="1462"/>
        <v>4.203652611837376E-2</v>
      </c>
      <c r="P1398" s="5">
        <f t="shared" si="1463"/>
        <v>9.1109077159909832E-2</v>
      </c>
      <c r="Q1398" s="5">
        <f t="shared" si="1464"/>
        <v>9.298264634963363E-2</v>
      </c>
      <c r="R1398" s="5">
        <f t="shared" si="1465"/>
        <v>2.2318314940503712E-2</v>
      </c>
      <c r="S1398" s="5">
        <f t="shared" si="1466"/>
        <v>5.2420488488383925E-2</v>
      </c>
      <c r="T1398" s="5">
        <f t="shared" si="1467"/>
        <v>9.8733942923297083E-2</v>
      </c>
      <c r="U1398" s="5">
        <f t="shared" si="1468"/>
        <v>4.8372243516686335E-2</v>
      </c>
      <c r="V1398" s="5">
        <f t="shared" si="1469"/>
        <v>1.3404726627416591E-2</v>
      </c>
      <c r="W1398" s="5">
        <f t="shared" si="1470"/>
        <v>6.7176206687058107E-2</v>
      </c>
      <c r="X1398" s="5">
        <f t="shared" si="1471"/>
        <v>7.1331286183271086E-2</v>
      </c>
      <c r="Y1398" s="5">
        <f t="shared" si="1472"/>
        <v>3.7871685820717704E-2</v>
      </c>
      <c r="Z1398" s="5">
        <f t="shared" si="1473"/>
        <v>7.8995931677902278E-3</v>
      </c>
      <c r="AA1398" s="5">
        <f t="shared" si="1474"/>
        <v>1.7121411065923253E-2</v>
      </c>
      <c r="AB1398" s="5">
        <f t="shared" si="1475"/>
        <v>1.855429201617485E-2</v>
      </c>
      <c r="AC1398" s="5">
        <f t="shared" si="1476"/>
        <v>1.928134769242349E-3</v>
      </c>
      <c r="AD1398" s="5">
        <f t="shared" si="1477"/>
        <v>3.6399072208812208E-2</v>
      </c>
      <c r="AE1398" s="5">
        <f t="shared" si="1478"/>
        <v>3.8650480052076878E-2</v>
      </c>
      <c r="AF1398" s="5">
        <f t="shared" si="1479"/>
        <v>2.052057260808875E-2</v>
      </c>
      <c r="AG1398" s="5">
        <f t="shared" si="1480"/>
        <v>7.2632802075846409E-3</v>
      </c>
      <c r="AH1398" s="5">
        <f t="shared" si="1481"/>
        <v>2.097052545732747E-3</v>
      </c>
      <c r="AI1398" s="5">
        <f t="shared" si="1482"/>
        <v>4.5451073111876265E-3</v>
      </c>
      <c r="AJ1398" s="5">
        <f t="shared" si="1483"/>
        <v>4.9254847028625476E-3</v>
      </c>
      <c r="AK1398" s="5">
        <f t="shared" si="1484"/>
        <v>3.5584637717158414E-3</v>
      </c>
      <c r="AL1398" s="5">
        <f t="shared" si="1485"/>
        <v>1.7749935725543052E-4</v>
      </c>
      <c r="AM1398" s="5">
        <f t="shared" si="1486"/>
        <v>1.5778115770476497E-2</v>
      </c>
      <c r="AN1398" s="5">
        <f t="shared" si="1487"/>
        <v>1.6754046513815297E-2</v>
      </c>
      <c r="AO1398" s="5">
        <f t="shared" si="1488"/>
        <v>8.8951709656079382E-3</v>
      </c>
      <c r="AP1398" s="5">
        <f t="shared" si="1489"/>
        <v>3.1484559642412035E-3</v>
      </c>
      <c r="AQ1398" s="5">
        <f t="shared" si="1490"/>
        <v>8.357996993896325E-4</v>
      </c>
      <c r="AR1398" s="5">
        <f t="shared" si="1491"/>
        <v>4.4535249207466291E-4</v>
      </c>
      <c r="AS1398" s="5">
        <f t="shared" si="1492"/>
        <v>9.6524756706890108E-4</v>
      </c>
      <c r="AT1398" s="5">
        <f t="shared" si="1493"/>
        <v>1.0460285754685234E-3</v>
      </c>
      <c r="AU1398" s="5">
        <f t="shared" si="1494"/>
        <v>7.5571339970277541E-4</v>
      </c>
      <c r="AV1398" s="5">
        <f t="shared" si="1495"/>
        <v>4.0947930765265609E-4</v>
      </c>
      <c r="AW1398" s="5">
        <f t="shared" si="1496"/>
        <v>1.1347330162129459E-5</v>
      </c>
      <c r="AX1398" s="5">
        <f t="shared" si="1497"/>
        <v>5.699525705820243E-3</v>
      </c>
      <c r="AY1398" s="5">
        <f t="shared" si="1498"/>
        <v>6.0520609793392665E-3</v>
      </c>
      <c r="AZ1398" s="5">
        <f t="shared" si="1499"/>
        <v>3.2132008861928407E-3</v>
      </c>
      <c r="BA1398" s="5">
        <f t="shared" si="1500"/>
        <v>1.137316138560306E-3</v>
      </c>
      <c r="BB1398" s="5">
        <f t="shared" si="1501"/>
        <v>3.0191576363647002E-4</v>
      </c>
      <c r="BC1398" s="5">
        <f t="shared" si="1502"/>
        <v>6.4118058465313508E-5</v>
      </c>
      <c r="BD1398" s="5">
        <f t="shared" si="1503"/>
        <v>7.8816512649587046E-5</v>
      </c>
      <c r="BE1398" s="5">
        <f t="shared" si="1504"/>
        <v>1.7082524165400843E-4</v>
      </c>
      <c r="BF1398" s="5">
        <f t="shared" si="1505"/>
        <v>1.85121506935281E-4</v>
      </c>
      <c r="BG1398" s="5">
        <f t="shared" si="1506"/>
        <v>1.337428122377063E-4</v>
      </c>
      <c r="BH1398" s="5">
        <f t="shared" si="1507"/>
        <v>7.2467835266854322E-5</v>
      </c>
      <c r="BI1398" s="5">
        <f t="shared" si="1508"/>
        <v>3.1413050528233757E-5</v>
      </c>
      <c r="BJ1398" s="8">
        <f t="shared" si="1509"/>
        <v>0.61861083193177524</v>
      </c>
      <c r="BK1398" s="8">
        <f t="shared" si="1510"/>
        <v>0.20467986695066773</v>
      </c>
      <c r="BL1398" s="8">
        <f t="shared" si="1511"/>
        <v>0.16782310429039982</v>
      </c>
      <c r="BM1398" s="8">
        <f t="shared" si="1512"/>
        <v>0.61913630610822457</v>
      </c>
      <c r="BN1398" s="8">
        <f t="shared" si="1513"/>
        <v>0.37383637658323166</v>
      </c>
    </row>
    <row r="1399" spans="1:66" x14ac:dyDescent="0.25">
      <c r="A1399" t="s">
        <v>27</v>
      </c>
      <c r="B1399" t="s">
        <v>28</v>
      </c>
      <c r="C1399" t="s">
        <v>410</v>
      </c>
      <c r="D1399" s="7" t="s">
        <v>522</v>
      </c>
      <c r="E1399">
        <f>VLOOKUP(A1399,home!$A$2:$E$405,3,FALSE)</f>
        <v>1.7302</v>
      </c>
      <c r="F1399">
        <f>VLOOKUP(B1399,home!$B$2:$E$405,3,FALSE)</f>
        <v>1.3004</v>
      </c>
      <c r="G1399">
        <f>VLOOKUP(C1399,away!$B$2:$E$405,4,FALSE)</f>
        <v>0.77059999999999995</v>
      </c>
      <c r="H1399">
        <f>VLOOKUP(A1399,away!$A$2:$E$405,3,FALSE)</f>
        <v>1.4127000000000001</v>
      </c>
      <c r="I1399">
        <f>VLOOKUP(C1399,away!$B$2:$E$405,3,FALSE)</f>
        <v>0.70789999999999997</v>
      </c>
      <c r="J1399">
        <f>VLOOKUP(B1399,home!$B$2:$E$405,4,FALSE)</f>
        <v>0.35389999999999999</v>
      </c>
      <c r="K1399" s="3">
        <f t="shared" si="1458"/>
        <v>1.7338130728479999</v>
      </c>
      <c r="L1399" s="3">
        <f t="shared" si="1459"/>
        <v>0.35391781178700005</v>
      </c>
      <c r="M1399" s="5">
        <f t="shared" si="1460"/>
        <v>0.12396811486416641</v>
      </c>
      <c r="N1399" s="5">
        <f t="shared" si="1461"/>
        <v>0.21493753816781422</v>
      </c>
      <c r="O1399" s="5">
        <f t="shared" si="1462"/>
        <v>4.3874523944085246E-2</v>
      </c>
      <c r="P1399" s="5">
        <f t="shared" si="1463"/>
        <v>7.6070223179237603E-2</v>
      </c>
      <c r="Q1399" s="5">
        <f t="shared" si="1464"/>
        <v>0.1863307567605611</v>
      </c>
      <c r="R1399" s="5">
        <f t="shared" si="1465"/>
        <v>7.7639877537434938E-3</v>
      </c>
      <c r="S1399" s="5">
        <f t="shared" si="1466"/>
        <v>1.1669691962484793E-2</v>
      </c>
      <c r="T1399" s="5">
        <f t="shared" si="1467"/>
        <v>6.5945773701313548E-2</v>
      </c>
      <c r="U1399" s="5">
        <f t="shared" si="1468"/>
        <v>1.3461303464872249E-2</v>
      </c>
      <c r="V1399" s="5">
        <f t="shared" si="1469"/>
        <v>7.9564910074915137E-4</v>
      </c>
      <c r="W1399" s="5">
        <f t="shared" si="1470"/>
        <v>0.1076875673150406</v>
      </c>
      <c r="X1399" s="5">
        <f t="shared" si="1471"/>
        <v>3.811254818080443E-2</v>
      </c>
      <c r="Y1399" s="5">
        <f t="shared" si="1472"/>
        <v>6.7443548268884572E-3</v>
      </c>
      <c r="Z1399" s="5">
        <f t="shared" si="1473"/>
        <v>9.1593785218198776E-4</v>
      </c>
      <c r="AA1399" s="5">
        <f t="shared" si="1474"/>
        <v>1.5880650220294495E-3</v>
      </c>
      <c r="AB1399" s="5">
        <f t="shared" si="1475"/>
        <v>1.3767039478636532E-3</v>
      </c>
      <c r="AC1399" s="5">
        <f t="shared" si="1476"/>
        <v>3.0514502021682125E-5</v>
      </c>
      <c r="AD1399" s="5">
        <f t="shared" si="1477"/>
        <v>4.6677527998504095E-2</v>
      </c>
      <c r="AE1399" s="5">
        <f t="shared" si="1478"/>
        <v>1.6520008568856995E-2</v>
      </c>
      <c r="AF1399" s="5">
        <f t="shared" si="1479"/>
        <v>2.9233626416961789E-3</v>
      </c>
      <c r="AG1399" s="5">
        <f t="shared" si="1480"/>
        <v>3.4487670306965852E-4</v>
      </c>
      <c r="AH1399" s="5">
        <f t="shared" si="1481"/>
        <v>8.1041680094283446E-5</v>
      </c>
      <c r="AI1399" s="5">
        <f t="shared" si="1482"/>
        <v>1.4051112439303419E-4</v>
      </c>
      <c r="AJ1399" s="5">
        <f t="shared" si="1483"/>
        <v>1.218100121766071E-4</v>
      </c>
      <c r="AK1399" s="5">
        <f t="shared" si="1484"/>
        <v>7.0398597171858498E-5</v>
      </c>
      <c r="AL1399" s="5">
        <f t="shared" si="1485"/>
        <v>7.4898129459694579E-7</v>
      </c>
      <c r="AM1399" s="5">
        <f t="shared" si="1486"/>
        <v>1.6186021650406977E-2</v>
      </c>
      <c r="AN1399" s="5">
        <f t="shared" si="1487"/>
        <v>5.7285213640490438E-3</v>
      </c>
      <c r="AO1399" s="5">
        <f t="shared" si="1488"/>
        <v>1.0137128729696592E-3</v>
      </c>
      <c r="AP1399" s="5">
        <f t="shared" si="1489"/>
        <v>1.195903472605783E-4</v>
      </c>
      <c r="AQ1399" s="5">
        <f t="shared" si="1490"/>
        <v>1.0581288503327832E-5</v>
      </c>
      <c r="AR1399" s="5">
        <f t="shared" si="1491"/>
        <v>5.7364188165021791E-6</v>
      </c>
      <c r="AS1399" s="5">
        <f t="shared" si="1492"/>
        <v>9.9458779353827302E-6</v>
      </c>
      <c r="AT1399" s="5">
        <f t="shared" si="1493"/>
        <v>8.6221465926585271E-6</v>
      </c>
      <c r="AU1399" s="5">
        <f t="shared" si="1494"/>
        <v>4.9830634927877329E-6</v>
      </c>
      <c r="AV1399" s="5">
        <f t="shared" si="1495"/>
        <v>2.1599251566567466E-6</v>
      </c>
      <c r="AW1399" s="5">
        <f t="shared" si="1496"/>
        <v>1.2766538642145649E-8</v>
      </c>
      <c r="AX1399" s="5">
        <f t="shared" si="1497"/>
        <v>4.6772559891460636E-3</v>
      </c>
      <c r="AY1399" s="5">
        <f t="shared" si="1498"/>
        <v>1.6553642048462152E-3</v>
      </c>
      <c r="AZ1399" s="5">
        <f t="shared" si="1499"/>
        <v>2.9293143854484987E-4</v>
      </c>
      <c r="BA1399" s="5">
        <f t="shared" si="1500"/>
        <v>3.4557884577803782E-5</v>
      </c>
      <c r="BB1399" s="5">
        <f t="shared" si="1501"/>
        <v>3.0576627224410078E-6</v>
      </c>
      <c r="BC1399" s="5">
        <f t="shared" si="1502"/>
        <v>2.1643225998180066E-7</v>
      </c>
      <c r="BD1399" s="5">
        <f t="shared" si="1503"/>
        <v>3.3837013250503686E-7</v>
      </c>
      <c r="BE1399" s="5">
        <f t="shared" si="1504"/>
        <v>5.86670559198543E-7</v>
      </c>
      <c r="BF1399" s="5">
        <f t="shared" si="1505"/>
        <v>5.0858854249674018E-7</v>
      </c>
      <c r="BG1399" s="5">
        <f t="shared" si="1506"/>
        <v>2.9393248789385297E-7</v>
      </c>
      <c r="BH1399" s="5">
        <f t="shared" si="1507"/>
        <v>1.2740599751127468E-7</v>
      </c>
      <c r="BI1399" s="5">
        <f t="shared" si="1508"/>
        <v>4.4179636808857535E-8</v>
      </c>
      <c r="BJ1399" s="8">
        <f t="shared" si="1509"/>
        <v>0.71594612599983642</v>
      </c>
      <c r="BK1399" s="8">
        <f t="shared" si="1510"/>
        <v>0.21419030679480044</v>
      </c>
      <c r="BL1399" s="8">
        <f t="shared" si="1511"/>
        <v>6.8511692125780302E-2</v>
      </c>
      <c r="BM1399" s="8">
        <f t="shared" si="1512"/>
        <v>0.34496356666468342</v>
      </c>
      <c r="BN1399" s="8">
        <f t="shared" si="1513"/>
        <v>0.65294514466960807</v>
      </c>
    </row>
    <row r="1400" spans="1:66" x14ac:dyDescent="0.25">
      <c r="A1400" t="s">
        <v>176</v>
      </c>
      <c r="B1400" t="s">
        <v>186</v>
      </c>
      <c r="C1400" t="s">
        <v>254</v>
      </c>
      <c r="D1400" s="7" t="s">
        <v>522</v>
      </c>
      <c r="E1400">
        <f>VLOOKUP(A1400,home!$A$2:$E$405,3,FALSE)</f>
        <v>1.2142999999999999</v>
      </c>
      <c r="F1400">
        <f>VLOOKUP(B1400,home!$B$2:$E$405,3,FALSE)</f>
        <v>1.3725000000000001</v>
      </c>
      <c r="G1400">
        <f>VLOOKUP(C1400,away!$B$2:$E$405,4,FALSE)</f>
        <v>0.27450000000000002</v>
      </c>
      <c r="H1400">
        <f>VLOOKUP(A1400,away!$A$2:$E$405,3,FALSE)</f>
        <v>1.1429</v>
      </c>
      <c r="I1400">
        <f>VLOOKUP(C1400,away!$B$2:$E$405,3,FALSE)</f>
        <v>1.1666000000000001</v>
      </c>
      <c r="J1400">
        <f>VLOOKUP(B1400,home!$B$2:$E$405,4,FALSE)</f>
        <v>0.875</v>
      </c>
      <c r="K1400" s="3">
        <f t="shared" si="1458"/>
        <v>0.45748904287500003</v>
      </c>
      <c r="L1400" s="3">
        <f t="shared" si="1459"/>
        <v>1.1666437475</v>
      </c>
      <c r="M1400" s="5">
        <f t="shared" si="1460"/>
        <v>0.19708251296957663</v>
      </c>
      <c r="N1400" s="5">
        <f t="shared" si="1461"/>
        <v>9.0163090225851394E-2</v>
      </c>
      <c r="O1400" s="5">
        <f t="shared" si="1462"/>
        <v>0.22992508149754423</v>
      </c>
      <c r="P1400" s="5">
        <f t="shared" si="1463"/>
        <v>0.1051882054672679</v>
      </c>
      <c r="Q1400" s="5">
        <f t="shared" si="1464"/>
        <v>2.062431292503851E-2</v>
      </c>
      <c r="R1400" s="5">
        <f t="shared" si="1465"/>
        <v>0.134120329361269</v>
      </c>
      <c r="S1400" s="5">
        <f t="shared" si="1466"/>
        <v>1.4035439271991867E-2</v>
      </c>
      <c r="T1400" s="5">
        <f t="shared" si="1467"/>
        <v>2.4061225720479616E-2</v>
      </c>
      <c r="U1400" s="5">
        <f t="shared" si="1468"/>
        <v>6.1358581109566719E-2</v>
      </c>
      <c r="V1400" s="5">
        <f t="shared" si="1469"/>
        <v>8.3234323629804573E-4</v>
      </c>
      <c r="W1400" s="5">
        <f t="shared" si="1470"/>
        <v>3.145132393343453E-3</v>
      </c>
      <c r="X1400" s="5">
        <f t="shared" si="1471"/>
        <v>3.6692490417538502E-3</v>
      </c>
      <c r="Y1400" s="5">
        <f t="shared" si="1472"/>
        <v>2.1403532262912485E-3</v>
      </c>
      <c r="Z1400" s="5">
        <f t="shared" si="1473"/>
        <v>5.2156881220655031E-2</v>
      </c>
      <c r="AA1400" s="5">
        <f t="shared" si="1474"/>
        <v>2.3861201668982538E-2</v>
      </c>
      <c r="AB1400" s="5">
        <f t="shared" si="1475"/>
        <v>5.4581191566950866E-3</v>
      </c>
      <c r="AC1400" s="5">
        <f t="shared" si="1476"/>
        <v>2.776523968304996E-5</v>
      </c>
      <c r="AD1400" s="5">
        <f t="shared" si="1477"/>
        <v>3.5971590208646361E-4</v>
      </c>
      <c r="AE1400" s="5">
        <f t="shared" si="1478"/>
        <v>4.1966030804549496E-4</v>
      </c>
      <c r="AF1400" s="5">
        <f t="shared" si="1479"/>
        <v>2.4479703722760039E-4</v>
      </c>
      <c r="AG1400" s="5">
        <f t="shared" si="1480"/>
        <v>9.5196977629368221E-5</v>
      </c>
      <c r="AH1400" s="5">
        <f t="shared" si="1481"/>
        <v>1.5212124841294345E-2</v>
      </c>
      <c r="AI1400" s="5">
        <f t="shared" si="1482"/>
        <v>6.9593804337387622E-3</v>
      </c>
      <c r="AJ1400" s="5">
        <f t="shared" si="1483"/>
        <v>1.5919201468170743E-3</v>
      </c>
      <c r="AK1400" s="5">
        <f t="shared" si="1484"/>
        <v>2.427620081002576E-4</v>
      </c>
      <c r="AL1400" s="5">
        <f t="shared" si="1485"/>
        <v>5.9276202492494945E-7</v>
      </c>
      <c r="AM1400" s="5">
        <f t="shared" si="1486"/>
        <v>3.2913216750490719E-5</v>
      </c>
      <c r="AN1400" s="5">
        <f t="shared" si="1487"/>
        <v>3.8397998532072265E-5</v>
      </c>
      <c r="AO1400" s="5">
        <f t="shared" si="1488"/>
        <v>2.2398392451978146E-5</v>
      </c>
      <c r="AP1400" s="5">
        <f t="shared" si="1489"/>
        <v>8.7103148360504979E-6</v>
      </c>
      <c r="AQ1400" s="5">
        <f t="shared" si="1490"/>
        <v>2.5404585855587009E-6</v>
      </c>
      <c r="AR1400" s="5">
        <f t="shared" si="1491"/>
        <v>3.5494260664570899E-3</v>
      </c>
      <c r="AS1400" s="5">
        <f t="shared" si="1492"/>
        <v>1.6238235338990304E-3</v>
      </c>
      <c r="AT1400" s="5">
        <f t="shared" si="1493"/>
        <v>3.7144073716068374E-4</v>
      </c>
      <c r="AU1400" s="5">
        <f t="shared" si="1494"/>
        <v>5.6643355776141877E-5</v>
      </c>
      <c r="AV1400" s="5">
        <f t="shared" si="1495"/>
        <v>6.4784286548138128E-6</v>
      </c>
      <c r="AW1400" s="5">
        <f t="shared" si="1496"/>
        <v>8.7881371686950451E-9</v>
      </c>
      <c r="AX1400" s="5">
        <f t="shared" si="1497"/>
        <v>2.5095726715199001E-6</v>
      </c>
      <c r="AY1400" s="5">
        <f t="shared" si="1498"/>
        <v>2.9277772661255625E-6</v>
      </c>
      <c r="AZ1400" s="5">
        <f t="shared" si="1499"/>
        <v>1.707836520799016E-6</v>
      </c>
      <c r="BA1400" s="5">
        <f t="shared" si="1500"/>
        <v>6.6414559958077507E-7</v>
      </c>
      <c r="BB1400" s="5">
        <f t="shared" si="1501"/>
        <v>1.9370532779513754E-7</v>
      </c>
      <c r="BC1400" s="5">
        <f t="shared" si="1502"/>
        <v>4.5197021905926957E-8</v>
      </c>
      <c r="BD1400" s="5">
        <f t="shared" si="1503"/>
        <v>6.9015262127428124E-4</v>
      </c>
      <c r="BE1400" s="5">
        <f t="shared" si="1504"/>
        <v>3.1573726214444332E-4</v>
      </c>
      <c r="BF1400" s="5">
        <f t="shared" si="1505"/>
        <v>7.2223168929217175E-5</v>
      </c>
      <c r="BG1400" s="5">
        <f t="shared" si="1506"/>
        <v>1.1013769475609E-5</v>
      </c>
      <c r="BH1400" s="5">
        <f t="shared" si="1507"/>
        <v>1.259669713960563E-6</v>
      </c>
      <c r="BI1400" s="5">
        <f t="shared" si="1508"/>
        <v>1.1525701835568869E-7</v>
      </c>
      <c r="BJ1400" s="8">
        <f t="shared" si="1509"/>
        <v>0.14503574237331091</v>
      </c>
      <c r="BK1400" s="8">
        <f t="shared" si="1510"/>
        <v>0.3171697867241085</v>
      </c>
      <c r="BL1400" s="8">
        <f t="shared" si="1511"/>
        <v>0.48542781409451169</v>
      </c>
      <c r="BM1400" s="8">
        <f t="shared" si="1512"/>
        <v>0.22268377297690944</v>
      </c>
      <c r="BN1400" s="8">
        <f t="shared" si="1513"/>
        <v>0.77710353244654762</v>
      </c>
    </row>
    <row r="1401" spans="1:66" x14ac:dyDescent="0.25">
      <c r="A1401" t="s">
        <v>176</v>
      </c>
      <c r="B1401" t="s">
        <v>184</v>
      </c>
      <c r="C1401" t="s">
        <v>185</v>
      </c>
      <c r="D1401" s="7" t="s">
        <v>522</v>
      </c>
      <c r="E1401">
        <f>VLOOKUP(A1401,home!$A$2:$E$405,3,FALSE)</f>
        <v>1.2142999999999999</v>
      </c>
      <c r="F1401">
        <f>VLOOKUP(B1401,home!$B$2:$E$405,3,FALSE)</f>
        <v>1.3725000000000001</v>
      </c>
      <c r="G1401">
        <f>VLOOKUP(C1401,away!$B$2:$E$405,4,FALSE)</f>
        <v>1.0980000000000001</v>
      </c>
      <c r="H1401">
        <f>VLOOKUP(A1401,away!$A$2:$E$405,3,FALSE)</f>
        <v>1.1429</v>
      </c>
      <c r="I1401">
        <f>VLOOKUP(C1401,away!$B$2:$E$405,3,FALSE)</f>
        <v>0</v>
      </c>
      <c r="J1401">
        <f>VLOOKUP(B1401,home!$B$2:$E$405,4,FALSE)</f>
        <v>1.4582999999999999</v>
      </c>
      <c r="K1401" s="3">
        <f t="shared" si="1458"/>
        <v>1.8299561715000001</v>
      </c>
      <c r="L1401" s="3">
        <f t="shared" si="1459"/>
        <v>0</v>
      </c>
      <c r="M1401" s="5">
        <f t="shared" si="1460"/>
        <v>0.16042059861530245</v>
      </c>
      <c r="N1401" s="5">
        <f t="shared" si="1461"/>
        <v>0.29356266447179707</v>
      </c>
      <c r="O1401" s="5">
        <f t="shared" si="1462"/>
        <v>0</v>
      </c>
      <c r="P1401" s="5">
        <f t="shared" si="1463"/>
        <v>0</v>
      </c>
      <c r="Q1401" s="5">
        <f t="shared" si="1464"/>
        <v>0.26860340478607447</v>
      </c>
      <c r="R1401" s="5">
        <f t="shared" si="1465"/>
        <v>0</v>
      </c>
      <c r="S1401" s="5">
        <f t="shared" si="1466"/>
        <v>0</v>
      </c>
      <c r="T1401" s="5">
        <f t="shared" si="1467"/>
        <v>0</v>
      </c>
      <c r="U1401" s="5">
        <f t="shared" si="1468"/>
        <v>0</v>
      </c>
      <c r="V1401" s="5">
        <f t="shared" si="1469"/>
        <v>0</v>
      </c>
      <c r="W1401" s="5">
        <f t="shared" si="1470"/>
        <v>0.16384415275806322</v>
      </c>
      <c r="X1401" s="5">
        <f t="shared" si="1471"/>
        <v>0</v>
      </c>
      <c r="Y1401" s="5">
        <f t="shared" si="1472"/>
        <v>0</v>
      </c>
      <c r="Z1401" s="5">
        <f t="shared" si="1473"/>
        <v>0</v>
      </c>
      <c r="AA1401" s="5">
        <f t="shared" si="1474"/>
        <v>0</v>
      </c>
      <c r="AB1401" s="5">
        <f t="shared" si="1475"/>
        <v>0</v>
      </c>
      <c r="AC1401" s="5">
        <f t="shared" si="1476"/>
        <v>0</v>
      </c>
      <c r="AD1401" s="5">
        <f t="shared" si="1477"/>
        <v>7.4956904625951642E-2</v>
      </c>
      <c r="AE1401" s="5">
        <f t="shared" si="1478"/>
        <v>0</v>
      </c>
      <c r="AF1401" s="5">
        <f t="shared" si="1479"/>
        <v>0</v>
      </c>
      <c r="AG1401" s="5">
        <f t="shared" si="1480"/>
        <v>0</v>
      </c>
      <c r="AH1401" s="5">
        <f t="shared" si="1481"/>
        <v>0</v>
      </c>
      <c r="AI1401" s="5">
        <f t="shared" si="1482"/>
        <v>0</v>
      </c>
      <c r="AJ1401" s="5">
        <f t="shared" si="1483"/>
        <v>0</v>
      </c>
      <c r="AK1401" s="5">
        <f t="shared" si="1484"/>
        <v>0</v>
      </c>
      <c r="AL1401" s="5">
        <f t="shared" si="1485"/>
        <v>0</v>
      </c>
      <c r="AM1401" s="5">
        <f t="shared" si="1486"/>
        <v>2.7433570043359411E-2</v>
      </c>
      <c r="AN1401" s="5">
        <f t="shared" si="1487"/>
        <v>0</v>
      </c>
      <c r="AO1401" s="5">
        <f t="shared" si="1488"/>
        <v>0</v>
      </c>
      <c r="AP1401" s="5">
        <f t="shared" si="1489"/>
        <v>0</v>
      </c>
      <c r="AQ1401" s="5">
        <f t="shared" si="1490"/>
        <v>0</v>
      </c>
      <c r="AR1401" s="5">
        <f t="shared" si="1491"/>
        <v>0</v>
      </c>
      <c r="AS1401" s="5">
        <f t="shared" si="1492"/>
        <v>0</v>
      </c>
      <c r="AT1401" s="5">
        <f t="shared" si="1493"/>
        <v>0</v>
      </c>
      <c r="AU1401" s="5">
        <f t="shared" si="1494"/>
        <v>0</v>
      </c>
      <c r="AV1401" s="5">
        <f t="shared" si="1495"/>
        <v>0</v>
      </c>
      <c r="AW1401" s="5">
        <f t="shared" si="1496"/>
        <v>0</v>
      </c>
      <c r="AX1401" s="5">
        <f t="shared" si="1497"/>
        <v>8.3670384678538497E-3</v>
      </c>
      <c r="AY1401" s="5">
        <f t="shared" si="1498"/>
        <v>0</v>
      </c>
      <c r="AZ1401" s="5">
        <f t="shared" si="1499"/>
        <v>0</v>
      </c>
      <c r="BA1401" s="5">
        <f t="shared" si="1500"/>
        <v>0</v>
      </c>
      <c r="BB1401" s="5">
        <f t="shared" si="1501"/>
        <v>0</v>
      </c>
      <c r="BC1401" s="5">
        <f t="shared" si="1502"/>
        <v>0</v>
      </c>
      <c r="BD1401" s="5">
        <f t="shared" si="1503"/>
        <v>0</v>
      </c>
      <c r="BE1401" s="5">
        <f t="shared" si="1504"/>
        <v>0</v>
      </c>
      <c r="BF1401" s="5">
        <f t="shared" si="1505"/>
        <v>0</v>
      </c>
      <c r="BG1401" s="5">
        <f t="shared" si="1506"/>
        <v>0</v>
      </c>
      <c r="BH1401" s="5">
        <f t="shared" si="1507"/>
        <v>0</v>
      </c>
      <c r="BI1401" s="5">
        <f t="shared" si="1508"/>
        <v>0</v>
      </c>
      <c r="BJ1401" s="8">
        <f t="shared" si="1509"/>
        <v>0.83676773515309966</v>
      </c>
      <c r="BK1401" s="8">
        <f t="shared" si="1510"/>
        <v>0.16042059861530245</v>
      </c>
      <c r="BL1401" s="8">
        <f t="shared" si="1511"/>
        <v>0</v>
      </c>
      <c r="BM1401" s="8">
        <f t="shared" si="1512"/>
        <v>0.27460166589522811</v>
      </c>
      <c r="BN1401" s="8">
        <f t="shared" si="1513"/>
        <v>0.72258666787317405</v>
      </c>
    </row>
    <row r="1402" spans="1:66" x14ac:dyDescent="0.25">
      <c r="A1402" t="s">
        <v>270</v>
      </c>
      <c r="B1402" t="s">
        <v>343</v>
      </c>
      <c r="C1402" t="s">
        <v>310</v>
      </c>
      <c r="D1402" s="7" t="s">
        <v>522</v>
      </c>
      <c r="E1402">
        <f>VLOOKUP(A1402,home!$A$2:$E$405,3,FALSE)</f>
        <v>1.5696000000000001</v>
      </c>
      <c r="F1402">
        <f>VLOOKUP(B1402,home!$B$2:$E$405,3,FALSE)</f>
        <v>1.1149</v>
      </c>
      <c r="G1402">
        <f>VLOOKUP(C1402,away!$B$2:$E$405,4,FALSE)</f>
        <v>0.7964</v>
      </c>
      <c r="H1402">
        <f>VLOOKUP(A1402,away!$A$2:$E$405,3,FALSE)</f>
        <v>1.3290999999999999</v>
      </c>
      <c r="I1402">
        <f>VLOOKUP(C1402,away!$B$2:$E$405,3,FALSE)</f>
        <v>0</v>
      </c>
      <c r="J1402">
        <f>VLOOKUP(B1402,home!$B$2:$E$405,4,FALSE)</f>
        <v>1.6929000000000001</v>
      </c>
      <c r="K1402" s="3">
        <f t="shared" si="1458"/>
        <v>1.3936578226560001</v>
      </c>
      <c r="L1402" s="3">
        <f t="shared" si="1459"/>
        <v>0</v>
      </c>
      <c r="M1402" s="5">
        <f t="shared" si="1460"/>
        <v>0.24816589558181498</v>
      </c>
      <c r="N1402" s="5">
        <f t="shared" si="1461"/>
        <v>0.34585834169402857</v>
      </c>
      <c r="O1402" s="5">
        <f t="shared" si="1462"/>
        <v>0</v>
      </c>
      <c r="P1402" s="5">
        <f t="shared" si="1463"/>
        <v>0</v>
      </c>
      <c r="Q1402" s="5">
        <f t="shared" si="1464"/>
        <v>0.24100409171635739</v>
      </c>
      <c r="R1402" s="5">
        <f t="shared" si="1465"/>
        <v>0</v>
      </c>
      <c r="S1402" s="5">
        <f t="shared" si="1466"/>
        <v>0</v>
      </c>
      <c r="T1402" s="5">
        <f t="shared" si="1467"/>
        <v>0</v>
      </c>
      <c r="U1402" s="5">
        <f t="shared" si="1468"/>
        <v>0</v>
      </c>
      <c r="V1402" s="5">
        <f t="shared" si="1469"/>
        <v>0</v>
      </c>
      <c r="W1402" s="5">
        <f t="shared" si="1470"/>
        <v>0.11195907923753526</v>
      </c>
      <c r="X1402" s="5">
        <f t="shared" si="1471"/>
        <v>0</v>
      </c>
      <c r="Y1402" s="5">
        <f t="shared" si="1472"/>
        <v>0</v>
      </c>
      <c r="Z1402" s="5">
        <f t="shared" si="1473"/>
        <v>0</v>
      </c>
      <c r="AA1402" s="5">
        <f t="shared" si="1474"/>
        <v>0</v>
      </c>
      <c r="AB1402" s="5">
        <f t="shared" si="1475"/>
        <v>0</v>
      </c>
      <c r="AC1402" s="5">
        <f t="shared" si="1476"/>
        <v>0</v>
      </c>
      <c r="AD1402" s="5">
        <f t="shared" si="1477"/>
        <v>3.9008161649188487E-2</v>
      </c>
      <c r="AE1402" s="5">
        <f t="shared" si="1478"/>
        <v>0</v>
      </c>
      <c r="AF1402" s="5">
        <f t="shared" si="1479"/>
        <v>0</v>
      </c>
      <c r="AG1402" s="5">
        <f t="shared" si="1480"/>
        <v>0</v>
      </c>
      <c r="AH1402" s="5">
        <f t="shared" si="1481"/>
        <v>0</v>
      </c>
      <c r="AI1402" s="5">
        <f t="shared" si="1482"/>
        <v>0</v>
      </c>
      <c r="AJ1402" s="5">
        <f t="shared" si="1483"/>
        <v>0</v>
      </c>
      <c r="AK1402" s="5">
        <f t="shared" si="1484"/>
        <v>0</v>
      </c>
      <c r="AL1402" s="5">
        <f t="shared" si="1485"/>
        <v>0</v>
      </c>
      <c r="AM1402" s="5">
        <f t="shared" si="1486"/>
        <v>1.0872805925964263E-2</v>
      </c>
      <c r="AN1402" s="5">
        <f t="shared" si="1487"/>
        <v>0</v>
      </c>
      <c r="AO1402" s="5">
        <f t="shared" si="1488"/>
        <v>0</v>
      </c>
      <c r="AP1402" s="5">
        <f t="shared" si="1489"/>
        <v>0</v>
      </c>
      <c r="AQ1402" s="5">
        <f t="shared" si="1490"/>
        <v>0</v>
      </c>
      <c r="AR1402" s="5">
        <f t="shared" si="1491"/>
        <v>0</v>
      </c>
      <c r="AS1402" s="5">
        <f t="shared" si="1492"/>
        <v>0</v>
      </c>
      <c r="AT1402" s="5">
        <f t="shared" si="1493"/>
        <v>0</v>
      </c>
      <c r="AU1402" s="5">
        <f t="shared" si="1494"/>
        <v>0</v>
      </c>
      <c r="AV1402" s="5">
        <f t="shared" si="1495"/>
        <v>0</v>
      </c>
      <c r="AW1402" s="5">
        <f t="shared" si="1496"/>
        <v>0</v>
      </c>
      <c r="AX1402" s="5">
        <f t="shared" si="1497"/>
        <v>2.5254951721567684E-3</v>
      </c>
      <c r="AY1402" s="5">
        <f t="shared" si="1498"/>
        <v>0</v>
      </c>
      <c r="AZ1402" s="5">
        <f t="shared" si="1499"/>
        <v>0</v>
      </c>
      <c r="BA1402" s="5">
        <f t="shared" si="1500"/>
        <v>0</v>
      </c>
      <c r="BB1402" s="5">
        <f t="shared" si="1501"/>
        <v>0</v>
      </c>
      <c r="BC1402" s="5">
        <f t="shared" si="1502"/>
        <v>0</v>
      </c>
      <c r="BD1402" s="5">
        <f t="shared" si="1503"/>
        <v>0</v>
      </c>
      <c r="BE1402" s="5">
        <f t="shared" si="1504"/>
        <v>0</v>
      </c>
      <c r="BF1402" s="5">
        <f t="shared" si="1505"/>
        <v>0</v>
      </c>
      <c r="BG1402" s="5">
        <f t="shared" si="1506"/>
        <v>0</v>
      </c>
      <c r="BH1402" s="5">
        <f t="shared" si="1507"/>
        <v>0</v>
      </c>
      <c r="BI1402" s="5">
        <f t="shared" si="1508"/>
        <v>0</v>
      </c>
      <c r="BJ1402" s="8">
        <f t="shared" si="1509"/>
        <v>0.75122797539523078</v>
      </c>
      <c r="BK1402" s="8">
        <f t="shared" si="1510"/>
        <v>0.24816589558181498</v>
      </c>
      <c r="BL1402" s="8">
        <f t="shared" si="1511"/>
        <v>0</v>
      </c>
      <c r="BM1402" s="8">
        <f t="shared" si="1512"/>
        <v>0.16436554198484479</v>
      </c>
      <c r="BN1402" s="8">
        <f t="shared" si="1513"/>
        <v>0.83502832899220092</v>
      </c>
    </row>
    <row r="1403" spans="1:66" x14ac:dyDescent="0.25">
      <c r="A1403" t="s">
        <v>270</v>
      </c>
      <c r="B1403" t="s">
        <v>280</v>
      </c>
      <c r="C1403" t="s">
        <v>331</v>
      </c>
      <c r="D1403" s="7" t="s">
        <v>522</v>
      </c>
      <c r="E1403">
        <f>VLOOKUP(A1403,home!$A$2:$E$405,3,FALSE)</f>
        <v>1.5696000000000001</v>
      </c>
      <c r="F1403">
        <f>VLOOKUP(B1403,home!$B$2:$E$405,3,FALSE)</f>
        <v>1.9113</v>
      </c>
      <c r="G1403">
        <f>VLOOKUP(C1403,away!$B$2:$E$405,4,FALSE)</f>
        <v>0.42470000000000002</v>
      </c>
      <c r="H1403">
        <f>VLOOKUP(A1403,away!$A$2:$E$405,3,FALSE)</f>
        <v>1.3290999999999999</v>
      </c>
      <c r="I1403">
        <f>VLOOKUP(C1403,away!$B$2:$E$405,3,FALSE)</f>
        <v>0.50160000000000005</v>
      </c>
      <c r="J1403">
        <f>VLOOKUP(B1403,home!$B$2:$E$405,4,FALSE)</f>
        <v>1.0032000000000001</v>
      </c>
      <c r="K1403" s="3">
        <f t="shared" si="1458"/>
        <v>1.2740900110560003</v>
      </c>
      <c r="L1403" s="3">
        <f t="shared" si="1459"/>
        <v>0.66880992499200009</v>
      </c>
      <c r="M1403" s="5">
        <f t="shared" si="1460"/>
        <v>0.14328782117828942</v>
      </c>
      <c r="N1403" s="5">
        <f t="shared" si="1461"/>
        <v>0.18256158166923697</v>
      </c>
      <c r="O1403" s="5">
        <f t="shared" si="1462"/>
        <v>9.583231693451888E-2</v>
      </c>
      <c r="P1403" s="5">
        <f t="shared" si="1463"/>
        <v>0.1220989977426233</v>
      </c>
      <c r="Q1403" s="5">
        <f t="shared" si="1464"/>
        <v>0.11629994380367953</v>
      </c>
      <c r="R1403" s="5">
        <f t="shared" si="1465"/>
        <v>3.2046802350392568E-2</v>
      </c>
      <c r="S1403" s="5">
        <f t="shared" si="1466"/>
        <v>2.6010872953402073E-2</v>
      </c>
      <c r="T1403" s="5">
        <f t="shared" si="1467"/>
        <v>7.7782556691912738E-2</v>
      </c>
      <c r="U1403" s="5">
        <f t="shared" si="1468"/>
        <v>4.0830510760921125E-2</v>
      </c>
      <c r="V1403" s="5">
        <f t="shared" si="1469"/>
        <v>2.4627211408826712E-3</v>
      </c>
      <c r="W1403" s="5">
        <f t="shared" si="1470"/>
        <v>4.9392198895547447E-2</v>
      </c>
      <c r="X1403" s="5">
        <f t="shared" si="1471"/>
        <v>3.3033992838521042E-2</v>
      </c>
      <c r="Y1403" s="5">
        <f t="shared" si="1472"/>
        <v>1.104673113625876E-2</v>
      </c>
      <c r="Z1403" s="5">
        <f t="shared" si="1473"/>
        <v>7.1444064920665028E-3</v>
      </c>
      <c r="AA1403" s="5">
        <f t="shared" si="1474"/>
        <v>9.1026169464655717E-3</v>
      </c>
      <c r="AB1403" s="5">
        <f t="shared" si="1475"/>
        <v>5.7987766629804286E-3</v>
      </c>
      <c r="AC1403" s="5">
        <f t="shared" si="1476"/>
        <v>1.3115899372529173E-4</v>
      </c>
      <c r="AD1403" s="5">
        <f t="shared" si="1477"/>
        <v>1.5732526809227047E-2</v>
      </c>
      <c r="AE1403" s="5">
        <f t="shared" si="1478"/>
        <v>1.0522070075213772E-2</v>
      </c>
      <c r="AF1403" s="5">
        <f t="shared" si="1479"/>
        <v>3.5186324488821453E-3</v>
      </c>
      <c r="AG1403" s="5">
        <f t="shared" si="1480"/>
        <v>7.8443210140376174E-4</v>
      </c>
      <c r="AH1403" s="5">
        <f t="shared" si="1481"/>
        <v>1.1945624925178389E-3</v>
      </c>
      <c r="AI1403" s="5">
        <f t="shared" si="1482"/>
        <v>1.5219801392991367E-3</v>
      </c>
      <c r="AJ1403" s="5">
        <f t="shared" si="1483"/>
        <v>9.6956984625332511E-4</v>
      </c>
      <c r="AK1403" s="5">
        <f t="shared" si="1484"/>
        <v>4.11773085377488E-4</v>
      </c>
      <c r="AL1403" s="5">
        <f t="shared" si="1485"/>
        <v>4.4705492894229576E-6</v>
      </c>
      <c r="AM1403" s="5">
        <f t="shared" si="1486"/>
        <v>4.0089310512613817E-3</v>
      </c>
      <c r="AN1403" s="5">
        <f t="shared" si="1487"/>
        <v>2.681212875692225E-3</v>
      </c>
      <c r="AO1403" s="5">
        <f t="shared" si="1488"/>
        <v>8.9661089113965073E-4</v>
      </c>
      <c r="AP1403" s="5">
        <f t="shared" si="1489"/>
        <v>1.9988742095004006E-4</v>
      </c>
      <c r="AQ1403" s="5">
        <f t="shared" si="1490"/>
        <v>3.3421672753110155E-5</v>
      </c>
      <c r="AR1403" s="5">
        <f t="shared" si="1491"/>
        <v>1.5978705020382256E-4</v>
      </c>
      <c r="AS1403" s="5">
        <f t="shared" si="1492"/>
        <v>2.0358308456079399E-4</v>
      </c>
      <c r="AT1403" s="5">
        <f t="shared" si="1493"/>
        <v>1.2969158722943834E-4</v>
      </c>
      <c r="AU1403" s="5">
        <f t="shared" si="1494"/>
        <v>5.5079585269008468E-5</v>
      </c>
      <c r="AV1403" s="5">
        <f t="shared" si="1495"/>
        <v>1.7544087351087721E-5</v>
      </c>
      <c r="AW1403" s="5">
        <f t="shared" si="1496"/>
        <v>1.0581840396267736E-7</v>
      </c>
      <c r="AX1403" s="5">
        <f t="shared" si="1497"/>
        <v>8.5128983457072652E-4</v>
      </c>
      <c r="AY1403" s="5">
        <f t="shared" si="1498"/>
        <v>5.693510904056998E-4</v>
      </c>
      <c r="AZ1403" s="5">
        <f t="shared" si="1499"/>
        <v>1.9039383003417474E-4</v>
      </c>
      <c r="BA1403" s="5">
        <f t="shared" si="1500"/>
        <v>4.2445761061365341E-5</v>
      </c>
      <c r="BB1403" s="5">
        <f t="shared" si="1501"/>
        <v>7.097036567920027E-6</v>
      </c>
      <c r="BC1403" s="5">
        <f t="shared" si="1502"/>
        <v>9.4931369893121541E-7</v>
      </c>
      <c r="BD1403" s="5">
        <f t="shared" si="1503"/>
        <v>1.7811194176918583E-5</v>
      </c>
      <c r="BE1403" s="5">
        <f t="shared" si="1504"/>
        <v>2.2693064585790764E-5</v>
      </c>
      <c r="BF1403" s="5">
        <f t="shared" si="1505"/>
        <v>1.4456503454502344E-5</v>
      </c>
      <c r="BG1403" s="5">
        <f t="shared" si="1506"/>
        <v>6.1396288820593355E-6</v>
      </c>
      <c r="BH1403" s="5">
        <f t="shared" si="1507"/>
        <v>1.9556099575556786E-6</v>
      </c>
      <c r="BI1403" s="5">
        <f t="shared" si="1508"/>
        <v>4.9832462248866772E-7</v>
      </c>
      <c r="BJ1403" s="8">
        <f t="shared" si="1509"/>
        <v>0.5101562572480185</v>
      </c>
      <c r="BK1403" s="8">
        <f t="shared" si="1510"/>
        <v>0.29456539364861789</v>
      </c>
      <c r="BL1403" s="8">
        <f t="shared" si="1511"/>
        <v>0.18833814893901982</v>
      </c>
      <c r="BM1403" s="8">
        <f t="shared" si="1512"/>
        <v>0.30750749737698035</v>
      </c>
      <c r="BN1403" s="8">
        <f t="shared" si="1513"/>
        <v>0.69212746367874067</v>
      </c>
    </row>
    <row r="1404" spans="1:66" x14ac:dyDescent="0.25">
      <c r="A1404" t="s">
        <v>270</v>
      </c>
      <c r="B1404" t="s">
        <v>271</v>
      </c>
      <c r="C1404" t="s">
        <v>283</v>
      </c>
      <c r="D1404" s="7" t="s">
        <v>522</v>
      </c>
      <c r="E1404">
        <f>VLOOKUP(A1404,home!$A$2:$E$405,3,FALSE)</f>
        <v>1.5696000000000001</v>
      </c>
      <c r="F1404">
        <f>VLOOKUP(B1404,home!$B$2:$E$405,3,FALSE)</f>
        <v>0.7964</v>
      </c>
      <c r="G1404">
        <f>VLOOKUP(C1404,away!$B$2:$E$405,4,FALSE)</f>
        <v>1.752</v>
      </c>
      <c r="H1404">
        <f>VLOOKUP(A1404,away!$A$2:$E$405,3,FALSE)</f>
        <v>1.3290999999999999</v>
      </c>
      <c r="I1404">
        <f>VLOOKUP(C1404,away!$B$2:$E$405,3,FALSE)</f>
        <v>0.9405</v>
      </c>
      <c r="J1404">
        <f>VLOOKUP(B1404,home!$B$2:$E$405,4,FALSE)</f>
        <v>1.3167</v>
      </c>
      <c r="K1404" s="3">
        <f t="shared" si="1458"/>
        <v>2.1900515788799999</v>
      </c>
      <c r="L1404" s="3">
        <f t="shared" si="1459"/>
        <v>1.6458994247850001</v>
      </c>
      <c r="M1404" s="5">
        <f t="shared" si="1460"/>
        <v>2.1580805283237338E-2</v>
      </c>
      <c r="N1404" s="5">
        <f t="shared" si="1461"/>
        <v>4.7263076684055771E-2</v>
      </c>
      <c r="O1404" s="5">
        <f t="shared" si="1462"/>
        <v>3.5519835002077428E-2</v>
      </c>
      <c r="P1404" s="5">
        <f t="shared" si="1463"/>
        <v>7.7790270727856742E-2</v>
      </c>
      <c r="Q1404" s="5">
        <f t="shared" si="1464"/>
        <v>5.1754287857321432E-2</v>
      </c>
      <c r="R1404" s="5">
        <f t="shared" si="1465"/>
        <v>2.9231037999188681E-2</v>
      </c>
      <c r="S1404" s="5">
        <f t="shared" si="1466"/>
        <v>7.0100792585037958E-2</v>
      </c>
      <c r="T1404" s="5">
        <f t="shared" si="1467"/>
        <v>8.5182352614522672E-2</v>
      </c>
      <c r="U1404" s="5">
        <f t="shared" si="1468"/>
        <v>6.401748092242443E-2</v>
      </c>
      <c r="V1404" s="5">
        <f t="shared" si="1469"/>
        <v>2.8076182421562058E-2</v>
      </c>
      <c r="W1404" s="5">
        <f t="shared" si="1470"/>
        <v>3.778151994524561E-2</v>
      </c>
      <c r="X1404" s="5">
        <f t="shared" si="1471"/>
        <v>6.2184581945382761E-2</v>
      </c>
      <c r="Y1404" s="5">
        <f t="shared" si="1472"/>
        <v>5.1174783827200601E-2</v>
      </c>
      <c r="Z1404" s="5">
        <f t="shared" si="1473"/>
        <v>1.6037116209577706E-2</v>
      </c>
      <c r="AA1404" s="5">
        <f t="shared" si="1474"/>
        <v>3.5122111675467686E-2</v>
      </c>
      <c r="AB1404" s="5">
        <f t="shared" si="1475"/>
        <v>3.8459618064228852E-2</v>
      </c>
      <c r="AC1404" s="5">
        <f t="shared" si="1476"/>
        <v>6.3252210787357833E-3</v>
      </c>
      <c r="AD1404" s="5">
        <f t="shared" si="1477"/>
        <v>2.0685869352142838E-2</v>
      </c>
      <c r="AE1404" s="5">
        <f t="shared" si="1478"/>
        <v>3.4046860467869561E-2</v>
      </c>
      <c r="AF1404" s="5">
        <f t="shared" si="1479"/>
        <v>2.8018854029900842E-2</v>
      </c>
      <c r="AG1404" s="5">
        <f t="shared" si="1480"/>
        <v>1.5372071910316221E-2</v>
      </c>
      <c r="AH1404" s="5">
        <f t="shared" si="1481"/>
        <v>6.5988700861385387E-3</v>
      </c>
      <c r="AI1404" s="5">
        <f t="shared" si="1482"/>
        <v>1.4451865850971706E-2</v>
      </c>
      <c r="AJ1404" s="5">
        <f t="shared" si="1483"/>
        <v>1.5825165812341273E-2</v>
      </c>
      <c r="AK1404" s="5">
        <f t="shared" si="1484"/>
        <v>1.1552643124451934E-2</v>
      </c>
      <c r="AL1404" s="5">
        <f t="shared" si="1485"/>
        <v>9.119968484412208E-4</v>
      </c>
      <c r="AM1404" s="5">
        <f t="shared" si="1486"/>
        <v>9.0606241670331648E-3</v>
      </c>
      <c r="AN1404" s="5">
        <f t="shared" si="1487"/>
        <v>1.4912876104712956E-2</v>
      </c>
      <c r="AO1404" s="5">
        <f t="shared" si="1488"/>
        <v>1.2272547101318516E-2</v>
      </c>
      <c r="AP1404" s="5">
        <f t="shared" si="1489"/>
        <v>6.7331260715689867E-3</v>
      </c>
      <c r="AQ1404" s="5">
        <f t="shared" si="1490"/>
        <v>2.7705120820500713E-3</v>
      </c>
      <c r="AR1404" s="5">
        <f t="shared" si="1491"/>
        <v>2.1722152958012723E-3</v>
      </c>
      <c r="AS1404" s="5">
        <f t="shared" si="1492"/>
        <v>4.7572635382368616E-3</v>
      </c>
      <c r="AT1404" s="5">
        <f t="shared" si="1493"/>
        <v>5.2093262615319482E-3</v>
      </c>
      <c r="AU1404" s="5">
        <f t="shared" si="1494"/>
        <v>3.8028977346563639E-3</v>
      </c>
      <c r="AV1404" s="5">
        <f t="shared" si="1495"/>
        <v>2.0821355470258362E-3</v>
      </c>
      <c r="AW1404" s="5">
        <f t="shared" si="1496"/>
        <v>9.1316335167195191E-5</v>
      </c>
      <c r="AX1404" s="5">
        <f t="shared" si="1497"/>
        <v>3.3072057104415477E-3</v>
      </c>
      <c r="AY1404" s="5">
        <f t="shared" si="1498"/>
        <v>5.4433279764614113E-3</v>
      </c>
      <c r="AZ1404" s="5">
        <f t="shared" si="1499"/>
        <v>4.4795851926869683E-3</v>
      </c>
      <c r="BA1404" s="5">
        <f t="shared" si="1500"/>
        <v>2.4576488973062946E-3</v>
      </c>
      <c r="BB1404" s="5">
        <f t="shared" si="1501"/>
        <v>1.0112607265999802E-3</v>
      </c>
      <c r="BC1404" s="5">
        <f t="shared" si="1502"/>
        <v>3.3288668964371362E-4</v>
      </c>
      <c r="BD1404" s="5">
        <f t="shared" si="1503"/>
        <v>5.9587465097808213E-4</v>
      </c>
      <c r="BE1404" s="5">
        <f t="shared" si="1504"/>
        <v>1.3049962201891175E-3</v>
      </c>
      <c r="BF1404" s="5">
        <f t="shared" si="1505"/>
        <v>1.4290045162288047E-3</v>
      </c>
      <c r="BG1404" s="5">
        <f t="shared" si="1506"/>
        <v>1.0431978656645149E-3</v>
      </c>
      <c r="BH1404" s="5">
        <f t="shared" si="1507"/>
        <v>5.7116428319570417E-4</v>
      </c>
      <c r="BI1404" s="5">
        <f t="shared" si="1508"/>
        <v>2.5017584804252303E-4</v>
      </c>
      <c r="BJ1404" s="8">
        <f t="shared" si="1509"/>
        <v>0.49624585935378202</v>
      </c>
      <c r="BK1404" s="8">
        <f t="shared" si="1510"/>
        <v>0.21022859692133253</v>
      </c>
      <c r="BL1404" s="8">
        <f t="shared" si="1511"/>
        <v>0.27399688029884156</v>
      </c>
      <c r="BM1404" s="8">
        <f t="shared" si="1512"/>
        <v>0.72801712758850201</v>
      </c>
      <c r="BN1404" s="8">
        <f t="shared" si="1513"/>
        <v>0.26313931355373738</v>
      </c>
    </row>
    <row r="1405" spans="1:66" x14ac:dyDescent="0.25">
      <c r="A1405" t="s">
        <v>270</v>
      </c>
      <c r="B1405" t="s">
        <v>289</v>
      </c>
      <c r="C1405" t="s">
        <v>304</v>
      </c>
      <c r="D1405" s="7" t="s">
        <v>522</v>
      </c>
      <c r="E1405">
        <f>VLOOKUP(A1405,home!$A$2:$E$405,3,FALSE)</f>
        <v>1.5696000000000001</v>
      </c>
      <c r="F1405">
        <f>VLOOKUP(B1405,home!$B$2:$E$405,3,FALSE)</f>
        <v>0.1593</v>
      </c>
      <c r="G1405">
        <f>VLOOKUP(C1405,away!$B$2:$E$405,4,FALSE)</f>
        <v>1.752</v>
      </c>
      <c r="H1405">
        <f>VLOOKUP(A1405,away!$A$2:$E$405,3,FALSE)</f>
        <v>1.3290999999999999</v>
      </c>
      <c r="I1405">
        <f>VLOOKUP(C1405,away!$B$2:$E$405,3,FALSE)</f>
        <v>1.1286</v>
      </c>
      <c r="J1405">
        <f>VLOOKUP(B1405,home!$B$2:$E$405,4,FALSE)</f>
        <v>0.9405</v>
      </c>
      <c r="K1405" s="3">
        <f t="shared" si="1458"/>
        <v>0.43806531456000003</v>
      </c>
      <c r="L1405" s="3">
        <f t="shared" si="1459"/>
        <v>1.41077093553</v>
      </c>
      <c r="M1405" s="5">
        <f t="shared" si="1460"/>
        <v>0.15742025756732517</v>
      </c>
      <c r="N1405" s="5">
        <f t="shared" si="1461"/>
        <v>6.8960354649346522E-2</v>
      </c>
      <c r="O1405" s="5">
        <f t="shared" si="1462"/>
        <v>0.22208392403962893</v>
      </c>
      <c r="P1405" s="5">
        <f t="shared" si="1463"/>
        <v>9.7287264043139185E-2</v>
      </c>
      <c r="Q1405" s="5">
        <f t="shared" si="1464"/>
        <v>1.5104569725817571E-2</v>
      </c>
      <c r="R1405" s="5">
        <f t="shared" si="1465"/>
        <v>0.15665477264178038</v>
      </c>
      <c r="S1405" s="5">
        <f t="shared" si="1466"/>
        <v>1.5031120980334427E-2</v>
      </c>
      <c r="T1405" s="5">
        <f t="shared" si="1467"/>
        <v>2.1309087962869771E-2</v>
      </c>
      <c r="U1405" s="5">
        <f t="shared" si="1468"/>
        <v>6.8625022254646798E-2</v>
      </c>
      <c r="V1405" s="5">
        <f t="shared" si="1469"/>
        <v>1.0321533639925289E-3</v>
      </c>
      <c r="W1405" s="5">
        <f t="shared" si="1470"/>
        <v>2.2055960294112432E-3</v>
      </c>
      <c r="X1405" s="5">
        <f t="shared" si="1471"/>
        <v>3.1115907738137531E-3</v>
      </c>
      <c r="Y1405" s="5">
        <f t="shared" si="1472"/>
        <v>2.1948709134798727E-3</v>
      </c>
      <c r="Z1405" s="5">
        <f t="shared" si="1473"/>
        <v>7.3668000051694674E-2</v>
      </c>
      <c r="AA1405" s="5">
        <f t="shared" si="1474"/>
        <v>3.2271395615651725E-2</v>
      </c>
      <c r="AB1405" s="5">
        <f t="shared" si="1475"/>
        <v>7.0684895358303383E-3</v>
      </c>
      <c r="AC1405" s="5">
        <f t="shared" si="1476"/>
        <v>3.9867556758383703E-5</v>
      </c>
      <c r="AD1405" s="5">
        <f t="shared" si="1477"/>
        <v>2.4154877960408074E-4</v>
      </c>
      <c r="AE1405" s="5">
        <f t="shared" si="1478"/>
        <v>3.4076999777817881E-4</v>
      </c>
      <c r="AF1405" s="5">
        <f t="shared" si="1479"/>
        <v>2.4037420428303869E-4</v>
      </c>
      <c r="AG1405" s="5">
        <f t="shared" si="1480"/>
        <v>1.130376470178873E-4</v>
      </c>
      <c r="AH1405" s="5">
        <f t="shared" si="1481"/>
        <v>2.5982168337888349E-2</v>
      </c>
      <c r="AI1405" s="5">
        <f t="shared" si="1482"/>
        <v>1.1381886745887932E-2</v>
      </c>
      <c r="AJ1405" s="5">
        <f t="shared" si="1483"/>
        <v>2.4930048988118458E-3</v>
      </c>
      <c r="AK1405" s="5">
        <f t="shared" si="1484"/>
        <v>3.640329917325442E-4</v>
      </c>
      <c r="AL1405" s="5">
        <f t="shared" si="1485"/>
        <v>9.8554165290929498E-7</v>
      </c>
      <c r="AM1405" s="5">
        <f t="shared" si="1486"/>
        <v>2.116282842376916E-5</v>
      </c>
      <c r="AN1405" s="5">
        <f t="shared" si="1487"/>
        <v>2.9855903253861698E-5</v>
      </c>
      <c r="AO1405" s="5">
        <f t="shared" si="1488"/>
        <v>2.1059920282271822E-5</v>
      </c>
      <c r="AP1405" s="5">
        <f t="shared" si="1489"/>
        <v>9.9035744796026163E-6</v>
      </c>
      <c r="AQ1405" s="5">
        <f t="shared" si="1490"/>
        <v>3.4929187584200039E-6</v>
      </c>
      <c r="AR1405" s="5">
        <f t="shared" si="1491"/>
        <v>7.3309775866281365E-3</v>
      </c>
      <c r="AS1405" s="5">
        <f t="shared" si="1492"/>
        <v>3.2114470025185644E-3</v>
      </c>
      <c r="AT1405" s="5">
        <f t="shared" si="1493"/>
        <v>7.03411770675532E-4</v>
      </c>
      <c r="AU1405" s="5">
        <f t="shared" si="1494"/>
        <v>1.0271343286206121E-4</v>
      </c>
      <c r="AV1405" s="5">
        <f t="shared" si="1495"/>
        <v>1.1248798069064067E-5</v>
      </c>
      <c r="AW1405" s="5">
        <f t="shared" si="1496"/>
        <v>1.6918733701497581E-8</v>
      </c>
      <c r="AX1405" s="5">
        <f t="shared" si="1497"/>
        <v>1.5451168484062905E-6</v>
      </c>
      <c r="AY1405" s="5">
        <f t="shared" si="1498"/>
        <v>2.1798059417293078E-6</v>
      </c>
      <c r="AZ1405" s="5">
        <f t="shared" si="1499"/>
        <v>1.5376034338436543E-6</v>
      </c>
      <c r="BA1405" s="5">
        <f t="shared" si="1500"/>
        <v>7.2306874494591772E-7</v>
      </c>
      <c r="BB1405" s="5">
        <f t="shared" si="1501"/>
        <v>2.5502109243996385E-7</v>
      </c>
      <c r="BC1405" s="5">
        <f t="shared" si="1502"/>
        <v>7.1955269032282075E-8</v>
      </c>
      <c r="BD1405" s="5">
        <f t="shared" si="1503"/>
        <v>1.7237216847061406E-3</v>
      </c>
      <c r="BE1405" s="5">
        <f t="shared" si="1504"/>
        <v>7.5510268202468869E-4</v>
      </c>
      <c r="BF1405" s="5">
        <f t="shared" si="1505"/>
        <v>1.6539214696312246E-4</v>
      </c>
      <c r="BG1405" s="5">
        <f t="shared" si="1506"/>
        <v>2.4150854295051337E-5</v>
      </c>
      <c r="BH1405" s="5">
        <f t="shared" si="1507"/>
        <v>2.6449128959135968E-6</v>
      </c>
      <c r="BI1405" s="5">
        <f t="shared" si="1508"/>
        <v>2.3172891994643821E-7</v>
      </c>
      <c r="BJ1405" s="8">
        <f t="shared" si="1509"/>
        <v>0.11391358839995026</v>
      </c>
      <c r="BK1405" s="8">
        <f t="shared" si="1510"/>
        <v>0.27081382885914435</v>
      </c>
      <c r="BL1405" s="8">
        <f t="shared" si="1511"/>
        <v>0.54095573966241706</v>
      </c>
      <c r="BM1405" s="8">
        <f t="shared" si="1512"/>
        <v>0.28183785141896051</v>
      </c>
      <c r="BN1405" s="8">
        <f t="shared" si="1513"/>
        <v>0.71751114266703775</v>
      </c>
    </row>
    <row r="1406" spans="1:66" x14ac:dyDescent="0.25">
      <c r="A1406" t="s">
        <v>270</v>
      </c>
      <c r="B1406" t="s">
        <v>306</v>
      </c>
      <c r="C1406" t="s">
        <v>281</v>
      </c>
      <c r="D1406" s="7" t="s">
        <v>522</v>
      </c>
      <c r="E1406">
        <f>VLOOKUP(A1406,home!$A$2:$E$405,3,FALSE)</f>
        <v>1.5696000000000001</v>
      </c>
      <c r="F1406">
        <f>VLOOKUP(B1406,home!$B$2:$E$405,3,FALSE)</f>
        <v>0.95569999999999999</v>
      </c>
      <c r="G1406">
        <f>VLOOKUP(C1406,away!$B$2:$E$405,4,FALSE)</f>
        <v>0.95569999999999999</v>
      </c>
      <c r="H1406">
        <f>VLOOKUP(A1406,away!$A$2:$E$405,3,FALSE)</f>
        <v>1.3290999999999999</v>
      </c>
      <c r="I1406">
        <f>VLOOKUP(C1406,away!$B$2:$E$405,3,FALSE)</f>
        <v>1.5047999999999999</v>
      </c>
      <c r="J1406">
        <f>VLOOKUP(B1406,home!$B$2:$E$405,4,FALSE)</f>
        <v>1.6929000000000001</v>
      </c>
      <c r="K1406" s="3">
        <f t="shared" si="1458"/>
        <v>1.4336137643040001</v>
      </c>
      <c r="L1406" s="3">
        <f t="shared" si="1459"/>
        <v>3.3858502452720001</v>
      </c>
      <c r="M1406" s="5">
        <f t="shared" si="1460"/>
        <v>8.0711120187021042E-3</v>
      </c>
      <c r="N1406" s="5">
        <f t="shared" si="1461"/>
        <v>1.1570857283250781E-2</v>
      </c>
      <c r="O1406" s="5">
        <f t="shared" si="1462"/>
        <v>2.7327576608140308E-2</v>
      </c>
      <c r="P1406" s="5">
        <f t="shared" si="1463"/>
        <v>3.9177189970501965E-2</v>
      </c>
      <c r="Q1406" s="5">
        <f t="shared" si="1464"/>
        <v>8.2940701330327556E-3</v>
      </c>
      <c r="R1406" s="5">
        <f t="shared" si="1465"/>
        <v>4.6263540980680633E-2</v>
      </c>
      <c r="S1406" s="5">
        <f t="shared" si="1466"/>
        <v>4.7541534872403382E-2</v>
      </c>
      <c r="T1406" s="5">
        <f t="shared" si="1467"/>
        <v>2.8082479394232127E-2</v>
      </c>
      <c r="U1406" s="5">
        <f t="shared" si="1468"/>
        <v>6.6324049135345925E-2</v>
      </c>
      <c r="V1406" s="5">
        <f t="shared" si="1469"/>
        <v>2.564074247995082E-2</v>
      </c>
      <c r="W1406" s="5">
        <f t="shared" si="1470"/>
        <v>3.9634977016061541E-3</v>
      </c>
      <c r="X1406" s="5">
        <f t="shared" si="1471"/>
        <v>1.3419809665118205E-2</v>
      </c>
      <c r="Y1406" s="5">
        <f t="shared" si="1472"/>
        <v>2.2718732923072023E-2</v>
      </c>
      <c r="Z1406" s="5">
        <f t="shared" si="1473"/>
        <v>5.2213807192196246E-2</v>
      </c>
      <c r="AA1406" s="5">
        <f t="shared" si="1474"/>
        <v>7.4854432677447721E-2</v>
      </c>
      <c r="AB1406" s="5">
        <f t="shared" si="1475"/>
        <v>5.3656172502778106E-2</v>
      </c>
      <c r="AC1406" s="5">
        <f t="shared" si="1476"/>
        <v>7.7787626785045709E-3</v>
      </c>
      <c r="AD1406" s="5">
        <f t="shared" si="1477"/>
        <v>1.4205312149524639E-3</v>
      </c>
      <c r="AE1406" s="5">
        <f t="shared" si="1478"/>
        <v>4.809705962563332E-3</v>
      </c>
      <c r="AF1406" s="5">
        <f t="shared" si="1479"/>
        <v>8.142472056515632E-3</v>
      </c>
      <c r="AG1406" s="5">
        <f t="shared" si="1480"/>
        <v>9.1897303365579518E-3</v>
      </c>
      <c r="AH1406" s="5">
        <f t="shared" si="1481"/>
        <v>4.4197032972070643E-2</v>
      </c>
      <c r="AI1406" s="5">
        <f t="shared" si="1482"/>
        <v>6.3361474810158205E-2</v>
      </c>
      <c r="AJ1406" s="5">
        <f t="shared" si="1483"/>
        <v>4.5417941207222E-2</v>
      </c>
      <c r="AK1406" s="5">
        <f t="shared" si="1484"/>
        <v>2.170392855367442E-2</v>
      </c>
      <c r="AL1406" s="5">
        <f t="shared" si="1485"/>
        <v>1.5103250332051785E-3</v>
      </c>
      <c r="AM1406" s="5">
        <f t="shared" si="1486"/>
        <v>4.0729862047586736E-4</v>
      </c>
      <c r="AN1406" s="5">
        <f t="shared" si="1487"/>
        <v>1.3790521340371626E-3</v>
      </c>
      <c r="AO1406" s="5">
        <f t="shared" si="1488"/>
        <v>2.3346320031363021E-3</v>
      </c>
      <c r="AP1406" s="5">
        <f t="shared" si="1489"/>
        <v>2.6349047801463026E-3</v>
      </c>
      <c r="AQ1406" s="5">
        <f t="shared" si="1490"/>
        <v>2.2303482490316812E-3</v>
      </c>
      <c r="AR1406" s="5">
        <f t="shared" si="1491"/>
        <v>2.9928906985756006E-2</v>
      </c>
      <c r="AS1406" s="5">
        <f t="shared" si="1492"/>
        <v>4.290649300535395E-2</v>
      </c>
      <c r="AT1406" s="5">
        <f t="shared" si="1493"/>
        <v>3.0755669475244371E-2</v>
      </c>
      <c r="AU1406" s="5">
        <f t="shared" si="1494"/>
        <v>1.4697250363364897E-2</v>
      </c>
      <c r="AV1406" s="5">
        <f t="shared" si="1495"/>
        <v>5.267545104585475E-3</v>
      </c>
      <c r="AW1406" s="5">
        <f t="shared" si="1496"/>
        <v>2.0364222222406879E-4</v>
      </c>
      <c r="AX1406" s="5">
        <f t="shared" si="1497"/>
        <v>9.7318151416039015E-5</v>
      </c>
      <c r="AY1406" s="5">
        <f t="shared" si="1498"/>
        <v>3.2950468684141327E-4</v>
      </c>
      <c r="AZ1406" s="5">
        <f t="shared" si="1499"/>
        <v>5.5782676238013654E-4</v>
      </c>
      <c r="BA1406" s="5">
        <f t="shared" si="1500"/>
        <v>6.2957262674135696E-4</v>
      </c>
      <c r="BB1406" s="5">
        <f t="shared" si="1501"/>
        <v>5.3290965816719027E-4</v>
      </c>
      <c r="BC1406" s="5">
        <f t="shared" si="1502"/>
        <v>3.6087045936263967E-4</v>
      </c>
      <c r="BD1406" s="5">
        <f t="shared" si="1503"/>
        <v>1.6889132843074139E-2</v>
      </c>
      <c r="BE1406" s="5">
        <f t="shared" si="1504"/>
        <v>2.4212493310989833E-2</v>
      </c>
      <c r="BF1406" s="5">
        <f t="shared" si="1505"/>
        <v>1.7355681839376785E-2</v>
      </c>
      <c r="BG1406" s="5">
        <f t="shared" si="1506"/>
        <v>8.2937814579371692E-3</v>
      </c>
      <c r="BH1406" s="5">
        <f t="shared" si="1507"/>
        <v>2.9725198140570083E-3</v>
      </c>
      <c r="BI1406" s="5">
        <f t="shared" si="1508"/>
        <v>8.5228906401969905E-4</v>
      </c>
      <c r="BJ1406" s="8">
        <f t="shared" si="1509"/>
        <v>0.12310612480263754</v>
      </c>
      <c r="BK1406" s="8">
        <f t="shared" si="1510"/>
        <v>0.13004917174010944</v>
      </c>
      <c r="BL1406" s="8">
        <f t="shared" si="1511"/>
        <v>0.63723791271127717</v>
      </c>
      <c r="BM1406" s="8">
        <f t="shared" si="1512"/>
        <v>0.80177680698729437</v>
      </c>
      <c r="BN1406" s="8">
        <f t="shared" si="1513"/>
        <v>0.14070434699430853</v>
      </c>
    </row>
    <row r="1407" spans="1:66" x14ac:dyDescent="0.25">
      <c r="A1407" t="s">
        <v>272</v>
      </c>
      <c r="B1407" t="s">
        <v>476</v>
      </c>
      <c r="C1407" t="s">
        <v>297</v>
      </c>
      <c r="D1407" s="7" t="s">
        <v>522</v>
      </c>
      <c r="E1407">
        <f>VLOOKUP(A1407,home!$A$2:$E$405,3,FALSE)</f>
        <v>1.3837999999999999</v>
      </c>
      <c r="F1407">
        <f>VLOOKUP(B1407,home!$B$2:$E$405,3,FALSE)</f>
        <v>1.0840000000000001</v>
      </c>
      <c r="G1407">
        <f>VLOOKUP(C1407,away!$B$2:$E$405,4,FALSE)</f>
        <v>1.3008</v>
      </c>
      <c r="H1407">
        <f>VLOOKUP(A1407,away!$A$2:$E$405,3,FALSE)</f>
        <v>0.90910000000000002</v>
      </c>
      <c r="I1407">
        <f>VLOOKUP(C1407,away!$B$2:$E$405,3,FALSE)</f>
        <v>1.32</v>
      </c>
      <c r="J1407">
        <f>VLOOKUP(B1407,home!$B$2:$E$405,4,FALSE)</f>
        <v>0.27500000000000002</v>
      </c>
      <c r="K1407" s="3">
        <f t="shared" si="1458"/>
        <v>1.95125099136</v>
      </c>
      <c r="L1407" s="3">
        <f t="shared" si="1459"/>
        <v>0.33000330000000005</v>
      </c>
      <c r="M1407" s="5">
        <f t="shared" si="1460"/>
        <v>0.10215599294431177</v>
      </c>
      <c r="N1407" s="5">
        <f t="shared" si="1461"/>
        <v>0.19933198250595349</v>
      </c>
      <c r="O1407" s="5">
        <f t="shared" si="1462"/>
        <v>3.3711814786399605E-2</v>
      </c>
      <c r="P1407" s="5">
        <f t="shared" si="1463"/>
        <v>6.5780212022506931E-2</v>
      </c>
      <c r="Q1407" s="5">
        <f t="shared" si="1464"/>
        <v>0.19447336423724804</v>
      </c>
      <c r="R1407" s="5">
        <f t="shared" si="1465"/>
        <v>5.5625050642503331E-3</v>
      </c>
      <c r="S1407" s="5">
        <f t="shared" si="1466"/>
        <v>1.0589286465270721E-2</v>
      </c>
      <c r="T1407" s="5">
        <f t="shared" si="1467"/>
        <v>6.4176851960393841E-2</v>
      </c>
      <c r="U1407" s="5">
        <f t="shared" si="1468"/>
        <v>1.0853843521063484E-2</v>
      </c>
      <c r="V1407" s="5">
        <f t="shared" si="1469"/>
        <v>7.5762728567942757E-4</v>
      </c>
      <c r="W1407" s="5">
        <f t="shared" si="1470"/>
        <v>0.12648878158701485</v>
      </c>
      <c r="X1407" s="5">
        <f t="shared" si="1471"/>
        <v>4.1741715336694143E-2</v>
      </c>
      <c r="Y1407" s="5">
        <f t="shared" si="1472"/>
        <v>6.8874519043848406E-3</v>
      </c>
      <c r="Z1407" s="5">
        <f t="shared" si="1473"/>
        <v>6.1188167582310754E-4</v>
      </c>
      <c r="AA1407" s="5">
        <f t="shared" si="1474"/>
        <v>1.1939347265448568E-3</v>
      </c>
      <c r="AB1407" s="5">
        <f t="shared" si="1475"/>
        <v>1.1648331593948915E-3</v>
      </c>
      <c r="AC1407" s="5">
        <f t="shared" si="1476"/>
        <v>3.0490675369136631E-5</v>
      </c>
      <c r="AD1407" s="5">
        <f t="shared" si="1477"/>
        <v>6.1702840116895294E-2</v>
      </c>
      <c r="AE1407" s="5">
        <f t="shared" si="1478"/>
        <v>2.0362140857947835E-2</v>
      </c>
      <c r="AF1407" s="5">
        <f t="shared" si="1479"/>
        <v>3.3597868390938088E-3</v>
      </c>
      <c r="AG1407" s="5">
        <f t="shared" si="1480"/>
        <v>3.6958024806584211E-4</v>
      </c>
      <c r="AH1407" s="5">
        <f t="shared" si="1481"/>
        <v>5.0480743057788928E-5</v>
      </c>
      <c r="AI1407" s="5">
        <f t="shared" si="1482"/>
        <v>9.8500599936100089E-5</v>
      </c>
      <c r="AJ1407" s="5">
        <f t="shared" si="1483"/>
        <v>9.6099696637435051E-5</v>
      </c>
      <c r="AK1407" s="5">
        <f t="shared" si="1484"/>
        <v>6.2504876111063454E-5</v>
      </c>
      <c r="AL1407" s="5">
        <f t="shared" si="1485"/>
        <v>7.8534133247947351E-7</v>
      </c>
      <c r="AM1407" s="5">
        <f t="shared" si="1486"/>
        <v>2.4079545589563899E-2</v>
      </c>
      <c r="AN1407" s="5">
        <f t="shared" si="1487"/>
        <v>7.9463295070565342E-3</v>
      </c>
      <c r="AO1407" s="5">
        <f t="shared" si="1488"/>
        <v>1.3111574801080148E-3</v>
      </c>
      <c r="AP1407" s="5">
        <f t="shared" si="1489"/>
        <v>1.4422876508510981E-4</v>
      </c>
      <c r="AQ1407" s="5">
        <f t="shared" si="1490"/>
        <v>1.1898992108252754E-5</v>
      </c>
      <c r="AR1407" s="5">
        <f t="shared" si="1491"/>
        <v>3.3317623591044887E-6</v>
      </c>
      <c r="AS1407" s="5">
        <f t="shared" si="1492"/>
        <v>6.5011046061785659E-6</v>
      </c>
      <c r="AT1407" s="5">
        <f t="shared" si="1493"/>
        <v>6.3426434038704958E-6</v>
      </c>
      <c r="AU1407" s="5">
        <f t="shared" si="1494"/>
        <v>4.1253630765484232E-6</v>
      </c>
      <c r="AV1407" s="5">
        <f t="shared" si="1495"/>
        <v>2.0124046982087617E-6</v>
      </c>
      <c r="AW1407" s="5">
        <f t="shared" si="1496"/>
        <v>1.4047122627423353E-8</v>
      </c>
      <c r="AX1407" s="5">
        <f t="shared" si="1497"/>
        <v>7.8308728671891547E-3</v>
      </c>
      <c r="AY1407" s="5">
        <f t="shared" si="1498"/>
        <v>2.5842138880528831E-3</v>
      </c>
      <c r="AZ1407" s="5">
        <f t="shared" si="1499"/>
        <v>4.2639955548164104E-4</v>
      </c>
      <c r="BA1407" s="5">
        <f t="shared" si="1500"/>
        <v>4.6904420142491561E-5</v>
      </c>
      <c r="BB1407" s="5">
        <f t="shared" si="1501"/>
        <v>3.8696533579021719E-6</v>
      </c>
      <c r="BC1407" s="5">
        <f t="shared" si="1502"/>
        <v>2.5539967559275965E-7</v>
      </c>
      <c r="BD1407" s="5">
        <f t="shared" si="1503"/>
        <v>1.8324876222004435E-7</v>
      </c>
      <c r="BE1407" s="5">
        <f t="shared" si="1504"/>
        <v>3.5756432894735443E-7</v>
      </c>
      <c r="BF1407" s="5">
        <f t="shared" si="1505"/>
        <v>3.4884887566674934E-7</v>
      </c>
      <c r="BG1407" s="5">
        <f t="shared" si="1506"/>
        <v>2.2689723815985533E-7</v>
      </c>
      <c r="BH1407" s="5">
        <f t="shared" si="1507"/>
        <v>1.106833652240659E-7</v>
      </c>
      <c r="BI1407" s="5">
        <f t="shared" si="1508"/>
        <v>4.31942052241039E-8</v>
      </c>
      <c r="BJ1407" s="8">
        <f t="shared" si="1509"/>
        <v>0.76328017171151374</v>
      </c>
      <c r="BK1407" s="8">
        <f t="shared" si="1510"/>
        <v>0.18189860862252338</v>
      </c>
      <c r="BL1407" s="8">
        <f t="shared" si="1511"/>
        <v>5.2818100888314914E-2</v>
      </c>
      <c r="BM1407" s="8">
        <f t="shared" si="1512"/>
        <v>0.39500869149657442</v>
      </c>
      <c r="BN1407" s="8">
        <f t="shared" si="1513"/>
        <v>0.60101587156067027</v>
      </c>
    </row>
    <row r="1408" spans="1:66" x14ac:dyDescent="0.25">
      <c r="A1408" t="s">
        <v>272</v>
      </c>
      <c r="B1408" t="s">
        <v>341</v>
      </c>
      <c r="C1408" t="s">
        <v>317</v>
      </c>
      <c r="D1408" s="7" t="s">
        <v>522</v>
      </c>
      <c r="E1408">
        <f>VLOOKUP(A1408,home!$A$2:$E$405,3,FALSE)</f>
        <v>1.3837999999999999</v>
      </c>
      <c r="F1408">
        <f>VLOOKUP(B1408,home!$B$2:$E$405,3,FALSE)</f>
        <v>1.0117</v>
      </c>
      <c r="G1408">
        <f>VLOOKUP(C1408,away!$B$2:$E$405,4,FALSE)</f>
        <v>1.0840000000000001</v>
      </c>
      <c r="H1408">
        <f>VLOOKUP(A1408,away!$A$2:$E$405,3,FALSE)</f>
        <v>0.90910000000000002</v>
      </c>
      <c r="I1408">
        <f>VLOOKUP(C1408,away!$B$2:$E$405,3,FALSE)</f>
        <v>0.55000000000000004</v>
      </c>
      <c r="J1408">
        <f>VLOOKUP(B1408,home!$B$2:$E$405,4,FALSE)</f>
        <v>0.66</v>
      </c>
      <c r="K1408" s="3">
        <f t="shared" si="1458"/>
        <v>1.5175896586399999</v>
      </c>
      <c r="L1408" s="3">
        <f t="shared" si="1459"/>
        <v>0.33000330000000005</v>
      </c>
      <c r="M1408" s="5">
        <f t="shared" si="1460"/>
        <v>0.15761609854609551</v>
      </c>
      <c r="N1408" s="5">
        <f t="shared" si="1461"/>
        <v>0.23919656118873767</v>
      </c>
      <c r="O1408" s="5">
        <f t="shared" si="1462"/>
        <v>5.2013832653336728E-2</v>
      </c>
      <c r="P1408" s="5">
        <f t="shared" si="1463"/>
        <v>7.8935654540935374E-2</v>
      </c>
      <c r="Q1408" s="5">
        <f t="shared" si="1464"/>
        <v>0.18150111382113915</v>
      </c>
      <c r="R1408" s="5">
        <f t="shared" si="1465"/>
        <v>8.5823682106244397E-3</v>
      </c>
      <c r="S1408" s="5">
        <f t="shared" si="1466"/>
        <v>9.8829333032622538E-3</v>
      </c>
      <c r="T1408" s="5">
        <f t="shared" si="1467"/>
        <v>5.9895966514651539E-2</v>
      </c>
      <c r="U1408" s="5">
        <f t="shared" si="1468"/>
        <v>1.302451324308433E-2</v>
      </c>
      <c r="V1408" s="5">
        <f t="shared" si="1469"/>
        <v>5.4994086988255949E-4</v>
      </c>
      <c r="W1408" s="5">
        <f t="shared" si="1470"/>
        <v>9.1814737788867451E-2</v>
      </c>
      <c r="X1408" s="5">
        <f t="shared" si="1471"/>
        <v>3.0299166458960969E-2</v>
      </c>
      <c r="Y1408" s="5">
        <f t="shared" si="1472"/>
        <v>4.9994124593532177E-3</v>
      </c>
      <c r="Z1408" s="5">
        <f t="shared" si="1473"/>
        <v>9.4406994377372038E-4</v>
      </c>
      <c r="AA1408" s="5">
        <f t="shared" si="1474"/>
        <v>1.4327107837038442E-3</v>
      </c>
      <c r="AB1408" s="5">
        <f t="shared" si="1475"/>
        <v>1.0871335345854819E-3</v>
      </c>
      <c r="AC1408" s="5">
        <f t="shared" si="1476"/>
        <v>1.7213479033637457E-5</v>
      </c>
      <c r="AD1408" s="5">
        <f t="shared" si="1477"/>
        <v>3.4834274144782122E-2</v>
      </c>
      <c r="AE1408" s="5">
        <f t="shared" si="1478"/>
        <v>1.149542542088278E-2</v>
      </c>
      <c r="AF1408" s="5">
        <f t="shared" si="1479"/>
        <v>1.8967641618976036E-3</v>
      </c>
      <c r="AG1408" s="5">
        <f t="shared" si="1480"/>
        <v>2.0864614424931455E-4</v>
      </c>
      <c r="AH1408" s="5">
        <f t="shared" si="1481"/>
        <v>7.7886549219035545E-5</v>
      </c>
      <c r="AI1408" s="5">
        <f t="shared" si="1482"/>
        <v>1.1819982164196371E-4</v>
      </c>
      <c r="AJ1408" s="5">
        <f t="shared" si="1483"/>
        <v>8.9689413488468293E-5</v>
      </c>
      <c r="AK1408" s="5">
        <f t="shared" si="1484"/>
        <v>4.5370575466528807E-5</v>
      </c>
      <c r="AL1408" s="5">
        <f t="shared" si="1485"/>
        <v>3.4482701880847932E-7</v>
      </c>
      <c r="AM1408" s="5">
        <f t="shared" si="1486"/>
        <v>1.0572826841670413E-2</v>
      </c>
      <c r="AN1408" s="5">
        <f t="shared" si="1487"/>
        <v>3.4890677480798145E-3</v>
      </c>
      <c r="AO1408" s="5">
        <f t="shared" si="1488"/>
        <v>5.7570193539495374E-4</v>
      </c>
      <c r="AP1408" s="5">
        <f t="shared" si="1489"/>
        <v>6.3327846165573873E-5</v>
      </c>
      <c r="AQ1408" s="5">
        <f t="shared" si="1490"/>
        <v>5.2245995541329314E-6</v>
      </c>
      <c r="AR1408" s="5">
        <f t="shared" si="1491"/>
        <v>5.1405636535788324E-6</v>
      </c>
      <c r="AS1408" s="5">
        <f t="shared" si="1492"/>
        <v>7.8012662402518912E-6</v>
      </c>
      <c r="AT1408" s="5">
        <f t="shared" si="1493"/>
        <v>5.9195604852518116E-6</v>
      </c>
      <c r="AU1408" s="5">
        <f t="shared" si="1494"/>
        <v>2.9944879253707103E-6</v>
      </c>
      <c r="AV1408" s="5">
        <f t="shared" si="1495"/>
        <v>1.1361009771162348E-6</v>
      </c>
      <c r="AW1408" s="5">
        <f t="shared" si="1496"/>
        <v>4.7970188825403796E-9</v>
      </c>
      <c r="AX1408" s="5">
        <f t="shared" si="1497"/>
        <v>2.6742021129184069E-3</v>
      </c>
      <c r="AY1408" s="5">
        <f t="shared" si="1498"/>
        <v>8.8249552213004706E-4</v>
      </c>
      <c r="AZ1408" s="5">
        <f t="shared" si="1499"/>
        <v>1.456132172690693E-4</v>
      </c>
      <c r="BA1408" s="5">
        <f t="shared" si="1500"/>
        <v>1.6017614074136625E-5</v>
      </c>
      <c r="BB1408" s="5">
        <f t="shared" si="1501"/>
        <v>1.3214663756478827E-6</v>
      </c>
      <c r="BC1408" s="5">
        <f t="shared" si="1502"/>
        <v>8.7217652960568213E-8</v>
      </c>
      <c r="BD1408" s="5">
        <f t="shared" si="1503"/>
        <v>2.8273382825684517E-7</v>
      </c>
      <c r="BE1408" s="5">
        <f t="shared" si="1504"/>
        <v>4.2907393391028608E-7</v>
      </c>
      <c r="BF1408" s="5">
        <f t="shared" si="1505"/>
        <v>3.2557908244711649E-7</v>
      </c>
      <c r="BG1408" s="5">
        <f t="shared" si="1506"/>
        <v>1.6469848286374799E-7</v>
      </c>
      <c r="BH1408" s="5">
        <f t="shared" si="1507"/>
        <v>6.2486178596930315E-8</v>
      </c>
      <c r="BI1408" s="5">
        <f t="shared" si="1508"/>
        <v>1.8965675689326703E-8</v>
      </c>
      <c r="BJ1408" s="8">
        <f t="shared" si="1509"/>
        <v>0.67456795422480675</v>
      </c>
      <c r="BK1408" s="8">
        <f t="shared" si="1510"/>
        <v>0.24788468108835818</v>
      </c>
      <c r="BL1408" s="8">
        <f t="shared" si="1511"/>
        <v>7.6495980301614128E-2</v>
      </c>
      <c r="BM1408" s="8">
        <f t="shared" si="1512"/>
        <v>0.2811645658725731</v>
      </c>
      <c r="BN1408" s="8">
        <f t="shared" si="1513"/>
        <v>0.71784562896086868</v>
      </c>
    </row>
    <row r="1409" spans="1:66" x14ac:dyDescent="0.25">
      <c r="A1409" t="s">
        <v>272</v>
      </c>
      <c r="B1409" t="s">
        <v>480</v>
      </c>
      <c r="C1409" t="s">
        <v>288</v>
      </c>
      <c r="D1409" s="7" t="s">
        <v>522</v>
      </c>
      <c r="E1409">
        <f>VLOOKUP(A1409,home!$A$2:$E$405,3,FALSE)</f>
        <v>1.3837999999999999</v>
      </c>
      <c r="F1409">
        <f>VLOOKUP(B1409,home!$B$2:$E$405,3,FALSE)</f>
        <v>1.0840000000000001</v>
      </c>
      <c r="G1409">
        <f>VLOOKUP(C1409,away!$B$2:$E$405,4,FALSE)</f>
        <v>0.90329999999999999</v>
      </c>
      <c r="H1409">
        <f>VLOOKUP(A1409,away!$A$2:$E$405,3,FALSE)</f>
        <v>0.90910000000000002</v>
      </c>
      <c r="I1409">
        <f>VLOOKUP(C1409,away!$B$2:$E$405,3,FALSE)</f>
        <v>1.1000000000000001</v>
      </c>
      <c r="J1409">
        <f>VLOOKUP(B1409,home!$B$2:$E$405,4,FALSE)</f>
        <v>0.55000000000000004</v>
      </c>
      <c r="K1409" s="3">
        <f t="shared" si="1458"/>
        <v>1.35498540936</v>
      </c>
      <c r="L1409" s="3">
        <f t="shared" si="1459"/>
        <v>0.55000550000000004</v>
      </c>
      <c r="M1409" s="5">
        <f t="shared" si="1460"/>
        <v>0.14882399552135767</v>
      </c>
      <c r="N1409" s="5">
        <f t="shared" si="1461"/>
        <v>0.20165434249409761</v>
      </c>
      <c r="O1409" s="5">
        <f t="shared" si="1462"/>
        <v>8.1854016068722099E-2</v>
      </c>
      <c r="P1409" s="5">
        <f t="shared" si="1463"/>
        <v>0.11091099747063742</v>
      </c>
      <c r="Q1409" s="5">
        <f t="shared" si="1464"/>
        <v>0.13661934590679328</v>
      </c>
      <c r="R1409" s="5">
        <f t="shared" si="1465"/>
        <v>2.2510079517442765E-2</v>
      </c>
      <c r="S1409" s="5">
        <f t="shared" si="1466"/>
        <v>2.0664089343990218E-2</v>
      </c>
      <c r="T1409" s="5">
        <f t="shared" si="1467"/>
        <v>7.5141391655138792E-2</v>
      </c>
      <c r="U1409" s="5">
        <f t="shared" si="1468"/>
        <v>3.0500829309668333E-2</v>
      </c>
      <c r="V1409" s="5">
        <f t="shared" si="1469"/>
        <v>1.7111000838686212E-3</v>
      </c>
      <c r="W1409" s="5">
        <f t="shared" si="1470"/>
        <v>6.1705740113337244E-2</v>
      </c>
      <c r="X1409" s="5">
        <f t="shared" si="1471"/>
        <v>3.3938496443906112E-2</v>
      </c>
      <c r="Y1409" s="5">
        <f t="shared" si="1472"/>
        <v>9.3331798529394001E-3</v>
      </c>
      <c r="Z1409" s="5">
        <f t="shared" si="1473"/>
        <v>4.1268891800102904E-3</v>
      </c>
      <c r="AA1409" s="5">
        <f t="shared" si="1474"/>
        <v>5.5918746249595972E-3</v>
      </c>
      <c r="AB1409" s="5">
        <f t="shared" si="1475"/>
        <v>3.7884542638953389E-3</v>
      </c>
      <c r="AC1409" s="5">
        <f t="shared" si="1476"/>
        <v>7.9699772375888776E-5</v>
      </c>
      <c r="AD1409" s="5">
        <f t="shared" si="1477"/>
        <v>2.0902594381832999E-2</v>
      </c>
      <c r="AE1409" s="5">
        <f t="shared" si="1478"/>
        <v>1.1496541874277249E-2</v>
      </c>
      <c r="AF1409" s="5">
        <f t="shared" si="1479"/>
        <v>3.1615806309163979E-3</v>
      </c>
      <c r="AG1409" s="5">
        <f t="shared" si="1480"/>
        <v>5.7962891189916317E-4</v>
      </c>
      <c r="AH1409" s="5">
        <f t="shared" si="1481"/>
        <v>5.6745293672403729E-4</v>
      </c>
      <c r="AI1409" s="5">
        <f t="shared" si="1482"/>
        <v>7.6889044975955376E-4</v>
      </c>
      <c r="AJ1409" s="5">
        <f t="shared" si="1483"/>
        <v>5.2091767041022188E-4</v>
      </c>
      <c r="AK1409" s="5">
        <f t="shared" si="1484"/>
        <v>2.352786142945507E-4</v>
      </c>
      <c r="AL1409" s="5">
        <f t="shared" si="1485"/>
        <v>2.375848389616448E-6</v>
      </c>
      <c r="AM1409" s="5">
        <f t="shared" si="1486"/>
        <v>5.6645420810308026E-3</v>
      </c>
      <c r="AN1409" s="5">
        <f t="shared" si="1487"/>
        <v>3.1155292995483875E-3</v>
      </c>
      <c r="AO1409" s="5">
        <f t="shared" si="1488"/>
        <v>8.5677912508138026E-4</v>
      </c>
      <c r="AP1409" s="5">
        <f t="shared" si="1489"/>
        <v>1.5707774369331577E-4</v>
      </c>
      <c r="AQ1409" s="5">
        <f t="shared" si="1490"/>
        <v>2.1598405739728489E-5</v>
      </c>
      <c r="AR1409" s="5">
        <f t="shared" si="1491"/>
        <v>6.2420447237874517E-5</v>
      </c>
      <c r="AS1409" s="5">
        <f t="shared" si="1492"/>
        <v>8.4578795253045669E-5</v>
      </c>
      <c r="AT1409" s="5">
        <f t="shared" si="1493"/>
        <v>5.730151675456187E-5</v>
      </c>
      <c r="AU1409" s="5">
        <f t="shared" si="1494"/>
        <v>2.5880906378876307E-5</v>
      </c>
      <c r="AV1409" s="5">
        <f t="shared" si="1495"/>
        <v>8.7670626310973816E-6</v>
      </c>
      <c r="AW1409" s="5">
        <f t="shared" si="1496"/>
        <v>4.918332367637286E-8</v>
      </c>
      <c r="AX1409" s="5">
        <f t="shared" si="1497"/>
        <v>1.2792286450837452E-3</v>
      </c>
      <c r="AY1409" s="5">
        <f t="shared" si="1498"/>
        <v>7.0358279055360783E-4</v>
      </c>
      <c r="AZ1409" s="5">
        <f t="shared" si="1499"/>
        <v>1.9348720225491618E-4</v>
      </c>
      <c r="BA1409" s="5">
        <f t="shared" si="1500"/>
        <v>3.547300847327211E-5</v>
      </c>
      <c r="BB1409" s="5">
        <f t="shared" si="1501"/>
        <v>4.8775874404615651E-6</v>
      </c>
      <c r="BC1409" s="5">
        <f t="shared" si="1502"/>
        <v>5.3653998379695684E-7</v>
      </c>
      <c r="BD1409" s="5">
        <f t="shared" si="1503"/>
        <v>5.7219315488817993E-6</v>
      </c>
      <c r="BE1409" s="5">
        <f t="shared" si="1504"/>
        <v>7.7531337620915031E-6</v>
      </c>
      <c r="BF1409" s="5">
        <f t="shared" si="1505"/>
        <v>5.2526915622251966E-6</v>
      </c>
      <c r="BG1409" s="5">
        <f t="shared" si="1506"/>
        <v>2.3724401422278422E-6</v>
      </c>
      <c r="BH1409" s="5">
        <f t="shared" si="1507"/>
        <v>8.0365544432467183E-7</v>
      </c>
      <c r="BI1409" s="5">
        <f t="shared" si="1508"/>
        <v>2.1778828024253158E-7</v>
      </c>
      <c r="BJ1409" s="8">
        <f t="shared" si="1509"/>
        <v>0.56656555469402159</v>
      </c>
      <c r="BK1409" s="8">
        <f t="shared" si="1510"/>
        <v>0.28289584083117303</v>
      </c>
      <c r="BL1409" s="8">
        <f t="shared" si="1511"/>
        <v>0.14659886382487189</v>
      </c>
      <c r="BM1409" s="8">
        <f t="shared" si="1512"/>
        <v>0.29711083794379617</v>
      </c>
      <c r="BN1409" s="8">
        <f t="shared" si="1513"/>
        <v>0.70237277697905076</v>
      </c>
    </row>
    <row r="1410" spans="1:66" x14ac:dyDescent="0.25">
      <c r="A1410" t="s">
        <v>272</v>
      </c>
      <c r="B1410" t="s">
        <v>339</v>
      </c>
      <c r="C1410" t="s">
        <v>414</v>
      </c>
      <c r="D1410" s="7" t="s">
        <v>522</v>
      </c>
      <c r="E1410">
        <f>VLOOKUP(A1410,home!$A$2:$E$405,3,FALSE)</f>
        <v>1.3837999999999999</v>
      </c>
      <c r="F1410">
        <f>VLOOKUP(B1410,home!$B$2:$E$405,3,FALSE)</f>
        <v>0.86719999999999997</v>
      </c>
      <c r="G1410">
        <f>VLOOKUP(C1410,away!$B$2:$E$405,4,FALSE)</f>
        <v>1.8066</v>
      </c>
      <c r="H1410">
        <f>VLOOKUP(A1410,away!$A$2:$E$405,3,FALSE)</f>
        <v>0.90910000000000002</v>
      </c>
      <c r="I1410">
        <f>VLOOKUP(C1410,away!$B$2:$E$405,3,FALSE)</f>
        <v>1.1000000000000001</v>
      </c>
      <c r="J1410">
        <f>VLOOKUP(B1410,home!$B$2:$E$405,4,FALSE)</f>
        <v>0.22</v>
      </c>
      <c r="K1410" s="3">
        <f t="shared" si="1458"/>
        <v>2.1679766549759996</v>
      </c>
      <c r="L1410" s="3">
        <f t="shared" si="1459"/>
        <v>0.22000220000000001</v>
      </c>
      <c r="M1410" s="5">
        <f t="shared" si="1460"/>
        <v>9.1815068038153244E-2</v>
      </c>
      <c r="N1410" s="5">
        <f t="shared" si="1461"/>
        <v>0.19905292408174927</v>
      </c>
      <c r="O1410" s="5">
        <f t="shared" si="1462"/>
        <v>2.0199516961543394E-2</v>
      </c>
      <c r="P1410" s="5">
        <f t="shared" si="1463"/>
        <v>4.3792081214417813E-2</v>
      </c>
      <c r="Q1410" s="5">
        <f t="shared" si="1464"/>
        <v>0.21577104625697122</v>
      </c>
      <c r="R1410" s="5">
        <f t="shared" si="1465"/>
        <v>2.2219690852384308E-3</v>
      </c>
      <c r="S1410" s="5">
        <f t="shared" si="1466"/>
        <v>5.2217637531272567E-3</v>
      </c>
      <c r="T1410" s="5">
        <f t="shared" si="1467"/>
        <v>4.7470104872835428E-2</v>
      </c>
      <c r="U1410" s="5">
        <f t="shared" si="1468"/>
        <v>4.8171771048752948E-3</v>
      </c>
      <c r="V1410" s="5">
        <f t="shared" si="1469"/>
        <v>2.7673005851819527E-4</v>
      </c>
      <c r="W1410" s="5">
        <f t="shared" si="1470"/>
        <v>0.15592886370162004</v>
      </c>
      <c r="X1410" s="5">
        <f t="shared" si="1471"/>
        <v>3.430469305785655E-2</v>
      </c>
      <c r="Y1410" s="5">
        <f t="shared" si="1472"/>
        <v>3.7735539715265834E-3</v>
      </c>
      <c r="Z1410" s="5">
        <f t="shared" si="1473"/>
        <v>1.6294602902814747E-4</v>
      </c>
      <c r="AA1410" s="5">
        <f t="shared" si="1474"/>
        <v>3.5326318695406522E-4</v>
      </c>
      <c r="AB1410" s="5">
        <f t="shared" si="1475"/>
        <v>3.8293317118941785E-4</v>
      </c>
      <c r="AC1410" s="5">
        <f t="shared" si="1476"/>
        <v>8.2493167080590145E-6</v>
      </c>
      <c r="AD1410" s="5">
        <f t="shared" si="1477"/>
        <v>8.4512534085511723E-2</v>
      </c>
      <c r="AE1410" s="5">
        <f t="shared" si="1478"/>
        <v>1.8592943426387565E-2</v>
      </c>
      <c r="AF1410" s="5">
        <f t="shared" si="1479"/>
        <v>2.045244229140401E-3</v>
      </c>
      <c r="AG1410" s="5">
        <f t="shared" si="1480"/>
        <v>1.4998607664939745E-4</v>
      </c>
      <c r="AH1410" s="5">
        <f t="shared" si="1481"/>
        <v>8.9621212168640744E-6</v>
      </c>
      <c r="AI1410" s="5">
        <f t="shared" si="1482"/>
        <v>1.9429669577226407E-5</v>
      </c>
      <c r="AJ1410" s="5">
        <f t="shared" si="1483"/>
        <v>2.1061535028662128E-5</v>
      </c>
      <c r="AK1410" s="5">
        <f t="shared" si="1484"/>
        <v>1.5220305420032921E-5</v>
      </c>
      <c r="AL1410" s="5">
        <f t="shared" si="1485"/>
        <v>1.5738364299535538E-7</v>
      </c>
      <c r="AM1410" s="5">
        <f t="shared" si="1486"/>
        <v>3.6644240190050574E-2</v>
      </c>
      <c r="AN1410" s="5">
        <f t="shared" si="1487"/>
        <v>8.0618134591395434E-3</v>
      </c>
      <c r="AO1410" s="5">
        <f t="shared" si="1488"/>
        <v>8.8680834850015473E-4</v>
      </c>
      <c r="AP1410" s="5">
        <f t="shared" si="1489"/>
        <v>6.5033262549466921E-5</v>
      </c>
      <c r="AQ1410" s="5">
        <f t="shared" si="1490"/>
        <v>3.576865208515082E-6</v>
      </c>
      <c r="AR1410" s="5">
        <f t="shared" si="1491"/>
        <v>3.9433727687535475E-7</v>
      </c>
      <c r="AS1410" s="5">
        <f t="shared" si="1492"/>
        <v>8.5491401045257612E-7</v>
      </c>
      <c r="AT1410" s="5">
        <f t="shared" si="1493"/>
        <v>9.2671680833654656E-7</v>
      </c>
      <c r="AU1410" s="5">
        <f t="shared" si="1494"/>
        <v>6.6970013541583355E-7</v>
      </c>
      <c r="AV1410" s="5">
        <f t="shared" si="1495"/>
        <v>3.6297356485394827E-7</v>
      </c>
      <c r="AW1410" s="5">
        <f t="shared" si="1496"/>
        <v>2.0851567973478382E-9</v>
      </c>
      <c r="AX1410" s="5">
        <f t="shared" si="1497"/>
        <v>1.324064287856049E-2</v>
      </c>
      <c r="AY1410" s="5">
        <f t="shared" si="1498"/>
        <v>2.9129705626976406E-3</v>
      </c>
      <c r="AZ1410" s="5">
        <f t="shared" si="1499"/>
        <v>3.2042996616435941E-4</v>
      </c>
      <c r="BA1410" s="5">
        <f t="shared" si="1500"/>
        <v>2.3498432500694879E-5</v>
      </c>
      <c r="BB1410" s="5">
        <f t="shared" si="1501"/>
        <v>1.2924267116760934E-6</v>
      </c>
      <c r="BC1410" s="5">
        <f t="shared" si="1502"/>
        <v>5.6867343981501256E-8</v>
      </c>
      <c r="BD1410" s="5">
        <f t="shared" si="1503"/>
        <v>1.4459178075764521E-8</v>
      </c>
      <c r="BE1410" s="5">
        <f t="shared" si="1504"/>
        <v>3.1347160518398273E-8</v>
      </c>
      <c r="BF1410" s="5">
        <f t="shared" si="1505"/>
        <v>3.3979956101836412E-8</v>
      </c>
      <c r="BG1410" s="5">
        <f t="shared" si="1506"/>
        <v>2.4555917188630202E-8</v>
      </c>
      <c r="BH1410" s="5">
        <f t="shared" si="1507"/>
        <v>1.3309163801618544E-8</v>
      </c>
      <c r="BI1410" s="5">
        <f t="shared" si="1508"/>
        <v>5.7707912838321259E-9</v>
      </c>
      <c r="BJ1410" s="8">
        <f t="shared" si="1509"/>
        <v>0.8237622570196752</v>
      </c>
      <c r="BK1410" s="8">
        <f t="shared" si="1510"/>
        <v>0.14402702032726522</v>
      </c>
      <c r="BL1410" s="8">
        <f t="shared" si="1511"/>
        <v>2.8042865205006297E-2</v>
      </c>
      <c r="BM1410" s="8">
        <f t="shared" si="1512"/>
        <v>0.42022951446536094</v>
      </c>
      <c r="BN1410" s="8">
        <f t="shared" si="1513"/>
        <v>0.57285260563807328</v>
      </c>
    </row>
    <row r="1411" spans="1:66" x14ac:dyDescent="0.25">
      <c r="A1411" t="s">
        <v>272</v>
      </c>
      <c r="B1411" t="s">
        <v>347</v>
      </c>
      <c r="C1411" t="s">
        <v>488</v>
      </c>
      <c r="D1411" s="7" t="s">
        <v>522</v>
      </c>
      <c r="E1411">
        <f>VLOOKUP(A1411,home!$A$2:$E$405,3,FALSE)</f>
        <v>1.3837999999999999</v>
      </c>
      <c r="F1411">
        <f>VLOOKUP(B1411,home!$B$2:$E$405,3,FALSE)</f>
        <v>0.86719999999999997</v>
      </c>
      <c r="G1411">
        <f>VLOOKUP(C1411,away!$B$2:$E$405,4,FALSE)</f>
        <v>1.4453</v>
      </c>
      <c r="H1411">
        <f>VLOOKUP(A1411,away!$A$2:$E$405,3,FALSE)</f>
        <v>0.90910000000000002</v>
      </c>
      <c r="I1411">
        <f>VLOOKUP(C1411,away!$B$2:$E$405,3,FALSE)</f>
        <v>1.65</v>
      </c>
      <c r="J1411">
        <f>VLOOKUP(B1411,home!$B$2:$E$405,4,FALSE)</f>
        <v>0.44</v>
      </c>
      <c r="K1411" s="3">
        <f t="shared" si="1458"/>
        <v>1.7344053246079998</v>
      </c>
      <c r="L1411" s="3">
        <f t="shared" si="1459"/>
        <v>0.6600066</v>
      </c>
      <c r="M1411" s="5">
        <f t="shared" si="1460"/>
        <v>9.1226311099831162E-2</v>
      </c>
      <c r="N1411" s="5">
        <f t="shared" si="1461"/>
        <v>0.15822339971589303</v>
      </c>
      <c r="O1411" s="5">
        <f t="shared" si="1462"/>
        <v>6.0209967419541821E-2</v>
      </c>
      <c r="P1411" s="5">
        <f t="shared" si="1463"/>
        <v>0.10442848808692752</v>
      </c>
      <c r="Q1411" s="5">
        <f t="shared" si="1464"/>
        <v>0.13721175347241241</v>
      </c>
      <c r="R1411" s="5">
        <f t="shared" si="1465"/>
        <v>1.9869487941341284E-2</v>
      </c>
      <c r="S1411" s="5">
        <f t="shared" si="1466"/>
        <v>2.9885317603678015E-2</v>
      </c>
      <c r="T1411" s="5">
        <f t="shared" si="1467"/>
        <v>9.0560662889365096E-2</v>
      </c>
      <c r="U1411" s="5">
        <f t="shared" si="1468"/>
        <v>3.4461745682696762E-2</v>
      </c>
      <c r="V1411" s="5">
        <f t="shared" si="1469"/>
        <v>3.8011433028770766E-3</v>
      </c>
      <c r="W1411" s="5">
        <f t="shared" si="1470"/>
        <v>7.9326931940450762E-2</v>
      </c>
      <c r="X1411" s="5">
        <f t="shared" si="1471"/>
        <v>5.2356298638448304E-2</v>
      </c>
      <c r="Y1411" s="5">
        <f t="shared" si="1472"/>
        <v>1.7277751326473446E-2</v>
      </c>
      <c r="Z1411" s="5">
        <f t="shared" si="1473"/>
        <v>4.3713310599685536E-3</v>
      </c>
      <c r="AA1411" s="5">
        <f t="shared" si="1474"/>
        <v>7.58165986603379E-3</v>
      </c>
      <c r="AB1411" s="5">
        <f t="shared" si="1475"/>
        <v>6.5748356205078918E-3</v>
      </c>
      <c r="AC1411" s="5">
        <f t="shared" si="1476"/>
        <v>2.7195255084277005E-4</v>
      </c>
      <c r="AD1411" s="5">
        <f t="shared" si="1477"/>
        <v>3.4396263285583553E-2</v>
      </c>
      <c r="AE1411" s="5">
        <f t="shared" si="1478"/>
        <v>2.2701760783822827E-2</v>
      </c>
      <c r="AF1411" s="5">
        <f t="shared" si="1479"/>
        <v>7.4916559744721183E-3</v>
      </c>
      <c r="AG1411" s="5">
        <f t="shared" si="1480"/>
        <v>1.6481807960270099E-3</v>
      </c>
      <c r="AH1411" s="5">
        <f t="shared" si="1481"/>
        <v>7.2127683759106017E-4</v>
      </c>
      <c r="AI1411" s="5">
        <f t="shared" si="1482"/>
        <v>1.250986387634354E-3</v>
      </c>
      <c r="AJ1411" s="5">
        <f t="shared" si="1483"/>
        <v>1.0848587258625757E-3</v>
      </c>
      <c r="AK1411" s="5">
        <f t="shared" si="1484"/>
        <v>6.2719491686116726E-4</v>
      </c>
      <c r="AL1411" s="5">
        <f t="shared" si="1485"/>
        <v>1.2452369661123496E-5</v>
      </c>
      <c r="AM1411" s="5">
        <f t="shared" si="1486"/>
        <v>1.1931412437826952E-2</v>
      </c>
      <c r="AN1411" s="5">
        <f t="shared" si="1487"/>
        <v>7.8748109562878782E-3</v>
      </c>
      <c r="AO1411" s="5">
        <f t="shared" si="1488"/>
        <v>2.5987136024511553E-3</v>
      </c>
      <c r="AP1411" s="5">
        <f t="shared" si="1489"/>
        <v>5.7172270970917954E-4</v>
      </c>
      <c r="AQ1411" s="5">
        <f t="shared" si="1490"/>
        <v>9.4335190444485632E-5</v>
      </c>
      <c r="AR1411" s="5">
        <f t="shared" si="1491"/>
        <v>9.5209494647445606E-5</v>
      </c>
      <c r="AS1411" s="5">
        <f t="shared" si="1492"/>
        <v>1.6513185446976651E-4</v>
      </c>
      <c r="AT1411" s="5">
        <f t="shared" si="1493"/>
        <v>1.4320278382737821E-4</v>
      </c>
      <c r="AU1411" s="5">
        <f t="shared" si="1494"/>
        <v>8.2790556922964382E-5</v>
      </c>
      <c r="AV1411" s="5">
        <f t="shared" si="1495"/>
        <v>3.5898095688612776E-5</v>
      </c>
      <c r="AW1411" s="5">
        <f t="shared" si="1496"/>
        <v>3.9595732401137209E-7</v>
      </c>
      <c r="AX1411" s="5">
        <f t="shared" si="1497"/>
        <v>3.4489842103768605E-3</v>
      </c>
      <c r="AY1411" s="5">
        <f t="shared" si="1498"/>
        <v>2.2763523421445164E-3</v>
      </c>
      <c r="AZ1411" s="5">
        <f t="shared" si="1499"/>
        <v>7.512037848704194E-4</v>
      </c>
      <c r="BA1411" s="5">
        <f t="shared" si="1500"/>
        <v>1.6526648531981899E-4</v>
      </c>
      <c r="BB1411" s="5">
        <f t="shared" si="1501"/>
        <v>2.7269242767470903E-5</v>
      </c>
      <c r="BC1411" s="5">
        <f t="shared" si="1502"/>
        <v>3.5995760407066141E-6</v>
      </c>
      <c r="BD1411" s="5">
        <f t="shared" si="1503"/>
        <v>1.0473149141663122E-5</v>
      </c>
      <c r="BE1411" s="5">
        <f t="shared" si="1504"/>
        <v>1.8164685636714221E-5</v>
      </c>
      <c r="BF1411" s="5">
        <f t="shared" si="1505"/>
        <v>1.5752463744073803E-5</v>
      </c>
      <c r="BG1411" s="5">
        <f t="shared" si="1506"/>
        <v>9.1070523311386911E-6</v>
      </c>
      <c r="BH1411" s="5">
        <f t="shared" si="1507"/>
        <v>3.9488300136526606E-6</v>
      </c>
      <c r="BI1411" s="5">
        <f t="shared" si="1508"/>
        <v>1.3697743603302109E-6</v>
      </c>
      <c r="BJ1411" s="8">
        <f t="shared" si="1509"/>
        <v>0.63093832936118777</v>
      </c>
      <c r="BK1411" s="8">
        <f t="shared" si="1510"/>
        <v>0.23190201735596219</v>
      </c>
      <c r="BL1411" s="8">
        <f t="shared" si="1511"/>
        <v>0.13296306213885442</v>
      </c>
      <c r="BM1411" s="8">
        <f t="shared" si="1512"/>
        <v>0.42672937579520537</v>
      </c>
      <c r="BN1411" s="8">
        <f t="shared" si="1513"/>
        <v>0.57116940773594715</v>
      </c>
    </row>
    <row r="1412" spans="1:66" x14ac:dyDescent="0.25">
      <c r="A1412" t="s">
        <v>34</v>
      </c>
      <c r="B1412" t="s">
        <v>486</v>
      </c>
      <c r="C1412" t="s">
        <v>485</v>
      </c>
      <c r="D1412" s="7" t="s">
        <v>522</v>
      </c>
      <c r="E1412">
        <f>VLOOKUP(A1412,home!$A$2:$E$405,3,FALSE)</f>
        <v>1.4202999999999999</v>
      </c>
      <c r="F1412">
        <f>VLOOKUP(B1412,home!$B$2:$E$405,3,FALSE)</f>
        <v>0.46939999999999998</v>
      </c>
      <c r="G1412">
        <f>VLOOKUP(C1412,away!$B$2:$E$405,4,FALSE)</f>
        <v>1.5842000000000001</v>
      </c>
      <c r="H1412">
        <f>VLOOKUP(A1412,away!$A$2:$E$405,3,FALSE)</f>
        <v>1.2029000000000001</v>
      </c>
      <c r="I1412">
        <f>VLOOKUP(C1412,away!$B$2:$E$405,3,FALSE)</f>
        <v>0.83130000000000004</v>
      </c>
      <c r="J1412">
        <f>VLOOKUP(B1412,home!$B$2:$E$405,4,FALSE)</f>
        <v>0.27710000000000001</v>
      </c>
      <c r="K1412" s="3">
        <f t="shared" si="1458"/>
        <v>1.0561684286440001</v>
      </c>
      <c r="L1412" s="3">
        <f t="shared" si="1459"/>
        <v>0.27709190036700004</v>
      </c>
      <c r="M1412" s="5">
        <f t="shared" si="1460"/>
        <v>0.26361638254861874</v>
      </c>
      <c r="N1412" s="5">
        <f t="shared" si="1461"/>
        <v>0.27842330052119024</v>
      </c>
      <c r="O1412" s="5">
        <f t="shared" si="1462"/>
        <v>7.3045964408270839E-2</v>
      </c>
      <c r="P1412" s="5">
        <f t="shared" si="1463"/>
        <v>7.714884144786896E-2</v>
      </c>
      <c r="Q1412" s="5">
        <f t="shared" si="1464"/>
        <v>0.1470309499046708</v>
      </c>
      <c r="R1412" s="5">
        <f t="shared" si="1465"/>
        <v>1.0120222546014006E-2</v>
      </c>
      <c r="S1412" s="5">
        <f t="shared" si="1466"/>
        <v>5.6445123774228126E-3</v>
      </c>
      <c r="T1412" s="5">
        <f t="shared" si="1467"/>
        <v>4.0741085321850418E-2</v>
      </c>
      <c r="U1412" s="5">
        <f t="shared" si="1468"/>
        <v>1.0688659543951195E-2</v>
      </c>
      <c r="V1412" s="5">
        <f t="shared" si="1469"/>
        <v>1.8354431299260032E-4</v>
      </c>
      <c r="W1412" s="5">
        <f t="shared" si="1470"/>
        <v>5.1763149107616958E-2</v>
      </c>
      <c r="X1412" s="5">
        <f t="shared" si="1471"/>
        <v>1.4343149355209967E-2</v>
      </c>
      <c r="Y1412" s="5">
        <f t="shared" si="1472"/>
        <v>1.9871852560414205E-3</v>
      </c>
      <c r="Z1412" s="5">
        <f t="shared" si="1473"/>
        <v>9.3474389913732723E-4</v>
      </c>
      <c r="AA1412" s="5">
        <f t="shared" si="1474"/>
        <v>9.8724699513643658E-4</v>
      </c>
      <c r="AB1412" s="5">
        <f t="shared" si="1475"/>
        <v>5.2134955376838027E-4</v>
      </c>
      <c r="AC1412" s="5">
        <f t="shared" si="1476"/>
        <v>3.3572057825144321E-6</v>
      </c>
      <c r="AD1412" s="5">
        <f t="shared" si="1477"/>
        <v>1.366765096366422E-2</v>
      </c>
      <c r="AE1412" s="5">
        <f t="shared" si="1478"/>
        <v>3.7871953790745783E-3</v>
      </c>
      <c r="AF1412" s="5">
        <f t="shared" si="1479"/>
        <v>5.2470058232444801E-4</v>
      </c>
      <c r="AG1412" s="5">
        <f t="shared" si="1480"/>
        <v>4.8463427159984298E-5</v>
      </c>
      <c r="AH1412" s="5">
        <f t="shared" si="1481"/>
        <v>6.4752490842105329E-5</v>
      </c>
      <c r="AI1412" s="5">
        <f t="shared" si="1482"/>
        <v>6.8389536503491385E-5</v>
      </c>
      <c r="AJ1412" s="5">
        <f t="shared" si="1483"/>
        <v>3.6115434652291978E-5</v>
      </c>
      <c r="AK1412" s="5">
        <f t="shared" si="1484"/>
        <v>1.2714660622168765E-5</v>
      </c>
      <c r="AL1412" s="5">
        <f t="shared" si="1485"/>
        <v>3.9300218616012107E-8</v>
      </c>
      <c r="AM1412" s="5">
        <f t="shared" si="1486"/>
        <v>2.8870682883095793E-3</v>
      </c>
      <c r="AN1412" s="5">
        <f t="shared" si="1487"/>
        <v>7.9998323849700338E-4</v>
      </c>
      <c r="AO1412" s="5">
        <f t="shared" si="1488"/>
        <v>1.1083443790844085E-4</v>
      </c>
      <c r="AP1412" s="5">
        <f t="shared" si="1489"/>
        <v>1.0237108342052718E-5</v>
      </c>
      <c r="AQ1412" s="5">
        <f t="shared" si="1490"/>
        <v>7.0915495119056397E-7</v>
      </c>
      <c r="AR1412" s="5">
        <f t="shared" si="1491"/>
        <v>3.5884781481871468E-6</v>
      </c>
      <c r="AS1412" s="5">
        <f t="shared" si="1492"/>
        <v>3.7900373269941501E-6</v>
      </c>
      <c r="AT1412" s="5">
        <f t="shared" si="1493"/>
        <v>2.0014588840767583E-6</v>
      </c>
      <c r="AU1412" s="5">
        <f t="shared" si="1494"/>
        <v>7.0462589486364126E-7</v>
      </c>
      <c r="AV1412" s="5">
        <f t="shared" si="1495"/>
        <v>1.8605090604000108E-7</v>
      </c>
      <c r="AW1412" s="5">
        <f t="shared" si="1496"/>
        <v>3.1948426825969793E-10</v>
      </c>
      <c r="AX1412" s="5">
        <f t="shared" si="1497"/>
        <v>5.0820506290864169E-4</v>
      </c>
      <c r="AY1412" s="5">
        <f t="shared" si="1498"/>
        <v>1.4081950665748635E-4</v>
      </c>
      <c r="AZ1412" s="5">
        <f t="shared" si="1499"/>
        <v>1.9509972354233154E-5</v>
      </c>
      <c r="BA1412" s="5">
        <f t="shared" si="1500"/>
        <v>1.8020184385807E-6</v>
      </c>
      <c r="BB1412" s="5">
        <f t="shared" si="1501"/>
        <v>1.2483117841067503E-7</v>
      </c>
      <c r="BC1412" s="5">
        <f t="shared" si="1502"/>
        <v>6.9179416901731952E-9</v>
      </c>
      <c r="BD1412" s="5">
        <f t="shared" si="1503"/>
        <v>1.65723038251105E-7</v>
      </c>
      <c r="BE1412" s="5">
        <f t="shared" si="1504"/>
        <v>1.7503144089977907E-7</v>
      </c>
      <c r="BF1412" s="5">
        <f t="shared" si="1505"/>
        <v>9.2431340949207387E-8</v>
      </c>
      <c r="BG1412" s="5">
        <f t="shared" si="1506"/>
        <v>3.25410213759274E-8</v>
      </c>
      <c r="BH1412" s="5">
        <f t="shared" si="1507"/>
        <v>8.5921998532710147E-9</v>
      </c>
      <c r="BI1412" s="5">
        <f t="shared" si="1508"/>
        <v>1.8149620435248917E-9</v>
      </c>
      <c r="BJ1412" s="8">
        <f t="shared" si="1509"/>
        <v>0.55679613035629016</v>
      </c>
      <c r="BK1412" s="8">
        <f t="shared" si="1510"/>
        <v>0.34673749669956178</v>
      </c>
      <c r="BL1412" s="8">
        <f t="shared" si="1511"/>
        <v>9.5556161954924446E-2</v>
      </c>
      <c r="BM1412" s="8">
        <f t="shared" si="1512"/>
        <v>0.150498052346107</v>
      </c>
      <c r="BN1412" s="8">
        <f t="shared" si="1513"/>
        <v>0.84938566137663352</v>
      </c>
    </row>
    <row r="1413" spans="1:66" x14ac:dyDescent="0.25">
      <c r="A1413" t="s">
        <v>34</v>
      </c>
      <c r="B1413" t="s">
        <v>256</v>
      </c>
      <c r="C1413" t="s">
        <v>452</v>
      </c>
      <c r="D1413" s="7" t="s">
        <v>522</v>
      </c>
      <c r="E1413">
        <f>VLOOKUP(A1413,home!$A$2:$E$405,3,FALSE)</f>
        <v>1.4202999999999999</v>
      </c>
      <c r="F1413">
        <f>VLOOKUP(B1413,home!$B$2:$E$405,3,FALSE)</f>
        <v>1.1735</v>
      </c>
      <c r="G1413">
        <f>VLOOKUP(C1413,away!$B$2:$E$405,4,FALSE)</f>
        <v>1.0561</v>
      </c>
      <c r="H1413">
        <f>VLOOKUP(A1413,away!$A$2:$E$405,3,FALSE)</f>
        <v>1.2029000000000001</v>
      </c>
      <c r="I1413">
        <f>VLOOKUP(C1413,away!$B$2:$E$405,3,FALSE)</f>
        <v>0.41570000000000001</v>
      </c>
      <c r="J1413">
        <f>VLOOKUP(B1413,home!$B$2:$E$405,4,FALSE)</f>
        <v>0.55420000000000003</v>
      </c>
      <c r="K1413" s="3">
        <f t="shared" si="1458"/>
        <v>1.760225157005</v>
      </c>
      <c r="L1413" s="3">
        <f t="shared" si="1459"/>
        <v>0.27712523272600004</v>
      </c>
      <c r="M1413" s="5">
        <f t="shared" si="1460"/>
        <v>0.13037369311845004</v>
      </c>
      <c r="N1413" s="5">
        <f t="shared" si="1461"/>
        <v>0.22948705443874537</v>
      </c>
      <c r="O1413" s="5">
        <f t="shared" si="1462"/>
        <v>3.6129840046798575E-2</v>
      </c>
      <c r="P1413" s="5">
        <f t="shared" si="1463"/>
        <v>6.3596653368941547E-2</v>
      </c>
      <c r="Q1413" s="5">
        <f t="shared" si="1464"/>
        <v>0.2019744432150278</v>
      </c>
      <c r="R1413" s="5">
        <f t="shared" si="1465"/>
        <v>5.0062451656611049E-3</v>
      </c>
      <c r="S1413" s="5">
        <f t="shared" si="1466"/>
        <v>7.7556564959287352E-3</v>
      </c>
      <c r="T1413" s="5">
        <f t="shared" si="1467"/>
        <v>5.5972214580668866E-2</v>
      </c>
      <c r="U1413" s="5">
        <f t="shared" si="1468"/>
        <v>8.8121186827313392E-3</v>
      </c>
      <c r="V1413" s="5">
        <f t="shared" si="1469"/>
        <v>4.2035900036642784E-4</v>
      </c>
      <c r="W1413" s="5">
        <f t="shared" si="1470"/>
        <v>0.11850683200638994</v>
      </c>
      <c r="X1413" s="5">
        <f t="shared" si="1471"/>
        <v>3.2841233399391802E-2</v>
      </c>
      <c r="Y1413" s="5">
        <f t="shared" si="1472"/>
        <v>4.5505672244076688E-3</v>
      </c>
      <c r="Z1413" s="5">
        <f t="shared" si="1473"/>
        <v>4.624522855390822E-4</v>
      </c>
      <c r="AA1413" s="5">
        <f t="shared" si="1474"/>
        <v>8.140201469203519E-4</v>
      </c>
      <c r="AB1413" s="5">
        <f t="shared" si="1475"/>
        <v>7.1642937045905501E-4</v>
      </c>
      <c r="AC1413" s="5">
        <f t="shared" si="1476"/>
        <v>1.2815768751623289E-5</v>
      </c>
      <c r="AD1413" s="5">
        <f t="shared" si="1477"/>
        <v>5.2149676743653249E-2</v>
      </c>
      <c r="AE1413" s="5">
        <f t="shared" si="1478"/>
        <v>1.4451991304170578E-2</v>
      </c>
      <c r="AF1413" s="5">
        <f t="shared" si="1479"/>
        <v>2.0025057267611997E-3</v>
      </c>
      <c r="AG1413" s="5">
        <f t="shared" si="1480"/>
        <v>1.8498162185461516E-4</v>
      </c>
      <c r="AH1413" s="5">
        <f t="shared" si="1481"/>
        <v>3.2039299313672191E-5</v>
      </c>
      <c r="AI1413" s="5">
        <f t="shared" si="1482"/>
        <v>5.6396380664738812E-5</v>
      </c>
      <c r="AJ1413" s="5">
        <f t="shared" si="1483"/>
        <v>4.9635164005051823E-5</v>
      </c>
      <c r="AK1413" s="5">
        <f t="shared" si="1484"/>
        <v>2.912302145125376E-5</v>
      </c>
      <c r="AL1413" s="5">
        <f t="shared" si="1485"/>
        <v>2.5006271846974564E-7</v>
      </c>
      <c r="AM1413" s="5">
        <f t="shared" si="1486"/>
        <v>1.8359034586771406E-2</v>
      </c>
      <c r="AN1413" s="5">
        <f t="shared" si="1487"/>
        <v>5.0877517324837097E-3</v>
      </c>
      <c r="AO1413" s="5">
        <f t="shared" si="1488"/>
        <v>7.049721914583289E-4</v>
      </c>
      <c r="AP1413" s="5">
        <f t="shared" si="1489"/>
        <v>6.5121860874415904E-5</v>
      </c>
      <c r="AQ1413" s="5">
        <f t="shared" si="1490"/>
        <v>4.5117277125931756E-6</v>
      </c>
      <c r="AR1413" s="5">
        <f t="shared" si="1491"/>
        <v>1.7757796557358768E-6</v>
      </c>
      <c r="AS1413" s="5">
        <f t="shared" si="1492"/>
        <v>3.1257720233239681E-6</v>
      </c>
      <c r="AT1413" s="5">
        <f t="shared" si="1493"/>
        <v>2.7510312752586348E-6</v>
      </c>
      <c r="AU1413" s="5">
        <f t="shared" si="1494"/>
        <v>1.6141448194725988E-6</v>
      </c>
      <c r="AV1413" s="5">
        <f t="shared" si="1495"/>
        <v>7.1031457957124098E-7</v>
      </c>
      <c r="AW1413" s="5">
        <f t="shared" si="1496"/>
        <v>3.3883693282455628E-9</v>
      </c>
      <c r="AX1413" s="5">
        <f t="shared" si="1497"/>
        <v>5.3860057563266481E-3</v>
      </c>
      <c r="AY1413" s="5">
        <f t="shared" si="1498"/>
        <v>1.4925980986855982E-3</v>
      </c>
      <c r="AZ1413" s="5">
        <f t="shared" si="1499"/>
        <v>2.0681829773231577E-4</v>
      </c>
      <c r="BA1413" s="5">
        <f t="shared" si="1500"/>
        <v>1.9104856297021061E-5</v>
      </c>
      <c r="BB1413" s="5">
        <f t="shared" si="1501"/>
        <v>1.3236094368771872E-6</v>
      </c>
      <c r="BC1413" s="5">
        <f t="shared" si="1502"/>
        <v>7.3361114646584117E-8</v>
      </c>
      <c r="BD1413" s="5">
        <f t="shared" si="1503"/>
        <v>8.2018891727650128E-8</v>
      </c>
      <c r="BE1413" s="5">
        <f t="shared" si="1504"/>
        <v>1.4437171656867901E-7</v>
      </c>
      <c r="BF1413" s="5">
        <f t="shared" si="1505"/>
        <v>1.2706336373209222E-7</v>
      </c>
      <c r="BG1413" s="5">
        <f t="shared" si="1506"/>
        <v>7.4553376458301834E-8</v>
      </c>
      <c r="BH1413" s="5">
        <f t="shared" si="1507"/>
        <v>3.2807682195391816E-8</v>
      </c>
      <c r="BI1413" s="5">
        <f t="shared" si="1508"/>
        <v>1.1549781508670739E-8</v>
      </c>
      <c r="BJ1413" s="8">
        <f t="shared" si="1509"/>
        <v>0.74344881633996462</v>
      </c>
      <c r="BK1413" s="8">
        <f t="shared" si="1510"/>
        <v>0.20365202591384246</v>
      </c>
      <c r="BL1413" s="8">
        <f t="shared" si="1511"/>
        <v>5.1656296685170695E-2</v>
      </c>
      <c r="BM1413" s="8">
        <f t="shared" si="1512"/>
        <v>0.33115906716057608</v>
      </c>
      <c r="BN1413" s="8">
        <f t="shared" si="1513"/>
        <v>0.66656792935362441</v>
      </c>
    </row>
    <row r="1414" spans="1:66" x14ac:dyDescent="0.25">
      <c r="A1414" t="s">
        <v>34</v>
      </c>
      <c r="B1414" t="s">
        <v>255</v>
      </c>
      <c r="C1414" t="s">
        <v>195</v>
      </c>
      <c r="D1414" s="7" t="s">
        <v>522</v>
      </c>
      <c r="E1414">
        <f>VLOOKUP(A1414,home!$A$2:$E$405,3,FALSE)</f>
        <v>1.4202999999999999</v>
      </c>
      <c r="F1414">
        <f>VLOOKUP(B1414,home!$B$2:$E$405,3,FALSE)</f>
        <v>1.4081999999999999</v>
      </c>
      <c r="G1414">
        <f>VLOOKUP(C1414,away!$B$2:$E$405,4,FALSE)</f>
        <v>0.46939999999999998</v>
      </c>
      <c r="H1414">
        <f>VLOOKUP(A1414,away!$A$2:$E$405,3,FALSE)</f>
        <v>1.2029000000000001</v>
      </c>
      <c r="I1414">
        <f>VLOOKUP(C1414,away!$B$2:$E$405,3,FALSE)</f>
        <v>0.83130000000000004</v>
      </c>
      <c r="J1414">
        <f>VLOOKUP(B1414,home!$B$2:$E$405,4,FALSE)</f>
        <v>1.3855</v>
      </c>
      <c r="K1414" s="3">
        <f t="shared" si="1458"/>
        <v>0.93883119632399981</v>
      </c>
      <c r="L1414" s="3">
        <f t="shared" si="1459"/>
        <v>1.3854595018350002</v>
      </c>
      <c r="M1414" s="5">
        <f t="shared" si="1460"/>
        <v>9.7852826631922157E-2</v>
      </c>
      <c r="N1414" s="5">
        <f t="shared" si="1461"/>
        <v>9.1867286290532424E-2</v>
      </c>
      <c r="O1414" s="5">
        <f t="shared" si="1462"/>
        <v>0.1355711284386095</v>
      </c>
      <c r="P1414" s="5">
        <f t="shared" si="1463"/>
        <v>0.12727840469901439</v>
      </c>
      <c r="Q1414" s="5">
        <f t="shared" si="1464"/>
        <v>4.3123937145589972E-2</v>
      </c>
      <c r="R1414" s="5">
        <f t="shared" si="1465"/>
        <v>9.3914154034882388E-2</v>
      </c>
      <c r="S1414" s="5">
        <f t="shared" si="1466"/>
        <v>4.1388156224812865E-2</v>
      </c>
      <c r="T1414" s="5">
        <f t="shared" si="1467"/>
        <v>5.9746468474892934E-2</v>
      </c>
      <c r="U1414" s="5">
        <f t="shared" si="1468"/>
        <v>8.8169537584325025E-2</v>
      </c>
      <c r="V1414" s="5">
        <f t="shared" si="1469"/>
        <v>5.981566261911658E-3</v>
      </c>
      <c r="W1414" s="5">
        <f t="shared" si="1470"/>
        <v>1.3495365833531737E-2</v>
      </c>
      <c r="X1414" s="5">
        <f t="shared" si="1471"/>
        <v>1.8697282824805959E-2</v>
      </c>
      <c r="Y1414" s="5">
        <f t="shared" si="1472"/>
        <v>1.2952164074061887E-2</v>
      </c>
      <c r="Z1414" s="5">
        <f t="shared" si="1473"/>
        <v>4.3371419021474553E-2</v>
      </c>
      <c r="AA1414" s="5">
        <f t="shared" si="1474"/>
        <v>4.0718441206200433E-2</v>
      </c>
      <c r="AB1414" s="5">
        <f t="shared" si="1475"/>
        <v>1.9113871435032802E-2</v>
      </c>
      <c r="AC1414" s="5">
        <f t="shared" si="1476"/>
        <v>4.8626866337323469E-4</v>
      </c>
      <c r="AD1414" s="5">
        <f t="shared" si="1477"/>
        <v>3.1674676125811574E-3</v>
      </c>
      <c r="AE1414" s="5">
        <f t="shared" si="1478"/>
        <v>4.3883981006051873E-3</v>
      </c>
      <c r="AF1414" s="5">
        <f t="shared" si="1479"/>
        <v>3.0399739231590627E-3</v>
      </c>
      <c r="AG1414" s="5">
        <f t="shared" si="1480"/>
        <v>1.4039202523904489E-3</v>
      </c>
      <c r="AH1414" s="5">
        <f t="shared" si="1481"/>
        <v>1.5022336147842293E-2</v>
      </c>
      <c r="AI1414" s="5">
        <f t="shared" si="1482"/>
        <v>1.4103437817260046E-2</v>
      </c>
      <c r="AJ1414" s="5">
        <f t="shared" si="1483"/>
        <v>6.6203736991296948E-3</v>
      </c>
      <c r="AK1414" s="5">
        <f t="shared" si="1484"/>
        <v>2.0718044533552921E-3</v>
      </c>
      <c r="AL1414" s="5">
        <f t="shared" si="1485"/>
        <v>2.529983112785287E-5</v>
      </c>
      <c r="AM1414" s="5">
        <f t="shared" si="1486"/>
        <v>5.9474348160741856E-4</v>
      </c>
      <c r="AN1414" s="5">
        <f t="shared" si="1487"/>
        <v>8.2399300774742767E-4</v>
      </c>
      <c r="AO1414" s="5">
        <f t="shared" si="1488"/>
        <v>5.708044710146374E-4</v>
      </c>
      <c r="AP1414" s="5">
        <f t="shared" si="1489"/>
        <v>2.636088260190435E-4</v>
      </c>
      <c r="AQ1414" s="5">
        <f t="shared" si="1490"/>
        <v>9.130483819391329E-5</v>
      </c>
      <c r="AR1414" s="5">
        <f t="shared" si="1491"/>
        <v>4.1625676711574983E-3</v>
      </c>
      <c r="AS1414" s="5">
        <f t="shared" si="1492"/>
        <v>3.9079483864923993E-3</v>
      </c>
      <c r="AT1414" s="5">
        <f t="shared" si="1493"/>
        <v>1.8344519294315523E-3</v>
      </c>
      <c r="AU1414" s="5">
        <f t="shared" si="1494"/>
        <v>5.7408023316903132E-4</v>
      </c>
      <c r="AV1414" s="5">
        <f t="shared" si="1495"/>
        <v>1.3474110802301056E-4</v>
      </c>
      <c r="AW1414" s="5">
        <f t="shared" si="1496"/>
        <v>9.141058101526443E-7</v>
      </c>
      <c r="AX1414" s="5">
        <f t="shared" si="1497"/>
        <v>9.3060622390565552E-5</v>
      </c>
      <c r="AY1414" s="5">
        <f t="shared" si="1498"/>
        <v>1.2893172353768798E-4</v>
      </c>
      <c r="AZ1414" s="5">
        <f t="shared" si="1499"/>
        <v>8.9314840731626602E-5</v>
      </c>
      <c r="BA1414" s="5">
        <f t="shared" si="1500"/>
        <v>4.1247364915503935E-5</v>
      </c>
      <c r="BB1414" s="5">
        <f t="shared" si="1501"/>
        <v>1.4286638411960134E-5</v>
      </c>
      <c r="BC1414" s="5">
        <f t="shared" si="1502"/>
        <v>3.9587117874262113E-6</v>
      </c>
      <c r="BD1414" s="5">
        <f t="shared" si="1503"/>
        <v>9.6117815533939134E-4</v>
      </c>
      <c r="BE1414" s="5">
        <f t="shared" si="1504"/>
        <v>9.0238403745777614E-4</v>
      </c>
      <c r="BF1414" s="5">
        <f t="shared" si="1505"/>
        <v>4.2359314271508253E-4</v>
      </c>
      <c r="BG1414" s="5">
        <f t="shared" si="1506"/>
        <v>1.3256081897661457E-4</v>
      </c>
      <c r="BH1414" s="5">
        <f t="shared" si="1507"/>
        <v>3.1113058066376053E-5</v>
      </c>
      <c r="BI1414" s="5">
        <f t="shared" si="1508"/>
        <v>5.8419819051507821E-6</v>
      </c>
      <c r="BJ1414" s="8">
        <f t="shared" si="1509"/>
        <v>0.25459751905850797</v>
      </c>
      <c r="BK1414" s="8">
        <f t="shared" si="1510"/>
        <v>0.27314145403569984</v>
      </c>
      <c r="BL1414" s="8">
        <f t="shared" si="1511"/>
        <v>0.42837554533937139</v>
      </c>
      <c r="BM1414" s="8">
        <f t="shared" si="1512"/>
        <v>0.40975018259677548</v>
      </c>
      <c r="BN1414" s="8">
        <f t="shared" si="1513"/>
        <v>0.58960773724055082</v>
      </c>
    </row>
    <row r="1415" spans="1:66" x14ac:dyDescent="0.25">
      <c r="A1415" t="s">
        <v>34</v>
      </c>
      <c r="B1415" t="s">
        <v>265</v>
      </c>
      <c r="C1415" t="s">
        <v>264</v>
      </c>
      <c r="D1415" s="7" t="s">
        <v>522</v>
      </c>
      <c r="E1415">
        <f>VLOOKUP(A1415,home!$A$2:$E$405,3,FALSE)</f>
        <v>1.4202999999999999</v>
      </c>
      <c r="F1415">
        <f>VLOOKUP(B1415,home!$B$2:$E$405,3,FALSE)</f>
        <v>1.2321</v>
      </c>
      <c r="G1415">
        <f>VLOOKUP(C1415,away!$B$2:$E$405,4,FALSE)</f>
        <v>0</v>
      </c>
      <c r="H1415">
        <f>VLOOKUP(A1415,away!$A$2:$E$405,3,FALSE)</f>
        <v>1.2029000000000001</v>
      </c>
      <c r="I1415">
        <f>VLOOKUP(C1415,away!$B$2:$E$405,3,FALSE)</f>
        <v>1.1084000000000001</v>
      </c>
      <c r="J1415">
        <f>VLOOKUP(B1415,home!$B$2:$E$405,4,FALSE)</f>
        <v>1.8705000000000001</v>
      </c>
      <c r="K1415" s="3">
        <f t="shared" si="1458"/>
        <v>0</v>
      </c>
      <c r="L1415" s="3">
        <f t="shared" si="1459"/>
        <v>2.4939271003800005</v>
      </c>
      <c r="M1415" s="5">
        <f t="shared" si="1460"/>
        <v>8.2585009301473333E-2</v>
      </c>
      <c r="N1415" s="5">
        <f t="shared" si="1461"/>
        <v>0</v>
      </c>
      <c r="O1415" s="5">
        <f t="shared" si="1462"/>
        <v>0.20596099278207877</v>
      </c>
      <c r="P1415" s="5">
        <f t="shared" si="1463"/>
        <v>0</v>
      </c>
      <c r="Q1415" s="5">
        <f t="shared" si="1464"/>
        <v>0</v>
      </c>
      <c r="R1415" s="5">
        <f t="shared" si="1465"/>
        <v>0.25682585076019798</v>
      </c>
      <c r="S1415" s="5">
        <f t="shared" si="1466"/>
        <v>0</v>
      </c>
      <c r="T1415" s="5">
        <f t="shared" si="1467"/>
        <v>0</v>
      </c>
      <c r="U1415" s="5">
        <f t="shared" si="1468"/>
        <v>0</v>
      </c>
      <c r="V1415" s="5">
        <f t="shared" si="1469"/>
        <v>0</v>
      </c>
      <c r="W1415" s="5">
        <f t="shared" si="1470"/>
        <v>0</v>
      </c>
      <c r="X1415" s="5">
        <f t="shared" si="1471"/>
        <v>0</v>
      </c>
      <c r="Y1415" s="5">
        <f t="shared" si="1472"/>
        <v>0</v>
      </c>
      <c r="Z1415" s="5">
        <f t="shared" si="1473"/>
        <v>0.21350164976300245</v>
      </c>
      <c r="AA1415" s="5">
        <f t="shared" si="1474"/>
        <v>0</v>
      </c>
      <c r="AB1415" s="5">
        <f t="shared" si="1475"/>
        <v>0</v>
      </c>
      <c r="AC1415" s="5">
        <f t="shared" si="1476"/>
        <v>0</v>
      </c>
      <c r="AD1415" s="5">
        <f t="shared" si="1477"/>
        <v>0</v>
      </c>
      <c r="AE1415" s="5">
        <f t="shared" si="1478"/>
        <v>0</v>
      </c>
      <c r="AF1415" s="5">
        <f t="shared" si="1479"/>
        <v>0</v>
      </c>
      <c r="AG1415" s="5">
        <f t="shared" si="1480"/>
        <v>0</v>
      </c>
      <c r="AH1415" s="5">
        <f t="shared" si="1481"/>
        <v>0.13311438757994781</v>
      </c>
      <c r="AI1415" s="5">
        <f t="shared" si="1482"/>
        <v>0</v>
      </c>
      <c r="AJ1415" s="5">
        <f t="shared" si="1483"/>
        <v>0</v>
      </c>
      <c r="AK1415" s="5">
        <f t="shared" si="1484"/>
        <v>0</v>
      </c>
      <c r="AL1415" s="5">
        <f t="shared" si="1485"/>
        <v>0</v>
      </c>
      <c r="AM1415" s="5">
        <f t="shared" si="1486"/>
        <v>0</v>
      </c>
      <c r="AN1415" s="5">
        <f t="shared" si="1487"/>
        <v>0</v>
      </c>
      <c r="AO1415" s="5">
        <f t="shared" si="1488"/>
        <v>0</v>
      </c>
      <c r="AP1415" s="5">
        <f t="shared" si="1489"/>
        <v>0</v>
      </c>
      <c r="AQ1415" s="5">
        <f t="shared" si="1490"/>
        <v>0</v>
      </c>
      <c r="AR1415" s="5">
        <f t="shared" si="1491"/>
        <v>6.6395515727223756E-2</v>
      </c>
      <c r="AS1415" s="5">
        <f t="shared" si="1492"/>
        <v>0</v>
      </c>
      <c r="AT1415" s="5">
        <f t="shared" si="1493"/>
        <v>0</v>
      </c>
      <c r="AU1415" s="5">
        <f t="shared" si="1494"/>
        <v>0</v>
      </c>
      <c r="AV1415" s="5">
        <f t="shared" si="1495"/>
        <v>0</v>
      </c>
      <c r="AW1415" s="5">
        <f t="shared" si="1496"/>
        <v>0</v>
      </c>
      <c r="AX1415" s="5">
        <f t="shared" si="1497"/>
        <v>0</v>
      </c>
      <c r="AY1415" s="5">
        <f t="shared" si="1498"/>
        <v>0</v>
      </c>
      <c r="AZ1415" s="5">
        <f t="shared" si="1499"/>
        <v>0</v>
      </c>
      <c r="BA1415" s="5">
        <f t="shared" si="1500"/>
        <v>0</v>
      </c>
      <c r="BB1415" s="5">
        <f t="shared" si="1501"/>
        <v>0</v>
      </c>
      <c r="BC1415" s="5">
        <f t="shared" si="1502"/>
        <v>0</v>
      </c>
      <c r="BD1415" s="5">
        <f t="shared" si="1503"/>
        <v>2.7597596002638294E-2</v>
      </c>
      <c r="BE1415" s="5">
        <f t="shared" si="1504"/>
        <v>0</v>
      </c>
      <c r="BF1415" s="5">
        <f t="shared" si="1505"/>
        <v>0</v>
      </c>
      <c r="BG1415" s="5">
        <f t="shared" si="1506"/>
        <v>0</v>
      </c>
      <c r="BH1415" s="5">
        <f t="shared" si="1507"/>
        <v>0</v>
      </c>
      <c r="BI1415" s="5">
        <f t="shared" si="1508"/>
        <v>0</v>
      </c>
      <c r="BJ1415" s="8">
        <f t="shared" si="1509"/>
        <v>0</v>
      </c>
      <c r="BK1415" s="8">
        <f t="shared" si="1510"/>
        <v>8.2585009301473333E-2</v>
      </c>
      <c r="BL1415" s="8">
        <f t="shared" si="1511"/>
        <v>0.68989434285208662</v>
      </c>
      <c r="BM1415" s="8">
        <f t="shared" si="1512"/>
        <v>0.44060914907281229</v>
      </c>
      <c r="BN1415" s="8">
        <f t="shared" si="1513"/>
        <v>0.54537185284375012</v>
      </c>
    </row>
    <row r="1416" spans="1:66" x14ac:dyDescent="0.25">
      <c r="A1416" t="s">
        <v>86</v>
      </c>
      <c r="B1416" t="s">
        <v>93</v>
      </c>
      <c r="C1416" t="s">
        <v>116</v>
      </c>
      <c r="D1416" s="7" t="s">
        <v>523</v>
      </c>
      <c r="E1416">
        <f>VLOOKUP(A1416,home!$A$2:$E$405,3,FALSE)</f>
        <v>1.2903</v>
      </c>
      <c r="F1416">
        <f>VLOOKUP(B1416,home!$B$2:$E$405,3,FALSE)</f>
        <v>0.62</v>
      </c>
      <c r="G1416">
        <f>VLOOKUP(C1416,away!$B$2:$E$405,4,FALSE)</f>
        <v>0.77500000000000002</v>
      </c>
      <c r="H1416">
        <f>VLOOKUP(A1416,away!$A$2:$E$405,3,FALSE)</f>
        <v>1.121</v>
      </c>
      <c r="I1416">
        <f>VLOOKUP(C1416,away!$B$2:$E$405,3,FALSE)</f>
        <v>0.66900000000000004</v>
      </c>
      <c r="J1416">
        <f>VLOOKUP(B1416,home!$B$2:$E$405,4,FALSE)</f>
        <v>1.2488999999999999</v>
      </c>
      <c r="K1416" s="3">
        <f t="shared" ref="K1416:K1418" si="1514">E1416*F1416*G1416</f>
        <v>0.61998914999999999</v>
      </c>
      <c r="L1416" s="3">
        <f t="shared" ref="L1416:L1418" si="1515">H1416*I1416*J1416</f>
        <v>0.93661130609999999</v>
      </c>
      <c r="M1416" s="5">
        <f t="shared" ref="M1416:M1418" si="1516">_xlfn.POISSON.DIST(0,K1416,FALSE) * _xlfn.POISSON.DIST(0,L1416,FALSE)</f>
        <v>0.21085165363757993</v>
      </c>
      <c r="N1416" s="5">
        <f t="shared" ref="N1416:N1418" si="1517">_xlfn.POISSON.DIST(1,K1416,FALSE) * _xlfn.POISSON.DIST(0,L1416,FALSE)</f>
        <v>0.13072573751485758</v>
      </c>
      <c r="O1416" s="5">
        <f t="shared" ref="O1416:O1418" si="1518">_xlfn.POISSON.DIST(0,K1416,FALSE) * _xlfn.POISSON.DIST(1,L1416,FALSE)</f>
        <v>0.19748604270683856</v>
      </c>
      <c r="P1416" s="5">
        <f t="shared" ref="P1416:P1418" si="1519">_xlfn.POISSON.DIST(1,K1416,FALSE) * _xlfn.POISSON.DIST(1,L1416,FALSE)</f>
        <v>0.12243920375467653</v>
      </c>
      <c r="Q1416" s="5">
        <f t="shared" ref="Q1416:Q1418" si="1520">_xlfn.POISSON.DIST(2,K1416,FALSE) * _xlfn.POISSON.DIST(0,L1416,FALSE)</f>
        <v>4.0524269442479832E-2</v>
      </c>
      <c r="R1416" s="5">
        <f t="shared" ref="R1416:R1418" si="1521">_xlfn.POISSON.DIST(0,K1416,FALSE) * _xlfn.POISSON.DIST(2,L1416,FALSE)</f>
        <v>9.2483830198086217E-2</v>
      </c>
      <c r="S1416" s="5">
        <f t="shared" ref="S1416:S1418" si="1522">_xlfn.POISSON.DIST(2,K1416,FALSE) * _xlfn.POISSON.DIST(2,L1416,FALSE)</f>
        <v>1.777477003079014E-2</v>
      </c>
      <c r="T1416" s="5">
        <f t="shared" ref="T1416:T1418" si="1523">_xlfn.POISSON.DIST(2,K1416,FALSE) * _xlfn.POISSON.DIST(1,L1416,FALSE)</f>
        <v>3.7955488931269349E-2</v>
      </c>
      <c r="U1416" s="5">
        <f t="shared" ref="U1416:U1418" si="1524">_xlfn.POISSON.DIST(1,K1416,FALSE) * _xlfn.POISSON.DIST(2,L1416,FALSE)</f>
        <v>5.7338971273255795E-2</v>
      </c>
      <c r="V1416" s="5">
        <f t="shared" ref="V1416:V1418" si="1525">_xlfn.POISSON.DIST(3,K1416,FALSE) * _xlfn.POISSON.DIST(3,L1416,FALSE)</f>
        <v>1.1468456360704306E-3</v>
      </c>
      <c r="W1416" s="5">
        <f t="shared" ref="W1416:W1418" si="1526">_xlfn.POISSON.DIST(3,K1416,FALSE) * _xlfn.POISSON.DIST(0,L1416,FALSE)</f>
        <v>8.3748691220046807E-3</v>
      </c>
      <c r="X1416" s="5">
        <f t="shared" ref="X1416:X1418" si="1527">_xlfn.POISSON.DIST(3,K1416,FALSE) * _xlfn.POISSON.DIST(1,L1416,FALSE)</f>
        <v>7.8439971067773648E-3</v>
      </c>
      <c r="Y1416" s="5">
        <f t="shared" ref="Y1416:Y1418" si="1528">_xlfn.POISSON.DIST(3,K1416,FALSE) * _xlfn.POISSON.DIST(2,L1416,FALSE)</f>
        <v>3.6733881876116837E-3</v>
      </c>
      <c r="Z1416" s="5">
        <f t="shared" ref="Z1416:Z1418" si="1529">_xlfn.POISSON.DIST(0,K1416,FALSE) * _xlfn.POISSON.DIST(3,L1416,FALSE)</f>
        <v>2.8873800331653387E-2</v>
      </c>
      <c r="AA1416" s="5">
        <f t="shared" ref="AA1416:AA1418" si="1530">_xlfn.POISSON.DIST(1,K1416,FALSE) * _xlfn.POISSON.DIST(3,L1416,FALSE)</f>
        <v>1.79014429248915E-2</v>
      </c>
      <c r="AB1416" s="5">
        <f t="shared" ref="AB1416:AB1418" si="1531">_xlfn.POISSON.DIST(2,K1416,FALSE) * _xlfn.POISSON.DIST(3,L1416,FALSE)</f>
        <v>5.5493501913884968E-3</v>
      </c>
      <c r="AC1416" s="5">
        <f t="shared" ref="AC1416:AC1418" si="1532">_xlfn.POISSON.DIST(4,K1416,FALSE) * _xlfn.POISSON.DIST(4,L1416,FALSE)</f>
        <v>4.162252942041969E-5</v>
      </c>
      <c r="AD1416" s="5">
        <f t="shared" ref="AD1416:AD1418" si="1533">_xlfn.POISSON.DIST(4,K1416,FALSE) * _xlfn.POISSON.DIST(0,L1416,FALSE)</f>
        <v>1.298081997078232E-3</v>
      </c>
      <c r="AE1416" s="5">
        <f t="shared" ref="AE1416:AE1418" si="1534">_xlfn.POISSON.DIST(4,K1416,FALSE) * _xlfn.POISSON.DIST(1,L1416,FALSE)</f>
        <v>1.2157982747083391E-3</v>
      </c>
      <c r="AF1416" s="5">
        <f t="shared" ref="AF1416:AF1418" si="1535">_xlfn.POISSON.DIST(4,K1416,FALSE) * _xlfn.POISSON.DIST(2,L1416,FALSE)</f>
        <v>5.6936520501435202E-4</v>
      </c>
      <c r="AG1416" s="5">
        <f t="shared" ref="AG1416:AG1418" si="1536">_xlfn.POISSON.DIST(4,K1416,FALSE) * _xlfn.POISSON.DIST(3,L1416,FALSE)</f>
        <v>1.7775796277212885E-4</v>
      </c>
      <c r="AH1416" s="5">
        <f t="shared" ref="AH1416:AH1418" si="1537">_xlfn.POISSON.DIST(0,K1416,FALSE) * _xlfn.POISSON.DIST(4,L1416,FALSE)</f>
        <v>6.7608819601751215E-3</v>
      </c>
      <c r="AI1416" s="5">
        <f t="shared" ref="AI1416:AI1418" si="1538">_xlfn.POISSON.DIST(1,K1416,FALSE) * _xlfn.POISSON.DIST(4,L1416,FALSE)</f>
        <v>4.1916734597393073E-3</v>
      </c>
      <c r="AJ1416" s="5">
        <f t="shared" ref="AJ1416:AJ1418" si="1539">_xlfn.POISSON.DIST(2,K1416,FALSE) * _xlfn.POISSON.DIST(4,L1416,FALSE)</f>
        <v>1.2993960326906661E-3</v>
      </c>
      <c r="AK1416" s="5">
        <f t="shared" ref="AK1416:AK1418" si="1540">_xlfn.POISSON.DIST(3,K1416,FALSE) * _xlfn.POISSON.DIST(4,L1416,FALSE)</f>
        <v>2.6853714727375277E-4</v>
      </c>
      <c r="AL1416" s="5">
        <f t="shared" ref="AL1416:AL1418" si="1541">_xlfn.POISSON.DIST(5,K1416,FALSE) * _xlfn.POISSON.DIST(5,L1416,FALSE)</f>
        <v>9.6678954564926228E-7</v>
      </c>
      <c r="AM1416" s="5">
        <f t="shared" ref="AM1416:AM1418" si="1542">_xlfn.POISSON.DIST(5,K1416,FALSE) * _xlfn.POISSON.DIST(0,L1416,FALSE)</f>
        <v>1.6095935079976715E-4</v>
      </c>
      <c r="AN1416" s="5">
        <f t="shared" ref="AN1416:AN1418" si="1543">_xlfn.POISSON.DIST(5,K1416,FALSE) * _xlfn.POISSON.DIST(1,L1416,FALSE)</f>
        <v>1.50756347781578E-4</v>
      </c>
      <c r="AO1416" s="5">
        <f t="shared" ref="AO1416:AO1418" si="1544">_xlfn.POISSON.DIST(5,K1416,FALSE) * _xlfn.POISSON.DIST(2,L1416,FALSE)</f>
        <v>7.0600049899284799E-5</v>
      </c>
      <c r="AP1416" s="5">
        <f t="shared" ref="AP1416:AP1418" si="1545">_xlfn.POISSON.DIST(5,K1416,FALSE) * _xlfn.POISSON.DIST(3,L1416,FALSE)</f>
        <v>2.2041601648964771E-5</v>
      </c>
      <c r="AQ1416" s="5">
        <f t="shared" ref="AQ1416:AQ1418" si="1546">_xlfn.POISSON.DIST(5,K1416,FALSE) * _xlfn.POISSON.DIST(4,L1416,FALSE)</f>
        <v>5.1611033272432013E-6</v>
      </c>
      <c r="AR1416" s="5">
        <f t="shared" ref="AR1416:AR1418" si="1547">_xlfn.POISSON.DIST(0,K1416,FALSE) * _xlfn.POISSON.DIST(5,L1416,FALSE)</f>
        <v>1.2664636966215098E-3</v>
      </c>
      <c r="AS1416" s="5">
        <f t="shared" ref="AS1416:AS1418" si="1548">_xlfn.POISSON.DIST(1,K1416,FALSE) * _xlfn.POISSON.DIST(5,L1416,FALSE)</f>
        <v>7.8519375077422773E-4</v>
      </c>
      <c r="AT1416" s="5">
        <f t="shared" ref="AT1416:AT1418" si="1549">_xlfn.POISSON.DIST(2,K1416,FALSE) * _xlfn.POISSON.DIST(5,L1416,FALSE)</f>
        <v>2.4340580306391263E-4</v>
      </c>
      <c r="AU1416" s="5">
        <f t="shared" ref="AU1416:AU1418" si="1550">_xlfn.POISSON.DIST(3,K1416,FALSE) * _xlfn.POISSON.DIST(5,L1416,FALSE)</f>
        <v>5.0302985648887528E-5</v>
      </c>
      <c r="AV1416" s="5">
        <f t="shared" ref="AV1416:AV1418" si="1551">_xlfn.POISSON.DIST(4,K1416,FALSE) * _xlfn.POISSON.DIST(5,L1416,FALSE)</f>
        <v>7.7968263287289932E-6</v>
      </c>
      <c r="AW1416" s="5">
        <f t="shared" ref="AW1416:AW1418" si="1552">_xlfn.POISSON.DIST(6,K1416,FALSE) * _xlfn.POISSON.DIST(6,L1416,FALSE)</f>
        <v>1.5594552974605801E-8</v>
      </c>
      <c r="AX1416" s="5">
        <f t="shared" ref="AX1416:AX1418" si="1553">_xlfn.POISSON.DIST(6,K1416,FALSE) * _xlfn.POISSON.DIST(0,L1416,FALSE)</f>
        <v>1.6632175181149903E-5</v>
      </c>
      <c r="AY1416" s="5">
        <f t="shared" ref="AY1416:AY1418" si="1554">_xlfn.POISSON.DIST(6,K1416,FALSE) * _xlfn.POISSON.DIST(1,L1416,FALSE)</f>
        <v>1.5577883319700814E-5</v>
      </c>
      <c r="AZ1416" s="5">
        <f t="shared" ref="AZ1416:AZ1418" si="1555">_xlfn.POISSON.DIST(6,K1416,FALSE) * _xlfn.POISSON.DIST(2,L1416,FALSE)</f>
        <v>7.2952108211691908E-6</v>
      </c>
      <c r="BA1416" s="5">
        <f t="shared" ref="BA1416:BA1418" si="1556">_xlfn.POISSON.DIST(6,K1416,FALSE) * _xlfn.POISSON.DIST(3,L1416,FALSE)</f>
        <v>2.2775923118300433E-6</v>
      </c>
      <c r="BB1416" s="5">
        <f t="shared" ref="BB1416:BB1418" si="1557">_xlfn.POISSON.DIST(6,K1416,FALSE) * _xlfn.POISSON.DIST(4,L1416,FALSE)</f>
        <v>5.3330467748661372E-7</v>
      </c>
      <c r="BC1416" s="5">
        <f t="shared" ref="BC1416:BC1418" si="1558">_xlfn.POISSON.DIST(6,K1416,FALSE) * _xlfn.POISSON.DIST(5,L1416,FALSE)</f>
        <v>9.989983810599533E-8</v>
      </c>
      <c r="BD1416" s="5">
        <f t="shared" ref="BD1416:BD1418" si="1559">_xlfn.POISSON.DIST(0,K1416,FALSE) * _xlfn.POISSON.DIST(6,L1416,FALSE)</f>
        <v>1.9769736950348438E-4</v>
      </c>
      <c r="BE1416" s="5">
        <f t="shared" ref="BE1416:BE1418" si="1560">_xlfn.POISSON.DIST(1,K1416,FALSE) * _xlfn.POISSON.DIST(6,L1416,FALSE)</f>
        <v>1.225702240757012E-4</v>
      </c>
      <c r="BF1416" s="5">
        <f t="shared" ref="BF1416:BF1418" si="1561">_xlfn.POISSON.DIST(2,K1416,FALSE) * _xlfn.POISSON.DIST(6,L1416,FALSE)</f>
        <v>3.7996104520001757E-5</v>
      </c>
      <c r="BG1416" s="5">
        <f t="shared" ref="BG1416:BG1418" si="1562">_xlfn.POISSON.DIST(3,K1416,FALSE) * _xlfn.POISSON.DIST(6,L1416,FALSE)</f>
        <v>7.8523908482223498E-6</v>
      </c>
      <c r="BH1416" s="5">
        <f t="shared" ref="BH1416:BH1418" si="1563">_xlfn.POISSON.DIST(4,K1416,FALSE) * _xlfn.POISSON.DIST(6,L1416,FALSE)</f>
        <v>1.2170992818642883E-6</v>
      </c>
      <c r="BI1416" s="5">
        <f t="shared" ref="BI1416:BI1418" si="1564">_xlfn.POISSON.DIST(5,K1416,FALSE) * _xlfn.POISSON.DIST(6,L1416,FALSE)</f>
        <v>1.5091766984573015E-7</v>
      </c>
      <c r="BJ1416" s="8">
        <f t="shared" ref="BJ1416:BJ1418" si="1565">SUM(N1416,Q1416,T1416,W1416,X1416,Y1416,AD1416,AE1416,AF1416,AG1416,AM1416,AN1416,AO1416,AP1416,AQ1416,AX1416,AY1416,AZ1416,BA1416,BB1416,BC1416)</f>
        <v>0.2328106882641798</v>
      </c>
      <c r="BK1416" s="8">
        <f t="shared" ref="BK1416:BK1418" si="1566">SUM(M1416,P1416,S1416,V1416,AC1416,AL1416,AY1416)</f>
        <v>0.35227064026140276</v>
      </c>
      <c r="BL1416" s="8">
        <f t="shared" ref="BL1416:BL1418" si="1567">SUM(O1416,R1416,U1416,AA1416,AB1416,AH1416,AI1416,AJ1416,AK1416,AR1416,AS1416,AT1416,AU1416,AV1416,BD1416,BE1416,BF1416,BG1416,BH1416,BI1416)</f>
        <v>0.38600077306267577</v>
      </c>
      <c r="BM1416" s="8">
        <f t="shared" ref="BM1416:BM1418" si="1568">SUM(S1416:BI1416)</f>
        <v>0.20542960237662639</v>
      </c>
      <c r="BN1416" s="8">
        <f t="shared" ref="BN1416:BN1418" si="1569">SUM(M1416:R1416)</f>
        <v>0.79451073725451871</v>
      </c>
    </row>
    <row r="1417" spans="1:66" x14ac:dyDescent="0.25">
      <c r="A1417" t="s">
        <v>272</v>
      </c>
      <c r="B1417" t="s">
        <v>298</v>
      </c>
      <c r="C1417" t="s">
        <v>458</v>
      </c>
      <c r="D1417" s="7" t="s">
        <v>523</v>
      </c>
      <c r="E1417">
        <f>VLOOKUP(A1417,home!$A$2:$E$405,3,FALSE)</f>
        <v>1.3837999999999999</v>
      </c>
      <c r="F1417">
        <f>VLOOKUP(B1417,home!$B$2:$E$405,3,FALSE)</f>
        <v>0.43359999999999999</v>
      </c>
      <c r="G1417">
        <f>VLOOKUP(C1417,away!$B$2:$E$405,4,FALSE)</f>
        <v>1.8066</v>
      </c>
      <c r="H1417">
        <f>VLOOKUP(A1417,away!$A$2:$E$405,3,FALSE)</f>
        <v>0.90910000000000002</v>
      </c>
      <c r="I1417">
        <f>VLOOKUP(C1417,away!$B$2:$E$405,3,FALSE)</f>
        <v>1.375</v>
      </c>
      <c r="J1417">
        <f>VLOOKUP(B1417,home!$B$2:$E$405,4,FALSE)</f>
        <v>0.44</v>
      </c>
      <c r="K1417" s="3">
        <f t="shared" si="1514"/>
        <v>1.0839883274879998</v>
      </c>
      <c r="L1417" s="3">
        <f t="shared" si="1515"/>
        <v>0.55000550000000004</v>
      </c>
      <c r="M1417" s="5">
        <f t="shared" si="1516"/>
        <v>0.19514862573268413</v>
      </c>
      <c r="N1417" s="5">
        <f t="shared" si="1517"/>
        <v>0.21153883241955385</v>
      </c>
      <c r="O1417" s="5">
        <f t="shared" si="1518"/>
        <v>0.1073328174704178</v>
      </c>
      <c r="P1417" s="5">
        <f t="shared" si="1519"/>
        <v>0.11634752129433293</v>
      </c>
      <c r="Q1417" s="5">
        <f t="shared" si="1520"/>
        <v>0.11465281257661825</v>
      </c>
      <c r="R1417" s="5">
        <f t="shared" si="1521"/>
        <v>2.9516819969612938E-2</v>
      </c>
      <c r="S1417" s="5">
        <f t="shared" si="1522"/>
        <v>1.7341584728705676E-2</v>
      </c>
      <c r="T1417" s="5">
        <f t="shared" si="1523"/>
        <v>6.3059677507609199E-2</v>
      </c>
      <c r="U1417" s="5">
        <f t="shared" si="1524"/>
        <v>3.1995888311625115E-2</v>
      </c>
      <c r="V1417" s="5">
        <f t="shared" si="1525"/>
        <v>1.1487827637498285E-3</v>
      </c>
      <c r="W1417" s="5">
        <f t="shared" si="1526"/>
        <v>4.1427436848907838E-2</v>
      </c>
      <c r="X1417" s="5">
        <f t="shared" si="1527"/>
        <v>2.2785318117801982E-2</v>
      </c>
      <c r="Y1417" s="5">
        <f t="shared" si="1528"/>
        <v>6.2660251420203691E-3</v>
      </c>
      <c r="Z1417" s="5">
        <f t="shared" si="1529"/>
        <v>5.411471108598985E-3</v>
      </c>
      <c r="AA1417" s="5">
        <f t="shared" si="1530"/>
        <v>5.865971516259845E-3</v>
      </c>
      <c r="AB1417" s="5">
        <f t="shared" si="1531"/>
        <v>3.1793223265013781E-3</v>
      </c>
      <c r="AC1417" s="5">
        <f t="shared" si="1532"/>
        <v>4.2806484854212934E-5</v>
      </c>
      <c r="AD1417" s="5">
        <f t="shared" si="1533"/>
        <v>1.1226714495490585E-2</v>
      </c>
      <c r="AE1417" s="5">
        <f t="shared" si="1534"/>
        <v>6.174754719449547E-3</v>
      </c>
      <c r="AF1417" s="5">
        <f t="shared" si="1535"/>
        <v>1.6980745284241039E-3</v>
      </c>
      <c r="AG1417" s="5">
        <f t="shared" si="1536"/>
        <v>3.1131677668105461E-4</v>
      </c>
      <c r="AH1417" s="5">
        <f t="shared" si="1537"/>
        <v>7.4408471820513458E-4</v>
      </c>
      <c r="AI1417" s="5">
        <f t="shared" si="1538"/>
        <v>8.0657914919656339E-4</v>
      </c>
      <c r="AJ1417" s="5">
        <f t="shared" si="1539"/>
        <v>4.3716119146213834E-4</v>
      </c>
      <c r="AK1417" s="5">
        <f t="shared" si="1540"/>
        <v>1.5795920959190153E-4</v>
      </c>
      <c r="AL1417" s="5">
        <f t="shared" si="1541"/>
        <v>1.0208482666812743E-6</v>
      </c>
      <c r="AM1417" s="5">
        <f t="shared" si="1542"/>
        <v>2.4339254938304249E-3</v>
      </c>
      <c r="AN1417" s="5">
        <f t="shared" si="1543"/>
        <v>1.3386724081969497E-3</v>
      </c>
      <c r="AO1417" s="5">
        <f t="shared" si="1544"/>
        <v>3.6813859360328372E-4</v>
      </c>
      <c r="AP1417" s="5">
        <f t="shared" si="1545"/>
        <v>6.7492750414690318E-5</v>
      </c>
      <c r="AQ1417" s="5">
        <f t="shared" si="1546"/>
        <v>9.2803459845517359E-6</v>
      </c>
      <c r="AR1417" s="5">
        <f t="shared" si="1547"/>
        <v>8.1850137495754851E-5</v>
      </c>
      <c r="AS1417" s="5">
        <f t="shared" si="1548"/>
        <v>8.8724593648686103E-5</v>
      </c>
      <c r="AT1417" s="5">
        <f t="shared" si="1549"/>
        <v>4.8088211938145837E-5</v>
      </c>
      <c r="AU1417" s="5">
        <f t="shared" si="1550"/>
        <v>1.7375686810239722E-5</v>
      </c>
      <c r="AV1417" s="5">
        <f t="shared" si="1551"/>
        <v>4.7087604210967634E-6</v>
      </c>
      <c r="AW1417" s="5">
        <f t="shared" si="1552"/>
        <v>1.6906368586172238E-8</v>
      </c>
      <c r="AX1417" s="5">
        <f t="shared" si="1553"/>
        <v>4.3972447088127425E-4</v>
      </c>
      <c r="AY1417" s="5">
        <f t="shared" si="1554"/>
        <v>2.4185087746929069E-4</v>
      </c>
      <c r="AZ1417" s="5">
        <f t="shared" si="1555"/>
        <v>6.6509656393967984E-5</v>
      </c>
      <c r="BA1417" s="5">
        <f t="shared" si="1556"/>
        <v>1.2193558939930857E-5</v>
      </c>
      <c r="BB1417" s="5">
        <f t="shared" si="1557"/>
        <v>1.6766311203840348E-6</v>
      </c>
      <c r="BC1417" s="5">
        <f t="shared" si="1558"/>
        <v>1.8443126753647629E-7</v>
      </c>
      <c r="BD1417" s="5">
        <f t="shared" si="1559"/>
        <v>7.5030042997368996E-6</v>
      </c>
      <c r="BE1417" s="5">
        <f t="shared" si="1560"/>
        <v>8.1331690820070725E-6</v>
      </c>
      <c r="BF1417" s="5">
        <f t="shared" si="1561"/>
        <v>4.4081301751909789E-6</v>
      </c>
      <c r="BG1417" s="5">
        <f t="shared" si="1562"/>
        <v>1.5927872186515509E-6</v>
      </c>
      <c r="BH1417" s="5">
        <f t="shared" si="1563"/>
        <v>4.3164068829758938E-7</v>
      </c>
      <c r="BI1417" s="5">
        <f t="shared" si="1564"/>
        <v>9.3578693556694609E-8</v>
      </c>
      <c r="BJ1417" s="8">
        <f t="shared" si="1565"/>
        <v>0.48412061235065906</v>
      </c>
      <c r="BK1417" s="8">
        <f t="shared" si="1566"/>
        <v>0.33027219273006281</v>
      </c>
      <c r="BL1417" s="8">
        <f t="shared" si="1567"/>
        <v>0.1802995135633442</v>
      </c>
      <c r="BM1417" s="8">
        <f t="shared" si="1568"/>
        <v>0.22532452631834443</v>
      </c>
      <c r="BN1417" s="8">
        <f t="shared" si="1569"/>
        <v>0.77453742946321991</v>
      </c>
    </row>
    <row r="1418" spans="1:66" x14ac:dyDescent="0.25">
      <c r="A1418" t="s">
        <v>272</v>
      </c>
      <c r="B1418" t="s">
        <v>457</v>
      </c>
      <c r="C1418" t="s">
        <v>300</v>
      </c>
      <c r="D1418" s="7" t="s">
        <v>523</v>
      </c>
      <c r="E1418">
        <f>VLOOKUP(A1418,home!$A$2:$E$405,3,FALSE)</f>
        <v>1.3837999999999999</v>
      </c>
      <c r="F1418">
        <f>VLOOKUP(B1418,home!$B$2:$E$405,3,FALSE)</f>
        <v>1.6259999999999999</v>
      </c>
      <c r="G1418">
        <f>VLOOKUP(C1418,away!$B$2:$E$405,4,FALSE)</f>
        <v>0.43359999999999999</v>
      </c>
      <c r="H1418">
        <f>VLOOKUP(A1418,away!$A$2:$E$405,3,FALSE)</f>
        <v>0.90910000000000002</v>
      </c>
      <c r="I1418">
        <f>VLOOKUP(C1418,away!$B$2:$E$405,3,FALSE)</f>
        <v>1.76</v>
      </c>
      <c r="J1418">
        <f>VLOOKUP(B1418,home!$B$2:$E$405,4,FALSE)</f>
        <v>1.65</v>
      </c>
      <c r="K1418" s="3">
        <f t="shared" si="1514"/>
        <v>0.97562549567999979</v>
      </c>
      <c r="L1418" s="3">
        <f t="shared" si="1515"/>
        <v>2.6400264</v>
      </c>
      <c r="M1418" s="5">
        <f t="shared" si="1516"/>
        <v>2.6899383908133151E-2</v>
      </c>
      <c r="N1418" s="5">
        <f t="shared" si="1517"/>
        <v>2.6243724758859017E-2</v>
      </c>
      <c r="O1418" s="5">
        <f t="shared" si="1518"/>
        <v>7.1015083661206693E-2</v>
      </c>
      <c r="P1418" s="5">
        <f t="shared" si="1519"/>
        <v>6.9284126197721438E-2</v>
      </c>
      <c r="Q1418" s="5">
        <f t="shared" si="1520"/>
        <v>1.2802023488175652E-2</v>
      </c>
      <c r="R1418" s="5">
        <f t="shared" si="1521"/>
        <v>9.3740847831897164E-2</v>
      </c>
      <c r="S1418" s="5">
        <f t="shared" si="1522"/>
        <v>4.4613383705884795E-2</v>
      </c>
      <c r="T1418" s="5">
        <f t="shared" si="1523"/>
        <v>3.3797679982203808E-2</v>
      </c>
      <c r="U1418" s="5">
        <f t="shared" si="1524"/>
        <v>9.1455961131458111E-2</v>
      </c>
      <c r="V1418" s="5">
        <f t="shared" si="1525"/>
        <v>1.2767741023124798E-2</v>
      </c>
      <c r="W1418" s="5">
        <f t="shared" si="1526"/>
        <v>4.1633268371194573E-3</v>
      </c>
      <c r="X1418" s="5">
        <f t="shared" si="1527"/>
        <v>1.0991292761823866E-2</v>
      </c>
      <c r="Y1418" s="5">
        <f t="shared" si="1528"/>
        <v>1.4508651530671962E-2</v>
      </c>
      <c r="Z1418" s="5">
        <f t="shared" si="1529"/>
        <v>8.2492771011530436E-2</v>
      </c>
      <c r="AA1418" s="5">
        <f t="shared" si="1530"/>
        <v>8.0482050608141106E-2</v>
      </c>
      <c r="AB1418" s="5">
        <f t="shared" si="1531"/>
        <v>3.9260170258955236E-2</v>
      </c>
      <c r="AC1418" s="5">
        <f t="shared" si="1532"/>
        <v>2.0553486079065461E-3</v>
      </c>
      <c r="AD1418" s="5">
        <f t="shared" si="1533"/>
        <v>1.0154619522856289E-3</v>
      </c>
      <c r="AE1418" s="5">
        <f t="shared" si="1534"/>
        <v>2.6808463622296007E-3</v>
      </c>
      <c r="AF1418" s="5">
        <f t="shared" si="1535"/>
        <v>3.5387525853150543E-3</v>
      </c>
      <c r="AG1418" s="5">
        <f t="shared" si="1536"/>
        <v>3.1141334160999989E-3</v>
      </c>
      <c r="AH1418" s="5">
        <f t="shared" si="1537"/>
        <v>5.444577331989877E-2</v>
      </c>
      <c r="AI1418" s="5">
        <f t="shared" si="1538"/>
        <v>5.3118684582907152E-2</v>
      </c>
      <c r="AJ1418" s="5">
        <f t="shared" si="1539"/>
        <v>2.5911971488034171E-2</v>
      </c>
      <c r="AK1418" s="5">
        <f t="shared" si="1540"/>
        <v>8.4267933423531199E-3</v>
      </c>
      <c r="AL1418" s="5">
        <f t="shared" si="1541"/>
        <v>2.1175657080748541E-4</v>
      </c>
      <c r="AM1418" s="5">
        <f t="shared" si="1542"/>
        <v>1.9814211410856946E-4</v>
      </c>
      <c r="AN1418" s="5">
        <f t="shared" si="1543"/>
        <v>5.2310041219843584E-4</v>
      </c>
      <c r="AO1418" s="5">
        <f t="shared" si="1544"/>
        <v>6.9049944902737639E-4</v>
      </c>
      <c r="AP1418" s="5">
        <f t="shared" si="1545"/>
        <v>6.0764559153924269E-4</v>
      </c>
      <c r="AQ1418" s="5">
        <f t="shared" si="1546"/>
        <v>4.0105010087680438E-4</v>
      </c>
      <c r="AR1418" s="5">
        <f t="shared" si="1547"/>
        <v>2.874765578658969E-2</v>
      </c>
      <c r="AS1418" s="5">
        <f t="shared" si="1548"/>
        <v>2.8046945926429579E-2</v>
      </c>
      <c r="AT1418" s="5">
        <f t="shared" si="1549"/>
        <v>1.3681657760891502E-2</v>
      </c>
      <c r="AU1418" s="5">
        <f t="shared" si="1550"/>
        <v>4.4493913782312966E-3</v>
      </c>
      <c r="AV1418" s="5">
        <f t="shared" si="1551"/>
        <v>1.0852349172153063E-3</v>
      </c>
      <c r="AW1418" s="5">
        <f t="shared" si="1552"/>
        <v>1.5150459522633844E-5</v>
      </c>
      <c r="AX1418" s="5">
        <f t="shared" si="1553"/>
        <v>3.2218749715376012E-5</v>
      </c>
      <c r="AY1418" s="5">
        <f t="shared" si="1554"/>
        <v>8.5058349823585164E-5</v>
      </c>
      <c r="AZ1418" s="5">
        <f t="shared" si="1555"/>
        <v>1.1227814453735009E-4</v>
      </c>
      <c r="BA1418" s="5">
        <f t="shared" si="1556"/>
        <v>9.8805755240540015E-5</v>
      </c>
      <c r="BB1418" s="5">
        <f t="shared" si="1557"/>
        <v>6.521245057674101E-5</v>
      </c>
      <c r="BC1418" s="5">
        <f t="shared" si="1558"/>
        <v>3.4432518226258311E-5</v>
      </c>
      <c r="BD1418" s="5">
        <f t="shared" si="1559"/>
        <v>1.2649095035784918E-2</v>
      </c>
      <c r="BE1418" s="5">
        <f t="shared" si="1560"/>
        <v>1.2340779614191085E-2</v>
      </c>
      <c r="BF1418" s="5">
        <f t="shared" si="1561"/>
        <v>6.0199896140864058E-3</v>
      </c>
      <c r="BG1418" s="5">
        <f t="shared" si="1562"/>
        <v>1.9577517837438335E-3</v>
      </c>
      <c r="BH1418" s="5">
        <f t="shared" si="1563"/>
        <v>4.775081386083703E-4</v>
      </c>
      <c r="BI1418" s="5">
        <f t="shared" si="1564"/>
        <v>9.3173822884205082E-5</v>
      </c>
      <c r="BJ1418" s="8">
        <f t="shared" si="1565"/>
        <v>0.11570433731065431</v>
      </c>
      <c r="BK1418" s="8">
        <f t="shared" si="1566"/>
        <v>0.1559167983634018</v>
      </c>
      <c r="BL1418" s="8">
        <f t="shared" si="1567"/>
        <v>0.62740652000350761</v>
      </c>
      <c r="BM1418" s="8">
        <f t="shared" si="1568"/>
        <v>0.6814653289528001</v>
      </c>
      <c r="BN1418" s="8">
        <f t="shared" si="1569"/>
        <v>0.29998518984599315</v>
      </c>
    </row>
    <row r="1419" spans="1:66" x14ac:dyDescent="0.25">
      <c r="A1419" t="s">
        <v>272</v>
      </c>
      <c r="B1419" t="s">
        <v>321</v>
      </c>
      <c r="C1419" t="s">
        <v>459</v>
      </c>
      <c r="D1419" t="s">
        <v>524</v>
      </c>
      <c r="E1419">
        <f>VLOOKUP(A1419,home!$A$2:$E$405,3,FALSE)</f>
        <v>1.3837999999999999</v>
      </c>
      <c r="F1419">
        <f>VLOOKUP(B1419,home!$B$2:$E$405,3,FALSE)</f>
        <v>0.36130000000000001</v>
      </c>
      <c r="G1419">
        <f>VLOOKUP(C1419,away!$B$2:$E$405,4,FALSE)</f>
        <v>1.2645999999999999</v>
      </c>
      <c r="H1419">
        <f>VLOOKUP(A1419,away!$A$2:$E$405,3,FALSE)</f>
        <v>0.90910000000000002</v>
      </c>
      <c r="I1419">
        <f>VLOOKUP(C1419,away!$B$2:$E$405,3,FALSE)</f>
        <v>0.82499999999999996</v>
      </c>
      <c r="J1419">
        <f>VLOOKUP(B1419,home!$B$2:$E$405,4,FALSE)</f>
        <v>0.55000000000000004</v>
      </c>
      <c r="K1419" s="3">
        <f t="shared" ref="K1419:K1444" si="1570">E1419*F1419*G1419</f>
        <v>0.63225819232399993</v>
      </c>
      <c r="L1419" s="3">
        <f t="shared" ref="L1419:L1444" si="1571">H1419*I1419*J1419</f>
        <v>0.412504125</v>
      </c>
      <c r="M1419" s="5">
        <f t="shared" ref="M1419:M1444" si="1572">_xlfn.POISSON.DIST(0,K1419,FALSE) * _xlfn.POISSON.DIST(0,L1419,FALSE)</f>
        <v>0.3517754203656836</v>
      </c>
      <c r="N1419" s="5">
        <f t="shared" ref="N1419:N1444" si="1573">_xlfn.POISSON.DIST(1,K1419,FALSE) * _xlfn.POISSON.DIST(0,L1419,FALSE)</f>
        <v>0.2224128913844223</v>
      </c>
      <c r="O1419" s="5">
        <f t="shared" ref="O1419:O1444" si="1574">_xlfn.POISSON.DIST(0,K1419,FALSE) * _xlfn.POISSON.DIST(1,L1419,FALSE)</f>
        <v>0.14510881197445352</v>
      </c>
      <c r="P1419" s="5">
        <f t="shared" ref="P1419:P1444" si="1575">_xlfn.POISSON.DIST(1,K1419,FALSE) * _xlfn.POISSON.DIST(1,L1419,FALSE)</f>
        <v>9.1746235149251162E-2</v>
      </c>
      <c r="Q1419" s="5">
        <f t="shared" ref="Q1419:Q1444" si="1576">_xlfn.POISSON.DIST(2,K1419,FALSE) * _xlfn.POISSON.DIST(0,L1419,FALSE)</f>
        <v>7.031118632813449E-2</v>
      </c>
      <c r="R1419" s="5">
        <f t="shared" ref="R1419:R1444" si="1577">_xlfn.POISSON.DIST(0,K1419,FALSE) * _xlfn.POISSON.DIST(2,L1419,FALSE)</f>
        <v>2.992899175665573E-2</v>
      </c>
      <c r="S1419" s="5">
        <f t="shared" ref="S1419:S1444" si="1578">_xlfn.POISSON.DIST(2,K1419,FALSE) * _xlfn.POISSON.DIST(2,L1419,FALSE)</f>
        <v>5.9820635387994982E-3</v>
      </c>
      <c r="T1419" s="5">
        <f t="shared" ref="T1419:T1444" si="1579">_xlfn.POISSON.DIST(2,K1419,FALSE) * _xlfn.POISSON.DIST(1,L1419,FALSE)</f>
        <v>2.9003654393999084E-2</v>
      </c>
      <c r="U1419" s="5">
        <f t="shared" ref="U1419:U1444" si="1580">_xlfn.POISSON.DIST(1,K1419,FALSE) * _xlfn.POISSON.DIST(2,L1419,FALSE)</f>
        <v>1.8922850226143047E-2</v>
      </c>
      <c r="V1419" s="5">
        <f t="shared" ref="V1419:V1444" si="1581">_xlfn.POISSON.DIST(3,K1419,FALSE) * _xlfn.POISSON.DIST(3,L1419,FALSE)</f>
        <v>1.7335296465187595E-4</v>
      </c>
      <c r="W1419" s="5">
        <f t="shared" ref="W1419:W1444" si="1582">_xlfn.POISSON.DIST(3,K1419,FALSE) * _xlfn.POISSON.DIST(0,L1419,FALSE)</f>
        <v>1.4818274522660751E-2</v>
      </c>
      <c r="X1419" s="5">
        <f t="shared" ref="X1419:X1444" si="1583">_xlfn.POISSON.DIST(3,K1419,FALSE) * _xlfn.POISSON.DIST(1,L1419,FALSE)</f>
        <v>6.1125993659799666E-3</v>
      </c>
      <c r="Y1419" s="5">
        <f t="shared" ref="Y1419:Y1444" si="1584">_xlfn.POISSON.DIST(3,K1419,FALSE) * _xlfn.POISSON.DIST(2,L1419,FALSE)</f>
        <v>1.2607362264695603E-3</v>
      </c>
      <c r="Z1419" s="5">
        <f t="shared" ref="Z1419:Z1444" si="1585">_xlfn.POISSON.DIST(0,K1419,FALSE) * _xlfn.POISSON.DIST(3,L1419,FALSE)</f>
        <v>4.1152775189038284E-3</v>
      </c>
      <c r="AA1419" s="5">
        <f t="shared" ref="AA1419:AA1444" si="1586">_xlfn.POISSON.DIST(1,K1419,FALSE) * _xlfn.POISSON.DIST(3,L1419,FALSE)</f>
        <v>2.6019179250137297E-3</v>
      </c>
      <c r="AB1419" s="5">
        <f t="shared" ref="AB1419:AB1444" si="1587">_xlfn.POISSON.DIST(2,K1419,FALSE) * _xlfn.POISSON.DIST(3,L1419,FALSE)</f>
        <v>8.225419619222969E-4</v>
      </c>
      <c r="AC1419" s="5">
        <f t="shared" ref="AC1419:AC1444" si="1588">_xlfn.POISSON.DIST(4,K1419,FALSE) * _xlfn.POISSON.DIST(4,L1419,FALSE)</f>
        <v>2.8257520526586133E-6</v>
      </c>
      <c r="AD1419" s="5">
        <f t="shared" ref="AD1419:AD1444" si="1589">_xlfn.POISSON.DIST(4,K1419,FALSE) * _xlfn.POISSON.DIST(0,L1419,FALSE)</f>
        <v>2.3422438657645672E-3</v>
      </c>
      <c r="AE1419" s="5">
        <f t="shared" ref="AE1419:AE1444" si="1590">_xlfn.POISSON.DIST(4,K1419,FALSE) * _xlfn.POISSON.DIST(1,L1419,FALSE)</f>
        <v>9.6618525638383034E-4</v>
      </c>
      <c r="AF1419" s="5">
        <f t="shared" ref="AF1419:AF1444" si="1591">_xlfn.POISSON.DIST(4,K1419,FALSE) * _xlfn.POISSON.DIST(2,L1419,FALSE)</f>
        <v>1.9927770188625627E-4</v>
      </c>
      <c r="AG1419" s="5">
        <f t="shared" ref="AG1419:AG1444" si="1592">_xlfn.POISSON.DIST(4,K1419,FALSE) * _xlfn.POISSON.DIST(3,L1419,FALSE)</f>
        <v>2.7400958016200334E-5</v>
      </c>
      <c r="AH1419" s="5">
        <f t="shared" ref="AH1419:AH1444" si="1593">_xlfn.POISSON.DIST(0,K1419,FALSE) * _xlfn.POISSON.DIST(4,L1419,FALSE)</f>
        <v>4.2439223801689867E-4</v>
      </c>
      <c r="AI1419" s="5">
        <f t="shared" ref="AI1419:AI1444" si="1594">_xlfn.POISSON.DIST(1,K1419,FALSE) * _xlfn.POISSON.DIST(4,L1419,FALSE)</f>
        <v>2.6832546924490105E-4</v>
      </c>
      <c r="AJ1419" s="5">
        <f t="shared" ref="AJ1419:AJ1444" si="1595">_xlfn.POISSON.DIST(2,K1419,FALSE) * _xlfn.POISSON.DIST(4,L1419,FALSE)</f>
        <v>8.4825488069635097E-5</v>
      </c>
      <c r="AK1419" s="5">
        <f t="shared" ref="AK1419:AK1444" si="1596">_xlfn.POISSON.DIST(3,K1419,FALSE) * _xlfn.POISSON.DIST(4,L1419,FALSE)</f>
        <v>1.7877203249969503E-5</v>
      </c>
      <c r="AL1419" s="5">
        <f t="shared" ref="AL1419:AL1444" si="1597">_xlfn.POISSON.DIST(5,K1419,FALSE) * _xlfn.POISSON.DIST(5,L1419,FALSE)</f>
        <v>2.9479275388507153E-8</v>
      </c>
      <c r="AM1419" s="5">
        <f t="shared" ref="AM1419:AM1444" si="1598">_xlfn.POISSON.DIST(5,K1419,FALSE) * _xlfn.POISSON.DIST(0,L1419,FALSE)</f>
        <v>2.9618057451005666E-4</v>
      </c>
      <c r="AN1419" s="5">
        <f t="shared" ref="AN1419:AN1444" si="1599">_xlfn.POISSON.DIST(5,K1419,FALSE) * _xlfn.POISSON.DIST(1,L1419,FALSE)</f>
        <v>1.2217570873026824E-4</v>
      </c>
      <c r="AO1419" s="5">
        <f t="shared" ref="AO1419:AO1444" si="1600">_xlfn.POISSON.DIST(5,K1419,FALSE) * _xlfn.POISSON.DIST(2,L1419,FALSE)</f>
        <v>2.5198991913017074E-5</v>
      </c>
      <c r="AP1419" s="5">
        <f t="shared" ref="AP1419:AP1444" si="1601">_xlfn.POISSON.DIST(5,K1419,FALSE) * _xlfn.POISSON.DIST(3,L1419,FALSE)</f>
        <v>3.4648960366537287E-6</v>
      </c>
      <c r="AQ1419" s="5">
        <f t="shared" ref="AQ1419:AQ1444" si="1602">_xlfn.POISSON.DIST(5,K1419,FALSE) * _xlfn.POISSON.DIST(4,L1419,FALSE)</f>
        <v>3.5732097695395351E-7</v>
      </c>
      <c r="AR1419" s="5">
        <f t="shared" ref="AR1419:AR1444" si="1603">_xlfn.POISSON.DIST(0,K1419,FALSE) * _xlfn.POISSON.DIST(5,L1419,FALSE)</f>
        <v>3.5012709759990502E-5</v>
      </c>
      <c r="AS1419" s="5">
        <f t="shared" ref="AS1419:AS1444" si="1604">_xlfn.POISSON.DIST(1,K1419,FALSE) * _xlfn.POISSON.DIST(5,L1419,FALSE)</f>
        <v>2.2137072581216463E-5</v>
      </c>
      <c r="AT1419" s="5">
        <f t="shared" ref="AT1419:AT1444" si="1605">_xlfn.POISSON.DIST(2,K1419,FALSE) * _xlfn.POISSON.DIST(5,L1419,FALSE)</f>
        <v>6.9981727467725527E-6</v>
      </c>
      <c r="AU1419" s="5">
        <f t="shared" ref="AU1419:AU1444" si="1606">_xlfn.POISSON.DIST(3,K1419,FALSE) * _xlfn.POISSON.DIST(5,L1419,FALSE)</f>
        <v>1.4748840168151651E-6</v>
      </c>
      <c r="AV1419" s="5">
        <f t="shared" ref="AV1419:AV1444" si="1607">_xlfn.POISSON.DIST(4,K1419,FALSE) * _xlfn.POISSON.DIST(5,L1419,FALSE)</f>
        <v>2.3312687558977905E-7</v>
      </c>
      <c r="AW1419" s="5">
        <f t="shared" ref="AW1419:AW1444" si="1608">_xlfn.POISSON.DIST(6,K1419,FALSE) * _xlfn.POISSON.DIST(6,L1419,FALSE)</f>
        <v>2.1356843467314413E-10</v>
      </c>
      <c r="AX1419" s="5">
        <f t="shared" ref="AX1419:AX1444" si="1609">_xlfn.POISSON.DIST(6,K1419,FALSE) * _xlfn.POISSON.DIST(0,L1419,FALSE)</f>
        <v>3.1210432440202009E-5</v>
      </c>
      <c r="AY1419" s="5">
        <f t="shared" ref="AY1419:AY1444" si="1610">_xlfn.POISSON.DIST(6,K1419,FALSE) * _xlfn.POISSON.DIST(1,L1419,FALSE)</f>
        <v>1.2874432124617147E-5</v>
      </c>
      <c r="AZ1419" s="5">
        <f t="shared" ref="AZ1419:AZ1444" si="1611">_xlfn.POISSON.DIST(6,K1419,FALSE) * _xlfn.POISSON.DIST(2,L1419,FALSE)</f>
        <v>2.6553781792185431E-6</v>
      </c>
      <c r="BA1419" s="5">
        <f t="shared" ref="BA1419:BA1444" si="1612">_xlfn.POISSON.DIST(6,K1419,FALSE) * _xlfn.POISSON.DIST(3,L1419,FALSE)</f>
        <v>3.6511815078754613E-7</v>
      </c>
      <c r="BB1419" s="5">
        <f t="shared" ref="BB1419:BB1444" si="1613">_xlfn.POISSON.DIST(6,K1419,FALSE) * _xlfn.POISSON.DIST(4,L1419,FALSE)</f>
        <v>3.7653185828058697E-8</v>
      </c>
      <c r="BC1419" s="5">
        <f t="shared" ref="BC1419:BC1444" si="1614">_xlfn.POISSON.DIST(6,K1419,FALSE) * _xlfn.POISSON.DIST(5,L1419,FALSE)</f>
        <v>3.1064188946931502E-9</v>
      </c>
      <c r="BD1419" s="5">
        <f t="shared" ref="BD1419:BD1444" si="1615">_xlfn.POISSON.DIST(0,K1419,FALSE) * _xlfn.POISSON.DIST(6,L1419,FALSE)</f>
        <v>2.4071478672373063E-6</v>
      </c>
      <c r="BE1419" s="5">
        <f t="shared" ref="BE1419:BE1444" si="1616">_xlfn.POISSON.DIST(1,K1419,FALSE) * _xlfn.POISSON.DIST(6,L1419,FALSE)</f>
        <v>1.5219389591960309E-6</v>
      </c>
      <c r="BF1419" s="5">
        <f t="shared" ref="BF1419:BF1444" si="1617">_xlfn.POISSON.DIST(2,K1419,FALSE) * _xlfn.POISSON.DIST(6,L1419,FALSE)</f>
        <v>4.8112918758437622E-7</v>
      </c>
      <c r="BG1419" s="5">
        <f t="shared" ref="BG1419:BG1444" si="1618">_xlfn.POISSON.DIST(3,K1419,FALSE) * _xlfn.POISSON.DIST(6,L1419,FALSE)</f>
        <v>1.0139929013880414E-7</v>
      </c>
      <c r="BH1419" s="5">
        <f t="shared" ref="BH1419:BH1444" si="1619">_xlfn.POISSON.DIST(4,K1419,FALSE) * _xlfn.POISSON.DIST(6,L1419,FALSE)</f>
        <v>1.6027632971524273E-8</v>
      </c>
      <c r="BI1419" s="5">
        <f t="shared" ref="BI1419:BI1444" si="1620">_xlfn.POISSON.DIST(5,K1419,FALSE) * _xlfn.POISSON.DIST(6,L1419,FALSE)</f>
        <v>2.0267204499616957E-9</v>
      </c>
      <c r="BJ1419" s="8">
        <f t="shared" ref="BJ1419:BJ1444" si="1621">SUM(N1419,Q1419,T1419,W1419,X1419,Y1419,AD1419,AE1419,AF1419,AG1419,AM1419,AN1419,AO1419,AP1419,AQ1419,AX1419,AY1419,AZ1419,BA1419,BB1419,BC1419)</f>
        <v>0.34794897361638349</v>
      </c>
      <c r="BK1419" s="8">
        <f t="shared" ref="BK1419:BK1444" si="1622">SUM(M1419,P1419,S1419,V1419,AC1419,AL1419,AY1419)</f>
        <v>0.44969280168183884</v>
      </c>
      <c r="BL1419" s="8">
        <f t="shared" ref="BL1419:BL1444" si="1623">SUM(O1419,R1419,U1419,AA1419,AB1419,AH1419,AI1419,AJ1419,AK1419,AR1419,AS1419,AT1419,AU1419,AV1419,BD1419,BE1419,BF1419,BG1419,BH1419,BI1419)</f>
        <v>0.19825091987840768</v>
      </c>
      <c r="BM1419" s="8">
        <f t="shared" ref="BM1419:BM1444" si="1624">SUM(S1419:BI1419)</f>
        <v>8.871156151837685E-2</v>
      </c>
      <c r="BN1419" s="8">
        <f t="shared" ref="BN1419:BN1444" si="1625">SUM(M1419:R1419)</f>
        <v>0.91128353695860076</v>
      </c>
    </row>
    <row r="1420" spans="1:66" x14ac:dyDescent="0.25">
      <c r="A1420" t="s">
        <v>86</v>
      </c>
      <c r="B1420" t="s">
        <v>98</v>
      </c>
      <c r="C1420" t="s">
        <v>126</v>
      </c>
      <c r="D1420" t="s">
        <v>525</v>
      </c>
      <c r="E1420">
        <f>VLOOKUP(A1420,home!$A$2:$E$405,3,FALSE)</f>
        <v>1.2903</v>
      </c>
      <c r="F1420">
        <f>VLOOKUP(B1420,home!$B$2:$E$405,3,FALSE)</f>
        <v>1.1625000000000001</v>
      </c>
      <c r="G1420">
        <f>VLOOKUP(C1420,away!$B$2:$E$405,4,FALSE)</f>
        <v>0.77500000000000002</v>
      </c>
      <c r="H1420">
        <f>VLOOKUP(A1420,away!$A$2:$E$405,3,FALSE)</f>
        <v>1.121</v>
      </c>
      <c r="I1420">
        <f>VLOOKUP(C1420,away!$B$2:$E$405,3,FALSE)</f>
        <v>1.6354</v>
      </c>
      <c r="J1420">
        <f>VLOOKUP(B1420,home!$B$2:$E$405,4,FALSE)</f>
        <v>0.74339999999999995</v>
      </c>
      <c r="K1420" s="3">
        <f t="shared" si="1570"/>
        <v>1.1624796562500002</v>
      </c>
      <c r="L1420" s="3">
        <f t="shared" si="1571"/>
        <v>1.36286287956</v>
      </c>
      <c r="M1420" s="5">
        <f t="shared" si="1572"/>
        <v>8.0030894643818878E-2</v>
      </c>
      <c r="N1420" s="5">
        <f t="shared" si="1573"/>
        <v>9.3034286894926543E-2</v>
      </c>
      <c r="O1420" s="5">
        <f t="shared" si="1574"/>
        <v>0.10907113552803797</v>
      </c>
      <c r="P1420" s="5">
        <f t="shared" si="1575"/>
        <v>0.12679297613543075</v>
      </c>
      <c r="Q1420" s="5">
        <f t="shared" si="1576"/>
        <v>5.4075232924539064E-2</v>
      </c>
      <c r="R1420" s="5">
        <f t="shared" si="1577"/>
        <v>7.4324500921310432E-2</v>
      </c>
      <c r="S1420" s="5">
        <f t="shared" si="1578"/>
        <v>5.0219539806561353E-2</v>
      </c>
      <c r="T1420" s="5">
        <f t="shared" si="1579"/>
        <v>7.3697127656415035E-2</v>
      </c>
      <c r="U1420" s="5">
        <f t="shared" si="1580"/>
        <v>8.6400720281957777E-2</v>
      </c>
      <c r="V1420" s="5">
        <f t="shared" si="1581"/>
        <v>8.84031506494312E-3</v>
      </c>
      <c r="W1420" s="5">
        <f t="shared" si="1582"/>
        <v>2.0953786060585618E-2</v>
      </c>
      <c r="X1420" s="5">
        <f t="shared" si="1583"/>
        <v>2.8557137208213904E-2</v>
      </c>
      <c r="Y1420" s="5">
        <f t="shared" si="1584"/>
        <v>1.9459731123788213E-2</v>
      </c>
      <c r="Z1420" s="5">
        <f t="shared" si="1585"/>
        <v>3.3764701115825677E-2</v>
      </c>
      <c r="AA1420" s="5">
        <f t="shared" si="1586"/>
        <v>3.9250778146509027E-2</v>
      </c>
      <c r="AB1420" s="5">
        <f t="shared" si="1587"/>
        <v>2.281411554364942E-2</v>
      </c>
      <c r="AC1420" s="5">
        <f t="shared" si="1588"/>
        <v>8.7535715273426057E-4</v>
      </c>
      <c r="AD1420" s="5">
        <f t="shared" si="1589"/>
        <v>6.0895875042114014E-3</v>
      </c>
      <c r="AE1420" s="5">
        <f t="shared" si="1590"/>
        <v>8.2992727613221441E-3</v>
      </c>
      <c r="AF1420" s="5">
        <f t="shared" si="1591"/>
        <v>5.6553853868746857E-3</v>
      </c>
      <c r="AG1420" s="5">
        <f t="shared" si="1592"/>
        <v>2.5691716044591935E-3</v>
      </c>
      <c r="AH1420" s="5">
        <f t="shared" si="1593"/>
        <v>1.1504164447549235E-2</v>
      </c>
      <c r="AI1420" s="5">
        <f t="shared" si="1594"/>
        <v>1.3373357132430506E-2</v>
      </c>
      <c r="AJ1420" s="5">
        <f t="shared" si="1595"/>
        <v>7.7731278011081532E-3</v>
      </c>
      <c r="AK1420" s="5">
        <f t="shared" si="1596"/>
        <v>3.012034311406508E-3</v>
      </c>
      <c r="AL1420" s="5">
        <f t="shared" si="1597"/>
        <v>5.547314649952417E-5</v>
      </c>
      <c r="AM1420" s="5">
        <f t="shared" si="1598"/>
        <v>1.4158043177199926E-3</v>
      </c>
      <c r="AN1420" s="5">
        <f t="shared" si="1599"/>
        <v>1.9295471493413505E-3</v>
      </c>
      <c r="AO1420" s="5">
        <f t="shared" si="1600"/>
        <v>1.3148540920990713E-3</v>
      </c>
      <c r="AP1420" s="5">
        <f t="shared" si="1601"/>
        <v>5.9732194471979658E-4</v>
      </c>
      <c r="AQ1420" s="5">
        <f t="shared" si="1602"/>
        <v>2.0351697640130033E-4</v>
      </c>
      <c r="AR1420" s="5">
        <f t="shared" si="1603"/>
        <v>3.1357197371837463E-3</v>
      </c>
      <c r="AS1420" s="5">
        <f t="shared" si="1604"/>
        <v>3.645210402177702E-3</v>
      </c>
      <c r="AT1420" s="5">
        <f t="shared" si="1605"/>
        <v>2.1187414676412304E-3</v>
      </c>
      <c r="AU1420" s="5">
        <f t="shared" si="1606"/>
        <v>8.2099795099539936E-4</v>
      </c>
      <c r="AV1420" s="5">
        <f t="shared" si="1607"/>
        <v>2.3859835396377151E-4</v>
      </c>
      <c r="AW1420" s="5">
        <f t="shared" si="1608"/>
        <v>2.4412812950322303E-6</v>
      </c>
      <c r="AX1420" s="5">
        <f t="shared" si="1609"/>
        <v>2.7430728609673349E-4</v>
      </c>
      <c r="AY1420" s="5">
        <f t="shared" si="1610"/>
        <v>3.7384321781408302E-4</v>
      </c>
      <c r="AZ1420" s="5">
        <f t="shared" si="1611"/>
        <v>2.5474852216703873E-4</v>
      </c>
      <c r="BA1420" s="5">
        <f t="shared" si="1612"/>
        <v>1.1572910149474165E-4</v>
      </c>
      <c r="BB1420" s="5">
        <f t="shared" si="1613"/>
        <v>3.9430724128003789E-5</v>
      </c>
      <c r="BC1420" s="5">
        <f t="shared" si="1614"/>
        <v>1.0747734045645447E-5</v>
      </c>
      <c r="BD1420" s="5">
        <f t="shared" si="1615"/>
        <v>7.1225933841856024E-4</v>
      </c>
      <c r="BE1420" s="5">
        <f t="shared" si="1616"/>
        <v>8.2798699088566037E-4</v>
      </c>
      <c r="BF1420" s="5">
        <f t="shared" si="1617"/>
        <v>4.8125901627211733E-4</v>
      </c>
      <c r="BG1420" s="5">
        <f t="shared" si="1618"/>
        <v>1.8648460526774139E-4</v>
      </c>
      <c r="BH1420" s="5">
        <f t="shared" si="1619"/>
        <v>5.4196139956890221E-5</v>
      </c>
      <c r="BI1420" s="5">
        <f t="shared" si="1620"/>
        <v>1.2600382029432524E-5</v>
      </c>
      <c r="BJ1420" s="8">
        <f t="shared" si="1621"/>
        <v>0.31892057019136361</v>
      </c>
      <c r="BK1420" s="8">
        <f t="shared" si="1622"/>
        <v>0.2671883991678019</v>
      </c>
      <c r="BL1420" s="8">
        <f t="shared" si="1623"/>
        <v>0.37975798849875131</v>
      </c>
      <c r="BM1420" s="8">
        <f t="shared" si="1624"/>
        <v>0.46193122998915981</v>
      </c>
      <c r="BN1420" s="8">
        <f t="shared" si="1625"/>
        <v>0.53732902704806373</v>
      </c>
    </row>
    <row r="1421" spans="1:66" x14ac:dyDescent="0.25">
      <c r="A1421" t="s">
        <v>86</v>
      </c>
      <c r="B1421" t="s">
        <v>116</v>
      </c>
      <c r="C1421" t="s">
        <v>330</v>
      </c>
      <c r="D1421" t="s">
        <v>525</v>
      </c>
      <c r="E1421">
        <f>VLOOKUP(A1421,home!$A$2:$E$405,3,FALSE)</f>
        <v>1.2903</v>
      </c>
      <c r="F1421">
        <f>VLOOKUP(B1421,home!$B$2:$E$405,3,FALSE)</f>
        <v>0.9042</v>
      </c>
      <c r="G1421">
        <f>VLOOKUP(C1421,away!$B$2:$E$405,4,FALSE)</f>
        <v>1.24</v>
      </c>
      <c r="H1421">
        <f>VLOOKUP(A1421,away!$A$2:$E$405,3,FALSE)</f>
        <v>1.121</v>
      </c>
      <c r="I1421">
        <f>VLOOKUP(C1421,away!$B$2:$E$405,3,FALSE)</f>
        <v>0.1784</v>
      </c>
      <c r="J1421">
        <f>VLOOKUP(B1421,home!$B$2:$E$405,4,FALSE)</f>
        <v>1.0407</v>
      </c>
      <c r="K1421" s="3">
        <f t="shared" si="1570"/>
        <v>1.4466946824</v>
      </c>
      <c r="L1421" s="3">
        <f t="shared" si="1571"/>
        <v>0.20812584647999999</v>
      </c>
      <c r="M1421" s="5">
        <f t="shared" si="1572"/>
        <v>0.19112635428843569</v>
      </c>
      <c r="N1421" s="5">
        <f t="shared" si="1573"/>
        <v>0.27650148041557832</v>
      </c>
      <c r="O1421" s="5">
        <f t="shared" si="1574"/>
        <v>3.9778334270917058E-2</v>
      </c>
      <c r="P1421" s="5">
        <f t="shared" si="1575"/>
        <v>5.754710466446538E-2</v>
      </c>
      <c r="Q1421" s="5">
        <f t="shared" si="1576"/>
        <v>0.20000661069647252</v>
      </c>
      <c r="R1421" s="5">
        <f t="shared" si="1577"/>
        <v>4.1394497458495027E-3</v>
      </c>
      <c r="S1421" s="5">
        <f t="shared" si="1578"/>
        <v>4.3317799729821332E-3</v>
      </c>
      <c r="T1421" s="5">
        <f t="shared" si="1579"/>
        <v>4.162654515279917E-2</v>
      </c>
      <c r="U1421" s="5">
        <f t="shared" si="1580"/>
        <v>5.9885199353825053E-3</v>
      </c>
      <c r="V1421" s="5">
        <f t="shared" si="1581"/>
        <v>1.4491948499300585E-4</v>
      </c>
      <c r="W1421" s="5">
        <f t="shared" si="1582"/>
        <v>9.6449500046477898E-2</v>
      </c>
      <c r="X1421" s="5">
        <f t="shared" si="1583"/>
        <v>2.0073633839746013E-2</v>
      </c>
      <c r="Y1421" s="5">
        <f t="shared" si="1584"/>
        <v>2.0889210174133551E-3</v>
      </c>
      <c r="Z1421" s="5">
        <f t="shared" si="1585"/>
        <v>2.8717549410544967E-4</v>
      </c>
      <c r="AA1421" s="5">
        <f t="shared" si="1586"/>
        <v>4.1545526023794649E-4</v>
      </c>
      <c r="AB1421" s="5">
        <f t="shared" si="1587"/>
        <v>3.0051845788067277E-4</v>
      </c>
      <c r="AC1421" s="5">
        <f t="shared" si="1588"/>
        <v>2.7271542436748371E-6</v>
      </c>
      <c r="AD1421" s="5">
        <f t="shared" si="1589"/>
        <v>3.4883244709344528E-2</v>
      </c>
      <c r="AE1421" s="5">
        <f t="shared" si="1590"/>
        <v>7.2601048331013126E-3</v>
      </c>
      <c r="AF1421" s="5">
        <f t="shared" si="1591"/>
        <v>7.5550773196137475E-4</v>
      </c>
      <c r="AG1421" s="5">
        <f t="shared" si="1592"/>
        <v>5.2413562078882049E-5</v>
      </c>
      <c r="AH1421" s="5">
        <f t="shared" si="1593"/>
        <v>1.4942160699752234E-5</v>
      </c>
      <c r="AI1421" s="5">
        <f t="shared" si="1594"/>
        <v>2.1616744427897816E-5</v>
      </c>
      <c r="AJ1421" s="5">
        <f t="shared" si="1595"/>
        <v>1.5636414607319804E-5</v>
      </c>
      <c r="AK1421" s="5">
        <f t="shared" si="1596"/>
        <v>7.5403726214037471E-6</v>
      </c>
      <c r="AL1421" s="5">
        <f t="shared" si="1597"/>
        <v>3.2845251777272576E-8</v>
      </c>
      <c r="AM1421" s="5">
        <f t="shared" si="1598"/>
        <v>1.0093080925173331E-2</v>
      </c>
      <c r="AN1421" s="5">
        <f t="shared" si="1599"/>
        <v>2.1006310111428414E-3</v>
      </c>
      <c r="AO1421" s="5">
        <f t="shared" si="1600"/>
        <v>2.1859780366812102E-4</v>
      </c>
      <c r="AP1421" s="5">
        <f t="shared" si="1601"/>
        <v>1.5165284309032186E-5</v>
      </c>
      <c r="AQ1421" s="5">
        <f t="shared" si="1602"/>
        <v>7.8907190848179599E-7</v>
      </c>
      <c r="AR1421" s="5">
        <f t="shared" si="1603"/>
        <v>6.219699687752245E-7</v>
      </c>
      <c r="AS1421" s="5">
        <f t="shared" si="1604"/>
        <v>8.9980064643961112E-7</v>
      </c>
      <c r="AT1421" s="5">
        <f t="shared" si="1605"/>
        <v>6.5086840521213415E-7</v>
      </c>
      <c r="AU1421" s="5">
        <f t="shared" si="1606"/>
        <v>3.1386928692085425E-7</v>
      </c>
      <c r="AV1421" s="5">
        <f t="shared" si="1607"/>
        <v>1.1351825708926993E-7</v>
      </c>
      <c r="AW1421" s="5">
        <f t="shared" si="1608"/>
        <v>2.7470906888831865E-10</v>
      </c>
      <c r="AX1421" s="5">
        <f t="shared" si="1609"/>
        <v>2.4336010839135212E-3</v>
      </c>
      <c r="AY1421" s="5">
        <f t="shared" si="1610"/>
        <v>5.0649528558414719E-4</v>
      </c>
      <c r="AZ1421" s="5">
        <f t="shared" si="1611"/>
        <v>5.2707380025164971E-5</v>
      </c>
      <c r="BA1421" s="5">
        <f t="shared" si="1612"/>
        <v>3.6565893611601698E-6</v>
      </c>
      <c r="BB1421" s="5">
        <f t="shared" si="1613"/>
        <v>1.9025768900530559E-7</v>
      </c>
      <c r="BC1421" s="5">
        <f t="shared" si="1614"/>
        <v>7.9195085147115623E-9</v>
      </c>
      <c r="BD1421" s="5">
        <f t="shared" si="1615"/>
        <v>2.1574671039413797E-8</v>
      </c>
      <c r="BE1421" s="5">
        <f t="shared" si="1616"/>
        <v>3.1211961867249214E-8</v>
      </c>
      <c r="BF1421" s="5">
        <f t="shared" si="1617"/>
        <v>2.2577089630310518E-8</v>
      </c>
      <c r="BG1421" s="5">
        <f t="shared" si="1618"/>
        <v>1.0887385170746133E-8</v>
      </c>
      <c r="BH1421" s="5">
        <f t="shared" si="1619"/>
        <v>3.9376805579397619E-9</v>
      </c>
      <c r="BI1421" s="5">
        <f t="shared" si="1620"/>
        <v>1.1393243048322635E-9</v>
      </c>
      <c r="BJ1421" s="8">
        <f t="shared" si="1621"/>
        <v>0.69512288461725691</v>
      </c>
      <c r="BK1421" s="8">
        <f t="shared" si="1622"/>
        <v>0.25365941369595585</v>
      </c>
      <c r="BL1421" s="8">
        <f t="shared" si="1623"/>
        <v>5.0684704717301063E-2</v>
      </c>
      <c r="BM1421" s="8">
        <f t="shared" si="1624"/>
        <v>0.23014834943202545</v>
      </c>
      <c r="BN1421" s="8">
        <f t="shared" si="1625"/>
        <v>0.76909933408171838</v>
      </c>
    </row>
    <row r="1422" spans="1:66" x14ac:dyDescent="0.25">
      <c r="A1422" t="s">
        <v>86</v>
      </c>
      <c r="B1422" t="s">
        <v>287</v>
      </c>
      <c r="C1422" t="s">
        <v>122</v>
      </c>
      <c r="D1422" t="s">
        <v>525</v>
      </c>
      <c r="E1422">
        <f>VLOOKUP(A1422,home!$A$2:$E$405,3,FALSE)</f>
        <v>1.2903</v>
      </c>
      <c r="F1422">
        <f>VLOOKUP(B1422,home!$B$2:$E$405,3,FALSE)</f>
        <v>0.64580000000000004</v>
      </c>
      <c r="G1422">
        <f>VLOOKUP(C1422,away!$B$2:$E$405,4,FALSE)</f>
        <v>0.9042</v>
      </c>
      <c r="H1422">
        <f>VLOOKUP(A1422,away!$A$2:$E$405,3,FALSE)</f>
        <v>1.121</v>
      </c>
      <c r="I1422">
        <f>VLOOKUP(C1422,away!$B$2:$E$405,3,FALSE)</f>
        <v>0.74339999999999995</v>
      </c>
      <c r="J1422">
        <f>VLOOKUP(B1422,home!$B$2:$E$405,4,FALSE)</f>
        <v>1.0407</v>
      </c>
      <c r="K1422" s="3">
        <f t="shared" si="1570"/>
        <v>0.75344792410799999</v>
      </c>
      <c r="L1422" s="3">
        <f t="shared" si="1571"/>
        <v>0.86726880197999989</v>
      </c>
      <c r="M1422" s="5">
        <f t="shared" si="1572"/>
        <v>0.19775691074097199</v>
      </c>
      <c r="N1422" s="5">
        <f t="shared" si="1573"/>
        <v>0.14899953387579637</v>
      </c>
      <c r="O1422" s="5">
        <f t="shared" si="1574"/>
        <v>0.17150839906158855</v>
      </c>
      <c r="P1422" s="5">
        <f t="shared" si="1575"/>
        <v>0.12922264724004032</v>
      </c>
      <c r="Q1422" s="5">
        <f t="shared" si="1576"/>
        <v>5.6131694745889187E-2</v>
      </c>
      <c r="R1422" s="5">
        <f t="shared" si="1577"/>
        <v>7.4371941891825791E-2</v>
      </c>
      <c r="S1422" s="5">
        <f t="shared" si="1578"/>
        <v>2.1109872339172119E-2</v>
      </c>
      <c r="T1422" s="5">
        <f t="shared" si="1579"/>
        <v>4.8681267655374366E-2</v>
      </c>
      <c r="U1422" s="5">
        <f t="shared" si="1580"/>
        <v>5.6035385230276943E-2</v>
      </c>
      <c r="V1422" s="5">
        <f t="shared" si="1581"/>
        <v>1.5326749595675614E-3</v>
      </c>
      <c r="W1422" s="5">
        <f t="shared" si="1582"/>
        <v>1.409743629431805E-2</v>
      </c>
      <c r="X1422" s="5">
        <f t="shared" si="1583"/>
        <v>1.2226266685962583E-2</v>
      </c>
      <c r="Y1422" s="5">
        <f t="shared" si="1584"/>
        <v>5.3017298307113754E-3</v>
      </c>
      <c r="Z1422" s="5">
        <f t="shared" si="1585"/>
        <v>2.1500154981816649E-2</v>
      </c>
      <c r="AA1422" s="5">
        <f t="shared" si="1586"/>
        <v>1.6199247139050028E-2</v>
      </c>
      <c r="AB1422" s="5">
        <f t="shared" si="1587"/>
        <v>6.1026445645148489E-3</v>
      </c>
      <c r="AC1422" s="5">
        <f t="shared" si="1588"/>
        <v>6.2594625293924038E-5</v>
      </c>
      <c r="AD1422" s="5">
        <f t="shared" si="1589"/>
        <v>2.6554210277996769E-3</v>
      </c>
      <c r="AE1422" s="5">
        <f t="shared" si="1590"/>
        <v>2.3029638135323256E-3</v>
      </c>
      <c r="AF1422" s="5">
        <f t="shared" si="1591"/>
        <v>9.9864433378273575E-4</v>
      </c>
      <c r="AG1422" s="5">
        <f t="shared" si="1592"/>
        <v>2.8869769165462288E-4</v>
      </c>
      <c r="AH1422" s="5">
        <f t="shared" si="1593"/>
        <v>4.6616034133661124E-3</v>
      </c>
      <c r="AI1422" s="5">
        <f t="shared" si="1594"/>
        <v>3.5122754148154641E-3</v>
      </c>
      <c r="AJ1422" s="5">
        <f t="shared" si="1595"/>
        <v>1.3231583100941377E-3</v>
      </c>
      <c r="AK1422" s="5">
        <f t="shared" si="1596"/>
        <v>3.3231029400222588E-4</v>
      </c>
      <c r="AL1422" s="5">
        <f t="shared" si="1597"/>
        <v>1.6360779814312547E-6</v>
      </c>
      <c r="AM1422" s="5">
        <f t="shared" si="1598"/>
        <v>4.0014429220567975E-4</v>
      </c>
      <c r="AN1422" s="5">
        <f t="shared" si="1599"/>
        <v>3.470326609203549E-4</v>
      </c>
      <c r="AO1422" s="5">
        <f t="shared" si="1600"/>
        <v>1.5048530004216381E-4</v>
      </c>
      <c r="AP1422" s="5">
        <f t="shared" si="1601"/>
        <v>4.3503735294389429E-5</v>
      </c>
      <c r="AQ1422" s="5">
        <f t="shared" si="1602"/>
        <v>9.4323580976050378E-6</v>
      </c>
      <c r="AR1422" s="5">
        <f t="shared" si="1603"/>
        <v>8.0857264152318139E-4</v>
      </c>
      <c r="AS1422" s="5">
        <f t="shared" si="1604"/>
        <v>6.0921737824616302E-4</v>
      </c>
      <c r="AT1422" s="5">
        <f t="shared" si="1605"/>
        <v>2.2950678448504483E-4</v>
      </c>
      <c r="AU1422" s="5">
        <f t="shared" si="1606"/>
        <v>5.7640470112986405E-5</v>
      </c>
      <c r="AV1422" s="5">
        <f t="shared" si="1607"/>
        <v>1.0857273137809702E-5</v>
      </c>
      <c r="AW1422" s="5">
        <f t="shared" si="1608"/>
        <v>2.9696718598652878E-8</v>
      </c>
      <c r="AX1422" s="5">
        <f t="shared" si="1609"/>
        <v>5.0247981051005707E-5</v>
      </c>
      <c r="AY1422" s="5">
        <f t="shared" si="1610"/>
        <v>4.3578506328019458E-5</v>
      </c>
      <c r="AZ1422" s="5">
        <f t="shared" si="1611"/>
        <v>1.8897139487589633E-5</v>
      </c>
      <c r="BA1422" s="5">
        <f t="shared" si="1612"/>
        <v>5.4629665080836056E-6</v>
      </c>
      <c r="BB1422" s="5">
        <f t="shared" si="1613"/>
        <v>1.184465104680633E-6</v>
      </c>
      <c r="BC1422" s="5">
        <f t="shared" si="1614"/>
        <v>2.0544992646469755E-7</v>
      </c>
      <c r="BD1422" s="5">
        <f t="shared" si="1615"/>
        <v>1.1687497102126888E-4</v>
      </c>
      <c r="BE1422" s="5">
        <f t="shared" si="1616"/>
        <v>8.8059204296157673E-5</v>
      </c>
      <c r="BF1422" s="5">
        <f t="shared" si="1617"/>
        <v>3.3174012337771129E-5</v>
      </c>
      <c r="BG1422" s="5">
        <f t="shared" si="1618"/>
        <v>8.331630243408948E-6</v>
      </c>
      <c r="BH1422" s="5">
        <f t="shared" si="1619"/>
        <v>1.5693623778329753E-6</v>
      </c>
      <c r="BI1422" s="5">
        <f t="shared" si="1620"/>
        <v>2.3648656515029004E-7</v>
      </c>
      <c r="BJ1422" s="8">
        <f t="shared" si="1621"/>
        <v>0.2927538308097874</v>
      </c>
      <c r="BK1422" s="8">
        <f t="shared" si="1622"/>
        <v>0.34972991448935531</v>
      </c>
      <c r="BL1422" s="8">
        <f t="shared" si="1623"/>
        <v>0.33601100553388086</v>
      </c>
      <c r="BM1422" s="8">
        <f t="shared" si="1624"/>
        <v>0.22196022944911853</v>
      </c>
      <c r="BN1422" s="8">
        <f t="shared" si="1625"/>
        <v>0.77799112755611222</v>
      </c>
    </row>
    <row r="1423" spans="1:66" x14ac:dyDescent="0.25">
      <c r="A1423" t="s">
        <v>86</v>
      </c>
      <c r="B1423" t="s">
        <v>313</v>
      </c>
      <c r="C1423" t="s">
        <v>93</v>
      </c>
      <c r="D1423" t="s">
        <v>525</v>
      </c>
      <c r="E1423">
        <f>VLOOKUP(A1423,home!$A$2:$E$405,3,FALSE)</f>
        <v>1.2903</v>
      </c>
      <c r="F1423">
        <f>VLOOKUP(B1423,home!$B$2:$E$405,3,FALSE)</f>
        <v>1.7438</v>
      </c>
      <c r="G1423">
        <f>VLOOKUP(C1423,away!$B$2:$E$405,4,FALSE)</f>
        <v>1.0334000000000001</v>
      </c>
      <c r="H1423">
        <f>VLOOKUP(A1423,away!$A$2:$E$405,3,FALSE)</f>
        <v>1.121</v>
      </c>
      <c r="I1423">
        <f>VLOOKUP(C1423,away!$B$2:$E$405,3,FALSE)</f>
        <v>0.59470000000000001</v>
      </c>
      <c r="J1423">
        <f>VLOOKUP(B1423,home!$B$2:$E$405,4,FALSE)</f>
        <v>0.223</v>
      </c>
      <c r="K1423" s="3">
        <f t="shared" si="1570"/>
        <v>2.3251759796760001</v>
      </c>
      <c r="L1423" s="3">
        <f t="shared" si="1571"/>
        <v>0.1486648901</v>
      </c>
      <c r="M1423" s="5">
        <f t="shared" si="1572"/>
        <v>8.426060268488815E-2</v>
      </c>
      <c r="N1423" s="5">
        <f t="shared" si="1573"/>
        <v>0.195920729395925</v>
      </c>
      <c r="O1423" s="5">
        <f t="shared" si="1574"/>
        <v>1.2526593237908661E-2</v>
      </c>
      <c r="P1423" s="5">
        <f t="shared" si="1575"/>
        <v>2.9126533703957028E-2</v>
      </c>
      <c r="Q1423" s="5">
        <f t="shared" si="1576"/>
        <v>0.22777508695600326</v>
      </c>
      <c r="R1423" s="5">
        <f t="shared" si="1577"/>
        <v>9.3113230352054679E-4</v>
      </c>
      <c r="S1423" s="5">
        <f t="shared" si="1578"/>
        <v>2.5170570188667021E-3</v>
      </c>
      <c r="T1423" s="5">
        <f t="shared" si="1579"/>
        <v>3.3862158269832167E-2</v>
      </c>
      <c r="U1423" s="5">
        <f t="shared" si="1580"/>
        <v>2.1650464660463581E-3</v>
      </c>
      <c r="V1423" s="5">
        <f t="shared" si="1581"/>
        <v>9.6675134785211697E-5</v>
      </c>
      <c r="W1423" s="5">
        <f t="shared" si="1582"/>
        <v>0.17653905365290362</v>
      </c>
      <c r="X1423" s="5">
        <f t="shared" si="1583"/>
        <v>2.6245159009666921E-2</v>
      </c>
      <c r="Y1423" s="5">
        <f t="shared" si="1584"/>
        <v>1.9508668399145783E-3</v>
      </c>
      <c r="Z1423" s="5">
        <f t="shared" si="1585"/>
        <v>4.6142227190480648E-5</v>
      </c>
      <c r="AA1423" s="5">
        <f t="shared" si="1586"/>
        <v>1.0728879831205841E-4</v>
      </c>
      <c r="AB1423" s="5">
        <f t="shared" si="1587"/>
        <v>1.2473266836175061E-4</v>
      </c>
      <c r="AC1423" s="5">
        <f t="shared" si="1588"/>
        <v>2.0886181396856605E-6</v>
      </c>
      <c r="AD1423" s="5">
        <f t="shared" si="1589"/>
        <v>0.10262109175711609</v>
      </c>
      <c r="AE1423" s="5">
        <f t="shared" si="1590"/>
        <v>1.5256153328013678E-2</v>
      </c>
      <c r="AF1423" s="5">
        <f t="shared" si="1591"/>
        <v>1.1340271789289512E-3</v>
      </c>
      <c r="AG1423" s="5">
        <f t="shared" si="1592"/>
        <v>5.6196675308628518E-5</v>
      </c>
      <c r="AH1423" s="5">
        <f t="shared" si="1593"/>
        <v>1.7149322835605092E-6</v>
      </c>
      <c r="AI1423" s="5">
        <f t="shared" si="1594"/>
        <v>3.9875193525058077E-6</v>
      </c>
      <c r="AJ1423" s="5">
        <f t="shared" si="1595"/>
        <v>4.6358421084698513E-6</v>
      </c>
      <c r="AK1423" s="5">
        <f t="shared" si="1596"/>
        <v>3.5930495720615458E-6</v>
      </c>
      <c r="AL1423" s="5">
        <f t="shared" si="1597"/>
        <v>2.8879075013386235E-8</v>
      </c>
      <c r="AM1423" s="5">
        <f t="shared" si="1598"/>
        <v>4.7722419512354626E-2</v>
      </c>
      <c r="AN1423" s="5">
        <f t="shared" si="1599"/>
        <v>7.0946482521102956E-3</v>
      </c>
      <c r="AO1423" s="5">
        <f t="shared" si="1600"/>
        <v>5.2736255134906696E-4</v>
      </c>
      <c r="AP1423" s="5">
        <f t="shared" si="1601"/>
        <v>2.6133431913054881E-5</v>
      </c>
      <c r="AQ1423" s="5">
        <f t="shared" si="1602"/>
        <v>9.7128094582253415E-7</v>
      </c>
      <c r="AR1423" s="5">
        <f t="shared" si="1603"/>
        <v>5.0990043892893051E-8</v>
      </c>
      <c r="AS1423" s="5">
        <f t="shared" si="1604"/>
        <v>1.1856082526237985E-7</v>
      </c>
      <c r="AT1423" s="5">
        <f t="shared" si="1605"/>
        <v>1.3783739151532458E-7</v>
      </c>
      <c r="AU1423" s="5">
        <f t="shared" si="1606"/>
        <v>1.068320639508764E-7</v>
      </c>
      <c r="AV1423" s="5">
        <f t="shared" si="1607"/>
        <v>6.2100837239447068E-8</v>
      </c>
      <c r="AW1423" s="5">
        <f t="shared" si="1608"/>
        <v>2.7729690353303843E-10</v>
      </c>
      <c r="AX1423" s="5">
        <f t="shared" si="1609"/>
        <v>1.8493837257024692E-2</v>
      </c>
      <c r="AY1423" s="5">
        <f t="shared" si="1610"/>
        <v>2.749384283342861E-3</v>
      </c>
      <c r="AZ1423" s="5">
        <f t="shared" si="1611"/>
        <v>2.0436845616291681E-4</v>
      </c>
      <c r="BA1423" s="5">
        <f t="shared" si="1612"/>
        <v>1.0127471358455564E-5</v>
      </c>
      <c r="BB1423" s="5">
        <f t="shared" si="1613"/>
        <v>3.7639985412392358E-7</v>
      </c>
      <c r="BC1423" s="5">
        <f t="shared" si="1614"/>
        <v>1.1191488589397832E-8</v>
      </c>
      <c r="BD1423" s="5">
        <f t="shared" si="1615"/>
        <v>1.2634048785885189E-9</v>
      </c>
      <c r="BE1423" s="5">
        <f t="shared" si="1616"/>
        <v>2.9376386762994972E-9</v>
      </c>
      <c r="BF1423" s="5">
        <f t="shared" si="1617"/>
        <v>3.4152634435493965E-9</v>
      </c>
      <c r="BG1423" s="5">
        <f t="shared" si="1618"/>
        <v>2.6470295077355321E-9</v>
      </c>
      <c r="BH1423" s="5">
        <f t="shared" si="1619"/>
        <v>1.5387023572200623E-9</v>
      </c>
      <c r="BI1423" s="5">
        <f t="shared" si="1620"/>
        <v>7.155507521757859E-10</v>
      </c>
      <c r="BJ1423" s="8">
        <f t="shared" si="1621"/>
        <v>0.85819016315151753</v>
      </c>
      <c r="BK1423" s="8">
        <f t="shared" si="1622"/>
        <v>0.11875237032305466</v>
      </c>
      <c r="BL1423" s="8">
        <f t="shared" si="1623"/>
        <v>1.5869213656217445E-2</v>
      </c>
      <c r="BM1423" s="8">
        <f t="shared" si="1624"/>
        <v>0.43956782706973141</v>
      </c>
      <c r="BN1423" s="8">
        <f t="shared" si="1625"/>
        <v>0.55054067828220266</v>
      </c>
    </row>
    <row r="1424" spans="1:66" x14ac:dyDescent="0.25">
      <c r="A1424" t="s">
        <v>109</v>
      </c>
      <c r="B1424" t="s">
        <v>319</v>
      </c>
      <c r="C1424" t="s">
        <v>316</v>
      </c>
      <c r="D1424" t="s">
        <v>525</v>
      </c>
      <c r="E1424">
        <f>VLOOKUP(A1424,home!$A$2:$E$405,3,FALSE)</f>
        <v>1.7307999999999999</v>
      </c>
      <c r="F1424">
        <f>VLOOKUP(B1424,home!$B$2:$E$405,3,FALSE)</f>
        <v>1.7333000000000001</v>
      </c>
      <c r="G1424">
        <f>VLOOKUP(C1424,away!$B$2:$E$405,4,FALSE)</f>
        <v>0.67410000000000003</v>
      </c>
      <c r="H1424">
        <f>VLOOKUP(A1424,away!$A$2:$E$405,3,FALSE)</f>
        <v>1.3153999999999999</v>
      </c>
      <c r="I1424">
        <f>VLOOKUP(C1424,away!$B$2:$E$405,3,FALSE)</f>
        <v>1.2669999999999999</v>
      </c>
      <c r="J1424">
        <f>VLOOKUP(B1424,home!$B$2:$E$405,4,FALSE)</f>
        <v>1.2163999999999999</v>
      </c>
      <c r="K1424" s="3">
        <f t="shared" si="1570"/>
        <v>2.0222970609240001</v>
      </c>
      <c r="L1424" s="3">
        <f t="shared" si="1571"/>
        <v>2.0272665935199994</v>
      </c>
      <c r="M1424" s="5">
        <f t="shared" si="1572"/>
        <v>1.74299784740715E-2</v>
      </c>
      <c r="N1424" s="5">
        <f t="shared" si="1573"/>
        <v>3.5248594240083378E-2</v>
      </c>
      <c r="O1424" s="5">
        <f t="shared" si="1574"/>
        <v>3.5335213086257845E-2</v>
      </c>
      <c r="P1424" s="5">
        <f t="shared" si="1575"/>
        <v>7.1458297571462492E-2</v>
      </c>
      <c r="Q1424" s="5">
        <f t="shared" si="1576"/>
        <v>3.5641564266711633E-2</v>
      </c>
      <c r="R1424" s="5">
        <f t="shared" si="1577"/>
        <v>3.5816948532340631E-2</v>
      </c>
      <c r="S1424" s="5">
        <f t="shared" si="1578"/>
        <v>7.3240025789585772E-2</v>
      </c>
      <c r="T1424" s="5">
        <f t="shared" si="1579"/>
        <v>7.2254952578700626E-2</v>
      </c>
      <c r="U1424" s="5">
        <f t="shared" si="1580"/>
        <v>7.2432509748218618E-2</v>
      </c>
      <c r="V1424" s="5">
        <f t="shared" si="1581"/>
        <v>3.3362746353608988E-2</v>
      </c>
      <c r="W1424" s="5">
        <f t="shared" si="1582"/>
        <v>2.4025943554434936E-2</v>
      </c>
      <c r="X1424" s="5">
        <f t="shared" si="1583"/>
        <v>4.8706992745703094E-2</v>
      </c>
      <c r="Y1424" s="5">
        <f t="shared" si="1584"/>
        <v>4.9371029632092431E-2</v>
      </c>
      <c r="Z1424" s="5">
        <f t="shared" si="1585"/>
        <v>2.4203501080479778E-2</v>
      </c>
      <c r="AA1424" s="5">
        <f t="shared" si="1586"/>
        <v>4.8946669099125109E-2</v>
      </c>
      <c r="AB1424" s="5">
        <f t="shared" si="1587"/>
        <v>4.9492352530590152E-2</v>
      </c>
      <c r="AC1424" s="5">
        <f t="shared" si="1588"/>
        <v>8.5486517535143403E-3</v>
      </c>
      <c r="AD1424" s="5">
        <f t="shared" si="1589"/>
        <v>1.2146898759014922E-2</v>
      </c>
      <c r="AE1424" s="5">
        <f t="shared" si="1590"/>
        <v>2.4625002069020487E-2</v>
      </c>
      <c r="AF1424" s="5">
        <f t="shared" si="1591"/>
        <v>2.4960722029943053E-2</v>
      </c>
      <c r="AG1424" s="5">
        <f t="shared" si="1592"/>
        <v>1.6867345973814087E-2</v>
      </c>
      <c r="AH1424" s="5">
        <f t="shared" si="1593"/>
        <v>1.2266737296670464E-2</v>
      </c>
      <c r="AI1424" s="5">
        <f t="shared" si="1594"/>
        <v>2.4806986782183491E-2</v>
      </c>
      <c r="AJ1424" s="5">
        <f t="shared" si="1595"/>
        <v>2.5083548229995103E-2</v>
      </c>
      <c r="AK1424" s="5">
        <f t="shared" si="1596"/>
        <v>1.6908795287688169E-2</v>
      </c>
      <c r="AL1424" s="5">
        <f t="shared" si="1597"/>
        <v>1.4018883654874359E-3</v>
      </c>
      <c r="AM1424" s="5">
        <f t="shared" si="1598"/>
        <v>4.9129275319394535E-3</v>
      </c>
      <c r="AN1424" s="5">
        <f t="shared" si="1599"/>
        <v>9.959813861885514E-3</v>
      </c>
      <c r="AO1424" s="5">
        <f t="shared" si="1600"/>
        <v>1.0095598959938959E-2</v>
      </c>
      <c r="AP1424" s="5">
        <f t="shared" si="1601"/>
        <v>6.8221568376865011E-3</v>
      </c>
      <c r="AQ1424" s="5">
        <f t="shared" si="1602"/>
        <v>3.4575826631989708E-3</v>
      </c>
      <c r="AR1424" s="5">
        <f t="shared" si="1603"/>
        <v>4.9735893466051678E-3</v>
      </c>
      <c r="AS1424" s="5">
        <f t="shared" si="1604"/>
        <v>1.0058075117882547E-2</v>
      </c>
      <c r="AT1424" s="5">
        <f t="shared" si="1605"/>
        <v>1.0170207874723348E-2</v>
      </c>
      <c r="AU1424" s="5">
        <f t="shared" si="1606"/>
        <v>6.8557271646797167E-3</v>
      </c>
      <c r="AV1424" s="5">
        <f t="shared" si="1607"/>
        <v>3.4660792239071545E-3</v>
      </c>
      <c r="AW1424" s="5">
        <f t="shared" si="1608"/>
        <v>1.5964919949715303E-4</v>
      </c>
      <c r="AX1424" s="5">
        <f t="shared" si="1609"/>
        <v>1.6558998180622923E-3</v>
      </c>
      <c r="AY1424" s="5">
        <f t="shared" si="1610"/>
        <v>3.35695038337353E-3</v>
      </c>
      <c r="AZ1424" s="5">
        <f t="shared" si="1611"/>
        <v>3.4027166841586565E-3</v>
      </c>
      <c r="BA1424" s="5">
        <f t="shared" si="1612"/>
        <v>2.2994046203359958E-3</v>
      </c>
      <c r="BB1424" s="5">
        <f t="shared" si="1613"/>
        <v>1.1653765429481754E-3</v>
      </c>
      <c r="BC1424" s="5">
        <f t="shared" si="1614"/>
        <v>4.7250578687813179E-4</v>
      </c>
      <c r="BD1424" s="5">
        <f t="shared" si="1615"/>
        <v>1.680465255376605E-3</v>
      </c>
      <c r="BE1424" s="5">
        <f t="shared" si="1616"/>
        <v>3.3983999469330071E-3</v>
      </c>
      <c r="BF1424" s="5">
        <f t="shared" si="1617"/>
        <v>3.4362871122634499E-3</v>
      </c>
      <c r="BG1424" s="5">
        <f t="shared" si="1618"/>
        <v>2.3163977758737984E-3</v>
      </c>
      <c r="BH1424" s="5">
        <f t="shared" si="1619"/>
        <v>1.1711111035201181E-3</v>
      </c>
      <c r="BI1424" s="5">
        <f t="shared" si="1620"/>
        <v>4.7366690853283959E-4</v>
      </c>
      <c r="BJ1424" s="8">
        <f t="shared" si="1621"/>
        <v>0.39144997953992472</v>
      </c>
      <c r="BK1424" s="8">
        <f t="shared" si="1622"/>
        <v>0.20879853869110407</v>
      </c>
      <c r="BL1424" s="8">
        <f t="shared" si="1623"/>
        <v>0.36908976742336735</v>
      </c>
      <c r="BM1424" s="8">
        <f t="shared" si="1624"/>
        <v>0.75941388938007226</v>
      </c>
      <c r="BN1424" s="8">
        <f t="shared" si="1625"/>
        <v>0.23093059617092748</v>
      </c>
    </row>
    <row r="1425" spans="1:66" x14ac:dyDescent="0.25">
      <c r="A1425" t="s">
        <v>109</v>
      </c>
      <c r="B1425" t="s">
        <v>87</v>
      </c>
      <c r="C1425" t="s">
        <v>113</v>
      </c>
      <c r="D1425" t="s">
        <v>525</v>
      </c>
      <c r="E1425">
        <f>VLOOKUP(A1425,home!$A$2:$E$405,3,FALSE)</f>
        <v>1.7307999999999999</v>
      </c>
      <c r="F1425">
        <f>VLOOKUP(B1425,home!$B$2:$E$405,3,FALSE)</f>
        <v>1.04</v>
      </c>
      <c r="G1425">
        <f>VLOOKUP(C1425,away!$B$2:$E$405,4,FALSE)</f>
        <v>0.77039999999999997</v>
      </c>
      <c r="H1425">
        <f>VLOOKUP(A1425,away!$A$2:$E$405,3,FALSE)</f>
        <v>1.3153999999999999</v>
      </c>
      <c r="I1425">
        <f>VLOOKUP(C1425,away!$B$2:$E$405,3,FALSE)</f>
        <v>0.76019999999999999</v>
      </c>
      <c r="J1425">
        <f>VLOOKUP(B1425,home!$B$2:$E$405,4,FALSE)</f>
        <v>1.0643</v>
      </c>
      <c r="K1425" s="3">
        <f t="shared" si="1570"/>
        <v>1.3867446527999998</v>
      </c>
      <c r="L1425" s="3">
        <f t="shared" si="1571"/>
        <v>1.064264963244</v>
      </c>
      <c r="M1425" s="5">
        <f t="shared" si="1572"/>
        <v>8.620650707573492E-2</v>
      </c>
      <c r="N1425" s="5">
        <f t="shared" si="1573"/>
        <v>0.11954641272384076</v>
      </c>
      <c r="O1425" s="5">
        <f t="shared" si="1574"/>
        <v>9.174656508435064E-2</v>
      </c>
      <c r="P1425" s="5">
        <f t="shared" si="1575"/>
        <v>0.12722905854349043</v>
      </c>
      <c r="Q1425" s="5">
        <f t="shared" si="1576"/>
        <v>8.2890174303104025E-2</v>
      </c>
      <c r="R1425" s="5">
        <f t="shared" si="1577"/>
        <v>4.8821327358629846E-2</v>
      </c>
      <c r="S1425" s="5">
        <f t="shared" si="1578"/>
        <v>4.6943188765443081E-2</v>
      </c>
      <c r="T1425" s="5">
        <f t="shared" si="1579"/>
        <v>8.821710830798174E-2</v>
      </c>
      <c r="U1425" s="5">
        <f t="shared" si="1580"/>
        <v>6.7702714657178281E-2</v>
      </c>
      <c r="V1425" s="5">
        <f t="shared" si="1581"/>
        <v>7.6979722738584125E-3</v>
      </c>
      <c r="W1425" s="5">
        <f t="shared" si="1582"/>
        <v>3.8315835328163149E-2</v>
      </c>
      <c r="X1425" s="5">
        <f t="shared" si="1583"/>
        <v>4.0778201077190698E-2</v>
      </c>
      <c r="Y1425" s="5">
        <f t="shared" si="1584"/>
        <v>2.1699405335286401E-2</v>
      </c>
      <c r="Z1425" s="5">
        <f t="shared" si="1585"/>
        <v>1.7319609388951825E-2</v>
      </c>
      <c r="AA1425" s="5">
        <f t="shared" si="1586"/>
        <v>2.401787570871362E-2</v>
      </c>
      <c r="AB1425" s="5">
        <f t="shared" si="1587"/>
        <v>1.6653330355336809E-2</v>
      </c>
      <c r="AC1425" s="5">
        <f t="shared" si="1588"/>
        <v>7.1007238774654056E-4</v>
      </c>
      <c r="AD1425" s="5">
        <f t="shared" si="1589"/>
        <v>1.3283569939723898E-2</v>
      </c>
      <c r="AE1425" s="5">
        <f t="shared" si="1590"/>
        <v>1.4137238073649354E-2</v>
      </c>
      <c r="AF1425" s="5">
        <f t="shared" si="1591"/>
        <v>7.5228835794120541E-3</v>
      </c>
      <c r="AG1425" s="5">
        <f t="shared" si="1592"/>
        <v>2.6687804720439533E-3</v>
      </c>
      <c r="AH1425" s="5">
        <f t="shared" si="1593"/>
        <v>4.6081633624333119E-3</v>
      </c>
      <c r="AI1425" s="5">
        <f t="shared" si="1594"/>
        <v>6.3903459020832635E-3</v>
      </c>
      <c r="AJ1425" s="5">
        <f t="shared" si="1595"/>
        <v>4.4308890046281793E-3</v>
      </c>
      <c r="AK1425" s="5">
        <f t="shared" si="1596"/>
        <v>2.0481705447728134E-3</v>
      </c>
      <c r="AL1425" s="5">
        <f t="shared" si="1597"/>
        <v>4.1918803791158254E-5</v>
      </c>
      <c r="AM1425" s="5">
        <f t="shared" si="1598"/>
        <v>3.6841839168013858E-3</v>
      </c>
      <c r="AN1425" s="5">
        <f t="shared" si="1599"/>
        <v>3.9209478607987623E-3</v>
      </c>
      <c r="AO1425" s="5">
        <f t="shared" si="1600"/>
        <v>2.0864637154773178E-3</v>
      </c>
      <c r="AP1425" s="5">
        <f t="shared" si="1601"/>
        <v>7.4018340982080235E-4</v>
      </c>
      <c r="AQ1425" s="5">
        <f t="shared" si="1602"/>
        <v>1.9693781736168864E-4</v>
      </c>
      <c r="AR1425" s="5">
        <f t="shared" si="1603"/>
        <v>9.8086136230848787E-4</v>
      </c>
      <c r="AS1425" s="5">
        <f t="shared" si="1604"/>
        <v>1.3602042493194189E-3</v>
      </c>
      <c r="AT1425" s="5">
        <f t="shared" si="1605"/>
        <v>9.4312798472977102E-4</v>
      </c>
      <c r="AU1425" s="5">
        <f t="shared" si="1606"/>
        <v>4.3595922991001651E-4</v>
      </c>
      <c r="AV1425" s="5">
        <f t="shared" si="1607"/>
        <v>1.5114103272913034E-4</v>
      </c>
      <c r="AW1425" s="5">
        <f t="shared" si="1608"/>
        <v>1.7185123008473195E-6</v>
      </c>
      <c r="AX1425" s="5">
        <f t="shared" si="1609"/>
        <v>8.51503724426012E-4</v>
      </c>
      <c r="AY1425" s="5">
        <f t="shared" si="1610"/>
        <v>9.0622557997837867E-4</v>
      </c>
      <c r="AZ1425" s="5">
        <f t="shared" si="1611"/>
        <v>4.8223206678323088E-4</v>
      </c>
      <c r="BA1425" s="5">
        <f t="shared" si="1612"/>
        <v>1.7107423094337777E-4</v>
      </c>
      <c r="BB1425" s="5">
        <f t="shared" si="1613"/>
        <v>4.5517077526737368E-5</v>
      </c>
      <c r="BC1425" s="5">
        <f t="shared" si="1614"/>
        <v>9.6884461681934937E-6</v>
      </c>
      <c r="BD1425" s="5">
        <f t="shared" si="1615"/>
        <v>1.7398273028411702E-4</v>
      </c>
      <c r="BE1425" s="5">
        <f t="shared" si="1616"/>
        <v>2.4126962090104389E-4</v>
      </c>
      <c r="BF1425" s="5">
        <f t="shared" si="1617"/>
        <v>1.6728967833380286E-4</v>
      </c>
      <c r="BG1425" s="5">
        <f t="shared" si="1618"/>
        <v>7.7329355632677689E-5</v>
      </c>
      <c r="BH1425" s="5">
        <f t="shared" si="1619"/>
        <v>2.6809017607021344E-5</v>
      </c>
      <c r="BI1425" s="5">
        <f t="shared" si="1620"/>
        <v>7.4354523626715785E-6</v>
      </c>
      <c r="BJ1425" s="8">
        <f t="shared" si="1621"/>
        <v>0.44215456698648192</v>
      </c>
      <c r="BK1425" s="8">
        <f t="shared" si="1622"/>
        <v>0.26973494343004295</v>
      </c>
      <c r="BL1425" s="8">
        <f t="shared" si="1623"/>
        <v>0.27098479169224493</v>
      </c>
      <c r="BM1425" s="8">
        <f t="shared" si="1624"/>
        <v>0.44284935934089342</v>
      </c>
      <c r="BN1425" s="8">
        <f t="shared" si="1625"/>
        <v>0.55644004508915057</v>
      </c>
    </row>
    <row r="1426" spans="1:66" x14ac:dyDescent="0.25">
      <c r="A1426" t="s">
        <v>109</v>
      </c>
      <c r="B1426" t="s">
        <v>104</v>
      </c>
      <c r="C1426" t="s">
        <v>127</v>
      </c>
      <c r="D1426" t="s">
        <v>525</v>
      </c>
      <c r="E1426">
        <f>VLOOKUP(A1426,home!$A$2:$E$405,3,FALSE)</f>
        <v>1.7307999999999999</v>
      </c>
      <c r="F1426">
        <f>VLOOKUP(B1426,home!$B$2:$E$405,3,FALSE)</f>
        <v>1.4443999999999999</v>
      </c>
      <c r="G1426">
        <f>VLOOKUP(C1426,away!$B$2:$E$405,4,FALSE)</f>
        <v>1.3866000000000001</v>
      </c>
      <c r="H1426">
        <f>VLOOKUP(A1426,away!$A$2:$E$405,3,FALSE)</f>
        <v>1.3153999999999999</v>
      </c>
      <c r="I1426">
        <f>VLOOKUP(C1426,away!$B$2:$E$405,3,FALSE)</f>
        <v>0.60819999999999996</v>
      </c>
      <c r="J1426">
        <f>VLOOKUP(B1426,home!$B$2:$E$405,4,FALSE)</f>
        <v>1.0136000000000001</v>
      </c>
      <c r="K1426" s="3">
        <f t="shared" si="1570"/>
        <v>3.4664549632319996</v>
      </c>
      <c r="L1426" s="3">
        <f t="shared" si="1571"/>
        <v>0.81090663740799995</v>
      </c>
      <c r="M1426" s="5">
        <f t="shared" si="1572"/>
        <v>1.3879232780101992E-2</v>
      </c>
      <c r="N1426" s="5">
        <f t="shared" si="1573"/>
        <v>4.8111735356436813E-2</v>
      </c>
      <c r="O1426" s="5">
        <f t="shared" si="1574"/>
        <v>1.1254761983515391E-2</v>
      </c>
      <c r="P1426" s="5">
        <f t="shared" si="1575"/>
        <v>3.9014125537751757E-2</v>
      </c>
      <c r="Q1426" s="5">
        <f t="shared" si="1576"/>
        <v>8.3388581908012419E-2</v>
      </c>
      <c r="R1426" s="5">
        <f t="shared" si="1577"/>
        <v>4.5632805974399285E-3</v>
      </c>
      <c r="S1426" s="5">
        <f t="shared" si="1578"/>
        <v>2.7416897165555506E-2</v>
      </c>
      <c r="T1426" s="5">
        <f t="shared" si="1579"/>
        <v>6.7620354553247913E-2</v>
      </c>
      <c r="U1426" s="5">
        <f t="shared" si="1580"/>
        <v>1.5818406675615928E-2</v>
      </c>
      <c r="V1426" s="5">
        <f t="shared" si="1581"/>
        <v>8.5631235675770467E-3</v>
      </c>
      <c r="W1426" s="5">
        <f t="shared" si="1582"/>
        <v>9.63542545439693E-2</v>
      </c>
      <c r="X1426" s="5">
        <f t="shared" si="1583"/>
        <v>7.8134304552204631E-2</v>
      </c>
      <c r="Y1426" s="5">
        <f t="shared" si="1584"/>
        <v>3.1679813085320419E-2</v>
      </c>
      <c r="Z1426" s="5">
        <f t="shared" si="1585"/>
        <v>1.233464841606394E-3</v>
      </c>
      <c r="AA1426" s="5">
        <f t="shared" si="1586"/>
        <v>4.2757503221586574E-3</v>
      </c>
      <c r="AB1426" s="5">
        <f t="shared" si="1587"/>
        <v>7.4108479628938479E-3</v>
      </c>
      <c r="AC1426" s="5">
        <f t="shared" si="1588"/>
        <v>1.5044184319921959E-3</v>
      </c>
      <c r="AD1426" s="5">
        <f t="shared" si="1589"/>
        <v>8.3501920973115457E-2</v>
      </c>
      <c r="AE1426" s="5">
        <f t="shared" si="1590"/>
        <v>6.7712261953417591E-2</v>
      </c>
      <c r="AF1426" s="5">
        <f t="shared" si="1591"/>
        <v>2.7454161325967754E-2</v>
      </c>
      <c r="AG1426" s="5">
        <f t="shared" si="1592"/>
        <v>7.4209205478990908E-3</v>
      </c>
      <c r="AH1426" s="5">
        <f t="shared" si="1593"/>
        <v>2.5005620676700805E-4</v>
      </c>
      <c r="AI1426" s="5">
        <f t="shared" si="1594"/>
        <v>8.6680857903446225E-4</v>
      </c>
      <c r="AJ1426" s="5">
        <f t="shared" si="1595"/>
        <v>1.502376450483044E-3</v>
      </c>
      <c r="AK1426" s="5">
        <f t="shared" si="1596"/>
        <v>1.7359734344732747E-3</v>
      </c>
      <c r="AL1426" s="5">
        <f t="shared" si="1597"/>
        <v>1.6915508370519562E-4</v>
      </c>
      <c r="AM1426" s="5">
        <f t="shared" si="1598"/>
        <v>5.7891129679332437E-2</v>
      </c>
      <c r="AN1426" s="5">
        <f t="shared" si="1599"/>
        <v>4.6944301304017923E-2</v>
      </c>
      <c r="AO1426" s="5">
        <f t="shared" si="1600"/>
        <v>1.903372275795458E-2</v>
      </c>
      <c r="AP1426" s="5">
        <f t="shared" si="1601"/>
        <v>5.1448573730030252E-3</v>
      </c>
      <c r="AQ1426" s="5">
        <f t="shared" si="1602"/>
        <v>1.0429997480714097E-3</v>
      </c>
      <c r="AR1426" s="5">
        <f t="shared" si="1603"/>
        <v>4.0554447558486818E-5</v>
      </c>
      <c r="AS1426" s="5">
        <f t="shared" si="1604"/>
        <v>1.4058016602024851E-4</v>
      </c>
      <c r="AT1426" s="5">
        <f t="shared" si="1605"/>
        <v>2.4365740711643438E-4</v>
      </c>
      <c r="AU1426" s="5">
        <f t="shared" si="1606"/>
        <v>2.8154247607566806E-4</v>
      </c>
      <c r="AV1426" s="5">
        <f t="shared" si="1607"/>
        <v>2.4398857838828155E-4</v>
      </c>
      <c r="AW1426" s="5">
        <f t="shared" si="1608"/>
        <v>1.3208058110157041E-5</v>
      </c>
      <c r="AX1426" s="5">
        <f t="shared" si="1609"/>
        <v>3.3446165634004883E-2</v>
      </c>
      <c r="AY1426" s="5">
        <f t="shared" si="1610"/>
        <v>2.7121717708461904E-2</v>
      </c>
      <c r="AZ1426" s="5">
        <f t="shared" si="1611"/>
        <v>1.0996590453848924E-2</v>
      </c>
      <c r="BA1426" s="5">
        <f t="shared" si="1612"/>
        <v>2.9724027292945148E-3</v>
      </c>
      <c r="BB1426" s="5">
        <f t="shared" si="1613"/>
        <v>6.0258527555864414E-4</v>
      </c>
      <c r="BC1426" s="5">
        <f t="shared" si="1614"/>
        <v>9.7728079910966648E-5</v>
      </c>
      <c r="BD1426" s="5">
        <f t="shared" si="1615"/>
        <v>5.4809784502652679E-6</v>
      </c>
      <c r="BE1426" s="5">
        <f t="shared" si="1616"/>
        <v>1.8999564952289674E-5</v>
      </c>
      <c r="BF1426" s="5">
        <f t="shared" si="1617"/>
        <v>3.2930568114056637E-5</v>
      </c>
      <c r="BG1426" s="5">
        <f t="shared" si="1618"/>
        <v>3.8050777093673701E-5</v>
      </c>
      <c r="BH1426" s="5">
        <f t="shared" si="1619"/>
        <v>3.2975326277799919E-5</v>
      </c>
      <c r="BI1426" s="5">
        <f t="shared" si="1620"/>
        <v>2.2861496687974817E-5</v>
      </c>
      <c r="BJ1426" s="8">
        <f t="shared" si="1621"/>
        <v>0.79667250954305091</v>
      </c>
      <c r="BK1426" s="8">
        <f t="shared" si="1622"/>
        <v>0.1176686702751456</v>
      </c>
      <c r="BL1426" s="8">
        <f t="shared" si="1623"/>
        <v>4.8779883999116716E-2</v>
      </c>
      <c r="BM1426" s="8">
        <f t="shared" si="1624"/>
        <v>0.73703430084530919</v>
      </c>
      <c r="BN1426" s="8">
        <f t="shared" si="1625"/>
        <v>0.20021171816325831</v>
      </c>
    </row>
    <row r="1427" spans="1:66" x14ac:dyDescent="0.25">
      <c r="A1427" t="s">
        <v>109</v>
      </c>
      <c r="B1427" t="s">
        <v>108</v>
      </c>
      <c r="C1427" t="s">
        <v>338</v>
      </c>
      <c r="D1427" t="s">
        <v>525</v>
      </c>
      <c r="E1427">
        <f>VLOOKUP(A1427,home!$A$2:$E$405,3,FALSE)</f>
        <v>1.7307999999999999</v>
      </c>
      <c r="F1427">
        <f>VLOOKUP(B1427,home!$B$2:$E$405,3,FALSE)</f>
        <v>0.67410000000000003</v>
      </c>
      <c r="G1427">
        <f>VLOOKUP(C1427,away!$B$2:$E$405,4,FALSE)</f>
        <v>1.9643999999999999</v>
      </c>
      <c r="H1427">
        <f>VLOOKUP(A1427,away!$A$2:$E$405,3,FALSE)</f>
        <v>1.3153999999999999</v>
      </c>
      <c r="I1427">
        <f>VLOOKUP(C1427,away!$B$2:$E$405,3,FALSE)</f>
        <v>0.9123</v>
      </c>
      <c r="J1427">
        <f>VLOOKUP(B1427,home!$B$2:$E$405,4,FALSE)</f>
        <v>0.88690000000000002</v>
      </c>
      <c r="K1427" s="3">
        <f t="shared" si="1570"/>
        <v>2.2919288908319997</v>
      </c>
      <c r="L1427" s="3">
        <f t="shared" si="1571"/>
        <v>1.0643149615980001</v>
      </c>
      <c r="M1427" s="5">
        <f t="shared" si="1572"/>
        <v>3.4865975044010948E-2</v>
      </c>
      <c r="N1427" s="5">
        <f t="shared" si="1573"/>
        <v>7.9910335510396183E-2</v>
      </c>
      <c r="O1427" s="5">
        <f t="shared" si="1574"/>
        <v>3.7108378890043342E-2</v>
      </c>
      <c r="P1427" s="5">
        <f t="shared" si="1575"/>
        <v>8.5049765670030614E-2</v>
      </c>
      <c r="Q1427" s="5">
        <f t="shared" si="1576"/>
        <v>9.1574403316177666E-2</v>
      </c>
      <c r="R1427" s="5">
        <f t="shared" si="1577"/>
        <v>1.9747501426660253E-2</v>
      </c>
      <c r="S1427" s="5">
        <f t="shared" si="1578"/>
        <v>5.1866200725753382E-2</v>
      </c>
      <c r="T1427" s="5">
        <f t="shared" si="1579"/>
        <v>9.7464007548817413E-2</v>
      </c>
      <c r="U1427" s="5">
        <f t="shared" si="1580"/>
        <v>4.5259869041508756E-2</v>
      </c>
      <c r="V1427" s="5">
        <f t="shared" si="1581"/>
        <v>1.4057666415950654E-2</v>
      </c>
      <c r="W1427" s="5">
        <f t="shared" si="1582"/>
        <v>6.9960673540349738E-2</v>
      </c>
      <c r="X1427" s="5">
        <f t="shared" si="1583"/>
        <v>7.4460191572467554E-2</v>
      </c>
      <c r="Y1427" s="5">
        <f t="shared" si="1584"/>
        <v>3.9624547967015256E-2</v>
      </c>
      <c r="Z1427" s="5">
        <f t="shared" si="1585"/>
        <v>7.0058537408574529E-3</v>
      </c>
      <c r="AA1427" s="5">
        <f t="shared" si="1586"/>
        <v>1.6056918593614636E-2</v>
      </c>
      <c r="AB1427" s="5">
        <f t="shared" si="1587"/>
        <v>1.8400657811221459E-2</v>
      </c>
      <c r="AC1427" s="5">
        <f t="shared" si="1588"/>
        <v>2.1432091620750392E-3</v>
      </c>
      <c r="AD1427" s="5">
        <f t="shared" si="1589"/>
        <v>4.0086222227298379E-2</v>
      </c>
      <c r="AE1427" s="5">
        <f t="shared" si="1590"/>
        <v>4.2664366070455977E-2</v>
      </c>
      <c r="AF1427" s="5">
        <f t="shared" si="1591"/>
        <v>2.2704161567940178E-2</v>
      </c>
      <c r="AG1427" s="5">
        <f t="shared" si="1592"/>
        <v>8.0547929490990145E-3</v>
      </c>
      <c r="AH1427" s="5">
        <f t="shared" si="1593"/>
        <v>1.8641087387904762E-3</v>
      </c>
      <c r="AI1427" s="5">
        <f t="shared" si="1594"/>
        <v>4.2724046740862933E-3</v>
      </c>
      <c r="AJ1427" s="5">
        <f t="shared" si="1595"/>
        <v>4.8960238529320264E-3</v>
      </c>
      <c r="AK1427" s="5">
        <f t="shared" si="1596"/>
        <v>3.7404461729125035E-3</v>
      </c>
      <c r="AL1427" s="5">
        <f t="shared" si="1597"/>
        <v>2.0912013708064144E-4</v>
      </c>
      <c r="AM1427" s="5">
        <f t="shared" si="1598"/>
        <v>1.83749541694114E-2</v>
      </c>
      <c r="AN1427" s="5">
        <f t="shared" si="1599"/>
        <v>1.9556738641182108E-2</v>
      </c>
      <c r="AO1427" s="5">
        <f t="shared" si="1600"/>
        <v>1.0407264767935926E-2</v>
      </c>
      <c r="AP1427" s="5">
        <f t="shared" si="1601"/>
        <v>3.6922025339419821E-3</v>
      </c>
      <c r="AQ1427" s="5">
        <f t="shared" si="1602"/>
        <v>9.8241659953112468E-4</v>
      </c>
      <c r="AR1427" s="5">
        <f t="shared" si="1603"/>
        <v>3.9679976414805655E-4</v>
      </c>
      <c r="AS1427" s="5">
        <f t="shared" si="1604"/>
        <v>9.0943684332625422E-4</v>
      </c>
      <c r="AT1427" s="5">
        <f t="shared" si="1605"/>
        <v>1.0421822878032489E-3</v>
      </c>
      <c r="AU1427" s="5">
        <f t="shared" si="1606"/>
        <v>7.9620256497655185E-4</v>
      </c>
      <c r="AV1427" s="5">
        <f t="shared" si="1607"/>
        <v>4.5620991540607566E-4</v>
      </c>
      <c r="AW1427" s="5">
        <f t="shared" si="1608"/>
        <v>1.4169830673937546E-5</v>
      </c>
      <c r="AX1427" s="5">
        <f t="shared" si="1609"/>
        <v>7.0190147214313128E-3</v>
      </c>
      <c r="AY1427" s="5">
        <f t="shared" si="1610"/>
        <v>7.4704423836959646E-3</v>
      </c>
      <c r="AZ1427" s="5">
        <f t="shared" si="1611"/>
        <v>3.9754517993617206E-3</v>
      </c>
      <c r="BA1427" s="5">
        <f t="shared" si="1612"/>
        <v>1.4103776097241234E-3</v>
      </c>
      <c r="BB1427" s="5">
        <f t="shared" si="1613"/>
        <v>3.7527149788305232E-4</v>
      </c>
      <c r="BC1427" s="5">
        <f t="shared" si="1614"/>
        <v>7.9881413971644998E-5</v>
      </c>
      <c r="BD1427" s="5">
        <f t="shared" si="1615"/>
        <v>7.0386654290222371E-5</v>
      </c>
      <c r="BE1427" s="5">
        <f t="shared" si="1616"/>
        <v>1.6132120649676475E-4</v>
      </c>
      <c r="BF1427" s="5">
        <f t="shared" si="1617"/>
        <v>1.8486836693690507E-4</v>
      </c>
      <c r="BG1427" s="5">
        <f t="shared" si="1618"/>
        <v>1.4123505039454129E-4</v>
      </c>
      <c r="BH1427" s="5">
        <f t="shared" si="1619"/>
        <v>8.0925173099340704E-5</v>
      </c>
      <c r="BI1427" s="5">
        <f t="shared" si="1620"/>
        <v>3.7094948444391893E-5</v>
      </c>
      <c r="BJ1427" s="8">
        <f t="shared" si="1621"/>
        <v>0.63984771840808785</v>
      </c>
      <c r="BK1427" s="8">
        <f t="shared" si="1622"/>
        <v>0.19566237953859722</v>
      </c>
      <c r="BL1427" s="8">
        <f t="shared" si="1623"/>
        <v>0.1556229719770921</v>
      </c>
      <c r="BM1427" s="8">
        <f t="shared" si="1624"/>
        <v>0.64242629125429374</v>
      </c>
      <c r="BN1427" s="8">
        <f t="shared" si="1625"/>
        <v>0.34825635985731901</v>
      </c>
    </row>
    <row r="1428" spans="1:66" x14ac:dyDescent="0.25">
      <c r="A1428" t="s">
        <v>109</v>
      </c>
      <c r="B1428" t="s">
        <v>117</v>
      </c>
      <c r="C1428" t="s">
        <v>115</v>
      </c>
      <c r="D1428" t="s">
        <v>525</v>
      </c>
      <c r="E1428">
        <f>VLOOKUP(A1428,home!$A$2:$E$405,3,FALSE)</f>
        <v>1.7307999999999999</v>
      </c>
      <c r="F1428">
        <f>VLOOKUP(B1428,home!$B$2:$E$405,3,FALSE)</f>
        <v>0.38519999999999999</v>
      </c>
      <c r="G1428">
        <f>VLOOKUP(C1428,away!$B$2:$E$405,4,FALSE)</f>
        <v>0.80889999999999995</v>
      </c>
      <c r="H1428">
        <f>VLOOKUP(A1428,away!$A$2:$E$405,3,FALSE)</f>
        <v>1.3153999999999999</v>
      </c>
      <c r="I1428">
        <f>VLOOKUP(C1428,away!$B$2:$E$405,3,FALSE)</f>
        <v>0.9123</v>
      </c>
      <c r="J1428">
        <f>VLOOKUP(B1428,home!$B$2:$E$405,4,FALSE)</f>
        <v>1.9006000000000001</v>
      </c>
      <c r="K1428" s="3">
        <f t="shared" si="1570"/>
        <v>0.53929699502399997</v>
      </c>
      <c r="L1428" s="3">
        <f t="shared" si="1571"/>
        <v>2.2807949216519998</v>
      </c>
      <c r="M1428" s="5">
        <f t="shared" si="1572"/>
        <v>5.9600464180603635E-2</v>
      </c>
      <c r="N1428" s="5">
        <f t="shared" si="1573"/>
        <v>3.2142351234635082E-2</v>
      </c>
      <c r="O1428" s="5">
        <f t="shared" si="1574"/>
        <v>0.13593643603122268</v>
      </c>
      <c r="P1428" s="5">
        <f t="shared" si="1575"/>
        <v>7.3310111465910585E-2</v>
      </c>
      <c r="Q1428" s="5">
        <f t="shared" si="1576"/>
        <v>8.6671367169223277E-3</v>
      </c>
      <c r="R1428" s="5">
        <f t="shared" si="1577"/>
        <v>0.15502156648374232</v>
      </c>
      <c r="S1428" s="5">
        <f t="shared" si="1578"/>
        <v>2.2543332996780883E-2</v>
      </c>
      <c r="T1428" s="5">
        <f t="shared" si="1579"/>
        <v>1.976796140922003E-2</v>
      </c>
      <c r="U1428" s="5">
        <f t="shared" si="1580"/>
        <v>8.3602664968595461E-2</v>
      </c>
      <c r="V1428" s="5">
        <f t="shared" si="1581"/>
        <v>3.0809869194590492E-3</v>
      </c>
      <c r="W1428" s="5">
        <f t="shared" si="1582"/>
        <v>1.5580535956327961E-3</v>
      </c>
      <c r="X1428" s="5">
        <f t="shared" si="1583"/>
        <v>3.5536007285809196E-3</v>
      </c>
      <c r="Y1428" s="5">
        <f t="shared" si="1584"/>
        <v>4.0525172476631047E-3</v>
      </c>
      <c r="Z1428" s="5">
        <f t="shared" si="1585"/>
        <v>0.11785746719421912</v>
      </c>
      <c r="AA1428" s="5">
        <f t="shared" si="1586"/>
        <v>6.3560177898982023E-2</v>
      </c>
      <c r="AB1428" s="5">
        <f t="shared" si="1587"/>
        <v>1.7138906472055931E-2</v>
      </c>
      <c r="AC1428" s="5">
        <f t="shared" si="1588"/>
        <v>2.3685584667399045E-4</v>
      </c>
      <c r="AD1428" s="5">
        <f t="shared" si="1589"/>
        <v>2.1006340555277631E-4</v>
      </c>
      <c r="AE1428" s="5">
        <f t="shared" si="1590"/>
        <v>4.7911154860969668E-4</v>
      </c>
      <c r="AF1428" s="5">
        <f t="shared" si="1591"/>
        <v>5.4637759348691078E-4</v>
      </c>
      <c r="AG1428" s="5">
        <f t="shared" si="1592"/>
        <v>4.1539174684312899E-4</v>
      </c>
      <c r="AH1428" s="5">
        <f t="shared" si="1593"/>
        <v>6.7202178163835544E-2</v>
      </c>
      <c r="AI1428" s="5">
        <f t="shared" si="1594"/>
        <v>3.6241932742823973E-2</v>
      </c>
      <c r="AJ1428" s="5">
        <f t="shared" si="1595"/>
        <v>9.7725827110334406E-3</v>
      </c>
      <c r="AK1428" s="5">
        <f t="shared" si="1596"/>
        <v>1.7567748298946099E-3</v>
      </c>
      <c r="AL1428" s="5">
        <f t="shared" si="1597"/>
        <v>1.1653552541742636E-5</v>
      </c>
      <c r="AM1428" s="5">
        <f t="shared" si="1598"/>
        <v>2.2657312675824021E-5</v>
      </c>
      <c r="AN1428" s="5">
        <f t="shared" si="1599"/>
        <v>5.1676683689300904E-5</v>
      </c>
      <c r="AO1428" s="5">
        <f t="shared" si="1600"/>
        <v>5.8931958863187129E-5</v>
      </c>
      <c r="AP1428" s="5">
        <f t="shared" si="1601"/>
        <v>4.4803904166053922E-5</v>
      </c>
      <c r="AQ1428" s="5">
        <f t="shared" si="1602"/>
        <v>2.5547129273029667E-5</v>
      </c>
      <c r="AR1428" s="5">
        <f t="shared" si="1603"/>
        <v>3.0654877336005786E-2</v>
      </c>
      <c r="AS1428" s="5">
        <f t="shared" si="1604"/>
        <v>1.6532083230137242E-2</v>
      </c>
      <c r="AT1428" s="5">
        <f t="shared" si="1605"/>
        <v>4.4578514037498388E-3</v>
      </c>
      <c r="AU1428" s="5">
        <f t="shared" si="1606"/>
        <v>8.0136862210193594E-4</v>
      </c>
      <c r="AV1428" s="5">
        <f t="shared" si="1607"/>
        <v>1.0804392245152437E-4</v>
      </c>
      <c r="AW1428" s="5">
        <f t="shared" si="1608"/>
        <v>3.9817141226925977E-7</v>
      </c>
      <c r="AX1428" s="5">
        <f t="shared" si="1609"/>
        <v>2.0365034402318457E-6</v>
      </c>
      <c r="AY1428" s="5">
        <f t="shared" si="1610"/>
        <v>4.6448467044076202E-6</v>
      </c>
      <c r="AZ1428" s="5">
        <f t="shared" si="1611"/>
        <v>5.296971387632465E-6</v>
      </c>
      <c r="BA1428" s="5">
        <f t="shared" si="1612"/>
        <v>4.0271018136826913E-6</v>
      </c>
      <c r="BB1428" s="5">
        <f t="shared" si="1613"/>
        <v>2.2962483414057602E-6</v>
      </c>
      <c r="BC1428" s="5">
        <f t="shared" si="1614"/>
        <v>1.0474543111860164E-6</v>
      </c>
      <c r="BD1428" s="5">
        <f t="shared" si="1615"/>
        <v>1.1652914758637825E-2</v>
      </c>
      <c r="BE1428" s="5">
        <f t="shared" si="1616"/>
        <v>6.2843819126041983E-3</v>
      </c>
      <c r="BF1428" s="5">
        <f t="shared" si="1617"/>
        <v>1.6945741405253109E-3</v>
      </c>
      <c r="BG1428" s="5">
        <f t="shared" si="1618"/>
        <v>3.0462624727689255E-4</v>
      </c>
      <c r="BH1428" s="5">
        <f t="shared" si="1619"/>
        <v>4.107100494046652E-5</v>
      </c>
      <c r="BI1428" s="5">
        <f t="shared" si="1620"/>
        <v>4.4298939094018913E-6</v>
      </c>
      <c r="BJ1428" s="8">
        <f t="shared" si="1621"/>
        <v>7.1615531341812741E-2</v>
      </c>
      <c r="BK1428" s="8">
        <f t="shared" si="1622"/>
        <v>0.15878804980867425</v>
      </c>
      <c r="BL1428" s="8">
        <f t="shared" si="1623"/>
        <v>0.6427694427745263</v>
      </c>
      <c r="BM1428" s="8">
        <f t="shared" si="1624"/>
        <v>0.52634817833090375</v>
      </c>
      <c r="BN1428" s="8">
        <f t="shared" si="1625"/>
        <v>0.46467806611303664</v>
      </c>
    </row>
    <row r="1429" spans="1:66" x14ac:dyDescent="0.25">
      <c r="A1429" t="s">
        <v>109</v>
      </c>
      <c r="B1429" t="s">
        <v>420</v>
      </c>
      <c r="C1429" t="s">
        <v>89</v>
      </c>
      <c r="D1429" t="s">
        <v>525</v>
      </c>
      <c r="E1429">
        <f>VLOOKUP(A1429,home!$A$2:$E$405,3,FALSE)</f>
        <v>1.7307999999999999</v>
      </c>
      <c r="F1429">
        <f>VLOOKUP(B1429,home!$B$2:$E$405,3,FALSE)</f>
        <v>0.86670000000000003</v>
      </c>
      <c r="G1429">
        <f>VLOOKUP(C1429,away!$B$2:$E$405,4,FALSE)</f>
        <v>0.9244</v>
      </c>
      <c r="H1429">
        <f>VLOOKUP(A1429,away!$A$2:$E$405,3,FALSE)</f>
        <v>1.3153999999999999</v>
      </c>
      <c r="I1429">
        <f>VLOOKUP(C1429,away!$B$2:$E$405,3,FALSE)</f>
        <v>0.60819999999999996</v>
      </c>
      <c r="J1429">
        <f>VLOOKUP(B1429,home!$B$2:$E$405,4,FALSE)</f>
        <v>0.63349999999999995</v>
      </c>
      <c r="K1429" s="3">
        <f t="shared" si="1570"/>
        <v>1.3866779823840001</v>
      </c>
      <c r="L1429" s="3">
        <f t="shared" si="1571"/>
        <v>0.50681664837999985</v>
      </c>
      <c r="M1429" s="5">
        <f t="shared" si="1572"/>
        <v>0.150544790050019</v>
      </c>
      <c r="N1429" s="5">
        <f t="shared" si="1573"/>
        <v>0.20875714572498325</v>
      </c>
      <c r="O1429" s="5">
        <f t="shared" si="1574"/>
        <v>7.6298605924221385E-2</v>
      </c>
      <c r="P1429" s="5">
        <f t="shared" si="1575"/>
        <v>0.10580159692171122</v>
      </c>
      <c r="Q1429" s="5">
        <f t="shared" si="1576"/>
        <v>0.14473946882108124</v>
      </c>
      <c r="R1429" s="5">
        <f t="shared" si="1577"/>
        <v>1.9334701865290137E-2</v>
      </c>
      <c r="S1429" s="5">
        <f t="shared" si="1578"/>
        <v>1.858911541785175E-2</v>
      </c>
      <c r="T1429" s="5">
        <f t="shared" si="1579"/>
        <v>7.3356372476201887E-2</v>
      </c>
      <c r="U1429" s="5">
        <f t="shared" si="1580"/>
        <v>2.6811005372556689E-2</v>
      </c>
      <c r="V1429" s="5">
        <f t="shared" si="1581"/>
        <v>1.4515857860251395E-3</v>
      </c>
      <c r="W1429" s="5">
        <f t="shared" si="1582"/>
        <v>6.6902344865382921E-2</v>
      </c>
      <c r="X1429" s="5">
        <f t="shared" si="1583"/>
        <v>3.3907222193436261E-2</v>
      </c>
      <c r="Y1429" s="5">
        <f t="shared" si="1584"/>
        <v>8.5923723539766562E-3</v>
      </c>
      <c r="Z1429" s="5">
        <f t="shared" si="1585"/>
        <v>3.2663829322642935E-3</v>
      </c>
      <c r="AA1429" s="5">
        <f t="shared" si="1586"/>
        <v>4.5294212942057844E-3</v>
      </c>
      <c r="AB1429" s="5">
        <f t="shared" si="1587"/>
        <v>3.1404243908082019E-3</v>
      </c>
      <c r="AC1429" s="5">
        <f t="shared" si="1588"/>
        <v>6.3760133354369891E-5</v>
      </c>
      <c r="AD1429" s="5">
        <f t="shared" si="1589"/>
        <v>2.3193002148671957E-2</v>
      </c>
      <c r="AE1429" s="5">
        <f t="shared" si="1590"/>
        <v>1.1754599614860056E-2</v>
      </c>
      <c r="AF1429" s="5">
        <f t="shared" si="1591"/>
        <v>2.9787133899261049E-3</v>
      </c>
      <c r="AG1429" s="5">
        <f t="shared" si="1592"/>
        <v>5.0322051225565876E-4</v>
      </c>
      <c r="AH1429" s="5">
        <f t="shared" si="1593"/>
        <v>4.1386431251395624E-4</v>
      </c>
      <c r="AI1429" s="5">
        <f t="shared" si="1594"/>
        <v>5.7389652985759406E-4</v>
      </c>
      <c r="AJ1429" s="5">
        <f t="shared" si="1595"/>
        <v>3.9790484106005383E-4</v>
      </c>
      <c r="AK1429" s="5">
        <f t="shared" si="1596"/>
        <v>1.8392196072732718E-4</v>
      </c>
      <c r="AL1429" s="5">
        <f t="shared" si="1597"/>
        <v>1.7924031583138105E-6</v>
      </c>
      <c r="AM1429" s="5">
        <f t="shared" si="1598"/>
        <v>6.4322450849896313E-3</v>
      </c>
      <c r="AN1429" s="5">
        <f t="shared" si="1599"/>
        <v>3.2599688955331722E-3</v>
      </c>
      <c r="AO1429" s="5">
        <f t="shared" si="1600"/>
        <v>8.26103254728586E-4</v>
      </c>
      <c r="AP1429" s="5">
        <f t="shared" si="1601"/>
        <v>1.3956096092578374E-4</v>
      </c>
      <c r="AQ1429" s="5">
        <f t="shared" si="1602"/>
        <v>1.7682954615274457E-5</v>
      </c>
      <c r="AR1429" s="5">
        <f t="shared" si="1603"/>
        <v>4.1950664750483232E-5</v>
      </c>
      <c r="AS1429" s="5">
        <f t="shared" si="1604"/>
        <v>5.817206315586768E-5</v>
      </c>
      <c r="AT1429" s="5">
        <f t="shared" si="1605"/>
        <v>4.0332959584046615E-5</v>
      </c>
      <c r="AU1429" s="5">
        <f t="shared" si="1606"/>
        <v>1.8642942339860388E-5</v>
      </c>
      <c r="AV1429" s="5">
        <f t="shared" si="1607"/>
        <v>6.4629394173847178E-6</v>
      </c>
      <c r="AW1429" s="5">
        <f t="shared" si="1608"/>
        <v>3.4991268935479716E-8</v>
      </c>
      <c r="AX1429" s="5">
        <f t="shared" si="1609"/>
        <v>1.4865754394421359E-3</v>
      </c>
      <c r="AY1429" s="5">
        <f t="shared" si="1610"/>
        <v>7.5342118178208873E-4</v>
      </c>
      <c r="AZ1429" s="5">
        <f t="shared" si="1611"/>
        <v>1.9092319908464839E-4</v>
      </c>
      <c r="BA1429" s="5">
        <f t="shared" si="1612"/>
        <v>3.2254351952689648E-5</v>
      </c>
      <c r="BB1429" s="5">
        <f t="shared" si="1613"/>
        <v>4.0867606380827671E-6</v>
      </c>
      <c r="BC1429" s="5">
        <f t="shared" si="1614"/>
        <v>4.1424766586488363E-7</v>
      </c>
      <c r="BD1429" s="5">
        <f t="shared" si="1615"/>
        <v>3.543549217692151E-6</v>
      </c>
      <c r="BE1429" s="5">
        <f t="shared" si="1616"/>
        <v>4.9137616796677541E-6</v>
      </c>
      <c r="BF1429" s="5">
        <f t="shared" si="1617"/>
        <v>3.4069025659387487E-6</v>
      </c>
      <c r="BG1429" s="5">
        <f t="shared" si="1618"/>
        <v>1.5747589254382717E-6</v>
      </c>
      <c r="BH1429" s="5">
        <f t="shared" si="1619"/>
        <v>5.4592088236698505E-7</v>
      </c>
      <c r="BI1429" s="5">
        <f t="shared" si="1620"/>
        <v>1.5140329354038854E-7</v>
      </c>
      <c r="BJ1429" s="8">
        <f t="shared" si="1621"/>
        <v>0.58782769843213378</v>
      </c>
      <c r="BK1429" s="8">
        <f t="shared" si="1622"/>
        <v>0.2772060618939019</v>
      </c>
      <c r="BL1429" s="8">
        <f t="shared" si="1623"/>
        <v>0.13186344435705341</v>
      </c>
      <c r="BM1429" s="8">
        <f t="shared" si="1624"/>
        <v>0.29393389211753423</v>
      </c>
      <c r="BN1429" s="8">
        <f t="shared" si="1625"/>
        <v>0.70547630930730632</v>
      </c>
    </row>
    <row r="1430" spans="1:66" x14ac:dyDescent="0.25">
      <c r="A1430" t="s">
        <v>109</v>
      </c>
      <c r="B1430" t="s">
        <v>120</v>
      </c>
      <c r="C1430" t="s">
        <v>336</v>
      </c>
      <c r="D1430" t="s">
        <v>525</v>
      </c>
      <c r="E1430">
        <f>VLOOKUP(A1430,home!$A$2:$E$405,3,FALSE)</f>
        <v>1.7307999999999999</v>
      </c>
      <c r="F1430">
        <f>VLOOKUP(B1430,home!$B$2:$E$405,3,FALSE)</f>
        <v>0.57779999999999998</v>
      </c>
      <c r="G1430">
        <f>VLOOKUP(C1430,away!$B$2:$E$405,4,FALSE)</f>
        <v>0.9244</v>
      </c>
      <c r="H1430">
        <f>VLOOKUP(A1430,away!$A$2:$E$405,3,FALSE)</f>
        <v>1.3153999999999999</v>
      </c>
      <c r="I1430">
        <f>VLOOKUP(C1430,away!$B$2:$E$405,3,FALSE)</f>
        <v>1.5205</v>
      </c>
      <c r="J1430">
        <f>VLOOKUP(B1430,home!$B$2:$E$405,4,FALSE)</f>
        <v>0.76019999999999999</v>
      </c>
      <c r="K1430" s="3">
        <f t="shared" si="1570"/>
        <v>0.92445198825599995</v>
      </c>
      <c r="L1430" s="3">
        <f t="shared" si="1571"/>
        <v>1.52044994514</v>
      </c>
      <c r="M1430" s="5">
        <f t="shared" si="1572"/>
        <v>8.6734640256297818E-2</v>
      </c>
      <c r="N1430" s="5">
        <f t="shared" si="1573"/>
        <v>8.0182010635603401E-2</v>
      </c>
      <c r="O1430" s="5">
        <f t="shared" si="1574"/>
        <v>0.13187567901942565</v>
      </c>
      <c r="P1430" s="5">
        <f t="shared" si="1575"/>
        <v>0.12191273367211809</v>
      </c>
      <c r="Q1430" s="5">
        <f t="shared" si="1576"/>
        <v>3.706220957722365E-2</v>
      </c>
      <c r="R1430" s="5">
        <f t="shared" si="1577"/>
        <v>0.10025518446519298</v>
      </c>
      <c r="S1430" s="5">
        <f t="shared" si="1578"/>
        <v>4.283961571607952E-2</v>
      </c>
      <c r="T1430" s="5">
        <f t="shared" si="1579"/>
        <v>5.6351234518456875E-2</v>
      </c>
      <c r="U1430" s="5">
        <f t="shared" si="1580"/>
        <v>9.2681104611819692E-2</v>
      </c>
      <c r="V1430" s="5">
        <f t="shared" si="1581"/>
        <v>6.6905149443013869E-3</v>
      </c>
      <c r="W1430" s="5">
        <f t="shared" si="1582"/>
        <v>1.142074444427499E-2</v>
      </c>
      <c r="X1430" s="5">
        <f t="shared" si="1583"/>
        <v>1.7364670263755867E-2</v>
      </c>
      <c r="Y1430" s="5">
        <f t="shared" si="1584"/>
        <v>1.3201055974950899E-2</v>
      </c>
      <c r="Z1430" s="5">
        <f t="shared" si="1585"/>
        <v>5.0810996573367746E-2</v>
      </c>
      <c r="AA1430" s="5">
        <f t="shared" si="1586"/>
        <v>4.6972326807518609E-2</v>
      </c>
      <c r="AB1430" s="5">
        <f t="shared" si="1587"/>
        <v>2.1711830455110593E-2</v>
      </c>
      <c r="AC1430" s="5">
        <f t="shared" si="1588"/>
        <v>5.8775461865906257E-4</v>
      </c>
      <c r="AD1430" s="5">
        <f t="shared" si="1589"/>
        <v>2.6394824772184191E-3</v>
      </c>
      <c r="AE1430" s="5">
        <f t="shared" si="1590"/>
        <v>4.0132009876847367E-3</v>
      </c>
      <c r="AF1430" s="5">
        <f t="shared" si="1591"/>
        <v>3.0509356107805258E-3</v>
      </c>
      <c r="AG1430" s="5">
        <f t="shared" si="1592"/>
        <v>1.5462649606789742E-3</v>
      </c>
      <c r="AH1430" s="5">
        <f t="shared" si="1593"/>
        <v>1.9313894238121427E-2</v>
      </c>
      <c r="AI1430" s="5">
        <f t="shared" si="1594"/>
        <v>1.7854767929397452E-2</v>
      </c>
      <c r="AJ1430" s="5">
        <f t="shared" si="1595"/>
        <v>8.2529378560904695E-3</v>
      </c>
      <c r="AK1430" s="5">
        <f t="shared" si="1596"/>
        <v>2.5431482700053482E-3</v>
      </c>
      <c r="AL1430" s="5">
        <f t="shared" si="1597"/>
        <v>3.3045515414557442E-5</v>
      </c>
      <c r="AM1430" s="5">
        <f t="shared" si="1598"/>
        <v>4.8801496480628813E-4</v>
      </c>
      <c r="AN1430" s="5">
        <f t="shared" si="1599"/>
        <v>7.4200232646721986E-4</v>
      </c>
      <c r="AO1430" s="5">
        <f t="shared" si="1600"/>
        <v>5.6408869828541844E-4</v>
      </c>
      <c r="AP1430" s="5">
        <f t="shared" si="1601"/>
        <v>2.8588954345405276E-4</v>
      </c>
      <c r="AQ1430" s="5">
        <f t="shared" si="1602"/>
        <v>1.0867018516520352E-4</v>
      </c>
      <c r="AR1430" s="5">
        <f t="shared" si="1603"/>
        <v>5.8731618869582915E-3</v>
      </c>
      <c r="AS1430" s="5">
        <f t="shared" si="1604"/>
        <v>5.4294561837479535E-3</v>
      </c>
      <c r="AT1430" s="5">
        <f t="shared" si="1605"/>
        <v>2.5096357821073143E-3</v>
      </c>
      <c r="AU1430" s="5">
        <f t="shared" si="1606"/>
        <v>7.7334592952250285E-4</v>
      </c>
      <c r="AV1430" s="5">
        <f t="shared" si="1607"/>
        <v>1.787302955391905E-4</v>
      </c>
      <c r="AW1430" s="5">
        <f t="shared" si="1608"/>
        <v>1.2902281628092066E-6</v>
      </c>
      <c r="AX1430" s="5">
        <f t="shared" si="1609"/>
        <v>7.519106741897579E-5</v>
      </c>
      <c r="AY1430" s="5">
        <f t="shared" si="1610"/>
        <v>1.1432425433219978E-4</v>
      </c>
      <c r="AZ1430" s="5">
        <f t="shared" si="1611"/>
        <v>8.6912153113782284E-5</v>
      </c>
      <c r="BA1430" s="5">
        <f t="shared" si="1612"/>
        <v>4.4048526144616511E-5</v>
      </c>
      <c r="BB1430" s="5">
        <f t="shared" si="1613"/>
        <v>1.6743394790020007E-5</v>
      </c>
      <c r="BC1430" s="5">
        <f t="shared" si="1614"/>
        <v>5.0914987379886512E-6</v>
      </c>
      <c r="BD1430" s="5">
        <f t="shared" si="1615"/>
        <v>1.4883081114706819E-3</v>
      </c>
      <c r="BE1430" s="5">
        <f t="shared" si="1616"/>
        <v>1.3758693927866043E-3</v>
      </c>
      <c r="BF1430" s="5">
        <f t="shared" si="1617"/>
        <v>6.3596259787107579E-4</v>
      </c>
      <c r="BG1430" s="5">
        <f t="shared" si="1618"/>
        <v>1.9597229601945568E-4</v>
      </c>
      <c r="BH1430" s="5">
        <f t="shared" si="1619"/>
        <v>4.5291744674569788E-5</v>
      </c>
      <c r="BI1430" s="5">
        <f t="shared" si="1620"/>
        <v>8.3740086831978305E-6</v>
      </c>
      <c r="BJ1430" s="8">
        <f t="shared" si="1621"/>
        <v>0.22936278606334409</v>
      </c>
      <c r="BK1430" s="8">
        <f t="shared" si="1622"/>
        <v>0.25891262897720269</v>
      </c>
      <c r="BL1430" s="8">
        <f t="shared" si="1623"/>
        <v>0.45997498188206304</v>
      </c>
      <c r="BM1430" s="8">
        <f t="shared" si="1624"/>
        <v>0.44092590184394653</v>
      </c>
      <c r="BN1430" s="8">
        <f t="shared" si="1625"/>
        <v>0.55802245762586156</v>
      </c>
    </row>
    <row r="1431" spans="1:66" x14ac:dyDescent="0.25">
      <c r="A1431" t="s">
        <v>109</v>
      </c>
      <c r="B1431" t="s">
        <v>102</v>
      </c>
      <c r="C1431" t="s">
        <v>110</v>
      </c>
      <c r="D1431" t="s">
        <v>525</v>
      </c>
      <c r="E1431">
        <f>VLOOKUP(A1431,home!$A$2:$E$405,3,FALSE)</f>
        <v>1.7307999999999999</v>
      </c>
      <c r="F1431">
        <f>VLOOKUP(B1431,home!$B$2:$E$405,3,FALSE)</f>
        <v>0.57779999999999998</v>
      </c>
      <c r="G1431">
        <f>VLOOKUP(C1431,away!$B$2:$E$405,4,FALSE)</f>
        <v>0.57779999999999998</v>
      </c>
      <c r="H1431">
        <f>VLOOKUP(A1431,away!$A$2:$E$405,3,FALSE)</f>
        <v>1.3153999999999999</v>
      </c>
      <c r="I1431">
        <f>VLOOKUP(C1431,away!$B$2:$E$405,3,FALSE)</f>
        <v>0.65159999999999996</v>
      </c>
      <c r="J1431">
        <f>VLOOKUP(B1431,home!$B$2:$E$405,4,FALSE)</f>
        <v>0.76019999999999999</v>
      </c>
      <c r="K1431" s="3">
        <f t="shared" si="1570"/>
        <v>0.57783249547199989</v>
      </c>
      <c r="L1431" s="3">
        <f t="shared" si="1571"/>
        <v>0.65157854932799997</v>
      </c>
      <c r="M1431" s="5">
        <f t="shared" si="1572"/>
        <v>0.29246477561786366</v>
      </c>
      <c r="N1431" s="5">
        <f t="shared" si="1573"/>
        <v>0.16899565113292869</v>
      </c>
      <c r="O1431" s="5">
        <f t="shared" si="1574"/>
        <v>0.19056377422662663</v>
      </c>
      <c r="P1431" s="5">
        <f t="shared" si="1575"/>
        <v>0.11011394120793444</v>
      </c>
      <c r="Q1431" s="5">
        <f t="shared" si="1576"/>
        <v>4.8825589409027835E-2</v>
      </c>
      <c r="R1431" s="5">
        <f t="shared" si="1577"/>
        <v>6.2083633782526938E-2</v>
      </c>
      <c r="S1431" s="5">
        <f t="shared" si="1578"/>
        <v>1.0364564435775974E-2</v>
      </c>
      <c r="T1431" s="5">
        <f t="shared" si="1579"/>
        <v>3.1813706717218913E-2</v>
      </c>
      <c r="U1431" s="5">
        <f t="shared" si="1580"/>
        <v>3.5873941036527295E-2</v>
      </c>
      <c r="V1431" s="5">
        <f t="shared" si="1581"/>
        <v>4.3358803219817918E-4</v>
      </c>
      <c r="W1431" s="5">
        <f t="shared" si="1582"/>
        <v>9.404337390369933E-3</v>
      </c>
      <c r="X1431" s="5">
        <f t="shared" si="1583"/>
        <v>6.1276645142083102E-3</v>
      </c>
      <c r="Y1431" s="5">
        <f t="shared" si="1584"/>
        <v>1.9963273774682572E-3</v>
      </c>
      <c r="Z1431" s="5">
        <f t="shared" si="1585"/>
        <v>1.3484121345676572E-2</v>
      </c>
      <c r="AA1431" s="5">
        <f t="shared" si="1586"/>
        <v>7.7915634864195553E-3</v>
      </c>
      <c r="AB1431" s="5">
        <f t="shared" si="1587"/>
        <v>2.2511092864931632E-3</v>
      </c>
      <c r="AC1431" s="5">
        <f t="shared" si="1588"/>
        <v>1.0202956703305058E-5</v>
      </c>
      <c r="AD1431" s="5">
        <f t="shared" si="1589"/>
        <v>1.3585329356345232E-3</v>
      </c>
      <c r="AE1431" s="5">
        <f t="shared" si="1590"/>
        <v>8.8519091941505169E-4</v>
      </c>
      <c r="AF1431" s="5">
        <f t="shared" si="1591"/>
        <v>2.8838570757538896E-4</v>
      </c>
      <c r="AG1431" s="5">
        <f t="shared" si="1592"/>
        <v>6.2635313662966923E-5</v>
      </c>
      <c r="AH1431" s="5">
        <f t="shared" si="1593"/>
        <v>2.1964910563446647E-3</v>
      </c>
      <c r="AI1431" s="5">
        <f t="shared" si="1594"/>
        <v>1.2692039083695666E-3</v>
      </c>
      <c r="AJ1431" s="5">
        <f t="shared" si="1595"/>
        <v>3.6669363081800105E-4</v>
      </c>
      <c r="AK1431" s="5">
        <f t="shared" si="1596"/>
        <v>7.0629165256417916E-5</v>
      </c>
      <c r="AL1431" s="5">
        <f t="shared" si="1597"/>
        <v>1.5365785807215164E-7</v>
      </c>
      <c r="AM1431" s="5">
        <f t="shared" si="1598"/>
        <v>1.5700089527571971E-4</v>
      </c>
      <c r="AN1431" s="5">
        <f t="shared" si="1599"/>
        <v>1.0229841558695069E-4</v>
      </c>
      <c r="AO1431" s="5">
        <f t="shared" si="1600"/>
        <v>3.3327726613349094E-5</v>
      </c>
      <c r="AP1431" s="5">
        <f t="shared" si="1601"/>
        <v>7.2385439197087269E-6</v>
      </c>
      <c r="AQ1431" s="5">
        <f t="shared" si="1602"/>
        <v>1.1791199866127065E-6</v>
      </c>
      <c r="AR1431" s="5">
        <f t="shared" si="1603"/>
        <v>2.8623729122099659E-4</v>
      </c>
      <c r="AS1431" s="5">
        <f t="shared" si="1604"/>
        <v>1.6539720828337402E-4</v>
      </c>
      <c r="AT1431" s="5">
        <f t="shared" si="1605"/>
        <v>4.7785940803242064E-5</v>
      </c>
      <c r="AU1431" s="5">
        <f t="shared" si="1606"/>
        <v>9.2040898076048735E-6</v>
      </c>
      <c r="AV1431" s="5">
        <f t="shared" si="1607"/>
        <v>1.3296055455191806E-6</v>
      </c>
      <c r="AW1431" s="5">
        <f t="shared" si="1608"/>
        <v>1.6070190099672836E-9</v>
      </c>
      <c r="AX1431" s="5">
        <f t="shared" si="1609"/>
        <v>1.5120036518084535E-5</v>
      </c>
      <c r="AY1431" s="5">
        <f t="shared" si="1610"/>
        <v>9.8518914602399039E-6</v>
      </c>
      <c r="AZ1431" s="5">
        <f t="shared" si="1611"/>
        <v>3.209640572900014E-6</v>
      </c>
      <c r="BA1431" s="5">
        <f t="shared" si="1612"/>
        <v>6.9711098278482726E-7</v>
      </c>
      <c r="BB1431" s="5">
        <f t="shared" si="1613"/>
        <v>1.1355564072088852E-7</v>
      </c>
      <c r="BC1431" s="5">
        <f t="shared" si="1614"/>
        <v>1.4798083929785621E-8</v>
      </c>
      <c r="BD1431" s="5">
        <f t="shared" si="1615"/>
        <v>3.1084346496225527E-5</v>
      </c>
      <c r="BE1431" s="5">
        <f t="shared" si="1616"/>
        <v>1.7961545506030314E-5</v>
      </c>
      <c r="BF1431" s="5">
        <f t="shared" si="1617"/>
        <v>5.1893823311416902E-6</v>
      </c>
      <c r="BG1431" s="5">
        <f t="shared" si="1618"/>
        <v>9.9953124745396887E-7</v>
      </c>
      <c r="BH1431" s="5">
        <f t="shared" si="1619"/>
        <v>1.4439040875464194E-7</v>
      </c>
      <c r="BI1431" s="5">
        <f t="shared" si="1620"/>
        <v>1.6686694042583375E-8</v>
      </c>
      <c r="BJ1431" s="8">
        <f t="shared" si="1621"/>
        <v>0.27008807315215083</v>
      </c>
      <c r="BK1431" s="8">
        <f t="shared" si="1622"/>
        <v>0.41339707779979384</v>
      </c>
      <c r="BL1431" s="8">
        <f t="shared" si="1623"/>
        <v>0.30303238959772649</v>
      </c>
      <c r="BM1431" s="8">
        <f t="shared" si="1624"/>
        <v>0.12694444623399859</v>
      </c>
      <c r="BN1431" s="8">
        <f t="shared" si="1625"/>
        <v>0.87304736537690819</v>
      </c>
    </row>
    <row r="1432" spans="1:66" x14ac:dyDescent="0.25">
      <c r="A1432" t="s">
        <v>109</v>
      </c>
      <c r="B1432" t="s">
        <v>107</v>
      </c>
      <c r="C1432" t="s">
        <v>124</v>
      </c>
      <c r="D1432" t="s">
        <v>525</v>
      </c>
      <c r="E1432">
        <f>VLOOKUP(A1432,home!$A$2:$E$405,3,FALSE)</f>
        <v>1.7307999999999999</v>
      </c>
      <c r="F1432">
        <f>VLOOKUP(B1432,home!$B$2:$E$405,3,FALSE)</f>
        <v>1.9643999999999999</v>
      </c>
      <c r="G1432">
        <f>VLOOKUP(C1432,away!$B$2:$E$405,4,FALSE)</f>
        <v>1.5022</v>
      </c>
      <c r="H1432">
        <f>VLOOKUP(A1432,away!$A$2:$E$405,3,FALSE)</f>
        <v>1.3153999999999999</v>
      </c>
      <c r="I1432">
        <f>VLOOKUP(C1432,away!$B$2:$E$405,3,FALSE)</f>
        <v>1.0643</v>
      </c>
      <c r="J1432">
        <f>VLOOKUP(B1432,home!$B$2:$E$405,4,FALSE)</f>
        <v>0.9123</v>
      </c>
      <c r="K1432" s="3">
        <f t="shared" si="1570"/>
        <v>5.1074552437439991</v>
      </c>
      <c r="L1432" s="3">
        <f t="shared" si="1571"/>
        <v>1.2772019547060001</v>
      </c>
      <c r="M1432" s="5">
        <f t="shared" si="1572"/>
        <v>1.6872467872947421E-3</v>
      </c>
      <c r="N1432" s="5">
        <f t="shared" si="1573"/>
        <v>8.6175374512587454E-3</v>
      </c>
      <c r="O1432" s="5">
        <f t="shared" si="1574"/>
        <v>2.154954894804263E-3</v>
      </c>
      <c r="P1432" s="5">
        <f t="shared" si="1575"/>
        <v>1.1006335677499831E-2</v>
      </c>
      <c r="Q1432" s="5">
        <f t="shared" si="1576"/>
        <v>2.2006843421795888E-2</v>
      </c>
      <c r="R1432" s="5">
        <f t="shared" si="1577"/>
        <v>1.3761563019736342E-3</v>
      </c>
      <c r="S1432" s="5">
        <f t="shared" si="1578"/>
        <v>1.7949274812375755E-2</v>
      </c>
      <c r="T1432" s="5">
        <f t="shared" si="1579"/>
        <v>2.8107183435226585E-2</v>
      </c>
      <c r="U1432" s="5">
        <f t="shared" si="1580"/>
        <v>7.0286567207265881E-3</v>
      </c>
      <c r="V1432" s="5">
        <f t="shared" si="1581"/>
        <v>1.3009737733707113E-2</v>
      </c>
      <c r="W1432" s="5">
        <f t="shared" si="1582"/>
        <v>3.7466322610968196E-2</v>
      </c>
      <c r="X1432" s="5">
        <f t="shared" si="1583"/>
        <v>4.7852060474374181E-2</v>
      </c>
      <c r="Y1432" s="5">
        <f t="shared" si="1584"/>
        <v>3.0558372587290227E-2</v>
      </c>
      <c r="Z1432" s="5">
        <f t="shared" si="1585"/>
        <v>5.8587650628723559E-4</v>
      </c>
      <c r="AA1432" s="5">
        <f t="shared" si="1586"/>
        <v>2.9923380342231553E-3</v>
      </c>
      <c r="AB1432" s="5">
        <f t="shared" si="1587"/>
        <v>7.6416162919738318E-3</v>
      </c>
      <c r="AC1432" s="5">
        <f t="shared" si="1588"/>
        <v>5.304112210038645E-3</v>
      </c>
      <c r="AD1432" s="5">
        <f t="shared" si="1589"/>
        <v>4.7839391470798451E-2</v>
      </c>
      <c r="AE1432" s="5">
        <f t="shared" si="1590"/>
        <v>6.1100564298449331E-2</v>
      </c>
      <c r="AF1432" s="5">
        <f t="shared" si="1591"/>
        <v>3.9018880077809577E-2</v>
      </c>
      <c r="AG1432" s="5">
        <f t="shared" si="1592"/>
        <v>1.6611663301939136E-2</v>
      </c>
      <c r="AH1432" s="5">
        <f t="shared" si="1593"/>
        <v>1.8707065476159475E-4</v>
      </c>
      <c r="AI1432" s="5">
        <f t="shared" si="1594"/>
        <v>9.554549966127305E-4</v>
      </c>
      <c r="AJ1432" s="5">
        <f t="shared" si="1595"/>
        <v>2.4399718163055474E-3</v>
      </c>
      <c r="AK1432" s="5">
        <f t="shared" si="1596"/>
        <v>4.1540156159257813E-3</v>
      </c>
      <c r="AL1432" s="5">
        <f t="shared" si="1597"/>
        <v>1.3840023852921457E-3</v>
      </c>
      <c r="AM1432" s="5">
        <f t="shared" si="1598"/>
        <v>4.88675101650103E-2</v>
      </c>
      <c r="AN1432" s="5">
        <f t="shared" si="1599"/>
        <v>6.2413679504366479E-2</v>
      </c>
      <c r="AO1432" s="5">
        <f t="shared" si="1600"/>
        <v>3.9857436731685354E-2</v>
      </c>
      <c r="AP1432" s="5">
        <f t="shared" si="1601"/>
        <v>1.6968665367759758E-2</v>
      </c>
      <c r="AQ1432" s="5">
        <f t="shared" si="1602"/>
        <v>5.4181031441136902E-3</v>
      </c>
      <c r="AR1432" s="5">
        <f t="shared" si="1603"/>
        <v>4.7785401185928022E-5</v>
      </c>
      <c r="AS1432" s="5">
        <f t="shared" si="1604"/>
        <v>2.440617978614788E-4</v>
      </c>
      <c r="AT1432" s="5">
        <f t="shared" si="1605"/>
        <v>6.2326735464259886E-4</v>
      </c>
      <c r="AU1432" s="5">
        <f t="shared" si="1606"/>
        <v>1.0611033729079312E-3</v>
      </c>
      <c r="AV1432" s="5">
        <f t="shared" si="1607"/>
        <v>1.3548844965282638E-3</v>
      </c>
      <c r="AW1432" s="5">
        <f t="shared" si="1608"/>
        <v>2.5078322444343733E-4</v>
      </c>
      <c r="AX1432" s="5">
        <f t="shared" si="1609"/>
        <v>4.1598103506832504E-2</v>
      </c>
      <c r="AY1432" s="5">
        <f t="shared" si="1610"/>
        <v>5.3129179110988987E-2</v>
      </c>
      <c r="AZ1432" s="5">
        <f t="shared" si="1611"/>
        <v>3.3928345706240169E-2</v>
      </c>
      <c r="BA1432" s="5">
        <f t="shared" si="1612"/>
        <v>1.4444449818650295E-2</v>
      </c>
      <c r="BB1432" s="5">
        <f t="shared" si="1613"/>
        <v>4.612119885758219E-3</v>
      </c>
      <c r="BC1432" s="5">
        <f t="shared" si="1614"/>
        <v>1.1781217066857621E-3</v>
      </c>
      <c r="BD1432" s="5">
        <f t="shared" si="1615"/>
        <v>1.0171934633512944E-5</v>
      </c>
      <c r="BE1432" s="5">
        <f t="shared" si="1616"/>
        <v>5.1952700882956883E-5</v>
      </c>
      <c r="BF1432" s="5">
        <f t="shared" si="1617"/>
        <v>1.326730472756608E-4</v>
      </c>
      <c r="BG1432" s="5">
        <f t="shared" si="1618"/>
        <v>2.258738836705232E-4</v>
      </c>
      <c r="BH1432" s="5">
        <f t="shared" si="1619"/>
        <v>2.8841018789445885E-4</v>
      </c>
      <c r="BI1432" s="5">
        <f t="shared" si="1620"/>
        <v>2.9460842530214915E-4</v>
      </c>
      <c r="BJ1432" s="8">
        <f t="shared" si="1621"/>
        <v>0.66159453377800193</v>
      </c>
      <c r="BK1432" s="8">
        <f t="shared" si="1622"/>
        <v>0.10346988871719723</v>
      </c>
      <c r="BL1432" s="8">
        <f t="shared" si="1623"/>
        <v>3.3265027930092589E-2</v>
      </c>
      <c r="BM1432" s="8">
        <f t="shared" si="1624"/>
        <v>0.69918785651040638</v>
      </c>
      <c r="BN1432" s="8">
        <f t="shared" si="1625"/>
        <v>4.6849074534627104E-2</v>
      </c>
    </row>
    <row r="1433" spans="1:66" x14ac:dyDescent="0.25">
      <c r="A1433" t="s">
        <v>109</v>
      </c>
      <c r="B1433" t="s">
        <v>128</v>
      </c>
      <c r="C1433" t="s">
        <v>90</v>
      </c>
      <c r="D1433" t="s">
        <v>525</v>
      </c>
      <c r="E1433">
        <f>VLOOKUP(A1433,home!$A$2:$E$405,3,FALSE)</f>
        <v>1.7307999999999999</v>
      </c>
      <c r="F1433">
        <f>VLOOKUP(B1433,home!$B$2:$E$405,3,FALSE)</f>
        <v>0.57779999999999998</v>
      </c>
      <c r="G1433">
        <f>VLOOKUP(C1433,away!$B$2:$E$405,4,FALSE)</f>
        <v>0.57779999999999998</v>
      </c>
      <c r="H1433">
        <f>VLOOKUP(A1433,away!$A$2:$E$405,3,FALSE)</f>
        <v>1.3153999999999999</v>
      </c>
      <c r="I1433">
        <f>VLOOKUP(C1433,away!$B$2:$E$405,3,FALSE)</f>
        <v>0.50680000000000003</v>
      </c>
      <c r="J1433">
        <f>VLOOKUP(B1433,home!$B$2:$E$405,4,FALSE)</f>
        <v>0.76019999999999999</v>
      </c>
      <c r="K1433" s="3">
        <f t="shared" si="1570"/>
        <v>0.57783249547199989</v>
      </c>
      <c r="L1433" s="3">
        <f t="shared" si="1571"/>
        <v>0.50678331614399996</v>
      </c>
      <c r="M1433" s="5">
        <f t="shared" si="1572"/>
        <v>0.33803162877625298</v>
      </c>
      <c r="N1433" s="5">
        <f t="shared" si="1573"/>
        <v>0.19532565960424697</v>
      </c>
      <c r="O1433" s="5">
        <f t="shared" si="1574"/>
        <v>0.17130878979278705</v>
      </c>
      <c r="P1433" s="5">
        <f t="shared" si="1575"/>
        <v>9.89877855022544E-2</v>
      </c>
      <c r="Q1433" s="5">
        <f t="shared" si="1576"/>
        <v>5.6432756659418201E-2</v>
      </c>
      <c r="R1433" s="5">
        <f t="shared" si="1577"/>
        <v>4.3408218287902013E-2</v>
      </c>
      <c r="S1433" s="5">
        <f t="shared" si="1578"/>
        <v>7.2467935279557213E-3</v>
      </c>
      <c r="T1433" s="5">
        <f t="shared" si="1579"/>
        <v>2.8599179559007353E-2</v>
      </c>
      <c r="U1433" s="5">
        <f t="shared" si="1580"/>
        <v>2.5082679097291723E-2</v>
      </c>
      <c r="V1433" s="5">
        <f t="shared" si="1581"/>
        <v>2.3579123051668458E-4</v>
      </c>
      <c r="W1433" s="5">
        <f t="shared" si="1582"/>
        <v>1.0869560202291913E-2</v>
      </c>
      <c r="X1433" s="5">
        <f t="shared" si="1583"/>
        <v>5.5085117643443419E-3</v>
      </c>
      <c r="Y1433" s="5">
        <f t="shared" si="1584"/>
        <v>1.3958109294763307E-3</v>
      </c>
      <c r="Z1433" s="5">
        <f t="shared" si="1585"/>
        <v>7.3328536039485347E-3</v>
      </c>
      <c r="AA1433" s="5">
        <f t="shared" si="1586"/>
        <v>4.2371610969004301E-3</v>
      </c>
      <c r="AB1433" s="5">
        <f t="shared" si="1587"/>
        <v>1.2241846851694257E-3</v>
      </c>
      <c r="AC1433" s="5">
        <f t="shared" si="1588"/>
        <v>4.315508106851501E-6</v>
      </c>
      <c r="AD1433" s="5">
        <f t="shared" si="1589"/>
        <v>1.5701962740933676E-3</v>
      </c>
      <c r="AE1433" s="5">
        <f t="shared" si="1590"/>
        <v>7.9574927478198991E-4</v>
      </c>
      <c r="AF1433" s="5">
        <f t="shared" si="1591"/>
        <v>2.0163622814659991E-4</v>
      </c>
      <c r="AG1433" s="5">
        <f t="shared" si="1592"/>
        <v>3.4061958784967345E-5</v>
      </c>
      <c r="AH1433" s="5">
        <f t="shared" si="1593"/>
        <v>9.2904196655188001E-4</v>
      </c>
      <c r="AI1433" s="5">
        <f t="shared" si="1594"/>
        <v>5.3683063793088701E-4</v>
      </c>
      <c r="AJ1433" s="5">
        <f t="shared" si="1595"/>
        <v>1.5509909358071502E-4</v>
      </c>
      <c r="AK1433" s="5">
        <f t="shared" si="1596"/>
        <v>2.9873765429729934E-5</v>
      </c>
      <c r="AL1433" s="5">
        <f t="shared" si="1597"/>
        <v>5.0549422533122041E-8</v>
      </c>
      <c r="AM1433" s="5">
        <f t="shared" si="1598"/>
        <v>1.8146208628804146E-4</v>
      </c>
      <c r="AN1433" s="5">
        <f t="shared" si="1599"/>
        <v>9.1961957843462311E-5</v>
      </c>
      <c r="AO1433" s="5">
        <f t="shared" si="1600"/>
        <v>2.3302392977502276E-5</v>
      </c>
      <c r="AP1433" s="5">
        <f t="shared" si="1601"/>
        <v>3.93642132907642E-6</v>
      </c>
      <c r="AQ1433" s="5">
        <f t="shared" si="1602"/>
        <v>4.9872816372232998E-7</v>
      </c>
      <c r="AR1433" s="5">
        <f t="shared" si="1603"/>
        <v>9.4164593729221009E-5</v>
      </c>
      <c r="AS1433" s="5">
        <f t="shared" si="1604"/>
        <v>5.4411362179662805E-5</v>
      </c>
      <c r="AT1433" s="5">
        <f t="shared" si="1605"/>
        <v>1.5720326595152674E-5</v>
      </c>
      <c r="AU1433" s="5">
        <f t="shared" si="1606"/>
        <v>3.0279051820373057E-6</v>
      </c>
      <c r="AV1433" s="5">
        <f t="shared" si="1607"/>
        <v>4.3740550184730398E-7</v>
      </c>
      <c r="AW1433" s="5">
        <f t="shared" si="1608"/>
        <v>4.1118566766848975E-10</v>
      </c>
      <c r="AX1433" s="5">
        <f t="shared" si="1609"/>
        <v>1.7475781692229054E-5</v>
      </c>
      <c r="AY1433" s="5">
        <f t="shared" si="1610"/>
        <v>8.856434598196443E-6</v>
      </c>
      <c r="AZ1433" s="5">
        <f t="shared" si="1611"/>
        <v>2.2441466474432233E-6</v>
      </c>
      <c r="BA1433" s="5">
        <f t="shared" si="1612"/>
        <v>3.7909869330157218E-7</v>
      </c>
      <c r="BB1433" s="5">
        <f t="shared" si="1613"/>
        <v>4.8030223234306991E-8</v>
      </c>
      <c r="BC1433" s="5">
        <f t="shared" si="1614"/>
        <v>4.8681831611637402E-9</v>
      </c>
      <c r="BD1433" s="5">
        <f t="shared" si="1615"/>
        <v>7.9535075122411794E-6</v>
      </c>
      <c r="BE1433" s="5">
        <f t="shared" si="1616"/>
        <v>4.595795093553619E-6</v>
      </c>
      <c r="BF1433" s="5">
        <f t="shared" si="1617"/>
        <v>1.3277998737930302E-6</v>
      </c>
      <c r="BG1433" s="5">
        <f t="shared" si="1618"/>
        <v>2.5574863818707769E-7</v>
      </c>
      <c r="BH1433" s="5">
        <f t="shared" si="1619"/>
        <v>3.6944968454301172E-8</v>
      </c>
      <c r="BI1433" s="5">
        <f t="shared" si="1620"/>
        <v>4.2696006634166334E-9</v>
      </c>
      <c r="BJ1433" s="8">
        <f t="shared" si="1621"/>
        <v>0.30106329240123147</v>
      </c>
      <c r="BK1433" s="8">
        <f t="shared" si="1622"/>
        <v>0.44451522152910738</v>
      </c>
      <c r="BL1433" s="8">
        <f t="shared" si="1623"/>
        <v>0.24709381408241865</v>
      </c>
      <c r="BM1433" s="8">
        <f t="shared" si="1624"/>
        <v>9.6501486970431843E-2</v>
      </c>
      <c r="BN1433" s="8">
        <f t="shared" si="1625"/>
        <v>0.90349483862286162</v>
      </c>
    </row>
    <row r="1434" spans="1:66" x14ac:dyDescent="0.25">
      <c r="A1434" t="s">
        <v>109</v>
      </c>
      <c r="B1434" t="s">
        <v>132</v>
      </c>
      <c r="C1434" t="s">
        <v>125</v>
      </c>
      <c r="D1434" t="s">
        <v>525</v>
      </c>
      <c r="E1434">
        <f>VLOOKUP(A1434,home!$A$2:$E$405,3,FALSE)</f>
        <v>1.7307999999999999</v>
      </c>
      <c r="F1434">
        <f>VLOOKUP(B1434,home!$B$2:$E$405,3,FALSE)</f>
        <v>1.9258999999999999</v>
      </c>
      <c r="G1434">
        <f>VLOOKUP(C1434,away!$B$2:$E$405,4,FALSE)</f>
        <v>0.86670000000000003</v>
      </c>
      <c r="H1434">
        <f>VLOOKUP(A1434,away!$A$2:$E$405,3,FALSE)</f>
        <v>1.3153999999999999</v>
      </c>
      <c r="I1434">
        <f>VLOOKUP(C1434,away!$B$2:$E$405,3,FALSE)</f>
        <v>1.2669999999999999</v>
      </c>
      <c r="J1434">
        <f>VLOOKUP(B1434,home!$B$2:$E$405,4,FALSE)</f>
        <v>2.0272999999999999</v>
      </c>
      <c r="K1434" s="3">
        <f t="shared" si="1570"/>
        <v>2.8890124689240002</v>
      </c>
      <c r="L1434" s="3">
        <f t="shared" si="1571"/>
        <v>3.3787221021399989</v>
      </c>
      <c r="M1434" s="5">
        <f t="shared" si="1572"/>
        <v>1.8965201518823757E-3</v>
      </c>
      <c r="N1434" s="5">
        <f t="shared" si="1573"/>
        <v>5.4790703663538205E-3</v>
      </c>
      <c r="O1434" s="5">
        <f t="shared" si="1574"/>
        <v>6.4078145543188898E-3</v>
      </c>
      <c r="P1434" s="5">
        <f t="shared" si="1575"/>
        <v>1.8512256145979955E-2</v>
      </c>
      <c r="Q1434" s="5">
        <f t="shared" si="1576"/>
        <v>7.9145513032540908E-3</v>
      </c>
      <c r="R1434" s="5">
        <f t="shared" si="1577"/>
        <v>1.08251123305458E-2</v>
      </c>
      <c r="S1434" s="5">
        <f t="shared" si="1578"/>
        <v>4.5175321136744197E-2</v>
      </c>
      <c r="T1434" s="5">
        <f t="shared" si="1579"/>
        <v>2.6741069416825528E-2</v>
      </c>
      <c r="U1434" s="5">
        <f t="shared" si="1580"/>
        <v>3.1273884500449753E-2</v>
      </c>
      <c r="V1434" s="5">
        <f t="shared" si="1581"/>
        <v>4.8996000240537109E-2</v>
      </c>
      <c r="W1434" s="5">
        <f t="shared" si="1582"/>
        <v>7.6217458003465886E-3</v>
      </c>
      <c r="X1434" s="5">
        <f t="shared" si="1583"/>
        <v>2.5751760992523732E-2</v>
      </c>
      <c r="Y1434" s="5">
        <f t="shared" si="1584"/>
        <v>4.3504022017233308E-2</v>
      </c>
      <c r="Z1434" s="5">
        <f t="shared" si="1585"/>
        <v>1.2191682096454444E-2</v>
      </c>
      <c r="AA1434" s="5">
        <f t="shared" si="1586"/>
        <v>3.5221921593814376E-2</v>
      </c>
      <c r="AB1434" s="5">
        <f t="shared" si="1587"/>
        <v>5.0878285331996627E-2</v>
      </c>
      <c r="AC1434" s="5">
        <f t="shared" si="1588"/>
        <v>2.9891143843141385E-2</v>
      </c>
      <c r="AD1434" s="5">
        <f t="shared" si="1589"/>
        <v>5.5048296630426079E-3</v>
      </c>
      <c r="AE1434" s="5">
        <f t="shared" si="1590"/>
        <v>1.859928965103794E-2</v>
      </c>
      <c r="AF1434" s="5">
        <f t="shared" si="1591"/>
        <v>3.1420915514032824E-2</v>
      </c>
      <c r="AG1434" s="5">
        <f t="shared" si="1592"/>
        <v>3.538751390557876E-2</v>
      </c>
      <c r="AH1434" s="5">
        <f t="shared" si="1593"/>
        <v>1.0298076440388789E-2</v>
      </c>
      <c r="AI1434" s="5">
        <f t="shared" si="1594"/>
        <v>2.9751271242215688E-2</v>
      </c>
      <c r="AJ1434" s="5">
        <f t="shared" si="1595"/>
        <v>4.2975896792550587E-2</v>
      </c>
      <c r="AK1434" s="5">
        <f t="shared" si="1596"/>
        <v>4.1385967232289864E-2</v>
      </c>
      <c r="AL1434" s="5">
        <f t="shared" si="1597"/>
        <v>1.1670901799199756E-2</v>
      </c>
      <c r="AM1434" s="5">
        <f t="shared" si="1598"/>
        <v>3.1807043071665603E-3</v>
      </c>
      <c r="AN1434" s="5">
        <f t="shared" si="1599"/>
        <v>1.0746715942995548E-2</v>
      </c>
      <c r="AO1434" s="5">
        <f t="shared" si="1600"/>
        <v>1.8155083341009681E-2</v>
      </c>
      <c r="AP1434" s="5">
        <f t="shared" si="1601"/>
        <v>2.0446993783487702E-2</v>
      </c>
      <c r="AQ1434" s="5">
        <f t="shared" si="1602"/>
        <v>1.727117745464727E-2</v>
      </c>
      <c r="AR1434" s="5">
        <f t="shared" si="1603"/>
        <v>6.9588676957337619E-3</v>
      </c>
      <c r="AS1434" s="5">
        <f t="shared" si="1604"/>
        <v>2.0104255542567256E-2</v>
      </c>
      <c r="AT1434" s="5">
        <f t="shared" si="1605"/>
        <v>2.9040722470455634E-2</v>
      </c>
      <c r="AU1434" s="5">
        <f t="shared" si="1606"/>
        <v>2.7966336441235907E-2</v>
      </c>
      <c r="AV1434" s="5">
        <f t="shared" si="1607"/>
        <v>2.0198773672213552E-2</v>
      </c>
      <c r="AW1434" s="5">
        <f t="shared" si="1608"/>
        <v>3.1644905502164157E-3</v>
      </c>
      <c r="AX1434" s="5">
        <f t="shared" si="1609"/>
        <v>1.5315157338940764E-3</v>
      </c>
      <c r="AY1434" s="5">
        <f t="shared" si="1610"/>
        <v>5.1745660598830762E-3</v>
      </c>
      <c r="AZ1434" s="5">
        <f t="shared" si="1611"/>
        <v>8.741710357755221E-3</v>
      </c>
      <c r="BA1434" s="5">
        <f t="shared" si="1612"/>
        <v>9.8452699987512399E-3</v>
      </c>
      <c r="BB1434" s="5">
        <f t="shared" si="1613"/>
        <v>8.316107836579165E-3</v>
      </c>
      <c r="BC1434" s="5">
        <f t="shared" si="1614"/>
        <v>5.6195634702459352E-3</v>
      </c>
      <c r="BD1434" s="5">
        <f t="shared" si="1615"/>
        <v>3.9186800149072836E-3</v>
      </c>
      <c r="BE1434" s="5">
        <f t="shared" si="1616"/>
        <v>1.1321115424790428E-2</v>
      </c>
      <c r="BF1434" s="5">
        <f t="shared" si="1617"/>
        <v>1.6353421812173693E-2</v>
      </c>
      <c r="BG1434" s="5">
        <f t="shared" si="1618"/>
        <v>1.5748413174981171E-2</v>
      </c>
      <c r="BH1434" s="5">
        <f t="shared" si="1619"/>
        <v>1.1374340507071904E-2</v>
      </c>
      <c r="BI1434" s="5">
        <f t="shared" si="1620"/>
        <v>6.5721223101436153E-3</v>
      </c>
      <c r="BJ1434" s="8">
        <f t="shared" si="1621"/>
        <v>0.31695417691664474</v>
      </c>
      <c r="BK1434" s="8">
        <f t="shared" si="1622"/>
        <v>0.16131670937736781</v>
      </c>
      <c r="BL1434" s="8">
        <f t="shared" si="1623"/>
        <v>0.42857527908484466</v>
      </c>
      <c r="BM1434" s="8">
        <f t="shared" si="1624"/>
        <v>0.86599244711330969</v>
      </c>
      <c r="BN1434" s="8">
        <f t="shared" si="1625"/>
        <v>5.1035324852334932E-2</v>
      </c>
    </row>
    <row r="1435" spans="1:66" x14ac:dyDescent="0.25">
      <c r="A1435" t="s">
        <v>272</v>
      </c>
      <c r="B1435" t="s">
        <v>317</v>
      </c>
      <c r="C1435" t="s">
        <v>339</v>
      </c>
      <c r="D1435" t="s">
        <v>525</v>
      </c>
      <c r="E1435">
        <f>VLOOKUP(A1435,home!$A$2:$E$405,3,FALSE)</f>
        <v>1.3837999999999999</v>
      </c>
      <c r="F1435">
        <f>VLOOKUP(B1435,home!$B$2:$E$405,3,FALSE)</f>
        <v>1.4453</v>
      </c>
      <c r="G1435">
        <f>VLOOKUP(C1435,away!$B$2:$E$405,4,FALSE)</f>
        <v>0.90329999999999999</v>
      </c>
      <c r="H1435">
        <f>VLOOKUP(A1435,away!$A$2:$E$405,3,FALSE)</f>
        <v>0.90910000000000002</v>
      </c>
      <c r="I1435">
        <f>VLOOKUP(C1435,away!$B$2:$E$405,3,FALSE)</f>
        <v>1.1000000000000001</v>
      </c>
      <c r="J1435">
        <f>VLOOKUP(B1435,home!$B$2:$E$405,4,FALSE)</f>
        <v>2.2000000000000002</v>
      </c>
      <c r="K1435" s="3">
        <f t="shared" si="1570"/>
        <v>1.8066055462619999</v>
      </c>
      <c r="L1435" s="3">
        <f t="shared" si="1571"/>
        <v>2.2000220000000001</v>
      </c>
      <c r="M1435" s="5">
        <f t="shared" si="1572"/>
        <v>1.8194652508949433E-2</v>
      </c>
      <c r="N1435" s="5">
        <f t="shared" si="1573"/>
        <v>3.2870560134977855E-2</v>
      </c>
      <c r="O1435" s="5">
        <f t="shared" si="1574"/>
        <v>4.0028635802043952E-2</v>
      </c>
      <c r="P1435" s="5">
        <f t="shared" si="1575"/>
        <v>7.2315955449274258E-2</v>
      </c>
      <c r="Q1435" s="5">
        <f t="shared" si="1576"/>
        <v>2.9692068124294806E-2</v>
      </c>
      <c r="R1435" s="5">
        <f t="shared" si="1577"/>
        <v>4.403193969724218E-2</v>
      </c>
      <c r="S1435" s="5">
        <f t="shared" si="1578"/>
        <v>7.185624196407614E-2</v>
      </c>
      <c r="T1435" s="5">
        <f t="shared" si="1579"/>
        <v>6.5323203098947305E-2</v>
      </c>
      <c r="U1435" s="5">
        <f t="shared" si="1580"/>
        <v>7.9548346469711637E-2</v>
      </c>
      <c r="V1435" s="5">
        <f t="shared" si="1581"/>
        <v>3.1733089281592554E-2</v>
      </c>
      <c r="W1435" s="5">
        <f t="shared" si="1582"/>
        <v>1.7880618317780036E-2</v>
      </c>
      <c r="X1435" s="5">
        <f t="shared" si="1583"/>
        <v>3.9337753672719064E-2</v>
      </c>
      <c r="Y1435" s="5">
        <f t="shared" si="1584"/>
        <v>4.3271961755281384E-2</v>
      </c>
      <c r="Z1435" s="5">
        <f t="shared" si="1585"/>
        <v>3.2290412012202049E-2</v>
      </c>
      <c r="AA1435" s="5">
        <f t="shared" si="1586"/>
        <v>5.8336037432329318E-2</v>
      </c>
      <c r="AB1435" s="5">
        <f t="shared" si="1587"/>
        <v>5.2695104386096911E-2</v>
      </c>
      <c r="AC1435" s="5">
        <f t="shared" si="1588"/>
        <v>7.8828404033367099E-3</v>
      </c>
      <c r="AD1435" s="5">
        <f t="shared" si="1589"/>
        <v>8.0758060558738347E-3</v>
      </c>
      <c r="AE1435" s="5">
        <f t="shared" si="1590"/>
        <v>1.7766950990655662E-2</v>
      </c>
      <c r="AF1435" s="5">
        <f t="shared" si="1591"/>
        <v>1.9543841526182132E-2</v>
      </c>
      <c r="AG1435" s="5">
        <f t="shared" si="1592"/>
        <v>1.433229377403809E-2</v>
      </c>
      <c r="AH1435" s="5">
        <f t="shared" si="1593"/>
        <v>1.77599042039772E-2</v>
      </c>
      <c r="AI1435" s="5">
        <f t="shared" si="1594"/>
        <v>3.2085141435987015E-2</v>
      </c>
      <c r="AJ1435" s="5">
        <f t="shared" si="1595"/>
        <v>2.8982597235427433E-2</v>
      </c>
      <c r="AK1435" s="5">
        <f t="shared" si="1596"/>
        <v>1.745337363686696E-2</v>
      </c>
      <c r="AL1435" s="5">
        <f t="shared" si="1597"/>
        <v>1.2532366532222424E-3</v>
      </c>
      <c r="AM1435" s="5">
        <f t="shared" si="1598"/>
        <v>2.9179592022155836E-3</v>
      </c>
      <c r="AN1435" s="5">
        <f t="shared" si="1599"/>
        <v>6.4195744399767329E-3</v>
      </c>
      <c r="AO1435" s="5">
        <f t="shared" si="1600"/>
        <v>7.0616024992932467E-3</v>
      </c>
      <c r="AP1435" s="5">
        <f t="shared" si="1601"/>
        <v>5.1785602845667101E-3</v>
      </c>
      <c r="AQ1435" s="5">
        <f t="shared" si="1602"/>
        <v>2.8482366385932565E-3</v>
      </c>
      <c r="AR1435" s="5">
        <f t="shared" si="1603"/>
        <v>7.8144359933284627E-3</v>
      </c>
      <c r="AS1435" s="5">
        <f t="shared" si="1604"/>
        <v>1.41176034064566E-2</v>
      </c>
      <c r="AT1435" s="5">
        <f t="shared" si="1605"/>
        <v>1.2752470307015904E-2</v>
      </c>
      <c r="AU1435" s="5">
        <f t="shared" si="1606"/>
        <v>7.6795611950654626E-3</v>
      </c>
      <c r="AV1435" s="5">
        <f t="shared" si="1607"/>
        <v>3.4684844619659256E-3</v>
      </c>
      <c r="AW1435" s="5">
        <f t="shared" si="1608"/>
        <v>1.3836331236035074E-4</v>
      </c>
      <c r="AX1435" s="5">
        <f t="shared" si="1609"/>
        <v>8.7860021308148464E-4</v>
      </c>
      <c r="AY1435" s="5">
        <f t="shared" si="1610"/>
        <v>1.9329397979839539E-3</v>
      </c>
      <c r="AZ1435" s="5">
        <f t="shared" si="1611"/>
        <v>2.1262550401201278E-3</v>
      </c>
      <c r="BA1435" s="5">
        <f t="shared" si="1612"/>
        <v>1.5592692886250547E-3</v>
      </c>
      <c r="BB1435" s="5">
        <f t="shared" si="1613"/>
        <v>8.5760668472486786E-4</v>
      </c>
      <c r="BC1435" s="5">
        <f t="shared" si="1614"/>
        <v>3.7735071474835451E-4</v>
      </c>
      <c r="BD1435" s="5">
        <f t="shared" si="1615"/>
        <v>2.8653218504857457E-3</v>
      </c>
      <c r="BE1435" s="5">
        <f t="shared" si="1616"/>
        <v>5.1765063469132446E-3</v>
      </c>
      <c r="BF1435" s="5">
        <f t="shared" si="1617"/>
        <v>4.6759525382969571E-3</v>
      </c>
      <c r="BG1435" s="5">
        <f t="shared" si="1618"/>
        <v>2.815867263248385E-3</v>
      </c>
      <c r="BH1435" s="5">
        <f t="shared" si="1619"/>
        <v>1.2717903538305335E-3</v>
      </c>
      <c r="BI1435" s="5">
        <f t="shared" si="1620"/>
        <v>4.5952470138255073E-4</v>
      </c>
      <c r="BJ1435" s="8">
        <f t="shared" si="1621"/>
        <v>0.32025301225467961</v>
      </c>
      <c r="BK1435" s="8">
        <f t="shared" si="1622"/>
        <v>0.20516895605843527</v>
      </c>
      <c r="BL1435" s="8">
        <f t="shared" si="1623"/>
        <v>0.43401859871767245</v>
      </c>
      <c r="BM1435" s="8">
        <f t="shared" si="1624"/>
        <v>0.7528025908405831</v>
      </c>
      <c r="BN1435" s="8">
        <f t="shared" si="1625"/>
        <v>0.23713381171678249</v>
      </c>
    </row>
    <row r="1436" spans="1:66" x14ac:dyDescent="0.25">
      <c r="A1436" t="s">
        <v>272</v>
      </c>
      <c r="B1436" t="s">
        <v>288</v>
      </c>
      <c r="C1436" t="s">
        <v>456</v>
      </c>
      <c r="D1436" t="s">
        <v>525</v>
      </c>
      <c r="E1436">
        <f>VLOOKUP(A1436,home!$A$2:$E$405,3,FALSE)</f>
        <v>1.3837999999999999</v>
      </c>
      <c r="F1436">
        <f>VLOOKUP(B1436,home!$B$2:$E$405,3,FALSE)</f>
        <v>0.28910000000000002</v>
      </c>
      <c r="G1436">
        <f>VLOOKUP(C1436,away!$B$2:$E$405,4,FALSE)</f>
        <v>1.1561999999999999</v>
      </c>
      <c r="H1436">
        <f>VLOOKUP(A1436,away!$A$2:$E$405,3,FALSE)</f>
        <v>0.90910000000000002</v>
      </c>
      <c r="I1436">
        <f>VLOOKUP(C1436,away!$B$2:$E$405,3,FALSE)</f>
        <v>0.66</v>
      </c>
      <c r="J1436">
        <f>VLOOKUP(B1436,home!$B$2:$E$405,4,FALSE)</f>
        <v>1.98</v>
      </c>
      <c r="K1436" s="3">
        <f t="shared" si="1570"/>
        <v>0.46254541779599995</v>
      </c>
      <c r="L1436" s="3">
        <f t="shared" si="1571"/>
        <v>1.1880118800000001</v>
      </c>
      <c r="M1436" s="5">
        <f t="shared" si="1572"/>
        <v>0.19194290944792869</v>
      </c>
      <c r="N1436" s="5">
        <f t="shared" si="1573"/>
        <v>8.8782313243571956E-2</v>
      </c>
      <c r="O1436" s="5">
        <f t="shared" si="1574"/>
        <v>0.22803045670590352</v>
      </c>
      <c r="P1436" s="5">
        <f t="shared" si="1575"/>
        <v>0.10547444286724482</v>
      </c>
      <c r="Q1436" s="5">
        <f t="shared" si="1576"/>
        <v>2.053292608607166E-2</v>
      </c>
      <c r="R1436" s="5">
        <f t="shared" si="1577"/>
        <v>0.13545144578421955</v>
      </c>
      <c r="S1436" s="5">
        <f t="shared" si="1578"/>
        <v>1.4489800808679657E-2</v>
      </c>
      <c r="T1436" s="5">
        <f t="shared" si="1579"/>
        <v>2.4393360121415037E-2</v>
      </c>
      <c r="U1436" s="5">
        <f t="shared" si="1580"/>
        <v>6.2652445581334079E-2</v>
      </c>
      <c r="V1436" s="5">
        <f t="shared" si="1581"/>
        <v>8.8469805477784345E-4</v>
      </c>
      <c r="W1436" s="5">
        <f t="shared" si="1582"/>
        <v>3.1658036250188011E-3</v>
      </c>
      <c r="X1436" s="5">
        <f t="shared" si="1583"/>
        <v>3.7610123162694011E-3</v>
      </c>
      <c r="Y1436" s="5">
        <f t="shared" si="1584"/>
        <v>2.2340636562771833E-3</v>
      </c>
      <c r="Z1436" s="5">
        <f t="shared" si="1585"/>
        <v>5.3639308918276243E-2</v>
      </c>
      <c r="AA1436" s="5">
        <f t="shared" si="1586"/>
        <v>2.4810616553892793E-2</v>
      </c>
      <c r="AB1436" s="5">
        <f t="shared" si="1587"/>
        <v>5.738018499848346E-3</v>
      </c>
      <c r="AC1436" s="5">
        <f t="shared" si="1588"/>
        <v>3.0384371419937357E-5</v>
      </c>
      <c r="AD1436" s="5">
        <f t="shared" si="1589"/>
        <v>3.6608199009860307E-4</v>
      </c>
      <c r="AE1436" s="5">
        <f t="shared" si="1590"/>
        <v>4.3490975329118283E-4</v>
      </c>
      <c r="AF1436" s="5">
        <f t="shared" si="1591"/>
        <v>2.5833897681889725E-4</v>
      </c>
      <c r="AG1436" s="5">
        <f t="shared" si="1592"/>
        <v>1.023032578426315E-4</v>
      </c>
      <c r="AH1436" s="5">
        <f t="shared" si="1593"/>
        <v>1.5931034057475538E-2</v>
      </c>
      <c r="AI1436" s="5">
        <f t="shared" si="1594"/>
        <v>7.3688268040373274E-3</v>
      </c>
      <c r="AJ1436" s="5">
        <f t="shared" si="1595"/>
        <v>1.7042085363699038E-3</v>
      </c>
      <c r="AK1436" s="5">
        <f t="shared" si="1596"/>
        <v>2.6275794982224225E-4</v>
      </c>
      <c r="AL1436" s="5">
        <f t="shared" si="1597"/>
        <v>6.6785997078130938E-7</v>
      </c>
      <c r="AM1436" s="5">
        <f t="shared" si="1598"/>
        <v>3.3865909411549906E-5</v>
      </c>
      <c r="AN1436" s="5">
        <f t="shared" si="1599"/>
        <v>4.0233102707925097E-5</v>
      </c>
      <c r="AO1436" s="5">
        <f t="shared" si="1600"/>
        <v>2.3898701993137601E-5</v>
      </c>
      <c r="AP1436" s="5">
        <f t="shared" si="1601"/>
        <v>9.4639806281423811E-6</v>
      </c>
      <c r="AQ1436" s="5">
        <f t="shared" si="1602"/>
        <v>2.8108303545807538E-6</v>
      </c>
      <c r="AR1436" s="5">
        <f t="shared" si="1603"/>
        <v>3.7852515441931071E-3</v>
      </c>
      <c r="AS1436" s="5">
        <f t="shared" si="1604"/>
        <v>1.7508507569717548E-3</v>
      </c>
      <c r="AT1436" s="5">
        <f t="shared" si="1605"/>
        <v>4.0492399744097146E-4</v>
      </c>
      <c r="AU1436" s="5">
        <f t="shared" si="1606"/>
        <v>6.243191319065352E-5</v>
      </c>
      <c r="AV1436" s="5">
        <f t="shared" si="1607"/>
        <v>7.2193988426436067E-6</v>
      </c>
      <c r="AW1436" s="5">
        <f t="shared" si="1608"/>
        <v>1.0194315726208579E-8</v>
      </c>
      <c r="AX1436" s="5">
        <f t="shared" si="1609"/>
        <v>2.6107535363011385E-6</v>
      </c>
      <c r="AY1436" s="5">
        <f t="shared" si="1610"/>
        <v>3.1016062168777639E-6</v>
      </c>
      <c r="AZ1436" s="5">
        <f t="shared" si="1611"/>
        <v>1.8423725163663205E-6</v>
      </c>
      <c r="BA1436" s="5">
        <f t="shared" si="1612"/>
        <v>7.295868122762276E-7</v>
      </c>
      <c r="BB1436" s="5">
        <f t="shared" si="1613"/>
        <v>2.1668945011887213E-7</v>
      </c>
      <c r="BC1436" s="5">
        <f t="shared" si="1614"/>
        <v>5.1485928202377485E-8</v>
      </c>
      <c r="BD1436" s="5">
        <f t="shared" si="1615"/>
        <v>7.4948730054829238E-4</v>
      </c>
      <c r="BE1436" s="5">
        <f t="shared" si="1616"/>
        <v>3.4667191656490606E-4</v>
      </c>
      <c r="BF1436" s="5">
        <f t="shared" si="1617"/>
        <v>8.017575324282724E-5</v>
      </c>
      <c r="BG1436" s="5">
        <f t="shared" si="1618"/>
        <v>1.236164242693751E-5</v>
      </c>
      <c r="BH1436" s="5">
        <f t="shared" si="1619"/>
        <v>1.429455265253142E-6</v>
      </c>
      <c r="BI1436" s="5">
        <f t="shared" si="1620"/>
        <v>1.3223759657744133E-7</v>
      </c>
      <c r="BJ1436" s="8">
        <f t="shared" si="1621"/>
        <v>0.14414993804623083</v>
      </c>
      <c r="BK1436" s="8">
        <f t="shared" si="1622"/>
        <v>0.31282600501623864</v>
      </c>
      <c r="BL1436" s="8">
        <f t="shared" si="1623"/>
        <v>0.48915074638918721</v>
      </c>
      <c r="BM1436" s="8">
        <f t="shared" si="1624"/>
        <v>0.22954841282309152</v>
      </c>
      <c r="BN1436" s="8">
        <f t="shared" si="1625"/>
        <v>0.77021449413494025</v>
      </c>
    </row>
    <row r="1437" spans="1:66" x14ac:dyDescent="0.25">
      <c r="A1437" t="s">
        <v>272</v>
      </c>
      <c r="B1437" t="s">
        <v>333</v>
      </c>
      <c r="C1437" t="s">
        <v>347</v>
      </c>
      <c r="D1437" t="s">
        <v>525</v>
      </c>
      <c r="E1437">
        <f>VLOOKUP(A1437,home!$A$2:$E$405,3,FALSE)</f>
        <v>1.3837999999999999</v>
      </c>
      <c r="F1437">
        <f>VLOOKUP(B1437,home!$B$2:$E$405,3,FALSE)</f>
        <v>1.6259999999999999</v>
      </c>
      <c r="G1437">
        <f>VLOOKUP(C1437,away!$B$2:$E$405,4,FALSE)</f>
        <v>0.36130000000000001</v>
      </c>
      <c r="H1437">
        <f>VLOOKUP(A1437,away!$A$2:$E$405,3,FALSE)</f>
        <v>0.90910000000000002</v>
      </c>
      <c r="I1437">
        <f>VLOOKUP(C1437,away!$B$2:$E$405,3,FALSE)</f>
        <v>1.375</v>
      </c>
      <c r="J1437">
        <f>VLOOKUP(B1437,home!$B$2:$E$405,4,FALSE)</f>
        <v>0.55000000000000004</v>
      </c>
      <c r="K1437" s="3">
        <f t="shared" si="1570"/>
        <v>0.81294624443999997</v>
      </c>
      <c r="L1437" s="3">
        <f t="shared" si="1571"/>
        <v>0.68750687500000007</v>
      </c>
      <c r="M1437" s="5">
        <f t="shared" si="1572"/>
        <v>0.22302907843798978</v>
      </c>
      <c r="N1437" s="5">
        <f t="shared" si="1573"/>
        <v>0.18131065171707797</v>
      </c>
      <c r="O1437" s="5">
        <f t="shared" si="1574"/>
        <v>0.15333402475103222</v>
      </c>
      <c r="P1437" s="5">
        <f t="shared" si="1575"/>
        <v>0.12465231956622166</v>
      </c>
      <c r="Q1437" s="5">
        <f t="shared" si="1576"/>
        <v>7.3697906695183668E-2</v>
      </c>
      <c r="R1437" s="5">
        <f t="shared" si="1577"/>
        <v>5.2709098093877409E-2</v>
      </c>
      <c r="S1437" s="5">
        <f t="shared" si="1578"/>
        <v>1.7417236445201507E-2</v>
      </c>
      <c r="T1437" s="5">
        <f t="shared" si="1579"/>
        <v>5.0667817526047307E-2</v>
      </c>
      <c r="U1437" s="5">
        <f t="shared" si="1580"/>
        <v>4.2849663343237206E-2</v>
      </c>
      <c r="V1437" s="5">
        <f t="shared" si="1581"/>
        <v>1.0816222503028884E-3</v>
      </c>
      <c r="W1437" s="5">
        <f t="shared" si="1582"/>
        <v>1.9970812156979698E-2</v>
      </c>
      <c r="X1437" s="5">
        <f t="shared" si="1583"/>
        <v>1.3730070657257122E-2</v>
      </c>
      <c r="Y1437" s="5">
        <f t="shared" si="1584"/>
        <v>4.7197589855500202E-3</v>
      </c>
      <c r="Z1437" s="5">
        <f t="shared" si="1585"/>
        <v>1.2079289104863375E-2</v>
      </c>
      <c r="AA1437" s="5">
        <f t="shared" si="1586"/>
        <v>9.8198127133036894E-3</v>
      </c>
      <c r="AB1437" s="5">
        <f t="shared" si="1587"/>
        <v>3.9914899331921997E-3</v>
      </c>
      <c r="AC1437" s="5">
        <f t="shared" si="1588"/>
        <v>3.7782831766536369E-5</v>
      </c>
      <c r="AD1437" s="5">
        <f t="shared" si="1589"/>
        <v>4.0587991853583347E-3</v>
      </c>
      <c r="AE1437" s="5">
        <f t="shared" si="1590"/>
        <v>2.7904523441782546E-3</v>
      </c>
      <c r="AF1437" s="5">
        <f t="shared" si="1591"/>
        <v>9.5922758549120814E-4</v>
      </c>
      <c r="AG1437" s="5">
        <f t="shared" si="1592"/>
        <v>2.1982518657161869E-4</v>
      </c>
      <c r="AH1437" s="5">
        <f t="shared" si="1593"/>
        <v>2.0761485761765408E-3</v>
      </c>
      <c r="AI1437" s="5">
        <f t="shared" si="1594"/>
        <v>1.6877971879021723E-3</v>
      </c>
      <c r="AJ1437" s="5">
        <f t="shared" si="1595"/>
        <v>6.8604419264073184E-4</v>
      </c>
      <c r="AK1437" s="5">
        <f t="shared" si="1596"/>
        <v>1.8590568330905161E-4</v>
      </c>
      <c r="AL1437" s="5">
        <f t="shared" si="1597"/>
        <v>8.4468225443321483E-7</v>
      </c>
      <c r="AM1437" s="5">
        <f t="shared" si="1598"/>
        <v>6.599171109346382E-4</v>
      </c>
      <c r="AN1437" s="5">
        <f t="shared" si="1599"/>
        <v>4.5369755069770145E-4</v>
      </c>
      <c r="AO1437" s="5">
        <f t="shared" si="1600"/>
        <v>1.5596009263766538E-4</v>
      </c>
      <c r="AP1437" s="5">
        <f t="shared" si="1601"/>
        <v>3.5741211971343956E-5</v>
      </c>
      <c r="AQ1437" s="5">
        <f t="shared" si="1602"/>
        <v>6.1430822377828164E-6</v>
      </c>
      <c r="AR1437" s="5">
        <f t="shared" si="1603"/>
        <v>2.8547328392856686E-4</v>
      </c>
      <c r="AS1437" s="5">
        <f t="shared" si="1604"/>
        <v>2.3207443405768224E-4</v>
      </c>
      <c r="AT1437" s="5">
        <f t="shared" si="1605"/>
        <v>9.4332019798865581E-5</v>
      </c>
      <c r="AU1437" s="5">
        <f t="shared" si="1606"/>
        <v>2.5562287075309166E-5</v>
      </c>
      <c r="AV1437" s="5">
        <f t="shared" si="1607"/>
        <v>5.1951913192924341E-6</v>
      </c>
      <c r="AW1437" s="5">
        <f t="shared" si="1608"/>
        <v>1.31138358789789E-8</v>
      </c>
      <c r="AX1437" s="5">
        <f t="shared" si="1609"/>
        <v>8.9412856162668123E-5</v>
      </c>
      <c r="AY1437" s="5">
        <f t="shared" si="1610"/>
        <v>6.147195332522045E-5</v>
      </c>
      <c r="AZ1437" s="5">
        <f t="shared" si="1611"/>
        <v>2.1131195265384087E-5</v>
      </c>
      <c r="BA1437" s="5">
        <f t="shared" si="1612"/>
        <v>4.8426140073063376E-6</v>
      </c>
      <c r="BB1437" s="5">
        <f t="shared" si="1613"/>
        <v>8.3233260574860165E-7</v>
      </c>
      <c r="BC1437" s="5">
        <f t="shared" si="1614"/>
        <v>1.1444687774776571E-7</v>
      </c>
      <c r="BD1437" s="5">
        <f t="shared" si="1615"/>
        <v>3.2710807554952769E-5</v>
      </c>
      <c r="BE1437" s="5">
        <f t="shared" si="1616"/>
        <v>2.6592128154398432E-5</v>
      </c>
      <c r="BF1437" s="5">
        <f t="shared" si="1617"/>
        <v>1.0808985357392694E-5</v>
      </c>
      <c r="BG1437" s="5">
        <f t="shared" si="1618"/>
        <v>2.9290413508331142E-6</v>
      </c>
      <c r="BH1437" s="5">
        <f t="shared" si="1619"/>
        <v>5.9528829149231103E-7</v>
      </c>
      <c r="BI1437" s="5">
        <f t="shared" si="1620"/>
        <v>9.6787476185555681E-8</v>
      </c>
      <c r="BJ1437" s="8">
        <f t="shared" si="1621"/>
        <v>0.35361458648641841</v>
      </c>
      <c r="BK1437" s="8">
        <f t="shared" si="1622"/>
        <v>0.366280356167062</v>
      </c>
      <c r="BL1437" s="8">
        <f t="shared" si="1623"/>
        <v>0.26805635472903633</v>
      </c>
      <c r="BM1437" s="8">
        <f t="shared" si="1624"/>
        <v>0.19123604838650796</v>
      </c>
      <c r="BN1437" s="8">
        <f t="shared" si="1625"/>
        <v>0.80873307926138271</v>
      </c>
    </row>
    <row r="1438" spans="1:66" x14ac:dyDescent="0.25">
      <c r="A1438" t="s">
        <v>272</v>
      </c>
      <c r="B1438" t="s">
        <v>300</v>
      </c>
      <c r="C1438" t="s">
        <v>341</v>
      </c>
      <c r="D1438" t="s">
        <v>525</v>
      </c>
      <c r="E1438">
        <f>VLOOKUP(A1438,home!$A$2:$E$405,3,FALSE)</f>
        <v>1.3837999999999999</v>
      </c>
      <c r="F1438">
        <f>VLOOKUP(B1438,home!$B$2:$E$405,3,FALSE)</f>
        <v>1.9873000000000001</v>
      </c>
      <c r="G1438">
        <f>VLOOKUP(C1438,away!$B$2:$E$405,4,FALSE)</f>
        <v>0.54200000000000004</v>
      </c>
      <c r="H1438">
        <f>VLOOKUP(A1438,away!$A$2:$E$405,3,FALSE)</f>
        <v>0.90910000000000002</v>
      </c>
      <c r="I1438">
        <f>VLOOKUP(C1438,away!$B$2:$E$405,3,FALSE)</f>
        <v>0.55000000000000004</v>
      </c>
      <c r="J1438">
        <f>VLOOKUP(B1438,home!$B$2:$E$405,4,FALSE)</f>
        <v>1.375</v>
      </c>
      <c r="K1438" s="3">
        <f t="shared" si="1570"/>
        <v>1.4905139510800001</v>
      </c>
      <c r="L1438" s="3">
        <f t="shared" si="1571"/>
        <v>0.68750687500000007</v>
      </c>
      <c r="M1438" s="5">
        <f t="shared" si="1572"/>
        <v>0.11326548103505696</v>
      </c>
      <c r="N1438" s="5">
        <f t="shared" si="1573"/>
        <v>0.16882377965853954</v>
      </c>
      <c r="O1438" s="5">
        <f t="shared" si="1574"/>
        <v>7.7870796911783779E-2</v>
      </c>
      <c r="P1438" s="5">
        <f t="shared" si="1575"/>
        <v>0.11606750917873108</v>
      </c>
      <c r="Q1438" s="5">
        <f t="shared" si="1576"/>
        <v>0.12581709942755459</v>
      </c>
      <c r="R1438" s="5">
        <f t="shared" si="1577"/>
        <v>2.6768354119290058E-2</v>
      </c>
      <c r="S1438" s="5">
        <f t="shared" si="1578"/>
        <v>2.9734713886009973E-2</v>
      </c>
      <c r="T1438" s="5">
        <f t="shared" si="1579"/>
        <v>8.6500120849002354E-2</v>
      </c>
      <c r="U1438" s="5">
        <f t="shared" si="1580"/>
        <v>3.9898605262251613E-2</v>
      </c>
      <c r="V1438" s="5">
        <f t="shared" si="1581"/>
        <v>3.3855898601653982E-3</v>
      </c>
      <c r="W1438" s="5">
        <f t="shared" si="1582"/>
        <v>6.2510713993729844E-2</v>
      </c>
      <c r="X1438" s="5">
        <f t="shared" si="1583"/>
        <v>4.2976545631847975E-2</v>
      </c>
      <c r="Y1438" s="5">
        <f t="shared" si="1584"/>
        <v>1.4773335292823351E-2</v>
      </c>
      <c r="Z1438" s="5">
        <f t="shared" si="1585"/>
        <v>6.1344758298154962E-3</v>
      </c>
      <c r="AA1438" s="5">
        <f t="shared" si="1586"/>
        <v>9.1435218069030565E-3</v>
      </c>
      <c r="AB1438" s="5">
        <f t="shared" si="1587"/>
        <v>6.8142734075966093E-3</v>
      </c>
      <c r="AC1438" s="5">
        <f t="shared" si="1588"/>
        <v>2.1683403594104599E-4</v>
      </c>
      <c r="AD1438" s="5">
        <f t="shared" si="1589"/>
        <v>2.3293272824906546E-2</v>
      </c>
      <c r="AE1438" s="5">
        <f t="shared" si="1590"/>
        <v>1.6014285208373922E-2</v>
      </c>
      <c r="AF1438" s="5">
        <f t="shared" si="1591"/>
        <v>5.5049655894839388E-3</v>
      </c>
      <c r="AG1438" s="5">
        <f t="shared" si="1592"/>
        <v>1.2615672298028789E-3</v>
      </c>
      <c r="AH1438" s="5">
        <f t="shared" si="1593"/>
        <v>1.0543735768798706E-3</v>
      </c>
      <c r="AI1438" s="5">
        <f t="shared" si="1594"/>
        <v>1.5715585259895679E-3</v>
      </c>
      <c r="AJ1438" s="5">
        <f t="shared" si="1595"/>
        <v>1.1712149539630863E-3</v>
      </c>
      <c r="AK1438" s="5">
        <f t="shared" si="1596"/>
        <v>5.8190407619849983E-4</v>
      </c>
      <c r="AL1438" s="5">
        <f t="shared" si="1597"/>
        <v>8.8879281584683583E-6</v>
      </c>
      <c r="AM1438" s="5">
        <f t="shared" si="1598"/>
        <v>6.9437896223671644E-3</v>
      </c>
      <c r="AN1438" s="5">
        <f t="shared" si="1599"/>
        <v>4.7739031039310794E-3</v>
      </c>
      <c r="AO1438" s="5">
        <f t="shared" si="1600"/>
        <v>1.6410456022682282E-3</v>
      </c>
      <c r="AP1438" s="5">
        <f t="shared" si="1601"/>
        <v>3.7607671124930759E-4</v>
      </c>
      <c r="AQ1438" s="5">
        <f t="shared" si="1602"/>
        <v>6.4638831127822191E-5</v>
      </c>
      <c r="AR1438" s="5">
        <f t="shared" si="1603"/>
        <v>1.4497781658465053E-4</v>
      </c>
      <c r="AS1438" s="5">
        <f t="shared" si="1604"/>
        <v>2.16091458216539E-4</v>
      </c>
      <c r="AT1438" s="5">
        <f t="shared" si="1605"/>
        <v>1.6104366659048619E-4</v>
      </c>
      <c r="AU1438" s="5">
        <f t="shared" si="1606"/>
        <v>8.0012610595398562E-5</v>
      </c>
      <c r="AV1438" s="5">
        <f t="shared" si="1607"/>
        <v>2.9814978088693265E-5</v>
      </c>
      <c r="AW1438" s="5">
        <f t="shared" si="1608"/>
        <v>2.5299452658721009E-7</v>
      </c>
      <c r="AX1438" s="5">
        <f t="shared" si="1609"/>
        <v>1.724969217583795E-3</v>
      </c>
      <c r="AY1438" s="5">
        <f t="shared" si="1610"/>
        <v>1.1859281962522301E-3</v>
      </c>
      <c r="AZ1438" s="5">
        <f t="shared" si="1611"/>
        <v>4.0766689408987868E-4</v>
      </c>
      <c r="BA1438" s="5">
        <f t="shared" si="1612"/>
        <v>9.3424597465562842E-5</v>
      </c>
      <c r="BB1438" s="5">
        <f t="shared" si="1613"/>
        <v>1.6057513262920503E-5</v>
      </c>
      <c r="BC1438" s="5">
        <f t="shared" si="1614"/>
        <v>2.2079301527323076E-6</v>
      </c>
      <c r="BD1438" s="5">
        <f t="shared" si="1615"/>
        <v>1.6612207604072703E-5</v>
      </c>
      <c r="BE1438" s="5">
        <f t="shared" si="1616"/>
        <v>2.476072719210762E-5</v>
      </c>
      <c r="BF1438" s="5">
        <f t="shared" si="1617"/>
        <v>1.8453104659361165E-5</v>
      </c>
      <c r="BG1438" s="5">
        <f t="shared" si="1618"/>
        <v>9.1682033118390535E-6</v>
      </c>
      <c r="BH1438" s="5">
        <f t="shared" si="1619"/>
        <v>3.4163337356584947E-6</v>
      </c>
      <c r="BI1438" s="5">
        <f t="shared" si="1620"/>
        <v>1.0184186189088471E-6</v>
      </c>
      <c r="BJ1438" s="8">
        <f t="shared" si="1621"/>
        <v>0.56470539392581576</v>
      </c>
      <c r="BK1438" s="8">
        <f t="shared" si="1622"/>
        <v>0.26386494412031514</v>
      </c>
      <c r="BL1438" s="8">
        <f t="shared" si="1623"/>
        <v>0.1655799721660538</v>
      </c>
      <c r="BM1438" s="8">
        <f t="shared" si="1624"/>
        <v>0.37048609050931858</v>
      </c>
      <c r="BN1438" s="8">
        <f t="shared" si="1625"/>
        <v>0.62861302033095601</v>
      </c>
    </row>
    <row r="1439" spans="1:66" x14ac:dyDescent="0.25">
      <c r="A1439" t="s">
        <v>272</v>
      </c>
      <c r="B1439" t="s">
        <v>414</v>
      </c>
      <c r="C1439" t="s">
        <v>457</v>
      </c>
      <c r="D1439" t="s">
        <v>526</v>
      </c>
      <c r="E1439">
        <f>VLOOKUP(A1439,home!$A$2:$E$405,3,FALSE)</f>
        <v>1.3837999999999999</v>
      </c>
      <c r="F1439">
        <f>VLOOKUP(B1439,home!$B$2:$E$405,3,FALSE)</f>
        <v>1.1561999999999999</v>
      </c>
      <c r="G1439">
        <f>VLOOKUP(C1439,away!$B$2:$E$405,4,FALSE)</f>
        <v>1.1561999999999999</v>
      </c>
      <c r="H1439">
        <f>VLOOKUP(A1439,away!$A$2:$E$405,3,FALSE)</f>
        <v>0.90910000000000002</v>
      </c>
      <c r="I1439">
        <f>VLOOKUP(C1439,away!$B$2:$E$405,3,FALSE)</f>
        <v>1.1000000000000001</v>
      </c>
      <c r="J1439">
        <f>VLOOKUP(B1439,home!$B$2:$E$405,4,FALSE)</f>
        <v>0.22</v>
      </c>
      <c r="K1439" s="3">
        <f t="shared" si="1570"/>
        <v>1.8498616812719995</v>
      </c>
      <c r="L1439" s="3">
        <f t="shared" si="1571"/>
        <v>0.22000220000000001</v>
      </c>
      <c r="M1439" s="5">
        <f t="shared" si="1572"/>
        <v>0.12620295912219376</v>
      </c>
      <c r="N1439" s="5">
        <f t="shared" si="1573"/>
        <v>0.23345801814328276</v>
      </c>
      <c r="O1439" s="5">
        <f t="shared" si="1574"/>
        <v>2.7764928653392692E-2</v>
      </c>
      <c r="P1439" s="5">
        <f t="shared" si="1575"/>
        <v>5.1361277599162113E-2</v>
      </c>
      <c r="Q1439" s="5">
        <f t="shared" si="1576"/>
        <v>0.21593252097448104</v>
      </c>
      <c r="R1439" s="5">
        <f t="shared" si="1577"/>
        <v>3.0541726932947146E-3</v>
      </c>
      <c r="S1439" s="5">
        <f t="shared" si="1578"/>
        <v>5.2256715194451487E-3</v>
      </c>
      <c r="T1439" s="5">
        <f t="shared" si="1579"/>
        <v>4.750562966593197E-2</v>
      </c>
      <c r="U1439" s="5">
        <f t="shared" si="1580"/>
        <v>5.6497970333131914E-3</v>
      </c>
      <c r="V1439" s="5">
        <f t="shared" si="1581"/>
        <v>2.3630117305498089E-4</v>
      </c>
      <c r="W1439" s="5">
        <f t="shared" si="1582"/>
        <v>0.13314843209705163</v>
      </c>
      <c r="X1439" s="5">
        <f t="shared" si="1583"/>
        <v>2.9292947987901968E-2</v>
      </c>
      <c r="Y1439" s="5">
        <f t="shared" si="1584"/>
        <v>3.222256500912003E-3</v>
      </c>
      <c r="Z1439" s="5">
        <f t="shared" si="1585"/>
        <v>2.2397490390158752E-4</v>
      </c>
      <c r="AA1439" s="5">
        <f t="shared" si="1586"/>
        <v>4.1432259229412516E-4</v>
      </c>
      <c r="AB1439" s="5">
        <f t="shared" si="1587"/>
        <v>3.8321974358509185E-4</v>
      </c>
      <c r="AC1439" s="5">
        <f t="shared" si="1588"/>
        <v>6.0105217771346698E-6</v>
      </c>
      <c r="AD1439" s="5">
        <f t="shared" si="1589"/>
        <v>6.1576545614445616E-2</v>
      </c>
      <c r="AE1439" s="5">
        <f t="shared" si="1590"/>
        <v>1.3546975503578385E-2</v>
      </c>
      <c r="AF1439" s="5">
        <f t="shared" si="1591"/>
        <v>1.4901822070666761E-3</v>
      </c>
      <c r="AG1439" s="5">
        <f t="shared" si="1592"/>
        <v>1.0928112131850811E-4</v>
      </c>
      <c r="AH1439" s="5">
        <f t="shared" si="1593"/>
        <v>1.2318742900784456E-5</v>
      </c>
      <c r="AI1439" s="5">
        <f t="shared" si="1594"/>
        <v>2.2787970453602641E-5</v>
      </c>
      <c r="AJ1439" s="5">
        <f t="shared" si="1595"/>
        <v>2.107729666803902E-5</v>
      </c>
      <c r="AK1439" s="5">
        <f t="shared" si="1596"/>
        <v>1.2996694483669127E-5</v>
      </c>
      <c r="AL1439" s="5">
        <f t="shared" si="1597"/>
        <v>9.7844956935541312E-8</v>
      </c>
      <c r="AM1439" s="5">
        <f t="shared" si="1598"/>
        <v>2.2781618439452075E-2</v>
      </c>
      <c r="AN1439" s="5">
        <f t="shared" si="1599"/>
        <v>5.012006176240022E-3</v>
      </c>
      <c r="AO1439" s="5">
        <f t="shared" si="1600"/>
        <v>5.5132619259319626E-4</v>
      </c>
      <c r="AP1439" s="5">
        <f t="shared" si="1601"/>
        <v>4.0430991762708969E-5</v>
      </c>
      <c r="AQ1439" s="5">
        <f t="shared" si="1602"/>
        <v>2.2237267839944623E-6</v>
      </c>
      <c r="AR1439" s="5">
        <f t="shared" si="1603"/>
        <v>5.4203010788139253E-7</v>
      </c>
      <c r="AS1439" s="5">
        <f t="shared" si="1604"/>
        <v>1.002680726665516E-6</v>
      </c>
      <c r="AT1439" s="5">
        <f t="shared" si="1605"/>
        <v>9.2741032740425101E-7</v>
      </c>
      <c r="AU1439" s="5">
        <f t="shared" si="1606"/>
        <v>5.7186027582701447E-7</v>
      </c>
      <c r="AV1439" s="5">
        <f t="shared" si="1607"/>
        <v>2.6446560282350747E-7</v>
      </c>
      <c r="AW1439" s="5">
        <f t="shared" si="1608"/>
        <v>1.1061199510602521E-9</v>
      </c>
      <c r="AX1439" s="5">
        <f t="shared" si="1609"/>
        <v>7.023807164750334E-3</v>
      </c>
      <c r="AY1439" s="5">
        <f t="shared" si="1610"/>
        <v>1.5452530286208356E-3</v>
      </c>
      <c r="AZ1439" s="5">
        <f t="shared" si="1611"/>
        <v>1.6997953292662338E-4</v>
      </c>
      <c r="BA1439" s="5">
        <f t="shared" si="1612"/>
        <v>1.2465290399609863E-5</v>
      </c>
      <c r="BB1439" s="5">
        <f t="shared" si="1613"/>
        <v>6.8559782788826207E-7</v>
      </c>
      <c r="BC1439" s="5">
        <f t="shared" si="1614"/>
        <v>3.0166606090127808E-8</v>
      </c>
      <c r="BD1439" s="5">
        <f t="shared" si="1615"/>
        <v>1.9874636033357273E-8</v>
      </c>
      <c r="BE1439" s="5">
        <f t="shared" si="1616"/>
        <v>3.6765327627335345E-8</v>
      </c>
      <c r="BF1439" s="5">
        <f t="shared" si="1617"/>
        <v>3.4005385388609233E-8</v>
      </c>
      <c r="BG1439" s="5">
        <f t="shared" si="1618"/>
        <v>2.0968419795758325E-8</v>
      </c>
      <c r="BH1439" s="5">
        <f t="shared" si="1619"/>
        <v>9.6971690742496376E-9</v>
      </c>
      <c r="BI1439" s="5">
        <f t="shared" si="1620"/>
        <v>3.5876842974540558E-9</v>
      </c>
      <c r="BJ1439" s="8">
        <f t="shared" si="1621"/>
        <v>0.77642261612393393</v>
      </c>
      <c r="BK1439" s="8">
        <f t="shared" si="1622"/>
        <v>0.18457757080921089</v>
      </c>
      <c r="BL1439" s="8">
        <f t="shared" si="1623"/>
        <v>3.7339054766048735E-2</v>
      </c>
      <c r="BM1439" s="8">
        <f t="shared" si="1624"/>
        <v>0.33924408749478729</v>
      </c>
      <c r="BN1439" s="8">
        <f t="shared" si="1625"/>
        <v>0.65777387718580704</v>
      </c>
    </row>
    <row r="1440" spans="1:66" x14ac:dyDescent="0.25">
      <c r="A1440" t="s">
        <v>272</v>
      </c>
      <c r="B1440" t="s">
        <v>458</v>
      </c>
      <c r="C1440" t="s">
        <v>488</v>
      </c>
      <c r="D1440" t="s">
        <v>526</v>
      </c>
      <c r="E1440">
        <f>VLOOKUP(A1440,home!$A$2:$E$405,3,FALSE)</f>
        <v>1.3837999999999999</v>
      </c>
      <c r="F1440">
        <f>VLOOKUP(B1440,home!$B$2:$E$405,3,FALSE)</f>
        <v>0.57809999999999995</v>
      </c>
      <c r="G1440">
        <f>VLOOKUP(C1440,away!$B$2:$E$405,4,FALSE)</f>
        <v>1.4453</v>
      </c>
      <c r="H1440">
        <f>VLOOKUP(A1440,away!$A$2:$E$405,3,FALSE)</f>
        <v>0.90910000000000002</v>
      </c>
      <c r="I1440">
        <f>VLOOKUP(C1440,away!$B$2:$E$405,3,FALSE)</f>
        <v>1.65</v>
      </c>
      <c r="J1440">
        <f>VLOOKUP(B1440,home!$B$2:$E$405,4,FALSE)</f>
        <v>0.88</v>
      </c>
      <c r="K1440" s="3">
        <f t="shared" si="1570"/>
        <v>1.156203549534</v>
      </c>
      <c r="L1440" s="3">
        <f t="shared" si="1571"/>
        <v>1.3200132</v>
      </c>
      <c r="M1440" s="5">
        <f t="shared" si="1572"/>
        <v>8.4060647253662121E-2</v>
      </c>
      <c r="N1440" s="5">
        <f t="shared" si="1573"/>
        <v>9.7191218730809645E-2</v>
      </c>
      <c r="O1440" s="5">
        <f t="shared" si="1574"/>
        <v>0.11096116397537775</v>
      </c>
      <c r="P1440" s="5">
        <f t="shared" si="1575"/>
        <v>0.12829369164875598</v>
      </c>
      <c r="Q1440" s="5">
        <f t="shared" si="1576"/>
        <v>5.6186416040048738E-2</v>
      </c>
      <c r="R1440" s="5">
        <f t="shared" si="1577"/>
        <v>7.3235100567431571E-2</v>
      </c>
      <c r="S1440" s="5">
        <f t="shared" si="1578"/>
        <v>4.8950584651098521E-2</v>
      </c>
      <c r="T1440" s="5">
        <f t="shared" si="1579"/>
        <v>7.4166810833556071E-2</v>
      </c>
      <c r="U1440" s="5">
        <f t="shared" si="1580"/>
        <v>8.4674683226543854E-2</v>
      </c>
      <c r="V1440" s="5">
        <f t="shared" si="1581"/>
        <v>8.3009528350850847E-3</v>
      </c>
      <c r="W1440" s="5">
        <f t="shared" si="1582"/>
        <v>2.1654311220366155E-2</v>
      </c>
      <c r="X1440" s="5">
        <f t="shared" si="1583"/>
        <v>2.8583976647791432E-2</v>
      </c>
      <c r="Y1440" s="5">
        <f t="shared" si="1584"/>
        <v>1.8865613241788225E-2</v>
      </c>
      <c r="Z1440" s="5">
        <f t="shared" si="1585"/>
        <v>3.2223766484112397E-2</v>
      </c>
      <c r="AA1440" s="5">
        <f t="shared" si="1586"/>
        <v>3.7257233188285492E-2</v>
      </c>
      <c r="AB1440" s="5">
        <f t="shared" si="1587"/>
        <v>2.1538472629055817E-2</v>
      </c>
      <c r="AC1440" s="5">
        <f t="shared" si="1588"/>
        <v>7.9180918643895854E-4</v>
      </c>
      <c r="AD1440" s="5">
        <f t="shared" si="1589"/>
        <v>6.2591978739253151E-3</v>
      </c>
      <c r="AE1440" s="5">
        <f t="shared" si="1590"/>
        <v>8.2622238149933514E-3</v>
      </c>
      <c r="AF1440" s="5">
        <f t="shared" si="1591"/>
        <v>5.4531222485727929E-3</v>
      </c>
      <c r="AG1440" s="5">
        <f t="shared" si="1592"/>
        <v>2.3993977831099226E-3</v>
      </c>
      <c r="AH1440" s="5">
        <f t="shared" si="1593"/>
        <v>1.0633949278186484E-2</v>
      </c>
      <c r="AI1440" s="5">
        <f t="shared" si="1594"/>
        <v>1.2295009901003733E-2</v>
      </c>
      <c r="AJ1440" s="5">
        <f t="shared" si="1595"/>
        <v>7.1077670445480936E-3</v>
      </c>
      <c r="AK1440" s="5">
        <f t="shared" si="1596"/>
        <v>2.7393418287224329E-3</v>
      </c>
      <c r="AL1440" s="5">
        <f t="shared" si="1597"/>
        <v>4.8338492233166347E-5</v>
      </c>
      <c r="AM1440" s="5">
        <f t="shared" si="1598"/>
        <v>1.4473813598136227E-3</v>
      </c>
      <c r="AN1440" s="5">
        <f t="shared" si="1599"/>
        <v>1.9105625003879316E-3</v>
      </c>
      <c r="AO1440" s="5">
        <f t="shared" si="1600"/>
        <v>1.2609838599685378E-3</v>
      </c>
      <c r="AP1440" s="5">
        <f t="shared" si="1601"/>
        <v>5.5483844671514056E-4</v>
      </c>
      <c r="AQ1440" s="5">
        <f t="shared" si="1602"/>
        <v>1.8309851838287048E-4</v>
      </c>
      <c r="AR1440" s="5">
        <f t="shared" si="1603"/>
        <v>2.807390683067327E-3</v>
      </c>
      <c r="AS1440" s="5">
        <f t="shared" si="1604"/>
        <v>3.2459150726911242E-3</v>
      </c>
      <c r="AT1440" s="5">
        <f t="shared" si="1605"/>
        <v>1.8764692642656946E-3</v>
      </c>
      <c r="AU1440" s="5">
        <f t="shared" si="1606"/>
        <v>7.2319347464515024E-4</v>
      </c>
      <c r="AV1440" s="5">
        <f t="shared" si="1607"/>
        <v>2.0903971559613728E-4</v>
      </c>
      <c r="AW1440" s="5">
        <f t="shared" si="1608"/>
        <v>2.0492888236506245E-6</v>
      </c>
      <c r="AX1440" s="5">
        <f t="shared" si="1609"/>
        <v>2.789112442909764E-4</v>
      </c>
      <c r="AY1440" s="5">
        <f t="shared" si="1610"/>
        <v>3.6816652409251349E-4</v>
      </c>
      <c r="AZ1440" s="5">
        <f t="shared" si="1611"/>
        <v>2.4299233580011797E-4</v>
      </c>
      <c r="BA1440" s="5">
        <f t="shared" si="1612"/>
        <v>1.0691769691832945E-4</v>
      </c>
      <c r="BB1440" s="5">
        <f t="shared" si="1613"/>
        <v>3.5283192811448537E-5</v>
      </c>
      <c r="BC1440" s="5">
        <f t="shared" si="1614"/>
        <v>9.3148560498514372E-6</v>
      </c>
      <c r="BD1440" s="5">
        <f t="shared" si="1615"/>
        <v>6.1763212653431418E-4</v>
      </c>
      <c r="BE1440" s="5">
        <f t="shared" si="1616"/>
        <v>7.1410845700520676E-4</v>
      </c>
      <c r="BF1440" s="5">
        <f t="shared" si="1617"/>
        <v>4.1282736637083384E-4</v>
      </c>
      <c r="BG1440" s="5">
        <f t="shared" si="1618"/>
        <v>1.5910415544757715E-4</v>
      </c>
      <c r="BH1440" s="5">
        <f t="shared" si="1619"/>
        <v>4.5989197318524478E-5</v>
      </c>
      <c r="BI1440" s="5">
        <f t="shared" si="1620"/>
        <v>1.0634574635979501E-5</v>
      </c>
      <c r="BJ1440" s="8">
        <f t="shared" si="1621"/>
        <v>0.32542073897019302</v>
      </c>
      <c r="BK1440" s="8">
        <f t="shared" si="1622"/>
        <v>0.27081419059136635</v>
      </c>
      <c r="BL1440" s="8">
        <f t="shared" si="1623"/>
        <v>0.37126502572673314</v>
      </c>
      <c r="BM1440" s="8">
        <f t="shared" si="1624"/>
        <v>0.44942936632105024</v>
      </c>
      <c r="BN1440" s="8">
        <f t="shared" si="1625"/>
        <v>0.54992823821608583</v>
      </c>
    </row>
    <row r="1441" spans="1:66" x14ac:dyDescent="0.25">
      <c r="A1441" t="s">
        <v>272</v>
      </c>
      <c r="B1441" t="s">
        <v>484</v>
      </c>
      <c r="C1441" t="s">
        <v>298</v>
      </c>
      <c r="D1441" t="s">
        <v>526</v>
      </c>
      <c r="E1441">
        <f>VLOOKUP(A1441,home!$A$2:$E$405,3,FALSE)</f>
        <v>1.3837999999999999</v>
      </c>
      <c r="F1441">
        <f>VLOOKUP(B1441,home!$B$2:$E$405,3,FALSE)</f>
        <v>0.90329999999999999</v>
      </c>
      <c r="G1441">
        <f>VLOOKUP(C1441,away!$B$2:$E$405,4,FALSE)</f>
        <v>1.6259999999999999</v>
      </c>
      <c r="H1441">
        <f>VLOOKUP(A1441,away!$A$2:$E$405,3,FALSE)</f>
        <v>0.90910000000000002</v>
      </c>
      <c r="I1441">
        <f>VLOOKUP(C1441,away!$B$2:$E$405,3,FALSE)</f>
        <v>0.55000000000000004</v>
      </c>
      <c r="J1441">
        <f>VLOOKUP(B1441,home!$B$2:$E$405,4,FALSE)</f>
        <v>1.925</v>
      </c>
      <c r="K1441" s="3">
        <f t="shared" si="1570"/>
        <v>2.0324781140399995</v>
      </c>
      <c r="L1441" s="3">
        <f t="shared" si="1571"/>
        <v>0.96250962500000004</v>
      </c>
      <c r="M1441" s="5">
        <f t="shared" si="1572"/>
        <v>5.0037240587430601E-2</v>
      </c>
      <c r="N1441" s="5">
        <f t="shared" si="1573"/>
        <v>0.10169959638090667</v>
      </c>
      <c r="O1441" s="5">
        <f t="shared" si="1574"/>
        <v>4.8161325673842598E-2</v>
      </c>
      <c r="P1441" s="5">
        <f t="shared" si="1575"/>
        <v>9.7886840375237816E-2</v>
      </c>
      <c r="Q1441" s="5">
        <f t="shared" si="1576"/>
        <v>0.10335110192544719</v>
      </c>
      <c r="R1441" s="5">
        <f t="shared" si="1577"/>
        <v>2.3177869756916557E-2</v>
      </c>
      <c r="S1441" s="5">
        <f t="shared" si="1578"/>
        <v>4.7873510839915583E-2</v>
      </c>
      <c r="T1441" s="5">
        <f t="shared" si="1579"/>
        <v>9.9476430357598941E-2</v>
      </c>
      <c r="U1441" s="5">
        <f t="shared" si="1580"/>
        <v>4.7108513011002509E-2</v>
      </c>
      <c r="V1441" s="5">
        <f t="shared" si="1581"/>
        <v>1.0405997743489144E-2</v>
      </c>
      <c r="W1441" s="5">
        <f t="shared" si="1582"/>
        <v>7.0019617575129561E-2</v>
      </c>
      <c r="X1441" s="5">
        <f t="shared" si="1583"/>
        <v>6.7394555854881355E-2</v>
      </c>
      <c r="Y1441" s="5">
        <f t="shared" si="1584"/>
        <v>3.24339543414617E-2</v>
      </c>
      <c r="Z1441" s="5">
        <f t="shared" si="1585"/>
        <v>7.436307576009534E-3</v>
      </c>
      <c r="AA1441" s="5">
        <f t="shared" si="1586"/>
        <v>1.5114132397509217E-2</v>
      </c>
      <c r="AB1441" s="5">
        <f t="shared" si="1587"/>
        <v>1.5359571655320198E-2</v>
      </c>
      <c r="AC1441" s="5">
        <f t="shared" si="1588"/>
        <v>1.2723151647948316E-3</v>
      </c>
      <c r="AD1441" s="5">
        <f t="shared" si="1589"/>
        <v>3.5578335068725327E-2</v>
      </c>
      <c r="AE1441" s="5">
        <f t="shared" si="1590"/>
        <v>3.4244489945123156E-2</v>
      </c>
      <c r="AF1441" s="5">
        <f t="shared" si="1591"/>
        <v>1.648032558769838E-2</v>
      </c>
      <c r="AG1441" s="5">
        <f t="shared" si="1592"/>
        <v>5.2874906670978255E-3</v>
      </c>
      <c r="AH1441" s="5">
        <f t="shared" si="1593"/>
        <v>1.7893794040923984E-3</v>
      </c>
      <c r="AI1441" s="5">
        <f t="shared" si="1594"/>
        <v>3.6368744765317364E-3</v>
      </c>
      <c r="AJ1441" s="5">
        <f t="shared" si="1595"/>
        <v>3.6959338885307175E-3</v>
      </c>
      <c r="AK1441" s="5">
        <f t="shared" si="1596"/>
        <v>2.5039682464591448E-3</v>
      </c>
      <c r="AL1441" s="5">
        <f t="shared" si="1597"/>
        <v>9.9560175566157318E-5</v>
      </c>
      <c r="AM1441" s="5">
        <f t="shared" si="1598"/>
        <v>1.4462437472233197E-2</v>
      </c>
      <c r="AN1441" s="5">
        <f t="shared" si="1599"/>
        <v>1.392023526798512E-2</v>
      </c>
      <c r="AO1441" s="5">
        <f t="shared" si="1600"/>
        <v>6.699180213850066E-3</v>
      </c>
      <c r="AP1441" s="5">
        <f t="shared" si="1601"/>
        <v>2.1493418118134163E-3</v>
      </c>
      <c r="AQ1441" s="5">
        <f t="shared" si="1602"/>
        <v>5.1719054532133784E-4</v>
      </c>
      <c r="AR1441" s="5">
        <f t="shared" si="1603"/>
        <v>3.4445897984313969E-4</v>
      </c>
      <c r="AS1441" s="5">
        <f t="shared" si="1604"/>
        <v>7.0010533771572682E-4</v>
      </c>
      <c r="AT1441" s="5">
        <f t="shared" si="1605"/>
        <v>7.1147438821489884E-4</v>
      </c>
      <c r="AU1441" s="5">
        <f t="shared" si="1606"/>
        <v>4.8201870758226E-4</v>
      </c>
      <c r="AV1441" s="5">
        <f t="shared" si="1607"/>
        <v>2.4492311842969744E-4</v>
      </c>
      <c r="AW1441" s="5">
        <f t="shared" si="1608"/>
        <v>5.4102098640058849E-6</v>
      </c>
      <c r="AX1441" s="5">
        <f t="shared" si="1609"/>
        <v>4.8990979396643262E-3</v>
      </c>
      <c r="AY1441" s="5">
        <f t="shared" si="1610"/>
        <v>4.7154289207445819E-3</v>
      </c>
      <c r="AZ1441" s="5">
        <f t="shared" si="1611"/>
        <v>2.2693228611100113E-3</v>
      </c>
      <c r="BA1441" s="5">
        <f t="shared" si="1612"/>
        <v>7.2808169868364154E-4</v>
      </c>
      <c r="BB1441" s="5">
        <f t="shared" si="1613"/>
        <v>1.7519641069233867E-4</v>
      </c>
      <c r="BC1441" s="5">
        <f t="shared" si="1614"/>
        <v>3.3725646311365788E-5</v>
      </c>
      <c r="BD1441" s="5">
        <f t="shared" si="1615"/>
        <v>5.5257513919450483E-5</v>
      </c>
      <c r="BE1441" s="5">
        <f t="shared" si="1616"/>
        <v>1.1230968767754373E-4</v>
      </c>
      <c r="BF1441" s="5">
        <f t="shared" si="1617"/>
        <v>1.1413349109963775E-4</v>
      </c>
      <c r="BG1441" s="5">
        <f t="shared" si="1618"/>
        <v>7.7324607579664267E-5</v>
      </c>
      <c r="BH1441" s="5">
        <f t="shared" si="1619"/>
        <v>3.9290143145599769E-5</v>
      </c>
      <c r="BI1441" s="5">
        <f t="shared" si="1620"/>
        <v>1.5971271208186036E-5</v>
      </c>
      <c r="BJ1441" s="8">
        <f t="shared" si="1621"/>
        <v>0.61653513649247949</v>
      </c>
      <c r="BK1441" s="8">
        <f t="shared" si="1622"/>
        <v>0.21229089380717869</v>
      </c>
      <c r="BL1441" s="8">
        <f t="shared" si="1623"/>
        <v>0.16344483575662092</v>
      </c>
      <c r="BM1441" s="8">
        <f t="shared" si="1624"/>
        <v>0.57068318022162656</v>
      </c>
      <c r="BN1441" s="8">
        <f t="shared" si="1625"/>
        <v>0.42431397469978144</v>
      </c>
    </row>
    <row r="1442" spans="1:66" x14ac:dyDescent="0.25">
      <c r="A1442" t="s">
        <v>272</v>
      </c>
      <c r="B1442" t="s">
        <v>297</v>
      </c>
      <c r="C1442" t="s">
        <v>309</v>
      </c>
      <c r="D1442" t="s">
        <v>526</v>
      </c>
      <c r="E1442">
        <f>VLOOKUP(A1442,home!$A$2:$E$405,3,FALSE)</f>
        <v>1.3837999999999999</v>
      </c>
      <c r="F1442">
        <f>VLOOKUP(B1442,home!$B$2:$E$405,3,FALSE)</f>
        <v>1.2645999999999999</v>
      </c>
      <c r="G1442">
        <f>VLOOKUP(C1442,away!$B$2:$E$405,4,FALSE)</f>
        <v>0.57809999999999995</v>
      </c>
      <c r="H1442">
        <f>VLOOKUP(A1442,away!$A$2:$E$405,3,FALSE)</f>
        <v>0.90910000000000002</v>
      </c>
      <c r="I1442">
        <f>VLOOKUP(C1442,away!$B$2:$E$405,3,FALSE)</f>
        <v>0.66</v>
      </c>
      <c r="J1442">
        <f>VLOOKUP(B1442,home!$B$2:$E$405,4,FALSE)</f>
        <v>0.55000000000000004</v>
      </c>
      <c r="K1442" s="3">
        <f t="shared" si="1570"/>
        <v>1.0116481067879999</v>
      </c>
      <c r="L1442" s="3">
        <f t="shared" si="1571"/>
        <v>0.33000330000000005</v>
      </c>
      <c r="M1442" s="5">
        <f t="shared" si="1572"/>
        <v>0.2614136117148344</v>
      </c>
      <c r="N1442" s="5">
        <f t="shared" si="1573"/>
        <v>0.2644585853799255</v>
      </c>
      <c r="O1442" s="5">
        <f t="shared" si="1574"/>
        <v>8.6267354530814036E-2</v>
      </c>
      <c r="P1442" s="5">
        <f t="shared" si="1575"/>
        <v>8.7272205888707197E-2</v>
      </c>
      <c r="Q1442" s="5">
        <f t="shared" si="1576"/>
        <v>0.13376951361171716</v>
      </c>
      <c r="R1442" s="5">
        <f t="shared" si="1577"/>
        <v>1.4234255838719293E-2</v>
      </c>
      <c r="S1442" s="5">
        <f t="shared" si="1578"/>
        <v>7.2838956918866993E-3</v>
      </c>
      <c r="T1442" s="5">
        <f t="shared" si="1579"/>
        <v>4.4144380931261586E-2</v>
      </c>
      <c r="U1442" s="5">
        <f t="shared" si="1580"/>
        <v>1.4400057970776405E-2</v>
      </c>
      <c r="V1442" s="5">
        <f t="shared" si="1581"/>
        <v>2.7018980905148162E-4</v>
      </c>
      <c r="W1442" s="5">
        <f t="shared" si="1582"/>
        <v>4.5109225063748412E-2</v>
      </c>
      <c r="X1442" s="5">
        <f t="shared" si="1583"/>
        <v>1.4886193131479689E-2</v>
      </c>
      <c r="Y1442" s="5">
        <f t="shared" si="1584"/>
        <v>2.4562464289128159E-3</v>
      </c>
      <c r="Z1442" s="5">
        <f t="shared" si="1585"/>
        <v>1.5657837999405453E-3</v>
      </c>
      <c r="AA1442" s="5">
        <f t="shared" si="1586"/>
        <v>1.584022216849173E-3</v>
      </c>
      <c r="AB1442" s="5">
        <f t="shared" si="1587"/>
        <v>8.0123653839279832E-4</v>
      </c>
      <c r="AC1442" s="5">
        <f t="shared" si="1588"/>
        <v>5.6376321822651307E-6</v>
      </c>
      <c r="AD1442" s="5">
        <f t="shared" si="1589"/>
        <v>1.1408665533603717E-2</v>
      </c>
      <c r="AE1442" s="5">
        <f t="shared" si="1590"/>
        <v>3.764897274685488E-3</v>
      </c>
      <c r="AF1442" s="5">
        <f t="shared" si="1591"/>
        <v>6.2121426240360886E-4</v>
      </c>
      <c r="AG1442" s="5">
        <f t="shared" si="1592"/>
        <v>6.8334252200085644E-5</v>
      </c>
      <c r="AH1442" s="5">
        <f t="shared" si="1593"/>
        <v>1.2917845526672994E-4</v>
      </c>
      <c r="AI1442" s="5">
        <f t="shared" si="1594"/>
        <v>1.3068313970838568E-4</v>
      </c>
      <c r="AJ1442" s="5">
        <f t="shared" si="1595"/>
        <v>6.6102675437550032E-5</v>
      </c>
      <c r="AK1442" s="5">
        <f t="shared" si="1596"/>
        <v>2.2290882153339704E-5</v>
      </c>
      <c r="AL1442" s="5">
        <f t="shared" si="1597"/>
        <v>7.5284311831804199E-8</v>
      </c>
      <c r="AM1442" s="5">
        <f t="shared" si="1598"/>
        <v>2.308310977609542E-3</v>
      </c>
      <c r="AN1442" s="5">
        <f t="shared" si="1599"/>
        <v>7.6175024003737513E-4</v>
      </c>
      <c r="AO1442" s="5">
        <f t="shared" si="1600"/>
        <v>1.2569004649406299E-4</v>
      </c>
      <c r="AP1442" s="5">
        <f t="shared" si="1601"/>
        <v>1.3826043373398077E-5</v>
      </c>
      <c r="AQ1442" s="5">
        <f t="shared" si="1602"/>
        <v>1.1406599847911244E-6</v>
      </c>
      <c r="AR1442" s="5">
        <f t="shared" si="1603"/>
        <v>8.5258633053846556E-6</v>
      </c>
      <c r="AS1442" s="5">
        <f t="shared" si="1604"/>
        <v>8.6251734716256643E-6</v>
      </c>
      <c r="AT1442" s="5">
        <f t="shared" si="1605"/>
        <v>4.362820206644093E-6</v>
      </c>
      <c r="AU1442" s="5">
        <f t="shared" si="1606"/>
        <v>1.4712129341026421E-6</v>
      </c>
      <c r="AV1442" s="5">
        <f t="shared" si="1607"/>
        <v>3.7208744486673905E-7</v>
      </c>
      <c r="AW1442" s="5">
        <f t="shared" si="1608"/>
        <v>6.9815160385480983E-10</v>
      </c>
      <c r="AX1442" s="5">
        <f t="shared" si="1609"/>
        <v>3.8919973839610821E-4</v>
      </c>
      <c r="AY1442" s="5">
        <f t="shared" si="1610"/>
        <v>1.2843719802985243E-4</v>
      </c>
      <c r="AZ1442" s="5">
        <f t="shared" si="1611"/>
        <v>2.1192349596302404E-5</v>
      </c>
      <c r="BA1442" s="5">
        <f t="shared" si="1612"/>
        <v>2.3311817671778213E-6</v>
      </c>
      <c r="BB1442" s="5">
        <f t="shared" si="1613"/>
        <v>1.9232441901712818E-7</v>
      </c>
      <c r="BC1442" s="5">
        <f t="shared" si="1614"/>
        <v>1.2693538589247016E-8</v>
      </c>
      <c r="BD1442" s="5">
        <f t="shared" si="1615"/>
        <v>4.6892717102097392E-7</v>
      </c>
      <c r="BE1442" s="5">
        <f t="shared" si="1616"/>
        <v>4.7438928478482086E-7</v>
      </c>
      <c r="BF1442" s="5">
        <f t="shared" si="1617"/>
        <v>2.3995751091653873E-7</v>
      </c>
      <c r="BG1442" s="5">
        <f t="shared" si="1618"/>
        <v>8.0917520542759062E-8</v>
      </c>
      <c r="BH1442" s="5">
        <f t="shared" si="1619"/>
        <v>2.0465014115765319E-8</v>
      </c>
      <c r="BI1442" s="5">
        <f t="shared" si="1620"/>
        <v>4.1406785571207377E-9</v>
      </c>
      <c r="BJ1442" s="8">
        <f t="shared" si="1621"/>
        <v>0.52443933932318454</v>
      </c>
      <c r="BK1442" s="8">
        <f t="shared" si="1622"/>
        <v>0.35637405321900373</v>
      </c>
      <c r="BL1442" s="8">
        <f t="shared" si="1623"/>
        <v>0.1176598282026603</v>
      </c>
      <c r="BM1442" s="8">
        <f t="shared" si="1624"/>
        <v>0.15249504108019293</v>
      </c>
      <c r="BN1442" s="8">
        <f t="shared" si="1625"/>
        <v>0.84741552696471767</v>
      </c>
    </row>
    <row r="1443" spans="1:66" x14ac:dyDescent="0.25">
      <c r="A1443" t="s">
        <v>272</v>
      </c>
      <c r="B1443" t="s">
        <v>311</v>
      </c>
      <c r="C1443" t="s">
        <v>476</v>
      </c>
      <c r="D1443" t="s">
        <v>526</v>
      </c>
      <c r="E1443">
        <f>VLOOKUP(A1443,home!$A$2:$E$405,3,FALSE)</f>
        <v>1.3837999999999999</v>
      </c>
      <c r="F1443">
        <f>VLOOKUP(B1443,home!$B$2:$E$405,3,FALSE)</f>
        <v>1.0840000000000001</v>
      </c>
      <c r="G1443">
        <f>VLOOKUP(C1443,away!$B$2:$E$405,4,FALSE)</f>
        <v>1.4453</v>
      </c>
      <c r="H1443">
        <f>VLOOKUP(A1443,away!$A$2:$E$405,3,FALSE)</f>
        <v>0.90910000000000002</v>
      </c>
      <c r="I1443">
        <f>VLOOKUP(C1443,away!$B$2:$E$405,3,FALSE)</f>
        <v>1.1000000000000001</v>
      </c>
      <c r="J1443">
        <f>VLOOKUP(B1443,home!$B$2:$E$405,4,FALSE)</f>
        <v>0.55000000000000004</v>
      </c>
      <c r="K1443" s="3">
        <f t="shared" si="1570"/>
        <v>2.1680066557600002</v>
      </c>
      <c r="L1443" s="3">
        <f t="shared" si="1571"/>
        <v>0.55000550000000004</v>
      </c>
      <c r="M1443" s="5">
        <f t="shared" si="1572"/>
        <v>6.6005833416695317E-2</v>
      </c>
      <c r="N1443" s="5">
        <f t="shared" si="1573"/>
        <v>0.14310108616638129</v>
      </c>
      <c r="O1443" s="5">
        <f t="shared" si="1574"/>
        <v>3.6303571411266222E-2</v>
      </c>
      <c r="P1443" s="5">
        <f t="shared" si="1575"/>
        <v>7.8706384447483624E-2</v>
      </c>
      <c r="Q1443" s="5">
        <f t="shared" si="1576"/>
        <v>0.15512205362759998</v>
      </c>
      <c r="R1443" s="5">
        <f t="shared" si="1577"/>
        <v>9.9835819729195922E-3</v>
      </c>
      <c r="S1443" s="5">
        <f t="shared" si="1578"/>
        <v>2.346267985773294E-2</v>
      </c>
      <c r="T1443" s="5">
        <f t="shared" si="1579"/>
        <v>8.5317982666474945E-2</v>
      </c>
      <c r="U1443" s="5">
        <f t="shared" si="1580"/>
        <v>2.1644472165615228E-2</v>
      </c>
      <c r="V1443" s="5">
        <f t="shared" si="1581"/>
        <v>3.1085850134772931E-3</v>
      </c>
      <c r="W1443" s="5">
        <f t="shared" si="1582"/>
        <v>0.11210188157326549</v>
      </c>
      <c r="X1443" s="5">
        <f t="shared" si="1583"/>
        <v>6.1656651425644672E-2</v>
      </c>
      <c r="Y1443" s="5">
        <f t="shared" si="1584"/>
        <v>1.6955748697843706E-2</v>
      </c>
      <c r="Z1443" s="5">
        <f t="shared" si="1585"/>
        <v>1.8303416649355429E-3</v>
      </c>
      <c r="AA1443" s="5">
        <f t="shared" si="1586"/>
        <v>3.9681929118950965E-3</v>
      </c>
      <c r="AB1443" s="5">
        <f t="shared" si="1587"/>
        <v>4.3015343221641132E-3</v>
      </c>
      <c r="AC1443" s="5">
        <f t="shared" si="1588"/>
        <v>2.3167032602809391E-4</v>
      </c>
      <c r="AD1443" s="5">
        <f t="shared" si="1589"/>
        <v>6.0759406343514705E-2</v>
      </c>
      <c r="AE1443" s="5">
        <f t="shared" si="1590"/>
        <v>3.3418007665667979E-2</v>
      </c>
      <c r="AF1443" s="5">
        <f t="shared" si="1591"/>
        <v>9.190044007579775E-3</v>
      </c>
      <c r="AG1443" s="5">
        <f t="shared" si="1592"/>
        <v>1.6848582498036398E-3</v>
      </c>
      <c r="AH1443" s="5">
        <f t="shared" si="1593"/>
        <v>2.516744956484264E-4</v>
      </c>
      <c r="AI1443" s="5">
        <f t="shared" si="1594"/>
        <v>5.4563198165082951E-4</v>
      </c>
      <c r="AJ1443" s="5">
        <f t="shared" si="1595"/>
        <v>5.9146688390725849E-4</v>
      </c>
      <c r="AK1443" s="5">
        <f t="shared" si="1596"/>
        <v>4.2743471365752129E-4</v>
      </c>
      <c r="AL1443" s="5">
        <f t="shared" si="1597"/>
        <v>1.1049892290779864E-5</v>
      </c>
      <c r="AM1443" s="5">
        <f t="shared" si="1598"/>
        <v>2.6345359470553255E-2</v>
      </c>
      <c r="AN1443" s="5">
        <f t="shared" si="1599"/>
        <v>1.449009260828138E-2</v>
      </c>
      <c r="AO1443" s="5">
        <f t="shared" si="1600"/>
        <v>3.9848153150320517E-3</v>
      </c>
      <c r="AP1443" s="5">
        <f t="shared" si="1601"/>
        <v>7.3055677991728737E-4</v>
      </c>
      <c r="AQ1443" s="5">
        <f t="shared" si="1602"/>
        <v>1.0045256175419938E-4</v>
      </c>
      <c r="AR1443" s="5">
        <f t="shared" si="1603"/>
        <v>2.7684471363272122E-5</v>
      </c>
      <c r="AS1443" s="5">
        <f t="shared" si="1604"/>
        <v>6.0020118176771081E-5</v>
      </c>
      <c r="AT1443" s="5">
        <f t="shared" si="1605"/>
        <v>6.5062007843370737E-5</v>
      </c>
      <c r="AU1443" s="5">
        <f t="shared" si="1606"/>
        <v>4.7018288680512372E-5</v>
      </c>
      <c r="AV1443" s="5">
        <f t="shared" si="1607"/>
        <v>2.5483990700448967E-5</v>
      </c>
      <c r="AW1443" s="5">
        <f t="shared" si="1608"/>
        <v>3.6600177157869983E-7</v>
      </c>
      <c r="AX1443" s="5">
        <f t="shared" si="1609"/>
        <v>9.5194857800915307E-3</v>
      </c>
      <c r="AY1443" s="5">
        <f t="shared" si="1610"/>
        <v>5.235769536222133E-3</v>
      </c>
      <c r="AZ1443" s="5">
        <f t="shared" si="1611"/>
        <v>1.4398510208273113E-3</v>
      </c>
      <c r="BA1443" s="5">
        <f t="shared" si="1612"/>
        <v>2.6397532687854534E-4</v>
      </c>
      <c r="BB1443" s="5">
        <f t="shared" si="1613"/>
        <v>3.6296970411874432E-5</v>
      </c>
      <c r="BC1443" s="5">
        <f t="shared" si="1614"/>
        <v>3.9927066719736416E-6</v>
      </c>
      <c r="BD1443" s="5">
        <f t="shared" si="1615"/>
        <v>2.5377685857320278E-6</v>
      </c>
      <c r="BE1443" s="5">
        <f t="shared" si="1616"/>
        <v>5.5018991846456782E-6</v>
      </c>
      <c r="BF1443" s="5">
        <f t="shared" si="1617"/>
        <v>5.9640770258161749E-6</v>
      </c>
      <c r="BG1443" s="5">
        <f t="shared" si="1618"/>
        <v>4.3100528958115918E-6</v>
      </c>
      <c r="BH1443" s="5">
        <f t="shared" si="1619"/>
        <v>2.3360558411992977E-6</v>
      </c>
      <c r="BI1443" s="5">
        <f t="shared" si="1620"/>
        <v>1.0129169223894209E-6</v>
      </c>
      <c r="BJ1443" s="8">
        <f t="shared" si="1621"/>
        <v>0.74145836850041769</v>
      </c>
      <c r="BK1443" s="8">
        <f t="shared" si="1622"/>
        <v>0.17676197248993014</v>
      </c>
      <c r="BL1443" s="8">
        <f t="shared" si="1623"/>
        <v>7.8264492505944236E-2</v>
      </c>
      <c r="BM1443" s="8">
        <f t="shared" si="1624"/>
        <v>0.50385726058443125</v>
      </c>
      <c r="BN1443" s="8">
        <f t="shared" si="1625"/>
        <v>0.48922251104234604</v>
      </c>
    </row>
    <row r="1444" spans="1:66" x14ac:dyDescent="0.25">
      <c r="A1444" t="s">
        <v>272</v>
      </c>
      <c r="B1444" t="s">
        <v>312</v>
      </c>
      <c r="C1444" t="s">
        <v>480</v>
      </c>
      <c r="D1444" t="s">
        <v>527</v>
      </c>
      <c r="E1444">
        <f>VLOOKUP(A1444,home!$A$2:$E$405,3,FALSE)</f>
        <v>1.3837999999999999</v>
      </c>
      <c r="F1444">
        <f>VLOOKUP(B1444,home!$B$2:$E$405,3,FALSE)</f>
        <v>1.1561999999999999</v>
      </c>
      <c r="G1444">
        <f>VLOOKUP(C1444,away!$B$2:$E$405,4,FALSE)</f>
        <v>1.0117</v>
      </c>
      <c r="H1444">
        <f>VLOOKUP(A1444,away!$A$2:$E$405,3,FALSE)</f>
        <v>0.90910000000000002</v>
      </c>
      <c r="I1444">
        <f>VLOOKUP(C1444,away!$B$2:$E$405,3,FALSE)</f>
        <v>0.66</v>
      </c>
      <c r="J1444">
        <f>VLOOKUP(B1444,home!$B$2:$E$405,4,FALSE)</f>
        <v>1.76</v>
      </c>
      <c r="K1444" s="3">
        <f t="shared" si="1570"/>
        <v>1.6186689698519998</v>
      </c>
      <c r="L1444" s="3">
        <f t="shared" si="1571"/>
        <v>1.05601056</v>
      </c>
      <c r="M1444" s="5">
        <f t="shared" si="1572"/>
        <v>6.892891451493853E-2</v>
      </c>
      <c r="N1444" s="5">
        <f t="shared" si="1573"/>
        <v>0.11157309505091209</v>
      </c>
      <c r="O1444" s="5">
        <f t="shared" si="1574"/>
        <v>7.2789661617112353E-2</v>
      </c>
      <c r="P1444" s="5">
        <f t="shared" si="1575"/>
        <v>0.1178223665856469</v>
      </c>
      <c r="Q1444" s="5">
        <f t="shared" si="1576"/>
        <v>9.0299953414629583E-2</v>
      </c>
      <c r="R1444" s="5">
        <f t="shared" si="1577"/>
        <v>3.8433325663248669E-2</v>
      </c>
      <c r="S1444" s="5">
        <f t="shared" si="1578"/>
        <v>5.0349371397811531E-2</v>
      </c>
      <c r="T1444" s="5">
        <f t="shared" si="1579"/>
        <v>9.5357704373356889E-2</v>
      </c>
      <c r="U1444" s="5">
        <f t="shared" si="1580"/>
        <v>6.2210831659317137E-2</v>
      </c>
      <c r="V1444" s="5">
        <f t="shared" si="1581"/>
        <v>9.5626408677468768E-3</v>
      </c>
      <c r="W1444" s="5">
        <f t="shared" si="1582"/>
        <v>4.8721910857114026E-2</v>
      </c>
      <c r="X1444" s="5">
        <f t="shared" si="1583"/>
        <v>5.1450852368491055E-2</v>
      </c>
      <c r="Y1444" s="5">
        <f t="shared" si="1584"/>
        <v>2.7166321711063784E-2</v>
      </c>
      <c r="Z1444" s="5">
        <f t="shared" si="1585"/>
        <v>1.3528665918769866E-2</v>
      </c>
      <c r="AA1444" s="5">
        <f t="shared" si="1586"/>
        <v>2.1898431726207077E-2</v>
      </c>
      <c r="AB1444" s="5">
        <f t="shared" si="1587"/>
        <v>1.7723155961816981E-2</v>
      </c>
      <c r="AC1444" s="5">
        <f t="shared" si="1588"/>
        <v>1.0216077187774188E-3</v>
      </c>
      <c r="AD1444" s="5">
        <f t="shared" si="1589"/>
        <v>1.9716161314076431E-2</v>
      </c>
      <c r="AE1444" s="5">
        <f t="shared" si="1590"/>
        <v>2.0820474550328188E-2</v>
      </c>
      <c r="AF1444" s="5">
        <f t="shared" si="1591"/>
        <v>1.099332049467891E-2</v>
      </c>
      <c r="AG1444" s="5">
        <f t="shared" si="1592"/>
        <v>3.8696875106151176E-3</v>
      </c>
      <c r="AH1444" s="5">
        <f t="shared" si="1593"/>
        <v>3.5716035182332692E-3</v>
      </c>
      <c r="AI1444" s="5">
        <f t="shared" si="1594"/>
        <v>5.7812437875784236E-3</v>
      </c>
      <c r="AJ1444" s="5">
        <f t="shared" si="1595"/>
        <v>4.6789599630514206E-3</v>
      </c>
      <c r="AK1444" s="5">
        <f t="shared" si="1596"/>
        <v>2.5245624344570655E-3</v>
      </c>
      <c r="AL1444" s="5">
        <f t="shared" si="1597"/>
        <v>6.9850651208170616E-5</v>
      </c>
      <c r="AM1444" s="5">
        <f t="shared" si="1598"/>
        <v>6.3827877047383857E-3</v>
      </c>
      <c r="AN1444" s="5">
        <f t="shared" si="1599"/>
        <v>6.7402912184418972E-3</v>
      </c>
      <c r="AO1444" s="5">
        <f t="shared" si="1600"/>
        <v>3.558909352074955E-3</v>
      </c>
      <c r="AP1444" s="5">
        <f t="shared" si="1601"/>
        <v>1.2527486192913037E-3</v>
      </c>
      <c r="AQ1444" s="5">
        <f t="shared" si="1602"/>
        <v>3.30728942749259E-4</v>
      </c>
      <c r="AR1444" s="5">
        <f t="shared" si="1603"/>
        <v>7.5433020627749736E-4</v>
      </c>
      <c r="AS1444" s="5">
        <f t="shared" si="1604"/>
        <v>1.2210108979234431E-3</v>
      </c>
      <c r="AT1444" s="5">
        <f t="shared" si="1605"/>
        <v>9.8820622615990259E-4</v>
      </c>
      <c r="AU1444" s="5">
        <f t="shared" si="1606"/>
        <v>5.331929180331941E-4</v>
      </c>
      <c r="AV1444" s="5">
        <f t="shared" si="1607"/>
        <v>2.1576570784129302E-4</v>
      </c>
      <c r="AW1444" s="5">
        <f t="shared" si="1608"/>
        <v>3.3166088937061575E-6</v>
      </c>
      <c r="AX1444" s="5">
        <f t="shared" si="1609"/>
        <v>1.7219367331354823E-3</v>
      </c>
      <c r="AY1444" s="5">
        <f t="shared" si="1610"/>
        <v>1.8183833738429711E-3</v>
      </c>
      <c r="AZ1444" s="5">
        <f t="shared" si="1611"/>
        <v>9.6011602245330268E-4</v>
      </c>
      <c r="BA1444" s="5">
        <f t="shared" si="1612"/>
        <v>3.3796421951196162E-4</v>
      </c>
      <c r="BB1444" s="5">
        <f t="shared" si="1613"/>
        <v>8.922344617669735E-5</v>
      </c>
      <c r="BC1444" s="5">
        <f t="shared" si="1614"/>
        <v>1.8844180272436814E-5</v>
      </c>
      <c r="BD1444" s="5">
        <f t="shared" si="1615"/>
        <v>1.327634439260025E-4</v>
      </c>
      <c r="BE1444" s="5">
        <f t="shared" si="1616"/>
        <v>2.1490006701370621E-4</v>
      </c>
      <c r="BF1444" s="5">
        <f t="shared" si="1617"/>
        <v>1.739260350471008E-4</v>
      </c>
      <c r="BG1444" s="5">
        <f t="shared" si="1618"/>
        <v>9.3842891993377843E-5</v>
      </c>
      <c r="BH1444" s="5">
        <f t="shared" si="1619"/>
        <v>3.797514432771335E-5</v>
      </c>
      <c r="BI1444" s="5">
        <f t="shared" si="1620"/>
        <v>1.2293837549784148E-5</v>
      </c>
      <c r="BJ1444" s="8">
        <f t="shared" si="1621"/>
        <v>0.50318141545795469</v>
      </c>
      <c r="BK1444" s="8">
        <f t="shared" si="1622"/>
        <v>0.24957313510997239</v>
      </c>
      <c r="BL1444" s="8">
        <f t="shared" si="1623"/>
        <v>0.23398998370711541</v>
      </c>
      <c r="BM1444" s="8">
        <f t="shared" si="1624"/>
        <v>0.49861081658237522</v>
      </c>
      <c r="BN1444" s="8">
        <f t="shared" si="1625"/>
        <v>0.49984731684648809</v>
      </c>
    </row>
    <row r="1445" spans="1:66" x14ac:dyDescent="0.25">
      <c r="A1445" s="10"/>
      <c r="B1445" s="10"/>
      <c r="C1445" s="10"/>
      <c r="D1445" s="10"/>
      <c r="E1445" s="10"/>
      <c r="F1445" s="10"/>
      <c r="G1445" s="10"/>
      <c r="H1445" s="10"/>
      <c r="I1445" s="10"/>
      <c r="J1445" s="10"/>
      <c r="K1445" s="11"/>
      <c r="L1445" s="11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2"/>
      <c r="AS1445" s="12"/>
      <c r="AT1445" s="12"/>
      <c r="AU1445" s="12"/>
      <c r="AV1445" s="12"/>
      <c r="AW1445" s="12"/>
      <c r="AX1445" s="12"/>
      <c r="AY1445" s="12"/>
      <c r="AZ1445" s="12"/>
      <c r="BA1445" s="12"/>
      <c r="BB1445" s="12"/>
      <c r="BC1445" s="12"/>
      <c r="BD1445" s="12"/>
      <c r="BE1445" s="12"/>
      <c r="BF1445" s="12"/>
      <c r="BG1445" s="12"/>
      <c r="BH1445" s="12"/>
      <c r="BI1445" s="12"/>
      <c r="BJ1445" s="13"/>
      <c r="BK1445" s="13"/>
      <c r="BL1445" s="13"/>
      <c r="BM1445" s="13"/>
      <c r="BN1445" s="13"/>
    </row>
    <row r="1446" spans="1:66" x14ac:dyDescent="0.25">
      <c r="A1446" s="10"/>
      <c r="B1446" s="10"/>
      <c r="C1446" s="10"/>
      <c r="D1446" s="10"/>
      <c r="E1446" s="10"/>
      <c r="F1446" s="10"/>
      <c r="G1446" s="10"/>
      <c r="H1446" s="10"/>
      <c r="I1446" s="10"/>
      <c r="J1446" s="10"/>
      <c r="K1446" s="11"/>
      <c r="L1446" s="11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12"/>
      <c r="AF1446" s="12"/>
      <c r="AG1446" s="12"/>
      <c r="AH1446" s="12"/>
      <c r="AI1446" s="12"/>
      <c r="AJ1446" s="12"/>
      <c r="AK1446" s="12"/>
      <c r="AL1446" s="12"/>
      <c r="AM1446" s="12"/>
      <c r="AN1446" s="12"/>
      <c r="AO1446" s="12"/>
      <c r="AP1446" s="12"/>
      <c r="AQ1446" s="12"/>
      <c r="AR1446" s="12"/>
      <c r="AS1446" s="12"/>
      <c r="AT1446" s="12"/>
      <c r="AU1446" s="12"/>
      <c r="AV1446" s="12"/>
      <c r="AW1446" s="12"/>
      <c r="AX1446" s="12"/>
      <c r="AY1446" s="12"/>
      <c r="AZ1446" s="12"/>
      <c r="BA1446" s="12"/>
      <c r="BB1446" s="12"/>
      <c r="BC1446" s="12"/>
      <c r="BD1446" s="12"/>
      <c r="BE1446" s="12"/>
      <c r="BF1446" s="12"/>
      <c r="BG1446" s="12"/>
      <c r="BH1446" s="12"/>
      <c r="BI1446" s="12"/>
      <c r="BJ1446" s="13"/>
      <c r="BK1446" s="13"/>
      <c r="BL1446" s="13"/>
      <c r="BM1446" s="13"/>
      <c r="BN1446" s="13"/>
    </row>
    <row r="1447" spans="1:66" x14ac:dyDescent="0.25">
      <c r="A1447" s="10"/>
      <c r="B1447" s="10"/>
      <c r="C1447" s="10"/>
      <c r="D1447" s="10"/>
      <c r="E1447" s="10"/>
      <c r="F1447" s="10"/>
      <c r="G1447" s="10"/>
      <c r="H1447" s="10"/>
      <c r="I1447" s="10"/>
      <c r="J1447" s="10"/>
      <c r="K1447" s="11"/>
      <c r="L1447" s="11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2"/>
      <c r="AS1447" s="12"/>
      <c r="AT1447" s="12"/>
      <c r="AU1447" s="12"/>
      <c r="AV1447" s="12"/>
      <c r="AW1447" s="12"/>
      <c r="AX1447" s="12"/>
      <c r="AY1447" s="12"/>
      <c r="AZ1447" s="12"/>
      <c r="BA1447" s="12"/>
      <c r="BB1447" s="12"/>
      <c r="BC1447" s="12"/>
      <c r="BD1447" s="12"/>
      <c r="BE1447" s="12"/>
      <c r="BF1447" s="12"/>
      <c r="BG1447" s="12"/>
      <c r="BH1447" s="12"/>
      <c r="BI1447" s="12"/>
      <c r="BJ1447" s="13"/>
      <c r="BK1447" s="13"/>
      <c r="BL1447" s="13"/>
      <c r="BM1447" s="13"/>
      <c r="BN1447" s="13"/>
    </row>
    <row r="1448" spans="1:66" x14ac:dyDescent="0.25">
      <c r="A1448" s="10"/>
      <c r="B1448" s="10"/>
      <c r="C1448" s="10"/>
      <c r="D1448" s="10"/>
      <c r="E1448" s="10"/>
      <c r="F1448" s="10"/>
      <c r="G1448" s="10"/>
      <c r="H1448" s="10"/>
      <c r="I1448" s="10"/>
      <c r="J1448" s="10"/>
      <c r="K1448" s="11"/>
      <c r="L1448" s="11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12"/>
      <c r="AH1448" s="12"/>
      <c r="AI1448" s="12"/>
      <c r="AJ1448" s="12"/>
      <c r="AK1448" s="12"/>
      <c r="AL1448" s="12"/>
      <c r="AM1448" s="12"/>
      <c r="AN1448" s="12"/>
      <c r="AO1448" s="12"/>
      <c r="AP1448" s="12"/>
      <c r="AQ1448" s="12"/>
      <c r="AR1448" s="12"/>
      <c r="AS1448" s="12"/>
      <c r="AT1448" s="12"/>
      <c r="AU1448" s="12"/>
      <c r="AV1448" s="12"/>
      <c r="AW1448" s="12"/>
      <c r="AX1448" s="12"/>
      <c r="AY1448" s="12"/>
      <c r="AZ1448" s="12"/>
      <c r="BA1448" s="12"/>
      <c r="BB1448" s="12"/>
      <c r="BC1448" s="12"/>
      <c r="BD1448" s="12"/>
      <c r="BE1448" s="12"/>
      <c r="BF1448" s="12"/>
      <c r="BG1448" s="12"/>
      <c r="BH1448" s="12"/>
      <c r="BI1448" s="12"/>
      <c r="BJ1448" s="13"/>
      <c r="BK1448" s="13"/>
      <c r="BL1448" s="13"/>
      <c r="BM1448" s="13"/>
      <c r="BN1448" s="13"/>
    </row>
    <row r="1449" spans="1:66" x14ac:dyDescent="0.25">
      <c r="A1449" s="10"/>
      <c r="B1449" s="10"/>
      <c r="C1449" s="10"/>
      <c r="D1449" s="10"/>
      <c r="E1449" s="10"/>
      <c r="F1449" s="10"/>
      <c r="G1449" s="10"/>
      <c r="H1449" s="10"/>
      <c r="I1449" s="10"/>
      <c r="J1449" s="10"/>
      <c r="K1449" s="11"/>
      <c r="L1449" s="11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2"/>
      <c r="AS1449" s="12"/>
      <c r="AT1449" s="12"/>
      <c r="AU1449" s="12"/>
      <c r="AV1449" s="12"/>
      <c r="AW1449" s="12"/>
      <c r="AX1449" s="12"/>
      <c r="AY1449" s="12"/>
      <c r="AZ1449" s="12"/>
      <c r="BA1449" s="12"/>
      <c r="BB1449" s="12"/>
      <c r="BC1449" s="12"/>
      <c r="BD1449" s="12"/>
      <c r="BE1449" s="12"/>
      <c r="BF1449" s="12"/>
      <c r="BG1449" s="12"/>
      <c r="BH1449" s="12"/>
      <c r="BI1449" s="12"/>
      <c r="BJ1449" s="13"/>
      <c r="BK1449" s="13"/>
      <c r="BL1449" s="13"/>
      <c r="BM1449" s="13"/>
      <c r="BN1449" s="13"/>
    </row>
    <row r="1450" spans="1:66" x14ac:dyDescent="0.25">
      <c r="A1450" s="10"/>
      <c r="B1450" s="10"/>
      <c r="C1450" s="10"/>
      <c r="D1450" s="10"/>
      <c r="E1450" s="10"/>
      <c r="F1450" s="10"/>
      <c r="G1450" s="10"/>
      <c r="H1450" s="10"/>
      <c r="I1450" s="10"/>
      <c r="J1450" s="10"/>
      <c r="K1450" s="11"/>
      <c r="L1450" s="11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12"/>
      <c r="AF1450" s="12"/>
      <c r="AG1450" s="12"/>
      <c r="AH1450" s="12"/>
      <c r="AI1450" s="12"/>
      <c r="AJ1450" s="12"/>
      <c r="AK1450" s="12"/>
      <c r="AL1450" s="12"/>
      <c r="AM1450" s="12"/>
      <c r="AN1450" s="12"/>
      <c r="AO1450" s="12"/>
      <c r="AP1450" s="12"/>
      <c r="AQ1450" s="12"/>
      <c r="AR1450" s="12"/>
      <c r="AS1450" s="12"/>
      <c r="AT1450" s="12"/>
      <c r="AU1450" s="12"/>
      <c r="AV1450" s="12"/>
      <c r="AW1450" s="12"/>
      <c r="AX1450" s="12"/>
      <c r="AY1450" s="12"/>
      <c r="AZ1450" s="12"/>
      <c r="BA1450" s="12"/>
      <c r="BB1450" s="12"/>
      <c r="BC1450" s="12"/>
      <c r="BD1450" s="12"/>
      <c r="BE1450" s="12"/>
      <c r="BF1450" s="12"/>
      <c r="BG1450" s="12"/>
      <c r="BH1450" s="12"/>
      <c r="BI1450" s="12"/>
      <c r="BJ1450" s="13"/>
      <c r="BK1450" s="13"/>
      <c r="BL1450" s="13"/>
      <c r="BM1450" s="13"/>
      <c r="BN1450" s="13"/>
    </row>
    <row r="1451" spans="1:66" x14ac:dyDescent="0.25">
      <c r="A1451" s="10"/>
      <c r="B1451" s="10"/>
      <c r="C1451" s="10"/>
      <c r="D1451" s="10"/>
      <c r="E1451" s="10"/>
      <c r="F1451" s="10"/>
      <c r="G1451" s="10"/>
      <c r="H1451" s="10"/>
      <c r="I1451" s="10"/>
      <c r="J1451" s="10"/>
      <c r="K1451" s="11"/>
      <c r="L1451" s="11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2"/>
      <c r="AS1451" s="12"/>
      <c r="AT1451" s="12"/>
      <c r="AU1451" s="12"/>
      <c r="AV1451" s="12"/>
      <c r="AW1451" s="12"/>
      <c r="AX1451" s="12"/>
      <c r="AY1451" s="12"/>
      <c r="AZ1451" s="12"/>
      <c r="BA1451" s="12"/>
      <c r="BB1451" s="12"/>
      <c r="BC1451" s="12"/>
      <c r="BD1451" s="12"/>
      <c r="BE1451" s="12"/>
      <c r="BF1451" s="12"/>
      <c r="BG1451" s="12"/>
      <c r="BH1451" s="12"/>
      <c r="BI1451" s="12"/>
      <c r="BJ1451" s="13"/>
      <c r="BK1451" s="13"/>
      <c r="BL1451" s="13"/>
      <c r="BM1451" s="13"/>
      <c r="BN1451" s="13"/>
    </row>
    <row r="1452" spans="1:66" x14ac:dyDescent="0.25">
      <c r="A1452" s="10"/>
      <c r="B1452" s="10"/>
      <c r="C1452" s="10"/>
      <c r="D1452" s="10"/>
      <c r="E1452" s="10"/>
      <c r="F1452" s="10"/>
      <c r="G1452" s="10"/>
      <c r="H1452" s="10"/>
      <c r="I1452" s="10"/>
      <c r="J1452" s="10"/>
      <c r="K1452" s="11"/>
      <c r="L1452" s="11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2"/>
      <c r="AF1452" s="12"/>
      <c r="AG1452" s="12"/>
      <c r="AH1452" s="12"/>
      <c r="AI1452" s="12"/>
      <c r="AJ1452" s="12"/>
      <c r="AK1452" s="12"/>
      <c r="AL1452" s="12"/>
      <c r="AM1452" s="12"/>
      <c r="AN1452" s="12"/>
      <c r="AO1452" s="12"/>
      <c r="AP1452" s="12"/>
      <c r="AQ1452" s="12"/>
      <c r="AR1452" s="12"/>
      <c r="AS1452" s="12"/>
      <c r="AT1452" s="12"/>
      <c r="AU1452" s="12"/>
      <c r="AV1452" s="12"/>
      <c r="AW1452" s="12"/>
      <c r="AX1452" s="12"/>
      <c r="AY1452" s="12"/>
      <c r="AZ1452" s="12"/>
      <c r="BA1452" s="12"/>
      <c r="BB1452" s="12"/>
      <c r="BC1452" s="12"/>
      <c r="BD1452" s="12"/>
      <c r="BE1452" s="12"/>
      <c r="BF1452" s="12"/>
      <c r="BG1452" s="12"/>
      <c r="BH1452" s="12"/>
      <c r="BI1452" s="12"/>
      <c r="BJ1452" s="13"/>
      <c r="BK1452" s="13"/>
      <c r="BL1452" s="13"/>
      <c r="BM1452" s="13"/>
      <c r="BN1452" s="13"/>
    </row>
    <row r="1453" spans="1:66" x14ac:dyDescent="0.25">
      <c r="A1453" s="10"/>
      <c r="B1453" s="10"/>
      <c r="C1453" s="10"/>
      <c r="D1453" s="10"/>
      <c r="E1453" s="10"/>
      <c r="F1453" s="10"/>
      <c r="G1453" s="10"/>
      <c r="H1453" s="10"/>
      <c r="I1453" s="10"/>
      <c r="J1453" s="10"/>
      <c r="K1453" s="11"/>
      <c r="L1453" s="11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2"/>
      <c r="AS1453" s="12"/>
      <c r="AT1453" s="12"/>
      <c r="AU1453" s="12"/>
      <c r="AV1453" s="12"/>
      <c r="AW1453" s="12"/>
      <c r="AX1453" s="12"/>
      <c r="AY1453" s="12"/>
      <c r="AZ1453" s="12"/>
      <c r="BA1453" s="12"/>
      <c r="BB1453" s="12"/>
      <c r="BC1453" s="12"/>
      <c r="BD1453" s="12"/>
      <c r="BE1453" s="12"/>
      <c r="BF1453" s="12"/>
      <c r="BG1453" s="12"/>
      <c r="BH1453" s="12"/>
      <c r="BI1453" s="12"/>
      <c r="BJ1453" s="13"/>
      <c r="BK1453" s="13"/>
      <c r="BL1453" s="13"/>
      <c r="BM1453" s="13"/>
      <c r="BN1453" s="13"/>
    </row>
    <row r="1454" spans="1:66" x14ac:dyDescent="0.25">
      <c r="A1454" s="10"/>
      <c r="B1454" s="10"/>
      <c r="C1454" s="10"/>
      <c r="D1454" s="10"/>
      <c r="E1454" s="10"/>
      <c r="F1454" s="10"/>
      <c r="G1454" s="10"/>
      <c r="H1454" s="10"/>
      <c r="I1454" s="10"/>
      <c r="J1454" s="10"/>
      <c r="K1454" s="11"/>
      <c r="L1454" s="11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/>
      <c r="AH1454" s="12"/>
      <c r="AI1454" s="12"/>
      <c r="AJ1454" s="12"/>
      <c r="AK1454" s="12"/>
      <c r="AL1454" s="12"/>
      <c r="AM1454" s="12"/>
      <c r="AN1454" s="12"/>
      <c r="AO1454" s="12"/>
      <c r="AP1454" s="12"/>
      <c r="AQ1454" s="12"/>
      <c r="AR1454" s="12"/>
      <c r="AS1454" s="12"/>
      <c r="AT1454" s="12"/>
      <c r="AU1454" s="12"/>
      <c r="AV1454" s="12"/>
      <c r="AW1454" s="12"/>
      <c r="AX1454" s="12"/>
      <c r="AY1454" s="12"/>
      <c r="AZ1454" s="12"/>
      <c r="BA1454" s="12"/>
      <c r="BB1454" s="12"/>
      <c r="BC1454" s="12"/>
      <c r="BD1454" s="12"/>
      <c r="BE1454" s="12"/>
      <c r="BF1454" s="12"/>
      <c r="BG1454" s="12"/>
      <c r="BH1454" s="12"/>
      <c r="BI1454" s="12"/>
      <c r="BJ1454" s="13"/>
      <c r="BK1454" s="13"/>
      <c r="BL1454" s="13"/>
      <c r="BM1454" s="13"/>
      <c r="BN1454" s="13"/>
    </row>
    <row r="1455" spans="1:66" x14ac:dyDescent="0.25">
      <c r="A1455" s="10"/>
      <c r="B1455" s="10"/>
      <c r="C1455" s="10"/>
      <c r="D1455" s="10"/>
      <c r="E1455" s="10"/>
      <c r="F1455" s="10"/>
      <c r="G1455" s="10"/>
      <c r="H1455" s="10"/>
      <c r="I1455" s="10"/>
      <c r="J1455" s="10"/>
      <c r="K1455" s="11"/>
      <c r="L1455" s="11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2"/>
      <c r="AS1455" s="12"/>
      <c r="AT1455" s="12"/>
      <c r="AU1455" s="12"/>
      <c r="AV1455" s="12"/>
      <c r="AW1455" s="12"/>
      <c r="AX1455" s="12"/>
      <c r="AY1455" s="12"/>
      <c r="AZ1455" s="12"/>
      <c r="BA1455" s="12"/>
      <c r="BB1455" s="12"/>
      <c r="BC1455" s="12"/>
      <c r="BD1455" s="12"/>
      <c r="BE1455" s="12"/>
      <c r="BF1455" s="12"/>
      <c r="BG1455" s="12"/>
      <c r="BH1455" s="12"/>
      <c r="BI1455" s="12"/>
      <c r="BJ1455" s="13"/>
      <c r="BK1455" s="13"/>
      <c r="BL1455" s="13"/>
      <c r="BM1455" s="13"/>
      <c r="BN1455" s="13"/>
    </row>
    <row r="1456" spans="1:66" x14ac:dyDescent="0.25">
      <c r="A1456" s="10"/>
      <c r="B1456" s="10"/>
      <c r="C1456" s="10"/>
      <c r="D1456" s="10"/>
      <c r="E1456" s="10"/>
      <c r="F1456" s="10"/>
      <c r="G1456" s="10"/>
      <c r="H1456" s="10"/>
      <c r="I1456" s="10"/>
      <c r="J1456" s="10"/>
      <c r="K1456" s="11"/>
      <c r="L1456" s="11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/>
      <c r="AH1456" s="12"/>
      <c r="AI1456" s="12"/>
      <c r="AJ1456" s="12"/>
      <c r="AK1456" s="12"/>
      <c r="AL1456" s="12"/>
      <c r="AM1456" s="12"/>
      <c r="AN1456" s="12"/>
      <c r="AO1456" s="12"/>
      <c r="AP1456" s="12"/>
      <c r="AQ1456" s="12"/>
      <c r="AR1456" s="12"/>
      <c r="AS1456" s="12"/>
      <c r="AT1456" s="12"/>
      <c r="AU1456" s="12"/>
      <c r="AV1456" s="12"/>
      <c r="AW1456" s="12"/>
      <c r="AX1456" s="12"/>
      <c r="AY1456" s="12"/>
      <c r="AZ1456" s="12"/>
      <c r="BA1456" s="12"/>
      <c r="BB1456" s="12"/>
      <c r="BC1456" s="12"/>
      <c r="BD1456" s="12"/>
      <c r="BE1456" s="12"/>
      <c r="BF1456" s="12"/>
      <c r="BG1456" s="12"/>
      <c r="BH1456" s="12"/>
      <c r="BI1456" s="12"/>
      <c r="BJ1456" s="13"/>
      <c r="BK1456" s="13"/>
      <c r="BL1456" s="13"/>
      <c r="BM1456" s="13"/>
      <c r="BN1456" s="13"/>
    </row>
    <row r="1457" spans="1:66" x14ac:dyDescent="0.25">
      <c r="A1457" s="10"/>
      <c r="B1457" s="10"/>
      <c r="C1457" s="10"/>
      <c r="D1457" s="10"/>
      <c r="E1457" s="10"/>
      <c r="F1457" s="10"/>
      <c r="G1457" s="10"/>
      <c r="H1457" s="10"/>
      <c r="I1457" s="10"/>
      <c r="J1457" s="10"/>
      <c r="K1457" s="11"/>
      <c r="L1457" s="11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2"/>
      <c r="AS1457" s="12"/>
      <c r="AT1457" s="12"/>
      <c r="AU1457" s="12"/>
      <c r="AV1457" s="12"/>
      <c r="AW1457" s="12"/>
      <c r="AX1457" s="12"/>
      <c r="AY1457" s="12"/>
      <c r="AZ1457" s="12"/>
      <c r="BA1457" s="12"/>
      <c r="BB1457" s="12"/>
      <c r="BC1457" s="12"/>
      <c r="BD1457" s="12"/>
      <c r="BE1457" s="12"/>
      <c r="BF1457" s="12"/>
      <c r="BG1457" s="12"/>
      <c r="BH1457" s="12"/>
      <c r="BI1457" s="12"/>
      <c r="BJ1457" s="13"/>
      <c r="BK1457" s="13"/>
      <c r="BL1457" s="13"/>
      <c r="BM1457" s="13"/>
      <c r="BN1457" s="13"/>
    </row>
    <row r="1458" spans="1:66" x14ac:dyDescent="0.25">
      <c r="A1458" s="10"/>
      <c r="B1458" s="10"/>
      <c r="C1458" s="10"/>
      <c r="D1458" s="10"/>
      <c r="E1458" s="10"/>
      <c r="F1458" s="10"/>
      <c r="G1458" s="10"/>
      <c r="H1458" s="10"/>
      <c r="I1458" s="10"/>
      <c r="J1458" s="10"/>
      <c r="K1458" s="11"/>
      <c r="L1458" s="11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E1458" s="12"/>
      <c r="AF1458" s="12"/>
      <c r="AG1458" s="12"/>
      <c r="AH1458" s="12"/>
      <c r="AI1458" s="12"/>
      <c r="AJ1458" s="12"/>
      <c r="AK1458" s="12"/>
      <c r="AL1458" s="12"/>
      <c r="AM1458" s="12"/>
      <c r="AN1458" s="12"/>
      <c r="AO1458" s="12"/>
      <c r="AP1458" s="12"/>
      <c r="AQ1458" s="12"/>
      <c r="AR1458" s="12"/>
      <c r="AS1458" s="12"/>
      <c r="AT1458" s="12"/>
      <c r="AU1458" s="12"/>
      <c r="AV1458" s="12"/>
      <c r="AW1458" s="12"/>
      <c r="AX1458" s="12"/>
      <c r="AY1458" s="12"/>
      <c r="AZ1458" s="12"/>
      <c r="BA1458" s="12"/>
      <c r="BB1458" s="12"/>
      <c r="BC1458" s="12"/>
      <c r="BD1458" s="12"/>
      <c r="BE1458" s="12"/>
      <c r="BF1458" s="12"/>
      <c r="BG1458" s="12"/>
      <c r="BH1458" s="12"/>
      <c r="BI1458" s="12"/>
      <c r="BJ1458" s="13"/>
      <c r="BK1458" s="13"/>
      <c r="BL1458" s="13"/>
      <c r="BM1458" s="13"/>
      <c r="BN1458" s="13"/>
    </row>
    <row r="1459" spans="1:66" x14ac:dyDescent="0.25">
      <c r="A1459" s="10"/>
      <c r="B1459" s="10"/>
      <c r="C1459" s="10"/>
      <c r="D1459" s="10"/>
      <c r="E1459" s="10"/>
      <c r="F1459" s="10"/>
      <c r="G1459" s="10"/>
      <c r="H1459" s="10"/>
      <c r="I1459" s="10"/>
      <c r="J1459" s="10"/>
      <c r="K1459" s="11"/>
      <c r="L1459" s="11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2"/>
      <c r="AS1459" s="12"/>
      <c r="AT1459" s="12"/>
      <c r="AU1459" s="12"/>
      <c r="AV1459" s="12"/>
      <c r="AW1459" s="12"/>
      <c r="AX1459" s="12"/>
      <c r="AY1459" s="12"/>
      <c r="AZ1459" s="12"/>
      <c r="BA1459" s="12"/>
      <c r="BB1459" s="12"/>
      <c r="BC1459" s="12"/>
      <c r="BD1459" s="12"/>
      <c r="BE1459" s="12"/>
      <c r="BF1459" s="12"/>
      <c r="BG1459" s="12"/>
      <c r="BH1459" s="12"/>
      <c r="BI1459" s="12"/>
      <c r="BJ1459" s="13"/>
      <c r="BK1459" s="13"/>
      <c r="BL1459" s="13"/>
      <c r="BM1459" s="13"/>
      <c r="BN1459" s="13"/>
    </row>
    <row r="1460" spans="1:66" x14ac:dyDescent="0.25">
      <c r="A1460" s="10"/>
      <c r="B1460" s="10"/>
      <c r="C1460" s="10"/>
      <c r="D1460" s="10"/>
      <c r="E1460" s="10"/>
      <c r="F1460" s="10"/>
      <c r="G1460" s="10"/>
      <c r="H1460" s="10"/>
      <c r="I1460" s="10"/>
      <c r="J1460" s="10"/>
      <c r="K1460" s="11"/>
      <c r="L1460" s="11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  <c r="AP1460" s="12"/>
      <c r="AQ1460" s="12"/>
      <c r="AR1460" s="12"/>
      <c r="AS1460" s="12"/>
      <c r="AT1460" s="12"/>
      <c r="AU1460" s="12"/>
      <c r="AV1460" s="12"/>
      <c r="AW1460" s="12"/>
      <c r="AX1460" s="12"/>
      <c r="AY1460" s="12"/>
      <c r="AZ1460" s="12"/>
      <c r="BA1460" s="12"/>
      <c r="BB1460" s="12"/>
      <c r="BC1460" s="12"/>
      <c r="BD1460" s="12"/>
      <c r="BE1460" s="12"/>
      <c r="BF1460" s="12"/>
      <c r="BG1460" s="12"/>
      <c r="BH1460" s="12"/>
      <c r="BI1460" s="12"/>
      <c r="BJ1460" s="13"/>
      <c r="BK1460" s="13"/>
      <c r="BL1460" s="13"/>
      <c r="BM1460" s="13"/>
      <c r="BN1460" s="13"/>
    </row>
    <row r="1461" spans="1:66" x14ac:dyDescent="0.25">
      <c r="A1461" s="10"/>
      <c r="B1461" s="10"/>
      <c r="C1461" s="10"/>
      <c r="D1461" s="10"/>
      <c r="E1461" s="10"/>
      <c r="F1461" s="10"/>
      <c r="G1461" s="10"/>
      <c r="H1461" s="10"/>
      <c r="I1461" s="10"/>
      <c r="J1461" s="10"/>
      <c r="K1461" s="11"/>
      <c r="L1461" s="11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2"/>
      <c r="AS1461" s="12"/>
      <c r="AT1461" s="12"/>
      <c r="AU1461" s="12"/>
      <c r="AV1461" s="12"/>
      <c r="AW1461" s="12"/>
      <c r="AX1461" s="12"/>
      <c r="AY1461" s="12"/>
      <c r="AZ1461" s="12"/>
      <c r="BA1461" s="12"/>
      <c r="BB1461" s="12"/>
      <c r="BC1461" s="12"/>
      <c r="BD1461" s="12"/>
      <c r="BE1461" s="12"/>
      <c r="BF1461" s="12"/>
      <c r="BG1461" s="12"/>
      <c r="BH1461" s="12"/>
      <c r="BI1461" s="12"/>
      <c r="BJ1461" s="13"/>
      <c r="BK1461" s="13"/>
      <c r="BL1461" s="13"/>
      <c r="BM1461" s="13"/>
      <c r="BN1461" s="13"/>
    </row>
    <row r="1462" spans="1:66" x14ac:dyDescent="0.25">
      <c r="A1462" s="10"/>
      <c r="B1462" s="10"/>
      <c r="C1462" s="10"/>
      <c r="D1462" s="10"/>
      <c r="E1462" s="10"/>
      <c r="F1462" s="10"/>
      <c r="G1462" s="10"/>
      <c r="H1462" s="10"/>
      <c r="I1462" s="10"/>
      <c r="J1462" s="10"/>
      <c r="K1462" s="11"/>
      <c r="L1462" s="11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/>
      <c r="AL1462" s="12"/>
      <c r="AM1462" s="12"/>
      <c r="AN1462" s="12"/>
      <c r="AO1462" s="12"/>
      <c r="AP1462" s="12"/>
      <c r="AQ1462" s="12"/>
      <c r="AR1462" s="12"/>
      <c r="AS1462" s="12"/>
      <c r="AT1462" s="12"/>
      <c r="AU1462" s="12"/>
      <c r="AV1462" s="12"/>
      <c r="AW1462" s="12"/>
      <c r="AX1462" s="12"/>
      <c r="AY1462" s="12"/>
      <c r="AZ1462" s="12"/>
      <c r="BA1462" s="12"/>
      <c r="BB1462" s="12"/>
      <c r="BC1462" s="12"/>
      <c r="BD1462" s="12"/>
      <c r="BE1462" s="12"/>
      <c r="BF1462" s="12"/>
      <c r="BG1462" s="12"/>
      <c r="BH1462" s="12"/>
      <c r="BI1462" s="12"/>
      <c r="BJ1462" s="13"/>
      <c r="BK1462" s="13"/>
      <c r="BL1462" s="13"/>
      <c r="BM1462" s="13"/>
      <c r="BN1462" s="13"/>
    </row>
    <row r="1463" spans="1:66" x14ac:dyDescent="0.25">
      <c r="A1463" s="10"/>
      <c r="B1463" s="10"/>
      <c r="C1463" s="10"/>
      <c r="D1463" s="10"/>
      <c r="E1463" s="10"/>
      <c r="F1463" s="10"/>
      <c r="G1463" s="10"/>
      <c r="H1463" s="10"/>
      <c r="I1463" s="10"/>
      <c r="J1463" s="10"/>
      <c r="K1463" s="11"/>
      <c r="L1463" s="11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2"/>
      <c r="AS1463" s="12"/>
      <c r="AT1463" s="12"/>
      <c r="AU1463" s="12"/>
      <c r="AV1463" s="12"/>
      <c r="AW1463" s="12"/>
      <c r="AX1463" s="12"/>
      <c r="AY1463" s="12"/>
      <c r="AZ1463" s="12"/>
      <c r="BA1463" s="12"/>
      <c r="BB1463" s="12"/>
      <c r="BC1463" s="12"/>
      <c r="BD1463" s="12"/>
      <c r="BE1463" s="12"/>
      <c r="BF1463" s="12"/>
      <c r="BG1463" s="12"/>
      <c r="BH1463" s="12"/>
      <c r="BI1463" s="12"/>
      <c r="BJ1463" s="13"/>
      <c r="BK1463" s="13"/>
      <c r="BL1463" s="13"/>
      <c r="BM1463" s="13"/>
      <c r="BN1463" s="13"/>
    </row>
    <row r="1464" spans="1:66" x14ac:dyDescent="0.25">
      <c r="A1464" s="10"/>
      <c r="B1464" s="10"/>
      <c r="C1464" s="10"/>
      <c r="D1464" s="10"/>
      <c r="E1464" s="10"/>
      <c r="F1464" s="10"/>
      <c r="G1464" s="10"/>
      <c r="H1464" s="10"/>
      <c r="I1464" s="10"/>
      <c r="J1464" s="10"/>
      <c r="K1464" s="11"/>
      <c r="L1464" s="11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12"/>
      <c r="AG1464" s="12"/>
      <c r="AH1464" s="12"/>
      <c r="AI1464" s="12"/>
      <c r="AJ1464" s="12"/>
      <c r="AK1464" s="12"/>
      <c r="AL1464" s="12"/>
      <c r="AM1464" s="12"/>
      <c r="AN1464" s="12"/>
      <c r="AO1464" s="12"/>
      <c r="AP1464" s="12"/>
      <c r="AQ1464" s="12"/>
      <c r="AR1464" s="12"/>
      <c r="AS1464" s="12"/>
      <c r="AT1464" s="12"/>
      <c r="AU1464" s="12"/>
      <c r="AV1464" s="12"/>
      <c r="AW1464" s="12"/>
      <c r="AX1464" s="12"/>
      <c r="AY1464" s="12"/>
      <c r="AZ1464" s="12"/>
      <c r="BA1464" s="12"/>
      <c r="BB1464" s="12"/>
      <c r="BC1464" s="12"/>
      <c r="BD1464" s="12"/>
      <c r="BE1464" s="12"/>
      <c r="BF1464" s="12"/>
      <c r="BG1464" s="12"/>
      <c r="BH1464" s="12"/>
      <c r="BI1464" s="12"/>
      <c r="BJ1464" s="13"/>
      <c r="BK1464" s="13"/>
      <c r="BL1464" s="13"/>
      <c r="BM1464" s="13"/>
      <c r="BN1464" s="13"/>
    </row>
    <row r="1465" spans="1:66" x14ac:dyDescent="0.25">
      <c r="A1465" s="10"/>
      <c r="B1465" s="10"/>
      <c r="C1465" s="10"/>
      <c r="D1465" s="10"/>
      <c r="E1465" s="10"/>
      <c r="F1465" s="10"/>
      <c r="G1465" s="10"/>
      <c r="H1465" s="10"/>
      <c r="I1465" s="10"/>
      <c r="J1465" s="10"/>
      <c r="K1465" s="11"/>
      <c r="L1465" s="11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2"/>
      <c r="AS1465" s="12"/>
      <c r="AT1465" s="12"/>
      <c r="AU1465" s="12"/>
      <c r="AV1465" s="12"/>
      <c r="AW1465" s="12"/>
      <c r="AX1465" s="12"/>
      <c r="AY1465" s="12"/>
      <c r="AZ1465" s="12"/>
      <c r="BA1465" s="12"/>
      <c r="BB1465" s="12"/>
      <c r="BC1465" s="12"/>
      <c r="BD1465" s="12"/>
      <c r="BE1465" s="12"/>
      <c r="BF1465" s="12"/>
      <c r="BG1465" s="12"/>
      <c r="BH1465" s="12"/>
      <c r="BI1465" s="12"/>
      <c r="BJ1465" s="13"/>
      <c r="BK1465" s="13"/>
      <c r="BL1465" s="13"/>
      <c r="BM1465" s="13"/>
      <c r="BN1465" s="13"/>
    </row>
    <row r="1466" spans="1:66" x14ac:dyDescent="0.25">
      <c r="A1466" s="10"/>
      <c r="B1466" s="10"/>
      <c r="C1466" s="10"/>
      <c r="D1466" s="10"/>
      <c r="E1466" s="10"/>
      <c r="F1466" s="10"/>
      <c r="G1466" s="10"/>
      <c r="H1466" s="10"/>
      <c r="I1466" s="10"/>
      <c r="J1466" s="10"/>
      <c r="K1466" s="11"/>
      <c r="L1466" s="11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  <c r="AH1466" s="12"/>
      <c r="AI1466" s="12"/>
      <c r="AJ1466" s="12"/>
      <c r="AK1466" s="12"/>
      <c r="AL1466" s="12"/>
      <c r="AM1466" s="12"/>
      <c r="AN1466" s="12"/>
      <c r="AO1466" s="12"/>
      <c r="AP1466" s="12"/>
      <c r="AQ1466" s="12"/>
      <c r="AR1466" s="12"/>
      <c r="AS1466" s="12"/>
      <c r="AT1466" s="12"/>
      <c r="AU1466" s="12"/>
      <c r="AV1466" s="12"/>
      <c r="AW1466" s="12"/>
      <c r="AX1466" s="12"/>
      <c r="AY1466" s="12"/>
      <c r="AZ1466" s="12"/>
      <c r="BA1466" s="12"/>
      <c r="BB1466" s="12"/>
      <c r="BC1466" s="12"/>
      <c r="BD1466" s="12"/>
      <c r="BE1466" s="12"/>
      <c r="BF1466" s="12"/>
      <c r="BG1466" s="12"/>
      <c r="BH1466" s="12"/>
      <c r="BI1466" s="12"/>
      <c r="BJ1466" s="13"/>
      <c r="BK1466" s="13"/>
      <c r="BL1466" s="13"/>
      <c r="BM1466" s="13"/>
      <c r="BN1466" s="13"/>
    </row>
    <row r="1467" spans="1:66" x14ac:dyDescent="0.25">
      <c r="A1467" s="10"/>
      <c r="B1467" s="10"/>
      <c r="C1467" s="10"/>
      <c r="D1467" s="10"/>
      <c r="E1467" s="10"/>
      <c r="F1467" s="10"/>
      <c r="G1467" s="10"/>
      <c r="H1467" s="10"/>
      <c r="I1467" s="10"/>
      <c r="J1467" s="10"/>
      <c r="K1467" s="11"/>
      <c r="L1467" s="11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2"/>
      <c r="AS1467" s="12"/>
      <c r="AT1467" s="12"/>
      <c r="AU1467" s="12"/>
      <c r="AV1467" s="12"/>
      <c r="AW1467" s="12"/>
      <c r="AX1467" s="12"/>
      <c r="AY1467" s="12"/>
      <c r="AZ1467" s="12"/>
      <c r="BA1467" s="12"/>
      <c r="BB1467" s="12"/>
      <c r="BC1467" s="12"/>
      <c r="BD1467" s="12"/>
      <c r="BE1467" s="12"/>
      <c r="BF1467" s="12"/>
      <c r="BG1467" s="12"/>
      <c r="BH1467" s="12"/>
      <c r="BI1467" s="12"/>
      <c r="BJ1467" s="13"/>
      <c r="BK1467" s="13"/>
      <c r="BL1467" s="13"/>
      <c r="BM1467" s="13"/>
      <c r="BN1467" s="13"/>
    </row>
    <row r="1468" spans="1:66" x14ac:dyDescent="0.25">
      <c r="A1468" s="10"/>
      <c r="B1468" s="10"/>
      <c r="C1468" s="10"/>
      <c r="D1468" s="10"/>
      <c r="E1468" s="10"/>
      <c r="F1468" s="10"/>
      <c r="G1468" s="10"/>
      <c r="H1468" s="10"/>
      <c r="I1468" s="10"/>
      <c r="J1468" s="10"/>
      <c r="K1468" s="11"/>
      <c r="L1468" s="11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  <c r="AP1468" s="12"/>
      <c r="AQ1468" s="12"/>
      <c r="AR1468" s="12"/>
      <c r="AS1468" s="12"/>
      <c r="AT1468" s="12"/>
      <c r="AU1468" s="12"/>
      <c r="AV1468" s="12"/>
      <c r="AW1468" s="12"/>
      <c r="AX1468" s="12"/>
      <c r="AY1468" s="12"/>
      <c r="AZ1468" s="12"/>
      <c r="BA1468" s="12"/>
      <c r="BB1468" s="12"/>
      <c r="BC1468" s="12"/>
      <c r="BD1468" s="12"/>
      <c r="BE1468" s="12"/>
      <c r="BF1468" s="12"/>
      <c r="BG1468" s="12"/>
      <c r="BH1468" s="12"/>
      <c r="BI1468" s="12"/>
      <c r="BJ1468" s="13"/>
      <c r="BK1468" s="13"/>
      <c r="BL1468" s="13"/>
      <c r="BM1468" s="13"/>
      <c r="BN1468" s="13"/>
    </row>
    <row r="1469" spans="1:66" x14ac:dyDescent="0.25">
      <c r="A1469" s="10"/>
      <c r="B1469" s="10"/>
      <c r="C1469" s="10"/>
      <c r="D1469" s="10"/>
      <c r="E1469" s="10"/>
      <c r="F1469" s="10"/>
      <c r="G1469" s="10"/>
      <c r="H1469" s="10"/>
      <c r="I1469" s="10"/>
      <c r="J1469" s="10"/>
      <c r="K1469" s="11"/>
      <c r="L1469" s="11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2"/>
      <c r="AS1469" s="12"/>
      <c r="AT1469" s="12"/>
      <c r="AU1469" s="12"/>
      <c r="AV1469" s="12"/>
      <c r="AW1469" s="12"/>
      <c r="AX1469" s="12"/>
      <c r="AY1469" s="12"/>
      <c r="AZ1469" s="12"/>
      <c r="BA1469" s="12"/>
      <c r="BB1469" s="12"/>
      <c r="BC1469" s="12"/>
      <c r="BD1469" s="12"/>
      <c r="BE1469" s="12"/>
      <c r="BF1469" s="12"/>
      <c r="BG1469" s="12"/>
      <c r="BH1469" s="12"/>
      <c r="BI1469" s="12"/>
      <c r="BJ1469" s="13"/>
      <c r="BK1469" s="13"/>
      <c r="BL1469" s="13"/>
      <c r="BM1469" s="13"/>
      <c r="BN1469" s="13"/>
    </row>
    <row r="1470" spans="1:66" x14ac:dyDescent="0.25">
      <c r="A1470" s="10"/>
      <c r="B1470" s="10"/>
      <c r="C1470" s="10"/>
      <c r="D1470" s="10"/>
      <c r="E1470" s="10"/>
      <c r="F1470" s="10"/>
      <c r="G1470" s="10"/>
      <c r="H1470" s="10"/>
      <c r="I1470" s="10"/>
      <c r="J1470" s="10"/>
      <c r="K1470" s="11"/>
      <c r="L1470" s="11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  <c r="AL1470" s="12"/>
      <c r="AM1470" s="12"/>
      <c r="AN1470" s="12"/>
      <c r="AO1470" s="12"/>
      <c r="AP1470" s="12"/>
      <c r="AQ1470" s="12"/>
      <c r="AR1470" s="12"/>
      <c r="AS1470" s="12"/>
      <c r="AT1470" s="12"/>
      <c r="AU1470" s="12"/>
      <c r="AV1470" s="12"/>
      <c r="AW1470" s="12"/>
      <c r="AX1470" s="12"/>
      <c r="AY1470" s="12"/>
      <c r="AZ1470" s="12"/>
      <c r="BA1470" s="12"/>
      <c r="BB1470" s="12"/>
      <c r="BC1470" s="12"/>
      <c r="BD1470" s="12"/>
      <c r="BE1470" s="12"/>
      <c r="BF1470" s="12"/>
      <c r="BG1470" s="12"/>
      <c r="BH1470" s="12"/>
      <c r="BI1470" s="12"/>
      <c r="BJ1470" s="13"/>
      <c r="BK1470" s="13"/>
      <c r="BL1470" s="13"/>
      <c r="BM1470" s="13"/>
      <c r="BN1470" s="13"/>
    </row>
    <row r="1471" spans="1:66" x14ac:dyDescent="0.25">
      <c r="A1471" s="10"/>
      <c r="B1471" s="10"/>
      <c r="C1471" s="10"/>
      <c r="D1471" s="10"/>
      <c r="E1471" s="10"/>
      <c r="F1471" s="10"/>
      <c r="G1471" s="10"/>
      <c r="H1471" s="10"/>
      <c r="I1471" s="10"/>
      <c r="J1471" s="10"/>
      <c r="K1471" s="11"/>
      <c r="L1471" s="11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2"/>
      <c r="AX1471" s="12"/>
      <c r="AY1471" s="12"/>
      <c r="AZ1471" s="12"/>
      <c r="BA1471" s="12"/>
      <c r="BB1471" s="12"/>
      <c r="BC1471" s="12"/>
      <c r="BD1471" s="12"/>
      <c r="BE1471" s="12"/>
      <c r="BF1471" s="12"/>
      <c r="BG1471" s="12"/>
      <c r="BH1471" s="12"/>
      <c r="BI1471" s="12"/>
      <c r="BJ1471" s="13"/>
      <c r="BK1471" s="13"/>
      <c r="BL1471" s="13"/>
      <c r="BM1471" s="13"/>
      <c r="BN1471" s="13"/>
    </row>
    <row r="1472" spans="1:66" x14ac:dyDescent="0.25">
      <c r="A1472" s="10"/>
      <c r="B1472" s="10"/>
      <c r="C1472" s="10"/>
      <c r="D1472" s="10"/>
      <c r="E1472" s="10"/>
      <c r="F1472" s="10"/>
      <c r="G1472" s="10"/>
      <c r="H1472" s="10"/>
      <c r="I1472" s="10"/>
      <c r="J1472" s="10"/>
      <c r="K1472" s="11"/>
      <c r="L1472" s="11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  <c r="AE1472" s="12"/>
      <c r="AF1472" s="12"/>
      <c r="AG1472" s="12"/>
      <c r="AH1472" s="12"/>
      <c r="AI1472" s="12"/>
      <c r="AJ1472" s="12"/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2"/>
      <c r="AX1472" s="12"/>
      <c r="AY1472" s="12"/>
      <c r="AZ1472" s="12"/>
      <c r="BA1472" s="12"/>
      <c r="BB1472" s="12"/>
      <c r="BC1472" s="12"/>
      <c r="BD1472" s="12"/>
      <c r="BE1472" s="12"/>
      <c r="BF1472" s="12"/>
      <c r="BG1472" s="12"/>
      <c r="BH1472" s="12"/>
      <c r="BI1472" s="12"/>
      <c r="BJ1472" s="13"/>
      <c r="BK1472" s="13"/>
      <c r="BL1472" s="13"/>
      <c r="BM1472" s="13"/>
      <c r="BN1472" s="13"/>
    </row>
    <row r="1473" spans="1:66" x14ac:dyDescent="0.25">
      <c r="A1473" s="10"/>
      <c r="B1473" s="10"/>
      <c r="C1473" s="10"/>
      <c r="D1473" s="10"/>
      <c r="E1473" s="10"/>
      <c r="F1473" s="10"/>
      <c r="G1473" s="10"/>
      <c r="H1473" s="10"/>
      <c r="I1473" s="10"/>
      <c r="J1473" s="10"/>
      <c r="K1473" s="11"/>
      <c r="L1473" s="11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2"/>
      <c r="AS1473" s="12"/>
      <c r="AT1473" s="12"/>
      <c r="AU1473" s="12"/>
      <c r="AV1473" s="12"/>
      <c r="AW1473" s="12"/>
      <c r="AX1473" s="12"/>
      <c r="AY1473" s="12"/>
      <c r="AZ1473" s="12"/>
      <c r="BA1473" s="12"/>
      <c r="BB1473" s="12"/>
      <c r="BC1473" s="12"/>
      <c r="BD1473" s="12"/>
      <c r="BE1473" s="12"/>
      <c r="BF1473" s="12"/>
      <c r="BG1473" s="12"/>
      <c r="BH1473" s="12"/>
      <c r="BI1473" s="12"/>
      <c r="BJ1473" s="13"/>
      <c r="BK1473" s="13"/>
      <c r="BL1473" s="13"/>
      <c r="BM1473" s="13"/>
      <c r="BN1473" s="13"/>
    </row>
    <row r="1474" spans="1:66" x14ac:dyDescent="0.25">
      <c r="A1474" s="10"/>
      <c r="B1474" s="10"/>
      <c r="C1474" s="10"/>
      <c r="D1474" s="10"/>
      <c r="E1474" s="10"/>
      <c r="F1474" s="10"/>
      <c r="G1474" s="10"/>
      <c r="H1474" s="10"/>
      <c r="I1474" s="10"/>
      <c r="J1474" s="10"/>
      <c r="K1474" s="11"/>
      <c r="L1474" s="11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/>
      <c r="AN1474" s="12"/>
      <c r="AO1474" s="12"/>
      <c r="AP1474" s="12"/>
      <c r="AQ1474" s="12"/>
      <c r="AR1474" s="12"/>
      <c r="AS1474" s="12"/>
      <c r="AT1474" s="12"/>
      <c r="AU1474" s="12"/>
      <c r="AV1474" s="12"/>
      <c r="AW1474" s="12"/>
      <c r="AX1474" s="12"/>
      <c r="AY1474" s="12"/>
      <c r="AZ1474" s="12"/>
      <c r="BA1474" s="12"/>
      <c r="BB1474" s="12"/>
      <c r="BC1474" s="12"/>
      <c r="BD1474" s="12"/>
      <c r="BE1474" s="12"/>
      <c r="BF1474" s="12"/>
      <c r="BG1474" s="12"/>
      <c r="BH1474" s="12"/>
      <c r="BI1474" s="12"/>
      <c r="BJ1474" s="13"/>
      <c r="BK1474" s="13"/>
      <c r="BL1474" s="13"/>
      <c r="BM1474" s="13"/>
      <c r="BN1474" s="13"/>
    </row>
    <row r="1475" spans="1:66" x14ac:dyDescent="0.25">
      <c r="A1475" s="10"/>
      <c r="B1475" s="10"/>
      <c r="C1475" s="10"/>
      <c r="D1475" s="10"/>
      <c r="E1475" s="10"/>
      <c r="F1475" s="10"/>
      <c r="G1475" s="10"/>
      <c r="H1475" s="10"/>
      <c r="I1475" s="10"/>
      <c r="J1475" s="10"/>
      <c r="K1475" s="11"/>
      <c r="L1475" s="11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2"/>
      <c r="AS1475" s="12"/>
      <c r="AT1475" s="12"/>
      <c r="AU1475" s="12"/>
      <c r="AV1475" s="12"/>
      <c r="AW1475" s="12"/>
      <c r="AX1475" s="12"/>
      <c r="AY1475" s="12"/>
      <c r="AZ1475" s="12"/>
      <c r="BA1475" s="12"/>
      <c r="BB1475" s="12"/>
      <c r="BC1475" s="12"/>
      <c r="BD1475" s="12"/>
      <c r="BE1475" s="12"/>
      <c r="BF1475" s="12"/>
      <c r="BG1475" s="12"/>
      <c r="BH1475" s="12"/>
      <c r="BI1475" s="12"/>
      <c r="BJ1475" s="13"/>
      <c r="BK1475" s="13"/>
      <c r="BL1475" s="13"/>
      <c r="BM1475" s="13"/>
      <c r="BN1475" s="13"/>
    </row>
    <row r="1476" spans="1:66" x14ac:dyDescent="0.25">
      <c r="A1476" s="10"/>
      <c r="B1476" s="10"/>
      <c r="C1476" s="10"/>
      <c r="D1476" s="10"/>
      <c r="E1476" s="10"/>
      <c r="F1476" s="10"/>
      <c r="G1476" s="10"/>
      <c r="H1476" s="10"/>
      <c r="I1476" s="10"/>
      <c r="J1476" s="10"/>
      <c r="K1476" s="11"/>
      <c r="L1476" s="11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12"/>
      <c r="AG1476" s="12"/>
      <c r="AH1476" s="12"/>
      <c r="AI1476" s="12"/>
      <c r="AJ1476" s="12"/>
      <c r="AK1476" s="12"/>
      <c r="AL1476" s="12"/>
      <c r="AM1476" s="12"/>
      <c r="AN1476" s="12"/>
      <c r="AO1476" s="12"/>
      <c r="AP1476" s="12"/>
      <c r="AQ1476" s="12"/>
      <c r="AR1476" s="12"/>
      <c r="AS1476" s="12"/>
      <c r="AT1476" s="12"/>
      <c r="AU1476" s="12"/>
      <c r="AV1476" s="12"/>
      <c r="AW1476" s="12"/>
      <c r="AX1476" s="12"/>
      <c r="AY1476" s="12"/>
      <c r="AZ1476" s="12"/>
      <c r="BA1476" s="12"/>
      <c r="BB1476" s="12"/>
      <c r="BC1476" s="12"/>
      <c r="BD1476" s="12"/>
      <c r="BE1476" s="12"/>
      <c r="BF1476" s="12"/>
      <c r="BG1476" s="12"/>
      <c r="BH1476" s="12"/>
      <c r="BI1476" s="12"/>
      <c r="BJ1476" s="13"/>
      <c r="BK1476" s="13"/>
      <c r="BL1476" s="13"/>
      <c r="BM1476" s="13"/>
      <c r="BN1476" s="13"/>
    </row>
    <row r="1477" spans="1:66" x14ac:dyDescent="0.25">
      <c r="A1477" s="10"/>
      <c r="B1477" s="10"/>
      <c r="C1477" s="10"/>
      <c r="D1477" s="10"/>
      <c r="E1477" s="10"/>
      <c r="F1477" s="10"/>
      <c r="G1477" s="10"/>
      <c r="H1477" s="10"/>
      <c r="I1477" s="10"/>
      <c r="J1477" s="10"/>
      <c r="K1477" s="11"/>
      <c r="L1477" s="11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2"/>
      <c r="AX1477" s="12"/>
      <c r="AY1477" s="12"/>
      <c r="AZ1477" s="12"/>
      <c r="BA1477" s="12"/>
      <c r="BB1477" s="12"/>
      <c r="BC1477" s="12"/>
      <c r="BD1477" s="12"/>
      <c r="BE1477" s="12"/>
      <c r="BF1477" s="12"/>
      <c r="BG1477" s="12"/>
      <c r="BH1477" s="12"/>
      <c r="BI1477" s="12"/>
      <c r="BJ1477" s="13"/>
      <c r="BK1477" s="13"/>
      <c r="BL1477" s="13"/>
      <c r="BM1477" s="13"/>
      <c r="BN1477" s="13"/>
    </row>
    <row r="1478" spans="1:66" x14ac:dyDescent="0.25">
      <c r="A1478" s="10"/>
      <c r="B1478" s="10"/>
      <c r="C1478" s="10"/>
      <c r="D1478" s="10"/>
      <c r="E1478" s="10"/>
      <c r="F1478" s="10"/>
      <c r="G1478" s="10"/>
      <c r="H1478" s="10"/>
      <c r="I1478" s="10"/>
      <c r="J1478" s="10"/>
      <c r="K1478" s="11"/>
      <c r="L1478" s="11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E1478" s="12"/>
      <c r="AF1478" s="12"/>
      <c r="AG1478" s="12"/>
      <c r="AH1478" s="12"/>
      <c r="AI1478" s="12"/>
      <c r="AJ1478" s="12"/>
      <c r="AK1478" s="12"/>
      <c r="AL1478" s="12"/>
      <c r="AM1478" s="12"/>
      <c r="AN1478" s="12"/>
      <c r="AO1478" s="12"/>
      <c r="AP1478" s="12"/>
      <c r="AQ1478" s="12"/>
      <c r="AR1478" s="12"/>
      <c r="AS1478" s="12"/>
      <c r="AT1478" s="12"/>
      <c r="AU1478" s="12"/>
      <c r="AV1478" s="12"/>
      <c r="AW1478" s="12"/>
      <c r="AX1478" s="12"/>
      <c r="AY1478" s="12"/>
      <c r="AZ1478" s="12"/>
      <c r="BA1478" s="12"/>
      <c r="BB1478" s="12"/>
      <c r="BC1478" s="12"/>
      <c r="BD1478" s="12"/>
      <c r="BE1478" s="12"/>
      <c r="BF1478" s="12"/>
      <c r="BG1478" s="12"/>
      <c r="BH1478" s="12"/>
      <c r="BI1478" s="12"/>
      <c r="BJ1478" s="13"/>
      <c r="BK1478" s="13"/>
      <c r="BL1478" s="13"/>
      <c r="BM1478" s="13"/>
      <c r="BN1478" s="13"/>
    </row>
    <row r="1479" spans="1:66" x14ac:dyDescent="0.25">
      <c r="A1479" s="10"/>
      <c r="B1479" s="10"/>
      <c r="C1479" s="10"/>
      <c r="D1479" s="10"/>
      <c r="E1479" s="10"/>
      <c r="F1479" s="10"/>
      <c r="G1479" s="10"/>
      <c r="H1479" s="10"/>
      <c r="I1479" s="10"/>
      <c r="J1479" s="10"/>
      <c r="K1479" s="11"/>
      <c r="L1479" s="11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2"/>
      <c r="AS1479" s="12"/>
      <c r="AT1479" s="12"/>
      <c r="AU1479" s="12"/>
      <c r="AV1479" s="12"/>
      <c r="AW1479" s="12"/>
      <c r="AX1479" s="12"/>
      <c r="AY1479" s="12"/>
      <c r="AZ1479" s="12"/>
      <c r="BA1479" s="12"/>
      <c r="BB1479" s="12"/>
      <c r="BC1479" s="12"/>
      <c r="BD1479" s="12"/>
      <c r="BE1479" s="12"/>
      <c r="BF1479" s="12"/>
      <c r="BG1479" s="12"/>
      <c r="BH1479" s="12"/>
      <c r="BI1479" s="12"/>
      <c r="BJ1479" s="13"/>
      <c r="BK1479" s="13"/>
      <c r="BL1479" s="13"/>
      <c r="BM1479" s="13"/>
      <c r="BN1479" s="13"/>
    </row>
    <row r="1480" spans="1:66" x14ac:dyDescent="0.25">
      <c r="A1480" s="10"/>
      <c r="B1480" s="10"/>
      <c r="C1480" s="10"/>
      <c r="D1480" s="10"/>
      <c r="E1480" s="10"/>
      <c r="F1480" s="10"/>
      <c r="G1480" s="10"/>
      <c r="H1480" s="10"/>
      <c r="I1480" s="10"/>
      <c r="J1480" s="10"/>
      <c r="K1480" s="11"/>
      <c r="L1480" s="11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/>
      <c r="AJ1480" s="12"/>
      <c r="AK1480" s="12"/>
      <c r="AL1480" s="12"/>
      <c r="AM1480" s="12"/>
      <c r="AN1480" s="12"/>
      <c r="AO1480" s="12"/>
      <c r="AP1480" s="12"/>
      <c r="AQ1480" s="12"/>
      <c r="AR1480" s="12"/>
      <c r="AS1480" s="12"/>
      <c r="AT1480" s="12"/>
      <c r="AU1480" s="12"/>
      <c r="AV1480" s="12"/>
      <c r="AW1480" s="12"/>
      <c r="AX1480" s="12"/>
      <c r="AY1480" s="12"/>
      <c r="AZ1480" s="12"/>
      <c r="BA1480" s="12"/>
      <c r="BB1480" s="12"/>
      <c r="BC1480" s="12"/>
      <c r="BD1480" s="12"/>
      <c r="BE1480" s="12"/>
      <c r="BF1480" s="12"/>
      <c r="BG1480" s="12"/>
      <c r="BH1480" s="12"/>
      <c r="BI1480" s="12"/>
      <c r="BJ1480" s="13"/>
      <c r="BK1480" s="13"/>
      <c r="BL1480" s="13"/>
      <c r="BM1480" s="13"/>
      <c r="BN1480" s="13"/>
    </row>
    <row r="1481" spans="1:66" x14ac:dyDescent="0.25">
      <c r="A1481" s="10"/>
      <c r="B1481" s="10"/>
      <c r="C1481" s="10"/>
      <c r="D1481" s="10"/>
      <c r="E1481" s="10"/>
      <c r="F1481" s="10"/>
      <c r="G1481" s="10"/>
      <c r="H1481" s="10"/>
      <c r="I1481" s="10"/>
      <c r="J1481" s="10"/>
      <c r="K1481" s="11"/>
      <c r="L1481" s="11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2"/>
      <c r="AS1481" s="12"/>
      <c r="AT1481" s="12"/>
      <c r="AU1481" s="12"/>
      <c r="AV1481" s="12"/>
      <c r="AW1481" s="12"/>
      <c r="AX1481" s="12"/>
      <c r="AY1481" s="12"/>
      <c r="AZ1481" s="12"/>
      <c r="BA1481" s="12"/>
      <c r="BB1481" s="12"/>
      <c r="BC1481" s="12"/>
      <c r="BD1481" s="12"/>
      <c r="BE1481" s="12"/>
      <c r="BF1481" s="12"/>
      <c r="BG1481" s="12"/>
      <c r="BH1481" s="12"/>
      <c r="BI1481" s="12"/>
      <c r="BJ1481" s="13"/>
      <c r="BK1481" s="13"/>
      <c r="BL1481" s="13"/>
      <c r="BM1481" s="13"/>
      <c r="BN1481" s="13"/>
    </row>
    <row r="1482" spans="1:66" x14ac:dyDescent="0.25">
      <c r="A1482" s="10"/>
      <c r="B1482" s="10"/>
      <c r="C1482" s="10"/>
      <c r="D1482" s="10"/>
      <c r="E1482" s="10"/>
      <c r="F1482" s="10"/>
      <c r="G1482" s="10"/>
      <c r="H1482" s="10"/>
      <c r="I1482" s="10"/>
      <c r="J1482" s="10"/>
      <c r="K1482" s="11"/>
      <c r="L1482" s="11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/>
      <c r="AL1482" s="12"/>
      <c r="AM1482" s="12"/>
      <c r="AN1482" s="12"/>
      <c r="AO1482" s="12"/>
      <c r="AP1482" s="12"/>
      <c r="AQ1482" s="12"/>
      <c r="AR1482" s="12"/>
      <c r="AS1482" s="12"/>
      <c r="AT1482" s="12"/>
      <c r="AU1482" s="12"/>
      <c r="AV1482" s="12"/>
      <c r="AW1482" s="12"/>
      <c r="AX1482" s="12"/>
      <c r="AY1482" s="12"/>
      <c r="AZ1482" s="12"/>
      <c r="BA1482" s="12"/>
      <c r="BB1482" s="12"/>
      <c r="BC1482" s="12"/>
      <c r="BD1482" s="12"/>
      <c r="BE1482" s="12"/>
      <c r="BF1482" s="12"/>
      <c r="BG1482" s="12"/>
      <c r="BH1482" s="12"/>
      <c r="BI1482" s="12"/>
      <c r="BJ1482" s="13"/>
      <c r="BK1482" s="13"/>
      <c r="BL1482" s="13"/>
      <c r="BM1482" s="13"/>
      <c r="BN1482" s="13"/>
    </row>
    <row r="1483" spans="1:66" x14ac:dyDescent="0.25">
      <c r="A1483" s="10"/>
      <c r="B1483" s="10"/>
      <c r="C1483" s="10"/>
      <c r="D1483" s="10"/>
      <c r="E1483" s="10"/>
      <c r="F1483" s="10"/>
      <c r="G1483" s="10"/>
      <c r="H1483" s="10"/>
      <c r="I1483" s="10"/>
      <c r="J1483" s="10"/>
      <c r="K1483" s="11"/>
      <c r="L1483" s="11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2"/>
      <c r="AS1483" s="12"/>
      <c r="AT1483" s="12"/>
      <c r="AU1483" s="12"/>
      <c r="AV1483" s="12"/>
      <c r="AW1483" s="12"/>
      <c r="AX1483" s="12"/>
      <c r="AY1483" s="12"/>
      <c r="AZ1483" s="12"/>
      <c r="BA1483" s="12"/>
      <c r="BB1483" s="12"/>
      <c r="BC1483" s="12"/>
      <c r="BD1483" s="12"/>
      <c r="BE1483" s="12"/>
      <c r="BF1483" s="12"/>
      <c r="BG1483" s="12"/>
      <c r="BH1483" s="12"/>
      <c r="BI1483" s="12"/>
      <c r="BJ1483" s="13"/>
      <c r="BK1483" s="13"/>
      <c r="BL1483" s="13"/>
      <c r="BM1483" s="13"/>
      <c r="BN1483" s="13"/>
    </row>
    <row r="1484" spans="1:66" x14ac:dyDescent="0.25">
      <c r="A1484" s="10"/>
      <c r="B1484" s="10"/>
      <c r="C1484" s="10"/>
      <c r="D1484" s="10"/>
      <c r="E1484" s="10"/>
      <c r="F1484" s="10"/>
      <c r="G1484" s="10"/>
      <c r="H1484" s="10"/>
      <c r="I1484" s="10"/>
      <c r="J1484" s="10"/>
      <c r="K1484" s="11"/>
      <c r="L1484" s="11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E1484" s="12"/>
      <c r="AF1484" s="12"/>
      <c r="AG1484" s="12"/>
      <c r="AH1484" s="12"/>
      <c r="AI1484" s="12"/>
      <c r="AJ1484" s="12"/>
      <c r="AK1484" s="12"/>
      <c r="AL1484" s="12"/>
      <c r="AM1484" s="12"/>
      <c r="AN1484" s="12"/>
      <c r="AO1484" s="12"/>
      <c r="AP1484" s="12"/>
      <c r="AQ1484" s="12"/>
      <c r="AR1484" s="12"/>
      <c r="AS1484" s="12"/>
      <c r="AT1484" s="12"/>
      <c r="AU1484" s="12"/>
      <c r="AV1484" s="12"/>
      <c r="AW1484" s="12"/>
      <c r="AX1484" s="12"/>
      <c r="AY1484" s="12"/>
      <c r="AZ1484" s="12"/>
      <c r="BA1484" s="12"/>
      <c r="BB1484" s="12"/>
      <c r="BC1484" s="12"/>
      <c r="BD1484" s="12"/>
      <c r="BE1484" s="12"/>
      <c r="BF1484" s="12"/>
      <c r="BG1484" s="12"/>
      <c r="BH1484" s="12"/>
      <c r="BI1484" s="12"/>
      <c r="BJ1484" s="13"/>
      <c r="BK1484" s="13"/>
      <c r="BL1484" s="13"/>
      <c r="BM1484" s="13"/>
      <c r="BN1484" s="13"/>
    </row>
    <row r="1485" spans="1:66" x14ac:dyDescent="0.25">
      <c r="A1485" s="10"/>
      <c r="B1485" s="10"/>
      <c r="C1485" s="10"/>
      <c r="D1485" s="10"/>
      <c r="E1485" s="10"/>
      <c r="F1485" s="10"/>
      <c r="G1485" s="10"/>
      <c r="H1485" s="10"/>
      <c r="I1485" s="10"/>
      <c r="J1485" s="10"/>
      <c r="K1485" s="11"/>
      <c r="L1485" s="11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2"/>
      <c r="AS1485" s="12"/>
      <c r="AT1485" s="12"/>
      <c r="AU1485" s="12"/>
      <c r="AV1485" s="12"/>
      <c r="AW1485" s="12"/>
      <c r="AX1485" s="12"/>
      <c r="AY1485" s="12"/>
      <c r="AZ1485" s="12"/>
      <c r="BA1485" s="12"/>
      <c r="BB1485" s="12"/>
      <c r="BC1485" s="12"/>
      <c r="BD1485" s="12"/>
      <c r="BE1485" s="12"/>
      <c r="BF1485" s="12"/>
      <c r="BG1485" s="12"/>
      <c r="BH1485" s="12"/>
      <c r="BI1485" s="12"/>
      <c r="BJ1485" s="13"/>
      <c r="BK1485" s="13"/>
      <c r="BL1485" s="13"/>
      <c r="BM1485" s="13"/>
      <c r="BN1485" s="13"/>
    </row>
    <row r="1486" spans="1:66" x14ac:dyDescent="0.25">
      <c r="A1486" s="10"/>
      <c r="B1486" s="10"/>
      <c r="C1486" s="10"/>
      <c r="D1486" s="10"/>
      <c r="E1486" s="10"/>
      <c r="F1486" s="10"/>
      <c r="G1486" s="10"/>
      <c r="H1486" s="10"/>
      <c r="I1486" s="10"/>
      <c r="J1486" s="10"/>
      <c r="K1486" s="11"/>
      <c r="L1486" s="11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/>
      <c r="AI1486" s="12"/>
      <c r="AJ1486" s="12"/>
      <c r="AK1486" s="12"/>
      <c r="AL1486" s="12"/>
      <c r="AM1486" s="12"/>
      <c r="AN1486" s="12"/>
      <c r="AO1486" s="12"/>
      <c r="AP1486" s="12"/>
      <c r="AQ1486" s="12"/>
      <c r="AR1486" s="12"/>
      <c r="AS1486" s="12"/>
      <c r="AT1486" s="12"/>
      <c r="AU1486" s="12"/>
      <c r="AV1486" s="12"/>
      <c r="AW1486" s="12"/>
      <c r="AX1486" s="12"/>
      <c r="AY1486" s="12"/>
      <c r="AZ1486" s="12"/>
      <c r="BA1486" s="12"/>
      <c r="BB1486" s="12"/>
      <c r="BC1486" s="12"/>
      <c r="BD1486" s="12"/>
      <c r="BE1486" s="12"/>
      <c r="BF1486" s="12"/>
      <c r="BG1486" s="12"/>
      <c r="BH1486" s="12"/>
      <c r="BI1486" s="12"/>
      <c r="BJ1486" s="13"/>
      <c r="BK1486" s="13"/>
      <c r="BL1486" s="13"/>
      <c r="BM1486" s="13"/>
      <c r="BN1486" s="13"/>
    </row>
    <row r="1487" spans="1:66" x14ac:dyDescent="0.25">
      <c r="A1487" s="10"/>
      <c r="B1487" s="10"/>
      <c r="C1487" s="10"/>
      <c r="D1487" s="10"/>
      <c r="E1487" s="10"/>
      <c r="F1487" s="10"/>
      <c r="G1487" s="10"/>
      <c r="H1487" s="10"/>
      <c r="I1487" s="10"/>
      <c r="J1487" s="10"/>
      <c r="K1487" s="11"/>
      <c r="L1487" s="11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2"/>
      <c r="AS1487" s="12"/>
      <c r="AT1487" s="12"/>
      <c r="AU1487" s="12"/>
      <c r="AV1487" s="12"/>
      <c r="AW1487" s="12"/>
      <c r="AX1487" s="12"/>
      <c r="AY1487" s="12"/>
      <c r="AZ1487" s="12"/>
      <c r="BA1487" s="12"/>
      <c r="BB1487" s="12"/>
      <c r="BC1487" s="12"/>
      <c r="BD1487" s="12"/>
      <c r="BE1487" s="12"/>
      <c r="BF1487" s="12"/>
      <c r="BG1487" s="12"/>
      <c r="BH1487" s="12"/>
      <c r="BI1487" s="12"/>
      <c r="BJ1487" s="13"/>
      <c r="BK1487" s="13"/>
      <c r="BL1487" s="13"/>
      <c r="BM1487" s="13"/>
      <c r="BN1487" s="13"/>
    </row>
    <row r="1488" spans="1:66" x14ac:dyDescent="0.25">
      <c r="A1488" s="10"/>
      <c r="B1488" s="10"/>
      <c r="C1488" s="10"/>
      <c r="D1488" s="10"/>
      <c r="E1488" s="10"/>
      <c r="F1488" s="10"/>
      <c r="G1488" s="10"/>
      <c r="H1488" s="10"/>
      <c r="I1488" s="10"/>
      <c r="J1488" s="10"/>
      <c r="K1488" s="11"/>
      <c r="L1488" s="11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/>
      <c r="AP1488" s="12"/>
      <c r="AQ1488" s="12"/>
      <c r="AR1488" s="12"/>
      <c r="AS1488" s="12"/>
      <c r="AT1488" s="12"/>
      <c r="AU1488" s="12"/>
      <c r="AV1488" s="12"/>
      <c r="AW1488" s="12"/>
      <c r="AX1488" s="12"/>
      <c r="AY1488" s="12"/>
      <c r="AZ1488" s="12"/>
      <c r="BA1488" s="12"/>
      <c r="BB1488" s="12"/>
      <c r="BC1488" s="12"/>
      <c r="BD1488" s="12"/>
      <c r="BE1488" s="12"/>
      <c r="BF1488" s="12"/>
      <c r="BG1488" s="12"/>
      <c r="BH1488" s="12"/>
      <c r="BI1488" s="12"/>
      <c r="BJ1488" s="13"/>
      <c r="BK1488" s="13"/>
      <c r="BL1488" s="13"/>
      <c r="BM1488" s="13"/>
      <c r="BN1488" s="13"/>
    </row>
    <row r="1489" spans="1:66" x14ac:dyDescent="0.25">
      <c r="A1489" s="10"/>
      <c r="B1489" s="10"/>
      <c r="C1489" s="10"/>
      <c r="D1489" s="10"/>
      <c r="E1489" s="10"/>
      <c r="F1489" s="10"/>
      <c r="G1489" s="10"/>
      <c r="H1489" s="10"/>
      <c r="I1489" s="10"/>
      <c r="J1489" s="10"/>
      <c r="K1489" s="11"/>
      <c r="L1489" s="11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2"/>
      <c r="AS1489" s="12"/>
      <c r="AT1489" s="12"/>
      <c r="AU1489" s="12"/>
      <c r="AV1489" s="12"/>
      <c r="AW1489" s="12"/>
      <c r="AX1489" s="12"/>
      <c r="AY1489" s="12"/>
      <c r="AZ1489" s="12"/>
      <c r="BA1489" s="12"/>
      <c r="BB1489" s="12"/>
      <c r="BC1489" s="12"/>
      <c r="BD1489" s="12"/>
      <c r="BE1489" s="12"/>
      <c r="BF1489" s="12"/>
      <c r="BG1489" s="12"/>
      <c r="BH1489" s="12"/>
      <c r="BI1489" s="12"/>
      <c r="BJ1489" s="13"/>
      <c r="BK1489" s="13"/>
      <c r="BL1489" s="13"/>
      <c r="BM1489" s="13"/>
      <c r="BN1489" s="13"/>
    </row>
    <row r="1490" spans="1:66" x14ac:dyDescent="0.25">
      <c r="A1490" s="10"/>
      <c r="B1490" s="10"/>
      <c r="C1490" s="10"/>
      <c r="D1490" s="10"/>
      <c r="E1490" s="10"/>
      <c r="F1490" s="10"/>
      <c r="G1490" s="10"/>
      <c r="H1490" s="10"/>
      <c r="I1490" s="10"/>
      <c r="J1490" s="10"/>
      <c r="K1490" s="11"/>
      <c r="L1490" s="11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/>
      <c r="AI1490" s="12"/>
      <c r="AJ1490" s="12"/>
      <c r="AK1490" s="12"/>
      <c r="AL1490" s="12"/>
      <c r="AM1490" s="12"/>
      <c r="AN1490" s="12"/>
      <c r="AO1490" s="12"/>
      <c r="AP1490" s="12"/>
      <c r="AQ1490" s="12"/>
      <c r="AR1490" s="12"/>
      <c r="AS1490" s="12"/>
      <c r="AT1490" s="12"/>
      <c r="AU1490" s="12"/>
      <c r="AV1490" s="12"/>
      <c r="AW1490" s="12"/>
      <c r="AX1490" s="12"/>
      <c r="AY1490" s="12"/>
      <c r="AZ1490" s="12"/>
      <c r="BA1490" s="12"/>
      <c r="BB1490" s="12"/>
      <c r="BC1490" s="12"/>
      <c r="BD1490" s="12"/>
      <c r="BE1490" s="12"/>
      <c r="BF1490" s="12"/>
      <c r="BG1490" s="12"/>
      <c r="BH1490" s="12"/>
      <c r="BI1490" s="12"/>
      <c r="BJ1490" s="13"/>
      <c r="BK1490" s="13"/>
      <c r="BL1490" s="13"/>
      <c r="BM1490" s="13"/>
      <c r="BN1490" s="13"/>
    </row>
    <row r="1491" spans="1:66" x14ac:dyDescent="0.25">
      <c r="A1491" s="10"/>
      <c r="B1491" s="10"/>
      <c r="C1491" s="10"/>
      <c r="D1491" s="10"/>
      <c r="E1491" s="10"/>
      <c r="F1491" s="10"/>
      <c r="G1491" s="10"/>
      <c r="H1491" s="10"/>
      <c r="I1491" s="10"/>
      <c r="J1491" s="10"/>
      <c r="K1491" s="11"/>
      <c r="L1491" s="11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2"/>
      <c r="AS1491" s="12"/>
      <c r="AT1491" s="12"/>
      <c r="AU1491" s="12"/>
      <c r="AV1491" s="12"/>
      <c r="AW1491" s="12"/>
      <c r="AX1491" s="12"/>
      <c r="AY1491" s="12"/>
      <c r="AZ1491" s="12"/>
      <c r="BA1491" s="12"/>
      <c r="BB1491" s="12"/>
      <c r="BC1491" s="12"/>
      <c r="BD1491" s="12"/>
      <c r="BE1491" s="12"/>
      <c r="BF1491" s="12"/>
      <c r="BG1491" s="12"/>
      <c r="BH1491" s="12"/>
      <c r="BI1491" s="12"/>
      <c r="BJ1491" s="13"/>
      <c r="BK1491" s="13"/>
      <c r="BL1491" s="13"/>
      <c r="BM1491" s="13"/>
      <c r="BN1491" s="13"/>
    </row>
    <row r="1492" spans="1:66" x14ac:dyDescent="0.25">
      <c r="A1492" s="10"/>
      <c r="B1492" s="10"/>
      <c r="C1492" s="10"/>
      <c r="D1492" s="10"/>
      <c r="E1492" s="10"/>
      <c r="F1492" s="10"/>
      <c r="G1492" s="10"/>
      <c r="H1492" s="10"/>
      <c r="I1492" s="10"/>
      <c r="J1492" s="10"/>
      <c r="K1492" s="11"/>
      <c r="L1492" s="11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/>
      <c r="AL1492" s="12"/>
      <c r="AM1492" s="12"/>
      <c r="AN1492" s="12"/>
      <c r="AO1492" s="12"/>
      <c r="AP1492" s="12"/>
      <c r="AQ1492" s="12"/>
      <c r="AR1492" s="12"/>
      <c r="AS1492" s="12"/>
      <c r="AT1492" s="12"/>
      <c r="AU1492" s="12"/>
      <c r="AV1492" s="12"/>
      <c r="AW1492" s="12"/>
      <c r="AX1492" s="12"/>
      <c r="AY1492" s="12"/>
      <c r="AZ1492" s="12"/>
      <c r="BA1492" s="12"/>
      <c r="BB1492" s="12"/>
      <c r="BC1492" s="12"/>
      <c r="BD1492" s="12"/>
      <c r="BE1492" s="12"/>
      <c r="BF1492" s="12"/>
      <c r="BG1492" s="12"/>
      <c r="BH1492" s="12"/>
      <c r="BI1492" s="12"/>
      <c r="BJ1492" s="13"/>
      <c r="BK1492" s="13"/>
      <c r="BL1492" s="13"/>
      <c r="BM1492" s="13"/>
      <c r="BN1492" s="13"/>
    </row>
    <row r="1493" spans="1:66" x14ac:dyDescent="0.25">
      <c r="A1493" s="10"/>
      <c r="B1493" s="10"/>
      <c r="C1493" s="10"/>
      <c r="D1493" s="10"/>
      <c r="E1493" s="10"/>
      <c r="F1493" s="10"/>
      <c r="G1493" s="10"/>
      <c r="H1493" s="10"/>
      <c r="I1493" s="10"/>
      <c r="J1493" s="10"/>
      <c r="K1493" s="11"/>
      <c r="L1493" s="11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2"/>
      <c r="AS1493" s="12"/>
      <c r="AT1493" s="12"/>
      <c r="AU1493" s="12"/>
      <c r="AV1493" s="12"/>
      <c r="AW1493" s="12"/>
      <c r="AX1493" s="12"/>
      <c r="AY1493" s="12"/>
      <c r="AZ1493" s="12"/>
      <c r="BA1493" s="12"/>
      <c r="BB1493" s="12"/>
      <c r="BC1493" s="12"/>
      <c r="BD1493" s="12"/>
      <c r="BE1493" s="12"/>
      <c r="BF1493" s="12"/>
      <c r="BG1493" s="12"/>
      <c r="BH1493" s="12"/>
      <c r="BI1493" s="12"/>
      <c r="BJ1493" s="13"/>
      <c r="BK1493" s="13"/>
      <c r="BL1493" s="13"/>
      <c r="BM1493" s="13"/>
      <c r="BN1493" s="13"/>
    </row>
    <row r="1494" spans="1:66" x14ac:dyDescent="0.25">
      <c r="A1494" s="10"/>
      <c r="B1494" s="10"/>
      <c r="C1494" s="10"/>
      <c r="D1494" s="10"/>
      <c r="E1494" s="10"/>
      <c r="F1494" s="10"/>
      <c r="G1494" s="10"/>
      <c r="H1494" s="10"/>
      <c r="I1494" s="10"/>
      <c r="J1494" s="10"/>
      <c r="K1494" s="11"/>
      <c r="L1494" s="11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12"/>
      <c r="AF1494" s="12"/>
      <c r="AG1494" s="12"/>
      <c r="AH1494" s="12"/>
      <c r="AI1494" s="12"/>
      <c r="AJ1494" s="12"/>
      <c r="AK1494" s="12"/>
      <c r="AL1494" s="12"/>
      <c r="AM1494" s="12"/>
      <c r="AN1494" s="12"/>
      <c r="AO1494" s="12"/>
      <c r="AP1494" s="12"/>
      <c r="AQ1494" s="12"/>
      <c r="AR1494" s="12"/>
      <c r="AS1494" s="12"/>
      <c r="AT1494" s="12"/>
      <c r="AU1494" s="12"/>
      <c r="AV1494" s="12"/>
      <c r="AW1494" s="12"/>
      <c r="AX1494" s="12"/>
      <c r="AY1494" s="12"/>
      <c r="AZ1494" s="12"/>
      <c r="BA1494" s="12"/>
      <c r="BB1494" s="12"/>
      <c r="BC1494" s="12"/>
      <c r="BD1494" s="12"/>
      <c r="BE1494" s="12"/>
      <c r="BF1494" s="12"/>
      <c r="BG1494" s="12"/>
      <c r="BH1494" s="12"/>
      <c r="BI1494" s="12"/>
      <c r="BJ1494" s="13"/>
      <c r="BK1494" s="13"/>
      <c r="BL1494" s="13"/>
      <c r="BM1494" s="13"/>
      <c r="BN1494" s="13"/>
    </row>
    <row r="1495" spans="1:66" x14ac:dyDescent="0.25">
      <c r="A1495" s="10"/>
      <c r="B1495" s="10"/>
      <c r="C1495" s="10"/>
      <c r="D1495" s="10"/>
      <c r="E1495" s="10"/>
      <c r="F1495" s="10"/>
      <c r="G1495" s="10"/>
      <c r="H1495" s="10"/>
      <c r="I1495" s="10"/>
      <c r="J1495" s="10"/>
      <c r="K1495" s="11"/>
      <c r="L1495" s="11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2"/>
      <c r="AS1495" s="12"/>
      <c r="AT1495" s="12"/>
      <c r="AU1495" s="12"/>
      <c r="AV1495" s="12"/>
      <c r="AW1495" s="12"/>
      <c r="AX1495" s="12"/>
      <c r="AY1495" s="12"/>
      <c r="AZ1495" s="12"/>
      <c r="BA1495" s="12"/>
      <c r="BB1495" s="12"/>
      <c r="BC1495" s="12"/>
      <c r="BD1495" s="12"/>
      <c r="BE1495" s="12"/>
      <c r="BF1495" s="12"/>
      <c r="BG1495" s="12"/>
      <c r="BH1495" s="12"/>
      <c r="BI1495" s="12"/>
      <c r="BJ1495" s="13"/>
      <c r="BK1495" s="13"/>
      <c r="BL1495" s="13"/>
      <c r="BM1495" s="13"/>
      <c r="BN1495" s="13"/>
    </row>
    <row r="1496" spans="1:66" x14ac:dyDescent="0.25">
      <c r="A1496" s="10"/>
      <c r="B1496" s="10"/>
      <c r="C1496" s="10"/>
      <c r="D1496" s="10"/>
      <c r="E1496" s="10"/>
      <c r="F1496" s="10"/>
      <c r="G1496" s="10"/>
      <c r="H1496" s="10"/>
      <c r="I1496" s="10"/>
      <c r="J1496" s="10"/>
      <c r="K1496" s="11"/>
      <c r="L1496" s="11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/>
      <c r="AH1496" s="12"/>
      <c r="AI1496" s="12"/>
      <c r="AJ1496" s="12"/>
      <c r="AK1496" s="12"/>
      <c r="AL1496" s="12"/>
      <c r="AM1496" s="12"/>
      <c r="AN1496" s="12"/>
      <c r="AO1496" s="12"/>
      <c r="AP1496" s="12"/>
      <c r="AQ1496" s="12"/>
      <c r="AR1496" s="12"/>
      <c r="AS1496" s="12"/>
      <c r="AT1496" s="12"/>
      <c r="AU1496" s="12"/>
      <c r="AV1496" s="12"/>
      <c r="AW1496" s="12"/>
      <c r="AX1496" s="12"/>
      <c r="AY1496" s="12"/>
      <c r="AZ1496" s="12"/>
      <c r="BA1496" s="12"/>
      <c r="BB1496" s="12"/>
      <c r="BC1496" s="12"/>
      <c r="BD1496" s="12"/>
      <c r="BE1496" s="12"/>
      <c r="BF1496" s="12"/>
      <c r="BG1496" s="12"/>
      <c r="BH1496" s="12"/>
      <c r="BI1496" s="12"/>
      <c r="BJ1496" s="13"/>
      <c r="BK1496" s="13"/>
      <c r="BL1496" s="13"/>
      <c r="BM1496" s="13"/>
      <c r="BN1496" s="13"/>
    </row>
    <row r="1497" spans="1:66" x14ac:dyDescent="0.25">
      <c r="A1497" s="10"/>
      <c r="B1497" s="10"/>
      <c r="C1497" s="10"/>
      <c r="D1497" s="10"/>
      <c r="E1497" s="10"/>
      <c r="F1497" s="10"/>
      <c r="G1497" s="10"/>
      <c r="H1497" s="10"/>
      <c r="I1497" s="10"/>
      <c r="J1497" s="10"/>
      <c r="K1497" s="11"/>
      <c r="L1497" s="11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2"/>
      <c r="AS1497" s="12"/>
      <c r="AT1497" s="12"/>
      <c r="AU1497" s="12"/>
      <c r="AV1497" s="12"/>
      <c r="AW1497" s="12"/>
      <c r="AX1497" s="12"/>
      <c r="AY1497" s="12"/>
      <c r="AZ1497" s="12"/>
      <c r="BA1497" s="12"/>
      <c r="BB1497" s="12"/>
      <c r="BC1497" s="12"/>
      <c r="BD1497" s="12"/>
      <c r="BE1497" s="12"/>
      <c r="BF1497" s="12"/>
      <c r="BG1497" s="12"/>
      <c r="BH1497" s="12"/>
      <c r="BI1497" s="12"/>
      <c r="BJ1497" s="13"/>
      <c r="BK1497" s="13"/>
      <c r="BL1497" s="13"/>
      <c r="BM1497" s="13"/>
      <c r="BN1497" s="13"/>
    </row>
    <row r="1498" spans="1:66" x14ac:dyDescent="0.25">
      <c r="A1498" s="10"/>
      <c r="B1498" s="10"/>
      <c r="C1498" s="10"/>
      <c r="D1498" s="10"/>
      <c r="E1498" s="10"/>
      <c r="F1498" s="10"/>
      <c r="G1498" s="10"/>
      <c r="H1498" s="10"/>
      <c r="I1498" s="10"/>
      <c r="J1498" s="10"/>
      <c r="K1498" s="11"/>
      <c r="L1498" s="11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  <c r="AP1498" s="12"/>
      <c r="AQ1498" s="12"/>
      <c r="AR1498" s="12"/>
      <c r="AS1498" s="12"/>
      <c r="AT1498" s="12"/>
      <c r="AU1498" s="12"/>
      <c r="AV1498" s="12"/>
      <c r="AW1498" s="12"/>
      <c r="AX1498" s="12"/>
      <c r="AY1498" s="12"/>
      <c r="AZ1498" s="12"/>
      <c r="BA1498" s="12"/>
      <c r="BB1498" s="12"/>
      <c r="BC1498" s="12"/>
      <c r="BD1498" s="12"/>
      <c r="BE1498" s="12"/>
      <c r="BF1498" s="12"/>
      <c r="BG1498" s="12"/>
      <c r="BH1498" s="12"/>
      <c r="BI1498" s="12"/>
      <c r="BJ1498" s="13"/>
      <c r="BK1498" s="13"/>
      <c r="BL1498" s="13"/>
      <c r="BM1498" s="13"/>
      <c r="BN1498" s="13"/>
    </row>
    <row r="1499" spans="1:66" x14ac:dyDescent="0.25">
      <c r="A1499" s="10"/>
      <c r="B1499" s="10"/>
      <c r="C1499" s="10"/>
      <c r="D1499" s="10"/>
      <c r="E1499" s="10"/>
      <c r="F1499" s="10"/>
      <c r="G1499" s="10"/>
      <c r="H1499" s="10"/>
      <c r="I1499" s="10"/>
      <c r="J1499" s="10"/>
      <c r="K1499" s="11"/>
      <c r="L1499" s="11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2"/>
      <c r="AS1499" s="12"/>
      <c r="AT1499" s="12"/>
      <c r="AU1499" s="12"/>
      <c r="AV1499" s="12"/>
      <c r="AW1499" s="12"/>
      <c r="AX1499" s="12"/>
      <c r="AY1499" s="12"/>
      <c r="AZ1499" s="12"/>
      <c r="BA1499" s="12"/>
      <c r="BB1499" s="12"/>
      <c r="BC1499" s="12"/>
      <c r="BD1499" s="12"/>
      <c r="BE1499" s="12"/>
      <c r="BF1499" s="12"/>
      <c r="BG1499" s="12"/>
      <c r="BH1499" s="12"/>
      <c r="BI1499" s="12"/>
      <c r="BJ1499" s="13"/>
      <c r="BK1499" s="13"/>
      <c r="BL1499" s="13"/>
      <c r="BM1499" s="13"/>
      <c r="BN1499" s="13"/>
    </row>
    <row r="1500" spans="1:66" x14ac:dyDescent="0.25">
      <c r="A1500" s="10"/>
      <c r="B1500" s="10"/>
      <c r="C1500" s="10"/>
      <c r="D1500" s="10"/>
      <c r="E1500" s="10"/>
      <c r="F1500" s="10"/>
      <c r="G1500" s="10"/>
      <c r="H1500" s="10"/>
      <c r="I1500" s="10"/>
      <c r="J1500" s="10"/>
      <c r="K1500" s="11"/>
      <c r="L1500" s="11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/>
      <c r="AL1500" s="12"/>
      <c r="AM1500" s="12"/>
      <c r="AN1500" s="12"/>
      <c r="AO1500" s="12"/>
      <c r="AP1500" s="12"/>
      <c r="AQ1500" s="12"/>
      <c r="AR1500" s="12"/>
      <c r="AS1500" s="12"/>
      <c r="AT1500" s="12"/>
      <c r="AU1500" s="12"/>
      <c r="AV1500" s="12"/>
      <c r="AW1500" s="12"/>
      <c r="AX1500" s="12"/>
      <c r="AY1500" s="12"/>
      <c r="AZ1500" s="12"/>
      <c r="BA1500" s="12"/>
      <c r="BB1500" s="12"/>
      <c r="BC1500" s="12"/>
      <c r="BD1500" s="12"/>
      <c r="BE1500" s="12"/>
      <c r="BF1500" s="12"/>
      <c r="BG1500" s="12"/>
      <c r="BH1500" s="12"/>
      <c r="BI1500" s="12"/>
      <c r="BJ1500" s="13"/>
      <c r="BK1500" s="13"/>
      <c r="BL1500" s="13"/>
      <c r="BM1500" s="13"/>
      <c r="BN1500" s="13"/>
    </row>
    <row r="1501" spans="1:66" x14ac:dyDescent="0.25">
      <c r="A1501" s="10"/>
      <c r="B1501" s="10"/>
      <c r="C1501" s="10"/>
      <c r="D1501" s="10"/>
      <c r="E1501" s="10"/>
      <c r="F1501" s="10"/>
      <c r="G1501" s="10"/>
      <c r="H1501" s="10"/>
      <c r="I1501" s="10"/>
      <c r="J1501" s="10"/>
      <c r="K1501" s="11"/>
      <c r="L1501" s="11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2"/>
      <c r="AS1501" s="12"/>
      <c r="AT1501" s="12"/>
      <c r="AU1501" s="12"/>
      <c r="AV1501" s="12"/>
      <c r="AW1501" s="12"/>
      <c r="AX1501" s="12"/>
      <c r="AY1501" s="12"/>
      <c r="AZ1501" s="12"/>
      <c r="BA1501" s="12"/>
      <c r="BB1501" s="12"/>
      <c r="BC1501" s="12"/>
      <c r="BD1501" s="12"/>
      <c r="BE1501" s="12"/>
      <c r="BF1501" s="12"/>
      <c r="BG1501" s="12"/>
      <c r="BH1501" s="12"/>
      <c r="BI1501" s="12"/>
      <c r="BJ1501" s="13"/>
      <c r="BK1501" s="13"/>
      <c r="BL1501" s="13"/>
      <c r="BM1501" s="13"/>
      <c r="BN1501" s="13"/>
    </row>
    <row r="1502" spans="1:66" x14ac:dyDescent="0.25">
      <c r="A1502" s="10"/>
      <c r="B1502" s="10"/>
      <c r="C1502" s="10"/>
      <c r="D1502" s="10"/>
      <c r="E1502" s="10"/>
      <c r="F1502" s="10"/>
      <c r="G1502" s="10"/>
      <c r="H1502" s="10"/>
      <c r="I1502" s="10"/>
      <c r="J1502" s="10"/>
      <c r="K1502" s="11"/>
      <c r="L1502" s="11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  <c r="AE1502" s="12"/>
      <c r="AF1502" s="12"/>
      <c r="AG1502" s="12"/>
      <c r="AH1502" s="12"/>
      <c r="AI1502" s="12"/>
      <c r="AJ1502" s="12"/>
      <c r="AK1502" s="12"/>
      <c r="AL1502" s="12"/>
      <c r="AM1502" s="12"/>
      <c r="AN1502" s="12"/>
      <c r="AO1502" s="12"/>
      <c r="AP1502" s="12"/>
      <c r="AQ1502" s="12"/>
      <c r="AR1502" s="12"/>
      <c r="AS1502" s="12"/>
      <c r="AT1502" s="12"/>
      <c r="AU1502" s="12"/>
      <c r="AV1502" s="12"/>
      <c r="AW1502" s="12"/>
      <c r="AX1502" s="12"/>
      <c r="AY1502" s="12"/>
      <c r="AZ1502" s="12"/>
      <c r="BA1502" s="12"/>
      <c r="BB1502" s="12"/>
      <c r="BC1502" s="12"/>
      <c r="BD1502" s="12"/>
      <c r="BE1502" s="12"/>
      <c r="BF1502" s="12"/>
      <c r="BG1502" s="12"/>
      <c r="BH1502" s="12"/>
      <c r="BI1502" s="12"/>
      <c r="BJ1502" s="13"/>
      <c r="BK1502" s="13"/>
      <c r="BL1502" s="13"/>
      <c r="BM1502" s="13"/>
      <c r="BN1502" s="13"/>
    </row>
    <row r="1503" spans="1:66" x14ac:dyDescent="0.25">
      <c r="A1503" s="10"/>
      <c r="B1503" s="10"/>
      <c r="C1503" s="10"/>
      <c r="D1503" s="10"/>
      <c r="E1503" s="10"/>
      <c r="F1503" s="10"/>
      <c r="G1503" s="10"/>
      <c r="H1503" s="10"/>
      <c r="I1503" s="10"/>
      <c r="J1503" s="10"/>
      <c r="K1503" s="11"/>
      <c r="L1503" s="11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2"/>
      <c r="AS1503" s="12"/>
      <c r="AT1503" s="12"/>
      <c r="AU1503" s="12"/>
      <c r="AV1503" s="12"/>
      <c r="AW1503" s="12"/>
      <c r="AX1503" s="12"/>
      <c r="AY1503" s="12"/>
      <c r="AZ1503" s="12"/>
      <c r="BA1503" s="12"/>
      <c r="BB1503" s="12"/>
      <c r="BC1503" s="12"/>
      <c r="BD1503" s="12"/>
      <c r="BE1503" s="12"/>
      <c r="BF1503" s="12"/>
      <c r="BG1503" s="12"/>
      <c r="BH1503" s="12"/>
      <c r="BI1503" s="12"/>
      <c r="BJ1503" s="13"/>
      <c r="BK1503" s="13"/>
      <c r="BL1503" s="13"/>
      <c r="BM1503" s="13"/>
      <c r="BN1503" s="13"/>
    </row>
    <row r="1504" spans="1:66" x14ac:dyDescent="0.25">
      <c r="A1504" s="10"/>
      <c r="B1504" s="10"/>
      <c r="C1504" s="10"/>
      <c r="D1504" s="10"/>
      <c r="E1504" s="10"/>
      <c r="F1504" s="10"/>
      <c r="G1504" s="10"/>
      <c r="H1504" s="10"/>
      <c r="I1504" s="10"/>
      <c r="J1504" s="10"/>
      <c r="K1504" s="11"/>
      <c r="L1504" s="11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  <c r="AP1504" s="12"/>
      <c r="AQ1504" s="12"/>
      <c r="AR1504" s="12"/>
      <c r="AS1504" s="12"/>
      <c r="AT1504" s="12"/>
      <c r="AU1504" s="12"/>
      <c r="AV1504" s="12"/>
      <c r="AW1504" s="12"/>
      <c r="AX1504" s="12"/>
      <c r="AY1504" s="12"/>
      <c r="AZ1504" s="12"/>
      <c r="BA1504" s="12"/>
      <c r="BB1504" s="12"/>
      <c r="BC1504" s="12"/>
      <c r="BD1504" s="12"/>
      <c r="BE1504" s="12"/>
      <c r="BF1504" s="12"/>
      <c r="BG1504" s="12"/>
      <c r="BH1504" s="12"/>
      <c r="BI1504" s="12"/>
      <c r="BJ1504" s="13"/>
      <c r="BK1504" s="13"/>
      <c r="BL1504" s="13"/>
      <c r="BM1504" s="13"/>
      <c r="BN1504" s="13"/>
    </row>
    <row r="1505" spans="1:66" x14ac:dyDescent="0.25">
      <c r="A1505" s="10"/>
      <c r="B1505" s="10"/>
      <c r="C1505" s="10"/>
      <c r="D1505" s="10"/>
      <c r="E1505" s="10"/>
      <c r="F1505" s="10"/>
      <c r="G1505" s="10"/>
      <c r="H1505" s="10"/>
      <c r="I1505" s="10"/>
      <c r="J1505" s="10"/>
      <c r="K1505" s="11"/>
      <c r="L1505" s="11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2"/>
      <c r="AS1505" s="12"/>
      <c r="AT1505" s="12"/>
      <c r="AU1505" s="12"/>
      <c r="AV1505" s="12"/>
      <c r="AW1505" s="12"/>
      <c r="AX1505" s="12"/>
      <c r="AY1505" s="12"/>
      <c r="AZ1505" s="12"/>
      <c r="BA1505" s="12"/>
      <c r="BB1505" s="12"/>
      <c r="BC1505" s="12"/>
      <c r="BD1505" s="12"/>
      <c r="BE1505" s="12"/>
      <c r="BF1505" s="12"/>
      <c r="BG1505" s="12"/>
      <c r="BH1505" s="12"/>
      <c r="BI1505" s="12"/>
      <c r="BJ1505" s="13"/>
      <c r="BK1505" s="13"/>
      <c r="BL1505" s="13"/>
      <c r="BM1505" s="13"/>
      <c r="BN1505" s="13"/>
    </row>
    <row r="1506" spans="1:66" x14ac:dyDescent="0.25">
      <c r="A1506" s="10"/>
      <c r="B1506" s="10"/>
      <c r="C1506" s="10"/>
      <c r="D1506" s="10"/>
      <c r="E1506" s="10"/>
      <c r="F1506" s="10"/>
      <c r="G1506" s="10"/>
      <c r="H1506" s="10"/>
      <c r="I1506" s="10"/>
      <c r="J1506" s="10"/>
      <c r="K1506" s="11"/>
      <c r="L1506" s="11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12"/>
      <c r="AF1506" s="12"/>
      <c r="AG1506" s="12"/>
      <c r="AH1506" s="12"/>
      <c r="AI1506" s="12"/>
      <c r="AJ1506" s="12"/>
      <c r="AK1506" s="12"/>
      <c r="AL1506" s="12"/>
      <c r="AM1506" s="12"/>
      <c r="AN1506" s="12"/>
      <c r="AO1506" s="12"/>
      <c r="AP1506" s="12"/>
      <c r="AQ1506" s="12"/>
      <c r="AR1506" s="12"/>
      <c r="AS1506" s="12"/>
      <c r="AT1506" s="12"/>
      <c r="AU1506" s="12"/>
      <c r="AV1506" s="12"/>
      <c r="AW1506" s="12"/>
      <c r="AX1506" s="12"/>
      <c r="AY1506" s="12"/>
      <c r="AZ1506" s="12"/>
      <c r="BA1506" s="12"/>
      <c r="BB1506" s="12"/>
      <c r="BC1506" s="12"/>
      <c r="BD1506" s="12"/>
      <c r="BE1506" s="12"/>
      <c r="BF1506" s="12"/>
      <c r="BG1506" s="12"/>
      <c r="BH1506" s="12"/>
      <c r="BI1506" s="12"/>
      <c r="BJ1506" s="13"/>
      <c r="BK1506" s="13"/>
      <c r="BL1506" s="13"/>
      <c r="BM1506" s="13"/>
      <c r="BN1506" s="13"/>
    </row>
    <row r="1507" spans="1:66" x14ac:dyDescent="0.25">
      <c r="A1507" s="10"/>
      <c r="B1507" s="10"/>
      <c r="C1507" s="10"/>
      <c r="D1507" s="10"/>
      <c r="E1507" s="10"/>
      <c r="F1507" s="10"/>
      <c r="G1507" s="10"/>
      <c r="H1507" s="10"/>
      <c r="I1507" s="10"/>
      <c r="J1507" s="10"/>
      <c r="K1507" s="11"/>
      <c r="L1507" s="11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2"/>
      <c r="AS1507" s="12"/>
      <c r="AT1507" s="12"/>
      <c r="AU1507" s="12"/>
      <c r="AV1507" s="12"/>
      <c r="AW1507" s="12"/>
      <c r="AX1507" s="12"/>
      <c r="AY1507" s="12"/>
      <c r="AZ1507" s="12"/>
      <c r="BA1507" s="12"/>
      <c r="BB1507" s="12"/>
      <c r="BC1507" s="12"/>
      <c r="BD1507" s="12"/>
      <c r="BE1507" s="12"/>
      <c r="BF1507" s="12"/>
      <c r="BG1507" s="12"/>
      <c r="BH1507" s="12"/>
      <c r="BI1507" s="12"/>
      <c r="BJ1507" s="13"/>
      <c r="BK1507" s="13"/>
      <c r="BL1507" s="13"/>
      <c r="BM1507" s="13"/>
      <c r="BN1507" s="13"/>
    </row>
    <row r="1508" spans="1:66" x14ac:dyDescent="0.25">
      <c r="A1508" s="10"/>
      <c r="B1508" s="10"/>
      <c r="C1508" s="10"/>
      <c r="D1508" s="10"/>
      <c r="E1508" s="10"/>
      <c r="F1508" s="10"/>
      <c r="G1508" s="10"/>
      <c r="H1508" s="10"/>
      <c r="I1508" s="10"/>
      <c r="J1508" s="10"/>
      <c r="K1508" s="11"/>
      <c r="L1508" s="11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  <c r="AE1508" s="12"/>
      <c r="AF1508" s="12"/>
      <c r="AG1508" s="12"/>
      <c r="AH1508" s="12"/>
      <c r="AI1508" s="12"/>
      <c r="AJ1508" s="12"/>
      <c r="AK1508" s="12"/>
      <c r="AL1508" s="12"/>
      <c r="AM1508" s="12"/>
      <c r="AN1508" s="12"/>
      <c r="AO1508" s="12"/>
      <c r="AP1508" s="12"/>
      <c r="AQ1508" s="12"/>
      <c r="AR1508" s="12"/>
      <c r="AS1508" s="12"/>
      <c r="AT1508" s="12"/>
      <c r="AU1508" s="12"/>
      <c r="AV1508" s="12"/>
      <c r="AW1508" s="12"/>
      <c r="AX1508" s="12"/>
      <c r="AY1508" s="12"/>
      <c r="AZ1508" s="12"/>
      <c r="BA1508" s="12"/>
      <c r="BB1508" s="12"/>
      <c r="BC1508" s="12"/>
      <c r="BD1508" s="12"/>
      <c r="BE1508" s="12"/>
      <c r="BF1508" s="12"/>
      <c r="BG1508" s="12"/>
      <c r="BH1508" s="12"/>
      <c r="BI1508" s="12"/>
      <c r="BJ1508" s="13"/>
      <c r="BK1508" s="13"/>
      <c r="BL1508" s="13"/>
      <c r="BM1508" s="13"/>
      <c r="BN1508" s="13"/>
    </row>
    <row r="1509" spans="1:66" x14ac:dyDescent="0.25">
      <c r="A1509" s="10"/>
      <c r="B1509" s="10"/>
      <c r="C1509" s="10"/>
      <c r="D1509" s="10"/>
      <c r="E1509" s="10"/>
      <c r="F1509" s="10"/>
      <c r="G1509" s="10"/>
      <c r="H1509" s="10"/>
      <c r="I1509" s="10"/>
      <c r="J1509" s="10"/>
      <c r="K1509" s="11"/>
      <c r="L1509" s="11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2"/>
      <c r="AS1509" s="12"/>
      <c r="AT1509" s="12"/>
      <c r="AU1509" s="12"/>
      <c r="AV1509" s="12"/>
      <c r="AW1509" s="12"/>
      <c r="AX1509" s="12"/>
      <c r="AY1509" s="12"/>
      <c r="AZ1509" s="12"/>
      <c r="BA1509" s="12"/>
      <c r="BB1509" s="12"/>
      <c r="BC1509" s="12"/>
      <c r="BD1509" s="12"/>
      <c r="BE1509" s="12"/>
      <c r="BF1509" s="12"/>
      <c r="BG1509" s="12"/>
      <c r="BH1509" s="12"/>
      <c r="BI1509" s="12"/>
      <c r="BJ1509" s="13"/>
      <c r="BK1509" s="13"/>
      <c r="BL1509" s="13"/>
      <c r="BM1509" s="13"/>
      <c r="BN1509" s="13"/>
    </row>
    <row r="1510" spans="1:66" x14ac:dyDescent="0.25">
      <c r="A1510" s="10"/>
      <c r="B1510" s="10"/>
      <c r="C1510" s="10"/>
      <c r="D1510" s="10"/>
      <c r="E1510" s="10"/>
      <c r="F1510" s="10"/>
      <c r="G1510" s="10"/>
      <c r="H1510" s="10"/>
      <c r="I1510" s="10"/>
      <c r="J1510" s="10"/>
      <c r="K1510" s="11"/>
      <c r="L1510" s="11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  <c r="AE1510" s="12"/>
      <c r="AF1510" s="12"/>
      <c r="AG1510" s="12"/>
      <c r="AH1510" s="12"/>
      <c r="AI1510" s="12"/>
      <c r="AJ1510" s="12"/>
      <c r="AK1510" s="12"/>
      <c r="AL1510" s="12"/>
      <c r="AM1510" s="12"/>
      <c r="AN1510" s="12"/>
      <c r="AO1510" s="12"/>
      <c r="AP1510" s="12"/>
      <c r="AQ1510" s="12"/>
      <c r="AR1510" s="12"/>
      <c r="AS1510" s="12"/>
      <c r="AT1510" s="12"/>
      <c r="AU1510" s="12"/>
      <c r="AV1510" s="12"/>
      <c r="AW1510" s="12"/>
      <c r="AX1510" s="12"/>
      <c r="AY1510" s="12"/>
      <c r="AZ1510" s="12"/>
      <c r="BA1510" s="12"/>
      <c r="BB1510" s="12"/>
      <c r="BC1510" s="12"/>
      <c r="BD1510" s="12"/>
      <c r="BE1510" s="12"/>
      <c r="BF1510" s="12"/>
      <c r="BG1510" s="12"/>
      <c r="BH1510" s="12"/>
      <c r="BI1510" s="12"/>
      <c r="BJ1510" s="13"/>
      <c r="BK1510" s="13"/>
      <c r="BL1510" s="13"/>
      <c r="BM1510" s="13"/>
      <c r="BN1510" s="13"/>
    </row>
    <row r="1511" spans="1:66" x14ac:dyDescent="0.25">
      <c r="A1511" s="10"/>
      <c r="B1511" s="10"/>
      <c r="C1511" s="10"/>
      <c r="D1511" s="10"/>
      <c r="E1511" s="10"/>
      <c r="F1511" s="10"/>
      <c r="G1511" s="10"/>
      <c r="H1511" s="10"/>
      <c r="I1511" s="10"/>
      <c r="J1511" s="10"/>
      <c r="K1511" s="11"/>
      <c r="L1511" s="11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2"/>
      <c r="AS1511" s="12"/>
      <c r="AT1511" s="12"/>
      <c r="AU1511" s="12"/>
      <c r="AV1511" s="12"/>
      <c r="AW1511" s="12"/>
      <c r="AX1511" s="12"/>
      <c r="AY1511" s="12"/>
      <c r="AZ1511" s="12"/>
      <c r="BA1511" s="12"/>
      <c r="BB1511" s="12"/>
      <c r="BC1511" s="12"/>
      <c r="BD1511" s="12"/>
      <c r="BE1511" s="12"/>
      <c r="BF1511" s="12"/>
      <c r="BG1511" s="12"/>
      <c r="BH1511" s="12"/>
      <c r="BI1511" s="12"/>
      <c r="BJ1511" s="13"/>
      <c r="BK1511" s="13"/>
      <c r="BL1511" s="13"/>
      <c r="BM1511" s="13"/>
      <c r="BN1511" s="13"/>
    </row>
    <row r="1512" spans="1:66" x14ac:dyDescent="0.25">
      <c r="A1512" s="10"/>
      <c r="B1512" s="10"/>
      <c r="C1512" s="10"/>
      <c r="D1512" s="10"/>
      <c r="E1512" s="10"/>
      <c r="F1512" s="10"/>
      <c r="G1512" s="10"/>
      <c r="H1512" s="10"/>
      <c r="I1512" s="10"/>
      <c r="J1512" s="10"/>
      <c r="K1512" s="11"/>
      <c r="L1512" s="11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/>
      <c r="AH1512" s="12"/>
      <c r="AI1512" s="12"/>
      <c r="AJ1512" s="12"/>
      <c r="AK1512" s="12"/>
      <c r="AL1512" s="12"/>
      <c r="AM1512" s="12"/>
      <c r="AN1512" s="12"/>
      <c r="AO1512" s="12"/>
      <c r="AP1512" s="12"/>
      <c r="AQ1512" s="12"/>
      <c r="AR1512" s="12"/>
      <c r="AS1512" s="12"/>
      <c r="AT1512" s="12"/>
      <c r="AU1512" s="12"/>
      <c r="AV1512" s="12"/>
      <c r="AW1512" s="12"/>
      <c r="AX1512" s="12"/>
      <c r="AY1512" s="12"/>
      <c r="AZ1512" s="12"/>
      <c r="BA1512" s="12"/>
      <c r="BB1512" s="12"/>
      <c r="BC1512" s="12"/>
      <c r="BD1512" s="12"/>
      <c r="BE1512" s="12"/>
      <c r="BF1512" s="12"/>
      <c r="BG1512" s="12"/>
      <c r="BH1512" s="12"/>
      <c r="BI1512" s="12"/>
      <c r="BJ1512" s="13"/>
      <c r="BK1512" s="13"/>
      <c r="BL1512" s="13"/>
      <c r="BM1512" s="13"/>
      <c r="BN1512" s="13"/>
    </row>
    <row r="1513" spans="1:66" x14ac:dyDescent="0.25">
      <c r="A1513" s="10"/>
      <c r="B1513" s="10"/>
      <c r="C1513" s="10"/>
      <c r="D1513" s="10"/>
      <c r="E1513" s="10"/>
      <c r="F1513" s="10"/>
      <c r="G1513" s="10"/>
      <c r="H1513" s="10"/>
      <c r="I1513" s="10"/>
      <c r="J1513" s="10"/>
      <c r="K1513" s="11"/>
      <c r="L1513" s="11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2"/>
      <c r="AS1513" s="12"/>
      <c r="AT1513" s="12"/>
      <c r="AU1513" s="12"/>
      <c r="AV1513" s="12"/>
      <c r="AW1513" s="12"/>
      <c r="AX1513" s="12"/>
      <c r="AY1513" s="12"/>
      <c r="AZ1513" s="12"/>
      <c r="BA1513" s="12"/>
      <c r="BB1513" s="12"/>
      <c r="BC1513" s="12"/>
      <c r="BD1513" s="12"/>
      <c r="BE1513" s="12"/>
      <c r="BF1513" s="12"/>
      <c r="BG1513" s="12"/>
      <c r="BH1513" s="12"/>
      <c r="BI1513" s="12"/>
      <c r="BJ1513" s="13"/>
      <c r="BK1513" s="13"/>
      <c r="BL1513" s="13"/>
      <c r="BM1513" s="13"/>
      <c r="BN1513" s="13"/>
    </row>
    <row r="1514" spans="1:66" x14ac:dyDescent="0.25">
      <c r="A1514" s="10"/>
      <c r="B1514" s="10"/>
      <c r="C1514" s="10"/>
      <c r="D1514" s="10"/>
      <c r="E1514" s="10"/>
      <c r="F1514" s="10"/>
      <c r="G1514" s="10"/>
      <c r="H1514" s="10"/>
      <c r="I1514" s="10"/>
      <c r="J1514" s="10"/>
      <c r="K1514" s="11"/>
      <c r="L1514" s="11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  <c r="AE1514" s="12"/>
      <c r="AF1514" s="12"/>
      <c r="AG1514" s="12"/>
      <c r="AH1514" s="12"/>
      <c r="AI1514" s="12"/>
      <c r="AJ1514" s="12"/>
      <c r="AK1514" s="12"/>
      <c r="AL1514" s="12"/>
      <c r="AM1514" s="12"/>
      <c r="AN1514" s="12"/>
      <c r="AO1514" s="12"/>
      <c r="AP1514" s="12"/>
      <c r="AQ1514" s="12"/>
      <c r="AR1514" s="12"/>
      <c r="AS1514" s="12"/>
      <c r="AT1514" s="12"/>
      <c r="AU1514" s="12"/>
      <c r="AV1514" s="12"/>
      <c r="AW1514" s="12"/>
      <c r="AX1514" s="12"/>
      <c r="AY1514" s="12"/>
      <c r="AZ1514" s="12"/>
      <c r="BA1514" s="12"/>
      <c r="BB1514" s="12"/>
      <c r="BC1514" s="12"/>
      <c r="BD1514" s="12"/>
      <c r="BE1514" s="12"/>
      <c r="BF1514" s="12"/>
      <c r="BG1514" s="12"/>
      <c r="BH1514" s="12"/>
      <c r="BI1514" s="12"/>
      <c r="BJ1514" s="13"/>
      <c r="BK1514" s="13"/>
      <c r="BL1514" s="13"/>
      <c r="BM1514" s="13"/>
      <c r="BN1514" s="13"/>
    </row>
    <row r="1515" spans="1:66" x14ac:dyDescent="0.25">
      <c r="A1515" s="10"/>
      <c r="B1515" s="10"/>
      <c r="C1515" s="10"/>
      <c r="D1515" s="10"/>
      <c r="E1515" s="10"/>
      <c r="F1515" s="10"/>
      <c r="G1515" s="10"/>
      <c r="H1515" s="10"/>
      <c r="I1515" s="10"/>
      <c r="J1515" s="10"/>
      <c r="K1515" s="11"/>
      <c r="L1515" s="11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2"/>
      <c r="AS1515" s="12"/>
      <c r="AT1515" s="12"/>
      <c r="AU1515" s="12"/>
      <c r="AV1515" s="12"/>
      <c r="AW1515" s="12"/>
      <c r="AX1515" s="12"/>
      <c r="AY1515" s="12"/>
      <c r="AZ1515" s="12"/>
      <c r="BA1515" s="12"/>
      <c r="BB1515" s="12"/>
      <c r="BC1515" s="12"/>
      <c r="BD1515" s="12"/>
      <c r="BE1515" s="12"/>
      <c r="BF1515" s="12"/>
      <c r="BG1515" s="12"/>
      <c r="BH1515" s="12"/>
      <c r="BI1515" s="12"/>
      <c r="BJ1515" s="13"/>
      <c r="BK1515" s="13"/>
      <c r="BL1515" s="13"/>
      <c r="BM1515" s="13"/>
      <c r="BN1515" s="13"/>
    </row>
    <row r="1516" spans="1:66" x14ac:dyDescent="0.25">
      <c r="A1516" s="10"/>
      <c r="B1516" s="10"/>
      <c r="C1516" s="10"/>
      <c r="D1516" s="10"/>
      <c r="E1516" s="10"/>
      <c r="F1516" s="10"/>
      <c r="G1516" s="10"/>
      <c r="H1516" s="10"/>
      <c r="I1516" s="10"/>
      <c r="J1516" s="10"/>
      <c r="K1516" s="11"/>
      <c r="L1516" s="11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/>
      <c r="AJ1516" s="12"/>
      <c r="AK1516" s="12"/>
      <c r="AL1516" s="12"/>
      <c r="AM1516" s="12"/>
      <c r="AN1516" s="12"/>
      <c r="AO1516" s="12"/>
      <c r="AP1516" s="12"/>
      <c r="AQ1516" s="12"/>
      <c r="AR1516" s="12"/>
      <c r="AS1516" s="12"/>
      <c r="AT1516" s="12"/>
      <c r="AU1516" s="12"/>
      <c r="AV1516" s="12"/>
      <c r="AW1516" s="12"/>
      <c r="AX1516" s="12"/>
      <c r="AY1516" s="12"/>
      <c r="AZ1516" s="12"/>
      <c r="BA1516" s="12"/>
      <c r="BB1516" s="12"/>
      <c r="BC1516" s="12"/>
      <c r="BD1516" s="12"/>
      <c r="BE1516" s="12"/>
      <c r="BF1516" s="12"/>
      <c r="BG1516" s="12"/>
      <c r="BH1516" s="12"/>
      <c r="BI1516" s="12"/>
      <c r="BJ1516" s="13"/>
      <c r="BK1516" s="13"/>
      <c r="BL1516" s="13"/>
      <c r="BM1516" s="13"/>
      <c r="BN1516" s="13"/>
    </row>
    <row r="1517" spans="1:66" x14ac:dyDescent="0.25">
      <c r="A1517" s="10"/>
      <c r="B1517" s="10"/>
      <c r="C1517" s="10"/>
      <c r="D1517" s="10"/>
      <c r="E1517" s="10"/>
      <c r="F1517" s="10"/>
      <c r="G1517" s="10"/>
      <c r="H1517" s="10"/>
      <c r="I1517" s="10"/>
      <c r="J1517" s="10"/>
      <c r="K1517" s="11"/>
      <c r="L1517" s="11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2"/>
      <c r="AS1517" s="12"/>
      <c r="AT1517" s="12"/>
      <c r="AU1517" s="12"/>
      <c r="AV1517" s="12"/>
      <c r="AW1517" s="12"/>
      <c r="AX1517" s="12"/>
      <c r="AY1517" s="12"/>
      <c r="AZ1517" s="12"/>
      <c r="BA1517" s="12"/>
      <c r="BB1517" s="12"/>
      <c r="BC1517" s="12"/>
      <c r="BD1517" s="12"/>
      <c r="BE1517" s="12"/>
      <c r="BF1517" s="12"/>
      <c r="BG1517" s="12"/>
      <c r="BH1517" s="12"/>
      <c r="BI1517" s="12"/>
      <c r="BJ1517" s="13"/>
      <c r="BK1517" s="13"/>
      <c r="BL1517" s="13"/>
      <c r="BM1517" s="13"/>
      <c r="BN1517" s="13"/>
    </row>
    <row r="1518" spans="1:66" x14ac:dyDescent="0.25">
      <c r="A1518" s="10"/>
      <c r="B1518" s="10"/>
      <c r="C1518" s="10"/>
      <c r="D1518" s="10"/>
      <c r="E1518" s="10"/>
      <c r="F1518" s="10"/>
      <c r="G1518" s="10"/>
      <c r="H1518" s="10"/>
      <c r="I1518" s="10"/>
      <c r="J1518" s="10"/>
      <c r="K1518" s="11"/>
      <c r="L1518" s="11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  <c r="AE1518" s="12"/>
      <c r="AF1518" s="12"/>
      <c r="AG1518" s="12"/>
      <c r="AH1518" s="12"/>
      <c r="AI1518" s="12"/>
      <c r="AJ1518" s="12"/>
      <c r="AK1518" s="12"/>
      <c r="AL1518" s="12"/>
      <c r="AM1518" s="12"/>
      <c r="AN1518" s="12"/>
      <c r="AO1518" s="12"/>
      <c r="AP1518" s="12"/>
      <c r="AQ1518" s="12"/>
      <c r="AR1518" s="12"/>
      <c r="AS1518" s="12"/>
      <c r="AT1518" s="12"/>
      <c r="AU1518" s="12"/>
      <c r="AV1518" s="12"/>
      <c r="AW1518" s="12"/>
      <c r="AX1518" s="12"/>
      <c r="AY1518" s="12"/>
      <c r="AZ1518" s="12"/>
      <c r="BA1518" s="12"/>
      <c r="BB1518" s="12"/>
      <c r="BC1518" s="12"/>
      <c r="BD1518" s="12"/>
      <c r="BE1518" s="12"/>
      <c r="BF1518" s="12"/>
      <c r="BG1518" s="12"/>
      <c r="BH1518" s="12"/>
      <c r="BI1518" s="12"/>
      <c r="BJ1518" s="13"/>
      <c r="BK1518" s="13"/>
      <c r="BL1518" s="13"/>
      <c r="BM1518" s="13"/>
      <c r="BN1518" s="13"/>
    </row>
    <row r="1519" spans="1:66" x14ac:dyDescent="0.25">
      <c r="A1519" s="10"/>
      <c r="B1519" s="10"/>
      <c r="C1519" s="10"/>
      <c r="D1519" s="10"/>
      <c r="E1519" s="10"/>
      <c r="F1519" s="10"/>
      <c r="G1519" s="10"/>
      <c r="H1519" s="10"/>
      <c r="I1519" s="10"/>
      <c r="J1519" s="10"/>
      <c r="K1519" s="11"/>
      <c r="L1519" s="11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2"/>
      <c r="AS1519" s="12"/>
      <c r="AT1519" s="12"/>
      <c r="AU1519" s="12"/>
      <c r="AV1519" s="12"/>
      <c r="AW1519" s="12"/>
      <c r="AX1519" s="12"/>
      <c r="AY1519" s="12"/>
      <c r="AZ1519" s="12"/>
      <c r="BA1519" s="12"/>
      <c r="BB1519" s="12"/>
      <c r="BC1519" s="12"/>
      <c r="BD1519" s="12"/>
      <c r="BE1519" s="12"/>
      <c r="BF1519" s="12"/>
      <c r="BG1519" s="12"/>
      <c r="BH1519" s="12"/>
      <c r="BI1519" s="12"/>
      <c r="BJ1519" s="13"/>
      <c r="BK1519" s="13"/>
      <c r="BL1519" s="13"/>
      <c r="BM1519" s="13"/>
      <c r="BN1519" s="13"/>
    </row>
    <row r="1520" spans="1:66" x14ac:dyDescent="0.25">
      <c r="A1520" s="10"/>
      <c r="B1520" s="10"/>
      <c r="C1520" s="10"/>
      <c r="D1520" s="10"/>
      <c r="E1520" s="10"/>
      <c r="F1520" s="10"/>
      <c r="G1520" s="10"/>
      <c r="H1520" s="10"/>
      <c r="I1520" s="10"/>
      <c r="J1520" s="10"/>
      <c r="K1520" s="11"/>
      <c r="L1520" s="11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  <c r="AP1520" s="12"/>
      <c r="AQ1520" s="12"/>
      <c r="AR1520" s="12"/>
      <c r="AS1520" s="12"/>
      <c r="AT1520" s="12"/>
      <c r="AU1520" s="12"/>
      <c r="AV1520" s="12"/>
      <c r="AW1520" s="12"/>
      <c r="AX1520" s="12"/>
      <c r="AY1520" s="12"/>
      <c r="AZ1520" s="12"/>
      <c r="BA1520" s="12"/>
      <c r="BB1520" s="12"/>
      <c r="BC1520" s="12"/>
      <c r="BD1520" s="12"/>
      <c r="BE1520" s="12"/>
      <c r="BF1520" s="12"/>
      <c r="BG1520" s="12"/>
      <c r="BH1520" s="12"/>
      <c r="BI1520" s="12"/>
      <c r="BJ1520" s="13"/>
      <c r="BK1520" s="13"/>
      <c r="BL1520" s="13"/>
      <c r="BM1520" s="13"/>
      <c r="BN1520" s="13"/>
    </row>
    <row r="1521" spans="1:66" x14ac:dyDescent="0.25">
      <c r="A1521" s="10"/>
      <c r="B1521" s="10"/>
      <c r="C1521" s="10"/>
      <c r="D1521" s="10"/>
      <c r="E1521" s="10"/>
      <c r="F1521" s="10"/>
      <c r="G1521" s="10"/>
      <c r="H1521" s="10"/>
      <c r="I1521" s="10"/>
      <c r="J1521" s="10"/>
      <c r="K1521" s="11"/>
      <c r="L1521" s="11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2"/>
      <c r="AS1521" s="12"/>
      <c r="AT1521" s="12"/>
      <c r="AU1521" s="12"/>
      <c r="AV1521" s="12"/>
      <c r="AW1521" s="12"/>
      <c r="AX1521" s="12"/>
      <c r="AY1521" s="12"/>
      <c r="AZ1521" s="12"/>
      <c r="BA1521" s="12"/>
      <c r="BB1521" s="12"/>
      <c r="BC1521" s="12"/>
      <c r="BD1521" s="12"/>
      <c r="BE1521" s="12"/>
      <c r="BF1521" s="12"/>
      <c r="BG1521" s="12"/>
      <c r="BH1521" s="12"/>
      <c r="BI1521" s="12"/>
      <c r="BJ1521" s="13"/>
      <c r="BK1521" s="13"/>
      <c r="BL1521" s="13"/>
      <c r="BM1521" s="13"/>
      <c r="BN1521" s="13"/>
    </row>
    <row r="1522" spans="1:66" x14ac:dyDescent="0.25">
      <c r="A1522" s="10"/>
      <c r="B1522" s="10"/>
      <c r="C1522" s="10"/>
      <c r="D1522" s="10"/>
      <c r="E1522" s="10"/>
      <c r="F1522" s="10"/>
      <c r="G1522" s="10"/>
      <c r="H1522" s="10"/>
      <c r="I1522" s="10"/>
      <c r="J1522" s="10"/>
      <c r="K1522" s="11"/>
      <c r="L1522" s="11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/>
      <c r="AJ1522" s="12"/>
      <c r="AK1522" s="12"/>
      <c r="AL1522" s="12"/>
      <c r="AM1522" s="12"/>
      <c r="AN1522" s="12"/>
      <c r="AO1522" s="12"/>
      <c r="AP1522" s="12"/>
      <c r="AQ1522" s="12"/>
      <c r="AR1522" s="12"/>
      <c r="AS1522" s="12"/>
      <c r="AT1522" s="12"/>
      <c r="AU1522" s="12"/>
      <c r="AV1522" s="12"/>
      <c r="AW1522" s="12"/>
      <c r="AX1522" s="12"/>
      <c r="AY1522" s="12"/>
      <c r="AZ1522" s="12"/>
      <c r="BA1522" s="12"/>
      <c r="BB1522" s="12"/>
      <c r="BC1522" s="12"/>
      <c r="BD1522" s="12"/>
      <c r="BE1522" s="12"/>
      <c r="BF1522" s="12"/>
      <c r="BG1522" s="12"/>
      <c r="BH1522" s="12"/>
      <c r="BI1522" s="12"/>
      <c r="BJ1522" s="13"/>
      <c r="BK1522" s="13"/>
      <c r="BL1522" s="13"/>
      <c r="BM1522" s="13"/>
      <c r="BN1522" s="13"/>
    </row>
    <row r="1523" spans="1:66" x14ac:dyDescent="0.25">
      <c r="A1523" s="10"/>
      <c r="B1523" s="10"/>
      <c r="C1523" s="10"/>
      <c r="D1523" s="10"/>
      <c r="E1523" s="10"/>
      <c r="F1523" s="10"/>
      <c r="G1523" s="10"/>
      <c r="H1523" s="10"/>
      <c r="I1523" s="10"/>
      <c r="J1523" s="10"/>
      <c r="K1523" s="11"/>
      <c r="L1523" s="11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2"/>
      <c r="AS1523" s="12"/>
      <c r="AT1523" s="12"/>
      <c r="AU1523" s="12"/>
      <c r="AV1523" s="12"/>
      <c r="AW1523" s="12"/>
      <c r="AX1523" s="12"/>
      <c r="AY1523" s="12"/>
      <c r="AZ1523" s="12"/>
      <c r="BA1523" s="12"/>
      <c r="BB1523" s="12"/>
      <c r="BC1523" s="12"/>
      <c r="BD1523" s="12"/>
      <c r="BE1523" s="12"/>
      <c r="BF1523" s="12"/>
      <c r="BG1523" s="12"/>
      <c r="BH1523" s="12"/>
      <c r="BI1523" s="12"/>
      <c r="BJ1523" s="13"/>
      <c r="BK1523" s="13"/>
      <c r="BL1523" s="13"/>
      <c r="BM1523" s="13"/>
      <c r="BN1523" s="13"/>
    </row>
    <row r="1524" spans="1:66" x14ac:dyDescent="0.25">
      <c r="A1524" s="10"/>
      <c r="B1524" s="10"/>
      <c r="C1524" s="10"/>
      <c r="D1524" s="10"/>
      <c r="E1524" s="10"/>
      <c r="F1524" s="10"/>
      <c r="G1524" s="10"/>
      <c r="H1524" s="10"/>
      <c r="I1524" s="10"/>
      <c r="J1524" s="10"/>
      <c r="K1524" s="11"/>
      <c r="L1524" s="11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2"/>
      <c r="AF1524" s="12"/>
      <c r="AG1524" s="12"/>
      <c r="AH1524" s="12"/>
      <c r="AI1524" s="12"/>
      <c r="AJ1524" s="12"/>
      <c r="AK1524" s="12"/>
      <c r="AL1524" s="12"/>
      <c r="AM1524" s="12"/>
      <c r="AN1524" s="12"/>
      <c r="AO1524" s="12"/>
      <c r="AP1524" s="12"/>
      <c r="AQ1524" s="12"/>
      <c r="AR1524" s="12"/>
      <c r="AS1524" s="12"/>
      <c r="AT1524" s="12"/>
      <c r="AU1524" s="12"/>
      <c r="AV1524" s="12"/>
      <c r="AW1524" s="12"/>
      <c r="AX1524" s="12"/>
      <c r="AY1524" s="12"/>
      <c r="AZ1524" s="12"/>
      <c r="BA1524" s="12"/>
      <c r="BB1524" s="12"/>
      <c r="BC1524" s="12"/>
      <c r="BD1524" s="12"/>
      <c r="BE1524" s="12"/>
      <c r="BF1524" s="12"/>
      <c r="BG1524" s="12"/>
      <c r="BH1524" s="12"/>
      <c r="BI1524" s="12"/>
      <c r="BJ1524" s="13"/>
      <c r="BK1524" s="13"/>
      <c r="BL1524" s="13"/>
      <c r="BM1524" s="13"/>
      <c r="BN1524" s="13"/>
    </row>
    <row r="1525" spans="1:66" x14ac:dyDescent="0.25">
      <c r="A1525" s="10"/>
      <c r="B1525" s="10"/>
      <c r="C1525" s="10"/>
      <c r="D1525" s="10"/>
      <c r="E1525" s="10"/>
      <c r="F1525" s="10"/>
      <c r="G1525" s="10"/>
      <c r="H1525" s="10"/>
      <c r="I1525" s="10"/>
      <c r="J1525" s="10"/>
      <c r="K1525" s="11"/>
      <c r="L1525" s="11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2"/>
      <c r="AS1525" s="12"/>
      <c r="AT1525" s="12"/>
      <c r="AU1525" s="12"/>
      <c r="AV1525" s="12"/>
      <c r="AW1525" s="12"/>
      <c r="AX1525" s="12"/>
      <c r="AY1525" s="12"/>
      <c r="AZ1525" s="12"/>
      <c r="BA1525" s="12"/>
      <c r="BB1525" s="12"/>
      <c r="BC1525" s="12"/>
      <c r="BD1525" s="12"/>
      <c r="BE1525" s="12"/>
      <c r="BF1525" s="12"/>
      <c r="BG1525" s="12"/>
      <c r="BH1525" s="12"/>
      <c r="BI1525" s="12"/>
      <c r="BJ1525" s="13"/>
      <c r="BK1525" s="13"/>
      <c r="BL1525" s="13"/>
      <c r="BM1525" s="13"/>
      <c r="BN1525" s="13"/>
    </row>
    <row r="1526" spans="1:66" x14ac:dyDescent="0.25">
      <c r="A1526" s="10"/>
      <c r="B1526" s="10"/>
      <c r="C1526" s="10"/>
      <c r="D1526" s="10"/>
      <c r="E1526" s="10"/>
      <c r="F1526" s="10"/>
      <c r="G1526" s="10"/>
      <c r="H1526" s="10"/>
      <c r="I1526" s="10"/>
      <c r="J1526" s="10"/>
      <c r="K1526" s="11"/>
      <c r="L1526" s="11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2"/>
      <c r="AF1526" s="12"/>
      <c r="AG1526" s="12"/>
      <c r="AH1526" s="12"/>
      <c r="AI1526" s="12"/>
      <c r="AJ1526" s="12"/>
      <c r="AK1526" s="12"/>
      <c r="AL1526" s="12"/>
      <c r="AM1526" s="12"/>
      <c r="AN1526" s="12"/>
      <c r="AO1526" s="12"/>
      <c r="AP1526" s="12"/>
      <c r="AQ1526" s="12"/>
      <c r="AR1526" s="12"/>
      <c r="AS1526" s="12"/>
      <c r="AT1526" s="12"/>
      <c r="AU1526" s="12"/>
      <c r="AV1526" s="12"/>
      <c r="AW1526" s="12"/>
      <c r="AX1526" s="12"/>
      <c r="AY1526" s="12"/>
      <c r="AZ1526" s="12"/>
      <c r="BA1526" s="12"/>
      <c r="BB1526" s="12"/>
      <c r="BC1526" s="12"/>
      <c r="BD1526" s="12"/>
      <c r="BE1526" s="12"/>
      <c r="BF1526" s="12"/>
      <c r="BG1526" s="12"/>
      <c r="BH1526" s="12"/>
      <c r="BI1526" s="12"/>
      <c r="BJ1526" s="13"/>
      <c r="BK1526" s="13"/>
      <c r="BL1526" s="13"/>
      <c r="BM1526" s="13"/>
      <c r="BN1526" s="13"/>
    </row>
    <row r="1527" spans="1:66" x14ac:dyDescent="0.25">
      <c r="A1527" s="10"/>
      <c r="B1527" s="10"/>
      <c r="C1527" s="10"/>
      <c r="D1527" s="10"/>
      <c r="E1527" s="10"/>
      <c r="F1527" s="10"/>
      <c r="G1527" s="10"/>
      <c r="H1527" s="10"/>
      <c r="I1527" s="10"/>
      <c r="J1527" s="10"/>
      <c r="K1527" s="11"/>
      <c r="L1527" s="11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2"/>
      <c r="AS1527" s="12"/>
      <c r="AT1527" s="12"/>
      <c r="AU1527" s="12"/>
      <c r="AV1527" s="12"/>
      <c r="AW1527" s="12"/>
      <c r="AX1527" s="12"/>
      <c r="AY1527" s="12"/>
      <c r="AZ1527" s="12"/>
      <c r="BA1527" s="12"/>
      <c r="BB1527" s="12"/>
      <c r="BC1527" s="12"/>
      <c r="BD1527" s="12"/>
      <c r="BE1527" s="12"/>
      <c r="BF1527" s="12"/>
      <c r="BG1527" s="12"/>
      <c r="BH1527" s="12"/>
      <c r="BI1527" s="12"/>
      <c r="BJ1527" s="13"/>
      <c r="BK1527" s="13"/>
      <c r="BL1527" s="13"/>
      <c r="BM1527" s="13"/>
      <c r="BN1527" s="13"/>
    </row>
    <row r="1528" spans="1:66" x14ac:dyDescent="0.25">
      <c r="A1528" s="10"/>
      <c r="B1528" s="10"/>
      <c r="C1528" s="10"/>
      <c r="D1528" s="10"/>
      <c r="E1528" s="10"/>
      <c r="F1528" s="10"/>
      <c r="G1528" s="10"/>
      <c r="H1528" s="10"/>
      <c r="I1528" s="10"/>
      <c r="J1528" s="10"/>
      <c r="K1528" s="11"/>
      <c r="L1528" s="11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2"/>
      <c r="AF1528" s="12"/>
      <c r="AG1528" s="12"/>
      <c r="AH1528" s="12"/>
      <c r="AI1528" s="12"/>
      <c r="AJ1528" s="12"/>
      <c r="AK1528" s="12"/>
      <c r="AL1528" s="12"/>
      <c r="AM1528" s="12"/>
      <c r="AN1528" s="12"/>
      <c r="AO1528" s="12"/>
      <c r="AP1528" s="12"/>
      <c r="AQ1528" s="12"/>
      <c r="AR1528" s="12"/>
      <c r="AS1528" s="12"/>
      <c r="AT1528" s="12"/>
      <c r="AU1528" s="12"/>
      <c r="AV1528" s="12"/>
      <c r="AW1528" s="12"/>
      <c r="AX1528" s="12"/>
      <c r="AY1528" s="12"/>
      <c r="AZ1528" s="12"/>
      <c r="BA1528" s="12"/>
      <c r="BB1528" s="12"/>
      <c r="BC1528" s="12"/>
      <c r="BD1528" s="12"/>
      <c r="BE1528" s="12"/>
      <c r="BF1528" s="12"/>
      <c r="BG1528" s="12"/>
      <c r="BH1528" s="12"/>
      <c r="BI1528" s="12"/>
      <c r="BJ1528" s="13"/>
      <c r="BK1528" s="13"/>
      <c r="BL1528" s="13"/>
      <c r="BM1528" s="13"/>
      <c r="BN1528" s="13"/>
    </row>
    <row r="1529" spans="1:66" x14ac:dyDescent="0.25">
      <c r="A1529" s="10"/>
      <c r="B1529" s="10"/>
      <c r="C1529" s="10"/>
      <c r="D1529" s="10"/>
      <c r="E1529" s="10"/>
      <c r="F1529" s="10"/>
      <c r="G1529" s="10"/>
      <c r="H1529" s="10"/>
      <c r="I1529" s="10"/>
      <c r="J1529" s="10"/>
      <c r="K1529" s="11"/>
      <c r="L1529" s="11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2"/>
      <c r="AS1529" s="12"/>
      <c r="AT1529" s="12"/>
      <c r="AU1529" s="12"/>
      <c r="AV1529" s="12"/>
      <c r="AW1529" s="12"/>
      <c r="AX1529" s="12"/>
      <c r="AY1529" s="12"/>
      <c r="AZ1529" s="12"/>
      <c r="BA1529" s="12"/>
      <c r="BB1529" s="12"/>
      <c r="BC1529" s="12"/>
      <c r="BD1529" s="12"/>
      <c r="BE1529" s="12"/>
      <c r="BF1529" s="12"/>
      <c r="BG1529" s="12"/>
      <c r="BH1529" s="12"/>
      <c r="BI1529" s="12"/>
      <c r="BJ1529" s="13"/>
      <c r="BK1529" s="13"/>
      <c r="BL1529" s="13"/>
      <c r="BM1529" s="13"/>
      <c r="BN1529" s="13"/>
    </row>
    <row r="1530" spans="1:66" x14ac:dyDescent="0.25">
      <c r="A1530" s="10"/>
      <c r="B1530" s="10"/>
      <c r="C1530" s="10"/>
      <c r="D1530" s="10"/>
      <c r="E1530" s="10"/>
      <c r="F1530" s="10"/>
      <c r="G1530" s="10"/>
      <c r="H1530" s="10"/>
      <c r="I1530" s="10"/>
      <c r="J1530" s="10"/>
      <c r="K1530" s="11"/>
      <c r="L1530" s="11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12"/>
      <c r="AF1530" s="12"/>
      <c r="AG1530" s="12"/>
      <c r="AH1530" s="12"/>
      <c r="AI1530" s="12"/>
      <c r="AJ1530" s="12"/>
      <c r="AK1530" s="12"/>
      <c r="AL1530" s="12"/>
      <c r="AM1530" s="12"/>
      <c r="AN1530" s="12"/>
      <c r="AO1530" s="12"/>
      <c r="AP1530" s="12"/>
      <c r="AQ1530" s="12"/>
      <c r="AR1530" s="12"/>
      <c r="AS1530" s="12"/>
      <c r="AT1530" s="12"/>
      <c r="AU1530" s="12"/>
      <c r="AV1530" s="12"/>
      <c r="AW1530" s="12"/>
      <c r="AX1530" s="12"/>
      <c r="AY1530" s="12"/>
      <c r="AZ1530" s="12"/>
      <c r="BA1530" s="12"/>
      <c r="BB1530" s="12"/>
      <c r="BC1530" s="12"/>
      <c r="BD1530" s="12"/>
      <c r="BE1530" s="12"/>
      <c r="BF1530" s="12"/>
      <c r="BG1530" s="12"/>
      <c r="BH1530" s="12"/>
      <c r="BI1530" s="12"/>
      <c r="BJ1530" s="13"/>
      <c r="BK1530" s="13"/>
      <c r="BL1530" s="13"/>
      <c r="BM1530" s="13"/>
      <c r="BN1530" s="13"/>
    </row>
    <row r="1531" spans="1:66" x14ac:dyDescent="0.25">
      <c r="A1531" s="10"/>
      <c r="B1531" s="10"/>
      <c r="C1531" s="10"/>
      <c r="D1531" s="10"/>
      <c r="E1531" s="10"/>
      <c r="F1531" s="10"/>
      <c r="G1531" s="10"/>
      <c r="H1531" s="10"/>
      <c r="I1531" s="10"/>
      <c r="J1531" s="10"/>
      <c r="K1531" s="11"/>
      <c r="L1531" s="11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2"/>
      <c r="AS1531" s="12"/>
      <c r="AT1531" s="12"/>
      <c r="AU1531" s="12"/>
      <c r="AV1531" s="12"/>
      <c r="AW1531" s="12"/>
      <c r="AX1531" s="12"/>
      <c r="AY1531" s="12"/>
      <c r="AZ1531" s="12"/>
      <c r="BA1531" s="12"/>
      <c r="BB1531" s="12"/>
      <c r="BC1531" s="12"/>
      <c r="BD1531" s="12"/>
      <c r="BE1531" s="12"/>
      <c r="BF1531" s="12"/>
      <c r="BG1531" s="12"/>
      <c r="BH1531" s="12"/>
      <c r="BI1531" s="12"/>
      <c r="BJ1531" s="13"/>
      <c r="BK1531" s="13"/>
      <c r="BL1531" s="13"/>
      <c r="BM1531" s="13"/>
      <c r="BN1531" s="13"/>
    </row>
    <row r="1532" spans="1:66" x14ac:dyDescent="0.25">
      <c r="A1532" s="10"/>
      <c r="B1532" s="10"/>
      <c r="C1532" s="10"/>
      <c r="D1532" s="10"/>
      <c r="E1532" s="10"/>
      <c r="F1532" s="10"/>
      <c r="G1532" s="10"/>
      <c r="H1532" s="10"/>
      <c r="I1532" s="10"/>
      <c r="J1532" s="10"/>
      <c r="K1532" s="11"/>
      <c r="L1532" s="11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/>
      <c r="AH1532" s="12"/>
      <c r="AI1532" s="12"/>
      <c r="AJ1532" s="12"/>
      <c r="AK1532" s="12"/>
      <c r="AL1532" s="12"/>
      <c r="AM1532" s="12"/>
      <c r="AN1532" s="12"/>
      <c r="AO1532" s="12"/>
      <c r="AP1532" s="12"/>
      <c r="AQ1532" s="12"/>
      <c r="AR1532" s="12"/>
      <c r="AS1532" s="12"/>
      <c r="AT1532" s="12"/>
      <c r="AU1532" s="12"/>
      <c r="AV1532" s="12"/>
      <c r="AW1532" s="12"/>
      <c r="AX1532" s="12"/>
      <c r="AY1532" s="12"/>
      <c r="AZ1532" s="12"/>
      <c r="BA1532" s="12"/>
      <c r="BB1532" s="12"/>
      <c r="BC1532" s="12"/>
      <c r="BD1532" s="12"/>
      <c r="BE1532" s="12"/>
      <c r="BF1532" s="12"/>
      <c r="BG1532" s="12"/>
      <c r="BH1532" s="12"/>
      <c r="BI1532" s="12"/>
      <c r="BJ1532" s="13"/>
      <c r="BK1532" s="13"/>
      <c r="BL1532" s="13"/>
      <c r="BM1532" s="13"/>
      <c r="BN1532" s="13"/>
    </row>
    <row r="1533" spans="1:66" x14ac:dyDescent="0.25">
      <c r="A1533" s="10"/>
      <c r="B1533" s="10"/>
      <c r="C1533" s="10"/>
      <c r="D1533" s="10"/>
      <c r="E1533" s="10"/>
      <c r="F1533" s="10"/>
      <c r="G1533" s="10"/>
      <c r="H1533" s="10"/>
      <c r="I1533" s="10"/>
      <c r="J1533" s="10"/>
      <c r="K1533" s="11"/>
      <c r="L1533" s="11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2"/>
      <c r="AS1533" s="12"/>
      <c r="AT1533" s="12"/>
      <c r="AU1533" s="12"/>
      <c r="AV1533" s="12"/>
      <c r="AW1533" s="12"/>
      <c r="AX1533" s="12"/>
      <c r="AY1533" s="12"/>
      <c r="AZ1533" s="12"/>
      <c r="BA1533" s="12"/>
      <c r="BB1533" s="12"/>
      <c r="BC1533" s="12"/>
      <c r="BD1533" s="12"/>
      <c r="BE1533" s="12"/>
      <c r="BF1533" s="12"/>
      <c r="BG1533" s="12"/>
      <c r="BH1533" s="12"/>
      <c r="BI1533" s="12"/>
      <c r="BJ1533" s="13"/>
      <c r="BK1533" s="13"/>
      <c r="BL1533" s="13"/>
      <c r="BM1533" s="13"/>
      <c r="BN1533" s="13"/>
    </row>
    <row r="1534" spans="1:66" s="21" customFormat="1" x14ac:dyDescent="0.25">
      <c r="A1534" s="10"/>
      <c r="B1534" s="10"/>
      <c r="C1534" s="10"/>
      <c r="D1534" s="10"/>
      <c r="E1534" s="10"/>
      <c r="F1534" s="10"/>
      <c r="G1534" s="10"/>
      <c r="H1534" s="10"/>
      <c r="I1534" s="10"/>
      <c r="J1534" s="10"/>
      <c r="K1534" s="11"/>
      <c r="L1534" s="11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  <c r="AP1534" s="12"/>
      <c r="AQ1534" s="12"/>
      <c r="AR1534" s="12"/>
      <c r="AS1534" s="12"/>
      <c r="AT1534" s="12"/>
      <c r="AU1534" s="12"/>
      <c r="AV1534" s="12"/>
      <c r="AW1534" s="12"/>
      <c r="AX1534" s="12"/>
      <c r="AY1534" s="12"/>
      <c r="AZ1534" s="12"/>
      <c r="BA1534" s="12"/>
      <c r="BB1534" s="12"/>
      <c r="BC1534" s="12"/>
      <c r="BD1534" s="12"/>
      <c r="BE1534" s="12"/>
      <c r="BF1534" s="12"/>
      <c r="BG1534" s="12"/>
      <c r="BH1534" s="12"/>
      <c r="BI1534" s="12"/>
      <c r="BJ1534" s="13"/>
      <c r="BK1534" s="13"/>
      <c r="BL1534" s="13"/>
      <c r="BM1534" s="13"/>
      <c r="BN1534" s="13"/>
    </row>
    <row r="1535" spans="1:66" x14ac:dyDescent="0.25">
      <c r="A1535" s="10"/>
      <c r="B1535" s="10"/>
      <c r="C1535" s="10"/>
      <c r="D1535" s="10"/>
      <c r="E1535" s="10"/>
      <c r="F1535" s="10"/>
      <c r="G1535" s="10"/>
      <c r="H1535" s="10"/>
      <c r="I1535" s="10"/>
      <c r="J1535" s="10"/>
      <c r="K1535" s="11"/>
      <c r="L1535" s="11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2"/>
      <c r="AS1535" s="12"/>
      <c r="AT1535" s="12"/>
      <c r="AU1535" s="12"/>
      <c r="AV1535" s="12"/>
      <c r="AW1535" s="12"/>
      <c r="AX1535" s="12"/>
      <c r="AY1535" s="12"/>
      <c r="AZ1535" s="12"/>
      <c r="BA1535" s="12"/>
      <c r="BB1535" s="12"/>
      <c r="BC1535" s="12"/>
      <c r="BD1535" s="12"/>
      <c r="BE1535" s="12"/>
      <c r="BF1535" s="12"/>
      <c r="BG1535" s="12"/>
      <c r="BH1535" s="12"/>
      <c r="BI1535" s="12"/>
      <c r="BJ1535" s="13"/>
      <c r="BK1535" s="13"/>
      <c r="BL1535" s="13"/>
      <c r="BM1535" s="13"/>
      <c r="BN1535" s="13"/>
    </row>
    <row r="1536" spans="1:66" x14ac:dyDescent="0.25">
      <c r="A1536" s="10"/>
      <c r="B1536" s="10"/>
      <c r="C1536" s="10"/>
      <c r="D1536" s="10"/>
      <c r="E1536" s="10"/>
      <c r="F1536" s="10"/>
      <c r="G1536" s="10"/>
      <c r="H1536" s="10"/>
      <c r="I1536" s="10"/>
      <c r="J1536" s="10"/>
      <c r="K1536" s="11"/>
      <c r="L1536" s="11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12"/>
      <c r="AF1536" s="12"/>
      <c r="AG1536" s="12"/>
      <c r="AH1536" s="12"/>
      <c r="AI1536" s="12"/>
      <c r="AJ1536" s="12"/>
      <c r="AK1536" s="12"/>
      <c r="AL1536" s="12"/>
      <c r="AM1536" s="12"/>
      <c r="AN1536" s="12"/>
      <c r="AO1536" s="12"/>
      <c r="AP1536" s="12"/>
      <c r="AQ1536" s="12"/>
      <c r="AR1536" s="12"/>
      <c r="AS1536" s="12"/>
      <c r="AT1536" s="12"/>
      <c r="AU1536" s="12"/>
      <c r="AV1536" s="12"/>
      <c r="AW1536" s="12"/>
      <c r="AX1536" s="12"/>
      <c r="AY1536" s="12"/>
      <c r="AZ1536" s="12"/>
      <c r="BA1536" s="12"/>
      <c r="BB1536" s="12"/>
      <c r="BC1536" s="12"/>
      <c r="BD1536" s="12"/>
      <c r="BE1536" s="12"/>
      <c r="BF1536" s="12"/>
      <c r="BG1536" s="12"/>
      <c r="BH1536" s="12"/>
      <c r="BI1536" s="12"/>
      <c r="BJ1536" s="13"/>
      <c r="BK1536" s="13"/>
      <c r="BL1536" s="13"/>
      <c r="BM1536" s="13"/>
      <c r="BN1536" s="13"/>
    </row>
    <row r="1537" spans="1:66" x14ac:dyDescent="0.25">
      <c r="A1537" s="10"/>
      <c r="B1537" s="10"/>
      <c r="C1537" s="10"/>
      <c r="D1537" s="10"/>
      <c r="E1537" s="10"/>
      <c r="F1537" s="10"/>
      <c r="G1537" s="10"/>
      <c r="H1537" s="10"/>
      <c r="I1537" s="10"/>
      <c r="J1537" s="10"/>
      <c r="K1537" s="11"/>
      <c r="L1537" s="11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2"/>
      <c r="AS1537" s="12"/>
      <c r="AT1537" s="12"/>
      <c r="AU1537" s="12"/>
      <c r="AV1537" s="12"/>
      <c r="AW1537" s="12"/>
      <c r="AX1537" s="12"/>
      <c r="AY1537" s="12"/>
      <c r="AZ1537" s="12"/>
      <c r="BA1537" s="12"/>
      <c r="BB1537" s="12"/>
      <c r="BC1537" s="12"/>
      <c r="BD1537" s="12"/>
      <c r="BE1537" s="12"/>
      <c r="BF1537" s="12"/>
      <c r="BG1537" s="12"/>
      <c r="BH1537" s="12"/>
      <c r="BI1537" s="12"/>
      <c r="BJ1537" s="13"/>
      <c r="BK1537" s="13"/>
      <c r="BL1537" s="13"/>
      <c r="BM1537" s="13"/>
      <c r="BN1537" s="13"/>
    </row>
    <row r="1538" spans="1:66" x14ac:dyDescent="0.25">
      <c r="A1538" s="10"/>
      <c r="B1538" s="10"/>
      <c r="C1538" s="10"/>
      <c r="D1538" s="10"/>
      <c r="E1538" s="10"/>
      <c r="F1538" s="10"/>
      <c r="G1538" s="10"/>
      <c r="H1538" s="10"/>
      <c r="I1538" s="10"/>
      <c r="J1538" s="10"/>
      <c r="K1538" s="11"/>
      <c r="L1538" s="11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12"/>
      <c r="AF1538" s="12"/>
      <c r="AG1538" s="12"/>
      <c r="AH1538" s="12"/>
      <c r="AI1538" s="12"/>
      <c r="AJ1538" s="12"/>
      <c r="AK1538" s="12"/>
      <c r="AL1538" s="12"/>
      <c r="AM1538" s="12"/>
      <c r="AN1538" s="12"/>
      <c r="AO1538" s="12"/>
      <c r="AP1538" s="12"/>
      <c r="AQ1538" s="12"/>
      <c r="AR1538" s="12"/>
      <c r="AS1538" s="12"/>
      <c r="AT1538" s="12"/>
      <c r="AU1538" s="12"/>
      <c r="AV1538" s="12"/>
      <c r="AW1538" s="12"/>
      <c r="AX1538" s="12"/>
      <c r="AY1538" s="12"/>
      <c r="AZ1538" s="12"/>
      <c r="BA1538" s="12"/>
      <c r="BB1538" s="12"/>
      <c r="BC1538" s="12"/>
      <c r="BD1538" s="12"/>
      <c r="BE1538" s="12"/>
      <c r="BF1538" s="12"/>
      <c r="BG1538" s="12"/>
      <c r="BH1538" s="12"/>
      <c r="BI1538" s="12"/>
      <c r="BJ1538" s="13"/>
      <c r="BK1538" s="13"/>
      <c r="BL1538" s="13"/>
      <c r="BM1538" s="13"/>
      <c r="BN1538" s="13"/>
    </row>
    <row r="1539" spans="1:66" x14ac:dyDescent="0.25">
      <c r="A1539" s="10"/>
      <c r="B1539" s="10"/>
      <c r="C1539" s="10"/>
      <c r="D1539" s="10"/>
      <c r="E1539" s="10"/>
      <c r="F1539" s="10"/>
      <c r="G1539" s="10"/>
      <c r="H1539" s="10"/>
      <c r="I1539" s="10"/>
      <c r="J1539" s="10"/>
      <c r="K1539" s="11"/>
      <c r="L1539" s="11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2"/>
      <c r="AS1539" s="12"/>
      <c r="AT1539" s="12"/>
      <c r="AU1539" s="12"/>
      <c r="AV1539" s="12"/>
      <c r="AW1539" s="12"/>
      <c r="AX1539" s="12"/>
      <c r="AY1539" s="12"/>
      <c r="AZ1539" s="12"/>
      <c r="BA1539" s="12"/>
      <c r="BB1539" s="12"/>
      <c r="BC1539" s="12"/>
      <c r="BD1539" s="12"/>
      <c r="BE1539" s="12"/>
      <c r="BF1539" s="12"/>
      <c r="BG1539" s="12"/>
      <c r="BH1539" s="12"/>
      <c r="BI1539" s="12"/>
      <c r="BJ1539" s="13"/>
      <c r="BK1539" s="13"/>
      <c r="BL1539" s="13"/>
      <c r="BM1539" s="13"/>
      <c r="BN1539" s="13"/>
    </row>
    <row r="1540" spans="1:66" x14ac:dyDescent="0.25">
      <c r="A1540" s="10"/>
      <c r="B1540" s="10"/>
      <c r="C1540" s="10"/>
      <c r="D1540" s="10"/>
      <c r="E1540" s="10"/>
      <c r="F1540" s="10"/>
      <c r="G1540" s="10"/>
      <c r="H1540" s="10"/>
      <c r="I1540" s="10"/>
      <c r="J1540" s="10"/>
      <c r="K1540" s="11"/>
      <c r="L1540" s="11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  <c r="AP1540" s="12"/>
      <c r="AQ1540" s="12"/>
      <c r="AR1540" s="12"/>
      <c r="AS1540" s="12"/>
      <c r="AT1540" s="12"/>
      <c r="AU1540" s="12"/>
      <c r="AV1540" s="12"/>
      <c r="AW1540" s="12"/>
      <c r="AX1540" s="12"/>
      <c r="AY1540" s="12"/>
      <c r="AZ1540" s="12"/>
      <c r="BA1540" s="12"/>
      <c r="BB1540" s="12"/>
      <c r="BC1540" s="12"/>
      <c r="BD1540" s="12"/>
      <c r="BE1540" s="12"/>
      <c r="BF1540" s="12"/>
      <c r="BG1540" s="12"/>
      <c r="BH1540" s="12"/>
      <c r="BI1540" s="12"/>
      <c r="BJ1540" s="13"/>
      <c r="BK1540" s="13"/>
      <c r="BL1540" s="13"/>
      <c r="BM1540" s="13"/>
      <c r="BN1540" s="13"/>
    </row>
    <row r="1541" spans="1:66" x14ac:dyDescent="0.25">
      <c r="A1541" s="10"/>
      <c r="B1541" s="10"/>
      <c r="C1541" s="10"/>
      <c r="D1541" s="10"/>
      <c r="E1541" s="10"/>
      <c r="F1541" s="10"/>
      <c r="G1541" s="10"/>
      <c r="H1541" s="10"/>
      <c r="I1541" s="10"/>
      <c r="J1541" s="10"/>
      <c r="K1541" s="11"/>
      <c r="L1541" s="11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2"/>
      <c r="AS1541" s="12"/>
      <c r="AT1541" s="12"/>
      <c r="AU1541" s="12"/>
      <c r="AV1541" s="12"/>
      <c r="AW1541" s="12"/>
      <c r="AX1541" s="12"/>
      <c r="AY1541" s="12"/>
      <c r="AZ1541" s="12"/>
      <c r="BA1541" s="12"/>
      <c r="BB1541" s="12"/>
      <c r="BC1541" s="12"/>
      <c r="BD1541" s="12"/>
      <c r="BE1541" s="12"/>
      <c r="BF1541" s="12"/>
      <c r="BG1541" s="12"/>
      <c r="BH1541" s="12"/>
      <c r="BI1541" s="12"/>
      <c r="BJ1541" s="13"/>
      <c r="BK1541" s="13"/>
      <c r="BL1541" s="13"/>
      <c r="BM1541" s="13"/>
      <c r="BN1541" s="13"/>
    </row>
    <row r="1542" spans="1:66" x14ac:dyDescent="0.25">
      <c r="A1542" s="10"/>
      <c r="B1542" s="10"/>
      <c r="C1542" s="10"/>
      <c r="D1542" s="10"/>
      <c r="E1542" s="10"/>
      <c r="F1542" s="10"/>
      <c r="G1542" s="10"/>
      <c r="H1542" s="10"/>
      <c r="I1542" s="10"/>
      <c r="J1542" s="10"/>
      <c r="K1542" s="11"/>
      <c r="L1542" s="11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12"/>
      <c r="AF1542" s="12"/>
      <c r="AG1542" s="12"/>
      <c r="AH1542" s="12"/>
      <c r="AI1542" s="12"/>
      <c r="AJ1542" s="12"/>
      <c r="AK1542" s="12"/>
      <c r="AL1542" s="12"/>
      <c r="AM1542" s="12"/>
      <c r="AN1542" s="12"/>
      <c r="AO1542" s="12"/>
      <c r="AP1542" s="12"/>
      <c r="AQ1542" s="12"/>
      <c r="AR1542" s="12"/>
      <c r="AS1542" s="12"/>
      <c r="AT1542" s="12"/>
      <c r="AU1542" s="12"/>
      <c r="AV1542" s="12"/>
      <c r="AW1542" s="12"/>
      <c r="AX1542" s="12"/>
      <c r="AY1542" s="12"/>
      <c r="AZ1542" s="12"/>
      <c r="BA1542" s="12"/>
      <c r="BB1542" s="12"/>
      <c r="BC1542" s="12"/>
      <c r="BD1542" s="12"/>
      <c r="BE1542" s="12"/>
      <c r="BF1542" s="12"/>
      <c r="BG1542" s="12"/>
      <c r="BH1542" s="12"/>
      <c r="BI1542" s="12"/>
      <c r="BJ1542" s="13"/>
      <c r="BK1542" s="13"/>
      <c r="BL1542" s="13"/>
      <c r="BM1542" s="13"/>
      <c r="BN1542" s="13"/>
    </row>
    <row r="1543" spans="1:66" x14ac:dyDescent="0.25">
      <c r="A1543" s="10"/>
      <c r="B1543" s="10"/>
      <c r="C1543" s="10"/>
      <c r="D1543" s="10"/>
      <c r="E1543" s="10"/>
      <c r="F1543" s="10"/>
      <c r="G1543" s="10"/>
      <c r="H1543" s="10"/>
      <c r="I1543" s="10"/>
      <c r="J1543" s="10"/>
      <c r="K1543" s="11"/>
      <c r="L1543" s="11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2"/>
      <c r="AS1543" s="12"/>
      <c r="AT1543" s="12"/>
      <c r="AU1543" s="12"/>
      <c r="AV1543" s="12"/>
      <c r="AW1543" s="12"/>
      <c r="AX1543" s="12"/>
      <c r="AY1543" s="12"/>
      <c r="AZ1543" s="12"/>
      <c r="BA1543" s="12"/>
      <c r="BB1543" s="12"/>
      <c r="BC1543" s="12"/>
      <c r="BD1543" s="12"/>
      <c r="BE1543" s="12"/>
      <c r="BF1543" s="12"/>
      <c r="BG1543" s="12"/>
      <c r="BH1543" s="12"/>
      <c r="BI1543" s="12"/>
      <c r="BJ1543" s="13"/>
      <c r="BK1543" s="13"/>
      <c r="BL1543" s="13"/>
      <c r="BM1543" s="13"/>
      <c r="BN1543" s="13"/>
    </row>
    <row r="1544" spans="1:66" x14ac:dyDescent="0.25">
      <c r="A1544" s="10"/>
      <c r="B1544" s="10"/>
      <c r="C1544" s="10"/>
      <c r="D1544" s="10"/>
      <c r="E1544" s="10"/>
      <c r="F1544" s="10"/>
      <c r="G1544" s="10"/>
      <c r="H1544" s="10"/>
      <c r="I1544" s="10"/>
      <c r="J1544" s="10"/>
      <c r="K1544" s="11"/>
      <c r="L1544" s="11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E1544" s="12"/>
      <c r="AF1544" s="12"/>
      <c r="AG1544" s="12"/>
      <c r="AH1544" s="12"/>
      <c r="AI1544" s="12"/>
      <c r="AJ1544" s="12"/>
      <c r="AK1544" s="12"/>
      <c r="AL1544" s="12"/>
      <c r="AM1544" s="12"/>
      <c r="AN1544" s="12"/>
      <c r="AO1544" s="12"/>
      <c r="AP1544" s="12"/>
      <c r="AQ1544" s="12"/>
      <c r="AR1544" s="12"/>
      <c r="AS1544" s="12"/>
      <c r="AT1544" s="12"/>
      <c r="AU1544" s="12"/>
      <c r="AV1544" s="12"/>
      <c r="AW1544" s="12"/>
      <c r="AX1544" s="12"/>
      <c r="AY1544" s="12"/>
      <c r="AZ1544" s="12"/>
      <c r="BA1544" s="12"/>
      <c r="BB1544" s="12"/>
      <c r="BC1544" s="12"/>
      <c r="BD1544" s="12"/>
      <c r="BE1544" s="12"/>
      <c r="BF1544" s="12"/>
      <c r="BG1544" s="12"/>
      <c r="BH1544" s="12"/>
      <c r="BI1544" s="12"/>
      <c r="BJ1544" s="13"/>
      <c r="BK1544" s="13"/>
      <c r="BL1544" s="13"/>
      <c r="BM1544" s="13"/>
      <c r="BN1544" s="13"/>
    </row>
    <row r="1545" spans="1:66" x14ac:dyDescent="0.25">
      <c r="A1545" s="10"/>
      <c r="B1545" s="10"/>
      <c r="C1545" s="10"/>
      <c r="D1545" s="10"/>
      <c r="E1545" s="10"/>
      <c r="F1545" s="10"/>
      <c r="G1545" s="10"/>
      <c r="H1545" s="10"/>
      <c r="I1545" s="10"/>
      <c r="J1545" s="10"/>
      <c r="K1545" s="11"/>
      <c r="L1545" s="11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2"/>
      <c r="AS1545" s="12"/>
      <c r="AT1545" s="12"/>
      <c r="AU1545" s="12"/>
      <c r="AV1545" s="12"/>
      <c r="AW1545" s="12"/>
      <c r="AX1545" s="12"/>
      <c r="AY1545" s="12"/>
      <c r="AZ1545" s="12"/>
      <c r="BA1545" s="12"/>
      <c r="BB1545" s="12"/>
      <c r="BC1545" s="12"/>
      <c r="BD1545" s="12"/>
      <c r="BE1545" s="12"/>
      <c r="BF1545" s="12"/>
      <c r="BG1545" s="12"/>
      <c r="BH1545" s="12"/>
      <c r="BI1545" s="12"/>
      <c r="BJ1545" s="13"/>
      <c r="BK1545" s="13"/>
      <c r="BL1545" s="13"/>
      <c r="BM1545" s="13"/>
      <c r="BN1545" s="13"/>
    </row>
    <row r="1546" spans="1:66" x14ac:dyDescent="0.25">
      <c r="A1546" s="10"/>
      <c r="B1546" s="10"/>
      <c r="C1546" s="10"/>
      <c r="D1546" s="10"/>
      <c r="E1546" s="10"/>
      <c r="F1546" s="10"/>
      <c r="G1546" s="10"/>
      <c r="H1546" s="10"/>
      <c r="I1546" s="10"/>
      <c r="J1546" s="10"/>
      <c r="K1546" s="11"/>
      <c r="L1546" s="11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12"/>
      <c r="AH1546" s="12"/>
      <c r="AI1546" s="12"/>
      <c r="AJ1546" s="12"/>
      <c r="AK1546" s="12"/>
      <c r="AL1546" s="12"/>
      <c r="AM1546" s="12"/>
      <c r="AN1546" s="12"/>
      <c r="AO1546" s="12"/>
      <c r="AP1546" s="12"/>
      <c r="AQ1546" s="12"/>
      <c r="AR1546" s="12"/>
      <c r="AS1546" s="12"/>
      <c r="AT1546" s="12"/>
      <c r="AU1546" s="12"/>
      <c r="AV1546" s="12"/>
      <c r="AW1546" s="12"/>
      <c r="AX1546" s="12"/>
      <c r="AY1546" s="12"/>
      <c r="AZ1546" s="12"/>
      <c r="BA1546" s="12"/>
      <c r="BB1546" s="12"/>
      <c r="BC1546" s="12"/>
      <c r="BD1546" s="12"/>
      <c r="BE1546" s="12"/>
      <c r="BF1546" s="12"/>
      <c r="BG1546" s="12"/>
      <c r="BH1546" s="12"/>
      <c r="BI1546" s="12"/>
      <c r="BJ1546" s="13"/>
      <c r="BK1546" s="13"/>
      <c r="BL1546" s="13"/>
      <c r="BM1546" s="13"/>
      <c r="BN1546" s="13"/>
    </row>
    <row r="1547" spans="1:66" x14ac:dyDescent="0.25">
      <c r="A1547" s="10"/>
      <c r="B1547" s="10"/>
      <c r="C1547" s="10"/>
      <c r="D1547" s="10"/>
      <c r="E1547" s="10"/>
      <c r="F1547" s="10"/>
      <c r="G1547" s="10"/>
      <c r="H1547" s="10"/>
      <c r="I1547" s="10"/>
      <c r="J1547" s="10"/>
      <c r="K1547" s="11"/>
      <c r="L1547" s="11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2"/>
      <c r="AS1547" s="12"/>
      <c r="AT1547" s="12"/>
      <c r="AU1547" s="12"/>
      <c r="AV1547" s="12"/>
      <c r="AW1547" s="12"/>
      <c r="AX1547" s="12"/>
      <c r="AY1547" s="12"/>
      <c r="AZ1547" s="12"/>
      <c r="BA1547" s="12"/>
      <c r="BB1547" s="12"/>
      <c r="BC1547" s="12"/>
      <c r="BD1547" s="12"/>
      <c r="BE1547" s="12"/>
      <c r="BF1547" s="12"/>
      <c r="BG1547" s="12"/>
      <c r="BH1547" s="12"/>
      <c r="BI1547" s="12"/>
      <c r="BJ1547" s="13"/>
      <c r="BK1547" s="13"/>
      <c r="BL1547" s="13"/>
      <c r="BM1547" s="13"/>
      <c r="BN1547" s="13"/>
    </row>
    <row r="1548" spans="1:66" x14ac:dyDescent="0.25">
      <c r="A1548" s="10"/>
      <c r="B1548" s="10"/>
      <c r="C1548" s="10"/>
      <c r="D1548" s="10"/>
      <c r="E1548" s="10"/>
      <c r="F1548" s="10"/>
      <c r="G1548" s="10"/>
      <c r="H1548" s="10"/>
      <c r="I1548" s="10"/>
      <c r="J1548" s="10"/>
      <c r="K1548" s="11"/>
      <c r="L1548" s="11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E1548" s="12"/>
      <c r="AF1548" s="12"/>
      <c r="AG1548" s="12"/>
      <c r="AH1548" s="12"/>
      <c r="AI1548" s="12"/>
      <c r="AJ1548" s="12"/>
      <c r="AK1548" s="12"/>
      <c r="AL1548" s="12"/>
      <c r="AM1548" s="12"/>
      <c r="AN1548" s="12"/>
      <c r="AO1548" s="12"/>
      <c r="AP1548" s="12"/>
      <c r="AQ1548" s="12"/>
      <c r="AR1548" s="12"/>
      <c r="AS1548" s="12"/>
      <c r="AT1548" s="12"/>
      <c r="AU1548" s="12"/>
      <c r="AV1548" s="12"/>
      <c r="AW1548" s="12"/>
      <c r="AX1548" s="12"/>
      <c r="AY1548" s="12"/>
      <c r="AZ1548" s="12"/>
      <c r="BA1548" s="12"/>
      <c r="BB1548" s="12"/>
      <c r="BC1548" s="12"/>
      <c r="BD1548" s="12"/>
      <c r="BE1548" s="12"/>
      <c r="BF1548" s="12"/>
      <c r="BG1548" s="12"/>
      <c r="BH1548" s="12"/>
      <c r="BI1548" s="12"/>
      <c r="BJ1548" s="13"/>
      <c r="BK1548" s="13"/>
      <c r="BL1548" s="13"/>
      <c r="BM1548" s="13"/>
      <c r="BN1548" s="13"/>
    </row>
    <row r="1549" spans="1:66" x14ac:dyDescent="0.25">
      <c r="A1549" s="10"/>
      <c r="B1549" s="10"/>
      <c r="C1549" s="10"/>
      <c r="D1549" s="10"/>
      <c r="E1549" s="10"/>
      <c r="F1549" s="10"/>
      <c r="G1549" s="10"/>
      <c r="H1549" s="10"/>
      <c r="I1549" s="10"/>
      <c r="J1549" s="10"/>
      <c r="K1549" s="11"/>
      <c r="L1549" s="11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2"/>
      <c r="AS1549" s="12"/>
      <c r="AT1549" s="12"/>
      <c r="AU1549" s="12"/>
      <c r="AV1549" s="12"/>
      <c r="AW1549" s="12"/>
      <c r="AX1549" s="12"/>
      <c r="AY1549" s="12"/>
      <c r="AZ1549" s="12"/>
      <c r="BA1549" s="12"/>
      <c r="BB1549" s="12"/>
      <c r="BC1549" s="12"/>
      <c r="BD1549" s="12"/>
      <c r="BE1549" s="12"/>
      <c r="BF1549" s="12"/>
      <c r="BG1549" s="12"/>
      <c r="BH1549" s="12"/>
      <c r="BI1549" s="12"/>
      <c r="BJ1549" s="13"/>
      <c r="BK1549" s="13"/>
      <c r="BL1549" s="13"/>
      <c r="BM1549" s="13"/>
      <c r="BN1549" s="13"/>
    </row>
    <row r="1550" spans="1:66" x14ac:dyDescent="0.25">
      <c r="A1550" s="10"/>
      <c r="B1550" s="10"/>
      <c r="C1550" s="10"/>
      <c r="D1550" s="10"/>
      <c r="E1550" s="10"/>
      <c r="F1550" s="10"/>
      <c r="G1550" s="10"/>
      <c r="H1550" s="10"/>
      <c r="I1550" s="10"/>
      <c r="J1550" s="10"/>
      <c r="K1550" s="11"/>
      <c r="L1550" s="11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E1550" s="12"/>
      <c r="AF1550" s="12"/>
      <c r="AG1550" s="12"/>
      <c r="AH1550" s="12"/>
      <c r="AI1550" s="12"/>
      <c r="AJ1550" s="12"/>
      <c r="AK1550" s="12"/>
      <c r="AL1550" s="12"/>
      <c r="AM1550" s="12"/>
      <c r="AN1550" s="12"/>
      <c r="AO1550" s="12"/>
      <c r="AP1550" s="12"/>
      <c r="AQ1550" s="12"/>
      <c r="AR1550" s="12"/>
      <c r="AS1550" s="12"/>
      <c r="AT1550" s="12"/>
      <c r="AU1550" s="12"/>
      <c r="AV1550" s="12"/>
      <c r="AW1550" s="12"/>
      <c r="AX1550" s="12"/>
      <c r="AY1550" s="12"/>
      <c r="AZ1550" s="12"/>
      <c r="BA1550" s="12"/>
      <c r="BB1550" s="12"/>
      <c r="BC1550" s="12"/>
      <c r="BD1550" s="12"/>
      <c r="BE1550" s="12"/>
      <c r="BF1550" s="12"/>
      <c r="BG1550" s="12"/>
      <c r="BH1550" s="12"/>
      <c r="BI1550" s="12"/>
      <c r="BJ1550" s="13"/>
      <c r="BK1550" s="13"/>
      <c r="BL1550" s="13"/>
      <c r="BM1550" s="13"/>
      <c r="BN1550" s="13"/>
    </row>
    <row r="1551" spans="1:66" x14ac:dyDescent="0.25">
      <c r="A1551" s="10"/>
      <c r="B1551" s="10"/>
      <c r="C1551" s="10"/>
      <c r="D1551" s="10"/>
      <c r="E1551" s="10"/>
      <c r="F1551" s="10"/>
      <c r="G1551" s="10"/>
      <c r="H1551" s="10"/>
      <c r="I1551" s="10"/>
      <c r="J1551" s="10"/>
      <c r="K1551" s="11"/>
      <c r="L1551" s="11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2"/>
      <c r="AS1551" s="12"/>
      <c r="AT1551" s="12"/>
      <c r="AU1551" s="12"/>
      <c r="AV1551" s="12"/>
      <c r="AW1551" s="12"/>
      <c r="AX1551" s="12"/>
      <c r="AY1551" s="12"/>
      <c r="AZ1551" s="12"/>
      <c r="BA1551" s="12"/>
      <c r="BB1551" s="12"/>
      <c r="BC1551" s="12"/>
      <c r="BD1551" s="12"/>
      <c r="BE1551" s="12"/>
      <c r="BF1551" s="12"/>
      <c r="BG1551" s="12"/>
      <c r="BH1551" s="12"/>
      <c r="BI1551" s="12"/>
      <c r="BJ1551" s="13"/>
      <c r="BK1551" s="13"/>
      <c r="BL1551" s="13"/>
      <c r="BM1551" s="13"/>
      <c r="BN1551" s="13"/>
    </row>
    <row r="1552" spans="1:66" x14ac:dyDescent="0.25">
      <c r="A1552" s="10"/>
      <c r="B1552" s="10"/>
      <c r="C1552" s="10"/>
      <c r="D1552" s="10"/>
      <c r="E1552" s="10"/>
      <c r="F1552" s="10"/>
      <c r="G1552" s="10"/>
      <c r="H1552" s="10"/>
      <c r="I1552" s="10"/>
      <c r="J1552" s="10"/>
      <c r="K1552" s="11"/>
      <c r="L1552" s="11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12"/>
      <c r="AI1552" s="12"/>
      <c r="AJ1552" s="12"/>
      <c r="AK1552" s="12"/>
      <c r="AL1552" s="12"/>
      <c r="AM1552" s="12"/>
      <c r="AN1552" s="12"/>
      <c r="AO1552" s="12"/>
      <c r="AP1552" s="12"/>
      <c r="AQ1552" s="12"/>
      <c r="AR1552" s="12"/>
      <c r="AS1552" s="12"/>
      <c r="AT1552" s="12"/>
      <c r="AU1552" s="12"/>
      <c r="AV1552" s="12"/>
      <c r="AW1552" s="12"/>
      <c r="AX1552" s="12"/>
      <c r="AY1552" s="12"/>
      <c r="AZ1552" s="12"/>
      <c r="BA1552" s="12"/>
      <c r="BB1552" s="12"/>
      <c r="BC1552" s="12"/>
      <c r="BD1552" s="12"/>
      <c r="BE1552" s="12"/>
      <c r="BF1552" s="12"/>
      <c r="BG1552" s="12"/>
      <c r="BH1552" s="12"/>
      <c r="BI1552" s="12"/>
      <c r="BJ1552" s="13"/>
      <c r="BK1552" s="13"/>
      <c r="BL1552" s="13"/>
      <c r="BM1552" s="13"/>
      <c r="BN1552" s="13"/>
    </row>
    <row r="1553" spans="1:66" x14ac:dyDescent="0.25">
      <c r="A1553" s="10"/>
      <c r="B1553" s="10"/>
      <c r="C1553" s="10"/>
      <c r="D1553" s="10"/>
      <c r="E1553" s="10"/>
      <c r="F1553" s="10"/>
      <c r="G1553" s="10"/>
      <c r="H1553" s="10"/>
      <c r="I1553" s="10"/>
      <c r="J1553" s="10"/>
      <c r="K1553" s="11"/>
      <c r="L1553" s="11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2"/>
      <c r="AS1553" s="12"/>
      <c r="AT1553" s="12"/>
      <c r="AU1553" s="12"/>
      <c r="AV1553" s="12"/>
      <c r="AW1553" s="12"/>
      <c r="AX1553" s="12"/>
      <c r="AY1553" s="12"/>
      <c r="AZ1553" s="12"/>
      <c r="BA1553" s="12"/>
      <c r="BB1553" s="12"/>
      <c r="BC1553" s="12"/>
      <c r="BD1553" s="12"/>
      <c r="BE1553" s="12"/>
      <c r="BF1553" s="12"/>
      <c r="BG1553" s="12"/>
      <c r="BH1553" s="12"/>
      <c r="BI1553" s="12"/>
      <c r="BJ1553" s="13"/>
      <c r="BK1553" s="13"/>
      <c r="BL1553" s="13"/>
      <c r="BM1553" s="13"/>
      <c r="BN1553" s="13"/>
    </row>
    <row r="1554" spans="1:66" x14ac:dyDescent="0.25">
      <c r="A1554" s="10"/>
      <c r="B1554" s="10"/>
      <c r="C1554" s="10"/>
      <c r="D1554" s="10"/>
      <c r="E1554" s="10"/>
      <c r="F1554" s="10"/>
      <c r="G1554" s="10"/>
      <c r="H1554" s="10"/>
      <c r="I1554" s="10"/>
      <c r="J1554" s="10"/>
      <c r="K1554" s="11"/>
      <c r="L1554" s="11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  <c r="AE1554" s="12"/>
      <c r="AF1554" s="12"/>
      <c r="AG1554" s="12"/>
      <c r="AH1554" s="12"/>
      <c r="AI1554" s="12"/>
      <c r="AJ1554" s="12"/>
      <c r="AK1554" s="12"/>
      <c r="AL1554" s="12"/>
      <c r="AM1554" s="12"/>
      <c r="AN1554" s="12"/>
      <c r="AO1554" s="12"/>
      <c r="AP1554" s="12"/>
      <c r="AQ1554" s="12"/>
      <c r="AR1554" s="12"/>
      <c r="AS1554" s="12"/>
      <c r="AT1554" s="12"/>
      <c r="AU1554" s="12"/>
      <c r="AV1554" s="12"/>
      <c r="AW1554" s="12"/>
      <c r="AX1554" s="12"/>
      <c r="AY1554" s="12"/>
      <c r="AZ1554" s="12"/>
      <c r="BA1554" s="12"/>
      <c r="BB1554" s="12"/>
      <c r="BC1554" s="12"/>
      <c r="BD1554" s="12"/>
      <c r="BE1554" s="12"/>
      <c r="BF1554" s="12"/>
      <c r="BG1554" s="12"/>
      <c r="BH1554" s="12"/>
      <c r="BI1554" s="12"/>
      <c r="BJ1554" s="13"/>
      <c r="BK1554" s="13"/>
      <c r="BL1554" s="13"/>
      <c r="BM1554" s="13"/>
      <c r="BN1554" s="13"/>
    </row>
    <row r="1555" spans="1:66" x14ac:dyDescent="0.25">
      <c r="A1555" s="10"/>
      <c r="B1555" s="10"/>
      <c r="C1555" s="10"/>
      <c r="D1555" s="10"/>
      <c r="E1555" s="10"/>
      <c r="F1555" s="10"/>
      <c r="G1555" s="10"/>
      <c r="H1555" s="10"/>
      <c r="I1555" s="10"/>
      <c r="J1555" s="10"/>
      <c r="K1555" s="11"/>
      <c r="L1555" s="11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2"/>
      <c r="AS1555" s="12"/>
      <c r="AT1555" s="12"/>
      <c r="AU1555" s="12"/>
      <c r="AV1555" s="12"/>
      <c r="AW1555" s="12"/>
      <c r="AX1555" s="12"/>
      <c r="AY1555" s="12"/>
      <c r="AZ1555" s="12"/>
      <c r="BA1555" s="12"/>
      <c r="BB1555" s="12"/>
      <c r="BC1555" s="12"/>
      <c r="BD1555" s="12"/>
      <c r="BE1555" s="12"/>
      <c r="BF1555" s="12"/>
      <c r="BG1555" s="12"/>
      <c r="BH1555" s="12"/>
      <c r="BI1555" s="12"/>
      <c r="BJ1555" s="13"/>
      <c r="BK1555" s="13"/>
      <c r="BL1555" s="13"/>
      <c r="BM1555" s="13"/>
      <c r="BN1555" s="13"/>
    </row>
    <row r="1556" spans="1:66" x14ac:dyDescent="0.25">
      <c r="A1556" s="10"/>
      <c r="B1556" s="10"/>
      <c r="C1556" s="10"/>
      <c r="D1556" s="10"/>
      <c r="E1556" s="10"/>
      <c r="F1556" s="10"/>
      <c r="G1556" s="10"/>
      <c r="H1556" s="10"/>
      <c r="I1556" s="10"/>
      <c r="J1556" s="10"/>
      <c r="K1556" s="11"/>
      <c r="L1556" s="11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12"/>
      <c r="AF1556" s="12"/>
      <c r="AG1556" s="12"/>
      <c r="AH1556" s="12"/>
      <c r="AI1556" s="12"/>
      <c r="AJ1556" s="12"/>
      <c r="AK1556" s="12"/>
      <c r="AL1556" s="12"/>
      <c r="AM1556" s="12"/>
      <c r="AN1556" s="12"/>
      <c r="AO1556" s="12"/>
      <c r="AP1556" s="12"/>
      <c r="AQ1556" s="12"/>
      <c r="AR1556" s="12"/>
      <c r="AS1556" s="12"/>
      <c r="AT1556" s="12"/>
      <c r="AU1556" s="12"/>
      <c r="AV1556" s="12"/>
      <c r="AW1556" s="12"/>
      <c r="AX1556" s="12"/>
      <c r="AY1556" s="12"/>
      <c r="AZ1556" s="12"/>
      <c r="BA1556" s="12"/>
      <c r="BB1556" s="12"/>
      <c r="BC1556" s="12"/>
      <c r="BD1556" s="12"/>
      <c r="BE1556" s="12"/>
      <c r="BF1556" s="12"/>
      <c r="BG1556" s="12"/>
      <c r="BH1556" s="12"/>
      <c r="BI1556" s="12"/>
      <c r="BJ1556" s="13"/>
      <c r="BK1556" s="13"/>
      <c r="BL1556" s="13"/>
      <c r="BM1556" s="13"/>
      <c r="BN1556" s="13"/>
    </row>
    <row r="1557" spans="1:66" x14ac:dyDescent="0.25">
      <c r="A1557" s="10"/>
      <c r="B1557" s="10"/>
      <c r="C1557" s="10"/>
      <c r="D1557" s="10"/>
      <c r="E1557" s="10"/>
      <c r="F1557" s="10"/>
      <c r="G1557" s="10"/>
      <c r="H1557" s="10"/>
      <c r="I1557" s="10"/>
      <c r="J1557" s="10"/>
      <c r="K1557" s="11"/>
      <c r="L1557" s="11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2"/>
      <c r="AS1557" s="12"/>
      <c r="AT1557" s="12"/>
      <c r="AU1557" s="12"/>
      <c r="AV1557" s="12"/>
      <c r="AW1557" s="12"/>
      <c r="AX1557" s="12"/>
      <c r="AY1557" s="12"/>
      <c r="AZ1557" s="12"/>
      <c r="BA1557" s="12"/>
      <c r="BB1557" s="12"/>
      <c r="BC1557" s="12"/>
      <c r="BD1557" s="12"/>
      <c r="BE1557" s="12"/>
      <c r="BF1557" s="12"/>
      <c r="BG1557" s="12"/>
      <c r="BH1557" s="12"/>
      <c r="BI1557" s="12"/>
      <c r="BJ1557" s="13"/>
      <c r="BK1557" s="13"/>
      <c r="BL1557" s="13"/>
      <c r="BM1557" s="13"/>
      <c r="BN1557" s="13"/>
    </row>
    <row r="1558" spans="1:66" x14ac:dyDescent="0.25">
      <c r="A1558" s="10"/>
      <c r="B1558" s="10"/>
      <c r="C1558" s="10"/>
      <c r="D1558" s="10"/>
      <c r="E1558" s="10"/>
      <c r="F1558" s="10"/>
      <c r="G1558" s="10"/>
      <c r="H1558" s="10"/>
      <c r="I1558" s="10"/>
      <c r="J1558" s="10"/>
      <c r="K1558" s="11"/>
      <c r="L1558" s="11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  <c r="AE1558" s="12"/>
      <c r="AF1558" s="12"/>
      <c r="AG1558" s="12"/>
      <c r="AH1558" s="12"/>
      <c r="AI1558" s="12"/>
      <c r="AJ1558" s="12"/>
      <c r="AK1558" s="12"/>
      <c r="AL1558" s="12"/>
      <c r="AM1558" s="12"/>
      <c r="AN1558" s="12"/>
      <c r="AO1558" s="12"/>
      <c r="AP1558" s="12"/>
      <c r="AQ1558" s="12"/>
      <c r="AR1558" s="12"/>
      <c r="AS1558" s="12"/>
      <c r="AT1558" s="12"/>
      <c r="AU1558" s="12"/>
      <c r="AV1558" s="12"/>
      <c r="AW1558" s="12"/>
      <c r="AX1558" s="12"/>
      <c r="AY1558" s="12"/>
      <c r="AZ1558" s="12"/>
      <c r="BA1558" s="12"/>
      <c r="BB1558" s="12"/>
      <c r="BC1558" s="12"/>
      <c r="BD1558" s="12"/>
      <c r="BE1558" s="12"/>
      <c r="BF1558" s="12"/>
      <c r="BG1558" s="12"/>
      <c r="BH1558" s="12"/>
      <c r="BI1558" s="12"/>
      <c r="BJ1558" s="13"/>
      <c r="BK1558" s="13"/>
      <c r="BL1558" s="13"/>
      <c r="BM1558" s="13"/>
      <c r="BN1558" s="13"/>
    </row>
    <row r="1559" spans="1:66" x14ac:dyDescent="0.25">
      <c r="A1559" s="10"/>
      <c r="B1559" s="10"/>
      <c r="C1559" s="10"/>
      <c r="D1559" s="10"/>
      <c r="E1559" s="10"/>
      <c r="F1559" s="10"/>
      <c r="G1559" s="10"/>
      <c r="H1559" s="10"/>
      <c r="I1559" s="10"/>
      <c r="J1559" s="10"/>
      <c r="K1559" s="11"/>
      <c r="L1559" s="11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2"/>
      <c r="AS1559" s="12"/>
      <c r="AT1559" s="12"/>
      <c r="AU1559" s="12"/>
      <c r="AV1559" s="12"/>
      <c r="AW1559" s="12"/>
      <c r="AX1559" s="12"/>
      <c r="AY1559" s="12"/>
      <c r="AZ1559" s="12"/>
      <c r="BA1559" s="12"/>
      <c r="BB1559" s="12"/>
      <c r="BC1559" s="12"/>
      <c r="BD1559" s="12"/>
      <c r="BE1559" s="12"/>
      <c r="BF1559" s="12"/>
      <c r="BG1559" s="12"/>
      <c r="BH1559" s="12"/>
      <c r="BI1559" s="12"/>
      <c r="BJ1559" s="13"/>
      <c r="BK1559" s="13"/>
      <c r="BL1559" s="13"/>
      <c r="BM1559" s="13"/>
      <c r="BN1559" s="13"/>
    </row>
    <row r="1560" spans="1:66" x14ac:dyDescent="0.25">
      <c r="A1560" s="10"/>
      <c r="B1560" s="10"/>
      <c r="C1560" s="10"/>
      <c r="D1560" s="10"/>
      <c r="E1560" s="10"/>
      <c r="F1560" s="10"/>
      <c r="G1560" s="10"/>
      <c r="H1560" s="10"/>
      <c r="I1560" s="10"/>
      <c r="J1560" s="10"/>
      <c r="K1560" s="11"/>
      <c r="L1560" s="11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  <c r="AH1560" s="12"/>
      <c r="AI1560" s="12"/>
      <c r="AJ1560" s="12"/>
      <c r="AK1560" s="12"/>
      <c r="AL1560" s="12"/>
      <c r="AM1560" s="12"/>
      <c r="AN1560" s="12"/>
      <c r="AO1560" s="12"/>
      <c r="AP1560" s="12"/>
      <c r="AQ1560" s="12"/>
      <c r="AR1560" s="12"/>
      <c r="AS1560" s="12"/>
      <c r="AT1560" s="12"/>
      <c r="AU1560" s="12"/>
      <c r="AV1560" s="12"/>
      <c r="AW1560" s="12"/>
      <c r="AX1560" s="12"/>
      <c r="AY1560" s="12"/>
      <c r="AZ1560" s="12"/>
      <c r="BA1560" s="12"/>
      <c r="BB1560" s="12"/>
      <c r="BC1560" s="12"/>
      <c r="BD1560" s="12"/>
      <c r="BE1560" s="12"/>
      <c r="BF1560" s="12"/>
      <c r="BG1560" s="12"/>
      <c r="BH1560" s="12"/>
      <c r="BI1560" s="12"/>
      <c r="BJ1560" s="13"/>
      <c r="BK1560" s="13"/>
      <c r="BL1560" s="13"/>
      <c r="BM1560" s="13"/>
      <c r="BN1560" s="13"/>
    </row>
    <row r="1561" spans="1:66" x14ac:dyDescent="0.25">
      <c r="A1561" s="10"/>
      <c r="B1561" s="10"/>
      <c r="C1561" s="10"/>
      <c r="D1561" s="10"/>
      <c r="E1561" s="10"/>
      <c r="F1561" s="10"/>
      <c r="G1561" s="10"/>
      <c r="H1561" s="10"/>
      <c r="I1561" s="10"/>
      <c r="J1561" s="10"/>
      <c r="K1561" s="11"/>
      <c r="L1561" s="11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2"/>
      <c r="AS1561" s="12"/>
      <c r="AT1561" s="12"/>
      <c r="AU1561" s="12"/>
      <c r="AV1561" s="12"/>
      <c r="AW1561" s="12"/>
      <c r="AX1561" s="12"/>
      <c r="AY1561" s="12"/>
      <c r="AZ1561" s="12"/>
      <c r="BA1561" s="12"/>
      <c r="BB1561" s="12"/>
      <c r="BC1561" s="12"/>
      <c r="BD1561" s="12"/>
      <c r="BE1561" s="12"/>
      <c r="BF1561" s="12"/>
      <c r="BG1561" s="12"/>
      <c r="BH1561" s="12"/>
      <c r="BI1561" s="12"/>
      <c r="BJ1561" s="13"/>
      <c r="BK1561" s="13"/>
      <c r="BL1561" s="13"/>
      <c r="BM1561" s="13"/>
      <c r="BN1561" s="13"/>
    </row>
    <row r="1562" spans="1:66" x14ac:dyDescent="0.25">
      <c r="A1562" s="10"/>
      <c r="B1562" s="10"/>
      <c r="C1562" s="10"/>
      <c r="D1562" s="10"/>
      <c r="E1562" s="10"/>
      <c r="F1562" s="10"/>
      <c r="G1562" s="10"/>
      <c r="H1562" s="10"/>
      <c r="I1562" s="10"/>
      <c r="J1562" s="10"/>
      <c r="K1562" s="11"/>
      <c r="L1562" s="11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12"/>
      <c r="AF1562" s="12"/>
      <c r="AG1562" s="12"/>
      <c r="AH1562" s="12"/>
      <c r="AI1562" s="12"/>
      <c r="AJ1562" s="12"/>
      <c r="AK1562" s="12"/>
      <c r="AL1562" s="12"/>
      <c r="AM1562" s="12"/>
      <c r="AN1562" s="12"/>
      <c r="AO1562" s="12"/>
      <c r="AP1562" s="12"/>
      <c r="AQ1562" s="12"/>
      <c r="AR1562" s="12"/>
      <c r="AS1562" s="12"/>
      <c r="AT1562" s="12"/>
      <c r="AU1562" s="12"/>
      <c r="AV1562" s="12"/>
      <c r="AW1562" s="12"/>
      <c r="AX1562" s="12"/>
      <c r="AY1562" s="12"/>
      <c r="AZ1562" s="12"/>
      <c r="BA1562" s="12"/>
      <c r="BB1562" s="12"/>
      <c r="BC1562" s="12"/>
      <c r="BD1562" s="12"/>
      <c r="BE1562" s="12"/>
      <c r="BF1562" s="12"/>
      <c r="BG1562" s="12"/>
      <c r="BH1562" s="12"/>
      <c r="BI1562" s="12"/>
      <c r="BJ1562" s="13"/>
      <c r="BK1562" s="13"/>
      <c r="BL1562" s="13"/>
      <c r="BM1562" s="13"/>
      <c r="BN1562" s="13"/>
    </row>
    <row r="1563" spans="1:66" x14ac:dyDescent="0.25">
      <c r="A1563" s="10"/>
      <c r="B1563" s="10"/>
      <c r="C1563" s="10"/>
      <c r="D1563" s="10"/>
      <c r="E1563" s="10"/>
      <c r="F1563" s="10"/>
      <c r="G1563" s="10"/>
      <c r="H1563" s="10"/>
      <c r="I1563" s="10"/>
      <c r="J1563" s="10"/>
      <c r="K1563" s="11"/>
      <c r="L1563" s="11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2"/>
      <c r="AS1563" s="12"/>
      <c r="AT1563" s="12"/>
      <c r="AU1563" s="12"/>
      <c r="AV1563" s="12"/>
      <c r="AW1563" s="12"/>
      <c r="AX1563" s="12"/>
      <c r="AY1563" s="12"/>
      <c r="AZ1563" s="12"/>
      <c r="BA1563" s="12"/>
      <c r="BB1563" s="12"/>
      <c r="BC1563" s="12"/>
      <c r="BD1563" s="12"/>
      <c r="BE1563" s="12"/>
      <c r="BF1563" s="12"/>
      <c r="BG1563" s="12"/>
      <c r="BH1563" s="12"/>
      <c r="BI1563" s="12"/>
      <c r="BJ1563" s="13"/>
      <c r="BK1563" s="13"/>
      <c r="BL1563" s="13"/>
      <c r="BM1563" s="13"/>
      <c r="BN1563" s="13"/>
    </row>
    <row r="1564" spans="1:66" x14ac:dyDescent="0.25">
      <c r="A1564" s="10"/>
      <c r="B1564" s="10"/>
      <c r="C1564" s="10"/>
      <c r="D1564" s="10"/>
      <c r="E1564" s="10"/>
      <c r="F1564" s="10"/>
      <c r="G1564" s="10"/>
      <c r="H1564" s="10"/>
      <c r="I1564" s="10"/>
      <c r="J1564" s="10"/>
      <c r="K1564" s="11"/>
      <c r="L1564" s="11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2"/>
      <c r="AF1564" s="12"/>
      <c r="AG1564" s="12"/>
      <c r="AH1564" s="12"/>
      <c r="AI1564" s="12"/>
      <c r="AJ1564" s="12"/>
      <c r="AK1564" s="12"/>
      <c r="AL1564" s="12"/>
      <c r="AM1564" s="12"/>
      <c r="AN1564" s="12"/>
      <c r="AO1564" s="12"/>
      <c r="AP1564" s="12"/>
      <c r="AQ1564" s="12"/>
      <c r="AR1564" s="12"/>
      <c r="AS1564" s="12"/>
      <c r="AT1564" s="12"/>
      <c r="AU1564" s="12"/>
      <c r="AV1564" s="12"/>
      <c r="AW1564" s="12"/>
      <c r="AX1564" s="12"/>
      <c r="AY1564" s="12"/>
      <c r="AZ1564" s="12"/>
      <c r="BA1564" s="12"/>
      <c r="BB1564" s="12"/>
      <c r="BC1564" s="12"/>
      <c r="BD1564" s="12"/>
      <c r="BE1564" s="12"/>
      <c r="BF1564" s="12"/>
      <c r="BG1564" s="12"/>
      <c r="BH1564" s="12"/>
      <c r="BI1564" s="12"/>
      <c r="BJ1564" s="13"/>
      <c r="BK1564" s="13"/>
      <c r="BL1564" s="13"/>
      <c r="BM1564" s="13"/>
      <c r="BN1564" s="13"/>
    </row>
    <row r="1565" spans="1:66" x14ac:dyDescent="0.25">
      <c r="A1565" s="10"/>
      <c r="B1565" s="10"/>
      <c r="C1565" s="10"/>
      <c r="D1565" s="10"/>
      <c r="E1565" s="10"/>
      <c r="F1565" s="10"/>
      <c r="G1565" s="10"/>
      <c r="H1565" s="10"/>
      <c r="I1565" s="10"/>
      <c r="J1565" s="10"/>
      <c r="K1565" s="11"/>
      <c r="L1565" s="11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2"/>
      <c r="AS1565" s="12"/>
      <c r="AT1565" s="12"/>
      <c r="AU1565" s="12"/>
      <c r="AV1565" s="12"/>
      <c r="AW1565" s="12"/>
      <c r="AX1565" s="12"/>
      <c r="AY1565" s="12"/>
      <c r="AZ1565" s="12"/>
      <c r="BA1565" s="12"/>
      <c r="BB1565" s="12"/>
      <c r="BC1565" s="12"/>
      <c r="BD1565" s="12"/>
      <c r="BE1565" s="12"/>
      <c r="BF1565" s="12"/>
      <c r="BG1565" s="12"/>
      <c r="BH1565" s="12"/>
      <c r="BI1565" s="12"/>
      <c r="BJ1565" s="13"/>
      <c r="BK1565" s="13"/>
      <c r="BL1565" s="13"/>
      <c r="BM1565" s="13"/>
      <c r="BN1565" s="13"/>
    </row>
    <row r="1566" spans="1:66" x14ac:dyDescent="0.25">
      <c r="A1566" s="10"/>
      <c r="B1566" s="10"/>
      <c r="C1566" s="10"/>
      <c r="D1566" s="10"/>
      <c r="E1566" s="10"/>
      <c r="F1566" s="10"/>
      <c r="G1566" s="10"/>
      <c r="H1566" s="10"/>
      <c r="I1566" s="10"/>
      <c r="J1566" s="10"/>
      <c r="K1566" s="11"/>
      <c r="L1566" s="11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12"/>
      <c r="AH1566" s="12"/>
      <c r="AI1566" s="12"/>
      <c r="AJ1566" s="12"/>
      <c r="AK1566" s="12"/>
      <c r="AL1566" s="12"/>
      <c r="AM1566" s="12"/>
      <c r="AN1566" s="12"/>
      <c r="AO1566" s="12"/>
      <c r="AP1566" s="12"/>
      <c r="AQ1566" s="12"/>
      <c r="AR1566" s="12"/>
      <c r="AS1566" s="12"/>
      <c r="AT1566" s="12"/>
      <c r="AU1566" s="12"/>
      <c r="AV1566" s="12"/>
      <c r="AW1566" s="12"/>
      <c r="AX1566" s="12"/>
      <c r="AY1566" s="12"/>
      <c r="AZ1566" s="12"/>
      <c r="BA1566" s="12"/>
      <c r="BB1566" s="12"/>
      <c r="BC1566" s="12"/>
      <c r="BD1566" s="12"/>
      <c r="BE1566" s="12"/>
      <c r="BF1566" s="12"/>
      <c r="BG1566" s="12"/>
      <c r="BH1566" s="12"/>
      <c r="BI1566" s="12"/>
      <c r="BJ1566" s="13"/>
      <c r="BK1566" s="13"/>
      <c r="BL1566" s="13"/>
      <c r="BM1566" s="13"/>
      <c r="BN1566" s="13"/>
    </row>
    <row r="1567" spans="1:66" x14ac:dyDescent="0.25">
      <c r="A1567" s="10"/>
      <c r="B1567" s="10"/>
      <c r="C1567" s="10"/>
      <c r="D1567" s="10"/>
      <c r="E1567" s="10"/>
      <c r="F1567" s="10"/>
      <c r="G1567" s="10"/>
      <c r="H1567" s="10"/>
      <c r="I1567" s="10"/>
      <c r="J1567" s="10"/>
      <c r="K1567" s="11"/>
      <c r="L1567" s="11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2"/>
      <c r="AS1567" s="12"/>
      <c r="AT1567" s="12"/>
      <c r="AU1567" s="12"/>
      <c r="AV1567" s="12"/>
      <c r="AW1567" s="12"/>
      <c r="AX1567" s="12"/>
      <c r="AY1567" s="12"/>
      <c r="AZ1567" s="12"/>
      <c r="BA1567" s="12"/>
      <c r="BB1567" s="12"/>
      <c r="BC1567" s="12"/>
      <c r="BD1567" s="12"/>
      <c r="BE1567" s="12"/>
      <c r="BF1567" s="12"/>
      <c r="BG1567" s="12"/>
      <c r="BH1567" s="12"/>
      <c r="BI1567" s="12"/>
      <c r="BJ1567" s="13"/>
      <c r="BK1567" s="13"/>
      <c r="BL1567" s="13"/>
      <c r="BM1567" s="13"/>
      <c r="BN1567" s="13"/>
    </row>
    <row r="1568" spans="1:66" x14ac:dyDescent="0.25">
      <c r="A1568" s="10"/>
      <c r="B1568" s="10"/>
      <c r="C1568" s="10"/>
      <c r="D1568" s="10"/>
      <c r="E1568" s="10"/>
      <c r="F1568" s="10"/>
      <c r="G1568" s="10"/>
      <c r="H1568" s="10"/>
      <c r="I1568" s="10"/>
      <c r="J1568" s="10"/>
      <c r="K1568" s="11"/>
      <c r="L1568" s="11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12"/>
      <c r="AF1568" s="12"/>
      <c r="AG1568" s="12"/>
      <c r="AH1568" s="12"/>
      <c r="AI1568" s="12"/>
      <c r="AJ1568" s="12"/>
      <c r="AK1568" s="12"/>
      <c r="AL1568" s="12"/>
      <c r="AM1568" s="12"/>
      <c r="AN1568" s="12"/>
      <c r="AO1568" s="12"/>
      <c r="AP1568" s="12"/>
      <c r="AQ1568" s="12"/>
      <c r="AR1568" s="12"/>
      <c r="AS1568" s="12"/>
      <c r="AT1568" s="12"/>
      <c r="AU1568" s="12"/>
      <c r="AV1568" s="12"/>
      <c r="AW1568" s="12"/>
      <c r="AX1568" s="12"/>
      <c r="AY1568" s="12"/>
      <c r="AZ1568" s="12"/>
      <c r="BA1568" s="12"/>
      <c r="BB1568" s="12"/>
      <c r="BC1568" s="12"/>
      <c r="BD1568" s="12"/>
      <c r="BE1568" s="12"/>
      <c r="BF1568" s="12"/>
      <c r="BG1568" s="12"/>
      <c r="BH1568" s="12"/>
      <c r="BI1568" s="12"/>
      <c r="BJ1568" s="13"/>
      <c r="BK1568" s="13"/>
      <c r="BL1568" s="13"/>
      <c r="BM1568" s="13"/>
      <c r="BN1568" s="13"/>
    </row>
    <row r="1569" spans="1:66" x14ac:dyDescent="0.25">
      <c r="A1569" s="10"/>
      <c r="B1569" s="10"/>
      <c r="C1569" s="10"/>
      <c r="D1569" s="10"/>
      <c r="E1569" s="10"/>
      <c r="F1569" s="10"/>
      <c r="G1569" s="10"/>
      <c r="H1569" s="10"/>
      <c r="I1569" s="10"/>
      <c r="J1569" s="10"/>
      <c r="K1569" s="11"/>
      <c r="L1569" s="11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2"/>
      <c r="AS1569" s="12"/>
      <c r="AT1569" s="12"/>
      <c r="AU1569" s="12"/>
      <c r="AV1569" s="12"/>
      <c r="AW1569" s="12"/>
      <c r="AX1569" s="12"/>
      <c r="AY1569" s="12"/>
      <c r="AZ1569" s="12"/>
      <c r="BA1569" s="12"/>
      <c r="BB1569" s="12"/>
      <c r="BC1569" s="12"/>
      <c r="BD1569" s="12"/>
      <c r="BE1569" s="12"/>
      <c r="BF1569" s="12"/>
      <c r="BG1569" s="12"/>
      <c r="BH1569" s="12"/>
      <c r="BI1569" s="12"/>
      <c r="BJ1569" s="13"/>
      <c r="BK1569" s="13"/>
      <c r="BL1569" s="13"/>
      <c r="BM1569" s="13"/>
      <c r="BN1569" s="13"/>
    </row>
    <row r="1570" spans="1:66" x14ac:dyDescent="0.25">
      <c r="A1570" s="10"/>
      <c r="B1570" s="10"/>
      <c r="C1570" s="10"/>
      <c r="D1570" s="10"/>
      <c r="E1570" s="10"/>
      <c r="F1570" s="10"/>
      <c r="G1570" s="10"/>
      <c r="H1570" s="10"/>
      <c r="I1570" s="10"/>
      <c r="J1570" s="10"/>
      <c r="K1570" s="11"/>
      <c r="L1570" s="11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/>
      <c r="AH1570" s="12"/>
      <c r="AI1570" s="12"/>
      <c r="AJ1570" s="12"/>
      <c r="AK1570" s="12"/>
      <c r="AL1570" s="12"/>
      <c r="AM1570" s="12"/>
      <c r="AN1570" s="12"/>
      <c r="AO1570" s="12"/>
      <c r="AP1570" s="12"/>
      <c r="AQ1570" s="12"/>
      <c r="AR1570" s="12"/>
      <c r="AS1570" s="12"/>
      <c r="AT1570" s="12"/>
      <c r="AU1570" s="12"/>
      <c r="AV1570" s="12"/>
      <c r="AW1570" s="12"/>
      <c r="AX1570" s="12"/>
      <c r="AY1570" s="12"/>
      <c r="AZ1570" s="12"/>
      <c r="BA1570" s="12"/>
      <c r="BB1570" s="12"/>
      <c r="BC1570" s="12"/>
      <c r="BD1570" s="12"/>
      <c r="BE1570" s="12"/>
      <c r="BF1570" s="12"/>
      <c r="BG1570" s="12"/>
      <c r="BH1570" s="12"/>
      <c r="BI1570" s="12"/>
      <c r="BJ1570" s="13"/>
      <c r="BK1570" s="13"/>
      <c r="BL1570" s="13"/>
      <c r="BM1570" s="13"/>
      <c r="BN1570" s="13"/>
    </row>
    <row r="1571" spans="1:66" x14ac:dyDescent="0.25">
      <c r="A1571" s="10"/>
      <c r="B1571" s="10"/>
      <c r="C1571" s="10"/>
      <c r="D1571" s="10"/>
      <c r="E1571" s="10"/>
      <c r="F1571" s="10"/>
      <c r="G1571" s="10"/>
      <c r="H1571" s="10"/>
      <c r="I1571" s="10"/>
      <c r="J1571" s="10"/>
      <c r="K1571" s="11"/>
      <c r="L1571" s="11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2"/>
      <c r="AS1571" s="12"/>
      <c r="AT1571" s="12"/>
      <c r="AU1571" s="12"/>
      <c r="AV1571" s="12"/>
      <c r="AW1571" s="12"/>
      <c r="AX1571" s="12"/>
      <c r="AY1571" s="12"/>
      <c r="AZ1571" s="12"/>
      <c r="BA1571" s="12"/>
      <c r="BB1571" s="12"/>
      <c r="BC1571" s="12"/>
      <c r="BD1571" s="12"/>
      <c r="BE1571" s="12"/>
      <c r="BF1571" s="12"/>
      <c r="BG1571" s="12"/>
      <c r="BH1571" s="12"/>
      <c r="BI1571" s="12"/>
      <c r="BJ1571" s="13"/>
      <c r="BK1571" s="13"/>
      <c r="BL1571" s="13"/>
      <c r="BM1571" s="13"/>
      <c r="BN1571" s="13"/>
    </row>
    <row r="1572" spans="1:66" x14ac:dyDescent="0.25">
      <c r="A1572" s="10"/>
      <c r="B1572" s="10"/>
      <c r="C1572" s="10"/>
      <c r="D1572" s="10"/>
      <c r="E1572" s="10"/>
      <c r="F1572" s="10"/>
      <c r="G1572" s="10"/>
      <c r="H1572" s="10"/>
      <c r="I1572" s="10"/>
      <c r="J1572" s="10"/>
      <c r="K1572" s="11"/>
      <c r="L1572" s="11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/>
      <c r="AL1572" s="12"/>
      <c r="AM1572" s="12"/>
      <c r="AN1572" s="12"/>
      <c r="AO1572" s="12"/>
      <c r="AP1572" s="12"/>
      <c r="AQ1572" s="12"/>
      <c r="AR1572" s="12"/>
      <c r="AS1572" s="12"/>
      <c r="AT1572" s="12"/>
      <c r="AU1572" s="12"/>
      <c r="AV1572" s="12"/>
      <c r="AW1572" s="12"/>
      <c r="AX1572" s="12"/>
      <c r="AY1572" s="12"/>
      <c r="AZ1572" s="12"/>
      <c r="BA1572" s="12"/>
      <c r="BB1572" s="12"/>
      <c r="BC1572" s="12"/>
      <c r="BD1572" s="12"/>
      <c r="BE1572" s="12"/>
      <c r="BF1572" s="12"/>
      <c r="BG1572" s="12"/>
      <c r="BH1572" s="12"/>
      <c r="BI1572" s="12"/>
      <c r="BJ1572" s="13"/>
      <c r="BK1572" s="13"/>
      <c r="BL1572" s="13"/>
      <c r="BM1572" s="13"/>
      <c r="BN1572" s="13"/>
    </row>
    <row r="1573" spans="1:66" x14ac:dyDescent="0.25">
      <c r="A1573" s="10"/>
      <c r="B1573" s="10"/>
      <c r="C1573" s="10"/>
      <c r="D1573" s="10"/>
      <c r="E1573" s="10"/>
      <c r="F1573" s="10"/>
      <c r="G1573" s="10"/>
      <c r="H1573" s="10"/>
      <c r="I1573" s="10"/>
      <c r="J1573" s="10"/>
      <c r="K1573" s="11"/>
      <c r="L1573" s="11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2"/>
      <c r="AS1573" s="12"/>
      <c r="AT1573" s="12"/>
      <c r="AU1573" s="12"/>
      <c r="AV1573" s="12"/>
      <c r="AW1573" s="12"/>
      <c r="AX1573" s="12"/>
      <c r="AY1573" s="12"/>
      <c r="AZ1573" s="12"/>
      <c r="BA1573" s="12"/>
      <c r="BB1573" s="12"/>
      <c r="BC1573" s="12"/>
      <c r="BD1573" s="12"/>
      <c r="BE1573" s="12"/>
      <c r="BF1573" s="12"/>
      <c r="BG1573" s="12"/>
      <c r="BH1573" s="12"/>
      <c r="BI1573" s="12"/>
      <c r="BJ1573" s="13"/>
      <c r="BK1573" s="13"/>
      <c r="BL1573" s="13"/>
      <c r="BM1573" s="13"/>
      <c r="BN1573" s="13"/>
    </row>
    <row r="1574" spans="1:66" x14ac:dyDescent="0.25">
      <c r="A1574" s="10"/>
      <c r="B1574" s="10"/>
      <c r="C1574" s="10"/>
      <c r="D1574" s="10"/>
      <c r="E1574" s="10"/>
      <c r="F1574" s="10"/>
      <c r="G1574" s="10"/>
      <c r="H1574" s="10"/>
      <c r="I1574" s="10"/>
      <c r="J1574" s="10"/>
      <c r="K1574" s="11"/>
      <c r="L1574" s="11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12"/>
      <c r="AF1574" s="12"/>
      <c r="AG1574" s="12"/>
      <c r="AH1574" s="12"/>
      <c r="AI1574" s="12"/>
      <c r="AJ1574" s="12"/>
      <c r="AK1574" s="12"/>
      <c r="AL1574" s="12"/>
      <c r="AM1574" s="12"/>
      <c r="AN1574" s="12"/>
      <c r="AO1574" s="12"/>
      <c r="AP1574" s="12"/>
      <c r="AQ1574" s="12"/>
      <c r="AR1574" s="12"/>
      <c r="AS1574" s="12"/>
      <c r="AT1574" s="12"/>
      <c r="AU1574" s="12"/>
      <c r="AV1574" s="12"/>
      <c r="AW1574" s="12"/>
      <c r="AX1574" s="12"/>
      <c r="AY1574" s="12"/>
      <c r="AZ1574" s="12"/>
      <c r="BA1574" s="12"/>
      <c r="BB1574" s="12"/>
      <c r="BC1574" s="12"/>
      <c r="BD1574" s="12"/>
      <c r="BE1574" s="12"/>
      <c r="BF1574" s="12"/>
      <c r="BG1574" s="12"/>
      <c r="BH1574" s="12"/>
      <c r="BI1574" s="12"/>
      <c r="BJ1574" s="13"/>
      <c r="BK1574" s="13"/>
      <c r="BL1574" s="13"/>
      <c r="BM1574" s="13"/>
      <c r="BN1574" s="13"/>
    </row>
    <row r="1575" spans="1:66" x14ac:dyDescent="0.25">
      <c r="A1575" s="10"/>
      <c r="B1575" s="10"/>
      <c r="C1575" s="10"/>
      <c r="D1575" s="10"/>
      <c r="E1575" s="10"/>
      <c r="F1575" s="10"/>
      <c r="G1575" s="10"/>
      <c r="H1575" s="10"/>
      <c r="I1575" s="10"/>
      <c r="J1575" s="10"/>
      <c r="K1575" s="11"/>
      <c r="L1575" s="11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2"/>
      <c r="AS1575" s="12"/>
      <c r="AT1575" s="12"/>
      <c r="AU1575" s="12"/>
      <c r="AV1575" s="12"/>
      <c r="AW1575" s="12"/>
      <c r="AX1575" s="12"/>
      <c r="AY1575" s="12"/>
      <c r="AZ1575" s="12"/>
      <c r="BA1575" s="12"/>
      <c r="BB1575" s="12"/>
      <c r="BC1575" s="12"/>
      <c r="BD1575" s="12"/>
      <c r="BE1575" s="12"/>
      <c r="BF1575" s="12"/>
      <c r="BG1575" s="12"/>
      <c r="BH1575" s="12"/>
      <c r="BI1575" s="12"/>
      <c r="BJ1575" s="13"/>
      <c r="BK1575" s="13"/>
      <c r="BL1575" s="13"/>
      <c r="BM1575" s="13"/>
      <c r="BN1575" s="13"/>
    </row>
    <row r="1576" spans="1:66" x14ac:dyDescent="0.25">
      <c r="A1576" s="10"/>
      <c r="B1576" s="10"/>
      <c r="C1576" s="10"/>
      <c r="D1576" s="10"/>
      <c r="E1576" s="10"/>
      <c r="F1576" s="10"/>
      <c r="G1576" s="10"/>
      <c r="H1576" s="10"/>
      <c r="I1576" s="10"/>
      <c r="J1576" s="10"/>
      <c r="K1576" s="11"/>
      <c r="L1576" s="11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12"/>
      <c r="AF1576" s="12"/>
      <c r="AG1576" s="12"/>
      <c r="AH1576" s="12"/>
      <c r="AI1576" s="12"/>
      <c r="AJ1576" s="12"/>
      <c r="AK1576" s="12"/>
      <c r="AL1576" s="12"/>
      <c r="AM1576" s="12"/>
      <c r="AN1576" s="12"/>
      <c r="AO1576" s="12"/>
      <c r="AP1576" s="12"/>
      <c r="AQ1576" s="12"/>
      <c r="AR1576" s="12"/>
      <c r="AS1576" s="12"/>
      <c r="AT1576" s="12"/>
      <c r="AU1576" s="12"/>
      <c r="AV1576" s="12"/>
      <c r="AW1576" s="12"/>
      <c r="AX1576" s="12"/>
      <c r="AY1576" s="12"/>
      <c r="AZ1576" s="12"/>
      <c r="BA1576" s="12"/>
      <c r="BB1576" s="12"/>
      <c r="BC1576" s="12"/>
      <c r="BD1576" s="12"/>
      <c r="BE1576" s="12"/>
      <c r="BF1576" s="12"/>
      <c r="BG1576" s="12"/>
      <c r="BH1576" s="12"/>
      <c r="BI1576" s="12"/>
      <c r="BJ1576" s="13"/>
      <c r="BK1576" s="13"/>
      <c r="BL1576" s="13"/>
      <c r="BM1576" s="13"/>
      <c r="BN1576" s="13"/>
    </row>
    <row r="1577" spans="1:66" x14ac:dyDescent="0.25">
      <c r="A1577" s="10"/>
      <c r="B1577" s="10"/>
      <c r="C1577" s="10"/>
      <c r="D1577" s="10"/>
      <c r="E1577" s="10"/>
      <c r="F1577" s="10"/>
      <c r="G1577" s="10"/>
      <c r="H1577" s="10"/>
      <c r="I1577" s="10"/>
      <c r="J1577" s="10"/>
      <c r="K1577" s="11"/>
      <c r="L1577" s="11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2"/>
      <c r="AS1577" s="12"/>
      <c r="AT1577" s="12"/>
      <c r="AU1577" s="12"/>
      <c r="AV1577" s="12"/>
      <c r="AW1577" s="12"/>
      <c r="AX1577" s="12"/>
      <c r="AY1577" s="12"/>
      <c r="AZ1577" s="12"/>
      <c r="BA1577" s="12"/>
      <c r="BB1577" s="12"/>
      <c r="BC1577" s="12"/>
      <c r="BD1577" s="12"/>
      <c r="BE1577" s="12"/>
      <c r="BF1577" s="12"/>
      <c r="BG1577" s="12"/>
      <c r="BH1577" s="12"/>
      <c r="BI1577" s="12"/>
      <c r="BJ1577" s="13"/>
      <c r="BK1577" s="13"/>
      <c r="BL1577" s="13"/>
      <c r="BM1577" s="13"/>
      <c r="BN1577" s="13"/>
    </row>
    <row r="1578" spans="1:66" x14ac:dyDescent="0.25">
      <c r="A1578" s="10"/>
      <c r="B1578" s="10"/>
      <c r="C1578" s="10"/>
      <c r="D1578" s="10"/>
      <c r="E1578" s="10"/>
      <c r="F1578" s="10"/>
      <c r="G1578" s="10"/>
      <c r="H1578" s="10"/>
      <c r="I1578" s="10"/>
      <c r="J1578" s="10"/>
      <c r="K1578" s="11"/>
      <c r="L1578" s="11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  <c r="AH1578" s="12"/>
      <c r="AI1578" s="12"/>
      <c r="AJ1578" s="12"/>
      <c r="AK1578" s="12"/>
      <c r="AL1578" s="12"/>
      <c r="AM1578" s="12"/>
      <c r="AN1578" s="12"/>
      <c r="AO1578" s="12"/>
      <c r="AP1578" s="12"/>
      <c r="AQ1578" s="12"/>
      <c r="AR1578" s="12"/>
      <c r="AS1578" s="12"/>
      <c r="AT1578" s="12"/>
      <c r="AU1578" s="12"/>
      <c r="AV1578" s="12"/>
      <c r="AW1578" s="12"/>
      <c r="AX1578" s="12"/>
      <c r="AY1578" s="12"/>
      <c r="AZ1578" s="12"/>
      <c r="BA1578" s="12"/>
      <c r="BB1578" s="12"/>
      <c r="BC1578" s="12"/>
      <c r="BD1578" s="12"/>
      <c r="BE1578" s="12"/>
      <c r="BF1578" s="12"/>
      <c r="BG1578" s="12"/>
      <c r="BH1578" s="12"/>
      <c r="BI1578" s="12"/>
      <c r="BJ1578" s="13"/>
      <c r="BK1578" s="13"/>
      <c r="BL1578" s="13"/>
      <c r="BM1578" s="13"/>
      <c r="BN1578" s="13"/>
    </row>
    <row r="1579" spans="1:66" x14ac:dyDescent="0.25">
      <c r="A1579" s="10"/>
      <c r="B1579" s="10"/>
      <c r="C1579" s="10"/>
      <c r="D1579" s="10"/>
      <c r="E1579" s="10"/>
      <c r="F1579" s="10"/>
      <c r="G1579" s="10"/>
      <c r="H1579" s="10"/>
      <c r="I1579" s="10"/>
      <c r="J1579" s="10"/>
      <c r="K1579" s="11"/>
      <c r="L1579" s="11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2"/>
      <c r="AS1579" s="12"/>
      <c r="AT1579" s="12"/>
      <c r="AU1579" s="12"/>
      <c r="AV1579" s="12"/>
      <c r="AW1579" s="12"/>
      <c r="AX1579" s="12"/>
      <c r="AY1579" s="12"/>
      <c r="AZ1579" s="12"/>
      <c r="BA1579" s="12"/>
      <c r="BB1579" s="12"/>
      <c r="BC1579" s="12"/>
      <c r="BD1579" s="12"/>
      <c r="BE1579" s="12"/>
      <c r="BF1579" s="12"/>
      <c r="BG1579" s="12"/>
      <c r="BH1579" s="12"/>
      <c r="BI1579" s="12"/>
      <c r="BJ1579" s="13"/>
      <c r="BK1579" s="13"/>
      <c r="BL1579" s="13"/>
      <c r="BM1579" s="13"/>
      <c r="BN1579" s="13"/>
    </row>
    <row r="1580" spans="1:66" x14ac:dyDescent="0.25">
      <c r="A1580" s="10"/>
      <c r="B1580" s="10"/>
      <c r="C1580" s="10"/>
      <c r="D1580" s="10"/>
      <c r="E1580" s="10"/>
      <c r="F1580" s="10"/>
      <c r="G1580" s="10"/>
      <c r="H1580" s="10"/>
      <c r="I1580" s="10"/>
      <c r="J1580" s="10"/>
      <c r="K1580" s="11"/>
      <c r="L1580" s="11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/>
      <c r="AL1580" s="12"/>
      <c r="AM1580" s="12"/>
      <c r="AN1580" s="12"/>
      <c r="AO1580" s="12"/>
      <c r="AP1580" s="12"/>
      <c r="AQ1580" s="12"/>
      <c r="AR1580" s="12"/>
      <c r="AS1580" s="12"/>
      <c r="AT1580" s="12"/>
      <c r="AU1580" s="12"/>
      <c r="AV1580" s="12"/>
      <c r="AW1580" s="12"/>
      <c r="AX1580" s="12"/>
      <c r="AY1580" s="12"/>
      <c r="AZ1580" s="12"/>
      <c r="BA1580" s="12"/>
      <c r="BB1580" s="12"/>
      <c r="BC1580" s="12"/>
      <c r="BD1580" s="12"/>
      <c r="BE1580" s="12"/>
      <c r="BF1580" s="12"/>
      <c r="BG1580" s="12"/>
      <c r="BH1580" s="12"/>
      <c r="BI1580" s="12"/>
      <c r="BJ1580" s="13"/>
      <c r="BK1580" s="13"/>
      <c r="BL1580" s="13"/>
      <c r="BM1580" s="13"/>
      <c r="BN1580" s="13"/>
    </row>
    <row r="1581" spans="1:66" x14ac:dyDescent="0.25">
      <c r="A1581" s="10"/>
      <c r="B1581" s="10"/>
      <c r="C1581" s="10"/>
      <c r="D1581" s="10"/>
      <c r="E1581" s="10"/>
      <c r="F1581" s="10"/>
      <c r="G1581" s="10"/>
      <c r="H1581" s="10"/>
      <c r="I1581" s="10"/>
      <c r="J1581" s="10"/>
      <c r="K1581" s="11"/>
      <c r="L1581" s="11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2"/>
      <c r="AS1581" s="12"/>
      <c r="AT1581" s="12"/>
      <c r="AU1581" s="12"/>
      <c r="AV1581" s="12"/>
      <c r="AW1581" s="12"/>
      <c r="AX1581" s="12"/>
      <c r="AY1581" s="12"/>
      <c r="AZ1581" s="12"/>
      <c r="BA1581" s="12"/>
      <c r="BB1581" s="12"/>
      <c r="BC1581" s="12"/>
      <c r="BD1581" s="12"/>
      <c r="BE1581" s="12"/>
      <c r="BF1581" s="12"/>
      <c r="BG1581" s="12"/>
      <c r="BH1581" s="12"/>
      <c r="BI1581" s="12"/>
      <c r="BJ1581" s="13"/>
      <c r="BK1581" s="13"/>
      <c r="BL1581" s="13"/>
      <c r="BM1581" s="13"/>
      <c r="BN1581" s="13"/>
    </row>
    <row r="1582" spans="1:66" x14ac:dyDescent="0.25">
      <c r="A1582" s="10"/>
      <c r="B1582" s="10"/>
      <c r="C1582" s="10"/>
      <c r="D1582" s="10"/>
      <c r="E1582" s="10"/>
      <c r="F1582" s="10"/>
      <c r="G1582" s="10"/>
      <c r="H1582" s="10"/>
      <c r="I1582" s="10"/>
      <c r="J1582" s="10"/>
      <c r="K1582" s="11"/>
      <c r="L1582" s="11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/>
      <c r="AL1582" s="12"/>
      <c r="AM1582" s="12"/>
      <c r="AN1582" s="12"/>
      <c r="AO1582" s="12"/>
      <c r="AP1582" s="12"/>
      <c r="AQ1582" s="12"/>
      <c r="AR1582" s="12"/>
      <c r="AS1582" s="12"/>
      <c r="AT1582" s="12"/>
      <c r="AU1582" s="12"/>
      <c r="AV1582" s="12"/>
      <c r="AW1582" s="12"/>
      <c r="AX1582" s="12"/>
      <c r="AY1582" s="12"/>
      <c r="AZ1582" s="12"/>
      <c r="BA1582" s="12"/>
      <c r="BB1582" s="12"/>
      <c r="BC1582" s="12"/>
      <c r="BD1582" s="12"/>
      <c r="BE1582" s="12"/>
      <c r="BF1582" s="12"/>
      <c r="BG1582" s="12"/>
      <c r="BH1582" s="12"/>
      <c r="BI1582" s="12"/>
      <c r="BJ1582" s="13"/>
      <c r="BK1582" s="13"/>
      <c r="BL1582" s="13"/>
      <c r="BM1582" s="13"/>
      <c r="BN1582" s="13"/>
    </row>
    <row r="1583" spans="1:66" x14ac:dyDescent="0.25">
      <c r="A1583" s="10"/>
      <c r="B1583" s="10"/>
      <c r="C1583" s="10"/>
      <c r="D1583" s="10"/>
      <c r="E1583" s="10"/>
      <c r="F1583" s="10"/>
      <c r="G1583" s="10"/>
      <c r="H1583" s="10"/>
      <c r="I1583" s="10"/>
      <c r="J1583" s="10"/>
      <c r="K1583" s="11"/>
      <c r="L1583" s="11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2"/>
      <c r="AS1583" s="12"/>
      <c r="AT1583" s="12"/>
      <c r="AU1583" s="12"/>
      <c r="AV1583" s="12"/>
      <c r="AW1583" s="12"/>
      <c r="AX1583" s="12"/>
      <c r="AY1583" s="12"/>
      <c r="AZ1583" s="12"/>
      <c r="BA1583" s="12"/>
      <c r="BB1583" s="12"/>
      <c r="BC1583" s="12"/>
      <c r="BD1583" s="12"/>
      <c r="BE1583" s="12"/>
      <c r="BF1583" s="12"/>
      <c r="BG1583" s="12"/>
      <c r="BH1583" s="12"/>
      <c r="BI1583" s="12"/>
      <c r="BJ1583" s="13"/>
      <c r="BK1583" s="13"/>
      <c r="BL1583" s="13"/>
      <c r="BM1583" s="13"/>
      <c r="BN1583" s="13"/>
    </row>
    <row r="1584" spans="1:66" x14ac:dyDescent="0.25">
      <c r="A1584" s="10"/>
      <c r="B1584" s="10"/>
      <c r="C1584" s="10"/>
      <c r="D1584" s="10"/>
      <c r="E1584" s="10"/>
      <c r="F1584" s="10"/>
      <c r="G1584" s="10"/>
      <c r="H1584" s="10"/>
      <c r="I1584" s="10"/>
      <c r="J1584" s="10"/>
      <c r="K1584" s="11"/>
      <c r="L1584" s="11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2"/>
      <c r="AF1584" s="12"/>
      <c r="AG1584" s="12"/>
      <c r="AH1584" s="12"/>
      <c r="AI1584" s="12"/>
      <c r="AJ1584" s="12"/>
      <c r="AK1584" s="12"/>
      <c r="AL1584" s="12"/>
      <c r="AM1584" s="12"/>
      <c r="AN1584" s="12"/>
      <c r="AO1584" s="12"/>
      <c r="AP1584" s="12"/>
      <c r="AQ1584" s="12"/>
      <c r="AR1584" s="12"/>
      <c r="AS1584" s="12"/>
      <c r="AT1584" s="12"/>
      <c r="AU1584" s="12"/>
      <c r="AV1584" s="12"/>
      <c r="AW1584" s="12"/>
      <c r="AX1584" s="12"/>
      <c r="AY1584" s="12"/>
      <c r="AZ1584" s="12"/>
      <c r="BA1584" s="12"/>
      <c r="BB1584" s="12"/>
      <c r="BC1584" s="12"/>
      <c r="BD1584" s="12"/>
      <c r="BE1584" s="12"/>
      <c r="BF1584" s="12"/>
      <c r="BG1584" s="12"/>
      <c r="BH1584" s="12"/>
      <c r="BI1584" s="12"/>
      <c r="BJ1584" s="13"/>
      <c r="BK1584" s="13"/>
      <c r="BL1584" s="13"/>
      <c r="BM1584" s="13"/>
      <c r="BN1584" s="13"/>
    </row>
    <row r="1585" spans="1:66" x14ac:dyDescent="0.25">
      <c r="A1585" s="10"/>
      <c r="B1585" s="10"/>
      <c r="C1585" s="10"/>
      <c r="D1585" s="10"/>
      <c r="E1585" s="10"/>
      <c r="F1585" s="10"/>
      <c r="G1585" s="10"/>
      <c r="H1585" s="10"/>
      <c r="I1585" s="10"/>
      <c r="J1585" s="10"/>
      <c r="K1585" s="11"/>
      <c r="L1585" s="11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2"/>
      <c r="AS1585" s="12"/>
      <c r="AT1585" s="12"/>
      <c r="AU1585" s="12"/>
      <c r="AV1585" s="12"/>
      <c r="AW1585" s="12"/>
      <c r="AX1585" s="12"/>
      <c r="AY1585" s="12"/>
      <c r="AZ1585" s="12"/>
      <c r="BA1585" s="12"/>
      <c r="BB1585" s="12"/>
      <c r="BC1585" s="12"/>
      <c r="BD1585" s="12"/>
      <c r="BE1585" s="12"/>
      <c r="BF1585" s="12"/>
      <c r="BG1585" s="12"/>
      <c r="BH1585" s="12"/>
      <c r="BI1585" s="12"/>
      <c r="BJ1585" s="13"/>
      <c r="BK1585" s="13"/>
      <c r="BL1585" s="13"/>
      <c r="BM1585" s="13"/>
      <c r="BN1585" s="13"/>
    </row>
    <row r="1586" spans="1:66" x14ac:dyDescent="0.25">
      <c r="A1586" s="10"/>
      <c r="B1586" s="10"/>
      <c r="C1586" s="10"/>
      <c r="D1586" s="10"/>
      <c r="E1586" s="10"/>
      <c r="F1586" s="10"/>
      <c r="G1586" s="10"/>
      <c r="H1586" s="10"/>
      <c r="I1586" s="10"/>
      <c r="J1586" s="10"/>
      <c r="K1586" s="11"/>
      <c r="L1586" s="11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12"/>
      <c r="AF1586" s="12"/>
      <c r="AG1586" s="12"/>
      <c r="AH1586" s="12"/>
      <c r="AI1586" s="12"/>
      <c r="AJ1586" s="12"/>
      <c r="AK1586" s="12"/>
      <c r="AL1586" s="12"/>
      <c r="AM1586" s="12"/>
      <c r="AN1586" s="12"/>
      <c r="AO1586" s="12"/>
      <c r="AP1586" s="12"/>
      <c r="AQ1586" s="12"/>
      <c r="AR1586" s="12"/>
      <c r="AS1586" s="12"/>
      <c r="AT1586" s="12"/>
      <c r="AU1586" s="12"/>
      <c r="AV1586" s="12"/>
      <c r="AW1586" s="12"/>
      <c r="AX1586" s="12"/>
      <c r="AY1586" s="12"/>
      <c r="AZ1586" s="12"/>
      <c r="BA1586" s="12"/>
      <c r="BB1586" s="12"/>
      <c r="BC1586" s="12"/>
      <c r="BD1586" s="12"/>
      <c r="BE1586" s="12"/>
      <c r="BF1586" s="12"/>
      <c r="BG1586" s="12"/>
      <c r="BH1586" s="12"/>
      <c r="BI1586" s="12"/>
      <c r="BJ1586" s="13"/>
      <c r="BK1586" s="13"/>
      <c r="BL1586" s="13"/>
      <c r="BM1586" s="13"/>
      <c r="BN1586" s="13"/>
    </row>
    <row r="1587" spans="1:66" x14ac:dyDescent="0.25">
      <c r="A1587" s="10"/>
      <c r="B1587" s="10"/>
      <c r="C1587" s="10"/>
      <c r="D1587" s="10"/>
      <c r="E1587" s="10"/>
      <c r="F1587" s="10"/>
      <c r="G1587" s="10"/>
      <c r="H1587" s="10"/>
      <c r="I1587" s="10"/>
      <c r="J1587" s="10"/>
      <c r="K1587" s="11"/>
      <c r="L1587" s="11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2"/>
      <c r="AS1587" s="12"/>
      <c r="AT1587" s="12"/>
      <c r="AU1587" s="12"/>
      <c r="AV1587" s="12"/>
      <c r="AW1587" s="12"/>
      <c r="AX1587" s="12"/>
      <c r="AY1587" s="12"/>
      <c r="AZ1587" s="12"/>
      <c r="BA1587" s="12"/>
      <c r="BB1587" s="12"/>
      <c r="BC1587" s="12"/>
      <c r="BD1587" s="12"/>
      <c r="BE1587" s="12"/>
      <c r="BF1587" s="12"/>
      <c r="BG1587" s="12"/>
      <c r="BH1587" s="12"/>
      <c r="BI1587" s="12"/>
      <c r="BJ1587" s="13"/>
      <c r="BK1587" s="13"/>
      <c r="BL1587" s="13"/>
      <c r="BM1587" s="13"/>
      <c r="BN1587" s="13"/>
    </row>
    <row r="1588" spans="1:66" x14ac:dyDescent="0.25">
      <c r="A1588" s="10"/>
      <c r="B1588" s="10"/>
      <c r="C1588" s="10"/>
      <c r="D1588" s="10"/>
      <c r="E1588" s="10"/>
      <c r="F1588" s="10"/>
      <c r="G1588" s="10"/>
      <c r="H1588" s="10"/>
      <c r="I1588" s="10"/>
      <c r="J1588" s="10"/>
      <c r="K1588" s="11"/>
      <c r="L1588" s="11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  <c r="AL1588" s="12"/>
      <c r="AM1588" s="12"/>
      <c r="AN1588" s="12"/>
      <c r="AO1588" s="12"/>
      <c r="AP1588" s="12"/>
      <c r="AQ1588" s="12"/>
      <c r="AR1588" s="12"/>
      <c r="AS1588" s="12"/>
      <c r="AT1588" s="12"/>
      <c r="AU1588" s="12"/>
      <c r="AV1588" s="12"/>
      <c r="AW1588" s="12"/>
      <c r="AX1588" s="12"/>
      <c r="AY1588" s="12"/>
      <c r="AZ1588" s="12"/>
      <c r="BA1588" s="12"/>
      <c r="BB1588" s="12"/>
      <c r="BC1588" s="12"/>
      <c r="BD1588" s="12"/>
      <c r="BE1588" s="12"/>
      <c r="BF1588" s="12"/>
      <c r="BG1588" s="12"/>
      <c r="BH1588" s="12"/>
      <c r="BI1588" s="12"/>
      <c r="BJ1588" s="13"/>
      <c r="BK1588" s="13"/>
      <c r="BL1588" s="13"/>
      <c r="BM1588" s="13"/>
      <c r="BN1588" s="13"/>
    </row>
    <row r="1589" spans="1:66" x14ac:dyDescent="0.25">
      <c r="A1589" s="10"/>
      <c r="B1589" s="10"/>
      <c r="C1589" s="10"/>
      <c r="D1589" s="10"/>
      <c r="E1589" s="10"/>
      <c r="F1589" s="10"/>
      <c r="G1589" s="10"/>
      <c r="H1589" s="10"/>
      <c r="I1589" s="10"/>
      <c r="J1589" s="10"/>
      <c r="K1589" s="11"/>
      <c r="L1589" s="11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2"/>
      <c r="AS1589" s="12"/>
      <c r="AT1589" s="12"/>
      <c r="AU1589" s="12"/>
      <c r="AV1589" s="12"/>
      <c r="AW1589" s="12"/>
      <c r="AX1589" s="12"/>
      <c r="AY1589" s="12"/>
      <c r="AZ1589" s="12"/>
      <c r="BA1589" s="12"/>
      <c r="BB1589" s="12"/>
      <c r="BC1589" s="12"/>
      <c r="BD1589" s="12"/>
      <c r="BE1589" s="12"/>
      <c r="BF1589" s="12"/>
      <c r="BG1589" s="12"/>
      <c r="BH1589" s="12"/>
      <c r="BI1589" s="12"/>
      <c r="BJ1589" s="13"/>
      <c r="BK1589" s="13"/>
      <c r="BL1589" s="13"/>
      <c r="BM1589" s="13"/>
      <c r="BN1589" s="13"/>
    </row>
    <row r="1590" spans="1:66" x14ac:dyDescent="0.25">
      <c r="A1590" s="10"/>
      <c r="B1590" s="10"/>
      <c r="C1590" s="10"/>
      <c r="D1590" s="10"/>
      <c r="E1590" s="10"/>
      <c r="F1590" s="10"/>
      <c r="G1590" s="10"/>
      <c r="H1590" s="10"/>
      <c r="I1590" s="10"/>
      <c r="J1590" s="10"/>
      <c r="K1590" s="11"/>
      <c r="L1590" s="11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/>
      <c r="AH1590" s="12"/>
      <c r="AI1590" s="12"/>
      <c r="AJ1590" s="12"/>
      <c r="AK1590" s="12"/>
      <c r="AL1590" s="12"/>
      <c r="AM1590" s="12"/>
      <c r="AN1590" s="12"/>
      <c r="AO1590" s="12"/>
      <c r="AP1590" s="12"/>
      <c r="AQ1590" s="12"/>
      <c r="AR1590" s="12"/>
      <c r="AS1590" s="12"/>
      <c r="AT1590" s="12"/>
      <c r="AU1590" s="12"/>
      <c r="AV1590" s="12"/>
      <c r="AW1590" s="12"/>
      <c r="AX1590" s="12"/>
      <c r="AY1590" s="12"/>
      <c r="AZ1590" s="12"/>
      <c r="BA1590" s="12"/>
      <c r="BB1590" s="12"/>
      <c r="BC1590" s="12"/>
      <c r="BD1590" s="12"/>
      <c r="BE1590" s="12"/>
      <c r="BF1590" s="12"/>
      <c r="BG1590" s="12"/>
      <c r="BH1590" s="12"/>
      <c r="BI1590" s="12"/>
      <c r="BJ1590" s="13"/>
      <c r="BK1590" s="13"/>
      <c r="BL1590" s="13"/>
      <c r="BM1590" s="13"/>
      <c r="BN1590" s="13"/>
    </row>
    <row r="1591" spans="1:66" x14ac:dyDescent="0.25">
      <c r="A1591" s="10"/>
      <c r="B1591" s="10"/>
      <c r="C1591" s="10"/>
      <c r="D1591" s="10"/>
      <c r="E1591" s="10"/>
      <c r="F1591" s="10"/>
      <c r="G1591" s="10"/>
      <c r="H1591" s="10"/>
      <c r="I1591" s="10"/>
      <c r="J1591" s="10"/>
      <c r="K1591" s="11"/>
      <c r="L1591" s="11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2"/>
      <c r="AS1591" s="12"/>
      <c r="AT1591" s="12"/>
      <c r="AU1591" s="12"/>
      <c r="AV1591" s="12"/>
      <c r="AW1591" s="12"/>
      <c r="AX1591" s="12"/>
      <c r="AY1591" s="12"/>
      <c r="AZ1591" s="12"/>
      <c r="BA1591" s="12"/>
      <c r="BB1591" s="12"/>
      <c r="BC1591" s="12"/>
      <c r="BD1591" s="12"/>
      <c r="BE1591" s="12"/>
      <c r="BF1591" s="12"/>
      <c r="BG1591" s="12"/>
      <c r="BH1591" s="12"/>
      <c r="BI1591" s="12"/>
      <c r="BJ1591" s="13"/>
      <c r="BK1591" s="13"/>
      <c r="BL1591" s="13"/>
      <c r="BM1591" s="13"/>
      <c r="BN1591" s="13"/>
    </row>
    <row r="1592" spans="1:66" x14ac:dyDescent="0.25">
      <c r="A1592" s="10"/>
      <c r="B1592" s="10"/>
      <c r="C1592" s="10"/>
      <c r="D1592" s="10"/>
      <c r="E1592" s="10"/>
      <c r="F1592" s="10"/>
      <c r="G1592" s="10"/>
      <c r="H1592" s="10"/>
      <c r="I1592" s="10"/>
      <c r="J1592" s="10"/>
      <c r="K1592" s="11"/>
      <c r="L1592" s="11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  <c r="AP1592" s="12"/>
      <c r="AQ1592" s="12"/>
      <c r="AR1592" s="12"/>
      <c r="AS1592" s="12"/>
      <c r="AT1592" s="12"/>
      <c r="AU1592" s="12"/>
      <c r="AV1592" s="12"/>
      <c r="AW1592" s="12"/>
      <c r="AX1592" s="12"/>
      <c r="AY1592" s="12"/>
      <c r="AZ1592" s="12"/>
      <c r="BA1592" s="12"/>
      <c r="BB1592" s="12"/>
      <c r="BC1592" s="12"/>
      <c r="BD1592" s="12"/>
      <c r="BE1592" s="12"/>
      <c r="BF1592" s="12"/>
      <c r="BG1592" s="12"/>
      <c r="BH1592" s="12"/>
      <c r="BI1592" s="12"/>
      <c r="BJ1592" s="13"/>
      <c r="BK1592" s="13"/>
      <c r="BL1592" s="13"/>
      <c r="BM1592" s="13"/>
      <c r="BN1592" s="13"/>
    </row>
    <row r="1593" spans="1:66" x14ac:dyDescent="0.25">
      <c r="A1593" s="10"/>
      <c r="B1593" s="10"/>
      <c r="C1593" s="10"/>
      <c r="D1593" s="10"/>
      <c r="E1593" s="10"/>
      <c r="F1593" s="10"/>
      <c r="G1593" s="10"/>
      <c r="H1593" s="10"/>
      <c r="I1593" s="10"/>
      <c r="J1593" s="10"/>
      <c r="K1593" s="11"/>
      <c r="L1593" s="11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2"/>
      <c r="AS1593" s="12"/>
      <c r="AT1593" s="12"/>
      <c r="AU1593" s="12"/>
      <c r="AV1593" s="12"/>
      <c r="AW1593" s="12"/>
      <c r="AX1593" s="12"/>
      <c r="AY1593" s="12"/>
      <c r="AZ1593" s="12"/>
      <c r="BA1593" s="12"/>
      <c r="BB1593" s="12"/>
      <c r="BC1593" s="12"/>
      <c r="BD1593" s="12"/>
      <c r="BE1593" s="12"/>
      <c r="BF1593" s="12"/>
      <c r="BG1593" s="12"/>
      <c r="BH1593" s="12"/>
      <c r="BI1593" s="12"/>
      <c r="BJ1593" s="13"/>
      <c r="BK1593" s="13"/>
      <c r="BL1593" s="13"/>
      <c r="BM1593" s="13"/>
      <c r="BN1593" s="13"/>
    </row>
    <row r="1594" spans="1:66" x14ac:dyDescent="0.25">
      <c r="A1594" s="10"/>
      <c r="B1594" s="10"/>
      <c r="C1594" s="10"/>
      <c r="D1594" s="10"/>
      <c r="E1594" s="10"/>
      <c r="F1594" s="10"/>
      <c r="G1594" s="10"/>
      <c r="H1594" s="10"/>
      <c r="I1594" s="10"/>
      <c r="J1594" s="10"/>
      <c r="K1594" s="11"/>
      <c r="L1594" s="11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/>
      <c r="AN1594" s="12"/>
      <c r="AO1594" s="12"/>
      <c r="AP1594" s="12"/>
      <c r="AQ1594" s="12"/>
      <c r="AR1594" s="12"/>
      <c r="AS1594" s="12"/>
      <c r="AT1594" s="12"/>
      <c r="AU1594" s="12"/>
      <c r="AV1594" s="12"/>
      <c r="AW1594" s="12"/>
      <c r="AX1594" s="12"/>
      <c r="AY1594" s="12"/>
      <c r="AZ1594" s="12"/>
      <c r="BA1594" s="12"/>
      <c r="BB1594" s="12"/>
      <c r="BC1594" s="12"/>
      <c r="BD1594" s="12"/>
      <c r="BE1594" s="12"/>
      <c r="BF1594" s="12"/>
      <c r="BG1594" s="12"/>
      <c r="BH1594" s="12"/>
      <c r="BI1594" s="12"/>
      <c r="BJ1594" s="13"/>
      <c r="BK1594" s="13"/>
      <c r="BL1594" s="13"/>
      <c r="BM1594" s="13"/>
      <c r="BN1594" s="13"/>
    </row>
    <row r="1595" spans="1:66" x14ac:dyDescent="0.25">
      <c r="A1595" s="10"/>
      <c r="B1595" s="10"/>
      <c r="C1595" s="10"/>
      <c r="D1595" s="10"/>
      <c r="E1595" s="10"/>
      <c r="F1595" s="10"/>
      <c r="G1595" s="10"/>
      <c r="H1595" s="10"/>
      <c r="I1595" s="10"/>
      <c r="J1595" s="10"/>
      <c r="K1595" s="11"/>
      <c r="L1595" s="11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2"/>
      <c r="AS1595" s="12"/>
      <c r="AT1595" s="12"/>
      <c r="AU1595" s="12"/>
      <c r="AV1595" s="12"/>
      <c r="AW1595" s="12"/>
      <c r="AX1595" s="12"/>
      <c r="AY1595" s="12"/>
      <c r="AZ1595" s="12"/>
      <c r="BA1595" s="12"/>
      <c r="BB1595" s="12"/>
      <c r="BC1595" s="12"/>
      <c r="BD1595" s="12"/>
      <c r="BE1595" s="12"/>
      <c r="BF1595" s="12"/>
      <c r="BG1595" s="12"/>
      <c r="BH1595" s="12"/>
      <c r="BI1595" s="12"/>
      <c r="BJ1595" s="13"/>
      <c r="BK1595" s="13"/>
      <c r="BL1595" s="13"/>
      <c r="BM1595" s="13"/>
      <c r="BN1595" s="13"/>
    </row>
    <row r="1596" spans="1:66" s="14" customFormat="1" x14ac:dyDescent="0.25">
      <c r="A1596" s="10"/>
      <c r="B1596" s="10"/>
      <c r="C1596" s="10"/>
      <c r="D1596" s="10"/>
      <c r="E1596" s="10"/>
      <c r="F1596" s="10"/>
      <c r="G1596" s="10"/>
      <c r="H1596" s="10"/>
      <c r="I1596" s="10"/>
      <c r="J1596" s="10"/>
      <c r="K1596" s="11"/>
      <c r="L1596" s="11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  <c r="AE1596" s="12"/>
      <c r="AF1596" s="12"/>
      <c r="AG1596" s="12"/>
      <c r="AH1596" s="12"/>
      <c r="AI1596" s="12"/>
      <c r="AJ1596" s="12"/>
      <c r="AK1596" s="12"/>
      <c r="AL1596" s="12"/>
      <c r="AM1596" s="12"/>
      <c r="AN1596" s="12"/>
      <c r="AO1596" s="12"/>
      <c r="AP1596" s="12"/>
      <c r="AQ1596" s="12"/>
      <c r="AR1596" s="12"/>
      <c r="AS1596" s="12"/>
      <c r="AT1596" s="12"/>
      <c r="AU1596" s="12"/>
      <c r="AV1596" s="12"/>
      <c r="AW1596" s="12"/>
      <c r="AX1596" s="12"/>
      <c r="AY1596" s="12"/>
      <c r="AZ1596" s="12"/>
      <c r="BA1596" s="12"/>
      <c r="BB1596" s="12"/>
      <c r="BC1596" s="12"/>
      <c r="BD1596" s="12"/>
      <c r="BE1596" s="12"/>
      <c r="BF1596" s="12"/>
      <c r="BG1596" s="12"/>
      <c r="BH1596" s="12"/>
      <c r="BI1596" s="12"/>
      <c r="BJ1596" s="13"/>
      <c r="BK1596" s="13"/>
      <c r="BL1596" s="13"/>
      <c r="BM1596" s="13"/>
      <c r="BN1596" s="13"/>
    </row>
    <row r="1597" spans="1:66" x14ac:dyDescent="0.25">
      <c r="A1597" s="10"/>
      <c r="B1597" s="10"/>
      <c r="C1597" s="10"/>
      <c r="D1597" s="10"/>
      <c r="E1597" s="10"/>
      <c r="F1597" s="10"/>
      <c r="G1597" s="10"/>
      <c r="H1597" s="10"/>
      <c r="I1597" s="10"/>
      <c r="J1597" s="10"/>
      <c r="K1597" s="11"/>
      <c r="L1597" s="11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2"/>
      <c r="AS1597" s="12"/>
      <c r="AT1597" s="12"/>
      <c r="AU1597" s="12"/>
      <c r="AV1597" s="12"/>
      <c r="AW1597" s="12"/>
      <c r="AX1597" s="12"/>
      <c r="AY1597" s="12"/>
      <c r="AZ1597" s="12"/>
      <c r="BA1597" s="12"/>
      <c r="BB1597" s="12"/>
      <c r="BC1597" s="12"/>
      <c r="BD1597" s="12"/>
      <c r="BE1597" s="12"/>
      <c r="BF1597" s="12"/>
      <c r="BG1597" s="12"/>
      <c r="BH1597" s="12"/>
      <c r="BI1597" s="12"/>
      <c r="BJ1597" s="13"/>
      <c r="BK1597" s="13"/>
      <c r="BL1597" s="13"/>
      <c r="BM1597" s="13"/>
      <c r="BN1597" s="13"/>
    </row>
    <row r="1598" spans="1:66" x14ac:dyDescent="0.25">
      <c r="A1598" s="10"/>
      <c r="B1598" s="10"/>
      <c r="C1598" s="10"/>
      <c r="D1598" s="10"/>
      <c r="E1598" s="10"/>
      <c r="F1598" s="10"/>
      <c r="G1598" s="10"/>
      <c r="H1598" s="10"/>
      <c r="I1598" s="10"/>
      <c r="J1598" s="10"/>
      <c r="K1598" s="11"/>
      <c r="L1598" s="11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  <c r="AA1598" s="12"/>
      <c r="AB1598" s="12"/>
      <c r="AC1598" s="12"/>
      <c r="AD1598" s="12"/>
      <c r="AE1598" s="12"/>
      <c r="AF1598" s="12"/>
      <c r="AG1598" s="12"/>
      <c r="AH1598" s="12"/>
      <c r="AI1598" s="12"/>
      <c r="AJ1598" s="12"/>
      <c r="AK1598" s="12"/>
      <c r="AL1598" s="12"/>
      <c r="AM1598" s="12"/>
      <c r="AN1598" s="12"/>
      <c r="AO1598" s="12"/>
      <c r="AP1598" s="12"/>
      <c r="AQ1598" s="12"/>
      <c r="AR1598" s="12"/>
      <c r="AS1598" s="12"/>
      <c r="AT1598" s="12"/>
      <c r="AU1598" s="12"/>
      <c r="AV1598" s="12"/>
      <c r="AW1598" s="12"/>
      <c r="AX1598" s="12"/>
      <c r="AY1598" s="12"/>
      <c r="AZ1598" s="12"/>
      <c r="BA1598" s="12"/>
      <c r="BB1598" s="12"/>
      <c r="BC1598" s="12"/>
      <c r="BD1598" s="12"/>
      <c r="BE1598" s="12"/>
      <c r="BF1598" s="12"/>
      <c r="BG1598" s="12"/>
      <c r="BH1598" s="12"/>
      <c r="BI1598" s="12"/>
      <c r="BJ1598" s="13"/>
      <c r="BK1598" s="13"/>
      <c r="BL1598" s="13"/>
      <c r="BM1598" s="13"/>
      <c r="BN1598" s="13"/>
    </row>
    <row r="1599" spans="1:66" x14ac:dyDescent="0.25">
      <c r="A1599" s="10"/>
      <c r="B1599" s="10"/>
      <c r="C1599" s="10"/>
      <c r="D1599" s="10"/>
      <c r="E1599" s="10"/>
      <c r="F1599" s="10"/>
      <c r="G1599" s="10"/>
      <c r="H1599" s="10"/>
      <c r="I1599" s="10"/>
      <c r="J1599" s="10"/>
      <c r="K1599" s="11"/>
      <c r="L1599" s="11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2"/>
      <c r="AS1599" s="12"/>
      <c r="AT1599" s="12"/>
      <c r="AU1599" s="12"/>
      <c r="AV1599" s="12"/>
      <c r="AW1599" s="12"/>
      <c r="AX1599" s="12"/>
      <c r="AY1599" s="12"/>
      <c r="AZ1599" s="12"/>
      <c r="BA1599" s="12"/>
      <c r="BB1599" s="12"/>
      <c r="BC1599" s="12"/>
      <c r="BD1599" s="12"/>
      <c r="BE1599" s="12"/>
      <c r="BF1599" s="12"/>
      <c r="BG1599" s="12"/>
      <c r="BH1599" s="12"/>
      <c r="BI1599" s="12"/>
      <c r="BJ1599" s="13"/>
      <c r="BK1599" s="13"/>
      <c r="BL1599" s="13"/>
      <c r="BM1599" s="13"/>
      <c r="BN1599" s="13"/>
    </row>
    <row r="1600" spans="1:66" x14ac:dyDescent="0.25">
      <c r="A1600" s="10"/>
      <c r="B1600" s="10"/>
      <c r="C1600" s="10"/>
      <c r="D1600" s="10"/>
      <c r="E1600" s="10"/>
      <c r="F1600" s="10"/>
      <c r="G1600" s="10"/>
      <c r="H1600" s="10"/>
      <c r="I1600" s="10"/>
      <c r="J1600" s="10"/>
      <c r="K1600" s="11"/>
      <c r="L1600" s="11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12"/>
      <c r="AE1600" s="12"/>
      <c r="AF1600" s="12"/>
      <c r="AG1600" s="12"/>
      <c r="AH1600" s="12"/>
      <c r="AI1600" s="12"/>
      <c r="AJ1600" s="12"/>
      <c r="AK1600" s="12"/>
      <c r="AL1600" s="12"/>
      <c r="AM1600" s="12"/>
      <c r="AN1600" s="12"/>
      <c r="AO1600" s="12"/>
      <c r="AP1600" s="12"/>
      <c r="AQ1600" s="12"/>
      <c r="AR1600" s="12"/>
      <c r="AS1600" s="12"/>
      <c r="AT1600" s="12"/>
      <c r="AU1600" s="12"/>
      <c r="AV1600" s="12"/>
      <c r="AW1600" s="12"/>
      <c r="AX1600" s="12"/>
      <c r="AY1600" s="12"/>
      <c r="AZ1600" s="12"/>
      <c r="BA1600" s="12"/>
      <c r="BB1600" s="12"/>
      <c r="BC1600" s="12"/>
      <c r="BD1600" s="12"/>
      <c r="BE1600" s="12"/>
      <c r="BF1600" s="12"/>
      <c r="BG1600" s="12"/>
      <c r="BH1600" s="12"/>
      <c r="BI1600" s="12"/>
      <c r="BJ1600" s="13"/>
      <c r="BK1600" s="13"/>
      <c r="BL1600" s="13"/>
      <c r="BM1600" s="13"/>
      <c r="BN1600" s="13"/>
    </row>
    <row r="1601" spans="1:66" x14ac:dyDescent="0.25">
      <c r="A1601" s="10"/>
      <c r="B1601" s="10"/>
      <c r="C1601" s="10"/>
      <c r="D1601" s="10"/>
      <c r="E1601" s="10"/>
      <c r="F1601" s="10"/>
      <c r="G1601" s="10"/>
      <c r="H1601" s="10"/>
      <c r="I1601" s="10"/>
      <c r="J1601" s="10"/>
      <c r="K1601" s="11"/>
      <c r="L1601" s="11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2"/>
      <c r="AS1601" s="12"/>
      <c r="AT1601" s="12"/>
      <c r="AU1601" s="12"/>
      <c r="AV1601" s="12"/>
      <c r="AW1601" s="12"/>
      <c r="AX1601" s="12"/>
      <c r="AY1601" s="12"/>
      <c r="AZ1601" s="12"/>
      <c r="BA1601" s="12"/>
      <c r="BB1601" s="12"/>
      <c r="BC1601" s="12"/>
      <c r="BD1601" s="12"/>
      <c r="BE1601" s="12"/>
      <c r="BF1601" s="12"/>
      <c r="BG1601" s="12"/>
      <c r="BH1601" s="12"/>
      <c r="BI1601" s="12"/>
      <c r="BJ1601" s="13"/>
      <c r="BK1601" s="13"/>
      <c r="BL1601" s="13"/>
      <c r="BM1601" s="13"/>
      <c r="BN1601" s="13"/>
    </row>
    <row r="1602" spans="1:66" x14ac:dyDescent="0.25">
      <c r="A1602" s="10"/>
      <c r="B1602" s="10"/>
      <c r="C1602" s="10"/>
      <c r="D1602" s="10"/>
      <c r="E1602" s="10"/>
      <c r="F1602" s="10"/>
      <c r="G1602" s="10"/>
      <c r="H1602" s="10"/>
      <c r="I1602" s="10"/>
      <c r="J1602" s="10"/>
      <c r="K1602" s="11"/>
      <c r="L1602" s="11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/>
      <c r="AB1602" s="12"/>
      <c r="AC1602" s="12"/>
      <c r="AD1602" s="12"/>
      <c r="AE1602" s="12"/>
      <c r="AF1602" s="12"/>
      <c r="AG1602" s="12"/>
      <c r="AH1602" s="12"/>
      <c r="AI1602" s="12"/>
      <c r="AJ1602" s="12"/>
      <c r="AK1602" s="12"/>
      <c r="AL1602" s="12"/>
      <c r="AM1602" s="12"/>
      <c r="AN1602" s="12"/>
      <c r="AO1602" s="12"/>
      <c r="AP1602" s="12"/>
      <c r="AQ1602" s="12"/>
      <c r="AR1602" s="12"/>
      <c r="AS1602" s="12"/>
      <c r="AT1602" s="12"/>
      <c r="AU1602" s="12"/>
      <c r="AV1602" s="12"/>
      <c r="AW1602" s="12"/>
      <c r="AX1602" s="12"/>
      <c r="AY1602" s="12"/>
      <c r="AZ1602" s="12"/>
      <c r="BA1602" s="12"/>
      <c r="BB1602" s="12"/>
      <c r="BC1602" s="12"/>
      <c r="BD1602" s="12"/>
      <c r="BE1602" s="12"/>
      <c r="BF1602" s="12"/>
      <c r="BG1602" s="12"/>
      <c r="BH1602" s="12"/>
      <c r="BI1602" s="12"/>
      <c r="BJ1602" s="13"/>
      <c r="BK1602" s="13"/>
      <c r="BL1602" s="13"/>
      <c r="BM1602" s="13"/>
      <c r="BN1602" s="13"/>
    </row>
    <row r="1603" spans="1:66" x14ac:dyDescent="0.25">
      <c r="A1603" s="10"/>
      <c r="B1603" s="10"/>
      <c r="C1603" s="10"/>
      <c r="D1603" s="10"/>
      <c r="E1603" s="10"/>
      <c r="F1603" s="10"/>
      <c r="G1603" s="10"/>
      <c r="H1603" s="10"/>
      <c r="I1603" s="10"/>
      <c r="J1603" s="10"/>
      <c r="K1603" s="11"/>
      <c r="L1603" s="11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2"/>
      <c r="AS1603" s="12"/>
      <c r="AT1603" s="12"/>
      <c r="AU1603" s="12"/>
      <c r="AV1603" s="12"/>
      <c r="AW1603" s="12"/>
      <c r="AX1603" s="12"/>
      <c r="AY1603" s="12"/>
      <c r="AZ1603" s="12"/>
      <c r="BA1603" s="12"/>
      <c r="BB1603" s="12"/>
      <c r="BC1603" s="12"/>
      <c r="BD1603" s="12"/>
      <c r="BE1603" s="12"/>
      <c r="BF1603" s="12"/>
      <c r="BG1603" s="12"/>
      <c r="BH1603" s="12"/>
      <c r="BI1603" s="12"/>
      <c r="BJ1603" s="13"/>
      <c r="BK1603" s="13"/>
      <c r="BL1603" s="13"/>
      <c r="BM1603" s="13"/>
      <c r="BN1603" s="13"/>
    </row>
    <row r="1604" spans="1:66" x14ac:dyDescent="0.25">
      <c r="A1604" s="10"/>
      <c r="B1604" s="10"/>
      <c r="C1604" s="10"/>
      <c r="D1604" s="10"/>
      <c r="E1604" s="10"/>
      <c r="F1604" s="10"/>
      <c r="G1604" s="10"/>
      <c r="H1604" s="10"/>
      <c r="I1604" s="10"/>
      <c r="J1604" s="10"/>
      <c r="K1604" s="11"/>
      <c r="L1604" s="11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  <c r="AA1604" s="12"/>
      <c r="AB1604" s="12"/>
      <c r="AC1604" s="12"/>
      <c r="AD1604" s="12"/>
      <c r="AE1604" s="12"/>
      <c r="AF1604" s="12"/>
      <c r="AG1604" s="12"/>
      <c r="AH1604" s="12"/>
      <c r="AI1604" s="12"/>
      <c r="AJ1604" s="12"/>
      <c r="AK1604" s="12"/>
      <c r="AL1604" s="12"/>
      <c r="AM1604" s="12"/>
      <c r="AN1604" s="12"/>
      <c r="AO1604" s="12"/>
      <c r="AP1604" s="12"/>
      <c r="AQ1604" s="12"/>
      <c r="AR1604" s="12"/>
      <c r="AS1604" s="12"/>
      <c r="AT1604" s="12"/>
      <c r="AU1604" s="12"/>
      <c r="AV1604" s="12"/>
      <c r="AW1604" s="12"/>
      <c r="AX1604" s="12"/>
      <c r="AY1604" s="12"/>
      <c r="AZ1604" s="12"/>
      <c r="BA1604" s="12"/>
      <c r="BB1604" s="12"/>
      <c r="BC1604" s="12"/>
      <c r="BD1604" s="12"/>
      <c r="BE1604" s="12"/>
      <c r="BF1604" s="12"/>
      <c r="BG1604" s="12"/>
      <c r="BH1604" s="12"/>
      <c r="BI1604" s="12"/>
      <c r="BJ1604" s="13"/>
      <c r="BK1604" s="13"/>
      <c r="BL1604" s="13"/>
      <c r="BM1604" s="13"/>
      <c r="BN1604" s="13"/>
    </row>
    <row r="1605" spans="1:66" x14ac:dyDescent="0.25">
      <c r="A1605" s="10"/>
      <c r="B1605" s="10"/>
      <c r="C1605" s="10"/>
      <c r="D1605" s="10"/>
      <c r="E1605" s="10"/>
      <c r="F1605" s="10"/>
      <c r="G1605" s="10"/>
      <c r="H1605" s="10"/>
      <c r="I1605" s="10"/>
      <c r="J1605" s="10"/>
      <c r="K1605" s="11"/>
      <c r="L1605" s="11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2"/>
      <c r="AS1605" s="12"/>
      <c r="AT1605" s="12"/>
      <c r="AU1605" s="12"/>
      <c r="AV1605" s="12"/>
      <c r="AW1605" s="12"/>
      <c r="AX1605" s="12"/>
      <c r="AY1605" s="12"/>
      <c r="AZ1605" s="12"/>
      <c r="BA1605" s="12"/>
      <c r="BB1605" s="12"/>
      <c r="BC1605" s="12"/>
      <c r="BD1605" s="12"/>
      <c r="BE1605" s="12"/>
      <c r="BF1605" s="12"/>
      <c r="BG1605" s="12"/>
      <c r="BH1605" s="12"/>
      <c r="BI1605" s="12"/>
      <c r="BJ1605" s="13"/>
      <c r="BK1605" s="13"/>
      <c r="BL1605" s="13"/>
      <c r="BM1605" s="13"/>
      <c r="BN1605" s="13"/>
    </row>
    <row r="1606" spans="1:66" x14ac:dyDescent="0.25">
      <c r="A1606" s="10"/>
      <c r="B1606" s="10"/>
      <c r="C1606" s="10"/>
      <c r="D1606" s="10"/>
      <c r="E1606" s="10"/>
      <c r="F1606" s="10"/>
      <c r="G1606" s="10"/>
      <c r="H1606" s="10"/>
      <c r="I1606" s="10"/>
      <c r="J1606" s="10"/>
      <c r="K1606" s="11"/>
      <c r="L1606" s="11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12"/>
      <c r="AE1606" s="12"/>
      <c r="AF1606" s="12"/>
      <c r="AG1606" s="12"/>
      <c r="AH1606" s="12"/>
      <c r="AI1606" s="12"/>
      <c r="AJ1606" s="12"/>
      <c r="AK1606" s="12"/>
      <c r="AL1606" s="12"/>
      <c r="AM1606" s="12"/>
      <c r="AN1606" s="12"/>
      <c r="AO1606" s="12"/>
      <c r="AP1606" s="12"/>
      <c r="AQ1606" s="12"/>
      <c r="AR1606" s="12"/>
      <c r="AS1606" s="12"/>
      <c r="AT1606" s="12"/>
      <c r="AU1606" s="12"/>
      <c r="AV1606" s="12"/>
      <c r="AW1606" s="12"/>
      <c r="AX1606" s="12"/>
      <c r="AY1606" s="12"/>
      <c r="AZ1606" s="12"/>
      <c r="BA1606" s="12"/>
      <c r="BB1606" s="12"/>
      <c r="BC1606" s="12"/>
      <c r="BD1606" s="12"/>
      <c r="BE1606" s="12"/>
      <c r="BF1606" s="12"/>
      <c r="BG1606" s="12"/>
      <c r="BH1606" s="12"/>
      <c r="BI1606" s="12"/>
      <c r="BJ1606" s="13"/>
      <c r="BK1606" s="13"/>
      <c r="BL1606" s="13"/>
      <c r="BM1606" s="13"/>
      <c r="BN1606" s="13"/>
    </row>
    <row r="1607" spans="1:66" x14ac:dyDescent="0.25">
      <c r="A1607" s="10"/>
      <c r="B1607" s="10"/>
      <c r="C1607" s="10"/>
      <c r="D1607" s="10"/>
      <c r="E1607" s="10"/>
      <c r="F1607" s="10"/>
      <c r="G1607" s="10"/>
      <c r="H1607" s="10"/>
      <c r="I1607" s="10"/>
      <c r="J1607" s="10"/>
      <c r="K1607" s="11"/>
      <c r="L1607" s="11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2"/>
      <c r="AS1607" s="12"/>
      <c r="AT1607" s="12"/>
      <c r="AU1607" s="12"/>
      <c r="AV1607" s="12"/>
      <c r="AW1607" s="12"/>
      <c r="AX1607" s="12"/>
      <c r="AY1607" s="12"/>
      <c r="AZ1607" s="12"/>
      <c r="BA1607" s="12"/>
      <c r="BB1607" s="12"/>
      <c r="BC1607" s="12"/>
      <c r="BD1607" s="12"/>
      <c r="BE1607" s="12"/>
      <c r="BF1607" s="12"/>
      <c r="BG1607" s="12"/>
      <c r="BH1607" s="12"/>
      <c r="BI1607" s="12"/>
      <c r="BJ1607" s="13"/>
      <c r="BK1607" s="13"/>
      <c r="BL1607" s="13"/>
      <c r="BM1607" s="13"/>
      <c r="BN1607" s="13"/>
    </row>
    <row r="1608" spans="1:66" x14ac:dyDescent="0.25">
      <c r="A1608" s="10"/>
      <c r="B1608" s="10"/>
      <c r="C1608" s="10"/>
      <c r="D1608" s="10"/>
      <c r="E1608" s="10"/>
      <c r="F1608" s="10"/>
      <c r="G1608" s="10"/>
      <c r="H1608" s="10"/>
      <c r="I1608" s="10"/>
      <c r="J1608" s="10"/>
      <c r="K1608" s="11"/>
      <c r="L1608" s="11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  <c r="AA1608" s="12"/>
      <c r="AB1608" s="12"/>
      <c r="AC1608" s="12"/>
      <c r="AD1608" s="12"/>
      <c r="AE1608" s="12"/>
      <c r="AF1608" s="12"/>
      <c r="AG1608" s="12"/>
      <c r="AH1608" s="12"/>
      <c r="AI1608" s="12"/>
      <c r="AJ1608" s="12"/>
      <c r="AK1608" s="12"/>
      <c r="AL1608" s="12"/>
      <c r="AM1608" s="12"/>
      <c r="AN1608" s="12"/>
      <c r="AO1608" s="12"/>
      <c r="AP1608" s="12"/>
      <c r="AQ1608" s="12"/>
      <c r="AR1608" s="12"/>
      <c r="AS1608" s="12"/>
      <c r="AT1608" s="12"/>
      <c r="AU1608" s="12"/>
      <c r="AV1608" s="12"/>
      <c r="AW1608" s="12"/>
      <c r="AX1608" s="12"/>
      <c r="AY1608" s="12"/>
      <c r="AZ1608" s="12"/>
      <c r="BA1608" s="12"/>
      <c r="BB1608" s="12"/>
      <c r="BC1608" s="12"/>
      <c r="BD1608" s="12"/>
      <c r="BE1608" s="12"/>
      <c r="BF1608" s="12"/>
      <c r="BG1608" s="12"/>
      <c r="BH1608" s="12"/>
      <c r="BI1608" s="12"/>
      <c r="BJ1608" s="13"/>
      <c r="BK1608" s="13"/>
      <c r="BL1608" s="13"/>
      <c r="BM1608" s="13"/>
      <c r="BN1608" s="13"/>
    </row>
    <row r="1609" spans="1:66" x14ac:dyDescent="0.25">
      <c r="A1609" s="10"/>
      <c r="B1609" s="10"/>
      <c r="C1609" s="10"/>
      <c r="D1609" s="10"/>
      <c r="E1609" s="10"/>
      <c r="F1609" s="10"/>
      <c r="G1609" s="10"/>
      <c r="H1609" s="10"/>
      <c r="I1609" s="10"/>
      <c r="J1609" s="10"/>
      <c r="K1609" s="11"/>
      <c r="L1609" s="11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2"/>
      <c r="AS1609" s="12"/>
      <c r="AT1609" s="12"/>
      <c r="AU1609" s="12"/>
      <c r="AV1609" s="12"/>
      <c r="AW1609" s="12"/>
      <c r="AX1609" s="12"/>
      <c r="AY1609" s="12"/>
      <c r="AZ1609" s="12"/>
      <c r="BA1609" s="12"/>
      <c r="BB1609" s="12"/>
      <c r="BC1609" s="12"/>
      <c r="BD1609" s="12"/>
      <c r="BE1609" s="12"/>
      <c r="BF1609" s="12"/>
      <c r="BG1609" s="12"/>
      <c r="BH1609" s="12"/>
      <c r="BI1609" s="12"/>
      <c r="BJ1609" s="13"/>
      <c r="BK1609" s="13"/>
      <c r="BL1609" s="13"/>
      <c r="BM1609" s="13"/>
      <c r="BN1609" s="13"/>
    </row>
    <row r="1610" spans="1:66" x14ac:dyDescent="0.25">
      <c r="A1610" s="10"/>
      <c r="B1610" s="10"/>
      <c r="C1610" s="10"/>
      <c r="D1610" s="10"/>
      <c r="E1610" s="10"/>
      <c r="F1610" s="10"/>
      <c r="G1610" s="10"/>
      <c r="H1610" s="10"/>
      <c r="I1610" s="10"/>
      <c r="J1610" s="10"/>
      <c r="K1610" s="11"/>
      <c r="L1610" s="11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  <c r="AA1610" s="12"/>
      <c r="AB1610" s="12"/>
      <c r="AC1610" s="12"/>
      <c r="AD1610" s="12"/>
      <c r="AE1610" s="12"/>
      <c r="AF1610" s="12"/>
      <c r="AG1610" s="12"/>
      <c r="AH1610" s="12"/>
      <c r="AI1610" s="12"/>
      <c r="AJ1610" s="12"/>
      <c r="AK1610" s="12"/>
      <c r="AL1610" s="12"/>
      <c r="AM1610" s="12"/>
      <c r="AN1610" s="12"/>
      <c r="AO1610" s="12"/>
      <c r="AP1610" s="12"/>
      <c r="AQ1610" s="12"/>
      <c r="AR1610" s="12"/>
      <c r="AS1610" s="12"/>
      <c r="AT1610" s="12"/>
      <c r="AU1610" s="12"/>
      <c r="AV1610" s="12"/>
      <c r="AW1610" s="12"/>
      <c r="AX1610" s="12"/>
      <c r="AY1610" s="12"/>
      <c r="AZ1610" s="12"/>
      <c r="BA1610" s="12"/>
      <c r="BB1610" s="12"/>
      <c r="BC1610" s="12"/>
      <c r="BD1610" s="12"/>
      <c r="BE1610" s="12"/>
      <c r="BF1610" s="12"/>
      <c r="BG1610" s="12"/>
      <c r="BH1610" s="12"/>
      <c r="BI1610" s="12"/>
      <c r="BJ1610" s="13"/>
      <c r="BK1610" s="13"/>
      <c r="BL1610" s="13"/>
      <c r="BM1610" s="13"/>
      <c r="BN1610" s="13"/>
    </row>
    <row r="1611" spans="1:66" x14ac:dyDescent="0.25">
      <c r="A1611" s="10"/>
      <c r="B1611" s="10"/>
      <c r="C1611" s="10"/>
      <c r="D1611" s="10"/>
      <c r="E1611" s="10"/>
      <c r="F1611" s="10"/>
      <c r="G1611" s="10"/>
      <c r="H1611" s="10"/>
      <c r="I1611" s="10"/>
      <c r="J1611" s="10"/>
      <c r="K1611" s="11"/>
      <c r="L1611" s="11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2"/>
      <c r="AS1611" s="12"/>
      <c r="AT1611" s="12"/>
      <c r="AU1611" s="12"/>
      <c r="AV1611" s="12"/>
      <c r="AW1611" s="12"/>
      <c r="AX1611" s="12"/>
      <c r="AY1611" s="12"/>
      <c r="AZ1611" s="12"/>
      <c r="BA1611" s="12"/>
      <c r="BB1611" s="12"/>
      <c r="BC1611" s="12"/>
      <c r="BD1611" s="12"/>
      <c r="BE1611" s="12"/>
      <c r="BF1611" s="12"/>
      <c r="BG1611" s="12"/>
      <c r="BH1611" s="12"/>
      <c r="BI1611" s="12"/>
      <c r="BJ1611" s="13"/>
      <c r="BK1611" s="13"/>
      <c r="BL1611" s="13"/>
      <c r="BM1611" s="13"/>
      <c r="BN1611" s="13"/>
    </row>
    <row r="1612" spans="1:66" x14ac:dyDescent="0.25">
      <c r="A1612" s="10"/>
      <c r="B1612" s="10"/>
      <c r="C1612" s="10"/>
      <c r="D1612" s="10"/>
      <c r="E1612" s="10"/>
      <c r="F1612" s="10"/>
      <c r="G1612" s="10"/>
      <c r="H1612" s="10"/>
      <c r="I1612" s="10"/>
      <c r="J1612" s="10"/>
      <c r="K1612" s="11"/>
      <c r="L1612" s="11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12"/>
      <c r="AE1612" s="12"/>
      <c r="AF1612" s="12"/>
      <c r="AG1612" s="12"/>
      <c r="AH1612" s="12"/>
      <c r="AI1612" s="12"/>
      <c r="AJ1612" s="12"/>
      <c r="AK1612" s="12"/>
      <c r="AL1612" s="12"/>
      <c r="AM1612" s="12"/>
      <c r="AN1612" s="12"/>
      <c r="AO1612" s="12"/>
      <c r="AP1612" s="12"/>
      <c r="AQ1612" s="12"/>
      <c r="AR1612" s="12"/>
      <c r="AS1612" s="12"/>
      <c r="AT1612" s="12"/>
      <c r="AU1612" s="12"/>
      <c r="AV1612" s="12"/>
      <c r="AW1612" s="12"/>
      <c r="AX1612" s="12"/>
      <c r="AY1612" s="12"/>
      <c r="AZ1612" s="12"/>
      <c r="BA1612" s="12"/>
      <c r="BB1612" s="12"/>
      <c r="BC1612" s="12"/>
      <c r="BD1612" s="12"/>
      <c r="BE1612" s="12"/>
      <c r="BF1612" s="12"/>
      <c r="BG1612" s="12"/>
      <c r="BH1612" s="12"/>
      <c r="BI1612" s="12"/>
      <c r="BJ1612" s="13"/>
      <c r="BK1612" s="13"/>
      <c r="BL1612" s="13"/>
      <c r="BM1612" s="13"/>
      <c r="BN1612" s="13"/>
    </row>
    <row r="1613" spans="1:66" x14ac:dyDescent="0.25">
      <c r="A1613" s="10"/>
      <c r="B1613" s="10"/>
      <c r="C1613" s="10"/>
      <c r="D1613" s="10"/>
      <c r="E1613" s="10"/>
      <c r="F1613" s="10"/>
      <c r="G1613" s="10"/>
      <c r="H1613" s="10"/>
      <c r="I1613" s="10"/>
      <c r="J1613" s="10"/>
      <c r="K1613" s="11"/>
      <c r="L1613" s="11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2"/>
      <c r="AS1613" s="12"/>
      <c r="AT1613" s="12"/>
      <c r="AU1613" s="12"/>
      <c r="AV1613" s="12"/>
      <c r="AW1613" s="12"/>
      <c r="AX1613" s="12"/>
      <c r="AY1613" s="12"/>
      <c r="AZ1613" s="12"/>
      <c r="BA1613" s="12"/>
      <c r="BB1613" s="12"/>
      <c r="BC1613" s="12"/>
      <c r="BD1613" s="12"/>
      <c r="BE1613" s="12"/>
      <c r="BF1613" s="12"/>
      <c r="BG1613" s="12"/>
      <c r="BH1613" s="12"/>
      <c r="BI1613" s="12"/>
      <c r="BJ1613" s="13"/>
      <c r="BK1613" s="13"/>
      <c r="BL1613" s="13"/>
      <c r="BM1613" s="13"/>
      <c r="BN1613" s="13"/>
    </row>
    <row r="1614" spans="1:66" x14ac:dyDescent="0.25">
      <c r="A1614" s="10"/>
      <c r="B1614" s="10"/>
      <c r="C1614" s="10"/>
      <c r="D1614" s="10"/>
      <c r="E1614" s="10"/>
      <c r="F1614" s="10"/>
      <c r="G1614" s="10"/>
      <c r="H1614" s="10"/>
      <c r="I1614" s="10"/>
      <c r="J1614" s="10"/>
      <c r="K1614" s="11"/>
      <c r="L1614" s="11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/>
      <c r="AB1614" s="12"/>
      <c r="AC1614" s="12"/>
      <c r="AD1614" s="12"/>
      <c r="AE1614" s="12"/>
      <c r="AF1614" s="12"/>
      <c r="AG1614" s="12"/>
      <c r="AH1614" s="12"/>
      <c r="AI1614" s="12"/>
      <c r="AJ1614" s="12"/>
      <c r="AK1614" s="12"/>
      <c r="AL1614" s="12"/>
      <c r="AM1614" s="12"/>
      <c r="AN1614" s="12"/>
      <c r="AO1614" s="12"/>
      <c r="AP1614" s="12"/>
      <c r="AQ1614" s="12"/>
      <c r="AR1614" s="12"/>
      <c r="AS1614" s="12"/>
      <c r="AT1614" s="12"/>
      <c r="AU1614" s="12"/>
      <c r="AV1614" s="12"/>
      <c r="AW1614" s="12"/>
      <c r="AX1614" s="12"/>
      <c r="AY1614" s="12"/>
      <c r="AZ1614" s="12"/>
      <c r="BA1614" s="12"/>
      <c r="BB1614" s="12"/>
      <c r="BC1614" s="12"/>
      <c r="BD1614" s="12"/>
      <c r="BE1614" s="12"/>
      <c r="BF1614" s="12"/>
      <c r="BG1614" s="12"/>
      <c r="BH1614" s="12"/>
      <c r="BI1614" s="12"/>
      <c r="BJ1614" s="13"/>
      <c r="BK1614" s="13"/>
      <c r="BL1614" s="13"/>
      <c r="BM1614" s="13"/>
      <c r="BN1614" s="13"/>
    </row>
    <row r="1615" spans="1:66" x14ac:dyDescent="0.25">
      <c r="A1615" s="10"/>
      <c r="B1615" s="10"/>
      <c r="C1615" s="10"/>
      <c r="D1615" s="10"/>
      <c r="E1615" s="10"/>
      <c r="F1615" s="10"/>
      <c r="G1615" s="10"/>
      <c r="H1615" s="10"/>
      <c r="I1615" s="10"/>
      <c r="J1615" s="10"/>
      <c r="K1615" s="11"/>
      <c r="L1615" s="11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2"/>
      <c r="AS1615" s="12"/>
      <c r="AT1615" s="12"/>
      <c r="AU1615" s="12"/>
      <c r="AV1615" s="12"/>
      <c r="AW1615" s="12"/>
      <c r="AX1615" s="12"/>
      <c r="AY1615" s="12"/>
      <c r="AZ1615" s="12"/>
      <c r="BA1615" s="12"/>
      <c r="BB1615" s="12"/>
      <c r="BC1615" s="12"/>
      <c r="BD1615" s="12"/>
      <c r="BE1615" s="12"/>
      <c r="BF1615" s="12"/>
      <c r="BG1615" s="12"/>
      <c r="BH1615" s="12"/>
      <c r="BI1615" s="12"/>
      <c r="BJ1615" s="13"/>
      <c r="BK1615" s="13"/>
      <c r="BL1615" s="13"/>
      <c r="BM1615" s="13"/>
      <c r="BN1615" s="13"/>
    </row>
    <row r="1616" spans="1:66" x14ac:dyDescent="0.25">
      <c r="A1616" s="10"/>
      <c r="B1616" s="10"/>
      <c r="C1616" s="10"/>
      <c r="D1616" s="10"/>
      <c r="E1616" s="10"/>
      <c r="F1616" s="10"/>
      <c r="G1616" s="10"/>
      <c r="H1616" s="10"/>
      <c r="I1616" s="10"/>
      <c r="J1616" s="10"/>
      <c r="K1616" s="11"/>
      <c r="L1616" s="11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/>
      <c r="AE1616" s="12"/>
      <c r="AF1616" s="12"/>
      <c r="AG1616" s="12"/>
      <c r="AH1616" s="12"/>
      <c r="AI1616" s="12"/>
      <c r="AJ1616" s="12"/>
      <c r="AK1616" s="12"/>
      <c r="AL1616" s="12"/>
      <c r="AM1616" s="12"/>
      <c r="AN1616" s="12"/>
      <c r="AO1616" s="12"/>
      <c r="AP1616" s="12"/>
      <c r="AQ1616" s="12"/>
      <c r="AR1616" s="12"/>
      <c r="AS1616" s="12"/>
      <c r="AT1616" s="12"/>
      <c r="AU1616" s="12"/>
      <c r="AV1616" s="12"/>
      <c r="AW1616" s="12"/>
      <c r="AX1616" s="12"/>
      <c r="AY1616" s="12"/>
      <c r="AZ1616" s="12"/>
      <c r="BA1616" s="12"/>
      <c r="BB1616" s="12"/>
      <c r="BC1616" s="12"/>
      <c r="BD1616" s="12"/>
      <c r="BE1616" s="12"/>
      <c r="BF1616" s="12"/>
      <c r="BG1616" s="12"/>
      <c r="BH1616" s="12"/>
      <c r="BI1616" s="12"/>
      <c r="BJ1616" s="13"/>
      <c r="BK1616" s="13"/>
      <c r="BL1616" s="13"/>
      <c r="BM1616" s="13"/>
      <c r="BN1616" s="13"/>
    </row>
    <row r="1617" spans="1:66" x14ac:dyDescent="0.25">
      <c r="A1617" s="10"/>
      <c r="B1617" s="10"/>
      <c r="C1617" s="10"/>
      <c r="D1617" s="10"/>
      <c r="E1617" s="10"/>
      <c r="F1617" s="10"/>
      <c r="G1617" s="10"/>
      <c r="H1617" s="10"/>
      <c r="I1617" s="10"/>
      <c r="J1617" s="10"/>
      <c r="K1617" s="11"/>
      <c r="L1617" s="11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2"/>
      <c r="AS1617" s="12"/>
      <c r="AT1617" s="12"/>
      <c r="AU1617" s="12"/>
      <c r="AV1617" s="12"/>
      <c r="AW1617" s="12"/>
      <c r="AX1617" s="12"/>
      <c r="AY1617" s="12"/>
      <c r="AZ1617" s="12"/>
      <c r="BA1617" s="12"/>
      <c r="BB1617" s="12"/>
      <c r="BC1617" s="12"/>
      <c r="BD1617" s="12"/>
      <c r="BE1617" s="12"/>
      <c r="BF1617" s="12"/>
      <c r="BG1617" s="12"/>
      <c r="BH1617" s="12"/>
      <c r="BI1617" s="12"/>
      <c r="BJ1617" s="13"/>
      <c r="BK1617" s="13"/>
      <c r="BL1617" s="13"/>
      <c r="BM1617" s="13"/>
      <c r="BN1617" s="13"/>
    </row>
    <row r="1618" spans="1:66" x14ac:dyDescent="0.25">
      <c r="A1618" s="10"/>
      <c r="B1618" s="10"/>
      <c r="C1618" s="10"/>
      <c r="D1618" s="10"/>
      <c r="E1618" s="10"/>
      <c r="F1618" s="10"/>
      <c r="G1618" s="10"/>
      <c r="H1618" s="10"/>
      <c r="I1618" s="10"/>
      <c r="J1618" s="10"/>
      <c r="K1618" s="11"/>
      <c r="L1618" s="11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12"/>
      <c r="AE1618" s="12"/>
      <c r="AF1618" s="12"/>
      <c r="AG1618" s="12"/>
      <c r="AH1618" s="12"/>
      <c r="AI1618" s="12"/>
      <c r="AJ1618" s="12"/>
      <c r="AK1618" s="12"/>
      <c r="AL1618" s="12"/>
      <c r="AM1618" s="12"/>
      <c r="AN1618" s="12"/>
      <c r="AO1618" s="12"/>
      <c r="AP1618" s="12"/>
      <c r="AQ1618" s="12"/>
      <c r="AR1618" s="12"/>
      <c r="AS1618" s="12"/>
      <c r="AT1618" s="12"/>
      <c r="AU1618" s="12"/>
      <c r="AV1618" s="12"/>
      <c r="AW1618" s="12"/>
      <c r="AX1618" s="12"/>
      <c r="AY1618" s="12"/>
      <c r="AZ1618" s="12"/>
      <c r="BA1618" s="12"/>
      <c r="BB1618" s="12"/>
      <c r="BC1618" s="12"/>
      <c r="BD1618" s="12"/>
      <c r="BE1618" s="12"/>
      <c r="BF1618" s="12"/>
      <c r="BG1618" s="12"/>
      <c r="BH1618" s="12"/>
      <c r="BI1618" s="12"/>
      <c r="BJ1618" s="13"/>
      <c r="BK1618" s="13"/>
      <c r="BL1618" s="13"/>
      <c r="BM1618" s="13"/>
      <c r="BN1618" s="13"/>
    </row>
    <row r="1619" spans="1:66" x14ac:dyDescent="0.25">
      <c r="A1619" s="10"/>
      <c r="B1619" s="10"/>
      <c r="C1619" s="10"/>
      <c r="D1619" s="10"/>
      <c r="E1619" s="10"/>
      <c r="F1619" s="10"/>
      <c r="G1619" s="10"/>
      <c r="H1619" s="10"/>
      <c r="I1619" s="10"/>
      <c r="J1619" s="10"/>
      <c r="K1619" s="11"/>
      <c r="L1619" s="11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2"/>
      <c r="AS1619" s="12"/>
      <c r="AT1619" s="12"/>
      <c r="AU1619" s="12"/>
      <c r="AV1619" s="12"/>
      <c r="AW1619" s="12"/>
      <c r="AX1619" s="12"/>
      <c r="AY1619" s="12"/>
      <c r="AZ1619" s="12"/>
      <c r="BA1619" s="12"/>
      <c r="BB1619" s="12"/>
      <c r="BC1619" s="12"/>
      <c r="BD1619" s="12"/>
      <c r="BE1619" s="12"/>
      <c r="BF1619" s="12"/>
      <c r="BG1619" s="12"/>
      <c r="BH1619" s="12"/>
      <c r="BI1619" s="12"/>
      <c r="BJ1619" s="13"/>
      <c r="BK1619" s="13"/>
      <c r="BL1619" s="13"/>
      <c r="BM1619" s="13"/>
      <c r="BN1619" s="13"/>
    </row>
    <row r="1620" spans="1:66" x14ac:dyDescent="0.25">
      <c r="A1620" s="10"/>
      <c r="B1620" s="10"/>
      <c r="C1620" s="10"/>
      <c r="D1620" s="10"/>
      <c r="E1620" s="10"/>
      <c r="F1620" s="10"/>
      <c r="G1620" s="10"/>
      <c r="H1620" s="10"/>
      <c r="I1620" s="10"/>
      <c r="J1620" s="10"/>
      <c r="K1620" s="11"/>
      <c r="L1620" s="11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/>
      <c r="AB1620" s="12"/>
      <c r="AC1620" s="12"/>
      <c r="AD1620" s="12"/>
      <c r="AE1620" s="12"/>
      <c r="AF1620" s="12"/>
      <c r="AG1620" s="12"/>
      <c r="AH1620" s="12"/>
      <c r="AI1620" s="12"/>
      <c r="AJ1620" s="12"/>
      <c r="AK1620" s="12"/>
      <c r="AL1620" s="12"/>
      <c r="AM1620" s="12"/>
      <c r="AN1620" s="12"/>
      <c r="AO1620" s="12"/>
      <c r="AP1620" s="12"/>
      <c r="AQ1620" s="12"/>
      <c r="AR1620" s="12"/>
      <c r="AS1620" s="12"/>
      <c r="AT1620" s="12"/>
      <c r="AU1620" s="12"/>
      <c r="AV1620" s="12"/>
      <c r="AW1620" s="12"/>
      <c r="AX1620" s="12"/>
      <c r="AY1620" s="12"/>
      <c r="AZ1620" s="12"/>
      <c r="BA1620" s="12"/>
      <c r="BB1620" s="12"/>
      <c r="BC1620" s="12"/>
      <c r="BD1620" s="12"/>
      <c r="BE1620" s="12"/>
      <c r="BF1620" s="12"/>
      <c r="BG1620" s="12"/>
      <c r="BH1620" s="12"/>
      <c r="BI1620" s="12"/>
      <c r="BJ1620" s="13"/>
      <c r="BK1620" s="13"/>
      <c r="BL1620" s="13"/>
      <c r="BM1620" s="13"/>
      <c r="BN1620" s="13"/>
    </row>
    <row r="1621" spans="1:66" x14ac:dyDescent="0.25">
      <c r="A1621" s="10"/>
      <c r="B1621" s="10"/>
      <c r="C1621" s="10"/>
      <c r="D1621" s="10"/>
      <c r="E1621" s="10"/>
      <c r="F1621" s="10"/>
      <c r="G1621" s="10"/>
      <c r="H1621" s="10"/>
      <c r="I1621" s="10"/>
      <c r="J1621" s="10"/>
      <c r="K1621" s="11"/>
      <c r="L1621" s="11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2"/>
      <c r="AS1621" s="12"/>
      <c r="AT1621" s="12"/>
      <c r="AU1621" s="12"/>
      <c r="AV1621" s="12"/>
      <c r="AW1621" s="12"/>
      <c r="AX1621" s="12"/>
      <c r="AY1621" s="12"/>
      <c r="AZ1621" s="12"/>
      <c r="BA1621" s="12"/>
      <c r="BB1621" s="12"/>
      <c r="BC1621" s="12"/>
      <c r="BD1621" s="12"/>
      <c r="BE1621" s="12"/>
      <c r="BF1621" s="12"/>
      <c r="BG1621" s="12"/>
      <c r="BH1621" s="12"/>
      <c r="BI1621" s="12"/>
      <c r="BJ1621" s="13"/>
      <c r="BK1621" s="13"/>
      <c r="BL1621" s="13"/>
      <c r="BM1621" s="13"/>
      <c r="BN1621" s="13"/>
    </row>
    <row r="1622" spans="1:66" x14ac:dyDescent="0.25">
      <c r="A1622" s="10"/>
      <c r="B1622" s="10"/>
      <c r="C1622" s="10"/>
      <c r="D1622" s="10"/>
      <c r="E1622" s="10"/>
      <c r="F1622" s="10"/>
      <c r="G1622" s="10"/>
      <c r="H1622" s="10"/>
      <c r="I1622" s="10"/>
      <c r="J1622" s="10"/>
      <c r="K1622" s="11"/>
      <c r="L1622" s="11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2"/>
      <c r="AE1622" s="12"/>
      <c r="AF1622" s="12"/>
      <c r="AG1622" s="12"/>
      <c r="AH1622" s="12"/>
      <c r="AI1622" s="12"/>
      <c r="AJ1622" s="12"/>
      <c r="AK1622" s="12"/>
      <c r="AL1622" s="12"/>
      <c r="AM1622" s="12"/>
      <c r="AN1622" s="12"/>
      <c r="AO1622" s="12"/>
      <c r="AP1622" s="12"/>
      <c r="AQ1622" s="12"/>
      <c r="AR1622" s="12"/>
      <c r="AS1622" s="12"/>
      <c r="AT1622" s="12"/>
      <c r="AU1622" s="12"/>
      <c r="AV1622" s="12"/>
      <c r="AW1622" s="12"/>
      <c r="AX1622" s="12"/>
      <c r="AY1622" s="12"/>
      <c r="AZ1622" s="12"/>
      <c r="BA1622" s="12"/>
      <c r="BB1622" s="12"/>
      <c r="BC1622" s="12"/>
      <c r="BD1622" s="12"/>
      <c r="BE1622" s="12"/>
      <c r="BF1622" s="12"/>
      <c r="BG1622" s="12"/>
      <c r="BH1622" s="12"/>
      <c r="BI1622" s="12"/>
      <c r="BJ1622" s="13"/>
      <c r="BK1622" s="13"/>
      <c r="BL1622" s="13"/>
      <c r="BM1622" s="13"/>
      <c r="BN1622" s="13"/>
    </row>
    <row r="1623" spans="1:66" x14ac:dyDescent="0.25">
      <c r="A1623" s="10"/>
      <c r="B1623" s="10"/>
      <c r="C1623" s="10"/>
      <c r="D1623" s="10"/>
      <c r="E1623" s="10"/>
      <c r="F1623" s="10"/>
      <c r="G1623" s="10"/>
      <c r="H1623" s="10"/>
      <c r="I1623" s="10"/>
      <c r="J1623" s="10"/>
      <c r="K1623" s="11"/>
      <c r="L1623" s="11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2"/>
      <c r="AS1623" s="12"/>
      <c r="AT1623" s="12"/>
      <c r="AU1623" s="12"/>
      <c r="AV1623" s="12"/>
      <c r="AW1623" s="12"/>
      <c r="AX1623" s="12"/>
      <c r="AY1623" s="12"/>
      <c r="AZ1623" s="12"/>
      <c r="BA1623" s="12"/>
      <c r="BB1623" s="12"/>
      <c r="BC1623" s="12"/>
      <c r="BD1623" s="12"/>
      <c r="BE1623" s="12"/>
      <c r="BF1623" s="12"/>
      <c r="BG1623" s="12"/>
      <c r="BH1623" s="12"/>
      <c r="BI1623" s="12"/>
      <c r="BJ1623" s="13"/>
      <c r="BK1623" s="13"/>
      <c r="BL1623" s="13"/>
      <c r="BM1623" s="13"/>
      <c r="BN1623" s="13"/>
    </row>
    <row r="1624" spans="1:66" x14ac:dyDescent="0.25">
      <c r="A1624" s="10"/>
      <c r="B1624" s="10"/>
      <c r="C1624" s="10"/>
      <c r="D1624" s="10"/>
      <c r="E1624" s="10"/>
      <c r="F1624" s="10"/>
      <c r="G1624" s="10"/>
      <c r="H1624" s="10"/>
      <c r="I1624" s="10"/>
      <c r="J1624" s="10"/>
      <c r="K1624" s="11"/>
      <c r="L1624" s="11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12"/>
      <c r="AE1624" s="12"/>
      <c r="AF1624" s="12"/>
      <c r="AG1624" s="12"/>
      <c r="AH1624" s="12"/>
      <c r="AI1624" s="12"/>
      <c r="AJ1624" s="12"/>
      <c r="AK1624" s="12"/>
      <c r="AL1624" s="12"/>
      <c r="AM1624" s="12"/>
      <c r="AN1624" s="12"/>
      <c r="AO1624" s="12"/>
      <c r="AP1624" s="12"/>
      <c r="AQ1624" s="12"/>
      <c r="AR1624" s="12"/>
      <c r="AS1624" s="12"/>
      <c r="AT1624" s="12"/>
      <c r="AU1624" s="12"/>
      <c r="AV1624" s="12"/>
      <c r="AW1624" s="12"/>
      <c r="AX1624" s="12"/>
      <c r="AY1624" s="12"/>
      <c r="AZ1624" s="12"/>
      <c r="BA1624" s="12"/>
      <c r="BB1624" s="12"/>
      <c r="BC1624" s="12"/>
      <c r="BD1624" s="12"/>
      <c r="BE1624" s="12"/>
      <c r="BF1624" s="12"/>
      <c r="BG1624" s="12"/>
      <c r="BH1624" s="12"/>
      <c r="BI1624" s="12"/>
      <c r="BJ1624" s="13"/>
      <c r="BK1624" s="13"/>
      <c r="BL1624" s="13"/>
      <c r="BM1624" s="13"/>
      <c r="BN1624" s="13"/>
    </row>
    <row r="1625" spans="1:66" x14ac:dyDescent="0.25">
      <c r="A1625" s="10"/>
      <c r="B1625" s="10"/>
      <c r="C1625" s="10"/>
      <c r="D1625" s="10"/>
      <c r="E1625" s="10"/>
      <c r="F1625" s="10"/>
      <c r="G1625" s="10"/>
      <c r="H1625" s="10"/>
      <c r="I1625" s="10"/>
      <c r="J1625" s="10"/>
      <c r="K1625" s="11"/>
      <c r="L1625" s="11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2"/>
      <c r="AS1625" s="12"/>
      <c r="AT1625" s="12"/>
      <c r="AU1625" s="12"/>
      <c r="AV1625" s="12"/>
      <c r="AW1625" s="12"/>
      <c r="AX1625" s="12"/>
      <c r="AY1625" s="12"/>
      <c r="AZ1625" s="12"/>
      <c r="BA1625" s="12"/>
      <c r="BB1625" s="12"/>
      <c r="BC1625" s="12"/>
      <c r="BD1625" s="12"/>
      <c r="BE1625" s="12"/>
      <c r="BF1625" s="12"/>
      <c r="BG1625" s="12"/>
      <c r="BH1625" s="12"/>
      <c r="BI1625" s="12"/>
      <c r="BJ1625" s="13"/>
      <c r="BK1625" s="13"/>
      <c r="BL1625" s="13"/>
      <c r="BM1625" s="13"/>
      <c r="BN1625" s="13"/>
    </row>
    <row r="1626" spans="1:66" x14ac:dyDescent="0.25">
      <c r="A1626" s="10"/>
      <c r="B1626" s="10"/>
      <c r="C1626" s="10"/>
      <c r="D1626" s="10"/>
      <c r="E1626" s="10"/>
      <c r="F1626" s="10"/>
      <c r="G1626" s="10"/>
      <c r="H1626" s="10"/>
      <c r="I1626" s="10"/>
      <c r="J1626" s="10"/>
      <c r="K1626" s="11"/>
      <c r="L1626" s="11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  <c r="AA1626" s="12"/>
      <c r="AB1626" s="12"/>
      <c r="AC1626" s="12"/>
      <c r="AD1626" s="12"/>
      <c r="AE1626" s="12"/>
      <c r="AF1626" s="12"/>
      <c r="AG1626" s="12"/>
      <c r="AH1626" s="12"/>
      <c r="AI1626" s="12"/>
      <c r="AJ1626" s="12"/>
      <c r="AK1626" s="12"/>
      <c r="AL1626" s="12"/>
      <c r="AM1626" s="12"/>
      <c r="AN1626" s="12"/>
      <c r="AO1626" s="12"/>
      <c r="AP1626" s="12"/>
      <c r="AQ1626" s="12"/>
      <c r="AR1626" s="12"/>
      <c r="AS1626" s="12"/>
      <c r="AT1626" s="12"/>
      <c r="AU1626" s="12"/>
      <c r="AV1626" s="12"/>
      <c r="AW1626" s="12"/>
      <c r="AX1626" s="12"/>
      <c r="AY1626" s="12"/>
      <c r="AZ1626" s="12"/>
      <c r="BA1626" s="12"/>
      <c r="BB1626" s="12"/>
      <c r="BC1626" s="12"/>
      <c r="BD1626" s="12"/>
      <c r="BE1626" s="12"/>
      <c r="BF1626" s="12"/>
      <c r="BG1626" s="12"/>
      <c r="BH1626" s="12"/>
      <c r="BI1626" s="12"/>
      <c r="BJ1626" s="13"/>
      <c r="BK1626" s="13"/>
      <c r="BL1626" s="13"/>
      <c r="BM1626" s="13"/>
      <c r="BN1626" s="13"/>
    </row>
    <row r="1627" spans="1:66" x14ac:dyDescent="0.25">
      <c r="A1627" s="10"/>
      <c r="B1627" s="10"/>
      <c r="C1627" s="10"/>
      <c r="D1627" s="10"/>
      <c r="E1627" s="10"/>
      <c r="F1627" s="10"/>
      <c r="G1627" s="10"/>
      <c r="H1627" s="10"/>
      <c r="I1627" s="10"/>
      <c r="J1627" s="10"/>
      <c r="K1627" s="11"/>
      <c r="L1627" s="11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2"/>
      <c r="AS1627" s="12"/>
      <c r="AT1627" s="12"/>
      <c r="AU1627" s="12"/>
      <c r="AV1627" s="12"/>
      <c r="AW1627" s="12"/>
      <c r="AX1627" s="12"/>
      <c r="AY1627" s="12"/>
      <c r="AZ1627" s="12"/>
      <c r="BA1627" s="12"/>
      <c r="BB1627" s="12"/>
      <c r="BC1627" s="12"/>
      <c r="BD1627" s="12"/>
      <c r="BE1627" s="12"/>
      <c r="BF1627" s="12"/>
      <c r="BG1627" s="12"/>
      <c r="BH1627" s="12"/>
      <c r="BI1627" s="12"/>
      <c r="BJ1627" s="13"/>
      <c r="BK1627" s="13"/>
      <c r="BL1627" s="13"/>
      <c r="BM1627" s="13"/>
      <c r="BN1627" s="13"/>
    </row>
    <row r="1628" spans="1:66" x14ac:dyDescent="0.25">
      <c r="A1628" s="10"/>
      <c r="B1628" s="10"/>
      <c r="C1628" s="10"/>
      <c r="D1628" s="10"/>
      <c r="E1628" s="10"/>
      <c r="F1628" s="10"/>
      <c r="G1628" s="10"/>
      <c r="H1628" s="10"/>
      <c r="I1628" s="10"/>
      <c r="J1628" s="10"/>
      <c r="K1628" s="11"/>
      <c r="L1628" s="11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  <c r="AA1628" s="12"/>
      <c r="AB1628" s="12"/>
      <c r="AC1628" s="12"/>
      <c r="AD1628" s="12"/>
      <c r="AE1628" s="12"/>
      <c r="AF1628" s="12"/>
      <c r="AG1628" s="12"/>
      <c r="AH1628" s="12"/>
      <c r="AI1628" s="12"/>
      <c r="AJ1628" s="12"/>
      <c r="AK1628" s="12"/>
      <c r="AL1628" s="12"/>
      <c r="AM1628" s="12"/>
      <c r="AN1628" s="12"/>
      <c r="AO1628" s="12"/>
      <c r="AP1628" s="12"/>
      <c r="AQ1628" s="12"/>
      <c r="AR1628" s="12"/>
      <c r="AS1628" s="12"/>
      <c r="AT1628" s="12"/>
      <c r="AU1628" s="12"/>
      <c r="AV1628" s="12"/>
      <c r="AW1628" s="12"/>
      <c r="AX1628" s="12"/>
      <c r="AY1628" s="12"/>
      <c r="AZ1628" s="12"/>
      <c r="BA1628" s="12"/>
      <c r="BB1628" s="12"/>
      <c r="BC1628" s="12"/>
      <c r="BD1628" s="12"/>
      <c r="BE1628" s="12"/>
      <c r="BF1628" s="12"/>
      <c r="BG1628" s="12"/>
      <c r="BH1628" s="12"/>
      <c r="BI1628" s="12"/>
      <c r="BJ1628" s="13"/>
      <c r="BK1628" s="13"/>
      <c r="BL1628" s="13"/>
      <c r="BM1628" s="13"/>
      <c r="BN1628" s="13"/>
    </row>
    <row r="1629" spans="1:66" x14ac:dyDescent="0.25">
      <c r="A1629" s="10"/>
      <c r="B1629" s="10"/>
      <c r="C1629" s="10"/>
      <c r="D1629" s="10"/>
      <c r="E1629" s="10"/>
      <c r="F1629" s="10"/>
      <c r="G1629" s="10"/>
      <c r="H1629" s="10"/>
      <c r="I1629" s="10"/>
      <c r="J1629" s="10"/>
      <c r="K1629" s="11"/>
      <c r="L1629" s="11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2"/>
      <c r="AS1629" s="12"/>
      <c r="AT1629" s="12"/>
      <c r="AU1629" s="12"/>
      <c r="AV1629" s="12"/>
      <c r="AW1629" s="12"/>
      <c r="AX1629" s="12"/>
      <c r="AY1629" s="12"/>
      <c r="AZ1629" s="12"/>
      <c r="BA1629" s="12"/>
      <c r="BB1629" s="12"/>
      <c r="BC1629" s="12"/>
      <c r="BD1629" s="12"/>
      <c r="BE1629" s="12"/>
      <c r="BF1629" s="12"/>
      <c r="BG1629" s="12"/>
      <c r="BH1629" s="12"/>
      <c r="BI1629" s="12"/>
      <c r="BJ1629" s="13"/>
      <c r="BK1629" s="13"/>
      <c r="BL1629" s="13"/>
      <c r="BM1629" s="13"/>
      <c r="BN1629" s="13"/>
    </row>
    <row r="1630" spans="1:66" x14ac:dyDescent="0.25">
      <c r="A1630" s="10"/>
      <c r="B1630" s="10"/>
      <c r="C1630" s="10"/>
      <c r="D1630" s="10"/>
      <c r="E1630" s="10"/>
      <c r="F1630" s="10"/>
      <c r="G1630" s="10"/>
      <c r="H1630" s="10"/>
      <c r="I1630" s="10"/>
      <c r="J1630" s="10"/>
      <c r="K1630" s="11"/>
      <c r="L1630" s="11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12"/>
      <c r="AE1630" s="12"/>
      <c r="AF1630" s="12"/>
      <c r="AG1630" s="12"/>
      <c r="AH1630" s="12"/>
      <c r="AI1630" s="12"/>
      <c r="AJ1630" s="12"/>
      <c r="AK1630" s="12"/>
      <c r="AL1630" s="12"/>
      <c r="AM1630" s="12"/>
      <c r="AN1630" s="12"/>
      <c r="AO1630" s="12"/>
      <c r="AP1630" s="12"/>
      <c r="AQ1630" s="12"/>
      <c r="AR1630" s="12"/>
      <c r="AS1630" s="12"/>
      <c r="AT1630" s="12"/>
      <c r="AU1630" s="12"/>
      <c r="AV1630" s="12"/>
      <c r="AW1630" s="12"/>
      <c r="AX1630" s="12"/>
      <c r="AY1630" s="12"/>
      <c r="AZ1630" s="12"/>
      <c r="BA1630" s="12"/>
      <c r="BB1630" s="12"/>
      <c r="BC1630" s="12"/>
      <c r="BD1630" s="12"/>
      <c r="BE1630" s="12"/>
      <c r="BF1630" s="12"/>
      <c r="BG1630" s="12"/>
      <c r="BH1630" s="12"/>
      <c r="BI1630" s="12"/>
      <c r="BJ1630" s="13"/>
      <c r="BK1630" s="13"/>
      <c r="BL1630" s="13"/>
      <c r="BM1630" s="13"/>
      <c r="BN1630" s="13"/>
    </row>
    <row r="1631" spans="1:66" x14ac:dyDescent="0.25">
      <c r="A1631" s="10"/>
      <c r="B1631" s="10"/>
      <c r="C1631" s="10"/>
      <c r="D1631" s="10"/>
      <c r="E1631" s="10"/>
      <c r="F1631" s="10"/>
      <c r="G1631" s="10"/>
      <c r="H1631" s="10"/>
      <c r="I1631" s="10"/>
      <c r="J1631" s="10"/>
      <c r="K1631" s="11"/>
      <c r="L1631" s="11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2"/>
      <c r="AS1631" s="12"/>
      <c r="AT1631" s="12"/>
      <c r="AU1631" s="12"/>
      <c r="AV1631" s="12"/>
      <c r="AW1631" s="12"/>
      <c r="AX1631" s="12"/>
      <c r="AY1631" s="12"/>
      <c r="AZ1631" s="12"/>
      <c r="BA1631" s="12"/>
      <c r="BB1631" s="12"/>
      <c r="BC1631" s="12"/>
      <c r="BD1631" s="12"/>
      <c r="BE1631" s="12"/>
      <c r="BF1631" s="12"/>
      <c r="BG1631" s="12"/>
      <c r="BH1631" s="12"/>
      <c r="BI1631" s="12"/>
      <c r="BJ1631" s="13"/>
      <c r="BK1631" s="13"/>
      <c r="BL1631" s="13"/>
      <c r="BM1631" s="13"/>
      <c r="BN1631" s="13"/>
    </row>
    <row r="1632" spans="1:66" x14ac:dyDescent="0.25">
      <c r="A1632" s="10"/>
      <c r="B1632" s="10"/>
      <c r="C1632" s="10"/>
      <c r="D1632" s="10"/>
      <c r="E1632" s="10"/>
      <c r="F1632" s="10"/>
      <c r="G1632" s="10"/>
      <c r="H1632" s="10"/>
      <c r="I1632" s="10"/>
      <c r="J1632" s="10"/>
      <c r="K1632" s="11"/>
      <c r="L1632" s="11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12"/>
      <c r="AF1632" s="12"/>
      <c r="AG1632" s="12"/>
      <c r="AH1632" s="12"/>
      <c r="AI1632" s="12"/>
      <c r="AJ1632" s="12"/>
      <c r="AK1632" s="12"/>
      <c r="AL1632" s="12"/>
      <c r="AM1632" s="12"/>
      <c r="AN1632" s="12"/>
      <c r="AO1632" s="12"/>
      <c r="AP1632" s="12"/>
      <c r="AQ1632" s="12"/>
      <c r="AR1632" s="12"/>
      <c r="AS1632" s="12"/>
      <c r="AT1632" s="12"/>
      <c r="AU1632" s="12"/>
      <c r="AV1632" s="12"/>
      <c r="AW1632" s="12"/>
      <c r="AX1632" s="12"/>
      <c r="AY1632" s="12"/>
      <c r="AZ1632" s="12"/>
      <c r="BA1632" s="12"/>
      <c r="BB1632" s="12"/>
      <c r="BC1632" s="12"/>
      <c r="BD1632" s="12"/>
      <c r="BE1632" s="12"/>
      <c r="BF1632" s="12"/>
      <c r="BG1632" s="12"/>
      <c r="BH1632" s="12"/>
      <c r="BI1632" s="12"/>
      <c r="BJ1632" s="13"/>
      <c r="BK1632" s="13"/>
      <c r="BL1632" s="13"/>
      <c r="BM1632" s="13"/>
      <c r="BN1632" s="13"/>
    </row>
    <row r="1633" spans="1:66" x14ac:dyDescent="0.25">
      <c r="A1633" s="10"/>
      <c r="B1633" s="10"/>
      <c r="C1633" s="10"/>
      <c r="D1633" s="10"/>
      <c r="E1633" s="10"/>
      <c r="F1633" s="10"/>
      <c r="G1633" s="10"/>
      <c r="H1633" s="10"/>
      <c r="I1633" s="10"/>
      <c r="J1633" s="10"/>
      <c r="K1633" s="11"/>
      <c r="L1633" s="11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2"/>
      <c r="AS1633" s="12"/>
      <c r="AT1633" s="12"/>
      <c r="AU1633" s="12"/>
      <c r="AV1633" s="12"/>
      <c r="AW1633" s="12"/>
      <c r="AX1633" s="12"/>
      <c r="AY1633" s="12"/>
      <c r="AZ1633" s="12"/>
      <c r="BA1633" s="12"/>
      <c r="BB1633" s="12"/>
      <c r="BC1633" s="12"/>
      <c r="BD1633" s="12"/>
      <c r="BE1633" s="12"/>
      <c r="BF1633" s="12"/>
      <c r="BG1633" s="12"/>
      <c r="BH1633" s="12"/>
      <c r="BI1633" s="12"/>
      <c r="BJ1633" s="13"/>
      <c r="BK1633" s="13"/>
      <c r="BL1633" s="13"/>
      <c r="BM1633" s="13"/>
      <c r="BN1633" s="13"/>
    </row>
    <row r="1634" spans="1:66" x14ac:dyDescent="0.25">
      <c r="A1634" s="10"/>
      <c r="B1634" s="10"/>
      <c r="C1634" s="10"/>
      <c r="D1634" s="10"/>
      <c r="E1634" s="10"/>
      <c r="F1634" s="10"/>
      <c r="G1634" s="10"/>
      <c r="H1634" s="10"/>
      <c r="I1634" s="10"/>
      <c r="J1634" s="10"/>
      <c r="K1634" s="11"/>
      <c r="L1634" s="11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  <c r="AA1634" s="12"/>
      <c r="AB1634" s="12"/>
      <c r="AC1634" s="12"/>
      <c r="AD1634" s="12"/>
      <c r="AE1634" s="12"/>
      <c r="AF1634" s="12"/>
      <c r="AG1634" s="12"/>
      <c r="AH1634" s="12"/>
      <c r="AI1634" s="12"/>
      <c r="AJ1634" s="12"/>
      <c r="AK1634" s="12"/>
      <c r="AL1634" s="12"/>
      <c r="AM1634" s="12"/>
      <c r="AN1634" s="12"/>
      <c r="AO1634" s="12"/>
      <c r="AP1634" s="12"/>
      <c r="AQ1634" s="12"/>
      <c r="AR1634" s="12"/>
      <c r="AS1634" s="12"/>
      <c r="AT1634" s="12"/>
      <c r="AU1634" s="12"/>
      <c r="AV1634" s="12"/>
      <c r="AW1634" s="12"/>
      <c r="AX1634" s="12"/>
      <c r="AY1634" s="12"/>
      <c r="AZ1634" s="12"/>
      <c r="BA1634" s="12"/>
      <c r="BB1634" s="12"/>
      <c r="BC1634" s="12"/>
      <c r="BD1634" s="12"/>
      <c r="BE1634" s="12"/>
      <c r="BF1634" s="12"/>
      <c r="BG1634" s="12"/>
      <c r="BH1634" s="12"/>
      <c r="BI1634" s="12"/>
      <c r="BJ1634" s="13"/>
      <c r="BK1634" s="13"/>
      <c r="BL1634" s="13"/>
      <c r="BM1634" s="13"/>
      <c r="BN1634" s="13"/>
    </row>
    <row r="1635" spans="1:66" x14ac:dyDescent="0.25">
      <c r="A1635" s="10"/>
      <c r="B1635" s="10"/>
      <c r="C1635" s="10"/>
      <c r="D1635" s="10"/>
      <c r="E1635" s="10"/>
      <c r="F1635" s="10"/>
      <c r="G1635" s="10"/>
      <c r="H1635" s="10"/>
      <c r="I1635" s="10"/>
      <c r="J1635" s="10"/>
      <c r="K1635" s="11"/>
      <c r="L1635" s="11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2"/>
      <c r="AS1635" s="12"/>
      <c r="AT1635" s="12"/>
      <c r="AU1635" s="12"/>
      <c r="AV1635" s="12"/>
      <c r="AW1635" s="12"/>
      <c r="AX1635" s="12"/>
      <c r="AY1635" s="12"/>
      <c r="AZ1635" s="12"/>
      <c r="BA1635" s="12"/>
      <c r="BB1635" s="12"/>
      <c r="BC1635" s="12"/>
      <c r="BD1635" s="12"/>
      <c r="BE1635" s="12"/>
      <c r="BF1635" s="12"/>
      <c r="BG1635" s="12"/>
      <c r="BH1635" s="12"/>
      <c r="BI1635" s="12"/>
      <c r="BJ1635" s="13"/>
      <c r="BK1635" s="13"/>
      <c r="BL1635" s="13"/>
      <c r="BM1635" s="13"/>
      <c r="BN1635" s="13"/>
    </row>
    <row r="1636" spans="1:66" x14ac:dyDescent="0.25">
      <c r="A1636" s="10"/>
      <c r="B1636" s="10"/>
      <c r="C1636" s="10"/>
      <c r="D1636" s="10"/>
      <c r="E1636" s="10"/>
      <c r="F1636" s="10"/>
      <c r="G1636" s="10"/>
      <c r="H1636" s="10"/>
      <c r="I1636" s="10"/>
      <c r="J1636" s="10"/>
      <c r="K1636" s="11"/>
      <c r="L1636" s="11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12"/>
      <c r="AE1636" s="12"/>
      <c r="AF1636" s="12"/>
      <c r="AG1636" s="12"/>
      <c r="AH1636" s="12"/>
      <c r="AI1636" s="12"/>
      <c r="AJ1636" s="12"/>
      <c r="AK1636" s="12"/>
      <c r="AL1636" s="12"/>
      <c r="AM1636" s="12"/>
      <c r="AN1636" s="12"/>
      <c r="AO1636" s="12"/>
      <c r="AP1636" s="12"/>
      <c r="AQ1636" s="12"/>
      <c r="AR1636" s="12"/>
      <c r="AS1636" s="12"/>
      <c r="AT1636" s="12"/>
      <c r="AU1636" s="12"/>
      <c r="AV1636" s="12"/>
      <c r="AW1636" s="12"/>
      <c r="AX1636" s="12"/>
      <c r="AY1636" s="12"/>
      <c r="AZ1636" s="12"/>
      <c r="BA1636" s="12"/>
      <c r="BB1636" s="12"/>
      <c r="BC1636" s="12"/>
      <c r="BD1636" s="12"/>
      <c r="BE1636" s="12"/>
      <c r="BF1636" s="12"/>
      <c r="BG1636" s="12"/>
      <c r="BH1636" s="12"/>
      <c r="BI1636" s="12"/>
      <c r="BJ1636" s="13"/>
      <c r="BK1636" s="13"/>
      <c r="BL1636" s="13"/>
      <c r="BM1636" s="13"/>
      <c r="BN1636" s="13"/>
    </row>
    <row r="1637" spans="1:66" x14ac:dyDescent="0.25">
      <c r="A1637" s="10"/>
      <c r="B1637" s="10"/>
      <c r="C1637" s="10"/>
      <c r="D1637" s="10"/>
      <c r="E1637" s="10"/>
      <c r="F1637" s="10"/>
      <c r="G1637" s="10"/>
      <c r="H1637" s="10"/>
      <c r="I1637" s="10"/>
      <c r="J1637" s="10"/>
      <c r="K1637" s="11"/>
      <c r="L1637" s="11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2"/>
      <c r="AS1637" s="12"/>
      <c r="AT1637" s="12"/>
      <c r="AU1637" s="12"/>
      <c r="AV1637" s="12"/>
      <c r="AW1637" s="12"/>
      <c r="AX1637" s="12"/>
      <c r="AY1637" s="12"/>
      <c r="AZ1637" s="12"/>
      <c r="BA1637" s="12"/>
      <c r="BB1637" s="12"/>
      <c r="BC1637" s="12"/>
      <c r="BD1637" s="12"/>
      <c r="BE1637" s="12"/>
      <c r="BF1637" s="12"/>
      <c r="BG1637" s="12"/>
      <c r="BH1637" s="12"/>
      <c r="BI1637" s="12"/>
      <c r="BJ1637" s="13"/>
      <c r="BK1637" s="13"/>
      <c r="BL1637" s="13"/>
      <c r="BM1637" s="13"/>
      <c r="BN1637" s="13"/>
    </row>
    <row r="1638" spans="1:66" x14ac:dyDescent="0.25">
      <c r="A1638" s="10"/>
      <c r="B1638" s="10"/>
      <c r="C1638" s="10"/>
      <c r="D1638" s="10"/>
      <c r="E1638" s="10"/>
      <c r="F1638" s="10"/>
      <c r="G1638" s="10"/>
      <c r="H1638" s="10"/>
      <c r="I1638" s="10"/>
      <c r="J1638" s="10"/>
      <c r="K1638" s="11"/>
      <c r="L1638" s="11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12"/>
      <c r="AF1638" s="12"/>
      <c r="AG1638" s="12"/>
      <c r="AH1638" s="12"/>
      <c r="AI1638" s="12"/>
      <c r="AJ1638" s="12"/>
      <c r="AK1638" s="12"/>
      <c r="AL1638" s="12"/>
      <c r="AM1638" s="12"/>
      <c r="AN1638" s="12"/>
      <c r="AO1638" s="12"/>
      <c r="AP1638" s="12"/>
      <c r="AQ1638" s="12"/>
      <c r="AR1638" s="12"/>
      <c r="AS1638" s="12"/>
      <c r="AT1638" s="12"/>
      <c r="AU1638" s="12"/>
      <c r="AV1638" s="12"/>
      <c r="AW1638" s="12"/>
      <c r="AX1638" s="12"/>
      <c r="AY1638" s="12"/>
      <c r="AZ1638" s="12"/>
      <c r="BA1638" s="12"/>
      <c r="BB1638" s="12"/>
      <c r="BC1638" s="12"/>
      <c r="BD1638" s="12"/>
      <c r="BE1638" s="12"/>
      <c r="BF1638" s="12"/>
      <c r="BG1638" s="12"/>
      <c r="BH1638" s="12"/>
      <c r="BI1638" s="12"/>
      <c r="BJ1638" s="13"/>
      <c r="BK1638" s="13"/>
      <c r="BL1638" s="13"/>
      <c r="BM1638" s="13"/>
      <c r="BN1638" s="13"/>
    </row>
    <row r="1639" spans="1:66" x14ac:dyDescent="0.25">
      <c r="A1639" s="10"/>
      <c r="B1639" s="10"/>
      <c r="C1639" s="10"/>
      <c r="D1639" s="10"/>
      <c r="E1639" s="10"/>
      <c r="F1639" s="10"/>
      <c r="G1639" s="10"/>
      <c r="H1639" s="10"/>
      <c r="I1639" s="10"/>
      <c r="J1639" s="10"/>
      <c r="K1639" s="11"/>
      <c r="L1639" s="11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2"/>
      <c r="AS1639" s="12"/>
      <c r="AT1639" s="12"/>
      <c r="AU1639" s="12"/>
      <c r="AV1639" s="12"/>
      <c r="AW1639" s="12"/>
      <c r="AX1639" s="12"/>
      <c r="AY1639" s="12"/>
      <c r="AZ1639" s="12"/>
      <c r="BA1639" s="12"/>
      <c r="BB1639" s="12"/>
      <c r="BC1639" s="12"/>
      <c r="BD1639" s="12"/>
      <c r="BE1639" s="12"/>
      <c r="BF1639" s="12"/>
      <c r="BG1639" s="12"/>
      <c r="BH1639" s="12"/>
      <c r="BI1639" s="12"/>
      <c r="BJ1639" s="13"/>
      <c r="BK1639" s="13"/>
      <c r="BL1639" s="13"/>
      <c r="BM1639" s="13"/>
      <c r="BN1639" s="13"/>
    </row>
    <row r="1640" spans="1:66" s="14" customFormat="1" x14ac:dyDescent="0.25">
      <c r="A1640" s="10"/>
      <c r="B1640" s="10"/>
      <c r="C1640" s="10"/>
      <c r="D1640" s="10"/>
      <c r="E1640" s="10"/>
      <c r="F1640" s="10"/>
      <c r="G1640" s="10"/>
      <c r="H1640" s="10"/>
      <c r="I1640" s="10"/>
      <c r="J1640" s="10"/>
      <c r="K1640" s="11"/>
      <c r="L1640" s="11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  <c r="AA1640" s="12"/>
      <c r="AB1640" s="12"/>
      <c r="AC1640" s="12"/>
      <c r="AD1640" s="12"/>
      <c r="AE1640" s="12"/>
      <c r="AF1640" s="12"/>
      <c r="AG1640" s="12"/>
      <c r="AH1640" s="12"/>
      <c r="AI1640" s="12"/>
      <c r="AJ1640" s="12"/>
      <c r="AK1640" s="12"/>
      <c r="AL1640" s="12"/>
      <c r="AM1640" s="12"/>
      <c r="AN1640" s="12"/>
      <c r="AO1640" s="12"/>
      <c r="AP1640" s="12"/>
      <c r="AQ1640" s="12"/>
      <c r="AR1640" s="12"/>
      <c r="AS1640" s="12"/>
      <c r="AT1640" s="12"/>
      <c r="AU1640" s="12"/>
      <c r="AV1640" s="12"/>
      <c r="AW1640" s="12"/>
      <c r="AX1640" s="12"/>
      <c r="AY1640" s="12"/>
      <c r="AZ1640" s="12"/>
      <c r="BA1640" s="12"/>
      <c r="BB1640" s="12"/>
      <c r="BC1640" s="12"/>
      <c r="BD1640" s="12"/>
      <c r="BE1640" s="12"/>
      <c r="BF1640" s="12"/>
      <c r="BG1640" s="12"/>
      <c r="BH1640" s="12"/>
      <c r="BI1640" s="12"/>
      <c r="BJ1640" s="13"/>
      <c r="BK1640" s="13"/>
      <c r="BL1640" s="13"/>
      <c r="BM1640" s="13"/>
      <c r="BN1640" s="13"/>
    </row>
    <row r="1641" spans="1:66" x14ac:dyDescent="0.25">
      <c r="A1641" s="10"/>
      <c r="B1641" s="10"/>
      <c r="C1641" s="10"/>
      <c r="D1641" s="18"/>
      <c r="E1641" s="10"/>
      <c r="F1641" s="10"/>
      <c r="G1641" s="10"/>
      <c r="H1641" s="10"/>
      <c r="I1641" s="10"/>
      <c r="J1641" s="10"/>
      <c r="K1641" s="11"/>
      <c r="L1641" s="11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2"/>
      <c r="AS1641" s="12"/>
      <c r="AT1641" s="12"/>
      <c r="AU1641" s="12"/>
      <c r="AV1641" s="12"/>
      <c r="AW1641" s="12"/>
      <c r="AX1641" s="12"/>
      <c r="AY1641" s="12"/>
      <c r="AZ1641" s="12"/>
      <c r="BA1641" s="12"/>
      <c r="BB1641" s="12"/>
      <c r="BC1641" s="12"/>
      <c r="BD1641" s="12"/>
      <c r="BE1641" s="12"/>
      <c r="BF1641" s="12"/>
      <c r="BG1641" s="12"/>
      <c r="BH1641" s="12"/>
      <c r="BI1641" s="12"/>
      <c r="BJ1641" s="13"/>
      <c r="BK1641" s="13"/>
      <c r="BL1641" s="13"/>
      <c r="BM1641" s="13"/>
      <c r="BN1641" s="13"/>
    </row>
    <row r="1642" spans="1:66" x14ac:dyDescent="0.25">
      <c r="A1642" s="10"/>
      <c r="B1642" s="10"/>
      <c r="C1642" s="10"/>
      <c r="D1642" s="18"/>
      <c r="E1642" s="10"/>
      <c r="F1642" s="10"/>
      <c r="G1642" s="10"/>
      <c r="H1642" s="10"/>
      <c r="I1642" s="10"/>
      <c r="J1642" s="10"/>
      <c r="K1642" s="11"/>
      <c r="L1642" s="11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12"/>
      <c r="AE1642" s="12"/>
      <c r="AF1642" s="12"/>
      <c r="AG1642" s="12"/>
      <c r="AH1642" s="12"/>
      <c r="AI1642" s="12"/>
      <c r="AJ1642" s="12"/>
      <c r="AK1642" s="12"/>
      <c r="AL1642" s="12"/>
      <c r="AM1642" s="12"/>
      <c r="AN1642" s="12"/>
      <c r="AO1642" s="12"/>
      <c r="AP1642" s="12"/>
      <c r="AQ1642" s="12"/>
      <c r="AR1642" s="12"/>
      <c r="AS1642" s="12"/>
      <c r="AT1642" s="12"/>
      <c r="AU1642" s="12"/>
      <c r="AV1642" s="12"/>
      <c r="AW1642" s="12"/>
      <c r="AX1642" s="12"/>
      <c r="AY1642" s="12"/>
      <c r="AZ1642" s="12"/>
      <c r="BA1642" s="12"/>
      <c r="BB1642" s="12"/>
      <c r="BC1642" s="12"/>
      <c r="BD1642" s="12"/>
      <c r="BE1642" s="12"/>
      <c r="BF1642" s="12"/>
      <c r="BG1642" s="12"/>
      <c r="BH1642" s="12"/>
      <c r="BI1642" s="12"/>
      <c r="BJ1642" s="13"/>
      <c r="BK1642" s="13"/>
      <c r="BL1642" s="13"/>
      <c r="BM1642" s="13"/>
      <c r="BN1642" s="13"/>
    </row>
    <row r="1643" spans="1:66" x14ac:dyDescent="0.25">
      <c r="A1643" s="10"/>
      <c r="B1643" s="10"/>
      <c r="C1643" s="10"/>
      <c r="D1643" s="18"/>
      <c r="E1643" s="10"/>
      <c r="F1643" s="10"/>
      <c r="G1643" s="10"/>
      <c r="H1643" s="10"/>
      <c r="I1643" s="10"/>
      <c r="J1643" s="10"/>
      <c r="K1643" s="11"/>
      <c r="L1643" s="11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2"/>
      <c r="AS1643" s="12"/>
      <c r="AT1643" s="12"/>
      <c r="AU1643" s="12"/>
      <c r="AV1643" s="12"/>
      <c r="AW1643" s="12"/>
      <c r="AX1643" s="12"/>
      <c r="AY1643" s="12"/>
      <c r="AZ1643" s="12"/>
      <c r="BA1643" s="12"/>
      <c r="BB1643" s="12"/>
      <c r="BC1643" s="12"/>
      <c r="BD1643" s="12"/>
      <c r="BE1643" s="12"/>
      <c r="BF1643" s="12"/>
      <c r="BG1643" s="12"/>
      <c r="BH1643" s="12"/>
      <c r="BI1643" s="12"/>
      <c r="BJ1643" s="13"/>
      <c r="BK1643" s="13"/>
      <c r="BL1643" s="13"/>
      <c r="BM1643" s="13"/>
      <c r="BN1643" s="13"/>
    </row>
    <row r="1644" spans="1:66" x14ac:dyDescent="0.25">
      <c r="A1644" s="10"/>
      <c r="B1644" s="10"/>
      <c r="C1644" s="10"/>
      <c r="D1644" s="18"/>
      <c r="E1644" s="10"/>
      <c r="F1644" s="10"/>
      <c r="G1644" s="10"/>
      <c r="H1644" s="10"/>
      <c r="I1644" s="10"/>
      <c r="J1644" s="10"/>
      <c r="K1644" s="11"/>
      <c r="L1644" s="11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2"/>
      <c r="AE1644" s="12"/>
      <c r="AF1644" s="12"/>
      <c r="AG1644" s="12"/>
      <c r="AH1644" s="12"/>
      <c r="AI1644" s="12"/>
      <c r="AJ1644" s="12"/>
      <c r="AK1644" s="12"/>
      <c r="AL1644" s="12"/>
      <c r="AM1644" s="12"/>
      <c r="AN1644" s="12"/>
      <c r="AO1644" s="12"/>
      <c r="AP1644" s="12"/>
      <c r="AQ1644" s="12"/>
      <c r="AR1644" s="12"/>
      <c r="AS1644" s="12"/>
      <c r="AT1644" s="12"/>
      <c r="AU1644" s="12"/>
      <c r="AV1644" s="12"/>
      <c r="AW1644" s="12"/>
      <c r="AX1644" s="12"/>
      <c r="AY1644" s="12"/>
      <c r="AZ1644" s="12"/>
      <c r="BA1644" s="12"/>
      <c r="BB1644" s="12"/>
      <c r="BC1644" s="12"/>
      <c r="BD1644" s="12"/>
      <c r="BE1644" s="12"/>
      <c r="BF1644" s="12"/>
      <c r="BG1644" s="12"/>
      <c r="BH1644" s="12"/>
      <c r="BI1644" s="12"/>
      <c r="BJ1644" s="13"/>
      <c r="BK1644" s="13"/>
      <c r="BL1644" s="13"/>
      <c r="BM1644" s="13"/>
      <c r="BN1644" s="13"/>
    </row>
    <row r="1645" spans="1:66" x14ac:dyDescent="0.25">
      <c r="A1645" s="10"/>
      <c r="B1645" s="10"/>
      <c r="C1645" s="10"/>
      <c r="D1645" s="18"/>
      <c r="E1645" s="10"/>
      <c r="F1645" s="10"/>
      <c r="G1645" s="10"/>
      <c r="H1645" s="10"/>
      <c r="I1645" s="10"/>
      <c r="J1645" s="10"/>
      <c r="K1645" s="11"/>
      <c r="L1645" s="11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2"/>
      <c r="AS1645" s="12"/>
      <c r="AT1645" s="12"/>
      <c r="AU1645" s="12"/>
      <c r="AV1645" s="12"/>
      <c r="AW1645" s="12"/>
      <c r="AX1645" s="12"/>
      <c r="AY1645" s="12"/>
      <c r="AZ1645" s="12"/>
      <c r="BA1645" s="12"/>
      <c r="BB1645" s="12"/>
      <c r="BC1645" s="12"/>
      <c r="BD1645" s="12"/>
      <c r="BE1645" s="12"/>
      <c r="BF1645" s="12"/>
      <c r="BG1645" s="12"/>
      <c r="BH1645" s="12"/>
      <c r="BI1645" s="12"/>
      <c r="BJ1645" s="13"/>
      <c r="BK1645" s="13"/>
      <c r="BL1645" s="13"/>
      <c r="BM1645" s="13"/>
      <c r="BN1645" s="13"/>
    </row>
    <row r="1646" spans="1:66" x14ac:dyDescent="0.25">
      <c r="A1646" s="10"/>
      <c r="B1646" s="10"/>
      <c r="C1646" s="10"/>
      <c r="D1646" s="18"/>
      <c r="E1646" s="10"/>
      <c r="F1646" s="10"/>
      <c r="G1646" s="10"/>
      <c r="H1646" s="10"/>
      <c r="I1646" s="10"/>
      <c r="J1646" s="10"/>
      <c r="K1646" s="11"/>
      <c r="L1646" s="11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  <c r="AA1646" s="12"/>
      <c r="AB1646" s="12"/>
      <c r="AC1646" s="12"/>
      <c r="AD1646" s="12"/>
      <c r="AE1646" s="12"/>
      <c r="AF1646" s="12"/>
      <c r="AG1646" s="12"/>
      <c r="AH1646" s="12"/>
      <c r="AI1646" s="12"/>
      <c r="AJ1646" s="12"/>
      <c r="AK1646" s="12"/>
      <c r="AL1646" s="12"/>
      <c r="AM1646" s="12"/>
      <c r="AN1646" s="12"/>
      <c r="AO1646" s="12"/>
      <c r="AP1646" s="12"/>
      <c r="AQ1646" s="12"/>
      <c r="AR1646" s="12"/>
      <c r="AS1646" s="12"/>
      <c r="AT1646" s="12"/>
      <c r="AU1646" s="12"/>
      <c r="AV1646" s="12"/>
      <c r="AW1646" s="12"/>
      <c r="AX1646" s="12"/>
      <c r="AY1646" s="12"/>
      <c r="AZ1646" s="12"/>
      <c r="BA1646" s="12"/>
      <c r="BB1646" s="12"/>
      <c r="BC1646" s="12"/>
      <c r="BD1646" s="12"/>
      <c r="BE1646" s="12"/>
      <c r="BF1646" s="12"/>
      <c r="BG1646" s="12"/>
      <c r="BH1646" s="12"/>
      <c r="BI1646" s="12"/>
      <c r="BJ1646" s="13"/>
      <c r="BK1646" s="13"/>
      <c r="BL1646" s="13"/>
      <c r="BM1646" s="13"/>
      <c r="BN1646" s="13"/>
    </row>
    <row r="1647" spans="1:66" x14ac:dyDescent="0.25">
      <c r="A1647" s="10"/>
      <c r="B1647" s="10"/>
      <c r="C1647" s="10"/>
      <c r="D1647" s="18"/>
      <c r="E1647" s="10"/>
      <c r="F1647" s="10"/>
      <c r="G1647" s="10"/>
      <c r="H1647" s="10"/>
      <c r="I1647" s="10"/>
      <c r="J1647" s="10"/>
      <c r="K1647" s="11"/>
      <c r="L1647" s="11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2"/>
      <c r="AS1647" s="12"/>
      <c r="AT1647" s="12"/>
      <c r="AU1647" s="12"/>
      <c r="AV1647" s="12"/>
      <c r="AW1647" s="12"/>
      <c r="AX1647" s="12"/>
      <c r="AY1647" s="12"/>
      <c r="AZ1647" s="12"/>
      <c r="BA1647" s="12"/>
      <c r="BB1647" s="12"/>
      <c r="BC1647" s="12"/>
      <c r="BD1647" s="12"/>
      <c r="BE1647" s="12"/>
      <c r="BF1647" s="12"/>
      <c r="BG1647" s="12"/>
      <c r="BH1647" s="12"/>
      <c r="BI1647" s="12"/>
      <c r="BJ1647" s="13"/>
      <c r="BK1647" s="13"/>
      <c r="BL1647" s="13"/>
      <c r="BM1647" s="13"/>
      <c r="BN1647" s="13"/>
    </row>
    <row r="1648" spans="1:66" x14ac:dyDescent="0.25">
      <c r="A1648" s="10"/>
      <c r="B1648" s="10"/>
      <c r="C1648" s="10"/>
      <c r="D1648" s="18"/>
      <c r="E1648" s="10"/>
      <c r="F1648" s="10"/>
      <c r="G1648" s="10"/>
      <c r="H1648" s="10"/>
      <c r="I1648" s="10"/>
      <c r="J1648" s="10"/>
      <c r="K1648" s="11"/>
      <c r="L1648" s="11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E1648" s="12"/>
      <c r="AF1648" s="12"/>
      <c r="AG1648" s="12"/>
      <c r="AH1648" s="12"/>
      <c r="AI1648" s="12"/>
      <c r="AJ1648" s="12"/>
      <c r="AK1648" s="12"/>
      <c r="AL1648" s="12"/>
      <c r="AM1648" s="12"/>
      <c r="AN1648" s="12"/>
      <c r="AO1648" s="12"/>
      <c r="AP1648" s="12"/>
      <c r="AQ1648" s="12"/>
      <c r="AR1648" s="12"/>
      <c r="AS1648" s="12"/>
      <c r="AT1648" s="12"/>
      <c r="AU1648" s="12"/>
      <c r="AV1648" s="12"/>
      <c r="AW1648" s="12"/>
      <c r="AX1648" s="12"/>
      <c r="AY1648" s="12"/>
      <c r="AZ1648" s="12"/>
      <c r="BA1648" s="12"/>
      <c r="BB1648" s="12"/>
      <c r="BC1648" s="12"/>
      <c r="BD1648" s="12"/>
      <c r="BE1648" s="12"/>
      <c r="BF1648" s="12"/>
      <c r="BG1648" s="12"/>
      <c r="BH1648" s="12"/>
      <c r="BI1648" s="12"/>
      <c r="BJ1648" s="13"/>
      <c r="BK1648" s="13"/>
      <c r="BL1648" s="13"/>
      <c r="BM1648" s="13"/>
      <c r="BN1648" s="13"/>
    </row>
    <row r="1649" spans="1:66" x14ac:dyDescent="0.25">
      <c r="A1649" s="10"/>
      <c r="B1649" s="10"/>
      <c r="C1649" s="10"/>
      <c r="D1649" s="18"/>
      <c r="E1649" s="10"/>
      <c r="F1649" s="10"/>
      <c r="G1649" s="10"/>
      <c r="H1649" s="10"/>
      <c r="I1649" s="10"/>
      <c r="J1649" s="10"/>
      <c r="K1649" s="11"/>
      <c r="L1649" s="11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2"/>
      <c r="AS1649" s="12"/>
      <c r="AT1649" s="12"/>
      <c r="AU1649" s="12"/>
      <c r="AV1649" s="12"/>
      <c r="AW1649" s="12"/>
      <c r="AX1649" s="12"/>
      <c r="AY1649" s="12"/>
      <c r="AZ1649" s="12"/>
      <c r="BA1649" s="12"/>
      <c r="BB1649" s="12"/>
      <c r="BC1649" s="12"/>
      <c r="BD1649" s="12"/>
      <c r="BE1649" s="12"/>
      <c r="BF1649" s="12"/>
      <c r="BG1649" s="12"/>
      <c r="BH1649" s="12"/>
      <c r="BI1649" s="12"/>
      <c r="BJ1649" s="13"/>
      <c r="BK1649" s="13"/>
      <c r="BL1649" s="13"/>
      <c r="BM1649" s="13"/>
      <c r="BN1649" s="13"/>
    </row>
    <row r="1650" spans="1:66" x14ac:dyDescent="0.25">
      <c r="A1650" s="10"/>
      <c r="B1650" s="10"/>
      <c r="C1650" s="10"/>
      <c r="D1650" s="18"/>
      <c r="E1650" s="10"/>
      <c r="F1650" s="10"/>
      <c r="G1650" s="10"/>
      <c r="H1650" s="10"/>
      <c r="I1650" s="10"/>
      <c r="J1650" s="10"/>
      <c r="K1650" s="11"/>
      <c r="L1650" s="11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  <c r="AE1650" s="12"/>
      <c r="AF1650" s="12"/>
      <c r="AG1650" s="12"/>
      <c r="AH1650" s="12"/>
      <c r="AI1650" s="12"/>
      <c r="AJ1650" s="12"/>
      <c r="AK1650" s="12"/>
      <c r="AL1650" s="12"/>
      <c r="AM1650" s="12"/>
      <c r="AN1650" s="12"/>
      <c r="AO1650" s="12"/>
      <c r="AP1650" s="12"/>
      <c r="AQ1650" s="12"/>
      <c r="AR1650" s="12"/>
      <c r="AS1650" s="12"/>
      <c r="AT1650" s="12"/>
      <c r="AU1650" s="12"/>
      <c r="AV1650" s="12"/>
      <c r="AW1650" s="12"/>
      <c r="AX1650" s="12"/>
      <c r="AY1650" s="12"/>
      <c r="AZ1650" s="12"/>
      <c r="BA1650" s="12"/>
      <c r="BB1650" s="12"/>
      <c r="BC1650" s="12"/>
      <c r="BD1650" s="12"/>
      <c r="BE1650" s="12"/>
      <c r="BF1650" s="12"/>
      <c r="BG1650" s="12"/>
      <c r="BH1650" s="12"/>
      <c r="BI1650" s="12"/>
      <c r="BJ1650" s="13"/>
      <c r="BK1650" s="13"/>
      <c r="BL1650" s="13"/>
      <c r="BM1650" s="13"/>
      <c r="BN1650" s="13"/>
    </row>
    <row r="1651" spans="1:66" x14ac:dyDescent="0.25">
      <c r="A1651" s="10"/>
      <c r="B1651" s="10"/>
      <c r="C1651" s="10"/>
      <c r="D1651" s="18"/>
      <c r="E1651" s="10"/>
      <c r="F1651" s="10"/>
      <c r="G1651" s="10"/>
      <c r="H1651" s="10"/>
      <c r="I1651" s="10"/>
      <c r="J1651" s="10"/>
      <c r="K1651" s="11"/>
      <c r="L1651" s="11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2"/>
      <c r="AS1651" s="12"/>
      <c r="AT1651" s="12"/>
      <c r="AU1651" s="12"/>
      <c r="AV1651" s="12"/>
      <c r="AW1651" s="12"/>
      <c r="AX1651" s="12"/>
      <c r="AY1651" s="12"/>
      <c r="AZ1651" s="12"/>
      <c r="BA1651" s="12"/>
      <c r="BB1651" s="12"/>
      <c r="BC1651" s="12"/>
      <c r="BD1651" s="12"/>
      <c r="BE1651" s="12"/>
      <c r="BF1651" s="12"/>
      <c r="BG1651" s="12"/>
      <c r="BH1651" s="12"/>
      <c r="BI1651" s="12"/>
      <c r="BJ1651" s="13"/>
      <c r="BK1651" s="13"/>
      <c r="BL1651" s="13"/>
      <c r="BM1651" s="13"/>
      <c r="BN1651" s="13"/>
    </row>
    <row r="1652" spans="1:66" x14ac:dyDescent="0.25">
      <c r="A1652" s="10"/>
      <c r="B1652" s="10"/>
      <c r="C1652" s="10"/>
      <c r="D1652" s="18"/>
      <c r="E1652" s="10"/>
      <c r="F1652" s="10"/>
      <c r="G1652" s="10"/>
      <c r="H1652" s="10"/>
      <c r="I1652" s="10"/>
      <c r="J1652" s="10"/>
      <c r="K1652" s="11"/>
      <c r="L1652" s="11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E1652" s="12"/>
      <c r="AF1652" s="12"/>
      <c r="AG1652" s="12"/>
      <c r="AH1652" s="12"/>
      <c r="AI1652" s="12"/>
      <c r="AJ1652" s="12"/>
      <c r="AK1652" s="12"/>
      <c r="AL1652" s="12"/>
      <c r="AM1652" s="12"/>
      <c r="AN1652" s="12"/>
      <c r="AO1652" s="12"/>
      <c r="AP1652" s="12"/>
      <c r="AQ1652" s="12"/>
      <c r="AR1652" s="12"/>
      <c r="AS1652" s="12"/>
      <c r="AT1652" s="12"/>
      <c r="AU1652" s="12"/>
      <c r="AV1652" s="12"/>
      <c r="AW1652" s="12"/>
      <c r="AX1652" s="12"/>
      <c r="AY1652" s="12"/>
      <c r="AZ1652" s="12"/>
      <c r="BA1652" s="12"/>
      <c r="BB1652" s="12"/>
      <c r="BC1652" s="12"/>
      <c r="BD1652" s="12"/>
      <c r="BE1652" s="12"/>
      <c r="BF1652" s="12"/>
      <c r="BG1652" s="12"/>
      <c r="BH1652" s="12"/>
      <c r="BI1652" s="12"/>
      <c r="BJ1652" s="13"/>
      <c r="BK1652" s="13"/>
      <c r="BL1652" s="13"/>
      <c r="BM1652" s="13"/>
      <c r="BN1652" s="13"/>
    </row>
    <row r="1653" spans="1:66" x14ac:dyDescent="0.25">
      <c r="A1653" s="10"/>
      <c r="B1653" s="10"/>
      <c r="C1653" s="10"/>
      <c r="D1653" s="18"/>
      <c r="E1653" s="10"/>
      <c r="F1653" s="10"/>
      <c r="G1653" s="10"/>
      <c r="H1653" s="10"/>
      <c r="I1653" s="10"/>
      <c r="J1653" s="10"/>
      <c r="K1653" s="11"/>
      <c r="L1653" s="11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2"/>
      <c r="AS1653" s="12"/>
      <c r="AT1653" s="12"/>
      <c r="AU1653" s="12"/>
      <c r="AV1653" s="12"/>
      <c r="AW1653" s="12"/>
      <c r="AX1653" s="12"/>
      <c r="AY1653" s="12"/>
      <c r="AZ1653" s="12"/>
      <c r="BA1653" s="12"/>
      <c r="BB1653" s="12"/>
      <c r="BC1653" s="12"/>
      <c r="BD1653" s="12"/>
      <c r="BE1653" s="12"/>
      <c r="BF1653" s="12"/>
      <c r="BG1653" s="12"/>
      <c r="BH1653" s="12"/>
      <c r="BI1653" s="12"/>
      <c r="BJ1653" s="13"/>
      <c r="BK1653" s="13"/>
      <c r="BL1653" s="13"/>
      <c r="BM1653" s="13"/>
      <c r="BN1653" s="13"/>
    </row>
    <row r="1654" spans="1:66" x14ac:dyDescent="0.25">
      <c r="A1654" s="10"/>
      <c r="B1654" s="10"/>
      <c r="C1654" s="10"/>
      <c r="D1654" s="18"/>
      <c r="E1654" s="10"/>
      <c r="F1654" s="10"/>
      <c r="G1654" s="10"/>
      <c r="H1654" s="10"/>
      <c r="I1654" s="10"/>
      <c r="J1654" s="10"/>
      <c r="K1654" s="11"/>
      <c r="L1654" s="11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  <c r="AE1654" s="12"/>
      <c r="AF1654" s="12"/>
      <c r="AG1654" s="12"/>
      <c r="AH1654" s="12"/>
      <c r="AI1654" s="12"/>
      <c r="AJ1654" s="12"/>
      <c r="AK1654" s="12"/>
      <c r="AL1654" s="12"/>
      <c r="AM1654" s="12"/>
      <c r="AN1654" s="12"/>
      <c r="AO1654" s="12"/>
      <c r="AP1654" s="12"/>
      <c r="AQ1654" s="12"/>
      <c r="AR1654" s="12"/>
      <c r="AS1654" s="12"/>
      <c r="AT1654" s="12"/>
      <c r="AU1654" s="12"/>
      <c r="AV1654" s="12"/>
      <c r="AW1654" s="12"/>
      <c r="AX1654" s="12"/>
      <c r="AY1654" s="12"/>
      <c r="AZ1654" s="12"/>
      <c r="BA1654" s="12"/>
      <c r="BB1654" s="12"/>
      <c r="BC1654" s="12"/>
      <c r="BD1654" s="12"/>
      <c r="BE1654" s="12"/>
      <c r="BF1654" s="12"/>
      <c r="BG1654" s="12"/>
      <c r="BH1654" s="12"/>
      <c r="BI1654" s="12"/>
      <c r="BJ1654" s="13"/>
      <c r="BK1654" s="13"/>
      <c r="BL1654" s="13"/>
      <c r="BM1654" s="13"/>
      <c r="BN1654" s="13"/>
    </row>
    <row r="1655" spans="1:66" x14ac:dyDescent="0.25">
      <c r="A1655" s="10"/>
      <c r="B1655" s="10"/>
      <c r="C1655" s="10"/>
      <c r="D1655" s="18"/>
      <c r="E1655" s="10"/>
      <c r="F1655" s="10"/>
      <c r="G1655" s="10"/>
      <c r="H1655" s="10"/>
      <c r="I1655" s="10"/>
      <c r="J1655" s="10"/>
      <c r="K1655" s="11"/>
      <c r="L1655" s="11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2"/>
      <c r="AS1655" s="12"/>
      <c r="AT1655" s="12"/>
      <c r="AU1655" s="12"/>
      <c r="AV1655" s="12"/>
      <c r="AW1655" s="12"/>
      <c r="AX1655" s="12"/>
      <c r="AY1655" s="12"/>
      <c r="AZ1655" s="12"/>
      <c r="BA1655" s="12"/>
      <c r="BB1655" s="12"/>
      <c r="BC1655" s="12"/>
      <c r="BD1655" s="12"/>
      <c r="BE1655" s="12"/>
      <c r="BF1655" s="12"/>
      <c r="BG1655" s="12"/>
      <c r="BH1655" s="12"/>
      <c r="BI1655" s="12"/>
      <c r="BJ1655" s="13"/>
      <c r="BK1655" s="13"/>
      <c r="BL1655" s="13"/>
      <c r="BM1655" s="13"/>
      <c r="BN1655" s="13"/>
    </row>
    <row r="1656" spans="1:66" x14ac:dyDescent="0.25">
      <c r="A1656" s="10"/>
      <c r="B1656" s="10"/>
      <c r="C1656" s="10"/>
      <c r="D1656" s="18"/>
      <c r="E1656" s="10"/>
      <c r="F1656" s="10"/>
      <c r="G1656" s="10"/>
      <c r="H1656" s="10"/>
      <c r="I1656" s="10"/>
      <c r="J1656" s="10"/>
      <c r="K1656" s="11"/>
      <c r="L1656" s="11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12"/>
      <c r="AF1656" s="12"/>
      <c r="AG1656" s="12"/>
      <c r="AH1656" s="12"/>
      <c r="AI1656" s="12"/>
      <c r="AJ1656" s="12"/>
      <c r="AK1656" s="12"/>
      <c r="AL1656" s="12"/>
      <c r="AM1656" s="12"/>
      <c r="AN1656" s="12"/>
      <c r="AO1656" s="12"/>
      <c r="AP1656" s="12"/>
      <c r="AQ1656" s="12"/>
      <c r="AR1656" s="12"/>
      <c r="AS1656" s="12"/>
      <c r="AT1656" s="12"/>
      <c r="AU1656" s="12"/>
      <c r="AV1656" s="12"/>
      <c r="AW1656" s="12"/>
      <c r="AX1656" s="12"/>
      <c r="AY1656" s="12"/>
      <c r="AZ1656" s="12"/>
      <c r="BA1656" s="12"/>
      <c r="BB1656" s="12"/>
      <c r="BC1656" s="12"/>
      <c r="BD1656" s="12"/>
      <c r="BE1656" s="12"/>
      <c r="BF1656" s="12"/>
      <c r="BG1656" s="12"/>
      <c r="BH1656" s="12"/>
      <c r="BI1656" s="12"/>
      <c r="BJ1656" s="13"/>
      <c r="BK1656" s="13"/>
      <c r="BL1656" s="13"/>
      <c r="BM1656" s="13"/>
      <c r="BN1656" s="13"/>
    </row>
    <row r="1657" spans="1:66" x14ac:dyDescent="0.25">
      <c r="A1657" s="10"/>
      <c r="B1657" s="10"/>
      <c r="C1657" s="10"/>
      <c r="D1657" s="18"/>
      <c r="E1657" s="10"/>
      <c r="F1657" s="10"/>
      <c r="G1657" s="10"/>
      <c r="H1657" s="10"/>
      <c r="I1657" s="10"/>
      <c r="J1657" s="10"/>
      <c r="K1657" s="11"/>
      <c r="L1657" s="11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2"/>
      <c r="AS1657" s="12"/>
      <c r="AT1657" s="12"/>
      <c r="AU1657" s="12"/>
      <c r="AV1657" s="12"/>
      <c r="AW1657" s="12"/>
      <c r="AX1657" s="12"/>
      <c r="AY1657" s="12"/>
      <c r="AZ1657" s="12"/>
      <c r="BA1657" s="12"/>
      <c r="BB1657" s="12"/>
      <c r="BC1657" s="12"/>
      <c r="BD1657" s="12"/>
      <c r="BE1657" s="12"/>
      <c r="BF1657" s="12"/>
      <c r="BG1657" s="12"/>
      <c r="BH1657" s="12"/>
      <c r="BI1657" s="12"/>
      <c r="BJ1657" s="13"/>
      <c r="BK1657" s="13"/>
      <c r="BL1657" s="13"/>
      <c r="BM1657" s="13"/>
      <c r="BN1657" s="13"/>
    </row>
    <row r="1658" spans="1:66" x14ac:dyDescent="0.25">
      <c r="A1658" s="10"/>
      <c r="B1658" s="10"/>
      <c r="C1658" s="10"/>
      <c r="D1658" s="18"/>
      <c r="E1658" s="10"/>
      <c r="F1658" s="10"/>
      <c r="G1658" s="10"/>
      <c r="H1658" s="10"/>
      <c r="I1658" s="10"/>
      <c r="J1658" s="10"/>
      <c r="K1658" s="11"/>
      <c r="L1658" s="11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2"/>
      <c r="AF1658" s="12"/>
      <c r="AG1658" s="12"/>
      <c r="AH1658" s="12"/>
      <c r="AI1658" s="12"/>
      <c r="AJ1658" s="12"/>
      <c r="AK1658" s="12"/>
      <c r="AL1658" s="12"/>
      <c r="AM1658" s="12"/>
      <c r="AN1658" s="12"/>
      <c r="AO1658" s="12"/>
      <c r="AP1658" s="12"/>
      <c r="AQ1658" s="12"/>
      <c r="AR1658" s="12"/>
      <c r="AS1658" s="12"/>
      <c r="AT1658" s="12"/>
      <c r="AU1658" s="12"/>
      <c r="AV1658" s="12"/>
      <c r="AW1658" s="12"/>
      <c r="AX1658" s="12"/>
      <c r="AY1658" s="12"/>
      <c r="AZ1658" s="12"/>
      <c r="BA1658" s="12"/>
      <c r="BB1658" s="12"/>
      <c r="BC1658" s="12"/>
      <c r="BD1658" s="12"/>
      <c r="BE1658" s="12"/>
      <c r="BF1658" s="12"/>
      <c r="BG1658" s="12"/>
      <c r="BH1658" s="12"/>
      <c r="BI1658" s="12"/>
      <c r="BJ1658" s="13"/>
      <c r="BK1658" s="13"/>
      <c r="BL1658" s="13"/>
      <c r="BM1658" s="13"/>
      <c r="BN1658" s="13"/>
    </row>
    <row r="1659" spans="1:66" x14ac:dyDescent="0.25">
      <c r="A1659" s="10"/>
      <c r="B1659" s="10"/>
      <c r="C1659" s="10"/>
      <c r="D1659" s="18"/>
      <c r="E1659" s="10"/>
      <c r="F1659" s="10"/>
      <c r="G1659" s="10"/>
      <c r="H1659" s="10"/>
      <c r="I1659" s="10"/>
      <c r="J1659" s="10"/>
      <c r="K1659" s="11"/>
      <c r="L1659" s="11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2"/>
      <c r="AS1659" s="12"/>
      <c r="AT1659" s="12"/>
      <c r="AU1659" s="12"/>
      <c r="AV1659" s="12"/>
      <c r="AW1659" s="12"/>
      <c r="AX1659" s="12"/>
      <c r="AY1659" s="12"/>
      <c r="AZ1659" s="12"/>
      <c r="BA1659" s="12"/>
      <c r="BB1659" s="12"/>
      <c r="BC1659" s="12"/>
      <c r="BD1659" s="12"/>
      <c r="BE1659" s="12"/>
      <c r="BF1659" s="12"/>
      <c r="BG1659" s="12"/>
      <c r="BH1659" s="12"/>
      <c r="BI1659" s="12"/>
      <c r="BJ1659" s="13"/>
      <c r="BK1659" s="13"/>
      <c r="BL1659" s="13"/>
      <c r="BM1659" s="13"/>
      <c r="BN1659" s="13"/>
    </row>
    <row r="1660" spans="1:66" x14ac:dyDescent="0.25">
      <c r="A1660" s="10"/>
      <c r="B1660" s="10"/>
      <c r="C1660" s="10"/>
      <c r="D1660" s="18"/>
      <c r="E1660" s="10"/>
      <c r="F1660" s="10"/>
      <c r="G1660" s="10"/>
      <c r="H1660" s="10"/>
      <c r="I1660" s="10"/>
      <c r="J1660" s="10"/>
      <c r="K1660" s="11"/>
      <c r="L1660" s="11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  <c r="AE1660" s="12"/>
      <c r="AF1660" s="12"/>
      <c r="AG1660" s="12"/>
      <c r="AH1660" s="12"/>
      <c r="AI1660" s="12"/>
      <c r="AJ1660" s="12"/>
      <c r="AK1660" s="12"/>
      <c r="AL1660" s="12"/>
      <c r="AM1660" s="12"/>
      <c r="AN1660" s="12"/>
      <c r="AO1660" s="12"/>
      <c r="AP1660" s="12"/>
      <c r="AQ1660" s="12"/>
      <c r="AR1660" s="12"/>
      <c r="AS1660" s="12"/>
      <c r="AT1660" s="12"/>
      <c r="AU1660" s="12"/>
      <c r="AV1660" s="12"/>
      <c r="AW1660" s="12"/>
      <c r="AX1660" s="12"/>
      <c r="AY1660" s="12"/>
      <c r="AZ1660" s="12"/>
      <c r="BA1660" s="12"/>
      <c r="BB1660" s="12"/>
      <c r="BC1660" s="12"/>
      <c r="BD1660" s="12"/>
      <c r="BE1660" s="12"/>
      <c r="BF1660" s="12"/>
      <c r="BG1660" s="12"/>
      <c r="BH1660" s="12"/>
      <c r="BI1660" s="12"/>
      <c r="BJ1660" s="13"/>
      <c r="BK1660" s="13"/>
      <c r="BL1660" s="13"/>
      <c r="BM1660" s="13"/>
      <c r="BN1660" s="13"/>
    </row>
    <row r="1661" spans="1:66" x14ac:dyDescent="0.25">
      <c r="A1661" s="10"/>
      <c r="B1661" s="10"/>
      <c r="C1661" s="10"/>
      <c r="D1661" s="18"/>
      <c r="E1661" s="10"/>
      <c r="F1661" s="10"/>
      <c r="G1661" s="10"/>
      <c r="H1661" s="10"/>
      <c r="I1661" s="10"/>
      <c r="J1661" s="10"/>
      <c r="K1661" s="11"/>
      <c r="L1661" s="11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2"/>
      <c r="AS1661" s="12"/>
      <c r="AT1661" s="12"/>
      <c r="AU1661" s="12"/>
      <c r="AV1661" s="12"/>
      <c r="AW1661" s="12"/>
      <c r="AX1661" s="12"/>
      <c r="AY1661" s="12"/>
      <c r="AZ1661" s="12"/>
      <c r="BA1661" s="12"/>
      <c r="BB1661" s="12"/>
      <c r="BC1661" s="12"/>
      <c r="BD1661" s="12"/>
      <c r="BE1661" s="12"/>
      <c r="BF1661" s="12"/>
      <c r="BG1661" s="12"/>
      <c r="BH1661" s="12"/>
      <c r="BI1661" s="12"/>
      <c r="BJ1661" s="13"/>
      <c r="BK1661" s="13"/>
      <c r="BL1661" s="13"/>
      <c r="BM1661" s="13"/>
      <c r="BN1661" s="13"/>
    </row>
    <row r="1662" spans="1:66" x14ac:dyDescent="0.25">
      <c r="A1662" s="10"/>
      <c r="B1662" s="10"/>
      <c r="C1662" s="10"/>
      <c r="D1662" s="18"/>
      <c r="E1662" s="10"/>
      <c r="F1662" s="10"/>
      <c r="G1662" s="10"/>
      <c r="H1662" s="10"/>
      <c r="I1662" s="10"/>
      <c r="J1662" s="10"/>
      <c r="K1662" s="11"/>
      <c r="L1662" s="11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12"/>
      <c r="AD1662" s="12"/>
      <c r="AE1662" s="12"/>
      <c r="AF1662" s="12"/>
      <c r="AG1662" s="12"/>
      <c r="AH1662" s="12"/>
      <c r="AI1662" s="12"/>
      <c r="AJ1662" s="12"/>
      <c r="AK1662" s="12"/>
      <c r="AL1662" s="12"/>
      <c r="AM1662" s="12"/>
      <c r="AN1662" s="12"/>
      <c r="AO1662" s="12"/>
      <c r="AP1662" s="12"/>
      <c r="AQ1662" s="12"/>
      <c r="AR1662" s="12"/>
      <c r="AS1662" s="12"/>
      <c r="AT1662" s="12"/>
      <c r="AU1662" s="12"/>
      <c r="AV1662" s="12"/>
      <c r="AW1662" s="12"/>
      <c r="AX1662" s="12"/>
      <c r="AY1662" s="12"/>
      <c r="AZ1662" s="12"/>
      <c r="BA1662" s="12"/>
      <c r="BB1662" s="12"/>
      <c r="BC1662" s="12"/>
      <c r="BD1662" s="12"/>
      <c r="BE1662" s="12"/>
      <c r="BF1662" s="12"/>
      <c r="BG1662" s="12"/>
      <c r="BH1662" s="12"/>
      <c r="BI1662" s="12"/>
      <c r="BJ1662" s="13"/>
      <c r="BK1662" s="13"/>
      <c r="BL1662" s="13"/>
      <c r="BM1662" s="13"/>
      <c r="BN1662" s="13"/>
    </row>
    <row r="1663" spans="1:66" x14ac:dyDescent="0.25">
      <c r="A1663" s="10"/>
      <c r="B1663" s="10"/>
      <c r="C1663" s="10"/>
      <c r="D1663" s="18"/>
      <c r="E1663" s="10"/>
      <c r="F1663" s="10"/>
      <c r="G1663" s="10"/>
      <c r="H1663" s="10"/>
      <c r="I1663" s="10"/>
      <c r="J1663" s="10"/>
      <c r="K1663" s="11"/>
      <c r="L1663" s="11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2"/>
      <c r="AS1663" s="12"/>
      <c r="AT1663" s="12"/>
      <c r="AU1663" s="12"/>
      <c r="AV1663" s="12"/>
      <c r="AW1663" s="12"/>
      <c r="AX1663" s="12"/>
      <c r="AY1663" s="12"/>
      <c r="AZ1663" s="12"/>
      <c r="BA1663" s="12"/>
      <c r="BB1663" s="12"/>
      <c r="BC1663" s="12"/>
      <c r="BD1663" s="12"/>
      <c r="BE1663" s="12"/>
      <c r="BF1663" s="12"/>
      <c r="BG1663" s="12"/>
      <c r="BH1663" s="12"/>
      <c r="BI1663" s="12"/>
      <c r="BJ1663" s="13"/>
      <c r="BK1663" s="13"/>
      <c r="BL1663" s="13"/>
      <c r="BM1663" s="13"/>
      <c r="BN1663" s="13"/>
    </row>
    <row r="1664" spans="1:66" x14ac:dyDescent="0.25">
      <c r="A1664" s="10"/>
      <c r="B1664" s="10"/>
      <c r="C1664" s="10"/>
      <c r="D1664" s="18"/>
      <c r="E1664" s="10"/>
      <c r="F1664" s="10"/>
      <c r="G1664" s="10"/>
      <c r="H1664" s="10"/>
      <c r="I1664" s="10"/>
      <c r="J1664" s="10"/>
      <c r="K1664" s="11"/>
      <c r="L1664" s="11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  <c r="AA1664" s="12"/>
      <c r="AB1664" s="12"/>
      <c r="AC1664" s="12"/>
      <c r="AD1664" s="12"/>
      <c r="AE1664" s="12"/>
      <c r="AF1664" s="12"/>
      <c r="AG1664" s="12"/>
      <c r="AH1664" s="12"/>
      <c r="AI1664" s="12"/>
      <c r="AJ1664" s="12"/>
      <c r="AK1664" s="12"/>
      <c r="AL1664" s="12"/>
      <c r="AM1664" s="12"/>
      <c r="AN1664" s="12"/>
      <c r="AO1664" s="12"/>
      <c r="AP1664" s="12"/>
      <c r="AQ1664" s="12"/>
      <c r="AR1664" s="12"/>
      <c r="AS1664" s="12"/>
      <c r="AT1664" s="12"/>
      <c r="AU1664" s="12"/>
      <c r="AV1664" s="12"/>
      <c r="AW1664" s="12"/>
      <c r="AX1664" s="12"/>
      <c r="AY1664" s="12"/>
      <c r="AZ1664" s="12"/>
      <c r="BA1664" s="12"/>
      <c r="BB1664" s="12"/>
      <c r="BC1664" s="12"/>
      <c r="BD1664" s="12"/>
      <c r="BE1664" s="12"/>
      <c r="BF1664" s="12"/>
      <c r="BG1664" s="12"/>
      <c r="BH1664" s="12"/>
      <c r="BI1664" s="12"/>
      <c r="BJ1664" s="13"/>
      <c r="BK1664" s="13"/>
      <c r="BL1664" s="13"/>
      <c r="BM1664" s="13"/>
      <c r="BN1664" s="13"/>
    </row>
    <row r="1665" spans="1:66" x14ac:dyDescent="0.25">
      <c r="A1665" s="10"/>
      <c r="B1665" s="10"/>
      <c r="C1665" s="10"/>
      <c r="D1665" s="18"/>
      <c r="E1665" s="10"/>
      <c r="F1665" s="10"/>
      <c r="G1665" s="10"/>
      <c r="H1665" s="10"/>
      <c r="I1665" s="10"/>
      <c r="J1665" s="10"/>
      <c r="K1665" s="11"/>
      <c r="L1665" s="11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2"/>
      <c r="AS1665" s="12"/>
      <c r="AT1665" s="12"/>
      <c r="AU1665" s="12"/>
      <c r="AV1665" s="12"/>
      <c r="AW1665" s="12"/>
      <c r="AX1665" s="12"/>
      <c r="AY1665" s="12"/>
      <c r="AZ1665" s="12"/>
      <c r="BA1665" s="12"/>
      <c r="BB1665" s="12"/>
      <c r="BC1665" s="12"/>
      <c r="BD1665" s="12"/>
      <c r="BE1665" s="12"/>
      <c r="BF1665" s="12"/>
      <c r="BG1665" s="12"/>
      <c r="BH1665" s="12"/>
      <c r="BI1665" s="12"/>
      <c r="BJ1665" s="13"/>
      <c r="BK1665" s="13"/>
      <c r="BL1665" s="13"/>
      <c r="BM1665" s="13"/>
      <c r="BN1665" s="13"/>
    </row>
    <row r="1666" spans="1:66" x14ac:dyDescent="0.25">
      <c r="A1666" s="10"/>
      <c r="B1666" s="10"/>
      <c r="C1666" s="10"/>
      <c r="D1666" s="18"/>
      <c r="E1666" s="10"/>
      <c r="F1666" s="10"/>
      <c r="G1666" s="10"/>
      <c r="H1666" s="10"/>
      <c r="I1666" s="10"/>
      <c r="J1666" s="10"/>
      <c r="K1666" s="11"/>
      <c r="L1666" s="11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12"/>
      <c r="AE1666" s="12"/>
      <c r="AF1666" s="12"/>
      <c r="AG1666" s="12"/>
      <c r="AH1666" s="12"/>
      <c r="AI1666" s="12"/>
      <c r="AJ1666" s="12"/>
      <c r="AK1666" s="12"/>
      <c r="AL1666" s="12"/>
      <c r="AM1666" s="12"/>
      <c r="AN1666" s="12"/>
      <c r="AO1666" s="12"/>
      <c r="AP1666" s="12"/>
      <c r="AQ1666" s="12"/>
      <c r="AR1666" s="12"/>
      <c r="AS1666" s="12"/>
      <c r="AT1666" s="12"/>
      <c r="AU1666" s="12"/>
      <c r="AV1666" s="12"/>
      <c r="AW1666" s="12"/>
      <c r="AX1666" s="12"/>
      <c r="AY1666" s="12"/>
      <c r="AZ1666" s="12"/>
      <c r="BA1666" s="12"/>
      <c r="BB1666" s="12"/>
      <c r="BC1666" s="12"/>
      <c r="BD1666" s="12"/>
      <c r="BE1666" s="12"/>
      <c r="BF1666" s="12"/>
      <c r="BG1666" s="12"/>
      <c r="BH1666" s="12"/>
      <c r="BI1666" s="12"/>
      <c r="BJ1666" s="13"/>
      <c r="BK1666" s="13"/>
      <c r="BL1666" s="13"/>
      <c r="BM1666" s="13"/>
      <c r="BN1666" s="13"/>
    </row>
    <row r="1667" spans="1:66" x14ac:dyDescent="0.25">
      <c r="A1667" s="10"/>
      <c r="B1667" s="10"/>
      <c r="C1667" s="10"/>
      <c r="D1667" s="18"/>
      <c r="E1667" s="10"/>
      <c r="F1667" s="10"/>
      <c r="G1667" s="10"/>
      <c r="H1667" s="10"/>
      <c r="I1667" s="10"/>
      <c r="J1667" s="10"/>
      <c r="K1667" s="11"/>
      <c r="L1667" s="11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2"/>
      <c r="AS1667" s="12"/>
      <c r="AT1667" s="12"/>
      <c r="AU1667" s="12"/>
      <c r="AV1667" s="12"/>
      <c r="AW1667" s="12"/>
      <c r="AX1667" s="12"/>
      <c r="AY1667" s="12"/>
      <c r="AZ1667" s="12"/>
      <c r="BA1667" s="12"/>
      <c r="BB1667" s="12"/>
      <c r="BC1667" s="12"/>
      <c r="BD1667" s="12"/>
      <c r="BE1667" s="12"/>
      <c r="BF1667" s="12"/>
      <c r="BG1667" s="12"/>
      <c r="BH1667" s="12"/>
      <c r="BI1667" s="12"/>
      <c r="BJ1667" s="13"/>
      <c r="BK1667" s="13"/>
      <c r="BL1667" s="13"/>
      <c r="BM1667" s="13"/>
      <c r="BN1667" s="13"/>
    </row>
    <row r="1668" spans="1:66" x14ac:dyDescent="0.25">
      <c r="A1668" s="10"/>
      <c r="B1668" s="10"/>
      <c r="C1668" s="10"/>
      <c r="D1668" s="18"/>
      <c r="E1668" s="10"/>
      <c r="F1668" s="10"/>
      <c r="G1668" s="10"/>
      <c r="H1668" s="10"/>
      <c r="I1668" s="10"/>
      <c r="J1668" s="10"/>
      <c r="K1668" s="11"/>
      <c r="L1668" s="11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  <c r="AA1668" s="12"/>
      <c r="AB1668" s="12"/>
      <c r="AC1668" s="12"/>
      <c r="AD1668" s="12"/>
      <c r="AE1668" s="12"/>
      <c r="AF1668" s="12"/>
      <c r="AG1668" s="12"/>
      <c r="AH1668" s="12"/>
      <c r="AI1668" s="12"/>
      <c r="AJ1668" s="12"/>
      <c r="AK1668" s="12"/>
      <c r="AL1668" s="12"/>
      <c r="AM1668" s="12"/>
      <c r="AN1668" s="12"/>
      <c r="AO1668" s="12"/>
      <c r="AP1668" s="12"/>
      <c r="AQ1668" s="12"/>
      <c r="AR1668" s="12"/>
      <c r="AS1668" s="12"/>
      <c r="AT1668" s="12"/>
      <c r="AU1668" s="12"/>
      <c r="AV1668" s="12"/>
      <c r="AW1668" s="12"/>
      <c r="AX1668" s="12"/>
      <c r="AY1668" s="12"/>
      <c r="AZ1668" s="12"/>
      <c r="BA1668" s="12"/>
      <c r="BB1668" s="12"/>
      <c r="BC1668" s="12"/>
      <c r="BD1668" s="12"/>
      <c r="BE1668" s="12"/>
      <c r="BF1668" s="12"/>
      <c r="BG1668" s="12"/>
      <c r="BH1668" s="12"/>
      <c r="BI1668" s="12"/>
      <c r="BJ1668" s="13"/>
      <c r="BK1668" s="13"/>
      <c r="BL1668" s="13"/>
      <c r="BM1668" s="13"/>
      <c r="BN1668" s="13"/>
    </row>
    <row r="1669" spans="1:66" x14ac:dyDescent="0.25">
      <c r="A1669" s="10"/>
      <c r="B1669" s="10"/>
      <c r="C1669" s="10"/>
      <c r="D1669" s="18"/>
      <c r="E1669" s="10"/>
      <c r="F1669" s="10"/>
      <c r="G1669" s="10"/>
      <c r="H1669" s="10"/>
      <c r="I1669" s="10"/>
      <c r="J1669" s="10"/>
      <c r="K1669" s="11"/>
      <c r="L1669" s="11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2"/>
      <c r="AS1669" s="12"/>
      <c r="AT1669" s="12"/>
      <c r="AU1669" s="12"/>
      <c r="AV1669" s="12"/>
      <c r="AW1669" s="12"/>
      <c r="AX1669" s="12"/>
      <c r="AY1669" s="12"/>
      <c r="AZ1669" s="12"/>
      <c r="BA1669" s="12"/>
      <c r="BB1669" s="12"/>
      <c r="BC1669" s="12"/>
      <c r="BD1669" s="12"/>
      <c r="BE1669" s="12"/>
      <c r="BF1669" s="12"/>
      <c r="BG1669" s="12"/>
      <c r="BH1669" s="12"/>
      <c r="BI1669" s="12"/>
      <c r="BJ1669" s="13"/>
      <c r="BK1669" s="13"/>
      <c r="BL1669" s="13"/>
      <c r="BM1669" s="13"/>
      <c r="BN1669" s="13"/>
    </row>
    <row r="1670" spans="1:66" x14ac:dyDescent="0.25">
      <c r="A1670" s="10"/>
      <c r="B1670" s="10"/>
      <c r="C1670" s="10"/>
      <c r="D1670" s="18"/>
      <c r="E1670" s="10"/>
      <c r="F1670" s="10"/>
      <c r="G1670" s="10"/>
      <c r="H1670" s="10"/>
      <c r="I1670" s="10"/>
      <c r="J1670" s="10"/>
      <c r="K1670" s="11"/>
      <c r="L1670" s="11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12"/>
      <c r="AD1670" s="12"/>
      <c r="AE1670" s="12"/>
      <c r="AF1670" s="12"/>
      <c r="AG1670" s="12"/>
      <c r="AH1670" s="12"/>
      <c r="AI1670" s="12"/>
      <c r="AJ1670" s="12"/>
      <c r="AK1670" s="12"/>
      <c r="AL1670" s="12"/>
      <c r="AM1670" s="12"/>
      <c r="AN1670" s="12"/>
      <c r="AO1670" s="12"/>
      <c r="AP1670" s="12"/>
      <c r="AQ1670" s="12"/>
      <c r="AR1670" s="12"/>
      <c r="AS1670" s="12"/>
      <c r="AT1670" s="12"/>
      <c r="AU1670" s="12"/>
      <c r="AV1670" s="12"/>
      <c r="AW1670" s="12"/>
      <c r="AX1670" s="12"/>
      <c r="AY1670" s="12"/>
      <c r="AZ1670" s="12"/>
      <c r="BA1670" s="12"/>
      <c r="BB1670" s="12"/>
      <c r="BC1670" s="12"/>
      <c r="BD1670" s="12"/>
      <c r="BE1670" s="12"/>
      <c r="BF1670" s="12"/>
      <c r="BG1670" s="12"/>
      <c r="BH1670" s="12"/>
      <c r="BI1670" s="12"/>
      <c r="BJ1670" s="13"/>
      <c r="BK1670" s="13"/>
      <c r="BL1670" s="13"/>
      <c r="BM1670" s="13"/>
      <c r="BN1670" s="13"/>
    </row>
    <row r="1671" spans="1:66" x14ac:dyDescent="0.25">
      <c r="A1671" s="10"/>
      <c r="B1671" s="10"/>
      <c r="C1671" s="10"/>
      <c r="D1671" s="18"/>
      <c r="E1671" s="10"/>
      <c r="F1671" s="10"/>
      <c r="G1671" s="10"/>
      <c r="H1671" s="10"/>
      <c r="I1671" s="10"/>
      <c r="J1671" s="10"/>
      <c r="K1671" s="11"/>
      <c r="L1671" s="11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2"/>
      <c r="AS1671" s="12"/>
      <c r="AT1671" s="12"/>
      <c r="AU1671" s="12"/>
      <c r="AV1671" s="12"/>
      <c r="AW1671" s="12"/>
      <c r="AX1671" s="12"/>
      <c r="AY1671" s="12"/>
      <c r="AZ1671" s="12"/>
      <c r="BA1671" s="12"/>
      <c r="BB1671" s="12"/>
      <c r="BC1671" s="12"/>
      <c r="BD1671" s="12"/>
      <c r="BE1671" s="12"/>
      <c r="BF1671" s="12"/>
      <c r="BG1671" s="12"/>
      <c r="BH1671" s="12"/>
      <c r="BI1671" s="12"/>
      <c r="BJ1671" s="13"/>
      <c r="BK1671" s="13"/>
      <c r="BL1671" s="13"/>
      <c r="BM1671" s="13"/>
      <c r="BN1671" s="13"/>
    </row>
    <row r="1672" spans="1:66" x14ac:dyDescent="0.25">
      <c r="A1672" s="10"/>
      <c r="B1672" s="10"/>
      <c r="C1672" s="10"/>
      <c r="D1672" s="18"/>
      <c r="E1672" s="10"/>
      <c r="F1672" s="10"/>
      <c r="G1672" s="10"/>
      <c r="H1672" s="10"/>
      <c r="I1672" s="10"/>
      <c r="J1672" s="10"/>
      <c r="K1672" s="11"/>
      <c r="L1672" s="11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12"/>
      <c r="AE1672" s="12"/>
      <c r="AF1672" s="12"/>
      <c r="AG1672" s="12"/>
      <c r="AH1672" s="12"/>
      <c r="AI1672" s="12"/>
      <c r="AJ1672" s="12"/>
      <c r="AK1672" s="12"/>
      <c r="AL1672" s="12"/>
      <c r="AM1672" s="12"/>
      <c r="AN1672" s="12"/>
      <c r="AO1672" s="12"/>
      <c r="AP1672" s="12"/>
      <c r="AQ1672" s="12"/>
      <c r="AR1672" s="12"/>
      <c r="AS1672" s="12"/>
      <c r="AT1672" s="12"/>
      <c r="AU1672" s="12"/>
      <c r="AV1672" s="12"/>
      <c r="AW1672" s="12"/>
      <c r="AX1672" s="12"/>
      <c r="AY1672" s="12"/>
      <c r="AZ1672" s="12"/>
      <c r="BA1672" s="12"/>
      <c r="BB1672" s="12"/>
      <c r="BC1672" s="12"/>
      <c r="BD1672" s="12"/>
      <c r="BE1672" s="12"/>
      <c r="BF1672" s="12"/>
      <c r="BG1672" s="12"/>
      <c r="BH1672" s="12"/>
      <c r="BI1672" s="12"/>
      <c r="BJ1672" s="13"/>
      <c r="BK1672" s="13"/>
      <c r="BL1672" s="13"/>
      <c r="BM1672" s="13"/>
      <c r="BN1672" s="13"/>
    </row>
    <row r="1673" spans="1:66" x14ac:dyDescent="0.25">
      <c r="A1673" s="10"/>
      <c r="B1673" s="10"/>
      <c r="C1673" s="10"/>
      <c r="D1673" s="18"/>
      <c r="E1673" s="10"/>
      <c r="F1673" s="10"/>
      <c r="G1673" s="10"/>
      <c r="H1673" s="10"/>
      <c r="I1673" s="10"/>
      <c r="J1673" s="10"/>
      <c r="K1673" s="11"/>
      <c r="L1673" s="11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2"/>
      <c r="AS1673" s="12"/>
      <c r="AT1673" s="12"/>
      <c r="AU1673" s="12"/>
      <c r="AV1673" s="12"/>
      <c r="AW1673" s="12"/>
      <c r="AX1673" s="12"/>
      <c r="AY1673" s="12"/>
      <c r="AZ1673" s="12"/>
      <c r="BA1673" s="12"/>
      <c r="BB1673" s="12"/>
      <c r="BC1673" s="12"/>
      <c r="BD1673" s="12"/>
      <c r="BE1673" s="12"/>
      <c r="BF1673" s="12"/>
      <c r="BG1673" s="12"/>
      <c r="BH1673" s="12"/>
      <c r="BI1673" s="12"/>
      <c r="BJ1673" s="13"/>
      <c r="BK1673" s="13"/>
      <c r="BL1673" s="13"/>
      <c r="BM1673" s="13"/>
      <c r="BN1673" s="13"/>
    </row>
    <row r="1674" spans="1:66" x14ac:dyDescent="0.25">
      <c r="A1674" s="10"/>
      <c r="B1674" s="10"/>
      <c r="C1674" s="10"/>
      <c r="D1674" s="18"/>
      <c r="E1674" s="10"/>
      <c r="F1674" s="10"/>
      <c r="G1674" s="10"/>
      <c r="H1674" s="10"/>
      <c r="I1674" s="10"/>
      <c r="J1674" s="10"/>
      <c r="K1674" s="11"/>
      <c r="L1674" s="11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  <c r="AA1674" s="12"/>
      <c r="AB1674" s="12"/>
      <c r="AC1674" s="12"/>
      <c r="AD1674" s="12"/>
      <c r="AE1674" s="12"/>
      <c r="AF1674" s="12"/>
      <c r="AG1674" s="12"/>
      <c r="AH1674" s="12"/>
      <c r="AI1674" s="12"/>
      <c r="AJ1674" s="12"/>
      <c r="AK1674" s="12"/>
      <c r="AL1674" s="12"/>
      <c r="AM1674" s="12"/>
      <c r="AN1674" s="12"/>
      <c r="AO1674" s="12"/>
      <c r="AP1674" s="12"/>
      <c r="AQ1674" s="12"/>
      <c r="AR1674" s="12"/>
      <c r="AS1674" s="12"/>
      <c r="AT1674" s="12"/>
      <c r="AU1674" s="12"/>
      <c r="AV1674" s="12"/>
      <c r="AW1674" s="12"/>
      <c r="AX1674" s="12"/>
      <c r="AY1674" s="12"/>
      <c r="AZ1674" s="12"/>
      <c r="BA1674" s="12"/>
      <c r="BB1674" s="12"/>
      <c r="BC1674" s="12"/>
      <c r="BD1674" s="12"/>
      <c r="BE1674" s="12"/>
      <c r="BF1674" s="12"/>
      <c r="BG1674" s="12"/>
      <c r="BH1674" s="12"/>
      <c r="BI1674" s="12"/>
      <c r="BJ1674" s="13"/>
      <c r="BK1674" s="13"/>
      <c r="BL1674" s="13"/>
      <c r="BM1674" s="13"/>
      <c r="BN1674" s="13"/>
    </row>
    <row r="1675" spans="1:66" x14ac:dyDescent="0.25">
      <c r="A1675" s="10"/>
      <c r="B1675" s="10"/>
      <c r="C1675" s="10"/>
      <c r="D1675" s="18"/>
      <c r="E1675" s="10"/>
      <c r="F1675" s="10"/>
      <c r="G1675" s="10"/>
      <c r="H1675" s="10"/>
      <c r="I1675" s="10"/>
      <c r="J1675" s="10"/>
      <c r="K1675" s="11"/>
      <c r="L1675" s="11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2"/>
      <c r="AS1675" s="12"/>
      <c r="AT1675" s="12"/>
      <c r="AU1675" s="12"/>
      <c r="AV1675" s="12"/>
      <c r="AW1675" s="12"/>
      <c r="AX1675" s="12"/>
      <c r="AY1675" s="12"/>
      <c r="AZ1675" s="12"/>
      <c r="BA1675" s="12"/>
      <c r="BB1675" s="12"/>
      <c r="BC1675" s="12"/>
      <c r="BD1675" s="12"/>
      <c r="BE1675" s="12"/>
      <c r="BF1675" s="12"/>
      <c r="BG1675" s="12"/>
      <c r="BH1675" s="12"/>
      <c r="BI1675" s="12"/>
      <c r="BJ1675" s="13"/>
      <c r="BK1675" s="13"/>
      <c r="BL1675" s="13"/>
      <c r="BM1675" s="13"/>
      <c r="BN1675" s="13"/>
    </row>
    <row r="1676" spans="1:66" x14ac:dyDescent="0.25">
      <c r="A1676" s="10"/>
      <c r="B1676" s="10"/>
      <c r="C1676" s="10"/>
      <c r="D1676" s="18"/>
      <c r="E1676" s="10"/>
      <c r="F1676" s="10"/>
      <c r="G1676" s="10"/>
      <c r="H1676" s="10"/>
      <c r="I1676" s="10"/>
      <c r="J1676" s="10"/>
      <c r="K1676" s="11"/>
      <c r="L1676" s="11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  <c r="AA1676" s="12"/>
      <c r="AB1676" s="12"/>
      <c r="AC1676" s="12"/>
      <c r="AD1676" s="12"/>
      <c r="AE1676" s="12"/>
      <c r="AF1676" s="12"/>
      <c r="AG1676" s="12"/>
      <c r="AH1676" s="12"/>
      <c r="AI1676" s="12"/>
      <c r="AJ1676" s="12"/>
      <c r="AK1676" s="12"/>
      <c r="AL1676" s="12"/>
      <c r="AM1676" s="12"/>
      <c r="AN1676" s="12"/>
      <c r="AO1676" s="12"/>
      <c r="AP1676" s="12"/>
      <c r="AQ1676" s="12"/>
      <c r="AR1676" s="12"/>
      <c r="AS1676" s="12"/>
      <c r="AT1676" s="12"/>
      <c r="AU1676" s="12"/>
      <c r="AV1676" s="12"/>
      <c r="AW1676" s="12"/>
      <c r="AX1676" s="12"/>
      <c r="AY1676" s="12"/>
      <c r="AZ1676" s="12"/>
      <c r="BA1676" s="12"/>
      <c r="BB1676" s="12"/>
      <c r="BC1676" s="12"/>
      <c r="BD1676" s="12"/>
      <c r="BE1676" s="12"/>
      <c r="BF1676" s="12"/>
      <c r="BG1676" s="12"/>
      <c r="BH1676" s="12"/>
      <c r="BI1676" s="12"/>
      <c r="BJ1676" s="13"/>
      <c r="BK1676" s="13"/>
      <c r="BL1676" s="13"/>
      <c r="BM1676" s="13"/>
      <c r="BN1676" s="13"/>
    </row>
    <row r="1677" spans="1:66" x14ac:dyDescent="0.25">
      <c r="A1677" s="10"/>
      <c r="B1677" s="10"/>
      <c r="C1677" s="10"/>
      <c r="D1677" s="18"/>
      <c r="E1677" s="10"/>
      <c r="F1677" s="10"/>
      <c r="G1677" s="10"/>
      <c r="H1677" s="10"/>
      <c r="I1677" s="10"/>
      <c r="J1677" s="10"/>
      <c r="K1677" s="11"/>
      <c r="L1677" s="11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2"/>
      <c r="AS1677" s="12"/>
      <c r="AT1677" s="12"/>
      <c r="AU1677" s="12"/>
      <c r="AV1677" s="12"/>
      <c r="AW1677" s="12"/>
      <c r="AX1677" s="12"/>
      <c r="AY1677" s="12"/>
      <c r="AZ1677" s="12"/>
      <c r="BA1677" s="12"/>
      <c r="BB1677" s="12"/>
      <c r="BC1677" s="12"/>
      <c r="BD1677" s="12"/>
      <c r="BE1677" s="12"/>
      <c r="BF1677" s="12"/>
      <c r="BG1677" s="12"/>
      <c r="BH1677" s="12"/>
      <c r="BI1677" s="12"/>
      <c r="BJ1677" s="13"/>
      <c r="BK1677" s="13"/>
      <c r="BL1677" s="13"/>
      <c r="BM1677" s="13"/>
      <c r="BN1677" s="13"/>
    </row>
    <row r="1678" spans="1:66" x14ac:dyDescent="0.25">
      <c r="A1678" s="10"/>
      <c r="B1678" s="10"/>
      <c r="C1678" s="10"/>
      <c r="D1678" s="18"/>
      <c r="E1678" s="10"/>
      <c r="F1678" s="10"/>
      <c r="G1678" s="10"/>
      <c r="H1678" s="10"/>
      <c r="I1678" s="10"/>
      <c r="J1678" s="10"/>
      <c r="K1678" s="11"/>
      <c r="L1678" s="11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12"/>
      <c r="AE1678" s="12"/>
      <c r="AF1678" s="12"/>
      <c r="AG1678" s="12"/>
      <c r="AH1678" s="12"/>
      <c r="AI1678" s="12"/>
      <c r="AJ1678" s="12"/>
      <c r="AK1678" s="12"/>
      <c r="AL1678" s="12"/>
      <c r="AM1678" s="12"/>
      <c r="AN1678" s="12"/>
      <c r="AO1678" s="12"/>
      <c r="AP1678" s="12"/>
      <c r="AQ1678" s="12"/>
      <c r="AR1678" s="12"/>
      <c r="AS1678" s="12"/>
      <c r="AT1678" s="12"/>
      <c r="AU1678" s="12"/>
      <c r="AV1678" s="12"/>
      <c r="AW1678" s="12"/>
      <c r="AX1678" s="12"/>
      <c r="AY1678" s="12"/>
      <c r="AZ1678" s="12"/>
      <c r="BA1678" s="12"/>
      <c r="BB1678" s="12"/>
      <c r="BC1678" s="12"/>
      <c r="BD1678" s="12"/>
      <c r="BE1678" s="12"/>
      <c r="BF1678" s="12"/>
      <c r="BG1678" s="12"/>
      <c r="BH1678" s="12"/>
      <c r="BI1678" s="12"/>
      <c r="BJ1678" s="13"/>
      <c r="BK1678" s="13"/>
      <c r="BL1678" s="13"/>
      <c r="BM1678" s="13"/>
      <c r="BN1678" s="13"/>
    </row>
    <row r="1679" spans="1:66" x14ac:dyDescent="0.25">
      <c r="A1679" s="10"/>
      <c r="B1679" s="10"/>
      <c r="C1679" s="10"/>
      <c r="D1679" s="18"/>
      <c r="E1679" s="10"/>
      <c r="F1679" s="10"/>
      <c r="G1679" s="10"/>
      <c r="H1679" s="10"/>
      <c r="I1679" s="10"/>
      <c r="J1679" s="10"/>
      <c r="K1679" s="11"/>
      <c r="L1679" s="11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2"/>
      <c r="AS1679" s="12"/>
      <c r="AT1679" s="12"/>
      <c r="AU1679" s="12"/>
      <c r="AV1679" s="12"/>
      <c r="AW1679" s="12"/>
      <c r="AX1679" s="12"/>
      <c r="AY1679" s="12"/>
      <c r="AZ1679" s="12"/>
      <c r="BA1679" s="12"/>
      <c r="BB1679" s="12"/>
      <c r="BC1679" s="12"/>
      <c r="BD1679" s="12"/>
      <c r="BE1679" s="12"/>
      <c r="BF1679" s="12"/>
      <c r="BG1679" s="12"/>
      <c r="BH1679" s="12"/>
      <c r="BI1679" s="12"/>
      <c r="BJ1679" s="13"/>
      <c r="BK1679" s="13"/>
      <c r="BL1679" s="13"/>
      <c r="BM1679" s="13"/>
      <c r="BN1679" s="13"/>
    </row>
    <row r="1680" spans="1:66" x14ac:dyDescent="0.25">
      <c r="A1680" s="10"/>
      <c r="B1680" s="10"/>
      <c r="C1680" s="10"/>
      <c r="D1680" s="18"/>
      <c r="E1680" s="10"/>
      <c r="F1680" s="10"/>
      <c r="G1680" s="10"/>
      <c r="H1680" s="10"/>
      <c r="I1680" s="10"/>
      <c r="J1680" s="10"/>
      <c r="K1680" s="11"/>
      <c r="L1680" s="11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  <c r="AA1680" s="12"/>
      <c r="AB1680" s="12"/>
      <c r="AC1680" s="12"/>
      <c r="AD1680" s="12"/>
      <c r="AE1680" s="12"/>
      <c r="AF1680" s="12"/>
      <c r="AG1680" s="12"/>
      <c r="AH1680" s="12"/>
      <c r="AI1680" s="12"/>
      <c r="AJ1680" s="12"/>
      <c r="AK1680" s="12"/>
      <c r="AL1680" s="12"/>
      <c r="AM1680" s="12"/>
      <c r="AN1680" s="12"/>
      <c r="AO1680" s="12"/>
      <c r="AP1680" s="12"/>
      <c r="AQ1680" s="12"/>
      <c r="AR1680" s="12"/>
      <c r="AS1680" s="12"/>
      <c r="AT1680" s="12"/>
      <c r="AU1680" s="12"/>
      <c r="AV1680" s="12"/>
      <c r="AW1680" s="12"/>
      <c r="AX1680" s="12"/>
      <c r="AY1680" s="12"/>
      <c r="AZ1680" s="12"/>
      <c r="BA1680" s="12"/>
      <c r="BB1680" s="12"/>
      <c r="BC1680" s="12"/>
      <c r="BD1680" s="12"/>
      <c r="BE1680" s="12"/>
      <c r="BF1680" s="12"/>
      <c r="BG1680" s="12"/>
      <c r="BH1680" s="12"/>
      <c r="BI1680" s="12"/>
      <c r="BJ1680" s="13"/>
      <c r="BK1680" s="13"/>
      <c r="BL1680" s="13"/>
      <c r="BM1680" s="13"/>
      <c r="BN1680" s="13"/>
    </row>
    <row r="1681" spans="1:66" x14ac:dyDescent="0.25">
      <c r="A1681" s="10"/>
      <c r="B1681" s="10"/>
      <c r="C1681" s="10"/>
      <c r="D1681" s="18"/>
      <c r="E1681" s="10"/>
      <c r="F1681" s="10"/>
      <c r="G1681" s="10"/>
      <c r="H1681" s="10"/>
      <c r="I1681" s="10"/>
      <c r="J1681" s="10"/>
      <c r="K1681" s="11"/>
      <c r="L1681" s="11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2"/>
      <c r="AS1681" s="12"/>
      <c r="AT1681" s="12"/>
      <c r="AU1681" s="12"/>
      <c r="AV1681" s="12"/>
      <c r="AW1681" s="12"/>
      <c r="AX1681" s="12"/>
      <c r="AY1681" s="12"/>
      <c r="AZ1681" s="12"/>
      <c r="BA1681" s="12"/>
      <c r="BB1681" s="12"/>
      <c r="BC1681" s="12"/>
      <c r="BD1681" s="12"/>
      <c r="BE1681" s="12"/>
      <c r="BF1681" s="12"/>
      <c r="BG1681" s="12"/>
      <c r="BH1681" s="12"/>
      <c r="BI1681" s="12"/>
      <c r="BJ1681" s="13"/>
      <c r="BK1681" s="13"/>
      <c r="BL1681" s="13"/>
      <c r="BM1681" s="13"/>
      <c r="BN1681" s="13"/>
    </row>
    <row r="1682" spans="1:66" x14ac:dyDescent="0.25">
      <c r="A1682" s="10"/>
      <c r="B1682" s="10"/>
      <c r="C1682" s="10"/>
      <c r="D1682" s="18"/>
      <c r="E1682" s="10"/>
      <c r="F1682" s="10"/>
      <c r="G1682" s="10"/>
      <c r="H1682" s="10"/>
      <c r="I1682" s="10"/>
      <c r="J1682" s="10"/>
      <c r="K1682" s="11"/>
      <c r="L1682" s="11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  <c r="AA1682" s="12"/>
      <c r="AB1682" s="12"/>
      <c r="AC1682" s="12"/>
      <c r="AD1682" s="12"/>
      <c r="AE1682" s="12"/>
      <c r="AF1682" s="12"/>
      <c r="AG1682" s="12"/>
      <c r="AH1682" s="12"/>
      <c r="AI1682" s="12"/>
      <c r="AJ1682" s="12"/>
      <c r="AK1682" s="12"/>
      <c r="AL1682" s="12"/>
      <c r="AM1682" s="12"/>
      <c r="AN1682" s="12"/>
      <c r="AO1682" s="12"/>
      <c r="AP1682" s="12"/>
      <c r="AQ1682" s="12"/>
      <c r="AR1682" s="12"/>
      <c r="AS1682" s="12"/>
      <c r="AT1682" s="12"/>
      <c r="AU1682" s="12"/>
      <c r="AV1682" s="12"/>
      <c r="AW1682" s="12"/>
      <c r="AX1682" s="12"/>
      <c r="AY1682" s="12"/>
      <c r="AZ1682" s="12"/>
      <c r="BA1682" s="12"/>
      <c r="BB1682" s="12"/>
      <c r="BC1682" s="12"/>
      <c r="BD1682" s="12"/>
      <c r="BE1682" s="12"/>
      <c r="BF1682" s="12"/>
      <c r="BG1682" s="12"/>
      <c r="BH1682" s="12"/>
      <c r="BI1682" s="12"/>
      <c r="BJ1682" s="13"/>
      <c r="BK1682" s="13"/>
      <c r="BL1682" s="13"/>
      <c r="BM1682" s="13"/>
      <c r="BN1682" s="13"/>
    </row>
    <row r="1683" spans="1:66" x14ac:dyDescent="0.25">
      <c r="A1683" s="10"/>
      <c r="B1683" s="10"/>
      <c r="C1683" s="10"/>
      <c r="D1683" s="18"/>
      <c r="E1683" s="10"/>
      <c r="F1683" s="10"/>
      <c r="G1683" s="10"/>
      <c r="H1683" s="10"/>
      <c r="I1683" s="10"/>
      <c r="J1683" s="10"/>
      <c r="K1683" s="11"/>
      <c r="L1683" s="11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2"/>
      <c r="AS1683" s="12"/>
      <c r="AT1683" s="12"/>
      <c r="AU1683" s="12"/>
      <c r="AV1683" s="12"/>
      <c r="AW1683" s="12"/>
      <c r="AX1683" s="12"/>
      <c r="AY1683" s="12"/>
      <c r="AZ1683" s="12"/>
      <c r="BA1683" s="12"/>
      <c r="BB1683" s="12"/>
      <c r="BC1683" s="12"/>
      <c r="BD1683" s="12"/>
      <c r="BE1683" s="12"/>
      <c r="BF1683" s="12"/>
      <c r="BG1683" s="12"/>
      <c r="BH1683" s="12"/>
      <c r="BI1683" s="12"/>
      <c r="BJ1683" s="13"/>
      <c r="BK1683" s="13"/>
      <c r="BL1683" s="13"/>
      <c r="BM1683" s="13"/>
      <c r="BN1683" s="13"/>
    </row>
    <row r="1684" spans="1:66" x14ac:dyDescent="0.25">
      <c r="A1684" s="10"/>
      <c r="B1684" s="10"/>
      <c r="C1684" s="10"/>
      <c r="D1684" s="18"/>
      <c r="E1684" s="10"/>
      <c r="F1684" s="10"/>
      <c r="G1684" s="10"/>
      <c r="H1684" s="10"/>
      <c r="I1684" s="10"/>
      <c r="J1684" s="10"/>
      <c r="K1684" s="11"/>
      <c r="L1684" s="11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12"/>
      <c r="AE1684" s="12"/>
      <c r="AF1684" s="12"/>
      <c r="AG1684" s="12"/>
      <c r="AH1684" s="12"/>
      <c r="AI1684" s="12"/>
      <c r="AJ1684" s="12"/>
      <c r="AK1684" s="12"/>
      <c r="AL1684" s="12"/>
      <c r="AM1684" s="12"/>
      <c r="AN1684" s="12"/>
      <c r="AO1684" s="12"/>
      <c r="AP1684" s="12"/>
      <c r="AQ1684" s="12"/>
      <c r="AR1684" s="12"/>
      <c r="AS1684" s="12"/>
      <c r="AT1684" s="12"/>
      <c r="AU1684" s="12"/>
      <c r="AV1684" s="12"/>
      <c r="AW1684" s="12"/>
      <c r="AX1684" s="12"/>
      <c r="AY1684" s="12"/>
      <c r="AZ1684" s="12"/>
      <c r="BA1684" s="12"/>
      <c r="BB1684" s="12"/>
      <c r="BC1684" s="12"/>
      <c r="BD1684" s="12"/>
      <c r="BE1684" s="12"/>
      <c r="BF1684" s="12"/>
      <c r="BG1684" s="12"/>
      <c r="BH1684" s="12"/>
      <c r="BI1684" s="12"/>
      <c r="BJ1684" s="13"/>
      <c r="BK1684" s="13"/>
      <c r="BL1684" s="13"/>
      <c r="BM1684" s="13"/>
      <c r="BN1684" s="13"/>
    </row>
    <row r="1685" spans="1:66" x14ac:dyDescent="0.25">
      <c r="A1685" s="10"/>
      <c r="B1685" s="10"/>
      <c r="C1685" s="10"/>
      <c r="D1685" s="18"/>
      <c r="E1685" s="10"/>
      <c r="F1685" s="10"/>
      <c r="G1685" s="10"/>
      <c r="H1685" s="10"/>
      <c r="I1685" s="10"/>
      <c r="J1685" s="10"/>
      <c r="K1685" s="11"/>
      <c r="L1685" s="11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2"/>
      <c r="AS1685" s="12"/>
      <c r="AT1685" s="12"/>
      <c r="AU1685" s="12"/>
      <c r="AV1685" s="12"/>
      <c r="AW1685" s="12"/>
      <c r="AX1685" s="12"/>
      <c r="AY1685" s="12"/>
      <c r="AZ1685" s="12"/>
      <c r="BA1685" s="12"/>
      <c r="BB1685" s="12"/>
      <c r="BC1685" s="12"/>
      <c r="BD1685" s="12"/>
      <c r="BE1685" s="12"/>
      <c r="BF1685" s="12"/>
      <c r="BG1685" s="12"/>
      <c r="BH1685" s="12"/>
      <c r="BI1685" s="12"/>
      <c r="BJ1685" s="13"/>
      <c r="BK1685" s="13"/>
      <c r="BL1685" s="13"/>
      <c r="BM1685" s="13"/>
      <c r="BN1685" s="13"/>
    </row>
    <row r="1686" spans="1:66" x14ac:dyDescent="0.25">
      <c r="A1686" s="10"/>
      <c r="B1686" s="10"/>
      <c r="C1686" s="10"/>
      <c r="D1686" s="18"/>
      <c r="E1686" s="10"/>
      <c r="F1686" s="10"/>
      <c r="G1686" s="10"/>
      <c r="H1686" s="10"/>
      <c r="I1686" s="10"/>
      <c r="J1686" s="10"/>
      <c r="K1686" s="11"/>
      <c r="L1686" s="11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  <c r="AA1686" s="12"/>
      <c r="AB1686" s="12"/>
      <c r="AC1686" s="12"/>
      <c r="AD1686" s="12"/>
      <c r="AE1686" s="12"/>
      <c r="AF1686" s="12"/>
      <c r="AG1686" s="12"/>
      <c r="AH1686" s="12"/>
      <c r="AI1686" s="12"/>
      <c r="AJ1686" s="12"/>
      <c r="AK1686" s="12"/>
      <c r="AL1686" s="12"/>
      <c r="AM1686" s="12"/>
      <c r="AN1686" s="12"/>
      <c r="AO1686" s="12"/>
      <c r="AP1686" s="12"/>
      <c r="AQ1686" s="12"/>
      <c r="AR1686" s="12"/>
      <c r="AS1686" s="12"/>
      <c r="AT1686" s="12"/>
      <c r="AU1686" s="12"/>
      <c r="AV1686" s="12"/>
      <c r="AW1686" s="12"/>
      <c r="AX1686" s="12"/>
      <c r="AY1686" s="12"/>
      <c r="AZ1686" s="12"/>
      <c r="BA1686" s="12"/>
      <c r="BB1686" s="12"/>
      <c r="BC1686" s="12"/>
      <c r="BD1686" s="12"/>
      <c r="BE1686" s="12"/>
      <c r="BF1686" s="12"/>
      <c r="BG1686" s="12"/>
      <c r="BH1686" s="12"/>
      <c r="BI1686" s="12"/>
      <c r="BJ1686" s="13"/>
      <c r="BK1686" s="13"/>
      <c r="BL1686" s="13"/>
      <c r="BM1686" s="13"/>
      <c r="BN1686" s="13"/>
    </row>
    <row r="1687" spans="1:66" x14ac:dyDescent="0.25">
      <c r="A1687" s="10"/>
      <c r="B1687" s="10"/>
      <c r="C1687" s="10"/>
      <c r="D1687" s="18"/>
      <c r="E1687" s="10"/>
      <c r="F1687" s="10"/>
      <c r="G1687" s="10"/>
      <c r="H1687" s="10"/>
      <c r="I1687" s="10"/>
      <c r="J1687" s="10"/>
      <c r="K1687" s="11"/>
      <c r="L1687" s="11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2"/>
      <c r="AS1687" s="12"/>
      <c r="AT1687" s="12"/>
      <c r="AU1687" s="12"/>
      <c r="AV1687" s="12"/>
      <c r="AW1687" s="12"/>
      <c r="AX1687" s="12"/>
      <c r="AY1687" s="12"/>
      <c r="AZ1687" s="12"/>
      <c r="BA1687" s="12"/>
      <c r="BB1687" s="12"/>
      <c r="BC1687" s="12"/>
      <c r="BD1687" s="12"/>
      <c r="BE1687" s="12"/>
      <c r="BF1687" s="12"/>
      <c r="BG1687" s="12"/>
      <c r="BH1687" s="12"/>
      <c r="BI1687" s="12"/>
      <c r="BJ1687" s="13"/>
      <c r="BK1687" s="13"/>
      <c r="BL1687" s="13"/>
      <c r="BM1687" s="13"/>
      <c r="BN1687" s="13"/>
    </row>
    <row r="1688" spans="1:66" x14ac:dyDescent="0.25">
      <c r="A1688" s="10"/>
      <c r="B1688" s="10"/>
      <c r="C1688" s="10"/>
      <c r="D1688" s="18"/>
      <c r="E1688" s="10"/>
      <c r="F1688" s="10"/>
      <c r="G1688" s="10"/>
      <c r="H1688" s="10"/>
      <c r="I1688" s="10"/>
      <c r="J1688" s="10"/>
      <c r="K1688" s="11"/>
      <c r="L1688" s="11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  <c r="AA1688" s="12"/>
      <c r="AB1688" s="12"/>
      <c r="AC1688" s="12"/>
      <c r="AD1688" s="12"/>
      <c r="AE1688" s="12"/>
      <c r="AF1688" s="12"/>
      <c r="AG1688" s="12"/>
      <c r="AH1688" s="12"/>
      <c r="AI1688" s="12"/>
      <c r="AJ1688" s="12"/>
      <c r="AK1688" s="12"/>
      <c r="AL1688" s="12"/>
      <c r="AM1688" s="12"/>
      <c r="AN1688" s="12"/>
      <c r="AO1688" s="12"/>
      <c r="AP1688" s="12"/>
      <c r="AQ1688" s="12"/>
      <c r="AR1688" s="12"/>
      <c r="AS1688" s="12"/>
      <c r="AT1688" s="12"/>
      <c r="AU1688" s="12"/>
      <c r="AV1688" s="12"/>
      <c r="AW1688" s="12"/>
      <c r="AX1688" s="12"/>
      <c r="AY1688" s="12"/>
      <c r="AZ1688" s="12"/>
      <c r="BA1688" s="12"/>
      <c r="BB1688" s="12"/>
      <c r="BC1688" s="12"/>
      <c r="BD1688" s="12"/>
      <c r="BE1688" s="12"/>
      <c r="BF1688" s="12"/>
      <c r="BG1688" s="12"/>
      <c r="BH1688" s="12"/>
      <c r="BI1688" s="12"/>
      <c r="BJ1688" s="13"/>
      <c r="BK1688" s="13"/>
      <c r="BL1688" s="13"/>
      <c r="BM1688" s="13"/>
      <c r="BN1688" s="13"/>
    </row>
    <row r="1689" spans="1:66" x14ac:dyDescent="0.25">
      <c r="A1689" s="10"/>
      <c r="B1689" s="10"/>
      <c r="C1689" s="10"/>
      <c r="D1689" s="18"/>
      <c r="E1689" s="10"/>
      <c r="F1689" s="10"/>
      <c r="G1689" s="10"/>
      <c r="H1689" s="10"/>
      <c r="I1689" s="10"/>
      <c r="J1689" s="10"/>
      <c r="K1689" s="11"/>
      <c r="L1689" s="11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2"/>
      <c r="AS1689" s="12"/>
      <c r="AT1689" s="12"/>
      <c r="AU1689" s="12"/>
      <c r="AV1689" s="12"/>
      <c r="AW1689" s="12"/>
      <c r="AX1689" s="12"/>
      <c r="AY1689" s="12"/>
      <c r="AZ1689" s="12"/>
      <c r="BA1689" s="12"/>
      <c r="BB1689" s="12"/>
      <c r="BC1689" s="12"/>
      <c r="BD1689" s="12"/>
      <c r="BE1689" s="12"/>
      <c r="BF1689" s="12"/>
      <c r="BG1689" s="12"/>
      <c r="BH1689" s="12"/>
      <c r="BI1689" s="12"/>
      <c r="BJ1689" s="13"/>
      <c r="BK1689" s="13"/>
      <c r="BL1689" s="13"/>
      <c r="BM1689" s="13"/>
      <c r="BN1689" s="13"/>
    </row>
    <row r="1690" spans="1:66" x14ac:dyDescent="0.25">
      <c r="A1690" s="10"/>
      <c r="B1690" s="10"/>
      <c r="C1690" s="10"/>
      <c r="D1690" s="18"/>
      <c r="E1690" s="10"/>
      <c r="F1690" s="10"/>
      <c r="G1690" s="10"/>
      <c r="H1690" s="10"/>
      <c r="I1690" s="10"/>
      <c r="J1690" s="10"/>
      <c r="K1690" s="11"/>
      <c r="L1690" s="11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12"/>
      <c r="AE1690" s="12"/>
      <c r="AF1690" s="12"/>
      <c r="AG1690" s="12"/>
      <c r="AH1690" s="12"/>
      <c r="AI1690" s="12"/>
      <c r="AJ1690" s="12"/>
      <c r="AK1690" s="12"/>
      <c r="AL1690" s="12"/>
      <c r="AM1690" s="12"/>
      <c r="AN1690" s="12"/>
      <c r="AO1690" s="12"/>
      <c r="AP1690" s="12"/>
      <c r="AQ1690" s="12"/>
      <c r="AR1690" s="12"/>
      <c r="AS1690" s="12"/>
      <c r="AT1690" s="12"/>
      <c r="AU1690" s="12"/>
      <c r="AV1690" s="12"/>
      <c r="AW1690" s="12"/>
      <c r="AX1690" s="12"/>
      <c r="AY1690" s="12"/>
      <c r="AZ1690" s="12"/>
      <c r="BA1690" s="12"/>
      <c r="BB1690" s="12"/>
      <c r="BC1690" s="12"/>
      <c r="BD1690" s="12"/>
      <c r="BE1690" s="12"/>
      <c r="BF1690" s="12"/>
      <c r="BG1690" s="12"/>
      <c r="BH1690" s="12"/>
      <c r="BI1690" s="12"/>
      <c r="BJ1690" s="13"/>
      <c r="BK1690" s="13"/>
      <c r="BL1690" s="13"/>
      <c r="BM1690" s="13"/>
      <c r="BN1690" s="13"/>
    </row>
    <row r="1691" spans="1:66" x14ac:dyDescent="0.25">
      <c r="A1691" s="10"/>
      <c r="B1691" s="10"/>
      <c r="C1691" s="10"/>
      <c r="D1691" s="18"/>
      <c r="E1691" s="10"/>
      <c r="F1691" s="10"/>
      <c r="G1691" s="10"/>
      <c r="H1691" s="10"/>
      <c r="I1691" s="10"/>
      <c r="J1691" s="10"/>
      <c r="K1691" s="11"/>
      <c r="L1691" s="11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2"/>
      <c r="AS1691" s="12"/>
      <c r="AT1691" s="12"/>
      <c r="AU1691" s="12"/>
      <c r="AV1691" s="12"/>
      <c r="AW1691" s="12"/>
      <c r="AX1691" s="12"/>
      <c r="AY1691" s="12"/>
      <c r="AZ1691" s="12"/>
      <c r="BA1691" s="12"/>
      <c r="BB1691" s="12"/>
      <c r="BC1691" s="12"/>
      <c r="BD1691" s="12"/>
      <c r="BE1691" s="12"/>
      <c r="BF1691" s="12"/>
      <c r="BG1691" s="12"/>
      <c r="BH1691" s="12"/>
      <c r="BI1691" s="12"/>
      <c r="BJ1691" s="13"/>
      <c r="BK1691" s="13"/>
      <c r="BL1691" s="13"/>
      <c r="BM1691" s="13"/>
      <c r="BN1691" s="13"/>
    </row>
    <row r="1692" spans="1:66" x14ac:dyDescent="0.25">
      <c r="A1692" s="10"/>
      <c r="B1692" s="10"/>
      <c r="C1692" s="10"/>
      <c r="D1692" s="18"/>
      <c r="E1692" s="10"/>
      <c r="F1692" s="10"/>
      <c r="G1692" s="10"/>
      <c r="H1692" s="10"/>
      <c r="I1692" s="10"/>
      <c r="J1692" s="10"/>
      <c r="K1692" s="11"/>
      <c r="L1692" s="11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  <c r="AA1692" s="12"/>
      <c r="AB1692" s="12"/>
      <c r="AC1692" s="12"/>
      <c r="AD1692" s="12"/>
      <c r="AE1692" s="12"/>
      <c r="AF1692" s="12"/>
      <c r="AG1692" s="12"/>
      <c r="AH1692" s="12"/>
      <c r="AI1692" s="12"/>
      <c r="AJ1692" s="12"/>
      <c r="AK1692" s="12"/>
      <c r="AL1692" s="12"/>
      <c r="AM1692" s="12"/>
      <c r="AN1692" s="12"/>
      <c r="AO1692" s="12"/>
      <c r="AP1692" s="12"/>
      <c r="AQ1692" s="12"/>
      <c r="AR1692" s="12"/>
      <c r="AS1692" s="12"/>
      <c r="AT1692" s="12"/>
      <c r="AU1692" s="12"/>
      <c r="AV1692" s="12"/>
      <c r="AW1692" s="12"/>
      <c r="AX1692" s="12"/>
      <c r="AY1692" s="12"/>
      <c r="AZ1692" s="12"/>
      <c r="BA1692" s="12"/>
      <c r="BB1692" s="12"/>
      <c r="BC1692" s="12"/>
      <c r="BD1692" s="12"/>
      <c r="BE1692" s="12"/>
      <c r="BF1692" s="12"/>
      <c r="BG1692" s="12"/>
      <c r="BH1692" s="12"/>
      <c r="BI1692" s="12"/>
      <c r="BJ1692" s="13"/>
      <c r="BK1692" s="13"/>
      <c r="BL1692" s="13"/>
      <c r="BM1692" s="13"/>
      <c r="BN1692" s="13"/>
    </row>
    <row r="1693" spans="1:66" x14ac:dyDescent="0.25">
      <c r="A1693" s="10"/>
      <c r="B1693" s="10"/>
      <c r="C1693" s="10"/>
      <c r="D1693" s="18"/>
      <c r="E1693" s="10"/>
      <c r="F1693" s="10"/>
      <c r="G1693" s="10"/>
      <c r="H1693" s="10"/>
      <c r="I1693" s="10"/>
      <c r="J1693" s="10"/>
      <c r="K1693" s="11"/>
      <c r="L1693" s="11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2"/>
      <c r="AS1693" s="12"/>
      <c r="AT1693" s="12"/>
      <c r="AU1693" s="12"/>
      <c r="AV1693" s="12"/>
      <c r="AW1693" s="12"/>
      <c r="AX1693" s="12"/>
      <c r="AY1693" s="12"/>
      <c r="AZ1693" s="12"/>
      <c r="BA1693" s="12"/>
      <c r="BB1693" s="12"/>
      <c r="BC1693" s="12"/>
      <c r="BD1693" s="12"/>
      <c r="BE1693" s="12"/>
      <c r="BF1693" s="12"/>
      <c r="BG1693" s="12"/>
      <c r="BH1693" s="12"/>
      <c r="BI1693" s="12"/>
      <c r="BJ1693" s="13"/>
      <c r="BK1693" s="13"/>
      <c r="BL1693" s="13"/>
      <c r="BM1693" s="13"/>
      <c r="BN1693" s="13"/>
    </row>
    <row r="1694" spans="1:66" x14ac:dyDescent="0.25">
      <c r="A1694" s="10"/>
      <c r="B1694" s="10"/>
      <c r="C1694" s="10"/>
      <c r="D1694" s="18"/>
      <c r="E1694" s="10"/>
      <c r="F1694" s="10"/>
      <c r="G1694" s="10"/>
      <c r="H1694" s="10"/>
      <c r="I1694" s="10"/>
      <c r="J1694" s="10"/>
      <c r="K1694" s="11"/>
      <c r="L1694" s="11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  <c r="AA1694" s="12"/>
      <c r="AB1694" s="12"/>
      <c r="AC1694" s="12"/>
      <c r="AD1694" s="12"/>
      <c r="AE1694" s="12"/>
      <c r="AF1694" s="12"/>
      <c r="AG1694" s="12"/>
      <c r="AH1694" s="12"/>
      <c r="AI1694" s="12"/>
      <c r="AJ1694" s="12"/>
      <c r="AK1694" s="12"/>
      <c r="AL1694" s="12"/>
      <c r="AM1694" s="12"/>
      <c r="AN1694" s="12"/>
      <c r="AO1694" s="12"/>
      <c r="AP1694" s="12"/>
      <c r="AQ1694" s="12"/>
      <c r="AR1694" s="12"/>
      <c r="AS1694" s="12"/>
      <c r="AT1694" s="12"/>
      <c r="AU1694" s="12"/>
      <c r="AV1694" s="12"/>
      <c r="AW1694" s="12"/>
      <c r="AX1694" s="12"/>
      <c r="AY1694" s="12"/>
      <c r="AZ1694" s="12"/>
      <c r="BA1694" s="12"/>
      <c r="BB1694" s="12"/>
      <c r="BC1694" s="12"/>
      <c r="BD1694" s="12"/>
      <c r="BE1694" s="12"/>
      <c r="BF1694" s="12"/>
      <c r="BG1694" s="12"/>
      <c r="BH1694" s="12"/>
      <c r="BI1694" s="12"/>
      <c r="BJ1694" s="13"/>
      <c r="BK1694" s="13"/>
      <c r="BL1694" s="13"/>
      <c r="BM1694" s="13"/>
      <c r="BN1694" s="13"/>
    </row>
    <row r="1695" spans="1:66" x14ac:dyDescent="0.25">
      <c r="A1695" s="10"/>
      <c r="B1695" s="10"/>
      <c r="C1695" s="10"/>
      <c r="D1695" s="18"/>
      <c r="E1695" s="10"/>
      <c r="F1695" s="10"/>
      <c r="G1695" s="10"/>
      <c r="H1695" s="10"/>
      <c r="I1695" s="10"/>
      <c r="J1695" s="10"/>
      <c r="K1695" s="11"/>
      <c r="L1695" s="11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2"/>
      <c r="AS1695" s="12"/>
      <c r="AT1695" s="12"/>
      <c r="AU1695" s="12"/>
      <c r="AV1695" s="12"/>
      <c r="AW1695" s="12"/>
      <c r="AX1695" s="12"/>
      <c r="AY1695" s="12"/>
      <c r="AZ1695" s="12"/>
      <c r="BA1695" s="12"/>
      <c r="BB1695" s="12"/>
      <c r="BC1695" s="12"/>
      <c r="BD1695" s="12"/>
      <c r="BE1695" s="12"/>
      <c r="BF1695" s="12"/>
      <c r="BG1695" s="12"/>
      <c r="BH1695" s="12"/>
      <c r="BI1695" s="12"/>
      <c r="BJ1695" s="13"/>
      <c r="BK1695" s="13"/>
      <c r="BL1695" s="13"/>
      <c r="BM1695" s="13"/>
      <c r="BN1695" s="13"/>
    </row>
    <row r="1696" spans="1:66" x14ac:dyDescent="0.25">
      <c r="A1696" s="10"/>
      <c r="B1696" s="10"/>
      <c r="C1696" s="10"/>
      <c r="D1696" s="18"/>
      <c r="E1696" s="10"/>
      <c r="F1696" s="10"/>
      <c r="G1696" s="10"/>
      <c r="H1696" s="10"/>
      <c r="I1696" s="10"/>
      <c r="J1696" s="10"/>
      <c r="K1696" s="11"/>
      <c r="L1696" s="11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12"/>
      <c r="AE1696" s="12"/>
      <c r="AF1696" s="12"/>
      <c r="AG1696" s="12"/>
      <c r="AH1696" s="12"/>
      <c r="AI1696" s="12"/>
      <c r="AJ1696" s="12"/>
      <c r="AK1696" s="12"/>
      <c r="AL1696" s="12"/>
      <c r="AM1696" s="12"/>
      <c r="AN1696" s="12"/>
      <c r="AO1696" s="12"/>
      <c r="AP1696" s="12"/>
      <c r="AQ1696" s="12"/>
      <c r="AR1696" s="12"/>
      <c r="AS1696" s="12"/>
      <c r="AT1696" s="12"/>
      <c r="AU1696" s="12"/>
      <c r="AV1696" s="12"/>
      <c r="AW1696" s="12"/>
      <c r="AX1696" s="12"/>
      <c r="AY1696" s="12"/>
      <c r="AZ1696" s="12"/>
      <c r="BA1696" s="12"/>
      <c r="BB1696" s="12"/>
      <c r="BC1696" s="12"/>
      <c r="BD1696" s="12"/>
      <c r="BE1696" s="12"/>
      <c r="BF1696" s="12"/>
      <c r="BG1696" s="12"/>
      <c r="BH1696" s="12"/>
      <c r="BI1696" s="12"/>
      <c r="BJ1696" s="13"/>
      <c r="BK1696" s="13"/>
      <c r="BL1696" s="13"/>
      <c r="BM1696" s="13"/>
      <c r="BN1696" s="13"/>
    </row>
    <row r="1697" spans="1:66" x14ac:dyDescent="0.25">
      <c r="A1697" s="10"/>
      <c r="B1697" s="10"/>
      <c r="C1697" s="10"/>
      <c r="D1697" s="18"/>
      <c r="E1697" s="10"/>
      <c r="F1697" s="10"/>
      <c r="G1697" s="10"/>
      <c r="H1697" s="10"/>
      <c r="I1697" s="10"/>
      <c r="J1697" s="10"/>
      <c r="K1697" s="11"/>
      <c r="L1697" s="11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2"/>
      <c r="AS1697" s="12"/>
      <c r="AT1697" s="12"/>
      <c r="AU1697" s="12"/>
      <c r="AV1697" s="12"/>
      <c r="AW1697" s="12"/>
      <c r="AX1697" s="12"/>
      <c r="AY1697" s="12"/>
      <c r="AZ1697" s="12"/>
      <c r="BA1697" s="12"/>
      <c r="BB1697" s="12"/>
      <c r="BC1697" s="12"/>
      <c r="BD1697" s="12"/>
      <c r="BE1697" s="12"/>
      <c r="BF1697" s="12"/>
      <c r="BG1697" s="12"/>
      <c r="BH1697" s="12"/>
      <c r="BI1697" s="12"/>
      <c r="BJ1697" s="13"/>
      <c r="BK1697" s="13"/>
      <c r="BL1697" s="13"/>
      <c r="BM1697" s="13"/>
      <c r="BN1697" s="13"/>
    </row>
    <row r="1698" spans="1:66" x14ac:dyDescent="0.25">
      <c r="A1698" s="10"/>
      <c r="B1698" s="10"/>
      <c r="C1698" s="10"/>
      <c r="D1698" s="18"/>
      <c r="E1698" s="10"/>
      <c r="F1698" s="10"/>
      <c r="G1698" s="10"/>
      <c r="H1698" s="10"/>
      <c r="I1698" s="10"/>
      <c r="J1698" s="10"/>
      <c r="K1698" s="11"/>
      <c r="L1698" s="11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  <c r="AA1698" s="12"/>
      <c r="AB1698" s="12"/>
      <c r="AC1698" s="12"/>
      <c r="AD1698" s="12"/>
      <c r="AE1698" s="12"/>
      <c r="AF1698" s="12"/>
      <c r="AG1698" s="12"/>
      <c r="AH1698" s="12"/>
      <c r="AI1698" s="12"/>
      <c r="AJ1698" s="12"/>
      <c r="AK1698" s="12"/>
      <c r="AL1698" s="12"/>
      <c r="AM1698" s="12"/>
      <c r="AN1698" s="12"/>
      <c r="AO1698" s="12"/>
      <c r="AP1698" s="12"/>
      <c r="AQ1698" s="12"/>
      <c r="AR1698" s="12"/>
      <c r="AS1698" s="12"/>
      <c r="AT1698" s="12"/>
      <c r="AU1698" s="12"/>
      <c r="AV1698" s="12"/>
      <c r="AW1698" s="12"/>
      <c r="AX1698" s="12"/>
      <c r="AY1698" s="12"/>
      <c r="AZ1698" s="12"/>
      <c r="BA1698" s="12"/>
      <c r="BB1698" s="12"/>
      <c r="BC1698" s="12"/>
      <c r="BD1698" s="12"/>
      <c r="BE1698" s="12"/>
      <c r="BF1698" s="12"/>
      <c r="BG1698" s="12"/>
      <c r="BH1698" s="12"/>
      <c r="BI1698" s="12"/>
      <c r="BJ1698" s="13"/>
      <c r="BK1698" s="13"/>
      <c r="BL1698" s="13"/>
      <c r="BM1698" s="13"/>
      <c r="BN1698" s="13"/>
    </row>
    <row r="1699" spans="1:66" x14ac:dyDescent="0.25">
      <c r="A1699" s="10"/>
      <c r="B1699" s="10"/>
      <c r="C1699" s="10"/>
      <c r="D1699" s="18"/>
      <c r="E1699" s="10"/>
      <c r="F1699" s="10"/>
      <c r="G1699" s="10"/>
      <c r="H1699" s="10"/>
      <c r="I1699" s="10"/>
      <c r="J1699" s="10"/>
      <c r="K1699" s="11"/>
      <c r="L1699" s="11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2"/>
      <c r="AS1699" s="12"/>
      <c r="AT1699" s="12"/>
      <c r="AU1699" s="12"/>
      <c r="AV1699" s="12"/>
      <c r="AW1699" s="12"/>
      <c r="AX1699" s="12"/>
      <c r="AY1699" s="12"/>
      <c r="AZ1699" s="12"/>
      <c r="BA1699" s="12"/>
      <c r="BB1699" s="12"/>
      <c r="BC1699" s="12"/>
      <c r="BD1699" s="12"/>
      <c r="BE1699" s="12"/>
      <c r="BF1699" s="12"/>
      <c r="BG1699" s="12"/>
      <c r="BH1699" s="12"/>
      <c r="BI1699" s="12"/>
      <c r="BJ1699" s="13"/>
      <c r="BK1699" s="13"/>
      <c r="BL1699" s="13"/>
      <c r="BM1699" s="13"/>
      <c r="BN1699" s="13"/>
    </row>
    <row r="1700" spans="1:66" x14ac:dyDescent="0.25">
      <c r="A1700" s="10"/>
      <c r="B1700" s="10"/>
      <c r="C1700" s="10"/>
      <c r="D1700" s="18"/>
      <c r="E1700" s="10"/>
      <c r="F1700" s="10"/>
      <c r="G1700" s="10"/>
      <c r="H1700" s="10"/>
      <c r="I1700" s="10"/>
      <c r="J1700" s="10"/>
      <c r="K1700" s="11"/>
      <c r="L1700" s="11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  <c r="AA1700" s="12"/>
      <c r="AB1700" s="12"/>
      <c r="AC1700" s="12"/>
      <c r="AD1700" s="12"/>
      <c r="AE1700" s="12"/>
      <c r="AF1700" s="12"/>
      <c r="AG1700" s="12"/>
      <c r="AH1700" s="12"/>
      <c r="AI1700" s="12"/>
      <c r="AJ1700" s="12"/>
      <c r="AK1700" s="12"/>
      <c r="AL1700" s="12"/>
      <c r="AM1700" s="12"/>
      <c r="AN1700" s="12"/>
      <c r="AO1700" s="12"/>
      <c r="AP1700" s="12"/>
      <c r="AQ1700" s="12"/>
      <c r="AR1700" s="12"/>
      <c r="AS1700" s="12"/>
      <c r="AT1700" s="12"/>
      <c r="AU1700" s="12"/>
      <c r="AV1700" s="12"/>
      <c r="AW1700" s="12"/>
      <c r="AX1700" s="12"/>
      <c r="AY1700" s="12"/>
      <c r="AZ1700" s="12"/>
      <c r="BA1700" s="12"/>
      <c r="BB1700" s="12"/>
      <c r="BC1700" s="12"/>
      <c r="BD1700" s="12"/>
      <c r="BE1700" s="12"/>
      <c r="BF1700" s="12"/>
      <c r="BG1700" s="12"/>
      <c r="BH1700" s="12"/>
      <c r="BI1700" s="12"/>
      <c r="BJ1700" s="13"/>
      <c r="BK1700" s="13"/>
      <c r="BL1700" s="13"/>
      <c r="BM1700" s="13"/>
      <c r="BN1700" s="13"/>
    </row>
    <row r="1701" spans="1:66" x14ac:dyDescent="0.25">
      <c r="A1701" s="10"/>
      <c r="B1701" s="10"/>
      <c r="C1701" s="10"/>
      <c r="D1701" s="18"/>
      <c r="E1701" s="10"/>
      <c r="F1701" s="10"/>
      <c r="G1701" s="10"/>
      <c r="H1701" s="10"/>
      <c r="I1701" s="10"/>
      <c r="J1701" s="10"/>
      <c r="K1701" s="11"/>
      <c r="L1701" s="11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2"/>
      <c r="AS1701" s="12"/>
      <c r="AT1701" s="12"/>
      <c r="AU1701" s="12"/>
      <c r="AV1701" s="12"/>
      <c r="AW1701" s="12"/>
      <c r="AX1701" s="12"/>
      <c r="AY1701" s="12"/>
      <c r="AZ1701" s="12"/>
      <c r="BA1701" s="12"/>
      <c r="BB1701" s="12"/>
      <c r="BC1701" s="12"/>
      <c r="BD1701" s="12"/>
      <c r="BE1701" s="12"/>
      <c r="BF1701" s="12"/>
      <c r="BG1701" s="12"/>
      <c r="BH1701" s="12"/>
      <c r="BI1701" s="12"/>
      <c r="BJ1701" s="13"/>
      <c r="BK1701" s="13"/>
      <c r="BL1701" s="13"/>
      <c r="BM1701" s="13"/>
      <c r="BN1701" s="13"/>
    </row>
    <row r="1702" spans="1:66" x14ac:dyDescent="0.25">
      <c r="A1702" s="10"/>
      <c r="B1702" s="10"/>
      <c r="C1702" s="10"/>
      <c r="D1702" s="18"/>
      <c r="E1702" s="10"/>
      <c r="F1702" s="10"/>
      <c r="G1702" s="10"/>
      <c r="H1702" s="10"/>
      <c r="I1702" s="10"/>
      <c r="J1702" s="10"/>
      <c r="K1702" s="11"/>
      <c r="L1702" s="11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12"/>
      <c r="AE1702" s="12"/>
      <c r="AF1702" s="12"/>
      <c r="AG1702" s="12"/>
      <c r="AH1702" s="12"/>
      <c r="AI1702" s="12"/>
      <c r="AJ1702" s="12"/>
      <c r="AK1702" s="12"/>
      <c r="AL1702" s="12"/>
      <c r="AM1702" s="12"/>
      <c r="AN1702" s="12"/>
      <c r="AO1702" s="12"/>
      <c r="AP1702" s="12"/>
      <c r="AQ1702" s="12"/>
      <c r="AR1702" s="12"/>
      <c r="AS1702" s="12"/>
      <c r="AT1702" s="12"/>
      <c r="AU1702" s="12"/>
      <c r="AV1702" s="12"/>
      <c r="AW1702" s="12"/>
      <c r="AX1702" s="12"/>
      <c r="AY1702" s="12"/>
      <c r="AZ1702" s="12"/>
      <c r="BA1702" s="12"/>
      <c r="BB1702" s="12"/>
      <c r="BC1702" s="12"/>
      <c r="BD1702" s="12"/>
      <c r="BE1702" s="12"/>
      <c r="BF1702" s="12"/>
      <c r="BG1702" s="12"/>
      <c r="BH1702" s="12"/>
      <c r="BI1702" s="12"/>
      <c r="BJ1702" s="13"/>
      <c r="BK1702" s="13"/>
      <c r="BL1702" s="13"/>
      <c r="BM1702" s="13"/>
      <c r="BN1702" s="13"/>
    </row>
    <row r="1703" spans="1:66" x14ac:dyDescent="0.25">
      <c r="A1703" s="10"/>
      <c r="B1703" s="10"/>
      <c r="C1703" s="10"/>
      <c r="D1703" s="18"/>
      <c r="E1703" s="10"/>
      <c r="F1703" s="10"/>
      <c r="G1703" s="10"/>
      <c r="H1703" s="10"/>
      <c r="I1703" s="10"/>
      <c r="J1703" s="10"/>
      <c r="K1703" s="11"/>
      <c r="L1703" s="11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2"/>
      <c r="AS1703" s="12"/>
      <c r="AT1703" s="12"/>
      <c r="AU1703" s="12"/>
      <c r="AV1703" s="12"/>
      <c r="AW1703" s="12"/>
      <c r="AX1703" s="12"/>
      <c r="AY1703" s="12"/>
      <c r="AZ1703" s="12"/>
      <c r="BA1703" s="12"/>
      <c r="BB1703" s="12"/>
      <c r="BC1703" s="12"/>
      <c r="BD1703" s="12"/>
      <c r="BE1703" s="12"/>
      <c r="BF1703" s="12"/>
      <c r="BG1703" s="12"/>
      <c r="BH1703" s="12"/>
      <c r="BI1703" s="12"/>
      <c r="BJ1703" s="13"/>
      <c r="BK1703" s="13"/>
      <c r="BL1703" s="13"/>
      <c r="BM1703" s="13"/>
      <c r="BN1703" s="13"/>
    </row>
    <row r="1704" spans="1:66" x14ac:dyDescent="0.25">
      <c r="A1704" s="10"/>
      <c r="B1704" s="10"/>
      <c r="C1704" s="10"/>
      <c r="D1704" s="18"/>
      <c r="E1704" s="10"/>
      <c r="F1704" s="10"/>
      <c r="G1704" s="10"/>
      <c r="H1704" s="10"/>
      <c r="I1704" s="10"/>
      <c r="J1704" s="10"/>
      <c r="K1704" s="11"/>
      <c r="L1704" s="11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  <c r="AA1704" s="12"/>
      <c r="AB1704" s="12"/>
      <c r="AC1704" s="12"/>
      <c r="AD1704" s="12"/>
      <c r="AE1704" s="12"/>
      <c r="AF1704" s="12"/>
      <c r="AG1704" s="12"/>
      <c r="AH1704" s="12"/>
      <c r="AI1704" s="12"/>
      <c r="AJ1704" s="12"/>
      <c r="AK1704" s="12"/>
      <c r="AL1704" s="12"/>
      <c r="AM1704" s="12"/>
      <c r="AN1704" s="12"/>
      <c r="AO1704" s="12"/>
      <c r="AP1704" s="12"/>
      <c r="AQ1704" s="12"/>
      <c r="AR1704" s="12"/>
      <c r="AS1704" s="12"/>
      <c r="AT1704" s="12"/>
      <c r="AU1704" s="12"/>
      <c r="AV1704" s="12"/>
      <c r="AW1704" s="12"/>
      <c r="AX1704" s="12"/>
      <c r="AY1704" s="12"/>
      <c r="AZ1704" s="12"/>
      <c r="BA1704" s="12"/>
      <c r="BB1704" s="12"/>
      <c r="BC1704" s="12"/>
      <c r="BD1704" s="12"/>
      <c r="BE1704" s="12"/>
      <c r="BF1704" s="12"/>
      <c r="BG1704" s="12"/>
      <c r="BH1704" s="12"/>
      <c r="BI1704" s="12"/>
      <c r="BJ1704" s="13"/>
      <c r="BK1704" s="13"/>
      <c r="BL1704" s="13"/>
      <c r="BM1704" s="13"/>
      <c r="BN1704" s="13"/>
    </row>
    <row r="1705" spans="1:66" x14ac:dyDescent="0.25">
      <c r="A1705" s="10"/>
      <c r="B1705" s="10"/>
      <c r="C1705" s="10"/>
      <c r="D1705" s="18"/>
      <c r="E1705" s="10"/>
      <c r="F1705" s="10"/>
      <c r="G1705" s="10"/>
      <c r="H1705" s="10"/>
      <c r="I1705" s="10"/>
      <c r="J1705" s="10"/>
      <c r="K1705" s="11"/>
      <c r="L1705" s="11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2"/>
      <c r="AS1705" s="12"/>
      <c r="AT1705" s="12"/>
      <c r="AU1705" s="12"/>
      <c r="AV1705" s="12"/>
      <c r="AW1705" s="12"/>
      <c r="AX1705" s="12"/>
      <c r="AY1705" s="12"/>
      <c r="AZ1705" s="12"/>
      <c r="BA1705" s="12"/>
      <c r="BB1705" s="12"/>
      <c r="BC1705" s="12"/>
      <c r="BD1705" s="12"/>
      <c r="BE1705" s="12"/>
      <c r="BF1705" s="12"/>
      <c r="BG1705" s="12"/>
      <c r="BH1705" s="12"/>
      <c r="BI1705" s="12"/>
      <c r="BJ1705" s="13"/>
      <c r="BK1705" s="13"/>
      <c r="BL1705" s="13"/>
      <c r="BM1705" s="13"/>
      <c r="BN1705" s="13"/>
    </row>
    <row r="1706" spans="1:66" x14ac:dyDescent="0.25">
      <c r="A1706" s="10"/>
      <c r="B1706" s="10"/>
      <c r="C1706" s="10"/>
      <c r="D1706" s="18"/>
      <c r="E1706" s="10"/>
      <c r="F1706" s="10"/>
      <c r="G1706" s="10"/>
      <c r="H1706" s="10"/>
      <c r="I1706" s="10"/>
      <c r="J1706" s="10"/>
      <c r="K1706" s="11"/>
      <c r="L1706" s="11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  <c r="AA1706" s="12"/>
      <c r="AB1706" s="12"/>
      <c r="AC1706" s="12"/>
      <c r="AD1706" s="12"/>
      <c r="AE1706" s="12"/>
      <c r="AF1706" s="12"/>
      <c r="AG1706" s="12"/>
      <c r="AH1706" s="12"/>
      <c r="AI1706" s="12"/>
      <c r="AJ1706" s="12"/>
      <c r="AK1706" s="12"/>
      <c r="AL1706" s="12"/>
      <c r="AM1706" s="12"/>
      <c r="AN1706" s="12"/>
      <c r="AO1706" s="12"/>
      <c r="AP1706" s="12"/>
      <c r="AQ1706" s="12"/>
      <c r="AR1706" s="12"/>
      <c r="AS1706" s="12"/>
      <c r="AT1706" s="12"/>
      <c r="AU1706" s="12"/>
      <c r="AV1706" s="12"/>
      <c r="AW1706" s="12"/>
      <c r="AX1706" s="12"/>
      <c r="AY1706" s="12"/>
      <c r="AZ1706" s="12"/>
      <c r="BA1706" s="12"/>
      <c r="BB1706" s="12"/>
      <c r="BC1706" s="12"/>
      <c r="BD1706" s="12"/>
      <c r="BE1706" s="12"/>
      <c r="BF1706" s="12"/>
      <c r="BG1706" s="12"/>
      <c r="BH1706" s="12"/>
      <c r="BI1706" s="12"/>
      <c r="BJ1706" s="13"/>
      <c r="BK1706" s="13"/>
      <c r="BL1706" s="13"/>
      <c r="BM1706" s="13"/>
      <c r="BN1706" s="13"/>
    </row>
    <row r="1707" spans="1:66" x14ac:dyDescent="0.25">
      <c r="A1707" s="10"/>
      <c r="B1707" s="10"/>
      <c r="C1707" s="10"/>
      <c r="D1707" s="18"/>
      <c r="E1707" s="10"/>
      <c r="F1707" s="10"/>
      <c r="G1707" s="10"/>
      <c r="H1707" s="10"/>
      <c r="I1707" s="10"/>
      <c r="J1707" s="10"/>
      <c r="K1707" s="11"/>
      <c r="L1707" s="11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2"/>
      <c r="AS1707" s="12"/>
      <c r="AT1707" s="12"/>
      <c r="AU1707" s="12"/>
      <c r="AV1707" s="12"/>
      <c r="AW1707" s="12"/>
      <c r="AX1707" s="12"/>
      <c r="AY1707" s="12"/>
      <c r="AZ1707" s="12"/>
      <c r="BA1707" s="12"/>
      <c r="BB1707" s="12"/>
      <c r="BC1707" s="12"/>
      <c r="BD1707" s="12"/>
      <c r="BE1707" s="12"/>
      <c r="BF1707" s="12"/>
      <c r="BG1707" s="12"/>
      <c r="BH1707" s="12"/>
      <c r="BI1707" s="12"/>
      <c r="BJ1707" s="13"/>
      <c r="BK1707" s="13"/>
      <c r="BL1707" s="13"/>
      <c r="BM1707" s="13"/>
      <c r="BN1707" s="13"/>
    </row>
    <row r="1708" spans="1:66" x14ac:dyDescent="0.25">
      <c r="A1708" s="10"/>
      <c r="B1708" s="10"/>
      <c r="C1708" s="10"/>
      <c r="D1708" s="18"/>
      <c r="E1708" s="10"/>
      <c r="F1708" s="10"/>
      <c r="G1708" s="10"/>
      <c r="H1708" s="10"/>
      <c r="I1708" s="10"/>
      <c r="J1708" s="10"/>
      <c r="K1708" s="11"/>
      <c r="L1708" s="11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12"/>
      <c r="AE1708" s="12"/>
      <c r="AF1708" s="12"/>
      <c r="AG1708" s="12"/>
      <c r="AH1708" s="12"/>
      <c r="AI1708" s="12"/>
      <c r="AJ1708" s="12"/>
      <c r="AK1708" s="12"/>
      <c r="AL1708" s="12"/>
      <c r="AM1708" s="12"/>
      <c r="AN1708" s="12"/>
      <c r="AO1708" s="12"/>
      <c r="AP1708" s="12"/>
      <c r="AQ1708" s="12"/>
      <c r="AR1708" s="12"/>
      <c r="AS1708" s="12"/>
      <c r="AT1708" s="12"/>
      <c r="AU1708" s="12"/>
      <c r="AV1708" s="12"/>
      <c r="AW1708" s="12"/>
      <c r="AX1708" s="12"/>
      <c r="AY1708" s="12"/>
      <c r="AZ1708" s="12"/>
      <c r="BA1708" s="12"/>
      <c r="BB1708" s="12"/>
      <c r="BC1708" s="12"/>
      <c r="BD1708" s="12"/>
      <c r="BE1708" s="12"/>
      <c r="BF1708" s="12"/>
      <c r="BG1708" s="12"/>
      <c r="BH1708" s="12"/>
      <c r="BI1708" s="12"/>
      <c r="BJ1708" s="13"/>
      <c r="BK1708" s="13"/>
      <c r="BL1708" s="13"/>
      <c r="BM1708" s="13"/>
      <c r="BN1708" s="13"/>
    </row>
    <row r="1709" spans="1:66" x14ac:dyDescent="0.25">
      <c r="A1709" s="10"/>
      <c r="B1709" s="10"/>
      <c r="C1709" s="10"/>
      <c r="D1709" s="18"/>
      <c r="E1709" s="10"/>
      <c r="F1709" s="10"/>
      <c r="G1709" s="10"/>
      <c r="H1709" s="10"/>
      <c r="I1709" s="10"/>
      <c r="J1709" s="10"/>
      <c r="K1709" s="11"/>
      <c r="L1709" s="11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2"/>
      <c r="AS1709" s="12"/>
      <c r="AT1709" s="12"/>
      <c r="AU1709" s="12"/>
      <c r="AV1709" s="12"/>
      <c r="AW1709" s="12"/>
      <c r="AX1709" s="12"/>
      <c r="AY1709" s="12"/>
      <c r="AZ1709" s="12"/>
      <c r="BA1709" s="12"/>
      <c r="BB1709" s="12"/>
      <c r="BC1709" s="12"/>
      <c r="BD1709" s="12"/>
      <c r="BE1709" s="12"/>
      <c r="BF1709" s="12"/>
      <c r="BG1709" s="12"/>
      <c r="BH1709" s="12"/>
      <c r="BI1709" s="12"/>
      <c r="BJ1709" s="13"/>
      <c r="BK1709" s="13"/>
      <c r="BL1709" s="13"/>
      <c r="BM1709" s="13"/>
      <c r="BN1709" s="13"/>
    </row>
    <row r="1710" spans="1:66" x14ac:dyDescent="0.25">
      <c r="A1710" s="10"/>
      <c r="B1710" s="10"/>
      <c r="C1710" s="10"/>
      <c r="D1710" s="18"/>
      <c r="E1710" s="10"/>
      <c r="F1710" s="10"/>
      <c r="G1710" s="10"/>
      <c r="H1710" s="10"/>
      <c r="I1710" s="10"/>
      <c r="J1710" s="10"/>
      <c r="K1710" s="11"/>
      <c r="L1710" s="11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  <c r="AA1710" s="12"/>
      <c r="AB1710" s="12"/>
      <c r="AC1710" s="12"/>
      <c r="AD1710" s="12"/>
      <c r="AE1710" s="12"/>
      <c r="AF1710" s="12"/>
      <c r="AG1710" s="12"/>
      <c r="AH1710" s="12"/>
      <c r="AI1710" s="12"/>
      <c r="AJ1710" s="12"/>
      <c r="AK1710" s="12"/>
      <c r="AL1710" s="12"/>
      <c r="AM1710" s="12"/>
      <c r="AN1710" s="12"/>
      <c r="AO1710" s="12"/>
      <c r="AP1710" s="12"/>
      <c r="AQ1710" s="12"/>
      <c r="AR1710" s="12"/>
      <c r="AS1710" s="12"/>
      <c r="AT1710" s="12"/>
      <c r="AU1710" s="12"/>
      <c r="AV1710" s="12"/>
      <c r="AW1710" s="12"/>
      <c r="AX1710" s="12"/>
      <c r="AY1710" s="12"/>
      <c r="AZ1710" s="12"/>
      <c r="BA1710" s="12"/>
      <c r="BB1710" s="12"/>
      <c r="BC1710" s="12"/>
      <c r="BD1710" s="12"/>
      <c r="BE1710" s="12"/>
      <c r="BF1710" s="12"/>
      <c r="BG1710" s="12"/>
      <c r="BH1710" s="12"/>
      <c r="BI1710" s="12"/>
      <c r="BJ1710" s="13"/>
      <c r="BK1710" s="13"/>
      <c r="BL1710" s="13"/>
      <c r="BM1710" s="13"/>
      <c r="BN1710" s="13"/>
    </row>
    <row r="1711" spans="1:66" x14ac:dyDescent="0.25">
      <c r="A1711" s="10"/>
      <c r="B1711" s="10"/>
      <c r="C1711" s="10"/>
      <c r="D1711" s="18"/>
      <c r="E1711" s="10"/>
      <c r="F1711" s="10"/>
      <c r="G1711" s="10"/>
      <c r="H1711" s="10"/>
      <c r="I1711" s="10"/>
      <c r="J1711" s="10"/>
      <c r="K1711" s="11"/>
      <c r="L1711" s="11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2"/>
      <c r="AS1711" s="12"/>
      <c r="AT1711" s="12"/>
      <c r="AU1711" s="12"/>
      <c r="AV1711" s="12"/>
      <c r="AW1711" s="12"/>
      <c r="AX1711" s="12"/>
      <c r="AY1711" s="12"/>
      <c r="AZ1711" s="12"/>
      <c r="BA1711" s="12"/>
      <c r="BB1711" s="12"/>
      <c r="BC1711" s="12"/>
      <c r="BD1711" s="12"/>
      <c r="BE1711" s="12"/>
      <c r="BF1711" s="12"/>
      <c r="BG1711" s="12"/>
      <c r="BH1711" s="12"/>
      <c r="BI1711" s="12"/>
      <c r="BJ1711" s="13"/>
      <c r="BK1711" s="13"/>
      <c r="BL1711" s="13"/>
      <c r="BM1711" s="13"/>
      <c r="BN1711" s="13"/>
    </row>
    <row r="1712" spans="1:66" x14ac:dyDescent="0.25">
      <c r="A1712" s="10"/>
      <c r="B1712" s="10"/>
      <c r="C1712" s="10"/>
      <c r="D1712" s="18"/>
      <c r="E1712" s="10"/>
      <c r="F1712" s="10"/>
      <c r="G1712" s="10"/>
      <c r="H1712" s="10"/>
      <c r="I1712" s="10"/>
      <c r="J1712" s="10"/>
      <c r="K1712" s="11"/>
      <c r="L1712" s="11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  <c r="AA1712" s="12"/>
      <c r="AB1712" s="12"/>
      <c r="AC1712" s="12"/>
      <c r="AD1712" s="12"/>
      <c r="AE1712" s="12"/>
      <c r="AF1712" s="12"/>
      <c r="AG1712" s="12"/>
      <c r="AH1712" s="12"/>
      <c r="AI1712" s="12"/>
      <c r="AJ1712" s="12"/>
      <c r="AK1712" s="12"/>
      <c r="AL1712" s="12"/>
      <c r="AM1712" s="12"/>
      <c r="AN1712" s="12"/>
      <c r="AO1712" s="12"/>
      <c r="AP1712" s="12"/>
      <c r="AQ1712" s="12"/>
      <c r="AR1712" s="12"/>
      <c r="AS1712" s="12"/>
      <c r="AT1712" s="12"/>
      <c r="AU1712" s="12"/>
      <c r="AV1712" s="12"/>
      <c r="AW1712" s="12"/>
      <c r="AX1712" s="12"/>
      <c r="AY1712" s="12"/>
      <c r="AZ1712" s="12"/>
      <c r="BA1712" s="12"/>
      <c r="BB1712" s="12"/>
      <c r="BC1712" s="12"/>
      <c r="BD1712" s="12"/>
      <c r="BE1712" s="12"/>
      <c r="BF1712" s="12"/>
      <c r="BG1712" s="12"/>
      <c r="BH1712" s="12"/>
      <c r="BI1712" s="12"/>
      <c r="BJ1712" s="13"/>
      <c r="BK1712" s="13"/>
      <c r="BL1712" s="13"/>
      <c r="BM1712" s="13"/>
      <c r="BN1712" s="13"/>
    </row>
    <row r="1713" spans="1:66" x14ac:dyDescent="0.25">
      <c r="A1713" s="10"/>
      <c r="B1713" s="10"/>
      <c r="C1713" s="10"/>
      <c r="D1713" s="18"/>
      <c r="E1713" s="10"/>
      <c r="F1713" s="10"/>
      <c r="G1713" s="10"/>
      <c r="H1713" s="10"/>
      <c r="I1713" s="10"/>
      <c r="J1713" s="10"/>
      <c r="K1713" s="11"/>
      <c r="L1713" s="11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2"/>
      <c r="AS1713" s="12"/>
      <c r="AT1713" s="12"/>
      <c r="AU1713" s="12"/>
      <c r="AV1713" s="12"/>
      <c r="AW1713" s="12"/>
      <c r="AX1713" s="12"/>
      <c r="AY1713" s="12"/>
      <c r="AZ1713" s="12"/>
      <c r="BA1713" s="12"/>
      <c r="BB1713" s="12"/>
      <c r="BC1713" s="12"/>
      <c r="BD1713" s="12"/>
      <c r="BE1713" s="12"/>
      <c r="BF1713" s="12"/>
      <c r="BG1713" s="12"/>
      <c r="BH1713" s="12"/>
      <c r="BI1713" s="12"/>
      <c r="BJ1713" s="13"/>
      <c r="BK1713" s="13"/>
      <c r="BL1713" s="13"/>
      <c r="BM1713" s="13"/>
      <c r="BN1713" s="13"/>
    </row>
    <row r="1714" spans="1:66" x14ac:dyDescent="0.25">
      <c r="A1714" s="10"/>
      <c r="B1714" s="10"/>
      <c r="C1714" s="10"/>
      <c r="D1714" s="18"/>
      <c r="E1714" s="10"/>
      <c r="F1714" s="10"/>
      <c r="G1714" s="10"/>
      <c r="H1714" s="10"/>
      <c r="I1714" s="10"/>
      <c r="J1714" s="10"/>
      <c r="K1714" s="11"/>
      <c r="L1714" s="11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12"/>
      <c r="AE1714" s="12"/>
      <c r="AF1714" s="12"/>
      <c r="AG1714" s="12"/>
      <c r="AH1714" s="12"/>
      <c r="AI1714" s="12"/>
      <c r="AJ1714" s="12"/>
      <c r="AK1714" s="12"/>
      <c r="AL1714" s="12"/>
      <c r="AM1714" s="12"/>
      <c r="AN1714" s="12"/>
      <c r="AO1714" s="12"/>
      <c r="AP1714" s="12"/>
      <c r="AQ1714" s="12"/>
      <c r="AR1714" s="12"/>
      <c r="AS1714" s="12"/>
      <c r="AT1714" s="12"/>
      <c r="AU1714" s="12"/>
      <c r="AV1714" s="12"/>
      <c r="AW1714" s="12"/>
      <c r="AX1714" s="12"/>
      <c r="AY1714" s="12"/>
      <c r="AZ1714" s="12"/>
      <c r="BA1714" s="12"/>
      <c r="BB1714" s="12"/>
      <c r="BC1714" s="12"/>
      <c r="BD1714" s="12"/>
      <c r="BE1714" s="12"/>
      <c r="BF1714" s="12"/>
      <c r="BG1714" s="12"/>
      <c r="BH1714" s="12"/>
      <c r="BI1714" s="12"/>
      <c r="BJ1714" s="13"/>
      <c r="BK1714" s="13"/>
      <c r="BL1714" s="13"/>
      <c r="BM1714" s="13"/>
      <c r="BN1714" s="13"/>
    </row>
    <row r="1715" spans="1:66" x14ac:dyDescent="0.25">
      <c r="A1715" s="10"/>
      <c r="B1715" s="10"/>
      <c r="C1715" s="10"/>
      <c r="D1715" s="18"/>
      <c r="E1715" s="10"/>
      <c r="F1715" s="10"/>
      <c r="G1715" s="10"/>
      <c r="H1715" s="10"/>
      <c r="I1715" s="10"/>
      <c r="J1715" s="10"/>
      <c r="K1715" s="11"/>
      <c r="L1715" s="11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2"/>
      <c r="AS1715" s="12"/>
      <c r="AT1715" s="12"/>
      <c r="AU1715" s="12"/>
      <c r="AV1715" s="12"/>
      <c r="AW1715" s="12"/>
      <c r="AX1715" s="12"/>
      <c r="AY1715" s="12"/>
      <c r="AZ1715" s="12"/>
      <c r="BA1715" s="12"/>
      <c r="BB1715" s="12"/>
      <c r="BC1715" s="12"/>
      <c r="BD1715" s="12"/>
      <c r="BE1715" s="12"/>
      <c r="BF1715" s="12"/>
      <c r="BG1715" s="12"/>
      <c r="BH1715" s="12"/>
      <c r="BI1715" s="12"/>
      <c r="BJ1715" s="13"/>
      <c r="BK1715" s="13"/>
      <c r="BL1715" s="13"/>
      <c r="BM1715" s="13"/>
      <c r="BN1715" s="13"/>
    </row>
    <row r="1716" spans="1:66" x14ac:dyDescent="0.25">
      <c r="A1716" s="10"/>
      <c r="B1716" s="10"/>
      <c r="C1716" s="10"/>
      <c r="D1716" s="18"/>
      <c r="E1716" s="10"/>
      <c r="F1716" s="10"/>
      <c r="G1716" s="10"/>
      <c r="H1716" s="10"/>
      <c r="I1716" s="10"/>
      <c r="J1716" s="10"/>
      <c r="K1716" s="11"/>
      <c r="L1716" s="11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  <c r="AA1716" s="12"/>
      <c r="AB1716" s="12"/>
      <c r="AC1716" s="12"/>
      <c r="AD1716" s="12"/>
      <c r="AE1716" s="12"/>
      <c r="AF1716" s="12"/>
      <c r="AG1716" s="12"/>
      <c r="AH1716" s="12"/>
      <c r="AI1716" s="12"/>
      <c r="AJ1716" s="12"/>
      <c r="AK1716" s="12"/>
      <c r="AL1716" s="12"/>
      <c r="AM1716" s="12"/>
      <c r="AN1716" s="12"/>
      <c r="AO1716" s="12"/>
      <c r="AP1716" s="12"/>
      <c r="AQ1716" s="12"/>
      <c r="AR1716" s="12"/>
      <c r="AS1716" s="12"/>
      <c r="AT1716" s="12"/>
      <c r="AU1716" s="12"/>
      <c r="AV1716" s="12"/>
      <c r="AW1716" s="12"/>
      <c r="AX1716" s="12"/>
      <c r="AY1716" s="12"/>
      <c r="AZ1716" s="12"/>
      <c r="BA1716" s="12"/>
      <c r="BB1716" s="12"/>
      <c r="BC1716" s="12"/>
      <c r="BD1716" s="12"/>
      <c r="BE1716" s="12"/>
      <c r="BF1716" s="12"/>
      <c r="BG1716" s="12"/>
      <c r="BH1716" s="12"/>
      <c r="BI1716" s="12"/>
      <c r="BJ1716" s="13"/>
      <c r="BK1716" s="13"/>
      <c r="BL1716" s="13"/>
      <c r="BM1716" s="13"/>
      <c r="BN1716" s="13"/>
    </row>
    <row r="1717" spans="1:66" x14ac:dyDescent="0.25">
      <c r="A1717" s="10"/>
      <c r="B1717" s="10"/>
      <c r="C1717" s="10"/>
      <c r="D1717" s="18"/>
      <c r="E1717" s="10"/>
      <c r="F1717" s="10"/>
      <c r="G1717" s="10"/>
      <c r="H1717" s="10"/>
      <c r="I1717" s="10"/>
      <c r="J1717" s="10"/>
      <c r="K1717" s="11"/>
      <c r="L1717" s="11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2"/>
      <c r="AS1717" s="12"/>
      <c r="AT1717" s="12"/>
      <c r="AU1717" s="12"/>
      <c r="AV1717" s="12"/>
      <c r="AW1717" s="12"/>
      <c r="AX1717" s="12"/>
      <c r="AY1717" s="12"/>
      <c r="AZ1717" s="12"/>
      <c r="BA1717" s="12"/>
      <c r="BB1717" s="12"/>
      <c r="BC1717" s="12"/>
      <c r="BD1717" s="12"/>
      <c r="BE1717" s="12"/>
      <c r="BF1717" s="12"/>
      <c r="BG1717" s="12"/>
      <c r="BH1717" s="12"/>
      <c r="BI1717" s="12"/>
      <c r="BJ1717" s="13"/>
      <c r="BK1717" s="13"/>
      <c r="BL1717" s="13"/>
      <c r="BM1717" s="13"/>
      <c r="BN1717" s="13"/>
    </row>
    <row r="1718" spans="1:66" x14ac:dyDescent="0.25">
      <c r="A1718" s="10"/>
      <c r="B1718" s="10"/>
      <c r="C1718" s="10"/>
      <c r="D1718" s="18"/>
      <c r="E1718" s="10"/>
      <c r="F1718" s="10"/>
      <c r="G1718" s="10"/>
      <c r="H1718" s="10"/>
      <c r="I1718" s="10"/>
      <c r="J1718" s="10"/>
      <c r="K1718" s="11"/>
      <c r="L1718" s="11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  <c r="AA1718" s="12"/>
      <c r="AB1718" s="12"/>
      <c r="AC1718" s="12"/>
      <c r="AD1718" s="12"/>
      <c r="AE1718" s="12"/>
      <c r="AF1718" s="12"/>
      <c r="AG1718" s="12"/>
      <c r="AH1718" s="12"/>
      <c r="AI1718" s="12"/>
      <c r="AJ1718" s="12"/>
      <c r="AK1718" s="12"/>
      <c r="AL1718" s="12"/>
      <c r="AM1718" s="12"/>
      <c r="AN1718" s="12"/>
      <c r="AO1718" s="12"/>
      <c r="AP1718" s="12"/>
      <c r="AQ1718" s="12"/>
      <c r="AR1718" s="12"/>
      <c r="AS1718" s="12"/>
      <c r="AT1718" s="12"/>
      <c r="AU1718" s="12"/>
      <c r="AV1718" s="12"/>
      <c r="AW1718" s="12"/>
      <c r="AX1718" s="12"/>
      <c r="AY1718" s="12"/>
      <c r="AZ1718" s="12"/>
      <c r="BA1718" s="12"/>
      <c r="BB1718" s="12"/>
      <c r="BC1718" s="12"/>
      <c r="BD1718" s="12"/>
      <c r="BE1718" s="12"/>
      <c r="BF1718" s="12"/>
      <c r="BG1718" s="12"/>
      <c r="BH1718" s="12"/>
      <c r="BI1718" s="12"/>
      <c r="BJ1718" s="13"/>
      <c r="BK1718" s="13"/>
      <c r="BL1718" s="13"/>
      <c r="BM1718" s="13"/>
      <c r="BN1718" s="13"/>
    </row>
    <row r="1719" spans="1:66" x14ac:dyDescent="0.25">
      <c r="A1719" s="10"/>
      <c r="B1719" s="10"/>
      <c r="C1719" s="10"/>
      <c r="D1719" s="18"/>
      <c r="E1719" s="10"/>
      <c r="F1719" s="10"/>
      <c r="G1719" s="10"/>
      <c r="H1719" s="10"/>
      <c r="I1719" s="10"/>
      <c r="J1719" s="10"/>
      <c r="K1719" s="11"/>
      <c r="L1719" s="11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2"/>
      <c r="AS1719" s="12"/>
      <c r="AT1719" s="12"/>
      <c r="AU1719" s="12"/>
      <c r="AV1719" s="12"/>
      <c r="AW1719" s="12"/>
      <c r="AX1719" s="12"/>
      <c r="AY1719" s="12"/>
      <c r="AZ1719" s="12"/>
      <c r="BA1719" s="12"/>
      <c r="BB1719" s="12"/>
      <c r="BC1719" s="12"/>
      <c r="BD1719" s="12"/>
      <c r="BE1719" s="12"/>
      <c r="BF1719" s="12"/>
      <c r="BG1719" s="12"/>
      <c r="BH1719" s="12"/>
      <c r="BI1719" s="12"/>
      <c r="BJ1719" s="13"/>
      <c r="BK1719" s="13"/>
      <c r="BL1719" s="13"/>
      <c r="BM1719" s="13"/>
      <c r="BN1719" s="13"/>
    </row>
    <row r="1720" spans="1:66" x14ac:dyDescent="0.25">
      <c r="A1720" s="10"/>
      <c r="B1720" s="10"/>
      <c r="C1720" s="10"/>
      <c r="D1720" s="18"/>
      <c r="E1720" s="10"/>
      <c r="F1720" s="10"/>
      <c r="G1720" s="10"/>
      <c r="H1720" s="10"/>
      <c r="I1720" s="10"/>
      <c r="J1720" s="10"/>
      <c r="K1720" s="11"/>
      <c r="L1720" s="11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12"/>
      <c r="AE1720" s="12"/>
      <c r="AF1720" s="12"/>
      <c r="AG1720" s="12"/>
      <c r="AH1720" s="12"/>
      <c r="AI1720" s="12"/>
      <c r="AJ1720" s="12"/>
      <c r="AK1720" s="12"/>
      <c r="AL1720" s="12"/>
      <c r="AM1720" s="12"/>
      <c r="AN1720" s="12"/>
      <c r="AO1720" s="12"/>
      <c r="AP1720" s="12"/>
      <c r="AQ1720" s="12"/>
      <c r="AR1720" s="12"/>
      <c r="AS1720" s="12"/>
      <c r="AT1720" s="12"/>
      <c r="AU1720" s="12"/>
      <c r="AV1720" s="12"/>
      <c r="AW1720" s="12"/>
      <c r="AX1720" s="12"/>
      <c r="AY1720" s="12"/>
      <c r="AZ1720" s="12"/>
      <c r="BA1720" s="12"/>
      <c r="BB1720" s="12"/>
      <c r="BC1720" s="12"/>
      <c r="BD1720" s="12"/>
      <c r="BE1720" s="12"/>
      <c r="BF1720" s="12"/>
      <c r="BG1720" s="12"/>
      <c r="BH1720" s="12"/>
      <c r="BI1720" s="12"/>
      <c r="BJ1720" s="13"/>
      <c r="BK1720" s="13"/>
      <c r="BL1720" s="13"/>
      <c r="BM1720" s="13"/>
      <c r="BN1720" s="13"/>
    </row>
    <row r="1721" spans="1:66" x14ac:dyDescent="0.25">
      <c r="A1721" s="10"/>
      <c r="B1721" s="10"/>
      <c r="C1721" s="10"/>
      <c r="D1721" s="18"/>
      <c r="E1721" s="10"/>
      <c r="F1721" s="10"/>
      <c r="G1721" s="10"/>
      <c r="H1721" s="10"/>
      <c r="I1721" s="10"/>
      <c r="J1721" s="10"/>
      <c r="K1721" s="11"/>
      <c r="L1721" s="11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2"/>
      <c r="AS1721" s="12"/>
      <c r="AT1721" s="12"/>
      <c r="AU1721" s="12"/>
      <c r="AV1721" s="12"/>
      <c r="AW1721" s="12"/>
      <c r="AX1721" s="12"/>
      <c r="AY1721" s="12"/>
      <c r="AZ1721" s="12"/>
      <c r="BA1721" s="12"/>
      <c r="BB1721" s="12"/>
      <c r="BC1721" s="12"/>
      <c r="BD1721" s="12"/>
      <c r="BE1721" s="12"/>
      <c r="BF1721" s="12"/>
      <c r="BG1721" s="12"/>
      <c r="BH1721" s="12"/>
      <c r="BI1721" s="12"/>
      <c r="BJ1721" s="13"/>
      <c r="BK1721" s="13"/>
      <c r="BL1721" s="13"/>
      <c r="BM1721" s="13"/>
      <c r="BN1721" s="13"/>
    </row>
    <row r="1722" spans="1:66" x14ac:dyDescent="0.25">
      <c r="A1722" s="10"/>
      <c r="B1722" s="10"/>
      <c r="C1722" s="10"/>
      <c r="D1722" s="18"/>
      <c r="E1722" s="10"/>
      <c r="F1722" s="10"/>
      <c r="G1722" s="10"/>
      <c r="H1722" s="10"/>
      <c r="I1722" s="10"/>
      <c r="J1722" s="10"/>
      <c r="K1722" s="11"/>
      <c r="L1722" s="11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  <c r="AA1722" s="12"/>
      <c r="AB1722" s="12"/>
      <c r="AC1722" s="12"/>
      <c r="AD1722" s="12"/>
      <c r="AE1722" s="12"/>
      <c r="AF1722" s="12"/>
      <c r="AG1722" s="12"/>
      <c r="AH1722" s="12"/>
      <c r="AI1722" s="12"/>
      <c r="AJ1722" s="12"/>
      <c r="AK1722" s="12"/>
      <c r="AL1722" s="12"/>
      <c r="AM1722" s="12"/>
      <c r="AN1722" s="12"/>
      <c r="AO1722" s="12"/>
      <c r="AP1722" s="12"/>
      <c r="AQ1722" s="12"/>
      <c r="AR1722" s="12"/>
      <c r="AS1722" s="12"/>
      <c r="AT1722" s="12"/>
      <c r="AU1722" s="12"/>
      <c r="AV1722" s="12"/>
      <c r="AW1722" s="12"/>
      <c r="AX1722" s="12"/>
      <c r="AY1722" s="12"/>
      <c r="AZ1722" s="12"/>
      <c r="BA1722" s="12"/>
      <c r="BB1722" s="12"/>
      <c r="BC1722" s="12"/>
      <c r="BD1722" s="12"/>
      <c r="BE1722" s="12"/>
      <c r="BF1722" s="12"/>
      <c r="BG1722" s="12"/>
      <c r="BH1722" s="12"/>
      <c r="BI1722" s="12"/>
      <c r="BJ1722" s="13"/>
      <c r="BK1722" s="13"/>
      <c r="BL1722" s="13"/>
      <c r="BM1722" s="13"/>
      <c r="BN1722" s="13"/>
    </row>
    <row r="1723" spans="1:66" x14ac:dyDescent="0.25">
      <c r="A1723" s="10"/>
      <c r="B1723" s="10"/>
      <c r="C1723" s="10"/>
      <c r="D1723" s="18"/>
      <c r="E1723" s="10"/>
      <c r="F1723" s="10"/>
      <c r="G1723" s="10"/>
      <c r="H1723" s="10"/>
      <c r="I1723" s="10"/>
      <c r="J1723" s="10"/>
      <c r="K1723" s="11"/>
      <c r="L1723" s="11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2"/>
      <c r="AS1723" s="12"/>
      <c r="AT1723" s="12"/>
      <c r="AU1723" s="12"/>
      <c r="AV1723" s="12"/>
      <c r="AW1723" s="12"/>
      <c r="AX1723" s="12"/>
      <c r="AY1723" s="12"/>
      <c r="AZ1723" s="12"/>
      <c r="BA1723" s="12"/>
      <c r="BB1723" s="12"/>
      <c r="BC1723" s="12"/>
      <c r="BD1723" s="12"/>
      <c r="BE1723" s="12"/>
      <c r="BF1723" s="12"/>
      <c r="BG1723" s="12"/>
      <c r="BH1723" s="12"/>
      <c r="BI1723" s="12"/>
      <c r="BJ1723" s="13"/>
      <c r="BK1723" s="13"/>
      <c r="BL1723" s="13"/>
      <c r="BM1723" s="13"/>
      <c r="BN1723" s="13"/>
    </row>
    <row r="1724" spans="1:66" x14ac:dyDescent="0.25">
      <c r="A1724" s="10"/>
      <c r="B1724" s="10"/>
      <c r="C1724" s="10"/>
      <c r="D1724" s="18"/>
      <c r="E1724" s="10"/>
      <c r="F1724" s="10"/>
      <c r="G1724" s="10"/>
      <c r="H1724" s="10"/>
      <c r="I1724" s="10"/>
      <c r="J1724" s="10"/>
      <c r="K1724" s="11"/>
      <c r="L1724" s="11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  <c r="AA1724" s="12"/>
      <c r="AB1724" s="12"/>
      <c r="AC1724" s="12"/>
      <c r="AD1724" s="12"/>
      <c r="AE1724" s="12"/>
      <c r="AF1724" s="12"/>
      <c r="AG1724" s="12"/>
      <c r="AH1724" s="12"/>
      <c r="AI1724" s="12"/>
      <c r="AJ1724" s="12"/>
      <c r="AK1724" s="12"/>
      <c r="AL1724" s="12"/>
      <c r="AM1724" s="12"/>
      <c r="AN1724" s="12"/>
      <c r="AO1724" s="12"/>
      <c r="AP1724" s="12"/>
      <c r="AQ1724" s="12"/>
      <c r="AR1724" s="12"/>
      <c r="AS1724" s="12"/>
      <c r="AT1724" s="12"/>
      <c r="AU1724" s="12"/>
      <c r="AV1724" s="12"/>
      <c r="AW1724" s="12"/>
      <c r="AX1724" s="12"/>
      <c r="AY1724" s="12"/>
      <c r="AZ1724" s="12"/>
      <c r="BA1724" s="12"/>
      <c r="BB1724" s="12"/>
      <c r="BC1724" s="12"/>
      <c r="BD1724" s="12"/>
      <c r="BE1724" s="12"/>
      <c r="BF1724" s="12"/>
      <c r="BG1724" s="12"/>
      <c r="BH1724" s="12"/>
      <c r="BI1724" s="12"/>
      <c r="BJ1724" s="13"/>
      <c r="BK1724" s="13"/>
      <c r="BL1724" s="13"/>
      <c r="BM1724" s="13"/>
      <c r="BN1724" s="13"/>
    </row>
    <row r="1725" spans="1:66" s="14" customFormat="1" x14ac:dyDescent="0.25">
      <c r="A1725" s="10"/>
      <c r="B1725" s="10"/>
      <c r="C1725" s="10"/>
      <c r="D1725" s="18"/>
      <c r="E1725" s="10"/>
      <c r="F1725" s="10"/>
      <c r="G1725" s="10"/>
      <c r="H1725" s="10"/>
      <c r="I1725" s="10"/>
      <c r="J1725" s="10"/>
      <c r="K1725" s="11"/>
      <c r="L1725" s="11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2"/>
      <c r="AS1725" s="12"/>
      <c r="AT1725" s="12"/>
      <c r="AU1725" s="12"/>
      <c r="AV1725" s="12"/>
      <c r="AW1725" s="12"/>
      <c r="AX1725" s="12"/>
      <c r="AY1725" s="12"/>
      <c r="AZ1725" s="12"/>
      <c r="BA1725" s="12"/>
      <c r="BB1725" s="12"/>
      <c r="BC1725" s="12"/>
      <c r="BD1725" s="12"/>
      <c r="BE1725" s="12"/>
      <c r="BF1725" s="12"/>
      <c r="BG1725" s="12"/>
      <c r="BH1725" s="12"/>
      <c r="BI1725" s="12"/>
      <c r="BJ1725" s="13"/>
      <c r="BK1725" s="13"/>
      <c r="BL1725" s="13"/>
      <c r="BM1725" s="13"/>
      <c r="BN1725" s="13"/>
    </row>
    <row r="1726" spans="1:66" x14ac:dyDescent="0.25">
      <c r="A1726" s="10"/>
      <c r="B1726" s="10"/>
      <c r="C1726" s="10"/>
      <c r="D1726" s="18"/>
      <c r="E1726" s="10"/>
      <c r="F1726" s="10"/>
      <c r="G1726" s="10"/>
      <c r="H1726" s="10"/>
      <c r="I1726" s="10"/>
      <c r="J1726" s="10"/>
      <c r="K1726" s="11"/>
      <c r="L1726" s="11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12"/>
      <c r="AE1726" s="12"/>
      <c r="AF1726" s="12"/>
      <c r="AG1726" s="12"/>
      <c r="AH1726" s="12"/>
      <c r="AI1726" s="12"/>
      <c r="AJ1726" s="12"/>
      <c r="AK1726" s="12"/>
      <c r="AL1726" s="12"/>
      <c r="AM1726" s="12"/>
      <c r="AN1726" s="12"/>
      <c r="AO1726" s="12"/>
      <c r="AP1726" s="12"/>
      <c r="AQ1726" s="12"/>
      <c r="AR1726" s="12"/>
      <c r="AS1726" s="12"/>
      <c r="AT1726" s="12"/>
      <c r="AU1726" s="12"/>
      <c r="AV1726" s="12"/>
      <c r="AW1726" s="12"/>
      <c r="AX1726" s="12"/>
      <c r="AY1726" s="12"/>
      <c r="AZ1726" s="12"/>
      <c r="BA1726" s="12"/>
      <c r="BB1726" s="12"/>
      <c r="BC1726" s="12"/>
      <c r="BD1726" s="12"/>
      <c r="BE1726" s="12"/>
      <c r="BF1726" s="12"/>
      <c r="BG1726" s="12"/>
      <c r="BH1726" s="12"/>
      <c r="BI1726" s="12"/>
      <c r="BJ1726" s="13"/>
      <c r="BK1726" s="13"/>
      <c r="BL1726" s="13"/>
      <c r="BM1726" s="13"/>
      <c r="BN1726" s="13"/>
    </row>
    <row r="1727" spans="1:66" x14ac:dyDescent="0.25">
      <c r="A1727" s="10"/>
      <c r="B1727" s="10"/>
      <c r="C1727" s="10"/>
      <c r="D1727" s="18"/>
      <c r="E1727" s="10"/>
      <c r="F1727" s="10"/>
      <c r="G1727" s="10"/>
      <c r="H1727" s="10"/>
      <c r="I1727" s="10"/>
      <c r="J1727" s="10"/>
      <c r="K1727" s="11"/>
      <c r="L1727" s="11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2"/>
      <c r="AS1727" s="12"/>
      <c r="AT1727" s="12"/>
      <c r="AU1727" s="12"/>
      <c r="AV1727" s="12"/>
      <c r="AW1727" s="12"/>
      <c r="AX1727" s="12"/>
      <c r="AY1727" s="12"/>
      <c r="AZ1727" s="12"/>
      <c r="BA1727" s="12"/>
      <c r="BB1727" s="12"/>
      <c r="BC1727" s="12"/>
      <c r="BD1727" s="12"/>
      <c r="BE1727" s="12"/>
      <c r="BF1727" s="12"/>
      <c r="BG1727" s="12"/>
      <c r="BH1727" s="12"/>
      <c r="BI1727" s="12"/>
      <c r="BJ1727" s="13"/>
      <c r="BK1727" s="13"/>
      <c r="BL1727" s="13"/>
      <c r="BM1727" s="13"/>
      <c r="BN1727" s="13"/>
    </row>
    <row r="1728" spans="1:66" x14ac:dyDescent="0.25">
      <c r="A1728" s="10"/>
      <c r="B1728" s="10"/>
      <c r="C1728" s="10"/>
      <c r="D1728" s="18"/>
      <c r="E1728" s="10"/>
      <c r="F1728" s="10"/>
      <c r="G1728" s="10"/>
      <c r="H1728" s="10"/>
      <c r="I1728" s="10"/>
      <c r="J1728" s="10"/>
      <c r="K1728" s="11"/>
      <c r="L1728" s="11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  <c r="AA1728" s="12"/>
      <c r="AB1728" s="12"/>
      <c r="AC1728" s="12"/>
      <c r="AD1728" s="12"/>
      <c r="AE1728" s="12"/>
      <c r="AF1728" s="12"/>
      <c r="AG1728" s="12"/>
      <c r="AH1728" s="12"/>
      <c r="AI1728" s="12"/>
      <c r="AJ1728" s="12"/>
      <c r="AK1728" s="12"/>
      <c r="AL1728" s="12"/>
      <c r="AM1728" s="12"/>
      <c r="AN1728" s="12"/>
      <c r="AO1728" s="12"/>
      <c r="AP1728" s="12"/>
      <c r="AQ1728" s="12"/>
      <c r="AR1728" s="12"/>
      <c r="AS1728" s="12"/>
      <c r="AT1728" s="12"/>
      <c r="AU1728" s="12"/>
      <c r="AV1728" s="12"/>
      <c r="AW1728" s="12"/>
      <c r="AX1728" s="12"/>
      <c r="AY1728" s="12"/>
      <c r="AZ1728" s="12"/>
      <c r="BA1728" s="12"/>
      <c r="BB1728" s="12"/>
      <c r="BC1728" s="12"/>
      <c r="BD1728" s="12"/>
      <c r="BE1728" s="12"/>
      <c r="BF1728" s="12"/>
      <c r="BG1728" s="12"/>
      <c r="BH1728" s="12"/>
      <c r="BI1728" s="12"/>
      <c r="BJ1728" s="13"/>
      <c r="BK1728" s="13"/>
      <c r="BL1728" s="13"/>
      <c r="BM1728" s="13"/>
      <c r="BN1728" s="13"/>
    </row>
    <row r="1729" spans="1:66" x14ac:dyDescent="0.25">
      <c r="A1729" s="10"/>
      <c r="B1729" s="10"/>
      <c r="C1729" s="10"/>
      <c r="D1729" s="18"/>
      <c r="E1729" s="10"/>
      <c r="F1729" s="10"/>
      <c r="G1729" s="10"/>
      <c r="H1729" s="10"/>
      <c r="I1729" s="10"/>
      <c r="J1729" s="10"/>
      <c r="K1729" s="11"/>
      <c r="L1729" s="11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2"/>
      <c r="AS1729" s="12"/>
      <c r="AT1729" s="12"/>
      <c r="AU1729" s="12"/>
      <c r="AV1729" s="12"/>
      <c r="AW1729" s="12"/>
      <c r="AX1729" s="12"/>
      <c r="AY1729" s="12"/>
      <c r="AZ1729" s="12"/>
      <c r="BA1729" s="12"/>
      <c r="BB1729" s="12"/>
      <c r="BC1729" s="12"/>
      <c r="BD1729" s="12"/>
      <c r="BE1729" s="12"/>
      <c r="BF1729" s="12"/>
      <c r="BG1729" s="12"/>
      <c r="BH1729" s="12"/>
      <c r="BI1729" s="12"/>
      <c r="BJ1729" s="13"/>
      <c r="BK1729" s="13"/>
      <c r="BL1729" s="13"/>
      <c r="BM1729" s="13"/>
      <c r="BN1729" s="13"/>
    </row>
    <row r="1730" spans="1:66" x14ac:dyDescent="0.25">
      <c r="A1730" s="10"/>
      <c r="B1730" s="10"/>
      <c r="C1730" s="10"/>
      <c r="D1730" s="18"/>
      <c r="E1730" s="10"/>
      <c r="F1730" s="10"/>
      <c r="G1730" s="10"/>
      <c r="H1730" s="10"/>
      <c r="I1730" s="10"/>
      <c r="J1730" s="10"/>
      <c r="K1730" s="11"/>
      <c r="L1730" s="11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  <c r="AA1730" s="12"/>
      <c r="AB1730" s="12"/>
      <c r="AC1730" s="12"/>
      <c r="AD1730" s="12"/>
      <c r="AE1730" s="12"/>
      <c r="AF1730" s="12"/>
      <c r="AG1730" s="12"/>
      <c r="AH1730" s="12"/>
      <c r="AI1730" s="12"/>
      <c r="AJ1730" s="12"/>
      <c r="AK1730" s="12"/>
      <c r="AL1730" s="12"/>
      <c r="AM1730" s="12"/>
      <c r="AN1730" s="12"/>
      <c r="AO1730" s="12"/>
      <c r="AP1730" s="12"/>
      <c r="AQ1730" s="12"/>
      <c r="AR1730" s="12"/>
      <c r="AS1730" s="12"/>
      <c r="AT1730" s="12"/>
      <c r="AU1730" s="12"/>
      <c r="AV1730" s="12"/>
      <c r="AW1730" s="12"/>
      <c r="AX1730" s="12"/>
      <c r="AY1730" s="12"/>
      <c r="AZ1730" s="12"/>
      <c r="BA1730" s="12"/>
      <c r="BB1730" s="12"/>
      <c r="BC1730" s="12"/>
      <c r="BD1730" s="12"/>
      <c r="BE1730" s="12"/>
      <c r="BF1730" s="12"/>
      <c r="BG1730" s="12"/>
      <c r="BH1730" s="12"/>
      <c r="BI1730" s="12"/>
      <c r="BJ1730" s="13"/>
      <c r="BK1730" s="13"/>
      <c r="BL1730" s="13"/>
      <c r="BM1730" s="13"/>
      <c r="BN1730" s="13"/>
    </row>
    <row r="1731" spans="1:66" x14ac:dyDescent="0.25">
      <c r="A1731" s="10"/>
      <c r="B1731" s="10"/>
      <c r="C1731" s="10"/>
      <c r="D1731" s="18"/>
      <c r="E1731" s="10"/>
      <c r="F1731" s="10"/>
      <c r="G1731" s="10"/>
      <c r="H1731" s="10"/>
      <c r="I1731" s="10"/>
      <c r="J1731" s="10"/>
      <c r="K1731" s="11"/>
      <c r="L1731" s="11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2"/>
      <c r="AS1731" s="12"/>
      <c r="AT1731" s="12"/>
      <c r="AU1731" s="12"/>
      <c r="AV1731" s="12"/>
      <c r="AW1731" s="12"/>
      <c r="AX1731" s="12"/>
      <c r="AY1731" s="12"/>
      <c r="AZ1731" s="12"/>
      <c r="BA1731" s="12"/>
      <c r="BB1731" s="12"/>
      <c r="BC1731" s="12"/>
      <c r="BD1731" s="12"/>
      <c r="BE1731" s="12"/>
      <c r="BF1731" s="12"/>
      <c r="BG1731" s="12"/>
      <c r="BH1731" s="12"/>
      <c r="BI1731" s="12"/>
      <c r="BJ1731" s="13"/>
      <c r="BK1731" s="13"/>
      <c r="BL1731" s="13"/>
      <c r="BM1731" s="13"/>
      <c r="BN1731" s="13"/>
    </row>
    <row r="1732" spans="1:66" x14ac:dyDescent="0.25">
      <c r="A1732" s="10"/>
      <c r="B1732" s="10"/>
      <c r="C1732" s="10"/>
      <c r="D1732" s="18"/>
      <c r="E1732" s="10"/>
      <c r="F1732" s="10"/>
      <c r="G1732" s="10"/>
      <c r="H1732" s="10"/>
      <c r="I1732" s="10"/>
      <c r="J1732" s="10"/>
      <c r="K1732" s="11"/>
      <c r="L1732" s="11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12"/>
      <c r="AE1732" s="12"/>
      <c r="AF1732" s="12"/>
      <c r="AG1732" s="12"/>
      <c r="AH1732" s="12"/>
      <c r="AI1732" s="12"/>
      <c r="AJ1732" s="12"/>
      <c r="AK1732" s="12"/>
      <c r="AL1732" s="12"/>
      <c r="AM1732" s="12"/>
      <c r="AN1732" s="12"/>
      <c r="AO1732" s="12"/>
      <c r="AP1732" s="12"/>
      <c r="AQ1732" s="12"/>
      <c r="AR1732" s="12"/>
      <c r="AS1732" s="12"/>
      <c r="AT1732" s="12"/>
      <c r="AU1732" s="12"/>
      <c r="AV1732" s="12"/>
      <c r="AW1732" s="12"/>
      <c r="AX1732" s="12"/>
      <c r="AY1732" s="12"/>
      <c r="AZ1732" s="12"/>
      <c r="BA1732" s="12"/>
      <c r="BB1732" s="12"/>
      <c r="BC1732" s="12"/>
      <c r="BD1732" s="12"/>
      <c r="BE1732" s="12"/>
      <c r="BF1732" s="12"/>
      <c r="BG1732" s="12"/>
      <c r="BH1732" s="12"/>
      <c r="BI1732" s="12"/>
      <c r="BJ1732" s="13"/>
      <c r="BK1732" s="13"/>
      <c r="BL1732" s="13"/>
      <c r="BM1732" s="13"/>
      <c r="BN1732" s="13"/>
    </row>
    <row r="1733" spans="1:66" x14ac:dyDescent="0.25">
      <c r="A1733" s="10"/>
      <c r="B1733" s="10"/>
      <c r="C1733" s="10"/>
      <c r="D1733" s="18"/>
      <c r="E1733" s="10"/>
      <c r="F1733" s="10"/>
      <c r="G1733" s="10"/>
      <c r="H1733" s="10"/>
      <c r="I1733" s="10"/>
      <c r="J1733" s="10"/>
      <c r="K1733" s="11"/>
      <c r="L1733" s="11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2"/>
      <c r="AS1733" s="12"/>
      <c r="AT1733" s="12"/>
      <c r="AU1733" s="12"/>
      <c r="AV1733" s="12"/>
      <c r="AW1733" s="12"/>
      <c r="AX1733" s="12"/>
      <c r="AY1733" s="12"/>
      <c r="AZ1733" s="12"/>
      <c r="BA1733" s="12"/>
      <c r="BB1733" s="12"/>
      <c r="BC1733" s="12"/>
      <c r="BD1733" s="12"/>
      <c r="BE1733" s="12"/>
      <c r="BF1733" s="12"/>
      <c r="BG1733" s="12"/>
      <c r="BH1733" s="12"/>
      <c r="BI1733" s="12"/>
      <c r="BJ1733" s="13"/>
      <c r="BK1733" s="13"/>
      <c r="BL1733" s="13"/>
      <c r="BM1733" s="13"/>
      <c r="BN1733" s="13"/>
    </row>
    <row r="1734" spans="1:66" x14ac:dyDescent="0.25">
      <c r="A1734" s="10"/>
      <c r="B1734" s="10"/>
      <c r="C1734" s="10"/>
      <c r="D1734" s="18"/>
      <c r="E1734" s="10"/>
      <c r="F1734" s="10"/>
      <c r="G1734" s="10"/>
      <c r="H1734" s="10"/>
      <c r="I1734" s="10"/>
      <c r="J1734" s="10"/>
      <c r="K1734" s="11"/>
      <c r="L1734" s="11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  <c r="AA1734" s="12"/>
      <c r="AB1734" s="12"/>
      <c r="AC1734" s="12"/>
      <c r="AD1734" s="12"/>
      <c r="AE1734" s="12"/>
      <c r="AF1734" s="12"/>
      <c r="AG1734" s="12"/>
      <c r="AH1734" s="12"/>
      <c r="AI1734" s="12"/>
      <c r="AJ1734" s="12"/>
      <c r="AK1734" s="12"/>
      <c r="AL1734" s="12"/>
      <c r="AM1734" s="12"/>
      <c r="AN1734" s="12"/>
      <c r="AO1734" s="12"/>
      <c r="AP1734" s="12"/>
      <c r="AQ1734" s="12"/>
      <c r="AR1734" s="12"/>
      <c r="AS1734" s="12"/>
      <c r="AT1734" s="12"/>
      <c r="AU1734" s="12"/>
      <c r="AV1734" s="12"/>
      <c r="AW1734" s="12"/>
      <c r="AX1734" s="12"/>
      <c r="AY1734" s="12"/>
      <c r="AZ1734" s="12"/>
      <c r="BA1734" s="12"/>
      <c r="BB1734" s="12"/>
      <c r="BC1734" s="12"/>
      <c r="BD1734" s="12"/>
      <c r="BE1734" s="12"/>
      <c r="BF1734" s="12"/>
      <c r="BG1734" s="12"/>
      <c r="BH1734" s="12"/>
      <c r="BI1734" s="12"/>
      <c r="BJ1734" s="13"/>
      <c r="BK1734" s="13"/>
      <c r="BL1734" s="13"/>
      <c r="BM1734" s="13"/>
      <c r="BN1734" s="13"/>
    </row>
    <row r="1735" spans="1:66" x14ac:dyDescent="0.25">
      <c r="A1735" s="10"/>
      <c r="B1735" s="10"/>
      <c r="C1735" s="10"/>
      <c r="D1735" s="18"/>
      <c r="E1735" s="10"/>
      <c r="F1735" s="10"/>
      <c r="G1735" s="10"/>
      <c r="H1735" s="10"/>
      <c r="I1735" s="10"/>
      <c r="J1735" s="10"/>
      <c r="K1735" s="11"/>
      <c r="L1735" s="11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2"/>
      <c r="AS1735" s="12"/>
      <c r="AT1735" s="12"/>
      <c r="AU1735" s="12"/>
      <c r="AV1735" s="12"/>
      <c r="AW1735" s="12"/>
      <c r="AX1735" s="12"/>
      <c r="AY1735" s="12"/>
      <c r="AZ1735" s="12"/>
      <c r="BA1735" s="12"/>
      <c r="BB1735" s="12"/>
      <c r="BC1735" s="12"/>
      <c r="BD1735" s="12"/>
      <c r="BE1735" s="12"/>
      <c r="BF1735" s="12"/>
      <c r="BG1735" s="12"/>
      <c r="BH1735" s="12"/>
      <c r="BI1735" s="12"/>
      <c r="BJ1735" s="13"/>
      <c r="BK1735" s="13"/>
      <c r="BL1735" s="13"/>
      <c r="BM1735" s="13"/>
      <c r="BN1735" s="13"/>
    </row>
    <row r="1736" spans="1:66" x14ac:dyDescent="0.25">
      <c r="A1736" s="10"/>
      <c r="B1736" s="10"/>
      <c r="C1736" s="10"/>
      <c r="D1736" s="18"/>
      <c r="E1736" s="10"/>
      <c r="F1736" s="10"/>
      <c r="G1736" s="10"/>
      <c r="H1736" s="10"/>
      <c r="I1736" s="10"/>
      <c r="J1736" s="10"/>
      <c r="K1736" s="11"/>
      <c r="L1736" s="11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  <c r="AA1736" s="12"/>
      <c r="AB1736" s="12"/>
      <c r="AC1736" s="12"/>
      <c r="AD1736" s="12"/>
      <c r="AE1736" s="12"/>
      <c r="AF1736" s="12"/>
      <c r="AG1736" s="12"/>
      <c r="AH1736" s="12"/>
      <c r="AI1736" s="12"/>
      <c r="AJ1736" s="12"/>
      <c r="AK1736" s="12"/>
      <c r="AL1736" s="12"/>
      <c r="AM1736" s="12"/>
      <c r="AN1736" s="12"/>
      <c r="AO1736" s="12"/>
      <c r="AP1736" s="12"/>
      <c r="AQ1736" s="12"/>
      <c r="AR1736" s="12"/>
      <c r="AS1736" s="12"/>
      <c r="AT1736" s="12"/>
      <c r="AU1736" s="12"/>
      <c r="AV1736" s="12"/>
      <c r="AW1736" s="12"/>
      <c r="AX1736" s="12"/>
      <c r="AY1736" s="12"/>
      <c r="AZ1736" s="12"/>
      <c r="BA1736" s="12"/>
      <c r="BB1736" s="12"/>
      <c r="BC1736" s="12"/>
      <c r="BD1736" s="12"/>
      <c r="BE1736" s="12"/>
      <c r="BF1736" s="12"/>
      <c r="BG1736" s="12"/>
      <c r="BH1736" s="12"/>
      <c r="BI1736" s="12"/>
      <c r="BJ1736" s="13"/>
      <c r="BK1736" s="13"/>
      <c r="BL1736" s="13"/>
      <c r="BM1736" s="13"/>
      <c r="BN1736" s="13"/>
    </row>
    <row r="1737" spans="1:66" x14ac:dyDescent="0.25">
      <c r="A1737" s="10"/>
      <c r="B1737" s="10"/>
      <c r="C1737" s="10"/>
      <c r="D1737" s="18"/>
      <c r="E1737" s="10"/>
      <c r="F1737" s="10"/>
      <c r="G1737" s="10"/>
      <c r="H1737" s="10"/>
      <c r="I1737" s="10"/>
      <c r="J1737" s="10"/>
      <c r="K1737" s="11"/>
      <c r="L1737" s="11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2"/>
      <c r="AS1737" s="12"/>
      <c r="AT1737" s="12"/>
      <c r="AU1737" s="12"/>
      <c r="AV1737" s="12"/>
      <c r="AW1737" s="12"/>
      <c r="AX1737" s="12"/>
      <c r="AY1737" s="12"/>
      <c r="AZ1737" s="12"/>
      <c r="BA1737" s="12"/>
      <c r="BB1737" s="12"/>
      <c r="BC1737" s="12"/>
      <c r="BD1737" s="12"/>
      <c r="BE1737" s="12"/>
      <c r="BF1737" s="12"/>
      <c r="BG1737" s="12"/>
      <c r="BH1737" s="12"/>
      <c r="BI1737" s="12"/>
      <c r="BJ1737" s="13"/>
      <c r="BK1737" s="13"/>
      <c r="BL1737" s="13"/>
      <c r="BM1737" s="13"/>
      <c r="BN1737" s="13"/>
    </row>
    <row r="1738" spans="1:66" x14ac:dyDescent="0.25">
      <c r="A1738" s="10"/>
      <c r="B1738" s="10"/>
      <c r="C1738" s="10"/>
      <c r="D1738" s="18"/>
      <c r="E1738" s="10"/>
      <c r="F1738" s="10"/>
      <c r="G1738" s="10"/>
      <c r="H1738" s="10"/>
      <c r="I1738" s="10"/>
      <c r="J1738" s="10"/>
      <c r="K1738" s="11"/>
      <c r="L1738" s="11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12"/>
      <c r="AE1738" s="12"/>
      <c r="AF1738" s="12"/>
      <c r="AG1738" s="12"/>
      <c r="AH1738" s="12"/>
      <c r="AI1738" s="12"/>
      <c r="AJ1738" s="12"/>
      <c r="AK1738" s="12"/>
      <c r="AL1738" s="12"/>
      <c r="AM1738" s="12"/>
      <c r="AN1738" s="12"/>
      <c r="AO1738" s="12"/>
      <c r="AP1738" s="12"/>
      <c r="AQ1738" s="12"/>
      <c r="AR1738" s="12"/>
      <c r="AS1738" s="12"/>
      <c r="AT1738" s="12"/>
      <c r="AU1738" s="12"/>
      <c r="AV1738" s="12"/>
      <c r="AW1738" s="12"/>
      <c r="AX1738" s="12"/>
      <c r="AY1738" s="12"/>
      <c r="AZ1738" s="12"/>
      <c r="BA1738" s="12"/>
      <c r="BB1738" s="12"/>
      <c r="BC1738" s="12"/>
      <c r="BD1738" s="12"/>
      <c r="BE1738" s="12"/>
      <c r="BF1738" s="12"/>
      <c r="BG1738" s="12"/>
      <c r="BH1738" s="12"/>
      <c r="BI1738" s="12"/>
      <c r="BJ1738" s="13"/>
      <c r="BK1738" s="13"/>
      <c r="BL1738" s="13"/>
      <c r="BM1738" s="13"/>
      <c r="BN1738" s="13"/>
    </row>
    <row r="1739" spans="1:66" x14ac:dyDescent="0.25">
      <c r="A1739" s="10"/>
      <c r="B1739" s="10"/>
      <c r="C1739" s="10"/>
      <c r="D1739" s="18"/>
      <c r="E1739" s="10"/>
      <c r="F1739" s="10"/>
      <c r="G1739" s="10"/>
      <c r="H1739" s="10"/>
      <c r="I1739" s="10"/>
      <c r="J1739" s="10"/>
      <c r="K1739" s="11"/>
      <c r="L1739" s="11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2"/>
      <c r="AS1739" s="12"/>
      <c r="AT1739" s="12"/>
      <c r="AU1739" s="12"/>
      <c r="AV1739" s="12"/>
      <c r="AW1739" s="12"/>
      <c r="AX1739" s="12"/>
      <c r="AY1739" s="12"/>
      <c r="AZ1739" s="12"/>
      <c r="BA1739" s="12"/>
      <c r="BB1739" s="12"/>
      <c r="BC1739" s="12"/>
      <c r="BD1739" s="12"/>
      <c r="BE1739" s="12"/>
      <c r="BF1739" s="12"/>
      <c r="BG1739" s="12"/>
      <c r="BH1739" s="12"/>
      <c r="BI1739" s="12"/>
      <c r="BJ1739" s="13"/>
      <c r="BK1739" s="13"/>
      <c r="BL1739" s="13"/>
      <c r="BM1739" s="13"/>
      <c r="BN1739" s="13"/>
    </row>
    <row r="1740" spans="1:66" x14ac:dyDescent="0.25">
      <c r="A1740" s="10"/>
      <c r="B1740" s="10"/>
      <c r="C1740" s="10"/>
      <c r="D1740" s="18"/>
      <c r="E1740" s="10"/>
      <c r="F1740" s="10"/>
      <c r="G1740" s="10"/>
      <c r="H1740" s="10"/>
      <c r="I1740" s="10"/>
      <c r="J1740" s="10"/>
      <c r="K1740" s="11"/>
      <c r="L1740" s="11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  <c r="AA1740" s="12"/>
      <c r="AB1740" s="12"/>
      <c r="AC1740" s="12"/>
      <c r="AD1740" s="12"/>
      <c r="AE1740" s="12"/>
      <c r="AF1740" s="12"/>
      <c r="AG1740" s="12"/>
      <c r="AH1740" s="12"/>
      <c r="AI1740" s="12"/>
      <c r="AJ1740" s="12"/>
      <c r="AK1740" s="12"/>
      <c r="AL1740" s="12"/>
      <c r="AM1740" s="12"/>
      <c r="AN1740" s="12"/>
      <c r="AO1740" s="12"/>
      <c r="AP1740" s="12"/>
      <c r="AQ1740" s="12"/>
      <c r="AR1740" s="12"/>
      <c r="AS1740" s="12"/>
      <c r="AT1740" s="12"/>
      <c r="AU1740" s="12"/>
      <c r="AV1740" s="12"/>
      <c r="AW1740" s="12"/>
      <c r="AX1740" s="12"/>
      <c r="AY1740" s="12"/>
      <c r="AZ1740" s="12"/>
      <c r="BA1740" s="12"/>
      <c r="BB1740" s="12"/>
      <c r="BC1740" s="12"/>
      <c r="BD1740" s="12"/>
      <c r="BE1740" s="12"/>
      <c r="BF1740" s="12"/>
      <c r="BG1740" s="12"/>
      <c r="BH1740" s="12"/>
      <c r="BI1740" s="12"/>
      <c r="BJ1740" s="13"/>
      <c r="BK1740" s="13"/>
      <c r="BL1740" s="13"/>
      <c r="BM1740" s="13"/>
      <c r="BN1740" s="13"/>
    </row>
    <row r="1741" spans="1:66" x14ac:dyDescent="0.25">
      <c r="A1741" s="10"/>
      <c r="B1741" s="10"/>
      <c r="C1741" s="10"/>
      <c r="D1741" s="18"/>
      <c r="E1741" s="10"/>
      <c r="F1741" s="10"/>
      <c r="G1741" s="10"/>
      <c r="H1741" s="10"/>
      <c r="I1741" s="10"/>
      <c r="J1741" s="10"/>
      <c r="K1741" s="11"/>
      <c r="L1741" s="11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2"/>
      <c r="AS1741" s="12"/>
      <c r="AT1741" s="12"/>
      <c r="AU1741" s="12"/>
      <c r="AV1741" s="12"/>
      <c r="AW1741" s="12"/>
      <c r="AX1741" s="12"/>
      <c r="AY1741" s="12"/>
      <c r="AZ1741" s="12"/>
      <c r="BA1741" s="12"/>
      <c r="BB1741" s="12"/>
      <c r="BC1741" s="12"/>
      <c r="BD1741" s="12"/>
      <c r="BE1741" s="12"/>
      <c r="BF1741" s="12"/>
      <c r="BG1741" s="12"/>
      <c r="BH1741" s="12"/>
      <c r="BI1741" s="12"/>
      <c r="BJ1741" s="13"/>
      <c r="BK1741" s="13"/>
      <c r="BL1741" s="13"/>
      <c r="BM1741" s="13"/>
      <c r="BN1741" s="13"/>
    </row>
    <row r="1742" spans="1:66" x14ac:dyDescent="0.25">
      <c r="A1742" s="10"/>
      <c r="B1742" s="10"/>
      <c r="C1742" s="10"/>
      <c r="D1742" s="18"/>
      <c r="E1742" s="10"/>
      <c r="F1742" s="10"/>
      <c r="G1742" s="10"/>
      <c r="H1742" s="10"/>
      <c r="I1742" s="10"/>
      <c r="J1742" s="10"/>
      <c r="K1742" s="11"/>
      <c r="L1742" s="11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  <c r="AA1742" s="12"/>
      <c r="AB1742" s="12"/>
      <c r="AC1742" s="12"/>
      <c r="AD1742" s="12"/>
      <c r="AE1742" s="12"/>
      <c r="AF1742" s="12"/>
      <c r="AG1742" s="12"/>
      <c r="AH1742" s="12"/>
      <c r="AI1742" s="12"/>
      <c r="AJ1742" s="12"/>
      <c r="AK1742" s="12"/>
      <c r="AL1742" s="12"/>
      <c r="AM1742" s="12"/>
      <c r="AN1742" s="12"/>
      <c r="AO1742" s="12"/>
      <c r="AP1742" s="12"/>
      <c r="AQ1742" s="12"/>
      <c r="AR1742" s="12"/>
      <c r="AS1742" s="12"/>
      <c r="AT1742" s="12"/>
      <c r="AU1742" s="12"/>
      <c r="AV1742" s="12"/>
      <c r="AW1742" s="12"/>
      <c r="AX1742" s="12"/>
      <c r="AY1742" s="12"/>
      <c r="AZ1742" s="12"/>
      <c r="BA1742" s="12"/>
      <c r="BB1742" s="12"/>
      <c r="BC1742" s="12"/>
      <c r="BD1742" s="12"/>
      <c r="BE1742" s="12"/>
      <c r="BF1742" s="12"/>
      <c r="BG1742" s="12"/>
      <c r="BH1742" s="12"/>
      <c r="BI1742" s="12"/>
      <c r="BJ1742" s="13"/>
      <c r="BK1742" s="13"/>
      <c r="BL1742" s="13"/>
      <c r="BM1742" s="13"/>
      <c r="BN1742" s="13"/>
    </row>
    <row r="1743" spans="1:66" x14ac:dyDescent="0.25">
      <c r="A1743" s="10"/>
      <c r="B1743" s="10"/>
      <c r="C1743" s="10"/>
      <c r="D1743" s="18"/>
      <c r="E1743" s="10"/>
      <c r="F1743" s="10"/>
      <c r="G1743" s="10"/>
      <c r="H1743" s="10"/>
      <c r="I1743" s="10"/>
      <c r="J1743" s="10"/>
      <c r="K1743" s="11"/>
      <c r="L1743" s="11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2"/>
      <c r="AS1743" s="12"/>
      <c r="AT1743" s="12"/>
      <c r="AU1743" s="12"/>
      <c r="AV1743" s="12"/>
      <c r="AW1743" s="12"/>
      <c r="AX1743" s="12"/>
      <c r="AY1743" s="12"/>
      <c r="AZ1743" s="12"/>
      <c r="BA1743" s="12"/>
      <c r="BB1743" s="12"/>
      <c r="BC1743" s="12"/>
      <c r="BD1743" s="12"/>
      <c r="BE1743" s="12"/>
      <c r="BF1743" s="12"/>
      <c r="BG1743" s="12"/>
      <c r="BH1743" s="12"/>
      <c r="BI1743" s="12"/>
      <c r="BJ1743" s="13"/>
      <c r="BK1743" s="13"/>
      <c r="BL1743" s="13"/>
      <c r="BM1743" s="13"/>
      <c r="BN1743" s="13"/>
    </row>
    <row r="1744" spans="1:66" x14ac:dyDescent="0.25">
      <c r="A1744" s="10"/>
      <c r="B1744" s="10"/>
      <c r="C1744" s="10"/>
      <c r="D1744" s="18"/>
      <c r="E1744" s="10"/>
      <c r="F1744" s="10"/>
      <c r="G1744" s="10"/>
      <c r="H1744" s="10"/>
      <c r="I1744" s="10"/>
      <c r="J1744" s="10"/>
      <c r="K1744" s="11"/>
      <c r="L1744" s="11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12"/>
      <c r="AE1744" s="12"/>
      <c r="AF1744" s="12"/>
      <c r="AG1744" s="12"/>
      <c r="AH1744" s="12"/>
      <c r="AI1744" s="12"/>
      <c r="AJ1744" s="12"/>
      <c r="AK1744" s="12"/>
      <c r="AL1744" s="12"/>
      <c r="AM1744" s="12"/>
      <c r="AN1744" s="12"/>
      <c r="AO1744" s="12"/>
      <c r="AP1744" s="12"/>
      <c r="AQ1744" s="12"/>
      <c r="AR1744" s="12"/>
      <c r="AS1744" s="12"/>
      <c r="AT1744" s="12"/>
      <c r="AU1744" s="12"/>
      <c r="AV1744" s="12"/>
      <c r="AW1744" s="12"/>
      <c r="AX1744" s="12"/>
      <c r="AY1744" s="12"/>
      <c r="AZ1744" s="12"/>
      <c r="BA1744" s="12"/>
      <c r="BB1744" s="12"/>
      <c r="BC1744" s="12"/>
      <c r="BD1744" s="12"/>
      <c r="BE1744" s="12"/>
      <c r="BF1744" s="12"/>
      <c r="BG1744" s="12"/>
      <c r="BH1744" s="12"/>
      <c r="BI1744" s="12"/>
      <c r="BJ1744" s="13"/>
      <c r="BK1744" s="13"/>
      <c r="BL1744" s="13"/>
      <c r="BM1744" s="13"/>
      <c r="BN1744" s="13"/>
    </row>
    <row r="1745" spans="1:66" x14ac:dyDescent="0.25">
      <c r="A1745" s="10"/>
      <c r="B1745" s="10"/>
      <c r="C1745" s="10"/>
      <c r="D1745" s="18"/>
      <c r="E1745" s="10"/>
      <c r="F1745" s="10"/>
      <c r="G1745" s="10"/>
      <c r="H1745" s="10"/>
      <c r="I1745" s="10"/>
      <c r="J1745" s="10"/>
      <c r="K1745" s="11"/>
      <c r="L1745" s="11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2"/>
      <c r="AS1745" s="12"/>
      <c r="AT1745" s="12"/>
      <c r="AU1745" s="12"/>
      <c r="AV1745" s="12"/>
      <c r="AW1745" s="12"/>
      <c r="AX1745" s="12"/>
      <c r="AY1745" s="12"/>
      <c r="AZ1745" s="12"/>
      <c r="BA1745" s="12"/>
      <c r="BB1745" s="12"/>
      <c r="BC1745" s="12"/>
      <c r="BD1745" s="12"/>
      <c r="BE1745" s="12"/>
      <c r="BF1745" s="12"/>
      <c r="BG1745" s="12"/>
      <c r="BH1745" s="12"/>
      <c r="BI1745" s="12"/>
      <c r="BJ1745" s="13"/>
      <c r="BK1745" s="13"/>
      <c r="BL1745" s="13"/>
      <c r="BM1745" s="13"/>
      <c r="BN1745" s="13"/>
    </row>
    <row r="1746" spans="1:66" x14ac:dyDescent="0.25">
      <c r="A1746" s="10"/>
      <c r="B1746" s="10"/>
      <c r="C1746" s="10"/>
      <c r="D1746" s="18"/>
      <c r="E1746" s="10"/>
      <c r="F1746" s="10"/>
      <c r="G1746" s="10"/>
      <c r="H1746" s="10"/>
      <c r="I1746" s="10"/>
      <c r="J1746" s="10"/>
      <c r="K1746" s="11"/>
      <c r="L1746" s="11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  <c r="AA1746" s="12"/>
      <c r="AB1746" s="12"/>
      <c r="AC1746" s="12"/>
      <c r="AD1746" s="12"/>
      <c r="AE1746" s="12"/>
      <c r="AF1746" s="12"/>
      <c r="AG1746" s="12"/>
      <c r="AH1746" s="12"/>
      <c r="AI1746" s="12"/>
      <c r="AJ1746" s="12"/>
      <c r="AK1746" s="12"/>
      <c r="AL1746" s="12"/>
      <c r="AM1746" s="12"/>
      <c r="AN1746" s="12"/>
      <c r="AO1746" s="12"/>
      <c r="AP1746" s="12"/>
      <c r="AQ1746" s="12"/>
      <c r="AR1746" s="12"/>
      <c r="AS1746" s="12"/>
      <c r="AT1746" s="12"/>
      <c r="AU1746" s="12"/>
      <c r="AV1746" s="12"/>
      <c r="AW1746" s="12"/>
      <c r="AX1746" s="12"/>
      <c r="AY1746" s="12"/>
      <c r="AZ1746" s="12"/>
      <c r="BA1746" s="12"/>
      <c r="BB1746" s="12"/>
      <c r="BC1746" s="12"/>
      <c r="BD1746" s="12"/>
      <c r="BE1746" s="12"/>
      <c r="BF1746" s="12"/>
      <c r="BG1746" s="12"/>
      <c r="BH1746" s="12"/>
      <c r="BI1746" s="12"/>
      <c r="BJ1746" s="13"/>
      <c r="BK1746" s="13"/>
      <c r="BL1746" s="13"/>
      <c r="BM1746" s="13"/>
      <c r="BN1746" s="13"/>
    </row>
    <row r="1747" spans="1:66" x14ac:dyDescent="0.25">
      <c r="A1747" s="10"/>
      <c r="B1747" s="10"/>
      <c r="C1747" s="10"/>
      <c r="D1747" s="18"/>
      <c r="E1747" s="10"/>
      <c r="F1747" s="10"/>
      <c r="G1747" s="10"/>
      <c r="H1747" s="10"/>
      <c r="I1747" s="10"/>
      <c r="J1747" s="10"/>
      <c r="K1747" s="11"/>
      <c r="L1747" s="11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2"/>
      <c r="AS1747" s="12"/>
      <c r="AT1747" s="12"/>
      <c r="AU1747" s="12"/>
      <c r="AV1747" s="12"/>
      <c r="AW1747" s="12"/>
      <c r="AX1747" s="12"/>
      <c r="AY1747" s="12"/>
      <c r="AZ1747" s="12"/>
      <c r="BA1747" s="12"/>
      <c r="BB1747" s="12"/>
      <c r="BC1747" s="12"/>
      <c r="BD1747" s="12"/>
      <c r="BE1747" s="12"/>
      <c r="BF1747" s="12"/>
      <c r="BG1747" s="12"/>
      <c r="BH1747" s="12"/>
      <c r="BI1747" s="12"/>
      <c r="BJ1747" s="13"/>
      <c r="BK1747" s="13"/>
      <c r="BL1747" s="13"/>
      <c r="BM1747" s="13"/>
      <c r="BN1747" s="13"/>
    </row>
    <row r="1748" spans="1:66" x14ac:dyDescent="0.25">
      <c r="A1748" s="10"/>
      <c r="B1748" s="10"/>
      <c r="C1748" s="10"/>
      <c r="D1748" s="18"/>
      <c r="E1748" s="10"/>
      <c r="F1748" s="10"/>
      <c r="G1748" s="10"/>
      <c r="H1748" s="10"/>
      <c r="I1748" s="10"/>
      <c r="J1748" s="10"/>
      <c r="K1748" s="11"/>
      <c r="L1748" s="11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  <c r="AA1748" s="12"/>
      <c r="AB1748" s="12"/>
      <c r="AC1748" s="12"/>
      <c r="AD1748" s="12"/>
      <c r="AE1748" s="12"/>
      <c r="AF1748" s="12"/>
      <c r="AG1748" s="12"/>
      <c r="AH1748" s="12"/>
      <c r="AI1748" s="12"/>
      <c r="AJ1748" s="12"/>
      <c r="AK1748" s="12"/>
      <c r="AL1748" s="12"/>
      <c r="AM1748" s="12"/>
      <c r="AN1748" s="12"/>
      <c r="AO1748" s="12"/>
      <c r="AP1748" s="12"/>
      <c r="AQ1748" s="12"/>
      <c r="AR1748" s="12"/>
      <c r="AS1748" s="12"/>
      <c r="AT1748" s="12"/>
      <c r="AU1748" s="12"/>
      <c r="AV1748" s="12"/>
      <c r="AW1748" s="12"/>
      <c r="AX1748" s="12"/>
      <c r="AY1748" s="12"/>
      <c r="AZ1748" s="12"/>
      <c r="BA1748" s="12"/>
      <c r="BB1748" s="12"/>
      <c r="BC1748" s="12"/>
      <c r="BD1748" s="12"/>
      <c r="BE1748" s="12"/>
      <c r="BF1748" s="12"/>
      <c r="BG1748" s="12"/>
      <c r="BH1748" s="12"/>
      <c r="BI1748" s="12"/>
      <c r="BJ1748" s="13"/>
      <c r="BK1748" s="13"/>
      <c r="BL1748" s="13"/>
      <c r="BM1748" s="13"/>
      <c r="BN1748" s="13"/>
    </row>
    <row r="1749" spans="1:66" x14ac:dyDescent="0.25">
      <c r="A1749" s="10"/>
      <c r="B1749" s="10"/>
      <c r="C1749" s="10"/>
      <c r="D1749" s="18"/>
      <c r="E1749" s="10"/>
      <c r="F1749" s="10"/>
      <c r="G1749" s="10"/>
      <c r="H1749" s="10"/>
      <c r="I1749" s="10"/>
      <c r="J1749" s="10"/>
      <c r="K1749" s="11"/>
      <c r="L1749" s="11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2"/>
      <c r="AS1749" s="12"/>
      <c r="AT1749" s="12"/>
      <c r="AU1749" s="12"/>
      <c r="AV1749" s="12"/>
      <c r="AW1749" s="12"/>
      <c r="AX1749" s="12"/>
      <c r="AY1749" s="12"/>
      <c r="AZ1749" s="12"/>
      <c r="BA1749" s="12"/>
      <c r="BB1749" s="12"/>
      <c r="BC1749" s="12"/>
      <c r="BD1749" s="12"/>
      <c r="BE1749" s="12"/>
      <c r="BF1749" s="12"/>
      <c r="BG1749" s="12"/>
      <c r="BH1749" s="12"/>
      <c r="BI1749" s="12"/>
      <c r="BJ1749" s="13"/>
      <c r="BK1749" s="13"/>
      <c r="BL1749" s="13"/>
      <c r="BM1749" s="13"/>
      <c r="BN1749" s="13"/>
    </row>
    <row r="1750" spans="1:66" x14ac:dyDescent="0.25">
      <c r="A1750" s="10"/>
      <c r="B1750" s="10"/>
      <c r="C1750" s="10"/>
      <c r="D1750" s="18"/>
      <c r="E1750" s="10"/>
      <c r="F1750" s="10"/>
      <c r="G1750" s="10"/>
      <c r="H1750" s="10"/>
      <c r="I1750" s="10"/>
      <c r="J1750" s="10"/>
      <c r="K1750" s="11"/>
      <c r="L1750" s="11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2"/>
      <c r="AE1750" s="12"/>
      <c r="AF1750" s="12"/>
      <c r="AG1750" s="12"/>
      <c r="AH1750" s="12"/>
      <c r="AI1750" s="12"/>
      <c r="AJ1750" s="12"/>
      <c r="AK1750" s="12"/>
      <c r="AL1750" s="12"/>
      <c r="AM1750" s="12"/>
      <c r="AN1750" s="12"/>
      <c r="AO1750" s="12"/>
      <c r="AP1750" s="12"/>
      <c r="AQ1750" s="12"/>
      <c r="AR1750" s="12"/>
      <c r="AS1750" s="12"/>
      <c r="AT1750" s="12"/>
      <c r="AU1750" s="12"/>
      <c r="AV1750" s="12"/>
      <c r="AW1750" s="12"/>
      <c r="AX1750" s="12"/>
      <c r="AY1750" s="12"/>
      <c r="AZ1750" s="12"/>
      <c r="BA1750" s="12"/>
      <c r="BB1750" s="12"/>
      <c r="BC1750" s="12"/>
      <c r="BD1750" s="12"/>
      <c r="BE1750" s="12"/>
      <c r="BF1750" s="12"/>
      <c r="BG1750" s="12"/>
      <c r="BH1750" s="12"/>
      <c r="BI1750" s="12"/>
      <c r="BJ1750" s="13"/>
      <c r="BK1750" s="13"/>
      <c r="BL1750" s="13"/>
      <c r="BM1750" s="13"/>
      <c r="BN1750" s="13"/>
    </row>
    <row r="1751" spans="1:66" x14ac:dyDescent="0.25">
      <c r="A1751" s="10"/>
      <c r="B1751" s="10"/>
      <c r="C1751" s="10"/>
      <c r="D1751" s="18"/>
      <c r="E1751" s="10"/>
      <c r="F1751" s="10"/>
      <c r="G1751" s="10"/>
      <c r="H1751" s="10"/>
      <c r="I1751" s="10"/>
      <c r="J1751" s="10"/>
      <c r="K1751" s="11"/>
      <c r="L1751" s="11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2"/>
      <c r="AS1751" s="12"/>
      <c r="AT1751" s="12"/>
      <c r="AU1751" s="12"/>
      <c r="AV1751" s="12"/>
      <c r="AW1751" s="12"/>
      <c r="AX1751" s="12"/>
      <c r="AY1751" s="12"/>
      <c r="AZ1751" s="12"/>
      <c r="BA1751" s="12"/>
      <c r="BB1751" s="12"/>
      <c r="BC1751" s="12"/>
      <c r="BD1751" s="12"/>
      <c r="BE1751" s="12"/>
      <c r="BF1751" s="12"/>
      <c r="BG1751" s="12"/>
      <c r="BH1751" s="12"/>
      <c r="BI1751" s="12"/>
      <c r="BJ1751" s="13"/>
      <c r="BK1751" s="13"/>
      <c r="BL1751" s="13"/>
      <c r="BM1751" s="13"/>
      <c r="BN1751" s="13"/>
    </row>
    <row r="1752" spans="1:66" x14ac:dyDescent="0.25">
      <c r="A1752" s="10"/>
      <c r="B1752" s="10"/>
      <c r="C1752" s="10"/>
      <c r="D1752" s="18"/>
      <c r="E1752" s="10"/>
      <c r="F1752" s="10"/>
      <c r="G1752" s="10"/>
      <c r="H1752" s="10"/>
      <c r="I1752" s="10"/>
      <c r="J1752" s="10"/>
      <c r="K1752" s="11"/>
      <c r="L1752" s="11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  <c r="AA1752" s="12"/>
      <c r="AB1752" s="12"/>
      <c r="AC1752" s="12"/>
      <c r="AD1752" s="12"/>
      <c r="AE1752" s="12"/>
      <c r="AF1752" s="12"/>
      <c r="AG1752" s="12"/>
      <c r="AH1752" s="12"/>
      <c r="AI1752" s="12"/>
      <c r="AJ1752" s="12"/>
      <c r="AK1752" s="12"/>
      <c r="AL1752" s="12"/>
      <c r="AM1752" s="12"/>
      <c r="AN1752" s="12"/>
      <c r="AO1752" s="12"/>
      <c r="AP1752" s="12"/>
      <c r="AQ1752" s="12"/>
      <c r="AR1752" s="12"/>
      <c r="AS1752" s="12"/>
      <c r="AT1752" s="12"/>
      <c r="AU1752" s="12"/>
      <c r="AV1752" s="12"/>
      <c r="AW1752" s="12"/>
      <c r="AX1752" s="12"/>
      <c r="AY1752" s="12"/>
      <c r="AZ1752" s="12"/>
      <c r="BA1752" s="12"/>
      <c r="BB1752" s="12"/>
      <c r="BC1752" s="12"/>
      <c r="BD1752" s="12"/>
      <c r="BE1752" s="12"/>
      <c r="BF1752" s="12"/>
      <c r="BG1752" s="12"/>
      <c r="BH1752" s="12"/>
      <c r="BI1752" s="12"/>
      <c r="BJ1752" s="13"/>
      <c r="BK1752" s="13"/>
      <c r="BL1752" s="13"/>
      <c r="BM1752" s="13"/>
      <c r="BN1752" s="13"/>
    </row>
    <row r="1753" spans="1:66" s="14" customFormat="1" x14ac:dyDescent="0.25">
      <c r="A1753" s="10"/>
      <c r="B1753" s="10"/>
      <c r="C1753" s="10"/>
      <c r="D1753" s="18"/>
      <c r="E1753" s="10"/>
      <c r="F1753" s="10"/>
      <c r="G1753" s="10"/>
      <c r="H1753" s="10"/>
      <c r="I1753" s="10"/>
      <c r="J1753" s="10"/>
      <c r="K1753" s="11"/>
      <c r="L1753" s="11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2"/>
      <c r="AS1753" s="12"/>
      <c r="AT1753" s="12"/>
      <c r="AU1753" s="12"/>
      <c r="AV1753" s="12"/>
      <c r="AW1753" s="12"/>
      <c r="AX1753" s="12"/>
      <c r="AY1753" s="12"/>
      <c r="AZ1753" s="12"/>
      <c r="BA1753" s="12"/>
      <c r="BB1753" s="12"/>
      <c r="BC1753" s="12"/>
      <c r="BD1753" s="12"/>
      <c r="BE1753" s="12"/>
      <c r="BF1753" s="12"/>
      <c r="BG1753" s="12"/>
      <c r="BH1753" s="12"/>
      <c r="BI1753" s="12"/>
      <c r="BJ1753" s="13"/>
      <c r="BK1753" s="13"/>
      <c r="BL1753" s="13"/>
      <c r="BM1753" s="13"/>
      <c r="BN1753" s="13"/>
    </row>
    <row r="1754" spans="1:66" x14ac:dyDescent="0.25">
      <c r="A1754" s="10"/>
      <c r="B1754" s="10"/>
      <c r="C1754" s="10"/>
      <c r="D1754" s="18"/>
      <c r="E1754" s="10"/>
      <c r="F1754" s="10"/>
      <c r="G1754" s="10"/>
      <c r="H1754" s="10"/>
      <c r="I1754" s="10"/>
      <c r="J1754" s="10"/>
      <c r="K1754" s="11"/>
      <c r="L1754" s="11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  <c r="AA1754" s="12"/>
      <c r="AB1754" s="12"/>
      <c r="AC1754" s="12"/>
      <c r="AD1754" s="12"/>
      <c r="AE1754" s="12"/>
      <c r="AF1754" s="12"/>
      <c r="AG1754" s="12"/>
      <c r="AH1754" s="12"/>
      <c r="AI1754" s="12"/>
      <c r="AJ1754" s="12"/>
      <c r="AK1754" s="12"/>
      <c r="AL1754" s="12"/>
      <c r="AM1754" s="12"/>
      <c r="AN1754" s="12"/>
      <c r="AO1754" s="12"/>
      <c r="AP1754" s="12"/>
      <c r="AQ1754" s="12"/>
      <c r="AR1754" s="12"/>
      <c r="AS1754" s="12"/>
      <c r="AT1754" s="12"/>
      <c r="AU1754" s="12"/>
      <c r="AV1754" s="12"/>
      <c r="AW1754" s="12"/>
      <c r="AX1754" s="12"/>
      <c r="AY1754" s="12"/>
      <c r="AZ1754" s="12"/>
      <c r="BA1754" s="12"/>
      <c r="BB1754" s="12"/>
      <c r="BC1754" s="12"/>
      <c r="BD1754" s="12"/>
      <c r="BE1754" s="12"/>
      <c r="BF1754" s="12"/>
      <c r="BG1754" s="12"/>
      <c r="BH1754" s="12"/>
      <c r="BI1754" s="12"/>
      <c r="BJ1754" s="13"/>
      <c r="BK1754" s="13"/>
      <c r="BL1754" s="13"/>
      <c r="BM1754" s="13"/>
      <c r="BN1754" s="13"/>
    </row>
    <row r="1755" spans="1:66" x14ac:dyDescent="0.25">
      <c r="A1755" s="10"/>
      <c r="B1755" s="10"/>
      <c r="C1755" s="10"/>
      <c r="D1755" s="18"/>
      <c r="E1755" s="10"/>
      <c r="F1755" s="10"/>
      <c r="G1755" s="10"/>
      <c r="H1755" s="10"/>
      <c r="I1755" s="10"/>
      <c r="J1755" s="10"/>
      <c r="K1755" s="11"/>
      <c r="L1755" s="11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2"/>
      <c r="AS1755" s="12"/>
      <c r="AT1755" s="12"/>
      <c r="AU1755" s="12"/>
      <c r="AV1755" s="12"/>
      <c r="AW1755" s="12"/>
      <c r="AX1755" s="12"/>
      <c r="AY1755" s="12"/>
      <c r="AZ1755" s="12"/>
      <c r="BA1755" s="12"/>
      <c r="BB1755" s="12"/>
      <c r="BC1755" s="12"/>
      <c r="BD1755" s="12"/>
      <c r="BE1755" s="12"/>
      <c r="BF1755" s="12"/>
      <c r="BG1755" s="12"/>
      <c r="BH1755" s="12"/>
      <c r="BI1755" s="12"/>
      <c r="BJ1755" s="13"/>
      <c r="BK1755" s="13"/>
      <c r="BL1755" s="13"/>
      <c r="BM1755" s="13"/>
      <c r="BN1755" s="13"/>
    </row>
    <row r="1756" spans="1:66" x14ac:dyDescent="0.25">
      <c r="A1756" s="10"/>
      <c r="B1756" s="10"/>
      <c r="C1756" s="10"/>
      <c r="D1756" s="18"/>
      <c r="E1756" s="10"/>
      <c r="F1756" s="10"/>
      <c r="G1756" s="10"/>
      <c r="H1756" s="10"/>
      <c r="I1756" s="10"/>
      <c r="J1756" s="10"/>
      <c r="K1756" s="11"/>
      <c r="L1756" s="11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12"/>
      <c r="AE1756" s="12"/>
      <c r="AF1756" s="12"/>
      <c r="AG1756" s="12"/>
      <c r="AH1756" s="12"/>
      <c r="AI1756" s="12"/>
      <c r="AJ1756" s="12"/>
      <c r="AK1756" s="12"/>
      <c r="AL1756" s="12"/>
      <c r="AM1756" s="12"/>
      <c r="AN1756" s="12"/>
      <c r="AO1756" s="12"/>
      <c r="AP1756" s="12"/>
      <c r="AQ1756" s="12"/>
      <c r="AR1756" s="12"/>
      <c r="AS1756" s="12"/>
      <c r="AT1756" s="12"/>
      <c r="AU1756" s="12"/>
      <c r="AV1756" s="12"/>
      <c r="AW1756" s="12"/>
      <c r="AX1756" s="12"/>
      <c r="AY1756" s="12"/>
      <c r="AZ1756" s="12"/>
      <c r="BA1756" s="12"/>
      <c r="BB1756" s="12"/>
      <c r="BC1756" s="12"/>
      <c r="BD1756" s="12"/>
      <c r="BE1756" s="12"/>
      <c r="BF1756" s="12"/>
      <c r="BG1756" s="12"/>
      <c r="BH1756" s="12"/>
      <c r="BI1756" s="12"/>
      <c r="BJ1756" s="13"/>
      <c r="BK1756" s="13"/>
      <c r="BL1756" s="13"/>
      <c r="BM1756" s="13"/>
      <c r="BN1756" s="13"/>
    </row>
    <row r="1757" spans="1:66" x14ac:dyDescent="0.25">
      <c r="A1757" s="10"/>
      <c r="B1757" s="10"/>
      <c r="C1757" s="10"/>
      <c r="D1757" s="18"/>
      <c r="E1757" s="10"/>
      <c r="F1757" s="10"/>
      <c r="G1757" s="10"/>
      <c r="H1757" s="10"/>
      <c r="I1757" s="10"/>
      <c r="J1757" s="10"/>
      <c r="K1757" s="11"/>
      <c r="L1757" s="11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2"/>
      <c r="AS1757" s="12"/>
      <c r="AT1757" s="12"/>
      <c r="AU1757" s="12"/>
      <c r="AV1757" s="12"/>
      <c r="AW1757" s="12"/>
      <c r="AX1757" s="12"/>
      <c r="AY1757" s="12"/>
      <c r="AZ1757" s="12"/>
      <c r="BA1757" s="12"/>
      <c r="BB1757" s="12"/>
      <c r="BC1757" s="12"/>
      <c r="BD1757" s="12"/>
      <c r="BE1757" s="12"/>
      <c r="BF1757" s="12"/>
      <c r="BG1757" s="12"/>
      <c r="BH1757" s="12"/>
      <c r="BI1757" s="12"/>
      <c r="BJ1757" s="13"/>
      <c r="BK1757" s="13"/>
      <c r="BL1757" s="13"/>
      <c r="BM1757" s="13"/>
      <c r="BN1757" s="13"/>
    </row>
    <row r="1758" spans="1:66" x14ac:dyDescent="0.25">
      <c r="A1758" s="10"/>
      <c r="B1758" s="10"/>
      <c r="C1758" s="10"/>
      <c r="D1758" s="18"/>
      <c r="E1758" s="10"/>
      <c r="F1758" s="10"/>
      <c r="G1758" s="10"/>
      <c r="H1758" s="10"/>
      <c r="I1758" s="10"/>
      <c r="J1758" s="10"/>
      <c r="K1758" s="11"/>
      <c r="L1758" s="11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  <c r="AA1758" s="12"/>
      <c r="AB1758" s="12"/>
      <c r="AC1758" s="12"/>
      <c r="AD1758" s="12"/>
      <c r="AE1758" s="12"/>
      <c r="AF1758" s="12"/>
      <c r="AG1758" s="12"/>
      <c r="AH1758" s="12"/>
      <c r="AI1758" s="12"/>
      <c r="AJ1758" s="12"/>
      <c r="AK1758" s="12"/>
      <c r="AL1758" s="12"/>
      <c r="AM1758" s="12"/>
      <c r="AN1758" s="12"/>
      <c r="AO1758" s="12"/>
      <c r="AP1758" s="12"/>
      <c r="AQ1758" s="12"/>
      <c r="AR1758" s="12"/>
      <c r="AS1758" s="12"/>
      <c r="AT1758" s="12"/>
      <c r="AU1758" s="12"/>
      <c r="AV1758" s="12"/>
      <c r="AW1758" s="12"/>
      <c r="AX1758" s="12"/>
      <c r="AY1758" s="12"/>
      <c r="AZ1758" s="12"/>
      <c r="BA1758" s="12"/>
      <c r="BB1758" s="12"/>
      <c r="BC1758" s="12"/>
      <c r="BD1758" s="12"/>
      <c r="BE1758" s="12"/>
      <c r="BF1758" s="12"/>
      <c r="BG1758" s="12"/>
      <c r="BH1758" s="12"/>
      <c r="BI1758" s="12"/>
      <c r="BJ1758" s="13"/>
      <c r="BK1758" s="13"/>
      <c r="BL1758" s="13"/>
      <c r="BM1758" s="13"/>
      <c r="BN1758" s="13"/>
    </row>
    <row r="1759" spans="1:66" x14ac:dyDescent="0.25">
      <c r="A1759" s="10"/>
      <c r="B1759" s="10"/>
      <c r="C1759" s="10"/>
      <c r="D1759" s="18"/>
      <c r="E1759" s="10"/>
      <c r="F1759" s="10"/>
      <c r="G1759" s="10"/>
      <c r="H1759" s="10"/>
      <c r="I1759" s="10"/>
      <c r="J1759" s="10"/>
      <c r="K1759" s="11"/>
      <c r="L1759" s="11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2"/>
      <c r="AS1759" s="12"/>
      <c r="AT1759" s="12"/>
      <c r="AU1759" s="12"/>
      <c r="AV1759" s="12"/>
      <c r="AW1759" s="12"/>
      <c r="AX1759" s="12"/>
      <c r="AY1759" s="12"/>
      <c r="AZ1759" s="12"/>
      <c r="BA1759" s="12"/>
      <c r="BB1759" s="12"/>
      <c r="BC1759" s="12"/>
      <c r="BD1759" s="12"/>
      <c r="BE1759" s="12"/>
      <c r="BF1759" s="12"/>
      <c r="BG1759" s="12"/>
      <c r="BH1759" s="12"/>
      <c r="BI1759" s="12"/>
      <c r="BJ1759" s="13"/>
      <c r="BK1759" s="13"/>
      <c r="BL1759" s="13"/>
      <c r="BM1759" s="13"/>
      <c r="BN1759" s="13"/>
    </row>
    <row r="1760" spans="1:66" x14ac:dyDescent="0.25">
      <c r="A1760" s="10"/>
      <c r="B1760" s="10"/>
      <c r="C1760" s="10"/>
      <c r="D1760" s="18"/>
      <c r="E1760" s="10"/>
      <c r="F1760" s="10"/>
      <c r="G1760" s="10"/>
      <c r="H1760" s="10"/>
      <c r="I1760" s="10"/>
      <c r="J1760" s="10"/>
      <c r="K1760" s="11"/>
      <c r="L1760" s="11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  <c r="AA1760" s="12"/>
      <c r="AB1760" s="12"/>
      <c r="AC1760" s="12"/>
      <c r="AD1760" s="12"/>
      <c r="AE1760" s="12"/>
      <c r="AF1760" s="12"/>
      <c r="AG1760" s="12"/>
      <c r="AH1760" s="12"/>
      <c r="AI1760" s="12"/>
      <c r="AJ1760" s="12"/>
      <c r="AK1760" s="12"/>
      <c r="AL1760" s="12"/>
      <c r="AM1760" s="12"/>
      <c r="AN1760" s="12"/>
      <c r="AO1760" s="12"/>
      <c r="AP1760" s="12"/>
      <c r="AQ1760" s="12"/>
      <c r="AR1760" s="12"/>
      <c r="AS1760" s="12"/>
      <c r="AT1760" s="12"/>
      <c r="AU1760" s="12"/>
      <c r="AV1760" s="12"/>
      <c r="AW1760" s="12"/>
      <c r="AX1760" s="12"/>
      <c r="AY1760" s="12"/>
      <c r="AZ1760" s="12"/>
      <c r="BA1760" s="12"/>
      <c r="BB1760" s="12"/>
      <c r="BC1760" s="12"/>
      <c r="BD1760" s="12"/>
      <c r="BE1760" s="12"/>
      <c r="BF1760" s="12"/>
      <c r="BG1760" s="12"/>
      <c r="BH1760" s="12"/>
      <c r="BI1760" s="12"/>
      <c r="BJ1760" s="13"/>
      <c r="BK1760" s="13"/>
      <c r="BL1760" s="13"/>
      <c r="BM1760" s="13"/>
      <c r="BN1760" s="13"/>
    </row>
    <row r="1761" spans="1:66" x14ac:dyDescent="0.25">
      <c r="A1761" s="10"/>
      <c r="B1761" s="10"/>
      <c r="C1761" s="10"/>
      <c r="D1761" s="18"/>
      <c r="E1761" s="10"/>
      <c r="F1761" s="10"/>
      <c r="G1761" s="10"/>
      <c r="H1761" s="10"/>
      <c r="I1761" s="10"/>
      <c r="J1761" s="10"/>
      <c r="K1761" s="11"/>
      <c r="L1761" s="11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2"/>
      <c r="AS1761" s="12"/>
      <c r="AT1761" s="12"/>
      <c r="AU1761" s="12"/>
      <c r="AV1761" s="12"/>
      <c r="AW1761" s="12"/>
      <c r="AX1761" s="12"/>
      <c r="AY1761" s="12"/>
      <c r="AZ1761" s="12"/>
      <c r="BA1761" s="12"/>
      <c r="BB1761" s="12"/>
      <c r="BC1761" s="12"/>
      <c r="BD1761" s="12"/>
      <c r="BE1761" s="12"/>
      <c r="BF1761" s="12"/>
      <c r="BG1761" s="12"/>
      <c r="BH1761" s="12"/>
      <c r="BI1761" s="12"/>
      <c r="BJ1761" s="13"/>
      <c r="BK1761" s="13"/>
      <c r="BL1761" s="13"/>
      <c r="BM1761" s="13"/>
      <c r="BN1761" s="13"/>
    </row>
    <row r="1762" spans="1:66" x14ac:dyDescent="0.25">
      <c r="A1762" s="10"/>
      <c r="B1762" s="10"/>
      <c r="C1762" s="10"/>
      <c r="D1762" s="18"/>
      <c r="E1762" s="10"/>
      <c r="F1762" s="10"/>
      <c r="G1762" s="10"/>
      <c r="H1762" s="10"/>
      <c r="I1762" s="10"/>
      <c r="J1762" s="10"/>
      <c r="K1762" s="11"/>
      <c r="L1762" s="11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12"/>
      <c r="AE1762" s="12"/>
      <c r="AF1762" s="12"/>
      <c r="AG1762" s="12"/>
      <c r="AH1762" s="12"/>
      <c r="AI1762" s="12"/>
      <c r="AJ1762" s="12"/>
      <c r="AK1762" s="12"/>
      <c r="AL1762" s="12"/>
      <c r="AM1762" s="12"/>
      <c r="AN1762" s="12"/>
      <c r="AO1762" s="12"/>
      <c r="AP1762" s="12"/>
      <c r="AQ1762" s="12"/>
      <c r="AR1762" s="12"/>
      <c r="AS1762" s="12"/>
      <c r="AT1762" s="12"/>
      <c r="AU1762" s="12"/>
      <c r="AV1762" s="12"/>
      <c r="AW1762" s="12"/>
      <c r="AX1762" s="12"/>
      <c r="AY1762" s="12"/>
      <c r="AZ1762" s="12"/>
      <c r="BA1762" s="12"/>
      <c r="BB1762" s="12"/>
      <c r="BC1762" s="12"/>
      <c r="BD1762" s="12"/>
      <c r="BE1762" s="12"/>
      <c r="BF1762" s="12"/>
      <c r="BG1762" s="12"/>
      <c r="BH1762" s="12"/>
      <c r="BI1762" s="12"/>
      <c r="BJ1762" s="13"/>
      <c r="BK1762" s="13"/>
      <c r="BL1762" s="13"/>
      <c r="BM1762" s="13"/>
      <c r="BN1762" s="13"/>
    </row>
    <row r="1763" spans="1:66" x14ac:dyDescent="0.25">
      <c r="A1763" s="10"/>
      <c r="B1763" s="10"/>
      <c r="C1763" s="10"/>
      <c r="D1763" s="18"/>
      <c r="E1763" s="10"/>
      <c r="F1763" s="10"/>
      <c r="G1763" s="10"/>
      <c r="H1763" s="10"/>
      <c r="I1763" s="10"/>
      <c r="J1763" s="10"/>
      <c r="K1763" s="11"/>
      <c r="L1763" s="11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2"/>
      <c r="AS1763" s="12"/>
      <c r="AT1763" s="12"/>
      <c r="AU1763" s="12"/>
      <c r="AV1763" s="12"/>
      <c r="AW1763" s="12"/>
      <c r="AX1763" s="12"/>
      <c r="AY1763" s="12"/>
      <c r="AZ1763" s="12"/>
      <c r="BA1763" s="12"/>
      <c r="BB1763" s="12"/>
      <c r="BC1763" s="12"/>
      <c r="BD1763" s="12"/>
      <c r="BE1763" s="12"/>
      <c r="BF1763" s="12"/>
      <c r="BG1763" s="12"/>
      <c r="BH1763" s="12"/>
      <c r="BI1763" s="12"/>
      <c r="BJ1763" s="13"/>
      <c r="BK1763" s="13"/>
      <c r="BL1763" s="13"/>
      <c r="BM1763" s="13"/>
      <c r="BN1763" s="13"/>
    </row>
    <row r="1764" spans="1:66" s="14" customFormat="1" x14ac:dyDescent="0.25">
      <c r="A1764" s="10"/>
      <c r="B1764" s="10"/>
      <c r="C1764" s="10"/>
      <c r="D1764" s="18"/>
      <c r="E1764" s="10"/>
      <c r="F1764" s="10"/>
      <c r="G1764" s="10"/>
      <c r="H1764" s="10"/>
      <c r="I1764" s="10"/>
      <c r="J1764" s="10"/>
      <c r="K1764" s="11"/>
      <c r="L1764" s="11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  <c r="AA1764" s="12"/>
      <c r="AB1764" s="12"/>
      <c r="AC1764" s="12"/>
      <c r="AD1764" s="12"/>
      <c r="AE1764" s="12"/>
      <c r="AF1764" s="12"/>
      <c r="AG1764" s="12"/>
      <c r="AH1764" s="12"/>
      <c r="AI1764" s="12"/>
      <c r="AJ1764" s="12"/>
      <c r="AK1764" s="12"/>
      <c r="AL1764" s="12"/>
      <c r="AM1764" s="12"/>
      <c r="AN1764" s="12"/>
      <c r="AO1764" s="12"/>
      <c r="AP1764" s="12"/>
      <c r="AQ1764" s="12"/>
      <c r="AR1764" s="12"/>
      <c r="AS1764" s="12"/>
      <c r="AT1764" s="12"/>
      <c r="AU1764" s="12"/>
      <c r="AV1764" s="12"/>
      <c r="AW1764" s="12"/>
      <c r="AX1764" s="12"/>
      <c r="AY1764" s="12"/>
      <c r="AZ1764" s="12"/>
      <c r="BA1764" s="12"/>
      <c r="BB1764" s="12"/>
      <c r="BC1764" s="12"/>
      <c r="BD1764" s="12"/>
      <c r="BE1764" s="12"/>
      <c r="BF1764" s="12"/>
      <c r="BG1764" s="12"/>
      <c r="BH1764" s="12"/>
      <c r="BI1764" s="12"/>
      <c r="BJ1764" s="13"/>
      <c r="BK1764" s="13"/>
      <c r="BL1764" s="13"/>
      <c r="BM1764" s="13"/>
      <c r="BN1764" s="13"/>
    </row>
    <row r="1765" spans="1:66" x14ac:dyDescent="0.25">
      <c r="A1765" s="10"/>
      <c r="B1765" s="10"/>
      <c r="C1765" s="10"/>
      <c r="D1765" s="18"/>
      <c r="E1765" s="10"/>
      <c r="F1765" s="10"/>
      <c r="G1765" s="10"/>
      <c r="H1765" s="10"/>
      <c r="I1765" s="10"/>
      <c r="J1765" s="10"/>
      <c r="K1765" s="11"/>
      <c r="L1765" s="11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2"/>
      <c r="AS1765" s="12"/>
      <c r="AT1765" s="12"/>
      <c r="AU1765" s="12"/>
      <c r="AV1765" s="12"/>
      <c r="AW1765" s="12"/>
      <c r="AX1765" s="12"/>
      <c r="AY1765" s="12"/>
      <c r="AZ1765" s="12"/>
      <c r="BA1765" s="12"/>
      <c r="BB1765" s="12"/>
      <c r="BC1765" s="12"/>
      <c r="BD1765" s="12"/>
      <c r="BE1765" s="12"/>
      <c r="BF1765" s="12"/>
      <c r="BG1765" s="12"/>
      <c r="BH1765" s="12"/>
      <c r="BI1765" s="12"/>
      <c r="BJ1765" s="13"/>
      <c r="BK1765" s="13"/>
      <c r="BL1765" s="13"/>
      <c r="BM1765" s="13"/>
      <c r="BN1765" s="13"/>
    </row>
    <row r="1766" spans="1:66" x14ac:dyDescent="0.25">
      <c r="A1766" s="10"/>
      <c r="B1766" s="10"/>
      <c r="C1766" s="10"/>
      <c r="D1766" s="18"/>
      <c r="E1766" s="10"/>
      <c r="F1766" s="10"/>
      <c r="G1766" s="10"/>
      <c r="H1766" s="10"/>
      <c r="I1766" s="10"/>
      <c r="J1766" s="10"/>
      <c r="K1766" s="11"/>
      <c r="L1766" s="11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  <c r="AA1766" s="12"/>
      <c r="AB1766" s="12"/>
      <c r="AC1766" s="12"/>
      <c r="AD1766" s="12"/>
      <c r="AE1766" s="12"/>
      <c r="AF1766" s="12"/>
      <c r="AG1766" s="12"/>
      <c r="AH1766" s="12"/>
      <c r="AI1766" s="12"/>
      <c r="AJ1766" s="12"/>
      <c r="AK1766" s="12"/>
      <c r="AL1766" s="12"/>
      <c r="AM1766" s="12"/>
      <c r="AN1766" s="12"/>
      <c r="AO1766" s="12"/>
      <c r="AP1766" s="12"/>
      <c r="AQ1766" s="12"/>
      <c r="AR1766" s="12"/>
      <c r="AS1766" s="12"/>
      <c r="AT1766" s="12"/>
      <c r="AU1766" s="12"/>
      <c r="AV1766" s="12"/>
      <c r="AW1766" s="12"/>
      <c r="AX1766" s="12"/>
      <c r="AY1766" s="12"/>
      <c r="AZ1766" s="12"/>
      <c r="BA1766" s="12"/>
      <c r="BB1766" s="12"/>
      <c r="BC1766" s="12"/>
      <c r="BD1766" s="12"/>
      <c r="BE1766" s="12"/>
      <c r="BF1766" s="12"/>
      <c r="BG1766" s="12"/>
      <c r="BH1766" s="12"/>
      <c r="BI1766" s="12"/>
      <c r="BJ1766" s="13"/>
      <c r="BK1766" s="13"/>
      <c r="BL1766" s="13"/>
      <c r="BM1766" s="13"/>
      <c r="BN1766" s="13"/>
    </row>
    <row r="1767" spans="1:66" x14ac:dyDescent="0.25">
      <c r="A1767" s="10"/>
      <c r="B1767" s="10"/>
      <c r="C1767" s="10"/>
      <c r="D1767" s="18"/>
      <c r="E1767" s="10"/>
      <c r="F1767" s="10"/>
      <c r="G1767" s="10"/>
      <c r="H1767" s="10"/>
      <c r="I1767" s="10"/>
      <c r="J1767" s="10"/>
      <c r="K1767" s="11"/>
      <c r="L1767" s="11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2"/>
      <c r="AS1767" s="12"/>
      <c r="AT1767" s="12"/>
      <c r="AU1767" s="12"/>
      <c r="AV1767" s="12"/>
      <c r="AW1767" s="12"/>
      <c r="AX1767" s="12"/>
      <c r="AY1767" s="12"/>
      <c r="AZ1767" s="12"/>
      <c r="BA1767" s="12"/>
      <c r="BB1767" s="12"/>
      <c r="BC1767" s="12"/>
      <c r="BD1767" s="12"/>
      <c r="BE1767" s="12"/>
      <c r="BF1767" s="12"/>
      <c r="BG1767" s="12"/>
      <c r="BH1767" s="12"/>
      <c r="BI1767" s="12"/>
      <c r="BJ1767" s="13"/>
      <c r="BK1767" s="13"/>
      <c r="BL1767" s="13"/>
      <c r="BM1767" s="13"/>
      <c r="BN1767" s="13"/>
    </row>
    <row r="1768" spans="1:66" x14ac:dyDescent="0.25">
      <c r="A1768" s="10"/>
      <c r="B1768" s="10"/>
      <c r="C1768" s="10"/>
      <c r="D1768" s="18"/>
      <c r="E1768" s="10"/>
      <c r="F1768" s="10"/>
      <c r="G1768" s="10"/>
      <c r="H1768" s="10"/>
      <c r="I1768" s="10"/>
      <c r="J1768" s="10"/>
      <c r="K1768" s="11"/>
      <c r="L1768" s="11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12"/>
      <c r="AE1768" s="12"/>
      <c r="AF1768" s="12"/>
      <c r="AG1768" s="12"/>
      <c r="AH1768" s="12"/>
      <c r="AI1768" s="12"/>
      <c r="AJ1768" s="12"/>
      <c r="AK1768" s="12"/>
      <c r="AL1768" s="12"/>
      <c r="AM1768" s="12"/>
      <c r="AN1768" s="12"/>
      <c r="AO1768" s="12"/>
      <c r="AP1768" s="12"/>
      <c r="AQ1768" s="12"/>
      <c r="AR1768" s="12"/>
      <c r="AS1768" s="12"/>
      <c r="AT1768" s="12"/>
      <c r="AU1768" s="12"/>
      <c r="AV1768" s="12"/>
      <c r="AW1768" s="12"/>
      <c r="AX1768" s="12"/>
      <c r="AY1768" s="12"/>
      <c r="AZ1768" s="12"/>
      <c r="BA1768" s="12"/>
      <c r="BB1768" s="12"/>
      <c r="BC1768" s="12"/>
      <c r="BD1768" s="12"/>
      <c r="BE1768" s="12"/>
      <c r="BF1768" s="12"/>
      <c r="BG1768" s="12"/>
      <c r="BH1768" s="12"/>
      <c r="BI1768" s="12"/>
      <c r="BJ1768" s="13"/>
      <c r="BK1768" s="13"/>
      <c r="BL1768" s="13"/>
      <c r="BM1768" s="13"/>
      <c r="BN1768" s="13"/>
    </row>
    <row r="1769" spans="1:66" x14ac:dyDescent="0.25">
      <c r="A1769" s="10"/>
      <c r="B1769" s="10"/>
      <c r="C1769" s="10"/>
      <c r="D1769" s="18"/>
      <c r="E1769" s="10"/>
      <c r="F1769" s="10"/>
      <c r="G1769" s="10"/>
      <c r="H1769" s="10"/>
      <c r="I1769" s="10"/>
      <c r="J1769" s="10"/>
      <c r="K1769" s="11"/>
      <c r="L1769" s="11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2"/>
      <c r="AS1769" s="12"/>
      <c r="AT1769" s="12"/>
      <c r="AU1769" s="12"/>
      <c r="AV1769" s="12"/>
      <c r="AW1769" s="12"/>
      <c r="AX1769" s="12"/>
      <c r="AY1769" s="12"/>
      <c r="AZ1769" s="12"/>
      <c r="BA1769" s="12"/>
      <c r="BB1769" s="12"/>
      <c r="BC1769" s="12"/>
      <c r="BD1769" s="12"/>
      <c r="BE1769" s="12"/>
      <c r="BF1769" s="12"/>
      <c r="BG1769" s="12"/>
      <c r="BH1769" s="12"/>
      <c r="BI1769" s="12"/>
      <c r="BJ1769" s="13"/>
      <c r="BK1769" s="13"/>
      <c r="BL1769" s="13"/>
      <c r="BM1769" s="13"/>
      <c r="BN1769" s="13"/>
    </row>
    <row r="1770" spans="1:66" x14ac:dyDescent="0.25">
      <c r="A1770" s="10"/>
      <c r="B1770" s="10"/>
      <c r="C1770" s="10"/>
      <c r="D1770" s="18"/>
      <c r="E1770" s="10"/>
      <c r="F1770" s="10"/>
      <c r="G1770" s="10"/>
      <c r="H1770" s="10"/>
      <c r="I1770" s="10"/>
      <c r="J1770" s="10"/>
      <c r="K1770" s="11"/>
      <c r="L1770" s="11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  <c r="AA1770" s="12"/>
      <c r="AB1770" s="12"/>
      <c r="AC1770" s="12"/>
      <c r="AD1770" s="12"/>
      <c r="AE1770" s="12"/>
      <c r="AF1770" s="12"/>
      <c r="AG1770" s="12"/>
      <c r="AH1770" s="12"/>
      <c r="AI1770" s="12"/>
      <c r="AJ1770" s="12"/>
      <c r="AK1770" s="12"/>
      <c r="AL1770" s="12"/>
      <c r="AM1770" s="12"/>
      <c r="AN1770" s="12"/>
      <c r="AO1770" s="12"/>
      <c r="AP1770" s="12"/>
      <c r="AQ1770" s="12"/>
      <c r="AR1770" s="12"/>
      <c r="AS1770" s="12"/>
      <c r="AT1770" s="12"/>
      <c r="AU1770" s="12"/>
      <c r="AV1770" s="12"/>
      <c r="AW1770" s="12"/>
      <c r="AX1770" s="12"/>
      <c r="AY1770" s="12"/>
      <c r="AZ1770" s="12"/>
      <c r="BA1770" s="12"/>
      <c r="BB1770" s="12"/>
      <c r="BC1770" s="12"/>
      <c r="BD1770" s="12"/>
      <c r="BE1770" s="12"/>
      <c r="BF1770" s="12"/>
      <c r="BG1770" s="12"/>
      <c r="BH1770" s="12"/>
      <c r="BI1770" s="12"/>
      <c r="BJ1770" s="13"/>
      <c r="BK1770" s="13"/>
      <c r="BL1770" s="13"/>
      <c r="BM1770" s="13"/>
      <c r="BN1770" s="13"/>
    </row>
    <row r="1771" spans="1:66" x14ac:dyDescent="0.25">
      <c r="A1771" s="10"/>
      <c r="B1771" s="10"/>
      <c r="C1771" s="10"/>
      <c r="D1771" s="18"/>
      <c r="E1771" s="10"/>
      <c r="F1771" s="10"/>
      <c r="G1771" s="10"/>
      <c r="H1771" s="10"/>
      <c r="I1771" s="10"/>
      <c r="J1771" s="10"/>
      <c r="K1771" s="11"/>
      <c r="L1771" s="11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2"/>
      <c r="AS1771" s="12"/>
      <c r="AT1771" s="12"/>
      <c r="AU1771" s="12"/>
      <c r="AV1771" s="12"/>
      <c r="AW1771" s="12"/>
      <c r="AX1771" s="12"/>
      <c r="AY1771" s="12"/>
      <c r="AZ1771" s="12"/>
      <c r="BA1771" s="12"/>
      <c r="BB1771" s="12"/>
      <c r="BC1771" s="12"/>
      <c r="BD1771" s="12"/>
      <c r="BE1771" s="12"/>
      <c r="BF1771" s="12"/>
      <c r="BG1771" s="12"/>
      <c r="BH1771" s="12"/>
      <c r="BI1771" s="12"/>
      <c r="BJ1771" s="13"/>
      <c r="BK1771" s="13"/>
      <c r="BL1771" s="13"/>
      <c r="BM1771" s="13"/>
      <c r="BN1771" s="13"/>
    </row>
    <row r="1772" spans="1:66" x14ac:dyDescent="0.25">
      <c r="A1772" s="10"/>
      <c r="B1772" s="10"/>
      <c r="C1772" s="10"/>
      <c r="D1772" s="18"/>
      <c r="E1772" s="10"/>
      <c r="F1772" s="10"/>
      <c r="G1772" s="10"/>
      <c r="H1772" s="10"/>
      <c r="I1772" s="10"/>
      <c r="J1772" s="10"/>
      <c r="K1772" s="11"/>
      <c r="L1772" s="11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  <c r="AA1772" s="12"/>
      <c r="AB1772" s="12"/>
      <c r="AC1772" s="12"/>
      <c r="AD1772" s="12"/>
      <c r="AE1772" s="12"/>
      <c r="AF1772" s="12"/>
      <c r="AG1772" s="12"/>
      <c r="AH1772" s="12"/>
      <c r="AI1772" s="12"/>
      <c r="AJ1772" s="12"/>
      <c r="AK1772" s="12"/>
      <c r="AL1772" s="12"/>
      <c r="AM1772" s="12"/>
      <c r="AN1772" s="12"/>
      <c r="AO1772" s="12"/>
      <c r="AP1772" s="12"/>
      <c r="AQ1772" s="12"/>
      <c r="AR1772" s="12"/>
      <c r="AS1772" s="12"/>
      <c r="AT1772" s="12"/>
      <c r="AU1772" s="12"/>
      <c r="AV1772" s="12"/>
      <c r="AW1772" s="12"/>
      <c r="AX1772" s="12"/>
      <c r="AY1772" s="12"/>
      <c r="AZ1772" s="12"/>
      <c r="BA1772" s="12"/>
      <c r="BB1772" s="12"/>
      <c r="BC1772" s="12"/>
      <c r="BD1772" s="12"/>
      <c r="BE1772" s="12"/>
      <c r="BF1772" s="12"/>
      <c r="BG1772" s="12"/>
      <c r="BH1772" s="12"/>
      <c r="BI1772" s="12"/>
      <c r="BJ1772" s="13"/>
      <c r="BK1772" s="13"/>
      <c r="BL1772" s="13"/>
      <c r="BM1772" s="13"/>
      <c r="BN1772" s="13"/>
    </row>
    <row r="1773" spans="1:66" x14ac:dyDescent="0.25">
      <c r="A1773" s="10"/>
      <c r="B1773" s="10"/>
      <c r="C1773" s="10"/>
      <c r="D1773" s="18"/>
      <c r="E1773" s="10"/>
      <c r="F1773" s="10"/>
      <c r="G1773" s="10"/>
      <c r="H1773" s="10"/>
      <c r="I1773" s="10"/>
      <c r="J1773" s="10"/>
      <c r="K1773" s="11"/>
      <c r="L1773" s="11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2"/>
      <c r="AS1773" s="12"/>
      <c r="AT1773" s="12"/>
      <c r="AU1773" s="12"/>
      <c r="AV1773" s="12"/>
      <c r="AW1773" s="12"/>
      <c r="AX1773" s="12"/>
      <c r="AY1773" s="12"/>
      <c r="AZ1773" s="12"/>
      <c r="BA1773" s="12"/>
      <c r="BB1773" s="12"/>
      <c r="BC1773" s="12"/>
      <c r="BD1773" s="12"/>
      <c r="BE1773" s="12"/>
      <c r="BF1773" s="12"/>
      <c r="BG1773" s="12"/>
      <c r="BH1773" s="12"/>
      <c r="BI1773" s="12"/>
      <c r="BJ1773" s="13"/>
      <c r="BK1773" s="13"/>
      <c r="BL1773" s="13"/>
      <c r="BM1773" s="13"/>
      <c r="BN1773" s="13"/>
    </row>
    <row r="1774" spans="1:66" x14ac:dyDescent="0.25">
      <c r="A1774" s="10"/>
      <c r="B1774" s="10"/>
      <c r="C1774" s="10"/>
      <c r="D1774" s="18"/>
      <c r="E1774" s="10"/>
      <c r="F1774" s="10"/>
      <c r="G1774" s="10"/>
      <c r="H1774" s="10"/>
      <c r="I1774" s="10"/>
      <c r="J1774" s="10"/>
      <c r="K1774" s="11"/>
      <c r="L1774" s="11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12"/>
      <c r="AE1774" s="12"/>
      <c r="AF1774" s="12"/>
      <c r="AG1774" s="12"/>
      <c r="AH1774" s="12"/>
      <c r="AI1774" s="12"/>
      <c r="AJ1774" s="12"/>
      <c r="AK1774" s="12"/>
      <c r="AL1774" s="12"/>
      <c r="AM1774" s="12"/>
      <c r="AN1774" s="12"/>
      <c r="AO1774" s="12"/>
      <c r="AP1774" s="12"/>
      <c r="AQ1774" s="12"/>
      <c r="AR1774" s="12"/>
      <c r="AS1774" s="12"/>
      <c r="AT1774" s="12"/>
      <c r="AU1774" s="12"/>
      <c r="AV1774" s="12"/>
      <c r="AW1774" s="12"/>
      <c r="AX1774" s="12"/>
      <c r="AY1774" s="12"/>
      <c r="AZ1774" s="12"/>
      <c r="BA1774" s="12"/>
      <c r="BB1774" s="12"/>
      <c r="BC1774" s="12"/>
      <c r="BD1774" s="12"/>
      <c r="BE1774" s="12"/>
      <c r="BF1774" s="12"/>
      <c r="BG1774" s="12"/>
      <c r="BH1774" s="12"/>
      <c r="BI1774" s="12"/>
      <c r="BJ1774" s="13"/>
      <c r="BK1774" s="13"/>
      <c r="BL1774" s="13"/>
      <c r="BM1774" s="13"/>
      <c r="BN1774" s="13"/>
    </row>
    <row r="1775" spans="1:66" x14ac:dyDescent="0.25">
      <c r="A1775" s="10"/>
      <c r="B1775" s="10"/>
      <c r="C1775" s="10"/>
      <c r="D1775" s="18"/>
      <c r="E1775" s="10"/>
      <c r="F1775" s="10"/>
      <c r="G1775" s="10"/>
      <c r="H1775" s="10"/>
      <c r="I1775" s="10"/>
      <c r="J1775" s="10"/>
      <c r="K1775" s="11"/>
      <c r="L1775" s="11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2"/>
      <c r="AS1775" s="12"/>
      <c r="AT1775" s="12"/>
      <c r="AU1775" s="12"/>
      <c r="AV1775" s="12"/>
      <c r="AW1775" s="12"/>
      <c r="AX1775" s="12"/>
      <c r="AY1775" s="12"/>
      <c r="AZ1775" s="12"/>
      <c r="BA1775" s="12"/>
      <c r="BB1775" s="12"/>
      <c r="BC1775" s="12"/>
      <c r="BD1775" s="12"/>
      <c r="BE1775" s="12"/>
      <c r="BF1775" s="12"/>
      <c r="BG1775" s="12"/>
      <c r="BH1775" s="12"/>
      <c r="BI1775" s="12"/>
      <c r="BJ1775" s="13"/>
      <c r="BK1775" s="13"/>
      <c r="BL1775" s="13"/>
      <c r="BM1775" s="13"/>
      <c r="BN1775" s="13"/>
    </row>
    <row r="1776" spans="1:66" x14ac:dyDescent="0.25">
      <c r="A1776" s="10"/>
      <c r="B1776" s="10"/>
      <c r="C1776" s="10"/>
      <c r="D1776" s="18"/>
      <c r="E1776" s="10"/>
      <c r="F1776" s="10"/>
      <c r="G1776" s="10"/>
      <c r="H1776" s="10"/>
      <c r="I1776" s="10"/>
      <c r="J1776" s="10"/>
      <c r="K1776" s="11"/>
      <c r="L1776" s="11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  <c r="AA1776" s="12"/>
      <c r="AB1776" s="12"/>
      <c r="AC1776" s="12"/>
      <c r="AD1776" s="12"/>
      <c r="AE1776" s="12"/>
      <c r="AF1776" s="12"/>
      <c r="AG1776" s="12"/>
      <c r="AH1776" s="12"/>
      <c r="AI1776" s="12"/>
      <c r="AJ1776" s="12"/>
      <c r="AK1776" s="12"/>
      <c r="AL1776" s="12"/>
      <c r="AM1776" s="12"/>
      <c r="AN1776" s="12"/>
      <c r="AO1776" s="12"/>
      <c r="AP1776" s="12"/>
      <c r="AQ1776" s="12"/>
      <c r="AR1776" s="12"/>
      <c r="AS1776" s="12"/>
      <c r="AT1776" s="12"/>
      <c r="AU1776" s="12"/>
      <c r="AV1776" s="12"/>
      <c r="AW1776" s="12"/>
      <c r="AX1776" s="12"/>
      <c r="AY1776" s="12"/>
      <c r="AZ1776" s="12"/>
      <c r="BA1776" s="12"/>
      <c r="BB1776" s="12"/>
      <c r="BC1776" s="12"/>
      <c r="BD1776" s="12"/>
      <c r="BE1776" s="12"/>
      <c r="BF1776" s="12"/>
      <c r="BG1776" s="12"/>
      <c r="BH1776" s="12"/>
      <c r="BI1776" s="12"/>
      <c r="BJ1776" s="13"/>
      <c r="BK1776" s="13"/>
      <c r="BL1776" s="13"/>
      <c r="BM1776" s="13"/>
      <c r="BN1776" s="13"/>
    </row>
    <row r="1777" spans="1:66" x14ac:dyDescent="0.25">
      <c r="A1777" s="10"/>
      <c r="B1777" s="10"/>
      <c r="C1777" s="10"/>
      <c r="D1777" s="18"/>
      <c r="E1777" s="10"/>
      <c r="F1777" s="10"/>
      <c r="G1777" s="10"/>
      <c r="H1777" s="10"/>
      <c r="I1777" s="10"/>
      <c r="J1777" s="10"/>
      <c r="K1777" s="11"/>
      <c r="L1777" s="11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2"/>
      <c r="AS1777" s="12"/>
      <c r="AT1777" s="12"/>
      <c r="AU1777" s="12"/>
      <c r="AV1777" s="12"/>
      <c r="AW1777" s="12"/>
      <c r="AX1777" s="12"/>
      <c r="AY1777" s="12"/>
      <c r="AZ1777" s="12"/>
      <c r="BA1777" s="12"/>
      <c r="BB1777" s="12"/>
      <c r="BC1777" s="12"/>
      <c r="BD1777" s="12"/>
      <c r="BE1777" s="12"/>
      <c r="BF1777" s="12"/>
      <c r="BG1777" s="12"/>
      <c r="BH1777" s="12"/>
      <c r="BI1777" s="12"/>
      <c r="BJ1777" s="13"/>
      <c r="BK1777" s="13"/>
      <c r="BL1777" s="13"/>
      <c r="BM1777" s="13"/>
      <c r="BN1777" s="13"/>
    </row>
    <row r="1778" spans="1:66" x14ac:dyDescent="0.25">
      <c r="A1778" s="10"/>
      <c r="B1778" s="10"/>
      <c r="C1778" s="10"/>
      <c r="D1778" s="18"/>
      <c r="E1778" s="10"/>
      <c r="F1778" s="10"/>
      <c r="G1778" s="10"/>
      <c r="H1778" s="10"/>
      <c r="I1778" s="10"/>
      <c r="J1778" s="10"/>
      <c r="K1778" s="11"/>
      <c r="L1778" s="11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  <c r="AA1778" s="12"/>
      <c r="AB1778" s="12"/>
      <c r="AC1778" s="12"/>
      <c r="AD1778" s="12"/>
      <c r="AE1778" s="12"/>
      <c r="AF1778" s="12"/>
      <c r="AG1778" s="12"/>
      <c r="AH1778" s="12"/>
      <c r="AI1778" s="12"/>
      <c r="AJ1778" s="12"/>
      <c r="AK1778" s="12"/>
      <c r="AL1778" s="12"/>
      <c r="AM1778" s="12"/>
      <c r="AN1778" s="12"/>
      <c r="AO1778" s="12"/>
      <c r="AP1778" s="12"/>
      <c r="AQ1778" s="12"/>
      <c r="AR1778" s="12"/>
      <c r="AS1778" s="12"/>
      <c r="AT1778" s="12"/>
      <c r="AU1778" s="12"/>
      <c r="AV1778" s="12"/>
      <c r="AW1778" s="12"/>
      <c r="AX1778" s="12"/>
      <c r="AY1778" s="12"/>
      <c r="AZ1778" s="12"/>
      <c r="BA1778" s="12"/>
      <c r="BB1778" s="12"/>
      <c r="BC1778" s="12"/>
      <c r="BD1778" s="12"/>
      <c r="BE1778" s="12"/>
      <c r="BF1778" s="12"/>
      <c r="BG1778" s="12"/>
      <c r="BH1778" s="12"/>
      <c r="BI1778" s="12"/>
      <c r="BJ1778" s="13"/>
      <c r="BK1778" s="13"/>
      <c r="BL1778" s="13"/>
      <c r="BM1778" s="13"/>
      <c r="BN1778" s="13"/>
    </row>
    <row r="1779" spans="1:66" x14ac:dyDescent="0.25">
      <c r="A1779" s="10"/>
      <c r="B1779" s="10"/>
      <c r="C1779" s="10"/>
      <c r="D1779" s="18"/>
      <c r="E1779" s="10"/>
      <c r="F1779" s="10"/>
      <c r="G1779" s="10"/>
      <c r="H1779" s="10"/>
      <c r="I1779" s="10"/>
      <c r="J1779" s="10"/>
      <c r="K1779" s="11"/>
      <c r="L1779" s="11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2"/>
      <c r="AS1779" s="12"/>
      <c r="AT1779" s="12"/>
      <c r="AU1779" s="12"/>
      <c r="AV1779" s="12"/>
      <c r="AW1779" s="12"/>
      <c r="AX1779" s="12"/>
      <c r="AY1779" s="12"/>
      <c r="AZ1779" s="12"/>
      <c r="BA1779" s="12"/>
      <c r="BB1779" s="12"/>
      <c r="BC1779" s="12"/>
      <c r="BD1779" s="12"/>
      <c r="BE1779" s="12"/>
      <c r="BF1779" s="12"/>
      <c r="BG1779" s="12"/>
      <c r="BH1779" s="12"/>
      <c r="BI1779" s="12"/>
      <c r="BJ1779" s="13"/>
      <c r="BK1779" s="13"/>
      <c r="BL1779" s="13"/>
      <c r="BM1779" s="13"/>
      <c r="BN1779" s="13"/>
    </row>
    <row r="1780" spans="1:66" x14ac:dyDescent="0.25">
      <c r="A1780" s="10"/>
      <c r="B1780" s="10"/>
      <c r="C1780" s="10"/>
      <c r="D1780" s="18"/>
      <c r="E1780" s="10"/>
      <c r="F1780" s="10"/>
      <c r="G1780" s="10"/>
      <c r="H1780" s="10"/>
      <c r="I1780" s="10"/>
      <c r="J1780" s="10"/>
      <c r="K1780" s="11"/>
      <c r="L1780" s="11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12"/>
      <c r="AE1780" s="12"/>
      <c r="AF1780" s="12"/>
      <c r="AG1780" s="12"/>
      <c r="AH1780" s="12"/>
      <c r="AI1780" s="12"/>
      <c r="AJ1780" s="12"/>
      <c r="AK1780" s="12"/>
      <c r="AL1780" s="12"/>
      <c r="AM1780" s="12"/>
      <c r="AN1780" s="12"/>
      <c r="AO1780" s="12"/>
      <c r="AP1780" s="12"/>
      <c r="AQ1780" s="12"/>
      <c r="AR1780" s="12"/>
      <c r="AS1780" s="12"/>
      <c r="AT1780" s="12"/>
      <c r="AU1780" s="12"/>
      <c r="AV1780" s="12"/>
      <c r="AW1780" s="12"/>
      <c r="AX1780" s="12"/>
      <c r="AY1780" s="12"/>
      <c r="AZ1780" s="12"/>
      <c r="BA1780" s="12"/>
      <c r="BB1780" s="12"/>
      <c r="BC1780" s="12"/>
      <c r="BD1780" s="12"/>
      <c r="BE1780" s="12"/>
      <c r="BF1780" s="12"/>
      <c r="BG1780" s="12"/>
      <c r="BH1780" s="12"/>
      <c r="BI1780" s="12"/>
      <c r="BJ1780" s="13"/>
      <c r="BK1780" s="13"/>
      <c r="BL1780" s="13"/>
      <c r="BM1780" s="13"/>
      <c r="BN1780" s="13"/>
    </row>
    <row r="1781" spans="1:66" x14ac:dyDescent="0.25">
      <c r="A1781" s="10"/>
      <c r="B1781" s="10"/>
      <c r="C1781" s="10"/>
      <c r="D1781" s="18"/>
      <c r="E1781" s="10"/>
      <c r="F1781" s="10"/>
      <c r="G1781" s="10"/>
      <c r="H1781" s="10"/>
      <c r="I1781" s="10"/>
      <c r="J1781" s="10"/>
      <c r="K1781" s="11"/>
      <c r="L1781" s="11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2"/>
      <c r="AS1781" s="12"/>
      <c r="AT1781" s="12"/>
      <c r="AU1781" s="12"/>
      <c r="AV1781" s="12"/>
      <c r="AW1781" s="12"/>
      <c r="AX1781" s="12"/>
      <c r="AY1781" s="12"/>
      <c r="AZ1781" s="12"/>
      <c r="BA1781" s="12"/>
      <c r="BB1781" s="12"/>
      <c r="BC1781" s="12"/>
      <c r="BD1781" s="12"/>
      <c r="BE1781" s="12"/>
      <c r="BF1781" s="12"/>
      <c r="BG1781" s="12"/>
      <c r="BH1781" s="12"/>
      <c r="BI1781" s="12"/>
      <c r="BJ1781" s="13"/>
      <c r="BK1781" s="13"/>
      <c r="BL1781" s="13"/>
      <c r="BM1781" s="13"/>
      <c r="BN1781" s="13"/>
    </row>
    <row r="1782" spans="1:66" x14ac:dyDescent="0.25">
      <c r="A1782" s="10"/>
      <c r="B1782" s="10"/>
      <c r="C1782" s="10"/>
      <c r="D1782" s="18"/>
      <c r="E1782" s="10"/>
      <c r="F1782" s="10"/>
      <c r="G1782" s="10"/>
      <c r="H1782" s="10"/>
      <c r="I1782" s="10"/>
      <c r="J1782" s="10"/>
      <c r="K1782" s="11"/>
      <c r="L1782" s="11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  <c r="AA1782" s="12"/>
      <c r="AB1782" s="12"/>
      <c r="AC1782" s="12"/>
      <c r="AD1782" s="12"/>
      <c r="AE1782" s="12"/>
      <c r="AF1782" s="12"/>
      <c r="AG1782" s="12"/>
      <c r="AH1782" s="12"/>
      <c r="AI1782" s="12"/>
      <c r="AJ1782" s="12"/>
      <c r="AK1782" s="12"/>
      <c r="AL1782" s="12"/>
      <c r="AM1782" s="12"/>
      <c r="AN1782" s="12"/>
      <c r="AO1782" s="12"/>
      <c r="AP1782" s="12"/>
      <c r="AQ1782" s="12"/>
      <c r="AR1782" s="12"/>
      <c r="AS1782" s="12"/>
      <c r="AT1782" s="12"/>
      <c r="AU1782" s="12"/>
      <c r="AV1782" s="12"/>
      <c r="AW1782" s="12"/>
      <c r="AX1782" s="12"/>
      <c r="AY1782" s="12"/>
      <c r="AZ1782" s="12"/>
      <c r="BA1782" s="12"/>
      <c r="BB1782" s="12"/>
      <c r="BC1782" s="12"/>
      <c r="BD1782" s="12"/>
      <c r="BE1782" s="12"/>
      <c r="BF1782" s="12"/>
      <c r="BG1782" s="12"/>
      <c r="BH1782" s="12"/>
      <c r="BI1782" s="12"/>
      <c r="BJ1782" s="13"/>
      <c r="BK1782" s="13"/>
      <c r="BL1782" s="13"/>
      <c r="BM1782" s="13"/>
      <c r="BN1782" s="13"/>
    </row>
    <row r="1783" spans="1:66" x14ac:dyDescent="0.25">
      <c r="A1783" s="10"/>
      <c r="B1783" s="10"/>
      <c r="C1783" s="10"/>
      <c r="D1783" s="18"/>
      <c r="E1783" s="10"/>
      <c r="F1783" s="10"/>
      <c r="G1783" s="10"/>
      <c r="H1783" s="10"/>
      <c r="I1783" s="10"/>
      <c r="J1783" s="10"/>
      <c r="K1783" s="11"/>
      <c r="L1783" s="11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2"/>
      <c r="AS1783" s="12"/>
      <c r="AT1783" s="12"/>
      <c r="AU1783" s="12"/>
      <c r="AV1783" s="12"/>
      <c r="AW1783" s="12"/>
      <c r="AX1783" s="12"/>
      <c r="AY1783" s="12"/>
      <c r="AZ1783" s="12"/>
      <c r="BA1783" s="12"/>
      <c r="BB1783" s="12"/>
      <c r="BC1783" s="12"/>
      <c r="BD1783" s="12"/>
      <c r="BE1783" s="12"/>
      <c r="BF1783" s="12"/>
      <c r="BG1783" s="12"/>
      <c r="BH1783" s="12"/>
      <c r="BI1783" s="12"/>
      <c r="BJ1783" s="13"/>
      <c r="BK1783" s="13"/>
      <c r="BL1783" s="13"/>
      <c r="BM1783" s="13"/>
      <c r="BN1783" s="13"/>
    </row>
    <row r="1784" spans="1:66" x14ac:dyDescent="0.25">
      <c r="A1784" s="10"/>
      <c r="B1784" s="10"/>
      <c r="C1784" s="10"/>
      <c r="D1784" s="18"/>
      <c r="E1784" s="10"/>
      <c r="F1784" s="10"/>
      <c r="G1784" s="10"/>
      <c r="H1784" s="10"/>
      <c r="I1784" s="10"/>
      <c r="J1784" s="10"/>
      <c r="K1784" s="11"/>
      <c r="L1784" s="11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  <c r="AA1784" s="12"/>
      <c r="AB1784" s="12"/>
      <c r="AC1784" s="12"/>
      <c r="AD1784" s="12"/>
      <c r="AE1784" s="12"/>
      <c r="AF1784" s="12"/>
      <c r="AG1784" s="12"/>
      <c r="AH1784" s="12"/>
      <c r="AI1784" s="12"/>
      <c r="AJ1784" s="12"/>
      <c r="AK1784" s="12"/>
      <c r="AL1784" s="12"/>
      <c r="AM1784" s="12"/>
      <c r="AN1784" s="12"/>
      <c r="AO1784" s="12"/>
      <c r="AP1784" s="12"/>
      <c r="AQ1784" s="12"/>
      <c r="AR1784" s="12"/>
      <c r="AS1784" s="12"/>
      <c r="AT1784" s="12"/>
      <c r="AU1784" s="12"/>
      <c r="AV1784" s="12"/>
      <c r="AW1784" s="12"/>
      <c r="AX1784" s="12"/>
      <c r="AY1784" s="12"/>
      <c r="AZ1784" s="12"/>
      <c r="BA1784" s="12"/>
      <c r="BB1784" s="12"/>
      <c r="BC1784" s="12"/>
      <c r="BD1784" s="12"/>
      <c r="BE1784" s="12"/>
      <c r="BF1784" s="12"/>
      <c r="BG1784" s="12"/>
      <c r="BH1784" s="12"/>
      <c r="BI1784" s="12"/>
      <c r="BJ1784" s="13"/>
      <c r="BK1784" s="13"/>
      <c r="BL1784" s="13"/>
      <c r="BM1784" s="13"/>
      <c r="BN1784" s="13"/>
    </row>
    <row r="1785" spans="1:66" x14ac:dyDescent="0.25">
      <c r="A1785" s="10"/>
      <c r="B1785" s="10"/>
      <c r="C1785" s="10"/>
      <c r="D1785" s="18"/>
      <c r="E1785" s="10"/>
      <c r="F1785" s="10"/>
      <c r="G1785" s="10"/>
      <c r="H1785" s="10"/>
      <c r="I1785" s="10"/>
      <c r="J1785" s="10"/>
      <c r="K1785" s="11"/>
      <c r="L1785" s="11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2"/>
      <c r="AS1785" s="12"/>
      <c r="AT1785" s="12"/>
      <c r="AU1785" s="12"/>
      <c r="AV1785" s="12"/>
      <c r="AW1785" s="12"/>
      <c r="AX1785" s="12"/>
      <c r="AY1785" s="12"/>
      <c r="AZ1785" s="12"/>
      <c r="BA1785" s="12"/>
      <c r="BB1785" s="12"/>
      <c r="BC1785" s="12"/>
      <c r="BD1785" s="12"/>
      <c r="BE1785" s="12"/>
      <c r="BF1785" s="12"/>
      <c r="BG1785" s="12"/>
      <c r="BH1785" s="12"/>
      <c r="BI1785" s="12"/>
      <c r="BJ1785" s="13"/>
      <c r="BK1785" s="13"/>
      <c r="BL1785" s="13"/>
      <c r="BM1785" s="13"/>
      <c r="BN1785" s="13"/>
    </row>
    <row r="1786" spans="1:66" x14ac:dyDescent="0.25">
      <c r="A1786" s="10"/>
      <c r="B1786" s="10"/>
      <c r="C1786" s="10"/>
      <c r="D1786" s="18"/>
      <c r="E1786" s="10"/>
      <c r="F1786" s="10"/>
      <c r="G1786" s="10"/>
      <c r="H1786" s="10"/>
      <c r="I1786" s="10"/>
      <c r="J1786" s="10"/>
      <c r="K1786" s="11"/>
      <c r="L1786" s="11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12"/>
      <c r="AE1786" s="12"/>
      <c r="AF1786" s="12"/>
      <c r="AG1786" s="12"/>
      <c r="AH1786" s="12"/>
      <c r="AI1786" s="12"/>
      <c r="AJ1786" s="12"/>
      <c r="AK1786" s="12"/>
      <c r="AL1786" s="12"/>
      <c r="AM1786" s="12"/>
      <c r="AN1786" s="12"/>
      <c r="AO1786" s="12"/>
      <c r="AP1786" s="12"/>
      <c r="AQ1786" s="12"/>
      <c r="AR1786" s="12"/>
      <c r="AS1786" s="12"/>
      <c r="AT1786" s="12"/>
      <c r="AU1786" s="12"/>
      <c r="AV1786" s="12"/>
      <c r="AW1786" s="12"/>
      <c r="AX1786" s="12"/>
      <c r="AY1786" s="12"/>
      <c r="AZ1786" s="12"/>
      <c r="BA1786" s="12"/>
      <c r="BB1786" s="12"/>
      <c r="BC1786" s="12"/>
      <c r="BD1786" s="12"/>
      <c r="BE1786" s="12"/>
      <c r="BF1786" s="12"/>
      <c r="BG1786" s="12"/>
      <c r="BH1786" s="12"/>
      <c r="BI1786" s="12"/>
      <c r="BJ1786" s="13"/>
      <c r="BK1786" s="13"/>
      <c r="BL1786" s="13"/>
      <c r="BM1786" s="13"/>
      <c r="BN1786" s="13"/>
    </row>
    <row r="1787" spans="1:66" x14ac:dyDescent="0.25">
      <c r="A1787" s="10"/>
      <c r="B1787" s="10"/>
      <c r="C1787" s="10"/>
      <c r="D1787" s="18"/>
      <c r="E1787" s="10"/>
      <c r="F1787" s="10"/>
      <c r="G1787" s="10"/>
      <c r="H1787" s="10"/>
      <c r="I1787" s="10"/>
      <c r="J1787" s="10"/>
      <c r="K1787" s="11"/>
      <c r="L1787" s="11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2"/>
      <c r="AS1787" s="12"/>
      <c r="AT1787" s="12"/>
      <c r="AU1787" s="12"/>
      <c r="AV1787" s="12"/>
      <c r="AW1787" s="12"/>
      <c r="AX1787" s="12"/>
      <c r="AY1787" s="12"/>
      <c r="AZ1787" s="12"/>
      <c r="BA1787" s="12"/>
      <c r="BB1787" s="12"/>
      <c r="BC1787" s="12"/>
      <c r="BD1787" s="12"/>
      <c r="BE1787" s="12"/>
      <c r="BF1787" s="12"/>
      <c r="BG1787" s="12"/>
      <c r="BH1787" s="12"/>
      <c r="BI1787" s="12"/>
      <c r="BJ1787" s="13"/>
      <c r="BK1787" s="13"/>
      <c r="BL1787" s="13"/>
      <c r="BM1787" s="13"/>
      <c r="BN1787" s="13"/>
    </row>
    <row r="1788" spans="1:66" x14ac:dyDescent="0.25">
      <c r="A1788" s="10"/>
      <c r="B1788" s="10"/>
      <c r="C1788" s="10"/>
      <c r="D1788" s="18"/>
      <c r="E1788" s="10"/>
      <c r="F1788" s="10"/>
      <c r="G1788" s="10"/>
      <c r="H1788" s="10"/>
      <c r="I1788" s="10"/>
      <c r="J1788" s="10"/>
      <c r="K1788" s="11"/>
      <c r="L1788" s="11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  <c r="AA1788" s="12"/>
      <c r="AB1788" s="12"/>
      <c r="AC1788" s="12"/>
      <c r="AD1788" s="12"/>
      <c r="AE1788" s="12"/>
      <c r="AF1788" s="12"/>
      <c r="AG1788" s="12"/>
      <c r="AH1788" s="12"/>
      <c r="AI1788" s="12"/>
      <c r="AJ1788" s="12"/>
      <c r="AK1788" s="12"/>
      <c r="AL1788" s="12"/>
      <c r="AM1788" s="12"/>
      <c r="AN1788" s="12"/>
      <c r="AO1788" s="12"/>
      <c r="AP1788" s="12"/>
      <c r="AQ1788" s="12"/>
      <c r="AR1788" s="12"/>
      <c r="AS1788" s="12"/>
      <c r="AT1788" s="12"/>
      <c r="AU1788" s="12"/>
      <c r="AV1788" s="12"/>
      <c r="AW1788" s="12"/>
      <c r="AX1788" s="12"/>
      <c r="AY1788" s="12"/>
      <c r="AZ1788" s="12"/>
      <c r="BA1788" s="12"/>
      <c r="BB1788" s="12"/>
      <c r="BC1788" s="12"/>
      <c r="BD1788" s="12"/>
      <c r="BE1788" s="12"/>
      <c r="BF1788" s="12"/>
      <c r="BG1788" s="12"/>
      <c r="BH1788" s="12"/>
      <c r="BI1788" s="12"/>
      <c r="BJ1788" s="13"/>
      <c r="BK1788" s="13"/>
      <c r="BL1788" s="13"/>
      <c r="BM1788" s="13"/>
      <c r="BN1788" s="13"/>
    </row>
    <row r="1789" spans="1:66" x14ac:dyDescent="0.25">
      <c r="A1789" s="10"/>
      <c r="B1789" s="10"/>
      <c r="C1789" s="10"/>
      <c r="D1789" s="18"/>
      <c r="E1789" s="10"/>
      <c r="F1789" s="10"/>
      <c r="G1789" s="10"/>
      <c r="H1789" s="10"/>
      <c r="I1789" s="10"/>
      <c r="J1789" s="10"/>
      <c r="K1789" s="11"/>
      <c r="L1789" s="11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2"/>
      <c r="AS1789" s="12"/>
      <c r="AT1789" s="12"/>
      <c r="AU1789" s="12"/>
      <c r="AV1789" s="12"/>
      <c r="AW1789" s="12"/>
      <c r="AX1789" s="12"/>
      <c r="AY1789" s="12"/>
      <c r="AZ1789" s="12"/>
      <c r="BA1789" s="12"/>
      <c r="BB1789" s="12"/>
      <c r="BC1789" s="12"/>
      <c r="BD1789" s="12"/>
      <c r="BE1789" s="12"/>
      <c r="BF1789" s="12"/>
      <c r="BG1789" s="12"/>
      <c r="BH1789" s="12"/>
      <c r="BI1789" s="12"/>
      <c r="BJ1789" s="13"/>
      <c r="BK1789" s="13"/>
      <c r="BL1789" s="13"/>
      <c r="BM1789" s="13"/>
      <c r="BN1789" s="13"/>
    </row>
    <row r="1790" spans="1:66" x14ac:dyDescent="0.25">
      <c r="A1790" s="10"/>
      <c r="B1790" s="10"/>
      <c r="C1790" s="10"/>
      <c r="D1790" s="18"/>
      <c r="E1790" s="10"/>
      <c r="F1790" s="10"/>
      <c r="G1790" s="10"/>
      <c r="H1790" s="10"/>
      <c r="I1790" s="10"/>
      <c r="J1790" s="10"/>
      <c r="K1790" s="11"/>
      <c r="L1790" s="11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  <c r="AA1790" s="12"/>
      <c r="AB1790" s="12"/>
      <c r="AC1790" s="12"/>
      <c r="AD1790" s="12"/>
      <c r="AE1790" s="12"/>
      <c r="AF1790" s="12"/>
      <c r="AG1790" s="12"/>
      <c r="AH1790" s="12"/>
      <c r="AI1790" s="12"/>
      <c r="AJ1790" s="12"/>
      <c r="AK1790" s="12"/>
      <c r="AL1790" s="12"/>
      <c r="AM1790" s="12"/>
      <c r="AN1790" s="12"/>
      <c r="AO1790" s="12"/>
      <c r="AP1790" s="12"/>
      <c r="AQ1790" s="12"/>
      <c r="AR1790" s="12"/>
      <c r="AS1790" s="12"/>
      <c r="AT1790" s="12"/>
      <c r="AU1790" s="12"/>
      <c r="AV1790" s="12"/>
      <c r="AW1790" s="12"/>
      <c r="AX1790" s="12"/>
      <c r="AY1790" s="12"/>
      <c r="AZ1790" s="12"/>
      <c r="BA1790" s="12"/>
      <c r="BB1790" s="12"/>
      <c r="BC1790" s="12"/>
      <c r="BD1790" s="12"/>
      <c r="BE1790" s="12"/>
      <c r="BF1790" s="12"/>
      <c r="BG1790" s="12"/>
      <c r="BH1790" s="12"/>
      <c r="BI1790" s="12"/>
      <c r="BJ1790" s="13"/>
      <c r="BK1790" s="13"/>
      <c r="BL1790" s="13"/>
      <c r="BM1790" s="13"/>
      <c r="BN1790" s="13"/>
    </row>
    <row r="1791" spans="1:66" x14ac:dyDescent="0.25">
      <c r="A1791" s="10"/>
      <c r="B1791" s="10"/>
      <c r="C1791" s="10"/>
      <c r="D1791" s="18"/>
      <c r="E1791" s="10"/>
      <c r="F1791" s="10"/>
      <c r="G1791" s="10"/>
      <c r="H1791" s="10"/>
      <c r="I1791" s="10"/>
      <c r="J1791" s="10"/>
      <c r="K1791" s="11"/>
      <c r="L1791" s="11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2"/>
      <c r="AS1791" s="12"/>
      <c r="AT1791" s="12"/>
      <c r="AU1791" s="12"/>
      <c r="AV1791" s="12"/>
      <c r="AW1791" s="12"/>
      <c r="AX1791" s="12"/>
      <c r="AY1791" s="12"/>
      <c r="AZ1791" s="12"/>
      <c r="BA1791" s="12"/>
      <c r="BB1791" s="12"/>
      <c r="BC1791" s="12"/>
      <c r="BD1791" s="12"/>
      <c r="BE1791" s="12"/>
      <c r="BF1791" s="12"/>
      <c r="BG1791" s="12"/>
      <c r="BH1791" s="12"/>
      <c r="BI1791" s="12"/>
      <c r="BJ1791" s="13"/>
      <c r="BK1791" s="13"/>
      <c r="BL1791" s="13"/>
      <c r="BM1791" s="13"/>
      <c r="BN1791" s="13"/>
    </row>
    <row r="1792" spans="1:66" x14ac:dyDescent="0.25">
      <c r="A1792" s="10"/>
      <c r="B1792" s="10"/>
      <c r="C1792" s="10"/>
      <c r="D1792" s="18"/>
      <c r="E1792" s="10"/>
      <c r="F1792" s="10"/>
      <c r="G1792" s="10"/>
      <c r="H1792" s="10"/>
      <c r="I1792" s="10"/>
      <c r="J1792" s="10"/>
      <c r="K1792" s="11"/>
      <c r="L1792" s="11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12"/>
      <c r="AE1792" s="12"/>
      <c r="AF1792" s="12"/>
      <c r="AG1792" s="12"/>
      <c r="AH1792" s="12"/>
      <c r="AI1792" s="12"/>
      <c r="AJ1792" s="12"/>
      <c r="AK1792" s="12"/>
      <c r="AL1792" s="12"/>
      <c r="AM1792" s="12"/>
      <c r="AN1792" s="12"/>
      <c r="AO1792" s="12"/>
      <c r="AP1792" s="12"/>
      <c r="AQ1792" s="12"/>
      <c r="AR1792" s="12"/>
      <c r="AS1792" s="12"/>
      <c r="AT1792" s="12"/>
      <c r="AU1792" s="12"/>
      <c r="AV1792" s="12"/>
      <c r="AW1792" s="12"/>
      <c r="AX1792" s="12"/>
      <c r="AY1792" s="12"/>
      <c r="AZ1792" s="12"/>
      <c r="BA1792" s="12"/>
      <c r="BB1792" s="12"/>
      <c r="BC1792" s="12"/>
      <c r="BD1792" s="12"/>
      <c r="BE1792" s="12"/>
      <c r="BF1792" s="12"/>
      <c r="BG1792" s="12"/>
      <c r="BH1792" s="12"/>
      <c r="BI1792" s="12"/>
      <c r="BJ1792" s="13"/>
      <c r="BK1792" s="13"/>
      <c r="BL1792" s="13"/>
      <c r="BM1792" s="13"/>
      <c r="BN1792" s="13"/>
    </row>
    <row r="1793" spans="1:66" x14ac:dyDescent="0.25">
      <c r="A1793" s="10"/>
      <c r="B1793" s="10"/>
      <c r="C1793" s="10"/>
      <c r="D1793" s="18"/>
      <c r="E1793" s="10"/>
      <c r="F1793" s="10"/>
      <c r="G1793" s="10"/>
      <c r="H1793" s="10"/>
      <c r="I1793" s="10"/>
      <c r="J1793" s="10"/>
      <c r="K1793" s="11"/>
      <c r="L1793" s="11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2"/>
      <c r="AS1793" s="12"/>
      <c r="AT1793" s="12"/>
      <c r="AU1793" s="12"/>
      <c r="AV1793" s="12"/>
      <c r="AW1793" s="12"/>
      <c r="AX1793" s="12"/>
      <c r="AY1793" s="12"/>
      <c r="AZ1793" s="12"/>
      <c r="BA1793" s="12"/>
      <c r="BB1793" s="12"/>
      <c r="BC1793" s="12"/>
      <c r="BD1793" s="12"/>
      <c r="BE1793" s="12"/>
      <c r="BF1793" s="12"/>
      <c r="BG1793" s="12"/>
      <c r="BH1793" s="12"/>
      <c r="BI1793" s="12"/>
      <c r="BJ1793" s="13"/>
      <c r="BK1793" s="13"/>
      <c r="BL1793" s="13"/>
      <c r="BM1793" s="13"/>
      <c r="BN1793" s="13"/>
    </row>
    <row r="1794" spans="1:66" x14ac:dyDescent="0.25">
      <c r="A1794" s="10"/>
      <c r="B1794" s="10"/>
      <c r="C1794" s="10"/>
      <c r="D1794" s="18"/>
      <c r="E1794" s="10"/>
      <c r="F1794" s="10"/>
      <c r="G1794" s="10"/>
      <c r="H1794" s="10"/>
      <c r="I1794" s="10"/>
      <c r="J1794" s="10"/>
      <c r="K1794" s="11"/>
      <c r="L1794" s="11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  <c r="AA1794" s="12"/>
      <c r="AB1794" s="12"/>
      <c r="AC1794" s="12"/>
      <c r="AD1794" s="12"/>
      <c r="AE1794" s="12"/>
      <c r="AF1794" s="12"/>
      <c r="AG1794" s="12"/>
      <c r="AH1794" s="12"/>
      <c r="AI1794" s="12"/>
      <c r="AJ1794" s="12"/>
      <c r="AK1794" s="12"/>
      <c r="AL1794" s="12"/>
      <c r="AM1794" s="12"/>
      <c r="AN1794" s="12"/>
      <c r="AO1794" s="12"/>
      <c r="AP1794" s="12"/>
      <c r="AQ1794" s="12"/>
      <c r="AR1794" s="12"/>
      <c r="AS1794" s="12"/>
      <c r="AT1794" s="12"/>
      <c r="AU1794" s="12"/>
      <c r="AV1794" s="12"/>
      <c r="AW1794" s="12"/>
      <c r="AX1794" s="12"/>
      <c r="AY1794" s="12"/>
      <c r="AZ1794" s="12"/>
      <c r="BA1794" s="12"/>
      <c r="BB1794" s="12"/>
      <c r="BC1794" s="12"/>
      <c r="BD1794" s="12"/>
      <c r="BE1794" s="12"/>
      <c r="BF1794" s="12"/>
      <c r="BG1794" s="12"/>
      <c r="BH1794" s="12"/>
      <c r="BI1794" s="12"/>
      <c r="BJ1794" s="13"/>
      <c r="BK1794" s="13"/>
      <c r="BL1794" s="13"/>
      <c r="BM1794" s="13"/>
      <c r="BN1794" s="13"/>
    </row>
    <row r="1795" spans="1:66" x14ac:dyDescent="0.25">
      <c r="A1795" s="10"/>
      <c r="B1795" s="10"/>
      <c r="C1795" s="10"/>
      <c r="D1795" s="18"/>
      <c r="E1795" s="10"/>
      <c r="F1795" s="10"/>
      <c r="G1795" s="10"/>
      <c r="H1795" s="10"/>
      <c r="I1795" s="10"/>
      <c r="J1795" s="10"/>
      <c r="K1795" s="11"/>
      <c r="L1795" s="11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2"/>
      <c r="AS1795" s="12"/>
      <c r="AT1795" s="12"/>
      <c r="AU1795" s="12"/>
      <c r="AV1795" s="12"/>
      <c r="AW1795" s="12"/>
      <c r="AX1795" s="12"/>
      <c r="AY1795" s="12"/>
      <c r="AZ1795" s="12"/>
      <c r="BA1795" s="12"/>
      <c r="BB1795" s="12"/>
      <c r="BC1795" s="12"/>
      <c r="BD1795" s="12"/>
      <c r="BE1795" s="12"/>
      <c r="BF1795" s="12"/>
      <c r="BG1795" s="12"/>
      <c r="BH1795" s="12"/>
      <c r="BI1795" s="12"/>
      <c r="BJ1795" s="13"/>
      <c r="BK1795" s="13"/>
      <c r="BL1795" s="13"/>
      <c r="BM1795" s="13"/>
      <c r="BN1795" s="13"/>
    </row>
    <row r="1796" spans="1:66" x14ac:dyDescent="0.25">
      <c r="A1796" s="10"/>
      <c r="B1796" s="10"/>
      <c r="C1796" s="10"/>
      <c r="D1796" s="18"/>
      <c r="E1796" s="10"/>
      <c r="F1796" s="10"/>
      <c r="G1796" s="10"/>
      <c r="H1796" s="10"/>
      <c r="I1796" s="10"/>
      <c r="J1796" s="10"/>
      <c r="K1796" s="11"/>
      <c r="L1796" s="11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  <c r="AA1796" s="12"/>
      <c r="AB1796" s="12"/>
      <c r="AC1796" s="12"/>
      <c r="AD1796" s="12"/>
      <c r="AE1796" s="12"/>
      <c r="AF1796" s="12"/>
      <c r="AG1796" s="12"/>
      <c r="AH1796" s="12"/>
      <c r="AI1796" s="12"/>
      <c r="AJ1796" s="12"/>
      <c r="AK1796" s="12"/>
      <c r="AL1796" s="12"/>
      <c r="AM1796" s="12"/>
      <c r="AN1796" s="12"/>
      <c r="AO1796" s="12"/>
      <c r="AP1796" s="12"/>
      <c r="AQ1796" s="12"/>
      <c r="AR1796" s="12"/>
      <c r="AS1796" s="12"/>
      <c r="AT1796" s="12"/>
      <c r="AU1796" s="12"/>
      <c r="AV1796" s="12"/>
      <c r="AW1796" s="12"/>
      <c r="AX1796" s="12"/>
      <c r="AY1796" s="12"/>
      <c r="AZ1796" s="12"/>
      <c r="BA1796" s="12"/>
      <c r="BB1796" s="12"/>
      <c r="BC1796" s="12"/>
      <c r="BD1796" s="12"/>
      <c r="BE1796" s="12"/>
      <c r="BF1796" s="12"/>
      <c r="BG1796" s="12"/>
      <c r="BH1796" s="12"/>
      <c r="BI1796" s="12"/>
      <c r="BJ1796" s="13"/>
      <c r="BK1796" s="13"/>
      <c r="BL1796" s="13"/>
      <c r="BM1796" s="13"/>
      <c r="BN1796" s="13"/>
    </row>
    <row r="1797" spans="1:66" x14ac:dyDescent="0.25">
      <c r="A1797" s="10"/>
      <c r="B1797" s="10"/>
      <c r="C1797" s="10"/>
      <c r="D1797" s="18"/>
      <c r="E1797" s="10"/>
      <c r="F1797" s="10"/>
      <c r="G1797" s="10"/>
      <c r="H1797" s="10"/>
      <c r="I1797" s="10"/>
      <c r="J1797" s="10"/>
      <c r="K1797" s="11"/>
      <c r="L1797" s="11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2"/>
      <c r="AS1797" s="12"/>
      <c r="AT1797" s="12"/>
      <c r="AU1797" s="12"/>
      <c r="AV1797" s="12"/>
      <c r="AW1797" s="12"/>
      <c r="AX1797" s="12"/>
      <c r="AY1797" s="12"/>
      <c r="AZ1797" s="12"/>
      <c r="BA1797" s="12"/>
      <c r="BB1797" s="12"/>
      <c r="BC1797" s="12"/>
      <c r="BD1797" s="12"/>
      <c r="BE1797" s="12"/>
      <c r="BF1797" s="12"/>
      <c r="BG1797" s="12"/>
      <c r="BH1797" s="12"/>
      <c r="BI1797" s="12"/>
      <c r="BJ1797" s="13"/>
      <c r="BK1797" s="13"/>
      <c r="BL1797" s="13"/>
      <c r="BM1797" s="13"/>
      <c r="BN1797" s="13"/>
    </row>
    <row r="1798" spans="1:66" x14ac:dyDescent="0.25">
      <c r="A1798" s="10"/>
      <c r="B1798" s="10"/>
      <c r="C1798" s="10"/>
      <c r="D1798" s="18"/>
      <c r="E1798" s="10"/>
      <c r="F1798" s="10"/>
      <c r="G1798" s="10"/>
      <c r="H1798" s="10"/>
      <c r="I1798" s="10"/>
      <c r="J1798" s="10"/>
      <c r="K1798" s="11"/>
      <c r="L1798" s="11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12"/>
      <c r="AE1798" s="12"/>
      <c r="AF1798" s="12"/>
      <c r="AG1798" s="12"/>
      <c r="AH1798" s="12"/>
      <c r="AI1798" s="12"/>
      <c r="AJ1798" s="12"/>
      <c r="AK1798" s="12"/>
      <c r="AL1798" s="12"/>
      <c r="AM1798" s="12"/>
      <c r="AN1798" s="12"/>
      <c r="AO1798" s="12"/>
      <c r="AP1798" s="12"/>
      <c r="AQ1798" s="12"/>
      <c r="AR1798" s="12"/>
      <c r="AS1798" s="12"/>
      <c r="AT1798" s="12"/>
      <c r="AU1798" s="12"/>
      <c r="AV1798" s="12"/>
      <c r="AW1798" s="12"/>
      <c r="AX1798" s="12"/>
      <c r="AY1798" s="12"/>
      <c r="AZ1798" s="12"/>
      <c r="BA1798" s="12"/>
      <c r="BB1798" s="12"/>
      <c r="BC1798" s="12"/>
      <c r="BD1798" s="12"/>
      <c r="BE1798" s="12"/>
      <c r="BF1798" s="12"/>
      <c r="BG1798" s="12"/>
      <c r="BH1798" s="12"/>
      <c r="BI1798" s="12"/>
      <c r="BJ1798" s="13"/>
      <c r="BK1798" s="13"/>
      <c r="BL1798" s="13"/>
      <c r="BM1798" s="13"/>
      <c r="BN1798" s="13"/>
    </row>
    <row r="1799" spans="1:66" x14ac:dyDescent="0.25">
      <c r="A1799" s="10"/>
      <c r="B1799" s="10"/>
      <c r="C1799" s="10"/>
      <c r="D1799" s="18"/>
      <c r="E1799" s="10"/>
      <c r="F1799" s="10"/>
      <c r="G1799" s="10"/>
      <c r="H1799" s="10"/>
      <c r="I1799" s="10"/>
      <c r="J1799" s="10"/>
      <c r="K1799" s="11"/>
      <c r="L1799" s="11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2"/>
      <c r="AS1799" s="12"/>
      <c r="AT1799" s="12"/>
      <c r="AU1799" s="12"/>
      <c r="AV1799" s="12"/>
      <c r="AW1799" s="12"/>
      <c r="AX1799" s="12"/>
      <c r="AY1799" s="12"/>
      <c r="AZ1799" s="12"/>
      <c r="BA1799" s="12"/>
      <c r="BB1799" s="12"/>
      <c r="BC1799" s="12"/>
      <c r="BD1799" s="12"/>
      <c r="BE1799" s="12"/>
      <c r="BF1799" s="12"/>
      <c r="BG1799" s="12"/>
      <c r="BH1799" s="12"/>
      <c r="BI1799" s="12"/>
      <c r="BJ1799" s="13"/>
      <c r="BK1799" s="13"/>
      <c r="BL1799" s="13"/>
      <c r="BM1799" s="13"/>
      <c r="BN1799" s="13"/>
    </row>
    <row r="1800" spans="1:66" x14ac:dyDescent="0.25">
      <c r="A1800" s="10"/>
      <c r="B1800" s="10"/>
      <c r="C1800" s="10"/>
      <c r="D1800" s="18"/>
      <c r="E1800" s="10"/>
      <c r="F1800" s="10"/>
      <c r="G1800" s="10"/>
      <c r="H1800" s="10"/>
      <c r="I1800" s="10"/>
      <c r="J1800" s="10"/>
      <c r="K1800" s="11"/>
      <c r="L1800" s="11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  <c r="AA1800" s="12"/>
      <c r="AB1800" s="12"/>
      <c r="AC1800" s="12"/>
      <c r="AD1800" s="12"/>
      <c r="AE1800" s="12"/>
      <c r="AF1800" s="12"/>
      <c r="AG1800" s="12"/>
      <c r="AH1800" s="12"/>
      <c r="AI1800" s="12"/>
      <c r="AJ1800" s="12"/>
      <c r="AK1800" s="12"/>
      <c r="AL1800" s="12"/>
      <c r="AM1800" s="12"/>
      <c r="AN1800" s="12"/>
      <c r="AO1800" s="12"/>
      <c r="AP1800" s="12"/>
      <c r="AQ1800" s="12"/>
      <c r="AR1800" s="12"/>
      <c r="AS1800" s="12"/>
      <c r="AT1800" s="12"/>
      <c r="AU1800" s="12"/>
      <c r="AV1800" s="12"/>
      <c r="AW1800" s="12"/>
      <c r="AX1800" s="12"/>
      <c r="AY1800" s="12"/>
      <c r="AZ1800" s="12"/>
      <c r="BA1800" s="12"/>
      <c r="BB1800" s="12"/>
      <c r="BC1800" s="12"/>
      <c r="BD1800" s="12"/>
      <c r="BE1800" s="12"/>
      <c r="BF1800" s="12"/>
      <c r="BG1800" s="12"/>
      <c r="BH1800" s="12"/>
      <c r="BI1800" s="12"/>
      <c r="BJ1800" s="13"/>
      <c r="BK1800" s="13"/>
      <c r="BL1800" s="13"/>
      <c r="BM1800" s="13"/>
      <c r="BN1800" s="13"/>
    </row>
    <row r="1801" spans="1:66" x14ac:dyDescent="0.25">
      <c r="A1801" s="10"/>
      <c r="B1801" s="10"/>
      <c r="C1801" s="10"/>
      <c r="D1801" s="18"/>
      <c r="E1801" s="10"/>
      <c r="F1801" s="10"/>
      <c r="G1801" s="10"/>
      <c r="H1801" s="10"/>
      <c r="I1801" s="10"/>
      <c r="J1801" s="10"/>
      <c r="K1801" s="11"/>
      <c r="L1801" s="11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2"/>
      <c r="AS1801" s="12"/>
      <c r="AT1801" s="12"/>
      <c r="AU1801" s="12"/>
      <c r="AV1801" s="12"/>
      <c r="AW1801" s="12"/>
      <c r="AX1801" s="12"/>
      <c r="AY1801" s="12"/>
      <c r="AZ1801" s="12"/>
      <c r="BA1801" s="12"/>
      <c r="BB1801" s="12"/>
      <c r="BC1801" s="12"/>
      <c r="BD1801" s="12"/>
      <c r="BE1801" s="12"/>
      <c r="BF1801" s="12"/>
      <c r="BG1801" s="12"/>
      <c r="BH1801" s="12"/>
      <c r="BI1801" s="12"/>
      <c r="BJ1801" s="13"/>
      <c r="BK1801" s="13"/>
      <c r="BL1801" s="13"/>
      <c r="BM1801" s="13"/>
      <c r="BN1801" s="13"/>
    </row>
    <row r="1802" spans="1:66" s="14" customFormat="1" x14ac:dyDescent="0.25">
      <c r="A1802" s="10"/>
      <c r="B1802" s="10"/>
      <c r="C1802" s="10"/>
      <c r="D1802" s="18"/>
      <c r="E1802" s="10"/>
      <c r="F1802" s="10"/>
      <c r="G1802" s="10"/>
      <c r="H1802" s="10"/>
      <c r="I1802" s="10"/>
      <c r="J1802" s="10"/>
      <c r="K1802" s="11"/>
      <c r="L1802" s="11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  <c r="AA1802" s="12"/>
      <c r="AB1802" s="12"/>
      <c r="AC1802" s="12"/>
      <c r="AD1802" s="12"/>
      <c r="AE1802" s="12"/>
      <c r="AF1802" s="12"/>
      <c r="AG1802" s="12"/>
      <c r="AH1802" s="12"/>
      <c r="AI1802" s="12"/>
      <c r="AJ1802" s="12"/>
      <c r="AK1802" s="12"/>
      <c r="AL1802" s="12"/>
      <c r="AM1802" s="12"/>
      <c r="AN1802" s="12"/>
      <c r="AO1802" s="12"/>
      <c r="AP1802" s="12"/>
      <c r="AQ1802" s="12"/>
      <c r="AR1802" s="12"/>
      <c r="AS1802" s="12"/>
      <c r="AT1802" s="12"/>
      <c r="AU1802" s="12"/>
      <c r="AV1802" s="12"/>
      <c r="AW1802" s="12"/>
      <c r="AX1802" s="12"/>
      <c r="AY1802" s="12"/>
      <c r="AZ1802" s="12"/>
      <c r="BA1802" s="12"/>
      <c r="BB1802" s="12"/>
      <c r="BC1802" s="12"/>
      <c r="BD1802" s="12"/>
      <c r="BE1802" s="12"/>
      <c r="BF1802" s="12"/>
      <c r="BG1802" s="12"/>
      <c r="BH1802" s="12"/>
      <c r="BI1802" s="12"/>
      <c r="BJ1802" s="13"/>
      <c r="BK1802" s="13"/>
      <c r="BL1802" s="13"/>
      <c r="BM1802" s="13"/>
      <c r="BN1802" s="13"/>
    </row>
    <row r="1803" spans="1:66" x14ac:dyDescent="0.25">
      <c r="A1803" s="10"/>
      <c r="B1803" s="10"/>
      <c r="C1803" s="10"/>
      <c r="D1803" s="18"/>
      <c r="E1803" s="10"/>
      <c r="F1803" s="10"/>
      <c r="G1803" s="10"/>
      <c r="H1803" s="10"/>
      <c r="I1803" s="10"/>
      <c r="J1803" s="10"/>
      <c r="K1803" s="11"/>
      <c r="L1803" s="11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2"/>
      <c r="AS1803" s="12"/>
      <c r="AT1803" s="12"/>
      <c r="AU1803" s="12"/>
      <c r="AV1803" s="12"/>
      <c r="AW1803" s="12"/>
      <c r="AX1803" s="12"/>
      <c r="AY1803" s="12"/>
      <c r="AZ1803" s="12"/>
      <c r="BA1803" s="12"/>
      <c r="BB1803" s="12"/>
      <c r="BC1803" s="12"/>
      <c r="BD1803" s="12"/>
      <c r="BE1803" s="12"/>
      <c r="BF1803" s="12"/>
      <c r="BG1803" s="12"/>
      <c r="BH1803" s="12"/>
      <c r="BI1803" s="12"/>
      <c r="BJ1803" s="13"/>
      <c r="BK1803" s="13"/>
      <c r="BL1803" s="13"/>
      <c r="BM1803" s="13"/>
      <c r="BN1803" s="13"/>
    </row>
    <row r="1804" spans="1:66" x14ac:dyDescent="0.25">
      <c r="A1804" s="10"/>
      <c r="B1804" s="10"/>
      <c r="C1804" s="10"/>
      <c r="D1804" s="18"/>
      <c r="E1804" s="10"/>
      <c r="F1804" s="10"/>
      <c r="G1804" s="10"/>
      <c r="H1804" s="10"/>
      <c r="I1804" s="10"/>
      <c r="J1804" s="10"/>
      <c r="K1804" s="11"/>
      <c r="L1804" s="11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12"/>
      <c r="AE1804" s="12"/>
      <c r="AF1804" s="12"/>
      <c r="AG1804" s="12"/>
      <c r="AH1804" s="12"/>
      <c r="AI1804" s="12"/>
      <c r="AJ1804" s="12"/>
      <c r="AK1804" s="12"/>
      <c r="AL1804" s="12"/>
      <c r="AM1804" s="12"/>
      <c r="AN1804" s="12"/>
      <c r="AO1804" s="12"/>
      <c r="AP1804" s="12"/>
      <c r="AQ1804" s="12"/>
      <c r="AR1804" s="12"/>
      <c r="AS1804" s="12"/>
      <c r="AT1804" s="12"/>
      <c r="AU1804" s="12"/>
      <c r="AV1804" s="12"/>
      <c r="AW1804" s="12"/>
      <c r="AX1804" s="12"/>
      <c r="AY1804" s="12"/>
      <c r="AZ1804" s="12"/>
      <c r="BA1804" s="12"/>
      <c r="BB1804" s="12"/>
      <c r="BC1804" s="12"/>
      <c r="BD1804" s="12"/>
      <c r="BE1804" s="12"/>
      <c r="BF1804" s="12"/>
      <c r="BG1804" s="12"/>
      <c r="BH1804" s="12"/>
      <c r="BI1804" s="12"/>
      <c r="BJ1804" s="13"/>
      <c r="BK1804" s="13"/>
      <c r="BL1804" s="13"/>
      <c r="BM1804" s="13"/>
      <c r="BN1804" s="13"/>
    </row>
    <row r="1805" spans="1:66" x14ac:dyDescent="0.25">
      <c r="A1805" s="10"/>
      <c r="B1805" s="10"/>
      <c r="C1805" s="10"/>
      <c r="D1805" s="18"/>
      <c r="E1805" s="10"/>
      <c r="F1805" s="10"/>
      <c r="G1805" s="10"/>
      <c r="H1805" s="10"/>
      <c r="I1805" s="10"/>
      <c r="J1805" s="10"/>
      <c r="K1805" s="11"/>
      <c r="L1805" s="11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2"/>
      <c r="AS1805" s="12"/>
      <c r="AT1805" s="12"/>
      <c r="AU1805" s="12"/>
      <c r="AV1805" s="12"/>
      <c r="AW1805" s="12"/>
      <c r="AX1805" s="12"/>
      <c r="AY1805" s="12"/>
      <c r="AZ1805" s="12"/>
      <c r="BA1805" s="12"/>
      <c r="BB1805" s="12"/>
      <c r="BC1805" s="12"/>
      <c r="BD1805" s="12"/>
      <c r="BE1805" s="12"/>
      <c r="BF1805" s="12"/>
      <c r="BG1805" s="12"/>
      <c r="BH1805" s="12"/>
      <c r="BI1805" s="12"/>
      <c r="BJ1805" s="13"/>
      <c r="BK1805" s="13"/>
      <c r="BL1805" s="13"/>
      <c r="BM1805" s="13"/>
      <c r="BN1805" s="13"/>
    </row>
    <row r="1806" spans="1:66" x14ac:dyDescent="0.25">
      <c r="A1806" s="10"/>
      <c r="B1806" s="10"/>
      <c r="C1806" s="10"/>
      <c r="D1806" s="18"/>
      <c r="E1806" s="10"/>
      <c r="F1806" s="10"/>
      <c r="G1806" s="10"/>
      <c r="H1806" s="10"/>
      <c r="I1806" s="10"/>
      <c r="J1806" s="10"/>
      <c r="K1806" s="11"/>
      <c r="L1806" s="11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  <c r="AA1806" s="12"/>
      <c r="AB1806" s="12"/>
      <c r="AC1806" s="12"/>
      <c r="AD1806" s="12"/>
      <c r="AE1806" s="12"/>
      <c r="AF1806" s="12"/>
      <c r="AG1806" s="12"/>
      <c r="AH1806" s="12"/>
      <c r="AI1806" s="12"/>
      <c r="AJ1806" s="12"/>
      <c r="AK1806" s="12"/>
      <c r="AL1806" s="12"/>
      <c r="AM1806" s="12"/>
      <c r="AN1806" s="12"/>
      <c r="AO1806" s="12"/>
      <c r="AP1806" s="12"/>
      <c r="AQ1806" s="12"/>
      <c r="AR1806" s="12"/>
      <c r="AS1806" s="12"/>
      <c r="AT1806" s="12"/>
      <c r="AU1806" s="12"/>
      <c r="AV1806" s="12"/>
      <c r="AW1806" s="12"/>
      <c r="AX1806" s="12"/>
      <c r="AY1806" s="12"/>
      <c r="AZ1806" s="12"/>
      <c r="BA1806" s="12"/>
      <c r="BB1806" s="12"/>
      <c r="BC1806" s="12"/>
      <c r="BD1806" s="12"/>
      <c r="BE1806" s="12"/>
      <c r="BF1806" s="12"/>
      <c r="BG1806" s="12"/>
      <c r="BH1806" s="12"/>
      <c r="BI1806" s="12"/>
      <c r="BJ1806" s="13"/>
      <c r="BK1806" s="13"/>
      <c r="BL1806" s="13"/>
      <c r="BM1806" s="13"/>
      <c r="BN1806" s="13"/>
    </row>
    <row r="1807" spans="1:66" x14ac:dyDescent="0.25">
      <c r="A1807" s="10"/>
      <c r="B1807" s="10"/>
      <c r="C1807" s="10"/>
      <c r="D1807" s="18"/>
      <c r="E1807" s="10"/>
      <c r="F1807" s="10"/>
      <c r="G1807" s="10"/>
      <c r="H1807" s="10"/>
      <c r="I1807" s="10"/>
      <c r="J1807" s="10"/>
      <c r="K1807" s="11"/>
      <c r="L1807" s="11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2"/>
      <c r="AS1807" s="12"/>
      <c r="AT1807" s="12"/>
      <c r="AU1807" s="12"/>
      <c r="AV1807" s="12"/>
      <c r="AW1807" s="12"/>
      <c r="AX1807" s="12"/>
      <c r="AY1807" s="12"/>
      <c r="AZ1807" s="12"/>
      <c r="BA1807" s="12"/>
      <c r="BB1807" s="12"/>
      <c r="BC1807" s="12"/>
      <c r="BD1807" s="12"/>
      <c r="BE1807" s="12"/>
      <c r="BF1807" s="12"/>
      <c r="BG1807" s="12"/>
      <c r="BH1807" s="12"/>
      <c r="BI1807" s="12"/>
      <c r="BJ1807" s="13"/>
      <c r="BK1807" s="13"/>
      <c r="BL1807" s="13"/>
      <c r="BM1807" s="13"/>
      <c r="BN1807" s="13"/>
    </row>
    <row r="1808" spans="1:66" x14ac:dyDescent="0.25">
      <c r="A1808" s="10"/>
      <c r="B1808" s="10"/>
      <c r="C1808" s="10"/>
      <c r="D1808" s="18"/>
      <c r="E1808" s="10"/>
      <c r="F1808" s="10"/>
      <c r="G1808" s="10"/>
      <c r="H1808" s="10"/>
      <c r="I1808" s="10"/>
      <c r="J1808" s="10"/>
      <c r="K1808" s="11"/>
      <c r="L1808" s="11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12"/>
      <c r="Z1808" s="12"/>
      <c r="AA1808" s="12"/>
      <c r="AB1808" s="12"/>
      <c r="AC1808" s="12"/>
      <c r="AD1808" s="12"/>
      <c r="AE1808" s="12"/>
      <c r="AF1808" s="12"/>
      <c r="AG1808" s="12"/>
      <c r="AH1808" s="12"/>
      <c r="AI1808" s="12"/>
      <c r="AJ1808" s="12"/>
      <c r="AK1808" s="12"/>
      <c r="AL1808" s="12"/>
      <c r="AM1808" s="12"/>
      <c r="AN1808" s="12"/>
      <c r="AO1808" s="12"/>
      <c r="AP1808" s="12"/>
      <c r="AQ1808" s="12"/>
      <c r="AR1808" s="12"/>
      <c r="AS1808" s="12"/>
      <c r="AT1808" s="12"/>
      <c r="AU1808" s="12"/>
      <c r="AV1808" s="12"/>
      <c r="AW1808" s="12"/>
      <c r="AX1808" s="12"/>
      <c r="AY1808" s="12"/>
      <c r="AZ1808" s="12"/>
      <c r="BA1808" s="12"/>
      <c r="BB1808" s="12"/>
      <c r="BC1808" s="12"/>
      <c r="BD1808" s="12"/>
      <c r="BE1808" s="12"/>
      <c r="BF1808" s="12"/>
      <c r="BG1808" s="12"/>
      <c r="BH1808" s="12"/>
      <c r="BI1808" s="12"/>
      <c r="BJ1808" s="13"/>
      <c r="BK1808" s="13"/>
      <c r="BL1808" s="13"/>
      <c r="BM1808" s="13"/>
      <c r="BN1808" s="13"/>
    </row>
    <row r="1809" spans="1:66" x14ac:dyDescent="0.25">
      <c r="A1809" s="10"/>
      <c r="B1809" s="10"/>
      <c r="C1809" s="10"/>
      <c r="D1809" s="18"/>
      <c r="E1809" s="10"/>
      <c r="F1809" s="10"/>
      <c r="G1809" s="10"/>
      <c r="H1809" s="10"/>
      <c r="I1809" s="10"/>
      <c r="J1809" s="10"/>
      <c r="K1809" s="11"/>
      <c r="L1809" s="11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2"/>
      <c r="AS1809" s="12"/>
      <c r="AT1809" s="12"/>
      <c r="AU1809" s="12"/>
      <c r="AV1809" s="12"/>
      <c r="AW1809" s="12"/>
      <c r="AX1809" s="12"/>
      <c r="AY1809" s="12"/>
      <c r="AZ1809" s="12"/>
      <c r="BA1809" s="12"/>
      <c r="BB1809" s="12"/>
      <c r="BC1809" s="12"/>
      <c r="BD1809" s="12"/>
      <c r="BE1809" s="12"/>
      <c r="BF1809" s="12"/>
      <c r="BG1809" s="12"/>
      <c r="BH1809" s="12"/>
      <c r="BI1809" s="12"/>
      <c r="BJ1809" s="13"/>
      <c r="BK1809" s="13"/>
      <c r="BL1809" s="13"/>
      <c r="BM1809" s="13"/>
      <c r="BN1809" s="13"/>
    </row>
    <row r="1810" spans="1:66" x14ac:dyDescent="0.25">
      <c r="A1810" s="10"/>
      <c r="B1810" s="10"/>
      <c r="C1810" s="10"/>
      <c r="D1810" s="18"/>
      <c r="E1810" s="10"/>
      <c r="F1810" s="10"/>
      <c r="G1810" s="10"/>
      <c r="H1810" s="10"/>
      <c r="I1810" s="10"/>
      <c r="J1810" s="10"/>
      <c r="K1810" s="11"/>
      <c r="L1810" s="11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12"/>
      <c r="AE1810" s="12"/>
      <c r="AF1810" s="12"/>
      <c r="AG1810" s="12"/>
      <c r="AH1810" s="12"/>
      <c r="AI1810" s="12"/>
      <c r="AJ1810" s="12"/>
      <c r="AK1810" s="12"/>
      <c r="AL1810" s="12"/>
      <c r="AM1810" s="12"/>
      <c r="AN1810" s="12"/>
      <c r="AO1810" s="12"/>
      <c r="AP1810" s="12"/>
      <c r="AQ1810" s="12"/>
      <c r="AR1810" s="12"/>
      <c r="AS1810" s="12"/>
      <c r="AT1810" s="12"/>
      <c r="AU1810" s="12"/>
      <c r="AV1810" s="12"/>
      <c r="AW1810" s="12"/>
      <c r="AX1810" s="12"/>
      <c r="AY1810" s="12"/>
      <c r="AZ1810" s="12"/>
      <c r="BA1810" s="12"/>
      <c r="BB1810" s="12"/>
      <c r="BC1810" s="12"/>
      <c r="BD1810" s="12"/>
      <c r="BE1810" s="12"/>
      <c r="BF1810" s="12"/>
      <c r="BG1810" s="12"/>
      <c r="BH1810" s="12"/>
      <c r="BI1810" s="12"/>
      <c r="BJ1810" s="13"/>
      <c r="BK1810" s="13"/>
      <c r="BL1810" s="13"/>
      <c r="BM1810" s="13"/>
      <c r="BN1810" s="13"/>
    </row>
    <row r="1811" spans="1:66" x14ac:dyDescent="0.25">
      <c r="A1811" s="10"/>
      <c r="B1811" s="10"/>
      <c r="C1811" s="10"/>
      <c r="D1811" s="18"/>
      <c r="E1811" s="10"/>
      <c r="F1811" s="10"/>
      <c r="G1811" s="10"/>
      <c r="H1811" s="10"/>
      <c r="I1811" s="10"/>
      <c r="J1811" s="10"/>
      <c r="K1811" s="11"/>
      <c r="L1811" s="11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2"/>
      <c r="AS1811" s="12"/>
      <c r="AT1811" s="12"/>
      <c r="AU1811" s="12"/>
      <c r="AV1811" s="12"/>
      <c r="AW1811" s="12"/>
      <c r="AX1811" s="12"/>
      <c r="AY1811" s="12"/>
      <c r="AZ1811" s="12"/>
      <c r="BA1811" s="12"/>
      <c r="BB1811" s="12"/>
      <c r="BC1811" s="12"/>
      <c r="BD1811" s="12"/>
      <c r="BE1811" s="12"/>
      <c r="BF1811" s="12"/>
      <c r="BG1811" s="12"/>
      <c r="BH1811" s="12"/>
      <c r="BI1811" s="12"/>
      <c r="BJ1811" s="13"/>
      <c r="BK1811" s="13"/>
      <c r="BL1811" s="13"/>
      <c r="BM1811" s="13"/>
      <c r="BN1811" s="13"/>
    </row>
    <row r="1812" spans="1:66" x14ac:dyDescent="0.25">
      <c r="A1812" s="10"/>
      <c r="B1812" s="10"/>
      <c r="C1812" s="10"/>
      <c r="D1812" s="18"/>
      <c r="E1812" s="10"/>
      <c r="F1812" s="10"/>
      <c r="G1812" s="10"/>
      <c r="H1812" s="10"/>
      <c r="I1812" s="10"/>
      <c r="J1812" s="10"/>
      <c r="K1812" s="11"/>
      <c r="L1812" s="11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  <c r="AA1812" s="12"/>
      <c r="AB1812" s="12"/>
      <c r="AC1812" s="12"/>
      <c r="AD1812" s="12"/>
      <c r="AE1812" s="12"/>
      <c r="AF1812" s="12"/>
      <c r="AG1812" s="12"/>
      <c r="AH1812" s="12"/>
      <c r="AI1812" s="12"/>
      <c r="AJ1812" s="12"/>
      <c r="AK1812" s="12"/>
      <c r="AL1812" s="12"/>
      <c r="AM1812" s="12"/>
      <c r="AN1812" s="12"/>
      <c r="AO1812" s="12"/>
      <c r="AP1812" s="12"/>
      <c r="AQ1812" s="12"/>
      <c r="AR1812" s="12"/>
      <c r="AS1812" s="12"/>
      <c r="AT1812" s="12"/>
      <c r="AU1812" s="12"/>
      <c r="AV1812" s="12"/>
      <c r="AW1812" s="12"/>
      <c r="AX1812" s="12"/>
      <c r="AY1812" s="12"/>
      <c r="AZ1812" s="12"/>
      <c r="BA1812" s="12"/>
      <c r="BB1812" s="12"/>
      <c r="BC1812" s="12"/>
      <c r="BD1812" s="12"/>
      <c r="BE1812" s="12"/>
      <c r="BF1812" s="12"/>
      <c r="BG1812" s="12"/>
      <c r="BH1812" s="12"/>
      <c r="BI1812" s="12"/>
      <c r="BJ1812" s="13"/>
      <c r="BK1812" s="13"/>
      <c r="BL1812" s="13"/>
      <c r="BM1812" s="13"/>
      <c r="BN1812" s="13"/>
    </row>
    <row r="1813" spans="1:66" x14ac:dyDescent="0.25">
      <c r="A1813" s="10"/>
      <c r="B1813" s="10"/>
      <c r="C1813" s="10"/>
      <c r="D1813" s="18"/>
      <c r="E1813" s="10"/>
      <c r="F1813" s="10"/>
      <c r="G1813" s="10"/>
      <c r="H1813" s="10"/>
      <c r="I1813" s="10"/>
      <c r="J1813" s="10"/>
      <c r="K1813" s="11"/>
      <c r="L1813" s="11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2"/>
      <c r="AS1813" s="12"/>
      <c r="AT1813" s="12"/>
      <c r="AU1813" s="12"/>
      <c r="AV1813" s="12"/>
      <c r="AW1813" s="12"/>
      <c r="AX1813" s="12"/>
      <c r="AY1813" s="12"/>
      <c r="AZ1813" s="12"/>
      <c r="BA1813" s="12"/>
      <c r="BB1813" s="12"/>
      <c r="BC1813" s="12"/>
      <c r="BD1813" s="12"/>
      <c r="BE1813" s="12"/>
      <c r="BF1813" s="12"/>
      <c r="BG1813" s="12"/>
      <c r="BH1813" s="12"/>
      <c r="BI1813" s="12"/>
      <c r="BJ1813" s="13"/>
      <c r="BK1813" s="13"/>
      <c r="BL1813" s="13"/>
      <c r="BM1813" s="13"/>
      <c r="BN1813" s="13"/>
    </row>
    <row r="1814" spans="1:66" x14ac:dyDescent="0.25">
      <c r="A1814" s="10"/>
      <c r="B1814" s="10"/>
      <c r="C1814" s="10"/>
      <c r="D1814" s="18"/>
      <c r="E1814" s="10"/>
      <c r="F1814" s="10"/>
      <c r="G1814" s="10"/>
      <c r="H1814" s="10"/>
      <c r="I1814" s="10"/>
      <c r="J1814" s="10"/>
      <c r="K1814" s="11"/>
      <c r="L1814" s="11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  <c r="AA1814" s="12"/>
      <c r="AB1814" s="12"/>
      <c r="AC1814" s="12"/>
      <c r="AD1814" s="12"/>
      <c r="AE1814" s="12"/>
      <c r="AF1814" s="12"/>
      <c r="AG1814" s="12"/>
      <c r="AH1814" s="12"/>
      <c r="AI1814" s="12"/>
      <c r="AJ1814" s="12"/>
      <c r="AK1814" s="12"/>
      <c r="AL1814" s="12"/>
      <c r="AM1814" s="12"/>
      <c r="AN1814" s="12"/>
      <c r="AO1814" s="12"/>
      <c r="AP1814" s="12"/>
      <c r="AQ1814" s="12"/>
      <c r="AR1814" s="12"/>
      <c r="AS1814" s="12"/>
      <c r="AT1814" s="12"/>
      <c r="AU1814" s="12"/>
      <c r="AV1814" s="12"/>
      <c r="AW1814" s="12"/>
      <c r="AX1814" s="12"/>
      <c r="AY1814" s="12"/>
      <c r="AZ1814" s="12"/>
      <c r="BA1814" s="12"/>
      <c r="BB1814" s="12"/>
      <c r="BC1814" s="12"/>
      <c r="BD1814" s="12"/>
      <c r="BE1814" s="12"/>
      <c r="BF1814" s="12"/>
      <c r="BG1814" s="12"/>
      <c r="BH1814" s="12"/>
      <c r="BI1814" s="12"/>
      <c r="BJ1814" s="13"/>
      <c r="BK1814" s="13"/>
      <c r="BL1814" s="13"/>
      <c r="BM1814" s="13"/>
      <c r="BN1814" s="13"/>
    </row>
    <row r="1815" spans="1:66" x14ac:dyDescent="0.25">
      <c r="A1815" s="10"/>
      <c r="B1815" s="10"/>
      <c r="C1815" s="10"/>
      <c r="D1815" s="18"/>
      <c r="E1815" s="10"/>
      <c r="F1815" s="10"/>
      <c r="G1815" s="10"/>
      <c r="H1815" s="10"/>
      <c r="I1815" s="10"/>
      <c r="J1815" s="10"/>
      <c r="K1815" s="11"/>
      <c r="L1815" s="11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2"/>
      <c r="AS1815" s="12"/>
      <c r="AT1815" s="12"/>
      <c r="AU1815" s="12"/>
      <c r="AV1815" s="12"/>
      <c r="AW1815" s="12"/>
      <c r="AX1815" s="12"/>
      <c r="AY1815" s="12"/>
      <c r="AZ1815" s="12"/>
      <c r="BA1815" s="12"/>
      <c r="BB1815" s="12"/>
      <c r="BC1815" s="12"/>
      <c r="BD1815" s="12"/>
      <c r="BE1815" s="12"/>
      <c r="BF1815" s="12"/>
      <c r="BG1815" s="12"/>
      <c r="BH1815" s="12"/>
      <c r="BI1815" s="12"/>
      <c r="BJ1815" s="13"/>
      <c r="BK1815" s="13"/>
      <c r="BL1815" s="13"/>
      <c r="BM1815" s="13"/>
      <c r="BN1815" s="13"/>
    </row>
    <row r="1816" spans="1:66" x14ac:dyDescent="0.25">
      <c r="A1816" s="10"/>
      <c r="B1816" s="10"/>
      <c r="C1816" s="10"/>
      <c r="D1816" s="18"/>
      <c r="E1816" s="10"/>
      <c r="F1816" s="10"/>
      <c r="G1816" s="10"/>
      <c r="H1816" s="10"/>
      <c r="I1816" s="10"/>
      <c r="J1816" s="10"/>
      <c r="K1816" s="11"/>
      <c r="L1816" s="11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12"/>
      <c r="AE1816" s="12"/>
      <c r="AF1816" s="12"/>
      <c r="AG1816" s="12"/>
      <c r="AH1816" s="12"/>
      <c r="AI1816" s="12"/>
      <c r="AJ1816" s="12"/>
      <c r="AK1816" s="12"/>
      <c r="AL1816" s="12"/>
      <c r="AM1816" s="12"/>
      <c r="AN1816" s="12"/>
      <c r="AO1816" s="12"/>
      <c r="AP1816" s="12"/>
      <c r="AQ1816" s="12"/>
      <c r="AR1816" s="12"/>
      <c r="AS1816" s="12"/>
      <c r="AT1816" s="12"/>
      <c r="AU1816" s="12"/>
      <c r="AV1816" s="12"/>
      <c r="AW1816" s="12"/>
      <c r="AX1816" s="12"/>
      <c r="AY1816" s="12"/>
      <c r="AZ1816" s="12"/>
      <c r="BA1816" s="12"/>
      <c r="BB1816" s="12"/>
      <c r="BC1816" s="12"/>
      <c r="BD1816" s="12"/>
      <c r="BE1816" s="12"/>
      <c r="BF1816" s="12"/>
      <c r="BG1816" s="12"/>
      <c r="BH1816" s="12"/>
      <c r="BI1816" s="12"/>
      <c r="BJ1816" s="13"/>
      <c r="BK1816" s="13"/>
      <c r="BL1816" s="13"/>
      <c r="BM1816" s="13"/>
      <c r="BN1816" s="13"/>
    </row>
    <row r="1817" spans="1:66" x14ac:dyDescent="0.25">
      <c r="A1817" s="10"/>
      <c r="B1817" s="10"/>
      <c r="C1817" s="10"/>
      <c r="D1817" s="18"/>
      <c r="E1817" s="10"/>
      <c r="F1817" s="10"/>
      <c r="G1817" s="10"/>
      <c r="H1817" s="10"/>
      <c r="I1817" s="10"/>
      <c r="J1817" s="10"/>
      <c r="K1817" s="11"/>
      <c r="L1817" s="11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2"/>
      <c r="AS1817" s="12"/>
      <c r="AT1817" s="12"/>
      <c r="AU1817" s="12"/>
      <c r="AV1817" s="12"/>
      <c r="AW1817" s="12"/>
      <c r="AX1817" s="12"/>
      <c r="AY1817" s="12"/>
      <c r="AZ1817" s="12"/>
      <c r="BA1817" s="12"/>
      <c r="BB1817" s="12"/>
      <c r="BC1817" s="12"/>
      <c r="BD1817" s="12"/>
      <c r="BE1817" s="12"/>
      <c r="BF1817" s="12"/>
      <c r="BG1817" s="12"/>
      <c r="BH1817" s="12"/>
      <c r="BI1817" s="12"/>
      <c r="BJ1817" s="13"/>
      <c r="BK1817" s="13"/>
      <c r="BL1817" s="13"/>
      <c r="BM1817" s="13"/>
      <c r="BN1817" s="13"/>
    </row>
    <row r="1818" spans="1:66" x14ac:dyDescent="0.25">
      <c r="A1818" s="10"/>
      <c r="B1818" s="10"/>
      <c r="C1818" s="10"/>
      <c r="D1818" s="18"/>
      <c r="E1818" s="10"/>
      <c r="F1818" s="10"/>
      <c r="G1818" s="10"/>
      <c r="H1818" s="10"/>
      <c r="I1818" s="10"/>
      <c r="J1818" s="10"/>
      <c r="K1818" s="11"/>
      <c r="L1818" s="11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  <c r="AA1818" s="12"/>
      <c r="AB1818" s="12"/>
      <c r="AC1818" s="12"/>
      <c r="AD1818" s="12"/>
      <c r="AE1818" s="12"/>
      <c r="AF1818" s="12"/>
      <c r="AG1818" s="12"/>
      <c r="AH1818" s="12"/>
      <c r="AI1818" s="12"/>
      <c r="AJ1818" s="12"/>
      <c r="AK1818" s="12"/>
      <c r="AL1818" s="12"/>
      <c r="AM1818" s="12"/>
      <c r="AN1818" s="12"/>
      <c r="AO1818" s="12"/>
      <c r="AP1818" s="12"/>
      <c r="AQ1818" s="12"/>
      <c r="AR1818" s="12"/>
      <c r="AS1818" s="12"/>
      <c r="AT1818" s="12"/>
      <c r="AU1818" s="12"/>
      <c r="AV1818" s="12"/>
      <c r="AW1818" s="12"/>
      <c r="AX1818" s="12"/>
      <c r="AY1818" s="12"/>
      <c r="AZ1818" s="12"/>
      <c r="BA1818" s="12"/>
      <c r="BB1818" s="12"/>
      <c r="BC1818" s="12"/>
      <c r="BD1818" s="12"/>
      <c r="BE1818" s="12"/>
      <c r="BF1818" s="12"/>
      <c r="BG1818" s="12"/>
      <c r="BH1818" s="12"/>
      <c r="BI1818" s="12"/>
      <c r="BJ1818" s="13"/>
      <c r="BK1818" s="13"/>
      <c r="BL1818" s="13"/>
      <c r="BM1818" s="13"/>
      <c r="BN1818" s="13"/>
    </row>
    <row r="1819" spans="1:66" x14ac:dyDescent="0.25">
      <c r="A1819" s="10"/>
      <c r="B1819" s="10"/>
      <c r="C1819" s="10"/>
      <c r="D1819" s="18"/>
      <c r="E1819" s="10"/>
      <c r="F1819" s="10"/>
      <c r="G1819" s="10"/>
      <c r="H1819" s="10"/>
      <c r="I1819" s="10"/>
      <c r="J1819" s="10"/>
      <c r="K1819" s="11"/>
      <c r="L1819" s="11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2"/>
      <c r="AS1819" s="12"/>
      <c r="AT1819" s="12"/>
      <c r="AU1819" s="12"/>
      <c r="AV1819" s="12"/>
      <c r="AW1819" s="12"/>
      <c r="AX1819" s="12"/>
      <c r="AY1819" s="12"/>
      <c r="AZ1819" s="12"/>
      <c r="BA1819" s="12"/>
      <c r="BB1819" s="12"/>
      <c r="BC1819" s="12"/>
      <c r="BD1819" s="12"/>
      <c r="BE1819" s="12"/>
      <c r="BF1819" s="12"/>
      <c r="BG1819" s="12"/>
      <c r="BH1819" s="12"/>
      <c r="BI1819" s="12"/>
      <c r="BJ1819" s="13"/>
      <c r="BK1819" s="13"/>
      <c r="BL1819" s="13"/>
      <c r="BM1819" s="13"/>
      <c r="BN1819" s="13"/>
    </row>
    <row r="1820" spans="1:66" x14ac:dyDescent="0.25">
      <c r="A1820" s="10"/>
      <c r="B1820" s="10"/>
      <c r="C1820" s="10"/>
      <c r="D1820" s="18"/>
      <c r="E1820" s="10"/>
      <c r="F1820" s="10"/>
      <c r="G1820" s="10"/>
      <c r="H1820" s="10"/>
      <c r="I1820" s="10"/>
      <c r="J1820" s="10"/>
      <c r="K1820" s="11"/>
      <c r="L1820" s="11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  <c r="AA1820" s="12"/>
      <c r="AB1820" s="12"/>
      <c r="AC1820" s="12"/>
      <c r="AD1820" s="12"/>
      <c r="AE1820" s="12"/>
      <c r="AF1820" s="12"/>
      <c r="AG1820" s="12"/>
      <c r="AH1820" s="12"/>
      <c r="AI1820" s="12"/>
      <c r="AJ1820" s="12"/>
      <c r="AK1820" s="12"/>
      <c r="AL1820" s="12"/>
      <c r="AM1820" s="12"/>
      <c r="AN1820" s="12"/>
      <c r="AO1820" s="12"/>
      <c r="AP1820" s="12"/>
      <c r="AQ1820" s="12"/>
      <c r="AR1820" s="12"/>
      <c r="AS1820" s="12"/>
      <c r="AT1820" s="12"/>
      <c r="AU1820" s="12"/>
      <c r="AV1820" s="12"/>
      <c r="AW1820" s="12"/>
      <c r="AX1820" s="12"/>
      <c r="AY1820" s="12"/>
      <c r="AZ1820" s="12"/>
      <c r="BA1820" s="12"/>
      <c r="BB1820" s="12"/>
      <c r="BC1820" s="12"/>
      <c r="BD1820" s="12"/>
      <c r="BE1820" s="12"/>
      <c r="BF1820" s="12"/>
      <c r="BG1820" s="12"/>
      <c r="BH1820" s="12"/>
      <c r="BI1820" s="12"/>
      <c r="BJ1820" s="13"/>
      <c r="BK1820" s="13"/>
      <c r="BL1820" s="13"/>
      <c r="BM1820" s="13"/>
      <c r="BN1820" s="13"/>
    </row>
    <row r="1821" spans="1:66" x14ac:dyDescent="0.25">
      <c r="A1821" s="10"/>
      <c r="B1821" s="10"/>
      <c r="C1821" s="10"/>
      <c r="D1821" s="18"/>
      <c r="E1821" s="10"/>
      <c r="F1821" s="10"/>
      <c r="G1821" s="10"/>
      <c r="H1821" s="10"/>
      <c r="I1821" s="10"/>
      <c r="J1821" s="10"/>
      <c r="K1821" s="11"/>
      <c r="L1821" s="11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2"/>
      <c r="AS1821" s="12"/>
      <c r="AT1821" s="12"/>
      <c r="AU1821" s="12"/>
      <c r="AV1821" s="12"/>
      <c r="AW1821" s="12"/>
      <c r="AX1821" s="12"/>
      <c r="AY1821" s="12"/>
      <c r="AZ1821" s="12"/>
      <c r="BA1821" s="12"/>
      <c r="BB1821" s="12"/>
      <c r="BC1821" s="12"/>
      <c r="BD1821" s="12"/>
      <c r="BE1821" s="12"/>
      <c r="BF1821" s="12"/>
      <c r="BG1821" s="12"/>
      <c r="BH1821" s="12"/>
      <c r="BI1821" s="12"/>
      <c r="BJ1821" s="13"/>
      <c r="BK1821" s="13"/>
      <c r="BL1821" s="13"/>
      <c r="BM1821" s="13"/>
      <c r="BN1821" s="13"/>
    </row>
    <row r="1822" spans="1:66" x14ac:dyDescent="0.25">
      <c r="A1822" s="10"/>
      <c r="B1822" s="10"/>
      <c r="C1822" s="10"/>
      <c r="D1822" s="18"/>
      <c r="E1822" s="10"/>
      <c r="F1822" s="10"/>
      <c r="G1822" s="10"/>
      <c r="H1822" s="10"/>
      <c r="I1822" s="10"/>
      <c r="J1822" s="10"/>
      <c r="K1822" s="11"/>
      <c r="L1822" s="11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12"/>
      <c r="AE1822" s="12"/>
      <c r="AF1822" s="12"/>
      <c r="AG1822" s="12"/>
      <c r="AH1822" s="12"/>
      <c r="AI1822" s="12"/>
      <c r="AJ1822" s="12"/>
      <c r="AK1822" s="12"/>
      <c r="AL1822" s="12"/>
      <c r="AM1822" s="12"/>
      <c r="AN1822" s="12"/>
      <c r="AO1822" s="12"/>
      <c r="AP1822" s="12"/>
      <c r="AQ1822" s="12"/>
      <c r="AR1822" s="12"/>
      <c r="AS1822" s="12"/>
      <c r="AT1822" s="12"/>
      <c r="AU1822" s="12"/>
      <c r="AV1822" s="12"/>
      <c r="AW1822" s="12"/>
      <c r="AX1822" s="12"/>
      <c r="AY1822" s="12"/>
      <c r="AZ1822" s="12"/>
      <c r="BA1822" s="12"/>
      <c r="BB1822" s="12"/>
      <c r="BC1822" s="12"/>
      <c r="BD1822" s="12"/>
      <c r="BE1822" s="12"/>
      <c r="BF1822" s="12"/>
      <c r="BG1822" s="12"/>
      <c r="BH1822" s="12"/>
      <c r="BI1822" s="12"/>
      <c r="BJ1822" s="13"/>
      <c r="BK1822" s="13"/>
      <c r="BL1822" s="13"/>
      <c r="BM1822" s="13"/>
      <c r="BN1822" s="13"/>
    </row>
    <row r="1823" spans="1:66" x14ac:dyDescent="0.25">
      <c r="A1823" s="10"/>
      <c r="B1823" s="10"/>
      <c r="C1823" s="10"/>
      <c r="D1823" s="18"/>
      <c r="E1823" s="10"/>
      <c r="F1823" s="10"/>
      <c r="G1823" s="10"/>
      <c r="H1823" s="10"/>
      <c r="I1823" s="10"/>
      <c r="J1823" s="10"/>
      <c r="K1823" s="11"/>
      <c r="L1823" s="11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2"/>
      <c r="AS1823" s="12"/>
      <c r="AT1823" s="12"/>
      <c r="AU1823" s="12"/>
      <c r="AV1823" s="12"/>
      <c r="AW1823" s="12"/>
      <c r="AX1823" s="12"/>
      <c r="AY1823" s="12"/>
      <c r="AZ1823" s="12"/>
      <c r="BA1823" s="12"/>
      <c r="BB1823" s="12"/>
      <c r="BC1823" s="12"/>
      <c r="BD1823" s="12"/>
      <c r="BE1823" s="12"/>
      <c r="BF1823" s="12"/>
      <c r="BG1823" s="12"/>
      <c r="BH1823" s="12"/>
      <c r="BI1823" s="12"/>
      <c r="BJ1823" s="13"/>
      <c r="BK1823" s="13"/>
      <c r="BL1823" s="13"/>
      <c r="BM1823" s="13"/>
      <c r="BN1823" s="13"/>
    </row>
    <row r="1824" spans="1:66" x14ac:dyDescent="0.25">
      <c r="A1824" s="10"/>
      <c r="B1824" s="10"/>
      <c r="C1824" s="10"/>
      <c r="D1824" s="18"/>
      <c r="E1824" s="10"/>
      <c r="F1824" s="10"/>
      <c r="G1824" s="10"/>
      <c r="H1824" s="10"/>
      <c r="I1824" s="10"/>
      <c r="J1824" s="10"/>
      <c r="K1824" s="11"/>
      <c r="L1824" s="11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  <c r="AA1824" s="12"/>
      <c r="AB1824" s="12"/>
      <c r="AC1824" s="12"/>
      <c r="AD1824" s="12"/>
      <c r="AE1824" s="12"/>
      <c r="AF1824" s="12"/>
      <c r="AG1824" s="12"/>
      <c r="AH1824" s="12"/>
      <c r="AI1824" s="12"/>
      <c r="AJ1824" s="12"/>
      <c r="AK1824" s="12"/>
      <c r="AL1824" s="12"/>
      <c r="AM1824" s="12"/>
      <c r="AN1824" s="12"/>
      <c r="AO1824" s="12"/>
      <c r="AP1824" s="12"/>
      <c r="AQ1824" s="12"/>
      <c r="AR1824" s="12"/>
      <c r="AS1824" s="12"/>
      <c r="AT1824" s="12"/>
      <c r="AU1824" s="12"/>
      <c r="AV1824" s="12"/>
      <c r="AW1824" s="12"/>
      <c r="AX1824" s="12"/>
      <c r="AY1824" s="12"/>
      <c r="AZ1824" s="12"/>
      <c r="BA1824" s="12"/>
      <c r="BB1824" s="12"/>
      <c r="BC1824" s="12"/>
      <c r="BD1824" s="12"/>
      <c r="BE1824" s="12"/>
      <c r="BF1824" s="12"/>
      <c r="BG1824" s="12"/>
      <c r="BH1824" s="12"/>
      <c r="BI1824" s="12"/>
      <c r="BJ1824" s="13"/>
      <c r="BK1824" s="13"/>
      <c r="BL1824" s="13"/>
      <c r="BM1824" s="13"/>
      <c r="BN1824" s="13"/>
    </row>
    <row r="1825" spans="1:66" x14ac:dyDescent="0.25">
      <c r="A1825" s="10"/>
      <c r="B1825" s="10"/>
      <c r="C1825" s="10"/>
      <c r="D1825" s="18"/>
      <c r="E1825" s="10"/>
      <c r="F1825" s="10"/>
      <c r="G1825" s="10"/>
      <c r="H1825" s="10"/>
      <c r="I1825" s="10"/>
      <c r="J1825" s="10"/>
      <c r="K1825" s="11"/>
      <c r="L1825" s="11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2"/>
      <c r="AS1825" s="12"/>
      <c r="AT1825" s="12"/>
      <c r="AU1825" s="12"/>
      <c r="AV1825" s="12"/>
      <c r="AW1825" s="12"/>
      <c r="AX1825" s="12"/>
      <c r="AY1825" s="12"/>
      <c r="AZ1825" s="12"/>
      <c r="BA1825" s="12"/>
      <c r="BB1825" s="12"/>
      <c r="BC1825" s="12"/>
      <c r="BD1825" s="12"/>
      <c r="BE1825" s="12"/>
      <c r="BF1825" s="12"/>
      <c r="BG1825" s="12"/>
      <c r="BH1825" s="12"/>
      <c r="BI1825" s="12"/>
      <c r="BJ1825" s="13"/>
      <c r="BK1825" s="13"/>
      <c r="BL1825" s="13"/>
      <c r="BM1825" s="13"/>
      <c r="BN1825" s="13"/>
    </row>
    <row r="1826" spans="1:66" x14ac:dyDescent="0.25">
      <c r="A1826" s="10"/>
      <c r="B1826" s="10"/>
      <c r="C1826" s="10"/>
      <c r="D1826" s="18"/>
      <c r="E1826" s="10"/>
      <c r="F1826" s="10"/>
      <c r="G1826" s="10"/>
      <c r="H1826" s="10"/>
      <c r="I1826" s="10"/>
      <c r="J1826" s="10"/>
      <c r="K1826" s="11"/>
      <c r="L1826" s="11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  <c r="AA1826" s="12"/>
      <c r="AB1826" s="12"/>
      <c r="AC1826" s="12"/>
      <c r="AD1826" s="12"/>
      <c r="AE1826" s="12"/>
      <c r="AF1826" s="12"/>
      <c r="AG1826" s="12"/>
      <c r="AH1826" s="12"/>
      <c r="AI1826" s="12"/>
      <c r="AJ1826" s="12"/>
      <c r="AK1826" s="12"/>
      <c r="AL1826" s="12"/>
      <c r="AM1826" s="12"/>
      <c r="AN1826" s="12"/>
      <c r="AO1826" s="12"/>
      <c r="AP1826" s="12"/>
      <c r="AQ1826" s="12"/>
      <c r="AR1826" s="12"/>
      <c r="AS1826" s="12"/>
      <c r="AT1826" s="12"/>
      <c r="AU1826" s="12"/>
      <c r="AV1826" s="12"/>
      <c r="AW1826" s="12"/>
      <c r="AX1826" s="12"/>
      <c r="AY1826" s="12"/>
      <c r="AZ1826" s="12"/>
      <c r="BA1826" s="12"/>
      <c r="BB1826" s="12"/>
      <c r="BC1826" s="12"/>
      <c r="BD1826" s="12"/>
      <c r="BE1826" s="12"/>
      <c r="BF1826" s="12"/>
      <c r="BG1826" s="12"/>
      <c r="BH1826" s="12"/>
      <c r="BI1826" s="12"/>
      <c r="BJ1826" s="13"/>
      <c r="BK1826" s="13"/>
      <c r="BL1826" s="13"/>
      <c r="BM1826" s="13"/>
      <c r="BN1826" s="13"/>
    </row>
    <row r="1827" spans="1:66" x14ac:dyDescent="0.25">
      <c r="A1827" s="10"/>
      <c r="B1827" s="10"/>
      <c r="C1827" s="10"/>
      <c r="D1827" s="18"/>
      <c r="E1827" s="10"/>
      <c r="F1827" s="10"/>
      <c r="G1827" s="10"/>
      <c r="H1827" s="10"/>
      <c r="I1827" s="10"/>
      <c r="J1827" s="10"/>
      <c r="K1827" s="11"/>
      <c r="L1827" s="11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2"/>
      <c r="AS1827" s="12"/>
      <c r="AT1827" s="12"/>
      <c r="AU1827" s="12"/>
      <c r="AV1827" s="12"/>
      <c r="AW1827" s="12"/>
      <c r="AX1827" s="12"/>
      <c r="AY1827" s="12"/>
      <c r="AZ1827" s="12"/>
      <c r="BA1827" s="12"/>
      <c r="BB1827" s="12"/>
      <c r="BC1827" s="12"/>
      <c r="BD1827" s="12"/>
      <c r="BE1827" s="12"/>
      <c r="BF1827" s="12"/>
      <c r="BG1827" s="12"/>
      <c r="BH1827" s="12"/>
      <c r="BI1827" s="12"/>
      <c r="BJ1827" s="13"/>
      <c r="BK1827" s="13"/>
      <c r="BL1827" s="13"/>
      <c r="BM1827" s="13"/>
      <c r="BN1827" s="13"/>
    </row>
    <row r="1828" spans="1:66" x14ac:dyDescent="0.25">
      <c r="A1828" s="10"/>
      <c r="B1828" s="10"/>
      <c r="C1828" s="10"/>
      <c r="D1828" s="18"/>
      <c r="E1828" s="10"/>
      <c r="F1828" s="10"/>
      <c r="G1828" s="10"/>
      <c r="H1828" s="10"/>
      <c r="I1828" s="10"/>
      <c r="J1828" s="10"/>
      <c r="K1828" s="11"/>
      <c r="L1828" s="11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12"/>
      <c r="AE1828" s="12"/>
      <c r="AF1828" s="12"/>
      <c r="AG1828" s="12"/>
      <c r="AH1828" s="12"/>
      <c r="AI1828" s="12"/>
      <c r="AJ1828" s="12"/>
      <c r="AK1828" s="12"/>
      <c r="AL1828" s="12"/>
      <c r="AM1828" s="12"/>
      <c r="AN1828" s="12"/>
      <c r="AO1828" s="12"/>
      <c r="AP1828" s="12"/>
      <c r="AQ1828" s="12"/>
      <c r="AR1828" s="12"/>
      <c r="AS1828" s="12"/>
      <c r="AT1828" s="12"/>
      <c r="AU1828" s="12"/>
      <c r="AV1828" s="12"/>
      <c r="AW1828" s="12"/>
      <c r="AX1828" s="12"/>
      <c r="AY1828" s="12"/>
      <c r="AZ1828" s="12"/>
      <c r="BA1828" s="12"/>
      <c r="BB1828" s="12"/>
      <c r="BC1828" s="12"/>
      <c r="BD1828" s="12"/>
      <c r="BE1828" s="12"/>
      <c r="BF1828" s="12"/>
      <c r="BG1828" s="12"/>
      <c r="BH1828" s="12"/>
      <c r="BI1828" s="12"/>
      <c r="BJ1828" s="13"/>
      <c r="BK1828" s="13"/>
      <c r="BL1828" s="13"/>
      <c r="BM1828" s="13"/>
      <c r="BN1828" s="13"/>
    </row>
    <row r="1829" spans="1:66" x14ac:dyDescent="0.25">
      <c r="A1829" s="10"/>
      <c r="B1829" s="10"/>
      <c r="C1829" s="10"/>
      <c r="D1829" s="18"/>
      <c r="E1829" s="10"/>
      <c r="F1829" s="10"/>
      <c r="G1829" s="10"/>
      <c r="H1829" s="10"/>
      <c r="I1829" s="10"/>
      <c r="J1829" s="10"/>
      <c r="K1829" s="11"/>
      <c r="L1829" s="11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2"/>
      <c r="AS1829" s="12"/>
      <c r="AT1829" s="12"/>
      <c r="AU1829" s="12"/>
      <c r="AV1829" s="12"/>
      <c r="AW1829" s="12"/>
      <c r="AX1829" s="12"/>
      <c r="AY1829" s="12"/>
      <c r="AZ1829" s="12"/>
      <c r="BA1829" s="12"/>
      <c r="BB1829" s="12"/>
      <c r="BC1829" s="12"/>
      <c r="BD1829" s="12"/>
      <c r="BE1829" s="12"/>
      <c r="BF1829" s="12"/>
      <c r="BG1829" s="12"/>
      <c r="BH1829" s="12"/>
      <c r="BI1829" s="12"/>
      <c r="BJ1829" s="13"/>
      <c r="BK1829" s="13"/>
      <c r="BL1829" s="13"/>
      <c r="BM1829" s="13"/>
      <c r="BN1829" s="13"/>
    </row>
    <row r="1830" spans="1:66" x14ac:dyDescent="0.25">
      <c r="A1830" s="10"/>
      <c r="B1830" s="10"/>
      <c r="C1830" s="10"/>
      <c r="D1830" s="10"/>
      <c r="E1830" s="10"/>
      <c r="F1830" s="10"/>
      <c r="G1830" s="10"/>
      <c r="H1830" s="10"/>
      <c r="I1830" s="10"/>
      <c r="J1830" s="10"/>
      <c r="K1830" s="11"/>
      <c r="L1830" s="11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  <c r="AA1830" s="12"/>
      <c r="AB1830" s="12"/>
      <c r="AC1830" s="12"/>
      <c r="AD1830" s="12"/>
      <c r="AE1830" s="12"/>
      <c r="AF1830" s="12"/>
      <c r="AG1830" s="12"/>
      <c r="AH1830" s="12"/>
      <c r="AI1830" s="12"/>
      <c r="AJ1830" s="12"/>
      <c r="AK1830" s="12"/>
      <c r="AL1830" s="12"/>
      <c r="AM1830" s="12"/>
      <c r="AN1830" s="12"/>
      <c r="AO1830" s="12"/>
      <c r="AP1830" s="12"/>
      <c r="AQ1830" s="12"/>
      <c r="AR1830" s="12"/>
      <c r="AS1830" s="12"/>
      <c r="AT1830" s="12"/>
      <c r="AU1830" s="12"/>
      <c r="AV1830" s="12"/>
      <c r="AW1830" s="12"/>
      <c r="AX1830" s="12"/>
      <c r="AY1830" s="12"/>
      <c r="AZ1830" s="12"/>
      <c r="BA1830" s="12"/>
      <c r="BB1830" s="12"/>
      <c r="BC1830" s="12"/>
      <c r="BD1830" s="12"/>
      <c r="BE1830" s="12"/>
      <c r="BF1830" s="12"/>
      <c r="BG1830" s="12"/>
      <c r="BH1830" s="12"/>
      <c r="BI1830" s="12"/>
      <c r="BJ1830" s="13"/>
      <c r="BK1830" s="13"/>
      <c r="BL1830" s="13"/>
      <c r="BM1830" s="13"/>
      <c r="BN1830" s="13"/>
    </row>
    <row r="1831" spans="1:66" x14ac:dyDescent="0.25">
      <c r="A1831" s="10"/>
      <c r="B1831" s="10"/>
      <c r="C1831" s="10"/>
      <c r="D1831" s="10"/>
      <c r="E1831" s="10"/>
      <c r="F1831" s="10"/>
      <c r="G1831" s="10"/>
      <c r="H1831" s="10"/>
      <c r="I1831" s="10"/>
      <c r="J1831" s="10"/>
      <c r="K1831" s="11"/>
      <c r="L1831" s="11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2"/>
      <c r="AS1831" s="12"/>
      <c r="AT1831" s="12"/>
      <c r="AU1831" s="12"/>
      <c r="AV1831" s="12"/>
      <c r="AW1831" s="12"/>
      <c r="AX1831" s="12"/>
      <c r="AY1831" s="12"/>
      <c r="AZ1831" s="12"/>
      <c r="BA1831" s="12"/>
      <c r="BB1831" s="12"/>
      <c r="BC1831" s="12"/>
      <c r="BD1831" s="12"/>
      <c r="BE1831" s="12"/>
      <c r="BF1831" s="12"/>
      <c r="BG1831" s="12"/>
      <c r="BH1831" s="12"/>
      <c r="BI1831" s="12"/>
      <c r="BJ1831" s="13"/>
      <c r="BK1831" s="13"/>
      <c r="BL1831" s="13"/>
      <c r="BM1831" s="13"/>
      <c r="BN1831" s="13"/>
    </row>
    <row r="1832" spans="1:66" x14ac:dyDescent="0.25">
      <c r="A1832" s="10"/>
      <c r="B1832" s="10"/>
      <c r="C1832" s="10"/>
      <c r="D1832" s="10"/>
      <c r="E1832" s="10"/>
      <c r="F1832" s="10"/>
      <c r="G1832" s="10"/>
      <c r="H1832" s="10"/>
      <c r="I1832" s="10"/>
      <c r="J1832" s="10"/>
      <c r="K1832" s="11"/>
      <c r="L1832" s="11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  <c r="AA1832" s="12"/>
      <c r="AB1832" s="12"/>
      <c r="AC1832" s="12"/>
      <c r="AD1832" s="12"/>
      <c r="AE1832" s="12"/>
      <c r="AF1832" s="12"/>
      <c r="AG1832" s="12"/>
      <c r="AH1832" s="12"/>
      <c r="AI1832" s="12"/>
      <c r="AJ1832" s="12"/>
      <c r="AK1832" s="12"/>
      <c r="AL1832" s="12"/>
      <c r="AM1832" s="12"/>
      <c r="AN1832" s="12"/>
      <c r="AO1832" s="12"/>
      <c r="AP1832" s="12"/>
      <c r="AQ1832" s="12"/>
      <c r="AR1832" s="12"/>
      <c r="AS1832" s="12"/>
      <c r="AT1832" s="12"/>
      <c r="AU1832" s="12"/>
      <c r="AV1832" s="12"/>
      <c r="AW1832" s="12"/>
      <c r="AX1832" s="12"/>
      <c r="AY1832" s="12"/>
      <c r="AZ1832" s="12"/>
      <c r="BA1832" s="12"/>
      <c r="BB1832" s="12"/>
      <c r="BC1832" s="12"/>
      <c r="BD1832" s="12"/>
      <c r="BE1832" s="12"/>
      <c r="BF1832" s="12"/>
      <c r="BG1832" s="12"/>
      <c r="BH1832" s="12"/>
      <c r="BI1832" s="12"/>
      <c r="BJ1832" s="13"/>
      <c r="BK1832" s="13"/>
      <c r="BL1832" s="13"/>
      <c r="BM1832" s="13"/>
      <c r="BN1832" s="13"/>
    </row>
    <row r="1833" spans="1:66" x14ac:dyDescent="0.25">
      <c r="A1833" s="10"/>
      <c r="B1833" s="10"/>
      <c r="C1833" s="10"/>
      <c r="D1833" s="10"/>
      <c r="E1833" s="10"/>
      <c r="F1833" s="10"/>
      <c r="G1833" s="10"/>
      <c r="H1833" s="10"/>
      <c r="I1833" s="10"/>
      <c r="J1833" s="10"/>
      <c r="K1833" s="11"/>
      <c r="L1833" s="11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2"/>
      <c r="AS1833" s="12"/>
      <c r="AT1833" s="12"/>
      <c r="AU1833" s="12"/>
      <c r="AV1833" s="12"/>
      <c r="AW1833" s="12"/>
      <c r="AX1833" s="12"/>
      <c r="AY1833" s="12"/>
      <c r="AZ1833" s="12"/>
      <c r="BA1833" s="12"/>
      <c r="BB1833" s="12"/>
      <c r="BC1833" s="12"/>
      <c r="BD1833" s="12"/>
      <c r="BE1833" s="12"/>
      <c r="BF1833" s="12"/>
      <c r="BG1833" s="12"/>
      <c r="BH1833" s="12"/>
      <c r="BI1833" s="12"/>
      <c r="BJ1833" s="13"/>
      <c r="BK1833" s="13"/>
      <c r="BL1833" s="13"/>
      <c r="BM1833" s="13"/>
      <c r="BN1833" s="13"/>
    </row>
    <row r="1834" spans="1:66" x14ac:dyDescent="0.25">
      <c r="A1834" s="10"/>
      <c r="B1834" s="10"/>
      <c r="C1834" s="10"/>
      <c r="D1834" s="10"/>
      <c r="E1834" s="10"/>
      <c r="F1834" s="10"/>
      <c r="G1834" s="10"/>
      <c r="H1834" s="10"/>
      <c r="I1834" s="10"/>
      <c r="J1834" s="10"/>
      <c r="K1834" s="11"/>
      <c r="L1834" s="11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12"/>
      <c r="AE1834" s="12"/>
      <c r="AF1834" s="12"/>
      <c r="AG1834" s="12"/>
      <c r="AH1834" s="12"/>
      <c r="AI1834" s="12"/>
      <c r="AJ1834" s="12"/>
      <c r="AK1834" s="12"/>
      <c r="AL1834" s="12"/>
      <c r="AM1834" s="12"/>
      <c r="AN1834" s="12"/>
      <c r="AO1834" s="12"/>
      <c r="AP1834" s="12"/>
      <c r="AQ1834" s="12"/>
      <c r="AR1834" s="12"/>
      <c r="AS1834" s="12"/>
      <c r="AT1834" s="12"/>
      <c r="AU1834" s="12"/>
      <c r="AV1834" s="12"/>
      <c r="AW1834" s="12"/>
      <c r="AX1834" s="12"/>
      <c r="AY1834" s="12"/>
      <c r="AZ1834" s="12"/>
      <c r="BA1834" s="12"/>
      <c r="BB1834" s="12"/>
      <c r="BC1834" s="12"/>
      <c r="BD1834" s="12"/>
      <c r="BE1834" s="12"/>
      <c r="BF1834" s="12"/>
      <c r="BG1834" s="12"/>
      <c r="BH1834" s="12"/>
      <c r="BI1834" s="12"/>
      <c r="BJ1834" s="13"/>
      <c r="BK1834" s="13"/>
      <c r="BL1834" s="13"/>
      <c r="BM1834" s="13"/>
      <c r="BN1834" s="13"/>
    </row>
    <row r="1835" spans="1:66" x14ac:dyDescent="0.25">
      <c r="A1835" s="10"/>
      <c r="B1835" s="10"/>
      <c r="C1835" s="10"/>
      <c r="D1835" s="10"/>
      <c r="E1835" s="10"/>
      <c r="F1835" s="10"/>
      <c r="G1835" s="10"/>
      <c r="H1835" s="10"/>
      <c r="I1835" s="10"/>
      <c r="J1835" s="10"/>
      <c r="K1835" s="11"/>
      <c r="L1835" s="11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2"/>
      <c r="AS1835" s="12"/>
      <c r="AT1835" s="12"/>
      <c r="AU1835" s="12"/>
      <c r="AV1835" s="12"/>
      <c r="AW1835" s="12"/>
      <c r="AX1835" s="12"/>
      <c r="AY1835" s="12"/>
      <c r="AZ1835" s="12"/>
      <c r="BA1835" s="12"/>
      <c r="BB1835" s="12"/>
      <c r="BC1835" s="12"/>
      <c r="BD1835" s="12"/>
      <c r="BE1835" s="12"/>
      <c r="BF1835" s="12"/>
      <c r="BG1835" s="12"/>
      <c r="BH1835" s="12"/>
      <c r="BI1835" s="12"/>
      <c r="BJ1835" s="13"/>
      <c r="BK1835" s="13"/>
      <c r="BL1835" s="13"/>
      <c r="BM1835" s="13"/>
      <c r="BN1835" s="13"/>
    </row>
    <row r="1836" spans="1:66" x14ac:dyDescent="0.25">
      <c r="A1836" s="10"/>
      <c r="B1836" s="10"/>
      <c r="C1836" s="10"/>
      <c r="D1836" s="10"/>
      <c r="E1836" s="10"/>
      <c r="F1836" s="10"/>
      <c r="G1836" s="10"/>
      <c r="H1836" s="10"/>
      <c r="I1836" s="10"/>
      <c r="J1836" s="10"/>
      <c r="K1836" s="11"/>
      <c r="L1836" s="11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  <c r="AA1836" s="12"/>
      <c r="AB1836" s="12"/>
      <c r="AC1836" s="12"/>
      <c r="AD1836" s="12"/>
      <c r="AE1836" s="12"/>
      <c r="AF1836" s="12"/>
      <c r="AG1836" s="12"/>
      <c r="AH1836" s="12"/>
      <c r="AI1836" s="12"/>
      <c r="AJ1836" s="12"/>
      <c r="AK1836" s="12"/>
      <c r="AL1836" s="12"/>
      <c r="AM1836" s="12"/>
      <c r="AN1836" s="12"/>
      <c r="AO1836" s="12"/>
      <c r="AP1836" s="12"/>
      <c r="AQ1836" s="12"/>
      <c r="AR1836" s="12"/>
      <c r="AS1836" s="12"/>
      <c r="AT1836" s="12"/>
      <c r="AU1836" s="12"/>
      <c r="AV1836" s="12"/>
      <c r="AW1836" s="12"/>
      <c r="AX1836" s="12"/>
      <c r="AY1836" s="12"/>
      <c r="AZ1836" s="12"/>
      <c r="BA1836" s="12"/>
      <c r="BB1836" s="12"/>
      <c r="BC1836" s="12"/>
      <c r="BD1836" s="12"/>
      <c r="BE1836" s="12"/>
      <c r="BF1836" s="12"/>
      <c r="BG1836" s="12"/>
      <c r="BH1836" s="12"/>
      <c r="BI1836" s="12"/>
      <c r="BJ1836" s="13"/>
      <c r="BK1836" s="13"/>
      <c r="BL1836" s="13"/>
      <c r="BM1836" s="13"/>
      <c r="BN1836" s="13"/>
    </row>
    <row r="1837" spans="1:66" x14ac:dyDescent="0.25">
      <c r="A1837" s="10"/>
      <c r="B1837" s="10"/>
      <c r="C1837" s="10"/>
      <c r="D1837" s="10"/>
      <c r="E1837" s="10"/>
      <c r="F1837" s="10"/>
      <c r="G1837" s="10"/>
      <c r="H1837" s="10"/>
      <c r="I1837" s="10"/>
      <c r="J1837" s="10"/>
      <c r="K1837" s="11"/>
      <c r="L1837" s="11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2"/>
      <c r="AS1837" s="12"/>
      <c r="AT1837" s="12"/>
      <c r="AU1837" s="12"/>
      <c r="AV1837" s="12"/>
      <c r="AW1837" s="12"/>
      <c r="AX1837" s="12"/>
      <c r="AY1837" s="12"/>
      <c r="AZ1837" s="12"/>
      <c r="BA1837" s="12"/>
      <c r="BB1837" s="12"/>
      <c r="BC1837" s="12"/>
      <c r="BD1837" s="12"/>
      <c r="BE1837" s="12"/>
      <c r="BF1837" s="12"/>
      <c r="BG1837" s="12"/>
      <c r="BH1837" s="12"/>
      <c r="BI1837" s="12"/>
      <c r="BJ1837" s="13"/>
      <c r="BK1837" s="13"/>
      <c r="BL1837" s="13"/>
      <c r="BM1837" s="13"/>
      <c r="BN1837" s="13"/>
    </row>
    <row r="1838" spans="1:66" x14ac:dyDescent="0.25">
      <c r="A1838" s="10"/>
      <c r="B1838" s="10"/>
      <c r="C1838" s="10"/>
      <c r="D1838" s="10"/>
      <c r="E1838" s="10"/>
      <c r="F1838" s="10"/>
      <c r="G1838" s="10"/>
      <c r="H1838" s="10"/>
      <c r="I1838" s="10"/>
      <c r="J1838" s="10"/>
      <c r="K1838" s="11"/>
      <c r="L1838" s="11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  <c r="AA1838" s="12"/>
      <c r="AB1838" s="12"/>
      <c r="AC1838" s="12"/>
      <c r="AD1838" s="12"/>
      <c r="AE1838" s="12"/>
      <c r="AF1838" s="12"/>
      <c r="AG1838" s="12"/>
      <c r="AH1838" s="12"/>
      <c r="AI1838" s="12"/>
      <c r="AJ1838" s="12"/>
      <c r="AK1838" s="12"/>
      <c r="AL1838" s="12"/>
      <c r="AM1838" s="12"/>
      <c r="AN1838" s="12"/>
      <c r="AO1838" s="12"/>
      <c r="AP1838" s="12"/>
      <c r="AQ1838" s="12"/>
      <c r="AR1838" s="12"/>
      <c r="AS1838" s="12"/>
      <c r="AT1838" s="12"/>
      <c r="AU1838" s="12"/>
      <c r="AV1838" s="12"/>
      <c r="AW1838" s="12"/>
      <c r="AX1838" s="12"/>
      <c r="AY1838" s="12"/>
      <c r="AZ1838" s="12"/>
      <c r="BA1838" s="12"/>
      <c r="BB1838" s="12"/>
      <c r="BC1838" s="12"/>
      <c r="BD1838" s="12"/>
      <c r="BE1838" s="12"/>
      <c r="BF1838" s="12"/>
      <c r="BG1838" s="12"/>
      <c r="BH1838" s="12"/>
      <c r="BI1838" s="12"/>
      <c r="BJ1838" s="13"/>
      <c r="BK1838" s="13"/>
      <c r="BL1838" s="13"/>
      <c r="BM1838" s="13"/>
      <c r="BN1838" s="13"/>
    </row>
    <row r="1839" spans="1:66" x14ac:dyDescent="0.25">
      <c r="A1839" s="10"/>
      <c r="B1839" s="10"/>
      <c r="C1839" s="10"/>
      <c r="D1839" s="10"/>
      <c r="E1839" s="10"/>
      <c r="F1839" s="10"/>
      <c r="G1839" s="10"/>
      <c r="H1839" s="10"/>
      <c r="I1839" s="10"/>
      <c r="J1839" s="10"/>
      <c r="K1839" s="11"/>
      <c r="L1839" s="11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2"/>
      <c r="AS1839" s="12"/>
      <c r="AT1839" s="12"/>
      <c r="AU1839" s="12"/>
      <c r="AV1839" s="12"/>
      <c r="AW1839" s="12"/>
      <c r="AX1839" s="12"/>
      <c r="AY1839" s="12"/>
      <c r="AZ1839" s="12"/>
      <c r="BA1839" s="12"/>
      <c r="BB1839" s="12"/>
      <c r="BC1839" s="12"/>
      <c r="BD1839" s="12"/>
      <c r="BE1839" s="12"/>
      <c r="BF1839" s="12"/>
      <c r="BG1839" s="12"/>
      <c r="BH1839" s="12"/>
      <c r="BI1839" s="12"/>
      <c r="BJ1839" s="13"/>
      <c r="BK1839" s="13"/>
      <c r="BL1839" s="13"/>
      <c r="BM1839" s="13"/>
      <c r="BN1839" s="13"/>
    </row>
    <row r="1840" spans="1:66" x14ac:dyDescent="0.25">
      <c r="A1840" s="10"/>
      <c r="B1840" s="10"/>
      <c r="C1840" s="10"/>
      <c r="D1840" s="10"/>
      <c r="E1840" s="10"/>
      <c r="F1840" s="10"/>
      <c r="G1840" s="10"/>
      <c r="H1840" s="10"/>
      <c r="I1840" s="10"/>
      <c r="J1840" s="10"/>
      <c r="K1840" s="11"/>
      <c r="L1840" s="11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12"/>
      <c r="AE1840" s="12"/>
      <c r="AF1840" s="12"/>
      <c r="AG1840" s="12"/>
      <c r="AH1840" s="12"/>
      <c r="AI1840" s="12"/>
      <c r="AJ1840" s="12"/>
      <c r="AK1840" s="12"/>
      <c r="AL1840" s="12"/>
      <c r="AM1840" s="12"/>
      <c r="AN1840" s="12"/>
      <c r="AO1840" s="12"/>
      <c r="AP1840" s="12"/>
      <c r="AQ1840" s="12"/>
      <c r="AR1840" s="12"/>
      <c r="AS1840" s="12"/>
      <c r="AT1840" s="12"/>
      <c r="AU1840" s="12"/>
      <c r="AV1840" s="12"/>
      <c r="AW1840" s="12"/>
      <c r="AX1840" s="12"/>
      <c r="AY1840" s="12"/>
      <c r="AZ1840" s="12"/>
      <c r="BA1840" s="12"/>
      <c r="BB1840" s="12"/>
      <c r="BC1840" s="12"/>
      <c r="BD1840" s="12"/>
      <c r="BE1840" s="12"/>
      <c r="BF1840" s="12"/>
      <c r="BG1840" s="12"/>
      <c r="BH1840" s="12"/>
      <c r="BI1840" s="12"/>
      <c r="BJ1840" s="13"/>
      <c r="BK1840" s="13"/>
      <c r="BL1840" s="13"/>
      <c r="BM1840" s="13"/>
      <c r="BN1840" s="13"/>
    </row>
    <row r="1841" spans="1:66" s="14" customFormat="1" x14ac:dyDescent="0.25">
      <c r="A1841" s="10"/>
      <c r="B1841" s="10"/>
      <c r="C1841" s="10"/>
      <c r="D1841" s="10"/>
      <c r="E1841" s="10"/>
      <c r="F1841" s="10"/>
      <c r="G1841" s="10"/>
      <c r="H1841" s="10"/>
      <c r="I1841" s="10"/>
      <c r="J1841" s="10"/>
      <c r="K1841" s="11"/>
      <c r="L1841" s="11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2"/>
      <c r="AS1841" s="12"/>
      <c r="AT1841" s="12"/>
      <c r="AU1841" s="12"/>
      <c r="AV1841" s="12"/>
      <c r="AW1841" s="12"/>
      <c r="AX1841" s="12"/>
      <c r="AY1841" s="12"/>
      <c r="AZ1841" s="12"/>
      <c r="BA1841" s="12"/>
      <c r="BB1841" s="12"/>
      <c r="BC1841" s="12"/>
      <c r="BD1841" s="12"/>
      <c r="BE1841" s="12"/>
      <c r="BF1841" s="12"/>
      <c r="BG1841" s="12"/>
      <c r="BH1841" s="12"/>
      <c r="BI1841" s="12"/>
      <c r="BJ1841" s="13"/>
      <c r="BK1841" s="13"/>
      <c r="BL1841" s="13"/>
      <c r="BM1841" s="13"/>
      <c r="BN1841" s="13"/>
    </row>
    <row r="1842" spans="1:66" x14ac:dyDescent="0.25">
      <c r="A1842" s="10"/>
      <c r="B1842" s="10"/>
      <c r="C1842" s="10"/>
      <c r="D1842" s="18"/>
      <c r="E1842" s="10"/>
      <c r="F1842" s="10"/>
      <c r="G1842" s="10"/>
      <c r="H1842" s="10"/>
      <c r="I1842" s="10"/>
      <c r="J1842" s="10"/>
      <c r="K1842" s="11"/>
      <c r="L1842" s="11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  <c r="AA1842" s="12"/>
      <c r="AB1842" s="12"/>
      <c r="AC1842" s="12"/>
      <c r="AD1842" s="12"/>
      <c r="AE1842" s="12"/>
      <c r="AF1842" s="12"/>
      <c r="AG1842" s="12"/>
      <c r="AH1842" s="12"/>
      <c r="AI1842" s="12"/>
      <c r="AJ1842" s="12"/>
      <c r="AK1842" s="12"/>
      <c r="AL1842" s="12"/>
      <c r="AM1842" s="12"/>
      <c r="AN1842" s="12"/>
      <c r="AO1842" s="12"/>
      <c r="AP1842" s="12"/>
      <c r="AQ1842" s="12"/>
      <c r="AR1842" s="12"/>
      <c r="AS1842" s="12"/>
      <c r="AT1842" s="12"/>
      <c r="AU1842" s="12"/>
      <c r="AV1842" s="12"/>
      <c r="AW1842" s="12"/>
      <c r="AX1842" s="12"/>
      <c r="AY1842" s="12"/>
      <c r="AZ1842" s="12"/>
      <c r="BA1842" s="12"/>
      <c r="BB1842" s="12"/>
      <c r="BC1842" s="12"/>
      <c r="BD1842" s="12"/>
      <c r="BE1842" s="12"/>
      <c r="BF1842" s="12"/>
      <c r="BG1842" s="12"/>
      <c r="BH1842" s="12"/>
      <c r="BI1842" s="12"/>
      <c r="BJ1842" s="13"/>
      <c r="BK1842" s="13"/>
      <c r="BL1842" s="13"/>
      <c r="BM1842" s="13"/>
      <c r="BN1842" s="13"/>
    </row>
    <row r="1843" spans="1:66" x14ac:dyDescent="0.25">
      <c r="A1843" s="10"/>
      <c r="B1843" s="10"/>
      <c r="C1843" s="10"/>
      <c r="D1843" s="18"/>
      <c r="E1843" s="10"/>
      <c r="F1843" s="10"/>
      <c r="G1843" s="10"/>
      <c r="H1843" s="10"/>
      <c r="I1843" s="10"/>
      <c r="J1843" s="10"/>
      <c r="K1843" s="11"/>
      <c r="L1843" s="11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2"/>
      <c r="AS1843" s="12"/>
      <c r="AT1843" s="12"/>
      <c r="AU1843" s="12"/>
      <c r="AV1843" s="12"/>
      <c r="AW1843" s="12"/>
      <c r="AX1843" s="12"/>
      <c r="AY1843" s="12"/>
      <c r="AZ1843" s="12"/>
      <c r="BA1843" s="12"/>
      <c r="BB1843" s="12"/>
      <c r="BC1843" s="12"/>
      <c r="BD1843" s="12"/>
      <c r="BE1843" s="12"/>
      <c r="BF1843" s="12"/>
      <c r="BG1843" s="12"/>
      <c r="BH1843" s="12"/>
      <c r="BI1843" s="12"/>
      <c r="BJ1843" s="13"/>
      <c r="BK1843" s="13"/>
      <c r="BL1843" s="13"/>
      <c r="BM1843" s="13"/>
      <c r="BN1843" s="13"/>
    </row>
    <row r="1844" spans="1:66" x14ac:dyDescent="0.25">
      <c r="A1844" s="10"/>
      <c r="B1844" s="10"/>
      <c r="C1844" s="10"/>
      <c r="D1844" s="18"/>
      <c r="E1844" s="10"/>
      <c r="F1844" s="10"/>
      <c r="G1844" s="10"/>
      <c r="H1844" s="10"/>
      <c r="I1844" s="10"/>
      <c r="J1844" s="10"/>
      <c r="K1844" s="11"/>
      <c r="L1844" s="11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  <c r="AE1844" s="12"/>
      <c r="AF1844" s="12"/>
      <c r="AG1844" s="12"/>
      <c r="AH1844" s="12"/>
      <c r="AI1844" s="12"/>
      <c r="AJ1844" s="12"/>
      <c r="AK1844" s="12"/>
      <c r="AL1844" s="12"/>
      <c r="AM1844" s="12"/>
      <c r="AN1844" s="12"/>
      <c r="AO1844" s="12"/>
      <c r="AP1844" s="12"/>
      <c r="AQ1844" s="12"/>
      <c r="AR1844" s="12"/>
      <c r="AS1844" s="12"/>
      <c r="AT1844" s="12"/>
      <c r="AU1844" s="12"/>
      <c r="AV1844" s="12"/>
      <c r="AW1844" s="12"/>
      <c r="AX1844" s="12"/>
      <c r="AY1844" s="12"/>
      <c r="AZ1844" s="12"/>
      <c r="BA1844" s="12"/>
      <c r="BB1844" s="12"/>
      <c r="BC1844" s="12"/>
      <c r="BD1844" s="12"/>
      <c r="BE1844" s="12"/>
      <c r="BF1844" s="12"/>
      <c r="BG1844" s="12"/>
      <c r="BH1844" s="12"/>
      <c r="BI1844" s="12"/>
      <c r="BJ1844" s="13"/>
      <c r="BK1844" s="13"/>
      <c r="BL1844" s="13"/>
      <c r="BM1844" s="13"/>
      <c r="BN1844" s="13"/>
    </row>
    <row r="1845" spans="1:66" x14ac:dyDescent="0.25">
      <c r="A1845" s="10"/>
      <c r="B1845" s="10"/>
      <c r="C1845" s="10"/>
      <c r="D1845" s="18"/>
      <c r="E1845" s="10"/>
      <c r="F1845" s="10"/>
      <c r="G1845" s="10"/>
      <c r="H1845" s="10"/>
      <c r="I1845" s="10"/>
      <c r="J1845" s="10"/>
      <c r="K1845" s="11"/>
      <c r="L1845" s="11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2"/>
      <c r="AS1845" s="12"/>
      <c r="AT1845" s="12"/>
      <c r="AU1845" s="12"/>
      <c r="AV1845" s="12"/>
      <c r="AW1845" s="12"/>
      <c r="AX1845" s="12"/>
      <c r="AY1845" s="12"/>
      <c r="AZ1845" s="12"/>
      <c r="BA1845" s="12"/>
      <c r="BB1845" s="12"/>
      <c r="BC1845" s="12"/>
      <c r="BD1845" s="12"/>
      <c r="BE1845" s="12"/>
      <c r="BF1845" s="12"/>
      <c r="BG1845" s="12"/>
      <c r="BH1845" s="12"/>
      <c r="BI1845" s="12"/>
      <c r="BJ1845" s="13"/>
      <c r="BK1845" s="13"/>
      <c r="BL1845" s="13"/>
      <c r="BM1845" s="13"/>
      <c r="BN1845" s="13"/>
    </row>
    <row r="1846" spans="1:66" x14ac:dyDescent="0.25">
      <c r="A1846" s="10"/>
      <c r="B1846" s="10"/>
      <c r="C1846" s="10"/>
      <c r="D1846" s="18"/>
      <c r="E1846" s="10"/>
      <c r="F1846" s="10"/>
      <c r="G1846" s="10"/>
      <c r="H1846" s="10"/>
      <c r="I1846" s="10"/>
      <c r="J1846" s="10"/>
      <c r="K1846" s="11"/>
      <c r="L1846" s="11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  <c r="AE1846" s="12"/>
      <c r="AF1846" s="12"/>
      <c r="AG1846" s="12"/>
      <c r="AH1846" s="12"/>
      <c r="AI1846" s="12"/>
      <c r="AJ1846" s="12"/>
      <c r="AK1846" s="12"/>
      <c r="AL1846" s="12"/>
      <c r="AM1846" s="12"/>
      <c r="AN1846" s="12"/>
      <c r="AO1846" s="12"/>
      <c r="AP1846" s="12"/>
      <c r="AQ1846" s="12"/>
      <c r="AR1846" s="12"/>
      <c r="AS1846" s="12"/>
      <c r="AT1846" s="12"/>
      <c r="AU1846" s="12"/>
      <c r="AV1846" s="12"/>
      <c r="AW1846" s="12"/>
      <c r="AX1846" s="12"/>
      <c r="AY1846" s="12"/>
      <c r="AZ1846" s="12"/>
      <c r="BA1846" s="12"/>
      <c r="BB1846" s="12"/>
      <c r="BC1846" s="12"/>
      <c r="BD1846" s="12"/>
      <c r="BE1846" s="12"/>
      <c r="BF1846" s="12"/>
      <c r="BG1846" s="12"/>
      <c r="BH1846" s="12"/>
      <c r="BI1846" s="12"/>
      <c r="BJ1846" s="13"/>
      <c r="BK1846" s="13"/>
      <c r="BL1846" s="13"/>
      <c r="BM1846" s="13"/>
      <c r="BN1846" s="13"/>
    </row>
    <row r="1847" spans="1:66" x14ac:dyDescent="0.25">
      <c r="A1847" s="10"/>
      <c r="B1847" s="10"/>
      <c r="C1847" s="10"/>
      <c r="D1847" s="18"/>
      <c r="E1847" s="10"/>
      <c r="F1847" s="10"/>
      <c r="G1847" s="10"/>
      <c r="H1847" s="10"/>
      <c r="I1847" s="10"/>
      <c r="J1847" s="10"/>
      <c r="K1847" s="11"/>
      <c r="L1847" s="11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2"/>
      <c r="AS1847" s="12"/>
      <c r="AT1847" s="12"/>
      <c r="AU1847" s="12"/>
      <c r="AV1847" s="12"/>
      <c r="AW1847" s="12"/>
      <c r="AX1847" s="12"/>
      <c r="AY1847" s="12"/>
      <c r="AZ1847" s="12"/>
      <c r="BA1847" s="12"/>
      <c r="BB1847" s="12"/>
      <c r="BC1847" s="12"/>
      <c r="BD1847" s="12"/>
      <c r="BE1847" s="12"/>
      <c r="BF1847" s="12"/>
      <c r="BG1847" s="12"/>
      <c r="BH1847" s="12"/>
      <c r="BI1847" s="12"/>
      <c r="BJ1847" s="13"/>
      <c r="BK1847" s="13"/>
      <c r="BL1847" s="13"/>
      <c r="BM1847" s="13"/>
      <c r="BN1847" s="13"/>
    </row>
    <row r="1848" spans="1:66" x14ac:dyDescent="0.25">
      <c r="A1848" s="10"/>
      <c r="B1848" s="10"/>
      <c r="C1848" s="10"/>
      <c r="D1848" s="18"/>
      <c r="E1848" s="10"/>
      <c r="F1848" s="10"/>
      <c r="G1848" s="10"/>
      <c r="H1848" s="10"/>
      <c r="I1848" s="10"/>
      <c r="J1848" s="10"/>
      <c r="K1848" s="11"/>
      <c r="L1848" s="11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  <c r="AE1848" s="12"/>
      <c r="AF1848" s="12"/>
      <c r="AG1848" s="12"/>
      <c r="AH1848" s="12"/>
      <c r="AI1848" s="12"/>
      <c r="AJ1848" s="12"/>
      <c r="AK1848" s="12"/>
      <c r="AL1848" s="12"/>
      <c r="AM1848" s="12"/>
      <c r="AN1848" s="12"/>
      <c r="AO1848" s="12"/>
      <c r="AP1848" s="12"/>
      <c r="AQ1848" s="12"/>
      <c r="AR1848" s="12"/>
      <c r="AS1848" s="12"/>
      <c r="AT1848" s="12"/>
      <c r="AU1848" s="12"/>
      <c r="AV1848" s="12"/>
      <c r="AW1848" s="12"/>
      <c r="AX1848" s="12"/>
      <c r="AY1848" s="12"/>
      <c r="AZ1848" s="12"/>
      <c r="BA1848" s="12"/>
      <c r="BB1848" s="12"/>
      <c r="BC1848" s="12"/>
      <c r="BD1848" s="12"/>
      <c r="BE1848" s="12"/>
      <c r="BF1848" s="12"/>
      <c r="BG1848" s="12"/>
      <c r="BH1848" s="12"/>
      <c r="BI1848" s="12"/>
      <c r="BJ1848" s="13"/>
      <c r="BK1848" s="13"/>
      <c r="BL1848" s="13"/>
      <c r="BM1848" s="13"/>
      <c r="BN1848" s="13"/>
    </row>
    <row r="1849" spans="1:66" x14ac:dyDescent="0.25">
      <c r="A1849" s="10"/>
      <c r="B1849" s="10"/>
      <c r="C1849" s="10"/>
      <c r="D1849" s="18"/>
      <c r="E1849" s="10"/>
      <c r="F1849" s="10"/>
      <c r="G1849" s="10"/>
      <c r="H1849" s="10"/>
      <c r="I1849" s="10"/>
      <c r="J1849" s="10"/>
      <c r="K1849" s="11"/>
      <c r="L1849" s="11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2"/>
      <c r="AS1849" s="12"/>
      <c r="AT1849" s="12"/>
      <c r="AU1849" s="12"/>
      <c r="AV1849" s="12"/>
      <c r="AW1849" s="12"/>
      <c r="AX1849" s="12"/>
      <c r="AY1849" s="12"/>
      <c r="AZ1849" s="12"/>
      <c r="BA1849" s="12"/>
      <c r="BB1849" s="12"/>
      <c r="BC1849" s="12"/>
      <c r="BD1849" s="12"/>
      <c r="BE1849" s="12"/>
      <c r="BF1849" s="12"/>
      <c r="BG1849" s="12"/>
      <c r="BH1849" s="12"/>
      <c r="BI1849" s="12"/>
      <c r="BJ1849" s="13"/>
      <c r="BK1849" s="13"/>
      <c r="BL1849" s="13"/>
      <c r="BM1849" s="13"/>
      <c r="BN1849" s="13"/>
    </row>
    <row r="1850" spans="1:66" x14ac:dyDescent="0.25">
      <c r="A1850" s="10"/>
      <c r="B1850" s="10"/>
      <c r="C1850" s="10"/>
      <c r="D1850" s="18"/>
      <c r="E1850" s="10"/>
      <c r="F1850" s="10"/>
      <c r="G1850" s="10"/>
      <c r="H1850" s="10"/>
      <c r="I1850" s="10"/>
      <c r="J1850" s="10"/>
      <c r="K1850" s="11"/>
      <c r="L1850" s="11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  <c r="AA1850" s="12"/>
      <c r="AB1850" s="12"/>
      <c r="AC1850" s="12"/>
      <c r="AD1850" s="12"/>
      <c r="AE1850" s="12"/>
      <c r="AF1850" s="12"/>
      <c r="AG1850" s="12"/>
      <c r="AH1850" s="12"/>
      <c r="AI1850" s="12"/>
      <c r="AJ1850" s="12"/>
      <c r="AK1850" s="12"/>
      <c r="AL1850" s="12"/>
      <c r="AM1850" s="12"/>
      <c r="AN1850" s="12"/>
      <c r="AO1850" s="12"/>
      <c r="AP1850" s="12"/>
      <c r="AQ1850" s="12"/>
      <c r="AR1850" s="12"/>
      <c r="AS1850" s="12"/>
      <c r="AT1850" s="12"/>
      <c r="AU1850" s="12"/>
      <c r="AV1850" s="12"/>
      <c r="AW1850" s="12"/>
      <c r="AX1850" s="12"/>
      <c r="AY1850" s="12"/>
      <c r="AZ1850" s="12"/>
      <c r="BA1850" s="12"/>
      <c r="BB1850" s="12"/>
      <c r="BC1850" s="12"/>
      <c r="BD1850" s="12"/>
      <c r="BE1850" s="12"/>
      <c r="BF1850" s="12"/>
      <c r="BG1850" s="12"/>
      <c r="BH1850" s="12"/>
      <c r="BI1850" s="12"/>
      <c r="BJ1850" s="13"/>
      <c r="BK1850" s="13"/>
      <c r="BL1850" s="13"/>
      <c r="BM1850" s="13"/>
      <c r="BN1850" s="13"/>
    </row>
    <row r="1851" spans="1:66" x14ac:dyDescent="0.25">
      <c r="A1851" s="10"/>
      <c r="B1851" s="10"/>
      <c r="C1851" s="10"/>
      <c r="D1851" s="18"/>
      <c r="E1851" s="10"/>
      <c r="F1851" s="10"/>
      <c r="G1851" s="10"/>
      <c r="H1851" s="10"/>
      <c r="I1851" s="10"/>
      <c r="J1851" s="10"/>
      <c r="K1851" s="11"/>
      <c r="L1851" s="11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2"/>
      <c r="AS1851" s="12"/>
      <c r="AT1851" s="12"/>
      <c r="AU1851" s="12"/>
      <c r="AV1851" s="12"/>
      <c r="AW1851" s="12"/>
      <c r="AX1851" s="12"/>
      <c r="AY1851" s="12"/>
      <c r="AZ1851" s="12"/>
      <c r="BA1851" s="12"/>
      <c r="BB1851" s="12"/>
      <c r="BC1851" s="12"/>
      <c r="BD1851" s="12"/>
      <c r="BE1851" s="12"/>
      <c r="BF1851" s="12"/>
      <c r="BG1851" s="12"/>
      <c r="BH1851" s="12"/>
      <c r="BI1851" s="12"/>
      <c r="BJ1851" s="13"/>
      <c r="BK1851" s="13"/>
      <c r="BL1851" s="13"/>
      <c r="BM1851" s="13"/>
      <c r="BN1851" s="13"/>
    </row>
    <row r="1852" spans="1:66" x14ac:dyDescent="0.25">
      <c r="A1852" s="10"/>
      <c r="B1852" s="10"/>
      <c r="C1852" s="10"/>
      <c r="D1852" s="18"/>
      <c r="E1852" s="10"/>
      <c r="F1852" s="10"/>
      <c r="G1852" s="10"/>
      <c r="H1852" s="10"/>
      <c r="I1852" s="10"/>
      <c r="J1852" s="10"/>
      <c r="K1852" s="11"/>
      <c r="L1852" s="11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12"/>
      <c r="AE1852" s="12"/>
      <c r="AF1852" s="12"/>
      <c r="AG1852" s="12"/>
      <c r="AH1852" s="12"/>
      <c r="AI1852" s="12"/>
      <c r="AJ1852" s="12"/>
      <c r="AK1852" s="12"/>
      <c r="AL1852" s="12"/>
      <c r="AM1852" s="12"/>
      <c r="AN1852" s="12"/>
      <c r="AO1852" s="12"/>
      <c r="AP1852" s="12"/>
      <c r="AQ1852" s="12"/>
      <c r="AR1852" s="12"/>
      <c r="AS1852" s="12"/>
      <c r="AT1852" s="12"/>
      <c r="AU1852" s="12"/>
      <c r="AV1852" s="12"/>
      <c r="AW1852" s="12"/>
      <c r="AX1852" s="12"/>
      <c r="AY1852" s="12"/>
      <c r="AZ1852" s="12"/>
      <c r="BA1852" s="12"/>
      <c r="BB1852" s="12"/>
      <c r="BC1852" s="12"/>
      <c r="BD1852" s="12"/>
      <c r="BE1852" s="12"/>
      <c r="BF1852" s="12"/>
      <c r="BG1852" s="12"/>
      <c r="BH1852" s="12"/>
      <c r="BI1852" s="12"/>
      <c r="BJ1852" s="13"/>
      <c r="BK1852" s="13"/>
      <c r="BL1852" s="13"/>
      <c r="BM1852" s="13"/>
      <c r="BN1852" s="13"/>
    </row>
    <row r="1853" spans="1:66" x14ac:dyDescent="0.25">
      <c r="A1853" s="10"/>
      <c r="B1853" s="10"/>
      <c r="C1853" s="10"/>
      <c r="D1853" s="18"/>
      <c r="E1853" s="10"/>
      <c r="F1853" s="10"/>
      <c r="G1853" s="10"/>
      <c r="H1853" s="10"/>
      <c r="I1853" s="10"/>
      <c r="J1853" s="10"/>
      <c r="K1853" s="11"/>
      <c r="L1853" s="11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2"/>
      <c r="AS1853" s="12"/>
      <c r="AT1853" s="12"/>
      <c r="AU1853" s="12"/>
      <c r="AV1853" s="12"/>
      <c r="AW1853" s="12"/>
      <c r="AX1853" s="12"/>
      <c r="AY1853" s="12"/>
      <c r="AZ1853" s="12"/>
      <c r="BA1853" s="12"/>
      <c r="BB1853" s="12"/>
      <c r="BC1853" s="12"/>
      <c r="BD1853" s="12"/>
      <c r="BE1853" s="12"/>
      <c r="BF1853" s="12"/>
      <c r="BG1853" s="12"/>
      <c r="BH1853" s="12"/>
      <c r="BI1853" s="12"/>
      <c r="BJ1853" s="13"/>
      <c r="BK1853" s="13"/>
      <c r="BL1853" s="13"/>
      <c r="BM1853" s="13"/>
      <c r="BN1853" s="13"/>
    </row>
    <row r="1854" spans="1:66" x14ac:dyDescent="0.25">
      <c r="A1854" s="10"/>
      <c r="B1854" s="10"/>
      <c r="C1854" s="10"/>
      <c r="D1854" s="18"/>
      <c r="E1854" s="10"/>
      <c r="F1854" s="10"/>
      <c r="G1854" s="10"/>
      <c r="H1854" s="10"/>
      <c r="I1854" s="10"/>
      <c r="J1854" s="10"/>
      <c r="K1854" s="11"/>
      <c r="L1854" s="11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12"/>
      <c r="AD1854" s="12"/>
      <c r="AE1854" s="12"/>
      <c r="AF1854" s="12"/>
      <c r="AG1854" s="12"/>
      <c r="AH1854" s="12"/>
      <c r="AI1854" s="12"/>
      <c r="AJ1854" s="12"/>
      <c r="AK1854" s="12"/>
      <c r="AL1854" s="12"/>
      <c r="AM1854" s="12"/>
      <c r="AN1854" s="12"/>
      <c r="AO1854" s="12"/>
      <c r="AP1854" s="12"/>
      <c r="AQ1854" s="12"/>
      <c r="AR1854" s="12"/>
      <c r="AS1854" s="12"/>
      <c r="AT1854" s="12"/>
      <c r="AU1854" s="12"/>
      <c r="AV1854" s="12"/>
      <c r="AW1854" s="12"/>
      <c r="AX1854" s="12"/>
      <c r="AY1854" s="12"/>
      <c r="AZ1854" s="12"/>
      <c r="BA1854" s="12"/>
      <c r="BB1854" s="12"/>
      <c r="BC1854" s="12"/>
      <c r="BD1854" s="12"/>
      <c r="BE1854" s="12"/>
      <c r="BF1854" s="12"/>
      <c r="BG1854" s="12"/>
      <c r="BH1854" s="12"/>
      <c r="BI1854" s="12"/>
      <c r="BJ1854" s="13"/>
      <c r="BK1854" s="13"/>
      <c r="BL1854" s="13"/>
      <c r="BM1854" s="13"/>
      <c r="BN1854" s="13"/>
    </row>
    <row r="1855" spans="1:66" x14ac:dyDescent="0.25">
      <c r="A1855" s="10"/>
      <c r="B1855" s="10"/>
      <c r="C1855" s="10"/>
      <c r="D1855" s="18"/>
      <c r="E1855" s="10"/>
      <c r="F1855" s="10"/>
      <c r="G1855" s="10"/>
      <c r="H1855" s="10"/>
      <c r="I1855" s="10"/>
      <c r="J1855" s="10"/>
      <c r="K1855" s="11"/>
      <c r="L1855" s="11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2"/>
      <c r="AS1855" s="12"/>
      <c r="AT1855" s="12"/>
      <c r="AU1855" s="12"/>
      <c r="AV1855" s="12"/>
      <c r="AW1855" s="12"/>
      <c r="AX1855" s="12"/>
      <c r="AY1855" s="12"/>
      <c r="AZ1855" s="12"/>
      <c r="BA1855" s="12"/>
      <c r="BB1855" s="12"/>
      <c r="BC1855" s="12"/>
      <c r="BD1855" s="12"/>
      <c r="BE1855" s="12"/>
      <c r="BF1855" s="12"/>
      <c r="BG1855" s="12"/>
      <c r="BH1855" s="12"/>
      <c r="BI1855" s="12"/>
      <c r="BJ1855" s="13"/>
      <c r="BK1855" s="13"/>
      <c r="BL1855" s="13"/>
      <c r="BM1855" s="13"/>
      <c r="BN1855" s="13"/>
    </row>
    <row r="1856" spans="1:66" x14ac:dyDescent="0.25">
      <c r="A1856" s="10"/>
      <c r="B1856" s="10"/>
      <c r="C1856" s="10"/>
      <c r="D1856" s="18"/>
      <c r="E1856" s="10"/>
      <c r="F1856" s="10"/>
      <c r="G1856" s="10"/>
      <c r="H1856" s="10"/>
      <c r="I1856" s="10"/>
      <c r="J1856" s="10"/>
      <c r="K1856" s="11"/>
      <c r="L1856" s="11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  <c r="AA1856" s="12"/>
      <c r="AB1856" s="12"/>
      <c r="AC1856" s="12"/>
      <c r="AD1856" s="12"/>
      <c r="AE1856" s="12"/>
      <c r="AF1856" s="12"/>
      <c r="AG1856" s="12"/>
      <c r="AH1856" s="12"/>
      <c r="AI1856" s="12"/>
      <c r="AJ1856" s="12"/>
      <c r="AK1856" s="12"/>
      <c r="AL1856" s="12"/>
      <c r="AM1856" s="12"/>
      <c r="AN1856" s="12"/>
      <c r="AO1856" s="12"/>
      <c r="AP1856" s="12"/>
      <c r="AQ1856" s="12"/>
      <c r="AR1856" s="12"/>
      <c r="AS1856" s="12"/>
      <c r="AT1856" s="12"/>
      <c r="AU1856" s="12"/>
      <c r="AV1856" s="12"/>
      <c r="AW1856" s="12"/>
      <c r="AX1856" s="12"/>
      <c r="AY1856" s="12"/>
      <c r="AZ1856" s="12"/>
      <c r="BA1856" s="12"/>
      <c r="BB1856" s="12"/>
      <c r="BC1856" s="12"/>
      <c r="BD1856" s="12"/>
      <c r="BE1856" s="12"/>
      <c r="BF1856" s="12"/>
      <c r="BG1856" s="12"/>
      <c r="BH1856" s="12"/>
      <c r="BI1856" s="12"/>
      <c r="BJ1856" s="13"/>
      <c r="BK1856" s="13"/>
      <c r="BL1856" s="13"/>
      <c r="BM1856" s="13"/>
      <c r="BN1856" s="13"/>
    </row>
    <row r="1857" spans="1:66" x14ac:dyDescent="0.25">
      <c r="A1857" s="10"/>
      <c r="B1857" s="10"/>
      <c r="C1857" s="10"/>
      <c r="D1857" s="18"/>
      <c r="E1857" s="10"/>
      <c r="F1857" s="10"/>
      <c r="G1857" s="10"/>
      <c r="H1857" s="10"/>
      <c r="I1857" s="10"/>
      <c r="J1857" s="10"/>
      <c r="K1857" s="11"/>
      <c r="L1857" s="11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2"/>
      <c r="AS1857" s="12"/>
      <c r="AT1857" s="12"/>
      <c r="AU1857" s="12"/>
      <c r="AV1857" s="12"/>
      <c r="AW1857" s="12"/>
      <c r="AX1857" s="12"/>
      <c r="AY1857" s="12"/>
      <c r="AZ1857" s="12"/>
      <c r="BA1857" s="12"/>
      <c r="BB1857" s="12"/>
      <c r="BC1857" s="12"/>
      <c r="BD1857" s="12"/>
      <c r="BE1857" s="12"/>
      <c r="BF1857" s="12"/>
      <c r="BG1857" s="12"/>
      <c r="BH1857" s="12"/>
      <c r="BI1857" s="12"/>
      <c r="BJ1857" s="13"/>
      <c r="BK1857" s="13"/>
      <c r="BL1857" s="13"/>
      <c r="BM1857" s="13"/>
      <c r="BN1857" s="13"/>
    </row>
    <row r="1858" spans="1:66" x14ac:dyDescent="0.25">
      <c r="A1858" s="10"/>
      <c r="B1858" s="10"/>
      <c r="C1858" s="10"/>
      <c r="D1858" s="18"/>
      <c r="E1858" s="10"/>
      <c r="F1858" s="10"/>
      <c r="G1858" s="10"/>
      <c r="H1858" s="10"/>
      <c r="I1858" s="10"/>
      <c r="J1858" s="10"/>
      <c r="K1858" s="11"/>
      <c r="L1858" s="11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12"/>
      <c r="AE1858" s="12"/>
      <c r="AF1858" s="12"/>
      <c r="AG1858" s="12"/>
      <c r="AH1858" s="12"/>
      <c r="AI1858" s="12"/>
      <c r="AJ1858" s="12"/>
      <c r="AK1858" s="12"/>
      <c r="AL1858" s="12"/>
      <c r="AM1858" s="12"/>
      <c r="AN1858" s="12"/>
      <c r="AO1858" s="12"/>
      <c r="AP1858" s="12"/>
      <c r="AQ1858" s="12"/>
      <c r="AR1858" s="12"/>
      <c r="AS1858" s="12"/>
      <c r="AT1858" s="12"/>
      <c r="AU1858" s="12"/>
      <c r="AV1858" s="12"/>
      <c r="AW1858" s="12"/>
      <c r="AX1858" s="12"/>
      <c r="AY1858" s="12"/>
      <c r="AZ1858" s="12"/>
      <c r="BA1858" s="12"/>
      <c r="BB1858" s="12"/>
      <c r="BC1858" s="12"/>
      <c r="BD1858" s="12"/>
      <c r="BE1858" s="12"/>
      <c r="BF1858" s="12"/>
      <c r="BG1858" s="12"/>
      <c r="BH1858" s="12"/>
      <c r="BI1858" s="12"/>
      <c r="BJ1858" s="13"/>
      <c r="BK1858" s="13"/>
      <c r="BL1858" s="13"/>
      <c r="BM1858" s="13"/>
      <c r="BN1858" s="13"/>
    </row>
    <row r="1859" spans="1:66" x14ac:dyDescent="0.25">
      <c r="A1859" s="10"/>
      <c r="B1859" s="10"/>
      <c r="C1859" s="10"/>
      <c r="D1859" s="18"/>
      <c r="E1859" s="10"/>
      <c r="F1859" s="10"/>
      <c r="G1859" s="10"/>
      <c r="H1859" s="10"/>
      <c r="I1859" s="10"/>
      <c r="J1859" s="10"/>
      <c r="K1859" s="11"/>
      <c r="L1859" s="11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2"/>
      <c r="AS1859" s="12"/>
      <c r="AT1859" s="12"/>
      <c r="AU1859" s="12"/>
      <c r="AV1859" s="12"/>
      <c r="AW1859" s="12"/>
      <c r="AX1859" s="12"/>
      <c r="AY1859" s="12"/>
      <c r="AZ1859" s="12"/>
      <c r="BA1859" s="12"/>
      <c r="BB1859" s="12"/>
      <c r="BC1859" s="12"/>
      <c r="BD1859" s="12"/>
      <c r="BE1859" s="12"/>
      <c r="BF1859" s="12"/>
      <c r="BG1859" s="12"/>
      <c r="BH1859" s="12"/>
      <c r="BI1859" s="12"/>
      <c r="BJ1859" s="13"/>
      <c r="BK1859" s="13"/>
      <c r="BL1859" s="13"/>
      <c r="BM1859" s="13"/>
      <c r="BN1859" s="13"/>
    </row>
    <row r="1860" spans="1:66" x14ac:dyDescent="0.25">
      <c r="A1860" s="10"/>
      <c r="B1860" s="10"/>
      <c r="C1860" s="10"/>
      <c r="D1860" s="18"/>
      <c r="E1860" s="10"/>
      <c r="F1860" s="10"/>
      <c r="G1860" s="10"/>
      <c r="H1860" s="10"/>
      <c r="I1860" s="10"/>
      <c r="J1860" s="10"/>
      <c r="K1860" s="11"/>
      <c r="L1860" s="11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  <c r="AA1860" s="12"/>
      <c r="AB1860" s="12"/>
      <c r="AC1860" s="12"/>
      <c r="AD1860" s="12"/>
      <c r="AE1860" s="12"/>
      <c r="AF1860" s="12"/>
      <c r="AG1860" s="12"/>
      <c r="AH1860" s="12"/>
      <c r="AI1860" s="12"/>
      <c r="AJ1860" s="12"/>
      <c r="AK1860" s="12"/>
      <c r="AL1860" s="12"/>
      <c r="AM1860" s="12"/>
      <c r="AN1860" s="12"/>
      <c r="AO1860" s="12"/>
      <c r="AP1860" s="12"/>
      <c r="AQ1860" s="12"/>
      <c r="AR1860" s="12"/>
      <c r="AS1860" s="12"/>
      <c r="AT1860" s="12"/>
      <c r="AU1860" s="12"/>
      <c r="AV1860" s="12"/>
      <c r="AW1860" s="12"/>
      <c r="AX1860" s="12"/>
      <c r="AY1860" s="12"/>
      <c r="AZ1860" s="12"/>
      <c r="BA1860" s="12"/>
      <c r="BB1860" s="12"/>
      <c r="BC1860" s="12"/>
      <c r="BD1860" s="12"/>
      <c r="BE1860" s="12"/>
      <c r="BF1860" s="12"/>
      <c r="BG1860" s="12"/>
      <c r="BH1860" s="12"/>
      <c r="BI1860" s="12"/>
      <c r="BJ1860" s="13"/>
      <c r="BK1860" s="13"/>
      <c r="BL1860" s="13"/>
      <c r="BM1860" s="13"/>
      <c r="BN1860" s="13"/>
    </row>
    <row r="1861" spans="1:66" x14ac:dyDescent="0.25">
      <c r="A1861" s="10"/>
      <c r="B1861" s="10"/>
      <c r="C1861" s="10"/>
      <c r="D1861" s="18"/>
      <c r="E1861" s="10"/>
      <c r="F1861" s="10"/>
      <c r="G1861" s="10"/>
      <c r="H1861" s="10"/>
      <c r="I1861" s="10"/>
      <c r="J1861" s="10"/>
      <c r="K1861" s="11"/>
      <c r="L1861" s="11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2"/>
      <c r="AS1861" s="12"/>
      <c r="AT1861" s="12"/>
      <c r="AU1861" s="12"/>
      <c r="AV1861" s="12"/>
      <c r="AW1861" s="12"/>
      <c r="AX1861" s="12"/>
      <c r="AY1861" s="12"/>
      <c r="AZ1861" s="12"/>
      <c r="BA1861" s="12"/>
      <c r="BB1861" s="12"/>
      <c r="BC1861" s="12"/>
      <c r="BD1861" s="12"/>
      <c r="BE1861" s="12"/>
      <c r="BF1861" s="12"/>
      <c r="BG1861" s="12"/>
      <c r="BH1861" s="12"/>
      <c r="BI1861" s="12"/>
      <c r="BJ1861" s="13"/>
      <c r="BK1861" s="13"/>
      <c r="BL1861" s="13"/>
      <c r="BM1861" s="13"/>
      <c r="BN1861" s="13"/>
    </row>
    <row r="1862" spans="1:66" x14ac:dyDescent="0.25">
      <c r="A1862" s="10"/>
      <c r="B1862" s="10"/>
      <c r="C1862" s="10"/>
      <c r="D1862" s="18"/>
      <c r="E1862" s="10"/>
      <c r="F1862" s="10"/>
      <c r="G1862" s="10"/>
      <c r="H1862" s="10"/>
      <c r="I1862" s="10"/>
      <c r="J1862" s="10"/>
      <c r="K1862" s="11"/>
      <c r="L1862" s="11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  <c r="AE1862" s="12"/>
      <c r="AF1862" s="12"/>
      <c r="AG1862" s="12"/>
      <c r="AH1862" s="12"/>
      <c r="AI1862" s="12"/>
      <c r="AJ1862" s="12"/>
      <c r="AK1862" s="12"/>
      <c r="AL1862" s="12"/>
      <c r="AM1862" s="12"/>
      <c r="AN1862" s="12"/>
      <c r="AO1862" s="12"/>
      <c r="AP1862" s="12"/>
      <c r="AQ1862" s="12"/>
      <c r="AR1862" s="12"/>
      <c r="AS1862" s="12"/>
      <c r="AT1862" s="12"/>
      <c r="AU1862" s="12"/>
      <c r="AV1862" s="12"/>
      <c r="AW1862" s="12"/>
      <c r="AX1862" s="12"/>
      <c r="AY1862" s="12"/>
      <c r="AZ1862" s="12"/>
      <c r="BA1862" s="12"/>
      <c r="BB1862" s="12"/>
      <c r="BC1862" s="12"/>
      <c r="BD1862" s="12"/>
      <c r="BE1862" s="12"/>
      <c r="BF1862" s="12"/>
      <c r="BG1862" s="12"/>
      <c r="BH1862" s="12"/>
      <c r="BI1862" s="12"/>
      <c r="BJ1862" s="13"/>
      <c r="BK1862" s="13"/>
      <c r="BL1862" s="13"/>
      <c r="BM1862" s="13"/>
      <c r="BN1862" s="13"/>
    </row>
    <row r="1863" spans="1:66" x14ac:dyDescent="0.25">
      <c r="A1863" s="10"/>
      <c r="B1863" s="10"/>
      <c r="C1863" s="10"/>
      <c r="D1863" s="18"/>
      <c r="E1863" s="10"/>
      <c r="F1863" s="10"/>
      <c r="G1863" s="10"/>
      <c r="H1863" s="10"/>
      <c r="I1863" s="10"/>
      <c r="J1863" s="10"/>
      <c r="K1863" s="11"/>
      <c r="L1863" s="11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2"/>
      <c r="AS1863" s="12"/>
      <c r="AT1863" s="12"/>
      <c r="AU1863" s="12"/>
      <c r="AV1863" s="12"/>
      <c r="AW1863" s="12"/>
      <c r="AX1863" s="12"/>
      <c r="AY1863" s="12"/>
      <c r="AZ1863" s="12"/>
      <c r="BA1863" s="12"/>
      <c r="BB1863" s="12"/>
      <c r="BC1863" s="12"/>
      <c r="BD1863" s="12"/>
      <c r="BE1863" s="12"/>
      <c r="BF1863" s="12"/>
      <c r="BG1863" s="12"/>
      <c r="BH1863" s="12"/>
      <c r="BI1863" s="12"/>
      <c r="BJ1863" s="13"/>
      <c r="BK1863" s="13"/>
      <c r="BL1863" s="13"/>
      <c r="BM1863" s="13"/>
      <c r="BN1863" s="13"/>
    </row>
    <row r="1864" spans="1:66" x14ac:dyDescent="0.25">
      <c r="A1864" s="10"/>
      <c r="B1864" s="10"/>
      <c r="C1864" s="10"/>
      <c r="D1864" s="18"/>
      <c r="E1864" s="10"/>
      <c r="F1864" s="10"/>
      <c r="G1864" s="10"/>
      <c r="H1864" s="10"/>
      <c r="I1864" s="10"/>
      <c r="J1864" s="10"/>
      <c r="K1864" s="11"/>
      <c r="L1864" s="11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  <c r="AE1864" s="12"/>
      <c r="AF1864" s="12"/>
      <c r="AG1864" s="12"/>
      <c r="AH1864" s="12"/>
      <c r="AI1864" s="12"/>
      <c r="AJ1864" s="12"/>
      <c r="AK1864" s="12"/>
      <c r="AL1864" s="12"/>
      <c r="AM1864" s="12"/>
      <c r="AN1864" s="12"/>
      <c r="AO1864" s="12"/>
      <c r="AP1864" s="12"/>
      <c r="AQ1864" s="12"/>
      <c r="AR1864" s="12"/>
      <c r="AS1864" s="12"/>
      <c r="AT1864" s="12"/>
      <c r="AU1864" s="12"/>
      <c r="AV1864" s="12"/>
      <c r="AW1864" s="12"/>
      <c r="AX1864" s="12"/>
      <c r="AY1864" s="12"/>
      <c r="AZ1864" s="12"/>
      <c r="BA1864" s="12"/>
      <c r="BB1864" s="12"/>
      <c r="BC1864" s="12"/>
      <c r="BD1864" s="12"/>
      <c r="BE1864" s="12"/>
      <c r="BF1864" s="12"/>
      <c r="BG1864" s="12"/>
      <c r="BH1864" s="12"/>
      <c r="BI1864" s="12"/>
      <c r="BJ1864" s="13"/>
      <c r="BK1864" s="13"/>
      <c r="BL1864" s="13"/>
      <c r="BM1864" s="13"/>
      <c r="BN1864" s="13"/>
    </row>
    <row r="1865" spans="1:66" x14ac:dyDescent="0.25">
      <c r="A1865" s="10"/>
      <c r="B1865" s="10"/>
      <c r="C1865" s="10"/>
      <c r="D1865" s="18"/>
      <c r="E1865" s="10"/>
      <c r="F1865" s="10"/>
      <c r="G1865" s="10"/>
      <c r="H1865" s="10"/>
      <c r="I1865" s="10"/>
      <c r="J1865" s="10"/>
      <c r="K1865" s="11"/>
      <c r="L1865" s="11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2"/>
      <c r="AS1865" s="12"/>
      <c r="AT1865" s="12"/>
      <c r="AU1865" s="12"/>
      <c r="AV1865" s="12"/>
      <c r="AW1865" s="12"/>
      <c r="AX1865" s="12"/>
      <c r="AY1865" s="12"/>
      <c r="AZ1865" s="12"/>
      <c r="BA1865" s="12"/>
      <c r="BB1865" s="12"/>
      <c r="BC1865" s="12"/>
      <c r="BD1865" s="12"/>
      <c r="BE1865" s="12"/>
      <c r="BF1865" s="12"/>
      <c r="BG1865" s="12"/>
      <c r="BH1865" s="12"/>
      <c r="BI1865" s="12"/>
      <c r="BJ1865" s="13"/>
      <c r="BK1865" s="13"/>
      <c r="BL1865" s="13"/>
      <c r="BM1865" s="13"/>
      <c r="BN1865" s="13"/>
    </row>
    <row r="1866" spans="1:66" x14ac:dyDescent="0.25">
      <c r="A1866" s="10"/>
      <c r="B1866" s="10"/>
      <c r="C1866" s="10"/>
      <c r="D1866" s="18"/>
      <c r="E1866" s="10"/>
      <c r="F1866" s="10"/>
      <c r="G1866" s="10"/>
      <c r="H1866" s="10"/>
      <c r="I1866" s="10"/>
      <c r="J1866" s="10"/>
      <c r="K1866" s="11"/>
      <c r="L1866" s="11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  <c r="AE1866" s="12"/>
      <c r="AF1866" s="12"/>
      <c r="AG1866" s="12"/>
      <c r="AH1866" s="12"/>
      <c r="AI1866" s="12"/>
      <c r="AJ1866" s="12"/>
      <c r="AK1866" s="12"/>
      <c r="AL1866" s="12"/>
      <c r="AM1866" s="12"/>
      <c r="AN1866" s="12"/>
      <c r="AO1866" s="12"/>
      <c r="AP1866" s="12"/>
      <c r="AQ1866" s="12"/>
      <c r="AR1866" s="12"/>
      <c r="AS1866" s="12"/>
      <c r="AT1866" s="12"/>
      <c r="AU1866" s="12"/>
      <c r="AV1866" s="12"/>
      <c r="AW1866" s="12"/>
      <c r="AX1866" s="12"/>
      <c r="AY1866" s="12"/>
      <c r="AZ1866" s="12"/>
      <c r="BA1866" s="12"/>
      <c r="BB1866" s="12"/>
      <c r="BC1866" s="12"/>
      <c r="BD1866" s="12"/>
      <c r="BE1866" s="12"/>
      <c r="BF1866" s="12"/>
      <c r="BG1866" s="12"/>
      <c r="BH1866" s="12"/>
      <c r="BI1866" s="12"/>
      <c r="BJ1866" s="13"/>
      <c r="BK1866" s="13"/>
      <c r="BL1866" s="13"/>
      <c r="BM1866" s="13"/>
      <c r="BN1866" s="13"/>
    </row>
    <row r="1867" spans="1:66" x14ac:dyDescent="0.25">
      <c r="A1867" s="10"/>
      <c r="B1867" s="10"/>
      <c r="C1867" s="10"/>
      <c r="D1867" s="18"/>
      <c r="E1867" s="10"/>
      <c r="F1867" s="10"/>
      <c r="G1867" s="10"/>
      <c r="H1867" s="10"/>
      <c r="I1867" s="10"/>
      <c r="J1867" s="10"/>
      <c r="K1867" s="11"/>
      <c r="L1867" s="11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2"/>
      <c r="AS1867" s="12"/>
      <c r="AT1867" s="12"/>
      <c r="AU1867" s="12"/>
      <c r="AV1867" s="12"/>
      <c r="AW1867" s="12"/>
      <c r="AX1867" s="12"/>
      <c r="AY1867" s="12"/>
      <c r="AZ1867" s="12"/>
      <c r="BA1867" s="12"/>
      <c r="BB1867" s="12"/>
      <c r="BC1867" s="12"/>
      <c r="BD1867" s="12"/>
      <c r="BE1867" s="12"/>
      <c r="BF1867" s="12"/>
      <c r="BG1867" s="12"/>
      <c r="BH1867" s="12"/>
      <c r="BI1867" s="12"/>
      <c r="BJ1867" s="13"/>
      <c r="BK1867" s="13"/>
      <c r="BL1867" s="13"/>
      <c r="BM1867" s="13"/>
      <c r="BN1867" s="13"/>
    </row>
    <row r="1868" spans="1:66" x14ac:dyDescent="0.25">
      <c r="A1868" s="10"/>
      <c r="B1868" s="10"/>
      <c r="C1868" s="10"/>
      <c r="D1868" s="18"/>
      <c r="E1868" s="10"/>
      <c r="F1868" s="10"/>
      <c r="G1868" s="10"/>
      <c r="H1868" s="10"/>
      <c r="I1868" s="10"/>
      <c r="J1868" s="10"/>
      <c r="K1868" s="11"/>
      <c r="L1868" s="11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  <c r="AE1868" s="12"/>
      <c r="AF1868" s="12"/>
      <c r="AG1868" s="12"/>
      <c r="AH1868" s="12"/>
      <c r="AI1868" s="12"/>
      <c r="AJ1868" s="12"/>
      <c r="AK1868" s="12"/>
      <c r="AL1868" s="12"/>
      <c r="AM1868" s="12"/>
      <c r="AN1868" s="12"/>
      <c r="AO1868" s="12"/>
      <c r="AP1868" s="12"/>
      <c r="AQ1868" s="12"/>
      <c r="AR1868" s="12"/>
      <c r="AS1868" s="12"/>
      <c r="AT1868" s="12"/>
      <c r="AU1868" s="12"/>
      <c r="AV1868" s="12"/>
      <c r="AW1868" s="12"/>
      <c r="AX1868" s="12"/>
      <c r="AY1868" s="12"/>
      <c r="AZ1868" s="12"/>
      <c r="BA1868" s="12"/>
      <c r="BB1868" s="12"/>
      <c r="BC1868" s="12"/>
      <c r="BD1868" s="12"/>
      <c r="BE1868" s="12"/>
      <c r="BF1868" s="12"/>
      <c r="BG1868" s="12"/>
      <c r="BH1868" s="12"/>
      <c r="BI1868" s="12"/>
      <c r="BJ1868" s="13"/>
      <c r="BK1868" s="13"/>
      <c r="BL1868" s="13"/>
      <c r="BM1868" s="13"/>
      <c r="BN1868" s="13"/>
    </row>
    <row r="1869" spans="1:66" x14ac:dyDescent="0.25">
      <c r="A1869" s="10"/>
      <c r="B1869" s="10"/>
      <c r="C1869" s="10"/>
      <c r="D1869" s="18"/>
      <c r="E1869" s="10"/>
      <c r="F1869" s="10"/>
      <c r="G1869" s="10"/>
      <c r="H1869" s="10"/>
      <c r="I1869" s="10"/>
      <c r="J1869" s="10"/>
      <c r="K1869" s="11"/>
      <c r="L1869" s="11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2"/>
      <c r="AS1869" s="12"/>
      <c r="AT1869" s="12"/>
      <c r="AU1869" s="12"/>
      <c r="AV1869" s="12"/>
      <c r="AW1869" s="12"/>
      <c r="AX1869" s="12"/>
      <c r="AY1869" s="12"/>
      <c r="AZ1869" s="12"/>
      <c r="BA1869" s="12"/>
      <c r="BB1869" s="12"/>
      <c r="BC1869" s="12"/>
      <c r="BD1869" s="12"/>
      <c r="BE1869" s="12"/>
      <c r="BF1869" s="12"/>
      <c r="BG1869" s="12"/>
      <c r="BH1869" s="12"/>
      <c r="BI1869" s="12"/>
      <c r="BJ1869" s="13"/>
      <c r="BK1869" s="13"/>
      <c r="BL1869" s="13"/>
      <c r="BM1869" s="13"/>
      <c r="BN1869" s="13"/>
    </row>
    <row r="1870" spans="1:66" x14ac:dyDescent="0.25">
      <c r="A1870" s="10"/>
      <c r="B1870" s="10"/>
      <c r="C1870" s="10"/>
      <c r="D1870" s="18"/>
      <c r="E1870" s="10"/>
      <c r="F1870" s="10"/>
      <c r="G1870" s="10"/>
      <c r="H1870" s="10"/>
      <c r="I1870" s="10"/>
      <c r="J1870" s="10"/>
      <c r="K1870" s="11"/>
      <c r="L1870" s="11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12"/>
      <c r="AE1870" s="12"/>
      <c r="AF1870" s="12"/>
      <c r="AG1870" s="12"/>
      <c r="AH1870" s="12"/>
      <c r="AI1870" s="12"/>
      <c r="AJ1870" s="12"/>
      <c r="AK1870" s="12"/>
      <c r="AL1870" s="12"/>
      <c r="AM1870" s="12"/>
      <c r="AN1870" s="12"/>
      <c r="AO1870" s="12"/>
      <c r="AP1870" s="12"/>
      <c r="AQ1870" s="12"/>
      <c r="AR1870" s="12"/>
      <c r="AS1870" s="12"/>
      <c r="AT1870" s="12"/>
      <c r="AU1870" s="12"/>
      <c r="AV1870" s="12"/>
      <c r="AW1870" s="12"/>
      <c r="AX1870" s="12"/>
      <c r="AY1870" s="12"/>
      <c r="AZ1870" s="12"/>
      <c r="BA1870" s="12"/>
      <c r="BB1870" s="12"/>
      <c r="BC1870" s="12"/>
      <c r="BD1870" s="12"/>
      <c r="BE1870" s="12"/>
      <c r="BF1870" s="12"/>
      <c r="BG1870" s="12"/>
      <c r="BH1870" s="12"/>
      <c r="BI1870" s="12"/>
      <c r="BJ1870" s="13"/>
      <c r="BK1870" s="13"/>
      <c r="BL1870" s="13"/>
      <c r="BM1870" s="13"/>
      <c r="BN1870" s="13"/>
    </row>
    <row r="1871" spans="1:66" x14ac:dyDescent="0.25">
      <c r="A1871" s="10"/>
      <c r="B1871" s="10"/>
      <c r="C1871" s="10"/>
      <c r="D1871" s="18"/>
      <c r="E1871" s="10"/>
      <c r="F1871" s="10"/>
      <c r="G1871" s="10"/>
      <c r="H1871" s="10"/>
      <c r="I1871" s="10"/>
      <c r="J1871" s="10"/>
      <c r="K1871" s="11"/>
      <c r="L1871" s="11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2"/>
      <c r="AS1871" s="12"/>
      <c r="AT1871" s="12"/>
      <c r="AU1871" s="12"/>
      <c r="AV1871" s="12"/>
      <c r="AW1871" s="12"/>
      <c r="AX1871" s="12"/>
      <c r="AY1871" s="12"/>
      <c r="AZ1871" s="12"/>
      <c r="BA1871" s="12"/>
      <c r="BB1871" s="12"/>
      <c r="BC1871" s="12"/>
      <c r="BD1871" s="12"/>
      <c r="BE1871" s="12"/>
      <c r="BF1871" s="12"/>
      <c r="BG1871" s="12"/>
      <c r="BH1871" s="12"/>
      <c r="BI1871" s="12"/>
      <c r="BJ1871" s="13"/>
      <c r="BK1871" s="13"/>
      <c r="BL1871" s="13"/>
      <c r="BM1871" s="13"/>
      <c r="BN1871" s="13"/>
    </row>
    <row r="1872" spans="1:66" x14ac:dyDescent="0.25">
      <c r="A1872" s="10"/>
      <c r="B1872" s="10"/>
      <c r="C1872" s="10"/>
      <c r="D1872" s="18"/>
      <c r="E1872" s="10"/>
      <c r="F1872" s="10"/>
      <c r="G1872" s="10"/>
      <c r="H1872" s="10"/>
      <c r="I1872" s="10"/>
      <c r="J1872" s="10"/>
      <c r="K1872" s="11"/>
      <c r="L1872" s="11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  <c r="AE1872" s="12"/>
      <c r="AF1872" s="12"/>
      <c r="AG1872" s="12"/>
      <c r="AH1872" s="12"/>
      <c r="AI1872" s="12"/>
      <c r="AJ1872" s="12"/>
      <c r="AK1872" s="12"/>
      <c r="AL1872" s="12"/>
      <c r="AM1872" s="12"/>
      <c r="AN1872" s="12"/>
      <c r="AO1872" s="12"/>
      <c r="AP1872" s="12"/>
      <c r="AQ1872" s="12"/>
      <c r="AR1872" s="12"/>
      <c r="AS1872" s="12"/>
      <c r="AT1872" s="12"/>
      <c r="AU1872" s="12"/>
      <c r="AV1872" s="12"/>
      <c r="AW1872" s="12"/>
      <c r="AX1872" s="12"/>
      <c r="AY1872" s="12"/>
      <c r="AZ1872" s="12"/>
      <c r="BA1872" s="12"/>
      <c r="BB1872" s="12"/>
      <c r="BC1872" s="12"/>
      <c r="BD1872" s="12"/>
      <c r="BE1872" s="12"/>
      <c r="BF1872" s="12"/>
      <c r="BG1872" s="12"/>
      <c r="BH1872" s="12"/>
      <c r="BI1872" s="12"/>
      <c r="BJ1872" s="13"/>
      <c r="BK1872" s="13"/>
      <c r="BL1872" s="13"/>
      <c r="BM1872" s="13"/>
      <c r="BN1872" s="13"/>
    </row>
    <row r="1873" spans="1:66" x14ac:dyDescent="0.25">
      <c r="A1873" s="10"/>
      <c r="B1873" s="10"/>
      <c r="C1873" s="10"/>
      <c r="D1873" s="18"/>
      <c r="E1873" s="10"/>
      <c r="F1873" s="10"/>
      <c r="G1873" s="10"/>
      <c r="H1873" s="10"/>
      <c r="I1873" s="10"/>
      <c r="J1873" s="10"/>
      <c r="K1873" s="11"/>
      <c r="L1873" s="11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2"/>
      <c r="AS1873" s="12"/>
      <c r="AT1873" s="12"/>
      <c r="AU1873" s="12"/>
      <c r="AV1873" s="12"/>
      <c r="AW1873" s="12"/>
      <c r="AX1873" s="12"/>
      <c r="AY1873" s="12"/>
      <c r="AZ1873" s="12"/>
      <c r="BA1873" s="12"/>
      <c r="BB1873" s="12"/>
      <c r="BC1873" s="12"/>
      <c r="BD1873" s="12"/>
      <c r="BE1873" s="12"/>
      <c r="BF1873" s="12"/>
      <c r="BG1873" s="12"/>
      <c r="BH1873" s="12"/>
      <c r="BI1873" s="12"/>
      <c r="BJ1873" s="13"/>
      <c r="BK1873" s="13"/>
      <c r="BL1873" s="13"/>
      <c r="BM1873" s="13"/>
      <c r="BN1873" s="13"/>
    </row>
    <row r="1874" spans="1:66" x14ac:dyDescent="0.25">
      <c r="A1874" s="10"/>
      <c r="B1874" s="10"/>
      <c r="C1874" s="10"/>
      <c r="D1874" s="18"/>
      <c r="E1874" s="10"/>
      <c r="F1874" s="10"/>
      <c r="G1874" s="10"/>
      <c r="H1874" s="10"/>
      <c r="I1874" s="10"/>
      <c r="J1874" s="10"/>
      <c r="K1874" s="11"/>
      <c r="L1874" s="11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  <c r="AA1874" s="12"/>
      <c r="AB1874" s="12"/>
      <c r="AC1874" s="12"/>
      <c r="AD1874" s="12"/>
      <c r="AE1874" s="12"/>
      <c r="AF1874" s="12"/>
      <c r="AG1874" s="12"/>
      <c r="AH1874" s="12"/>
      <c r="AI1874" s="12"/>
      <c r="AJ1874" s="12"/>
      <c r="AK1874" s="12"/>
      <c r="AL1874" s="12"/>
      <c r="AM1874" s="12"/>
      <c r="AN1874" s="12"/>
      <c r="AO1874" s="12"/>
      <c r="AP1874" s="12"/>
      <c r="AQ1874" s="12"/>
      <c r="AR1874" s="12"/>
      <c r="AS1874" s="12"/>
      <c r="AT1874" s="12"/>
      <c r="AU1874" s="12"/>
      <c r="AV1874" s="12"/>
      <c r="AW1874" s="12"/>
      <c r="AX1874" s="12"/>
      <c r="AY1874" s="12"/>
      <c r="AZ1874" s="12"/>
      <c r="BA1874" s="12"/>
      <c r="BB1874" s="12"/>
      <c r="BC1874" s="12"/>
      <c r="BD1874" s="12"/>
      <c r="BE1874" s="12"/>
      <c r="BF1874" s="12"/>
      <c r="BG1874" s="12"/>
      <c r="BH1874" s="12"/>
      <c r="BI1874" s="12"/>
      <c r="BJ1874" s="13"/>
      <c r="BK1874" s="13"/>
      <c r="BL1874" s="13"/>
      <c r="BM1874" s="13"/>
      <c r="BN1874" s="13"/>
    </row>
    <row r="1875" spans="1:66" x14ac:dyDescent="0.25">
      <c r="A1875" s="10"/>
      <c r="B1875" s="10"/>
      <c r="C1875" s="10"/>
      <c r="D1875" s="18"/>
      <c r="E1875" s="10"/>
      <c r="F1875" s="10"/>
      <c r="G1875" s="10"/>
      <c r="H1875" s="10"/>
      <c r="I1875" s="10"/>
      <c r="J1875" s="10"/>
      <c r="K1875" s="11"/>
      <c r="L1875" s="11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2"/>
      <c r="AS1875" s="12"/>
      <c r="AT1875" s="12"/>
      <c r="AU1875" s="12"/>
      <c r="AV1875" s="12"/>
      <c r="AW1875" s="12"/>
      <c r="AX1875" s="12"/>
      <c r="AY1875" s="12"/>
      <c r="AZ1875" s="12"/>
      <c r="BA1875" s="12"/>
      <c r="BB1875" s="12"/>
      <c r="BC1875" s="12"/>
      <c r="BD1875" s="12"/>
      <c r="BE1875" s="12"/>
      <c r="BF1875" s="12"/>
      <c r="BG1875" s="12"/>
      <c r="BH1875" s="12"/>
      <c r="BI1875" s="12"/>
      <c r="BJ1875" s="13"/>
      <c r="BK1875" s="13"/>
      <c r="BL1875" s="13"/>
      <c r="BM1875" s="13"/>
      <c r="BN1875" s="13"/>
    </row>
    <row r="1876" spans="1:66" x14ac:dyDescent="0.25">
      <c r="A1876" s="10"/>
      <c r="B1876" s="10"/>
      <c r="C1876" s="10"/>
      <c r="D1876" s="18"/>
      <c r="E1876" s="10"/>
      <c r="F1876" s="10"/>
      <c r="G1876" s="10"/>
      <c r="H1876" s="10"/>
      <c r="I1876" s="10"/>
      <c r="J1876" s="10"/>
      <c r="K1876" s="11"/>
      <c r="L1876" s="11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12"/>
      <c r="AE1876" s="12"/>
      <c r="AF1876" s="12"/>
      <c r="AG1876" s="12"/>
      <c r="AH1876" s="12"/>
      <c r="AI1876" s="12"/>
      <c r="AJ1876" s="12"/>
      <c r="AK1876" s="12"/>
      <c r="AL1876" s="12"/>
      <c r="AM1876" s="12"/>
      <c r="AN1876" s="12"/>
      <c r="AO1876" s="12"/>
      <c r="AP1876" s="12"/>
      <c r="AQ1876" s="12"/>
      <c r="AR1876" s="12"/>
      <c r="AS1876" s="12"/>
      <c r="AT1876" s="12"/>
      <c r="AU1876" s="12"/>
      <c r="AV1876" s="12"/>
      <c r="AW1876" s="12"/>
      <c r="AX1876" s="12"/>
      <c r="AY1876" s="12"/>
      <c r="AZ1876" s="12"/>
      <c r="BA1876" s="12"/>
      <c r="BB1876" s="12"/>
      <c r="BC1876" s="12"/>
      <c r="BD1876" s="12"/>
      <c r="BE1876" s="12"/>
      <c r="BF1876" s="12"/>
      <c r="BG1876" s="12"/>
      <c r="BH1876" s="12"/>
      <c r="BI1876" s="12"/>
      <c r="BJ1876" s="13"/>
      <c r="BK1876" s="13"/>
      <c r="BL1876" s="13"/>
      <c r="BM1876" s="13"/>
      <c r="BN1876" s="13"/>
    </row>
    <row r="1877" spans="1:66" x14ac:dyDescent="0.25">
      <c r="A1877" s="10"/>
      <c r="B1877" s="10"/>
      <c r="C1877" s="10"/>
      <c r="D1877" s="18"/>
      <c r="E1877" s="10"/>
      <c r="F1877" s="10"/>
      <c r="G1877" s="10"/>
      <c r="H1877" s="10"/>
      <c r="I1877" s="10"/>
      <c r="J1877" s="10"/>
      <c r="K1877" s="11"/>
      <c r="L1877" s="11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2"/>
      <c r="AS1877" s="12"/>
      <c r="AT1877" s="12"/>
      <c r="AU1877" s="12"/>
      <c r="AV1877" s="12"/>
      <c r="AW1877" s="12"/>
      <c r="AX1877" s="12"/>
      <c r="AY1877" s="12"/>
      <c r="AZ1877" s="12"/>
      <c r="BA1877" s="12"/>
      <c r="BB1877" s="12"/>
      <c r="BC1877" s="12"/>
      <c r="BD1877" s="12"/>
      <c r="BE1877" s="12"/>
      <c r="BF1877" s="12"/>
      <c r="BG1877" s="12"/>
      <c r="BH1877" s="12"/>
      <c r="BI1877" s="12"/>
      <c r="BJ1877" s="13"/>
      <c r="BK1877" s="13"/>
      <c r="BL1877" s="13"/>
      <c r="BM1877" s="13"/>
      <c r="BN1877" s="13"/>
    </row>
    <row r="1878" spans="1:66" x14ac:dyDescent="0.25">
      <c r="A1878" s="10"/>
      <c r="B1878" s="10"/>
      <c r="C1878" s="10"/>
      <c r="D1878" s="18"/>
      <c r="E1878" s="10"/>
      <c r="F1878" s="10"/>
      <c r="G1878" s="10"/>
      <c r="H1878" s="10"/>
      <c r="I1878" s="10"/>
      <c r="J1878" s="10"/>
      <c r="K1878" s="11"/>
      <c r="L1878" s="11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  <c r="AA1878" s="12"/>
      <c r="AB1878" s="12"/>
      <c r="AC1878" s="12"/>
      <c r="AD1878" s="12"/>
      <c r="AE1878" s="12"/>
      <c r="AF1878" s="12"/>
      <c r="AG1878" s="12"/>
      <c r="AH1878" s="12"/>
      <c r="AI1878" s="12"/>
      <c r="AJ1878" s="12"/>
      <c r="AK1878" s="12"/>
      <c r="AL1878" s="12"/>
      <c r="AM1878" s="12"/>
      <c r="AN1878" s="12"/>
      <c r="AO1878" s="12"/>
      <c r="AP1878" s="12"/>
      <c r="AQ1878" s="12"/>
      <c r="AR1878" s="12"/>
      <c r="AS1878" s="12"/>
      <c r="AT1878" s="12"/>
      <c r="AU1878" s="12"/>
      <c r="AV1878" s="12"/>
      <c r="AW1878" s="12"/>
      <c r="AX1878" s="12"/>
      <c r="AY1878" s="12"/>
      <c r="AZ1878" s="12"/>
      <c r="BA1878" s="12"/>
      <c r="BB1878" s="12"/>
      <c r="BC1878" s="12"/>
      <c r="BD1878" s="12"/>
      <c r="BE1878" s="12"/>
      <c r="BF1878" s="12"/>
      <c r="BG1878" s="12"/>
      <c r="BH1878" s="12"/>
      <c r="BI1878" s="12"/>
      <c r="BJ1878" s="13"/>
      <c r="BK1878" s="13"/>
      <c r="BL1878" s="13"/>
      <c r="BM1878" s="13"/>
      <c r="BN1878" s="13"/>
    </row>
    <row r="1879" spans="1:66" x14ac:dyDescent="0.25">
      <c r="A1879" s="10"/>
      <c r="B1879" s="10"/>
      <c r="C1879" s="10"/>
      <c r="D1879" s="18"/>
      <c r="E1879" s="10"/>
      <c r="F1879" s="10"/>
      <c r="G1879" s="10"/>
      <c r="H1879" s="10"/>
      <c r="I1879" s="10"/>
      <c r="J1879" s="10"/>
      <c r="K1879" s="11"/>
      <c r="L1879" s="11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2"/>
      <c r="AS1879" s="12"/>
      <c r="AT1879" s="12"/>
      <c r="AU1879" s="12"/>
      <c r="AV1879" s="12"/>
      <c r="AW1879" s="12"/>
      <c r="AX1879" s="12"/>
      <c r="AY1879" s="12"/>
      <c r="AZ1879" s="12"/>
      <c r="BA1879" s="12"/>
      <c r="BB1879" s="12"/>
      <c r="BC1879" s="12"/>
      <c r="BD1879" s="12"/>
      <c r="BE1879" s="12"/>
      <c r="BF1879" s="12"/>
      <c r="BG1879" s="12"/>
      <c r="BH1879" s="12"/>
      <c r="BI1879" s="12"/>
      <c r="BJ1879" s="13"/>
      <c r="BK1879" s="13"/>
      <c r="BL1879" s="13"/>
      <c r="BM1879" s="13"/>
      <c r="BN1879" s="13"/>
    </row>
    <row r="1880" spans="1:66" s="14" customFormat="1" x14ac:dyDescent="0.25">
      <c r="A1880" s="10"/>
      <c r="B1880" s="10"/>
      <c r="C1880" s="10"/>
      <c r="D1880" s="18"/>
      <c r="E1880" s="10"/>
      <c r="F1880" s="10"/>
      <c r="G1880" s="10"/>
      <c r="H1880" s="10"/>
      <c r="I1880" s="10"/>
      <c r="J1880" s="10"/>
      <c r="K1880" s="11"/>
      <c r="L1880" s="11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  <c r="AA1880" s="12"/>
      <c r="AB1880" s="12"/>
      <c r="AC1880" s="12"/>
      <c r="AD1880" s="12"/>
      <c r="AE1880" s="12"/>
      <c r="AF1880" s="12"/>
      <c r="AG1880" s="12"/>
      <c r="AH1880" s="12"/>
      <c r="AI1880" s="12"/>
      <c r="AJ1880" s="12"/>
      <c r="AK1880" s="12"/>
      <c r="AL1880" s="12"/>
      <c r="AM1880" s="12"/>
      <c r="AN1880" s="12"/>
      <c r="AO1880" s="12"/>
      <c r="AP1880" s="12"/>
      <c r="AQ1880" s="12"/>
      <c r="AR1880" s="12"/>
      <c r="AS1880" s="12"/>
      <c r="AT1880" s="12"/>
      <c r="AU1880" s="12"/>
      <c r="AV1880" s="12"/>
      <c r="AW1880" s="12"/>
      <c r="AX1880" s="12"/>
      <c r="AY1880" s="12"/>
      <c r="AZ1880" s="12"/>
      <c r="BA1880" s="12"/>
      <c r="BB1880" s="12"/>
      <c r="BC1880" s="12"/>
      <c r="BD1880" s="12"/>
      <c r="BE1880" s="12"/>
      <c r="BF1880" s="12"/>
      <c r="BG1880" s="12"/>
      <c r="BH1880" s="12"/>
      <c r="BI1880" s="12"/>
      <c r="BJ1880" s="13"/>
      <c r="BK1880" s="13"/>
      <c r="BL1880" s="13"/>
      <c r="BM1880" s="13"/>
      <c r="BN1880" s="13"/>
    </row>
    <row r="1881" spans="1:66" x14ac:dyDescent="0.25">
      <c r="A1881" s="10"/>
      <c r="B1881" s="10"/>
      <c r="C1881" s="10"/>
      <c r="D1881" s="18"/>
      <c r="E1881" s="10"/>
      <c r="F1881" s="10"/>
      <c r="G1881" s="10"/>
      <c r="H1881" s="10"/>
      <c r="I1881" s="10"/>
      <c r="J1881" s="10"/>
      <c r="K1881" s="11"/>
      <c r="L1881" s="11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2"/>
      <c r="AS1881" s="12"/>
      <c r="AT1881" s="12"/>
      <c r="AU1881" s="12"/>
      <c r="AV1881" s="12"/>
      <c r="AW1881" s="12"/>
      <c r="AX1881" s="12"/>
      <c r="AY1881" s="12"/>
      <c r="AZ1881" s="12"/>
      <c r="BA1881" s="12"/>
      <c r="BB1881" s="12"/>
      <c r="BC1881" s="12"/>
      <c r="BD1881" s="12"/>
      <c r="BE1881" s="12"/>
      <c r="BF1881" s="12"/>
      <c r="BG1881" s="12"/>
      <c r="BH1881" s="12"/>
      <c r="BI1881" s="12"/>
      <c r="BJ1881" s="13"/>
      <c r="BK1881" s="13"/>
      <c r="BL1881" s="13"/>
      <c r="BM1881" s="13"/>
      <c r="BN1881" s="13"/>
    </row>
    <row r="1882" spans="1:66" x14ac:dyDescent="0.25">
      <c r="A1882" s="10"/>
      <c r="B1882" s="10"/>
      <c r="C1882" s="10"/>
      <c r="D1882" s="18"/>
      <c r="E1882" s="10"/>
      <c r="F1882" s="10"/>
      <c r="G1882" s="10"/>
      <c r="H1882" s="10"/>
      <c r="I1882" s="10"/>
      <c r="J1882" s="10"/>
      <c r="K1882" s="11"/>
      <c r="L1882" s="11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2"/>
      <c r="AF1882" s="12"/>
      <c r="AG1882" s="12"/>
      <c r="AH1882" s="12"/>
      <c r="AI1882" s="12"/>
      <c r="AJ1882" s="12"/>
      <c r="AK1882" s="12"/>
      <c r="AL1882" s="12"/>
      <c r="AM1882" s="12"/>
      <c r="AN1882" s="12"/>
      <c r="AO1882" s="12"/>
      <c r="AP1882" s="12"/>
      <c r="AQ1882" s="12"/>
      <c r="AR1882" s="12"/>
      <c r="AS1882" s="12"/>
      <c r="AT1882" s="12"/>
      <c r="AU1882" s="12"/>
      <c r="AV1882" s="12"/>
      <c r="AW1882" s="12"/>
      <c r="AX1882" s="12"/>
      <c r="AY1882" s="12"/>
      <c r="AZ1882" s="12"/>
      <c r="BA1882" s="12"/>
      <c r="BB1882" s="12"/>
      <c r="BC1882" s="12"/>
      <c r="BD1882" s="12"/>
      <c r="BE1882" s="12"/>
      <c r="BF1882" s="12"/>
      <c r="BG1882" s="12"/>
      <c r="BH1882" s="12"/>
      <c r="BI1882" s="12"/>
      <c r="BJ1882" s="13"/>
      <c r="BK1882" s="13"/>
      <c r="BL1882" s="13"/>
      <c r="BM1882" s="13"/>
      <c r="BN1882" s="13"/>
    </row>
    <row r="1883" spans="1:66" x14ac:dyDescent="0.25">
      <c r="A1883" s="10"/>
      <c r="B1883" s="10"/>
      <c r="C1883" s="10"/>
      <c r="D1883" s="18"/>
      <c r="E1883" s="10"/>
      <c r="F1883" s="10"/>
      <c r="G1883" s="10"/>
      <c r="H1883" s="10"/>
      <c r="I1883" s="10"/>
      <c r="J1883" s="10"/>
      <c r="K1883" s="11"/>
      <c r="L1883" s="11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2"/>
      <c r="AS1883" s="12"/>
      <c r="AT1883" s="12"/>
      <c r="AU1883" s="12"/>
      <c r="AV1883" s="12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12"/>
      <c r="BG1883" s="12"/>
      <c r="BH1883" s="12"/>
      <c r="BI1883" s="12"/>
      <c r="BJ1883" s="13"/>
      <c r="BK1883" s="13"/>
      <c r="BL1883" s="13"/>
      <c r="BM1883" s="13"/>
      <c r="BN1883" s="13"/>
    </row>
    <row r="1884" spans="1:66" x14ac:dyDescent="0.25">
      <c r="A1884" s="10"/>
      <c r="B1884" s="10"/>
      <c r="C1884" s="10"/>
      <c r="D1884" s="18"/>
      <c r="E1884" s="10"/>
      <c r="F1884" s="10"/>
      <c r="G1884" s="10"/>
      <c r="H1884" s="10"/>
      <c r="I1884" s="10"/>
      <c r="J1884" s="10"/>
      <c r="K1884" s="11"/>
      <c r="L1884" s="11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  <c r="AE1884" s="12"/>
      <c r="AF1884" s="12"/>
      <c r="AG1884" s="12"/>
      <c r="AH1884" s="12"/>
      <c r="AI1884" s="12"/>
      <c r="AJ1884" s="12"/>
      <c r="AK1884" s="12"/>
      <c r="AL1884" s="12"/>
      <c r="AM1884" s="12"/>
      <c r="AN1884" s="12"/>
      <c r="AO1884" s="12"/>
      <c r="AP1884" s="12"/>
      <c r="AQ1884" s="12"/>
      <c r="AR1884" s="12"/>
      <c r="AS1884" s="12"/>
      <c r="AT1884" s="12"/>
      <c r="AU1884" s="12"/>
      <c r="AV1884" s="12"/>
      <c r="AW1884" s="12"/>
      <c r="AX1884" s="12"/>
      <c r="AY1884" s="12"/>
      <c r="AZ1884" s="12"/>
      <c r="BA1884" s="12"/>
      <c r="BB1884" s="12"/>
      <c r="BC1884" s="12"/>
      <c r="BD1884" s="12"/>
      <c r="BE1884" s="12"/>
      <c r="BF1884" s="12"/>
      <c r="BG1884" s="12"/>
      <c r="BH1884" s="12"/>
      <c r="BI1884" s="12"/>
      <c r="BJ1884" s="13"/>
      <c r="BK1884" s="13"/>
      <c r="BL1884" s="13"/>
      <c r="BM1884" s="13"/>
      <c r="BN1884" s="13"/>
    </row>
    <row r="1885" spans="1:66" x14ac:dyDescent="0.25">
      <c r="A1885" s="10"/>
      <c r="B1885" s="10"/>
      <c r="C1885" s="10"/>
      <c r="D1885" s="18"/>
      <c r="E1885" s="10"/>
      <c r="F1885" s="10"/>
      <c r="G1885" s="10"/>
      <c r="H1885" s="10"/>
      <c r="I1885" s="10"/>
      <c r="J1885" s="10"/>
      <c r="K1885" s="11"/>
      <c r="L1885" s="11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2"/>
      <c r="AS1885" s="12"/>
      <c r="AT1885" s="12"/>
      <c r="AU1885" s="12"/>
      <c r="AV1885" s="12"/>
      <c r="AW1885" s="12"/>
      <c r="AX1885" s="12"/>
      <c r="AY1885" s="12"/>
      <c r="AZ1885" s="12"/>
      <c r="BA1885" s="12"/>
      <c r="BB1885" s="12"/>
      <c r="BC1885" s="12"/>
      <c r="BD1885" s="12"/>
      <c r="BE1885" s="12"/>
      <c r="BF1885" s="12"/>
      <c r="BG1885" s="12"/>
      <c r="BH1885" s="12"/>
      <c r="BI1885" s="12"/>
      <c r="BJ1885" s="13"/>
      <c r="BK1885" s="13"/>
      <c r="BL1885" s="13"/>
      <c r="BM1885" s="13"/>
      <c r="BN1885" s="13"/>
    </row>
    <row r="1886" spans="1:66" x14ac:dyDescent="0.25">
      <c r="A1886" s="10"/>
      <c r="B1886" s="10"/>
      <c r="C1886" s="10"/>
      <c r="D1886" s="18"/>
      <c r="E1886" s="10"/>
      <c r="F1886" s="10"/>
      <c r="G1886" s="10"/>
      <c r="H1886" s="10"/>
      <c r="I1886" s="10"/>
      <c r="J1886" s="10"/>
      <c r="K1886" s="11"/>
      <c r="L1886" s="11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  <c r="AE1886" s="12"/>
      <c r="AF1886" s="12"/>
      <c r="AG1886" s="12"/>
      <c r="AH1886" s="12"/>
      <c r="AI1886" s="12"/>
      <c r="AJ1886" s="12"/>
      <c r="AK1886" s="12"/>
      <c r="AL1886" s="12"/>
      <c r="AM1886" s="12"/>
      <c r="AN1886" s="12"/>
      <c r="AO1886" s="12"/>
      <c r="AP1886" s="12"/>
      <c r="AQ1886" s="12"/>
      <c r="AR1886" s="12"/>
      <c r="AS1886" s="12"/>
      <c r="AT1886" s="12"/>
      <c r="AU1886" s="12"/>
      <c r="AV1886" s="12"/>
      <c r="AW1886" s="12"/>
      <c r="AX1886" s="12"/>
      <c r="AY1886" s="12"/>
      <c r="AZ1886" s="12"/>
      <c r="BA1886" s="12"/>
      <c r="BB1886" s="12"/>
      <c r="BC1886" s="12"/>
      <c r="BD1886" s="12"/>
      <c r="BE1886" s="12"/>
      <c r="BF1886" s="12"/>
      <c r="BG1886" s="12"/>
      <c r="BH1886" s="12"/>
      <c r="BI1886" s="12"/>
      <c r="BJ1886" s="13"/>
      <c r="BK1886" s="13"/>
      <c r="BL1886" s="13"/>
      <c r="BM1886" s="13"/>
      <c r="BN1886" s="13"/>
    </row>
    <row r="1887" spans="1:66" x14ac:dyDescent="0.25">
      <c r="A1887" s="10"/>
      <c r="B1887" s="10"/>
      <c r="C1887" s="10"/>
      <c r="D1887" s="18"/>
      <c r="E1887" s="10"/>
      <c r="F1887" s="10"/>
      <c r="G1887" s="10"/>
      <c r="H1887" s="10"/>
      <c r="I1887" s="10"/>
      <c r="J1887" s="10"/>
      <c r="K1887" s="11"/>
      <c r="L1887" s="11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2"/>
      <c r="AS1887" s="12"/>
      <c r="AT1887" s="12"/>
      <c r="AU1887" s="12"/>
      <c r="AV1887" s="12"/>
      <c r="AW1887" s="12"/>
      <c r="AX1887" s="12"/>
      <c r="AY1887" s="12"/>
      <c r="AZ1887" s="12"/>
      <c r="BA1887" s="12"/>
      <c r="BB1887" s="12"/>
      <c r="BC1887" s="12"/>
      <c r="BD1887" s="12"/>
      <c r="BE1887" s="12"/>
      <c r="BF1887" s="12"/>
      <c r="BG1887" s="12"/>
      <c r="BH1887" s="12"/>
      <c r="BI1887" s="12"/>
      <c r="BJ1887" s="13"/>
      <c r="BK1887" s="13"/>
      <c r="BL1887" s="13"/>
      <c r="BM1887" s="13"/>
      <c r="BN1887" s="13"/>
    </row>
    <row r="1888" spans="1:66" x14ac:dyDescent="0.25">
      <c r="A1888" s="10"/>
      <c r="B1888" s="10"/>
      <c r="C1888" s="10"/>
      <c r="D1888" s="18"/>
      <c r="E1888" s="10"/>
      <c r="F1888" s="10"/>
      <c r="G1888" s="10"/>
      <c r="H1888" s="10"/>
      <c r="I1888" s="10"/>
      <c r="J1888" s="10"/>
      <c r="K1888" s="11"/>
      <c r="L1888" s="11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2"/>
      <c r="AF1888" s="12"/>
      <c r="AG1888" s="12"/>
      <c r="AH1888" s="12"/>
      <c r="AI1888" s="12"/>
      <c r="AJ1888" s="12"/>
      <c r="AK1888" s="12"/>
      <c r="AL1888" s="12"/>
      <c r="AM1888" s="12"/>
      <c r="AN1888" s="12"/>
      <c r="AO1888" s="12"/>
      <c r="AP1888" s="12"/>
      <c r="AQ1888" s="12"/>
      <c r="AR1888" s="12"/>
      <c r="AS1888" s="12"/>
      <c r="AT1888" s="12"/>
      <c r="AU1888" s="12"/>
      <c r="AV1888" s="12"/>
      <c r="AW1888" s="12"/>
      <c r="AX1888" s="12"/>
      <c r="AY1888" s="12"/>
      <c r="AZ1888" s="12"/>
      <c r="BA1888" s="12"/>
      <c r="BB1888" s="12"/>
      <c r="BC1888" s="12"/>
      <c r="BD1888" s="12"/>
      <c r="BE1888" s="12"/>
      <c r="BF1888" s="12"/>
      <c r="BG1888" s="12"/>
      <c r="BH1888" s="12"/>
      <c r="BI1888" s="12"/>
      <c r="BJ1888" s="13"/>
      <c r="BK1888" s="13"/>
      <c r="BL1888" s="13"/>
      <c r="BM1888" s="13"/>
      <c r="BN1888" s="13"/>
    </row>
    <row r="1889" spans="1:66" x14ac:dyDescent="0.25">
      <c r="A1889" s="10"/>
      <c r="B1889" s="10"/>
      <c r="C1889" s="10"/>
      <c r="D1889" s="18"/>
      <c r="E1889" s="10"/>
      <c r="F1889" s="10"/>
      <c r="G1889" s="10"/>
      <c r="H1889" s="10"/>
      <c r="I1889" s="10"/>
      <c r="J1889" s="10"/>
      <c r="K1889" s="11"/>
      <c r="L1889" s="11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2"/>
      <c r="AS1889" s="12"/>
      <c r="AT1889" s="12"/>
      <c r="AU1889" s="12"/>
      <c r="AV1889" s="12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12"/>
      <c r="BG1889" s="12"/>
      <c r="BH1889" s="12"/>
      <c r="BI1889" s="12"/>
      <c r="BJ1889" s="13"/>
      <c r="BK1889" s="13"/>
      <c r="BL1889" s="13"/>
      <c r="BM1889" s="13"/>
      <c r="BN1889" s="13"/>
    </row>
    <row r="1890" spans="1:66" x14ac:dyDescent="0.25">
      <c r="A1890" s="10"/>
      <c r="B1890" s="10"/>
      <c r="C1890" s="10"/>
      <c r="D1890" s="18"/>
      <c r="E1890" s="10"/>
      <c r="F1890" s="10"/>
      <c r="G1890" s="10"/>
      <c r="H1890" s="10"/>
      <c r="I1890" s="10"/>
      <c r="J1890" s="10"/>
      <c r="K1890" s="11"/>
      <c r="L1890" s="11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  <c r="AE1890" s="12"/>
      <c r="AF1890" s="12"/>
      <c r="AG1890" s="12"/>
      <c r="AH1890" s="12"/>
      <c r="AI1890" s="12"/>
      <c r="AJ1890" s="12"/>
      <c r="AK1890" s="12"/>
      <c r="AL1890" s="12"/>
      <c r="AM1890" s="12"/>
      <c r="AN1890" s="12"/>
      <c r="AO1890" s="12"/>
      <c r="AP1890" s="12"/>
      <c r="AQ1890" s="12"/>
      <c r="AR1890" s="12"/>
      <c r="AS1890" s="12"/>
      <c r="AT1890" s="12"/>
      <c r="AU1890" s="12"/>
      <c r="AV1890" s="12"/>
      <c r="AW1890" s="12"/>
      <c r="AX1890" s="12"/>
      <c r="AY1890" s="12"/>
      <c r="AZ1890" s="12"/>
      <c r="BA1890" s="12"/>
      <c r="BB1890" s="12"/>
      <c r="BC1890" s="12"/>
      <c r="BD1890" s="12"/>
      <c r="BE1890" s="12"/>
      <c r="BF1890" s="12"/>
      <c r="BG1890" s="12"/>
      <c r="BH1890" s="12"/>
      <c r="BI1890" s="12"/>
      <c r="BJ1890" s="13"/>
      <c r="BK1890" s="13"/>
      <c r="BL1890" s="13"/>
      <c r="BM1890" s="13"/>
      <c r="BN1890" s="13"/>
    </row>
    <row r="1891" spans="1:66" x14ac:dyDescent="0.25">
      <c r="A1891" s="10"/>
      <c r="B1891" s="10"/>
      <c r="C1891" s="10"/>
      <c r="D1891" s="18"/>
      <c r="E1891" s="10"/>
      <c r="F1891" s="10"/>
      <c r="G1891" s="10"/>
      <c r="H1891" s="10"/>
      <c r="I1891" s="10"/>
      <c r="J1891" s="10"/>
      <c r="K1891" s="11"/>
      <c r="L1891" s="11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2"/>
      <c r="AS1891" s="12"/>
      <c r="AT1891" s="12"/>
      <c r="AU1891" s="12"/>
      <c r="AV1891" s="12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12"/>
      <c r="BG1891" s="12"/>
      <c r="BH1891" s="12"/>
      <c r="BI1891" s="12"/>
      <c r="BJ1891" s="13"/>
      <c r="BK1891" s="13"/>
      <c r="BL1891" s="13"/>
      <c r="BM1891" s="13"/>
      <c r="BN1891" s="13"/>
    </row>
    <row r="1892" spans="1:66" x14ac:dyDescent="0.25">
      <c r="A1892" s="10"/>
      <c r="B1892" s="10"/>
      <c r="C1892" s="10"/>
      <c r="D1892" s="18"/>
      <c r="E1892" s="10"/>
      <c r="F1892" s="10"/>
      <c r="G1892" s="10"/>
      <c r="H1892" s="10"/>
      <c r="I1892" s="10"/>
      <c r="J1892" s="10"/>
      <c r="K1892" s="11"/>
      <c r="L1892" s="11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  <c r="AE1892" s="12"/>
      <c r="AF1892" s="12"/>
      <c r="AG1892" s="12"/>
      <c r="AH1892" s="12"/>
      <c r="AI1892" s="12"/>
      <c r="AJ1892" s="12"/>
      <c r="AK1892" s="12"/>
      <c r="AL1892" s="12"/>
      <c r="AM1892" s="12"/>
      <c r="AN1892" s="12"/>
      <c r="AO1892" s="12"/>
      <c r="AP1892" s="12"/>
      <c r="AQ1892" s="12"/>
      <c r="AR1892" s="12"/>
      <c r="AS1892" s="12"/>
      <c r="AT1892" s="12"/>
      <c r="AU1892" s="12"/>
      <c r="AV1892" s="12"/>
      <c r="AW1892" s="12"/>
      <c r="AX1892" s="12"/>
      <c r="AY1892" s="12"/>
      <c r="AZ1892" s="12"/>
      <c r="BA1892" s="12"/>
      <c r="BB1892" s="12"/>
      <c r="BC1892" s="12"/>
      <c r="BD1892" s="12"/>
      <c r="BE1892" s="12"/>
      <c r="BF1892" s="12"/>
      <c r="BG1892" s="12"/>
      <c r="BH1892" s="12"/>
      <c r="BI1892" s="12"/>
      <c r="BJ1892" s="13"/>
      <c r="BK1892" s="13"/>
      <c r="BL1892" s="13"/>
      <c r="BM1892" s="13"/>
      <c r="BN1892" s="13"/>
    </row>
    <row r="1893" spans="1:66" x14ac:dyDescent="0.25">
      <c r="A1893" s="10"/>
      <c r="B1893" s="10"/>
      <c r="C1893" s="10"/>
      <c r="D1893" s="18"/>
      <c r="E1893" s="10"/>
      <c r="F1893" s="10"/>
      <c r="G1893" s="10"/>
      <c r="H1893" s="10"/>
      <c r="I1893" s="10"/>
      <c r="J1893" s="10"/>
      <c r="K1893" s="11"/>
      <c r="L1893" s="11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2"/>
      <c r="AS1893" s="12"/>
      <c r="AT1893" s="12"/>
      <c r="AU1893" s="12"/>
      <c r="AV1893" s="12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12"/>
      <c r="BG1893" s="12"/>
      <c r="BH1893" s="12"/>
      <c r="BI1893" s="12"/>
      <c r="BJ1893" s="13"/>
      <c r="BK1893" s="13"/>
      <c r="BL1893" s="13"/>
      <c r="BM1893" s="13"/>
      <c r="BN1893" s="13"/>
    </row>
    <row r="1894" spans="1:66" x14ac:dyDescent="0.25">
      <c r="A1894" s="10"/>
      <c r="B1894" s="10"/>
      <c r="C1894" s="10"/>
      <c r="D1894" s="18"/>
      <c r="E1894" s="10"/>
      <c r="F1894" s="10"/>
      <c r="G1894" s="10"/>
      <c r="H1894" s="10"/>
      <c r="I1894" s="10"/>
      <c r="J1894" s="10"/>
      <c r="K1894" s="11"/>
      <c r="L1894" s="11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12"/>
      <c r="AE1894" s="12"/>
      <c r="AF1894" s="12"/>
      <c r="AG1894" s="12"/>
      <c r="AH1894" s="12"/>
      <c r="AI1894" s="12"/>
      <c r="AJ1894" s="12"/>
      <c r="AK1894" s="12"/>
      <c r="AL1894" s="12"/>
      <c r="AM1894" s="12"/>
      <c r="AN1894" s="12"/>
      <c r="AO1894" s="12"/>
      <c r="AP1894" s="12"/>
      <c r="AQ1894" s="12"/>
      <c r="AR1894" s="12"/>
      <c r="AS1894" s="12"/>
      <c r="AT1894" s="12"/>
      <c r="AU1894" s="12"/>
      <c r="AV1894" s="12"/>
      <c r="AW1894" s="12"/>
      <c r="AX1894" s="12"/>
      <c r="AY1894" s="12"/>
      <c r="AZ1894" s="12"/>
      <c r="BA1894" s="12"/>
      <c r="BB1894" s="12"/>
      <c r="BC1894" s="12"/>
      <c r="BD1894" s="12"/>
      <c r="BE1894" s="12"/>
      <c r="BF1894" s="12"/>
      <c r="BG1894" s="12"/>
      <c r="BH1894" s="12"/>
      <c r="BI1894" s="12"/>
      <c r="BJ1894" s="13"/>
      <c r="BK1894" s="13"/>
      <c r="BL1894" s="13"/>
      <c r="BM1894" s="13"/>
      <c r="BN1894" s="13"/>
    </row>
    <row r="1895" spans="1:66" x14ac:dyDescent="0.25">
      <c r="A1895" s="10"/>
      <c r="B1895" s="10"/>
      <c r="C1895" s="10"/>
      <c r="D1895" s="18"/>
      <c r="E1895" s="10"/>
      <c r="F1895" s="10"/>
      <c r="G1895" s="10"/>
      <c r="H1895" s="10"/>
      <c r="I1895" s="10"/>
      <c r="J1895" s="10"/>
      <c r="K1895" s="11"/>
      <c r="L1895" s="11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2"/>
      <c r="AS1895" s="12"/>
      <c r="AT1895" s="12"/>
      <c r="AU1895" s="12"/>
      <c r="AV1895" s="12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12"/>
      <c r="BG1895" s="12"/>
      <c r="BH1895" s="12"/>
      <c r="BI1895" s="12"/>
      <c r="BJ1895" s="13"/>
      <c r="BK1895" s="13"/>
      <c r="BL1895" s="13"/>
      <c r="BM1895" s="13"/>
      <c r="BN1895" s="13"/>
    </row>
    <row r="1896" spans="1:66" x14ac:dyDescent="0.25">
      <c r="A1896" s="10"/>
      <c r="B1896" s="10"/>
      <c r="C1896" s="10"/>
      <c r="D1896" s="18"/>
      <c r="E1896" s="10"/>
      <c r="F1896" s="10"/>
      <c r="G1896" s="10"/>
      <c r="H1896" s="10"/>
      <c r="I1896" s="10"/>
      <c r="J1896" s="10"/>
      <c r="K1896" s="11"/>
      <c r="L1896" s="11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/>
      <c r="AL1896" s="12"/>
      <c r="AM1896" s="12"/>
      <c r="AN1896" s="12"/>
      <c r="AO1896" s="12"/>
      <c r="AP1896" s="12"/>
      <c r="AQ1896" s="12"/>
      <c r="AR1896" s="12"/>
      <c r="AS1896" s="12"/>
      <c r="AT1896" s="12"/>
      <c r="AU1896" s="12"/>
      <c r="AV1896" s="12"/>
      <c r="AW1896" s="12"/>
      <c r="AX1896" s="12"/>
      <c r="AY1896" s="12"/>
      <c r="AZ1896" s="12"/>
      <c r="BA1896" s="12"/>
      <c r="BB1896" s="12"/>
      <c r="BC1896" s="12"/>
      <c r="BD1896" s="12"/>
      <c r="BE1896" s="12"/>
      <c r="BF1896" s="12"/>
      <c r="BG1896" s="12"/>
      <c r="BH1896" s="12"/>
      <c r="BI1896" s="12"/>
      <c r="BJ1896" s="13"/>
      <c r="BK1896" s="13"/>
      <c r="BL1896" s="13"/>
      <c r="BM1896" s="13"/>
      <c r="BN1896" s="13"/>
    </row>
    <row r="1897" spans="1:66" x14ac:dyDescent="0.25">
      <c r="A1897" s="10"/>
      <c r="B1897" s="10"/>
      <c r="C1897" s="10"/>
      <c r="D1897" s="18"/>
      <c r="E1897" s="10"/>
      <c r="F1897" s="10"/>
      <c r="G1897" s="10"/>
      <c r="H1897" s="10"/>
      <c r="I1897" s="10"/>
      <c r="J1897" s="10"/>
      <c r="K1897" s="11"/>
      <c r="L1897" s="11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2"/>
      <c r="AS1897" s="12"/>
      <c r="AT1897" s="12"/>
      <c r="AU1897" s="12"/>
      <c r="AV1897" s="12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12"/>
      <c r="BG1897" s="12"/>
      <c r="BH1897" s="12"/>
      <c r="BI1897" s="12"/>
      <c r="BJ1897" s="13"/>
      <c r="BK1897" s="13"/>
      <c r="BL1897" s="13"/>
      <c r="BM1897" s="13"/>
      <c r="BN1897" s="13"/>
    </row>
    <row r="1898" spans="1:66" x14ac:dyDescent="0.25">
      <c r="A1898" s="10"/>
      <c r="B1898" s="10"/>
      <c r="C1898" s="10"/>
      <c r="D1898" s="18"/>
      <c r="E1898" s="10"/>
      <c r="F1898" s="10"/>
      <c r="G1898" s="10"/>
      <c r="H1898" s="10"/>
      <c r="I1898" s="10"/>
      <c r="J1898" s="10"/>
      <c r="K1898" s="11"/>
      <c r="L1898" s="11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/>
      <c r="AL1898" s="12"/>
      <c r="AM1898" s="12"/>
      <c r="AN1898" s="12"/>
      <c r="AO1898" s="12"/>
      <c r="AP1898" s="12"/>
      <c r="AQ1898" s="12"/>
      <c r="AR1898" s="12"/>
      <c r="AS1898" s="12"/>
      <c r="AT1898" s="12"/>
      <c r="AU1898" s="12"/>
      <c r="AV1898" s="12"/>
      <c r="AW1898" s="12"/>
      <c r="AX1898" s="12"/>
      <c r="AY1898" s="12"/>
      <c r="AZ1898" s="12"/>
      <c r="BA1898" s="12"/>
      <c r="BB1898" s="12"/>
      <c r="BC1898" s="12"/>
      <c r="BD1898" s="12"/>
      <c r="BE1898" s="12"/>
      <c r="BF1898" s="12"/>
      <c r="BG1898" s="12"/>
      <c r="BH1898" s="12"/>
      <c r="BI1898" s="12"/>
      <c r="BJ1898" s="13"/>
      <c r="BK1898" s="13"/>
      <c r="BL1898" s="13"/>
      <c r="BM1898" s="13"/>
      <c r="BN1898" s="13"/>
    </row>
    <row r="1899" spans="1:66" x14ac:dyDescent="0.25">
      <c r="A1899" s="10"/>
      <c r="B1899" s="10"/>
      <c r="C1899" s="10"/>
      <c r="D1899" s="18"/>
      <c r="E1899" s="10"/>
      <c r="F1899" s="10"/>
      <c r="G1899" s="10"/>
      <c r="H1899" s="10"/>
      <c r="I1899" s="10"/>
      <c r="J1899" s="10"/>
      <c r="K1899" s="11"/>
      <c r="L1899" s="11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2"/>
      <c r="AS1899" s="12"/>
      <c r="AT1899" s="12"/>
      <c r="AU1899" s="12"/>
      <c r="AV1899" s="12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12"/>
      <c r="BG1899" s="12"/>
      <c r="BH1899" s="12"/>
      <c r="BI1899" s="12"/>
      <c r="BJ1899" s="13"/>
      <c r="BK1899" s="13"/>
      <c r="BL1899" s="13"/>
      <c r="BM1899" s="13"/>
      <c r="BN1899" s="13"/>
    </row>
    <row r="1900" spans="1:66" x14ac:dyDescent="0.25">
      <c r="A1900" s="10"/>
      <c r="B1900" s="10"/>
      <c r="C1900" s="10"/>
      <c r="D1900" s="18"/>
      <c r="E1900" s="10"/>
      <c r="F1900" s="10"/>
      <c r="G1900" s="10"/>
      <c r="H1900" s="10"/>
      <c r="I1900" s="10"/>
      <c r="J1900" s="10"/>
      <c r="K1900" s="11"/>
      <c r="L1900" s="11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12"/>
      <c r="AE1900" s="12"/>
      <c r="AF1900" s="12"/>
      <c r="AG1900" s="12"/>
      <c r="AH1900" s="12"/>
      <c r="AI1900" s="12"/>
      <c r="AJ1900" s="12"/>
      <c r="AK1900" s="12"/>
      <c r="AL1900" s="12"/>
      <c r="AM1900" s="12"/>
      <c r="AN1900" s="12"/>
      <c r="AO1900" s="12"/>
      <c r="AP1900" s="12"/>
      <c r="AQ1900" s="12"/>
      <c r="AR1900" s="12"/>
      <c r="AS1900" s="12"/>
      <c r="AT1900" s="12"/>
      <c r="AU1900" s="12"/>
      <c r="AV1900" s="12"/>
      <c r="AW1900" s="12"/>
      <c r="AX1900" s="12"/>
      <c r="AY1900" s="12"/>
      <c r="AZ1900" s="12"/>
      <c r="BA1900" s="12"/>
      <c r="BB1900" s="12"/>
      <c r="BC1900" s="12"/>
      <c r="BD1900" s="12"/>
      <c r="BE1900" s="12"/>
      <c r="BF1900" s="12"/>
      <c r="BG1900" s="12"/>
      <c r="BH1900" s="12"/>
      <c r="BI1900" s="12"/>
      <c r="BJ1900" s="13"/>
      <c r="BK1900" s="13"/>
      <c r="BL1900" s="13"/>
      <c r="BM1900" s="13"/>
      <c r="BN1900" s="13"/>
    </row>
    <row r="1901" spans="1:66" x14ac:dyDescent="0.25">
      <c r="A1901" s="10"/>
      <c r="B1901" s="10"/>
      <c r="C1901" s="10"/>
      <c r="D1901" s="18"/>
      <c r="E1901" s="10"/>
      <c r="F1901" s="10"/>
      <c r="G1901" s="10"/>
      <c r="H1901" s="10"/>
      <c r="I1901" s="10"/>
      <c r="J1901" s="10"/>
      <c r="K1901" s="11"/>
      <c r="L1901" s="11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2"/>
      <c r="AS1901" s="12"/>
      <c r="AT1901" s="12"/>
      <c r="AU1901" s="12"/>
      <c r="AV1901" s="12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12"/>
      <c r="BG1901" s="12"/>
      <c r="BH1901" s="12"/>
      <c r="BI1901" s="12"/>
      <c r="BJ1901" s="13"/>
      <c r="BK1901" s="13"/>
      <c r="BL1901" s="13"/>
      <c r="BM1901" s="13"/>
      <c r="BN1901" s="13"/>
    </row>
    <row r="1902" spans="1:66" x14ac:dyDescent="0.25">
      <c r="A1902" s="10"/>
      <c r="B1902" s="10"/>
      <c r="C1902" s="10"/>
      <c r="D1902" s="18"/>
      <c r="E1902" s="10"/>
      <c r="F1902" s="10"/>
      <c r="G1902" s="10"/>
      <c r="H1902" s="10"/>
      <c r="I1902" s="10"/>
      <c r="J1902" s="10"/>
      <c r="K1902" s="11"/>
      <c r="L1902" s="11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  <c r="AE1902" s="12"/>
      <c r="AF1902" s="12"/>
      <c r="AG1902" s="12"/>
      <c r="AH1902" s="12"/>
      <c r="AI1902" s="12"/>
      <c r="AJ1902" s="12"/>
      <c r="AK1902" s="12"/>
      <c r="AL1902" s="12"/>
      <c r="AM1902" s="12"/>
      <c r="AN1902" s="12"/>
      <c r="AO1902" s="12"/>
      <c r="AP1902" s="12"/>
      <c r="AQ1902" s="12"/>
      <c r="AR1902" s="12"/>
      <c r="AS1902" s="12"/>
      <c r="AT1902" s="12"/>
      <c r="AU1902" s="12"/>
      <c r="AV1902" s="12"/>
      <c r="AW1902" s="12"/>
      <c r="AX1902" s="12"/>
      <c r="AY1902" s="12"/>
      <c r="AZ1902" s="12"/>
      <c r="BA1902" s="12"/>
      <c r="BB1902" s="12"/>
      <c r="BC1902" s="12"/>
      <c r="BD1902" s="12"/>
      <c r="BE1902" s="12"/>
      <c r="BF1902" s="12"/>
      <c r="BG1902" s="12"/>
      <c r="BH1902" s="12"/>
      <c r="BI1902" s="12"/>
      <c r="BJ1902" s="13"/>
      <c r="BK1902" s="13"/>
      <c r="BL1902" s="13"/>
      <c r="BM1902" s="13"/>
      <c r="BN1902" s="13"/>
    </row>
    <row r="1903" spans="1:66" x14ac:dyDescent="0.25">
      <c r="A1903" s="10"/>
      <c r="B1903" s="10"/>
      <c r="C1903" s="10"/>
      <c r="D1903" s="18"/>
      <c r="E1903" s="10"/>
      <c r="F1903" s="10"/>
      <c r="G1903" s="10"/>
      <c r="H1903" s="10"/>
      <c r="I1903" s="10"/>
      <c r="J1903" s="10"/>
      <c r="K1903" s="11"/>
      <c r="L1903" s="11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2"/>
      <c r="AS1903" s="12"/>
      <c r="AT1903" s="12"/>
      <c r="AU1903" s="12"/>
      <c r="AV1903" s="12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12"/>
      <c r="BG1903" s="12"/>
      <c r="BH1903" s="12"/>
      <c r="BI1903" s="12"/>
      <c r="BJ1903" s="13"/>
      <c r="BK1903" s="13"/>
      <c r="BL1903" s="13"/>
      <c r="BM1903" s="13"/>
      <c r="BN1903" s="13"/>
    </row>
    <row r="1904" spans="1:66" x14ac:dyDescent="0.25">
      <c r="A1904" s="10"/>
      <c r="B1904" s="10"/>
      <c r="C1904" s="10"/>
      <c r="D1904" s="18"/>
      <c r="E1904" s="10"/>
      <c r="F1904" s="10"/>
      <c r="G1904" s="10"/>
      <c r="H1904" s="10"/>
      <c r="I1904" s="10"/>
      <c r="J1904" s="10"/>
      <c r="K1904" s="11"/>
      <c r="L1904" s="11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  <c r="AE1904" s="12"/>
      <c r="AF1904" s="12"/>
      <c r="AG1904" s="12"/>
      <c r="AH1904" s="12"/>
      <c r="AI1904" s="12"/>
      <c r="AJ1904" s="12"/>
      <c r="AK1904" s="12"/>
      <c r="AL1904" s="12"/>
      <c r="AM1904" s="12"/>
      <c r="AN1904" s="12"/>
      <c r="AO1904" s="12"/>
      <c r="AP1904" s="12"/>
      <c r="AQ1904" s="12"/>
      <c r="AR1904" s="12"/>
      <c r="AS1904" s="12"/>
      <c r="AT1904" s="12"/>
      <c r="AU1904" s="12"/>
      <c r="AV1904" s="12"/>
      <c r="AW1904" s="12"/>
      <c r="AX1904" s="12"/>
      <c r="AY1904" s="12"/>
      <c r="AZ1904" s="12"/>
      <c r="BA1904" s="12"/>
      <c r="BB1904" s="12"/>
      <c r="BC1904" s="12"/>
      <c r="BD1904" s="12"/>
      <c r="BE1904" s="12"/>
      <c r="BF1904" s="12"/>
      <c r="BG1904" s="12"/>
      <c r="BH1904" s="12"/>
      <c r="BI1904" s="12"/>
      <c r="BJ1904" s="13"/>
      <c r="BK1904" s="13"/>
      <c r="BL1904" s="13"/>
      <c r="BM1904" s="13"/>
      <c r="BN1904" s="13"/>
    </row>
    <row r="1905" spans="1:66" x14ac:dyDescent="0.25">
      <c r="A1905" s="10"/>
      <c r="B1905" s="10"/>
      <c r="C1905" s="10"/>
      <c r="D1905" s="18"/>
      <c r="E1905" s="10"/>
      <c r="F1905" s="10"/>
      <c r="G1905" s="10"/>
      <c r="H1905" s="10"/>
      <c r="I1905" s="10"/>
      <c r="J1905" s="10"/>
      <c r="K1905" s="11"/>
      <c r="L1905" s="11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2"/>
      <c r="AS1905" s="12"/>
      <c r="AT1905" s="12"/>
      <c r="AU1905" s="12"/>
      <c r="AV1905" s="12"/>
      <c r="AW1905" s="12"/>
      <c r="AX1905" s="12"/>
      <c r="AY1905" s="12"/>
      <c r="AZ1905" s="12"/>
      <c r="BA1905" s="12"/>
      <c r="BB1905" s="12"/>
      <c r="BC1905" s="12"/>
      <c r="BD1905" s="12"/>
      <c r="BE1905" s="12"/>
      <c r="BF1905" s="12"/>
      <c r="BG1905" s="12"/>
      <c r="BH1905" s="12"/>
      <c r="BI1905" s="12"/>
      <c r="BJ1905" s="13"/>
      <c r="BK1905" s="13"/>
      <c r="BL1905" s="13"/>
      <c r="BM1905" s="13"/>
      <c r="BN1905" s="13"/>
    </row>
    <row r="1906" spans="1:66" x14ac:dyDescent="0.25">
      <c r="A1906" s="10"/>
      <c r="B1906" s="10"/>
      <c r="C1906" s="10"/>
      <c r="D1906" s="18"/>
      <c r="E1906" s="10"/>
      <c r="F1906" s="10"/>
      <c r="G1906" s="10"/>
      <c r="H1906" s="10"/>
      <c r="I1906" s="10"/>
      <c r="J1906" s="10"/>
      <c r="K1906" s="11"/>
      <c r="L1906" s="11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12"/>
      <c r="AE1906" s="12"/>
      <c r="AF1906" s="12"/>
      <c r="AG1906" s="12"/>
      <c r="AH1906" s="12"/>
      <c r="AI1906" s="12"/>
      <c r="AJ1906" s="12"/>
      <c r="AK1906" s="12"/>
      <c r="AL1906" s="12"/>
      <c r="AM1906" s="12"/>
      <c r="AN1906" s="12"/>
      <c r="AO1906" s="12"/>
      <c r="AP1906" s="12"/>
      <c r="AQ1906" s="12"/>
      <c r="AR1906" s="12"/>
      <c r="AS1906" s="12"/>
      <c r="AT1906" s="12"/>
      <c r="AU1906" s="12"/>
      <c r="AV1906" s="12"/>
      <c r="AW1906" s="12"/>
      <c r="AX1906" s="12"/>
      <c r="AY1906" s="12"/>
      <c r="AZ1906" s="12"/>
      <c r="BA1906" s="12"/>
      <c r="BB1906" s="12"/>
      <c r="BC1906" s="12"/>
      <c r="BD1906" s="12"/>
      <c r="BE1906" s="12"/>
      <c r="BF1906" s="12"/>
      <c r="BG1906" s="12"/>
      <c r="BH1906" s="12"/>
      <c r="BI1906" s="12"/>
      <c r="BJ1906" s="13"/>
      <c r="BK1906" s="13"/>
      <c r="BL1906" s="13"/>
      <c r="BM1906" s="13"/>
      <c r="BN1906" s="13"/>
    </row>
    <row r="1907" spans="1:66" x14ac:dyDescent="0.25">
      <c r="A1907" s="10"/>
      <c r="B1907" s="10"/>
      <c r="C1907" s="10"/>
      <c r="D1907" s="18"/>
      <c r="E1907" s="10"/>
      <c r="F1907" s="10"/>
      <c r="G1907" s="10"/>
      <c r="H1907" s="10"/>
      <c r="I1907" s="10"/>
      <c r="J1907" s="10"/>
      <c r="K1907" s="11"/>
      <c r="L1907" s="11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2"/>
      <c r="AS1907" s="12"/>
      <c r="AT1907" s="12"/>
      <c r="AU1907" s="12"/>
      <c r="AV1907" s="12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12"/>
      <c r="BG1907" s="12"/>
      <c r="BH1907" s="12"/>
      <c r="BI1907" s="12"/>
      <c r="BJ1907" s="13"/>
      <c r="BK1907" s="13"/>
      <c r="BL1907" s="13"/>
      <c r="BM1907" s="13"/>
      <c r="BN1907" s="13"/>
    </row>
    <row r="1908" spans="1:66" x14ac:dyDescent="0.25">
      <c r="A1908" s="10"/>
      <c r="B1908" s="10"/>
      <c r="C1908" s="10"/>
      <c r="D1908" s="18"/>
      <c r="E1908" s="10"/>
      <c r="F1908" s="10"/>
      <c r="G1908" s="10"/>
      <c r="H1908" s="10"/>
      <c r="I1908" s="10"/>
      <c r="J1908" s="10"/>
      <c r="K1908" s="11"/>
      <c r="L1908" s="11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  <c r="AA1908" s="12"/>
      <c r="AB1908" s="12"/>
      <c r="AC1908" s="12"/>
      <c r="AD1908" s="12"/>
      <c r="AE1908" s="12"/>
      <c r="AF1908" s="12"/>
      <c r="AG1908" s="12"/>
      <c r="AH1908" s="12"/>
      <c r="AI1908" s="12"/>
      <c r="AJ1908" s="12"/>
      <c r="AK1908" s="12"/>
      <c r="AL1908" s="12"/>
      <c r="AM1908" s="12"/>
      <c r="AN1908" s="12"/>
      <c r="AO1908" s="12"/>
      <c r="AP1908" s="12"/>
      <c r="AQ1908" s="12"/>
      <c r="AR1908" s="12"/>
      <c r="AS1908" s="12"/>
      <c r="AT1908" s="12"/>
      <c r="AU1908" s="12"/>
      <c r="AV1908" s="12"/>
      <c r="AW1908" s="12"/>
      <c r="AX1908" s="12"/>
      <c r="AY1908" s="12"/>
      <c r="AZ1908" s="12"/>
      <c r="BA1908" s="12"/>
      <c r="BB1908" s="12"/>
      <c r="BC1908" s="12"/>
      <c r="BD1908" s="12"/>
      <c r="BE1908" s="12"/>
      <c r="BF1908" s="12"/>
      <c r="BG1908" s="12"/>
      <c r="BH1908" s="12"/>
      <c r="BI1908" s="12"/>
      <c r="BJ1908" s="13"/>
      <c r="BK1908" s="13"/>
      <c r="BL1908" s="13"/>
      <c r="BM1908" s="13"/>
      <c r="BN1908" s="13"/>
    </row>
    <row r="1909" spans="1:66" x14ac:dyDescent="0.25">
      <c r="A1909" s="10"/>
      <c r="B1909" s="10"/>
      <c r="C1909" s="10"/>
      <c r="D1909" s="18"/>
      <c r="E1909" s="10"/>
      <c r="F1909" s="10"/>
      <c r="G1909" s="10"/>
      <c r="H1909" s="10"/>
      <c r="I1909" s="10"/>
      <c r="J1909" s="10"/>
      <c r="K1909" s="11"/>
      <c r="L1909" s="11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2"/>
      <c r="AS1909" s="12"/>
      <c r="AT1909" s="12"/>
      <c r="AU1909" s="12"/>
      <c r="AV1909" s="12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12"/>
      <c r="BG1909" s="12"/>
      <c r="BH1909" s="12"/>
      <c r="BI1909" s="12"/>
      <c r="BJ1909" s="13"/>
      <c r="BK1909" s="13"/>
      <c r="BL1909" s="13"/>
      <c r="BM1909" s="13"/>
      <c r="BN1909" s="13"/>
    </row>
    <row r="1910" spans="1:66" x14ac:dyDescent="0.25">
      <c r="A1910" s="10"/>
      <c r="B1910" s="10"/>
      <c r="C1910" s="10"/>
      <c r="D1910" s="18"/>
      <c r="E1910" s="10"/>
      <c r="F1910" s="10"/>
      <c r="G1910" s="10"/>
      <c r="H1910" s="10"/>
      <c r="I1910" s="10"/>
      <c r="J1910" s="10"/>
      <c r="K1910" s="11"/>
      <c r="L1910" s="11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2"/>
      <c r="AL1910" s="12"/>
      <c r="AM1910" s="12"/>
      <c r="AN1910" s="12"/>
      <c r="AO1910" s="12"/>
      <c r="AP1910" s="12"/>
      <c r="AQ1910" s="12"/>
      <c r="AR1910" s="12"/>
      <c r="AS1910" s="12"/>
      <c r="AT1910" s="12"/>
      <c r="AU1910" s="12"/>
      <c r="AV1910" s="12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12"/>
      <c r="BG1910" s="12"/>
      <c r="BH1910" s="12"/>
      <c r="BI1910" s="12"/>
      <c r="BJ1910" s="13"/>
      <c r="BK1910" s="13"/>
      <c r="BL1910" s="13"/>
      <c r="BM1910" s="13"/>
      <c r="BN1910" s="13"/>
    </row>
    <row r="1911" spans="1:66" x14ac:dyDescent="0.25">
      <c r="A1911" s="10"/>
      <c r="B1911" s="10"/>
      <c r="C1911" s="10"/>
      <c r="D1911" s="18"/>
      <c r="E1911" s="10"/>
      <c r="F1911" s="10"/>
      <c r="G1911" s="10"/>
      <c r="H1911" s="10"/>
      <c r="I1911" s="10"/>
      <c r="J1911" s="10"/>
      <c r="K1911" s="11"/>
      <c r="L1911" s="11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2"/>
      <c r="AS1911" s="12"/>
      <c r="AT1911" s="12"/>
      <c r="AU1911" s="12"/>
      <c r="AV1911" s="12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12"/>
      <c r="BI1911" s="12"/>
      <c r="BJ1911" s="13"/>
      <c r="BK1911" s="13"/>
      <c r="BL1911" s="13"/>
      <c r="BM1911" s="13"/>
      <c r="BN1911" s="13"/>
    </row>
    <row r="1912" spans="1:66" x14ac:dyDescent="0.25">
      <c r="A1912" s="10"/>
      <c r="B1912" s="10"/>
      <c r="C1912" s="10"/>
      <c r="D1912" s="18"/>
      <c r="E1912" s="10"/>
      <c r="F1912" s="10"/>
      <c r="G1912" s="10"/>
      <c r="H1912" s="10"/>
      <c r="I1912" s="10"/>
      <c r="J1912" s="10"/>
      <c r="K1912" s="11"/>
      <c r="L1912" s="11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12"/>
      <c r="AE1912" s="12"/>
      <c r="AF1912" s="12"/>
      <c r="AG1912" s="12"/>
      <c r="AH1912" s="12"/>
      <c r="AI1912" s="12"/>
      <c r="AJ1912" s="12"/>
      <c r="AK1912" s="12"/>
      <c r="AL1912" s="12"/>
      <c r="AM1912" s="12"/>
      <c r="AN1912" s="12"/>
      <c r="AO1912" s="12"/>
      <c r="AP1912" s="12"/>
      <c r="AQ1912" s="12"/>
      <c r="AR1912" s="12"/>
      <c r="AS1912" s="12"/>
      <c r="AT1912" s="12"/>
      <c r="AU1912" s="12"/>
      <c r="AV1912" s="12"/>
      <c r="AW1912" s="12"/>
      <c r="AX1912" s="12"/>
      <c r="AY1912" s="12"/>
      <c r="AZ1912" s="12"/>
      <c r="BA1912" s="12"/>
      <c r="BB1912" s="12"/>
      <c r="BC1912" s="12"/>
      <c r="BD1912" s="12"/>
      <c r="BE1912" s="12"/>
      <c r="BF1912" s="12"/>
      <c r="BG1912" s="12"/>
      <c r="BH1912" s="12"/>
      <c r="BI1912" s="12"/>
      <c r="BJ1912" s="13"/>
      <c r="BK1912" s="13"/>
      <c r="BL1912" s="13"/>
      <c r="BM1912" s="13"/>
      <c r="BN1912" s="13"/>
    </row>
    <row r="1913" spans="1:66" x14ac:dyDescent="0.25">
      <c r="A1913" s="10"/>
      <c r="B1913" s="10"/>
      <c r="C1913" s="10"/>
      <c r="D1913" s="18"/>
      <c r="E1913" s="10"/>
      <c r="F1913" s="10"/>
      <c r="G1913" s="10"/>
      <c r="H1913" s="10"/>
      <c r="I1913" s="10"/>
      <c r="J1913" s="10"/>
      <c r="K1913" s="11"/>
      <c r="L1913" s="11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2"/>
      <c r="AS1913" s="12"/>
      <c r="AT1913" s="12"/>
      <c r="AU1913" s="12"/>
      <c r="AV1913" s="12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12"/>
      <c r="BG1913" s="12"/>
      <c r="BH1913" s="12"/>
      <c r="BI1913" s="12"/>
      <c r="BJ1913" s="13"/>
      <c r="BK1913" s="13"/>
      <c r="BL1913" s="13"/>
      <c r="BM1913" s="13"/>
      <c r="BN1913" s="13"/>
    </row>
    <row r="1914" spans="1:66" x14ac:dyDescent="0.25">
      <c r="A1914" s="10"/>
      <c r="B1914" s="10"/>
      <c r="C1914" s="10"/>
      <c r="D1914" s="18"/>
      <c r="E1914" s="10"/>
      <c r="F1914" s="10"/>
      <c r="G1914" s="10"/>
      <c r="H1914" s="10"/>
      <c r="I1914" s="10"/>
      <c r="J1914" s="10"/>
      <c r="K1914" s="11"/>
      <c r="L1914" s="11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/>
      <c r="AJ1914" s="12"/>
      <c r="AK1914" s="12"/>
      <c r="AL1914" s="12"/>
      <c r="AM1914" s="12"/>
      <c r="AN1914" s="12"/>
      <c r="AO1914" s="12"/>
      <c r="AP1914" s="12"/>
      <c r="AQ1914" s="12"/>
      <c r="AR1914" s="12"/>
      <c r="AS1914" s="12"/>
      <c r="AT1914" s="12"/>
      <c r="AU1914" s="12"/>
      <c r="AV1914" s="12"/>
      <c r="AW1914" s="12"/>
      <c r="AX1914" s="12"/>
      <c r="AY1914" s="12"/>
      <c r="AZ1914" s="12"/>
      <c r="BA1914" s="12"/>
      <c r="BB1914" s="12"/>
      <c r="BC1914" s="12"/>
      <c r="BD1914" s="12"/>
      <c r="BE1914" s="12"/>
      <c r="BF1914" s="12"/>
      <c r="BG1914" s="12"/>
      <c r="BH1914" s="12"/>
      <c r="BI1914" s="12"/>
      <c r="BJ1914" s="13"/>
      <c r="BK1914" s="13"/>
      <c r="BL1914" s="13"/>
      <c r="BM1914" s="13"/>
      <c r="BN1914" s="13"/>
    </row>
    <row r="1915" spans="1:66" x14ac:dyDescent="0.25">
      <c r="A1915" s="10"/>
      <c r="B1915" s="10"/>
      <c r="C1915" s="10"/>
      <c r="D1915" s="18"/>
      <c r="E1915" s="10"/>
      <c r="F1915" s="10"/>
      <c r="G1915" s="10"/>
      <c r="H1915" s="10"/>
      <c r="I1915" s="10"/>
      <c r="J1915" s="10"/>
      <c r="K1915" s="11"/>
      <c r="L1915" s="11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2"/>
      <c r="AS1915" s="12"/>
      <c r="AT1915" s="12"/>
      <c r="AU1915" s="12"/>
      <c r="AV1915" s="12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12"/>
      <c r="BG1915" s="12"/>
      <c r="BH1915" s="12"/>
      <c r="BI1915" s="12"/>
      <c r="BJ1915" s="13"/>
      <c r="BK1915" s="13"/>
      <c r="BL1915" s="13"/>
      <c r="BM1915" s="13"/>
      <c r="BN1915" s="13"/>
    </row>
    <row r="1916" spans="1:66" x14ac:dyDescent="0.25">
      <c r="A1916" s="10"/>
      <c r="B1916" s="10"/>
      <c r="C1916" s="10"/>
      <c r="D1916" s="18"/>
      <c r="E1916" s="10"/>
      <c r="F1916" s="10"/>
      <c r="G1916" s="10"/>
      <c r="H1916" s="10"/>
      <c r="I1916" s="10"/>
      <c r="J1916" s="10"/>
      <c r="K1916" s="11"/>
      <c r="L1916" s="11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  <c r="AE1916" s="12"/>
      <c r="AF1916" s="12"/>
      <c r="AG1916" s="12"/>
      <c r="AH1916" s="12"/>
      <c r="AI1916" s="12"/>
      <c r="AJ1916" s="12"/>
      <c r="AK1916" s="12"/>
      <c r="AL1916" s="12"/>
      <c r="AM1916" s="12"/>
      <c r="AN1916" s="12"/>
      <c r="AO1916" s="12"/>
      <c r="AP1916" s="12"/>
      <c r="AQ1916" s="12"/>
      <c r="AR1916" s="12"/>
      <c r="AS1916" s="12"/>
      <c r="AT1916" s="12"/>
      <c r="AU1916" s="12"/>
      <c r="AV1916" s="12"/>
      <c r="AW1916" s="12"/>
      <c r="AX1916" s="12"/>
      <c r="AY1916" s="12"/>
      <c r="AZ1916" s="12"/>
      <c r="BA1916" s="12"/>
      <c r="BB1916" s="12"/>
      <c r="BC1916" s="12"/>
      <c r="BD1916" s="12"/>
      <c r="BE1916" s="12"/>
      <c r="BF1916" s="12"/>
      <c r="BG1916" s="12"/>
      <c r="BH1916" s="12"/>
      <c r="BI1916" s="12"/>
      <c r="BJ1916" s="13"/>
      <c r="BK1916" s="13"/>
      <c r="BL1916" s="13"/>
      <c r="BM1916" s="13"/>
      <c r="BN1916" s="13"/>
    </row>
    <row r="1917" spans="1:66" x14ac:dyDescent="0.25">
      <c r="A1917" s="10"/>
      <c r="B1917" s="10"/>
      <c r="C1917" s="10"/>
      <c r="D1917" s="18"/>
      <c r="E1917" s="10"/>
      <c r="F1917" s="10"/>
      <c r="G1917" s="10"/>
      <c r="H1917" s="10"/>
      <c r="I1917" s="10"/>
      <c r="J1917" s="10"/>
      <c r="K1917" s="11"/>
      <c r="L1917" s="11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2"/>
      <c r="AS1917" s="12"/>
      <c r="AT1917" s="12"/>
      <c r="AU1917" s="12"/>
      <c r="AV1917" s="12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12"/>
      <c r="BI1917" s="12"/>
      <c r="BJ1917" s="13"/>
      <c r="BK1917" s="13"/>
      <c r="BL1917" s="13"/>
      <c r="BM1917" s="13"/>
      <c r="BN1917" s="13"/>
    </row>
    <row r="1918" spans="1:66" x14ac:dyDescent="0.25">
      <c r="A1918" s="10"/>
      <c r="B1918" s="10"/>
      <c r="C1918" s="10"/>
      <c r="D1918" s="18"/>
      <c r="E1918" s="10"/>
      <c r="F1918" s="10"/>
      <c r="G1918" s="10"/>
      <c r="H1918" s="10"/>
      <c r="I1918" s="10"/>
      <c r="J1918" s="10"/>
      <c r="K1918" s="11"/>
      <c r="L1918" s="11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  <c r="AE1918" s="12"/>
      <c r="AF1918" s="12"/>
      <c r="AG1918" s="12"/>
      <c r="AH1918" s="12"/>
      <c r="AI1918" s="12"/>
      <c r="AJ1918" s="12"/>
      <c r="AK1918" s="12"/>
      <c r="AL1918" s="12"/>
      <c r="AM1918" s="12"/>
      <c r="AN1918" s="12"/>
      <c r="AO1918" s="12"/>
      <c r="AP1918" s="12"/>
      <c r="AQ1918" s="12"/>
      <c r="AR1918" s="12"/>
      <c r="AS1918" s="12"/>
      <c r="AT1918" s="12"/>
      <c r="AU1918" s="12"/>
      <c r="AV1918" s="12"/>
      <c r="AW1918" s="12"/>
      <c r="AX1918" s="12"/>
      <c r="AY1918" s="12"/>
      <c r="AZ1918" s="12"/>
      <c r="BA1918" s="12"/>
      <c r="BB1918" s="12"/>
      <c r="BC1918" s="12"/>
      <c r="BD1918" s="12"/>
      <c r="BE1918" s="12"/>
      <c r="BF1918" s="12"/>
      <c r="BG1918" s="12"/>
      <c r="BH1918" s="12"/>
      <c r="BI1918" s="12"/>
      <c r="BJ1918" s="13"/>
      <c r="BK1918" s="13"/>
      <c r="BL1918" s="13"/>
      <c r="BM1918" s="13"/>
      <c r="BN1918" s="13"/>
    </row>
    <row r="1919" spans="1:66" x14ac:dyDescent="0.25">
      <c r="A1919" s="10"/>
      <c r="B1919" s="10"/>
      <c r="C1919" s="10"/>
      <c r="D1919" s="18"/>
      <c r="E1919" s="10"/>
      <c r="F1919" s="10"/>
      <c r="G1919" s="10"/>
      <c r="H1919" s="10"/>
      <c r="I1919" s="10"/>
      <c r="J1919" s="10"/>
      <c r="K1919" s="11"/>
      <c r="L1919" s="11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2"/>
      <c r="AS1919" s="12"/>
      <c r="AT1919" s="12"/>
      <c r="AU1919" s="12"/>
      <c r="AV1919" s="12"/>
      <c r="AW1919" s="12"/>
      <c r="AX1919" s="12"/>
      <c r="AY1919" s="12"/>
      <c r="AZ1919" s="12"/>
      <c r="BA1919" s="12"/>
      <c r="BB1919" s="12"/>
      <c r="BC1919" s="12"/>
      <c r="BD1919" s="12"/>
      <c r="BE1919" s="12"/>
      <c r="BF1919" s="12"/>
      <c r="BG1919" s="12"/>
      <c r="BH1919" s="12"/>
      <c r="BI1919" s="12"/>
      <c r="BJ1919" s="13"/>
      <c r="BK1919" s="13"/>
      <c r="BL1919" s="13"/>
      <c r="BM1919" s="13"/>
      <c r="BN1919" s="13"/>
    </row>
    <row r="1920" spans="1:66" x14ac:dyDescent="0.25">
      <c r="A1920" s="10"/>
      <c r="B1920" s="10"/>
      <c r="C1920" s="10"/>
      <c r="D1920" s="18"/>
      <c r="E1920" s="10"/>
      <c r="F1920" s="10"/>
      <c r="G1920" s="10"/>
      <c r="H1920" s="10"/>
      <c r="I1920" s="10"/>
      <c r="J1920" s="10"/>
      <c r="K1920" s="11"/>
      <c r="L1920" s="11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12"/>
      <c r="AF1920" s="12"/>
      <c r="AG1920" s="12"/>
      <c r="AH1920" s="12"/>
      <c r="AI1920" s="12"/>
      <c r="AJ1920" s="12"/>
      <c r="AK1920" s="12"/>
      <c r="AL1920" s="12"/>
      <c r="AM1920" s="12"/>
      <c r="AN1920" s="12"/>
      <c r="AO1920" s="12"/>
      <c r="AP1920" s="12"/>
      <c r="AQ1920" s="12"/>
      <c r="AR1920" s="12"/>
      <c r="AS1920" s="12"/>
      <c r="AT1920" s="12"/>
      <c r="AU1920" s="12"/>
      <c r="AV1920" s="12"/>
      <c r="AW1920" s="12"/>
      <c r="AX1920" s="12"/>
      <c r="AY1920" s="12"/>
      <c r="AZ1920" s="12"/>
      <c r="BA1920" s="12"/>
      <c r="BB1920" s="12"/>
      <c r="BC1920" s="12"/>
      <c r="BD1920" s="12"/>
      <c r="BE1920" s="12"/>
      <c r="BF1920" s="12"/>
      <c r="BG1920" s="12"/>
      <c r="BH1920" s="12"/>
      <c r="BI1920" s="12"/>
      <c r="BJ1920" s="13"/>
      <c r="BK1920" s="13"/>
      <c r="BL1920" s="13"/>
      <c r="BM1920" s="13"/>
      <c r="BN1920" s="13"/>
    </row>
    <row r="1921" spans="1:66" x14ac:dyDescent="0.25">
      <c r="A1921" s="10"/>
      <c r="B1921" s="10"/>
      <c r="C1921" s="10"/>
      <c r="D1921" s="18"/>
      <c r="E1921" s="10"/>
      <c r="F1921" s="10"/>
      <c r="G1921" s="10"/>
      <c r="H1921" s="10"/>
      <c r="I1921" s="10"/>
      <c r="J1921" s="10"/>
      <c r="K1921" s="11"/>
      <c r="L1921" s="11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2"/>
      <c r="AS1921" s="12"/>
      <c r="AT1921" s="12"/>
      <c r="AU1921" s="12"/>
      <c r="AV1921" s="12"/>
      <c r="AW1921" s="12"/>
      <c r="AX1921" s="12"/>
      <c r="AY1921" s="12"/>
      <c r="AZ1921" s="12"/>
      <c r="BA1921" s="12"/>
      <c r="BB1921" s="12"/>
      <c r="BC1921" s="12"/>
      <c r="BD1921" s="12"/>
      <c r="BE1921" s="12"/>
      <c r="BF1921" s="12"/>
      <c r="BG1921" s="12"/>
      <c r="BH1921" s="12"/>
      <c r="BI1921" s="12"/>
      <c r="BJ1921" s="13"/>
      <c r="BK1921" s="13"/>
      <c r="BL1921" s="13"/>
      <c r="BM1921" s="13"/>
      <c r="BN1921" s="13"/>
    </row>
    <row r="1922" spans="1:66" x14ac:dyDescent="0.25">
      <c r="A1922" s="10"/>
      <c r="B1922" s="10"/>
      <c r="C1922" s="10"/>
      <c r="D1922" s="18"/>
      <c r="E1922" s="10"/>
      <c r="F1922" s="10"/>
      <c r="G1922" s="10"/>
      <c r="H1922" s="10"/>
      <c r="I1922" s="10"/>
      <c r="J1922" s="10"/>
      <c r="K1922" s="11"/>
      <c r="L1922" s="11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  <c r="AE1922" s="12"/>
      <c r="AF1922" s="12"/>
      <c r="AG1922" s="12"/>
      <c r="AH1922" s="12"/>
      <c r="AI1922" s="12"/>
      <c r="AJ1922" s="12"/>
      <c r="AK1922" s="12"/>
      <c r="AL1922" s="12"/>
      <c r="AM1922" s="12"/>
      <c r="AN1922" s="12"/>
      <c r="AO1922" s="12"/>
      <c r="AP1922" s="12"/>
      <c r="AQ1922" s="12"/>
      <c r="AR1922" s="12"/>
      <c r="AS1922" s="12"/>
      <c r="AT1922" s="12"/>
      <c r="AU1922" s="12"/>
      <c r="AV1922" s="12"/>
      <c r="AW1922" s="12"/>
      <c r="AX1922" s="12"/>
      <c r="AY1922" s="12"/>
      <c r="AZ1922" s="12"/>
      <c r="BA1922" s="12"/>
      <c r="BB1922" s="12"/>
      <c r="BC1922" s="12"/>
      <c r="BD1922" s="12"/>
      <c r="BE1922" s="12"/>
      <c r="BF1922" s="12"/>
      <c r="BG1922" s="12"/>
      <c r="BH1922" s="12"/>
      <c r="BI1922" s="12"/>
      <c r="BJ1922" s="13"/>
      <c r="BK1922" s="13"/>
      <c r="BL1922" s="13"/>
      <c r="BM1922" s="13"/>
      <c r="BN1922" s="13"/>
    </row>
    <row r="1923" spans="1:66" x14ac:dyDescent="0.25">
      <c r="A1923" s="10"/>
      <c r="B1923" s="10"/>
      <c r="C1923" s="10"/>
      <c r="D1923" s="18"/>
      <c r="E1923" s="10"/>
      <c r="F1923" s="10"/>
      <c r="G1923" s="10"/>
      <c r="H1923" s="10"/>
      <c r="I1923" s="10"/>
      <c r="J1923" s="10"/>
      <c r="K1923" s="11"/>
      <c r="L1923" s="11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2"/>
      <c r="AS1923" s="12"/>
      <c r="AT1923" s="12"/>
      <c r="AU1923" s="12"/>
      <c r="AV1923" s="12"/>
      <c r="AW1923" s="12"/>
      <c r="AX1923" s="12"/>
      <c r="AY1923" s="12"/>
      <c r="AZ1923" s="12"/>
      <c r="BA1923" s="12"/>
      <c r="BB1923" s="12"/>
      <c r="BC1923" s="12"/>
      <c r="BD1923" s="12"/>
      <c r="BE1923" s="12"/>
      <c r="BF1923" s="12"/>
      <c r="BG1923" s="12"/>
      <c r="BH1923" s="12"/>
      <c r="BI1923" s="12"/>
      <c r="BJ1923" s="13"/>
      <c r="BK1923" s="13"/>
      <c r="BL1923" s="13"/>
      <c r="BM1923" s="13"/>
      <c r="BN1923" s="13"/>
    </row>
    <row r="1924" spans="1:66" x14ac:dyDescent="0.25">
      <c r="A1924" s="10"/>
      <c r="B1924" s="10"/>
      <c r="C1924" s="10"/>
      <c r="D1924" s="18"/>
      <c r="E1924" s="10"/>
      <c r="F1924" s="10"/>
      <c r="G1924" s="10"/>
      <c r="H1924" s="10"/>
      <c r="I1924" s="10"/>
      <c r="J1924" s="10"/>
      <c r="K1924" s="11"/>
      <c r="L1924" s="11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  <c r="AE1924" s="12"/>
      <c r="AF1924" s="12"/>
      <c r="AG1924" s="12"/>
      <c r="AH1924" s="12"/>
      <c r="AI1924" s="12"/>
      <c r="AJ1924" s="12"/>
      <c r="AK1924" s="12"/>
      <c r="AL1924" s="12"/>
      <c r="AM1924" s="12"/>
      <c r="AN1924" s="12"/>
      <c r="AO1924" s="12"/>
      <c r="AP1924" s="12"/>
      <c r="AQ1924" s="12"/>
      <c r="AR1924" s="12"/>
      <c r="AS1924" s="12"/>
      <c r="AT1924" s="12"/>
      <c r="AU1924" s="12"/>
      <c r="AV1924" s="12"/>
      <c r="AW1924" s="12"/>
      <c r="AX1924" s="12"/>
      <c r="AY1924" s="12"/>
      <c r="AZ1924" s="12"/>
      <c r="BA1924" s="12"/>
      <c r="BB1924" s="12"/>
      <c r="BC1924" s="12"/>
      <c r="BD1924" s="12"/>
      <c r="BE1924" s="12"/>
      <c r="BF1924" s="12"/>
      <c r="BG1924" s="12"/>
      <c r="BH1924" s="12"/>
      <c r="BI1924" s="12"/>
      <c r="BJ1924" s="13"/>
      <c r="BK1924" s="13"/>
      <c r="BL1924" s="13"/>
      <c r="BM1924" s="13"/>
      <c r="BN1924" s="13"/>
    </row>
    <row r="1925" spans="1:66" x14ac:dyDescent="0.25">
      <c r="A1925" s="10"/>
      <c r="B1925" s="10"/>
      <c r="C1925" s="10"/>
      <c r="D1925" s="18"/>
      <c r="E1925" s="10"/>
      <c r="F1925" s="10"/>
      <c r="G1925" s="10"/>
      <c r="H1925" s="10"/>
      <c r="I1925" s="10"/>
      <c r="J1925" s="10"/>
      <c r="K1925" s="11"/>
      <c r="L1925" s="11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2"/>
      <c r="AS1925" s="12"/>
      <c r="AT1925" s="12"/>
      <c r="AU1925" s="12"/>
      <c r="AV1925" s="12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12"/>
      <c r="BG1925" s="12"/>
      <c r="BH1925" s="12"/>
      <c r="BI1925" s="12"/>
      <c r="BJ1925" s="13"/>
      <c r="BK1925" s="13"/>
      <c r="BL1925" s="13"/>
      <c r="BM1925" s="13"/>
      <c r="BN1925" s="13"/>
    </row>
    <row r="1926" spans="1:66" x14ac:dyDescent="0.25">
      <c r="A1926" s="10"/>
      <c r="B1926" s="10"/>
      <c r="C1926" s="10"/>
      <c r="D1926" s="18"/>
      <c r="E1926" s="10"/>
      <c r="F1926" s="10"/>
      <c r="G1926" s="10"/>
      <c r="H1926" s="10"/>
      <c r="I1926" s="10"/>
      <c r="J1926" s="10"/>
      <c r="K1926" s="11"/>
      <c r="L1926" s="11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  <c r="AE1926" s="12"/>
      <c r="AF1926" s="12"/>
      <c r="AG1926" s="12"/>
      <c r="AH1926" s="12"/>
      <c r="AI1926" s="12"/>
      <c r="AJ1926" s="12"/>
      <c r="AK1926" s="12"/>
      <c r="AL1926" s="12"/>
      <c r="AM1926" s="12"/>
      <c r="AN1926" s="12"/>
      <c r="AO1926" s="12"/>
      <c r="AP1926" s="12"/>
      <c r="AQ1926" s="12"/>
      <c r="AR1926" s="12"/>
      <c r="AS1926" s="12"/>
      <c r="AT1926" s="12"/>
      <c r="AU1926" s="12"/>
      <c r="AV1926" s="12"/>
      <c r="AW1926" s="12"/>
      <c r="AX1926" s="12"/>
      <c r="AY1926" s="12"/>
      <c r="AZ1926" s="12"/>
      <c r="BA1926" s="12"/>
      <c r="BB1926" s="12"/>
      <c r="BC1926" s="12"/>
      <c r="BD1926" s="12"/>
      <c r="BE1926" s="12"/>
      <c r="BF1926" s="12"/>
      <c r="BG1926" s="12"/>
      <c r="BH1926" s="12"/>
      <c r="BI1926" s="12"/>
      <c r="BJ1926" s="13"/>
      <c r="BK1926" s="13"/>
      <c r="BL1926" s="13"/>
      <c r="BM1926" s="13"/>
      <c r="BN1926" s="13"/>
    </row>
    <row r="1927" spans="1:66" x14ac:dyDescent="0.25">
      <c r="A1927" s="10"/>
      <c r="B1927" s="10"/>
      <c r="C1927" s="10"/>
      <c r="D1927" s="18"/>
      <c r="E1927" s="10"/>
      <c r="F1927" s="10"/>
      <c r="G1927" s="10"/>
      <c r="H1927" s="10"/>
      <c r="I1927" s="10"/>
      <c r="J1927" s="10"/>
      <c r="K1927" s="11"/>
      <c r="L1927" s="11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2"/>
      <c r="AS1927" s="12"/>
      <c r="AT1927" s="12"/>
      <c r="AU1927" s="12"/>
      <c r="AV1927" s="12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12"/>
      <c r="BG1927" s="12"/>
      <c r="BH1927" s="12"/>
      <c r="BI1927" s="12"/>
      <c r="BJ1927" s="13"/>
      <c r="BK1927" s="13"/>
      <c r="BL1927" s="13"/>
      <c r="BM1927" s="13"/>
      <c r="BN1927" s="13"/>
    </row>
    <row r="1928" spans="1:66" x14ac:dyDescent="0.25">
      <c r="A1928" s="10"/>
      <c r="B1928" s="10"/>
      <c r="C1928" s="10"/>
      <c r="D1928" s="18"/>
      <c r="E1928" s="10"/>
      <c r="F1928" s="10"/>
      <c r="G1928" s="10"/>
      <c r="H1928" s="10"/>
      <c r="I1928" s="10"/>
      <c r="J1928" s="10"/>
      <c r="K1928" s="11"/>
      <c r="L1928" s="11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12"/>
      <c r="AF1928" s="12"/>
      <c r="AG1928" s="12"/>
      <c r="AH1928" s="12"/>
      <c r="AI1928" s="12"/>
      <c r="AJ1928" s="12"/>
      <c r="AK1928" s="12"/>
      <c r="AL1928" s="12"/>
      <c r="AM1928" s="12"/>
      <c r="AN1928" s="12"/>
      <c r="AO1928" s="12"/>
      <c r="AP1928" s="12"/>
      <c r="AQ1928" s="12"/>
      <c r="AR1928" s="12"/>
      <c r="AS1928" s="12"/>
      <c r="AT1928" s="12"/>
      <c r="AU1928" s="12"/>
      <c r="AV1928" s="12"/>
      <c r="AW1928" s="12"/>
      <c r="AX1928" s="12"/>
      <c r="AY1928" s="12"/>
      <c r="AZ1928" s="12"/>
      <c r="BA1928" s="12"/>
      <c r="BB1928" s="12"/>
      <c r="BC1928" s="12"/>
      <c r="BD1928" s="12"/>
      <c r="BE1928" s="12"/>
      <c r="BF1928" s="12"/>
      <c r="BG1928" s="12"/>
      <c r="BH1928" s="12"/>
      <c r="BI1928" s="12"/>
      <c r="BJ1928" s="13"/>
      <c r="BK1928" s="13"/>
      <c r="BL1928" s="13"/>
      <c r="BM1928" s="13"/>
      <c r="BN1928" s="13"/>
    </row>
    <row r="1929" spans="1:66" x14ac:dyDescent="0.25">
      <c r="A1929" s="10"/>
      <c r="B1929" s="10"/>
      <c r="C1929" s="10"/>
      <c r="D1929" s="18"/>
      <c r="E1929" s="10"/>
      <c r="F1929" s="10"/>
      <c r="G1929" s="10"/>
      <c r="H1929" s="10"/>
      <c r="I1929" s="10"/>
      <c r="J1929" s="10"/>
      <c r="K1929" s="11"/>
      <c r="L1929" s="11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2"/>
      <c r="AS1929" s="12"/>
      <c r="AT1929" s="12"/>
      <c r="AU1929" s="12"/>
      <c r="AV1929" s="12"/>
      <c r="AW1929" s="12"/>
      <c r="AX1929" s="12"/>
      <c r="AY1929" s="12"/>
      <c r="AZ1929" s="12"/>
      <c r="BA1929" s="12"/>
      <c r="BB1929" s="12"/>
      <c r="BC1929" s="12"/>
      <c r="BD1929" s="12"/>
      <c r="BE1929" s="12"/>
      <c r="BF1929" s="12"/>
      <c r="BG1929" s="12"/>
      <c r="BH1929" s="12"/>
      <c r="BI1929" s="12"/>
      <c r="BJ1929" s="13"/>
      <c r="BK1929" s="13"/>
      <c r="BL1929" s="13"/>
      <c r="BM1929" s="13"/>
      <c r="BN1929" s="13"/>
    </row>
    <row r="1930" spans="1:66" x14ac:dyDescent="0.25">
      <c r="A1930" s="10"/>
      <c r="B1930" s="10"/>
      <c r="C1930" s="10"/>
      <c r="D1930" s="18"/>
      <c r="E1930" s="10"/>
      <c r="F1930" s="10"/>
      <c r="G1930" s="10"/>
      <c r="H1930" s="10"/>
      <c r="I1930" s="10"/>
      <c r="J1930" s="10"/>
      <c r="K1930" s="11"/>
      <c r="L1930" s="11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  <c r="AE1930" s="12"/>
      <c r="AF1930" s="12"/>
      <c r="AG1930" s="12"/>
      <c r="AH1930" s="12"/>
      <c r="AI1930" s="12"/>
      <c r="AJ1930" s="12"/>
      <c r="AK1930" s="12"/>
      <c r="AL1930" s="12"/>
      <c r="AM1930" s="12"/>
      <c r="AN1930" s="12"/>
      <c r="AO1930" s="12"/>
      <c r="AP1930" s="12"/>
      <c r="AQ1930" s="12"/>
      <c r="AR1930" s="12"/>
      <c r="AS1930" s="12"/>
      <c r="AT1930" s="12"/>
      <c r="AU1930" s="12"/>
      <c r="AV1930" s="12"/>
      <c r="AW1930" s="12"/>
      <c r="AX1930" s="12"/>
      <c r="AY1930" s="12"/>
      <c r="AZ1930" s="12"/>
      <c r="BA1930" s="12"/>
      <c r="BB1930" s="12"/>
      <c r="BC1930" s="12"/>
      <c r="BD1930" s="12"/>
      <c r="BE1930" s="12"/>
      <c r="BF1930" s="12"/>
      <c r="BG1930" s="12"/>
      <c r="BH1930" s="12"/>
      <c r="BI1930" s="12"/>
      <c r="BJ1930" s="13"/>
      <c r="BK1930" s="13"/>
      <c r="BL1930" s="13"/>
      <c r="BM1930" s="13"/>
      <c r="BN1930" s="13"/>
    </row>
    <row r="1931" spans="1:66" x14ac:dyDescent="0.25">
      <c r="A1931" s="10"/>
      <c r="B1931" s="10"/>
      <c r="C1931" s="10"/>
      <c r="D1931" s="18"/>
      <c r="E1931" s="10"/>
      <c r="F1931" s="10"/>
      <c r="G1931" s="10"/>
      <c r="H1931" s="10"/>
      <c r="I1931" s="10"/>
      <c r="J1931" s="10"/>
      <c r="K1931" s="11"/>
      <c r="L1931" s="11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2"/>
      <c r="AS1931" s="12"/>
      <c r="AT1931" s="12"/>
      <c r="AU1931" s="12"/>
      <c r="AV1931" s="12"/>
      <c r="AW1931" s="12"/>
      <c r="AX1931" s="12"/>
      <c r="AY1931" s="12"/>
      <c r="AZ1931" s="12"/>
      <c r="BA1931" s="12"/>
      <c r="BB1931" s="12"/>
      <c r="BC1931" s="12"/>
      <c r="BD1931" s="12"/>
      <c r="BE1931" s="12"/>
      <c r="BF1931" s="12"/>
      <c r="BG1931" s="12"/>
      <c r="BH1931" s="12"/>
      <c r="BI1931" s="12"/>
      <c r="BJ1931" s="13"/>
      <c r="BK1931" s="13"/>
      <c r="BL1931" s="13"/>
      <c r="BM1931" s="13"/>
      <c r="BN1931" s="13"/>
    </row>
    <row r="1932" spans="1:66" x14ac:dyDescent="0.25">
      <c r="A1932" s="10"/>
      <c r="B1932" s="10"/>
      <c r="C1932" s="10"/>
      <c r="D1932" s="18"/>
      <c r="E1932" s="10"/>
      <c r="F1932" s="10"/>
      <c r="G1932" s="10"/>
      <c r="H1932" s="10"/>
      <c r="I1932" s="10"/>
      <c r="J1932" s="10"/>
      <c r="K1932" s="11"/>
      <c r="L1932" s="11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  <c r="AA1932" s="12"/>
      <c r="AB1932" s="12"/>
      <c r="AC1932" s="12"/>
      <c r="AD1932" s="12"/>
      <c r="AE1932" s="12"/>
      <c r="AF1932" s="12"/>
      <c r="AG1932" s="12"/>
      <c r="AH1932" s="12"/>
      <c r="AI1932" s="12"/>
      <c r="AJ1932" s="12"/>
      <c r="AK1932" s="12"/>
      <c r="AL1932" s="12"/>
      <c r="AM1932" s="12"/>
      <c r="AN1932" s="12"/>
      <c r="AO1932" s="12"/>
      <c r="AP1932" s="12"/>
      <c r="AQ1932" s="12"/>
      <c r="AR1932" s="12"/>
      <c r="AS1932" s="12"/>
      <c r="AT1932" s="12"/>
      <c r="AU1932" s="12"/>
      <c r="AV1932" s="12"/>
      <c r="AW1932" s="12"/>
      <c r="AX1932" s="12"/>
      <c r="AY1932" s="12"/>
      <c r="AZ1932" s="12"/>
      <c r="BA1932" s="12"/>
      <c r="BB1932" s="12"/>
      <c r="BC1932" s="12"/>
      <c r="BD1932" s="12"/>
      <c r="BE1932" s="12"/>
      <c r="BF1932" s="12"/>
      <c r="BG1932" s="12"/>
      <c r="BH1932" s="12"/>
      <c r="BI1932" s="12"/>
      <c r="BJ1932" s="13"/>
      <c r="BK1932" s="13"/>
      <c r="BL1932" s="13"/>
      <c r="BM1932" s="13"/>
      <c r="BN1932" s="13"/>
    </row>
    <row r="1933" spans="1:66" x14ac:dyDescent="0.25">
      <c r="A1933" s="10"/>
      <c r="B1933" s="10"/>
      <c r="C1933" s="10"/>
      <c r="D1933" s="18"/>
      <c r="E1933" s="10"/>
      <c r="F1933" s="10"/>
      <c r="G1933" s="10"/>
      <c r="H1933" s="10"/>
      <c r="I1933" s="10"/>
      <c r="J1933" s="10"/>
      <c r="K1933" s="11"/>
      <c r="L1933" s="11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2"/>
      <c r="AS1933" s="12"/>
      <c r="AT1933" s="12"/>
      <c r="AU1933" s="12"/>
      <c r="AV1933" s="12"/>
      <c r="AW1933" s="12"/>
      <c r="AX1933" s="12"/>
      <c r="AY1933" s="12"/>
      <c r="AZ1933" s="12"/>
      <c r="BA1933" s="12"/>
      <c r="BB1933" s="12"/>
      <c r="BC1933" s="12"/>
      <c r="BD1933" s="12"/>
      <c r="BE1933" s="12"/>
      <c r="BF1933" s="12"/>
      <c r="BG1933" s="12"/>
      <c r="BH1933" s="12"/>
      <c r="BI1933" s="12"/>
      <c r="BJ1933" s="13"/>
      <c r="BK1933" s="13"/>
      <c r="BL1933" s="13"/>
      <c r="BM1933" s="13"/>
      <c r="BN1933" s="13"/>
    </row>
    <row r="1934" spans="1:66" x14ac:dyDescent="0.25">
      <c r="A1934" s="10"/>
      <c r="B1934" s="10"/>
      <c r="C1934" s="10"/>
      <c r="D1934" s="18"/>
      <c r="E1934" s="10"/>
      <c r="F1934" s="10"/>
      <c r="G1934" s="10"/>
      <c r="H1934" s="10"/>
      <c r="I1934" s="10"/>
      <c r="J1934" s="10"/>
      <c r="K1934" s="11"/>
      <c r="L1934" s="11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12"/>
      <c r="AG1934" s="12"/>
      <c r="AH1934" s="12"/>
      <c r="AI1934" s="12"/>
      <c r="AJ1934" s="12"/>
      <c r="AK1934" s="12"/>
      <c r="AL1934" s="12"/>
      <c r="AM1934" s="12"/>
      <c r="AN1934" s="12"/>
      <c r="AO1934" s="12"/>
      <c r="AP1934" s="12"/>
      <c r="AQ1934" s="12"/>
      <c r="AR1934" s="12"/>
      <c r="AS1934" s="12"/>
      <c r="AT1934" s="12"/>
      <c r="AU1934" s="12"/>
      <c r="AV1934" s="12"/>
      <c r="AW1934" s="12"/>
      <c r="AX1934" s="12"/>
      <c r="AY1934" s="12"/>
      <c r="AZ1934" s="12"/>
      <c r="BA1934" s="12"/>
      <c r="BB1934" s="12"/>
      <c r="BC1934" s="12"/>
      <c r="BD1934" s="12"/>
      <c r="BE1934" s="12"/>
      <c r="BF1934" s="12"/>
      <c r="BG1934" s="12"/>
      <c r="BH1934" s="12"/>
      <c r="BI1934" s="12"/>
      <c r="BJ1934" s="13"/>
      <c r="BK1934" s="13"/>
      <c r="BL1934" s="13"/>
      <c r="BM1934" s="13"/>
      <c r="BN1934" s="13"/>
    </row>
    <row r="1935" spans="1:66" x14ac:dyDescent="0.25">
      <c r="A1935" s="10"/>
      <c r="B1935" s="10"/>
      <c r="C1935" s="10"/>
      <c r="D1935" s="18"/>
      <c r="E1935" s="10"/>
      <c r="F1935" s="10"/>
      <c r="G1935" s="10"/>
      <c r="H1935" s="10"/>
      <c r="I1935" s="10"/>
      <c r="J1935" s="10"/>
      <c r="K1935" s="11"/>
      <c r="L1935" s="11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2"/>
      <c r="AS1935" s="12"/>
      <c r="AT1935" s="12"/>
      <c r="AU1935" s="12"/>
      <c r="AV1935" s="12"/>
      <c r="AW1935" s="12"/>
      <c r="AX1935" s="12"/>
      <c r="AY1935" s="12"/>
      <c r="AZ1935" s="12"/>
      <c r="BA1935" s="12"/>
      <c r="BB1935" s="12"/>
      <c r="BC1935" s="12"/>
      <c r="BD1935" s="12"/>
      <c r="BE1935" s="12"/>
      <c r="BF1935" s="12"/>
      <c r="BG1935" s="12"/>
      <c r="BH1935" s="12"/>
      <c r="BI1935" s="12"/>
      <c r="BJ1935" s="13"/>
      <c r="BK1935" s="13"/>
      <c r="BL1935" s="13"/>
      <c r="BM1935" s="13"/>
      <c r="BN1935" s="13"/>
    </row>
    <row r="1936" spans="1:66" x14ac:dyDescent="0.25">
      <c r="A1936" s="10"/>
      <c r="B1936" s="10"/>
      <c r="C1936" s="10"/>
      <c r="D1936" s="18"/>
      <c r="E1936" s="10"/>
      <c r="F1936" s="10"/>
      <c r="G1936" s="10"/>
      <c r="H1936" s="10"/>
      <c r="I1936" s="10"/>
      <c r="J1936" s="10"/>
      <c r="K1936" s="11"/>
      <c r="L1936" s="11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12"/>
      <c r="AF1936" s="12"/>
      <c r="AG1936" s="12"/>
      <c r="AH1936" s="12"/>
      <c r="AI1936" s="12"/>
      <c r="AJ1936" s="12"/>
      <c r="AK1936" s="12"/>
      <c r="AL1936" s="12"/>
      <c r="AM1936" s="12"/>
      <c r="AN1936" s="12"/>
      <c r="AO1936" s="12"/>
      <c r="AP1936" s="12"/>
      <c r="AQ1936" s="12"/>
      <c r="AR1936" s="12"/>
      <c r="AS1936" s="12"/>
      <c r="AT1936" s="12"/>
      <c r="AU1936" s="12"/>
      <c r="AV1936" s="12"/>
      <c r="AW1936" s="12"/>
      <c r="AX1936" s="12"/>
      <c r="AY1936" s="12"/>
      <c r="AZ1936" s="12"/>
      <c r="BA1936" s="12"/>
      <c r="BB1936" s="12"/>
      <c r="BC1936" s="12"/>
      <c r="BD1936" s="12"/>
      <c r="BE1936" s="12"/>
      <c r="BF1936" s="12"/>
      <c r="BG1936" s="12"/>
      <c r="BH1936" s="12"/>
      <c r="BI1936" s="12"/>
      <c r="BJ1936" s="13"/>
      <c r="BK1936" s="13"/>
      <c r="BL1936" s="13"/>
      <c r="BM1936" s="13"/>
      <c r="BN1936" s="13"/>
    </row>
    <row r="1937" spans="1:66" x14ac:dyDescent="0.25">
      <c r="A1937" s="10"/>
      <c r="B1937" s="10"/>
      <c r="C1937" s="10"/>
      <c r="D1937" s="18"/>
      <c r="E1937" s="10"/>
      <c r="F1937" s="10"/>
      <c r="G1937" s="10"/>
      <c r="H1937" s="10"/>
      <c r="I1937" s="10"/>
      <c r="J1937" s="10"/>
      <c r="K1937" s="11"/>
      <c r="L1937" s="11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2"/>
      <c r="AS1937" s="12"/>
      <c r="AT1937" s="12"/>
      <c r="AU1937" s="12"/>
      <c r="AV1937" s="12"/>
      <c r="AW1937" s="12"/>
      <c r="AX1937" s="12"/>
      <c r="AY1937" s="12"/>
      <c r="AZ1937" s="12"/>
      <c r="BA1937" s="12"/>
      <c r="BB1937" s="12"/>
      <c r="BC1937" s="12"/>
      <c r="BD1937" s="12"/>
      <c r="BE1937" s="12"/>
      <c r="BF1937" s="12"/>
      <c r="BG1937" s="12"/>
      <c r="BH1937" s="12"/>
      <c r="BI1937" s="12"/>
      <c r="BJ1937" s="13"/>
      <c r="BK1937" s="13"/>
      <c r="BL1937" s="13"/>
      <c r="BM1937" s="13"/>
      <c r="BN1937" s="13"/>
    </row>
    <row r="1938" spans="1:66" x14ac:dyDescent="0.25">
      <c r="A1938" s="10"/>
      <c r="B1938" s="10"/>
      <c r="C1938" s="10"/>
      <c r="D1938" s="18"/>
      <c r="E1938" s="10"/>
      <c r="F1938" s="10"/>
      <c r="G1938" s="10"/>
      <c r="H1938" s="10"/>
      <c r="I1938" s="10"/>
      <c r="J1938" s="10"/>
      <c r="K1938" s="11"/>
      <c r="L1938" s="11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  <c r="AE1938" s="12"/>
      <c r="AF1938" s="12"/>
      <c r="AG1938" s="12"/>
      <c r="AH1938" s="12"/>
      <c r="AI1938" s="12"/>
      <c r="AJ1938" s="12"/>
      <c r="AK1938" s="12"/>
      <c r="AL1938" s="12"/>
      <c r="AM1938" s="12"/>
      <c r="AN1938" s="12"/>
      <c r="AO1938" s="12"/>
      <c r="AP1938" s="12"/>
      <c r="AQ1938" s="12"/>
      <c r="AR1938" s="12"/>
      <c r="AS1938" s="12"/>
      <c r="AT1938" s="12"/>
      <c r="AU1938" s="12"/>
      <c r="AV1938" s="12"/>
      <c r="AW1938" s="12"/>
      <c r="AX1938" s="12"/>
      <c r="AY1938" s="12"/>
      <c r="AZ1938" s="12"/>
      <c r="BA1938" s="12"/>
      <c r="BB1938" s="12"/>
      <c r="BC1938" s="12"/>
      <c r="BD1938" s="12"/>
      <c r="BE1938" s="12"/>
      <c r="BF1938" s="12"/>
      <c r="BG1938" s="12"/>
      <c r="BH1938" s="12"/>
      <c r="BI1938" s="12"/>
      <c r="BJ1938" s="13"/>
      <c r="BK1938" s="13"/>
      <c r="BL1938" s="13"/>
      <c r="BM1938" s="13"/>
      <c r="BN1938" s="13"/>
    </row>
    <row r="1939" spans="1:66" x14ac:dyDescent="0.25">
      <c r="A1939" s="10"/>
      <c r="B1939" s="10"/>
      <c r="C1939" s="10"/>
      <c r="D1939" s="18"/>
      <c r="E1939" s="10"/>
      <c r="F1939" s="10"/>
      <c r="G1939" s="10"/>
      <c r="H1939" s="10"/>
      <c r="I1939" s="10"/>
      <c r="J1939" s="10"/>
      <c r="K1939" s="11"/>
      <c r="L1939" s="11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2"/>
      <c r="AS1939" s="12"/>
      <c r="AT1939" s="12"/>
      <c r="AU1939" s="12"/>
      <c r="AV1939" s="12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12"/>
      <c r="BG1939" s="12"/>
      <c r="BH1939" s="12"/>
      <c r="BI1939" s="12"/>
      <c r="BJ1939" s="13"/>
      <c r="BK1939" s="13"/>
      <c r="BL1939" s="13"/>
      <c r="BM1939" s="13"/>
      <c r="BN1939" s="13"/>
    </row>
    <row r="1940" spans="1:66" x14ac:dyDescent="0.25">
      <c r="A1940" s="10"/>
      <c r="B1940" s="10"/>
      <c r="C1940" s="10"/>
      <c r="D1940" s="18"/>
      <c r="E1940" s="10"/>
      <c r="F1940" s="10"/>
      <c r="G1940" s="10"/>
      <c r="H1940" s="10"/>
      <c r="I1940" s="10"/>
      <c r="J1940" s="10"/>
      <c r="K1940" s="11"/>
      <c r="L1940" s="11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12"/>
      <c r="AD1940" s="12"/>
      <c r="AE1940" s="12"/>
      <c r="AF1940" s="12"/>
      <c r="AG1940" s="12"/>
      <c r="AH1940" s="12"/>
      <c r="AI1940" s="12"/>
      <c r="AJ1940" s="12"/>
      <c r="AK1940" s="12"/>
      <c r="AL1940" s="12"/>
      <c r="AM1940" s="12"/>
      <c r="AN1940" s="12"/>
      <c r="AO1940" s="12"/>
      <c r="AP1940" s="12"/>
      <c r="AQ1940" s="12"/>
      <c r="AR1940" s="12"/>
      <c r="AS1940" s="12"/>
      <c r="AT1940" s="12"/>
      <c r="AU1940" s="12"/>
      <c r="AV1940" s="12"/>
      <c r="AW1940" s="12"/>
      <c r="AX1940" s="12"/>
      <c r="AY1940" s="12"/>
      <c r="AZ1940" s="12"/>
      <c r="BA1940" s="12"/>
      <c r="BB1940" s="12"/>
      <c r="BC1940" s="12"/>
      <c r="BD1940" s="12"/>
      <c r="BE1940" s="12"/>
      <c r="BF1940" s="12"/>
      <c r="BG1940" s="12"/>
      <c r="BH1940" s="12"/>
      <c r="BI1940" s="12"/>
      <c r="BJ1940" s="13"/>
      <c r="BK1940" s="13"/>
      <c r="BL1940" s="13"/>
      <c r="BM1940" s="13"/>
      <c r="BN1940" s="13"/>
    </row>
    <row r="1941" spans="1:66" x14ac:dyDescent="0.25">
      <c r="A1941" s="10"/>
      <c r="B1941" s="10"/>
      <c r="C1941" s="10"/>
      <c r="D1941" s="18"/>
      <c r="E1941" s="10"/>
      <c r="F1941" s="10"/>
      <c r="G1941" s="10"/>
      <c r="H1941" s="10"/>
      <c r="I1941" s="10"/>
      <c r="J1941" s="10"/>
      <c r="K1941" s="11"/>
      <c r="L1941" s="11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2"/>
      <c r="AS1941" s="12"/>
      <c r="AT1941" s="12"/>
      <c r="AU1941" s="12"/>
      <c r="AV1941" s="12"/>
      <c r="AW1941" s="12"/>
      <c r="AX1941" s="12"/>
      <c r="AY1941" s="12"/>
      <c r="AZ1941" s="12"/>
      <c r="BA1941" s="12"/>
      <c r="BB1941" s="12"/>
      <c r="BC1941" s="12"/>
      <c r="BD1941" s="12"/>
      <c r="BE1941" s="12"/>
      <c r="BF1941" s="12"/>
      <c r="BG1941" s="12"/>
      <c r="BH1941" s="12"/>
      <c r="BI1941" s="12"/>
      <c r="BJ1941" s="13"/>
      <c r="BK1941" s="13"/>
      <c r="BL1941" s="13"/>
      <c r="BM1941" s="13"/>
      <c r="BN1941" s="13"/>
    </row>
    <row r="1942" spans="1:66" x14ac:dyDescent="0.25">
      <c r="A1942" s="10"/>
      <c r="B1942" s="10"/>
      <c r="C1942" s="10"/>
      <c r="D1942" s="18"/>
      <c r="E1942" s="10"/>
      <c r="F1942" s="10"/>
      <c r="G1942" s="10"/>
      <c r="H1942" s="10"/>
      <c r="I1942" s="10"/>
      <c r="J1942" s="10"/>
      <c r="K1942" s="11"/>
      <c r="L1942" s="11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12"/>
      <c r="AF1942" s="12"/>
      <c r="AG1942" s="12"/>
      <c r="AH1942" s="12"/>
      <c r="AI1942" s="12"/>
      <c r="AJ1942" s="12"/>
      <c r="AK1942" s="12"/>
      <c r="AL1942" s="12"/>
      <c r="AM1942" s="12"/>
      <c r="AN1942" s="12"/>
      <c r="AO1942" s="12"/>
      <c r="AP1942" s="12"/>
      <c r="AQ1942" s="12"/>
      <c r="AR1942" s="12"/>
      <c r="AS1942" s="12"/>
      <c r="AT1942" s="12"/>
      <c r="AU1942" s="12"/>
      <c r="AV1942" s="12"/>
      <c r="AW1942" s="12"/>
      <c r="AX1942" s="12"/>
      <c r="AY1942" s="12"/>
      <c r="AZ1942" s="12"/>
      <c r="BA1942" s="12"/>
      <c r="BB1942" s="12"/>
      <c r="BC1942" s="12"/>
      <c r="BD1942" s="12"/>
      <c r="BE1942" s="12"/>
      <c r="BF1942" s="12"/>
      <c r="BG1942" s="12"/>
      <c r="BH1942" s="12"/>
      <c r="BI1942" s="12"/>
      <c r="BJ1942" s="13"/>
      <c r="BK1942" s="13"/>
      <c r="BL1942" s="13"/>
      <c r="BM1942" s="13"/>
      <c r="BN1942" s="13"/>
    </row>
    <row r="1943" spans="1:66" x14ac:dyDescent="0.25">
      <c r="A1943" s="10"/>
      <c r="B1943" s="10"/>
      <c r="C1943" s="10"/>
      <c r="D1943" s="18"/>
      <c r="E1943" s="10"/>
      <c r="F1943" s="10"/>
      <c r="G1943" s="10"/>
      <c r="H1943" s="10"/>
      <c r="I1943" s="10"/>
      <c r="J1943" s="10"/>
      <c r="K1943" s="11"/>
      <c r="L1943" s="11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2"/>
      <c r="AS1943" s="12"/>
      <c r="AT1943" s="12"/>
      <c r="AU1943" s="12"/>
      <c r="AV1943" s="12"/>
      <c r="AW1943" s="12"/>
      <c r="AX1943" s="12"/>
      <c r="AY1943" s="12"/>
      <c r="AZ1943" s="12"/>
      <c r="BA1943" s="12"/>
      <c r="BB1943" s="12"/>
      <c r="BC1943" s="12"/>
      <c r="BD1943" s="12"/>
      <c r="BE1943" s="12"/>
      <c r="BF1943" s="12"/>
      <c r="BG1943" s="12"/>
      <c r="BH1943" s="12"/>
      <c r="BI1943" s="12"/>
      <c r="BJ1943" s="13"/>
      <c r="BK1943" s="13"/>
      <c r="BL1943" s="13"/>
      <c r="BM1943" s="13"/>
      <c r="BN1943" s="13"/>
    </row>
    <row r="1944" spans="1:66" x14ac:dyDescent="0.25">
      <c r="A1944" s="10"/>
      <c r="B1944" s="10"/>
      <c r="C1944" s="10"/>
      <c r="D1944" s="18"/>
      <c r="E1944" s="10"/>
      <c r="F1944" s="10"/>
      <c r="G1944" s="10"/>
      <c r="H1944" s="10"/>
      <c r="I1944" s="10"/>
      <c r="J1944" s="10"/>
      <c r="K1944" s="11"/>
      <c r="L1944" s="11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  <c r="AA1944" s="12"/>
      <c r="AB1944" s="12"/>
      <c r="AC1944" s="12"/>
      <c r="AD1944" s="12"/>
      <c r="AE1944" s="12"/>
      <c r="AF1944" s="12"/>
      <c r="AG1944" s="12"/>
      <c r="AH1944" s="12"/>
      <c r="AI1944" s="12"/>
      <c r="AJ1944" s="12"/>
      <c r="AK1944" s="12"/>
      <c r="AL1944" s="12"/>
      <c r="AM1944" s="12"/>
      <c r="AN1944" s="12"/>
      <c r="AO1944" s="12"/>
      <c r="AP1944" s="12"/>
      <c r="AQ1944" s="12"/>
      <c r="AR1944" s="12"/>
      <c r="AS1944" s="12"/>
      <c r="AT1944" s="12"/>
      <c r="AU1944" s="12"/>
      <c r="AV1944" s="12"/>
      <c r="AW1944" s="12"/>
      <c r="AX1944" s="12"/>
      <c r="AY1944" s="12"/>
      <c r="AZ1944" s="12"/>
      <c r="BA1944" s="12"/>
      <c r="BB1944" s="12"/>
      <c r="BC1944" s="12"/>
      <c r="BD1944" s="12"/>
      <c r="BE1944" s="12"/>
      <c r="BF1944" s="12"/>
      <c r="BG1944" s="12"/>
      <c r="BH1944" s="12"/>
      <c r="BI1944" s="12"/>
      <c r="BJ1944" s="13"/>
      <c r="BK1944" s="13"/>
      <c r="BL1944" s="13"/>
      <c r="BM1944" s="13"/>
      <c r="BN1944" s="13"/>
    </row>
    <row r="1945" spans="1:66" x14ac:dyDescent="0.25">
      <c r="A1945" s="10"/>
      <c r="B1945" s="10"/>
      <c r="C1945" s="10"/>
      <c r="D1945" s="18"/>
      <c r="E1945" s="10"/>
      <c r="F1945" s="10"/>
      <c r="G1945" s="10"/>
      <c r="H1945" s="10"/>
      <c r="I1945" s="10"/>
      <c r="J1945" s="10"/>
      <c r="K1945" s="11"/>
      <c r="L1945" s="11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2"/>
      <c r="AS1945" s="12"/>
      <c r="AT1945" s="12"/>
      <c r="AU1945" s="12"/>
      <c r="AV1945" s="12"/>
      <c r="AW1945" s="12"/>
      <c r="AX1945" s="12"/>
      <c r="AY1945" s="12"/>
      <c r="AZ1945" s="12"/>
      <c r="BA1945" s="12"/>
      <c r="BB1945" s="12"/>
      <c r="BC1945" s="12"/>
      <c r="BD1945" s="12"/>
      <c r="BE1945" s="12"/>
      <c r="BF1945" s="12"/>
      <c r="BG1945" s="12"/>
      <c r="BH1945" s="12"/>
      <c r="BI1945" s="12"/>
      <c r="BJ1945" s="13"/>
      <c r="BK1945" s="13"/>
      <c r="BL1945" s="13"/>
      <c r="BM1945" s="13"/>
      <c r="BN1945" s="13"/>
    </row>
    <row r="1946" spans="1:66" x14ac:dyDescent="0.25">
      <c r="A1946" s="10"/>
      <c r="B1946" s="10"/>
      <c r="C1946" s="10"/>
      <c r="D1946" s="18"/>
      <c r="E1946" s="10"/>
      <c r="F1946" s="10"/>
      <c r="G1946" s="10"/>
      <c r="H1946" s="10"/>
      <c r="I1946" s="10"/>
      <c r="J1946" s="10"/>
      <c r="K1946" s="11"/>
      <c r="L1946" s="11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12"/>
      <c r="AD1946" s="12"/>
      <c r="AE1946" s="12"/>
      <c r="AF1946" s="12"/>
      <c r="AG1946" s="12"/>
      <c r="AH1946" s="12"/>
      <c r="AI1946" s="12"/>
      <c r="AJ1946" s="12"/>
      <c r="AK1946" s="12"/>
      <c r="AL1946" s="12"/>
      <c r="AM1946" s="12"/>
      <c r="AN1946" s="12"/>
      <c r="AO1946" s="12"/>
      <c r="AP1946" s="12"/>
      <c r="AQ1946" s="12"/>
      <c r="AR1946" s="12"/>
      <c r="AS1946" s="12"/>
      <c r="AT1946" s="12"/>
      <c r="AU1946" s="12"/>
      <c r="AV1946" s="12"/>
      <c r="AW1946" s="12"/>
      <c r="AX1946" s="12"/>
      <c r="AY1946" s="12"/>
      <c r="AZ1946" s="12"/>
      <c r="BA1946" s="12"/>
      <c r="BB1946" s="12"/>
      <c r="BC1946" s="12"/>
      <c r="BD1946" s="12"/>
      <c r="BE1946" s="12"/>
      <c r="BF1946" s="12"/>
      <c r="BG1946" s="12"/>
      <c r="BH1946" s="12"/>
      <c r="BI1946" s="12"/>
      <c r="BJ1946" s="13"/>
      <c r="BK1946" s="13"/>
      <c r="BL1946" s="13"/>
      <c r="BM1946" s="13"/>
      <c r="BN1946" s="13"/>
    </row>
    <row r="1947" spans="1:66" x14ac:dyDescent="0.25">
      <c r="A1947" s="10"/>
      <c r="B1947" s="10"/>
      <c r="C1947" s="10"/>
      <c r="D1947" s="18"/>
      <c r="E1947" s="10"/>
      <c r="F1947" s="10"/>
      <c r="G1947" s="10"/>
      <c r="H1947" s="10"/>
      <c r="I1947" s="10"/>
      <c r="J1947" s="10"/>
      <c r="K1947" s="11"/>
      <c r="L1947" s="11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2"/>
      <c r="AS1947" s="12"/>
      <c r="AT1947" s="12"/>
      <c r="AU1947" s="12"/>
      <c r="AV1947" s="12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12"/>
      <c r="BG1947" s="12"/>
      <c r="BH1947" s="12"/>
      <c r="BI1947" s="12"/>
      <c r="BJ1947" s="13"/>
      <c r="BK1947" s="13"/>
      <c r="BL1947" s="13"/>
      <c r="BM1947" s="13"/>
      <c r="BN1947" s="13"/>
    </row>
    <row r="1948" spans="1:66" x14ac:dyDescent="0.25">
      <c r="A1948" s="10"/>
      <c r="B1948" s="10"/>
      <c r="C1948" s="10"/>
      <c r="D1948" s="18"/>
      <c r="E1948" s="10"/>
      <c r="F1948" s="10"/>
      <c r="G1948" s="10"/>
      <c r="H1948" s="10"/>
      <c r="I1948" s="10"/>
      <c r="J1948" s="10"/>
      <c r="K1948" s="11"/>
      <c r="L1948" s="11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12"/>
      <c r="AE1948" s="12"/>
      <c r="AF1948" s="12"/>
      <c r="AG1948" s="12"/>
      <c r="AH1948" s="12"/>
      <c r="AI1948" s="12"/>
      <c r="AJ1948" s="12"/>
      <c r="AK1948" s="12"/>
      <c r="AL1948" s="12"/>
      <c r="AM1948" s="12"/>
      <c r="AN1948" s="12"/>
      <c r="AO1948" s="12"/>
      <c r="AP1948" s="12"/>
      <c r="AQ1948" s="12"/>
      <c r="AR1948" s="12"/>
      <c r="AS1948" s="12"/>
      <c r="AT1948" s="12"/>
      <c r="AU1948" s="12"/>
      <c r="AV1948" s="12"/>
      <c r="AW1948" s="12"/>
      <c r="AX1948" s="12"/>
      <c r="AY1948" s="12"/>
      <c r="AZ1948" s="12"/>
      <c r="BA1948" s="12"/>
      <c r="BB1948" s="12"/>
      <c r="BC1948" s="12"/>
      <c r="BD1948" s="12"/>
      <c r="BE1948" s="12"/>
      <c r="BF1948" s="12"/>
      <c r="BG1948" s="12"/>
      <c r="BH1948" s="12"/>
      <c r="BI1948" s="12"/>
      <c r="BJ1948" s="13"/>
      <c r="BK1948" s="13"/>
      <c r="BL1948" s="13"/>
      <c r="BM1948" s="13"/>
      <c r="BN1948" s="13"/>
    </row>
    <row r="1949" spans="1:66" x14ac:dyDescent="0.25">
      <c r="A1949" s="10"/>
      <c r="B1949" s="10"/>
      <c r="C1949" s="10"/>
      <c r="D1949" s="18"/>
      <c r="E1949" s="10"/>
      <c r="F1949" s="10"/>
      <c r="G1949" s="10"/>
      <c r="H1949" s="10"/>
      <c r="I1949" s="10"/>
      <c r="J1949" s="10"/>
      <c r="K1949" s="11"/>
      <c r="L1949" s="11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2"/>
      <c r="AS1949" s="12"/>
      <c r="AT1949" s="12"/>
      <c r="AU1949" s="12"/>
      <c r="AV1949" s="12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12"/>
      <c r="BG1949" s="12"/>
      <c r="BH1949" s="12"/>
      <c r="BI1949" s="12"/>
      <c r="BJ1949" s="13"/>
      <c r="BK1949" s="13"/>
      <c r="BL1949" s="13"/>
      <c r="BM1949" s="13"/>
      <c r="BN1949" s="13"/>
    </row>
    <row r="1950" spans="1:66" x14ac:dyDescent="0.25">
      <c r="A1950" s="10"/>
      <c r="B1950" s="10"/>
      <c r="C1950" s="10"/>
      <c r="D1950" s="18"/>
      <c r="E1950" s="10"/>
      <c r="F1950" s="10"/>
      <c r="G1950" s="10"/>
      <c r="H1950" s="10"/>
      <c r="I1950" s="10"/>
      <c r="J1950" s="10"/>
      <c r="K1950" s="11"/>
      <c r="L1950" s="11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  <c r="AE1950" s="12"/>
      <c r="AF1950" s="12"/>
      <c r="AG1950" s="12"/>
      <c r="AH1950" s="12"/>
      <c r="AI1950" s="12"/>
      <c r="AJ1950" s="12"/>
      <c r="AK1950" s="12"/>
      <c r="AL1950" s="12"/>
      <c r="AM1950" s="12"/>
      <c r="AN1950" s="12"/>
      <c r="AO1950" s="12"/>
      <c r="AP1950" s="12"/>
      <c r="AQ1950" s="12"/>
      <c r="AR1950" s="12"/>
      <c r="AS1950" s="12"/>
      <c r="AT1950" s="12"/>
      <c r="AU1950" s="12"/>
      <c r="AV1950" s="12"/>
      <c r="AW1950" s="12"/>
      <c r="AX1950" s="12"/>
      <c r="AY1950" s="12"/>
      <c r="AZ1950" s="12"/>
      <c r="BA1950" s="12"/>
      <c r="BB1950" s="12"/>
      <c r="BC1950" s="12"/>
      <c r="BD1950" s="12"/>
      <c r="BE1950" s="12"/>
      <c r="BF1950" s="12"/>
      <c r="BG1950" s="12"/>
      <c r="BH1950" s="12"/>
      <c r="BI1950" s="12"/>
      <c r="BJ1950" s="13"/>
      <c r="BK1950" s="13"/>
      <c r="BL1950" s="13"/>
      <c r="BM1950" s="13"/>
      <c r="BN1950" s="13"/>
    </row>
    <row r="1951" spans="1:66" x14ac:dyDescent="0.25">
      <c r="A1951" s="10"/>
      <c r="B1951" s="10"/>
      <c r="C1951" s="10"/>
      <c r="D1951" s="18"/>
      <c r="E1951" s="10"/>
      <c r="F1951" s="10"/>
      <c r="G1951" s="10"/>
      <c r="H1951" s="10"/>
      <c r="I1951" s="10"/>
      <c r="J1951" s="10"/>
      <c r="K1951" s="11"/>
      <c r="L1951" s="11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2"/>
      <c r="AS1951" s="12"/>
      <c r="AT1951" s="12"/>
      <c r="AU1951" s="12"/>
      <c r="AV1951" s="12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12"/>
      <c r="BG1951" s="12"/>
      <c r="BH1951" s="12"/>
      <c r="BI1951" s="12"/>
      <c r="BJ1951" s="13"/>
      <c r="BK1951" s="13"/>
      <c r="BL1951" s="13"/>
      <c r="BM1951" s="13"/>
      <c r="BN1951" s="13"/>
    </row>
    <row r="1952" spans="1:66" x14ac:dyDescent="0.25">
      <c r="A1952" s="10"/>
      <c r="B1952" s="10"/>
      <c r="C1952" s="10"/>
      <c r="D1952" s="18"/>
      <c r="E1952" s="10"/>
      <c r="F1952" s="10"/>
      <c r="G1952" s="10"/>
      <c r="H1952" s="10"/>
      <c r="I1952" s="10"/>
      <c r="J1952" s="10"/>
      <c r="K1952" s="11"/>
      <c r="L1952" s="11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2"/>
      <c r="AF1952" s="12"/>
      <c r="AG1952" s="12"/>
      <c r="AH1952" s="12"/>
      <c r="AI1952" s="12"/>
      <c r="AJ1952" s="12"/>
      <c r="AK1952" s="12"/>
      <c r="AL1952" s="12"/>
      <c r="AM1952" s="12"/>
      <c r="AN1952" s="12"/>
      <c r="AO1952" s="12"/>
      <c r="AP1952" s="12"/>
      <c r="AQ1952" s="12"/>
      <c r="AR1952" s="12"/>
      <c r="AS1952" s="12"/>
      <c r="AT1952" s="12"/>
      <c r="AU1952" s="12"/>
      <c r="AV1952" s="12"/>
      <c r="AW1952" s="12"/>
      <c r="AX1952" s="12"/>
      <c r="AY1952" s="12"/>
      <c r="AZ1952" s="12"/>
      <c r="BA1952" s="12"/>
      <c r="BB1952" s="12"/>
      <c r="BC1952" s="12"/>
      <c r="BD1952" s="12"/>
      <c r="BE1952" s="12"/>
      <c r="BF1952" s="12"/>
      <c r="BG1952" s="12"/>
      <c r="BH1952" s="12"/>
      <c r="BI1952" s="12"/>
      <c r="BJ1952" s="13"/>
      <c r="BK1952" s="13"/>
      <c r="BL1952" s="13"/>
      <c r="BM1952" s="13"/>
      <c r="BN1952" s="13"/>
    </row>
    <row r="1953" spans="1:66" x14ac:dyDescent="0.25">
      <c r="A1953" s="10"/>
      <c r="B1953" s="10"/>
      <c r="C1953" s="10"/>
      <c r="D1953" s="18"/>
      <c r="E1953" s="10"/>
      <c r="F1953" s="10"/>
      <c r="G1953" s="10"/>
      <c r="H1953" s="10"/>
      <c r="I1953" s="10"/>
      <c r="J1953" s="10"/>
      <c r="K1953" s="11"/>
      <c r="L1953" s="11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2"/>
      <c r="AS1953" s="12"/>
      <c r="AT1953" s="12"/>
      <c r="AU1953" s="12"/>
      <c r="AV1953" s="12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12"/>
      <c r="BG1953" s="12"/>
      <c r="BH1953" s="12"/>
      <c r="BI1953" s="12"/>
      <c r="BJ1953" s="13"/>
      <c r="BK1953" s="13"/>
      <c r="BL1953" s="13"/>
      <c r="BM1953" s="13"/>
      <c r="BN1953" s="13"/>
    </row>
    <row r="1954" spans="1:66" x14ac:dyDescent="0.25">
      <c r="A1954" s="10"/>
      <c r="B1954" s="10"/>
      <c r="C1954" s="10"/>
      <c r="D1954" s="18"/>
      <c r="E1954" s="10"/>
      <c r="F1954" s="10"/>
      <c r="G1954" s="10"/>
      <c r="H1954" s="10"/>
      <c r="I1954" s="10"/>
      <c r="J1954" s="10"/>
      <c r="K1954" s="11"/>
      <c r="L1954" s="11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  <c r="AE1954" s="12"/>
      <c r="AF1954" s="12"/>
      <c r="AG1954" s="12"/>
      <c r="AH1954" s="12"/>
      <c r="AI1954" s="12"/>
      <c r="AJ1954" s="12"/>
      <c r="AK1954" s="12"/>
      <c r="AL1954" s="12"/>
      <c r="AM1954" s="12"/>
      <c r="AN1954" s="12"/>
      <c r="AO1954" s="12"/>
      <c r="AP1954" s="12"/>
      <c r="AQ1954" s="12"/>
      <c r="AR1954" s="12"/>
      <c r="AS1954" s="12"/>
      <c r="AT1954" s="12"/>
      <c r="AU1954" s="12"/>
      <c r="AV1954" s="12"/>
      <c r="AW1954" s="12"/>
      <c r="AX1954" s="12"/>
      <c r="AY1954" s="12"/>
      <c r="AZ1954" s="12"/>
      <c r="BA1954" s="12"/>
      <c r="BB1954" s="12"/>
      <c r="BC1954" s="12"/>
      <c r="BD1954" s="12"/>
      <c r="BE1954" s="12"/>
      <c r="BF1954" s="12"/>
      <c r="BG1954" s="12"/>
      <c r="BH1954" s="12"/>
      <c r="BI1954" s="12"/>
      <c r="BJ1954" s="13"/>
      <c r="BK1954" s="13"/>
      <c r="BL1954" s="13"/>
      <c r="BM1954" s="13"/>
      <c r="BN1954" s="13"/>
    </row>
    <row r="1955" spans="1:66" x14ac:dyDescent="0.25">
      <c r="A1955" s="10"/>
      <c r="B1955" s="10"/>
      <c r="C1955" s="10"/>
      <c r="D1955" s="18"/>
      <c r="E1955" s="10"/>
      <c r="F1955" s="10"/>
      <c r="G1955" s="10"/>
      <c r="H1955" s="10"/>
      <c r="I1955" s="10"/>
      <c r="J1955" s="10"/>
      <c r="K1955" s="11"/>
      <c r="L1955" s="11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2"/>
      <c r="AS1955" s="12"/>
      <c r="AT1955" s="12"/>
      <c r="AU1955" s="12"/>
      <c r="AV1955" s="12"/>
      <c r="AW1955" s="12"/>
      <c r="AX1955" s="12"/>
      <c r="AY1955" s="12"/>
      <c r="AZ1955" s="12"/>
      <c r="BA1955" s="12"/>
      <c r="BB1955" s="12"/>
      <c r="BC1955" s="12"/>
      <c r="BD1955" s="12"/>
      <c r="BE1955" s="12"/>
      <c r="BF1955" s="12"/>
      <c r="BG1955" s="12"/>
      <c r="BH1955" s="12"/>
      <c r="BI1955" s="12"/>
      <c r="BJ1955" s="13"/>
      <c r="BK1955" s="13"/>
      <c r="BL1955" s="13"/>
      <c r="BM1955" s="13"/>
      <c r="BN1955" s="13"/>
    </row>
    <row r="1956" spans="1:66" x14ac:dyDescent="0.25">
      <c r="A1956" s="10"/>
      <c r="B1956" s="10"/>
      <c r="C1956" s="10"/>
      <c r="D1956" s="18"/>
      <c r="E1956" s="10"/>
      <c r="F1956" s="10"/>
      <c r="G1956" s="10"/>
      <c r="H1956" s="10"/>
      <c r="I1956" s="10"/>
      <c r="J1956" s="10"/>
      <c r="K1956" s="11"/>
      <c r="L1956" s="11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  <c r="AE1956" s="12"/>
      <c r="AF1956" s="12"/>
      <c r="AG1956" s="12"/>
      <c r="AH1956" s="12"/>
      <c r="AI1956" s="12"/>
      <c r="AJ1956" s="12"/>
      <c r="AK1956" s="12"/>
      <c r="AL1956" s="12"/>
      <c r="AM1956" s="12"/>
      <c r="AN1956" s="12"/>
      <c r="AO1956" s="12"/>
      <c r="AP1956" s="12"/>
      <c r="AQ1956" s="12"/>
      <c r="AR1956" s="12"/>
      <c r="AS1956" s="12"/>
      <c r="AT1956" s="12"/>
      <c r="AU1956" s="12"/>
      <c r="AV1956" s="12"/>
      <c r="AW1956" s="12"/>
      <c r="AX1956" s="12"/>
      <c r="AY1956" s="12"/>
      <c r="AZ1956" s="12"/>
      <c r="BA1956" s="12"/>
      <c r="BB1956" s="12"/>
      <c r="BC1956" s="12"/>
      <c r="BD1956" s="12"/>
      <c r="BE1956" s="12"/>
      <c r="BF1956" s="12"/>
      <c r="BG1956" s="12"/>
      <c r="BH1956" s="12"/>
      <c r="BI1956" s="12"/>
      <c r="BJ1956" s="13"/>
      <c r="BK1956" s="13"/>
      <c r="BL1956" s="13"/>
      <c r="BM1956" s="13"/>
      <c r="BN1956" s="13"/>
    </row>
    <row r="1957" spans="1:66" x14ac:dyDescent="0.25">
      <c r="A1957" s="10"/>
      <c r="B1957" s="10"/>
      <c r="C1957" s="10"/>
      <c r="D1957" s="18"/>
      <c r="E1957" s="10"/>
      <c r="F1957" s="10"/>
      <c r="G1957" s="10"/>
      <c r="H1957" s="10"/>
      <c r="I1957" s="10"/>
      <c r="J1957" s="10"/>
      <c r="K1957" s="11"/>
      <c r="L1957" s="11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2"/>
      <c r="AS1957" s="12"/>
      <c r="AT1957" s="12"/>
      <c r="AU1957" s="12"/>
      <c r="AV1957" s="12"/>
      <c r="AW1957" s="12"/>
      <c r="AX1957" s="12"/>
      <c r="AY1957" s="12"/>
      <c r="AZ1957" s="12"/>
      <c r="BA1957" s="12"/>
      <c r="BB1957" s="12"/>
      <c r="BC1957" s="12"/>
      <c r="BD1957" s="12"/>
      <c r="BE1957" s="12"/>
      <c r="BF1957" s="12"/>
      <c r="BG1957" s="12"/>
      <c r="BH1957" s="12"/>
      <c r="BI1957" s="12"/>
      <c r="BJ1957" s="13"/>
      <c r="BK1957" s="13"/>
      <c r="BL1957" s="13"/>
      <c r="BM1957" s="13"/>
      <c r="BN1957" s="13"/>
    </row>
    <row r="1958" spans="1:66" x14ac:dyDescent="0.25">
      <c r="A1958" s="10"/>
      <c r="B1958" s="10"/>
      <c r="C1958" s="10"/>
      <c r="D1958" s="18"/>
      <c r="E1958" s="10"/>
      <c r="F1958" s="10"/>
      <c r="G1958" s="10"/>
      <c r="H1958" s="10"/>
      <c r="I1958" s="10"/>
      <c r="J1958" s="10"/>
      <c r="K1958" s="11"/>
      <c r="L1958" s="11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12"/>
      <c r="AF1958" s="12"/>
      <c r="AG1958" s="12"/>
      <c r="AH1958" s="12"/>
      <c r="AI1958" s="12"/>
      <c r="AJ1958" s="12"/>
      <c r="AK1958" s="12"/>
      <c r="AL1958" s="12"/>
      <c r="AM1958" s="12"/>
      <c r="AN1958" s="12"/>
      <c r="AO1958" s="12"/>
      <c r="AP1958" s="12"/>
      <c r="AQ1958" s="12"/>
      <c r="AR1958" s="12"/>
      <c r="AS1958" s="12"/>
      <c r="AT1958" s="12"/>
      <c r="AU1958" s="12"/>
      <c r="AV1958" s="12"/>
      <c r="AW1958" s="12"/>
      <c r="AX1958" s="12"/>
      <c r="AY1958" s="12"/>
      <c r="AZ1958" s="12"/>
      <c r="BA1958" s="12"/>
      <c r="BB1958" s="12"/>
      <c r="BC1958" s="12"/>
      <c r="BD1958" s="12"/>
      <c r="BE1958" s="12"/>
      <c r="BF1958" s="12"/>
      <c r="BG1958" s="12"/>
      <c r="BH1958" s="12"/>
      <c r="BI1958" s="12"/>
      <c r="BJ1958" s="13"/>
      <c r="BK1958" s="13"/>
      <c r="BL1958" s="13"/>
      <c r="BM1958" s="13"/>
      <c r="BN1958" s="13"/>
    </row>
    <row r="1959" spans="1:66" x14ac:dyDescent="0.25">
      <c r="A1959" s="10"/>
      <c r="B1959" s="10"/>
      <c r="C1959" s="10"/>
      <c r="D1959" s="18"/>
      <c r="E1959" s="10"/>
      <c r="F1959" s="10"/>
      <c r="G1959" s="10"/>
      <c r="H1959" s="10"/>
      <c r="I1959" s="10"/>
      <c r="J1959" s="10"/>
      <c r="K1959" s="11"/>
      <c r="L1959" s="11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2"/>
      <c r="AS1959" s="12"/>
      <c r="AT1959" s="12"/>
      <c r="AU1959" s="12"/>
      <c r="AV1959" s="12"/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12"/>
      <c r="BG1959" s="12"/>
      <c r="BH1959" s="12"/>
      <c r="BI1959" s="12"/>
      <c r="BJ1959" s="13"/>
      <c r="BK1959" s="13"/>
      <c r="BL1959" s="13"/>
      <c r="BM1959" s="13"/>
      <c r="BN1959" s="13"/>
    </row>
    <row r="1960" spans="1:66" x14ac:dyDescent="0.25">
      <c r="A1960" s="10"/>
      <c r="B1960" s="10"/>
      <c r="C1960" s="10"/>
      <c r="D1960" s="18"/>
      <c r="E1960" s="10"/>
      <c r="F1960" s="10"/>
      <c r="G1960" s="10"/>
      <c r="H1960" s="10"/>
      <c r="I1960" s="10"/>
      <c r="J1960" s="10"/>
      <c r="K1960" s="11"/>
      <c r="L1960" s="11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12"/>
      <c r="AE1960" s="12"/>
      <c r="AF1960" s="12"/>
      <c r="AG1960" s="12"/>
      <c r="AH1960" s="12"/>
      <c r="AI1960" s="12"/>
      <c r="AJ1960" s="12"/>
      <c r="AK1960" s="12"/>
      <c r="AL1960" s="12"/>
      <c r="AM1960" s="12"/>
      <c r="AN1960" s="12"/>
      <c r="AO1960" s="12"/>
      <c r="AP1960" s="12"/>
      <c r="AQ1960" s="12"/>
      <c r="AR1960" s="12"/>
      <c r="AS1960" s="12"/>
      <c r="AT1960" s="12"/>
      <c r="AU1960" s="12"/>
      <c r="AV1960" s="12"/>
      <c r="AW1960" s="12"/>
      <c r="AX1960" s="12"/>
      <c r="AY1960" s="12"/>
      <c r="AZ1960" s="12"/>
      <c r="BA1960" s="12"/>
      <c r="BB1960" s="12"/>
      <c r="BC1960" s="12"/>
      <c r="BD1960" s="12"/>
      <c r="BE1960" s="12"/>
      <c r="BF1960" s="12"/>
      <c r="BG1960" s="12"/>
      <c r="BH1960" s="12"/>
      <c r="BI1960" s="12"/>
      <c r="BJ1960" s="13"/>
      <c r="BK1960" s="13"/>
      <c r="BL1960" s="13"/>
      <c r="BM1960" s="13"/>
      <c r="BN1960" s="13"/>
    </row>
    <row r="1961" spans="1:66" x14ac:dyDescent="0.25">
      <c r="A1961" s="10"/>
      <c r="B1961" s="10"/>
      <c r="C1961" s="10"/>
      <c r="D1961" s="18"/>
      <c r="E1961" s="10"/>
      <c r="F1961" s="10"/>
      <c r="G1961" s="10"/>
      <c r="H1961" s="10"/>
      <c r="I1961" s="10"/>
      <c r="J1961" s="10"/>
      <c r="K1961" s="11"/>
      <c r="L1961" s="11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2"/>
      <c r="AS1961" s="12"/>
      <c r="AT1961" s="12"/>
      <c r="AU1961" s="12"/>
      <c r="AV1961" s="12"/>
      <c r="AW1961" s="12"/>
      <c r="AX1961" s="12"/>
      <c r="AY1961" s="12"/>
      <c r="AZ1961" s="12"/>
      <c r="BA1961" s="12"/>
      <c r="BB1961" s="12"/>
      <c r="BC1961" s="12"/>
      <c r="BD1961" s="12"/>
      <c r="BE1961" s="12"/>
      <c r="BF1961" s="12"/>
      <c r="BG1961" s="12"/>
      <c r="BH1961" s="12"/>
      <c r="BI1961" s="12"/>
      <c r="BJ1961" s="13"/>
      <c r="BK1961" s="13"/>
      <c r="BL1961" s="13"/>
      <c r="BM1961" s="13"/>
      <c r="BN1961" s="13"/>
    </row>
    <row r="1962" spans="1:66" x14ac:dyDescent="0.25">
      <c r="A1962" s="10"/>
      <c r="B1962" s="10"/>
      <c r="C1962" s="10"/>
      <c r="D1962" s="18"/>
      <c r="E1962" s="10"/>
      <c r="F1962" s="10"/>
      <c r="G1962" s="10"/>
      <c r="H1962" s="10"/>
      <c r="I1962" s="10"/>
      <c r="J1962" s="10"/>
      <c r="K1962" s="11"/>
      <c r="L1962" s="11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2"/>
      <c r="AF1962" s="12"/>
      <c r="AG1962" s="12"/>
      <c r="AH1962" s="12"/>
      <c r="AI1962" s="12"/>
      <c r="AJ1962" s="12"/>
      <c r="AK1962" s="12"/>
      <c r="AL1962" s="12"/>
      <c r="AM1962" s="12"/>
      <c r="AN1962" s="12"/>
      <c r="AO1962" s="12"/>
      <c r="AP1962" s="12"/>
      <c r="AQ1962" s="12"/>
      <c r="AR1962" s="12"/>
      <c r="AS1962" s="12"/>
      <c r="AT1962" s="12"/>
      <c r="AU1962" s="12"/>
      <c r="AV1962" s="12"/>
      <c r="AW1962" s="12"/>
      <c r="AX1962" s="12"/>
      <c r="AY1962" s="12"/>
      <c r="AZ1962" s="12"/>
      <c r="BA1962" s="12"/>
      <c r="BB1962" s="12"/>
      <c r="BC1962" s="12"/>
      <c r="BD1962" s="12"/>
      <c r="BE1962" s="12"/>
      <c r="BF1962" s="12"/>
      <c r="BG1962" s="12"/>
      <c r="BH1962" s="12"/>
      <c r="BI1962" s="12"/>
      <c r="BJ1962" s="13"/>
      <c r="BK1962" s="13"/>
      <c r="BL1962" s="13"/>
      <c r="BM1962" s="13"/>
      <c r="BN1962" s="13"/>
    </row>
    <row r="1963" spans="1:66" x14ac:dyDescent="0.25">
      <c r="A1963" s="10"/>
      <c r="B1963" s="10"/>
      <c r="C1963" s="10"/>
      <c r="D1963" s="18"/>
      <c r="E1963" s="10"/>
      <c r="F1963" s="10"/>
      <c r="G1963" s="10"/>
      <c r="H1963" s="10"/>
      <c r="I1963" s="10"/>
      <c r="J1963" s="10"/>
      <c r="K1963" s="11"/>
      <c r="L1963" s="11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2"/>
      <c r="AS1963" s="12"/>
      <c r="AT1963" s="12"/>
      <c r="AU1963" s="12"/>
      <c r="AV1963" s="12"/>
      <c r="AW1963" s="12"/>
      <c r="AX1963" s="12"/>
      <c r="AY1963" s="12"/>
      <c r="AZ1963" s="12"/>
      <c r="BA1963" s="12"/>
      <c r="BB1963" s="12"/>
      <c r="BC1963" s="12"/>
      <c r="BD1963" s="12"/>
      <c r="BE1963" s="12"/>
      <c r="BF1963" s="12"/>
      <c r="BG1963" s="12"/>
      <c r="BH1963" s="12"/>
      <c r="BI1963" s="12"/>
      <c r="BJ1963" s="13"/>
      <c r="BK1963" s="13"/>
      <c r="BL1963" s="13"/>
      <c r="BM1963" s="13"/>
      <c r="BN1963" s="13"/>
    </row>
    <row r="1964" spans="1:66" x14ac:dyDescent="0.25">
      <c r="A1964" s="10"/>
      <c r="B1964" s="10"/>
      <c r="C1964" s="10"/>
      <c r="D1964" s="18"/>
      <c r="E1964" s="10"/>
      <c r="F1964" s="10"/>
      <c r="G1964" s="10"/>
      <c r="H1964" s="10"/>
      <c r="I1964" s="10"/>
      <c r="J1964" s="10"/>
      <c r="K1964" s="11"/>
      <c r="L1964" s="11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  <c r="AE1964" s="12"/>
      <c r="AF1964" s="12"/>
      <c r="AG1964" s="12"/>
      <c r="AH1964" s="12"/>
      <c r="AI1964" s="12"/>
      <c r="AJ1964" s="12"/>
      <c r="AK1964" s="12"/>
      <c r="AL1964" s="12"/>
      <c r="AM1964" s="12"/>
      <c r="AN1964" s="12"/>
      <c r="AO1964" s="12"/>
      <c r="AP1964" s="12"/>
      <c r="AQ1964" s="12"/>
      <c r="AR1964" s="12"/>
      <c r="AS1964" s="12"/>
      <c r="AT1964" s="12"/>
      <c r="AU1964" s="12"/>
      <c r="AV1964" s="12"/>
      <c r="AW1964" s="12"/>
      <c r="AX1964" s="12"/>
      <c r="AY1964" s="12"/>
      <c r="AZ1964" s="12"/>
      <c r="BA1964" s="12"/>
      <c r="BB1964" s="12"/>
      <c r="BC1964" s="12"/>
      <c r="BD1964" s="12"/>
      <c r="BE1964" s="12"/>
      <c r="BF1964" s="12"/>
      <c r="BG1964" s="12"/>
      <c r="BH1964" s="12"/>
      <c r="BI1964" s="12"/>
      <c r="BJ1964" s="13"/>
      <c r="BK1964" s="13"/>
      <c r="BL1964" s="13"/>
      <c r="BM1964" s="13"/>
      <c r="BN1964" s="13"/>
    </row>
    <row r="1965" spans="1:66" x14ac:dyDescent="0.25">
      <c r="A1965" s="10"/>
      <c r="B1965" s="10"/>
      <c r="C1965" s="10"/>
      <c r="D1965" s="18"/>
      <c r="E1965" s="10"/>
      <c r="F1965" s="10"/>
      <c r="G1965" s="10"/>
      <c r="H1965" s="10"/>
      <c r="I1965" s="10"/>
      <c r="J1965" s="10"/>
      <c r="K1965" s="11"/>
      <c r="L1965" s="11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2"/>
      <c r="AS1965" s="12"/>
      <c r="AT1965" s="12"/>
      <c r="AU1965" s="12"/>
      <c r="AV1965" s="12"/>
      <c r="AW1965" s="12"/>
      <c r="AX1965" s="12"/>
      <c r="AY1965" s="12"/>
      <c r="AZ1965" s="12"/>
      <c r="BA1965" s="12"/>
      <c r="BB1965" s="12"/>
      <c r="BC1965" s="12"/>
      <c r="BD1965" s="12"/>
      <c r="BE1965" s="12"/>
      <c r="BF1965" s="12"/>
      <c r="BG1965" s="12"/>
      <c r="BH1965" s="12"/>
      <c r="BI1965" s="12"/>
      <c r="BJ1965" s="13"/>
      <c r="BK1965" s="13"/>
      <c r="BL1965" s="13"/>
      <c r="BM1965" s="13"/>
      <c r="BN1965" s="13"/>
    </row>
    <row r="1966" spans="1:66" x14ac:dyDescent="0.25">
      <c r="A1966" s="10"/>
      <c r="B1966" s="10"/>
      <c r="C1966" s="10"/>
      <c r="D1966" s="18"/>
      <c r="E1966" s="10"/>
      <c r="F1966" s="10"/>
      <c r="G1966" s="10"/>
      <c r="H1966" s="10"/>
      <c r="I1966" s="10"/>
      <c r="J1966" s="10"/>
      <c r="K1966" s="11"/>
      <c r="L1966" s="11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12"/>
      <c r="AF1966" s="12"/>
      <c r="AG1966" s="12"/>
      <c r="AH1966" s="12"/>
      <c r="AI1966" s="12"/>
      <c r="AJ1966" s="12"/>
      <c r="AK1966" s="12"/>
      <c r="AL1966" s="12"/>
      <c r="AM1966" s="12"/>
      <c r="AN1966" s="12"/>
      <c r="AO1966" s="12"/>
      <c r="AP1966" s="12"/>
      <c r="AQ1966" s="12"/>
      <c r="AR1966" s="12"/>
      <c r="AS1966" s="12"/>
      <c r="AT1966" s="12"/>
      <c r="AU1966" s="12"/>
      <c r="AV1966" s="12"/>
      <c r="AW1966" s="12"/>
      <c r="AX1966" s="12"/>
      <c r="AY1966" s="12"/>
      <c r="AZ1966" s="12"/>
      <c r="BA1966" s="12"/>
      <c r="BB1966" s="12"/>
      <c r="BC1966" s="12"/>
      <c r="BD1966" s="12"/>
      <c r="BE1966" s="12"/>
      <c r="BF1966" s="12"/>
      <c r="BG1966" s="12"/>
      <c r="BH1966" s="12"/>
      <c r="BI1966" s="12"/>
      <c r="BJ1966" s="13"/>
      <c r="BK1966" s="13"/>
      <c r="BL1966" s="13"/>
      <c r="BM1966" s="13"/>
      <c r="BN1966" s="13"/>
    </row>
    <row r="1967" spans="1:66" x14ac:dyDescent="0.25">
      <c r="A1967" s="10"/>
      <c r="B1967" s="10"/>
      <c r="C1967" s="10"/>
      <c r="D1967" s="18"/>
      <c r="E1967" s="10"/>
      <c r="F1967" s="10"/>
      <c r="G1967" s="10"/>
      <c r="H1967" s="10"/>
      <c r="I1967" s="10"/>
      <c r="J1967" s="10"/>
      <c r="K1967" s="11"/>
      <c r="L1967" s="11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2"/>
      <c r="AS1967" s="12"/>
      <c r="AT1967" s="12"/>
      <c r="AU1967" s="12"/>
      <c r="AV1967" s="12"/>
      <c r="AW1967" s="12"/>
      <c r="AX1967" s="12"/>
      <c r="AY1967" s="12"/>
      <c r="AZ1967" s="12"/>
      <c r="BA1967" s="12"/>
      <c r="BB1967" s="12"/>
      <c r="BC1967" s="12"/>
      <c r="BD1967" s="12"/>
      <c r="BE1967" s="12"/>
      <c r="BF1967" s="12"/>
      <c r="BG1967" s="12"/>
      <c r="BH1967" s="12"/>
      <c r="BI1967" s="12"/>
      <c r="BJ1967" s="13"/>
      <c r="BK1967" s="13"/>
      <c r="BL1967" s="13"/>
      <c r="BM1967" s="13"/>
      <c r="BN1967" s="13"/>
    </row>
    <row r="1968" spans="1:66" x14ac:dyDescent="0.25">
      <c r="A1968" s="10"/>
      <c r="B1968" s="10"/>
      <c r="C1968" s="10"/>
      <c r="D1968" s="18"/>
      <c r="E1968" s="10"/>
      <c r="F1968" s="10"/>
      <c r="G1968" s="10"/>
      <c r="H1968" s="10"/>
      <c r="I1968" s="10"/>
      <c r="J1968" s="10"/>
      <c r="K1968" s="11"/>
      <c r="L1968" s="11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  <c r="AE1968" s="12"/>
      <c r="AF1968" s="12"/>
      <c r="AG1968" s="12"/>
      <c r="AH1968" s="12"/>
      <c r="AI1968" s="12"/>
      <c r="AJ1968" s="12"/>
      <c r="AK1968" s="12"/>
      <c r="AL1968" s="12"/>
      <c r="AM1968" s="12"/>
      <c r="AN1968" s="12"/>
      <c r="AO1968" s="12"/>
      <c r="AP1968" s="12"/>
      <c r="AQ1968" s="12"/>
      <c r="AR1968" s="12"/>
      <c r="AS1968" s="12"/>
      <c r="AT1968" s="12"/>
      <c r="AU1968" s="12"/>
      <c r="AV1968" s="12"/>
      <c r="AW1968" s="12"/>
      <c r="AX1968" s="12"/>
      <c r="AY1968" s="12"/>
      <c r="AZ1968" s="12"/>
      <c r="BA1968" s="12"/>
      <c r="BB1968" s="12"/>
      <c r="BC1968" s="12"/>
      <c r="BD1968" s="12"/>
      <c r="BE1968" s="12"/>
      <c r="BF1968" s="12"/>
      <c r="BG1968" s="12"/>
      <c r="BH1968" s="12"/>
      <c r="BI1968" s="12"/>
      <c r="BJ1968" s="13"/>
      <c r="BK1968" s="13"/>
      <c r="BL1968" s="13"/>
      <c r="BM1968" s="13"/>
      <c r="BN1968" s="13"/>
    </row>
    <row r="1969" spans="1:66" x14ac:dyDescent="0.25">
      <c r="A1969" s="10"/>
      <c r="B1969" s="10"/>
      <c r="C1969" s="10"/>
      <c r="D1969" s="18"/>
      <c r="E1969" s="10"/>
      <c r="F1969" s="10"/>
      <c r="G1969" s="10"/>
      <c r="H1969" s="10"/>
      <c r="I1969" s="10"/>
      <c r="J1969" s="10"/>
      <c r="K1969" s="11"/>
      <c r="L1969" s="11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2"/>
      <c r="AS1969" s="12"/>
      <c r="AT1969" s="12"/>
      <c r="AU1969" s="12"/>
      <c r="AV1969" s="12"/>
      <c r="AW1969" s="12"/>
      <c r="AX1969" s="12"/>
      <c r="AY1969" s="12"/>
      <c r="AZ1969" s="12"/>
      <c r="BA1969" s="12"/>
      <c r="BB1969" s="12"/>
      <c r="BC1969" s="12"/>
      <c r="BD1969" s="12"/>
      <c r="BE1969" s="12"/>
      <c r="BF1969" s="12"/>
      <c r="BG1969" s="12"/>
      <c r="BH1969" s="12"/>
      <c r="BI1969" s="12"/>
      <c r="BJ1969" s="13"/>
      <c r="BK1969" s="13"/>
      <c r="BL1969" s="13"/>
      <c r="BM1969" s="13"/>
      <c r="BN1969" s="13"/>
    </row>
    <row r="1970" spans="1:66" x14ac:dyDescent="0.25">
      <c r="A1970" s="10"/>
      <c r="B1970" s="10"/>
      <c r="C1970" s="10"/>
      <c r="D1970" s="18"/>
      <c r="E1970" s="10"/>
      <c r="F1970" s="10"/>
      <c r="G1970" s="10"/>
      <c r="H1970" s="10"/>
      <c r="I1970" s="10"/>
      <c r="J1970" s="10"/>
      <c r="K1970" s="11"/>
      <c r="L1970" s="11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  <c r="AH1970" s="12"/>
      <c r="AI1970" s="12"/>
      <c r="AJ1970" s="12"/>
      <c r="AK1970" s="12"/>
      <c r="AL1970" s="12"/>
      <c r="AM1970" s="12"/>
      <c r="AN1970" s="12"/>
      <c r="AO1970" s="12"/>
      <c r="AP1970" s="12"/>
      <c r="AQ1970" s="12"/>
      <c r="AR1970" s="12"/>
      <c r="AS1970" s="12"/>
      <c r="AT1970" s="12"/>
      <c r="AU1970" s="12"/>
      <c r="AV1970" s="12"/>
      <c r="AW1970" s="12"/>
      <c r="AX1970" s="12"/>
      <c r="AY1970" s="12"/>
      <c r="AZ1970" s="12"/>
      <c r="BA1970" s="12"/>
      <c r="BB1970" s="12"/>
      <c r="BC1970" s="12"/>
      <c r="BD1970" s="12"/>
      <c r="BE1970" s="12"/>
      <c r="BF1970" s="12"/>
      <c r="BG1970" s="12"/>
      <c r="BH1970" s="12"/>
      <c r="BI1970" s="12"/>
      <c r="BJ1970" s="13"/>
      <c r="BK1970" s="13"/>
      <c r="BL1970" s="13"/>
      <c r="BM1970" s="13"/>
      <c r="BN1970" s="13"/>
    </row>
    <row r="1971" spans="1:66" x14ac:dyDescent="0.25">
      <c r="A1971" s="10"/>
      <c r="B1971" s="10"/>
      <c r="C1971" s="10"/>
      <c r="D1971" s="18"/>
      <c r="E1971" s="10"/>
      <c r="F1971" s="10"/>
      <c r="G1971" s="10"/>
      <c r="H1971" s="10"/>
      <c r="I1971" s="10"/>
      <c r="J1971" s="10"/>
      <c r="K1971" s="11"/>
      <c r="L1971" s="11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2"/>
      <c r="AS1971" s="12"/>
      <c r="AT1971" s="12"/>
      <c r="AU1971" s="12"/>
      <c r="AV1971" s="12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12"/>
      <c r="BG1971" s="12"/>
      <c r="BH1971" s="12"/>
      <c r="BI1971" s="12"/>
      <c r="BJ1971" s="13"/>
      <c r="BK1971" s="13"/>
      <c r="BL1971" s="13"/>
      <c r="BM1971" s="13"/>
      <c r="BN1971" s="13"/>
    </row>
    <row r="1972" spans="1:66" x14ac:dyDescent="0.25">
      <c r="A1972" s="10"/>
      <c r="B1972" s="10"/>
      <c r="C1972" s="10"/>
      <c r="D1972" s="18"/>
      <c r="E1972" s="10"/>
      <c r="F1972" s="10"/>
      <c r="G1972" s="10"/>
      <c r="H1972" s="10"/>
      <c r="I1972" s="10"/>
      <c r="J1972" s="10"/>
      <c r="K1972" s="11"/>
      <c r="L1972" s="11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12"/>
      <c r="AE1972" s="12"/>
      <c r="AF1972" s="12"/>
      <c r="AG1972" s="12"/>
      <c r="AH1972" s="12"/>
      <c r="AI1972" s="12"/>
      <c r="AJ1972" s="12"/>
      <c r="AK1972" s="12"/>
      <c r="AL1972" s="12"/>
      <c r="AM1972" s="12"/>
      <c r="AN1972" s="12"/>
      <c r="AO1972" s="12"/>
      <c r="AP1972" s="12"/>
      <c r="AQ1972" s="12"/>
      <c r="AR1972" s="12"/>
      <c r="AS1972" s="12"/>
      <c r="AT1972" s="12"/>
      <c r="AU1972" s="12"/>
      <c r="AV1972" s="12"/>
      <c r="AW1972" s="12"/>
      <c r="AX1972" s="12"/>
      <c r="AY1972" s="12"/>
      <c r="AZ1972" s="12"/>
      <c r="BA1972" s="12"/>
      <c r="BB1972" s="12"/>
      <c r="BC1972" s="12"/>
      <c r="BD1972" s="12"/>
      <c r="BE1972" s="12"/>
      <c r="BF1972" s="12"/>
      <c r="BG1972" s="12"/>
      <c r="BH1972" s="12"/>
      <c r="BI1972" s="12"/>
      <c r="BJ1972" s="13"/>
      <c r="BK1972" s="13"/>
      <c r="BL1972" s="13"/>
      <c r="BM1972" s="13"/>
      <c r="BN1972" s="13"/>
    </row>
    <row r="1973" spans="1:66" x14ac:dyDescent="0.25">
      <c r="A1973" s="10"/>
      <c r="B1973" s="10"/>
      <c r="C1973" s="10"/>
      <c r="D1973" s="18"/>
      <c r="E1973" s="10"/>
      <c r="F1973" s="10"/>
      <c r="G1973" s="10"/>
      <c r="H1973" s="10"/>
      <c r="I1973" s="10"/>
      <c r="J1973" s="10"/>
      <c r="K1973" s="11"/>
      <c r="L1973" s="11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2"/>
      <c r="AS1973" s="12"/>
      <c r="AT1973" s="12"/>
      <c r="AU1973" s="12"/>
      <c r="AV1973" s="12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12"/>
      <c r="BG1973" s="12"/>
      <c r="BH1973" s="12"/>
      <c r="BI1973" s="12"/>
      <c r="BJ1973" s="13"/>
      <c r="BK1973" s="13"/>
      <c r="BL1973" s="13"/>
      <c r="BM1973" s="13"/>
      <c r="BN1973" s="13"/>
    </row>
    <row r="1974" spans="1:66" x14ac:dyDescent="0.25">
      <c r="A1974" s="10"/>
      <c r="B1974" s="10"/>
      <c r="C1974" s="10"/>
      <c r="D1974" s="18"/>
      <c r="E1974" s="10"/>
      <c r="F1974" s="10"/>
      <c r="G1974" s="10"/>
      <c r="H1974" s="10"/>
      <c r="I1974" s="10"/>
      <c r="J1974" s="10"/>
      <c r="K1974" s="11"/>
      <c r="L1974" s="11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  <c r="AE1974" s="12"/>
      <c r="AF1974" s="12"/>
      <c r="AG1974" s="12"/>
      <c r="AH1974" s="12"/>
      <c r="AI1974" s="12"/>
      <c r="AJ1974" s="12"/>
      <c r="AK1974" s="12"/>
      <c r="AL1974" s="12"/>
      <c r="AM1974" s="12"/>
      <c r="AN1974" s="12"/>
      <c r="AO1974" s="12"/>
      <c r="AP1974" s="12"/>
      <c r="AQ1974" s="12"/>
      <c r="AR1974" s="12"/>
      <c r="AS1974" s="12"/>
      <c r="AT1974" s="12"/>
      <c r="AU1974" s="12"/>
      <c r="AV1974" s="12"/>
      <c r="AW1974" s="12"/>
      <c r="AX1974" s="12"/>
      <c r="AY1974" s="12"/>
      <c r="AZ1974" s="12"/>
      <c r="BA1974" s="12"/>
      <c r="BB1974" s="12"/>
      <c r="BC1974" s="12"/>
      <c r="BD1974" s="12"/>
      <c r="BE1974" s="12"/>
      <c r="BF1974" s="12"/>
      <c r="BG1974" s="12"/>
      <c r="BH1974" s="12"/>
      <c r="BI1974" s="12"/>
      <c r="BJ1974" s="13"/>
      <c r="BK1974" s="13"/>
      <c r="BL1974" s="13"/>
      <c r="BM1974" s="13"/>
      <c r="BN1974" s="13"/>
    </row>
    <row r="1975" spans="1:66" x14ac:dyDescent="0.25">
      <c r="A1975" s="10"/>
      <c r="B1975" s="10"/>
      <c r="C1975" s="10"/>
      <c r="D1975" s="18"/>
      <c r="E1975" s="10"/>
      <c r="F1975" s="10"/>
      <c r="G1975" s="10"/>
      <c r="H1975" s="10"/>
      <c r="I1975" s="10"/>
      <c r="J1975" s="10"/>
      <c r="K1975" s="11"/>
      <c r="L1975" s="11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2"/>
      <c r="AS1975" s="12"/>
      <c r="AT1975" s="12"/>
      <c r="AU1975" s="12"/>
      <c r="AV1975" s="12"/>
      <c r="AW1975" s="12"/>
      <c r="AX1975" s="12"/>
      <c r="AY1975" s="12"/>
      <c r="AZ1975" s="12"/>
      <c r="BA1975" s="12"/>
      <c r="BB1975" s="12"/>
      <c r="BC1975" s="12"/>
      <c r="BD1975" s="12"/>
      <c r="BE1975" s="12"/>
      <c r="BF1975" s="12"/>
      <c r="BG1975" s="12"/>
      <c r="BH1975" s="12"/>
      <c r="BI1975" s="12"/>
      <c r="BJ1975" s="13"/>
      <c r="BK1975" s="13"/>
      <c r="BL1975" s="13"/>
      <c r="BM1975" s="13"/>
      <c r="BN1975" s="13"/>
    </row>
    <row r="1976" spans="1:66" x14ac:dyDescent="0.25">
      <c r="A1976" s="10"/>
      <c r="B1976" s="10"/>
      <c r="C1976" s="10"/>
      <c r="D1976" s="18"/>
      <c r="E1976" s="10"/>
      <c r="F1976" s="10"/>
      <c r="G1976" s="10"/>
      <c r="H1976" s="10"/>
      <c r="I1976" s="10"/>
      <c r="J1976" s="10"/>
      <c r="K1976" s="11"/>
      <c r="L1976" s="11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  <c r="AA1976" s="12"/>
      <c r="AB1976" s="12"/>
      <c r="AC1976" s="12"/>
      <c r="AD1976" s="12"/>
      <c r="AE1976" s="12"/>
      <c r="AF1976" s="12"/>
      <c r="AG1976" s="12"/>
      <c r="AH1976" s="12"/>
      <c r="AI1976" s="12"/>
      <c r="AJ1976" s="12"/>
      <c r="AK1976" s="12"/>
      <c r="AL1976" s="12"/>
      <c r="AM1976" s="12"/>
      <c r="AN1976" s="12"/>
      <c r="AO1976" s="12"/>
      <c r="AP1976" s="12"/>
      <c r="AQ1976" s="12"/>
      <c r="AR1976" s="12"/>
      <c r="AS1976" s="12"/>
      <c r="AT1976" s="12"/>
      <c r="AU1976" s="12"/>
      <c r="AV1976" s="12"/>
      <c r="AW1976" s="12"/>
      <c r="AX1976" s="12"/>
      <c r="AY1976" s="12"/>
      <c r="AZ1976" s="12"/>
      <c r="BA1976" s="12"/>
      <c r="BB1976" s="12"/>
      <c r="BC1976" s="12"/>
      <c r="BD1976" s="12"/>
      <c r="BE1976" s="12"/>
      <c r="BF1976" s="12"/>
      <c r="BG1976" s="12"/>
      <c r="BH1976" s="12"/>
      <c r="BI1976" s="12"/>
      <c r="BJ1976" s="13"/>
      <c r="BK1976" s="13"/>
      <c r="BL1976" s="13"/>
      <c r="BM1976" s="13"/>
      <c r="BN1976" s="13"/>
    </row>
    <row r="1977" spans="1:66" x14ac:dyDescent="0.25">
      <c r="A1977" s="10"/>
      <c r="B1977" s="10"/>
      <c r="C1977" s="10"/>
      <c r="D1977" s="18"/>
      <c r="E1977" s="10"/>
      <c r="F1977" s="10"/>
      <c r="G1977" s="10"/>
      <c r="H1977" s="10"/>
      <c r="I1977" s="10"/>
      <c r="J1977" s="10"/>
      <c r="K1977" s="11"/>
      <c r="L1977" s="11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2"/>
      <c r="AS1977" s="12"/>
      <c r="AT1977" s="12"/>
      <c r="AU1977" s="12"/>
      <c r="AV1977" s="12"/>
      <c r="AW1977" s="12"/>
      <c r="AX1977" s="12"/>
      <c r="AY1977" s="12"/>
      <c r="AZ1977" s="12"/>
      <c r="BA1977" s="12"/>
      <c r="BB1977" s="12"/>
      <c r="BC1977" s="12"/>
      <c r="BD1977" s="12"/>
      <c r="BE1977" s="12"/>
      <c r="BF1977" s="12"/>
      <c r="BG1977" s="12"/>
      <c r="BH1977" s="12"/>
      <c r="BI1977" s="12"/>
      <c r="BJ1977" s="13"/>
      <c r="BK1977" s="13"/>
      <c r="BL1977" s="13"/>
      <c r="BM1977" s="13"/>
      <c r="BN1977" s="13"/>
    </row>
    <row r="1978" spans="1:66" x14ac:dyDescent="0.25">
      <c r="A1978" s="10"/>
      <c r="B1978" s="10"/>
      <c r="C1978" s="10"/>
      <c r="D1978" s="18"/>
      <c r="E1978" s="10"/>
      <c r="F1978" s="10"/>
      <c r="G1978" s="10"/>
      <c r="H1978" s="10"/>
      <c r="I1978" s="10"/>
      <c r="J1978" s="10"/>
      <c r="K1978" s="11"/>
      <c r="L1978" s="11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12"/>
      <c r="AE1978" s="12"/>
      <c r="AF1978" s="12"/>
      <c r="AG1978" s="12"/>
      <c r="AH1978" s="12"/>
      <c r="AI1978" s="12"/>
      <c r="AJ1978" s="12"/>
      <c r="AK1978" s="12"/>
      <c r="AL1978" s="12"/>
      <c r="AM1978" s="12"/>
      <c r="AN1978" s="12"/>
      <c r="AO1978" s="12"/>
      <c r="AP1978" s="12"/>
      <c r="AQ1978" s="12"/>
      <c r="AR1978" s="12"/>
      <c r="AS1978" s="12"/>
      <c r="AT1978" s="12"/>
      <c r="AU1978" s="12"/>
      <c r="AV1978" s="12"/>
      <c r="AW1978" s="12"/>
      <c r="AX1978" s="12"/>
      <c r="AY1978" s="12"/>
      <c r="AZ1978" s="12"/>
      <c r="BA1978" s="12"/>
      <c r="BB1978" s="12"/>
      <c r="BC1978" s="12"/>
      <c r="BD1978" s="12"/>
      <c r="BE1978" s="12"/>
      <c r="BF1978" s="12"/>
      <c r="BG1978" s="12"/>
      <c r="BH1978" s="12"/>
      <c r="BI1978" s="12"/>
      <c r="BJ1978" s="13"/>
      <c r="BK1978" s="13"/>
      <c r="BL1978" s="13"/>
      <c r="BM1978" s="13"/>
      <c r="BN1978" s="13"/>
    </row>
    <row r="1979" spans="1:66" x14ac:dyDescent="0.25">
      <c r="A1979" s="10"/>
      <c r="B1979" s="10"/>
      <c r="C1979" s="10"/>
      <c r="D1979" s="18"/>
      <c r="E1979" s="10"/>
      <c r="F1979" s="10"/>
      <c r="G1979" s="10"/>
      <c r="H1979" s="10"/>
      <c r="I1979" s="10"/>
      <c r="J1979" s="10"/>
      <c r="K1979" s="11"/>
      <c r="L1979" s="11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2"/>
      <c r="AS1979" s="12"/>
      <c r="AT1979" s="12"/>
      <c r="AU1979" s="12"/>
      <c r="AV1979" s="12"/>
      <c r="AW1979" s="12"/>
      <c r="AX1979" s="12"/>
      <c r="AY1979" s="12"/>
      <c r="AZ1979" s="12"/>
      <c r="BA1979" s="12"/>
      <c r="BB1979" s="12"/>
      <c r="BC1979" s="12"/>
      <c r="BD1979" s="12"/>
      <c r="BE1979" s="12"/>
      <c r="BF1979" s="12"/>
      <c r="BG1979" s="12"/>
      <c r="BH1979" s="12"/>
      <c r="BI1979" s="12"/>
      <c r="BJ1979" s="13"/>
      <c r="BK1979" s="13"/>
      <c r="BL1979" s="13"/>
      <c r="BM1979" s="13"/>
      <c r="BN1979" s="13"/>
    </row>
    <row r="1980" spans="1:66" x14ac:dyDescent="0.25">
      <c r="A1980" s="10"/>
      <c r="B1980" s="10"/>
      <c r="C1980" s="10"/>
      <c r="D1980" s="18"/>
      <c r="E1980" s="10"/>
      <c r="F1980" s="10"/>
      <c r="G1980" s="10"/>
      <c r="H1980" s="10"/>
      <c r="I1980" s="10"/>
      <c r="J1980" s="10"/>
      <c r="K1980" s="11"/>
      <c r="L1980" s="11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  <c r="AE1980" s="12"/>
      <c r="AF1980" s="12"/>
      <c r="AG1980" s="12"/>
      <c r="AH1980" s="12"/>
      <c r="AI1980" s="12"/>
      <c r="AJ1980" s="12"/>
      <c r="AK1980" s="12"/>
      <c r="AL1980" s="12"/>
      <c r="AM1980" s="12"/>
      <c r="AN1980" s="12"/>
      <c r="AO1980" s="12"/>
      <c r="AP1980" s="12"/>
      <c r="AQ1980" s="12"/>
      <c r="AR1980" s="12"/>
      <c r="AS1980" s="12"/>
      <c r="AT1980" s="12"/>
      <c r="AU1980" s="12"/>
      <c r="AV1980" s="12"/>
      <c r="AW1980" s="12"/>
      <c r="AX1980" s="12"/>
      <c r="AY1980" s="12"/>
      <c r="AZ1980" s="12"/>
      <c r="BA1980" s="12"/>
      <c r="BB1980" s="12"/>
      <c r="BC1980" s="12"/>
      <c r="BD1980" s="12"/>
      <c r="BE1980" s="12"/>
      <c r="BF1980" s="12"/>
      <c r="BG1980" s="12"/>
      <c r="BH1980" s="12"/>
      <c r="BI1980" s="12"/>
      <c r="BJ1980" s="13"/>
      <c r="BK1980" s="13"/>
      <c r="BL1980" s="13"/>
      <c r="BM1980" s="13"/>
      <c r="BN1980" s="13"/>
    </row>
    <row r="1981" spans="1:66" s="14" customFormat="1" x14ac:dyDescent="0.25">
      <c r="A1981" s="10"/>
      <c r="B1981" s="10"/>
      <c r="C1981" s="10"/>
      <c r="D1981" s="18"/>
      <c r="E1981" s="10"/>
      <c r="F1981" s="10"/>
      <c r="G1981" s="10"/>
      <c r="H1981" s="10"/>
      <c r="I1981" s="10"/>
      <c r="J1981" s="10"/>
      <c r="K1981" s="11"/>
      <c r="L1981" s="11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2"/>
      <c r="AS1981" s="12"/>
      <c r="AT1981" s="12"/>
      <c r="AU1981" s="12"/>
      <c r="AV1981" s="12"/>
      <c r="AW1981" s="12"/>
      <c r="AX1981" s="12"/>
      <c r="AY1981" s="12"/>
      <c r="AZ1981" s="12"/>
      <c r="BA1981" s="12"/>
      <c r="BB1981" s="12"/>
      <c r="BC1981" s="12"/>
      <c r="BD1981" s="12"/>
      <c r="BE1981" s="12"/>
      <c r="BF1981" s="12"/>
      <c r="BG1981" s="12"/>
      <c r="BH1981" s="12"/>
      <c r="BI1981" s="12"/>
      <c r="BJ1981" s="13"/>
      <c r="BK1981" s="13"/>
      <c r="BL1981" s="13"/>
      <c r="BM1981" s="13"/>
      <c r="BN1981" s="13"/>
    </row>
    <row r="1982" spans="1:66" x14ac:dyDescent="0.25">
      <c r="A1982" s="10"/>
      <c r="B1982" s="10"/>
      <c r="C1982" s="10"/>
      <c r="D1982" s="18"/>
      <c r="E1982" s="10"/>
      <c r="F1982" s="10"/>
      <c r="G1982" s="10"/>
      <c r="H1982" s="10"/>
      <c r="I1982" s="10"/>
      <c r="J1982" s="10"/>
      <c r="K1982" s="11"/>
      <c r="L1982" s="11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  <c r="AE1982" s="12"/>
      <c r="AF1982" s="12"/>
      <c r="AG1982" s="12"/>
      <c r="AH1982" s="12"/>
      <c r="AI1982" s="12"/>
      <c r="AJ1982" s="12"/>
      <c r="AK1982" s="12"/>
      <c r="AL1982" s="12"/>
      <c r="AM1982" s="12"/>
      <c r="AN1982" s="12"/>
      <c r="AO1982" s="12"/>
      <c r="AP1982" s="12"/>
      <c r="AQ1982" s="12"/>
      <c r="AR1982" s="12"/>
      <c r="AS1982" s="12"/>
      <c r="AT1982" s="12"/>
      <c r="AU1982" s="12"/>
      <c r="AV1982" s="12"/>
      <c r="AW1982" s="12"/>
      <c r="AX1982" s="12"/>
      <c r="AY1982" s="12"/>
      <c r="AZ1982" s="12"/>
      <c r="BA1982" s="12"/>
      <c r="BB1982" s="12"/>
      <c r="BC1982" s="12"/>
      <c r="BD1982" s="12"/>
      <c r="BE1982" s="12"/>
      <c r="BF1982" s="12"/>
      <c r="BG1982" s="12"/>
      <c r="BH1982" s="12"/>
      <c r="BI1982" s="12"/>
      <c r="BJ1982" s="13"/>
      <c r="BK1982" s="13"/>
      <c r="BL1982" s="13"/>
      <c r="BM1982" s="13"/>
      <c r="BN1982" s="13"/>
    </row>
    <row r="1983" spans="1:66" x14ac:dyDescent="0.25">
      <c r="A1983" s="10"/>
      <c r="B1983" s="10"/>
      <c r="C1983" s="10"/>
      <c r="D1983" s="18"/>
      <c r="E1983" s="10"/>
      <c r="F1983" s="10"/>
      <c r="G1983" s="10"/>
      <c r="H1983" s="10"/>
      <c r="I1983" s="10"/>
      <c r="J1983" s="10"/>
      <c r="K1983" s="11"/>
      <c r="L1983" s="11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2"/>
      <c r="AS1983" s="12"/>
      <c r="AT1983" s="12"/>
      <c r="AU1983" s="12"/>
      <c r="AV1983" s="12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12"/>
      <c r="BG1983" s="12"/>
      <c r="BH1983" s="12"/>
      <c r="BI1983" s="12"/>
      <c r="BJ1983" s="13"/>
      <c r="BK1983" s="13"/>
      <c r="BL1983" s="13"/>
      <c r="BM1983" s="13"/>
      <c r="BN1983" s="13"/>
    </row>
    <row r="1984" spans="1:66" x14ac:dyDescent="0.25">
      <c r="A1984" s="10"/>
      <c r="B1984" s="10"/>
      <c r="C1984" s="10"/>
      <c r="D1984" s="18"/>
      <c r="E1984" s="10"/>
      <c r="F1984" s="10"/>
      <c r="G1984" s="10"/>
      <c r="H1984" s="10"/>
      <c r="I1984" s="10"/>
      <c r="J1984" s="10"/>
      <c r="K1984" s="11"/>
      <c r="L1984" s="11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  <c r="AE1984" s="12"/>
      <c r="AF1984" s="12"/>
      <c r="AG1984" s="12"/>
      <c r="AH1984" s="12"/>
      <c r="AI1984" s="12"/>
      <c r="AJ1984" s="12"/>
      <c r="AK1984" s="12"/>
      <c r="AL1984" s="12"/>
      <c r="AM1984" s="12"/>
      <c r="AN1984" s="12"/>
      <c r="AO1984" s="12"/>
      <c r="AP1984" s="12"/>
      <c r="AQ1984" s="12"/>
      <c r="AR1984" s="12"/>
      <c r="AS1984" s="12"/>
      <c r="AT1984" s="12"/>
      <c r="AU1984" s="12"/>
      <c r="AV1984" s="12"/>
      <c r="AW1984" s="12"/>
      <c r="AX1984" s="12"/>
      <c r="AY1984" s="12"/>
      <c r="AZ1984" s="12"/>
      <c r="BA1984" s="12"/>
      <c r="BB1984" s="12"/>
      <c r="BC1984" s="12"/>
      <c r="BD1984" s="12"/>
      <c r="BE1984" s="12"/>
      <c r="BF1984" s="12"/>
      <c r="BG1984" s="12"/>
      <c r="BH1984" s="12"/>
      <c r="BI1984" s="12"/>
      <c r="BJ1984" s="13"/>
      <c r="BK1984" s="13"/>
      <c r="BL1984" s="13"/>
      <c r="BM1984" s="13"/>
      <c r="BN1984" s="13"/>
    </row>
    <row r="1985" spans="1:66" x14ac:dyDescent="0.25">
      <c r="A1985" s="10"/>
      <c r="B1985" s="10"/>
      <c r="C1985" s="10"/>
      <c r="D1985" s="18"/>
      <c r="E1985" s="10"/>
      <c r="F1985" s="10"/>
      <c r="G1985" s="10"/>
      <c r="H1985" s="10"/>
      <c r="I1985" s="10"/>
      <c r="J1985" s="10"/>
      <c r="K1985" s="11"/>
      <c r="L1985" s="11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2"/>
      <c r="AS1985" s="12"/>
      <c r="AT1985" s="12"/>
      <c r="AU1985" s="12"/>
      <c r="AV1985" s="12"/>
      <c r="AW1985" s="12"/>
      <c r="AX1985" s="12"/>
      <c r="AY1985" s="12"/>
      <c r="AZ1985" s="12"/>
      <c r="BA1985" s="12"/>
      <c r="BB1985" s="12"/>
      <c r="BC1985" s="12"/>
      <c r="BD1985" s="12"/>
      <c r="BE1985" s="12"/>
      <c r="BF1985" s="12"/>
      <c r="BG1985" s="12"/>
      <c r="BH1985" s="12"/>
      <c r="BI1985" s="12"/>
      <c r="BJ1985" s="13"/>
      <c r="BK1985" s="13"/>
      <c r="BL1985" s="13"/>
      <c r="BM1985" s="13"/>
      <c r="BN1985" s="13"/>
    </row>
    <row r="1986" spans="1:66" x14ac:dyDescent="0.25">
      <c r="A1986" s="10"/>
      <c r="B1986" s="10"/>
      <c r="C1986" s="10"/>
      <c r="D1986" s="18"/>
      <c r="E1986" s="10"/>
      <c r="F1986" s="10"/>
      <c r="G1986" s="10"/>
      <c r="H1986" s="10"/>
      <c r="I1986" s="10"/>
      <c r="J1986" s="10"/>
      <c r="K1986" s="11"/>
      <c r="L1986" s="11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  <c r="AA1986" s="12"/>
      <c r="AB1986" s="12"/>
      <c r="AC1986" s="12"/>
      <c r="AD1986" s="12"/>
      <c r="AE1986" s="12"/>
      <c r="AF1986" s="12"/>
      <c r="AG1986" s="12"/>
      <c r="AH1986" s="12"/>
      <c r="AI1986" s="12"/>
      <c r="AJ1986" s="12"/>
      <c r="AK1986" s="12"/>
      <c r="AL1986" s="12"/>
      <c r="AM1986" s="12"/>
      <c r="AN1986" s="12"/>
      <c r="AO1986" s="12"/>
      <c r="AP1986" s="12"/>
      <c r="AQ1986" s="12"/>
      <c r="AR1986" s="12"/>
      <c r="AS1986" s="12"/>
      <c r="AT1986" s="12"/>
      <c r="AU1986" s="12"/>
      <c r="AV1986" s="12"/>
      <c r="AW1986" s="12"/>
      <c r="AX1986" s="12"/>
      <c r="AY1986" s="12"/>
      <c r="AZ1986" s="12"/>
      <c r="BA1986" s="12"/>
      <c r="BB1986" s="12"/>
      <c r="BC1986" s="12"/>
      <c r="BD1986" s="12"/>
      <c r="BE1986" s="12"/>
      <c r="BF1986" s="12"/>
      <c r="BG1986" s="12"/>
      <c r="BH1986" s="12"/>
      <c r="BI1986" s="12"/>
      <c r="BJ1986" s="13"/>
      <c r="BK1986" s="13"/>
      <c r="BL1986" s="13"/>
      <c r="BM1986" s="13"/>
      <c r="BN1986" s="13"/>
    </row>
    <row r="1987" spans="1:66" x14ac:dyDescent="0.25">
      <c r="A1987" s="10"/>
      <c r="B1987" s="10"/>
      <c r="C1987" s="10"/>
      <c r="D1987" s="18"/>
      <c r="E1987" s="10"/>
      <c r="F1987" s="10"/>
      <c r="G1987" s="10"/>
      <c r="H1987" s="10"/>
      <c r="I1987" s="10"/>
      <c r="J1987" s="10"/>
      <c r="K1987" s="11"/>
      <c r="L1987" s="11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2"/>
      <c r="AS1987" s="12"/>
      <c r="AT1987" s="12"/>
      <c r="AU1987" s="12"/>
      <c r="AV1987" s="12"/>
      <c r="AW1987" s="12"/>
      <c r="AX1987" s="12"/>
      <c r="AY1987" s="12"/>
      <c r="AZ1987" s="12"/>
      <c r="BA1987" s="12"/>
      <c r="BB1987" s="12"/>
      <c r="BC1987" s="12"/>
      <c r="BD1987" s="12"/>
      <c r="BE1987" s="12"/>
      <c r="BF1987" s="12"/>
      <c r="BG1987" s="12"/>
      <c r="BH1987" s="12"/>
      <c r="BI1987" s="12"/>
      <c r="BJ1987" s="13"/>
      <c r="BK1987" s="13"/>
      <c r="BL1987" s="13"/>
      <c r="BM1987" s="13"/>
      <c r="BN1987" s="13"/>
    </row>
    <row r="1988" spans="1:66" x14ac:dyDescent="0.25">
      <c r="A1988" s="10"/>
      <c r="B1988" s="10"/>
      <c r="C1988" s="10"/>
      <c r="D1988" s="18"/>
      <c r="E1988" s="10"/>
      <c r="F1988" s="10"/>
      <c r="G1988" s="10"/>
      <c r="H1988" s="10"/>
      <c r="I1988" s="10"/>
      <c r="J1988" s="10"/>
      <c r="K1988" s="11"/>
      <c r="L1988" s="11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  <c r="AE1988" s="12"/>
      <c r="AF1988" s="12"/>
      <c r="AG1988" s="12"/>
      <c r="AH1988" s="12"/>
      <c r="AI1988" s="12"/>
      <c r="AJ1988" s="12"/>
      <c r="AK1988" s="12"/>
      <c r="AL1988" s="12"/>
      <c r="AM1988" s="12"/>
      <c r="AN1988" s="12"/>
      <c r="AO1988" s="12"/>
      <c r="AP1988" s="12"/>
      <c r="AQ1988" s="12"/>
      <c r="AR1988" s="12"/>
      <c r="AS1988" s="12"/>
      <c r="AT1988" s="12"/>
      <c r="AU1988" s="12"/>
      <c r="AV1988" s="12"/>
      <c r="AW1988" s="12"/>
      <c r="AX1988" s="12"/>
      <c r="AY1988" s="12"/>
      <c r="AZ1988" s="12"/>
      <c r="BA1988" s="12"/>
      <c r="BB1988" s="12"/>
      <c r="BC1988" s="12"/>
      <c r="BD1988" s="12"/>
      <c r="BE1988" s="12"/>
      <c r="BF1988" s="12"/>
      <c r="BG1988" s="12"/>
      <c r="BH1988" s="12"/>
      <c r="BI1988" s="12"/>
      <c r="BJ1988" s="13"/>
      <c r="BK1988" s="13"/>
      <c r="BL1988" s="13"/>
      <c r="BM1988" s="13"/>
      <c r="BN1988" s="13"/>
    </row>
    <row r="1989" spans="1:66" x14ac:dyDescent="0.25">
      <c r="A1989" s="10"/>
      <c r="B1989" s="10"/>
      <c r="C1989" s="10"/>
      <c r="D1989" s="18"/>
      <c r="E1989" s="10"/>
      <c r="F1989" s="10"/>
      <c r="G1989" s="10"/>
      <c r="H1989" s="10"/>
      <c r="I1989" s="10"/>
      <c r="J1989" s="10"/>
      <c r="K1989" s="11"/>
      <c r="L1989" s="11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2"/>
      <c r="AS1989" s="12"/>
      <c r="AT1989" s="12"/>
      <c r="AU1989" s="12"/>
      <c r="AV1989" s="12"/>
      <c r="AW1989" s="12"/>
      <c r="AX1989" s="12"/>
      <c r="AY1989" s="12"/>
      <c r="AZ1989" s="12"/>
      <c r="BA1989" s="12"/>
      <c r="BB1989" s="12"/>
      <c r="BC1989" s="12"/>
      <c r="BD1989" s="12"/>
      <c r="BE1989" s="12"/>
      <c r="BF1989" s="12"/>
      <c r="BG1989" s="12"/>
      <c r="BH1989" s="12"/>
      <c r="BI1989" s="12"/>
      <c r="BJ1989" s="13"/>
      <c r="BK1989" s="13"/>
      <c r="BL1989" s="13"/>
      <c r="BM1989" s="13"/>
      <c r="BN1989" s="13"/>
    </row>
    <row r="1990" spans="1:66" x14ac:dyDescent="0.25">
      <c r="A1990" s="10"/>
      <c r="B1990" s="10"/>
      <c r="C1990" s="10"/>
      <c r="D1990" s="18"/>
      <c r="E1990" s="10"/>
      <c r="F1990" s="10"/>
      <c r="G1990" s="10"/>
      <c r="H1990" s="10"/>
      <c r="I1990" s="10"/>
      <c r="J1990" s="10"/>
      <c r="K1990" s="11"/>
      <c r="L1990" s="11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12"/>
      <c r="AF1990" s="12"/>
      <c r="AG1990" s="12"/>
      <c r="AH1990" s="12"/>
      <c r="AI1990" s="12"/>
      <c r="AJ1990" s="12"/>
      <c r="AK1990" s="12"/>
      <c r="AL1990" s="12"/>
      <c r="AM1990" s="12"/>
      <c r="AN1990" s="12"/>
      <c r="AO1990" s="12"/>
      <c r="AP1990" s="12"/>
      <c r="AQ1990" s="12"/>
      <c r="AR1990" s="12"/>
      <c r="AS1990" s="12"/>
      <c r="AT1990" s="12"/>
      <c r="AU1990" s="12"/>
      <c r="AV1990" s="12"/>
      <c r="AW1990" s="12"/>
      <c r="AX1990" s="12"/>
      <c r="AY1990" s="12"/>
      <c r="AZ1990" s="12"/>
      <c r="BA1990" s="12"/>
      <c r="BB1990" s="12"/>
      <c r="BC1990" s="12"/>
      <c r="BD1990" s="12"/>
      <c r="BE1990" s="12"/>
      <c r="BF1990" s="12"/>
      <c r="BG1990" s="12"/>
      <c r="BH1990" s="12"/>
      <c r="BI1990" s="12"/>
      <c r="BJ1990" s="13"/>
      <c r="BK1990" s="13"/>
      <c r="BL1990" s="13"/>
      <c r="BM1990" s="13"/>
      <c r="BN1990" s="13"/>
    </row>
    <row r="1991" spans="1:66" x14ac:dyDescent="0.25">
      <c r="A1991" s="10"/>
      <c r="B1991" s="10"/>
      <c r="C1991" s="10"/>
      <c r="D1991" s="18"/>
      <c r="E1991" s="10"/>
      <c r="F1991" s="10"/>
      <c r="G1991" s="10"/>
      <c r="H1991" s="10"/>
      <c r="I1991" s="10"/>
      <c r="J1991" s="10"/>
      <c r="K1991" s="11"/>
      <c r="L1991" s="11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2"/>
      <c r="AS1991" s="12"/>
      <c r="AT1991" s="12"/>
      <c r="AU1991" s="12"/>
      <c r="AV1991" s="12"/>
      <c r="AW1991" s="12"/>
      <c r="AX1991" s="12"/>
      <c r="AY1991" s="12"/>
      <c r="AZ1991" s="12"/>
      <c r="BA1991" s="12"/>
      <c r="BB1991" s="12"/>
      <c r="BC1991" s="12"/>
      <c r="BD1991" s="12"/>
      <c r="BE1991" s="12"/>
      <c r="BF1991" s="12"/>
      <c r="BG1991" s="12"/>
      <c r="BH1991" s="12"/>
      <c r="BI1991" s="12"/>
      <c r="BJ1991" s="13"/>
      <c r="BK1991" s="13"/>
      <c r="BL1991" s="13"/>
      <c r="BM1991" s="13"/>
      <c r="BN1991" s="13"/>
    </row>
    <row r="1992" spans="1:66" x14ac:dyDescent="0.25">
      <c r="A1992" s="10"/>
      <c r="B1992" s="10"/>
      <c r="C1992" s="10"/>
      <c r="D1992" s="18"/>
      <c r="E1992" s="10"/>
      <c r="F1992" s="10"/>
      <c r="G1992" s="10"/>
      <c r="H1992" s="10"/>
      <c r="I1992" s="10"/>
      <c r="J1992" s="10"/>
      <c r="K1992" s="11"/>
      <c r="L1992" s="11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12"/>
      <c r="AF1992" s="12"/>
      <c r="AG1992" s="12"/>
      <c r="AH1992" s="12"/>
      <c r="AI1992" s="12"/>
      <c r="AJ1992" s="12"/>
      <c r="AK1992" s="12"/>
      <c r="AL1992" s="12"/>
      <c r="AM1992" s="12"/>
      <c r="AN1992" s="12"/>
      <c r="AO1992" s="12"/>
      <c r="AP1992" s="12"/>
      <c r="AQ1992" s="12"/>
      <c r="AR1992" s="12"/>
      <c r="AS1992" s="12"/>
      <c r="AT1992" s="12"/>
      <c r="AU1992" s="12"/>
      <c r="AV1992" s="12"/>
      <c r="AW1992" s="12"/>
      <c r="AX1992" s="12"/>
      <c r="AY1992" s="12"/>
      <c r="AZ1992" s="12"/>
      <c r="BA1992" s="12"/>
      <c r="BB1992" s="12"/>
      <c r="BC1992" s="12"/>
      <c r="BD1992" s="12"/>
      <c r="BE1992" s="12"/>
      <c r="BF1992" s="12"/>
      <c r="BG1992" s="12"/>
      <c r="BH1992" s="12"/>
      <c r="BI1992" s="12"/>
      <c r="BJ1992" s="13"/>
      <c r="BK1992" s="13"/>
      <c r="BL1992" s="13"/>
      <c r="BM1992" s="13"/>
      <c r="BN1992" s="13"/>
    </row>
    <row r="1993" spans="1:66" x14ac:dyDescent="0.25">
      <c r="A1993" s="10"/>
      <c r="B1993" s="10"/>
      <c r="C1993" s="10"/>
      <c r="D1993" s="18"/>
      <c r="E1993" s="10"/>
      <c r="F1993" s="10"/>
      <c r="G1993" s="10"/>
      <c r="H1993" s="10"/>
      <c r="I1993" s="10"/>
      <c r="J1993" s="10"/>
      <c r="K1993" s="11"/>
      <c r="L1993" s="11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2"/>
      <c r="AS1993" s="12"/>
      <c r="AT1993" s="12"/>
      <c r="AU1993" s="12"/>
      <c r="AV1993" s="12"/>
      <c r="AW1993" s="12"/>
      <c r="AX1993" s="12"/>
      <c r="AY1993" s="12"/>
      <c r="AZ1993" s="12"/>
      <c r="BA1993" s="12"/>
      <c r="BB1993" s="12"/>
      <c r="BC1993" s="12"/>
      <c r="BD1993" s="12"/>
      <c r="BE1993" s="12"/>
      <c r="BF1993" s="12"/>
      <c r="BG1993" s="12"/>
      <c r="BH1993" s="12"/>
      <c r="BI1993" s="12"/>
      <c r="BJ1993" s="13"/>
      <c r="BK1993" s="13"/>
      <c r="BL1993" s="13"/>
      <c r="BM1993" s="13"/>
      <c r="BN1993" s="13"/>
    </row>
    <row r="1994" spans="1:66" x14ac:dyDescent="0.25">
      <c r="A1994" s="10"/>
      <c r="B1994" s="10"/>
      <c r="C1994" s="10"/>
      <c r="D1994" s="18"/>
      <c r="E1994" s="10"/>
      <c r="F1994" s="10"/>
      <c r="G1994" s="10"/>
      <c r="H1994" s="10"/>
      <c r="I1994" s="10"/>
      <c r="J1994" s="10"/>
      <c r="K1994" s="11"/>
      <c r="L1994" s="11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12"/>
      <c r="AD1994" s="12"/>
      <c r="AE1994" s="12"/>
      <c r="AF1994" s="12"/>
      <c r="AG1994" s="12"/>
      <c r="AH1994" s="12"/>
      <c r="AI1994" s="12"/>
      <c r="AJ1994" s="12"/>
      <c r="AK1994" s="12"/>
      <c r="AL1994" s="12"/>
      <c r="AM1994" s="12"/>
      <c r="AN1994" s="12"/>
      <c r="AO1994" s="12"/>
      <c r="AP1994" s="12"/>
      <c r="AQ1994" s="12"/>
      <c r="AR1994" s="12"/>
      <c r="AS1994" s="12"/>
      <c r="AT1994" s="12"/>
      <c r="AU1994" s="12"/>
      <c r="AV1994" s="12"/>
      <c r="AW1994" s="12"/>
      <c r="AX1994" s="12"/>
      <c r="AY1994" s="12"/>
      <c r="AZ1994" s="12"/>
      <c r="BA1994" s="12"/>
      <c r="BB1994" s="12"/>
      <c r="BC1994" s="12"/>
      <c r="BD1994" s="12"/>
      <c r="BE1994" s="12"/>
      <c r="BF1994" s="12"/>
      <c r="BG1994" s="12"/>
      <c r="BH1994" s="12"/>
      <c r="BI1994" s="12"/>
      <c r="BJ1994" s="13"/>
      <c r="BK1994" s="13"/>
      <c r="BL1994" s="13"/>
      <c r="BM1994" s="13"/>
      <c r="BN1994" s="13"/>
    </row>
    <row r="1995" spans="1:66" x14ac:dyDescent="0.25">
      <c r="A1995" s="10"/>
      <c r="B1995" s="10"/>
      <c r="C1995" s="10"/>
      <c r="D1995" s="18"/>
      <c r="E1995" s="10"/>
      <c r="F1995" s="10"/>
      <c r="G1995" s="10"/>
      <c r="H1995" s="10"/>
      <c r="I1995" s="10"/>
      <c r="J1995" s="10"/>
      <c r="K1995" s="11"/>
      <c r="L1995" s="11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2"/>
      <c r="AS1995" s="12"/>
      <c r="AT1995" s="12"/>
      <c r="AU1995" s="12"/>
      <c r="AV1995" s="12"/>
      <c r="AW1995" s="12"/>
      <c r="AX1995" s="12"/>
      <c r="AY1995" s="12"/>
      <c r="AZ1995" s="12"/>
      <c r="BA1995" s="12"/>
      <c r="BB1995" s="12"/>
      <c r="BC1995" s="12"/>
      <c r="BD1995" s="12"/>
      <c r="BE1995" s="12"/>
      <c r="BF1995" s="12"/>
      <c r="BG1995" s="12"/>
      <c r="BH1995" s="12"/>
      <c r="BI1995" s="12"/>
      <c r="BJ1995" s="13"/>
      <c r="BK1995" s="13"/>
      <c r="BL1995" s="13"/>
      <c r="BM1995" s="13"/>
      <c r="BN1995" s="13"/>
    </row>
    <row r="1996" spans="1:66" x14ac:dyDescent="0.25">
      <c r="A1996" s="10"/>
      <c r="B1996" s="10"/>
      <c r="C1996" s="10"/>
      <c r="D1996" s="18"/>
      <c r="E1996" s="10"/>
      <c r="F1996" s="10"/>
      <c r="G1996" s="10"/>
      <c r="H1996" s="10"/>
      <c r="I1996" s="10"/>
      <c r="J1996" s="10"/>
      <c r="K1996" s="11"/>
      <c r="L1996" s="11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  <c r="AE1996" s="12"/>
      <c r="AF1996" s="12"/>
      <c r="AG1996" s="12"/>
      <c r="AH1996" s="12"/>
      <c r="AI1996" s="12"/>
      <c r="AJ1996" s="12"/>
      <c r="AK1996" s="12"/>
      <c r="AL1996" s="12"/>
      <c r="AM1996" s="12"/>
      <c r="AN1996" s="12"/>
      <c r="AO1996" s="12"/>
      <c r="AP1996" s="12"/>
      <c r="AQ1996" s="12"/>
      <c r="AR1996" s="12"/>
      <c r="AS1996" s="12"/>
      <c r="AT1996" s="12"/>
      <c r="AU1996" s="12"/>
      <c r="AV1996" s="12"/>
      <c r="AW1996" s="12"/>
      <c r="AX1996" s="12"/>
      <c r="AY1996" s="12"/>
      <c r="AZ1996" s="12"/>
      <c r="BA1996" s="12"/>
      <c r="BB1996" s="12"/>
      <c r="BC1996" s="12"/>
      <c r="BD1996" s="12"/>
      <c r="BE1996" s="12"/>
      <c r="BF1996" s="12"/>
      <c r="BG1996" s="12"/>
      <c r="BH1996" s="12"/>
      <c r="BI1996" s="12"/>
      <c r="BJ1996" s="13"/>
      <c r="BK1996" s="13"/>
      <c r="BL1996" s="13"/>
      <c r="BM1996" s="13"/>
      <c r="BN1996" s="13"/>
    </row>
    <row r="1997" spans="1:66" x14ac:dyDescent="0.25">
      <c r="A1997" s="10"/>
      <c r="B1997" s="10"/>
      <c r="C1997" s="10"/>
      <c r="D1997" s="18"/>
      <c r="E1997" s="10"/>
      <c r="F1997" s="10"/>
      <c r="G1997" s="10"/>
      <c r="H1997" s="10"/>
      <c r="I1997" s="10"/>
      <c r="J1997" s="10"/>
      <c r="K1997" s="11"/>
      <c r="L1997" s="11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2"/>
      <c r="AS1997" s="12"/>
      <c r="AT1997" s="12"/>
      <c r="AU1997" s="12"/>
      <c r="AV1997" s="12"/>
      <c r="AW1997" s="12"/>
      <c r="AX1997" s="12"/>
      <c r="AY1997" s="12"/>
      <c r="AZ1997" s="12"/>
      <c r="BA1997" s="12"/>
      <c r="BB1997" s="12"/>
      <c r="BC1997" s="12"/>
      <c r="BD1997" s="12"/>
      <c r="BE1997" s="12"/>
      <c r="BF1997" s="12"/>
      <c r="BG1997" s="12"/>
      <c r="BH1997" s="12"/>
      <c r="BI1997" s="12"/>
      <c r="BJ1997" s="13"/>
      <c r="BK1997" s="13"/>
      <c r="BL1997" s="13"/>
      <c r="BM1997" s="13"/>
      <c r="BN1997" s="13"/>
    </row>
    <row r="1998" spans="1:66" x14ac:dyDescent="0.25">
      <c r="A1998" s="10"/>
      <c r="B1998" s="10"/>
      <c r="C1998" s="10"/>
      <c r="D1998" s="18"/>
      <c r="E1998" s="10"/>
      <c r="F1998" s="10"/>
      <c r="G1998" s="10"/>
      <c r="H1998" s="10"/>
      <c r="I1998" s="10"/>
      <c r="J1998" s="10"/>
      <c r="K1998" s="11"/>
      <c r="L1998" s="11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  <c r="AE1998" s="12"/>
      <c r="AF1998" s="12"/>
      <c r="AG1998" s="12"/>
      <c r="AH1998" s="12"/>
      <c r="AI1998" s="12"/>
      <c r="AJ1998" s="12"/>
      <c r="AK1998" s="12"/>
      <c r="AL1998" s="12"/>
      <c r="AM1998" s="12"/>
      <c r="AN1998" s="12"/>
      <c r="AO1998" s="12"/>
      <c r="AP1998" s="12"/>
      <c r="AQ1998" s="12"/>
      <c r="AR1998" s="12"/>
      <c r="AS1998" s="12"/>
      <c r="AT1998" s="12"/>
      <c r="AU1998" s="12"/>
      <c r="AV1998" s="12"/>
      <c r="AW1998" s="12"/>
      <c r="AX1998" s="12"/>
      <c r="AY1998" s="12"/>
      <c r="AZ1998" s="12"/>
      <c r="BA1998" s="12"/>
      <c r="BB1998" s="12"/>
      <c r="BC1998" s="12"/>
      <c r="BD1998" s="12"/>
      <c r="BE1998" s="12"/>
      <c r="BF1998" s="12"/>
      <c r="BG1998" s="12"/>
      <c r="BH1998" s="12"/>
      <c r="BI1998" s="12"/>
      <c r="BJ1998" s="13"/>
      <c r="BK1998" s="13"/>
      <c r="BL1998" s="13"/>
      <c r="BM1998" s="13"/>
      <c r="BN1998" s="13"/>
    </row>
    <row r="1999" spans="1:66" x14ac:dyDescent="0.25">
      <c r="A1999" s="10"/>
      <c r="B1999" s="10"/>
      <c r="C1999" s="10"/>
      <c r="D1999" s="18"/>
      <c r="E1999" s="10"/>
      <c r="F1999" s="10"/>
      <c r="G1999" s="10"/>
      <c r="H1999" s="10"/>
      <c r="I1999" s="10"/>
      <c r="J1999" s="10"/>
      <c r="K1999" s="11"/>
      <c r="L1999" s="11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2"/>
      <c r="AS1999" s="12"/>
      <c r="AT1999" s="12"/>
      <c r="AU1999" s="12"/>
      <c r="AV1999" s="12"/>
      <c r="AW1999" s="12"/>
      <c r="AX1999" s="12"/>
      <c r="AY1999" s="12"/>
      <c r="AZ1999" s="12"/>
      <c r="BA1999" s="12"/>
      <c r="BB1999" s="12"/>
      <c r="BC1999" s="12"/>
      <c r="BD1999" s="12"/>
      <c r="BE1999" s="12"/>
      <c r="BF1999" s="12"/>
      <c r="BG1999" s="12"/>
      <c r="BH1999" s="12"/>
      <c r="BI1999" s="12"/>
      <c r="BJ1999" s="13"/>
      <c r="BK1999" s="13"/>
      <c r="BL1999" s="13"/>
      <c r="BM1999" s="13"/>
      <c r="BN1999" s="13"/>
    </row>
    <row r="2000" spans="1:66" x14ac:dyDescent="0.25">
      <c r="A2000" s="10"/>
      <c r="B2000" s="10"/>
      <c r="C2000" s="10"/>
      <c r="D2000" s="18"/>
      <c r="E2000" s="10"/>
      <c r="F2000" s="10"/>
      <c r="G2000" s="10"/>
      <c r="H2000" s="10"/>
      <c r="I2000" s="10"/>
      <c r="J2000" s="10"/>
      <c r="K2000" s="11"/>
      <c r="L2000" s="11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  <c r="AE2000" s="12"/>
      <c r="AF2000" s="12"/>
      <c r="AG2000" s="12"/>
      <c r="AH2000" s="12"/>
      <c r="AI2000" s="12"/>
      <c r="AJ2000" s="12"/>
      <c r="AK2000" s="12"/>
      <c r="AL2000" s="12"/>
      <c r="AM2000" s="12"/>
      <c r="AN2000" s="12"/>
      <c r="AO2000" s="12"/>
      <c r="AP2000" s="12"/>
      <c r="AQ2000" s="12"/>
      <c r="AR2000" s="12"/>
      <c r="AS2000" s="12"/>
      <c r="AT2000" s="12"/>
      <c r="AU2000" s="12"/>
      <c r="AV2000" s="12"/>
      <c r="AW2000" s="12"/>
      <c r="AX2000" s="12"/>
      <c r="AY2000" s="12"/>
      <c r="AZ2000" s="12"/>
      <c r="BA2000" s="12"/>
      <c r="BB2000" s="12"/>
      <c r="BC2000" s="12"/>
      <c r="BD2000" s="12"/>
      <c r="BE2000" s="12"/>
      <c r="BF2000" s="12"/>
      <c r="BG2000" s="12"/>
      <c r="BH2000" s="12"/>
      <c r="BI2000" s="12"/>
      <c r="BJ2000" s="13"/>
      <c r="BK2000" s="13"/>
      <c r="BL2000" s="13"/>
      <c r="BM2000" s="13"/>
      <c r="BN2000" s="13"/>
    </row>
    <row r="2001" spans="1:66" x14ac:dyDescent="0.25">
      <c r="A2001" s="10"/>
      <c r="B2001" s="10"/>
      <c r="C2001" s="10"/>
      <c r="D2001" s="18"/>
      <c r="E2001" s="10"/>
      <c r="F2001" s="10"/>
      <c r="G2001" s="10"/>
      <c r="H2001" s="10"/>
      <c r="I2001" s="10"/>
      <c r="J2001" s="10"/>
      <c r="K2001" s="11"/>
      <c r="L2001" s="11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2"/>
      <c r="AS2001" s="12"/>
      <c r="AT2001" s="12"/>
      <c r="AU2001" s="12"/>
      <c r="AV2001" s="12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12"/>
      <c r="BG2001" s="12"/>
      <c r="BH2001" s="12"/>
      <c r="BI2001" s="12"/>
      <c r="BJ2001" s="13"/>
      <c r="BK2001" s="13"/>
      <c r="BL2001" s="13"/>
      <c r="BM2001" s="13"/>
      <c r="BN2001" s="13"/>
    </row>
    <row r="2002" spans="1:66" x14ac:dyDescent="0.25">
      <c r="A2002" s="10"/>
      <c r="B2002" s="10"/>
      <c r="C2002" s="10"/>
      <c r="D2002" s="18"/>
      <c r="E2002" s="10"/>
      <c r="F2002" s="10"/>
      <c r="G2002" s="10"/>
      <c r="H2002" s="10"/>
      <c r="I2002" s="10"/>
      <c r="J2002" s="10"/>
      <c r="K2002" s="11"/>
      <c r="L2002" s="11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2"/>
      <c r="AF2002" s="12"/>
      <c r="AG2002" s="12"/>
      <c r="AH2002" s="12"/>
      <c r="AI2002" s="12"/>
      <c r="AJ2002" s="12"/>
      <c r="AK2002" s="12"/>
      <c r="AL2002" s="12"/>
      <c r="AM2002" s="12"/>
      <c r="AN2002" s="12"/>
      <c r="AO2002" s="12"/>
      <c r="AP2002" s="12"/>
      <c r="AQ2002" s="12"/>
      <c r="AR2002" s="12"/>
      <c r="AS2002" s="12"/>
      <c r="AT2002" s="12"/>
      <c r="AU2002" s="12"/>
      <c r="AV2002" s="12"/>
      <c r="AW2002" s="12"/>
      <c r="AX2002" s="12"/>
      <c r="AY2002" s="12"/>
      <c r="AZ2002" s="12"/>
      <c r="BA2002" s="12"/>
      <c r="BB2002" s="12"/>
      <c r="BC2002" s="12"/>
      <c r="BD2002" s="12"/>
      <c r="BE2002" s="12"/>
      <c r="BF2002" s="12"/>
      <c r="BG2002" s="12"/>
      <c r="BH2002" s="12"/>
      <c r="BI2002" s="12"/>
      <c r="BJ2002" s="13"/>
      <c r="BK2002" s="13"/>
      <c r="BL2002" s="13"/>
      <c r="BM2002" s="13"/>
      <c r="BN2002" s="13"/>
    </row>
    <row r="2003" spans="1:66" x14ac:dyDescent="0.25">
      <c r="A2003" s="10"/>
      <c r="B2003" s="10"/>
      <c r="C2003" s="10"/>
      <c r="D2003" s="18"/>
      <c r="E2003" s="10"/>
      <c r="F2003" s="10"/>
      <c r="G2003" s="10"/>
      <c r="H2003" s="10"/>
      <c r="I2003" s="10"/>
      <c r="J2003" s="10"/>
      <c r="K2003" s="11"/>
      <c r="L2003" s="11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2"/>
      <c r="AS2003" s="12"/>
      <c r="AT2003" s="12"/>
      <c r="AU2003" s="12"/>
      <c r="AV2003" s="12"/>
      <c r="AW2003" s="12"/>
      <c r="AX2003" s="12"/>
      <c r="AY2003" s="12"/>
      <c r="AZ2003" s="12"/>
      <c r="BA2003" s="12"/>
      <c r="BB2003" s="12"/>
      <c r="BC2003" s="12"/>
      <c r="BD2003" s="12"/>
      <c r="BE2003" s="12"/>
      <c r="BF2003" s="12"/>
      <c r="BG2003" s="12"/>
      <c r="BH2003" s="12"/>
      <c r="BI2003" s="12"/>
      <c r="BJ2003" s="13"/>
      <c r="BK2003" s="13"/>
      <c r="BL2003" s="13"/>
      <c r="BM2003" s="13"/>
      <c r="BN2003" s="13"/>
    </row>
    <row r="2004" spans="1:66" x14ac:dyDescent="0.25">
      <c r="A2004" s="10"/>
      <c r="B2004" s="10"/>
      <c r="C2004" s="10"/>
      <c r="D2004" s="18"/>
      <c r="E2004" s="10"/>
      <c r="F2004" s="10"/>
      <c r="G2004" s="10"/>
      <c r="H2004" s="10"/>
      <c r="I2004" s="10"/>
      <c r="J2004" s="10"/>
      <c r="K2004" s="11"/>
      <c r="L2004" s="11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  <c r="AE2004" s="12"/>
      <c r="AF2004" s="12"/>
      <c r="AG2004" s="12"/>
      <c r="AH2004" s="12"/>
      <c r="AI2004" s="12"/>
      <c r="AJ2004" s="12"/>
      <c r="AK2004" s="12"/>
      <c r="AL2004" s="12"/>
      <c r="AM2004" s="12"/>
      <c r="AN2004" s="12"/>
      <c r="AO2004" s="12"/>
      <c r="AP2004" s="12"/>
      <c r="AQ2004" s="12"/>
      <c r="AR2004" s="12"/>
      <c r="AS2004" s="12"/>
      <c r="AT2004" s="12"/>
      <c r="AU2004" s="12"/>
      <c r="AV2004" s="12"/>
      <c r="AW2004" s="12"/>
      <c r="AX2004" s="12"/>
      <c r="AY2004" s="12"/>
      <c r="AZ2004" s="12"/>
      <c r="BA2004" s="12"/>
      <c r="BB2004" s="12"/>
      <c r="BC2004" s="12"/>
      <c r="BD2004" s="12"/>
      <c r="BE2004" s="12"/>
      <c r="BF2004" s="12"/>
      <c r="BG2004" s="12"/>
      <c r="BH2004" s="12"/>
      <c r="BI2004" s="12"/>
      <c r="BJ2004" s="13"/>
      <c r="BK2004" s="13"/>
      <c r="BL2004" s="13"/>
      <c r="BM2004" s="13"/>
      <c r="BN2004" s="13"/>
    </row>
    <row r="2005" spans="1:66" x14ac:dyDescent="0.25">
      <c r="A2005" s="10"/>
      <c r="B2005" s="10"/>
      <c r="C2005" s="10"/>
      <c r="D2005" s="18"/>
      <c r="E2005" s="10"/>
      <c r="F2005" s="10"/>
      <c r="G2005" s="10"/>
      <c r="H2005" s="10"/>
      <c r="I2005" s="10"/>
      <c r="J2005" s="10"/>
      <c r="K2005" s="11"/>
      <c r="L2005" s="11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2"/>
      <c r="AS2005" s="12"/>
      <c r="AT2005" s="12"/>
      <c r="AU2005" s="12"/>
      <c r="AV2005" s="12"/>
      <c r="AW2005" s="12"/>
      <c r="AX2005" s="12"/>
      <c r="AY2005" s="12"/>
      <c r="AZ2005" s="12"/>
      <c r="BA2005" s="12"/>
      <c r="BB2005" s="12"/>
      <c r="BC2005" s="12"/>
      <c r="BD2005" s="12"/>
      <c r="BE2005" s="12"/>
      <c r="BF2005" s="12"/>
      <c r="BG2005" s="12"/>
      <c r="BH2005" s="12"/>
      <c r="BI2005" s="12"/>
      <c r="BJ2005" s="13"/>
      <c r="BK2005" s="13"/>
      <c r="BL2005" s="13"/>
      <c r="BM2005" s="13"/>
      <c r="BN2005" s="13"/>
    </row>
    <row r="2006" spans="1:66" x14ac:dyDescent="0.25">
      <c r="A2006" s="10"/>
      <c r="B2006" s="10"/>
      <c r="C2006" s="10"/>
      <c r="D2006" s="18"/>
      <c r="E2006" s="10"/>
      <c r="F2006" s="10"/>
      <c r="G2006" s="10"/>
      <c r="H2006" s="10"/>
      <c r="I2006" s="10"/>
      <c r="J2006" s="10"/>
      <c r="K2006" s="11"/>
      <c r="L2006" s="11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12"/>
      <c r="AF2006" s="12"/>
      <c r="AG2006" s="12"/>
      <c r="AH2006" s="12"/>
      <c r="AI2006" s="12"/>
      <c r="AJ2006" s="12"/>
      <c r="AK2006" s="12"/>
      <c r="AL2006" s="12"/>
      <c r="AM2006" s="12"/>
      <c r="AN2006" s="12"/>
      <c r="AO2006" s="12"/>
      <c r="AP2006" s="12"/>
      <c r="AQ2006" s="12"/>
      <c r="AR2006" s="12"/>
      <c r="AS2006" s="12"/>
      <c r="AT2006" s="12"/>
      <c r="AU2006" s="12"/>
      <c r="AV2006" s="12"/>
      <c r="AW2006" s="12"/>
      <c r="AX2006" s="12"/>
      <c r="AY2006" s="12"/>
      <c r="AZ2006" s="12"/>
      <c r="BA2006" s="12"/>
      <c r="BB2006" s="12"/>
      <c r="BC2006" s="12"/>
      <c r="BD2006" s="12"/>
      <c r="BE2006" s="12"/>
      <c r="BF2006" s="12"/>
      <c r="BG2006" s="12"/>
      <c r="BH2006" s="12"/>
      <c r="BI2006" s="12"/>
      <c r="BJ2006" s="13"/>
      <c r="BK2006" s="13"/>
      <c r="BL2006" s="13"/>
      <c r="BM2006" s="13"/>
      <c r="BN2006" s="13"/>
    </row>
    <row r="2007" spans="1:66" x14ac:dyDescent="0.25">
      <c r="A2007" s="10"/>
      <c r="B2007" s="10"/>
      <c r="C2007" s="10"/>
      <c r="D2007" s="18"/>
      <c r="E2007" s="10"/>
      <c r="F2007" s="10"/>
      <c r="G2007" s="10"/>
      <c r="H2007" s="10"/>
      <c r="I2007" s="10"/>
      <c r="J2007" s="10"/>
      <c r="K2007" s="11"/>
      <c r="L2007" s="11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2"/>
      <c r="AS2007" s="12"/>
      <c r="AT2007" s="12"/>
      <c r="AU2007" s="12"/>
      <c r="AV2007" s="12"/>
      <c r="AW2007" s="12"/>
      <c r="AX2007" s="12"/>
      <c r="AY2007" s="12"/>
      <c r="AZ2007" s="12"/>
      <c r="BA2007" s="12"/>
      <c r="BB2007" s="12"/>
      <c r="BC2007" s="12"/>
      <c r="BD2007" s="12"/>
      <c r="BE2007" s="12"/>
      <c r="BF2007" s="12"/>
      <c r="BG2007" s="12"/>
      <c r="BH2007" s="12"/>
      <c r="BI2007" s="12"/>
      <c r="BJ2007" s="13"/>
      <c r="BK2007" s="13"/>
      <c r="BL2007" s="13"/>
      <c r="BM2007" s="13"/>
      <c r="BN2007" s="13"/>
    </row>
    <row r="2008" spans="1:66" x14ac:dyDescent="0.25">
      <c r="A2008" s="10"/>
      <c r="B2008" s="10"/>
      <c r="C2008" s="10"/>
      <c r="D2008" s="18"/>
      <c r="E2008" s="10"/>
      <c r="F2008" s="10"/>
      <c r="G2008" s="10"/>
      <c r="H2008" s="10"/>
      <c r="I2008" s="10"/>
      <c r="J2008" s="10"/>
      <c r="K2008" s="11"/>
      <c r="L2008" s="11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12"/>
      <c r="AE2008" s="12"/>
      <c r="AF2008" s="12"/>
      <c r="AG2008" s="12"/>
      <c r="AH2008" s="12"/>
      <c r="AI2008" s="12"/>
      <c r="AJ2008" s="12"/>
      <c r="AK2008" s="12"/>
      <c r="AL2008" s="12"/>
      <c r="AM2008" s="12"/>
      <c r="AN2008" s="12"/>
      <c r="AO2008" s="12"/>
      <c r="AP2008" s="12"/>
      <c r="AQ2008" s="12"/>
      <c r="AR2008" s="12"/>
      <c r="AS2008" s="12"/>
      <c r="AT2008" s="12"/>
      <c r="AU2008" s="12"/>
      <c r="AV2008" s="12"/>
      <c r="AW2008" s="12"/>
      <c r="AX2008" s="12"/>
      <c r="AY2008" s="12"/>
      <c r="AZ2008" s="12"/>
      <c r="BA2008" s="12"/>
      <c r="BB2008" s="12"/>
      <c r="BC2008" s="12"/>
      <c r="BD2008" s="12"/>
      <c r="BE2008" s="12"/>
      <c r="BF2008" s="12"/>
      <c r="BG2008" s="12"/>
      <c r="BH2008" s="12"/>
      <c r="BI2008" s="12"/>
      <c r="BJ2008" s="13"/>
      <c r="BK2008" s="13"/>
      <c r="BL2008" s="13"/>
      <c r="BM2008" s="13"/>
      <c r="BN2008" s="13"/>
    </row>
    <row r="2009" spans="1:66" x14ac:dyDescent="0.25">
      <c r="A2009" s="10"/>
      <c r="B2009" s="10"/>
      <c r="C2009" s="10"/>
      <c r="D2009" s="18"/>
      <c r="E2009" s="10"/>
      <c r="F2009" s="10"/>
      <c r="G2009" s="10"/>
      <c r="H2009" s="10"/>
      <c r="I2009" s="10"/>
      <c r="J2009" s="10"/>
      <c r="K2009" s="11"/>
      <c r="L2009" s="11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2"/>
      <c r="AS2009" s="12"/>
      <c r="AT2009" s="12"/>
      <c r="AU2009" s="12"/>
      <c r="AV2009" s="12"/>
      <c r="AW2009" s="12"/>
      <c r="AX2009" s="12"/>
      <c r="AY2009" s="12"/>
      <c r="AZ2009" s="12"/>
      <c r="BA2009" s="12"/>
      <c r="BB2009" s="12"/>
      <c r="BC2009" s="12"/>
      <c r="BD2009" s="12"/>
      <c r="BE2009" s="12"/>
      <c r="BF2009" s="12"/>
      <c r="BG2009" s="12"/>
      <c r="BH2009" s="12"/>
      <c r="BI2009" s="12"/>
      <c r="BJ2009" s="13"/>
      <c r="BK2009" s="13"/>
      <c r="BL2009" s="13"/>
      <c r="BM2009" s="13"/>
      <c r="BN2009" s="13"/>
    </row>
    <row r="2010" spans="1:66" x14ac:dyDescent="0.25">
      <c r="A2010" s="10"/>
      <c r="B2010" s="10"/>
      <c r="C2010" s="10"/>
      <c r="D2010" s="18"/>
      <c r="E2010" s="10"/>
      <c r="F2010" s="10"/>
      <c r="G2010" s="10"/>
      <c r="H2010" s="10"/>
      <c r="I2010" s="10"/>
      <c r="J2010" s="10"/>
      <c r="K2010" s="11"/>
      <c r="L2010" s="11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  <c r="AD2010" s="12"/>
      <c r="AE2010" s="12"/>
      <c r="AF2010" s="12"/>
      <c r="AG2010" s="12"/>
      <c r="AH2010" s="12"/>
      <c r="AI2010" s="12"/>
      <c r="AJ2010" s="12"/>
      <c r="AK2010" s="12"/>
      <c r="AL2010" s="12"/>
      <c r="AM2010" s="12"/>
      <c r="AN2010" s="12"/>
      <c r="AO2010" s="12"/>
      <c r="AP2010" s="12"/>
      <c r="AQ2010" s="12"/>
      <c r="AR2010" s="12"/>
      <c r="AS2010" s="12"/>
      <c r="AT2010" s="12"/>
      <c r="AU2010" s="12"/>
      <c r="AV2010" s="12"/>
      <c r="AW2010" s="12"/>
      <c r="AX2010" s="12"/>
      <c r="AY2010" s="12"/>
      <c r="AZ2010" s="12"/>
      <c r="BA2010" s="12"/>
      <c r="BB2010" s="12"/>
      <c r="BC2010" s="12"/>
      <c r="BD2010" s="12"/>
      <c r="BE2010" s="12"/>
      <c r="BF2010" s="12"/>
      <c r="BG2010" s="12"/>
      <c r="BH2010" s="12"/>
      <c r="BI2010" s="12"/>
      <c r="BJ2010" s="13"/>
      <c r="BK2010" s="13"/>
      <c r="BL2010" s="13"/>
      <c r="BM2010" s="13"/>
      <c r="BN2010" s="13"/>
    </row>
    <row r="2011" spans="1:66" x14ac:dyDescent="0.25">
      <c r="A2011" s="10"/>
      <c r="B2011" s="10"/>
      <c r="C2011" s="10"/>
      <c r="D2011" s="18"/>
      <c r="E2011" s="10"/>
      <c r="F2011" s="10"/>
      <c r="G2011" s="10"/>
      <c r="H2011" s="10"/>
      <c r="I2011" s="10"/>
      <c r="J2011" s="10"/>
      <c r="K2011" s="11"/>
      <c r="L2011" s="11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2"/>
      <c r="AS2011" s="12"/>
      <c r="AT2011" s="12"/>
      <c r="AU2011" s="12"/>
      <c r="AV2011" s="12"/>
      <c r="AW2011" s="12"/>
      <c r="AX2011" s="12"/>
      <c r="AY2011" s="12"/>
      <c r="AZ2011" s="12"/>
      <c r="BA2011" s="12"/>
      <c r="BB2011" s="12"/>
      <c r="BC2011" s="12"/>
      <c r="BD2011" s="12"/>
      <c r="BE2011" s="12"/>
      <c r="BF2011" s="12"/>
      <c r="BG2011" s="12"/>
      <c r="BH2011" s="12"/>
      <c r="BI2011" s="12"/>
      <c r="BJ2011" s="13"/>
      <c r="BK2011" s="13"/>
      <c r="BL2011" s="13"/>
      <c r="BM2011" s="13"/>
      <c r="BN2011" s="13"/>
    </row>
    <row r="2012" spans="1:66" x14ac:dyDescent="0.25">
      <c r="A2012" s="10"/>
      <c r="B2012" s="10"/>
      <c r="C2012" s="10"/>
      <c r="D2012" s="18"/>
      <c r="E2012" s="10"/>
      <c r="F2012" s="10"/>
      <c r="G2012" s="10"/>
      <c r="H2012" s="10"/>
      <c r="I2012" s="10"/>
      <c r="J2012" s="10"/>
      <c r="K2012" s="11"/>
      <c r="L2012" s="11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  <c r="AD2012" s="12"/>
      <c r="AE2012" s="12"/>
      <c r="AF2012" s="12"/>
      <c r="AG2012" s="12"/>
      <c r="AH2012" s="12"/>
      <c r="AI2012" s="12"/>
      <c r="AJ2012" s="12"/>
      <c r="AK2012" s="12"/>
      <c r="AL2012" s="12"/>
      <c r="AM2012" s="12"/>
      <c r="AN2012" s="12"/>
      <c r="AO2012" s="12"/>
      <c r="AP2012" s="12"/>
      <c r="AQ2012" s="12"/>
      <c r="AR2012" s="12"/>
      <c r="AS2012" s="12"/>
      <c r="AT2012" s="12"/>
      <c r="AU2012" s="12"/>
      <c r="AV2012" s="12"/>
      <c r="AW2012" s="12"/>
      <c r="AX2012" s="12"/>
      <c r="AY2012" s="12"/>
      <c r="AZ2012" s="12"/>
      <c r="BA2012" s="12"/>
      <c r="BB2012" s="12"/>
      <c r="BC2012" s="12"/>
      <c r="BD2012" s="12"/>
      <c r="BE2012" s="12"/>
      <c r="BF2012" s="12"/>
      <c r="BG2012" s="12"/>
      <c r="BH2012" s="12"/>
      <c r="BI2012" s="12"/>
      <c r="BJ2012" s="13"/>
      <c r="BK2012" s="13"/>
      <c r="BL2012" s="13"/>
      <c r="BM2012" s="13"/>
      <c r="BN2012" s="13"/>
    </row>
    <row r="2013" spans="1:66" x14ac:dyDescent="0.25">
      <c r="A2013" s="10"/>
      <c r="B2013" s="10"/>
      <c r="C2013" s="10"/>
      <c r="D2013" s="18"/>
      <c r="E2013" s="10"/>
      <c r="F2013" s="10"/>
      <c r="G2013" s="10"/>
      <c r="H2013" s="10"/>
      <c r="I2013" s="10"/>
      <c r="J2013" s="10"/>
      <c r="K2013" s="11"/>
      <c r="L2013" s="11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2"/>
      <c r="AS2013" s="12"/>
      <c r="AT2013" s="12"/>
      <c r="AU2013" s="12"/>
      <c r="AV2013" s="12"/>
      <c r="AW2013" s="12"/>
      <c r="AX2013" s="12"/>
      <c r="AY2013" s="12"/>
      <c r="AZ2013" s="12"/>
      <c r="BA2013" s="12"/>
      <c r="BB2013" s="12"/>
      <c r="BC2013" s="12"/>
      <c r="BD2013" s="12"/>
      <c r="BE2013" s="12"/>
      <c r="BF2013" s="12"/>
      <c r="BG2013" s="12"/>
      <c r="BH2013" s="12"/>
      <c r="BI2013" s="12"/>
      <c r="BJ2013" s="13"/>
      <c r="BK2013" s="13"/>
      <c r="BL2013" s="13"/>
      <c r="BM2013" s="13"/>
      <c r="BN2013" s="13"/>
    </row>
    <row r="2014" spans="1:66" x14ac:dyDescent="0.25">
      <c r="A2014" s="10"/>
      <c r="B2014" s="10"/>
      <c r="C2014" s="10"/>
      <c r="D2014" s="18"/>
      <c r="E2014" s="10"/>
      <c r="F2014" s="10"/>
      <c r="G2014" s="10"/>
      <c r="H2014" s="10"/>
      <c r="I2014" s="10"/>
      <c r="J2014" s="10"/>
      <c r="K2014" s="11"/>
      <c r="L2014" s="11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12"/>
      <c r="AE2014" s="12"/>
      <c r="AF2014" s="12"/>
      <c r="AG2014" s="12"/>
      <c r="AH2014" s="12"/>
      <c r="AI2014" s="12"/>
      <c r="AJ2014" s="12"/>
      <c r="AK2014" s="12"/>
      <c r="AL2014" s="12"/>
      <c r="AM2014" s="12"/>
      <c r="AN2014" s="12"/>
      <c r="AO2014" s="12"/>
      <c r="AP2014" s="12"/>
      <c r="AQ2014" s="12"/>
      <c r="AR2014" s="12"/>
      <c r="AS2014" s="12"/>
      <c r="AT2014" s="12"/>
      <c r="AU2014" s="12"/>
      <c r="AV2014" s="12"/>
      <c r="AW2014" s="12"/>
      <c r="AX2014" s="12"/>
      <c r="AY2014" s="12"/>
      <c r="AZ2014" s="12"/>
      <c r="BA2014" s="12"/>
      <c r="BB2014" s="12"/>
      <c r="BC2014" s="12"/>
      <c r="BD2014" s="12"/>
      <c r="BE2014" s="12"/>
      <c r="BF2014" s="12"/>
      <c r="BG2014" s="12"/>
      <c r="BH2014" s="12"/>
      <c r="BI2014" s="12"/>
      <c r="BJ2014" s="13"/>
      <c r="BK2014" s="13"/>
      <c r="BL2014" s="13"/>
      <c r="BM2014" s="13"/>
      <c r="BN2014" s="13"/>
    </row>
    <row r="2015" spans="1:66" x14ac:dyDescent="0.25">
      <c r="A2015" s="10"/>
      <c r="B2015" s="10"/>
      <c r="C2015" s="10"/>
      <c r="D2015" s="18"/>
      <c r="E2015" s="10"/>
      <c r="F2015" s="10"/>
      <c r="G2015" s="10"/>
      <c r="H2015" s="10"/>
      <c r="I2015" s="10"/>
      <c r="J2015" s="10"/>
      <c r="K2015" s="11"/>
      <c r="L2015" s="11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2"/>
      <c r="AS2015" s="12"/>
      <c r="AT2015" s="12"/>
      <c r="AU2015" s="12"/>
      <c r="AV2015" s="12"/>
      <c r="AW2015" s="12"/>
      <c r="AX2015" s="12"/>
      <c r="AY2015" s="12"/>
      <c r="AZ2015" s="12"/>
      <c r="BA2015" s="12"/>
      <c r="BB2015" s="12"/>
      <c r="BC2015" s="12"/>
      <c r="BD2015" s="12"/>
      <c r="BE2015" s="12"/>
      <c r="BF2015" s="12"/>
      <c r="BG2015" s="12"/>
      <c r="BH2015" s="12"/>
      <c r="BI2015" s="12"/>
      <c r="BJ2015" s="13"/>
      <c r="BK2015" s="13"/>
      <c r="BL2015" s="13"/>
      <c r="BM2015" s="13"/>
      <c r="BN2015" s="13"/>
    </row>
    <row r="2016" spans="1:66" x14ac:dyDescent="0.25">
      <c r="A2016" s="10"/>
      <c r="B2016" s="10"/>
      <c r="C2016" s="10"/>
      <c r="D2016" s="18"/>
      <c r="E2016" s="10"/>
      <c r="F2016" s="10"/>
      <c r="G2016" s="10"/>
      <c r="H2016" s="10"/>
      <c r="I2016" s="10"/>
      <c r="J2016" s="10"/>
      <c r="K2016" s="11"/>
      <c r="L2016" s="11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12"/>
      <c r="Z2016" s="12"/>
      <c r="AA2016" s="12"/>
      <c r="AB2016" s="12"/>
      <c r="AC2016" s="12"/>
      <c r="AD2016" s="12"/>
      <c r="AE2016" s="12"/>
      <c r="AF2016" s="12"/>
      <c r="AG2016" s="12"/>
      <c r="AH2016" s="12"/>
      <c r="AI2016" s="12"/>
      <c r="AJ2016" s="12"/>
      <c r="AK2016" s="12"/>
      <c r="AL2016" s="12"/>
      <c r="AM2016" s="12"/>
      <c r="AN2016" s="12"/>
      <c r="AO2016" s="12"/>
      <c r="AP2016" s="12"/>
      <c r="AQ2016" s="12"/>
      <c r="AR2016" s="12"/>
      <c r="AS2016" s="12"/>
      <c r="AT2016" s="12"/>
      <c r="AU2016" s="12"/>
      <c r="AV2016" s="12"/>
      <c r="AW2016" s="12"/>
      <c r="AX2016" s="12"/>
      <c r="AY2016" s="12"/>
      <c r="AZ2016" s="12"/>
      <c r="BA2016" s="12"/>
      <c r="BB2016" s="12"/>
      <c r="BC2016" s="12"/>
      <c r="BD2016" s="12"/>
      <c r="BE2016" s="12"/>
      <c r="BF2016" s="12"/>
      <c r="BG2016" s="12"/>
      <c r="BH2016" s="12"/>
      <c r="BI2016" s="12"/>
      <c r="BJ2016" s="13"/>
      <c r="BK2016" s="13"/>
      <c r="BL2016" s="13"/>
      <c r="BM2016" s="13"/>
      <c r="BN2016" s="13"/>
    </row>
    <row r="2017" spans="1:66" x14ac:dyDescent="0.25">
      <c r="A2017" s="10"/>
      <c r="B2017" s="10"/>
      <c r="C2017" s="10"/>
      <c r="D2017" s="18"/>
      <c r="E2017" s="10"/>
      <c r="F2017" s="10"/>
      <c r="G2017" s="10"/>
      <c r="H2017" s="10"/>
      <c r="I2017" s="10"/>
      <c r="J2017" s="10"/>
      <c r="K2017" s="11"/>
      <c r="L2017" s="11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2"/>
      <c r="AS2017" s="12"/>
      <c r="AT2017" s="12"/>
      <c r="AU2017" s="12"/>
      <c r="AV2017" s="12"/>
      <c r="AW2017" s="12"/>
      <c r="AX2017" s="12"/>
      <c r="AY2017" s="12"/>
      <c r="AZ2017" s="12"/>
      <c r="BA2017" s="12"/>
      <c r="BB2017" s="12"/>
      <c r="BC2017" s="12"/>
      <c r="BD2017" s="12"/>
      <c r="BE2017" s="12"/>
      <c r="BF2017" s="12"/>
      <c r="BG2017" s="12"/>
      <c r="BH2017" s="12"/>
      <c r="BI2017" s="12"/>
      <c r="BJ2017" s="13"/>
      <c r="BK2017" s="13"/>
      <c r="BL2017" s="13"/>
      <c r="BM2017" s="13"/>
      <c r="BN2017" s="13"/>
    </row>
    <row r="2018" spans="1:66" x14ac:dyDescent="0.25">
      <c r="A2018" s="10"/>
      <c r="B2018" s="10"/>
      <c r="C2018" s="10"/>
      <c r="D2018" s="18"/>
      <c r="E2018" s="10"/>
      <c r="F2018" s="10"/>
      <c r="G2018" s="10"/>
      <c r="H2018" s="10"/>
      <c r="I2018" s="10"/>
      <c r="J2018" s="10"/>
      <c r="K2018" s="11"/>
      <c r="L2018" s="11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  <c r="AE2018" s="12"/>
      <c r="AF2018" s="12"/>
      <c r="AG2018" s="12"/>
      <c r="AH2018" s="12"/>
      <c r="AI2018" s="12"/>
      <c r="AJ2018" s="12"/>
      <c r="AK2018" s="12"/>
      <c r="AL2018" s="12"/>
      <c r="AM2018" s="12"/>
      <c r="AN2018" s="12"/>
      <c r="AO2018" s="12"/>
      <c r="AP2018" s="12"/>
      <c r="AQ2018" s="12"/>
      <c r="AR2018" s="12"/>
      <c r="AS2018" s="12"/>
      <c r="AT2018" s="12"/>
      <c r="AU2018" s="12"/>
      <c r="AV2018" s="12"/>
      <c r="AW2018" s="12"/>
      <c r="AX2018" s="12"/>
      <c r="AY2018" s="12"/>
      <c r="AZ2018" s="12"/>
      <c r="BA2018" s="12"/>
      <c r="BB2018" s="12"/>
      <c r="BC2018" s="12"/>
      <c r="BD2018" s="12"/>
      <c r="BE2018" s="12"/>
      <c r="BF2018" s="12"/>
      <c r="BG2018" s="12"/>
      <c r="BH2018" s="12"/>
      <c r="BI2018" s="12"/>
      <c r="BJ2018" s="13"/>
      <c r="BK2018" s="13"/>
      <c r="BL2018" s="13"/>
      <c r="BM2018" s="13"/>
      <c r="BN2018" s="13"/>
    </row>
    <row r="2019" spans="1:66" x14ac:dyDescent="0.25">
      <c r="A2019" s="10"/>
      <c r="B2019" s="10"/>
      <c r="C2019" s="10"/>
      <c r="D2019" s="18"/>
      <c r="E2019" s="10"/>
      <c r="F2019" s="10"/>
      <c r="G2019" s="10"/>
      <c r="H2019" s="10"/>
      <c r="I2019" s="10"/>
      <c r="J2019" s="10"/>
      <c r="K2019" s="11"/>
      <c r="L2019" s="11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2"/>
      <c r="AS2019" s="12"/>
      <c r="AT2019" s="12"/>
      <c r="AU2019" s="12"/>
      <c r="AV2019" s="12"/>
      <c r="AW2019" s="12"/>
      <c r="AX2019" s="12"/>
      <c r="AY2019" s="12"/>
      <c r="AZ2019" s="12"/>
      <c r="BA2019" s="12"/>
      <c r="BB2019" s="12"/>
      <c r="BC2019" s="12"/>
      <c r="BD2019" s="12"/>
      <c r="BE2019" s="12"/>
      <c r="BF2019" s="12"/>
      <c r="BG2019" s="12"/>
      <c r="BH2019" s="12"/>
      <c r="BI2019" s="12"/>
      <c r="BJ2019" s="13"/>
      <c r="BK2019" s="13"/>
      <c r="BL2019" s="13"/>
      <c r="BM2019" s="13"/>
      <c r="BN2019" s="13"/>
    </row>
    <row r="2020" spans="1:66" x14ac:dyDescent="0.25">
      <c r="A2020" s="10"/>
      <c r="B2020" s="10"/>
      <c r="C2020" s="10"/>
      <c r="D2020" s="18"/>
      <c r="E2020" s="10"/>
      <c r="F2020" s="10"/>
      <c r="G2020" s="10"/>
      <c r="H2020" s="10"/>
      <c r="I2020" s="10"/>
      <c r="J2020" s="10"/>
      <c r="K2020" s="11"/>
      <c r="L2020" s="11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  <c r="AF2020" s="12"/>
      <c r="AG2020" s="12"/>
      <c r="AH2020" s="12"/>
      <c r="AI2020" s="12"/>
      <c r="AJ2020" s="12"/>
      <c r="AK2020" s="12"/>
      <c r="AL2020" s="12"/>
      <c r="AM2020" s="12"/>
      <c r="AN2020" s="12"/>
      <c r="AO2020" s="12"/>
      <c r="AP2020" s="12"/>
      <c r="AQ2020" s="12"/>
      <c r="AR2020" s="12"/>
      <c r="AS2020" s="12"/>
      <c r="AT2020" s="12"/>
      <c r="AU2020" s="12"/>
      <c r="AV2020" s="12"/>
      <c r="AW2020" s="12"/>
      <c r="AX2020" s="12"/>
      <c r="AY2020" s="12"/>
      <c r="AZ2020" s="12"/>
      <c r="BA2020" s="12"/>
      <c r="BB2020" s="12"/>
      <c r="BC2020" s="12"/>
      <c r="BD2020" s="12"/>
      <c r="BE2020" s="12"/>
      <c r="BF2020" s="12"/>
      <c r="BG2020" s="12"/>
      <c r="BH2020" s="12"/>
      <c r="BI2020" s="12"/>
      <c r="BJ2020" s="13"/>
      <c r="BK2020" s="13"/>
      <c r="BL2020" s="13"/>
      <c r="BM2020" s="13"/>
      <c r="BN2020" s="13"/>
    </row>
    <row r="2021" spans="1:66" x14ac:dyDescent="0.25">
      <c r="A2021" s="10"/>
      <c r="B2021" s="10"/>
      <c r="C2021" s="10"/>
      <c r="D2021" s="18"/>
      <c r="E2021" s="10"/>
      <c r="F2021" s="10"/>
      <c r="G2021" s="10"/>
      <c r="H2021" s="10"/>
      <c r="I2021" s="10"/>
      <c r="J2021" s="10"/>
      <c r="K2021" s="11"/>
      <c r="L2021" s="11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2"/>
      <c r="AS2021" s="12"/>
      <c r="AT2021" s="12"/>
      <c r="AU2021" s="12"/>
      <c r="AV2021" s="12"/>
      <c r="AW2021" s="12"/>
      <c r="AX2021" s="12"/>
      <c r="AY2021" s="12"/>
      <c r="AZ2021" s="12"/>
      <c r="BA2021" s="12"/>
      <c r="BB2021" s="12"/>
      <c r="BC2021" s="12"/>
      <c r="BD2021" s="12"/>
      <c r="BE2021" s="12"/>
      <c r="BF2021" s="12"/>
      <c r="BG2021" s="12"/>
      <c r="BH2021" s="12"/>
      <c r="BI2021" s="12"/>
      <c r="BJ2021" s="13"/>
      <c r="BK2021" s="13"/>
      <c r="BL2021" s="13"/>
      <c r="BM2021" s="13"/>
      <c r="BN2021" s="13"/>
    </row>
    <row r="2022" spans="1:66" x14ac:dyDescent="0.25">
      <c r="A2022" s="10"/>
      <c r="B2022" s="10"/>
      <c r="C2022" s="10"/>
      <c r="D2022" s="18"/>
      <c r="E2022" s="10"/>
      <c r="F2022" s="10"/>
      <c r="G2022" s="10"/>
      <c r="H2022" s="10"/>
      <c r="I2022" s="10"/>
      <c r="J2022" s="10"/>
      <c r="K2022" s="11"/>
      <c r="L2022" s="11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12"/>
      <c r="AF2022" s="12"/>
      <c r="AG2022" s="12"/>
      <c r="AH2022" s="12"/>
      <c r="AI2022" s="12"/>
      <c r="AJ2022" s="12"/>
      <c r="AK2022" s="12"/>
      <c r="AL2022" s="12"/>
      <c r="AM2022" s="12"/>
      <c r="AN2022" s="12"/>
      <c r="AO2022" s="12"/>
      <c r="AP2022" s="12"/>
      <c r="AQ2022" s="12"/>
      <c r="AR2022" s="12"/>
      <c r="AS2022" s="12"/>
      <c r="AT2022" s="12"/>
      <c r="AU2022" s="12"/>
      <c r="AV2022" s="12"/>
      <c r="AW2022" s="12"/>
      <c r="AX2022" s="12"/>
      <c r="AY2022" s="12"/>
      <c r="AZ2022" s="12"/>
      <c r="BA2022" s="12"/>
      <c r="BB2022" s="12"/>
      <c r="BC2022" s="12"/>
      <c r="BD2022" s="12"/>
      <c r="BE2022" s="12"/>
      <c r="BF2022" s="12"/>
      <c r="BG2022" s="12"/>
      <c r="BH2022" s="12"/>
      <c r="BI2022" s="12"/>
      <c r="BJ2022" s="13"/>
      <c r="BK2022" s="13"/>
      <c r="BL2022" s="13"/>
      <c r="BM2022" s="13"/>
      <c r="BN2022" s="13"/>
    </row>
    <row r="2023" spans="1:66" x14ac:dyDescent="0.25">
      <c r="A2023" s="10"/>
      <c r="B2023" s="10"/>
      <c r="C2023" s="10"/>
      <c r="D2023" s="18"/>
      <c r="E2023" s="10"/>
      <c r="F2023" s="10"/>
      <c r="G2023" s="10"/>
      <c r="H2023" s="10"/>
      <c r="I2023" s="10"/>
      <c r="J2023" s="10"/>
      <c r="K2023" s="11"/>
      <c r="L2023" s="11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2"/>
      <c r="AS2023" s="12"/>
      <c r="AT2023" s="12"/>
      <c r="AU2023" s="12"/>
      <c r="AV2023" s="12"/>
      <c r="AW2023" s="12"/>
      <c r="AX2023" s="12"/>
      <c r="AY2023" s="12"/>
      <c r="AZ2023" s="12"/>
      <c r="BA2023" s="12"/>
      <c r="BB2023" s="12"/>
      <c r="BC2023" s="12"/>
      <c r="BD2023" s="12"/>
      <c r="BE2023" s="12"/>
      <c r="BF2023" s="12"/>
      <c r="BG2023" s="12"/>
      <c r="BH2023" s="12"/>
      <c r="BI2023" s="12"/>
      <c r="BJ2023" s="13"/>
      <c r="BK2023" s="13"/>
      <c r="BL2023" s="13"/>
      <c r="BM2023" s="13"/>
      <c r="BN2023" s="13"/>
    </row>
    <row r="2024" spans="1:66" x14ac:dyDescent="0.25">
      <c r="A2024" s="10"/>
      <c r="B2024" s="10"/>
      <c r="C2024" s="10"/>
      <c r="D2024" s="18"/>
      <c r="E2024" s="10"/>
      <c r="F2024" s="10"/>
      <c r="G2024" s="10"/>
      <c r="H2024" s="10"/>
      <c r="I2024" s="10"/>
      <c r="J2024" s="10"/>
      <c r="K2024" s="11"/>
      <c r="L2024" s="11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12"/>
      <c r="AF2024" s="12"/>
      <c r="AG2024" s="12"/>
      <c r="AH2024" s="12"/>
      <c r="AI2024" s="12"/>
      <c r="AJ2024" s="12"/>
      <c r="AK2024" s="12"/>
      <c r="AL2024" s="12"/>
      <c r="AM2024" s="12"/>
      <c r="AN2024" s="12"/>
      <c r="AO2024" s="12"/>
      <c r="AP2024" s="12"/>
      <c r="AQ2024" s="12"/>
      <c r="AR2024" s="12"/>
      <c r="AS2024" s="12"/>
      <c r="AT2024" s="12"/>
      <c r="AU2024" s="12"/>
      <c r="AV2024" s="12"/>
      <c r="AW2024" s="12"/>
      <c r="AX2024" s="12"/>
      <c r="AY2024" s="12"/>
      <c r="AZ2024" s="12"/>
      <c r="BA2024" s="12"/>
      <c r="BB2024" s="12"/>
      <c r="BC2024" s="12"/>
      <c r="BD2024" s="12"/>
      <c r="BE2024" s="12"/>
      <c r="BF2024" s="12"/>
      <c r="BG2024" s="12"/>
      <c r="BH2024" s="12"/>
      <c r="BI2024" s="12"/>
      <c r="BJ2024" s="13"/>
      <c r="BK2024" s="13"/>
      <c r="BL2024" s="13"/>
      <c r="BM2024" s="13"/>
      <c r="BN2024" s="13"/>
    </row>
    <row r="2025" spans="1:66" x14ac:dyDescent="0.25">
      <c r="A2025" s="10"/>
      <c r="B2025" s="10"/>
      <c r="C2025" s="10"/>
      <c r="D2025" s="18"/>
      <c r="E2025" s="10"/>
      <c r="F2025" s="10"/>
      <c r="G2025" s="10"/>
      <c r="H2025" s="10"/>
      <c r="I2025" s="10"/>
      <c r="J2025" s="10"/>
      <c r="K2025" s="11"/>
      <c r="L2025" s="11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2"/>
      <c r="AS2025" s="12"/>
      <c r="AT2025" s="12"/>
      <c r="AU2025" s="12"/>
      <c r="AV2025" s="12"/>
      <c r="AW2025" s="12"/>
      <c r="AX2025" s="12"/>
      <c r="AY2025" s="12"/>
      <c r="AZ2025" s="12"/>
      <c r="BA2025" s="12"/>
      <c r="BB2025" s="12"/>
      <c r="BC2025" s="12"/>
      <c r="BD2025" s="12"/>
      <c r="BE2025" s="12"/>
      <c r="BF2025" s="12"/>
      <c r="BG2025" s="12"/>
      <c r="BH2025" s="12"/>
      <c r="BI2025" s="12"/>
      <c r="BJ2025" s="13"/>
      <c r="BK2025" s="13"/>
      <c r="BL2025" s="13"/>
      <c r="BM2025" s="13"/>
      <c r="BN2025" s="13"/>
    </row>
    <row r="2026" spans="1:66" x14ac:dyDescent="0.25">
      <c r="A2026" s="10"/>
      <c r="B2026" s="10"/>
      <c r="C2026" s="10"/>
      <c r="D2026" s="18"/>
      <c r="E2026" s="10"/>
      <c r="F2026" s="10"/>
      <c r="G2026" s="10"/>
      <c r="H2026" s="10"/>
      <c r="I2026" s="10"/>
      <c r="J2026" s="10"/>
      <c r="K2026" s="11"/>
      <c r="L2026" s="11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12"/>
      <c r="AF2026" s="12"/>
      <c r="AG2026" s="12"/>
      <c r="AH2026" s="12"/>
      <c r="AI2026" s="12"/>
      <c r="AJ2026" s="12"/>
      <c r="AK2026" s="12"/>
      <c r="AL2026" s="12"/>
      <c r="AM2026" s="12"/>
      <c r="AN2026" s="12"/>
      <c r="AO2026" s="12"/>
      <c r="AP2026" s="12"/>
      <c r="AQ2026" s="12"/>
      <c r="AR2026" s="12"/>
      <c r="AS2026" s="12"/>
      <c r="AT2026" s="12"/>
      <c r="AU2026" s="12"/>
      <c r="AV2026" s="12"/>
      <c r="AW2026" s="12"/>
      <c r="AX2026" s="12"/>
      <c r="AY2026" s="12"/>
      <c r="AZ2026" s="12"/>
      <c r="BA2026" s="12"/>
      <c r="BB2026" s="12"/>
      <c r="BC2026" s="12"/>
      <c r="BD2026" s="12"/>
      <c r="BE2026" s="12"/>
      <c r="BF2026" s="12"/>
      <c r="BG2026" s="12"/>
      <c r="BH2026" s="12"/>
      <c r="BI2026" s="12"/>
      <c r="BJ2026" s="13"/>
      <c r="BK2026" s="13"/>
      <c r="BL2026" s="13"/>
      <c r="BM2026" s="13"/>
      <c r="BN2026" s="13"/>
    </row>
    <row r="2027" spans="1:66" x14ac:dyDescent="0.25">
      <c r="A2027" s="10"/>
      <c r="B2027" s="10"/>
      <c r="C2027" s="10"/>
      <c r="D2027" s="18"/>
      <c r="E2027" s="10"/>
      <c r="F2027" s="10"/>
      <c r="G2027" s="10"/>
      <c r="H2027" s="10"/>
      <c r="I2027" s="10"/>
      <c r="J2027" s="10"/>
      <c r="K2027" s="11"/>
      <c r="L2027" s="11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2"/>
      <c r="AS2027" s="12"/>
      <c r="AT2027" s="12"/>
      <c r="AU2027" s="12"/>
      <c r="AV2027" s="12"/>
      <c r="AW2027" s="12"/>
      <c r="AX2027" s="12"/>
      <c r="AY2027" s="12"/>
      <c r="AZ2027" s="12"/>
      <c r="BA2027" s="12"/>
      <c r="BB2027" s="12"/>
      <c r="BC2027" s="12"/>
      <c r="BD2027" s="12"/>
      <c r="BE2027" s="12"/>
      <c r="BF2027" s="12"/>
      <c r="BG2027" s="12"/>
      <c r="BH2027" s="12"/>
      <c r="BI2027" s="12"/>
      <c r="BJ2027" s="13"/>
      <c r="BK2027" s="13"/>
      <c r="BL2027" s="13"/>
      <c r="BM2027" s="13"/>
      <c r="BN2027" s="13"/>
    </row>
    <row r="2028" spans="1:66" s="14" customFormat="1" x14ac:dyDescent="0.25">
      <c r="A2028" s="10"/>
      <c r="B2028" s="10"/>
      <c r="C2028" s="10"/>
      <c r="D2028" s="18"/>
      <c r="E2028" s="10"/>
      <c r="F2028" s="10"/>
      <c r="G2028" s="10"/>
      <c r="H2028" s="10"/>
      <c r="I2028" s="10"/>
      <c r="J2028" s="10"/>
      <c r="K2028" s="11"/>
      <c r="L2028" s="11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  <c r="AD2028" s="12"/>
      <c r="AE2028" s="12"/>
      <c r="AF2028" s="12"/>
      <c r="AG2028" s="12"/>
      <c r="AH2028" s="12"/>
      <c r="AI2028" s="12"/>
      <c r="AJ2028" s="12"/>
      <c r="AK2028" s="12"/>
      <c r="AL2028" s="12"/>
      <c r="AM2028" s="12"/>
      <c r="AN2028" s="12"/>
      <c r="AO2028" s="12"/>
      <c r="AP2028" s="12"/>
      <c r="AQ2028" s="12"/>
      <c r="AR2028" s="12"/>
      <c r="AS2028" s="12"/>
      <c r="AT2028" s="12"/>
      <c r="AU2028" s="12"/>
      <c r="AV2028" s="12"/>
      <c r="AW2028" s="12"/>
      <c r="AX2028" s="12"/>
      <c r="AY2028" s="12"/>
      <c r="AZ2028" s="12"/>
      <c r="BA2028" s="12"/>
      <c r="BB2028" s="12"/>
      <c r="BC2028" s="12"/>
      <c r="BD2028" s="12"/>
      <c r="BE2028" s="12"/>
      <c r="BF2028" s="12"/>
      <c r="BG2028" s="12"/>
      <c r="BH2028" s="12"/>
      <c r="BI2028" s="12"/>
      <c r="BJ2028" s="13"/>
      <c r="BK2028" s="13"/>
      <c r="BL2028" s="13"/>
      <c r="BM2028" s="13"/>
      <c r="BN2028" s="13"/>
    </row>
    <row r="2029" spans="1:66" x14ac:dyDescent="0.25">
      <c r="A2029" s="10"/>
      <c r="B2029" s="10"/>
      <c r="C2029" s="10"/>
      <c r="D2029" s="18"/>
      <c r="E2029" s="10"/>
      <c r="F2029" s="10"/>
      <c r="G2029" s="10"/>
      <c r="H2029" s="10"/>
      <c r="I2029" s="10"/>
      <c r="J2029" s="10"/>
      <c r="K2029" s="11"/>
      <c r="L2029" s="11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2"/>
      <c r="AS2029" s="12"/>
      <c r="AT2029" s="12"/>
      <c r="AU2029" s="12"/>
      <c r="AV2029" s="12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12"/>
      <c r="BG2029" s="12"/>
      <c r="BH2029" s="12"/>
      <c r="BI2029" s="12"/>
      <c r="BJ2029" s="13"/>
      <c r="BK2029" s="13"/>
      <c r="BL2029" s="13"/>
      <c r="BM2029" s="13"/>
      <c r="BN2029" s="13"/>
    </row>
    <row r="2030" spans="1:66" x14ac:dyDescent="0.25">
      <c r="A2030" s="10"/>
      <c r="B2030" s="10"/>
      <c r="C2030" s="10"/>
      <c r="D2030" s="18"/>
      <c r="E2030" s="10"/>
      <c r="F2030" s="10"/>
      <c r="G2030" s="10"/>
      <c r="H2030" s="10"/>
      <c r="I2030" s="10"/>
      <c r="J2030" s="10"/>
      <c r="K2030" s="11"/>
      <c r="L2030" s="11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  <c r="AE2030" s="12"/>
      <c r="AF2030" s="12"/>
      <c r="AG2030" s="12"/>
      <c r="AH2030" s="12"/>
      <c r="AI2030" s="12"/>
      <c r="AJ2030" s="12"/>
      <c r="AK2030" s="12"/>
      <c r="AL2030" s="12"/>
      <c r="AM2030" s="12"/>
      <c r="AN2030" s="12"/>
      <c r="AO2030" s="12"/>
      <c r="AP2030" s="12"/>
      <c r="AQ2030" s="12"/>
      <c r="AR2030" s="12"/>
      <c r="AS2030" s="12"/>
      <c r="AT2030" s="12"/>
      <c r="AU2030" s="12"/>
      <c r="AV2030" s="12"/>
      <c r="AW2030" s="12"/>
      <c r="AX2030" s="12"/>
      <c r="AY2030" s="12"/>
      <c r="AZ2030" s="12"/>
      <c r="BA2030" s="12"/>
      <c r="BB2030" s="12"/>
      <c r="BC2030" s="12"/>
      <c r="BD2030" s="12"/>
      <c r="BE2030" s="12"/>
      <c r="BF2030" s="12"/>
      <c r="BG2030" s="12"/>
      <c r="BH2030" s="12"/>
      <c r="BI2030" s="12"/>
      <c r="BJ2030" s="13"/>
      <c r="BK2030" s="13"/>
      <c r="BL2030" s="13"/>
      <c r="BM2030" s="13"/>
      <c r="BN2030" s="13"/>
    </row>
    <row r="2031" spans="1:66" x14ac:dyDescent="0.25">
      <c r="A2031" s="10"/>
      <c r="B2031" s="10"/>
      <c r="C2031" s="10"/>
      <c r="D2031" s="18"/>
      <c r="E2031" s="10"/>
      <c r="F2031" s="10"/>
      <c r="G2031" s="10"/>
      <c r="H2031" s="10"/>
      <c r="I2031" s="10"/>
      <c r="J2031" s="10"/>
      <c r="K2031" s="11"/>
      <c r="L2031" s="11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2"/>
      <c r="AS2031" s="12"/>
      <c r="AT2031" s="12"/>
      <c r="AU2031" s="12"/>
      <c r="AV2031" s="12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12"/>
      <c r="BG2031" s="12"/>
      <c r="BH2031" s="12"/>
      <c r="BI2031" s="12"/>
      <c r="BJ2031" s="13"/>
      <c r="BK2031" s="13"/>
      <c r="BL2031" s="13"/>
      <c r="BM2031" s="13"/>
      <c r="BN2031" s="13"/>
    </row>
    <row r="2032" spans="1:66" x14ac:dyDescent="0.25">
      <c r="A2032" s="10"/>
      <c r="B2032" s="10"/>
      <c r="C2032" s="10"/>
      <c r="D2032" s="18"/>
      <c r="E2032" s="10"/>
      <c r="F2032" s="10"/>
      <c r="G2032" s="10"/>
      <c r="H2032" s="10"/>
      <c r="I2032" s="10"/>
      <c r="J2032" s="10"/>
      <c r="K2032" s="11"/>
      <c r="L2032" s="11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12"/>
      <c r="AF2032" s="12"/>
      <c r="AG2032" s="12"/>
      <c r="AH2032" s="12"/>
      <c r="AI2032" s="12"/>
      <c r="AJ2032" s="12"/>
      <c r="AK2032" s="12"/>
      <c r="AL2032" s="12"/>
      <c r="AM2032" s="12"/>
      <c r="AN2032" s="12"/>
      <c r="AO2032" s="12"/>
      <c r="AP2032" s="12"/>
      <c r="AQ2032" s="12"/>
      <c r="AR2032" s="12"/>
      <c r="AS2032" s="12"/>
      <c r="AT2032" s="12"/>
      <c r="AU2032" s="12"/>
      <c r="AV2032" s="12"/>
      <c r="AW2032" s="12"/>
      <c r="AX2032" s="12"/>
      <c r="AY2032" s="12"/>
      <c r="AZ2032" s="12"/>
      <c r="BA2032" s="12"/>
      <c r="BB2032" s="12"/>
      <c r="BC2032" s="12"/>
      <c r="BD2032" s="12"/>
      <c r="BE2032" s="12"/>
      <c r="BF2032" s="12"/>
      <c r="BG2032" s="12"/>
      <c r="BH2032" s="12"/>
      <c r="BI2032" s="12"/>
      <c r="BJ2032" s="13"/>
      <c r="BK2032" s="13"/>
      <c r="BL2032" s="13"/>
      <c r="BM2032" s="13"/>
      <c r="BN2032" s="13"/>
    </row>
    <row r="2033" spans="1:66" x14ac:dyDescent="0.25">
      <c r="A2033" s="10"/>
      <c r="B2033" s="10"/>
      <c r="C2033" s="10"/>
      <c r="D2033" s="18"/>
      <c r="E2033" s="10"/>
      <c r="F2033" s="10"/>
      <c r="G2033" s="10"/>
      <c r="H2033" s="10"/>
      <c r="I2033" s="10"/>
      <c r="J2033" s="10"/>
      <c r="K2033" s="11"/>
      <c r="L2033" s="11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2"/>
      <c r="AS2033" s="12"/>
      <c r="AT2033" s="12"/>
      <c r="AU2033" s="12"/>
      <c r="AV2033" s="12"/>
      <c r="AW2033" s="12"/>
      <c r="AX2033" s="12"/>
      <c r="AY2033" s="12"/>
      <c r="AZ2033" s="12"/>
      <c r="BA2033" s="12"/>
      <c r="BB2033" s="12"/>
      <c r="BC2033" s="12"/>
      <c r="BD2033" s="12"/>
      <c r="BE2033" s="12"/>
      <c r="BF2033" s="12"/>
      <c r="BG2033" s="12"/>
      <c r="BH2033" s="12"/>
      <c r="BI2033" s="12"/>
      <c r="BJ2033" s="13"/>
      <c r="BK2033" s="13"/>
      <c r="BL2033" s="13"/>
      <c r="BM2033" s="13"/>
      <c r="BN2033" s="13"/>
    </row>
    <row r="2034" spans="1:66" x14ac:dyDescent="0.25">
      <c r="A2034" s="10"/>
      <c r="B2034" s="10"/>
      <c r="C2034" s="10"/>
      <c r="D2034" s="18"/>
      <c r="E2034" s="10"/>
      <c r="F2034" s="10"/>
      <c r="G2034" s="10"/>
      <c r="H2034" s="10"/>
      <c r="I2034" s="10"/>
      <c r="J2034" s="10"/>
      <c r="K2034" s="11"/>
      <c r="L2034" s="11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12"/>
      <c r="AF2034" s="12"/>
      <c r="AG2034" s="12"/>
      <c r="AH2034" s="12"/>
      <c r="AI2034" s="12"/>
      <c r="AJ2034" s="12"/>
      <c r="AK2034" s="12"/>
      <c r="AL2034" s="12"/>
      <c r="AM2034" s="12"/>
      <c r="AN2034" s="12"/>
      <c r="AO2034" s="12"/>
      <c r="AP2034" s="12"/>
      <c r="AQ2034" s="12"/>
      <c r="AR2034" s="12"/>
      <c r="AS2034" s="12"/>
      <c r="AT2034" s="12"/>
      <c r="AU2034" s="12"/>
      <c r="AV2034" s="12"/>
      <c r="AW2034" s="12"/>
      <c r="AX2034" s="12"/>
      <c r="AY2034" s="12"/>
      <c r="AZ2034" s="12"/>
      <c r="BA2034" s="12"/>
      <c r="BB2034" s="12"/>
      <c r="BC2034" s="12"/>
      <c r="BD2034" s="12"/>
      <c r="BE2034" s="12"/>
      <c r="BF2034" s="12"/>
      <c r="BG2034" s="12"/>
      <c r="BH2034" s="12"/>
      <c r="BI2034" s="12"/>
      <c r="BJ2034" s="13"/>
      <c r="BK2034" s="13"/>
      <c r="BL2034" s="13"/>
      <c r="BM2034" s="13"/>
      <c r="BN2034" s="13"/>
    </row>
    <row r="2035" spans="1:66" x14ac:dyDescent="0.25">
      <c r="A2035" s="10"/>
      <c r="B2035" s="10"/>
      <c r="C2035" s="10"/>
      <c r="D2035" s="18"/>
      <c r="E2035" s="10"/>
      <c r="F2035" s="10"/>
      <c r="G2035" s="10"/>
      <c r="H2035" s="10"/>
      <c r="I2035" s="10"/>
      <c r="J2035" s="10"/>
      <c r="K2035" s="11"/>
      <c r="L2035" s="11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2"/>
      <c r="AS2035" s="12"/>
      <c r="AT2035" s="12"/>
      <c r="AU2035" s="12"/>
      <c r="AV2035" s="12"/>
      <c r="AW2035" s="12"/>
      <c r="AX2035" s="12"/>
      <c r="AY2035" s="12"/>
      <c r="AZ2035" s="12"/>
      <c r="BA2035" s="12"/>
      <c r="BB2035" s="12"/>
      <c r="BC2035" s="12"/>
      <c r="BD2035" s="12"/>
      <c r="BE2035" s="12"/>
      <c r="BF2035" s="12"/>
      <c r="BG2035" s="12"/>
      <c r="BH2035" s="12"/>
      <c r="BI2035" s="12"/>
      <c r="BJ2035" s="13"/>
      <c r="BK2035" s="13"/>
      <c r="BL2035" s="13"/>
      <c r="BM2035" s="13"/>
      <c r="BN2035" s="13"/>
    </row>
    <row r="2036" spans="1:66" x14ac:dyDescent="0.25">
      <c r="A2036" s="10"/>
      <c r="B2036" s="10"/>
      <c r="C2036" s="10"/>
      <c r="D2036" s="18"/>
      <c r="E2036" s="10"/>
      <c r="F2036" s="10"/>
      <c r="G2036" s="10"/>
      <c r="H2036" s="10"/>
      <c r="I2036" s="10"/>
      <c r="J2036" s="10"/>
      <c r="K2036" s="11"/>
      <c r="L2036" s="11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  <c r="AE2036" s="12"/>
      <c r="AF2036" s="12"/>
      <c r="AG2036" s="12"/>
      <c r="AH2036" s="12"/>
      <c r="AI2036" s="12"/>
      <c r="AJ2036" s="12"/>
      <c r="AK2036" s="12"/>
      <c r="AL2036" s="12"/>
      <c r="AM2036" s="12"/>
      <c r="AN2036" s="12"/>
      <c r="AO2036" s="12"/>
      <c r="AP2036" s="12"/>
      <c r="AQ2036" s="12"/>
      <c r="AR2036" s="12"/>
      <c r="AS2036" s="12"/>
      <c r="AT2036" s="12"/>
      <c r="AU2036" s="12"/>
      <c r="AV2036" s="12"/>
      <c r="AW2036" s="12"/>
      <c r="AX2036" s="12"/>
      <c r="AY2036" s="12"/>
      <c r="AZ2036" s="12"/>
      <c r="BA2036" s="12"/>
      <c r="BB2036" s="12"/>
      <c r="BC2036" s="12"/>
      <c r="BD2036" s="12"/>
      <c r="BE2036" s="12"/>
      <c r="BF2036" s="12"/>
      <c r="BG2036" s="12"/>
      <c r="BH2036" s="12"/>
      <c r="BI2036" s="12"/>
      <c r="BJ2036" s="13"/>
      <c r="BK2036" s="13"/>
      <c r="BL2036" s="13"/>
      <c r="BM2036" s="13"/>
      <c r="BN2036" s="13"/>
    </row>
    <row r="2037" spans="1:66" x14ac:dyDescent="0.25">
      <c r="A2037" s="10"/>
      <c r="B2037" s="10"/>
      <c r="C2037" s="10"/>
      <c r="D2037" s="18"/>
      <c r="E2037" s="10"/>
      <c r="F2037" s="10"/>
      <c r="G2037" s="10"/>
      <c r="H2037" s="10"/>
      <c r="I2037" s="10"/>
      <c r="J2037" s="10"/>
      <c r="K2037" s="11"/>
      <c r="L2037" s="11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2"/>
      <c r="AS2037" s="12"/>
      <c r="AT2037" s="12"/>
      <c r="AU2037" s="12"/>
      <c r="AV2037" s="12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12"/>
      <c r="BG2037" s="12"/>
      <c r="BH2037" s="12"/>
      <c r="BI2037" s="12"/>
      <c r="BJ2037" s="13"/>
      <c r="BK2037" s="13"/>
      <c r="BL2037" s="13"/>
      <c r="BM2037" s="13"/>
      <c r="BN2037" s="13"/>
    </row>
    <row r="2038" spans="1:66" x14ac:dyDescent="0.25">
      <c r="A2038" s="10"/>
      <c r="B2038" s="10"/>
      <c r="C2038" s="10"/>
      <c r="D2038" s="18"/>
      <c r="E2038" s="10"/>
      <c r="F2038" s="10"/>
      <c r="G2038" s="10"/>
      <c r="H2038" s="10"/>
      <c r="I2038" s="10"/>
      <c r="J2038" s="10"/>
      <c r="K2038" s="11"/>
      <c r="L2038" s="11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  <c r="AE2038" s="12"/>
      <c r="AF2038" s="12"/>
      <c r="AG2038" s="12"/>
      <c r="AH2038" s="12"/>
      <c r="AI2038" s="12"/>
      <c r="AJ2038" s="12"/>
      <c r="AK2038" s="12"/>
      <c r="AL2038" s="12"/>
      <c r="AM2038" s="12"/>
      <c r="AN2038" s="12"/>
      <c r="AO2038" s="12"/>
      <c r="AP2038" s="12"/>
      <c r="AQ2038" s="12"/>
      <c r="AR2038" s="12"/>
      <c r="AS2038" s="12"/>
      <c r="AT2038" s="12"/>
      <c r="AU2038" s="12"/>
      <c r="AV2038" s="12"/>
      <c r="AW2038" s="12"/>
      <c r="AX2038" s="12"/>
      <c r="AY2038" s="12"/>
      <c r="AZ2038" s="12"/>
      <c r="BA2038" s="12"/>
      <c r="BB2038" s="12"/>
      <c r="BC2038" s="12"/>
      <c r="BD2038" s="12"/>
      <c r="BE2038" s="12"/>
      <c r="BF2038" s="12"/>
      <c r="BG2038" s="12"/>
      <c r="BH2038" s="12"/>
      <c r="BI2038" s="12"/>
      <c r="BJ2038" s="13"/>
      <c r="BK2038" s="13"/>
      <c r="BL2038" s="13"/>
      <c r="BM2038" s="13"/>
      <c r="BN2038" s="13"/>
    </row>
    <row r="2039" spans="1:66" x14ac:dyDescent="0.25">
      <c r="A2039" s="10"/>
      <c r="B2039" s="10"/>
      <c r="C2039" s="10"/>
      <c r="D2039" s="18"/>
      <c r="E2039" s="10"/>
      <c r="F2039" s="10"/>
      <c r="G2039" s="10"/>
      <c r="H2039" s="10"/>
      <c r="I2039" s="10"/>
      <c r="J2039" s="10"/>
      <c r="K2039" s="11"/>
      <c r="L2039" s="11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2"/>
      <c r="AS2039" s="12"/>
      <c r="AT2039" s="12"/>
      <c r="AU2039" s="12"/>
      <c r="AV2039" s="12"/>
      <c r="AW2039" s="12"/>
      <c r="AX2039" s="12"/>
      <c r="AY2039" s="12"/>
      <c r="AZ2039" s="12"/>
      <c r="BA2039" s="12"/>
      <c r="BB2039" s="12"/>
      <c r="BC2039" s="12"/>
      <c r="BD2039" s="12"/>
      <c r="BE2039" s="12"/>
      <c r="BF2039" s="12"/>
      <c r="BG2039" s="12"/>
      <c r="BH2039" s="12"/>
      <c r="BI2039" s="12"/>
      <c r="BJ2039" s="13"/>
      <c r="BK2039" s="13"/>
      <c r="BL2039" s="13"/>
      <c r="BM2039" s="13"/>
      <c r="BN2039" s="13"/>
    </row>
    <row r="2040" spans="1:66" x14ac:dyDescent="0.25">
      <c r="A2040" s="10"/>
      <c r="B2040" s="10"/>
      <c r="C2040" s="10"/>
      <c r="D2040" s="18"/>
      <c r="E2040" s="10"/>
      <c r="F2040" s="10"/>
      <c r="G2040" s="10"/>
      <c r="H2040" s="10"/>
      <c r="I2040" s="10"/>
      <c r="J2040" s="10"/>
      <c r="K2040" s="11"/>
      <c r="L2040" s="11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12"/>
      <c r="AF2040" s="12"/>
      <c r="AG2040" s="12"/>
      <c r="AH2040" s="12"/>
      <c r="AI2040" s="12"/>
      <c r="AJ2040" s="12"/>
      <c r="AK2040" s="12"/>
      <c r="AL2040" s="12"/>
      <c r="AM2040" s="12"/>
      <c r="AN2040" s="12"/>
      <c r="AO2040" s="12"/>
      <c r="AP2040" s="12"/>
      <c r="AQ2040" s="12"/>
      <c r="AR2040" s="12"/>
      <c r="AS2040" s="12"/>
      <c r="AT2040" s="12"/>
      <c r="AU2040" s="12"/>
      <c r="AV2040" s="12"/>
      <c r="AW2040" s="12"/>
      <c r="AX2040" s="12"/>
      <c r="AY2040" s="12"/>
      <c r="AZ2040" s="12"/>
      <c r="BA2040" s="12"/>
      <c r="BB2040" s="12"/>
      <c r="BC2040" s="12"/>
      <c r="BD2040" s="12"/>
      <c r="BE2040" s="12"/>
      <c r="BF2040" s="12"/>
      <c r="BG2040" s="12"/>
      <c r="BH2040" s="12"/>
      <c r="BI2040" s="12"/>
      <c r="BJ2040" s="13"/>
      <c r="BK2040" s="13"/>
      <c r="BL2040" s="13"/>
      <c r="BM2040" s="13"/>
      <c r="BN2040" s="13"/>
    </row>
    <row r="2041" spans="1:66" x14ac:dyDescent="0.25">
      <c r="A2041" s="10"/>
      <c r="B2041" s="10"/>
      <c r="C2041" s="10"/>
      <c r="D2041" s="18"/>
      <c r="E2041" s="10"/>
      <c r="F2041" s="10"/>
      <c r="G2041" s="10"/>
      <c r="H2041" s="10"/>
      <c r="I2041" s="10"/>
      <c r="J2041" s="10"/>
      <c r="K2041" s="11"/>
      <c r="L2041" s="11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2"/>
      <c r="AS2041" s="12"/>
      <c r="AT2041" s="12"/>
      <c r="AU2041" s="12"/>
      <c r="AV2041" s="12"/>
      <c r="AW2041" s="12"/>
      <c r="AX2041" s="12"/>
      <c r="AY2041" s="12"/>
      <c r="AZ2041" s="12"/>
      <c r="BA2041" s="12"/>
      <c r="BB2041" s="12"/>
      <c r="BC2041" s="12"/>
      <c r="BD2041" s="12"/>
      <c r="BE2041" s="12"/>
      <c r="BF2041" s="12"/>
      <c r="BG2041" s="12"/>
      <c r="BH2041" s="12"/>
      <c r="BI2041" s="12"/>
      <c r="BJ2041" s="13"/>
      <c r="BK2041" s="13"/>
      <c r="BL2041" s="13"/>
      <c r="BM2041" s="13"/>
      <c r="BN2041" s="13"/>
    </row>
    <row r="2042" spans="1:66" x14ac:dyDescent="0.25">
      <c r="A2042" s="10"/>
      <c r="B2042" s="10"/>
      <c r="C2042" s="10"/>
      <c r="D2042" s="18"/>
      <c r="E2042" s="10"/>
      <c r="F2042" s="10"/>
      <c r="G2042" s="10"/>
      <c r="H2042" s="10"/>
      <c r="I2042" s="10"/>
      <c r="J2042" s="10"/>
      <c r="K2042" s="11"/>
      <c r="L2042" s="11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12"/>
      <c r="AF2042" s="12"/>
      <c r="AG2042" s="12"/>
      <c r="AH2042" s="12"/>
      <c r="AI2042" s="12"/>
      <c r="AJ2042" s="12"/>
      <c r="AK2042" s="12"/>
      <c r="AL2042" s="12"/>
      <c r="AM2042" s="12"/>
      <c r="AN2042" s="12"/>
      <c r="AO2042" s="12"/>
      <c r="AP2042" s="12"/>
      <c r="AQ2042" s="12"/>
      <c r="AR2042" s="12"/>
      <c r="AS2042" s="12"/>
      <c r="AT2042" s="12"/>
      <c r="AU2042" s="12"/>
      <c r="AV2042" s="12"/>
      <c r="AW2042" s="12"/>
      <c r="AX2042" s="12"/>
      <c r="AY2042" s="12"/>
      <c r="AZ2042" s="12"/>
      <c r="BA2042" s="12"/>
      <c r="BB2042" s="12"/>
      <c r="BC2042" s="12"/>
      <c r="BD2042" s="12"/>
      <c r="BE2042" s="12"/>
      <c r="BF2042" s="12"/>
      <c r="BG2042" s="12"/>
      <c r="BH2042" s="12"/>
      <c r="BI2042" s="12"/>
      <c r="BJ2042" s="13"/>
      <c r="BK2042" s="13"/>
      <c r="BL2042" s="13"/>
      <c r="BM2042" s="13"/>
      <c r="BN2042" s="13"/>
    </row>
    <row r="2043" spans="1:66" x14ac:dyDescent="0.25">
      <c r="A2043" s="10"/>
      <c r="B2043" s="10"/>
      <c r="C2043" s="10"/>
      <c r="D2043" s="18"/>
      <c r="E2043" s="10"/>
      <c r="F2043" s="10"/>
      <c r="G2043" s="10"/>
      <c r="H2043" s="10"/>
      <c r="I2043" s="10"/>
      <c r="J2043" s="10"/>
      <c r="K2043" s="11"/>
      <c r="L2043" s="11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2"/>
      <c r="AS2043" s="12"/>
      <c r="AT2043" s="12"/>
      <c r="AU2043" s="12"/>
      <c r="AV2043" s="12"/>
      <c r="AW2043" s="12"/>
      <c r="AX2043" s="12"/>
      <c r="AY2043" s="12"/>
      <c r="AZ2043" s="12"/>
      <c r="BA2043" s="12"/>
      <c r="BB2043" s="12"/>
      <c r="BC2043" s="12"/>
      <c r="BD2043" s="12"/>
      <c r="BE2043" s="12"/>
      <c r="BF2043" s="12"/>
      <c r="BG2043" s="12"/>
      <c r="BH2043" s="12"/>
      <c r="BI2043" s="12"/>
      <c r="BJ2043" s="13"/>
      <c r="BK2043" s="13"/>
      <c r="BL2043" s="13"/>
      <c r="BM2043" s="13"/>
      <c r="BN2043" s="13"/>
    </row>
    <row r="2044" spans="1:66" x14ac:dyDescent="0.25">
      <c r="A2044" s="10"/>
      <c r="B2044" s="10"/>
      <c r="C2044" s="10"/>
      <c r="D2044" s="18"/>
      <c r="E2044" s="10"/>
      <c r="F2044" s="10"/>
      <c r="G2044" s="10"/>
      <c r="H2044" s="10"/>
      <c r="I2044" s="10"/>
      <c r="J2044" s="10"/>
      <c r="K2044" s="11"/>
      <c r="L2044" s="11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12"/>
      <c r="AF2044" s="12"/>
      <c r="AG2044" s="12"/>
      <c r="AH2044" s="12"/>
      <c r="AI2044" s="12"/>
      <c r="AJ2044" s="12"/>
      <c r="AK2044" s="12"/>
      <c r="AL2044" s="12"/>
      <c r="AM2044" s="12"/>
      <c r="AN2044" s="12"/>
      <c r="AO2044" s="12"/>
      <c r="AP2044" s="12"/>
      <c r="AQ2044" s="12"/>
      <c r="AR2044" s="12"/>
      <c r="AS2044" s="12"/>
      <c r="AT2044" s="12"/>
      <c r="AU2044" s="12"/>
      <c r="AV2044" s="12"/>
      <c r="AW2044" s="12"/>
      <c r="AX2044" s="12"/>
      <c r="AY2044" s="12"/>
      <c r="AZ2044" s="12"/>
      <c r="BA2044" s="12"/>
      <c r="BB2044" s="12"/>
      <c r="BC2044" s="12"/>
      <c r="BD2044" s="12"/>
      <c r="BE2044" s="12"/>
      <c r="BF2044" s="12"/>
      <c r="BG2044" s="12"/>
      <c r="BH2044" s="12"/>
      <c r="BI2044" s="12"/>
      <c r="BJ2044" s="13"/>
      <c r="BK2044" s="13"/>
      <c r="BL2044" s="13"/>
      <c r="BM2044" s="13"/>
      <c r="BN2044" s="13"/>
    </row>
    <row r="2045" spans="1:66" x14ac:dyDescent="0.25">
      <c r="A2045" s="10"/>
      <c r="B2045" s="10"/>
      <c r="C2045" s="10"/>
      <c r="D2045" s="18"/>
      <c r="E2045" s="10"/>
      <c r="F2045" s="10"/>
      <c r="G2045" s="10"/>
      <c r="H2045" s="10"/>
      <c r="I2045" s="10"/>
      <c r="J2045" s="10"/>
      <c r="K2045" s="11"/>
      <c r="L2045" s="11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2"/>
      <c r="AS2045" s="12"/>
      <c r="AT2045" s="12"/>
      <c r="AU2045" s="12"/>
      <c r="AV2045" s="12"/>
      <c r="AW2045" s="12"/>
      <c r="AX2045" s="12"/>
      <c r="AY2045" s="12"/>
      <c r="AZ2045" s="12"/>
      <c r="BA2045" s="12"/>
      <c r="BB2045" s="12"/>
      <c r="BC2045" s="12"/>
      <c r="BD2045" s="12"/>
      <c r="BE2045" s="12"/>
      <c r="BF2045" s="12"/>
      <c r="BG2045" s="12"/>
      <c r="BH2045" s="12"/>
      <c r="BI2045" s="12"/>
      <c r="BJ2045" s="13"/>
      <c r="BK2045" s="13"/>
      <c r="BL2045" s="13"/>
      <c r="BM2045" s="13"/>
      <c r="BN2045" s="13"/>
    </row>
    <row r="2046" spans="1:66" x14ac:dyDescent="0.25">
      <c r="A2046" s="10"/>
      <c r="B2046" s="10"/>
      <c r="C2046" s="10"/>
      <c r="D2046" s="18"/>
      <c r="E2046" s="10"/>
      <c r="F2046" s="10"/>
      <c r="G2046" s="10"/>
      <c r="H2046" s="10"/>
      <c r="I2046" s="10"/>
      <c r="J2046" s="10"/>
      <c r="K2046" s="11"/>
      <c r="L2046" s="11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  <c r="AF2046" s="12"/>
      <c r="AG2046" s="12"/>
      <c r="AH2046" s="12"/>
      <c r="AI2046" s="12"/>
      <c r="AJ2046" s="12"/>
      <c r="AK2046" s="12"/>
      <c r="AL2046" s="12"/>
      <c r="AM2046" s="12"/>
      <c r="AN2046" s="12"/>
      <c r="AO2046" s="12"/>
      <c r="AP2046" s="12"/>
      <c r="AQ2046" s="12"/>
      <c r="AR2046" s="12"/>
      <c r="AS2046" s="12"/>
      <c r="AT2046" s="12"/>
      <c r="AU2046" s="12"/>
      <c r="AV2046" s="12"/>
      <c r="AW2046" s="12"/>
      <c r="AX2046" s="12"/>
      <c r="AY2046" s="12"/>
      <c r="AZ2046" s="12"/>
      <c r="BA2046" s="12"/>
      <c r="BB2046" s="12"/>
      <c r="BC2046" s="12"/>
      <c r="BD2046" s="12"/>
      <c r="BE2046" s="12"/>
      <c r="BF2046" s="12"/>
      <c r="BG2046" s="12"/>
      <c r="BH2046" s="12"/>
      <c r="BI2046" s="12"/>
      <c r="BJ2046" s="13"/>
      <c r="BK2046" s="13"/>
      <c r="BL2046" s="13"/>
      <c r="BM2046" s="13"/>
      <c r="BN2046" s="13"/>
    </row>
    <row r="2047" spans="1:66" x14ac:dyDescent="0.25">
      <c r="A2047" s="10"/>
      <c r="B2047" s="10"/>
      <c r="C2047" s="10"/>
      <c r="D2047" s="18"/>
      <c r="E2047" s="10"/>
      <c r="F2047" s="10"/>
      <c r="G2047" s="10"/>
      <c r="H2047" s="10"/>
      <c r="I2047" s="10"/>
      <c r="J2047" s="10"/>
      <c r="K2047" s="11"/>
      <c r="L2047" s="11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2"/>
      <c r="AS2047" s="12"/>
      <c r="AT2047" s="12"/>
      <c r="AU2047" s="12"/>
      <c r="AV2047" s="12"/>
      <c r="AW2047" s="12"/>
      <c r="AX2047" s="12"/>
      <c r="AY2047" s="12"/>
      <c r="AZ2047" s="12"/>
      <c r="BA2047" s="12"/>
      <c r="BB2047" s="12"/>
      <c r="BC2047" s="12"/>
      <c r="BD2047" s="12"/>
      <c r="BE2047" s="12"/>
      <c r="BF2047" s="12"/>
      <c r="BG2047" s="12"/>
      <c r="BH2047" s="12"/>
      <c r="BI2047" s="12"/>
      <c r="BJ2047" s="13"/>
      <c r="BK2047" s="13"/>
      <c r="BL2047" s="13"/>
      <c r="BM2047" s="13"/>
      <c r="BN2047" s="13"/>
    </row>
    <row r="2048" spans="1:66" x14ac:dyDescent="0.25">
      <c r="A2048" s="10"/>
      <c r="B2048" s="10"/>
      <c r="C2048" s="10"/>
      <c r="D2048" s="18"/>
      <c r="E2048" s="10"/>
      <c r="F2048" s="10"/>
      <c r="G2048" s="10"/>
      <c r="H2048" s="10"/>
      <c r="I2048" s="10"/>
      <c r="J2048" s="10"/>
      <c r="K2048" s="11"/>
      <c r="L2048" s="11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  <c r="AE2048" s="12"/>
      <c r="AF2048" s="12"/>
      <c r="AG2048" s="12"/>
      <c r="AH2048" s="12"/>
      <c r="AI2048" s="12"/>
      <c r="AJ2048" s="12"/>
      <c r="AK2048" s="12"/>
      <c r="AL2048" s="12"/>
      <c r="AM2048" s="12"/>
      <c r="AN2048" s="12"/>
      <c r="AO2048" s="12"/>
      <c r="AP2048" s="12"/>
      <c r="AQ2048" s="12"/>
      <c r="AR2048" s="12"/>
      <c r="AS2048" s="12"/>
      <c r="AT2048" s="12"/>
      <c r="AU2048" s="12"/>
      <c r="AV2048" s="12"/>
      <c r="AW2048" s="12"/>
      <c r="AX2048" s="12"/>
      <c r="AY2048" s="12"/>
      <c r="AZ2048" s="12"/>
      <c r="BA2048" s="12"/>
      <c r="BB2048" s="12"/>
      <c r="BC2048" s="12"/>
      <c r="BD2048" s="12"/>
      <c r="BE2048" s="12"/>
      <c r="BF2048" s="12"/>
      <c r="BG2048" s="12"/>
      <c r="BH2048" s="12"/>
      <c r="BI2048" s="12"/>
      <c r="BJ2048" s="13"/>
      <c r="BK2048" s="13"/>
      <c r="BL2048" s="13"/>
      <c r="BM2048" s="13"/>
      <c r="BN2048" s="13"/>
    </row>
    <row r="2049" spans="1:66" x14ac:dyDescent="0.25">
      <c r="A2049" s="10"/>
      <c r="B2049" s="10"/>
      <c r="C2049" s="10"/>
      <c r="D2049" s="18"/>
      <c r="E2049" s="10"/>
      <c r="F2049" s="10"/>
      <c r="G2049" s="10"/>
      <c r="H2049" s="10"/>
      <c r="I2049" s="10"/>
      <c r="J2049" s="10"/>
      <c r="K2049" s="11"/>
      <c r="L2049" s="11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2"/>
      <c r="AS2049" s="12"/>
      <c r="AT2049" s="12"/>
      <c r="AU2049" s="12"/>
      <c r="AV2049" s="12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12"/>
      <c r="BG2049" s="12"/>
      <c r="BH2049" s="12"/>
      <c r="BI2049" s="12"/>
      <c r="BJ2049" s="13"/>
      <c r="BK2049" s="13"/>
      <c r="BL2049" s="13"/>
      <c r="BM2049" s="13"/>
      <c r="BN2049" s="13"/>
    </row>
    <row r="2050" spans="1:66" x14ac:dyDescent="0.25">
      <c r="A2050" s="10"/>
      <c r="B2050" s="10"/>
      <c r="C2050" s="10"/>
      <c r="D2050" s="18"/>
      <c r="E2050" s="10"/>
      <c r="F2050" s="10"/>
      <c r="G2050" s="10"/>
      <c r="H2050" s="10"/>
      <c r="I2050" s="10"/>
      <c r="J2050" s="10"/>
      <c r="K2050" s="11"/>
      <c r="L2050" s="11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  <c r="AE2050" s="12"/>
      <c r="AF2050" s="12"/>
      <c r="AG2050" s="12"/>
      <c r="AH2050" s="12"/>
      <c r="AI2050" s="12"/>
      <c r="AJ2050" s="12"/>
      <c r="AK2050" s="12"/>
      <c r="AL2050" s="12"/>
      <c r="AM2050" s="12"/>
      <c r="AN2050" s="12"/>
      <c r="AO2050" s="12"/>
      <c r="AP2050" s="12"/>
      <c r="AQ2050" s="12"/>
      <c r="AR2050" s="12"/>
      <c r="AS2050" s="12"/>
      <c r="AT2050" s="12"/>
      <c r="AU2050" s="12"/>
      <c r="AV2050" s="12"/>
      <c r="AW2050" s="12"/>
      <c r="AX2050" s="12"/>
      <c r="AY2050" s="12"/>
      <c r="AZ2050" s="12"/>
      <c r="BA2050" s="12"/>
      <c r="BB2050" s="12"/>
      <c r="BC2050" s="12"/>
      <c r="BD2050" s="12"/>
      <c r="BE2050" s="12"/>
      <c r="BF2050" s="12"/>
      <c r="BG2050" s="12"/>
      <c r="BH2050" s="12"/>
      <c r="BI2050" s="12"/>
      <c r="BJ2050" s="13"/>
      <c r="BK2050" s="13"/>
      <c r="BL2050" s="13"/>
      <c r="BM2050" s="13"/>
      <c r="BN2050" s="13"/>
    </row>
    <row r="2051" spans="1:66" x14ac:dyDescent="0.25">
      <c r="A2051" s="10"/>
      <c r="B2051" s="10"/>
      <c r="C2051" s="10"/>
      <c r="D2051" s="18"/>
      <c r="E2051" s="10"/>
      <c r="F2051" s="10"/>
      <c r="G2051" s="10"/>
      <c r="H2051" s="10"/>
      <c r="I2051" s="10"/>
      <c r="J2051" s="10"/>
      <c r="K2051" s="11"/>
      <c r="L2051" s="11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2"/>
      <c r="AS2051" s="12"/>
      <c r="AT2051" s="12"/>
      <c r="AU2051" s="12"/>
      <c r="AV2051" s="12"/>
      <c r="AW2051" s="12"/>
      <c r="AX2051" s="12"/>
      <c r="AY2051" s="12"/>
      <c r="AZ2051" s="12"/>
      <c r="BA2051" s="12"/>
      <c r="BB2051" s="12"/>
      <c r="BC2051" s="12"/>
      <c r="BD2051" s="12"/>
      <c r="BE2051" s="12"/>
      <c r="BF2051" s="12"/>
      <c r="BG2051" s="12"/>
      <c r="BH2051" s="12"/>
      <c r="BI2051" s="12"/>
      <c r="BJ2051" s="13"/>
      <c r="BK2051" s="13"/>
      <c r="BL2051" s="13"/>
      <c r="BM2051" s="13"/>
      <c r="BN2051" s="13"/>
    </row>
    <row r="2052" spans="1:66" x14ac:dyDescent="0.25">
      <c r="A2052" s="10"/>
      <c r="B2052" s="10"/>
      <c r="C2052" s="10"/>
      <c r="D2052" s="18"/>
      <c r="E2052" s="10"/>
      <c r="F2052" s="10"/>
      <c r="G2052" s="10"/>
      <c r="H2052" s="10"/>
      <c r="I2052" s="10"/>
      <c r="J2052" s="10"/>
      <c r="K2052" s="11"/>
      <c r="L2052" s="11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  <c r="AD2052" s="12"/>
      <c r="AE2052" s="12"/>
      <c r="AF2052" s="12"/>
      <c r="AG2052" s="12"/>
      <c r="AH2052" s="12"/>
      <c r="AI2052" s="12"/>
      <c r="AJ2052" s="12"/>
      <c r="AK2052" s="12"/>
      <c r="AL2052" s="12"/>
      <c r="AM2052" s="12"/>
      <c r="AN2052" s="12"/>
      <c r="AO2052" s="12"/>
      <c r="AP2052" s="12"/>
      <c r="AQ2052" s="12"/>
      <c r="AR2052" s="12"/>
      <c r="AS2052" s="12"/>
      <c r="AT2052" s="12"/>
      <c r="AU2052" s="12"/>
      <c r="AV2052" s="12"/>
      <c r="AW2052" s="12"/>
      <c r="AX2052" s="12"/>
      <c r="AY2052" s="12"/>
      <c r="AZ2052" s="12"/>
      <c r="BA2052" s="12"/>
      <c r="BB2052" s="12"/>
      <c r="BC2052" s="12"/>
      <c r="BD2052" s="12"/>
      <c r="BE2052" s="12"/>
      <c r="BF2052" s="12"/>
      <c r="BG2052" s="12"/>
      <c r="BH2052" s="12"/>
      <c r="BI2052" s="12"/>
      <c r="BJ2052" s="13"/>
      <c r="BK2052" s="13"/>
      <c r="BL2052" s="13"/>
      <c r="BM2052" s="13"/>
      <c r="BN2052" s="13"/>
    </row>
    <row r="2053" spans="1:66" x14ac:dyDescent="0.25">
      <c r="A2053" s="10"/>
      <c r="B2053" s="10"/>
      <c r="C2053" s="10"/>
      <c r="D2053" s="18"/>
      <c r="E2053" s="10"/>
      <c r="F2053" s="10"/>
      <c r="G2053" s="10"/>
      <c r="H2053" s="10"/>
      <c r="I2053" s="10"/>
      <c r="J2053" s="10"/>
      <c r="K2053" s="11"/>
      <c r="L2053" s="11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2"/>
      <c r="AS2053" s="12"/>
      <c r="AT2053" s="12"/>
      <c r="AU2053" s="12"/>
      <c r="AV2053" s="12"/>
      <c r="AW2053" s="12"/>
      <c r="AX2053" s="12"/>
      <c r="AY2053" s="12"/>
      <c r="AZ2053" s="12"/>
      <c r="BA2053" s="12"/>
      <c r="BB2053" s="12"/>
      <c r="BC2053" s="12"/>
      <c r="BD2053" s="12"/>
      <c r="BE2053" s="12"/>
      <c r="BF2053" s="12"/>
      <c r="BG2053" s="12"/>
      <c r="BH2053" s="12"/>
      <c r="BI2053" s="12"/>
      <c r="BJ2053" s="13"/>
      <c r="BK2053" s="13"/>
      <c r="BL2053" s="13"/>
      <c r="BM2053" s="13"/>
      <c r="BN2053" s="13"/>
    </row>
    <row r="2054" spans="1:66" x14ac:dyDescent="0.25">
      <c r="A2054" s="10"/>
      <c r="B2054" s="10"/>
      <c r="C2054" s="10"/>
      <c r="D2054" s="18"/>
      <c r="E2054" s="10"/>
      <c r="F2054" s="10"/>
      <c r="G2054" s="10"/>
      <c r="H2054" s="10"/>
      <c r="I2054" s="10"/>
      <c r="J2054" s="10"/>
      <c r="K2054" s="11"/>
      <c r="L2054" s="11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  <c r="AE2054" s="12"/>
      <c r="AF2054" s="12"/>
      <c r="AG2054" s="12"/>
      <c r="AH2054" s="12"/>
      <c r="AI2054" s="12"/>
      <c r="AJ2054" s="12"/>
      <c r="AK2054" s="12"/>
      <c r="AL2054" s="12"/>
      <c r="AM2054" s="12"/>
      <c r="AN2054" s="12"/>
      <c r="AO2054" s="12"/>
      <c r="AP2054" s="12"/>
      <c r="AQ2054" s="12"/>
      <c r="AR2054" s="12"/>
      <c r="AS2054" s="12"/>
      <c r="AT2054" s="12"/>
      <c r="AU2054" s="12"/>
      <c r="AV2054" s="12"/>
      <c r="AW2054" s="12"/>
      <c r="AX2054" s="12"/>
      <c r="AY2054" s="12"/>
      <c r="AZ2054" s="12"/>
      <c r="BA2054" s="12"/>
      <c r="BB2054" s="12"/>
      <c r="BC2054" s="12"/>
      <c r="BD2054" s="12"/>
      <c r="BE2054" s="12"/>
      <c r="BF2054" s="12"/>
      <c r="BG2054" s="12"/>
      <c r="BH2054" s="12"/>
      <c r="BI2054" s="12"/>
      <c r="BJ2054" s="13"/>
      <c r="BK2054" s="13"/>
      <c r="BL2054" s="13"/>
      <c r="BM2054" s="13"/>
      <c r="BN2054" s="13"/>
    </row>
    <row r="2055" spans="1:66" x14ac:dyDescent="0.25">
      <c r="A2055" s="10"/>
      <c r="B2055" s="10"/>
      <c r="C2055" s="10"/>
      <c r="D2055" s="18"/>
      <c r="E2055" s="10"/>
      <c r="F2055" s="10"/>
      <c r="G2055" s="10"/>
      <c r="H2055" s="10"/>
      <c r="I2055" s="10"/>
      <c r="J2055" s="10"/>
      <c r="K2055" s="11"/>
      <c r="L2055" s="11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2"/>
      <c r="AS2055" s="12"/>
      <c r="AT2055" s="12"/>
      <c r="AU2055" s="12"/>
      <c r="AV2055" s="12"/>
      <c r="AW2055" s="12"/>
      <c r="AX2055" s="12"/>
      <c r="AY2055" s="12"/>
      <c r="AZ2055" s="12"/>
      <c r="BA2055" s="12"/>
      <c r="BB2055" s="12"/>
      <c r="BC2055" s="12"/>
      <c r="BD2055" s="12"/>
      <c r="BE2055" s="12"/>
      <c r="BF2055" s="12"/>
      <c r="BG2055" s="12"/>
      <c r="BH2055" s="12"/>
      <c r="BI2055" s="12"/>
      <c r="BJ2055" s="13"/>
      <c r="BK2055" s="13"/>
      <c r="BL2055" s="13"/>
      <c r="BM2055" s="13"/>
      <c r="BN2055" s="13"/>
    </row>
    <row r="2056" spans="1:66" x14ac:dyDescent="0.25">
      <c r="A2056" s="10"/>
      <c r="B2056" s="10"/>
      <c r="C2056" s="10"/>
      <c r="D2056" s="18"/>
      <c r="E2056" s="10"/>
      <c r="F2056" s="10"/>
      <c r="G2056" s="10"/>
      <c r="H2056" s="10"/>
      <c r="I2056" s="10"/>
      <c r="J2056" s="10"/>
      <c r="K2056" s="11"/>
      <c r="L2056" s="11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12"/>
      <c r="AE2056" s="12"/>
      <c r="AF2056" s="12"/>
      <c r="AG2056" s="12"/>
      <c r="AH2056" s="12"/>
      <c r="AI2056" s="12"/>
      <c r="AJ2056" s="12"/>
      <c r="AK2056" s="12"/>
      <c r="AL2056" s="12"/>
      <c r="AM2056" s="12"/>
      <c r="AN2056" s="12"/>
      <c r="AO2056" s="12"/>
      <c r="AP2056" s="12"/>
      <c r="AQ2056" s="12"/>
      <c r="AR2056" s="12"/>
      <c r="AS2056" s="12"/>
      <c r="AT2056" s="12"/>
      <c r="AU2056" s="12"/>
      <c r="AV2056" s="12"/>
      <c r="AW2056" s="12"/>
      <c r="AX2056" s="12"/>
      <c r="AY2056" s="12"/>
      <c r="AZ2056" s="12"/>
      <c r="BA2056" s="12"/>
      <c r="BB2056" s="12"/>
      <c r="BC2056" s="12"/>
      <c r="BD2056" s="12"/>
      <c r="BE2056" s="12"/>
      <c r="BF2056" s="12"/>
      <c r="BG2056" s="12"/>
      <c r="BH2056" s="12"/>
      <c r="BI2056" s="12"/>
      <c r="BJ2056" s="13"/>
      <c r="BK2056" s="13"/>
      <c r="BL2056" s="13"/>
      <c r="BM2056" s="13"/>
      <c r="BN2056" s="13"/>
    </row>
    <row r="2057" spans="1:66" x14ac:dyDescent="0.25">
      <c r="A2057" s="10"/>
      <c r="B2057" s="10"/>
      <c r="C2057" s="10"/>
      <c r="D2057" s="18"/>
      <c r="E2057" s="10"/>
      <c r="F2057" s="10"/>
      <c r="G2057" s="10"/>
      <c r="H2057" s="10"/>
      <c r="I2057" s="10"/>
      <c r="J2057" s="10"/>
      <c r="K2057" s="11"/>
      <c r="L2057" s="11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2"/>
      <c r="AS2057" s="12"/>
      <c r="AT2057" s="12"/>
      <c r="AU2057" s="12"/>
      <c r="AV2057" s="12"/>
      <c r="AW2057" s="12"/>
      <c r="AX2057" s="12"/>
      <c r="AY2057" s="12"/>
      <c r="AZ2057" s="12"/>
      <c r="BA2057" s="12"/>
      <c r="BB2057" s="12"/>
      <c r="BC2057" s="12"/>
      <c r="BD2057" s="12"/>
      <c r="BE2057" s="12"/>
      <c r="BF2057" s="12"/>
      <c r="BG2057" s="12"/>
      <c r="BH2057" s="12"/>
      <c r="BI2057" s="12"/>
      <c r="BJ2057" s="13"/>
      <c r="BK2057" s="13"/>
      <c r="BL2057" s="13"/>
      <c r="BM2057" s="13"/>
      <c r="BN2057" s="13"/>
    </row>
    <row r="2058" spans="1:66" x14ac:dyDescent="0.25">
      <c r="A2058" s="10"/>
      <c r="B2058" s="10"/>
      <c r="C2058" s="10"/>
      <c r="D2058" s="18"/>
      <c r="E2058" s="10"/>
      <c r="F2058" s="10"/>
      <c r="G2058" s="10"/>
      <c r="H2058" s="10"/>
      <c r="I2058" s="10"/>
      <c r="J2058" s="10"/>
      <c r="K2058" s="11"/>
      <c r="L2058" s="11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12"/>
      <c r="AF2058" s="12"/>
      <c r="AG2058" s="12"/>
      <c r="AH2058" s="12"/>
      <c r="AI2058" s="12"/>
      <c r="AJ2058" s="12"/>
      <c r="AK2058" s="12"/>
      <c r="AL2058" s="12"/>
      <c r="AM2058" s="12"/>
      <c r="AN2058" s="12"/>
      <c r="AO2058" s="12"/>
      <c r="AP2058" s="12"/>
      <c r="AQ2058" s="12"/>
      <c r="AR2058" s="12"/>
      <c r="AS2058" s="12"/>
      <c r="AT2058" s="12"/>
      <c r="AU2058" s="12"/>
      <c r="AV2058" s="12"/>
      <c r="AW2058" s="12"/>
      <c r="AX2058" s="12"/>
      <c r="AY2058" s="12"/>
      <c r="AZ2058" s="12"/>
      <c r="BA2058" s="12"/>
      <c r="BB2058" s="12"/>
      <c r="BC2058" s="12"/>
      <c r="BD2058" s="12"/>
      <c r="BE2058" s="12"/>
      <c r="BF2058" s="12"/>
      <c r="BG2058" s="12"/>
      <c r="BH2058" s="12"/>
      <c r="BI2058" s="12"/>
      <c r="BJ2058" s="13"/>
      <c r="BK2058" s="13"/>
      <c r="BL2058" s="13"/>
      <c r="BM2058" s="13"/>
      <c r="BN2058" s="13"/>
    </row>
    <row r="2059" spans="1:66" x14ac:dyDescent="0.25">
      <c r="A2059" s="10"/>
      <c r="B2059" s="10"/>
      <c r="C2059" s="10"/>
      <c r="D2059" s="18"/>
      <c r="E2059" s="10"/>
      <c r="F2059" s="10"/>
      <c r="G2059" s="10"/>
      <c r="H2059" s="10"/>
      <c r="I2059" s="10"/>
      <c r="J2059" s="10"/>
      <c r="K2059" s="11"/>
      <c r="L2059" s="11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2"/>
      <c r="AS2059" s="12"/>
      <c r="AT2059" s="12"/>
      <c r="AU2059" s="12"/>
      <c r="AV2059" s="12"/>
      <c r="AW2059" s="12"/>
      <c r="AX2059" s="12"/>
      <c r="AY2059" s="12"/>
      <c r="AZ2059" s="12"/>
      <c r="BA2059" s="12"/>
      <c r="BB2059" s="12"/>
      <c r="BC2059" s="12"/>
      <c r="BD2059" s="12"/>
      <c r="BE2059" s="12"/>
      <c r="BF2059" s="12"/>
      <c r="BG2059" s="12"/>
      <c r="BH2059" s="12"/>
      <c r="BI2059" s="12"/>
      <c r="BJ2059" s="13"/>
      <c r="BK2059" s="13"/>
      <c r="BL2059" s="13"/>
      <c r="BM2059" s="13"/>
      <c r="BN2059" s="13"/>
    </row>
    <row r="2060" spans="1:66" x14ac:dyDescent="0.25">
      <c r="A2060" s="10"/>
      <c r="B2060" s="10"/>
      <c r="C2060" s="10"/>
      <c r="D2060" s="18"/>
      <c r="E2060" s="10"/>
      <c r="F2060" s="10"/>
      <c r="G2060" s="10"/>
      <c r="H2060" s="10"/>
      <c r="I2060" s="10"/>
      <c r="J2060" s="10"/>
      <c r="K2060" s="11"/>
      <c r="L2060" s="11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12"/>
      <c r="AF2060" s="12"/>
      <c r="AG2060" s="12"/>
      <c r="AH2060" s="12"/>
      <c r="AI2060" s="12"/>
      <c r="AJ2060" s="12"/>
      <c r="AK2060" s="12"/>
      <c r="AL2060" s="12"/>
      <c r="AM2060" s="12"/>
      <c r="AN2060" s="12"/>
      <c r="AO2060" s="12"/>
      <c r="AP2060" s="12"/>
      <c r="AQ2060" s="12"/>
      <c r="AR2060" s="12"/>
      <c r="AS2060" s="12"/>
      <c r="AT2060" s="12"/>
      <c r="AU2060" s="12"/>
      <c r="AV2060" s="12"/>
      <c r="AW2060" s="12"/>
      <c r="AX2060" s="12"/>
      <c r="AY2060" s="12"/>
      <c r="AZ2060" s="12"/>
      <c r="BA2060" s="12"/>
      <c r="BB2060" s="12"/>
      <c r="BC2060" s="12"/>
      <c r="BD2060" s="12"/>
      <c r="BE2060" s="12"/>
      <c r="BF2060" s="12"/>
      <c r="BG2060" s="12"/>
      <c r="BH2060" s="12"/>
      <c r="BI2060" s="12"/>
      <c r="BJ2060" s="13"/>
      <c r="BK2060" s="13"/>
      <c r="BL2060" s="13"/>
      <c r="BM2060" s="13"/>
      <c r="BN2060" s="13"/>
    </row>
    <row r="2061" spans="1:66" x14ac:dyDescent="0.25">
      <c r="A2061" s="10"/>
      <c r="B2061" s="10"/>
      <c r="C2061" s="10"/>
      <c r="D2061" s="18"/>
      <c r="E2061" s="10"/>
      <c r="F2061" s="10"/>
      <c r="G2061" s="10"/>
      <c r="H2061" s="10"/>
      <c r="I2061" s="10"/>
      <c r="J2061" s="10"/>
      <c r="K2061" s="11"/>
      <c r="L2061" s="11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2"/>
      <c r="AS2061" s="12"/>
      <c r="AT2061" s="12"/>
      <c r="AU2061" s="12"/>
      <c r="AV2061" s="12"/>
      <c r="AW2061" s="12"/>
      <c r="AX2061" s="12"/>
      <c r="AY2061" s="12"/>
      <c r="AZ2061" s="12"/>
      <c r="BA2061" s="12"/>
      <c r="BB2061" s="12"/>
      <c r="BC2061" s="12"/>
      <c r="BD2061" s="12"/>
      <c r="BE2061" s="12"/>
      <c r="BF2061" s="12"/>
      <c r="BG2061" s="12"/>
      <c r="BH2061" s="12"/>
      <c r="BI2061" s="12"/>
      <c r="BJ2061" s="13"/>
      <c r="BK2061" s="13"/>
      <c r="BL2061" s="13"/>
      <c r="BM2061" s="13"/>
      <c r="BN2061" s="13"/>
    </row>
    <row r="2062" spans="1:66" x14ac:dyDescent="0.25">
      <c r="A2062" s="10"/>
      <c r="B2062" s="10"/>
      <c r="C2062" s="10"/>
      <c r="D2062" s="18"/>
      <c r="E2062" s="10"/>
      <c r="F2062" s="10"/>
      <c r="G2062" s="10"/>
      <c r="H2062" s="10"/>
      <c r="I2062" s="10"/>
      <c r="J2062" s="10"/>
      <c r="K2062" s="11"/>
      <c r="L2062" s="11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  <c r="AE2062" s="12"/>
      <c r="AF2062" s="12"/>
      <c r="AG2062" s="12"/>
      <c r="AH2062" s="12"/>
      <c r="AI2062" s="12"/>
      <c r="AJ2062" s="12"/>
      <c r="AK2062" s="12"/>
      <c r="AL2062" s="12"/>
      <c r="AM2062" s="12"/>
      <c r="AN2062" s="12"/>
      <c r="AO2062" s="12"/>
      <c r="AP2062" s="12"/>
      <c r="AQ2062" s="12"/>
      <c r="AR2062" s="12"/>
      <c r="AS2062" s="12"/>
      <c r="AT2062" s="12"/>
      <c r="AU2062" s="12"/>
      <c r="AV2062" s="12"/>
      <c r="AW2062" s="12"/>
      <c r="AX2062" s="12"/>
      <c r="AY2062" s="12"/>
      <c r="AZ2062" s="12"/>
      <c r="BA2062" s="12"/>
      <c r="BB2062" s="12"/>
      <c r="BC2062" s="12"/>
      <c r="BD2062" s="12"/>
      <c r="BE2062" s="12"/>
      <c r="BF2062" s="12"/>
      <c r="BG2062" s="12"/>
      <c r="BH2062" s="12"/>
      <c r="BI2062" s="12"/>
      <c r="BJ2062" s="13"/>
      <c r="BK2062" s="13"/>
      <c r="BL2062" s="13"/>
      <c r="BM2062" s="13"/>
      <c r="BN2062" s="13"/>
    </row>
    <row r="2063" spans="1:66" x14ac:dyDescent="0.25">
      <c r="A2063" s="10"/>
      <c r="B2063" s="10"/>
      <c r="C2063" s="10"/>
      <c r="D2063" s="18"/>
      <c r="E2063" s="10"/>
      <c r="F2063" s="10"/>
      <c r="G2063" s="10"/>
      <c r="H2063" s="10"/>
      <c r="I2063" s="10"/>
      <c r="J2063" s="10"/>
      <c r="K2063" s="11"/>
      <c r="L2063" s="11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2"/>
      <c r="AS2063" s="12"/>
      <c r="AT2063" s="12"/>
      <c r="AU2063" s="12"/>
      <c r="AV2063" s="12"/>
      <c r="AW2063" s="12"/>
      <c r="AX2063" s="12"/>
      <c r="AY2063" s="12"/>
      <c r="AZ2063" s="12"/>
      <c r="BA2063" s="12"/>
      <c r="BB2063" s="12"/>
      <c r="BC2063" s="12"/>
      <c r="BD2063" s="12"/>
      <c r="BE2063" s="12"/>
      <c r="BF2063" s="12"/>
      <c r="BG2063" s="12"/>
      <c r="BH2063" s="12"/>
      <c r="BI2063" s="12"/>
      <c r="BJ2063" s="13"/>
      <c r="BK2063" s="13"/>
      <c r="BL2063" s="13"/>
      <c r="BM2063" s="13"/>
      <c r="BN2063" s="13"/>
    </row>
    <row r="2064" spans="1:66" x14ac:dyDescent="0.25">
      <c r="A2064" s="10"/>
      <c r="B2064" s="10"/>
      <c r="C2064" s="10"/>
      <c r="D2064" s="18"/>
      <c r="E2064" s="10"/>
      <c r="F2064" s="10"/>
      <c r="G2064" s="10"/>
      <c r="H2064" s="10"/>
      <c r="I2064" s="10"/>
      <c r="J2064" s="10"/>
      <c r="K2064" s="11"/>
      <c r="L2064" s="11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  <c r="AE2064" s="12"/>
      <c r="AF2064" s="12"/>
      <c r="AG2064" s="12"/>
      <c r="AH2064" s="12"/>
      <c r="AI2064" s="12"/>
      <c r="AJ2064" s="12"/>
      <c r="AK2064" s="12"/>
      <c r="AL2064" s="12"/>
      <c r="AM2064" s="12"/>
      <c r="AN2064" s="12"/>
      <c r="AO2064" s="12"/>
      <c r="AP2064" s="12"/>
      <c r="AQ2064" s="12"/>
      <c r="AR2064" s="12"/>
      <c r="AS2064" s="12"/>
      <c r="AT2064" s="12"/>
      <c r="AU2064" s="12"/>
      <c r="AV2064" s="12"/>
      <c r="AW2064" s="12"/>
      <c r="AX2064" s="12"/>
      <c r="AY2064" s="12"/>
      <c r="AZ2064" s="12"/>
      <c r="BA2064" s="12"/>
      <c r="BB2064" s="12"/>
      <c r="BC2064" s="12"/>
      <c r="BD2064" s="12"/>
      <c r="BE2064" s="12"/>
      <c r="BF2064" s="12"/>
      <c r="BG2064" s="12"/>
      <c r="BH2064" s="12"/>
      <c r="BI2064" s="12"/>
      <c r="BJ2064" s="13"/>
      <c r="BK2064" s="13"/>
      <c r="BL2064" s="13"/>
      <c r="BM2064" s="13"/>
      <c r="BN2064" s="13"/>
    </row>
    <row r="2065" spans="1:66" x14ac:dyDescent="0.25">
      <c r="A2065" s="10"/>
      <c r="B2065" s="10"/>
      <c r="C2065" s="10"/>
      <c r="D2065" s="18"/>
      <c r="E2065" s="10"/>
      <c r="F2065" s="10"/>
      <c r="G2065" s="10"/>
      <c r="H2065" s="10"/>
      <c r="I2065" s="10"/>
      <c r="J2065" s="10"/>
      <c r="K2065" s="11"/>
      <c r="L2065" s="11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2"/>
      <c r="AS2065" s="12"/>
      <c r="AT2065" s="12"/>
      <c r="AU2065" s="12"/>
      <c r="AV2065" s="12"/>
      <c r="AW2065" s="12"/>
      <c r="AX2065" s="12"/>
      <c r="AY2065" s="12"/>
      <c r="AZ2065" s="12"/>
      <c r="BA2065" s="12"/>
      <c r="BB2065" s="12"/>
      <c r="BC2065" s="12"/>
      <c r="BD2065" s="12"/>
      <c r="BE2065" s="12"/>
      <c r="BF2065" s="12"/>
      <c r="BG2065" s="12"/>
      <c r="BH2065" s="12"/>
      <c r="BI2065" s="12"/>
      <c r="BJ2065" s="13"/>
      <c r="BK2065" s="13"/>
      <c r="BL2065" s="13"/>
      <c r="BM2065" s="13"/>
      <c r="BN2065" s="13"/>
    </row>
    <row r="2066" spans="1:66" x14ac:dyDescent="0.25">
      <c r="A2066" s="10"/>
      <c r="B2066" s="10"/>
      <c r="C2066" s="10"/>
      <c r="D2066" s="18"/>
      <c r="E2066" s="10"/>
      <c r="F2066" s="10"/>
      <c r="G2066" s="10"/>
      <c r="H2066" s="10"/>
      <c r="I2066" s="10"/>
      <c r="J2066" s="10"/>
      <c r="K2066" s="11"/>
      <c r="L2066" s="11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  <c r="AE2066" s="12"/>
      <c r="AF2066" s="12"/>
      <c r="AG2066" s="12"/>
      <c r="AH2066" s="12"/>
      <c r="AI2066" s="12"/>
      <c r="AJ2066" s="12"/>
      <c r="AK2066" s="12"/>
      <c r="AL2066" s="12"/>
      <c r="AM2066" s="12"/>
      <c r="AN2066" s="12"/>
      <c r="AO2066" s="12"/>
      <c r="AP2066" s="12"/>
      <c r="AQ2066" s="12"/>
      <c r="AR2066" s="12"/>
      <c r="AS2066" s="12"/>
      <c r="AT2066" s="12"/>
      <c r="AU2066" s="12"/>
      <c r="AV2066" s="12"/>
      <c r="AW2066" s="12"/>
      <c r="AX2066" s="12"/>
      <c r="AY2066" s="12"/>
      <c r="AZ2066" s="12"/>
      <c r="BA2066" s="12"/>
      <c r="BB2066" s="12"/>
      <c r="BC2066" s="12"/>
      <c r="BD2066" s="12"/>
      <c r="BE2066" s="12"/>
      <c r="BF2066" s="12"/>
      <c r="BG2066" s="12"/>
      <c r="BH2066" s="12"/>
      <c r="BI2066" s="12"/>
      <c r="BJ2066" s="13"/>
      <c r="BK2066" s="13"/>
      <c r="BL2066" s="13"/>
      <c r="BM2066" s="13"/>
      <c r="BN2066" s="13"/>
    </row>
    <row r="2067" spans="1:66" x14ac:dyDescent="0.25">
      <c r="A2067" s="10"/>
      <c r="B2067" s="10"/>
      <c r="C2067" s="10"/>
      <c r="D2067" s="18"/>
      <c r="E2067" s="10"/>
      <c r="F2067" s="10"/>
      <c r="G2067" s="10"/>
      <c r="H2067" s="10"/>
      <c r="I2067" s="10"/>
      <c r="J2067" s="10"/>
      <c r="K2067" s="11"/>
      <c r="L2067" s="11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2"/>
      <c r="AS2067" s="12"/>
      <c r="AT2067" s="12"/>
      <c r="AU2067" s="12"/>
      <c r="AV2067" s="12"/>
      <c r="AW2067" s="12"/>
      <c r="AX2067" s="12"/>
      <c r="AY2067" s="12"/>
      <c r="AZ2067" s="12"/>
      <c r="BA2067" s="12"/>
      <c r="BB2067" s="12"/>
      <c r="BC2067" s="12"/>
      <c r="BD2067" s="12"/>
      <c r="BE2067" s="12"/>
      <c r="BF2067" s="12"/>
      <c r="BG2067" s="12"/>
      <c r="BH2067" s="12"/>
      <c r="BI2067" s="12"/>
      <c r="BJ2067" s="13"/>
      <c r="BK2067" s="13"/>
      <c r="BL2067" s="13"/>
      <c r="BM2067" s="13"/>
      <c r="BN2067" s="13"/>
    </row>
    <row r="2068" spans="1:66" x14ac:dyDescent="0.25">
      <c r="A2068" s="10"/>
      <c r="B2068" s="10"/>
      <c r="C2068" s="10"/>
      <c r="D2068" s="18"/>
      <c r="E2068" s="10"/>
      <c r="F2068" s="10"/>
      <c r="G2068" s="10"/>
      <c r="H2068" s="10"/>
      <c r="I2068" s="10"/>
      <c r="J2068" s="10"/>
      <c r="K2068" s="11"/>
      <c r="L2068" s="11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  <c r="AE2068" s="12"/>
      <c r="AF2068" s="12"/>
      <c r="AG2068" s="12"/>
      <c r="AH2068" s="12"/>
      <c r="AI2068" s="12"/>
      <c r="AJ2068" s="12"/>
      <c r="AK2068" s="12"/>
      <c r="AL2068" s="12"/>
      <c r="AM2068" s="12"/>
      <c r="AN2068" s="12"/>
      <c r="AO2068" s="12"/>
      <c r="AP2068" s="12"/>
      <c r="AQ2068" s="12"/>
      <c r="AR2068" s="12"/>
      <c r="AS2068" s="12"/>
      <c r="AT2068" s="12"/>
      <c r="AU2068" s="12"/>
      <c r="AV2068" s="12"/>
      <c r="AW2068" s="12"/>
      <c r="AX2068" s="12"/>
      <c r="AY2068" s="12"/>
      <c r="AZ2068" s="12"/>
      <c r="BA2068" s="12"/>
      <c r="BB2068" s="12"/>
      <c r="BC2068" s="12"/>
      <c r="BD2068" s="12"/>
      <c r="BE2068" s="12"/>
      <c r="BF2068" s="12"/>
      <c r="BG2068" s="12"/>
      <c r="BH2068" s="12"/>
      <c r="BI2068" s="12"/>
      <c r="BJ2068" s="13"/>
      <c r="BK2068" s="13"/>
      <c r="BL2068" s="13"/>
      <c r="BM2068" s="13"/>
      <c r="BN2068" s="13"/>
    </row>
    <row r="2069" spans="1:66" x14ac:dyDescent="0.25">
      <c r="A2069" s="10"/>
      <c r="B2069" s="10"/>
      <c r="C2069" s="10"/>
      <c r="D2069" s="18"/>
      <c r="E2069" s="10"/>
      <c r="F2069" s="10"/>
      <c r="G2069" s="10"/>
      <c r="H2069" s="10"/>
      <c r="I2069" s="10"/>
      <c r="J2069" s="10"/>
      <c r="K2069" s="11"/>
      <c r="L2069" s="11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2"/>
      <c r="AS2069" s="12"/>
      <c r="AT2069" s="12"/>
      <c r="AU2069" s="12"/>
      <c r="AV2069" s="12"/>
      <c r="AW2069" s="12"/>
      <c r="AX2069" s="12"/>
      <c r="AY2069" s="12"/>
      <c r="AZ2069" s="12"/>
      <c r="BA2069" s="12"/>
      <c r="BB2069" s="12"/>
      <c r="BC2069" s="12"/>
      <c r="BD2069" s="12"/>
      <c r="BE2069" s="12"/>
      <c r="BF2069" s="12"/>
      <c r="BG2069" s="12"/>
      <c r="BH2069" s="12"/>
      <c r="BI2069" s="12"/>
      <c r="BJ2069" s="13"/>
      <c r="BK2069" s="13"/>
      <c r="BL2069" s="13"/>
      <c r="BM2069" s="13"/>
      <c r="BN2069" s="13"/>
    </row>
    <row r="2070" spans="1:66" x14ac:dyDescent="0.25">
      <c r="A2070" s="10"/>
      <c r="B2070" s="10"/>
      <c r="C2070" s="10"/>
      <c r="D2070" s="18"/>
      <c r="E2070" s="10"/>
      <c r="F2070" s="10"/>
      <c r="G2070" s="10"/>
      <c r="H2070" s="10"/>
      <c r="I2070" s="10"/>
      <c r="J2070" s="10"/>
      <c r="K2070" s="11"/>
      <c r="L2070" s="11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  <c r="AE2070" s="12"/>
      <c r="AF2070" s="12"/>
      <c r="AG2070" s="12"/>
      <c r="AH2070" s="12"/>
      <c r="AI2070" s="12"/>
      <c r="AJ2070" s="12"/>
      <c r="AK2070" s="12"/>
      <c r="AL2070" s="12"/>
      <c r="AM2070" s="12"/>
      <c r="AN2070" s="12"/>
      <c r="AO2070" s="12"/>
      <c r="AP2070" s="12"/>
      <c r="AQ2070" s="12"/>
      <c r="AR2070" s="12"/>
      <c r="AS2070" s="12"/>
      <c r="AT2070" s="12"/>
      <c r="AU2070" s="12"/>
      <c r="AV2070" s="12"/>
      <c r="AW2070" s="12"/>
      <c r="AX2070" s="12"/>
      <c r="AY2070" s="12"/>
      <c r="AZ2070" s="12"/>
      <c r="BA2070" s="12"/>
      <c r="BB2070" s="12"/>
      <c r="BC2070" s="12"/>
      <c r="BD2070" s="12"/>
      <c r="BE2070" s="12"/>
      <c r="BF2070" s="12"/>
      <c r="BG2070" s="12"/>
      <c r="BH2070" s="12"/>
      <c r="BI2070" s="12"/>
      <c r="BJ2070" s="13"/>
      <c r="BK2070" s="13"/>
      <c r="BL2070" s="13"/>
      <c r="BM2070" s="13"/>
      <c r="BN2070" s="13"/>
    </row>
    <row r="2071" spans="1:66" x14ac:dyDescent="0.25">
      <c r="A2071" s="10"/>
      <c r="B2071" s="10"/>
      <c r="C2071" s="10"/>
      <c r="D2071" s="18"/>
      <c r="E2071" s="10"/>
      <c r="F2071" s="10"/>
      <c r="G2071" s="10"/>
      <c r="H2071" s="10"/>
      <c r="I2071" s="10"/>
      <c r="J2071" s="10"/>
      <c r="K2071" s="11"/>
      <c r="L2071" s="11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2"/>
      <c r="AS2071" s="12"/>
      <c r="AT2071" s="12"/>
      <c r="AU2071" s="12"/>
      <c r="AV2071" s="12"/>
      <c r="AW2071" s="12"/>
      <c r="AX2071" s="12"/>
      <c r="AY2071" s="12"/>
      <c r="AZ2071" s="12"/>
      <c r="BA2071" s="12"/>
      <c r="BB2071" s="12"/>
      <c r="BC2071" s="12"/>
      <c r="BD2071" s="12"/>
      <c r="BE2071" s="12"/>
      <c r="BF2071" s="12"/>
      <c r="BG2071" s="12"/>
      <c r="BH2071" s="12"/>
      <c r="BI2071" s="12"/>
      <c r="BJ2071" s="13"/>
      <c r="BK2071" s="13"/>
      <c r="BL2071" s="13"/>
      <c r="BM2071" s="13"/>
      <c r="BN2071" s="13"/>
    </row>
    <row r="2072" spans="1:66" x14ac:dyDescent="0.25">
      <c r="A2072" s="10"/>
      <c r="B2072" s="10"/>
      <c r="C2072" s="10"/>
      <c r="D2072" s="18"/>
      <c r="E2072" s="10"/>
      <c r="F2072" s="10"/>
      <c r="G2072" s="10"/>
      <c r="H2072" s="10"/>
      <c r="I2072" s="10"/>
      <c r="J2072" s="10"/>
      <c r="K2072" s="11"/>
      <c r="L2072" s="11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/>
      <c r="AE2072" s="12"/>
      <c r="AF2072" s="12"/>
      <c r="AG2072" s="12"/>
      <c r="AH2072" s="12"/>
      <c r="AI2072" s="12"/>
      <c r="AJ2072" s="12"/>
      <c r="AK2072" s="12"/>
      <c r="AL2072" s="12"/>
      <c r="AM2072" s="12"/>
      <c r="AN2072" s="12"/>
      <c r="AO2072" s="12"/>
      <c r="AP2072" s="12"/>
      <c r="AQ2072" s="12"/>
      <c r="AR2072" s="12"/>
      <c r="AS2072" s="12"/>
      <c r="AT2072" s="12"/>
      <c r="AU2072" s="12"/>
      <c r="AV2072" s="12"/>
      <c r="AW2072" s="12"/>
      <c r="AX2072" s="12"/>
      <c r="AY2072" s="12"/>
      <c r="AZ2072" s="12"/>
      <c r="BA2072" s="12"/>
      <c r="BB2072" s="12"/>
      <c r="BC2072" s="12"/>
      <c r="BD2072" s="12"/>
      <c r="BE2072" s="12"/>
      <c r="BF2072" s="12"/>
      <c r="BG2072" s="12"/>
      <c r="BH2072" s="12"/>
      <c r="BI2072" s="12"/>
      <c r="BJ2072" s="13"/>
      <c r="BK2072" s="13"/>
      <c r="BL2072" s="13"/>
      <c r="BM2072" s="13"/>
      <c r="BN2072" s="13"/>
    </row>
    <row r="2073" spans="1:66" x14ac:dyDescent="0.25">
      <c r="A2073" s="10"/>
      <c r="B2073" s="10"/>
      <c r="C2073" s="10"/>
      <c r="D2073" s="18"/>
      <c r="E2073" s="10"/>
      <c r="F2073" s="10"/>
      <c r="G2073" s="10"/>
      <c r="H2073" s="10"/>
      <c r="I2073" s="10"/>
      <c r="J2073" s="10"/>
      <c r="K2073" s="11"/>
      <c r="L2073" s="11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2"/>
      <c r="AS2073" s="12"/>
      <c r="AT2073" s="12"/>
      <c r="AU2073" s="12"/>
      <c r="AV2073" s="12"/>
      <c r="AW2073" s="12"/>
      <c r="AX2073" s="12"/>
      <c r="AY2073" s="12"/>
      <c r="AZ2073" s="12"/>
      <c r="BA2073" s="12"/>
      <c r="BB2073" s="12"/>
      <c r="BC2073" s="12"/>
      <c r="BD2073" s="12"/>
      <c r="BE2073" s="12"/>
      <c r="BF2073" s="12"/>
      <c r="BG2073" s="12"/>
      <c r="BH2073" s="12"/>
      <c r="BI2073" s="12"/>
      <c r="BJ2073" s="13"/>
      <c r="BK2073" s="13"/>
      <c r="BL2073" s="13"/>
      <c r="BM2073" s="13"/>
      <c r="BN2073" s="13"/>
    </row>
    <row r="2074" spans="1:66" x14ac:dyDescent="0.25">
      <c r="A2074" s="10"/>
      <c r="B2074" s="10"/>
      <c r="C2074" s="10"/>
      <c r="D2074" s="18"/>
      <c r="E2074" s="10"/>
      <c r="F2074" s="10"/>
      <c r="G2074" s="10"/>
      <c r="H2074" s="10"/>
      <c r="I2074" s="10"/>
      <c r="J2074" s="10"/>
      <c r="K2074" s="11"/>
      <c r="L2074" s="11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12"/>
      <c r="AE2074" s="12"/>
      <c r="AF2074" s="12"/>
      <c r="AG2074" s="12"/>
      <c r="AH2074" s="12"/>
      <c r="AI2074" s="12"/>
      <c r="AJ2074" s="12"/>
      <c r="AK2074" s="12"/>
      <c r="AL2074" s="12"/>
      <c r="AM2074" s="12"/>
      <c r="AN2074" s="12"/>
      <c r="AO2074" s="12"/>
      <c r="AP2074" s="12"/>
      <c r="AQ2074" s="12"/>
      <c r="AR2074" s="12"/>
      <c r="AS2074" s="12"/>
      <c r="AT2074" s="12"/>
      <c r="AU2074" s="12"/>
      <c r="AV2074" s="12"/>
      <c r="AW2074" s="12"/>
      <c r="AX2074" s="12"/>
      <c r="AY2074" s="12"/>
      <c r="AZ2074" s="12"/>
      <c r="BA2074" s="12"/>
      <c r="BB2074" s="12"/>
      <c r="BC2074" s="12"/>
      <c r="BD2074" s="12"/>
      <c r="BE2074" s="12"/>
      <c r="BF2074" s="12"/>
      <c r="BG2074" s="12"/>
      <c r="BH2074" s="12"/>
      <c r="BI2074" s="12"/>
      <c r="BJ2074" s="13"/>
      <c r="BK2074" s="13"/>
      <c r="BL2074" s="13"/>
      <c r="BM2074" s="13"/>
      <c r="BN2074" s="13"/>
    </row>
    <row r="2075" spans="1:66" x14ac:dyDescent="0.25">
      <c r="A2075" s="10"/>
      <c r="B2075" s="10"/>
      <c r="C2075" s="10"/>
      <c r="D2075" s="18"/>
      <c r="E2075" s="10"/>
      <c r="F2075" s="10"/>
      <c r="G2075" s="10"/>
      <c r="H2075" s="10"/>
      <c r="I2075" s="10"/>
      <c r="J2075" s="10"/>
      <c r="K2075" s="11"/>
      <c r="L2075" s="11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2"/>
      <c r="AS2075" s="12"/>
      <c r="AT2075" s="12"/>
      <c r="AU2075" s="12"/>
      <c r="AV2075" s="12"/>
      <c r="AW2075" s="12"/>
      <c r="AX2075" s="12"/>
      <c r="AY2075" s="12"/>
      <c r="AZ2075" s="12"/>
      <c r="BA2075" s="12"/>
      <c r="BB2075" s="12"/>
      <c r="BC2075" s="12"/>
      <c r="BD2075" s="12"/>
      <c r="BE2075" s="12"/>
      <c r="BF2075" s="12"/>
      <c r="BG2075" s="12"/>
      <c r="BH2075" s="12"/>
      <c r="BI2075" s="12"/>
      <c r="BJ2075" s="13"/>
      <c r="BK2075" s="13"/>
      <c r="BL2075" s="13"/>
      <c r="BM2075" s="13"/>
      <c r="BN2075" s="13"/>
    </row>
    <row r="2076" spans="1:66" x14ac:dyDescent="0.25">
      <c r="A2076" s="10"/>
      <c r="B2076" s="10"/>
      <c r="C2076" s="10"/>
      <c r="D2076" s="18"/>
      <c r="E2076" s="10"/>
      <c r="F2076" s="10"/>
      <c r="G2076" s="10"/>
      <c r="H2076" s="10"/>
      <c r="I2076" s="10"/>
      <c r="J2076" s="10"/>
      <c r="K2076" s="11"/>
      <c r="L2076" s="11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12"/>
      <c r="AD2076" s="12"/>
      <c r="AE2076" s="12"/>
      <c r="AF2076" s="12"/>
      <c r="AG2076" s="12"/>
      <c r="AH2076" s="12"/>
      <c r="AI2076" s="12"/>
      <c r="AJ2076" s="12"/>
      <c r="AK2076" s="12"/>
      <c r="AL2076" s="12"/>
      <c r="AM2076" s="12"/>
      <c r="AN2076" s="12"/>
      <c r="AO2076" s="12"/>
      <c r="AP2076" s="12"/>
      <c r="AQ2076" s="12"/>
      <c r="AR2076" s="12"/>
      <c r="AS2076" s="12"/>
      <c r="AT2076" s="12"/>
      <c r="AU2076" s="12"/>
      <c r="AV2076" s="12"/>
      <c r="AW2076" s="12"/>
      <c r="AX2076" s="12"/>
      <c r="AY2076" s="12"/>
      <c r="AZ2076" s="12"/>
      <c r="BA2076" s="12"/>
      <c r="BB2076" s="12"/>
      <c r="BC2076" s="12"/>
      <c r="BD2076" s="12"/>
      <c r="BE2076" s="12"/>
      <c r="BF2076" s="12"/>
      <c r="BG2076" s="12"/>
      <c r="BH2076" s="12"/>
      <c r="BI2076" s="12"/>
      <c r="BJ2076" s="13"/>
      <c r="BK2076" s="13"/>
      <c r="BL2076" s="13"/>
      <c r="BM2076" s="13"/>
      <c r="BN2076" s="13"/>
    </row>
    <row r="2077" spans="1:66" x14ac:dyDescent="0.25">
      <c r="A2077" s="10"/>
      <c r="B2077" s="10"/>
      <c r="C2077" s="10"/>
      <c r="D2077" s="18"/>
      <c r="E2077" s="10"/>
      <c r="F2077" s="10"/>
      <c r="G2077" s="10"/>
      <c r="H2077" s="10"/>
      <c r="I2077" s="10"/>
      <c r="J2077" s="10"/>
      <c r="K2077" s="11"/>
      <c r="L2077" s="11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2"/>
      <c r="AS2077" s="12"/>
      <c r="AT2077" s="12"/>
      <c r="AU2077" s="12"/>
      <c r="AV2077" s="12"/>
      <c r="AW2077" s="12"/>
      <c r="AX2077" s="12"/>
      <c r="AY2077" s="12"/>
      <c r="AZ2077" s="12"/>
      <c r="BA2077" s="12"/>
      <c r="BB2077" s="12"/>
      <c r="BC2077" s="12"/>
      <c r="BD2077" s="12"/>
      <c r="BE2077" s="12"/>
      <c r="BF2077" s="12"/>
      <c r="BG2077" s="12"/>
      <c r="BH2077" s="12"/>
      <c r="BI2077" s="12"/>
      <c r="BJ2077" s="13"/>
      <c r="BK2077" s="13"/>
      <c r="BL2077" s="13"/>
      <c r="BM2077" s="13"/>
      <c r="BN2077" s="13"/>
    </row>
    <row r="2078" spans="1:66" x14ac:dyDescent="0.25">
      <c r="A2078" s="10"/>
      <c r="B2078" s="10"/>
      <c r="C2078" s="10"/>
      <c r="D2078" s="18"/>
      <c r="E2078" s="10"/>
      <c r="F2078" s="10"/>
      <c r="G2078" s="10"/>
      <c r="H2078" s="10"/>
      <c r="I2078" s="10"/>
      <c r="J2078" s="10"/>
      <c r="K2078" s="11"/>
      <c r="L2078" s="11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  <c r="AD2078" s="12"/>
      <c r="AE2078" s="12"/>
      <c r="AF2078" s="12"/>
      <c r="AG2078" s="12"/>
      <c r="AH2078" s="12"/>
      <c r="AI2078" s="12"/>
      <c r="AJ2078" s="12"/>
      <c r="AK2078" s="12"/>
      <c r="AL2078" s="12"/>
      <c r="AM2078" s="12"/>
      <c r="AN2078" s="12"/>
      <c r="AO2078" s="12"/>
      <c r="AP2078" s="12"/>
      <c r="AQ2078" s="12"/>
      <c r="AR2078" s="12"/>
      <c r="AS2078" s="12"/>
      <c r="AT2078" s="12"/>
      <c r="AU2078" s="12"/>
      <c r="AV2078" s="12"/>
      <c r="AW2078" s="12"/>
      <c r="AX2078" s="12"/>
      <c r="AY2078" s="12"/>
      <c r="AZ2078" s="12"/>
      <c r="BA2078" s="12"/>
      <c r="BB2078" s="12"/>
      <c r="BC2078" s="12"/>
      <c r="BD2078" s="12"/>
      <c r="BE2078" s="12"/>
      <c r="BF2078" s="12"/>
      <c r="BG2078" s="12"/>
      <c r="BH2078" s="12"/>
      <c r="BI2078" s="12"/>
      <c r="BJ2078" s="13"/>
      <c r="BK2078" s="13"/>
      <c r="BL2078" s="13"/>
      <c r="BM2078" s="13"/>
      <c r="BN2078" s="13"/>
    </row>
    <row r="2079" spans="1:66" x14ac:dyDescent="0.25">
      <c r="A2079" s="10"/>
      <c r="B2079" s="10"/>
      <c r="C2079" s="10"/>
      <c r="D2079" s="18"/>
      <c r="E2079" s="10"/>
      <c r="F2079" s="10"/>
      <c r="G2079" s="10"/>
      <c r="H2079" s="10"/>
      <c r="I2079" s="10"/>
      <c r="J2079" s="10"/>
      <c r="K2079" s="11"/>
      <c r="L2079" s="11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2"/>
      <c r="AS2079" s="12"/>
      <c r="AT2079" s="12"/>
      <c r="AU2079" s="12"/>
      <c r="AV2079" s="12"/>
      <c r="AW2079" s="12"/>
      <c r="AX2079" s="12"/>
      <c r="AY2079" s="12"/>
      <c r="AZ2079" s="12"/>
      <c r="BA2079" s="12"/>
      <c r="BB2079" s="12"/>
      <c r="BC2079" s="12"/>
      <c r="BD2079" s="12"/>
      <c r="BE2079" s="12"/>
      <c r="BF2079" s="12"/>
      <c r="BG2079" s="12"/>
      <c r="BH2079" s="12"/>
      <c r="BI2079" s="12"/>
      <c r="BJ2079" s="13"/>
      <c r="BK2079" s="13"/>
      <c r="BL2079" s="13"/>
      <c r="BM2079" s="13"/>
      <c r="BN2079" s="13"/>
    </row>
    <row r="2080" spans="1:66" x14ac:dyDescent="0.25">
      <c r="A2080" s="10"/>
      <c r="B2080" s="10"/>
      <c r="C2080" s="10"/>
      <c r="D2080" s="18"/>
      <c r="E2080" s="10"/>
      <c r="F2080" s="10"/>
      <c r="G2080" s="10"/>
      <c r="H2080" s="10"/>
      <c r="I2080" s="10"/>
      <c r="J2080" s="10"/>
      <c r="K2080" s="11"/>
      <c r="L2080" s="11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12"/>
      <c r="AE2080" s="12"/>
      <c r="AF2080" s="12"/>
      <c r="AG2080" s="12"/>
      <c r="AH2080" s="12"/>
      <c r="AI2080" s="12"/>
      <c r="AJ2080" s="12"/>
      <c r="AK2080" s="12"/>
      <c r="AL2080" s="12"/>
      <c r="AM2080" s="12"/>
      <c r="AN2080" s="12"/>
      <c r="AO2080" s="12"/>
      <c r="AP2080" s="12"/>
      <c r="AQ2080" s="12"/>
      <c r="AR2080" s="12"/>
      <c r="AS2080" s="12"/>
      <c r="AT2080" s="12"/>
      <c r="AU2080" s="12"/>
      <c r="AV2080" s="12"/>
      <c r="AW2080" s="12"/>
      <c r="AX2080" s="12"/>
      <c r="AY2080" s="12"/>
      <c r="AZ2080" s="12"/>
      <c r="BA2080" s="12"/>
      <c r="BB2080" s="12"/>
      <c r="BC2080" s="12"/>
      <c r="BD2080" s="12"/>
      <c r="BE2080" s="12"/>
      <c r="BF2080" s="12"/>
      <c r="BG2080" s="12"/>
      <c r="BH2080" s="12"/>
      <c r="BI2080" s="12"/>
      <c r="BJ2080" s="13"/>
      <c r="BK2080" s="13"/>
      <c r="BL2080" s="13"/>
      <c r="BM2080" s="13"/>
      <c r="BN2080" s="13"/>
    </row>
    <row r="2081" spans="1:66" s="14" customFormat="1" x14ac:dyDescent="0.25">
      <c r="A2081" s="10"/>
      <c r="B2081" s="10"/>
      <c r="C2081" s="10"/>
      <c r="D2081" s="18"/>
      <c r="E2081" s="10"/>
      <c r="F2081" s="10"/>
      <c r="G2081" s="10"/>
      <c r="H2081" s="10"/>
      <c r="I2081" s="10"/>
      <c r="J2081" s="10"/>
      <c r="K2081" s="11"/>
      <c r="L2081" s="11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2"/>
      <c r="AS2081" s="12"/>
      <c r="AT2081" s="12"/>
      <c r="AU2081" s="12"/>
      <c r="AV2081" s="12"/>
      <c r="AW2081" s="12"/>
      <c r="AX2081" s="12"/>
      <c r="AY2081" s="12"/>
      <c r="AZ2081" s="12"/>
      <c r="BA2081" s="12"/>
      <c r="BB2081" s="12"/>
      <c r="BC2081" s="12"/>
      <c r="BD2081" s="12"/>
      <c r="BE2081" s="12"/>
      <c r="BF2081" s="12"/>
      <c r="BG2081" s="12"/>
      <c r="BH2081" s="12"/>
      <c r="BI2081" s="12"/>
      <c r="BJ2081" s="13"/>
      <c r="BK2081" s="13"/>
      <c r="BL2081" s="13"/>
      <c r="BM2081" s="13"/>
      <c r="BN2081" s="13"/>
    </row>
    <row r="2082" spans="1:66" x14ac:dyDescent="0.25">
      <c r="A2082" s="10"/>
      <c r="B2082" s="10"/>
      <c r="C2082" s="10"/>
      <c r="D2082" s="18"/>
      <c r="E2082" s="10"/>
      <c r="F2082" s="10"/>
      <c r="G2082" s="10"/>
      <c r="H2082" s="10"/>
      <c r="I2082" s="10"/>
      <c r="J2082" s="10"/>
      <c r="K2082" s="11"/>
      <c r="L2082" s="11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  <c r="AE2082" s="12"/>
      <c r="AF2082" s="12"/>
      <c r="AG2082" s="12"/>
      <c r="AH2082" s="12"/>
      <c r="AI2082" s="12"/>
      <c r="AJ2082" s="12"/>
      <c r="AK2082" s="12"/>
      <c r="AL2082" s="12"/>
      <c r="AM2082" s="12"/>
      <c r="AN2082" s="12"/>
      <c r="AO2082" s="12"/>
      <c r="AP2082" s="12"/>
      <c r="AQ2082" s="12"/>
      <c r="AR2082" s="12"/>
      <c r="AS2082" s="12"/>
      <c r="AT2082" s="12"/>
      <c r="AU2082" s="12"/>
      <c r="AV2082" s="12"/>
      <c r="AW2082" s="12"/>
      <c r="AX2082" s="12"/>
      <c r="AY2082" s="12"/>
      <c r="AZ2082" s="12"/>
      <c r="BA2082" s="12"/>
      <c r="BB2082" s="12"/>
      <c r="BC2082" s="12"/>
      <c r="BD2082" s="12"/>
      <c r="BE2082" s="12"/>
      <c r="BF2082" s="12"/>
      <c r="BG2082" s="12"/>
      <c r="BH2082" s="12"/>
      <c r="BI2082" s="12"/>
      <c r="BJ2082" s="13"/>
      <c r="BK2082" s="13"/>
      <c r="BL2082" s="13"/>
      <c r="BM2082" s="13"/>
      <c r="BN2082" s="13"/>
    </row>
    <row r="2083" spans="1:66" x14ac:dyDescent="0.25">
      <c r="A2083" s="10"/>
      <c r="B2083" s="10"/>
      <c r="C2083" s="10"/>
      <c r="D2083" s="18"/>
      <c r="E2083" s="10"/>
      <c r="F2083" s="10"/>
      <c r="G2083" s="10"/>
      <c r="H2083" s="10"/>
      <c r="I2083" s="10"/>
      <c r="J2083" s="10"/>
      <c r="K2083" s="11"/>
      <c r="L2083" s="11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2"/>
      <c r="AS2083" s="12"/>
      <c r="AT2083" s="12"/>
      <c r="AU2083" s="12"/>
      <c r="AV2083" s="12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12"/>
      <c r="BG2083" s="12"/>
      <c r="BH2083" s="12"/>
      <c r="BI2083" s="12"/>
      <c r="BJ2083" s="13"/>
      <c r="BK2083" s="13"/>
      <c r="BL2083" s="13"/>
      <c r="BM2083" s="13"/>
      <c r="BN2083" s="13"/>
    </row>
    <row r="2084" spans="1:66" x14ac:dyDescent="0.25">
      <c r="A2084" s="10"/>
      <c r="B2084" s="10"/>
      <c r="C2084" s="10"/>
      <c r="D2084" s="18"/>
      <c r="E2084" s="10"/>
      <c r="F2084" s="10"/>
      <c r="G2084" s="10"/>
      <c r="H2084" s="10"/>
      <c r="I2084" s="10"/>
      <c r="J2084" s="10"/>
      <c r="K2084" s="11"/>
      <c r="L2084" s="11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12"/>
      <c r="AG2084" s="12"/>
      <c r="AH2084" s="12"/>
      <c r="AI2084" s="12"/>
      <c r="AJ2084" s="12"/>
      <c r="AK2084" s="12"/>
      <c r="AL2084" s="12"/>
      <c r="AM2084" s="12"/>
      <c r="AN2084" s="12"/>
      <c r="AO2084" s="12"/>
      <c r="AP2084" s="12"/>
      <c r="AQ2084" s="12"/>
      <c r="AR2084" s="12"/>
      <c r="AS2084" s="12"/>
      <c r="AT2084" s="12"/>
      <c r="AU2084" s="12"/>
      <c r="AV2084" s="12"/>
      <c r="AW2084" s="12"/>
      <c r="AX2084" s="12"/>
      <c r="AY2084" s="12"/>
      <c r="AZ2084" s="12"/>
      <c r="BA2084" s="12"/>
      <c r="BB2084" s="12"/>
      <c r="BC2084" s="12"/>
      <c r="BD2084" s="12"/>
      <c r="BE2084" s="12"/>
      <c r="BF2084" s="12"/>
      <c r="BG2084" s="12"/>
      <c r="BH2084" s="12"/>
      <c r="BI2084" s="12"/>
      <c r="BJ2084" s="13"/>
      <c r="BK2084" s="13"/>
      <c r="BL2084" s="13"/>
      <c r="BM2084" s="13"/>
      <c r="BN2084" s="13"/>
    </row>
    <row r="2085" spans="1:66" x14ac:dyDescent="0.25">
      <c r="A2085" s="10"/>
      <c r="B2085" s="10"/>
      <c r="C2085" s="10"/>
      <c r="D2085" s="18"/>
      <c r="E2085" s="10"/>
      <c r="F2085" s="10"/>
      <c r="G2085" s="10"/>
      <c r="H2085" s="10"/>
      <c r="I2085" s="10"/>
      <c r="J2085" s="10"/>
      <c r="K2085" s="11"/>
      <c r="L2085" s="11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2"/>
      <c r="AS2085" s="12"/>
      <c r="AT2085" s="12"/>
      <c r="AU2085" s="12"/>
      <c r="AV2085" s="12"/>
      <c r="AW2085" s="12"/>
      <c r="AX2085" s="12"/>
      <c r="AY2085" s="12"/>
      <c r="AZ2085" s="12"/>
      <c r="BA2085" s="12"/>
      <c r="BB2085" s="12"/>
      <c r="BC2085" s="12"/>
      <c r="BD2085" s="12"/>
      <c r="BE2085" s="12"/>
      <c r="BF2085" s="12"/>
      <c r="BG2085" s="12"/>
      <c r="BH2085" s="12"/>
      <c r="BI2085" s="12"/>
      <c r="BJ2085" s="13"/>
      <c r="BK2085" s="13"/>
      <c r="BL2085" s="13"/>
      <c r="BM2085" s="13"/>
      <c r="BN2085" s="13"/>
    </row>
    <row r="2086" spans="1:66" x14ac:dyDescent="0.25">
      <c r="A2086" s="10"/>
      <c r="B2086" s="10"/>
      <c r="C2086" s="10"/>
      <c r="D2086" s="18"/>
      <c r="E2086" s="10"/>
      <c r="F2086" s="10"/>
      <c r="G2086" s="10"/>
      <c r="H2086" s="10"/>
      <c r="I2086" s="10"/>
      <c r="J2086" s="10"/>
      <c r="K2086" s="11"/>
      <c r="L2086" s="11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  <c r="AE2086" s="12"/>
      <c r="AF2086" s="12"/>
      <c r="AG2086" s="12"/>
      <c r="AH2086" s="12"/>
      <c r="AI2086" s="12"/>
      <c r="AJ2086" s="12"/>
      <c r="AK2086" s="12"/>
      <c r="AL2086" s="12"/>
      <c r="AM2086" s="12"/>
      <c r="AN2086" s="12"/>
      <c r="AO2086" s="12"/>
      <c r="AP2086" s="12"/>
      <c r="AQ2086" s="12"/>
      <c r="AR2086" s="12"/>
      <c r="AS2086" s="12"/>
      <c r="AT2086" s="12"/>
      <c r="AU2086" s="12"/>
      <c r="AV2086" s="12"/>
      <c r="AW2086" s="12"/>
      <c r="AX2086" s="12"/>
      <c r="AY2086" s="12"/>
      <c r="AZ2086" s="12"/>
      <c r="BA2086" s="12"/>
      <c r="BB2086" s="12"/>
      <c r="BC2086" s="12"/>
      <c r="BD2086" s="12"/>
      <c r="BE2086" s="12"/>
      <c r="BF2086" s="12"/>
      <c r="BG2086" s="12"/>
      <c r="BH2086" s="12"/>
      <c r="BI2086" s="12"/>
      <c r="BJ2086" s="13"/>
      <c r="BK2086" s="13"/>
      <c r="BL2086" s="13"/>
      <c r="BM2086" s="13"/>
      <c r="BN2086" s="13"/>
    </row>
    <row r="2087" spans="1:66" x14ac:dyDescent="0.25">
      <c r="A2087" s="10"/>
      <c r="B2087" s="10"/>
      <c r="C2087" s="10"/>
      <c r="D2087" s="18"/>
      <c r="E2087" s="10"/>
      <c r="F2087" s="10"/>
      <c r="G2087" s="10"/>
      <c r="H2087" s="10"/>
      <c r="I2087" s="10"/>
      <c r="J2087" s="10"/>
      <c r="K2087" s="11"/>
      <c r="L2087" s="11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  <c r="W2087" s="12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2"/>
      <c r="AS2087" s="12"/>
      <c r="AT2087" s="12"/>
      <c r="AU2087" s="12"/>
      <c r="AV2087" s="12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12"/>
      <c r="BG2087" s="12"/>
      <c r="BH2087" s="12"/>
      <c r="BI2087" s="12"/>
      <c r="BJ2087" s="13"/>
      <c r="BK2087" s="13"/>
      <c r="BL2087" s="13"/>
      <c r="BM2087" s="13"/>
      <c r="BN2087" s="13"/>
    </row>
    <row r="2088" spans="1:66" x14ac:dyDescent="0.25">
      <c r="A2088" s="10"/>
      <c r="B2088" s="10"/>
      <c r="C2088" s="10"/>
      <c r="D2088" s="18"/>
      <c r="E2088" s="10"/>
      <c r="F2088" s="10"/>
      <c r="G2088" s="10"/>
      <c r="H2088" s="10"/>
      <c r="I2088" s="10"/>
      <c r="J2088" s="10"/>
      <c r="K2088" s="11"/>
      <c r="L2088" s="11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  <c r="AE2088" s="12"/>
      <c r="AF2088" s="12"/>
      <c r="AG2088" s="12"/>
      <c r="AH2088" s="12"/>
      <c r="AI2088" s="12"/>
      <c r="AJ2088" s="12"/>
      <c r="AK2088" s="12"/>
      <c r="AL2088" s="12"/>
      <c r="AM2088" s="12"/>
      <c r="AN2088" s="12"/>
      <c r="AO2088" s="12"/>
      <c r="AP2088" s="12"/>
      <c r="AQ2088" s="12"/>
      <c r="AR2088" s="12"/>
      <c r="AS2088" s="12"/>
      <c r="AT2088" s="12"/>
      <c r="AU2088" s="12"/>
      <c r="AV2088" s="12"/>
      <c r="AW2088" s="12"/>
      <c r="AX2088" s="12"/>
      <c r="AY2088" s="12"/>
      <c r="AZ2088" s="12"/>
      <c r="BA2088" s="12"/>
      <c r="BB2088" s="12"/>
      <c r="BC2088" s="12"/>
      <c r="BD2088" s="12"/>
      <c r="BE2088" s="12"/>
      <c r="BF2088" s="12"/>
      <c r="BG2088" s="12"/>
      <c r="BH2088" s="12"/>
      <c r="BI2088" s="12"/>
      <c r="BJ2088" s="13"/>
      <c r="BK2088" s="13"/>
      <c r="BL2088" s="13"/>
      <c r="BM2088" s="13"/>
      <c r="BN2088" s="13"/>
    </row>
    <row r="2089" spans="1:66" x14ac:dyDescent="0.25">
      <c r="A2089" s="10"/>
      <c r="B2089" s="10"/>
      <c r="C2089" s="10"/>
      <c r="D2089" s="18"/>
      <c r="E2089" s="10"/>
      <c r="F2089" s="10"/>
      <c r="G2089" s="10"/>
      <c r="H2089" s="10"/>
      <c r="I2089" s="10"/>
      <c r="J2089" s="10"/>
      <c r="K2089" s="11"/>
      <c r="L2089" s="11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2"/>
      <c r="AS2089" s="12"/>
      <c r="AT2089" s="12"/>
      <c r="AU2089" s="12"/>
      <c r="AV2089" s="12"/>
      <c r="AW2089" s="12"/>
      <c r="AX2089" s="12"/>
      <c r="AY2089" s="12"/>
      <c r="AZ2089" s="12"/>
      <c r="BA2089" s="12"/>
      <c r="BB2089" s="12"/>
      <c r="BC2089" s="12"/>
      <c r="BD2089" s="12"/>
      <c r="BE2089" s="12"/>
      <c r="BF2089" s="12"/>
      <c r="BG2089" s="12"/>
      <c r="BH2089" s="12"/>
      <c r="BI2089" s="12"/>
      <c r="BJ2089" s="13"/>
      <c r="BK2089" s="13"/>
      <c r="BL2089" s="13"/>
      <c r="BM2089" s="13"/>
      <c r="BN2089" s="13"/>
    </row>
    <row r="2090" spans="1:66" x14ac:dyDescent="0.25">
      <c r="A2090" s="10"/>
      <c r="B2090" s="10"/>
      <c r="C2090" s="10"/>
      <c r="D2090" s="18"/>
      <c r="E2090" s="10"/>
      <c r="F2090" s="10"/>
      <c r="G2090" s="10"/>
      <c r="H2090" s="10"/>
      <c r="I2090" s="10"/>
      <c r="J2090" s="10"/>
      <c r="K2090" s="11"/>
      <c r="L2090" s="11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  <c r="AE2090" s="12"/>
      <c r="AF2090" s="12"/>
      <c r="AG2090" s="12"/>
      <c r="AH2090" s="12"/>
      <c r="AI2090" s="12"/>
      <c r="AJ2090" s="12"/>
      <c r="AK2090" s="12"/>
      <c r="AL2090" s="12"/>
      <c r="AM2090" s="12"/>
      <c r="AN2090" s="12"/>
      <c r="AO2090" s="12"/>
      <c r="AP2090" s="12"/>
      <c r="AQ2090" s="12"/>
      <c r="AR2090" s="12"/>
      <c r="AS2090" s="12"/>
      <c r="AT2090" s="12"/>
      <c r="AU2090" s="12"/>
      <c r="AV2090" s="12"/>
      <c r="AW2090" s="12"/>
      <c r="AX2090" s="12"/>
      <c r="AY2090" s="12"/>
      <c r="AZ2090" s="12"/>
      <c r="BA2090" s="12"/>
      <c r="BB2090" s="12"/>
      <c r="BC2090" s="12"/>
      <c r="BD2090" s="12"/>
      <c r="BE2090" s="12"/>
      <c r="BF2090" s="12"/>
      <c r="BG2090" s="12"/>
      <c r="BH2090" s="12"/>
      <c r="BI2090" s="12"/>
      <c r="BJ2090" s="13"/>
      <c r="BK2090" s="13"/>
      <c r="BL2090" s="13"/>
      <c r="BM2090" s="13"/>
      <c r="BN2090" s="13"/>
    </row>
    <row r="2091" spans="1:66" x14ac:dyDescent="0.25">
      <c r="A2091" s="10"/>
      <c r="B2091" s="10"/>
      <c r="C2091" s="10"/>
      <c r="D2091" s="18"/>
      <c r="E2091" s="10"/>
      <c r="F2091" s="10"/>
      <c r="G2091" s="10"/>
      <c r="H2091" s="10"/>
      <c r="I2091" s="10"/>
      <c r="J2091" s="10"/>
      <c r="K2091" s="11"/>
      <c r="L2091" s="11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2"/>
      <c r="AS2091" s="12"/>
      <c r="AT2091" s="12"/>
      <c r="AU2091" s="12"/>
      <c r="AV2091" s="12"/>
      <c r="AW2091" s="12"/>
      <c r="AX2091" s="12"/>
      <c r="AY2091" s="12"/>
      <c r="AZ2091" s="12"/>
      <c r="BA2091" s="12"/>
      <c r="BB2091" s="12"/>
      <c r="BC2091" s="12"/>
      <c r="BD2091" s="12"/>
      <c r="BE2091" s="12"/>
      <c r="BF2091" s="12"/>
      <c r="BG2091" s="12"/>
      <c r="BH2091" s="12"/>
      <c r="BI2091" s="12"/>
      <c r="BJ2091" s="13"/>
      <c r="BK2091" s="13"/>
      <c r="BL2091" s="13"/>
      <c r="BM2091" s="13"/>
      <c r="BN2091" s="13"/>
    </row>
    <row r="2092" spans="1:66" x14ac:dyDescent="0.25">
      <c r="A2092" s="10"/>
      <c r="B2092" s="10"/>
      <c r="C2092" s="10"/>
      <c r="D2092" s="18"/>
      <c r="E2092" s="10"/>
      <c r="F2092" s="10"/>
      <c r="G2092" s="10"/>
      <c r="H2092" s="10"/>
      <c r="I2092" s="10"/>
      <c r="J2092" s="10"/>
      <c r="K2092" s="11"/>
      <c r="L2092" s="11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  <c r="AE2092" s="12"/>
      <c r="AF2092" s="12"/>
      <c r="AG2092" s="12"/>
      <c r="AH2092" s="12"/>
      <c r="AI2092" s="12"/>
      <c r="AJ2092" s="12"/>
      <c r="AK2092" s="12"/>
      <c r="AL2092" s="12"/>
      <c r="AM2092" s="12"/>
      <c r="AN2092" s="12"/>
      <c r="AO2092" s="12"/>
      <c r="AP2092" s="12"/>
      <c r="AQ2092" s="12"/>
      <c r="AR2092" s="12"/>
      <c r="AS2092" s="12"/>
      <c r="AT2092" s="12"/>
      <c r="AU2092" s="12"/>
      <c r="AV2092" s="12"/>
      <c r="AW2092" s="12"/>
      <c r="AX2092" s="12"/>
      <c r="AY2092" s="12"/>
      <c r="AZ2092" s="12"/>
      <c r="BA2092" s="12"/>
      <c r="BB2092" s="12"/>
      <c r="BC2092" s="12"/>
      <c r="BD2092" s="12"/>
      <c r="BE2092" s="12"/>
      <c r="BF2092" s="12"/>
      <c r="BG2092" s="12"/>
      <c r="BH2092" s="12"/>
      <c r="BI2092" s="12"/>
      <c r="BJ2092" s="13"/>
      <c r="BK2092" s="13"/>
      <c r="BL2092" s="13"/>
      <c r="BM2092" s="13"/>
      <c r="BN2092" s="13"/>
    </row>
    <row r="2093" spans="1:66" x14ac:dyDescent="0.25">
      <c r="A2093" s="10"/>
      <c r="B2093" s="10"/>
      <c r="C2093" s="10"/>
      <c r="D2093" s="18"/>
      <c r="E2093" s="10"/>
      <c r="F2093" s="10"/>
      <c r="G2093" s="10"/>
      <c r="H2093" s="10"/>
      <c r="I2093" s="10"/>
      <c r="J2093" s="10"/>
      <c r="K2093" s="11"/>
      <c r="L2093" s="11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2"/>
      <c r="AS2093" s="12"/>
      <c r="AT2093" s="12"/>
      <c r="AU2093" s="12"/>
      <c r="AV2093" s="12"/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12"/>
      <c r="BG2093" s="12"/>
      <c r="BH2093" s="12"/>
      <c r="BI2093" s="12"/>
      <c r="BJ2093" s="13"/>
      <c r="BK2093" s="13"/>
      <c r="BL2093" s="13"/>
      <c r="BM2093" s="13"/>
      <c r="BN2093" s="13"/>
    </row>
    <row r="2094" spans="1:66" x14ac:dyDescent="0.25">
      <c r="A2094" s="10"/>
      <c r="B2094" s="10"/>
      <c r="C2094" s="10"/>
      <c r="D2094" s="18"/>
      <c r="E2094" s="10"/>
      <c r="F2094" s="10"/>
      <c r="G2094" s="10"/>
      <c r="H2094" s="10"/>
      <c r="I2094" s="10"/>
      <c r="J2094" s="10"/>
      <c r="K2094" s="11"/>
      <c r="L2094" s="11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2"/>
      <c r="AF2094" s="12"/>
      <c r="AG2094" s="12"/>
      <c r="AH2094" s="12"/>
      <c r="AI2094" s="12"/>
      <c r="AJ2094" s="12"/>
      <c r="AK2094" s="12"/>
      <c r="AL2094" s="12"/>
      <c r="AM2094" s="12"/>
      <c r="AN2094" s="12"/>
      <c r="AO2094" s="12"/>
      <c r="AP2094" s="12"/>
      <c r="AQ2094" s="12"/>
      <c r="AR2094" s="12"/>
      <c r="AS2094" s="12"/>
      <c r="AT2094" s="12"/>
      <c r="AU2094" s="12"/>
      <c r="AV2094" s="12"/>
      <c r="AW2094" s="12"/>
      <c r="AX2094" s="12"/>
      <c r="AY2094" s="12"/>
      <c r="AZ2094" s="12"/>
      <c r="BA2094" s="12"/>
      <c r="BB2094" s="12"/>
      <c r="BC2094" s="12"/>
      <c r="BD2094" s="12"/>
      <c r="BE2094" s="12"/>
      <c r="BF2094" s="12"/>
      <c r="BG2094" s="12"/>
      <c r="BH2094" s="12"/>
      <c r="BI2094" s="12"/>
      <c r="BJ2094" s="13"/>
      <c r="BK2094" s="13"/>
      <c r="BL2094" s="13"/>
      <c r="BM2094" s="13"/>
      <c r="BN2094" s="13"/>
    </row>
    <row r="2095" spans="1:66" x14ac:dyDescent="0.25">
      <c r="A2095" s="10"/>
      <c r="B2095" s="10"/>
      <c r="C2095" s="10"/>
      <c r="D2095" s="18"/>
      <c r="E2095" s="10"/>
      <c r="F2095" s="10"/>
      <c r="G2095" s="10"/>
      <c r="H2095" s="10"/>
      <c r="I2095" s="10"/>
      <c r="J2095" s="10"/>
      <c r="K2095" s="11"/>
      <c r="L2095" s="11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2"/>
      <c r="AS2095" s="12"/>
      <c r="AT2095" s="12"/>
      <c r="AU2095" s="12"/>
      <c r="AV2095" s="12"/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12"/>
      <c r="BG2095" s="12"/>
      <c r="BH2095" s="12"/>
      <c r="BI2095" s="12"/>
      <c r="BJ2095" s="13"/>
      <c r="BK2095" s="13"/>
      <c r="BL2095" s="13"/>
      <c r="BM2095" s="13"/>
      <c r="BN2095" s="13"/>
    </row>
    <row r="2096" spans="1:66" x14ac:dyDescent="0.25">
      <c r="A2096" s="10"/>
      <c r="B2096" s="10"/>
      <c r="C2096" s="10"/>
      <c r="D2096" s="18"/>
      <c r="E2096" s="10"/>
      <c r="F2096" s="10"/>
      <c r="G2096" s="10"/>
      <c r="H2096" s="10"/>
      <c r="I2096" s="10"/>
      <c r="J2096" s="10"/>
      <c r="K2096" s="11"/>
      <c r="L2096" s="11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2"/>
      <c r="AF2096" s="12"/>
      <c r="AG2096" s="12"/>
      <c r="AH2096" s="12"/>
      <c r="AI2096" s="12"/>
      <c r="AJ2096" s="12"/>
      <c r="AK2096" s="12"/>
      <c r="AL2096" s="12"/>
      <c r="AM2096" s="12"/>
      <c r="AN2096" s="12"/>
      <c r="AO2096" s="12"/>
      <c r="AP2096" s="12"/>
      <c r="AQ2096" s="12"/>
      <c r="AR2096" s="12"/>
      <c r="AS2096" s="12"/>
      <c r="AT2096" s="12"/>
      <c r="AU2096" s="12"/>
      <c r="AV2096" s="12"/>
      <c r="AW2096" s="12"/>
      <c r="AX2096" s="12"/>
      <c r="AY2096" s="12"/>
      <c r="AZ2096" s="12"/>
      <c r="BA2096" s="12"/>
      <c r="BB2096" s="12"/>
      <c r="BC2096" s="12"/>
      <c r="BD2096" s="12"/>
      <c r="BE2096" s="12"/>
      <c r="BF2096" s="12"/>
      <c r="BG2096" s="12"/>
      <c r="BH2096" s="12"/>
      <c r="BI2096" s="12"/>
      <c r="BJ2096" s="13"/>
      <c r="BK2096" s="13"/>
      <c r="BL2096" s="13"/>
      <c r="BM2096" s="13"/>
      <c r="BN2096" s="13"/>
    </row>
    <row r="2097" spans="1:66" x14ac:dyDescent="0.25">
      <c r="A2097" s="10"/>
      <c r="B2097" s="10"/>
      <c r="C2097" s="10"/>
      <c r="D2097" s="18"/>
      <c r="E2097" s="10"/>
      <c r="F2097" s="10"/>
      <c r="G2097" s="10"/>
      <c r="H2097" s="10"/>
      <c r="I2097" s="10"/>
      <c r="J2097" s="10"/>
      <c r="K2097" s="11"/>
      <c r="L2097" s="11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2"/>
      <c r="AS2097" s="12"/>
      <c r="AT2097" s="12"/>
      <c r="AU2097" s="12"/>
      <c r="AV2097" s="12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12"/>
      <c r="BG2097" s="12"/>
      <c r="BH2097" s="12"/>
      <c r="BI2097" s="12"/>
      <c r="BJ2097" s="13"/>
      <c r="BK2097" s="13"/>
      <c r="BL2097" s="13"/>
      <c r="BM2097" s="13"/>
      <c r="BN2097" s="13"/>
    </row>
    <row r="2098" spans="1:66" x14ac:dyDescent="0.25">
      <c r="A2098" s="10"/>
      <c r="B2098" s="10"/>
      <c r="C2098" s="10"/>
      <c r="D2098" s="18"/>
      <c r="E2098" s="10"/>
      <c r="F2098" s="10"/>
      <c r="G2098" s="10"/>
      <c r="H2098" s="10"/>
      <c r="I2098" s="10"/>
      <c r="J2098" s="10"/>
      <c r="K2098" s="11"/>
      <c r="L2098" s="11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  <c r="AE2098" s="12"/>
      <c r="AF2098" s="12"/>
      <c r="AG2098" s="12"/>
      <c r="AH2098" s="12"/>
      <c r="AI2098" s="12"/>
      <c r="AJ2098" s="12"/>
      <c r="AK2098" s="12"/>
      <c r="AL2098" s="12"/>
      <c r="AM2098" s="12"/>
      <c r="AN2098" s="12"/>
      <c r="AO2098" s="12"/>
      <c r="AP2098" s="12"/>
      <c r="AQ2098" s="12"/>
      <c r="AR2098" s="12"/>
      <c r="AS2098" s="12"/>
      <c r="AT2098" s="12"/>
      <c r="AU2098" s="12"/>
      <c r="AV2098" s="12"/>
      <c r="AW2098" s="12"/>
      <c r="AX2098" s="12"/>
      <c r="AY2098" s="12"/>
      <c r="AZ2098" s="12"/>
      <c r="BA2098" s="12"/>
      <c r="BB2098" s="12"/>
      <c r="BC2098" s="12"/>
      <c r="BD2098" s="12"/>
      <c r="BE2098" s="12"/>
      <c r="BF2098" s="12"/>
      <c r="BG2098" s="12"/>
      <c r="BH2098" s="12"/>
      <c r="BI2098" s="12"/>
      <c r="BJ2098" s="13"/>
      <c r="BK2098" s="13"/>
      <c r="BL2098" s="13"/>
      <c r="BM2098" s="13"/>
      <c r="BN2098" s="13"/>
    </row>
    <row r="2099" spans="1:66" x14ac:dyDescent="0.25">
      <c r="A2099" s="10"/>
      <c r="B2099" s="10"/>
      <c r="C2099" s="10"/>
      <c r="D2099" s="18"/>
      <c r="E2099" s="10"/>
      <c r="F2099" s="10"/>
      <c r="G2099" s="10"/>
      <c r="H2099" s="10"/>
      <c r="I2099" s="10"/>
      <c r="J2099" s="10"/>
      <c r="K2099" s="11"/>
      <c r="L2099" s="11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2"/>
      <c r="AS2099" s="12"/>
      <c r="AT2099" s="12"/>
      <c r="AU2099" s="12"/>
      <c r="AV2099" s="12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12"/>
      <c r="BG2099" s="12"/>
      <c r="BH2099" s="12"/>
      <c r="BI2099" s="12"/>
      <c r="BJ2099" s="13"/>
      <c r="BK2099" s="13"/>
      <c r="BL2099" s="13"/>
      <c r="BM2099" s="13"/>
      <c r="BN2099" s="13"/>
    </row>
    <row r="2100" spans="1:66" x14ac:dyDescent="0.25">
      <c r="A2100" s="10"/>
      <c r="B2100" s="10"/>
      <c r="C2100" s="10"/>
      <c r="D2100" s="18"/>
      <c r="E2100" s="10"/>
      <c r="F2100" s="10"/>
      <c r="G2100" s="10"/>
      <c r="H2100" s="10"/>
      <c r="I2100" s="10"/>
      <c r="J2100" s="10"/>
      <c r="K2100" s="11"/>
      <c r="L2100" s="11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12"/>
      <c r="AG2100" s="12"/>
      <c r="AH2100" s="12"/>
      <c r="AI2100" s="12"/>
      <c r="AJ2100" s="12"/>
      <c r="AK2100" s="12"/>
      <c r="AL2100" s="12"/>
      <c r="AM2100" s="12"/>
      <c r="AN2100" s="12"/>
      <c r="AO2100" s="12"/>
      <c r="AP2100" s="12"/>
      <c r="AQ2100" s="12"/>
      <c r="AR2100" s="12"/>
      <c r="AS2100" s="12"/>
      <c r="AT2100" s="12"/>
      <c r="AU2100" s="12"/>
      <c r="AV2100" s="12"/>
      <c r="AW2100" s="12"/>
      <c r="AX2100" s="12"/>
      <c r="AY2100" s="12"/>
      <c r="AZ2100" s="12"/>
      <c r="BA2100" s="12"/>
      <c r="BB2100" s="12"/>
      <c r="BC2100" s="12"/>
      <c r="BD2100" s="12"/>
      <c r="BE2100" s="12"/>
      <c r="BF2100" s="12"/>
      <c r="BG2100" s="12"/>
      <c r="BH2100" s="12"/>
      <c r="BI2100" s="12"/>
      <c r="BJ2100" s="13"/>
      <c r="BK2100" s="13"/>
      <c r="BL2100" s="13"/>
      <c r="BM2100" s="13"/>
      <c r="BN2100" s="13"/>
    </row>
    <row r="2101" spans="1:66" x14ac:dyDescent="0.25">
      <c r="A2101" s="10"/>
      <c r="B2101" s="10"/>
      <c r="C2101" s="10"/>
      <c r="D2101" s="18"/>
      <c r="E2101" s="10"/>
      <c r="F2101" s="10"/>
      <c r="G2101" s="10"/>
      <c r="H2101" s="10"/>
      <c r="I2101" s="10"/>
      <c r="J2101" s="10"/>
      <c r="K2101" s="11"/>
      <c r="L2101" s="11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2"/>
      <c r="AS2101" s="12"/>
      <c r="AT2101" s="12"/>
      <c r="AU2101" s="12"/>
      <c r="AV2101" s="12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12"/>
      <c r="BG2101" s="12"/>
      <c r="BH2101" s="12"/>
      <c r="BI2101" s="12"/>
      <c r="BJ2101" s="13"/>
      <c r="BK2101" s="13"/>
      <c r="BL2101" s="13"/>
      <c r="BM2101" s="13"/>
      <c r="BN2101" s="13"/>
    </row>
    <row r="2102" spans="1:66" x14ac:dyDescent="0.25">
      <c r="A2102" s="10"/>
      <c r="B2102" s="10"/>
      <c r="C2102" s="10"/>
      <c r="D2102" s="18"/>
      <c r="E2102" s="10"/>
      <c r="F2102" s="10"/>
      <c r="G2102" s="10"/>
      <c r="H2102" s="10"/>
      <c r="I2102" s="10"/>
      <c r="J2102" s="10"/>
      <c r="K2102" s="11"/>
      <c r="L2102" s="11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  <c r="AE2102" s="12"/>
      <c r="AF2102" s="12"/>
      <c r="AG2102" s="12"/>
      <c r="AH2102" s="12"/>
      <c r="AI2102" s="12"/>
      <c r="AJ2102" s="12"/>
      <c r="AK2102" s="12"/>
      <c r="AL2102" s="12"/>
      <c r="AM2102" s="12"/>
      <c r="AN2102" s="12"/>
      <c r="AO2102" s="12"/>
      <c r="AP2102" s="12"/>
      <c r="AQ2102" s="12"/>
      <c r="AR2102" s="12"/>
      <c r="AS2102" s="12"/>
      <c r="AT2102" s="12"/>
      <c r="AU2102" s="12"/>
      <c r="AV2102" s="12"/>
      <c r="AW2102" s="12"/>
      <c r="AX2102" s="12"/>
      <c r="AY2102" s="12"/>
      <c r="AZ2102" s="12"/>
      <c r="BA2102" s="12"/>
      <c r="BB2102" s="12"/>
      <c r="BC2102" s="12"/>
      <c r="BD2102" s="12"/>
      <c r="BE2102" s="12"/>
      <c r="BF2102" s="12"/>
      <c r="BG2102" s="12"/>
      <c r="BH2102" s="12"/>
      <c r="BI2102" s="12"/>
      <c r="BJ2102" s="13"/>
      <c r="BK2102" s="13"/>
      <c r="BL2102" s="13"/>
      <c r="BM2102" s="13"/>
      <c r="BN2102" s="13"/>
    </row>
    <row r="2103" spans="1:66" x14ac:dyDescent="0.25">
      <c r="A2103" s="10"/>
      <c r="B2103" s="10"/>
      <c r="C2103" s="10"/>
      <c r="D2103" s="18"/>
      <c r="E2103" s="10"/>
      <c r="F2103" s="10"/>
      <c r="G2103" s="10"/>
      <c r="H2103" s="10"/>
      <c r="I2103" s="10"/>
      <c r="J2103" s="10"/>
      <c r="K2103" s="11"/>
      <c r="L2103" s="11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2"/>
      <c r="AS2103" s="12"/>
      <c r="AT2103" s="12"/>
      <c r="AU2103" s="12"/>
      <c r="AV2103" s="12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12"/>
      <c r="BG2103" s="12"/>
      <c r="BH2103" s="12"/>
      <c r="BI2103" s="12"/>
      <c r="BJ2103" s="13"/>
      <c r="BK2103" s="13"/>
      <c r="BL2103" s="13"/>
      <c r="BM2103" s="13"/>
      <c r="BN2103" s="13"/>
    </row>
    <row r="2104" spans="1:66" x14ac:dyDescent="0.25">
      <c r="A2104" s="10"/>
      <c r="B2104" s="10"/>
      <c r="C2104" s="10"/>
      <c r="D2104" s="18"/>
      <c r="E2104" s="10"/>
      <c r="F2104" s="10"/>
      <c r="G2104" s="10"/>
      <c r="H2104" s="10"/>
      <c r="I2104" s="10"/>
      <c r="J2104" s="10"/>
      <c r="K2104" s="11"/>
      <c r="L2104" s="11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/>
      <c r="AH2104" s="12"/>
      <c r="AI2104" s="12"/>
      <c r="AJ2104" s="12"/>
      <c r="AK2104" s="12"/>
      <c r="AL2104" s="12"/>
      <c r="AM2104" s="12"/>
      <c r="AN2104" s="12"/>
      <c r="AO2104" s="12"/>
      <c r="AP2104" s="12"/>
      <c r="AQ2104" s="12"/>
      <c r="AR2104" s="12"/>
      <c r="AS2104" s="12"/>
      <c r="AT2104" s="12"/>
      <c r="AU2104" s="12"/>
      <c r="AV2104" s="12"/>
      <c r="AW2104" s="12"/>
      <c r="AX2104" s="12"/>
      <c r="AY2104" s="12"/>
      <c r="AZ2104" s="12"/>
      <c r="BA2104" s="12"/>
      <c r="BB2104" s="12"/>
      <c r="BC2104" s="12"/>
      <c r="BD2104" s="12"/>
      <c r="BE2104" s="12"/>
      <c r="BF2104" s="12"/>
      <c r="BG2104" s="12"/>
      <c r="BH2104" s="12"/>
      <c r="BI2104" s="12"/>
      <c r="BJ2104" s="13"/>
      <c r="BK2104" s="13"/>
      <c r="BL2104" s="13"/>
      <c r="BM2104" s="13"/>
      <c r="BN2104" s="13"/>
    </row>
    <row r="2105" spans="1:66" x14ac:dyDescent="0.25">
      <c r="A2105" s="10"/>
      <c r="B2105" s="10"/>
      <c r="C2105" s="10"/>
      <c r="D2105" s="18"/>
      <c r="E2105" s="10"/>
      <c r="F2105" s="10"/>
      <c r="G2105" s="10"/>
      <c r="H2105" s="10"/>
      <c r="I2105" s="10"/>
      <c r="J2105" s="10"/>
      <c r="K2105" s="11"/>
      <c r="L2105" s="11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2"/>
      <c r="AS2105" s="12"/>
      <c r="AT2105" s="12"/>
      <c r="AU2105" s="12"/>
      <c r="AV2105" s="12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12"/>
      <c r="BG2105" s="12"/>
      <c r="BH2105" s="12"/>
      <c r="BI2105" s="12"/>
      <c r="BJ2105" s="13"/>
      <c r="BK2105" s="13"/>
      <c r="BL2105" s="13"/>
      <c r="BM2105" s="13"/>
      <c r="BN2105" s="13"/>
    </row>
    <row r="2106" spans="1:66" x14ac:dyDescent="0.25">
      <c r="A2106" s="10"/>
      <c r="B2106" s="10"/>
      <c r="C2106" s="10"/>
      <c r="D2106" s="18"/>
      <c r="E2106" s="10"/>
      <c r="F2106" s="10"/>
      <c r="G2106" s="10"/>
      <c r="H2106" s="10"/>
      <c r="I2106" s="10"/>
      <c r="J2106" s="10"/>
      <c r="K2106" s="11"/>
      <c r="L2106" s="11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12"/>
      <c r="AG2106" s="12"/>
      <c r="AH2106" s="12"/>
      <c r="AI2106" s="12"/>
      <c r="AJ2106" s="12"/>
      <c r="AK2106" s="12"/>
      <c r="AL2106" s="12"/>
      <c r="AM2106" s="12"/>
      <c r="AN2106" s="12"/>
      <c r="AO2106" s="12"/>
      <c r="AP2106" s="12"/>
      <c r="AQ2106" s="12"/>
      <c r="AR2106" s="12"/>
      <c r="AS2106" s="12"/>
      <c r="AT2106" s="12"/>
      <c r="AU2106" s="12"/>
      <c r="AV2106" s="12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12"/>
      <c r="BG2106" s="12"/>
      <c r="BH2106" s="12"/>
      <c r="BI2106" s="12"/>
      <c r="BJ2106" s="13"/>
      <c r="BK2106" s="13"/>
      <c r="BL2106" s="13"/>
      <c r="BM2106" s="13"/>
      <c r="BN2106" s="13"/>
    </row>
    <row r="2107" spans="1:66" x14ac:dyDescent="0.25">
      <c r="A2107" s="10"/>
      <c r="B2107" s="10"/>
      <c r="C2107" s="10"/>
      <c r="D2107" s="18"/>
      <c r="E2107" s="10"/>
      <c r="F2107" s="10"/>
      <c r="G2107" s="10"/>
      <c r="H2107" s="10"/>
      <c r="I2107" s="10"/>
      <c r="J2107" s="10"/>
      <c r="K2107" s="11"/>
      <c r="L2107" s="11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2"/>
      <c r="AS2107" s="12"/>
      <c r="AT2107" s="12"/>
      <c r="AU2107" s="12"/>
      <c r="AV2107" s="12"/>
      <c r="AW2107" s="12"/>
      <c r="AX2107" s="12"/>
      <c r="AY2107" s="12"/>
      <c r="AZ2107" s="12"/>
      <c r="BA2107" s="12"/>
      <c r="BB2107" s="12"/>
      <c r="BC2107" s="12"/>
      <c r="BD2107" s="12"/>
      <c r="BE2107" s="12"/>
      <c r="BF2107" s="12"/>
      <c r="BG2107" s="12"/>
      <c r="BH2107" s="12"/>
      <c r="BI2107" s="12"/>
      <c r="BJ2107" s="13"/>
      <c r="BK2107" s="13"/>
      <c r="BL2107" s="13"/>
      <c r="BM2107" s="13"/>
      <c r="BN2107" s="13"/>
    </row>
    <row r="2108" spans="1:66" x14ac:dyDescent="0.25">
      <c r="A2108" s="10"/>
      <c r="B2108" s="10"/>
      <c r="C2108" s="10"/>
      <c r="D2108" s="18"/>
      <c r="E2108" s="10"/>
      <c r="F2108" s="10"/>
      <c r="G2108" s="10"/>
      <c r="H2108" s="10"/>
      <c r="I2108" s="10"/>
      <c r="J2108" s="10"/>
      <c r="K2108" s="11"/>
      <c r="L2108" s="11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  <c r="AE2108" s="12"/>
      <c r="AF2108" s="12"/>
      <c r="AG2108" s="12"/>
      <c r="AH2108" s="12"/>
      <c r="AI2108" s="12"/>
      <c r="AJ2108" s="12"/>
      <c r="AK2108" s="12"/>
      <c r="AL2108" s="12"/>
      <c r="AM2108" s="12"/>
      <c r="AN2108" s="12"/>
      <c r="AO2108" s="12"/>
      <c r="AP2108" s="12"/>
      <c r="AQ2108" s="12"/>
      <c r="AR2108" s="12"/>
      <c r="AS2108" s="12"/>
      <c r="AT2108" s="12"/>
      <c r="AU2108" s="12"/>
      <c r="AV2108" s="12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12"/>
      <c r="BG2108" s="12"/>
      <c r="BH2108" s="12"/>
      <c r="BI2108" s="12"/>
      <c r="BJ2108" s="13"/>
      <c r="BK2108" s="13"/>
      <c r="BL2108" s="13"/>
      <c r="BM2108" s="13"/>
      <c r="BN2108" s="13"/>
    </row>
    <row r="2109" spans="1:66" x14ac:dyDescent="0.25">
      <c r="A2109" s="10"/>
      <c r="B2109" s="10"/>
      <c r="C2109" s="10"/>
      <c r="D2109" s="18"/>
      <c r="E2109" s="10"/>
      <c r="F2109" s="10"/>
      <c r="G2109" s="10"/>
      <c r="H2109" s="10"/>
      <c r="I2109" s="10"/>
      <c r="J2109" s="10"/>
      <c r="K2109" s="11"/>
      <c r="L2109" s="11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2"/>
      <c r="AS2109" s="12"/>
      <c r="AT2109" s="12"/>
      <c r="AU2109" s="12"/>
      <c r="AV2109" s="12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12"/>
      <c r="BG2109" s="12"/>
      <c r="BH2109" s="12"/>
      <c r="BI2109" s="12"/>
      <c r="BJ2109" s="13"/>
      <c r="BK2109" s="13"/>
      <c r="BL2109" s="13"/>
      <c r="BM2109" s="13"/>
      <c r="BN2109" s="13"/>
    </row>
    <row r="2110" spans="1:66" x14ac:dyDescent="0.25">
      <c r="A2110" s="10"/>
      <c r="B2110" s="10"/>
      <c r="C2110" s="10"/>
      <c r="D2110" s="18"/>
      <c r="E2110" s="10"/>
      <c r="F2110" s="10"/>
      <c r="G2110" s="10"/>
      <c r="H2110" s="10"/>
      <c r="I2110" s="10"/>
      <c r="J2110" s="10"/>
      <c r="K2110" s="11"/>
      <c r="L2110" s="11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12"/>
      <c r="AF2110" s="12"/>
      <c r="AG2110" s="12"/>
      <c r="AH2110" s="12"/>
      <c r="AI2110" s="12"/>
      <c r="AJ2110" s="12"/>
      <c r="AK2110" s="12"/>
      <c r="AL2110" s="12"/>
      <c r="AM2110" s="12"/>
      <c r="AN2110" s="12"/>
      <c r="AO2110" s="12"/>
      <c r="AP2110" s="12"/>
      <c r="AQ2110" s="12"/>
      <c r="AR2110" s="12"/>
      <c r="AS2110" s="12"/>
      <c r="AT2110" s="12"/>
      <c r="AU2110" s="12"/>
      <c r="AV2110" s="12"/>
      <c r="AW2110" s="12"/>
      <c r="AX2110" s="12"/>
      <c r="AY2110" s="12"/>
      <c r="AZ2110" s="12"/>
      <c r="BA2110" s="12"/>
      <c r="BB2110" s="12"/>
      <c r="BC2110" s="12"/>
      <c r="BD2110" s="12"/>
      <c r="BE2110" s="12"/>
      <c r="BF2110" s="12"/>
      <c r="BG2110" s="12"/>
      <c r="BH2110" s="12"/>
      <c r="BI2110" s="12"/>
      <c r="BJ2110" s="13"/>
      <c r="BK2110" s="13"/>
      <c r="BL2110" s="13"/>
      <c r="BM2110" s="13"/>
      <c r="BN2110" s="13"/>
    </row>
    <row r="2111" spans="1:66" x14ac:dyDescent="0.25">
      <c r="A2111" s="10"/>
      <c r="B2111" s="10"/>
      <c r="C2111" s="10"/>
      <c r="D2111" s="18"/>
      <c r="E2111" s="10"/>
      <c r="F2111" s="10"/>
      <c r="G2111" s="10"/>
      <c r="H2111" s="10"/>
      <c r="I2111" s="10"/>
      <c r="J2111" s="10"/>
      <c r="K2111" s="11"/>
      <c r="L2111" s="11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2"/>
      <c r="AS2111" s="12"/>
      <c r="AT2111" s="12"/>
      <c r="AU2111" s="12"/>
      <c r="AV2111" s="12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12"/>
      <c r="BG2111" s="12"/>
      <c r="BH2111" s="12"/>
      <c r="BI2111" s="12"/>
      <c r="BJ2111" s="13"/>
      <c r="BK2111" s="13"/>
      <c r="BL2111" s="13"/>
      <c r="BM2111" s="13"/>
      <c r="BN2111" s="13"/>
    </row>
    <row r="2112" spans="1:66" x14ac:dyDescent="0.25">
      <c r="A2112" s="10"/>
      <c r="B2112" s="10"/>
      <c r="C2112" s="10"/>
      <c r="D2112" s="18"/>
      <c r="E2112" s="10"/>
      <c r="F2112" s="10"/>
      <c r="G2112" s="10"/>
      <c r="H2112" s="10"/>
      <c r="I2112" s="10"/>
      <c r="J2112" s="10"/>
      <c r="K2112" s="11"/>
      <c r="L2112" s="11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  <c r="AE2112" s="12"/>
      <c r="AF2112" s="12"/>
      <c r="AG2112" s="12"/>
      <c r="AH2112" s="12"/>
      <c r="AI2112" s="12"/>
      <c r="AJ2112" s="12"/>
      <c r="AK2112" s="12"/>
      <c r="AL2112" s="12"/>
      <c r="AM2112" s="12"/>
      <c r="AN2112" s="12"/>
      <c r="AO2112" s="12"/>
      <c r="AP2112" s="12"/>
      <c r="AQ2112" s="12"/>
      <c r="AR2112" s="12"/>
      <c r="AS2112" s="12"/>
      <c r="AT2112" s="12"/>
      <c r="AU2112" s="12"/>
      <c r="AV2112" s="12"/>
      <c r="AW2112" s="12"/>
      <c r="AX2112" s="12"/>
      <c r="AY2112" s="12"/>
      <c r="AZ2112" s="12"/>
      <c r="BA2112" s="12"/>
      <c r="BB2112" s="12"/>
      <c r="BC2112" s="12"/>
      <c r="BD2112" s="12"/>
      <c r="BE2112" s="12"/>
      <c r="BF2112" s="12"/>
      <c r="BG2112" s="12"/>
      <c r="BH2112" s="12"/>
      <c r="BI2112" s="12"/>
      <c r="BJ2112" s="13"/>
      <c r="BK2112" s="13"/>
      <c r="BL2112" s="13"/>
      <c r="BM2112" s="13"/>
      <c r="BN2112" s="13"/>
    </row>
    <row r="2113" spans="1:66" x14ac:dyDescent="0.25">
      <c r="A2113" s="10"/>
      <c r="B2113" s="10"/>
      <c r="C2113" s="10"/>
      <c r="D2113" s="18"/>
      <c r="E2113" s="10"/>
      <c r="F2113" s="10"/>
      <c r="G2113" s="10"/>
      <c r="H2113" s="10"/>
      <c r="I2113" s="10"/>
      <c r="J2113" s="10"/>
      <c r="K2113" s="11"/>
      <c r="L2113" s="11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2"/>
      <c r="AS2113" s="12"/>
      <c r="AT2113" s="12"/>
      <c r="AU2113" s="12"/>
      <c r="AV2113" s="12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12"/>
      <c r="BG2113" s="12"/>
      <c r="BH2113" s="12"/>
      <c r="BI2113" s="12"/>
      <c r="BJ2113" s="13"/>
      <c r="BK2113" s="13"/>
      <c r="BL2113" s="13"/>
      <c r="BM2113" s="13"/>
      <c r="BN2113" s="13"/>
    </row>
    <row r="2114" spans="1:66" x14ac:dyDescent="0.25">
      <c r="A2114" s="10"/>
      <c r="B2114" s="10"/>
      <c r="C2114" s="10"/>
      <c r="D2114" s="18"/>
      <c r="E2114" s="10"/>
      <c r="F2114" s="10"/>
      <c r="G2114" s="10"/>
      <c r="H2114" s="10"/>
      <c r="I2114" s="10"/>
      <c r="J2114" s="10"/>
      <c r="K2114" s="11"/>
      <c r="L2114" s="11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12"/>
      <c r="AF2114" s="12"/>
      <c r="AG2114" s="12"/>
      <c r="AH2114" s="12"/>
      <c r="AI2114" s="12"/>
      <c r="AJ2114" s="12"/>
      <c r="AK2114" s="12"/>
      <c r="AL2114" s="12"/>
      <c r="AM2114" s="12"/>
      <c r="AN2114" s="12"/>
      <c r="AO2114" s="12"/>
      <c r="AP2114" s="12"/>
      <c r="AQ2114" s="12"/>
      <c r="AR2114" s="12"/>
      <c r="AS2114" s="12"/>
      <c r="AT2114" s="12"/>
      <c r="AU2114" s="12"/>
      <c r="AV2114" s="12"/>
      <c r="AW2114" s="12"/>
      <c r="AX2114" s="12"/>
      <c r="AY2114" s="12"/>
      <c r="AZ2114" s="12"/>
      <c r="BA2114" s="12"/>
      <c r="BB2114" s="12"/>
      <c r="BC2114" s="12"/>
      <c r="BD2114" s="12"/>
      <c r="BE2114" s="12"/>
      <c r="BF2114" s="12"/>
      <c r="BG2114" s="12"/>
      <c r="BH2114" s="12"/>
      <c r="BI2114" s="12"/>
      <c r="BJ2114" s="13"/>
      <c r="BK2114" s="13"/>
      <c r="BL2114" s="13"/>
      <c r="BM2114" s="13"/>
      <c r="BN2114" s="13"/>
    </row>
    <row r="2115" spans="1:66" x14ac:dyDescent="0.25">
      <c r="A2115" s="10"/>
      <c r="B2115" s="10"/>
      <c r="C2115" s="10"/>
      <c r="D2115" s="18"/>
      <c r="E2115" s="10"/>
      <c r="F2115" s="10"/>
      <c r="G2115" s="10"/>
      <c r="H2115" s="10"/>
      <c r="I2115" s="10"/>
      <c r="J2115" s="10"/>
      <c r="K2115" s="11"/>
      <c r="L2115" s="11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2"/>
      <c r="AS2115" s="12"/>
      <c r="AT2115" s="12"/>
      <c r="AU2115" s="12"/>
      <c r="AV2115" s="12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12"/>
      <c r="BG2115" s="12"/>
      <c r="BH2115" s="12"/>
      <c r="BI2115" s="12"/>
      <c r="BJ2115" s="13"/>
      <c r="BK2115" s="13"/>
      <c r="BL2115" s="13"/>
      <c r="BM2115" s="13"/>
      <c r="BN2115" s="13"/>
    </row>
    <row r="2116" spans="1:66" x14ac:dyDescent="0.25">
      <c r="A2116" s="10"/>
      <c r="B2116" s="10"/>
      <c r="C2116" s="10"/>
      <c r="D2116" s="18"/>
      <c r="E2116" s="10"/>
      <c r="F2116" s="10"/>
      <c r="G2116" s="10"/>
      <c r="H2116" s="10"/>
      <c r="I2116" s="10"/>
      <c r="J2116" s="10"/>
      <c r="K2116" s="11"/>
      <c r="L2116" s="11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  <c r="AE2116" s="12"/>
      <c r="AF2116" s="12"/>
      <c r="AG2116" s="12"/>
      <c r="AH2116" s="12"/>
      <c r="AI2116" s="12"/>
      <c r="AJ2116" s="12"/>
      <c r="AK2116" s="12"/>
      <c r="AL2116" s="12"/>
      <c r="AM2116" s="12"/>
      <c r="AN2116" s="12"/>
      <c r="AO2116" s="12"/>
      <c r="AP2116" s="12"/>
      <c r="AQ2116" s="12"/>
      <c r="AR2116" s="12"/>
      <c r="AS2116" s="12"/>
      <c r="AT2116" s="12"/>
      <c r="AU2116" s="12"/>
      <c r="AV2116" s="12"/>
      <c r="AW2116" s="12"/>
      <c r="AX2116" s="12"/>
      <c r="AY2116" s="12"/>
      <c r="AZ2116" s="12"/>
      <c r="BA2116" s="12"/>
      <c r="BB2116" s="12"/>
      <c r="BC2116" s="12"/>
      <c r="BD2116" s="12"/>
      <c r="BE2116" s="12"/>
      <c r="BF2116" s="12"/>
      <c r="BG2116" s="12"/>
      <c r="BH2116" s="12"/>
      <c r="BI2116" s="12"/>
      <c r="BJ2116" s="13"/>
      <c r="BK2116" s="13"/>
      <c r="BL2116" s="13"/>
      <c r="BM2116" s="13"/>
      <c r="BN2116" s="13"/>
    </row>
    <row r="2117" spans="1:66" x14ac:dyDescent="0.25">
      <c r="A2117" s="10"/>
      <c r="B2117" s="10"/>
      <c r="C2117" s="10"/>
      <c r="D2117" s="18"/>
      <c r="E2117" s="10"/>
      <c r="F2117" s="10"/>
      <c r="G2117" s="10"/>
      <c r="H2117" s="10"/>
      <c r="I2117" s="10"/>
      <c r="J2117" s="10"/>
      <c r="K2117" s="11"/>
      <c r="L2117" s="11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2"/>
      <c r="AS2117" s="12"/>
      <c r="AT2117" s="12"/>
      <c r="AU2117" s="12"/>
      <c r="AV2117" s="12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12"/>
      <c r="BG2117" s="12"/>
      <c r="BH2117" s="12"/>
      <c r="BI2117" s="12"/>
      <c r="BJ2117" s="13"/>
      <c r="BK2117" s="13"/>
      <c r="BL2117" s="13"/>
      <c r="BM2117" s="13"/>
      <c r="BN2117" s="13"/>
    </row>
    <row r="2118" spans="1:66" x14ac:dyDescent="0.25">
      <c r="A2118" s="10"/>
      <c r="B2118" s="10"/>
      <c r="C2118" s="10"/>
      <c r="D2118" s="18"/>
      <c r="E2118" s="10"/>
      <c r="F2118" s="10"/>
      <c r="G2118" s="10"/>
      <c r="H2118" s="10"/>
      <c r="I2118" s="10"/>
      <c r="J2118" s="10"/>
      <c r="K2118" s="11"/>
      <c r="L2118" s="11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/>
      <c r="AH2118" s="12"/>
      <c r="AI2118" s="12"/>
      <c r="AJ2118" s="12"/>
      <c r="AK2118" s="12"/>
      <c r="AL2118" s="12"/>
      <c r="AM2118" s="12"/>
      <c r="AN2118" s="12"/>
      <c r="AO2118" s="12"/>
      <c r="AP2118" s="12"/>
      <c r="AQ2118" s="12"/>
      <c r="AR2118" s="12"/>
      <c r="AS2118" s="12"/>
      <c r="AT2118" s="12"/>
      <c r="AU2118" s="12"/>
      <c r="AV2118" s="12"/>
      <c r="AW2118" s="12"/>
      <c r="AX2118" s="12"/>
      <c r="AY2118" s="12"/>
      <c r="AZ2118" s="12"/>
      <c r="BA2118" s="12"/>
      <c r="BB2118" s="12"/>
      <c r="BC2118" s="12"/>
      <c r="BD2118" s="12"/>
      <c r="BE2118" s="12"/>
      <c r="BF2118" s="12"/>
      <c r="BG2118" s="12"/>
      <c r="BH2118" s="12"/>
      <c r="BI2118" s="12"/>
      <c r="BJ2118" s="13"/>
      <c r="BK2118" s="13"/>
      <c r="BL2118" s="13"/>
      <c r="BM2118" s="13"/>
      <c r="BN2118" s="13"/>
    </row>
    <row r="2119" spans="1:66" x14ac:dyDescent="0.25">
      <c r="A2119" s="10"/>
      <c r="B2119" s="10"/>
      <c r="C2119" s="10"/>
      <c r="D2119" s="18"/>
      <c r="E2119" s="10"/>
      <c r="F2119" s="10"/>
      <c r="G2119" s="10"/>
      <c r="H2119" s="10"/>
      <c r="I2119" s="10"/>
      <c r="J2119" s="10"/>
      <c r="K2119" s="11"/>
      <c r="L2119" s="11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2"/>
      <c r="AS2119" s="12"/>
      <c r="AT2119" s="12"/>
      <c r="AU2119" s="12"/>
      <c r="AV2119" s="12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12"/>
      <c r="BG2119" s="12"/>
      <c r="BH2119" s="12"/>
      <c r="BI2119" s="12"/>
      <c r="BJ2119" s="13"/>
      <c r="BK2119" s="13"/>
      <c r="BL2119" s="13"/>
      <c r="BM2119" s="13"/>
      <c r="BN2119" s="13"/>
    </row>
    <row r="2120" spans="1:66" x14ac:dyDescent="0.25">
      <c r="A2120" s="10"/>
      <c r="B2120" s="10"/>
      <c r="C2120" s="10"/>
      <c r="D2120" s="18"/>
      <c r="E2120" s="10"/>
      <c r="F2120" s="10"/>
      <c r="G2120" s="10"/>
      <c r="H2120" s="10"/>
      <c r="I2120" s="10"/>
      <c r="J2120" s="10"/>
      <c r="K2120" s="11"/>
      <c r="L2120" s="11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  <c r="AE2120" s="12"/>
      <c r="AF2120" s="12"/>
      <c r="AG2120" s="12"/>
      <c r="AH2120" s="12"/>
      <c r="AI2120" s="12"/>
      <c r="AJ2120" s="12"/>
      <c r="AK2120" s="12"/>
      <c r="AL2120" s="12"/>
      <c r="AM2120" s="12"/>
      <c r="AN2120" s="12"/>
      <c r="AO2120" s="12"/>
      <c r="AP2120" s="12"/>
      <c r="AQ2120" s="12"/>
      <c r="AR2120" s="12"/>
      <c r="AS2120" s="12"/>
      <c r="AT2120" s="12"/>
      <c r="AU2120" s="12"/>
      <c r="AV2120" s="12"/>
      <c r="AW2120" s="12"/>
      <c r="AX2120" s="12"/>
      <c r="AY2120" s="12"/>
      <c r="AZ2120" s="12"/>
      <c r="BA2120" s="12"/>
      <c r="BB2120" s="12"/>
      <c r="BC2120" s="12"/>
      <c r="BD2120" s="12"/>
      <c r="BE2120" s="12"/>
      <c r="BF2120" s="12"/>
      <c r="BG2120" s="12"/>
      <c r="BH2120" s="12"/>
      <c r="BI2120" s="12"/>
      <c r="BJ2120" s="13"/>
      <c r="BK2120" s="13"/>
      <c r="BL2120" s="13"/>
      <c r="BM2120" s="13"/>
      <c r="BN2120" s="13"/>
    </row>
    <row r="2121" spans="1:66" x14ac:dyDescent="0.25">
      <c r="A2121" s="10"/>
      <c r="B2121" s="10"/>
      <c r="C2121" s="10"/>
      <c r="D2121" s="18"/>
      <c r="E2121" s="10"/>
      <c r="F2121" s="10"/>
      <c r="G2121" s="10"/>
      <c r="H2121" s="10"/>
      <c r="I2121" s="10"/>
      <c r="J2121" s="10"/>
      <c r="K2121" s="11"/>
      <c r="L2121" s="11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2"/>
      <c r="AS2121" s="12"/>
      <c r="AT2121" s="12"/>
      <c r="AU2121" s="12"/>
      <c r="AV2121" s="12"/>
      <c r="AW2121" s="12"/>
      <c r="AX2121" s="12"/>
      <c r="AY2121" s="12"/>
      <c r="AZ2121" s="12"/>
      <c r="BA2121" s="12"/>
      <c r="BB2121" s="12"/>
      <c r="BC2121" s="12"/>
      <c r="BD2121" s="12"/>
      <c r="BE2121" s="12"/>
      <c r="BF2121" s="12"/>
      <c r="BG2121" s="12"/>
      <c r="BH2121" s="12"/>
      <c r="BI2121" s="12"/>
      <c r="BJ2121" s="13"/>
      <c r="BK2121" s="13"/>
      <c r="BL2121" s="13"/>
      <c r="BM2121" s="13"/>
      <c r="BN2121" s="13"/>
    </row>
    <row r="2122" spans="1:66" x14ac:dyDescent="0.25">
      <c r="A2122" s="10"/>
      <c r="B2122" s="10"/>
      <c r="C2122" s="10"/>
      <c r="D2122" s="18"/>
      <c r="E2122" s="10"/>
      <c r="F2122" s="10"/>
      <c r="G2122" s="10"/>
      <c r="H2122" s="10"/>
      <c r="I2122" s="10"/>
      <c r="J2122" s="10"/>
      <c r="K2122" s="11"/>
      <c r="L2122" s="11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12"/>
      <c r="AF2122" s="12"/>
      <c r="AG2122" s="12"/>
      <c r="AH2122" s="12"/>
      <c r="AI2122" s="12"/>
      <c r="AJ2122" s="12"/>
      <c r="AK2122" s="12"/>
      <c r="AL2122" s="12"/>
      <c r="AM2122" s="12"/>
      <c r="AN2122" s="12"/>
      <c r="AO2122" s="12"/>
      <c r="AP2122" s="12"/>
      <c r="AQ2122" s="12"/>
      <c r="AR2122" s="12"/>
      <c r="AS2122" s="12"/>
      <c r="AT2122" s="12"/>
      <c r="AU2122" s="12"/>
      <c r="AV2122" s="12"/>
      <c r="AW2122" s="12"/>
      <c r="AX2122" s="12"/>
      <c r="AY2122" s="12"/>
      <c r="AZ2122" s="12"/>
      <c r="BA2122" s="12"/>
      <c r="BB2122" s="12"/>
      <c r="BC2122" s="12"/>
      <c r="BD2122" s="12"/>
      <c r="BE2122" s="12"/>
      <c r="BF2122" s="12"/>
      <c r="BG2122" s="12"/>
      <c r="BH2122" s="12"/>
      <c r="BI2122" s="12"/>
      <c r="BJ2122" s="13"/>
      <c r="BK2122" s="13"/>
      <c r="BL2122" s="13"/>
      <c r="BM2122" s="13"/>
      <c r="BN2122" s="13"/>
    </row>
    <row r="2123" spans="1:66" x14ac:dyDescent="0.25">
      <c r="A2123" s="10"/>
      <c r="B2123" s="10"/>
      <c r="C2123" s="10"/>
      <c r="D2123" s="18"/>
      <c r="E2123" s="10"/>
      <c r="F2123" s="10"/>
      <c r="G2123" s="10"/>
      <c r="H2123" s="10"/>
      <c r="I2123" s="10"/>
      <c r="J2123" s="10"/>
      <c r="K2123" s="11"/>
      <c r="L2123" s="11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2"/>
      <c r="AS2123" s="12"/>
      <c r="AT2123" s="12"/>
      <c r="AU2123" s="12"/>
      <c r="AV2123" s="12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12"/>
      <c r="BG2123" s="12"/>
      <c r="BH2123" s="12"/>
      <c r="BI2123" s="12"/>
      <c r="BJ2123" s="13"/>
      <c r="BK2123" s="13"/>
      <c r="BL2123" s="13"/>
      <c r="BM2123" s="13"/>
      <c r="BN2123" s="13"/>
    </row>
    <row r="2124" spans="1:66" x14ac:dyDescent="0.25">
      <c r="A2124" s="10"/>
      <c r="B2124" s="10"/>
      <c r="C2124" s="10"/>
      <c r="D2124" s="18"/>
      <c r="E2124" s="10"/>
      <c r="F2124" s="10"/>
      <c r="G2124" s="10"/>
      <c r="H2124" s="10"/>
      <c r="I2124" s="10"/>
      <c r="J2124" s="10"/>
      <c r="K2124" s="11"/>
      <c r="L2124" s="11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12"/>
      <c r="AH2124" s="12"/>
      <c r="AI2124" s="12"/>
      <c r="AJ2124" s="12"/>
      <c r="AK2124" s="12"/>
      <c r="AL2124" s="12"/>
      <c r="AM2124" s="12"/>
      <c r="AN2124" s="12"/>
      <c r="AO2124" s="12"/>
      <c r="AP2124" s="12"/>
      <c r="AQ2124" s="12"/>
      <c r="AR2124" s="12"/>
      <c r="AS2124" s="12"/>
      <c r="AT2124" s="12"/>
      <c r="AU2124" s="12"/>
      <c r="AV2124" s="12"/>
      <c r="AW2124" s="12"/>
      <c r="AX2124" s="12"/>
      <c r="AY2124" s="12"/>
      <c r="AZ2124" s="12"/>
      <c r="BA2124" s="12"/>
      <c r="BB2124" s="12"/>
      <c r="BC2124" s="12"/>
      <c r="BD2124" s="12"/>
      <c r="BE2124" s="12"/>
      <c r="BF2124" s="12"/>
      <c r="BG2124" s="12"/>
      <c r="BH2124" s="12"/>
      <c r="BI2124" s="12"/>
      <c r="BJ2124" s="13"/>
      <c r="BK2124" s="13"/>
      <c r="BL2124" s="13"/>
      <c r="BM2124" s="13"/>
      <c r="BN2124" s="13"/>
    </row>
    <row r="2125" spans="1:66" x14ac:dyDescent="0.25">
      <c r="A2125" s="10"/>
      <c r="B2125" s="10"/>
      <c r="C2125" s="10"/>
      <c r="D2125" s="18"/>
      <c r="E2125" s="10"/>
      <c r="F2125" s="10"/>
      <c r="G2125" s="10"/>
      <c r="H2125" s="10"/>
      <c r="I2125" s="10"/>
      <c r="J2125" s="10"/>
      <c r="K2125" s="11"/>
      <c r="L2125" s="11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2"/>
      <c r="AS2125" s="12"/>
      <c r="AT2125" s="12"/>
      <c r="AU2125" s="12"/>
      <c r="AV2125" s="12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12"/>
      <c r="BG2125" s="12"/>
      <c r="BH2125" s="12"/>
      <c r="BI2125" s="12"/>
      <c r="BJ2125" s="13"/>
      <c r="BK2125" s="13"/>
      <c r="BL2125" s="13"/>
      <c r="BM2125" s="13"/>
      <c r="BN2125" s="13"/>
    </row>
    <row r="2126" spans="1:66" x14ac:dyDescent="0.25">
      <c r="A2126" s="10"/>
      <c r="B2126" s="10"/>
      <c r="C2126" s="10"/>
      <c r="D2126" s="18"/>
      <c r="E2126" s="10"/>
      <c r="F2126" s="10"/>
      <c r="G2126" s="10"/>
      <c r="H2126" s="10"/>
      <c r="I2126" s="10"/>
      <c r="J2126" s="10"/>
      <c r="K2126" s="11"/>
      <c r="L2126" s="11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12"/>
      <c r="AG2126" s="12"/>
      <c r="AH2126" s="12"/>
      <c r="AI2126" s="12"/>
      <c r="AJ2126" s="12"/>
      <c r="AK2126" s="12"/>
      <c r="AL2126" s="12"/>
      <c r="AM2126" s="12"/>
      <c r="AN2126" s="12"/>
      <c r="AO2126" s="12"/>
      <c r="AP2126" s="12"/>
      <c r="AQ2126" s="12"/>
      <c r="AR2126" s="12"/>
      <c r="AS2126" s="12"/>
      <c r="AT2126" s="12"/>
      <c r="AU2126" s="12"/>
      <c r="AV2126" s="12"/>
      <c r="AW2126" s="12"/>
      <c r="AX2126" s="12"/>
      <c r="AY2126" s="12"/>
      <c r="AZ2126" s="12"/>
      <c r="BA2126" s="12"/>
      <c r="BB2126" s="12"/>
      <c r="BC2126" s="12"/>
      <c r="BD2126" s="12"/>
      <c r="BE2126" s="12"/>
      <c r="BF2126" s="12"/>
      <c r="BG2126" s="12"/>
      <c r="BH2126" s="12"/>
      <c r="BI2126" s="12"/>
      <c r="BJ2126" s="13"/>
      <c r="BK2126" s="13"/>
      <c r="BL2126" s="13"/>
      <c r="BM2126" s="13"/>
      <c r="BN2126" s="13"/>
    </row>
    <row r="2127" spans="1:66" x14ac:dyDescent="0.25">
      <c r="A2127" s="10"/>
      <c r="B2127" s="10"/>
      <c r="C2127" s="10"/>
      <c r="D2127" s="18"/>
      <c r="E2127" s="10"/>
      <c r="F2127" s="10"/>
      <c r="G2127" s="10"/>
      <c r="H2127" s="10"/>
      <c r="I2127" s="10"/>
      <c r="J2127" s="10"/>
      <c r="K2127" s="11"/>
      <c r="L2127" s="11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2"/>
      <c r="AS2127" s="12"/>
      <c r="AT2127" s="12"/>
      <c r="AU2127" s="12"/>
      <c r="AV2127" s="12"/>
      <c r="AW2127" s="12"/>
      <c r="AX2127" s="12"/>
      <c r="AY2127" s="12"/>
      <c r="AZ2127" s="12"/>
      <c r="BA2127" s="12"/>
      <c r="BB2127" s="12"/>
      <c r="BC2127" s="12"/>
      <c r="BD2127" s="12"/>
      <c r="BE2127" s="12"/>
      <c r="BF2127" s="12"/>
      <c r="BG2127" s="12"/>
      <c r="BH2127" s="12"/>
      <c r="BI2127" s="12"/>
      <c r="BJ2127" s="13"/>
      <c r="BK2127" s="13"/>
      <c r="BL2127" s="13"/>
      <c r="BM2127" s="13"/>
      <c r="BN2127" s="13"/>
    </row>
    <row r="2128" spans="1:66" x14ac:dyDescent="0.25">
      <c r="A2128" s="10"/>
      <c r="B2128" s="10"/>
      <c r="C2128" s="10"/>
      <c r="D2128" s="18"/>
      <c r="E2128" s="10"/>
      <c r="F2128" s="10"/>
      <c r="G2128" s="10"/>
      <c r="H2128" s="10"/>
      <c r="I2128" s="10"/>
      <c r="J2128" s="10"/>
      <c r="K2128" s="11"/>
      <c r="L2128" s="11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12"/>
      <c r="AF2128" s="12"/>
      <c r="AG2128" s="12"/>
      <c r="AH2128" s="12"/>
      <c r="AI2128" s="12"/>
      <c r="AJ2128" s="12"/>
      <c r="AK2128" s="12"/>
      <c r="AL2128" s="12"/>
      <c r="AM2128" s="12"/>
      <c r="AN2128" s="12"/>
      <c r="AO2128" s="12"/>
      <c r="AP2128" s="12"/>
      <c r="AQ2128" s="12"/>
      <c r="AR2128" s="12"/>
      <c r="AS2128" s="12"/>
      <c r="AT2128" s="12"/>
      <c r="AU2128" s="12"/>
      <c r="AV2128" s="12"/>
      <c r="AW2128" s="12"/>
      <c r="AX2128" s="12"/>
      <c r="AY2128" s="12"/>
      <c r="AZ2128" s="12"/>
      <c r="BA2128" s="12"/>
      <c r="BB2128" s="12"/>
      <c r="BC2128" s="12"/>
      <c r="BD2128" s="12"/>
      <c r="BE2128" s="12"/>
      <c r="BF2128" s="12"/>
      <c r="BG2128" s="12"/>
      <c r="BH2128" s="12"/>
      <c r="BI2128" s="12"/>
      <c r="BJ2128" s="13"/>
      <c r="BK2128" s="13"/>
      <c r="BL2128" s="13"/>
      <c r="BM2128" s="13"/>
      <c r="BN2128" s="13"/>
    </row>
    <row r="2129" spans="1:66" x14ac:dyDescent="0.25">
      <c r="A2129" s="10"/>
      <c r="B2129" s="10"/>
      <c r="C2129" s="10"/>
      <c r="D2129" s="18"/>
      <c r="E2129" s="10"/>
      <c r="F2129" s="10"/>
      <c r="G2129" s="10"/>
      <c r="H2129" s="10"/>
      <c r="I2129" s="10"/>
      <c r="J2129" s="10"/>
      <c r="K2129" s="11"/>
      <c r="L2129" s="11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2"/>
      <c r="AS2129" s="12"/>
      <c r="AT2129" s="12"/>
      <c r="AU2129" s="12"/>
      <c r="AV2129" s="12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12"/>
      <c r="BG2129" s="12"/>
      <c r="BH2129" s="12"/>
      <c r="BI2129" s="12"/>
      <c r="BJ2129" s="13"/>
      <c r="BK2129" s="13"/>
      <c r="BL2129" s="13"/>
      <c r="BM2129" s="13"/>
      <c r="BN2129" s="13"/>
    </row>
    <row r="2130" spans="1:66" x14ac:dyDescent="0.25">
      <c r="A2130" s="10"/>
      <c r="B2130" s="10"/>
      <c r="C2130" s="10"/>
      <c r="D2130" s="18"/>
      <c r="E2130" s="10"/>
      <c r="F2130" s="10"/>
      <c r="G2130" s="10"/>
      <c r="H2130" s="10"/>
      <c r="I2130" s="10"/>
      <c r="J2130" s="10"/>
      <c r="K2130" s="11"/>
      <c r="L2130" s="11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12"/>
      <c r="AG2130" s="12"/>
      <c r="AH2130" s="12"/>
      <c r="AI2130" s="12"/>
      <c r="AJ2130" s="12"/>
      <c r="AK2130" s="12"/>
      <c r="AL2130" s="12"/>
      <c r="AM2130" s="12"/>
      <c r="AN2130" s="12"/>
      <c r="AO2130" s="12"/>
      <c r="AP2130" s="12"/>
      <c r="AQ2130" s="12"/>
      <c r="AR2130" s="12"/>
      <c r="AS2130" s="12"/>
      <c r="AT2130" s="12"/>
      <c r="AU2130" s="12"/>
      <c r="AV2130" s="12"/>
      <c r="AW2130" s="12"/>
      <c r="AX2130" s="12"/>
      <c r="AY2130" s="12"/>
      <c r="AZ2130" s="12"/>
      <c r="BA2130" s="12"/>
      <c r="BB2130" s="12"/>
      <c r="BC2130" s="12"/>
      <c r="BD2130" s="12"/>
      <c r="BE2130" s="12"/>
      <c r="BF2130" s="12"/>
      <c r="BG2130" s="12"/>
      <c r="BH2130" s="12"/>
      <c r="BI2130" s="12"/>
      <c r="BJ2130" s="13"/>
      <c r="BK2130" s="13"/>
      <c r="BL2130" s="13"/>
      <c r="BM2130" s="13"/>
      <c r="BN2130" s="13"/>
    </row>
    <row r="2131" spans="1:66" x14ac:dyDescent="0.25">
      <c r="A2131" s="10"/>
      <c r="B2131" s="10"/>
      <c r="C2131" s="10"/>
      <c r="D2131" s="18"/>
      <c r="E2131" s="10"/>
      <c r="F2131" s="10"/>
      <c r="G2131" s="10"/>
      <c r="H2131" s="10"/>
      <c r="I2131" s="10"/>
      <c r="J2131" s="10"/>
      <c r="K2131" s="11"/>
      <c r="L2131" s="11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2"/>
      <c r="AS2131" s="12"/>
      <c r="AT2131" s="12"/>
      <c r="AU2131" s="12"/>
      <c r="AV2131" s="12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12"/>
      <c r="BG2131" s="12"/>
      <c r="BH2131" s="12"/>
      <c r="BI2131" s="12"/>
      <c r="BJ2131" s="13"/>
      <c r="BK2131" s="13"/>
      <c r="BL2131" s="13"/>
      <c r="BM2131" s="13"/>
      <c r="BN2131" s="13"/>
    </row>
    <row r="2132" spans="1:66" x14ac:dyDescent="0.25">
      <c r="A2132" s="10"/>
      <c r="B2132" s="10"/>
      <c r="C2132" s="10"/>
      <c r="D2132" s="18"/>
      <c r="E2132" s="10"/>
      <c r="F2132" s="10"/>
      <c r="G2132" s="10"/>
      <c r="H2132" s="10"/>
      <c r="I2132" s="10"/>
      <c r="J2132" s="10"/>
      <c r="K2132" s="11"/>
      <c r="L2132" s="11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  <c r="AD2132" s="12"/>
      <c r="AE2132" s="12"/>
      <c r="AF2132" s="12"/>
      <c r="AG2132" s="12"/>
      <c r="AH2132" s="12"/>
      <c r="AI2132" s="12"/>
      <c r="AJ2132" s="12"/>
      <c r="AK2132" s="12"/>
      <c r="AL2132" s="12"/>
      <c r="AM2132" s="12"/>
      <c r="AN2132" s="12"/>
      <c r="AO2132" s="12"/>
      <c r="AP2132" s="12"/>
      <c r="AQ2132" s="12"/>
      <c r="AR2132" s="12"/>
      <c r="AS2132" s="12"/>
      <c r="AT2132" s="12"/>
      <c r="AU2132" s="12"/>
      <c r="AV2132" s="12"/>
      <c r="AW2132" s="12"/>
      <c r="AX2132" s="12"/>
      <c r="AY2132" s="12"/>
      <c r="AZ2132" s="12"/>
      <c r="BA2132" s="12"/>
      <c r="BB2132" s="12"/>
      <c r="BC2132" s="12"/>
      <c r="BD2132" s="12"/>
      <c r="BE2132" s="12"/>
      <c r="BF2132" s="12"/>
      <c r="BG2132" s="12"/>
      <c r="BH2132" s="12"/>
      <c r="BI2132" s="12"/>
      <c r="BJ2132" s="13"/>
      <c r="BK2132" s="13"/>
      <c r="BL2132" s="13"/>
      <c r="BM2132" s="13"/>
      <c r="BN2132" s="13"/>
    </row>
    <row r="2133" spans="1:66" x14ac:dyDescent="0.25">
      <c r="A2133" s="10"/>
      <c r="B2133" s="10"/>
      <c r="C2133" s="10"/>
      <c r="D2133" s="18"/>
      <c r="E2133" s="10"/>
      <c r="F2133" s="10"/>
      <c r="G2133" s="10"/>
      <c r="H2133" s="10"/>
      <c r="I2133" s="10"/>
      <c r="J2133" s="10"/>
      <c r="K2133" s="11"/>
      <c r="L2133" s="11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2"/>
      <c r="AS2133" s="12"/>
      <c r="AT2133" s="12"/>
      <c r="AU2133" s="12"/>
      <c r="AV2133" s="12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12"/>
      <c r="BG2133" s="12"/>
      <c r="BH2133" s="12"/>
      <c r="BI2133" s="12"/>
      <c r="BJ2133" s="13"/>
      <c r="BK2133" s="13"/>
      <c r="BL2133" s="13"/>
      <c r="BM2133" s="13"/>
      <c r="BN2133" s="13"/>
    </row>
    <row r="2134" spans="1:66" x14ac:dyDescent="0.25">
      <c r="A2134" s="10"/>
      <c r="B2134" s="10"/>
      <c r="C2134" s="10"/>
      <c r="D2134" s="18"/>
      <c r="E2134" s="10"/>
      <c r="F2134" s="10"/>
      <c r="G2134" s="10"/>
      <c r="H2134" s="10"/>
      <c r="I2134" s="10"/>
      <c r="J2134" s="10"/>
      <c r="K2134" s="11"/>
      <c r="L2134" s="11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12"/>
      <c r="AE2134" s="12"/>
      <c r="AF2134" s="12"/>
      <c r="AG2134" s="12"/>
      <c r="AH2134" s="12"/>
      <c r="AI2134" s="12"/>
      <c r="AJ2134" s="12"/>
      <c r="AK2134" s="12"/>
      <c r="AL2134" s="12"/>
      <c r="AM2134" s="12"/>
      <c r="AN2134" s="12"/>
      <c r="AO2134" s="12"/>
      <c r="AP2134" s="12"/>
      <c r="AQ2134" s="12"/>
      <c r="AR2134" s="12"/>
      <c r="AS2134" s="12"/>
      <c r="AT2134" s="12"/>
      <c r="AU2134" s="12"/>
      <c r="AV2134" s="12"/>
      <c r="AW2134" s="12"/>
      <c r="AX2134" s="12"/>
      <c r="AY2134" s="12"/>
      <c r="AZ2134" s="12"/>
      <c r="BA2134" s="12"/>
      <c r="BB2134" s="12"/>
      <c r="BC2134" s="12"/>
      <c r="BD2134" s="12"/>
      <c r="BE2134" s="12"/>
      <c r="BF2134" s="12"/>
      <c r="BG2134" s="12"/>
      <c r="BH2134" s="12"/>
      <c r="BI2134" s="12"/>
      <c r="BJ2134" s="13"/>
      <c r="BK2134" s="13"/>
      <c r="BL2134" s="13"/>
      <c r="BM2134" s="13"/>
      <c r="BN2134" s="13"/>
    </row>
    <row r="2135" spans="1:66" x14ac:dyDescent="0.25">
      <c r="A2135" s="10"/>
      <c r="B2135" s="10"/>
      <c r="C2135" s="10"/>
      <c r="D2135" s="18"/>
      <c r="E2135" s="10"/>
      <c r="F2135" s="10"/>
      <c r="G2135" s="10"/>
      <c r="H2135" s="10"/>
      <c r="I2135" s="10"/>
      <c r="J2135" s="10"/>
      <c r="K2135" s="11"/>
      <c r="L2135" s="11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2"/>
      <c r="AS2135" s="12"/>
      <c r="AT2135" s="12"/>
      <c r="AU2135" s="12"/>
      <c r="AV2135" s="12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12"/>
      <c r="BG2135" s="12"/>
      <c r="BH2135" s="12"/>
      <c r="BI2135" s="12"/>
      <c r="BJ2135" s="13"/>
      <c r="BK2135" s="13"/>
      <c r="BL2135" s="13"/>
      <c r="BM2135" s="13"/>
      <c r="BN2135" s="13"/>
    </row>
    <row r="2136" spans="1:66" x14ac:dyDescent="0.25">
      <c r="A2136" s="10"/>
      <c r="B2136" s="10"/>
      <c r="C2136" s="10"/>
      <c r="D2136" s="18"/>
      <c r="E2136" s="10"/>
      <c r="F2136" s="10"/>
      <c r="G2136" s="10"/>
      <c r="H2136" s="10"/>
      <c r="I2136" s="10"/>
      <c r="J2136" s="10"/>
      <c r="K2136" s="11"/>
      <c r="L2136" s="11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/>
      <c r="AH2136" s="12"/>
      <c r="AI2136" s="12"/>
      <c r="AJ2136" s="12"/>
      <c r="AK2136" s="12"/>
      <c r="AL2136" s="12"/>
      <c r="AM2136" s="12"/>
      <c r="AN2136" s="12"/>
      <c r="AO2136" s="12"/>
      <c r="AP2136" s="12"/>
      <c r="AQ2136" s="12"/>
      <c r="AR2136" s="12"/>
      <c r="AS2136" s="12"/>
      <c r="AT2136" s="12"/>
      <c r="AU2136" s="12"/>
      <c r="AV2136" s="12"/>
      <c r="AW2136" s="12"/>
      <c r="AX2136" s="12"/>
      <c r="AY2136" s="12"/>
      <c r="AZ2136" s="12"/>
      <c r="BA2136" s="12"/>
      <c r="BB2136" s="12"/>
      <c r="BC2136" s="12"/>
      <c r="BD2136" s="12"/>
      <c r="BE2136" s="12"/>
      <c r="BF2136" s="12"/>
      <c r="BG2136" s="12"/>
      <c r="BH2136" s="12"/>
      <c r="BI2136" s="12"/>
      <c r="BJ2136" s="13"/>
      <c r="BK2136" s="13"/>
      <c r="BL2136" s="13"/>
      <c r="BM2136" s="13"/>
      <c r="BN2136" s="13"/>
    </row>
    <row r="2137" spans="1:66" x14ac:dyDescent="0.25">
      <c r="A2137" s="10"/>
      <c r="B2137" s="10"/>
      <c r="C2137" s="10"/>
      <c r="D2137" s="18"/>
      <c r="E2137" s="10"/>
      <c r="F2137" s="10"/>
      <c r="G2137" s="10"/>
      <c r="H2137" s="10"/>
      <c r="I2137" s="10"/>
      <c r="J2137" s="10"/>
      <c r="K2137" s="11"/>
      <c r="L2137" s="11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2"/>
      <c r="AS2137" s="12"/>
      <c r="AT2137" s="12"/>
      <c r="AU2137" s="12"/>
      <c r="AV2137" s="12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12"/>
      <c r="BG2137" s="12"/>
      <c r="BH2137" s="12"/>
      <c r="BI2137" s="12"/>
      <c r="BJ2137" s="13"/>
      <c r="BK2137" s="13"/>
      <c r="BL2137" s="13"/>
      <c r="BM2137" s="13"/>
      <c r="BN2137" s="13"/>
    </row>
    <row r="2138" spans="1:66" x14ac:dyDescent="0.25">
      <c r="A2138" s="10"/>
      <c r="B2138" s="10"/>
      <c r="C2138" s="10"/>
      <c r="D2138" s="18"/>
      <c r="E2138" s="10"/>
      <c r="F2138" s="10"/>
      <c r="G2138" s="10"/>
      <c r="H2138" s="10"/>
      <c r="I2138" s="10"/>
      <c r="J2138" s="10"/>
      <c r="K2138" s="11"/>
      <c r="L2138" s="11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  <c r="AE2138" s="12"/>
      <c r="AF2138" s="12"/>
      <c r="AG2138" s="12"/>
      <c r="AH2138" s="12"/>
      <c r="AI2138" s="12"/>
      <c r="AJ2138" s="12"/>
      <c r="AK2138" s="12"/>
      <c r="AL2138" s="12"/>
      <c r="AM2138" s="12"/>
      <c r="AN2138" s="12"/>
      <c r="AO2138" s="12"/>
      <c r="AP2138" s="12"/>
      <c r="AQ2138" s="12"/>
      <c r="AR2138" s="12"/>
      <c r="AS2138" s="12"/>
      <c r="AT2138" s="12"/>
      <c r="AU2138" s="12"/>
      <c r="AV2138" s="12"/>
      <c r="AW2138" s="12"/>
      <c r="AX2138" s="12"/>
      <c r="AY2138" s="12"/>
      <c r="AZ2138" s="12"/>
      <c r="BA2138" s="12"/>
      <c r="BB2138" s="12"/>
      <c r="BC2138" s="12"/>
      <c r="BD2138" s="12"/>
      <c r="BE2138" s="12"/>
      <c r="BF2138" s="12"/>
      <c r="BG2138" s="12"/>
      <c r="BH2138" s="12"/>
      <c r="BI2138" s="12"/>
      <c r="BJ2138" s="13"/>
      <c r="BK2138" s="13"/>
      <c r="BL2138" s="13"/>
      <c r="BM2138" s="13"/>
      <c r="BN2138" s="13"/>
    </row>
    <row r="2139" spans="1:66" x14ac:dyDescent="0.25">
      <c r="A2139" s="10"/>
      <c r="B2139" s="10"/>
      <c r="C2139" s="10"/>
      <c r="D2139" s="18"/>
      <c r="E2139" s="10"/>
      <c r="F2139" s="10"/>
      <c r="G2139" s="10"/>
      <c r="H2139" s="10"/>
      <c r="I2139" s="10"/>
      <c r="J2139" s="10"/>
      <c r="K2139" s="11"/>
      <c r="L2139" s="11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2"/>
      <c r="AS2139" s="12"/>
      <c r="AT2139" s="12"/>
      <c r="AU2139" s="12"/>
      <c r="AV2139" s="12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12"/>
      <c r="BG2139" s="12"/>
      <c r="BH2139" s="12"/>
      <c r="BI2139" s="12"/>
      <c r="BJ2139" s="13"/>
      <c r="BK2139" s="13"/>
      <c r="BL2139" s="13"/>
      <c r="BM2139" s="13"/>
      <c r="BN2139" s="13"/>
    </row>
    <row r="2140" spans="1:66" x14ac:dyDescent="0.25">
      <c r="A2140" s="10"/>
      <c r="B2140" s="10"/>
      <c r="C2140" s="10"/>
      <c r="D2140" s="18"/>
      <c r="E2140" s="10"/>
      <c r="F2140" s="10"/>
      <c r="G2140" s="10"/>
      <c r="H2140" s="10"/>
      <c r="I2140" s="10"/>
      <c r="J2140" s="10"/>
      <c r="K2140" s="11"/>
      <c r="L2140" s="11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12"/>
      <c r="AF2140" s="12"/>
      <c r="AG2140" s="12"/>
      <c r="AH2140" s="12"/>
      <c r="AI2140" s="12"/>
      <c r="AJ2140" s="12"/>
      <c r="AK2140" s="12"/>
      <c r="AL2140" s="12"/>
      <c r="AM2140" s="12"/>
      <c r="AN2140" s="12"/>
      <c r="AO2140" s="12"/>
      <c r="AP2140" s="12"/>
      <c r="AQ2140" s="12"/>
      <c r="AR2140" s="12"/>
      <c r="AS2140" s="12"/>
      <c r="AT2140" s="12"/>
      <c r="AU2140" s="12"/>
      <c r="AV2140" s="12"/>
      <c r="AW2140" s="12"/>
      <c r="AX2140" s="12"/>
      <c r="AY2140" s="12"/>
      <c r="AZ2140" s="12"/>
      <c r="BA2140" s="12"/>
      <c r="BB2140" s="12"/>
      <c r="BC2140" s="12"/>
      <c r="BD2140" s="12"/>
      <c r="BE2140" s="12"/>
      <c r="BF2140" s="12"/>
      <c r="BG2140" s="12"/>
      <c r="BH2140" s="12"/>
      <c r="BI2140" s="12"/>
      <c r="BJ2140" s="13"/>
      <c r="BK2140" s="13"/>
      <c r="BL2140" s="13"/>
      <c r="BM2140" s="13"/>
      <c r="BN2140" s="13"/>
    </row>
    <row r="2141" spans="1:66" x14ac:dyDescent="0.25">
      <c r="A2141" s="10"/>
      <c r="B2141" s="10"/>
      <c r="C2141" s="10"/>
      <c r="D2141" s="18"/>
      <c r="E2141" s="10"/>
      <c r="F2141" s="10"/>
      <c r="G2141" s="10"/>
      <c r="H2141" s="10"/>
      <c r="I2141" s="10"/>
      <c r="J2141" s="10"/>
      <c r="K2141" s="11"/>
      <c r="L2141" s="11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2"/>
      <c r="AS2141" s="12"/>
      <c r="AT2141" s="12"/>
      <c r="AU2141" s="12"/>
      <c r="AV2141" s="12"/>
      <c r="AW2141" s="12"/>
      <c r="AX2141" s="12"/>
      <c r="AY2141" s="12"/>
      <c r="AZ2141" s="12"/>
      <c r="BA2141" s="12"/>
      <c r="BB2141" s="12"/>
      <c r="BC2141" s="12"/>
      <c r="BD2141" s="12"/>
      <c r="BE2141" s="12"/>
      <c r="BF2141" s="12"/>
      <c r="BG2141" s="12"/>
      <c r="BH2141" s="12"/>
      <c r="BI2141" s="12"/>
      <c r="BJ2141" s="13"/>
      <c r="BK2141" s="13"/>
      <c r="BL2141" s="13"/>
      <c r="BM2141" s="13"/>
      <c r="BN2141" s="13"/>
    </row>
    <row r="2142" spans="1:66" x14ac:dyDescent="0.25">
      <c r="A2142" s="10"/>
      <c r="B2142" s="10"/>
      <c r="C2142" s="10"/>
      <c r="D2142" s="18"/>
      <c r="E2142" s="10"/>
      <c r="F2142" s="10"/>
      <c r="G2142" s="10"/>
      <c r="H2142" s="10"/>
      <c r="I2142" s="10"/>
      <c r="J2142" s="10"/>
      <c r="K2142" s="11"/>
      <c r="L2142" s="11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12"/>
      <c r="AF2142" s="12"/>
      <c r="AG2142" s="12"/>
      <c r="AH2142" s="12"/>
      <c r="AI2142" s="12"/>
      <c r="AJ2142" s="12"/>
      <c r="AK2142" s="12"/>
      <c r="AL2142" s="12"/>
      <c r="AM2142" s="12"/>
      <c r="AN2142" s="12"/>
      <c r="AO2142" s="12"/>
      <c r="AP2142" s="12"/>
      <c r="AQ2142" s="12"/>
      <c r="AR2142" s="12"/>
      <c r="AS2142" s="12"/>
      <c r="AT2142" s="12"/>
      <c r="AU2142" s="12"/>
      <c r="AV2142" s="12"/>
      <c r="AW2142" s="12"/>
      <c r="AX2142" s="12"/>
      <c r="AY2142" s="12"/>
      <c r="AZ2142" s="12"/>
      <c r="BA2142" s="12"/>
      <c r="BB2142" s="12"/>
      <c r="BC2142" s="12"/>
      <c r="BD2142" s="12"/>
      <c r="BE2142" s="12"/>
      <c r="BF2142" s="12"/>
      <c r="BG2142" s="12"/>
      <c r="BH2142" s="12"/>
      <c r="BI2142" s="12"/>
      <c r="BJ2142" s="13"/>
      <c r="BK2142" s="13"/>
      <c r="BL2142" s="13"/>
      <c r="BM2142" s="13"/>
      <c r="BN2142" s="13"/>
    </row>
    <row r="2143" spans="1:66" x14ac:dyDescent="0.25">
      <c r="A2143" s="10"/>
      <c r="B2143" s="10"/>
      <c r="C2143" s="10"/>
      <c r="D2143" s="18"/>
      <c r="E2143" s="10"/>
      <c r="F2143" s="10"/>
      <c r="G2143" s="10"/>
      <c r="H2143" s="10"/>
      <c r="I2143" s="10"/>
      <c r="J2143" s="10"/>
      <c r="K2143" s="11"/>
      <c r="L2143" s="11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2"/>
      <c r="AS2143" s="12"/>
      <c r="AT2143" s="12"/>
      <c r="AU2143" s="12"/>
      <c r="AV2143" s="12"/>
      <c r="AW2143" s="12"/>
      <c r="AX2143" s="12"/>
      <c r="AY2143" s="12"/>
      <c r="AZ2143" s="12"/>
      <c r="BA2143" s="12"/>
      <c r="BB2143" s="12"/>
      <c r="BC2143" s="12"/>
      <c r="BD2143" s="12"/>
      <c r="BE2143" s="12"/>
      <c r="BF2143" s="12"/>
      <c r="BG2143" s="12"/>
      <c r="BH2143" s="12"/>
      <c r="BI2143" s="12"/>
      <c r="BJ2143" s="13"/>
      <c r="BK2143" s="13"/>
      <c r="BL2143" s="13"/>
      <c r="BM2143" s="13"/>
      <c r="BN2143" s="13"/>
    </row>
    <row r="2144" spans="1:66" x14ac:dyDescent="0.25">
      <c r="A2144" s="10"/>
      <c r="B2144" s="10"/>
      <c r="C2144" s="10"/>
      <c r="D2144" s="18"/>
      <c r="E2144" s="10"/>
      <c r="F2144" s="10"/>
      <c r="G2144" s="10"/>
      <c r="H2144" s="10"/>
      <c r="I2144" s="10"/>
      <c r="J2144" s="10"/>
      <c r="K2144" s="11"/>
      <c r="L2144" s="11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12"/>
      <c r="AF2144" s="12"/>
      <c r="AG2144" s="12"/>
      <c r="AH2144" s="12"/>
      <c r="AI2144" s="12"/>
      <c r="AJ2144" s="12"/>
      <c r="AK2144" s="12"/>
      <c r="AL2144" s="12"/>
      <c r="AM2144" s="12"/>
      <c r="AN2144" s="12"/>
      <c r="AO2144" s="12"/>
      <c r="AP2144" s="12"/>
      <c r="AQ2144" s="12"/>
      <c r="AR2144" s="12"/>
      <c r="AS2144" s="12"/>
      <c r="AT2144" s="12"/>
      <c r="AU2144" s="12"/>
      <c r="AV2144" s="12"/>
      <c r="AW2144" s="12"/>
      <c r="AX2144" s="12"/>
      <c r="AY2144" s="12"/>
      <c r="AZ2144" s="12"/>
      <c r="BA2144" s="12"/>
      <c r="BB2144" s="12"/>
      <c r="BC2144" s="12"/>
      <c r="BD2144" s="12"/>
      <c r="BE2144" s="12"/>
      <c r="BF2144" s="12"/>
      <c r="BG2144" s="12"/>
      <c r="BH2144" s="12"/>
      <c r="BI2144" s="12"/>
      <c r="BJ2144" s="13"/>
      <c r="BK2144" s="13"/>
      <c r="BL2144" s="13"/>
      <c r="BM2144" s="13"/>
      <c r="BN2144" s="13"/>
    </row>
    <row r="2145" spans="1:66" x14ac:dyDescent="0.25">
      <c r="A2145" s="10"/>
      <c r="B2145" s="10"/>
      <c r="C2145" s="10"/>
      <c r="D2145" s="18"/>
      <c r="E2145" s="10"/>
      <c r="F2145" s="10"/>
      <c r="G2145" s="10"/>
      <c r="H2145" s="10"/>
      <c r="I2145" s="10"/>
      <c r="J2145" s="10"/>
      <c r="K2145" s="11"/>
      <c r="L2145" s="11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2"/>
      <c r="AS2145" s="12"/>
      <c r="AT2145" s="12"/>
      <c r="AU2145" s="12"/>
      <c r="AV2145" s="12"/>
      <c r="AW2145" s="12"/>
      <c r="AX2145" s="12"/>
      <c r="AY2145" s="12"/>
      <c r="AZ2145" s="12"/>
      <c r="BA2145" s="12"/>
      <c r="BB2145" s="12"/>
      <c r="BC2145" s="12"/>
      <c r="BD2145" s="12"/>
      <c r="BE2145" s="12"/>
      <c r="BF2145" s="12"/>
      <c r="BG2145" s="12"/>
      <c r="BH2145" s="12"/>
      <c r="BI2145" s="12"/>
      <c r="BJ2145" s="13"/>
      <c r="BK2145" s="13"/>
      <c r="BL2145" s="13"/>
      <c r="BM2145" s="13"/>
      <c r="BN2145" s="13"/>
    </row>
    <row r="2146" spans="1:66" x14ac:dyDescent="0.25">
      <c r="A2146" s="10"/>
      <c r="B2146" s="10"/>
      <c r="C2146" s="10"/>
      <c r="D2146" s="18"/>
      <c r="E2146" s="10"/>
      <c r="F2146" s="10"/>
      <c r="G2146" s="10"/>
      <c r="H2146" s="10"/>
      <c r="I2146" s="10"/>
      <c r="J2146" s="10"/>
      <c r="K2146" s="11"/>
      <c r="L2146" s="11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  <c r="AE2146" s="12"/>
      <c r="AF2146" s="12"/>
      <c r="AG2146" s="12"/>
      <c r="AH2146" s="12"/>
      <c r="AI2146" s="12"/>
      <c r="AJ2146" s="12"/>
      <c r="AK2146" s="12"/>
      <c r="AL2146" s="12"/>
      <c r="AM2146" s="12"/>
      <c r="AN2146" s="12"/>
      <c r="AO2146" s="12"/>
      <c r="AP2146" s="12"/>
      <c r="AQ2146" s="12"/>
      <c r="AR2146" s="12"/>
      <c r="AS2146" s="12"/>
      <c r="AT2146" s="12"/>
      <c r="AU2146" s="12"/>
      <c r="AV2146" s="12"/>
      <c r="AW2146" s="12"/>
      <c r="AX2146" s="12"/>
      <c r="AY2146" s="12"/>
      <c r="AZ2146" s="12"/>
      <c r="BA2146" s="12"/>
      <c r="BB2146" s="12"/>
      <c r="BC2146" s="12"/>
      <c r="BD2146" s="12"/>
      <c r="BE2146" s="12"/>
      <c r="BF2146" s="12"/>
      <c r="BG2146" s="12"/>
      <c r="BH2146" s="12"/>
      <c r="BI2146" s="12"/>
      <c r="BJ2146" s="13"/>
      <c r="BK2146" s="13"/>
      <c r="BL2146" s="13"/>
      <c r="BM2146" s="13"/>
      <c r="BN2146" s="13"/>
    </row>
    <row r="2147" spans="1:66" x14ac:dyDescent="0.25">
      <c r="A2147" s="10"/>
      <c r="B2147" s="10"/>
      <c r="C2147" s="10"/>
      <c r="D2147" s="18"/>
      <c r="E2147" s="10"/>
      <c r="F2147" s="10"/>
      <c r="G2147" s="10"/>
      <c r="H2147" s="10"/>
      <c r="I2147" s="10"/>
      <c r="J2147" s="10"/>
      <c r="K2147" s="11"/>
      <c r="L2147" s="11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2"/>
      <c r="AS2147" s="12"/>
      <c r="AT2147" s="12"/>
      <c r="AU2147" s="12"/>
      <c r="AV2147" s="12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12"/>
      <c r="BG2147" s="12"/>
      <c r="BH2147" s="12"/>
      <c r="BI2147" s="12"/>
      <c r="BJ2147" s="13"/>
      <c r="BK2147" s="13"/>
      <c r="BL2147" s="13"/>
      <c r="BM2147" s="13"/>
      <c r="BN2147" s="13"/>
    </row>
    <row r="2148" spans="1:66" x14ac:dyDescent="0.25">
      <c r="A2148" s="10"/>
      <c r="B2148" s="10"/>
      <c r="C2148" s="10"/>
      <c r="D2148" s="18"/>
      <c r="E2148" s="10"/>
      <c r="F2148" s="10"/>
      <c r="G2148" s="10"/>
      <c r="H2148" s="10"/>
      <c r="I2148" s="10"/>
      <c r="J2148" s="10"/>
      <c r="K2148" s="11"/>
      <c r="L2148" s="11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  <c r="AE2148" s="12"/>
      <c r="AF2148" s="12"/>
      <c r="AG2148" s="12"/>
      <c r="AH2148" s="12"/>
      <c r="AI2148" s="12"/>
      <c r="AJ2148" s="12"/>
      <c r="AK2148" s="12"/>
      <c r="AL2148" s="12"/>
      <c r="AM2148" s="12"/>
      <c r="AN2148" s="12"/>
      <c r="AO2148" s="12"/>
      <c r="AP2148" s="12"/>
      <c r="AQ2148" s="12"/>
      <c r="AR2148" s="12"/>
      <c r="AS2148" s="12"/>
      <c r="AT2148" s="12"/>
      <c r="AU2148" s="12"/>
      <c r="AV2148" s="12"/>
      <c r="AW2148" s="12"/>
      <c r="AX2148" s="12"/>
      <c r="AY2148" s="12"/>
      <c r="AZ2148" s="12"/>
      <c r="BA2148" s="12"/>
      <c r="BB2148" s="12"/>
      <c r="BC2148" s="12"/>
      <c r="BD2148" s="12"/>
      <c r="BE2148" s="12"/>
      <c r="BF2148" s="12"/>
      <c r="BG2148" s="12"/>
      <c r="BH2148" s="12"/>
      <c r="BI2148" s="12"/>
      <c r="BJ2148" s="13"/>
      <c r="BK2148" s="13"/>
      <c r="BL2148" s="13"/>
      <c r="BM2148" s="13"/>
      <c r="BN2148" s="13"/>
    </row>
    <row r="2149" spans="1:66" x14ac:dyDescent="0.25">
      <c r="A2149" s="10"/>
      <c r="B2149" s="10"/>
      <c r="C2149" s="10"/>
      <c r="D2149" s="18"/>
      <c r="E2149" s="10"/>
      <c r="F2149" s="10"/>
      <c r="G2149" s="10"/>
      <c r="H2149" s="10"/>
      <c r="I2149" s="10"/>
      <c r="J2149" s="10"/>
      <c r="K2149" s="11"/>
      <c r="L2149" s="11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2"/>
      <c r="AS2149" s="12"/>
      <c r="AT2149" s="12"/>
      <c r="AU2149" s="12"/>
      <c r="AV2149" s="12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12"/>
      <c r="BG2149" s="12"/>
      <c r="BH2149" s="12"/>
      <c r="BI2149" s="12"/>
      <c r="BJ2149" s="13"/>
      <c r="BK2149" s="13"/>
      <c r="BL2149" s="13"/>
      <c r="BM2149" s="13"/>
      <c r="BN2149" s="13"/>
    </row>
    <row r="2150" spans="1:66" x14ac:dyDescent="0.25">
      <c r="A2150" s="10"/>
      <c r="B2150" s="10"/>
      <c r="C2150" s="10"/>
      <c r="D2150" s="18"/>
      <c r="E2150" s="10"/>
      <c r="F2150" s="10"/>
      <c r="G2150" s="10"/>
      <c r="H2150" s="10"/>
      <c r="I2150" s="10"/>
      <c r="J2150" s="10"/>
      <c r="K2150" s="11"/>
      <c r="L2150" s="11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12"/>
      <c r="AF2150" s="12"/>
      <c r="AG2150" s="12"/>
      <c r="AH2150" s="12"/>
      <c r="AI2150" s="12"/>
      <c r="AJ2150" s="12"/>
      <c r="AK2150" s="12"/>
      <c r="AL2150" s="12"/>
      <c r="AM2150" s="12"/>
      <c r="AN2150" s="12"/>
      <c r="AO2150" s="12"/>
      <c r="AP2150" s="12"/>
      <c r="AQ2150" s="12"/>
      <c r="AR2150" s="12"/>
      <c r="AS2150" s="12"/>
      <c r="AT2150" s="12"/>
      <c r="AU2150" s="12"/>
      <c r="AV2150" s="12"/>
      <c r="AW2150" s="12"/>
      <c r="AX2150" s="12"/>
      <c r="AY2150" s="12"/>
      <c r="AZ2150" s="12"/>
      <c r="BA2150" s="12"/>
      <c r="BB2150" s="12"/>
      <c r="BC2150" s="12"/>
      <c r="BD2150" s="12"/>
      <c r="BE2150" s="12"/>
      <c r="BF2150" s="12"/>
      <c r="BG2150" s="12"/>
      <c r="BH2150" s="12"/>
      <c r="BI2150" s="12"/>
      <c r="BJ2150" s="13"/>
      <c r="BK2150" s="13"/>
      <c r="BL2150" s="13"/>
      <c r="BM2150" s="13"/>
      <c r="BN2150" s="13"/>
    </row>
    <row r="2151" spans="1:66" x14ac:dyDescent="0.25">
      <c r="A2151" s="10"/>
      <c r="B2151" s="10"/>
      <c r="C2151" s="10"/>
      <c r="D2151" s="18"/>
      <c r="E2151" s="10"/>
      <c r="F2151" s="10"/>
      <c r="G2151" s="10"/>
      <c r="H2151" s="10"/>
      <c r="I2151" s="10"/>
      <c r="J2151" s="10"/>
      <c r="K2151" s="11"/>
      <c r="L2151" s="11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2"/>
      <c r="AS2151" s="12"/>
      <c r="AT2151" s="12"/>
      <c r="AU2151" s="12"/>
      <c r="AV2151" s="12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12"/>
      <c r="BG2151" s="12"/>
      <c r="BH2151" s="12"/>
      <c r="BI2151" s="12"/>
      <c r="BJ2151" s="13"/>
      <c r="BK2151" s="13"/>
      <c r="BL2151" s="13"/>
      <c r="BM2151" s="13"/>
      <c r="BN2151" s="13"/>
    </row>
    <row r="2152" spans="1:66" x14ac:dyDescent="0.25">
      <c r="A2152" s="10"/>
      <c r="B2152" s="10"/>
      <c r="C2152" s="10"/>
      <c r="D2152" s="18"/>
      <c r="E2152" s="10"/>
      <c r="F2152" s="10"/>
      <c r="G2152" s="10"/>
      <c r="H2152" s="10"/>
      <c r="I2152" s="10"/>
      <c r="J2152" s="10"/>
      <c r="K2152" s="11"/>
      <c r="L2152" s="11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12"/>
      <c r="AE2152" s="12"/>
      <c r="AF2152" s="12"/>
      <c r="AG2152" s="12"/>
      <c r="AH2152" s="12"/>
      <c r="AI2152" s="12"/>
      <c r="AJ2152" s="12"/>
      <c r="AK2152" s="12"/>
      <c r="AL2152" s="12"/>
      <c r="AM2152" s="12"/>
      <c r="AN2152" s="12"/>
      <c r="AO2152" s="12"/>
      <c r="AP2152" s="12"/>
      <c r="AQ2152" s="12"/>
      <c r="AR2152" s="12"/>
      <c r="AS2152" s="12"/>
      <c r="AT2152" s="12"/>
      <c r="AU2152" s="12"/>
      <c r="AV2152" s="12"/>
      <c r="AW2152" s="12"/>
      <c r="AX2152" s="12"/>
      <c r="AY2152" s="12"/>
      <c r="AZ2152" s="12"/>
      <c r="BA2152" s="12"/>
      <c r="BB2152" s="12"/>
      <c r="BC2152" s="12"/>
      <c r="BD2152" s="12"/>
      <c r="BE2152" s="12"/>
      <c r="BF2152" s="12"/>
      <c r="BG2152" s="12"/>
      <c r="BH2152" s="12"/>
      <c r="BI2152" s="12"/>
      <c r="BJ2152" s="13"/>
      <c r="BK2152" s="13"/>
      <c r="BL2152" s="13"/>
      <c r="BM2152" s="13"/>
      <c r="BN2152" s="13"/>
    </row>
    <row r="2153" spans="1:66" x14ac:dyDescent="0.25">
      <c r="A2153" s="10"/>
      <c r="B2153" s="10"/>
      <c r="C2153" s="10"/>
      <c r="D2153" s="18"/>
      <c r="E2153" s="10"/>
      <c r="F2153" s="10"/>
      <c r="G2153" s="10"/>
      <c r="H2153" s="10"/>
      <c r="I2153" s="10"/>
      <c r="J2153" s="10"/>
      <c r="K2153" s="11"/>
      <c r="L2153" s="11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2"/>
      <c r="AS2153" s="12"/>
      <c r="AT2153" s="12"/>
      <c r="AU2153" s="12"/>
      <c r="AV2153" s="12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12"/>
      <c r="BG2153" s="12"/>
      <c r="BH2153" s="12"/>
      <c r="BI2153" s="12"/>
      <c r="BJ2153" s="13"/>
      <c r="BK2153" s="13"/>
      <c r="BL2153" s="13"/>
      <c r="BM2153" s="13"/>
      <c r="BN2153" s="13"/>
    </row>
    <row r="2154" spans="1:66" x14ac:dyDescent="0.25">
      <c r="A2154" s="10"/>
      <c r="B2154" s="10"/>
      <c r="C2154" s="10"/>
      <c r="D2154" s="18"/>
      <c r="E2154" s="10"/>
      <c r="F2154" s="10"/>
      <c r="G2154" s="10"/>
      <c r="H2154" s="10"/>
      <c r="I2154" s="10"/>
      <c r="J2154" s="10"/>
      <c r="K2154" s="11"/>
      <c r="L2154" s="11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  <c r="AE2154" s="12"/>
      <c r="AF2154" s="12"/>
      <c r="AG2154" s="12"/>
      <c r="AH2154" s="12"/>
      <c r="AI2154" s="12"/>
      <c r="AJ2154" s="12"/>
      <c r="AK2154" s="12"/>
      <c r="AL2154" s="12"/>
      <c r="AM2154" s="12"/>
      <c r="AN2154" s="12"/>
      <c r="AO2154" s="12"/>
      <c r="AP2154" s="12"/>
      <c r="AQ2154" s="12"/>
      <c r="AR2154" s="12"/>
      <c r="AS2154" s="12"/>
      <c r="AT2154" s="12"/>
      <c r="AU2154" s="12"/>
      <c r="AV2154" s="12"/>
      <c r="AW2154" s="12"/>
      <c r="AX2154" s="12"/>
      <c r="AY2154" s="12"/>
      <c r="AZ2154" s="12"/>
      <c r="BA2154" s="12"/>
      <c r="BB2154" s="12"/>
      <c r="BC2154" s="12"/>
      <c r="BD2154" s="12"/>
      <c r="BE2154" s="12"/>
      <c r="BF2154" s="12"/>
      <c r="BG2154" s="12"/>
      <c r="BH2154" s="12"/>
      <c r="BI2154" s="12"/>
      <c r="BJ2154" s="13"/>
      <c r="BK2154" s="13"/>
      <c r="BL2154" s="13"/>
      <c r="BM2154" s="13"/>
      <c r="BN2154" s="13"/>
    </row>
    <row r="2155" spans="1:66" x14ac:dyDescent="0.25">
      <c r="A2155" s="10"/>
      <c r="B2155" s="10"/>
      <c r="C2155" s="10"/>
      <c r="D2155" s="18"/>
      <c r="E2155" s="10"/>
      <c r="F2155" s="10"/>
      <c r="G2155" s="10"/>
      <c r="H2155" s="10"/>
      <c r="I2155" s="10"/>
      <c r="J2155" s="10"/>
      <c r="K2155" s="11"/>
      <c r="L2155" s="11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2"/>
      <c r="AS2155" s="12"/>
      <c r="AT2155" s="12"/>
      <c r="AU2155" s="12"/>
      <c r="AV2155" s="12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12"/>
      <c r="BG2155" s="12"/>
      <c r="BH2155" s="12"/>
      <c r="BI2155" s="12"/>
      <c r="BJ2155" s="13"/>
      <c r="BK2155" s="13"/>
      <c r="BL2155" s="13"/>
      <c r="BM2155" s="13"/>
      <c r="BN2155" s="13"/>
    </row>
    <row r="2156" spans="1:66" x14ac:dyDescent="0.25">
      <c r="A2156" s="10"/>
      <c r="B2156" s="10"/>
      <c r="C2156" s="10"/>
      <c r="D2156" s="18"/>
      <c r="E2156" s="10"/>
      <c r="F2156" s="10"/>
      <c r="G2156" s="10"/>
      <c r="H2156" s="10"/>
      <c r="I2156" s="10"/>
      <c r="J2156" s="10"/>
      <c r="K2156" s="11"/>
      <c r="L2156" s="11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  <c r="AE2156" s="12"/>
      <c r="AF2156" s="12"/>
      <c r="AG2156" s="12"/>
      <c r="AH2156" s="12"/>
      <c r="AI2156" s="12"/>
      <c r="AJ2156" s="12"/>
      <c r="AK2156" s="12"/>
      <c r="AL2156" s="12"/>
      <c r="AM2156" s="12"/>
      <c r="AN2156" s="12"/>
      <c r="AO2156" s="12"/>
      <c r="AP2156" s="12"/>
      <c r="AQ2156" s="12"/>
      <c r="AR2156" s="12"/>
      <c r="AS2156" s="12"/>
      <c r="AT2156" s="12"/>
      <c r="AU2156" s="12"/>
      <c r="AV2156" s="12"/>
      <c r="AW2156" s="12"/>
      <c r="AX2156" s="12"/>
      <c r="AY2156" s="12"/>
      <c r="AZ2156" s="12"/>
      <c r="BA2156" s="12"/>
      <c r="BB2156" s="12"/>
      <c r="BC2156" s="12"/>
      <c r="BD2156" s="12"/>
      <c r="BE2156" s="12"/>
      <c r="BF2156" s="12"/>
      <c r="BG2156" s="12"/>
      <c r="BH2156" s="12"/>
      <c r="BI2156" s="12"/>
      <c r="BJ2156" s="13"/>
      <c r="BK2156" s="13"/>
      <c r="BL2156" s="13"/>
      <c r="BM2156" s="13"/>
      <c r="BN2156" s="13"/>
    </row>
    <row r="2157" spans="1:66" x14ac:dyDescent="0.25">
      <c r="A2157" s="10"/>
      <c r="B2157" s="10"/>
      <c r="C2157" s="10"/>
      <c r="D2157" s="18"/>
      <c r="E2157" s="10"/>
      <c r="F2157" s="10"/>
      <c r="G2157" s="10"/>
      <c r="H2157" s="10"/>
      <c r="I2157" s="10"/>
      <c r="J2157" s="10"/>
      <c r="K2157" s="11"/>
      <c r="L2157" s="11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2"/>
      <c r="AS2157" s="12"/>
      <c r="AT2157" s="12"/>
      <c r="AU2157" s="12"/>
      <c r="AV2157" s="12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12"/>
      <c r="BG2157" s="12"/>
      <c r="BH2157" s="12"/>
      <c r="BI2157" s="12"/>
      <c r="BJ2157" s="13"/>
      <c r="BK2157" s="13"/>
      <c r="BL2157" s="13"/>
      <c r="BM2157" s="13"/>
      <c r="BN2157" s="13"/>
    </row>
    <row r="2158" spans="1:66" x14ac:dyDescent="0.25">
      <c r="A2158" s="10"/>
      <c r="B2158" s="10"/>
      <c r="C2158" s="10"/>
      <c r="D2158" s="18"/>
      <c r="E2158" s="10"/>
      <c r="F2158" s="10"/>
      <c r="G2158" s="10"/>
      <c r="H2158" s="10"/>
      <c r="I2158" s="10"/>
      <c r="J2158" s="10"/>
      <c r="K2158" s="11"/>
      <c r="L2158" s="11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2"/>
      <c r="AF2158" s="12"/>
      <c r="AG2158" s="12"/>
      <c r="AH2158" s="12"/>
      <c r="AI2158" s="12"/>
      <c r="AJ2158" s="12"/>
      <c r="AK2158" s="12"/>
      <c r="AL2158" s="12"/>
      <c r="AM2158" s="12"/>
      <c r="AN2158" s="12"/>
      <c r="AO2158" s="12"/>
      <c r="AP2158" s="12"/>
      <c r="AQ2158" s="12"/>
      <c r="AR2158" s="12"/>
      <c r="AS2158" s="12"/>
      <c r="AT2158" s="12"/>
      <c r="AU2158" s="12"/>
      <c r="AV2158" s="12"/>
      <c r="AW2158" s="12"/>
      <c r="AX2158" s="12"/>
      <c r="AY2158" s="12"/>
      <c r="AZ2158" s="12"/>
      <c r="BA2158" s="12"/>
      <c r="BB2158" s="12"/>
      <c r="BC2158" s="12"/>
      <c r="BD2158" s="12"/>
      <c r="BE2158" s="12"/>
      <c r="BF2158" s="12"/>
      <c r="BG2158" s="12"/>
      <c r="BH2158" s="12"/>
      <c r="BI2158" s="12"/>
      <c r="BJ2158" s="13"/>
      <c r="BK2158" s="13"/>
      <c r="BL2158" s="13"/>
      <c r="BM2158" s="13"/>
      <c r="BN2158" s="13"/>
    </row>
    <row r="2159" spans="1:66" x14ac:dyDescent="0.25">
      <c r="A2159" s="10"/>
      <c r="B2159" s="10"/>
      <c r="C2159" s="10"/>
      <c r="D2159" s="18"/>
      <c r="E2159" s="10"/>
      <c r="F2159" s="10"/>
      <c r="G2159" s="10"/>
      <c r="H2159" s="10"/>
      <c r="I2159" s="10"/>
      <c r="J2159" s="10"/>
      <c r="K2159" s="11"/>
      <c r="L2159" s="11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2"/>
      <c r="AS2159" s="12"/>
      <c r="AT2159" s="12"/>
      <c r="AU2159" s="12"/>
      <c r="AV2159" s="12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12"/>
      <c r="BG2159" s="12"/>
      <c r="BH2159" s="12"/>
      <c r="BI2159" s="12"/>
      <c r="BJ2159" s="13"/>
      <c r="BK2159" s="13"/>
      <c r="BL2159" s="13"/>
      <c r="BM2159" s="13"/>
      <c r="BN2159" s="13"/>
    </row>
    <row r="2160" spans="1:66" x14ac:dyDescent="0.25">
      <c r="A2160" s="10"/>
      <c r="B2160" s="10"/>
      <c r="C2160" s="10"/>
      <c r="D2160" s="18"/>
      <c r="E2160" s="10"/>
      <c r="F2160" s="10"/>
      <c r="G2160" s="10"/>
      <c r="H2160" s="10"/>
      <c r="I2160" s="10"/>
      <c r="J2160" s="10"/>
      <c r="K2160" s="11"/>
      <c r="L2160" s="11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  <c r="AD2160" s="12"/>
      <c r="AE2160" s="12"/>
      <c r="AF2160" s="12"/>
      <c r="AG2160" s="12"/>
      <c r="AH2160" s="12"/>
      <c r="AI2160" s="12"/>
      <c r="AJ2160" s="12"/>
      <c r="AK2160" s="12"/>
      <c r="AL2160" s="12"/>
      <c r="AM2160" s="12"/>
      <c r="AN2160" s="12"/>
      <c r="AO2160" s="12"/>
      <c r="AP2160" s="12"/>
      <c r="AQ2160" s="12"/>
      <c r="AR2160" s="12"/>
      <c r="AS2160" s="12"/>
      <c r="AT2160" s="12"/>
      <c r="AU2160" s="12"/>
      <c r="AV2160" s="12"/>
      <c r="AW2160" s="12"/>
      <c r="AX2160" s="12"/>
      <c r="AY2160" s="12"/>
      <c r="AZ2160" s="12"/>
      <c r="BA2160" s="12"/>
      <c r="BB2160" s="12"/>
      <c r="BC2160" s="12"/>
      <c r="BD2160" s="12"/>
      <c r="BE2160" s="12"/>
      <c r="BF2160" s="12"/>
      <c r="BG2160" s="12"/>
      <c r="BH2160" s="12"/>
      <c r="BI2160" s="12"/>
      <c r="BJ2160" s="13"/>
      <c r="BK2160" s="13"/>
      <c r="BL2160" s="13"/>
      <c r="BM2160" s="13"/>
      <c r="BN2160" s="13"/>
    </row>
    <row r="2161" spans="1:66" x14ac:dyDescent="0.25">
      <c r="A2161" s="10"/>
      <c r="B2161" s="10"/>
      <c r="C2161" s="10"/>
      <c r="D2161" s="18"/>
      <c r="E2161" s="10"/>
      <c r="F2161" s="10"/>
      <c r="G2161" s="10"/>
      <c r="H2161" s="10"/>
      <c r="I2161" s="10"/>
      <c r="J2161" s="10"/>
      <c r="K2161" s="11"/>
      <c r="L2161" s="11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2"/>
      <c r="AS2161" s="12"/>
      <c r="AT2161" s="12"/>
      <c r="AU2161" s="12"/>
      <c r="AV2161" s="12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12"/>
      <c r="BG2161" s="12"/>
      <c r="BH2161" s="12"/>
      <c r="BI2161" s="12"/>
      <c r="BJ2161" s="13"/>
      <c r="BK2161" s="13"/>
      <c r="BL2161" s="13"/>
      <c r="BM2161" s="13"/>
      <c r="BN2161" s="13"/>
    </row>
    <row r="2162" spans="1:66" x14ac:dyDescent="0.25">
      <c r="A2162" s="10"/>
      <c r="B2162" s="10"/>
      <c r="C2162" s="10"/>
      <c r="D2162" s="18"/>
      <c r="E2162" s="10"/>
      <c r="F2162" s="10"/>
      <c r="G2162" s="10"/>
      <c r="H2162" s="10"/>
      <c r="I2162" s="10"/>
      <c r="J2162" s="10"/>
      <c r="K2162" s="11"/>
      <c r="L2162" s="11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  <c r="AE2162" s="12"/>
      <c r="AF2162" s="12"/>
      <c r="AG2162" s="12"/>
      <c r="AH2162" s="12"/>
      <c r="AI2162" s="12"/>
      <c r="AJ2162" s="12"/>
      <c r="AK2162" s="12"/>
      <c r="AL2162" s="12"/>
      <c r="AM2162" s="12"/>
      <c r="AN2162" s="12"/>
      <c r="AO2162" s="12"/>
      <c r="AP2162" s="12"/>
      <c r="AQ2162" s="12"/>
      <c r="AR2162" s="12"/>
      <c r="AS2162" s="12"/>
      <c r="AT2162" s="12"/>
      <c r="AU2162" s="12"/>
      <c r="AV2162" s="12"/>
      <c r="AW2162" s="12"/>
      <c r="AX2162" s="12"/>
      <c r="AY2162" s="12"/>
      <c r="AZ2162" s="12"/>
      <c r="BA2162" s="12"/>
      <c r="BB2162" s="12"/>
      <c r="BC2162" s="12"/>
      <c r="BD2162" s="12"/>
      <c r="BE2162" s="12"/>
      <c r="BF2162" s="12"/>
      <c r="BG2162" s="12"/>
      <c r="BH2162" s="12"/>
      <c r="BI2162" s="12"/>
      <c r="BJ2162" s="13"/>
      <c r="BK2162" s="13"/>
      <c r="BL2162" s="13"/>
      <c r="BM2162" s="13"/>
      <c r="BN2162" s="13"/>
    </row>
    <row r="2163" spans="1:66" x14ac:dyDescent="0.25">
      <c r="A2163" s="10"/>
      <c r="B2163" s="10"/>
      <c r="C2163" s="10"/>
      <c r="D2163" s="18"/>
      <c r="E2163" s="10"/>
      <c r="F2163" s="10"/>
      <c r="G2163" s="10"/>
      <c r="H2163" s="10"/>
      <c r="I2163" s="10"/>
      <c r="J2163" s="10"/>
      <c r="K2163" s="11"/>
      <c r="L2163" s="11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2"/>
      <c r="AS2163" s="12"/>
      <c r="AT2163" s="12"/>
      <c r="AU2163" s="12"/>
      <c r="AV2163" s="12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12"/>
      <c r="BG2163" s="12"/>
      <c r="BH2163" s="12"/>
      <c r="BI2163" s="12"/>
      <c r="BJ2163" s="13"/>
      <c r="BK2163" s="13"/>
      <c r="BL2163" s="13"/>
      <c r="BM2163" s="13"/>
      <c r="BN2163" s="13"/>
    </row>
    <row r="2164" spans="1:66" x14ac:dyDescent="0.25">
      <c r="A2164" s="10"/>
      <c r="B2164" s="10"/>
      <c r="C2164" s="10"/>
      <c r="D2164" s="18"/>
      <c r="E2164" s="10"/>
      <c r="F2164" s="10"/>
      <c r="G2164" s="10"/>
      <c r="H2164" s="10"/>
      <c r="I2164" s="10"/>
      <c r="J2164" s="10"/>
      <c r="K2164" s="11"/>
      <c r="L2164" s="11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  <c r="AE2164" s="12"/>
      <c r="AF2164" s="12"/>
      <c r="AG2164" s="12"/>
      <c r="AH2164" s="12"/>
      <c r="AI2164" s="12"/>
      <c r="AJ2164" s="12"/>
      <c r="AK2164" s="12"/>
      <c r="AL2164" s="12"/>
      <c r="AM2164" s="12"/>
      <c r="AN2164" s="12"/>
      <c r="AO2164" s="12"/>
      <c r="AP2164" s="12"/>
      <c r="AQ2164" s="12"/>
      <c r="AR2164" s="12"/>
      <c r="AS2164" s="12"/>
      <c r="AT2164" s="12"/>
      <c r="AU2164" s="12"/>
      <c r="AV2164" s="12"/>
      <c r="AW2164" s="12"/>
      <c r="AX2164" s="12"/>
      <c r="AY2164" s="12"/>
      <c r="AZ2164" s="12"/>
      <c r="BA2164" s="12"/>
      <c r="BB2164" s="12"/>
      <c r="BC2164" s="12"/>
      <c r="BD2164" s="12"/>
      <c r="BE2164" s="12"/>
      <c r="BF2164" s="12"/>
      <c r="BG2164" s="12"/>
      <c r="BH2164" s="12"/>
      <c r="BI2164" s="12"/>
      <c r="BJ2164" s="13"/>
      <c r="BK2164" s="13"/>
      <c r="BL2164" s="13"/>
      <c r="BM2164" s="13"/>
      <c r="BN2164" s="13"/>
    </row>
    <row r="2165" spans="1:66" x14ac:dyDescent="0.25">
      <c r="A2165" s="10"/>
      <c r="B2165" s="10"/>
      <c r="C2165" s="10"/>
      <c r="D2165" s="18"/>
      <c r="E2165" s="10"/>
      <c r="F2165" s="10"/>
      <c r="G2165" s="10"/>
      <c r="H2165" s="10"/>
      <c r="I2165" s="10"/>
      <c r="J2165" s="10"/>
      <c r="K2165" s="11"/>
      <c r="L2165" s="11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2"/>
      <c r="AS2165" s="12"/>
      <c r="AT2165" s="12"/>
      <c r="AU2165" s="12"/>
      <c r="AV2165" s="12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12"/>
      <c r="BG2165" s="12"/>
      <c r="BH2165" s="12"/>
      <c r="BI2165" s="12"/>
      <c r="BJ2165" s="13"/>
      <c r="BK2165" s="13"/>
      <c r="BL2165" s="13"/>
      <c r="BM2165" s="13"/>
      <c r="BN2165" s="13"/>
    </row>
    <row r="2166" spans="1:66" x14ac:dyDescent="0.25">
      <c r="A2166" s="10"/>
      <c r="B2166" s="10"/>
      <c r="C2166" s="10"/>
      <c r="D2166" s="18"/>
      <c r="E2166" s="10"/>
      <c r="F2166" s="10"/>
      <c r="G2166" s="10"/>
      <c r="H2166" s="10"/>
      <c r="I2166" s="10"/>
      <c r="J2166" s="10"/>
      <c r="K2166" s="11"/>
      <c r="L2166" s="11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12"/>
      <c r="AD2166" s="12"/>
      <c r="AE2166" s="12"/>
      <c r="AF2166" s="12"/>
      <c r="AG2166" s="12"/>
      <c r="AH2166" s="12"/>
      <c r="AI2166" s="12"/>
      <c r="AJ2166" s="12"/>
      <c r="AK2166" s="12"/>
      <c r="AL2166" s="12"/>
      <c r="AM2166" s="12"/>
      <c r="AN2166" s="12"/>
      <c r="AO2166" s="12"/>
      <c r="AP2166" s="12"/>
      <c r="AQ2166" s="12"/>
      <c r="AR2166" s="12"/>
      <c r="AS2166" s="12"/>
      <c r="AT2166" s="12"/>
      <c r="AU2166" s="12"/>
      <c r="AV2166" s="12"/>
      <c r="AW2166" s="12"/>
      <c r="AX2166" s="12"/>
      <c r="AY2166" s="12"/>
      <c r="AZ2166" s="12"/>
      <c r="BA2166" s="12"/>
      <c r="BB2166" s="12"/>
      <c r="BC2166" s="12"/>
      <c r="BD2166" s="12"/>
      <c r="BE2166" s="12"/>
      <c r="BF2166" s="12"/>
      <c r="BG2166" s="12"/>
      <c r="BH2166" s="12"/>
      <c r="BI2166" s="12"/>
      <c r="BJ2166" s="13"/>
      <c r="BK2166" s="13"/>
      <c r="BL2166" s="13"/>
      <c r="BM2166" s="13"/>
      <c r="BN2166" s="13"/>
    </row>
    <row r="2167" spans="1:66" x14ac:dyDescent="0.25">
      <c r="A2167" s="10"/>
      <c r="B2167" s="10"/>
      <c r="C2167" s="10"/>
      <c r="D2167" s="18"/>
      <c r="E2167" s="10"/>
      <c r="F2167" s="10"/>
      <c r="G2167" s="10"/>
      <c r="H2167" s="10"/>
      <c r="I2167" s="10"/>
      <c r="J2167" s="10"/>
      <c r="K2167" s="11"/>
      <c r="L2167" s="11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2"/>
      <c r="AS2167" s="12"/>
      <c r="AT2167" s="12"/>
      <c r="AU2167" s="12"/>
      <c r="AV2167" s="12"/>
      <c r="AW2167" s="12"/>
      <c r="AX2167" s="12"/>
      <c r="AY2167" s="12"/>
      <c r="AZ2167" s="12"/>
      <c r="BA2167" s="12"/>
      <c r="BB2167" s="12"/>
      <c r="BC2167" s="12"/>
      <c r="BD2167" s="12"/>
      <c r="BE2167" s="12"/>
      <c r="BF2167" s="12"/>
      <c r="BG2167" s="12"/>
      <c r="BH2167" s="12"/>
      <c r="BI2167" s="12"/>
      <c r="BJ2167" s="13"/>
      <c r="BK2167" s="13"/>
      <c r="BL2167" s="13"/>
      <c r="BM2167" s="13"/>
      <c r="BN2167" s="13"/>
    </row>
    <row r="2168" spans="1:66" x14ac:dyDescent="0.25">
      <c r="A2168" s="10"/>
      <c r="B2168" s="10"/>
      <c r="C2168" s="10"/>
      <c r="D2168" s="18"/>
      <c r="E2168" s="10"/>
      <c r="F2168" s="10"/>
      <c r="G2168" s="10"/>
      <c r="H2168" s="10"/>
      <c r="I2168" s="10"/>
      <c r="J2168" s="10"/>
      <c r="K2168" s="11"/>
      <c r="L2168" s="11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12"/>
      <c r="AH2168" s="12"/>
      <c r="AI2168" s="12"/>
      <c r="AJ2168" s="12"/>
      <c r="AK2168" s="12"/>
      <c r="AL2168" s="12"/>
      <c r="AM2168" s="12"/>
      <c r="AN2168" s="12"/>
      <c r="AO2168" s="12"/>
      <c r="AP2168" s="12"/>
      <c r="AQ2168" s="12"/>
      <c r="AR2168" s="12"/>
      <c r="AS2168" s="12"/>
      <c r="AT2168" s="12"/>
      <c r="AU2168" s="12"/>
      <c r="AV2168" s="12"/>
      <c r="AW2168" s="12"/>
      <c r="AX2168" s="12"/>
      <c r="AY2168" s="12"/>
      <c r="AZ2168" s="12"/>
      <c r="BA2168" s="12"/>
      <c r="BB2168" s="12"/>
      <c r="BC2168" s="12"/>
      <c r="BD2168" s="12"/>
      <c r="BE2168" s="12"/>
      <c r="BF2168" s="12"/>
      <c r="BG2168" s="12"/>
      <c r="BH2168" s="12"/>
      <c r="BI2168" s="12"/>
      <c r="BJ2168" s="13"/>
      <c r="BK2168" s="13"/>
      <c r="BL2168" s="13"/>
      <c r="BM2168" s="13"/>
      <c r="BN2168" s="13"/>
    </row>
    <row r="2169" spans="1:66" x14ac:dyDescent="0.25">
      <c r="A2169" s="10"/>
      <c r="B2169" s="10"/>
      <c r="C2169" s="10"/>
      <c r="D2169" s="18"/>
      <c r="E2169" s="10"/>
      <c r="F2169" s="10"/>
      <c r="G2169" s="10"/>
      <c r="H2169" s="10"/>
      <c r="I2169" s="10"/>
      <c r="J2169" s="10"/>
      <c r="K2169" s="11"/>
      <c r="L2169" s="11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2"/>
      <c r="AS2169" s="12"/>
      <c r="AT2169" s="12"/>
      <c r="AU2169" s="12"/>
      <c r="AV2169" s="12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12"/>
      <c r="BG2169" s="12"/>
      <c r="BH2169" s="12"/>
      <c r="BI2169" s="12"/>
      <c r="BJ2169" s="13"/>
      <c r="BK2169" s="13"/>
      <c r="BL2169" s="13"/>
      <c r="BM2169" s="13"/>
      <c r="BN2169" s="13"/>
    </row>
    <row r="2170" spans="1:66" x14ac:dyDescent="0.25">
      <c r="A2170" s="10"/>
      <c r="B2170" s="10"/>
      <c r="C2170" s="10"/>
      <c r="D2170" s="18"/>
      <c r="E2170" s="10"/>
      <c r="F2170" s="10"/>
      <c r="G2170" s="10"/>
      <c r="H2170" s="10"/>
      <c r="I2170" s="10"/>
      <c r="J2170" s="10"/>
      <c r="K2170" s="11"/>
      <c r="L2170" s="11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12"/>
      <c r="AG2170" s="12"/>
      <c r="AH2170" s="12"/>
      <c r="AI2170" s="12"/>
      <c r="AJ2170" s="12"/>
      <c r="AK2170" s="12"/>
      <c r="AL2170" s="12"/>
      <c r="AM2170" s="12"/>
      <c r="AN2170" s="12"/>
      <c r="AO2170" s="12"/>
      <c r="AP2170" s="12"/>
      <c r="AQ2170" s="12"/>
      <c r="AR2170" s="12"/>
      <c r="AS2170" s="12"/>
      <c r="AT2170" s="12"/>
      <c r="AU2170" s="12"/>
      <c r="AV2170" s="12"/>
      <c r="AW2170" s="12"/>
      <c r="AX2170" s="12"/>
      <c r="AY2170" s="12"/>
      <c r="AZ2170" s="12"/>
      <c r="BA2170" s="12"/>
      <c r="BB2170" s="12"/>
      <c r="BC2170" s="12"/>
      <c r="BD2170" s="12"/>
      <c r="BE2170" s="12"/>
      <c r="BF2170" s="12"/>
      <c r="BG2170" s="12"/>
      <c r="BH2170" s="12"/>
      <c r="BI2170" s="12"/>
      <c r="BJ2170" s="13"/>
      <c r="BK2170" s="13"/>
      <c r="BL2170" s="13"/>
      <c r="BM2170" s="13"/>
      <c r="BN2170" s="13"/>
    </row>
    <row r="2171" spans="1:66" x14ac:dyDescent="0.25">
      <c r="A2171" s="10"/>
      <c r="B2171" s="10"/>
      <c r="C2171" s="10"/>
      <c r="D2171" s="18"/>
      <c r="E2171" s="10"/>
      <c r="F2171" s="10"/>
      <c r="G2171" s="10"/>
      <c r="H2171" s="10"/>
      <c r="I2171" s="10"/>
      <c r="J2171" s="10"/>
      <c r="K2171" s="11"/>
      <c r="L2171" s="11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2"/>
      <c r="AS2171" s="12"/>
      <c r="AT2171" s="12"/>
      <c r="AU2171" s="12"/>
      <c r="AV2171" s="12"/>
      <c r="AW2171" s="12"/>
      <c r="AX2171" s="12"/>
      <c r="AY2171" s="12"/>
      <c r="AZ2171" s="12"/>
      <c r="BA2171" s="12"/>
      <c r="BB2171" s="12"/>
      <c r="BC2171" s="12"/>
      <c r="BD2171" s="12"/>
      <c r="BE2171" s="12"/>
      <c r="BF2171" s="12"/>
      <c r="BG2171" s="12"/>
      <c r="BH2171" s="12"/>
      <c r="BI2171" s="12"/>
      <c r="BJ2171" s="13"/>
      <c r="BK2171" s="13"/>
      <c r="BL2171" s="13"/>
      <c r="BM2171" s="13"/>
      <c r="BN2171" s="13"/>
    </row>
    <row r="2172" spans="1:66" x14ac:dyDescent="0.25">
      <c r="A2172" s="10"/>
      <c r="B2172" s="10"/>
      <c r="C2172" s="10"/>
      <c r="D2172" s="18"/>
      <c r="E2172" s="10"/>
      <c r="F2172" s="10"/>
      <c r="G2172" s="10"/>
      <c r="H2172" s="10"/>
      <c r="I2172" s="10"/>
      <c r="J2172" s="10"/>
      <c r="K2172" s="11"/>
      <c r="L2172" s="11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  <c r="AE2172" s="12"/>
      <c r="AF2172" s="12"/>
      <c r="AG2172" s="12"/>
      <c r="AH2172" s="12"/>
      <c r="AI2172" s="12"/>
      <c r="AJ2172" s="12"/>
      <c r="AK2172" s="12"/>
      <c r="AL2172" s="12"/>
      <c r="AM2172" s="12"/>
      <c r="AN2172" s="12"/>
      <c r="AO2172" s="12"/>
      <c r="AP2172" s="12"/>
      <c r="AQ2172" s="12"/>
      <c r="AR2172" s="12"/>
      <c r="AS2172" s="12"/>
      <c r="AT2172" s="12"/>
      <c r="AU2172" s="12"/>
      <c r="AV2172" s="12"/>
      <c r="AW2172" s="12"/>
      <c r="AX2172" s="12"/>
      <c r="AY2172" s="12"/>
      <c r="AZ2172" s="12"/>
      <c r="BA2172" s="12"/>
      <c r="BB2172" s="12"/>
      <c r="BC2172" s="12"/>
      <c r="BD2172" s="12"/>
      <c r="BE2172" s="12"/>
      <c r="BF2172" s="12"/>
      <c r="BG2172" s="12"/>
      <c r="BH2172" s="12"/>
      <c r="BI2172" s="12"/>
      <c r="BJ2172" s="13"/>
      <c r="BK2172" s="13"/>
      <c r="BL2172" s="13"/>
      <c r="BM2172" s="13"/>
      <c r="BN2172" s="13"/>
    </row>
    <row r="2173" spans="1:66" x14ac:dyDescent="0.25">
      <c r="A2173" s="10"/>
      <c r="B2173" s="10"/>
      <c r="C2173" s="10"/>
      <c r="D2173" s="18"/>
      <c r="E2173" s="10"/>
      <c r="F2173" s="10"/>
      <c r="G2173" s="10"/>
      <c r="H2173" s="10"/>
      <c r="I2173" s="10"/>
      <c r="J2173" s="10"/>
      <c r="K2173" s="11"/>
      <c r="L2173" s="11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2"/>
      <c r="AS2173" s="12"/>
      <c r="AT2173" s="12"/>
      <c r="AU2173" s="12"/>
      <c r="AV2173" s="12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12"/>
      <c r="BG2173" s="12"/>
      <c r="BH2173" s="12"/>
      <c r="BI2173" s="12"/>
      <c r="BJ2173" s="13"/>
      <c r="BK2173" s="13"/>
      <c r="BL2173" s="13"/>
      <c r="BM2173" s="13"/>
      <c r="BN2173" s="13"/>
    </row>
    <row r="2174" spans="1:66" x14ac:dyDescent="0.25">
      <c r="A2174" s="10"/>
      <c r="B2174" s="10"/>
      <c r="C2174" s="10"/>
      <c r="D2174" s="18"/>
      <c r="E2174" s="10"/>
      <c r="F2174" s="10"/>
      <c r="G2174" s="10"/>
      <c r="H2174" s="10"/>
      <c r="I2174" s="10"/>
      <c r="J2174" s="10"/>
      <c r="K2174" s="11"/>
      <c r="L2174" s="11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2"/>
      <c r="AF2174" s="12"/>
      <c r="AG2174" s="12"/>
      <c r="AH2174" s="12"/>
      <c r="AI2174" s="12"/>
      <c r="AJ2174" s="12"/>
      <c r="AK2174" s="12"/>
      <c r="AL2174" s="12"/>
      <c r="AM2174" s="12"/>
      <c r="AN2174" s="12"/>
      <c r="AO2174" s="12"/>
      <c r="AP2174" s="12"/>
      <c r="AQ2174" s="12"/>
      <c r="AR2174" s="12"/>
      <c r="AS2174" s="12"/>
      <c r="AT2174" s="12"/>
      <c r="AU2174" s="12"/>
      <c r="AV2174" s="12"/>
      <c r="AW2174" s="12"/>
      <c r="AX2174" s="12"/>
      <c r="AY2174" s="12"/>
      <c r="AZ2174" s="12"/>
      <c r="BA2174" s="12"/>
      <c r="BB2174" s="12"/>
      <c r="BC2174" s="12"/>
      <c r="BD2174" s="12"/>
      <c r="BE2174" s="12"/>
      <c r="BF2174" s="12"/>
      <c r="BG2174" s="12"/>
      <c r="BH2174" s="12"/>
      <c r="BI2174" s="12"/>
      <c r="BJ2174" s="13"/>
      <c r="BK2174" s="13"/>
      <c r="BL2174" s="13"/>
      <c r="BM2174" s="13"/>
      <c r="BN2174" s="13"/>
    </row>
    <row r="2175" spans="1:66" x14ac:dyDescent="0.25">
      <c r="A2175" s="10"/>
      <c r="B2175" s="10"/>
      <c r="C2175" s="10"/>
      <c r="D2175" s="18"/>
      <c r="E2175" s="10"/>
      <c r="F2175" s="10"/>
      <c r="G2175" s="10"/>
      <c r="H2175" s="10"/>
      <c r="I2175" s="10"/>
      <c r="J2175" s="10"/>
      <c r="K2175" s="11"/>
      <c r="L2175" s="11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2"/>
      <c r="AS2175" s="12"/>
      <c r="AT2175" s="12"/>
      <c r="AU2175" s="12"/>
      <c r="AV2175" s="12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12"/>
      <c r="BG2175" s="12"/>
      <c r="BH2175" s="12"/>
      <c r="BI2175" s="12"/>
      <c r="BJ2175" s="13"/>
      <c r="BK2175" s="13"/>
      <c r="BL2175" s="13"/>
      <c r="BM2175" s="13"/>
      <c r="BN2175" s="13"/>
    </row>
    <row r="2176" spans="1:66" x14ac:dyDescent="0.25">
      <c r="A2176" s="10"/>
      <c r="B2176" s="10"/>
      <c r="C2176" s="10"/>
      <c r="D2176" s="18"/>
      <c r="E2176" s="10"/>
      <c r="F2176" s="10"/>
      <c r="G2176" s="10"/>
      <c r="H2176" s="10"/>
      <c r="I2176" s="10"/>
      <c r="J2176" s="10"/>
      <c r="K2176" s="11"/>
      <c r="L2176" s="11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/>
      <c r="AJ2176" s="12"/>
      <c r="AK2176" s="12"/>
      <c r="AL2176" s="12"/>
      <c r="AM2176" s="12"/>
      <c r="AN2176" s="12"/>
      <c r="AO2176" s="12"/>
      <c r="AP2176" s="12"/>
      <c r="AQ2176" s="12"/>
      <c r="AR2176" s="12"/>
      <c r="AS2176" s="12"/>
      <c r="AT2176" s="12"/>
      <c r="AU2176" s="12"/>
      <c r="AV2176" s="12"/>
      <c r="AW2176" s="12"/>
      <c r="AX2176" s="12"/>
      <c r="AY2176" s="12"/>
      <c r="AZ2176" s="12"/>
      <c r="BA2176" s="12"/>
      <c r="BB2176" s="12"/>
      <c r="BC2176" s="12"/>
      <c r="BD2176" s="12"/>
      <c r="BE2176" s="12"/>
      <c r="BF2176" s="12"/>
      <c r="BG2176" s="12"/>
      <c r="BH2176" s="12"/>
      <c r="BI2176" s="12"/>
      <c r="BJ2176" s="13"/>
      <c r="BK2176" s="13"/>
      <c r="BL2176" s="13"/>
      <c r="BM2176" s="13"/>
      <c r="BN2176" s="13"/>
    </row>
    <row r="2177" spans="1:66" x14ac:dyDescent="0.25">
      <c r="A2177" s="10"/>
      <c r="B2177" s="10"/>
      <c r="C2177" s="10"/>
      <c r="D2177" s="18"/>
      <c r="E2177" s="10"/>
      <c r="F2177" s="10"/>
      <c r="G2177" s="10"/>
      <c r="H2177" s="10"/>
      <c r="I2177" s="10"/>
      <c r="J2177" s="10"/>
      <c r="K2177" s="11"/>
      <c r="L2177" s="11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2"/>
      <c r="AS2177" s="12"/>
      <c r="AT2177" s="12"/>
      <c r="AU2177" s="12"/>
      <c r="AV2177" s="12"/>
      <c r="AW2177" s="12"/>
      <c r="AX2177" s="12"/>
      <c r="AY2177" s="12"/>
      <c r="AZ2177" s="12"/>
      <c r="BA2177" s="12"/>
      <c r="BB2177" s="12"/>
      <c r="BC2177" s="12"/>
      <c r="BD2177" s="12"/>
      <c r="BE2177" s="12"/>
      <c r="BF2177" s="12"/>
      <c r="BG2177" s="12"/>
      <c r="BH2177" s="12"/>
      <c r="BI2177" s="12"/>
      <c r="BJ2177" s="13"/>
      <c r="BK2177" s="13"/>
      <c r="BL2177" s="13"/>
      <c r="BM2177" s="13"/>
      <c r="BN2177" s="13"/>
    </row>
    <row r="2178" spans="1:66" x14ac:dyDescent="0.25">
      <c r="A2178" s="10"/>
      <c r="B2178" s="10"/>
      <c r="C2178" s="10"/>
      <c r="D2178" s="18"/>
      <c r="E2178" s="10"/>
      <c r="F2178" s="10"/>
      <c r="G2178" s="10"/>
      <c r="H2178" s="10"/>
      <c r="I2178" s="10"/>
      <c r="J2178" s="10"/>
      <c r="K2178" s="11"/>
      <c r="L2178" s="11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2"/>
      <c r="AE2178" s="12"/>
      <c r="AF2178" s="12"/>
      <c r="AG2178" s="12"/>
      <c r="AH2178" s="12"/>
      <c r="AI2178" s="12"/>
      <c r="AJ2178" s="12"/>
      <c r="AK2178" s="12"/>
      <c r="AL2178" s="12"/>
      <c r="AM2178" s="12"/>
      <c r="AN2178" s="12"/>
      <c r="AO2178" s="12"/>
      <c r="AP2178" s="12"/>
      <c r="AQ2178" s="12"/>
      <c r="AR2178" s="12"/>
      <c r="AS2178" s="12"/>
      <c r="AT2178" s="12"/>
      <c r="AU2178" s="12"/>
      <c r="AV2178" s="12"/>
      <c r="AW2178" s="12"/>
      <c r="AX2178" s="12"/>
      <c r="AY2178" s="12"/>
      <c r="AZ2178" s="12"/>
      <c r="BA2178" s="12"/>
      <c r="BB2178" s="12"/>
      <c r="BC2178" s="12"/>
      <c r="BD2178" s="12"/>
      <c r="BE2178" s="12"/>
      <c r="BF2178" s="12"/>
      <c r="BG2178" s="12"/>
      <c r="BH2178" s="12"/>
      <c r="BI2178" s="12"/>
      <c r="BJ2178" s="13"/>
      <c r="BK2178" s="13"/>
      <c r="BL2178" s="13"/>
      <c r="BM2178" s="13"/>
      <c r="BN2178" s="13"/>
    </row>
    <row r="2179" spans="1:66" x14ac:dyDescent="0.25">
      <c r="A2179" s="10"/>
      <c r="B2179" s="10"/>
      <c r="C2179" s="10"/>
      <c r="D2179" s="18"/>
      <c r="E2179" s="10"/>
      <c r="F2179" s="10"/>
      <c r="G2179" s="10"/>
      <c r="H2179" s="10"/>
      <c r="I2179" s="10"/>
      <c r="J2179" s="10"/>
      <c r="K2179" s="11"/>
      <c r="L2179" s="11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2"/>
      <c r="AS2179" s="12"/>
      <c r="AT2179" s="12"/>
      <c r="AU2179" s="12"/>
      <c r="AV2179" s="12"/>
      <c r="AW2179" s="12"/>
      <c r="AX2179" s="12"/>
      <c r="AY2179" s="12"/>
      <c r="AZ2179" s="12"/>
      <c r="BA2179" s="12"/>
      <c r="BB2179" s="12"/>
      <c r="BC2179" s="12"/>
      <c r="BD2179" s="12"/>
      <c r="BE2179" s="12"/>
      <c r="BF2179" s="12"/>
      <c r="BG2179" s="12"/>
      <c r="BH2179" s="12"/>
      <c r="BI2179" s="12"/>
      <c r="BJ2179" s="13"/>
      <c r="BK2179" s="13"/>
      <c r="BL2179" s="13"/>
      <c r="BM2179" s="13"/>
      <c r="BN2179" s="13"/>
    </row>
    <row r="2180" spans="1:66" x14ac:dyDescent="0.25">
      <c r="A2180" s="10"/>
      <c r="B2180" s="10"/>
      <c r="C2180" s="10"/>
      <c r="D2180" s="18"/>
      <c r="E2180" s="10"/>
      <c r="F2180" s="10"/>
      <c r="G2180" s="10"/>
      <c r="H2180" s="10"/>
      <c r="I2180" s="10"/>
      <c r="J2180" s="10"/>
      <c r="K2180" s="11"/>
      <c r="L2180" s="11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12"/>
      <c r="AF2180" s="12"/>
      <c r="AG2180" s="12"/>
      <c r="AH2180" s="12"/>
      <c r="AI2180" s="12"/>
      <c r="AJ2180" s="12"/>
      <c r="AK2180" s="12"/>
      <c r="AL2180" s="12"/>
      <c r="AM2180" s="12"/>
      <c r="AN2180" s="12"/>
      <c r="AO2180" s="12"/>
      <c r="AP2180" s="12"/>
      <c r="AQ2180" s="12"/>
      <c r="AR2180" s="12"/>
      <c r="AS2180" s="12"/>
      <c r="AT2180" s="12"/>
      <c r="AU2180" s="12"/>
      <c r="AV2180" s="12"/>
      <c r="AW2180" s="12"/>
      <c r="AX2180" s="12"/>
      <c r="AY2180" s="12"/>
      <c r="AZ2180" s="12"/>
      <c r="BA2180" s="12"/>
      <c r="BB2180" s="12"/>
      <c r="BC2180" s="12"/>
      <c r="BD2180" s="12"/>
      <c r="BE2180" s="12"/>
      <c r="BF2180" s="12"/>
      <c r="BG2180" s="12"/>
      <c r="BH2180" s="12"/>
      <c r="BI2180" s="12"/>
      <c r="BJ2180" s="13"/>
      <c r="BK2180" s="13"/>
      <c r="BL2180" s="13"/>
      <c r="BM2180" s="13"/>
      <c r="BN2180" s="13"/>
    </row>
    <row r="2181" spans="1:66" x14ac:dyDescent="0.25">
      <c r="A2181" s="10"/>
      <c r="B2181" s="10"/>
      <c r="C2181" s="10"/>
      <c r="D2181" s="18"/>
      <c r="E2181" s="10"/>
      <c r="F2181" s="10"/>
      <c r="G2181" s="10"/>
      <c r="H2181" s="10"/>
      <c r="I2181" s="10"/>
      <c r="J2181" s="10"/>
      <c r="K2181" s="11"/>
      <c r="L2181" s="11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2"/>
      <c r="AS2181" s="12"/>
      <c r="AT2181" s="12"/>
      <c r="AU2181" s="12"/>
      <c r="AV2181" s="12"/>
      <c r="AW2181" s="12"/>
      <c r="AX2181" s="12"/>
      <c r="AY2181" s="12"/>
      <c r="AZ2181" s="12"/>
      <c r="BA2181" s="12"/>
      <c r="BB2181" s="12"/>
      <c r="BC2181" s="12"/>
      <c r="BD2181" s="12"/>
      <c r="BE2181" s="12"/>
      <c r="BF2181" s="12"/>
      <c r="BG2181" s="12"/>
      <c r="BH2181" s="12"/>
      <c r="BI2181" s="12"/>
      <c r="BJ2181" s="13"/>
      <c r="BK2181" s="13"/>
      <c r="BL2181" s="13"/>
      <c r="BM2181" s="13"/>
      <c r="BN2181" s="13"/>
    </row>
    <row r="2182" spans="1:66" x14ac:dyDescent="0.25">
      <c r="A2182" s="10"/>
      <c r="B2182" s="10"/>
      <c r="C2182" s="10"/>
      <c r="D2182" s="18"/>
      <c r="E2182" s="10"/>
      <c r="F2182" s="10"/>
      <c r="G2182" s="10"/>
      <c r="H2182" s="10"/>
      <c r="I2182" s="10"/>
      <c r="J2182" s="10"/>
      <c r="K2182" s="11"/>
      <c r="L2182" s="11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  <c r="AE2182" s="12"/>
      <c r="AF2182" s="12"/>
      <c r="AG2182" s="12"/>
      <c r="AH2182" s="12"/>
      <c r="AI2182" s="12"/>
      <c r="AJ2182" s="12"/>
      <c r="AK2182" s="12"/>
      <c r="AL2182" s="12"/>
      <c r="AM2182" s="12"/>
      <c r="AN2182" s="12"/>
      <c r="AO2182" s="12"/>
      <c r="AP2182" s="12"/>
      <c r="AQ2182" s="12"/>
      <c r="AR2182" s="12"/>
      <c r="AS2182" s="12"/>
      <c r="AT2182" s="12"/>
      <c r="AU2182" s="12"/>
      <c r="AV2182" s="12"/>
      <c r="AW2182" s="12"/>
      <c r="AX2182" s="12"/>
      <c r="AY2182" s="12"/>
      <c r="AZ2182" s="12"/>
      <c r="BA2182" s="12"/>
      <c r="BB2182" s="12"/>
      <c r="BC2182" s="12"/>
      <c r="BD2182" s="12"/>
      <c r="BE2182" s="12"/>
      <c r="BF2182" s="12"/>
      <c r="BG2182" s="12"/>
      <c r="BH2182" s="12"/>
      <c r="BI2182" s="12"/>
      <c r="BJ2182" s="13"/>
      <c r="BK2182" s="13"/>
      <c r="BL2182" s="13"/>
      <c r="BM2182" s="13"/>
      <c r="BN2182" s="13"/>
    </row>
    <row r="2183" spans="1:66" x14ac:dyDescent="0.25">
      <c r="A2183" s="10"/>
      <c r="B2183" s="10"/>
      <c r="C2183" s="10"/>
      <c r="D2183" s="18"/>
      <c r="E2183" s="10"/>
      <c r="F2183" s="10"/>
      <c r="G2183" s="10"/>
      <c r="H2183" s="10"/>
      <c r="I2183" s="10"/>
      <c r="J2183" s="10"/>
      <c r="K2183" s="11"/>
      <c r="L2183" s="11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2"/>
      <c r="AS2183" s="12"/>
      <c r="AT2183" s="12"/>
      <c r="AU2183" s="12"/>
      <c r="AV2183" s="12"/>
      <c r="AW2183" s="12"/>
      <c r="AX2183" s="12"/>
      <c r="AY2183" s="12"/>
      <c r="AZ2183" s="12"/>
      <c r="BA2183" s="12"/>
      <c r="BB2183" s="12"/>
      <c r="BC2183" s="12"/>
      <c r="BD2183" s="12"/>
      <c r="BE2183" s="12"/>
      <c r="BF2183" s="12"/>
      <c r="BG2183" s="12"/>
      <c r="BH2183" s="12"/>
      <c r="BI2183" s="12"/>
      <c r="BJ2183" s="13"/>
      <c r="BK2183" s="13"/>
      <c r="BL2183" s="13"/>
      <c r="BM2183" s="13"/>
      <c r="BN2183" s="13"/>
    </row>
    <row r="2184" spans="1:66" x14ac:dyDescent="0.25">
      <c r="A2184" s="10"/>
      <c r="B2184" s="10"/>
      <c r="C2184" s="10"/>
      <c r="D2184" s="18"/>
      <c r="E2184" s="10"/>
      <c r="F2184" s="10"/>
      <c r="G2184" s="10"/>
      <c r="H2184" s="10"/>
      <c r="I2184" s="10"/>
      <c r="J2184" s="10"/>
      <c r="K2184" s="11"/>
      <c r="L2184" s="11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  <c r="AE2184" s="12"/>
      <c r="AF2184" s="12"/>
      <c r="AG2184" s="12"/>
      <c r="AH2184" s="12"/>
      <c r="AI2184" s="12"/>
      <c r="AJ2184" s="12"/>
      <c r="AK2184" s="12"/>
      <c r="AL2184" s="12"/>
      <c r="AM2184" s="12"/>
      <c r="AN2184" s="12"/>
      <c r="AO2184" s="12"/>
      <c r="AP2184" s="12"/>
      <c r="AQ2184" s="12"/>
      <c r="AR2184" s="12"/>
      <c r="AS2184" s="12"/>
      <c r="AT2184" s="12"/>
      <c r="AU2184" s="12"/>
      <c r="AV2184" s="12"/>
      <c r="AW2184" s="12"/>
      <c r="AX2184" s="12"/>
      <c r="AY2184" s="12"/>
      <c r="AZ2184" s="12"/>
      <c r="BA2184" s="12"/>
      <c r="BB2184" s="12"/>
      <c r="BC2184" s="12"/>
      <c r="BD2184" s="12"/>
      <c r="BE2184" s="12"/>
      <c r="BF2184" s="12"/>
      <c r="BG2184" s="12"/>
      <c r="BH2184" s="12"/>
      <c r="BI2184" s="12"/>
      <c r="BJ2184" s="13"/>
      <c r="BK2184" s="13"/>
      <c r="BL2184" s="13"/>
      <c r="BM2184" s="13"/>
      <c r="BN2184" s="13"/>
    </row>
    <row r="2185" spans="1:66" x14ac:dyDescent="0.25">
      <c r="A2185" s="10"/>
      <c r="B2185" s="10"/>
      <c r="C2185" s="10"/>
      <c r="D2185" s="18"/>
      <c r="E2185" s="10"/>
      <c r="F2185" s="10"/>
      <c r="G2185" s="10"/>
      <c r="H2185" s="10"/>
      <c r="I2185" s="10"/>
      <c r="J2185" s="10"/>
      <c r="K2185" s="11"/>
      <c r="L2185" s="11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2"/>
      <c r="AS2185" s="12"/>
      <c r="AT2185" s="12"/>
      <c r="AU2185" s="12"/>
      <c r="AV2185" s="12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12"/>
      <c r="BG2185" s="12"/>
      <c r="BH2185" s="12"/>
      <c r="BI2185" s="12"/>
      <c r="BJ2185" s="13"/>
      <c r="BK2185" s="13"/>
      <c r="BL2185" s="13"/>
      <c r="BM2185" s="13"/>
      <c r="BN2185" s="13"/>
    </row>
    <row r="2186" spans="1:66" x14ac:dyDescent="0.25">
      <c r="A2186" s="10"/>
      <c r="B2186" s="10"/>
      <c r="C2186" s="10"/>
      <c r="D2186" s="18"/>
      <c r="E2186" s="10"/>
      <c r="F2186" s="10"/>
      <c r="G2186" s="10"/>
      <c r="H2186" s="10"/>
      <c r="I2186" s="10"/>
      <c r="J2186" s="10"/>
      <c r="K2186" s="11"/>
      <c r="L2186" s="11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2"/>
      <c r="AF2186" s="12"/>
      <c r="AG2186" s="12"/>
      <c r="AH2186" s="12"/>
      <c r="AI2186" s="12"/>
      <c r="AJ2186" s="12"/>
      <c r="AK2186" s="12"/>
      <c r="AL2186" s="12"/>
      <c r="AM2186" s="12"/>
      <c r="AN2186" s="12"/>
      <c r="AO2186" s="12"/>
      <c r="AP2186" s="12"/>
      <c r="AQ2186" s="12"/>
      <c r="AR2186" s="12"/>
      <c r="AS2186" s="12"/>
      <c r="AT2186" s="12"/>
      <c r="AU2186" s="12"/>
      <c r="AV2186" s="12"/>
      <c r="AW2186" s="12"/>
      <c r="AX2186" s="12"/>
      <c r="AY2186" s="12"/>
      <c r="AZ2186" s="12"/>
      <c r="BA2186" s="12"/>
      <c r="BB2186" s="12"/>
      <c r="BC2186" s="12"/>
      <c r="BD2186" s="12"/>
      <c r="BE2186" s="12"/>
      <c r="BF2186" s="12"/>
      <c r="BG2186" s="12"/>
      <c r="BH2186" s="12"/>
      <c r="BI2186" s="12"/>
      <c r="BJ2186" s="13"/>
      <c r="BK2186" s="13"/>
      <c r="BL2186" s="13"/>
      <c r="BM2186" s="13"/>
      <c r="BN2186" s="13"/>
    </row>
    <row r="2187" spans="1:66" x14ac:dyDescent="0.25">
      <c r="A2187" s="10"/>
      <c r="B2187" s="10"/>
      <c r="C2187" s="10"/>
      <c r="D2187" s="18"/>
      <c r="E2187" s="10"/>
      <c r="F2187" s="10"/>
      <c r="G2187" s="10"/>
      <c r="H2187" s="10"/>
      <c r="I2187" s="10"/>
      <c r="J2187" s="10"/>
      <c r="K2187" s="11"/>
      <c r="L2187" s="11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2"/>
      <c r="AS2187" s="12"/>
      <c r="AT2187" s="12"/>
      <c r="AU2187" s="12"/>
      <c r="AV2187" s="12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12"/>
      <c r="BG2187" s="12"/>
      <c r="BH2187" s="12"/>
      <c r="BI2187" s="12"/>
      <c r="BJ2187" s="13"/>
      <c r="BK2187" s="13"/>
      <c r="BL2187" s="13"/>
      <c r="BM2187" s="13"/>
      <c r="BN2187" s="13"/>
    </row>
    <row r="2188" spans="1:66" x14ac:dyDescent="0.25">
      <c r="A2188" s="10"/>
      <c r="B2188" s="10"/>
      <c r="C2188" s="10"/>
      <c r="D2188" s="18"/>
      <c r="E2188" s="10"/>
      <c r="F2188" s="10"/>
      <c r="G2188" s="10"/>
      <c r="H2188" s="10"/>
      <c r="I2188" s="10"/>
      <c r="J2188" s="10"/>
      <c r="K2188" s="11"/>
      <c r="L2188" s="11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  <c r="AE2188" s="12"/>
      <c r="AF2188" s="12"/>
      <c r="AG2188" s="12"/>
      <c r="AH2188" s="12"/>
      <c r="AI2188" s="12"/>
      <c r="AJ2188" s="12"/>
      <c r="AK2188" s="12"/>
      <c r="AL2188" s="12"/>
      <c r="AM2188" s="12"/>
      <c r="AN2188" s="12"/>
      <c r="AO2188" s="12"/>
      <c r="AP2188" s="12"/>
      <c r="AQ2188" s="12"/>
      <c r="AR2188" s="12"/>
      <c r="AS2188" s="12"/>
      <c r="AT2188" s="12"/>
      <c r="AU2188" s="12"/>
      <c r="AV2188" s="12"/>
      <c r="AW2188" s="12"/>
      <c r="AX2188" s="12"/>
      <c r="AY2188" s="12"/>
      <c r="AZ2188" s="12"/>
      <c r="BA2188" s="12"/>
      <c r="BB2188" s="12"/>
      <c r="BC2188" s="12"/>
      <c r="BD2188" s="12"/>
      <c r="BE2188" s="12"/>
      <c r="BF2188" s="12"/>
      <c r="BG2188" s="12"/>
      <c r="BH2188" s="12"/>
      <c r="BI2188" s="12"/>
      <c r="BJ2188" s="13"/>
      <c r="BK2188" s="13"/>
      <c r="BL2188" s="13"/>
      <c r="BM2188" s="13"/>
      <c r="BN2188" s="13"/>
    </row>
    <row r="2189" spans="1:66" x14ac:dyDescent="0.25">
      <c r="A2189" s="10"/>
      <c r="B2189" s="10"/>
      <c r="C2189" s="10"/>
      <c r="D2189" s="18"/>
      <c r="E2189" s="10"/>
      <c r="F2189" s="10"/>
      <c r="G2189" s="10"/>
      <c r="H2189" s="10"/>
      <c r="I2189" s="10"/>
      <c r="J2189" s="10"/>
      <c r="K2189" s="11"/>
      <c r="L2189" s="11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2"/>
      <c r="AS2189" s="12"/>
      <c r="AT2189" s="12"/>
      <c r="AU2189" s="12"/>
      <c r="AV2189" s="12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12"/>
      <c r="BG2189" s="12"/>
      <c r="BH2189" s="12"/>
      <c r="BI2189" s="12"/>
      <c r="BJ2189" s="13"/>
      <c r="BK2189" s="13"/>
      <c r="BL2189" s="13"/>
      <c r="BM2189" s="13"/>
      <c r="BN2189" s="13"/>
    </row>
    <row r="2190" spans="1:66" x14ac:dyDescent="0.25">
      <c r="A2190" s="10"/>
      <c r="B2190" s="10"/>
      <c r="C2190" s="10"/>
      <c r="D2190" s="18"/>
      <c r="E2190" s="10"/>
      <c r="F2190" s="10"/>
      <c r="G2190" s="10"/>
      <c r="H2190" s="10"/>
      <c r="I2190" s="10"/>
      <c r="J2190" s="10"/>
      <c r="K2190" s="11"/>
      <c r="L2190" s="11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  <c r="AE2190" s="12"/>
      <c r="AF2190" s="12"/>
      <c r="AG2190" s="12"/>
      <c r="AH2190" s="12"/>
      <c r="AI2190" s="12"/>
      <c r="AJ2190" s="12"/>
      <c r="AK2190" s="12"/>
      <c r="AL2190" s="12"/>
      <c r="AM2190" s="12"/>
      <c r="AN2190" s="12"/>
      <c r="AO2190" s="12"/>
      <c r="AP2190" s="12"/>
      <c r="AQ2190" s="12"/>
      <c r="AR2190" s="12"/>
      <c r="AS2190" s="12"/>
      <c r="AT2190" s="12"/>
      <c r="AU2190" s="12"/>
      <c r="AV2190" s="12"/>
      <c r="AW2190" s="12"/>
      <c r="AX2190" s="12"/>
      <c r="AY2190" s="12"/>
      <c r="AZ2190" s="12"/>
      <c r="BA2190" s="12"/>
      <c r="BB2190" s="12"/>
      <c r="BC2190" s="12"/>
      <c r="BD2190" s="12"/>
      <c r="BE2190" s="12"/>
      <c r="BF2190" s="12"/>
      <c r="BG2190" s="12"/>
      <c r="BH2190" s="12"/>
      <c r="BI2190" s="12"/>
      <c r="BJ2190" s="13"/>
      <c r="BK2190" s="13"/>
      <c r="BL2190" s="13"/>
      <c r="BM2190" s="13"/>
      <c r="BN2190" s="13"/>
    </row>
    <row r="2191" spans="1:66" x14ac:dyDescent="0.25">
      <c r="A2191" s="10"/>
      <c r="B2191" s="10"/>
      <c r="C2191" s="10"/>
      <c r="D2191" s="18"/>
      <c r="E2191" s="10"/>
      <c r="F2191" s="10"/>
      <c r="G2191" s="10"/>
      <c r="H2191" s="10"/>
      <c r="I2191" s="10"/>
      <c r="J2191" s="10"/>
      <c r="K2191" s="11"/>
      <c r="L2191" s="11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2"/>
      <c r="AS2191" s="12"/>
      <c r="AT2191" s="12"/>
      <c r="AU2191" s="12"/>
      <c r="AV2191" s="12"/>
      <c r="AW2191" s="12"/>
      <c r="AX2191" s="12"/>
      <c r="AY2191" s="12"/>
      <c r="AZ2191" s="12"/>
      <c r="BA2191" s="12"/>
      <c r="BB2191" s="12"/>
      <c r="BC2191" s="12"/>
      <c r="BD2191" s="12"/>
      <c r="BE2191" s="12"/>
      <c r="BF2191" s="12"/>
      <c r="BG2191" s="12"/>
      <c r="BH2191" s="12"/>
      <c r="BI2191" s="12"/>
      <c r="BJ2191" s="13"/>
      <c r="BK2191" s="13"/>
      <c r="BL2191" s="13"/>
      <c r="BM2191" s="13"/>
      <c r="BN2191" s="13"/>
    </row>
    <row r="2192" spans="1:66" x14ac:dyDescent="0.25">
      <c r="A2192" s="10"/>
      <c r="B2192" s="10"/>
      <c r="C2192" s="10"/>
      <c r="D2192" s="18"/>
      <c r="E2192" s="10"/>
      <c r="F2192" s="10"/>
      <c r="G2192" s="10"/>
      <c r="H2192" s="10"/>
      <c r="I2192" s="10"/>
      <c r="J2192" s="10"/>
      <c r="K2192" s="11"/>
      <c r="L2192" s="11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  <c r="AE2192" s="12"/>
      <c r="AF2192" s="12"/>
      <c r="AG2192" s="12"/>
      <c r="AH2192" s="12"/>
      <c r="AI2192" s="12"/>
      <c r="AJ2192" s="12"/>
      <c r="AK2192" s="12"/>
      <c r="AL2192" s="12"/>
      <c r="AM2192" s="12"/>
      <c r="AN2192" s="12"/>
      <c r="AO2192" s="12"/>
      <c r="AP2192" s="12"/>
      <c r="AQ2192" s="12"/>
      <c r="AR2192" s="12"/>
      <c r="AS2192" s="12"/>
      <c r="AT2192" s="12"/>
      <c r="AU2192" s="12"/>
      <c r="AV2192" s="12"/>
      <c r="AW2192" s="12"/>
      <c r="AX2192" s="12"/>
      <c r="AY2192" s="12"/>
      <c r="AZ2192" s="12"/>
      <c r="BA2192" s="12"/>
      <c r="BB2192" s="12"/>
      <c r="BC2192" s="12"/>
      <c r="BD2192" s="12"/>
      <c r="BE2192" s="12"/>
      <c r="BF2192" s="12"/>
      <c r="BG2192" s="12"/>
      <c r="BH2192" s="12"/>
      <c r="BI2192" s="12"/>
      <c r="BJ2192" s="13"/>
      <c r="BK2192" s="13"/>
      <c r="BL2192" s="13"/>
      <c r="BM2192" s="13"/>
      <c r="BN2192" s="13"/>
    </row>
    <row r="2193" spans="1:66" x14ac:dyDescent="0.25">
      <c r="A2193" s="10"/>
      <c r="B2193" s="10"/>
      <c r="C2193" s="10"/>
      <c r="D2193" s="18"/>
      <c r="E2193" s="10"/>
      <c r="F2193" s="10"/>
      <c r="G2193" s="10"/>
      <c r="H2193" s="10"/>
      <c r="I2193" s="10"/>
      <c r="J2193" s="10"/>
      <c r="K2193" s="11"/>
      <c r="L2193" s="11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2"/>
      <c r="AS2193" s="12"/>
      <c r="AT2193" s="12"/>
      <c r="AU2193" s="12"/>
      <c r="AV2193" s="12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12"/>
      <c r="BG2193" s="12"/>
      <c r="BH2193" s="12"/>
      <c r="BI2193" s="12"/>
      <c r="BJ2193" s="13"/>
      <c r="BK2193" s="13"/>
      <c r="BL2193" s="13"/>
      <c r="BM2193" s="13"/>
      <c r="BN2193" s="13"/>
    </row>
    <row r="2194" spans="1:66" x14ac:dyDescent="0.25">
      <c r="A2194" s="10"/>
      <c r="B2194" s="10"/>
      <c r="C2194" s="10"/>
      <c r="D2194" s="18"/>
      <c r="E2194" s="10"/>
      <c r="F2194" s="10"/>
      <c r="G2194" s="10"/>
      <c r="H2194" s="10"/>
      <c r="I2194" s="10"/>
      <c r="J2194" s="10"/>
      <c r="K2194" s="11"/>
      <c r="L2194" s="11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  <c r="AE2194" s="12"/>
      <c r="AF2194" s="12"/>
      <c r="AG2194" s="12"/>
      <c r="AH2194" s="12"/>
      <c r="AI2194" s="12"/>
      <c r="AJ2194" s="12"/>
      <c r="AK2194" s="12"/>
      <c r="AL2194" s="12"/>
      <c r="AM2194" s="12"/>
      <c r="AN2194" s="12"/>
      <c r="AO2194" s="12"/>
      <c r="AP2194" s="12"/>
      <c r="AQ2194" s="12"/>
      <c r="AR2194" s="12"/>
      <c r="AS2194" s="12"/>
      <c r="AT2194" s="12"/>
      <c r="AU2194" s="12"/>
      <c r="AV2194" s="12"/>
      <c r="AW2194" s="12"/>
      <c r="AX2194" s="12"/>
      <c r="AY2194" s="12"/>
      <c r="AZ2194" s="12"/>
      <c r="BA2194" s="12"/>
      <c r="BB2194" s="12"/>
      <c r="BC2194" s="12"/>
      <c r="BD2194" s="12"/>
      <c r="BE2194" s="12"/>
      <c r="BF2194" s="12"/>
      <c r="BG2194" s="12"/>
      <c r="BH2194" s="12"/>
      <c r="BI2194" s="12"/>
      <c r="BJ2194" s="13"/>
      <c r="BK2194" s="13"/>
      <c r="BL2194" s="13"/>
      <c r="BM2194" s="13"/>
      <c r="BN2194" s="13"/>
    </row>
    <row r="2195" spans="1:66" x14ac:dyDescent="0.25">
      <c r="A2195" s="10"/>
      <c r="B2195" s="10"/>
      <c r="C2195" s="10"/>
      <c r="D2195" s="18"/>
      <c r="E2195" s="10"/>
      <c r="F2195" s="10"/>
      <c r="G2195" s="10"/>
      <c r="H2195" s="10"/>
      <c r="I2195" s="10"/>
      <c r="J2195" s="10"/>
      <c r="K2195" s="11"/>
      <c r="L2195" s="11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2"/>
      <c r="AS2195" s="12"/>
      <c r="AT2195" s="12"/>
      <c r="AU2195" s="12"/>
      <c r="AV2195" s="12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12"/>
      <c r="BG2195" s="12"/>
      <c r="BH2195" s="12"/>
      <c r="BI2195" s="12"/>
      <c r="BJ2195" s="13"/>
      <c r="BK2195" s="13"/>
      <c r="BL2195" s="13"/>
      <c r="BM2195" s="13"/>
      <c r="BN2195" s="13"/>
    </row>
    <row r="2196" spans="1:66" x14ac:dyDescent="0.25">
      <c r="A2196" s="10"/>
      <c r="B2196" s="10"/>
      <c r="C2196" s="10"/>
      <c r="D2196" s="18"/>
      <c r="E2196" s="10"/>
      <c r="F2196" s="10"/>
      <c r="G2196" s="10"/>
      <c r="H2196" s="10"/>
      <c r="I2196" s="10"/>
      <c r="J2196" s="10"/>
      <c r="K2196" s="11"/>
      <c r="L2196" s="11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  <c r="AE2196" s="12"/>
      <c r="AF2196" s="12"/>
      <c r="AG2196" s="12"/>
      <c r="AH2196" s="12"/>
      <c r="AI2196" s="12"/>
      <c r="AJ2196" s="12"/>
      <c r="AK2196" s="12"/>
      <c r="AL2196" s="12"/>
      <c r="AM2196" s="12"/>
      <c r="AN2196" s="12"/>
      <c r="AO2196" s="12"/>
      <c r="AP2196" s="12"/>
      <c r="AQ2196" s="12"/>
      <c r="AR2196" s="12"/>
      <c r="AS2196" s="12"/>
      <c r="AT2196" s="12"/>
      <c r="AU2196" s="12"/>
      <c r="AV2196" s="12"/>
      <c r="AW2196" s="12"/>
      <c r="AX2196" s="12"/>
      <c r="AY2196" s="12"/>
      <c r="AZ2196" s="12"/>
      <c r="BA2196" s="12"/>
      <c r="BB2196" s="12"/>
      <c r="BC2196" s="12"/>
      <c r="BD2196" s="12"/>
      <c r="BE2196" s="12"/>
      <c r="BF2196" s="12"/>
      <c r="BG2196" s="12"/>
      <c r="BH2196" s="12"/>
      <c r="BI2196" s="12"/>
      <c r="BJ2196" s="13"/>
      <c r="BK2196" s="13"/>
      <c r="BL2196" s="13"/>
      <c r="BM2196" s="13"/>
      <c r="BN2196" s="13"/>
    </row>
    <row r="2197" spans="1:66" x14ac:dyDescent="0.25">
      <c r="A2197" s="10"/>
      <c r="B2197" s="10"/>
      <c r="C2197" s="10"/>
      <c r="D2197" s="18"/>
      <c r="E2197" s="10"/>
      <c r="F2197" s="10"/>
      <c r="G2197" s="10"/>
      <c r="H2197" s="10"/>
      <c r="I2197" s="10"/>
      <c r="J2197" s="10"/>
      <c r="K2197" s="11"/>
      <c r="L2197" s="11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2"/>
      <c r="AS2197" s="12"/>
      <c r="AT2197" s="12"/>
      <c r="AU2197" s="12"/>
      <c r="AV2197" s="12"/>
      <c r="AW2197" s="12"/>
      <c r="AX2197" s="12"/>
      <c r="AY2197" s="12"/>
      <c r="AZ2197" s="12"/>
      <c r="BA2197" s="12"/>
      <c r="BB2197" s="12"/>
      <c r="BC2197" s="12"/>
      <c r="BD2197" s="12"/>
      <c r="BE2197" s="12"/>
      <c r="BF2197" s="12"/>
      <c r="BG2197" s="12"/>
      <c r="BH2197" s="12"/>
      <c r="BI2197" s="12"/>
      <c r="BJ2197" s="13"/>
      <c r="BK2197" s="13"/>
      <c r="BL2197" s="13"/>
      <c r="BM2197" s="13"/>
      <c r="BN2197" s="13"/>
    </row>
    <row r="2198" spans="1:66" x14ac:dyDescent="0.25">
      <c r="A2198" s="10"/>
      <c r="B2198" s="10"/>
      <c r="C2198" s="10"/>
      <c r="D2198" s="18"/>
      <c r="E2198" s="10"/>
      <c r="F2198" s="10"/>
      <c r="G2198" s="10"/>
      <c r="H2198" s="10"/>
      <c r="I2198" s="10"/>
      <c r="J2198" s="10"/>
      <c r="K2198" s="11"/>
      <c r="L2198" s="11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  <c r="AA2198" s="12"/>
      <c r="AB2198" s="12"/>
      <c r="AC2198" s="12"/>
      <c r="AD2198" s="12"/>
      <c r="AE2198" s="12"/>
      <c r="AF2198" s="12"/>
      <c r="AG2198" s="12"/>
      <c r="AH2198" s="12"/>
      <c r="AI2198" s="12"/>
      <c r="AJ2198" s="12"/>
      <c r="AK2198" s="12"/>
      <c r="AL2198" s="12"/>
      <c r="AM2198" s="12"/>
      <c r="AN2198" s="12"/>
      <c r="AO2198" s="12"/>
      <c r="AP2198" s="12"/>
      <c r="AQ2198" s="12"/>
      <c r="AR2198" s="12"/>
      <c r="AS2198" s="12"/>
      <c r="AT2198" s="12"/>
      <c r="AU2198" s="12"/>
      <c r="AV2198" s="12"/>
      <c r="AW2198" s="12"/>
      <c r="AX2198" s="12"/>
      <c r="AY2198" s="12"/>
      <c r="AZ2198" s="12"/>
      <c r="BA2198" s="12"/>
      <c r="BB2198" s="12"/>
      <c r="BC2198" s="12"/>
      <c r="BD2198" s="12"/>
      <c r="BE2198" s="12"/>
      <c r="BF2198" s="12"/>
      <c r="BG2198" s="12"/>
      <c r="BH2198" s="12"/>
      <c r="BI2198" s="12"/>
      <c r="BJ2198" s="13"/>
      <c r="BK2198" s="13"/>
      <c r="BL2198" s="13"/>
      <c r="BM2198" s="13"/>
      <c r="BN2198" s="13"/>
    </row>
    <row r="2199" spans="1:66" x14ac:dyDescent="0.25">
      <c r="A2199" s="10"/>
      <c r="B2199" s="10"/>
      <c r="C2199" s="10"/>
      <c r="D2199" s="18"/>
      <c r="E2199" s="10"/>
      <c r="F2199" s="10"/>
      <c r="G2199" s="10"/>
      <c r="H2199" s="10"/>
      <c r="I2199" s="10"/>
      <c r="J2199" s="10"/>
      <c r="K2199" s="11"/>
      <c r="L2199" s="11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2"/>
      <c r="AS2199" s="12"/>
      <c r="AT2199" s="12"/>
      <c r="AU2199" s="12"/>
      <c r="AV2199" s="12"/>
      <c r="AW2199" s="12"/>
      <c r="AX2199" s="12"/>
      <c r="AY2199" s="12"/>
      <c r="AZ2199" s="12"/>
      <c r="BA2199" s="12"/>
      <c r="BB2199" s="12"/>
      <c r="BC2199" s="12"/>
      <c r="BD2199" s="12"/>
      <c r="BE2199" s="12"/>
      <c r="BF2199" s="12"/>
      <c r="BG2199" s="12"/>
      <c r="BH2199" s="12"/>
      <c r="BI2199" s="12"/>
      <c r="BJ2199" s="13"/>
      <c r="BK2199" s="13"/>
      <c r="BL2199" s="13"/>
      <c r="BM2199" s="13"/>
      <c r="BN2199" s="13"/>
    </row>
    <row r="2200" spans="1:66" x14ac:dyDescent="0.25">
      <c r="A2200" s="10"/>
      <c r="B2200" s="10"/>
      <c r="C2200" s="10"/>
      <c r="D2200" s="18"/>
      <c r="E2200" s="10"/>
      <c r="F2200" s="10"/>
      <c r="G2200" s="10"/>
      <c r="H2200" s="10"/>
      <c r="I2200" s="10"/>
      <c r="J2200" s="10"/>
      <c r="K2200" s="11"/>
      <c r="L2200" s="11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  <c r="AE2200" s="12"/>
      <c r="AF2200" s="12"/>
      <c r="AG2200" s="12"/>
      <c r="AH2200" s="12"/>
      <c r="AI2200" s="12"/>
      <c r="AJ2200" s="12"/>
      <c r="AK2200" s="12"/>
      <c r="AL2200" s="12"/>
      <c r="AM2200" s="12"/>
      <c r="AN2200" s="12"/>
      <c r="AO2200" s="12"/>
      <c r="AP2200" s="12"/>
      <c r="AQ2200" s="12"/>
      <c r="AR2200" s="12"/>
      <c r="AS2200" s="12"/>
      <c r="AT2200" s="12"/>
      <c r="AU2200" s="12"/>
      <c r="AV2200" s="12"/>
      <c r="AW2200" s="12"/>
      <c r="AX2200" s="12"/>
      <c r="AY2200" s="12"/>
      <c r="AZ2200" s="12"/>
      <c r="BA2200" s="12"/>
      <c r="BB2200" s="12"/>
      <c r="BC2200" s="12"/>
      <c r="BD2200" s="12"/>
      <c r="BE2200" s="12"/>
      <c r="BF2200" s="12"/>
      <c r="BG2200" s="12"/>
      <c r="BH2200" s="12"/>
      <c r="BI2200" s="12"/>
      <c r="BJ2200" s="13"/>
      <c r="BK2200" s="13"/>
      <c r="BL2200" s="13"/>
      <c r="BM2200" s="13"/>
      <c r="BN2200" s="13"/>
    </row>
    <row r="2201" spans="1:66" x14ac:dyDescent="0.25">
      <c r="A2201" s="10"/>
      <c r="B2201" s="10"/>
      <c r="C2201" s="10"/>
      <c r="D2201" s="18"/>
      <c r="E2201" s="10"/>
      <c r="F2201" s="10"/>
      <c r="G2201" s="10"/>
      <c r="H2201" s="10"/>
      <c r="I2201" s="10"/>
      <c r="J2201" s="10"/>
      <c r="K2201" s="11"/>
      <c r="L2201" s="11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2"/>
      <c r="AS2201" s="12"/>
      <c r="AT2201" s="12"/>
      <c r="AU2201" s="12"/>
      <c r="AV2201" s="12"/>
      <c r="AW2201" s="12"/>
      <c r="AX2201" s="12"/>
      <c r="AY2201" s="12"/>
      <c r="AZ2201" s="12"/>
      <c r="BA2201" s="12"/>
      <c r="BB2201" s="12"/>
      <c r="BC2201" s="12"/>
      <c r="BD2201" s="12"/>
      <c r="BE2201" s="12"/>
      <c r="BF2201" s="12"/>
      <c r="BG2201" s="12"/>
      <c r="BH2201" s="12"/>
      <c r="BI2201" s="12"/>
      <c r="BJ2201" s="13"/>
      <c r="BK2201" s="13"/>
      <c r="BL2201" s="13"/>
      <c r="BM2201" s="13"/>
      <c r="BN2201" s="13"/>
    </row>
    <row r="2202" spans="1:66" x14ac:dyDescent="0.25">
      <c r="A2202" s="10"/>
      <c r="B2202" s="10"/>
      <c r="C2202" s="10"/>
      <c r="D2202" s="18"/>
      <c r="E2202" s="10"/>
      <c r="F2202" s="10"/>
      <c r="G2202" s="10"/>
      <c r="H2202" s="10"/>
      <c r="I2202" s="10"/>
      <c r="J2202" s="10"/>
      <c r="K2202" s="11"/>
      <c r="L2202" s="11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  <c r="AE2202" s="12"/>
      <c r="AF2202" s="12"/>
      <c r="AG2202" s="12"/>
      <c r="AH2202" s="12"/>
      <c r="AI2202" s="12"/>
      <c r="AJ2202" s="12"/>
      <c r="AK2202" s="12"/>
      <c r="AL2202" s="12"/>
      <c r="AM2202" s="12"/>
      <c r="AN2202" s="12"/>
      <c r="AO2202" s="12"/>
      <c r="AP2202" s="12"/>
      <c r="AQ2202" s="12"/>
      <c r="AR2202" s="12"/>
      <c r="AS2202" s="12"/>
      <c r="AT2202" s="12"/>
      <c r="AU2202" s="12"/>
      <c r="AV2202" s="12"/>
      <c r="AW2202" s="12"/>
      <c r="AX2202" s="12"/>
      <c r="AY2202" s="12"/>
      <c r="AZ2202" s="12"/>
      <c r="BA2202" s="12"/>
      <c r="BB2202" s="12"/>
      <c r="BC2202" s="12"/>
      <c r="BD2202" s="12"/>
      <c r="BE2202" s="12"/>
      <c r="BF2202" s="12"/>
      <c r="BG2202" s="12"/>
      <c r="BH2202" s="12"/>
      <c r="BI2202" s="12"/>
      <c r="BJ2202" s="13"/>
      <c r="BK2202" s="13"/>
      <c r="BL2202" s="13"/>
      <c r="BM2202" s="13"/>
      <c r="BN2202" s="13"/>
    </row>
    <row r="2203" spans="1:66" x14ac:dyDescent="0.25">
      <c r="A2203" s="10"/>
      <c r="B2203" s="10"/>
      <c r="C2203" s="10"/>
      <c r="D2203" s="18"/>
      <c r="E2203" s="10"/>
      <c r="F2203" s="10"/>
      <c r="G2203" s="10"/>
      <c r="H2203" s="10"/>
      <c r="I2203" s="10"/>
      <c r="J2203" s="10"/>
      <c r="K2203" s="11"/>
      <c r="L2203" s="11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2"/>
      <c r="AS2203" s="12"/>
      <c r="AT2203" s="12"/>
      <c r="AU2203" s="12"/>
      <c r="AV2203" s="12"/>
      <c r="AW2203" s="12"/>
      <c r="AX2203" s="12"/>
      <c r="AY2203" s="12"/>
      <c r="AZ2203" s="12"/>
      <c r="BA2203" s="12"/>
      <c r="BB2203" s="12"/>
      <c r="BC2203" s="12"/>
      <c r="BD2203" s="12"/>
      <c r="BE2203" s="12"/>
      <c r="BF2203" s="12"/>
      <c r="BG2203" s="12"/>
      <c r="BH2203" s="12"/>
      <c r="BI2203" s="12"/>
      <c r="BJ2203" s="13"/>
      <c r="BK2203" s="13"/>
      <c r="BL2203" s="13"/>
      <c r="BM2203" s="13"/>
      <c r="BN2203" s="13"/>
    </row>
    <row r="2204" spans="1:66" x14ac:dyDescent="0.25">
      <c r="A2204" s="10"/>
      <c r="B2204" s="10"/>
      <c r="C2204" s="10"/>
      <c r="D2204" s="18"/>
      <c r="E2204" s="10"/>
      <c r="F2204" s="10"/>
      <c r="G2204" s="10"/>
      <c r="H2204" s="10"/>
      <c r="I2204" s="10"/>
      <c r="J2204" s="10"/>
      <c r="K2204" s="11"/>
      <c r="L2204" s="11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  <c r="AE2204" s="12"/>
      <c r="AF2204" s="12"/>
      <c r="AG2204" s="12"/>
      <c r="AH2204" s="12"/>
      <c r="AI2204" s="12"/>
      <c r="AJ2204" s="12"/>
      <c r="AK2204" s="12"/>
      <c r="AL2204" s="12"/>
      <c r="AM2204" s="12"/>
      <c r="AN2204" s="12"/>
      <c r="AO2204" s="12"/>
      <c r="AP2204" s="12"/>
      <c r="AQ2204" s="12"/>
      <c r="AR2204" s="12"/>
      <c r="AS2204" s="12"/>
      <c r="AT2204" s="12"/>
      <c r="AU2204" s="12"/>
      <c r="AV2204" s="12"/>
      <c r="AW2204" s="12"/>
      <c r="AX2204" s="12"/>
      <c r="AY2204" s="12"/>
      <c r="AZ2204" s="12"/>
      <c r="BA2204" s="12"/>
      <c r="BB2204" s="12"/>
      <c r="BC2204" s="12"/>
      <c r="BD2204" s="12"/>
      <c r="BE2204" s="12"/>
      <c r="BF2204" s="12"/>
      <c r="BG2204" s="12"/>
      <c r="BH2204" s="12"/>
      <c r="BI2204" s="12"/>
      <c r="BJ2204" s="13"/>
      <c r="BK2204" s="13"/>
      <c r="BL2204" s="13"/>
      <c r="BM2204" s="13"/>
      <c r="BN2204" s="13"/>
    </row>
    <row r="2205" spans="1:66" x14ac:dyDescent="0.25">
      <c r="A2205" s="10"/>
      <c r="B2205" s="10"/>
      <c r="C2205" s="10"/>
      <c r="D2205" s="18"/>
      <c r="E2205" s="10"/>
      <c r="F2205" s="10"/>
      <c r="G2205" s="10"/>
      <c r="H2205" s="10"/>
      <c r="I2205" s="10"/>
      <c r="J2205" s="10"/>
      <c r="K2205" s="11"/>
      <c r="L2205" s="11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2"/>
      <c r="AS2205" s="12"/>
      <c r="AT2205" s="12"/>
      <c r="AU2205" s="12"/>
      <c r="AV2205" s="12"/>
      <c r="AW2205" s="12"/>
      <c r="AX2205" s="12"/>
      <c r="AY2205" s="12"/>
      <c r="AZ2205" s="12"/>
      <c r="BA2205" s="12"/>
      <c r="BB2205" s="12"/>
      <c r="BC2205" s="12"/>
      <c r="BD2205" s="12"/>
      <c r="BE2205" s="12"/>
      <c r="BF2205" s="12"/>
      <c r="BG2205" s="12"/>
      <c r="BH2205" s="12"/>
      <c r="BI2205" s="12"/>
      <c r="BJ2205" s="13"/>
      <c r="BK2205" s="13"/>
      <c r="BL2205" s="13"/>
      <c r="BM2205" s="13"/>
      <c r="BN2205" s="13"/>
    </row>
    <row r="2206" spans="1:66" x14ac:dyDescent="0.25">
      <c r="A2206" s="10"/>
      <c r="B2206" s="10"/>
      <c r="C2206" s="10"/>
      <c r="D2206" s="18"/>
      <c r="E2206" s="10"/>
      <c r="F2206" s="10"/>
      <c r="G2206" s="10"/>
      <c r="H2206" s="10"/>
      <c r="I2206" s="10"/>
      <c r="J2206" s="10"/>
      <c r="K2206" s="11"/>
      <c r="L2206" s="11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12"/>
      <c r="AE2206" s="12"/>
      <c r="AF2206" s="12"/>
      <c r="AG2206" s="12"/>
      <c r="AH2206" s="12"/>
      <c r="AI2206" s="12"/>
      <c r="AJ2206" s="12"/>
      <c r="AK2206" s="12"/>
      <c r="AL2206" s="12"/>
      <c r="AM2206" s="12"/>
      <c r="AN2206" s="12"/>
      <c r="AO2206" s="12"/>
      <c r="AP2206" s="12"/>
      <c r="AQ2206" s="12"/>
      <c r="AR2206" s="12"/>
      <c r="AS2206" s="12"/>
      <c r="AT2206" s="12"/>
      <c r="AU2206" s="12"/>
      <c r="AV2206" s="12"/>
      <c r="AW2206" s="12"/>
      <c r="AX2206" s="12"/>
      <c r="AY2206" s="12"/>
      <c r="AZ2206" s="12"/>
      <c r="BA2206" s="12"/>
      <c r="BB2206" s="12"/>
      <c r="BC2206" s="12"/>
      <c r="BD2206" s="12"/>
      <c r="BE2206" s="12"/>
      <c r="BF2206" s="12"/>
      <c r="BG2206" s="12"/>
      <c r="BH2206" s="12"/>
      <c r="BI2206" s="12"/>
      <c r="BJ2206" s="13"/>
      <c r="BK2206" s="13"/>
      <c r="BL2206" s="13"/>
      <c r="BM2206" s="13"/>
      <c r="BN2206" s="13"/>
    </row>
    <row r="2207" spans="1:66" x14ac:dyDescent="0.25">
      <c r="A2207" s="10"/>
      <c r="B2207" s="10"/>
      <c r="C2207" s="10"/>
      <c r="D2207" s="18"/>
      <c r="E2207" s="10"/>
      <c r="F2207" s="10"/>
      <c r="G2207" s="10"/>
      <c r="H2207" s="10"/>
      <c r="I2207" s="10"/>
      <c r="J2207" s="10"/>
      <c r="K2207" s="11"/>
      <c r="L2207" s="11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2"/>
      <c r="AS2207" s="12"/>
      <c r="AT2207" s="12"/>
      <c r="AU2207" s="12"/>
      <c r="AV2207" s="12"/>
      <c r="AW2207" s="12"/>
      <c r="AX2207" s="12"/>
      <c r="AY2207" s="12"/>
      <c r="AZ2207" s="12"/>
      <c r="BA2207" s="12"/>
      <c r="BB2207" s="12"/>
      <c r="BC2207" s="12"/>
      <c r="BD2207" s="12"/>
      <c r="BE2207" s="12"/>
      <c r="BF2207" s="12"/>
      <c r="BG2207" s="12"/>
      <c r="BH2207" s="12"/>
      <c r="BI2207" s="12"/>
      <c r="BJ2207" s="13"/>
      <c r="BK2207" s="13"/>
      <c r="BL2207" s="13"/>
      <c r="BM2207" s="13"/>
      <c r="BN2207" s="13"/>
    </row>
    <row r="2208" spans="1:66" x14ac:dyDescent="0.25">
      <c r="A2208" s="10"/>
      <c r="B2208" s="10"/>
      <c r="C2208" s="10"/>
      <c r="D2208" s="18"/>
      <c r="E2208" s="10"/>
      <c r="F2208" s="10"/>
      <c r="G2208" s="10"/>
      <c r="H2208" s="10"/>
      <c r="I2208" s="10"/>
      <c r="J2208" s="10"/>
      <c r="K2208" s="11"/>
      <c r="L2208" s="11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12"/>
      <c r="AF2208" s="12"/>
      <c r="AG2208" s="12"/>
      <c r="AH2208" s="12"/>
      <c r="AI2208" s="12"/>
      <c r="AJ2208" s="12"/>
      <c r="AK2208" s="12"/>
      <c r="AL2208" s="12"/>
      <c r="AM2208" s="12"/>
      <c r="AN2208" s="12"/>
      <c r="AO2208" s="12"/>
      <c r="AP2208" s="12"/>
      <c r="AQ2208" s="12"/>
      <c r="AR2208" s="12"/>
      <c r="AS2208" s="12"/>
      <c r="AT2208" s="12"/>
      <c r="AU2208" s="12"/>
      <c r="AV2208" s="12"/>
      <c r="AW2208" s="12"/>
      <c r="AX2208" s="12"/>
      <c r="AY2208" s="12"/>
      <c r="AZ2208" s="12"/>
      <c r="BA2208" s="12"/>
      <c r="BB2208" s="12"/>
      <c r="BC2208" s="12"/>
      <c r="BD2208" s="12"/>
      <c r="BE2208" s="12"/>
      <c r="BF2208" s="12"/>
      <c r="BG2208" s="12"/>
      <c r="BH2208" s="12"/>
      <c r="BI2208" s="12"/>
      <c r="BJ2208" s="13"/>
      <c r="BK2208" s="13"/>
      <c r="BL2208" s="13"/>
      <c r="BM2208" s="13"/>
      <c r="BN2208" s="13"/>
    </row>
    <row r="2209" spans="1:66" x14ac:dyDescent="0.25">
      <c r="A2209" s="10"/>
      <c r="B2209" s="10"/>
      <c r="C2209" s="10"/>
      <c r="D2209" s="18"/>
      <c r="E2209" s="10"/>
      <c r="F2209" s="10"/>
      <c r="G2209" s="10"/>
      <c r="H2209" s="10"/>
      <c r="I2209" s="10"/>
      <c r="J2209" s="10"/>
      <c r="K2209" s="11"/>
      <c r="L2209" s="11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2"/>
      <c r="AS2209" s="12"/>
      <c r="AT2209" s="12"/>
      <c r="AU2209" s="12"/>
      <c r="AV2209" s="12"/>
      <c r="AW2209" s="12"/>
      <c r="AX2209" s="12"/>
      <c r="AY2209" s="12"/>
      <c r="AZ2209" s="12"/>
      <c r="BA2209" s="12"/>
      <c r="BB2209" s="12"/>
      <c r="BC2209" s="12"/>
      <c r="BD2209" s="12"/>
      <c r="BE2209" s="12"/>
      <c r="BF2209" s="12"/>
      <c r="BG2209" s="12"/>
      <c r="BH2209" s="12"/>
      <c r="BI2209" s="12"/>
      <c r="BJ2209" s="13"/>
      <c r="BK2209" s="13"/>
      <c r="BL2209" s="13"/>
      <c r="BM2209" s="13"/>
      <c r="BN2209" s="13"/>
    </row>
    <row r="2210" spans="1:66" x14ac:dyDescent="0.25">
      <c r="A2210" s="10"/>
      <c r="B2210" s="10"/>
      <c r="C2210" s="10"/>
      <c r="D2210" s="18"/>
      <c r="E2210" s="10"/>
      <c r="F2210" s="10"/>
      <c r="G2210" s="10"/>
      <c r="H2210" s="10"/>
      <c r="I2210" s="10"/>
      <c r="J2210" s="10"/>
      <c r="K2210" s="11"/>
      <c r="L2210" s="11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  <c r="AE2210" s="12"/>
      <c r="AF2210" s="12"/>
      <c r="AG2210" s="12"/>
      <c r="AH2210" s="12"/>
      <c r="AI2210" s="12"/>
      <c r="AJ2210" s="12"/>
      <c r="AK2210" s="12"/>
      <c r="AL2210" s="12"/>
      <c r="AM2210" s="12"/>
      <c r="AN2210" s="12"/>
      <c r="AO2210" s="12"/>
      <c r="AP2210" s="12"/>
      <c r="AQ2210" s="12"/>
      <c r="AR2210" s="12"/>
      <c r="AS2210" s="12"/>
      <c r="AT2210" s="12"/>
      <c r="AU2210" s="12"/>
      <c r="AV2210" s="12"/>
      <c r="AW2210" s="12"/>
      <c r="AX2210" s="12"/>
      <c r="AY2210" s="12"/>
      <c r="AZ2210" s="12"/>
      <c r="BA2210" s="12"/>
      <c r="BB2210" s="12"/>
      <c r="BC2210" s="12"/>
      <c r="BD2210" s="12"/>
      <c r="BE2210" s="12"/>
      <c r="BF2210" s="12"/>
      <c r="BG2210" s="12"/>
      <c r="BH2210" s="12"/>
      <c r="BI2210" s="12"/>
      <c r="BJ2210" s="13"/>
      <c r="BK2210" s="13"/>
      <c r="BL2210" s="13"/>
      <c r="BM2210" s="13"/>
      <c r="BN2210" s="13"/>
    </row>
    <row r="2211" spans="1:66" x14ac:dyDescent="0.25">
      <c r="A2211" s="10"/>
      <c r="B2211" s="10"/>
      <c r="C2211" s="10"/>
      <c r="D2211" s="18"/>
      <c r="E2211" s="10"/>
      <c r="F2211" s="10"/>
      <c r="G2211" s="10"/>
      <c r="H2211" s="10"/>
      <c r="I2211" s="10"/>
      <c r="J2211" s="10"/>
      <c r="K2211" s="11"/>
      <c r="L2211" s="11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2"/>
      <c r="AS2211" s="12"/>
      <c r="AT2211" s="12"/>
      <c r="AU2211" s="12"/>
      <c r="AV2211" s="12"/>
      <c r="AW2211" s="12"/>
      <c r="AX2211" s="12"/>
      <c r="AY2211" s="12"/>
      <c r="AZ2211" s="12"/>
      <c r="BA2211" s="12"/>
      <c r="BB2211" s="12"/>
      <c r="BC2211" s="12"/>
      <c r="BD2211" s="12"/>
      <c r="BE2211" s="12"/>
      <c r="BF2211" s="12"/>
      <c r="BG2211" s="12"/>
      <c r="BH2211" s="12"/>
      <c r="BI2211" s="12"/>
      <c r="BJ2211" s="13"/>
      <c r="BK2211" s="13"/>
      <c r="BL2211" s="13"/>
      <c r="BM2211" s="13"/>
      <c r="BN2211" s="13"/>
    </row>
    <row r="2212" spans="1:66" x14ac:dyDescent="0.25">
      <c r="A2212" s="10"/>
      <c r="B2212" s="10"/>
      <c r="C2212" s="10"/>
      <c r="D2212" s="18"/>
      <c r="E2212" s="10"/>
      <c r="F2212" s="10"/>
      <c r="G2212" s="10"/>
      <c r="H2212" s="10"/>
      <c r="I2212" s="10"/>
      <c r="J2212" s="10"/>
      <c r="K2212" s="11"/>
      <c r="L2212" s="11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  <c r="AE2212" s="12"/>
      <c r="AF2212" s="12"/>
      <c r="AG2212" s="12"/>
      <c r="AH2212" s="12"/>
      <c r="AI2212" s="12"/>
      <c r="AJ2212" s="12"/>
      <c r="AK2212" s="12"/>
      <c r="AL2212" s="12"/>
      <c r="AM2212" s="12"/>
      <c r="AN2212" s="12"/>
      <c r="AO2212" s="12"/>
      <c r="AP2212" s="12"/>
      <c r="AQ2212" s="12"/>
      <c r="AR2212" s="12"/>
      <c r="AS2212" s="12"/>
      <c r="AT2212" s="12"/>
      <c r="AU2212" s="12"/>
      <c r="AV2212" s="12"/>
      <c r="AW2212" s="12"/>
      <c r="AX2212" s="12"/>
      <c r="AY2212" s="12"/>
      <c r="AZ2212" s="12"/>
      <c r="BA2212" s="12"/>
      <c r="BB2212" s="12"/>
      <c r="BC2212" s="12"/>
      <c r="BD2212" s="12"/>
      <c r="BE2212" s="12"/>
      <c r="BF2212" s="12"/>
      <c r="BG2212" s="12"/>
      <c r="BH2212" s="12"/>
      <c r="BI2212" s="12"/>
      <c r="BJ2212" s="13"/>
      <c r="BK2212" s="13"/>
      <c r="BL2212" s="13"/>
      <c r="BM2212" s="13"/>
      <c r="BN2212" s="13"/>
    </row>
    <row r="2213" spans="1:66" x14ac:dyDescent="0.25">
      <c r="A2213" s="10"/>
      <c r="B2213" s="10"/>
      <c r="C2213" s="10"/>
      <c r="D2213" s="18"/>
      <c r="E2213" s="10"/>
      <c r="F2213" s="10"/>
      <c r="G2213" s="10"/>
      <c r="H2213" s="10"/>
      <c r="I2213" s="10"/>
      <c r="J2213" s="10"/>
      <c r="K2213" s="11"/>
      <c r="L2213" s="11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2"/>
      <c r="AS2213" s="12"/>
      <c r="AT2213" s="12"/>
      <c r="AU2213" s="12"/>
      <c r="AV2213" s="12"/>
      <c r="AW2213" s="12"/>
      <c r="AX2213" s="12"/>
      <c r="AY2213" s="12"/>
      <c r="AZ2213" s="12"/>
      <c r="BA2213" s="12"/>
      <c r="BB2213" s="12"/>
      <c r="BC2213" s="12"/>
      <c r="BD2213" s="12"/>
      <c r="BE2213" s="12"/>
      <c r="BF2213" s="12"/>
      <c r="BG2213" s="12"/>
      <c r="BH2213" s="12"/>
      <c r="BI2213" s="12"/>
      <c r="BJ2213" s="13"/>
      <c r="BK2213" s="13"/>
      <c r="BL2213" s="13"/>
      <c r="BM2213" s="13"/>
      <c r="BN2213" s="13"/>
    </row>
    <row r="2214" spans="1:66" x14ac:dyDescent="0.25">
      <c r="A2214" s="10"/>
      <c r="B2214" s="10"/>
      <c r="C2214" s="10"/>
      <c r="D2214" s="18"/>
      <c r="E2214" s="10"/>
      <c r="F2214" s="10"/>
      <c r="G2214" s="10"/>
      <c r="H2214" s="10"/>
      <c r="I2214" s="10"/>
      <c r="J2214" s="10"/>
      <c r="K2214" s="11"/>
      <c r="L2214" s="11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  <c r="AE2214" s="12"/>
      <c r="AF2214" s="12"/>
      <c r="AG2214" s="12"/>
      <c r="AH2214" s="12"/>
      <c r="AI2214" s="12"/>
      <c r="AJ2214" s="12"/>
      <c r="AK2214" s="12"/>
      <c r="AL2214" s="12"/>
      <c r="AM2214" s="12"/>
      <c r="AN2214" s="12"/>
      <c r="AO2214" s="12"/>
      <c r="AP2214" s="12"/>
      <c r="AQ2214" s="12"/>
      <c r="AR2214" s="12"/>
      <c r="AS2214" s="12"/>
      <c r="AT2214" s="12"/>
      <c r="AU2214" s="12"/>
      <c r="AV2214" s="12"/>
      <c r="AW2214" s="12"/>
      <c r="AX2214" s="12"/>
      <c r="AY2214" s="12"/>
      <c r="AZ2214" s="12"/>
      <c r="BA2214" s="12"/>
      <c r="BB2214" s="12"/>
      <c r="BC2214" s="12"/>
      <c r="BD2214" s="12"/>
      <c r="BE2214" s="12"/>
      <c r="BF2214" s="12"/>
      <c r="BG2214" s="12"/>
      <c r="BH2214" s="12"/>
      <c r="BI2214" s="12"/>
      <c r="BJ2214" s="13"/>
      <c r="BK2214" s="13"/>
      <c r="BL2214" s="13"/>
      <c r="BM2214" s="13"/>
      <c r="BN2214" s="13"/>
    </row>
    <row r="2215" spans="1:66" x14ac:dyDescent="0.25">
      <c r="A2215" s="10"/>
      <c r="B2215" s="10"/>
      <c r="C2215" s="10"/>
      <c r="D2215" s="18"/>
      <c r="E2215" s="10"/>
      <c r="F2215" s="10"/>
      <c r="G2215" s="10"/>
      <c r="H2215" s="10"/>
      <c r="I2215" s="10"/>
      <c r="J2215" s="10"/>
      <c r="K2215" s="11"/>
      <c r="L2215" s="11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2"/>
      <c r="AS2215" s="12"/>
      <c r="AT2215" s="12"/>
      <c r="AU2215" s="12"/>
      <c r="AV2215" s="12"/>
      <c r="AW2215" s="12"/>
      <c r="AX2215" s="12"/>
      <c r="AY2215" s="12"/>
      <c r="AZ2215" s="12"/>
      <c r="BA2215" s="12"/>
      <c r="BB2215" s="12"/>
      <c r="BC2215" s="12"/>
      <c r="BD2215" s="12"/>
      <c r="BE2215" s="12"/>
      <c r="BF2215" s="12"/>
      <c r="BG2215" s="12"/>
      <c r="BH2215" s="12"/>
      <c r="BI2215" s="12"/>
      <c r="BJ2215" s="13"/>
      <c r="BK2215" s="13"/>
      <c r="BL2215" s="13"/>
      <c r="BM2215" s="13"/>
      <c r="BN2215" s="13"/>
    </row>
    <row r="2216" spans="1:66" x14ac:dyDescent="0.25">
      <c r="A2216" s="10"/>
      <c r="B2216" s="10"/>
      <c r="C2216" s="10"/>
      <c r="D2216" s="18"/>
      <c r="E2216" s="10"/>
      <c r="F2216" s="10"/>
      <c r="G2216" s="10"/>
      <c r="H2216" s="10"/>
      <c r="I2216" s="10"/>
      <c r="J2216" s="10"/>
      <c r="K2216" s="11"/>
      <c r="L2216" s="11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  <c r="AE2216" s="12"/>
      <c r="AF2216" s="12"/>
      <c r="AG2216" s="12"/>
      <c r="AH2216" s="12"/>
      <c r="AI2216" s="12"/>
      <c r="AJ2216" s="12"/>
      <c r="AK2216" s="12"/>
      <c r="AL2216" s="12"/>
      <c r="AM2216" s="12"/>
      <c r="AN2216" s="12"/>
      <c r="AO2216" s="12"/>
      <c r="AP2216" s="12"/>
      <c r="AQ2216" s="12"/>
      <c r="AR2216" s="12"/>
      <c r="AS2216" s="12"/>
      <c r="AT2216" s="12"/>
      <c r="AU2216" s="12"/>
      <c r="AV2216" s="12"/>
      <c r="AW2216" s="12"/>
      <c r="AX2216" s="12"/>
      <c r="AY2216" s="12"/>
      <c r="AZ2216" s="12"/>
      <c r="BA2216" s="12"/>
      <c r="BB2216" s="12"/>
      <c r="BC2216" s="12"/>
      <c r="BD2216" s="12"/>
      <c r="BE2216" s="12"/>
      <c r="BF2216" s="12"/>
      <c r="BG2216" s="12"/>
      <c r="BH2216" s="12"/>
      <c r="BI2216" s="12"/>
      <c r="BJ2216" s="13"/>
      <c r="BK2216" s="13"/>
      <c r="BL2216" s="13"/>
      <c r="BM2216" s="13"/>
      <c r="BN2216" s="13"/>
    </row>
    <row r="2217" spans="1:66" x14ac:dyDescent="0.25">
      <c r="A2217" s="10"/>
      <c r="B2217" s="10"/>
      <c r="C2217" s="10"/>
      <c r="D2217" s="18"/>
      <c r="E2217" s="10"/>
      <c r="F2217" s="10"/>
      <c r="G2217" s="10"/>
      <c r="H2217" s="10"/>
      <c r="I2217" s="10"/>
      <c r="J2217" s="10"/>
      <c r="K2217" s="11"/>
      <c r="L2217" s="11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2"/>
      <c r="AS2217" s="12"/>
      <c r="AT2217" s="12"/>
      <c r="AU2217" s="12"/>
      <c r="AV2217" s="12"/>
      <c r="AW2217" s="12"/>
      <c r="AX2217" s="12"/>
      <c r="AY2217" s="12"/>
      <c r="AZ2217" s="12"/>
      <c r="BA2217" s="12"/>
      <c r="BB2217" s="12"/>
      <c r="BC2217" s="12"/>
      <c r="BD2217" s="12"/>
      <c r="BE2217" s="12"/>
      <c r="BF2217" s="12"/>
      <c r="BG2217" s="12"/>
      <c r="BH2217" s="12"/>
      <c r="BI2217" s="12"/>
      <c r="BJ2217" s="13"/>
      <c r="BK2217" s="13"/>
      <c r="BL2217" s="13"/>
      <c r="BM2217" s="13"/>
      <c r="BN2217" s="13"/>
    </row>
    <row r="2218" spans="1:66" x14ac:dyDescent="0.25">
      <c r="A2218" s="10"/>
      <c r="B2218" s="10"/>
      <c r="C2218" s="10"/>
      <c r="D2218" s="18"/>
      <c r="E2218" s="10"/>
      <c r="F2218" s="10"/>
      <c r="G2218" s="10"/>
      <c r="H2218" s="10"/>
      <c r="I2218" s="10"/>
      <c r="J2218" s="10"/>
      <c r="K2218" s="11"/>
      <c r="L2218" s="11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  <c r="AE2218" s="12"/>
      <c r="AF2218" s="12"/>
      <c r="AG2218" s="12"/>
      <c r="AH2218" s="12"/>
      <c r="AI2218" s="12"/>
      <c r="AJ2218" s="12"/>
      <c r="AK2218" s="12"/>
      <c r="AL2218" s="12"/>
      <c r="AM2218" s="12"/>
      <c r="AN2218" s="12"/>
      <c r="AO2218" s="12"/>
      <c r="AP2218" s="12"/>
      <c r="AQ2218" s="12"/>
      <c r="AR2218" s="12"/>
      <c r="AS2218" s="12"/>
      <c r="AT2218" s="12"/>
      <c r="AU2218" s="12"/>
      <c r="AV2218" s="12"/>
      <c r="AW2218" s="12"/>
      <c r="AX2218" s="12"/>
      <c r="AY2218" s="12"/>
      <c r="AZ2218" s="12"/>
      <c r="BA2218" s="12"/>
      <c r="BB2218" s="12"/>
      <c r="BC2218" s="12"/>
      <c r="BD2218" s="12"/>
      <c r="BE2218" s="12"/>
      <c r="BF2218" s="12"/>
      <c r="BG2218" s="12"/>
      <c r="BH2218" s="12"/>
      <c r="BI2218" s="12"/>
      <c r="BJ2218" s="13"/>
      <c r="BK2218" s="13"/>
      <c r="BL2218" s="13"/>
      <c r="BM2218" s="13"/>
      <c r="BN2218" s="13"/>
    </row>
    <row r="2219" spans="1:66" x14ac:dyDescent="0.25">
      <c r="A2219" s="10"/>
      <c r="B2219" s="10"/>
      <c r="C2219" s="10"/>
      <c r="D2219" s="18"/>
      <c r="E2219" s="10"/>
      <c r="F2219" s="10"/>
      <c r="G2219" s="10"/>
      <c r="H2219" s="10"/>
      <c r="I2219" s="10"/>
      <c r="J2219" s="10"/>
      <c r="K2219" s="11"/>
      <c r="L2219" s="11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2"/>
      <c r="AS2219" s="12"/>
      <c r="AT2219" s="12"/>
      <c r="AU2219" s="12"/>
      <c r="AV2219" s="12"/>
      <c r="AW2219" s="12"/>
      <c r="AX2219" s="12"/>
      <c r="AY2219" s="12"/>
      <c r="AZ2219" s="12"/>
      <c r="BA2219" s="12"/>
      <c r="BB2219" s="12"/>
      <c r="BC2219" s="12"/>
      <c r="BD2219" s="12"/>
      <c r="BE2219" s="12"/>
      <c r="BF2219" s="12"/>
      <c r="BG2219" s="12"/>
      <c r="BH2219" s="12"/>
      <c r="BI2219" s="12"/>
      <c r="BJ2219" s="13"/>
      <c r="BK2219" s="13"/>
      <c r="BL2219" s="13"/>
      <c r="BM2219" s="13"/>
      <c r="BN2219" s="13"/>
    </row>
    <row r="2220" spans="1:66" x14ac:dyDescent="0.25">
      <c r="A2220" s="10"/>
      <c r="B2220" s="10"/>
      <c r="C2220" s="10"/>
      <c r="D2220" s="18"/>
      <c r="E2220" s="10"/>
      <c r="F2220" s="10"/>
      <c r="G2220" s="10"/>
      <c r="H2220" s="10"/>
      <c r="I2220" s="10"/>
      <c r="J2220" s="10"/>
      <c r="K2220" s="11"/>
      <c r="L2220" s="11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  <c r="AE2220" s="12"/>
      <c r="AF2220" s="12"/>
      <c r="AG2220" s="12"/>
      <c r="AH2220" s="12"/>
      <c r="AI2220" s="12"/>
      <c r="AJ2220" s="12"/>
      <c r="AK2220" s="12"/>
      <c r="AL2220" s="12"/>
      <c r="AM2220" s="12"/>
      <c r="AN2220" s="12"/>
      <c r="AO2220" s="12"/>
      <c r="AP2220" s="12"/>
      <c r="AQ2220" s="12"/>
      <c r="AR2220" s="12"/>
      <c r="AS2220" s="12"/>
      <c r="AT2220" s="12"/>
      <c r="AU2220" s="12"/>
      <c r="AV2220" s="12"/>
      <c r="AW2220" s="12"/>
      <c r="AX2220" s="12"/>
      <c r="AY2220" s="12"/>
      <c r="AZ2220" s="12"/>
      <c r="BA2220" s="12"/>
      <c r="BB2220" s="12"/>
      <c r="BC2220" s="12"/>
      <c r="BD2220" s="12"/>
      <c r="BE2220" s="12"/>
      <c r="BF2220" s="12"/>
      <c r="BG2220" s="12"/>
      <c r="BH2220" s="12"/>
      <c r="BI2220" s="12"/>
      <c r="BJ2220" s="13"/>
      <c r="BK2220" s="13"/>
      <c r="BL2220" s="13"/>
      <c r="BM2220" s="13"/>
      <c r="BN2220" s="13"/>
    </row>
    <row r="2221" spans="1:66" x14ac:dyDescent="0.25">
      <c r="A2221" s="10"/>
      <c r="B2221" s="10"/>
      <c r="C2221" s="10"/>
      <c r="D2221" s="18"/>
      <c r="E2221" s="10"/>
      <c r="F2221" s="10"/>
      <c r="G2221" s="10"/>
      <c r="H2221" s="10"/>
      <c r="I2221" s="10"/>
      <c r="J2221" s="10"/>
      <c r="K2221" s="11"/>
      <c r="L2221" s="11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2"/>
      <c r="AS2221" s="12"/>
      <c r="AT2221" s="12"/>
      <c r="AU2221" s="12"/>
      <c r="AV2221" s="12"/>
      <c r="AW2221" s="12"/>
      <c r="AX2221" s="12"/>
      <c r="AY2221" s="12"/>
      <c r="AZ2221" s="12"/>
      <c r="BA2221" s="12"/>
      <c r="BB2221" s="12"/>
      <c r="BC2221" s="12"/>
      <c r="BD2221" s="12"/>
      <c r="BE2221" s="12"/>
      <c r="BF2221" s="12"/>
      <c r="BG2221" s="12"/>
      <c r="BH2221" s="12"/>
      <c r="BI2221" s="12"/>
      <c r="BJ2221" s="13"/>
      <c r="BK2221" s="13"/>
      <c r="BL2221" s="13"/>
      <c r="BM2221" s="13"/>
      <c r="BN2221" s="13"/>
    </row>
    <row r="2222" spans="1:66" x14ac:dyDescent="0.25">
      <c r="A2222" s="10"/>
      <c r="B2222" s="10"/>
      <c r="C2222" s="10"/>
      <c r="D2222" s="18"/>
      <c r="E2222" s="10"/>
      <c r="F2222" s="10"/>
      <c r="G2222" s="10"/>
      <c r="H2222" s="10"/>
      <c r="I2222" s="10"/>
      <c r="J2222" s="10"/>
      <c r="K2222" s="11"/>
      <c r="L2222" s="11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  <c r="AM2222" s="12"/>
      <c r="AN2222" s="12"/>
      <c r="AO2222" s="12"/>
      <c r="AP2222" s="12"/>
      <c r="AQ2222" s="12"/>
      <c r="AR2222" s="12"/>
      <c r="AS2222" s="12"/>
      <c r="AT2222" s="12"/>
      <c r="AU2222" s="12"/>
      <c r="AV2222" s="12"/>
      <c r="AW2222" s="12"/>
      <c r="AX2222" s="12"/>
      <c r="AY2222" s="12"/>
      <c r="AZ2222" s="12"/>
      <c r="BA2222" s="12"/>
      <c r="BB2222" s="12"/>
      <c r="BC2222" s="12"/>
      <c r="BD2222" s="12"/>
      <c r="BE2222" s="12"/>
      <c r="BF2222" s="12"/>
      <c r="BG2222" s="12"/>
      <c r="BH2222" s="12"/>
      <c r="BI2222" s="12"/>
      <c r="BJ2222" s="13"/>
      <c r="BK2222" s="13"/>
      <c r="BL2222" s="13"/>
      <c r="BM2222" s="13"/>
      <c r="BN2222" s="13"/>
    </row>
    <row r="2223" spans="1:66" x14ac:dyDescent="0.25">
      <c r="A2223" s="10"/>
      <c r="B2223" s="10"/>
      <c r="C2223" s="10"/>
      <c r="D2223" s="18"/>
      <c r="E2223" s="10"/>
      <c r="F2223" s="10"/>
      <c r="G2223" s="10"/>
      <c r="H2223" s="10"/>
      <c r="I2223" s="10"/>
      <c r="J2223" s="10"/>
      <c r="K2223" s="11"/>
      <c r="L2223" s="11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2"/>
      <c r="AS2223" s="12"/>
      <c r="AT2223" s="12"/>
      <c r="AU2223" s="12"/>
      <c r="AV2223" s="12"/>
      <c r="AW2223" s="12"/>
      <c r="AX2223" s="12"/>
      <c r="AY2223" s="12"/>
      <c r="AZ2223" s="12"/>
      <c r="BA2223" s="12"/>
      <c r="BB2223" s="12"/>
      <c r="BC2223" s="12"/>
      <c r="BD2223" s="12"/>
      <c r="BE2223" s="12"/>
      <c r="BF2223" s="12"/>
      <c r="BG2223" s="12"/>
      <c r="BH2223" s="12"/>
      <c r="BI2223" s="12"/>
      <c r="BJ2223" s="13"/>
      <c r="BK2223" s="13"/>
      <c r="BL2223" s="13"/>
      <c r="BM2223" s="13"/>
      <c r="BN2223" s="13"/>
    </row>
    <row r="2224" spans="1:66" s="14" customFormat="1" x14ac:dyDescent="0.25">
      <c r="A2224" s="10"/>
      <c r="B2224" s="10"/>
      <c r="C2224" s="10"/>
      <c r="D2224" s="18"/>
      <c r="E2224" s="10"/>
      <c r="F2224" s="10"/>
      <c r="G2224" s="10"/>
      <c r="H2224" s="10"/>
      <c r="I2224" s="10"/>
      <c r="J2224" s="10"/>
      <c r="K2224" s="11"/>
      <c r="L2224" s="11"/>
      <c r="M2224" s="12"/>
      <c r="N2224" s="12"/>
      <c r="O2224" s="12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12"/>
      <c r="AE2224" s="12"/>
      <c r="AF2224" s="12"/>
      <c r="AG2224" s="12"/>
      <c r="AH2224" s="12"/>
      <c r="AI2224" s="12"/>
      <c r="AJ2224" s="12"/>
      <c r="AK2224" s="12"/>
      <c r="AL2224" s="12"/>
      <c r="AM2224" s="12"/>
      <c r="AN2224" s="12"/>
      <c r="AO2224" s="12"/>
      <c r="AP2224" s="12"/>
      <c r="AQ2224" s="12"/>
      <c r="AR2224" s="12"/>
      <c r="AS2224" s="12"/>
      <c r="AT2224" s="12"/>
      <c r="AU2224" s="12"/>
      <c r="AV2224" s="12"/>
      <c r="AW2224" s="12"/>
      <c r="AX2224" s="12"/>
      <c r="AY2224" s="12"/>
      <c r="AZ2224" s="12"/>
      <c r="BA2224" s="12"/>
      <c r="BB2224" s="12"/>
      <c r="BC2224" s="12"/>
      <c r="BD2224" s="12"/>
      <c r="BE2224" s="12"/>
      <c r="BF2224" s="12"/>
      <c r="BG2224" s="12"/>
      <c r="BH2224" s="12"/>
      <c r="BI2224" s="12"/>
      <c r="BJ2224" s="13"/>
      <c r="BK2224" s="13"/>
      <c r="BL2224" s="13"/>
      <c r="BM2224" s="13"/>
      <c r="BN2224" s="13"/>
    </row>
    <row r="2225" spans="1:66" x14ac:dyDescent="0.25">
      <c r="A2225" s="10"/>
      <c r="B2225" s="10"/>
      <c r="C2225" s="10"/>
      <c r="D2225" s="18"/>
      <c r="E2225" s="10"/>
      <c r="F2225" s="10"/>
      <c r="G2225" s="10"/>
      <c r="H2225" s="10"/>
      <c r="I2225" s="10"/>
      <c r="J2225" s="10"/>
      <c r="K2225" s="11"/>
      <c r="L2225" s="11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2"/>
      <c r="AS2225" s="12"/>
      <c r="AT2225" s="12"/>
      <c r="AU2225" s="12"/>
      <c r="AV2225" s="12"/>
      <c r="AW2225" s="12"/>
      <c r="AX2225" s="12"/>
      <c r="AY2225" s="12"/>
      <c r="AZ2225" s="12"/>
      <c r="BA2225" s="12"/>
      <c r="BB2225" s="12"/>
      <c r="BC2225" s="12"/>
      <c r="BD2225" s="12"/>
      <c r="BE2225" s="12"/>
      <c r="BF2225" s="12"/>
      <c r="BG2225" s="12"/>
      <c r="BH2225" s="12"/>
      <c r="BI2225" s="12"/>
      <c r="BJ2225" s="13"/>
      <c r="BK2225" s="13"/>
      <c r="BL2225" s="13"/>
      <c r="BM2225" s="13"/>
      <c r="BN2225" s="13"/>
    </row>
    <row r="2226" spans="1:66" x14ac:dyDescent="0.25">
      <c r="A2226" s="10"/>
      <c r="B2226" s="10"/>
      <c r="C2226" s="10"/>
      <c r="D2226" s="18"/>
      <c r="E2226" s="10"/>
      <c r="F2226" s="10"/>
      <c r="G2226" s="10"/>
      <c r="H2226" s="10"/>
      <c r="I2226" s="10"/>
      <c r="J2226" s="10"/>
      <c r="K2226" s="11"/>
      <c r="L2226" s="11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  <c r="AD2226" s="12"/>
      <c r="AE2226" s="12"/>
      <c r="AF2226" s="12"/>
      <c r="AG2226" s="12"/>
      <c r="AH2226" s="12"/>
      <c r="AI2226" s="12"/>
      <c r="AJ2226" s="12"/>
      <c r="AK2226" s="12"/>
      <c r="AL2226" s="12"/>
      <c r="AM2226" s="12"/>
      <c r="AN2226" s="12"/>
      <c r="AO2226" s="12"/>
      <c r="AP2226" s="12"/>
      <c r="AQ2226" s="12"/>
      <c r="AR2226" s="12"/>
      <c r="AS2226" s="12"/>
      <c r="AT2226" s="12"/>
      <c r="AU2226" s="12"/>
      <c r="AV2226" s="12"/>
      <c r="AW2226" s="12"/>
      <c r="AX2226" s="12"/>
      <c r="AY2226" s="12"/>
      <c r="AZ2226" s="12"/>
      <c r="BA2226" s="12"/>
      <c r="BB2226" s="12"/>
      <c r="BC2226" s="12"/>
      <c r="BD2226" s="12"/>
      <c r="BE2226" s="12"/>
      <c r="BF2226" s="12"/>
      <c r="BG2226" s="12"/>
      <c r="BH2226" s="12"/>
      <c r="BI2226" s="12"/>
      <c r="BJ2226" s="13"/>
      <c r="BK2226" s="13"/>
      <c r="BL2226" s="13"/>
      <c r="BM2226" s="13"/>
      <c r="BN2226" s="13"/>
    </row>
    <row r="2227" spans="1:66" x14ac:dyDescent="0.25">
      <c r="A2227" s="10"/>
      <c r="B2227" s="10"/>
      <c r="C2227" s="10"/>
      <c r="D2227" s="18"/>
      <c r="E2227" s="10"/>
      <c r="F2227" s="10"/>
      <c r="G2227" s="10"/>
      <c r="H2227" s="10"/>
      <c r="I2227" s="10"/>
      <c r="J2227" s="10"/>
      <c r="K2227" s="11"/>
      <c r="L2227" s="11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2"/>
      <c r="AS2227" s="12"/>
      <c r="AT2227" s="12"/>
      <c r="AU2227" s="12"/>
      <c r="AV2227" s="12"/>
      <c r="AW2227" s="12"/>
      <c r="AX2227" s="12"/>
      <c r="AY2227" s="12"/>
      <c r="AZ2227" s="12"/>
      <c r="BA2227" s="12"/>
      <c r="BB2227" s="12"/>
      <c r="BC2227" s="12"/>
      <c r="BD2227" s="12"/>
      <c r="BE2227" s="12"/>
      <c r="BF2227" s="12"/>
      <c r="BG2227" s="12"/>
      <c r="BH2227" s="12"/>
      <c r="BI2227" s="12"/>
      <c r="BJ2227" s="13"/>
      <c r="BK2227" s="13"/>
      <c r="BL2227" s="13"/>
      <c r="BM2227" s="13"/>
      <c r="BN2227" s="13"/>
    </row>
    <row r="2228" spans="1:66" x14ac:dyDescent="0.25">
      <c r="A2228" s="10"/>
      <c r="B2228" s="10"/>
      <c r="C2228" s="10"/>
      <c r="D2228" s="18"/>
      <c r="E2228" s="10"/>
      <c r="F2228" s="10"/>
      <c r="G2228" s="10"/>
      <c r="H2228" s="10"/>
      <c r="I2228" s="10"/>
      <c r="J2228" s="10"/>
      <c r="K2228" s="11"/>
      <c r="L2228" s="11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  <c r="AD2228" s="12"/>
      <c r="AE2228" s="12"/>
      <c r="AF2228" s="12"/>
      <c r="AG2228" s="12"/>
      <c r="AH2228" s="12"/>
      <c r="AI2228" s="12"/>
      <c r="AJ2228" s="12"/>
      <c r="AK2228" s="12"/>
      <c r="AL2228" s="12"/>
      <c r="AM2228" s="12"/>
      <c r="AN2228" s="12"/>
      <c r="AO2228" s="12"/>
      <c r="AP2228" s="12"/>
      <c r="AQ2228" s="12"/>
      <c r="AR2228" s="12"/>
      <c r="AS2228" s="12"/>
      <c r="AT2228" s="12"/>
      <c r="AU2228" s="12"/>
      <c r="AV2228" s="12"/>
      <c r="AW2228" s="12"/>
      <c r="AX2228" s="12"/>
      <c r="AY2228" s="12"/>
      <c r="AZ2228" s="12"/>
      <c r="BA2228" s="12"/>
      <c r="BB2228" s="12"/>
      <c r="BC2228" s="12"/>
      <c r="BD2228" s="12"/>
      <c r="BE2228" s="12"/>
      <c r="BF2228" s="12"/>
      <c r="BG2228" s="12"/>
      <c r="BH2228" s="12"/>
      <c r="BI2228" s="12"/>
      <c r="BJ2228" s="13"/>
      <c r="BK2228" s="13"/>
      <c r="BL2228" s="13"/>
      <c r="BM2228" s="13"/>
      <c r="BN2228" s="13"/>
    </row>
    <row r="2229" spans="1:66" x14ac:dyDescent="0.25">
      <c r="A2229" s="10"/>
      <c r="B2229" s="10"/>
      <c r="C2229" s="10"/>
      <c r="D2229" s="18"/>
      <c r="E2229" s="10"/>
      <c r="F2229" s="10"/>
      <c r="G2229" s="10"/>
      <c r="H2229" s="10"/>
      <c r="I2229" s="10"/>
      <c r="J2229" s="10"/>
      <c r="K2229" s="11"/>
      <c r="L2229" s="11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2"/>
      <c r="AS2229" s="12"/>
      <c r="AT2229" s="12"/>
      <c r="AU2229" s="12"/>
      <c r="AV2229" s="12"/>
      <c r="AW2229" s="12"/>
      <c r="AX2229" s="12"/>
      <c r="AY2229" s="12"/>
      <c r="AZ2229" s="12"/>
      <c r="BA2229" s="12"/>
      <c r="BB2229" s="12"/>
      <c r="BC2229" s="12"/>
      <c r="BD2229" s="12"/>
      <c r="BE2229" s="12"/>
      <c r="BF2229" s="12"/>
      <c r="BG2229" s="12"/>
      <c r="BH2229" s="12"/>
      <c r="BI2229" s="12"/>
      <c r="BJ2229" s="13"/>
      <c r="BK2229" s="13"/>
      <c r="BL2229" s="13"/>
      <c r="BM2229" s="13"/>
      <c r="BN2229" s="13"/>
    </row>
    <row r="2230" spans="1:66" x14ac:dyDescent="0.25">
      <c r="A2230" s="10"/>
      <c r="B2230" s="10"/>
      <c r="C2230" s="10"/>
      <c r="D2230" s="18"/>
      <c r="E2230" s="10"/>
      <c r="F2230" s="10"/>
      <c r="G2230" s="10"/>
      <c r="H2230" s="10"/>
      <c r="I2230" s="10"/>
      <c r="J2230" s="10"/>
      <c r="K2230" s="11"/>
      <c r="L2230" s="11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12"/>
      <c r="AE2230" s="12"/>
      <c r="AF2230" s="12"/>
      <c r="AG2230" s="12"/>
      <c r="AH2230" s="12"/>
      <c r="AI2230" s="12"/>
      <c r="AJ2230" s="12"/>
      <c r="AK2230" s="12"/>
      <c r="AL2230" s="12"/>
      <c r="AM2230" s="12"/>
      <c r="AN2230" s="12"/>
      <c r="AO2230" s="12"/>
      <c r="AP2230" s="12"/>
      <c r="AQ2230" s="12"/>
      <c r="AR2230" s="12"/>
      <c r="AS2230" s="12"/>
      <c r="AT2230" s="12"/>
      <c r="AU2230" s="12"/>
      <c r="AV2230" s="12"/>
      <c r="AW2230" s="12"/>
      <c r="AX2230" s="12"/>
      <c r="AY2230" s="12"/>
      <c r="AZ2230" s="12"/>
      <c r="BA2230" s="12"/>
      <c r="BB2230" s="12"/>
      <c r="BC2230" s="12"/>
      <c r="BD2230" s="12"/>
      <c r="BE2230" s="12"/>
      <c r="BF2230" s="12"/>
      <c r="BG2230" s="12"/>
      <c r="BH2230" s="12"/>
      <c r="BI2230" s="12"/>
      <c r="BJ2230" s="13"/>
      <c r="BK2230" s="13"/>
      <c r="BL2230" s="13"/>
      <c r="BM2230" s="13"/>
      <c r="BN2230" s="13"/>
    </row>
    <row r="2231" spans="1:66" x14ac:dyDescent="0.25">
      <c r="A2231" s="10"/>
      <c r="B2231" s="10"/>
      <c r="C2231" s="10"/>
      <c r="D2231" s="18"/>
      <c r="E2231" s="10"/>
      <c r="F2231" s="10"/>
      <c r="G2231" s="10"/>
      <c r="H2231" s="10"/>
      <c r="I2231" s="10"/>
      <c r="J2231" s="10"/>
      <c r="K2231" s="11"/>
      <c r="L2231" s="11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2"/>
      <c r="AS2231" s="12"/>
      <c r="AT2231" s="12"/>
      <c r="AU2231" s="12"/>
      <c r="AV2231" s="12"/>
      <c r="AW2231" s="12"/>
      <c r="AX2231" s="12"/>
      <c r="AY2231" s="12"/>
      <c r="AZ2231" s="12"/>
      <c r="BA2231" s="12"/>
      <c r="BB2231" s="12"/>
      <c r="BC2231" s="12"/>
      <c r="BD2231" s="12"/>
      <c r="BE2231" s="12"/>
      <c r="BF2231" s="12"/>
      <c r="BG2231" s="12"/>
      <c r="BH2231" s="12"/>
      <c r="BI2231" s="12"/>
      <c r="BJ2231" s="13"/>
      <c r="BK2231" s="13"/>
      <c r="BL2231" s="13"/>
      <c r="BM2231" s="13"/>
      <c r="BN2231" s="13"/>
    </row>
    <row r="2232" spans="1:66" x14ac:dyDescent="0.25">
      <c r="A2232" s="10"/>
      <c r="B2232" s="10"/>
      <c r="C2232" s="10"/>
      <c r="D2232" s="18"/>
      <c r="E2232" s="10"/>
      <c r="F2232" s="10"/>
      <c r="G2232" s="10"/>
      <c r="H2232" s="10"/>
      <c r="I2232" s="10"/>
      <c r="J2232" s="10"/>
      <c r="K2232" s="11"/>
      <c r="L2232" s="11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  <c r="AD2232" s="12"/>
      <c r="AE2232" s="12"/>
      <c r="AF2232" s="12"/>
      <c r="AG2232" s="12"/>
      <c r="AH2232" s="12"/>
      <c r="AI2232" s="12"/>
      <c r="AJ2232" s="12"/>
      <c r="AK2232" s="12"/>
      <c r="AL2232" s="12"/>
      <c r="AM2232" s="12"/>
      <c r="AN2232" s="12"/>
      <c r="AO2232" s="12"/>
      <c r="AP2232" s="12"/>
      <c r="AQ2232" s="12"/>
      <c r="AR2232" s="12"/>
      <c r="AS2232" s="12"/>
      <c r="AT2232" s="12"/>
      <c r="AU2232" s="12"/>
      <c r="AV2232" s="12"/>
      <c r="AW2232" s="12"/>
      <c r="AX2232" s="12"/>
      <c r="AY2232" s="12"/>
      <c r="AZ2232" s="12"/>
      <c r="BA2232" s="12"/>
      <c r="BB2232" s="12"/>
      <c r="BC2232" s="12"/>
      <c r="BD2232" s="12"/>
      <c r="BE2232" s="12"/>
      <c r="BF2232" s="12"/>
      <c r="BG2232" s="12"/>
      <c r="BH2232" s="12"/>
      <c r="BI2232" s="12"/>
      <c r="BJ2232" s="13"/>
      <c r="BK2232" s="13"/>
      <c r="BL2232" s="13"/>
      <c r="BM2232" s="13"/>
      <c r="BN2232" s="13"/>
    </row>
    <row r="2233" spans="1:66" x14ac:dyDescent="0.25">
      <c r="A2233" s="10"/>
      <c r="B2233" s="10"/>
      <c r="C2233" s="10"/>
      <c r="D2233" s="18"/>
      <c r="E2233" s="10"/>
      <c r="F2233" s="10"/>
      <c r="G2233" s="10"/>
      <c r="H2233" s="10"/>
      <c r="I2233" s="10"/>
      <c r="J2233" s="10"/>
      <c r="K2233" s="11"/>
      <c r="L2233" s="11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2"/>
      <c r="AS2233" s="12"/>
      <c r="AT2233" s="12"/>
      <c r="AU2233" s="12"/>
      <c r="AV2233" s="12"/>
      <c r="AW2233" s="12"/>
      <c r="AX2233" s="12"/>
      <c r="AY2233" s="12"/>
      <c r="AZ2233" s="12"/>
      <c r="BA2233" s="12"/>
      <c r="BB2233" s="12"/>
      <c r="BC2233" s="12"/>
      <c r="BD2233" s="12"/>
      <c r="BE2233" s="12"/>
      <c r="BF2233" s="12"/>
      <c r="BG2233" s="12"/>
      <c r="BH2233" s="12"/>
      <c r="BI2233" s="12"/>
      <c r="BJ2233" s="13"/>
      <c r="BK2233" s="13"/>
      <c r="BL2233" s="13"/>
      <c r="BM2233" s="13"/>
      <c r="BN2233" s="13"/>
    </row>
    <row r="2234" spans="1:66" x14ac:dyDescent="0.25">
      <c r="A2234" s="10"/>
      <c r="B2234" s="10"/>
      <c r="C2234" s="10"/>
      <c r="D2234" s="18"/>
      <c r="E2234" s="10"/>
      <c r="F2234" s="10"/>
      <c r="G2234" s="10"/>
      <c r="H2234" s="10"/>
      <c r="I2234" s="10"/>
      <c r="J2234" s="10"/>
      <c r="K2234" s="11"/>
      <c r="L2234" s="11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  <c r="AE2234" s="12"/>
      <c r="AF2234" s="12"/>
      <c r="AG2234" s="12"/>
      <c r="AH2234" s="12"/>
      <c r="AI2234" s="12"/>
      <c r="AJ2234" s="12"/>
      <c r="AK2234" s="12"/>
      <c r="AL2234" s="12"/>
      <c r="AM2234" s="12"/>
      <c r="AN2234" s="12"/>
      <c r="AO2234" s="12"/>
      <c r="AP2234" s="12"/>
      <c r="AQ2234" s="12"/>
      <c r="AR2234" s="12"/>
      <c r="AS2234" s="12"/>
      <c r="AT2234" s="12"/>
      <c r="AU2234" s="12"/>
      <c r="AV2234" s="12"/>
      <c r="AW2234" s="12"/>
      <c r="AX2234" s="12"/>
      <c r="AY2234" s="12"/>
      <c r="AZ2234" s="12"/>
      <c r="BA2234" s="12"/>
      <c r="BB2234" s="12"/>
      <c r="BC2234" s="12"/>
      <c r="BD2234" s="12"/>
      <c r="BE2234" s="12"/>
      <c r="BF2234" s="12"/>
      <c r="BG2234" s="12"/>
      <c r="BH2234" s="12"/>
      <c r="BI2234" s="12"/>
      <c r="BJ2234" s="13"/>
      <c r="BK2234" s="13"/>
      <c r="BL2234" s="13"/>
      <c r="BM2234" s="13"/>
      <c r="BN2234" s="13"/>
    </row>
    <row r="2235" spans="1:66" x14ac:dyDescent="0.25">
      <c r="A2235" s="10"/>
      <c r="B2235" s="10"/>
      <c r="C2235" s="10"/>
      <c r="D2235" s="18"/>
      <c r="E2235" s="10"/>
      <c r="F2235" s="10"/>
      <c r="G2235" s="10"/>
      <c r="H2235" s="10"/>
      <c r="I2235" s="10"/>
      <c r="J2235" s="10"/>
      <c r="K2235" s="11"/>
      <c r="L2235" s="11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2"/>
      <c r="AS2235" s="12"/>
      <c r="AT2235" s="12"/>
      <c r="AU2235" s="12"/>
      <c r="AV2235" s="12"/>
      <c r="AW2235" s="12"/>
      <c r="AX2235" s="12"/>
      <c r="AY2235" s="12"/>
      <c r="AZ2235" s="12"/>
      <c r="BA2235" s="12"/>
      <c r="BB2235" s="12"/>
      <c r="BC2235" s="12"/>
      <c r="BD2235" s="12"/>
      <c r="BE2235" s="12"/>
      <c r="BF2235" s="12"/>
      <c r="BG2235" s="12"/>
      <c r="BH2235" s="12"/>
      <c r="BI2235" s="12"/>
      <c r="BJ2235" s="13"/>
      <c r="BK2235" s="13"/>
      <c r="BL2235" s="13"/>
      <c r="BM2235" s="13"/>
      <c r="BN2235" s="13"/>
    </row>
    <row r="2236" spans="1:66" x14ac:dyDescent="0.25">
      <c r="A2236" s="10"/>
      <c r="B2236" s="10"/>
      <c r="C2236" s="10"/>
      <c r="D2236" s="18"/>
      <c r="E2236" s="10"/>
      <c r="F2236" s="10"/>
      <c r="G2236" s="10"/>
      <c r="H2236" s="10"/>
      <c r="I2236" s="10"/>
      <c r="J2236" s="10"/>
      <c r="K2236" s="11"/>
      <c r="L2236" s="11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  <c r="AE2236" s="12"/>
      <c r="AF2236" s="12"/>
      <c r="AG2236" s="12"/>
      <c r="AH2236" s="12"/>
      <c r="AI2236" s="12"/>
      <c r="AJ2236" s="12"/>
      <c r="AK2236" s="12"/>
      <c r="AL2236" s="12"/>
      <c r="AM2236" s="12"/>
      <c r="AN2236" s="12"/>
      <c r="AO2236" s="12"/>
      <c r="AP2236" s="12"/>
      <c r="AQ2236" s="12"/>
      <c r="AR2236" s="12"/>
      <c r="AS2236" s="12"/>
      <c r="AT2236" s="12"/>
      <c r="AU2236" s="12"/>
      <c r="AV2236" s="12"/>
      <c r="AW2236" s="12"/>
      <c r="AX2236" s="12"/>
      <c r="AY2236" s="12"/>
      <c r="AZ2236" s="12"/>
      <c r="BA2236" s="12"/>
      <c r="BB2236" s="12"/>
      <c r="BC2236" s="12"/>
      <c r="BD2236" s="12"/>
      <c r="BE2236" s="12"/>
      <c r="BF2236" s="12"/>
      <c r="BG2236" s="12"/>
      <c r="BH2236" s="12"/>
      <c r="BI2236" s="12"/>
      <c r="BJ2236" s="13"/>
      <c r="BK2236" s="13"/>
      <c r="BL2236" s="13"/>
      <c r="BM2236" s="13"/>
      <c r="BN2236" s="13"/>
    </row>
    <row r="2237" spans="1:66" x14ac:dyDescent="0.25">
      <c r="A2237" s="10"/>
      <c r="B2237" s="10"/>
      <c r="C2237" s="10"/>
      <c r="D2237" s="18"/>
      <c r="E2237" s="10"/>
      <c r="F2237" s="10"/>
      <c r="G2237" s="10"/>
      <c r="H2237" s="10"/>
      <c r="I2237" s="10"/>
      <c r="J2237" s="10"/>
      <c r="K2237" s="11"/>
      <c r="L2237" s="11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2"/>
      <c r="AS2237" s="12"/>
      <c r="AT2237" s="12"/>
      <c r="AU2237" s="12"/>
      <c r="AV2237" s="12"/>
      <c r="AW2237" s="12"/>
      <c r="AX2237" s="12"/>
      <c r="AY2237" s="12"/>
      <c r="AZ2237" s="12"/>
      <c r="BA2237" s="12"/>
      <c r="BB2237" s="12"/>
      <c r="BC2237" s="12"/>
      <c r="BD2237" s="12"/>
      <c r="BE2237" s="12"/>
      <c r="BF2237" s="12"/>
      <c r="BG2237" s="12"/>
      <c r="BH2237" s="12"/>
      <c r="BI2237" s="12"/>
      <c r="BJ2237" s="13"/>
      <c r="BK2237" s="13"/>
      <c r="BL2237" s="13"/>
      <c r="BM2237" s="13"/>
      <c r="BN2237" s="13"/>
    </row>
    <row r="2238" spans="1:66" x14ac:dyDescent="0.25">
      <c r="A2238" s="10"/>
      <c r="B2238" s="10"/>
      <c r="C2238" s="10"/>
      <c r="D2238" s="18"/>
      <c r="E2238" s="10"/>
      <c r="F2238" s="10"/>
      <c r="G2238" s="10"/>
      <c r="H2238" s="10"/>
      <c r="I2238" s="10"/>
      <c r="J2238" s="10"/>
      <c r="K2238" s="11"/>
      <c r="L2238" s="11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  <c r="AF2238" s="12"/>
      <c r="AG2238" s="12"/>
      <c r="AH2238" s="12"/>
      <c r="AI2238" s="12"/>
      <c r="AJ2238" s="12"/>
      <c r="AK2238" s="12"/>
      <c r="AL2238" s="12"/>
      <c r="AM2238" s="12"/>
      <c r="AN2238" s="12"/>
      <c r="AO2238" s="12"/>
      <c r="AP2238" s="12"/>
      <c r="AQ2238" s="12"/>
      <c r="AR2238" s="12"/>
      <c r="AS2238" s="12"/>
      <c r="AT2238" s="12"/>
      <c r="AU2238" s="12"/>
      <c r="AV2238" s="12"/>
      <c r="AW2238" s="12"/>
      <c r="AX2238" s="12"/>
      <c r="AY2238" s="12"/>
      <c r="AZ2238" s="12"/>
      <c r="BA2238" s="12"/>
      <c r="BB2238" s="12"/>
      <c r="BC2238" s="12"/>
      <c r="BD2238" s="12"/>
      <c r="BE2238" s="12"/>
      <c r="BF2238" s="12"/>
      <c r="BG2238" s="12"/>
      <c r="BH2238" s="12"/>
      <c r="BI2238" s="12"/>
      <c r="BJ2238" s="13"/>
      <c r="BK2238" s="13"/>
      <c r="BL2238" s="13"/>
      <c r="BM2238" s="13"/>
      <c r="BN2238" s="13"/>
    </row>
    <row r="2239" spans="1:66" x14ac:dyDescent="0.25">
      <c r="A2239" s="10"/>
      <c r="B2239" s="10"/>
      <c r="C2239" s="10"/>
      <c r="D2239" s="18"/>
      <c r="E2239" s="10"/>
      <c r="F2239" s="10"/>
      <c r="G2239" s="10"/>
      <c r="H2239" s="10"/>
      <c r="I2239" s="10"/>
      <c r="J2239" s="10"/>
      <c r="K2239" s="11"/>
      <c r="L2239" s="11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2"/>
      <c r="AS2239" s="12"/>
      <c r="AT2239" s="12"/>
      <c r="AU2239" s="12"/>
      <c r="AV2239" s="12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12"/>
      <c r="BG2239" s="12"/>
      <c r="BH2239" s="12"/>
      <c r="BI2239" s="12"/>
      <c r="BJ2239" s="13"/>
      <c r="BK2239" s="13"/>
      <c r="BL2239" s="13"/>
      <c r="BM2239" s="13"/>
      <c r="BN2239" s="13"/>
    </row>
    <row r="2240" spans="1:66" x14ac:dyDescent="0.25">
      <c r="A2240" s="10"/>
      <c r="B2240" s="10"/>
      <c r="C2240" s="10"/>
      <c r="D2240" s="18"/>
      <c r="E2240" s="10"/>
      <c r="F2240" s="10"/>
      <c r="G2240" s="10"/>
      <c r="H2240" s="10"/>
      <c r="I2240" s="10"/>
      <c r="J2240" s="10"/>
      <c r="K2240" s="11"/>
      <c r="L2240" s="11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  <c r="AD2240" s="12"/>
      <c r="AE2240" s="12"/>
      <c r="AF2240" s="12"/>
      <c r="AG2240" s="12"/>
      <c r="AH2240" s="12"/>
      <c r="AI2240" s="12"/>
      <c r="AJ2240" s="12"/>
      <c r="AK2240" s="12"/>
      <c r="AL2240" s="12"/>
      <c r="AM2240" s="12"/>
      <c r="AN2240" s="12"/>
      <c r="AO2240" s="12"/>
      <c r="AP2240" s="12"/>
      <c r="AQ2240" s="12"/>
      <c r="AR2240" s="12"/>
      <c r="AS2240" s="12"/>
      <c r="AT2240" s="12"/>
      <c r="AU2240" s="12"/>
      <c r="AV2240" s="12"/>
      <c r="AW2240" s="12"/>
      <c r="AX2240" s="12"/>
      <c r="AY2240" s="12"/>
      <c r="AZ2240" s="12"/>
      <c r="BA2240" s="12"/>
      <c r="BB2240" s="12"/>
      <c r="BC2240" s="12"/>
      <c r="BD2240" s="12"/>
      <c r="BE2240" s="12"/>
      <c r="BF2240" s="12"/>
      <c r="BG2240" s="12"/>
      <c r="BH2240" s="12"/>
      <c r="BI2240" s="12"/>
      <c r="BJ2240" s="13"/>
      <c r="BK2240" s="13"/>
      <c r="BL2240" s="13"/>
      <c r="BM2240" s="13"/>
      <c r="BN2240" s="13"/>
    </row>
    <row r="2241" spans="1:66" x14ac:dyDescent="0.25">
      <c r="A2241" s="10"/>
      <c r="B2241" s="10"/>
      <c r="C2241" s="10"/>
      <c r="D2241" s="18"/>
      <c r="E2241" s="10"/>
      <c r="F2241" s="10"/>
      <c r="G2241" s="10"/>
      <c r="H2241" s="10"/>
      <c r="I2241" s="10"/>
      <c r="J2241" s="10"/>
      <c r="K2241" s="11"/>
      <c r="L2241" s="11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2"/>
      <c r="AS2241" s="12"/>
      <c r="AT2241" s="12"/>
      <c r="AU2241" s="12"/>
      <c r="AV2241" s="12"/>
      <c r="AW2241" s="12"/>
      <c r="AX2241" s="12"/>
      <c r="AY2241" s="12"/>
      <c r="AZ2241" s="12"/>
      <c r="BA2241" s="12"/>
      <c r="BB2241" s="12"/>
      <c r="BC2241" s="12"/>
      <c r="BD2241" s="12"/>
      <c r="BE2241" s="12"/>
      <c r="BF2241" s="12"/>
      <c r="BG2241" s="12"/>
      <c r="BH2241" s="12"/>
      <c r="BI2241" s="12"/>
      <c r="BJ2241" s="13"/>
      <c r="BK2241" s="13"/>
      <c r="BL2241" s="13"/>
      <c r="BM2241" s="13"/>
      <c r="BN2241" s="13"/>
    </row>
    <row r="2242" spans="1:66" x14ac:dyDescent="0.25">
      <c r="A2242" s="10"/>
      <c r="B2242" s="10"/>
      <c r="C2242" s="10"/>
      <c r="D2242" s="18"/>
      <c r="E2242" s="10"/>
      <c r="F2242" s="10"/>
      <c r="G2242" s="10"/>
      <c r="H2242" s="10"/>
      <c r="I2242" s="10"/>
      <c r="J2242" s="10"/>
      <c r="K2242" s="11"/>
      <c r="L2242" s="11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12"/>
      <c r="AE2242" s="12"/>
      <c r="AF2242" s="12"/>
      <c r="AG2242" s="12"/>
      <c r="AH2242" s="12"/>
      <c r="AI2242" s="12"/>
      <c r="AJ2242" s="12"/>
      <c r="AK2242" s="12"/>
      <c r="AL2242" s="12"/>
      <c r="AM2242" s="12"/>
      <c r="AN2242" s="12"/>
      <c r="AO2242" s="12"/>
      <c r="AP2242" s="12"/>
      <c r="AQ2242" s="12"/>
      <c r="AR2242" s="12"/>
      <c r="AS2242" s="12"/>
      <c r="AT2242" s="12"/>
      <c r="AU2242" s="12"/>
      <c r="AV2242" s="12"/>
      <c r="AW2242" s="12"/>
      <c r="AX2242" s="12"/>
      <c r="AY2242" s="12"/>
      <c r="AZ2242" s="12"/>
      <c r="BA2242" s="12"/>
      <c r="BB2242" s="12"/>
      <c r="BC2242" s="12"/>
      <c r="BD2242" s="12"/>
      <c r="BE2242" s="12"/>
      <c r="BF2242" s="12"/>
      <c r="BG2242" s="12"/>
      <c r="BH2242" s="12"/>
      <c r="BI2242" s="12"/>
      <c r="BJ2242" s="13"/>
      <c r="BK2242" s="13"/>
      <c r="BL2242" s="13"/>
      <c r="BM2242" s="13"/>
      <c r="BN2242" s="13"/>
    </row>
    <row r="2243" spans="1:66" x14ac:dyDescent="0.25">
      <c r="A2243" s="10"/>
      <c r="B2243" s="10"/>
      <c r="C2243" s="10"/>
      <c r="D2243" s="18"/>
      <c r="E2243" s="10"/>
      <c r="F2243" s="10"/>
      <c r="G2243" s="10"/>
      <c r="H2243" s="10"/>
      <c r="I2243" s="10"/>
      <c r="J2243" s="10"/>
      <c r="K2243" s="11"/>
      <c r="L2243" s="11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2"/>
      <c r="AS2243" s="12"/>
      <c r="AT2243" s="12"/>
      <c r="AU2243" s="12"/>
      <c r="AV2243" s="12"/>
      <c r="AW2243" s="12"/>
      <c r="AX2243" s="12"/>
      <c r="AY2243" s="12"/>
      <c r="AZ2243" s="12"/>
      <c r="BA2243" s="12"/>
      <c r="BB2243" s="12"/>
      <c r="BC2243" s="12"/>
      <c r="BD2243" s="12"/>
      <c r="BE2243" s="12"/>
      <c r="BF2243" s="12"/>
      <c r="BG2243" s="12"/>
      <c r="BH2243" s="12"/>
      <c r="BI2243" s="12"/>
      <c r="BJ2243" s="13"/>
      <c r="BK2243" s="13"/>
      <c r="BL2243" s="13"/>
      <c r="BM2243" s="13"/>
      <c r="BN2243" s="13"/>
    </row>
    <row r="2244" spans="1:66" x14ac:dyDescent="0.25">
      <c r="A2244" s="10"/>
      <c r="B2244" s="10"/>
      <c r="C2244" s="10"/>
      <c r="D2244" s="18"/>
      <c r="E2244" s="10"/>
      <c r="F2244" s="10"/>
      <c r="G2244" s="10"/>
      <c r="H2244" s="10"/>
      <c r="I2244" s="10"/>
      <c r="J2244" s="10"/>
      <c r="K2244" s="11"/>
      <c r="L2244" s="11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  <c r="AD2244" s="12"/>
      <c r="AE2244" s="12"/>
      <c r="AF2244" s="12"/>
      <c r="AG2244" s="12"/>
      <c r="AH2244" s="12"/>
      <c r="AI2244" s="12"/>
      <c r="AJ2244" s="12"/>
      <c r="AK2244" s="12"/>
      <c r="AL2244" s="12"/>
      <c r="AM2244" s="12"/>
      <c r="AN2244" s="12"/>
      <c r="AO2244" s="12"/>
      <c r="AP2244" s="12"/>
      <c r="AQ2244" s="12"/>
      <c r="AR2244" s="12"/>
      <c r="AS2244" s="12"/>
      <c r="AT2244" s="12"/>
      <c r="AU2244" s="12"/>
      <c r="AV2244" s="12"/>
      <c r="AW2244" s="12"/>
      <c r="AX2244" s="12"/>
      <c r="AY2244" s="12"/>
      <c r="AZ2244" s="12"/>
      <c r="BA2244" s="12"/>
      <c r="BB2244" s="12"/>
      <c r="BC2244" s="12"/>
      <c r="BD2244" s="12"/>
      <c r="BE2244" s="12"/>
      <c r="BF2244" s="12"/>
      <c r="BG2244" s="12"/>
      <c r="BH2244" s="12"/>
      <c r="BI2244" s="12"/>
      <c r="BJ2244" s="13"/>
      <c r="BK2244" s="13"/>
      <c r="BL2244" s="13"/>
      <c r="BM2244" s="13"/>
      <c r="BN2244" s="13"/>
    </row>
    <row r="2245" spans="1:66" x14ac:dyDescent="0.25">
      <c r="A2245" s="10"/>
      <c r="B2245" s="10"/>
      <c r="C2245" s="10"/>
      <c r="D2245" s="18"/>
      <c r="E2245" s="10"/>
      <c r="F2245" s="10"/>
      <c r="G2245" s="10"/>
      <c r="H2245" s="10"/>
      <c r="I2245" s="10"/>
      <c r="J2245" s="10"/>
      <c r="K2245" s="11"/>
      <c r="L2245" s="11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2"/>
      <c r="AS2245" s="12"/>
      <c r="AT2245" s="12"/>
      <c r="AU2245" s="12"/>
      <c r="AV2245" s="12"/>
      <c r="AW2245" s="12"/>
      <c r="AX2245" s="12"/>
      <c r="AY2245" s="12"/>
      <c r="AZ2245" s="12"/>
      <c r="BA2245" s="12"/>
      <c r="BB2245" s="12"/>
      <c r="BC2245" s="12"/>
      <c r="BD2245" s="12"/>
      <c r="BE2245" s="12"/>
      <c r="BF2245" s="12"/>
      <c r="BG2245" s="12"/>
      <c r="BH2245" s="12"/>
      <c r="BI2245" s="12"/>
      <c r="BJ2245" s="13"/>
      <c r="BK2245" s="13"/>
      <c r="BL2245" s="13"/>
      <c r="BM2245" s="13"/>
      <c r="BN2245" s="13"/>
    </row>
    <row r="2246" spans="1:66" x14ac:dyDescent="0.25">
      <c r="A2246" s="10"/>
      <c r="B2246" s="10"/>
      <c r="C2246" s="10"/>
      <c r="D2246" s="18"/>
      <c r="E2246" s="10"/>
      <c r="F2246" s="10"/>
      <c r="G2246" s="10"/>
      <c r="H2246" s="10"/>
      <c r="I2246" s="10"/>
      <c r="J2246" s="10"/>
      <c r="K2246" s="11"/>
      <c r="L2246" s="11"/>
      <c r="M2246" s="12"/>
      <c r="N2246" s="12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  <c r="AD2246" s="12"/>
      <c r="AE2246" s="12"/>
      <c r="AF2246" s="12"/>
      <c r="AG2246" s="12"/>
      <c r="AH2246" s="12"/>
      <c r="AI2246" s="12"/>
      <c r="AJ2246" s="12"/>
      <c r="AK2246" s="12"/>
      <c r="AL2246" s="12"/>
      <c r="AM2246" s="12"/>
      <c r="AN2246" s="12"/>
      <c r="AO2246" s="12"/>
      <c r="AP2246" s="12"/>
      <c r="AQ2246" s="12"/>
      <c r="AR2246" s="12"/>
      <c r="AS2246" s="12"/>
      <c r="AT2246" s="12"/>
      <c r="AU2246" s="12"/>
      <c r="AV2246" s="12"/>
      <c r="AW2246" s="12"/>
      <c r="AX2246" s="12"/>
      <c r="AY2246" s="12"/>
      <c r="AZ2246" s="12"/>
      <c r="BA2246" s="12"/>
      <c r="BB2246" s="12"/>
      <c r="BC2246" s="12"/>
      <c r="BD2246" s="12"/>
      <c r="BE2246" s="12"/>
      <c r="BF2246" s="12"/>
      <c r="BG2246" s="12"/>
      <c r="BH2246" s="12"/>
      <c r="BI2246" s="12"/>
      <c r="BJ2246" s="13"/>
      <c r="BK2246" s="13"/>
      <c r="BL2246" s="13"/>
      <c r="BM2246" s="13"/>
      <c r="BN2246" s="13"/>
    </row>
    <row r="2247" spans="1:66" x14ac:dyDescent="0.25">
      <c r="A2247" s="10"/>
      <c r="B2247" s="10"/>
      <c r="C2247" s="10"/>
      <c r="D2247" s="18"/>
      <c r="E2247" s="10"/>
      <c r="F2247" s="10"/>
      <c r="G2247" s="10"/>
      <c r="H2247" s="10"/>
      <c r="I2247" s="10"/>
      <c r="J2247" s="10"/>
      <c r="K2247" s="11"/>
      <c r="L2247" s="11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2"/>
      <c r="AS2247" s="12"/>
      <c r="AT2247" s="12"/>
      <c r="AU2247" s="12"/>
      <c r="AV2247" s="12"/>
      <c r="AW2247" s="12"/>
      <c r="AX2247" s="12"/>
      <c r="AY2247" s="12"/>
      <c r="AZ2247" s="12"/>
      <c r="BA2247" s="12"/>
      <c r="BB2247" s="12"/>
      <c r="BC2247" s="12"/>
      <c r="BD2247" s="12"/>
      <c r="BE2247" s="12"/>
      <c r="BF2247" s="12"/>
      <c r="BG2247" s="12"/>
      <c r="BH2247" s="12"/>
      <c r="BI2247" s="12"/>
      <c r="BJ2247" s="13"/>
      <c r="BK2247" s="13"/>
      <c r="BL2247" s="13"/>
      <c r="BM2247" s="13"/>
      <c r="BN2247" s="13"/>
    </row>
    <row r="2248" spans="1:66" x14ac:dyDescent="0.25">
      <c r="A2248" s="10"/>
      <c r="B2248" s="10"/>
      <c r="C2248" s="10"/>
      <c r="D2248" s="18"/>
      <c r="E2248" s="10"/>
      <c r="F2248" s="10"/>
      <c r="G2248" s="10"/>
      <c r="H2248" s="10"/>
      <c r="I2248" s="10"/>
      <c r="J2248" s="10"/>
      <c r="K2248" s="11"/>
      <c r="L2248" s="11"/>
      <c r="M2248" s="12"/>
      <c r="N2248" s="12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12"/>
      <c r="AE2248" s="12"/>
      <c r="AF2248" s="12"/>
      <c r="AG2248" s="12"/>
      <c r="AH2248" s="12"/>
      <c r="AI2248" s="12"/>
      <c r="AJ2248" s="12"/>
      <c r="AK2248" s="12"/>
      <c r="AL2248" s="12"/>
      <c r="AM2248" s="12"/>
      <c r="AN2248" s="12"/>
      <c r="AO2248" s="12"/>
      <c r="AP2248" s="12"/>
      <c r="AQ2248" s="12"/>
      <c r="AR2248" s="12"/>
      <c r="AS2248" s="12"/>
      <c r="AT2248" s="12"/>
      <c r="AU2248" s="12"/>
      <c r="AV2248" s="12"/>
      <c r="AW2248" s="12"/>
      <c r="AX2248" s="12"/>
      <c r="AY2248" s="12"/>
      <c r="AZ2248" s="12"/>
      <c r="BA2248" s="12"/>
      <c r="BB2248" s="12"/>
      <c r="BC2248" s="12"/>
      <c r="BD2248" s="12"/>
      <c r="BE2248" s="12"/>
      <c r="BF2248" s="12"/>
      <c r="BG2248" s="12"/>
      <c r="BH2248" s="12"/>
      <c r="BI2248" s="12"/>
      <c r="BJ2248" s="13"/>
      <c r="BK2248" s="13"/>
      <c r="BL2248" s="13"/>
      <c r="BM2248" s="13"/>
      <c r="BN2248" s="13"/>
    </row>
    <row r="2249" spans="1:66" x14ac:dyDescent="0.25">
      <c r="A2249" s="10"/>
      <c r="B2249" s="10"/>
      <c r="C2249" s="10"/>
      <c r="D2249" s="18"/>
      <c r="E2249" s="10"/>
      <c r="F2249" s="10"/>
      <c r="G2249" s="10"/>
      <c r="H2249" s="10"/>
      <c r="I2249" s="10"/>
      <c r="J2249" s="10"/>
      <c r="K2249" s="11"/>
      <c r="L2249" s="11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2"/>
      <c r="AS2249" s="12"/>
      <c r="AT2249" s="12"/>
      <c r="AU2249" s="12"/>
      <c r="AV2249" s="12"/>
      <c r="AW2249" s="12"/>
      <c r="AX2249" s="12"/>
      <c r="AY2249" s="12"/>
      <c r="AZ2249" s="12"/>
      <c r="BA2249" s="12"/>
      <c r="BB2249" s="12"/>
      <c r="BC2249" s="12"/>
      <c r="BD2249" s="12"/>
      <c r="BE2249" s="12"/>
      <c r="BF2249" s="12"/>
      <c r="BG2249" s="12"/>
      <c r="BH2249" s="12"/>
      <c r="BI2249" s="12"/>
      <c r="BJ2249" s="13"/>
      <c r="BK2249" s="13"/>
      <c r="BL2249" s="13"/>
      <c r="BM2249" s="13"/>
      <c r="BN2249" s="13"/>
    </row>
    <row r="2250" spans="1:66" x14ac:dyDescent="0.25">
      <c r="A2250" s="10"/>
      <c r="B2250" s="10"/>
      <c r="C2250" s="10"/>
      <c r="D2250" s="18"/>
      <c r="E2250" s="10"/>
      <c r="F2250" s="10"/>
      <c r="G2250" s="10"/>
      <c r="H2250" s="10"/>
      <c r="I2250" s="10"/>
      <c r="J2250" s="10"/>
      <c r="K2250" s="11"/>
      <c r="L2250" s="11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  <c r="W2250" s="12"/>
      <c r="X2250" s="12"/>
      <c r="Y2250" s="12"/>
      <c r="Z2250" s="12"/>
      <c r="AA2250" s="12"/>
      <c r="AB2250" s="12"/>
      <c r="AC2250" s="12"/>
      <c r="AD2250" s="12"/>
      <c r="AE2250" s="12"/>
      <c r="AF2250" s="12"/>
      <c r="AG2250" s="12"/>
      <c r="AH2250" s="12"/>
      <c r="AI2250" s="12"/>
      <c r="AJ2250" s="12"/>
      <c r="AK2250" s="12"/>
      <c r="AL2250" s="12"/>
      <c r="AM2250" s="12"/>
      <c r="AN2250" s="12"/>
      <c r="AO2250" s="12"/>
      <c r="AP2250" s="12"/>
      <c r="AQ2250" s="12"/>
      <c r="AR2250" s="12"/>
      <c r="AS2250" s="12"/>
      <c r="AT2250" s="12"/>
      <c r="AU2250" s="12"/>
      <c r="AV2250" s="12"/>
      <c r="AW2250" s="12"/>
      <c r="AX2250" s="12"/>
      <c r="AY2250" s="12"/>
      <c r="AZ2250" s="12"/>
      <c r="BA2250" s="12"/>
      <c r="BB2250" s="12"/>
      <c r="BC2250" s="12"/>
      <c r="BD2250" s="12"/>
      <c r="BE2250" s="12"/>
      <c r="BF2250" s="12"/>
      <c r="BG2250" s="12"/>
      <c r="BH2250" s="12"/>
      <c r="BI2250" s="12"/>
      <c r="BJ2250" s="13"/>
      <c r="BK2250" s="13"/>
      <c r="BL2250" s="13"/>
      <c r="BM2250" s="13"/>
      <c r="BN2250" s="13"/>
    </row>
    <row r="2251" spans="1:66" x14ac:dyDescent="0.25">
      <c r="A2251" s="10"/>
      <c r="B2251" s="10"/>
      <c r="C2251" s="10"/>
      <c r="D2251" s="18"/>
      <c r="E2251" s="10"/>
      <c r="F2251" s="10"/>
      <c r="G2251" s="10"/>
      <c r="H2251" s="10"/>
      <c r="I2251" s="10"/>
      <c r="J2251" s="10"/>
      <c r="K2251" s="11"/>
      <c r="L2251" s="11"/>
      <c r="M2251" s="12"/>
      <c r="N2251" s="12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2"/>
      <c r="AS2251" s="12"/>
      <c r="AT2251" s="12"/>
      <c r="AU2251" s="12"/>
      <c r="AV2251" s="12"/>
      <c r="AW2251" s="12"/>
      <c r="AX2251" s="12"/>
      <c r="AY2251" s="12"/>
      <c r="AZ2251" s="12"/>
      <c r="BA2251" s="12"/>
      <c r="BB2251" s="12"/>
      <c r="BC2251" s="12"/>
      <c r="BD2251" s="12"/>
      <c r="BE2251" s="12"/>
      <c r="BF2251" s="12"/>
      <c r="BG2251" s="12"/>
      <c r="BH2251" s="12"/>
      <c r="BI2251" s="12"/>
      <c r="BJ2251" s="13"/>
      <c r="BK2251" s="13"/>
      <c r="BL2251" s="13"/>
      <c r="BM2251" s="13"/>
      <c r="BN2251" s="13"/>
    </row>
    <row r="2252" spans="1:66" x14ac:dyDescent="0.25">
      <c r="A2252" s="10"/>
      <c r="B2252" s="10"/>
      <c r="C2252" s="10"/>
      <c r="D2252" s="18"/>
      <c r="E2252" s="10"/>
      <c r="F2252" s="10"/>
      <c r="G2252" s="10"/>
      <c r="H2252" s="10"/>
      <c r="I2252" s="10"/>
      <c r="J2252" s="10"/>
      <c r="K2252" s="11"/>
      <c r="L2252" s="11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12"/>
      <c r="Z2252" s="12"/>
      <c r="AA2252" s="12"/>
      <c r="AB2252" s="12"/>
      <c r="AC2252" s="12"/>
      <c r="AD2252" s="12"/>
      <c r="AE2252" s="12"/>
      <c r="AF2252" s="12"/>
      <c r="AG2252" s="12"/>
      <c r="AH2252" s="12"/>
      <c r="AI2252" s="12"/>
      <c r="AJ2252" s="12"/>
      <c r="AK2252" s="12"/>
      <c r="AL2252" s="12"/>
      <c r="AM2252" s="12"/>
      <c r="AN2252" s="12"/>
      <c r="AO2252" s="12"/>
      <c r="AP2252" s="12"/>
      <c r="AQ2252" s="12"/>
      <c r="AR2252" s="12"/>
      <c r="AS2252" s="12"/>
      <c r="AT2252" s="12"/>
      <c r="AU2252" s="12"/>
      <c r="AV2252" s="12"/>
      <c r="AW2252" s="12"/>
      <c r="AX2252" s="12"/>
      <c r="AY2252" s="12"/>
      <c r="AZ2252" s="12"/>
      <c r="BA2252" s="12"/>
      <c r="BB2252" s="12"/>
      <c r="BC2252" s="12"/>
      <c r="BD2252" s="12"/>
      <c r="BE2252" s="12"/>
      <c r="BF2252" s="12"/>
      <c r="BG2252" s="12"/>
      <c r="BH2252" s="12"/>
      <c r="BI2252" s="12"/>
      <c r="BJ2252" s="13"/>
      <c r="BK2252" s="13"/>
      <c r="BL2252" s="13"/>
      <c r="BM2252" s="13"/>
      <c r="BN2252" s="13"/>
    </row>
    <row r="2253" spans="1:66" x14ac:dyDescent="0.25">
      <c r="A2253" s="10"/>
      <c r="B2253" s="10"/>
      <c r="C2253" s="10"/>
      <c r="D2253" s="18"/>
      <c r="E2253" s="10"/>
      <c r="F2253" s="10"/>
      <c r="G2253" s="10"/>
      <c r="H2253" s="10"/>
      <c r="I2253" s="10"/>
      <c r="J2253" s="10"/>
      <c r="K2253" s="11"/>
      <c r="L2253" s="11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2"/>
      <c r="AS2253" s="12"/>
      <c r="AT2253" s="12"/>
      <c r="AU2253" s="12"/>
      <c r="AV2253" s="12"/>
      <c r="AW2253" s="12"/>
      <c r="AX2253" s="12"/>
      <c r="AY2253" s="12"/>
      <c r="AZ2253" s="12"/>
      <c r="BA2253" s="12"/>
      <c r="BB2253" s="12"/>
      <c r="BC2253" s="12"/>
      <c r="BD2253" s="12"/>
      <c r="BE2253" s="12"/>
      <c r="BF2253" s="12"/>
      <c r="BG2253" s="12"/>
      <c r="BH2253" s="12"/>
      <c r="BI2253" s="12"/>
      <c r="BJ2253" s="13"/>
      <c r="BK2253" s="13"/>
      <c r="BL2253" s="13"/>
      <c r="BM2253" s="13"/>
      <c r="BN2253" s="13"/>
    </row>
    <row r="2254" spans="1:66" x14ac:dyDescent="0.25">
      <c r="A2254" s="10"/>
      <c r="B2254" s="10"/>
      <c r="C2254" s="10"/>
      <c r="D2254" s="18"/>
      <c r="E2254" s="10"/>
      <c r="F2254" s="10"/>
      <c r="G2254" s="10"/>
      <c r="H2254" s="10"/>
      <c r="I2254" s="10"/>
      <c r="J2254" s="10"/>
      <c r="K2254" s="11"/>
      <c r="L2254" s="11"/>
      <c r="M2254" s="12"/>
      <c r="N2254" s="12"/>
      <c r="O2254" s="12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12"/>
      <c r="AE2254" s="12"/>
      <c r="AF2254" s="12"/>
      <c r="AG2254" s="12"/>
      <c r="AH2254" s="12"/>
      <c r="AI2254" s="12"/>
      <c r="AJ2254" s="12"/>
      <c r="AK2254" s="12"/>
      <c r="AL2254" s="12"/>
      <c r="AM2254" s="12"/>
      <c r="AN2254" s="12"/>
      <c r="AO2254" s="12"/>
      <c r="AP2254" s="12"/>
      <c r="AQ2254" s="12"/>
      <c r="AR2254" s="12"/>
      <c r="AS2254" s="12"/>
      <c r="AT2254" s="12"/>
      <c r="AU2254" s="12"/>
      <c r="AV2254" s="12"/>
      <c r="AW2254" s="12"/>
      <c r="AX2254" s="12"/>
      <c r="AY2254" s="12"/>
      <c r="AZ2254" s="12"/>
      <c r="BA2254" s="12"/>
      <c r="BB2254" s="12"/>
      <c r="BC2254" s="12"/>
      <c r="BD2254" s="12"/>
      <c r="BE2254" s="12"/>
      <c r="BF2254" s="12"/>
      <c r="BG2254" s="12"/>
      <c r="BH2254" s="12"/>
      <c r="BI2254" s="12"/>
      <c r="BJ2254" s="13"/>
      <c r="BK2254" s="13"/>
      <c r="BL2254" s="13"/>
      <c r="BM2254" s="13"/>
      <c r="BN2254" s="13"/>
    </row>
    <row r="2255" spans="1:66" x14ac:dyDescent="0.25">
      <c r="A2255" s="10"/>
      <c r="B2255" s="10"/>
      <c r="C2255" s="10"/>
      <c r="D2255" s="18"/>
      <c r="E2255" s="10"/>
      <c r="F2255" s="10"/>
      <c r="G2255" s="10"/>
      <c r="H2255" s="10"/>
      <c r="I2255" s="10"/>
      <c r="J2255" s="10"/>
      <c r="K2255" s="11"/>
      <c r="L2255" s="11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2"/>
      <c r="AS2255" s="12"/>
      <c r="AT2255" s="12"/>
      <c r="AU2255" s="12"/>
      <c r="AV2255" s="12"/>
      <c r="AW2255" s="12"/>
      <c r="AX2255" s="12"/>
      <c r="AY2255" s="12"/>
      <c r="AZ2255" s="12"/>
      <c r="BA2255" s="12"/>
      <c r="BB2255" s="12"/>
      <c r="BC2255" s="12"/>
      <c r="BD2255" s="12"/>
      <c r="BE2255" s="12"/>
      <c r="BF2255" s="12"/>
      <c r="BG2255" s="12"/>
      <c r="BH2255" s="12"/>
      <c r="BI2255" s="12"/>
      <c r="BJ2255" s="13"/>
      <c r="BK2255" s="13"/>
      <c r="BL2255" s="13"/>
      <c r="BM2255" s="13"/>
      <c r="BN2255" s="13"/>
    </row>
    <row r="2256" spans="1:66" x14ac:dyDescent="0.25">
      <c r="A2256" s="10"/>
      <c r="B2256" s="10"/>
      <c r="C2256" s="10"/>
      <c r="D2256" s="18"/>
      <c r="E2256" s="10"/>
      <c r="F2256" s="10"/>
      <c r="G2256" s="10"/>
      <c r="H2256" s="10"/>
      <c r="I2256" s="10"/>
      <c r="J2256" s="10"/>
      <c r="K2256" s="11"/>
      <c r="L2256" s="11"/>
      <c r="M2256" s="12"/>
      <c r="N2256" s="12"/>
      <c r="O2256" s="12"/>
      <c r="P2256" s="12"/>
      <c r="Q2256" s="12"/>
      <c r="R2256" s="12"/>
      <c r="S2256" s="12"/>
      <c r="T2256" s="12"/>
      <c r="U2256" s="12"/>
      <c r="V2256" s="12"/>
      <c r="W2256" s="12"/>
      <c r="X2256" s="12"/>
      <c r="Y2256" s="12"/>
      <c r="Z2256" s="12"/>
      <c r="AA2256" s="12"/>
      <c r="AB2256" s="12"/>
      <c r="AC2256" s="12"/>
      <c r="AD2256" s="12"/>
      <c r="AE2256" s="12"/>
      <c r="AF2256" s="12"/>
      <c r="AG2256" s="12"/>
      <c r="AH2256" s="12"/>
      <c r="AI2256" s="12"/>
      <c r="AJ2256" s="12"/>
      <c r="AK2256" s="12"/>
      <c r="AL2256" s="12"/>
      <c r="AM2256" s="12"/>
      <c r="AN2256" s="12"/>
      <c r="AO2256" s="12"/>
      <c r="AP2256" s="12"/>
      <c r="AQ2256" s="12"/>
      <c r="AR2256" s="12"/>
      <c r="AS2256" s="12"/>
      <c r="AT2256" s="12"/>
      <c r="AU2256" s="12"/>
      <c r="AV2256" s="12"/>
      <c r="AW2256" s="12"/>
      <c r="AX2256" s="12"/>
      <c r="AY2256" s="12"/>
      <c r="AZ2256" s="12"/>
      <c r="BA2256" s="12"/>
      <c r="BB2256" s="12"/>
      <c r="BC2256" s="12"/>
      <c r="BD2256" s="12"/>
      <c r="BE2256" s="12"/>
      <c r="BF2256" s="12"/>
      <c r="BG2256" s="12"/>
      <c r="BH2256" s="12"/>
      <c r="BI2256" s="12"/>
      <c r="BJ2256" s="13"/>
      <c r="BK2256" s="13"/>
      <c r="BL2256" s="13"/>
      <c r="BM2256" s="13"/>
      <c r="BN2256" s="13"/>
    </row>
    <row r="2257" spans="1:66" x14ac:dyDescent="0.25">
      <c r="A2257" s="10"/>
      <c r="B2257" s="10"/>
      <c r="C2257" s="10"/>
      <c r="D2257" s="18"/>
      <c r="E2257" s="10"/>
      <c r="F2257" s="10"/>
      <c r="G2257" s="10"/>
      <c r="H2257" s="10"/>
      <c r="I2257" s="10"/>
      <c r="J2257" s="10"/>
      <c r="K2257" s="11"/>
      <c r="L2257" s="11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2"/>
      <c r="AS2257" s="12"/>
      <c r="AT2257" s="12"/>
      <c r="AU2257" s="12"/>
      <c r="AV2257" s="12"/>
      <c r="AW2257" s="12"/>
      <c r="AX2257" s="12"/>
      <c r="AY2257" s="12"/>
      <c r="AZ2257" s="12"/>
      <c r="BA2257" s="12"/>
      <c r="BB2257" s="12"/>
      <c r="BC2257" s="12"/>
      <c r="BD2257" s="12"/>
      <c r="BE2257" s="12"/>
      <c r="BF2257" s="12"/>
      <c r="BG2257" s="12"/>
      <c r="BH2257" s="12"/>
      <c r="BI2257" s="12"/>
      <c r="BJ2257" s="13"/>
      <c r="BK2257" s="13"/>
      <c r="BL2257" s="13"/>
      <c r="BM2257" s="13"/>
      <c r="BN2257" s="13"/>
    </row>
    <row r="2258" spans="1:66" x14ac:dyDescent="0.25">
      <c r="A2258" s="10"/>
      <c r="B2258" s="10"/>
      <c r="C2258" s="10"/>
      <c r="D2258" s="18"/>
      <c r="E2258" s="10"/>
      <c r="F2258" s="10"/>
      <c r="G2258" s="10"/>
      <c r="H2258" s="10"/>
      <c r="I2258" s="10"/>
      <c r="J2258" s="10"/>
      <c r="K2258" s="11"/>
      <c r="L2258" s="11"/>
      <c r="M2258" s="12"/>
      <c r="N2258" s="12"/>
      <c r="O2258" s="12"/>
      <c r="P2258" s="12"/>
      <c r="Q2258" s="12"/>
      <c r="R2258" s="12"/>
      <c r="S2258" s="12"/>
      <c r="T2258" s="12"/>
      <c r="U2258" s="12"/>
      <c r="V2258" s="12"/>
      <c r="W2258" s="12"/>
      <c r="X2258" s="12"/>
      <c r="Y2258" s="12"/>
      <c r="Z2258" s="12"/>
      <c r="AA2258" s="12"/>
      <c r="AB2258" s="12"/>
      <c r="AC2258" s="12"/>
      <c r="AD2258" s="12"/>
      <c r="AE2258" s="12"/>
      <c r="AF2258" s="12"/>
      <c r="AG2258" s="12"/>
      <c r="AH2258" s="12"/>
      <c r="AI2258" s="12"/>
      <c r="AJ2258" s="12"/>
      <c r="AK2258" s="12"/>
      <c r="AL2258" s="12"/>
      <c r="AM2258" s="12"/>
      <c r="AN2258" s="12"/>
      <c r="AO2258" s="12"/>
      <c r="AP2258" s="12"/>
      <c r="AQ2258" s="12"/>
      <c r="AR2258" s="12"/>
      <c r="AS2258" s="12"/>
      <c r="AT2258" s="12"/>
      <c r="AU2258" s="12"/>
      <c r="AV2258" s="12"/>
      <c r="AW2258" s="12"/>
      <c r="AX2258" s="12"/>
      <c r="AY2258" s="12"/>
      <c r="AZ2258" s="12"/>
      <c r="BA2258" s="12"/>
      <c r="BB2258" s="12"/>
      <c r="BC2258" s="12"/>
      <c r="BD2258" s="12"/>
      <c r="BE2258" s="12"/>
      <c r="BF2258" s="12"/>
      <c r="BG2258" s="12"/>
      <c r="BH2258" s="12"/>
      <c r="BI2258" s="12"/>
      <c r="BJ2258" s="13"/>
      <c r="BK2258" s="13"/>
      <c r="BL2258" s="13"/>
      <c r="BM2258" s="13"/>
      <c r="BN2258" s="13"/>
    </row>
    <row r="2259" spans="1:66" x14ac:dyDescent="0.25">
      <c r="A2259" s="10"/>
      <c r="B2259" s="10"/>
      <c r="C2259" s="10"/>
      <c r="D2259" s="18"/>
      <c r="E2259" s="10"/>
      <c r="F2259" s="10"/>
      <c r="G2259" s="10"/>
      <c r="H2259" s="10"/>
      <c r="I2259" s="10"/>
      <c r="J2259" s="10"/>
      <c r="K2259" s="11"/>
      <c r="L2259" s="11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2"/>
      <c r="AS2259" s="12"/>
      <c r="AT2259" s="12"/>
      <c r="AU2259" s="12"/>
      <c r="AV2259" s="12"/>
      <c r="AW2259" s="12"/>
      <c r="AX2259" s="12"/>
      <c r="AY2259" s="12"/>
      <c r="AZ2259" s="12"/>
      <c r="BA2259" s="12"/>
      <c r="BB2259" s="12"/>
      <c r="BC2259" s="12"/>
      <c r="BD2259" s="12"/>
      <c r="BE2259" s="12"/>
      <c r="BF2259" s="12"/>
      <c r="BG2259" s="12"/>
      <c r="BH2259" s="12"/>
      <c r="BI2259" s="12"/>
      <c r="BJ2259" s="13"/>
      <c r="BK2259" s="13"/>
      <c r="BL2259" s="13"/>
      <c r="BM2259" s="13"/>
      <c r="BN2259" s="13"/>
    </row>
    <row r="2260" spans="1:66" x14ac:dyDescent="0.25">
      <c r="A2260" s="10"/>
      <c r="B2260" s="10"/>
      <c r="C2260" s="10"/>
      <c r="D2260" s="18"/>
      <c r="E2260" s="10"/>
      <c r="F2260" s="10"/>
      <c r="G2260" s="10"/>
      <c r="H2260" s="10"/>
      <c r="I2260" s="10"/>
      <c r="J2260" s="10"/>
      <c r="K2260" s="11"/>
      <c r="L2260" s="11"/>
      <c r="M2260" s="12"/>
      <c r="N2260" s="12"/>
      <c r="O2260" s="12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12"/>
      <c r="AE2260" s="12"/>
      <c r="AF2260" s="12"/>
      <c r="AG2260" s="12"/>
      <c r="AH2260" s="12"/>
      <c r="AI2260" s="12"/>
      <c r="AJ2260" s="12"/>
      <c r="AK2260" s="12"/>
      <c r="AL2260" s="12"/>
      <c r="AM2260" s="12"/>
      <c r="AN2260" s="12"/>
      <c r="AO2260" s="12"/>
      <c r="AP2260" s="12"/>
      <c r="AQ2260" s="12"/>
      <c r="AR2260" s="12"/>
      <c r="AS2260" s="12"/>
      <c r="AT2260" s="12"/>
      <c r="AU2260" s="12"/>
      <c r="AV2260" s="12"/>
      <c r="AW2260" s="12"/>
      <c r="AX2260" s="12"/>
      <c r="AY2260" s="12"/>
      <c r="AZ2260" s="12"/>
      <c r="BA2260" s="12"/>
      <c r="BB2260" s="12"/>
      <c r="BC2260" s="12"/>
      <c r="BD2260" s="12"/>
      <c r="BE2260" s="12"/>
      <c r="BF2260" s="12"/>
      <c r="BG2260" s="12"/>
      <c r="BH2260" s="12"/>
      <c r="BI2260" s="12"/>
      <c r="BJ2260" s="13"/>
      <c r="BK2260" s="13"/>
      <c r="BL2260" s="13"/>
      <c r="BM2260" s="13"/>
      <c r="BN2260" s="13"/>
    </row>
    <row r="2261" spans="1:66" s="14" customFormat="1" x14ac:dyDescent="0.25">
      <c r="A2261" s="10"/>
      <c r="B2261" s="10"/>
      <c r="C2261" s="10"/>
      <c r="D2261" s="18"/>
      <c r="E2261" s="10"/>
      <c r="F2261" s="10"/>
      <c r="G2261" s="10"/>
      <c r="H2261" s="10"/>
      <c r="I2261" s="10"/>
      <c r="J2261" s="10"/>
      <c r="K2261" s="11"/>
      <c r="L2261" s="11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2"/>
      <c r="AS2261" s="12"/>
      <c r="AT2261" s="12"/>
      <c r="AU2261" s="12"/>
      <c r="AV2261" s="12"/>
      <c r="AW2261" s="12"/>
      <c r="AX2261" s="12"/>
      <c r="AY2261" s="12"/>
      <c r="AZ2261" s="12"/>
      <c r="BA2261" s="12"/>
      <c r="BB2261" s="12"/>
      <c r="BC2261" s="12"/>
      <c r="BD2261" s="12"/>
      <c r="BE2261" s="12"/>
      <c r="BF2261" s="12"/>
      <c r="BG2261" s="12"/>
      <c r="BH2261" s="12"/>
      <c r="BI2261" s="12"/>
      <c r="BJ2261" s="13"/>
      <c r="BK2261" s="13"/>
      <c r="BL2261" s="13"/>
      <c r="BM2261" s="13"/>
      <c r="BN2261" s="13"/>
    </row>
    <row r="2262" spans="1:66" x14ac:dyDescent="0.25">
      <c r="A2262" s="10"/>
      <c r="B2262" s="10"/>
      <c r="C2262" s="10"/>
      <c r="D2262" s="10"/>
      <c r="E2262" s="10"/>
      <c r="F2262" s="10"/>
      <c r="G2262" s="10"/>
      <c r="H2262" s="10"/>
      <c r="I2262" s="10"/>
      <c r="J2262" s="10"/>
      <c r="K2262" s="11"/>
      <c r="L2262" s="11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  <c r="AE2262" s="12"/>
      <c r="AF2262" s="12"/>
      <c r="AG2262" s="12"/>
      <c r="AH2262" s="12"/>
      <c r="AI2262" s="12"/>
      <c r="AJ2262" s="12"/>
      <c r="AK2262" s="12"/>
      <c r="AL2262" s="12"/>
      <c r="AM2262" s="12"/>
      <c r="AN2262" s="12"/>
      <c r="AO2262" s="12"/>
      <c r="AP2262" s="12"/>
      <c r="AQ2262" s="12"/>
      <c r="AR2262" s="12"/>
      <c r="AS2262" s="12"/>
      <c r="AT2262" s="12"/>
      <c r="AU2262" s="12"/>
      <c r="AV2262" s="12"/>
      <c r="AW2262" s="12"/>
      <c r="AX2262" s="12"/>
      <c r="AY2262" s="12"/>
      <c r="AZ2262" s="12"/>
      <c r="BA2262" s="12"/>
      <c r="BB2262" s="12"/>
      <c r="BC2262" s="12"/>
      <c r="BD2262" s="12"/>
      <c r="BE2262" s="12"/>
      <c r="BF2262" s="12"/>
      <c r="BG2262" s="12"/>
      <c r="BH2262" s="12"/>
      <c r="BI2262" s="12"/>
      <c r="BJ2262" s="13"/>
      <c r="BK2262" s="13"/>
      <c r="BL2262" s="13"/>
      <c r="BM2262" s="13"/>
      <c r="BN2262" s="13"/>
    </row>
    <row r="2263" spans="1:66" x14ac:dyDescent="0.25">
      <c r="A2263" s="10"/>
      <c r="B2263" s="10"/>
      <c r="C2263" s="10"/>
      <c r="D2263" s="10"/>
      <c r="E2263" s="10"/>
      <c r="F2263" s="10"/>
      <c r="G2263" s="10"/>
      <c r="H2263" s="10"/>
      <c r="I2263" s="10"/>
      <c r="J2263" s="10"/>
      <c r="K2263" s="11"/>
      <c r="L2263" s="11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2"/>
      <c r="AS2263" s="12"/>
      <c r="AT2263" s="12"/>
      <c r="AU2263" s="12"/>
      <c r="AV2263" s="12"/>
      <c r="AW2263" s="12"/>
      <c r="AX2263" s="12"/>
      <c r="AY2263" s="12"/>
      <c r="AZ2263" s="12"/>
      <c r="BA2263" s="12"/>
      <c r="BB2263" s="12"/>
      <c r="BC2263" s="12"/>
      <c r="BD2263" s="12"/>
      <c r="BE2263" s="12"/>
      <c r="BF2263" s="12"/>
      <c r="BG2263" s="12"/>
      <c r="BH2263" s="12"/>
      <c r="BI2263" s="12"/>
      <c r="BJ2263" s="13"/>
      <c r="BK2263" s="13"/>
      <c r="BL2263" s="13"/>
      <c r="BM2263" s="13"/>
      <c r="BN2263" s="13"/>
    </row>
    <row r="2264" spans="1:66" x14ac:dyDescent="0.25">
      <c r="A2264" s="10"/>
      <c r="B2264" s="10"/>
      <c r="C2264" s="10"/>
      <c r="D2264" s="10"/>
      <c r="E2264" s="10"/>
      <c r="F2264" s="10"/>
      <c r="G2264" s="10"/>
      <c r="H2264" s="10"/>
      <c r="I2264" s="10"/>
      <c r="J2264" s="10"/>
      <c r="K2264" s="11"/>
      <c r="L2264" s="11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  <c r="AD2264" s="12"/>
      <c r="AE2264" s="12"/>
      <c r="AF2264" s="12"/>
      <c r="AG2264" s="12"/>
      <c r="AH2264" s="12"/>
      <c r="AI2264" s="12"/>
      <c r="AJ2264" s="12"/>
      <c r="AK2264" s="12"/>
      <c r="AL2264" s="12"/>
      <c r="AM2264" s="12"/>
      <c r="AN2264" s="12"/>
      <c r="AO2264" s="12"/>
      <c r="AP2264" s="12"/>
      <c r="AQ2264" s="12"/>
      <c r="AR2264" s="12"/>
      <c r="AS2264" s="12"/>
      <c r="AT2264" s="12"/>
      <c r="AU2264" s="12"/>
      <c r="AV2264" s="12"/>
      <c r="AW2264" s="12"/>
      <c r="AX2264" s="12"/>
      <c r="AY2264" s="12"/>
      <c r="AZ2264" s="12"/>
      <c r="BA2264" s="12"/>
      <c r="BB2264" s="12"/>
      <c r="BC2264" s="12"/>
      <c r="BD2264" s="12"/>
      <c r="BE2264" s="12"/>
      <c r="BF2264" s="12"/>
      <c r="BG2264" s="12"/>
      <c r="BH2264" s="12"/>
      <c r="BI2264" s="12"/>
      <c r="BJ2264" s="13"/>
      <c r="BK2264" s="13"/>
      <c r="BL2264" s="13"/>
      <c r="BM2264" s="13"/>
      <c r="BN2264" s="13"/>
    </row>
    <row r="2265" spans="1:66" x14ac:dyDescent="0.25">
      <c r="A2265" s="10"/>
      <c r="B2265" s="10"/>
      <c r="C2265" s="10"/>
      <c r="D2265" s="10"/>
      <c r="E2265" s="10"/>
      <c r="F2265" s="10"/>
      <c r="G2265" s="10"/>
      <c r="H2265" s="10"/>
      <c r="I2265" s="10"/>
      <c r="J2265" s="10"/>
      <c r="K2265" s="11"/>
      <c r="L2265" s="11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2"/>
      <c r="AS2265" s="12"/>
      <c r="AT2265" s="12"/>
      <c r="AU2265" s="12"/>
      <c r="AV2265" s="12"/>
      <c r="AW2265" s="12"/>
      <c r="AX2265" s="12"/>
      <c r="AY2265" s="12"/>
      <c r="AZ2265" s="12"/>
      <c r="BA2265" s="12"/>
      <c r="BB2265" s="12"/>
      <c r="BC2265" s="12"/>
      <c r="BD2265" s="12"/>
      <c r="BE2265" s="12"/>
      <c r="BF2265" s="12"/>
      <c r="BG2265" s="12"/>
      <c r="BH2265" s="12"/>
      <c r="BI2265" s="12"/>
      <c r="BJ2265" s="13"/>
      <c r="BK2265" s="13"/>
      <c r="BL2265" s="13"/>
      <c r="BM2265" s="13"/>
      <c r="BN2265" s="13"/>
    </row>
    <row r="2266" spans="1:66" x14ac:dyDescent="0.25">
      <c r="A2266" s="10"/>
      <c r="B2266" s="10"/>
      <c r="C2266" s="10"/>
      <c r="D2266" s="10"/>
      <c r="E2266" s="10"/>
      <c r="F2266" s="10"/>
      <c r="G2266" s="10"/>
      <c r="H2266" s="10"/>
      <c r="I2266" s="10"/>
      <c r="J2266" s="10"/>
      <c r="K2266" s="11"/>
      <c r="L2266" s="11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12"/>
      <c r="AE2266" s="12"/>
      <c r="AF2266" s="12"/>
      <c r="AG2266" s="12"/>
      <c r="AH2266" s="12"/>
      <c r="AI2266" s="12"/>
      <c r="AJ2266" s="12"/>
      <c r="AK2266" s="12"/>
      <c r="AL2266" s="12"/>
      <c r="AM2266" s="12"/>
      <c r="AN2266" s="12"/>
      <c r="AO2266" s="12"/>
      <c r="AP2266" s="12"/>
      <c r="AQ2266" s="12"/>
      <c r="AR2266" s="12"/>
      <c r="AS2266" s="12"/>
      <c r="AT2266" s="12"/>
      <c r="AU2266" s="12"/>
      <c r="AV2266" s="12"/>
      <c r="AW2266" s="12"/>
      <c r="AX2266" s="12"/>
      <c r="AY2266" s="12"/>
      <c r="AZ2266" s="12"/>
      <c r="BA2266" s="12"/>
      <c r="BB2266" s="12"/>
      <c r="BC2266" s="12"/>
      <c r="BD2266" s="12"/>
      <c r="BE2266" s="12"/>
      <c r="BF2266" s="12"/>
      <c r="BG2266" s="12"/>
      <c r="BH2266" s="12"/>
      <c r="BI2266" s="12"/>
      <c r="BJ2266" s="13"/>
      <c r="BK2266" s="13"/>
      <c r="BL2266" s="13"/>
      <c r="BM2266" s="13"/>
      <c r="BN2266" s="13"/>
    </row>
    <row r="2267" spans="1:66" x14ac:dyDescent="0.25">
      <c r="A2267" s="10"/>
      <c r="B2267" s="10"/>
      <c r="C2267" s="10"/>
      <c r="D2267" s="10"/>
      <c r="E2267" s="10"/>
      <c r="F2267" s="10"/>
      <c r="G2267" s="10"/>
      <c r="H2267" s="10"/>
      <c r="I2267" s="10"/>
      <c r="J2267" s="10"/>
      <c r="K2267" s="11"/>
      <c r="L2267" s="11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2"/>
      <c r="AS2267" s="12"/>
      <c r="AT2267" s="12"/>
      <c r="AU2267" s="12"/>
      <c r="AV2267" s="12"/>
      <c r="AW2267" s="12"/>
      <c r="AX2267" s="12"/>
      <c r="AY2267" s="12"/>
      <c r="AZ2267" s="12"/>
      <c r="BA2267" s="12"/>
      <c r="BB2267" s="12"/>
      <c r="BC2267" s="12"/>
      <c r="BD2267" s="12"/>
      <c r="BE2267" s="12"/>
      <c r="BF2267" s="12"/>
      <c r="BG2267" s="12"/>
      <c r="BH2267" s="12"/>
      <c r="BI2267" s="12"/>
      <c r="BJ2267" s="13"/>
      <c r="BK2267" s="13"/>
      <c r="BL2267" s="13"/>
      <c r="BM2267" s="13"/>
      <c r="BN2267" s="13"/>
    </row>
    <row r="2268" spans="1:66" x14ac:dyDescent="0.25">
      <c r="A2268" s="10"/>
      <c r="B2268" s="10"/>
      <c r="C2268" s="10"/>
      <c r="D2268" s="10"/>
      <c r="E2268" s="10"/>
      <c r="F2268" s="10"/>
      <c r="G2268" s="10"/>
      <c r="H2268" s="10"/>
      <c r="I2268" s="10"/>
      <c r="J2268" s="10"/>
      <c r="K2268" s="11"/>
      <c r="L2268" s="11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12"/>
      <c r="AF2268" s="12"/>
      <c r="AG2268" s="12"/>
      <c r="AH2268" s="12"/>
      <c r="AI2268" s="12"/>
      <c r="AJ2268" s="12"/>
      <c r="AK2268" s="12"/>
      <c r="AL2268" s="12"/>
      <c r="AM2268" s="12"/>
      <c r="AN2268" s="12"/>
      <c r="AO2268" s="12"/>
      <c r="AP2268" s="12"/>
      <c r="AQ2268" s="12"/>
      <c r="AR2268" s="12"/>
      <c r="AS2268" s="12"/>
      <c r="AT2268" s="12"/>
      <c r="AU2268" s="12"/>
      <c r="AV2268" s="12"/>
      <c r="AW2268" s="12"/>
      <c r="AX2268" s="12"/>
      <c r="AY2268" s="12"/>
      <c r="AZ2268" s="12"/>
      <c r="BA2268" s="12"/>
      <c r="BB2268" s="12"/>
      <c r="BC2268" s="12"/>
      <c r="BD2268" s="12"/>
      <c r="BE2268" s="12"/>
      <c r="BF2268" s="12"/>
      <c r="BG2268" s="12"/>
      <c r="BH2268" s="12"/>
      <c r="BI2268" s="12"/>
      <c r="BJ2268" s="13"/>
      <c r="BK2268" s="13"/>
      <c r="BL2268" s="13"/>
      <c r="BM2268" s="13"/>
      <c r="BN2268" s="13"/>
    </row>
    <row r="2269" spans="1:66" x14ac:dyDescent="0.25">
      <c r="A2269" s="10"/>
      <c r="B2269" s="10"/>
      <c r="C2269" s="10"/>
      <c r="D2269" s="10"/>
      <c r="E2269" s="10"/>
      <c r="F2269" s="10"/>
      <c r="G2269" s="10"/>
      <c r="H2269" s="10"/>
      <c r="I2269" s="10"/>
      <c r="J2269" s="10"/>
      <c r="K2269" s="11"/>
      <c r="L2269" s="11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2"/>
      <c r="AS2269" s="12"/>
      <c r="AT2269" s="12"/>
      <c r="AU2269" s="12"/>
      <c r="AV2269" s="12"/>
      <c r="AW2269" s="12"/>
      <c r="AX2269" s="12"/>
      <c r="AY2269" s="12"/>
      <c r="AZ2269" s="12"/>
      <c r="BA2269" s="12"/>
      <c r="BB2269" s="12"/>
      <c r="BC2269" s="12"/>
      <c r="BD2269" s="12"/>
      <c r="BE2269" s="12"/>
      <c r="BF2269" s="12"/>
      <c r="BG2269" s="12"/>
      <c r="BH2269" s="12"/>
      <c r="BI2269" s="12"/>
      <c r="BJ2269" s="13"/>
      <c r="BK2269" s="13"/>
      <c r="BL2269" s="13"/>
      <c r="BM2269" s="13"/>
      <c r="BN2269" s="13"/>
    </row>
    <row r="2270" spans="1:66" x14ac:dyDescent="0.25">
      <c r="A2270" s="10"/>
      <c r="B2270" s="10"/>
      <c r="C2270" s="10"/>
      <c r="D2270" s="10"/>
      <c r="E2270" s="10"/>
      <c r="F2270" s="10"/>
      <c r="G2270" s="10"/>
      <c r="H2270" s="10"/>
      <c r="I2270" s="10"/>
      <c r="J2270" s="10"/>
      <c r="K2270" s="11"/>
      <c r="L2270" s="11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  <c r="AF2270" s="12"/>
      <c r="AG2270" s="12"/>
      <c r="AH2270" s="12"/>
      <c r="AI2270" s="12"/>
      <c r="AJ2270" s="12"/>
      <c r="AK2270" s="12"/>
      <c r="AL2270" s="12"/>
      <c r="AM2270" s="12"/>
      <c r="AN2270" s="12"/>
      <c r="AO2270" s="12"/>
      <c r="AP2270" s="12"/>
      <c r="AQ2270" s="12"/>
      <c r="AR2270" s="12"/>
      <c r="AS2270" s="12"/>
      <c r="AT2270" s="12"/>
      <c r="AU2270" s="12"/>
      <c r="AV2270" s="12"/>
      <c r="AW2270" s="12"/>
      <c r="AX2270" s="12"/>
      <c r="AY2270" s="12"/>
      <c r="AZ2270" s="12"/>
      <c r="BA2270" s="12"/>
      <c r="BB2270" s="12"/>
      <c r="BC2270" s="12"/>
      <c r="BD2270" s="12"/>
      <c r="BE2270" s="12"/>
      <c r="BF2270" s="12"/>
      <c r="BG2270" s="12"/>
      <c r="BH2270" s="12"/>
      <c r="BI2270" s="12"/>
      <c r="BJ2270" s="13"/>
      <c r="BK2270" s="13"/>
      <c r="BL2270" s="13"/>
      <c r="BM2270" s="13"/>
      <c r="BN2270" s="13"/>
    </row>
    <row r="2271" spans="1:66" x14ac:dyDescent="0.25">
      <c r="A2271" s="10"/>
      <c r="B2271" s="10"/>
      <c r="C2271" s="10"/>
      <c r="D2271" s="10"/>
      <c r="E2271" s="10"/>
      <c r="F2271" s="10"/>
      <c r="G2271" s="10"/>
      <c r="H2271" s="10"/>
      <c r="I2271" s="10"/>
      <c r="J2271" s="10"/>
      <c r="K2271" s="11"/>
      <c r="L2271" s="11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2"/>
      <c r="AS2271" s="12"/>
      <c r="AT2271" s="12"/>
      <c r="AU2271" s="12"/>
      <c r="AV2271" s="12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12"/>
      <c r="BG2271" s="12"/>
      <c r="BH2271" s="12"/>
      <c r="BI2271" s="12"/>
      <c r="BJ2271" s="13"/>
      <c r="BK2271" s="13"/>
      <c r="BL2271" s="13"/>
      <c r="BM2271" s="13"/>
      <c r="BN2271" s="13"/>
    </row>
    <row r="2272" spans="1:66" x14ac:dyDescent="0.25">
      <c r="A2272" s="10"/>
      <c r="B2272" s="10"/>
      <c r="C2272" s="10"/>
      <c r="D2272" s="10"/>
      <c r="E2272" s="10"/>
      <c r="F2272" s="10"/>
      <c r="G2272" s="10"/>
      <c r="H2272" s="10"/>
      <c r="I2272" s="10"/>
      <c r="J2272" s="10"/>
      <c r="K2272" s="11"/>
      <c r="L2272" s="11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12"/>
      <c r="AE2272" s="12"/>
      <c r="AF2272" s="12"/>
      <c r="AG2272" s="12"/>
      <c r="AH2272" s="12"/>
      <c r="AI2272" s="12"/>
      <c r="AJ2272" s="12"/>
      <c r="AK2272" s="12"/>
      <c r="AL2272" s="12"/>
      <c r="AM2272" s="12"/>
      <c r="AN2272" s="12"/>
      <c r="AO2272" s="12"/>
      <c r="AP2272" s="12"/>
      <c r="AQ2272" s="12"/>
      <c r="AR2272" s="12"/>
      <c r="AS2272" s="12"/>
      <c r="AT2272" s="12"/>
      <c r="AU2272" s="12"/>
      <c r="AV2272" s="12"/>
      <c r="AW2272" s="12"/>
      <c r="AX2272" s="12"/>
      <c r="AY2272" s="12"/>
      <c r="AZ2272" s="12"/>
      <c r="BA2272" s="12"/>
      <c r="BB2272" s="12"/>
      <c r="BC2272" s="12"/>
      <c r="BD2272" s="12"/>
      <c r="BE2272" s="12"/>
      <c r="BF2272" s="12"/>
      <c r="BG2272" s="12"/>
      <c r="BH2272" s="12"/>
      <c r="BI2272" s="12"/>
      <c r="BJ2272" s="13"/>
      <c r="BK2272" s="13"/>
      <c r="BL2272" s="13"/>
      <c r="BM2272" s="13"/>
      <c r="BN2272" s="13"/>
    </row>
    <row r="2273" spans="1:66" x14ac:dyDescent="0.25">
      <c r="A2273" s="10"/>
      <c r="B2273" s="10"/>
      <c r="C2273" s="10"/>
      <c r="D2273" s="10"/>
      <c r="E2273" s="10"/>
      <c r="F2273" s="10"/>
      <c r="G2273" s="10"/>
      <c r="H2273" s="10"/>
      <c r="I2273" s="10"/>
      <c r="J2273" s="10"/>
      <c r="K2273" s="11"/>
      <c r="L2273" s="11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2"/>
      <c r="AS2273" s="12"/>
      <c r="AT2273" s="12"/>
      <c r="AU2273" s="12"/>
      <c r="AV2273" s="12"/>
      <c r="AW2273" s="12"/>
      <c r="AX2273" s="12"/>
      <c r="AY2273" s="12"/>
      <c r="AZ2273" s="12"/>
      <c r="BA2273" s="12"/>
      <c r="BB2273" s="12"/>
      <c r="BC2273" s="12"/>
      <c r="BD2273" s="12"/>
      <c r="BE2273" s="12"/>
      <c r="BF2273" s="12"/>
      <c r="BG2273" s="12"/>
      <c r="BH2273" s="12"/>
      <c r="BI2273" s="12"/>
      <c r="BJ2273" s="13"/>
      <c r="BK2273" s="13"/>
      <c r="BL2273" s="13"/>
      <c r="BM2273" s="13"/>
      <c r="BN2273" s="13"/>
    </row>
    <row r="2274" spans="1:66" x14ac:dyDescent="0.25">
      <c r="A2274" s="10"/>
      <c r="B2274" s="10"/>
      <c r="C2274" s="10"/>
      <c r="D2274" s="10"/>
      <c r="E2274" s="10"/>
      <c r="F2274" s="10"/>
      <c r="G2274" s="10"/>
      <c r="H2274" s="10"/>
      <c r="I2274" s="10"/>
      <c r="J2274" s="10"/>
      <c r="K2274" s="11"/>
      <c r="L2274" s="11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  <c r="AD2274" s="12"/>
      <c r="AE2274" s="12"/>
      <c r="AF2274" s="12"/>
      <c r="AG2274" s="12"/>
      <c r="AH2274" s="12"/>
      <c r="AI2274" s="12"/>
      <c r="AJ2274" s="12"/>
      <c r="AK2274" s="12"/>
      <c r="AL2274" s="12"/>
      <c r="AM2274" s="12"/>
      <c r="AN2274" s="12"/>
      <c r="AO2274" s="12"/>
      <c r="AP2274" s="12"/>
      <c r="AQ2274" s="12"/>
      <c r="AR2274" s="12"/>
      <c r="AS2274" s="12"/>
      <c r="AT2274" s="12"/>
      <c r="AU2274" s="12"/>
      <c r="AV2274" s="12"/>
      <c r="AW2274" s="12"/>
      <c r="AX2274" s="12"/>
      <c r="AY2274" s="12"/>
      <c r="AZ2274" s="12"/>
      <c r="BA2274" s="12"/>
      <c r="BB2274" s="12"/>
      <c r="BC2274" s="12"/>
      <c r="BD2274" s="12"/>
      <c r="BE2274" s="12"/>
      <c r="BF2274" s="12"/>
      <c r="BG2274" s="12"/>
      <c r="BH2274" s="12"/>
      <c r="BI2274" s="12"/>
      <c r="BJ2274" s="13"/>
      <c r="BK2274" s="13"/>
      <c r="BL2274" s="13"/>
      <c r="BM2274" s="13"/>
      <c r="BN2274" s="13"/>
    </row>
    <row r="2275" spans="1:66" x14ac:dyDescent="0.25">
      <c r="A2275" s="10"/>
      <c r="B2275" s="10"/>
      <c r="C2275" s="10"/>
      <c r="D2275" s="10"/>
      <c r="E2275" s="10"/>
      <c r="F2275" s="10"/>
      <c r="G2275" s="10"/>
      <c r="H2275" s="10"/>
      <c r="I2275" s="10"/>
      <c r="J2275" s="10"/>
      <c r="K2275" s="11"/>
      <c r="L2275" s="11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2"/>
      <c r="AS2275" s="12"/>
      <c r="AT2275" s="12"/>
      <c r="AU2275" s="12"/>
      <c r="AV2275" s="12"/>
      <c r="AW2275" s="12"/>
      <c r="AX2275" s="12"/>
      <c r="AY2275" s="12"/>
      <c r="AZ2275" s="12"/>
      <c r="BA2275" s="12"/>
      <c r="BB2275" s="12"/>
      <c r="BC2275" s="12"/>
      <c r="BD2275" s="12"/>
      <c r="BE2275" s="12"/>
      <c r="BF2275" s="12"/>
      <c r="BG2275" s="12"/>
      <c r="BH2275" s="12"/>
      <c r="BI2275" s="12"/>
      <c r="BJ2275" s="13"/>
      <c r="BK2275" s="13"/>
      <c r="BL2275" s="13"/>
      <c r="BM2275" s="13"/>
      <c r="BN2275" s="13"/>
    </row>
    <row r="2276" spans="1:66" x14ac:dyDescent="0.25">
      <c r="A2276" s="10"/>
      <c r="B2276" s="10"/>
      <c r="C2276" s="10"/>
      <c r="D2276" s="10"/>
      <c r="E2276" s="10"/>
      <c r="F2276" s="10"/>
      <c r="G2276" s="10"/>
      <c r="H2276" s="10"/>
      <c r="I2276" s="10"/>
      <c r="J2276" s="10"/>
      <c r="K2276" s="11"/>
      <c r="L2276" s="11"/>
      <c r="M2276" s="12"/>
      <c r="N2276" s="12"/>
      <c r="O2276" s="12"/>
      <c r="P2276" s="12"/>
      <c r="Q2276" s="12"/>
      <c r="R2276" s="12"/>
      <c r="S2276" s="12"/>
      <c r="T2276" s="12"/>
      <c r="U2276" s="12"/>
      <c r="V2276" s="12"/>
      <c r="W2276" s="12"/>
      <c r="X2276" s="12"/>
      <c r="Y2276" s="12"/>
      <c r="Z2276" s="12"/>
      <c r="AA2276" s="12"/>
      <c r="AB2276" s="12"/>
      <c r="AC2276" s="12"/>
      <c r="AD2276" s="12"/>
      <c r="AE2276" s="12"/>
      <c r="AF2276" s="12"/>
      <c r="AG2276" s="12"/>
      <c r="AH2276" s="12"/>
      <c r="AI2276" s="12"/>
      <c r="AJ2276" s="12"/>
      <c r="AK2276" s="12"/>
      <c r="AL2276" s="12"/>
      <c r="AM2276" s="12"/>
      <c r="AN2276" s="12"/>
      <c r="AO2276" s="12"/>
      <c r="AP2276" s="12"/>
      <c r="AQ2276" s="12"/>
      <c r="AR2276" s="12"/>
      <c r="AS2276" s="12"/>
      <c r="AT2276" s="12"/>
      <c r="AU2276" s="12"/>
      <c r="AV2276" s="12"/>
      <c r="AW2276" s="12"/>
      <c r="AX2276" s="12"/>
      <c r="AY2276" s="12"/>
      <c r="AZ2276" s="12"/>
      <c r="BA2276" s="12"/>
      <c r="BB2276" s="12"/>
      <c r="BC2276" s="12"/>
      <c r="BD2276" s="12"/>
      <c r="BE2276" s="12"/>
      <c r="BF2276" s="12"/>
      <c r="BG2276" s="12"/>
      <c r="BH2276" s="12"/>
      <c r="BI2276" s="12"/>
      <c r="BJ2276" s="13"/>
      <c r="BK2276" s="13"/>
      <c r="BL2276" s="13"/>
      <c r="BM2276" s="13"/>
      <c r="BN2276" s="13"/>
    </row>
    <row r="2277" spans="1:66" x14ac:dyDescent="0.25">
      <c r="A2277" s="10"/>
      <c r="B2277" s="10"/>
      <c r="C2277" s="10"/>
      <c r="D2277" s="10"/>
      <c r="E2277" s="10"/>
      <c r="F2277" s="10"/>
      <c r="G2277" s="10"/>
      <c r="H2277" s="10"/>
      <c r="I2277" s="10"/>
      <c r="J2277" s="10"/>
      <c r="K2277" s="11"/>
      <c r="L2277" s="11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2"/>
      <c r="AS2277" s="12"/>
      <c r="AT2277" s="12"/>
      <c r="AU2277" s="12"/>
      <c r="AV2277" s="12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12"/>
      <c r="BG2277" s="12"/>
      <c r="BH2277" s="12"/>
      <c r="BI2277" s="12"/>
      <c r="BJ2277" s="13"/>
      <c r="BK2277" s="13"/>
      <c r="BL2277" s="13"/>
      <c r="BM2277" s="13"/>
      <c r="BN2277" s="13"/>
    </row>
    <row r="2278" spans="1:66" x14ac:dyDescent="0.25">
      <c r="A2278" s="10"/>
      <c r="B2278" s="10"/>
      <c r="C2278" s="10"/>
      <c r="D2278" s="10"/>
      <c r="E2278" s="10"/>
      <c r="F2278" s="10"/>
      <c r="G2278" s="10"/>
      <c r="H2278" s="10"/>
      <c r="I2278" s="10"/>
      <c r="J2278" s="10"/>
      <c r="K2278" s="11"/>
      <c r="L2278" s="11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12"/>
      <c r="AE2278" s="12"/>
      <c r="AF2278" s="12"/>
      <c r="AG2278" s="12"/>
      <c r="AH2278" s="12"/>
      <c r="AI2278" s="12"/>
      <c r="AJ2278" s="12"/>
      <c r="AK2278" s="12"/>
      <c r="AL2278" s="12"/>
      <c r="AM2278" s="12"/>
      <c r="AN2278" s="12"/>
      <c r="AO2278" s="12"/>
      <c r="AP2278" s="12"/>
      <c r="AQ2278" s="12"/>
      <c r="AR2278" s="12"/>
      <c r="AS2278" s="12"/>
      <c r="AT2278" s="12"/>
      <c r="AU2278" s="12"/>
      <c r="AV2278" s="12"/>
      <c r="AW2278" s="12"/>
      <c r="AX2278" s="12"/>
      <c r="AY2278" s="12"/>
      <c r="AZ2278" s="12"/>
      <c r="BA2278" s="12"/>
      <c r="BB2278" s="12"/>
      <c r="BC2278" s="12"/>
      <c r="BD2278" s="12"/>
      <c r="BE2278" s="12"/>
      <c r="BF2278" s="12"/>
      <c r="BG2278" s="12"/>
      <c r="BH2278" s="12"/>
      <c r="BI2278" s="12"/>
      <c r="BJ2278" s="13"/>
      <c r="BK2278" s="13"/>
      <c r="BL2278" s="13"/>
      <c r="BM2278" s="13"/>
      <c r="BN2278" s="13"/>
    </row>
    <row r="2279" spans="1:66" s="14" customFormat="1" x14ac:dyDescent="0.25">
      <c r="A2279" s="10"/>
      <c r="B2279" s="10"/>
      <c r="C2279" s="10"/>
      <c r="D2279" s="10"/>
      <c r="E2279" s="10"/>
      <c r="F2279" s="10"/>
      <c r="G2279" s="10"/>
      <c r="H2279" s="10"/>
      <c r="I2279" s="10"/>
      <c r="J2279" s="10"/>
      <c r="K2279" s="11"/>
      <c r="L2279" s="11"/>
      <c r="M2279" s="12"/>
      <c r="N2279" s="12"/>
      <c r="O2279" s="12"/>
      <c r="P2279" s="12"/>
      <c r="Q2279" s="12"/>
      <c r="R2279" s="12"/>
      <c r="S2279" s="12"/>
      <c r="T2279" s="12"/>
      <c r="U2279" s="12"/>
      <c r="V2279" s="12"/>
      <c r="W2279" s="12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2"/>
      <c r="AS2279" s="12"/>
      <c r="AT2279" s="12"/>
      <c r="AU2279" s="12"/>
      <c r="AV2279" s="12"/>
      <c r="AW2279" s="12"/>
      <c r="AX2279" s="12"/>
      <c r="AY2279" s="12"/>
      <c r="AZ2279" s="12"/>
      <c r="BA2279" s="12"/>
      <c r="BB2279" s="12"/>
      <c r="BC2279" s="12"/>
      <c r="BD2279" s="12"/>
      <c r="BE2279" s="12"/>
      <c r="BF2279" s="12"/>
      <c r="BG2279" s="12"/>
      <c r="BH2279" s="12"/>
      <c r="BI2279" s="12"/>
      <c r="BJ2279" s="13"/>
      <c r="BK2279" s="13"/>
      <c r="BL2279" s="13"/>
      <c r="BM2279" s="13"/>
      <c r="BN2279" s="13"/>
    </row>
    <row r="2280" spans="1:66" x14ac:dyDescent="0.25">
      <c r="A2280" s="10"/>
      <c r="B2280" s="10"/>
      <c r="C2280" s="10"/>
      <c r="D2280" s="10"/>
      <c r="E2280" s="10"/>
      <c r="F2280" s="10"/>
      <c r="G2280" s="10"/>
      <c r="H2280" s="10"/>
      <c r="I2280" s="10"/>
      <c r="J2280" s="10"/>
      <c r="K2280" s="11"/>
      <c r="L2280" s="11"/>
      <c r="M2280" s="12"/>
      <c r="N2280" s="12"/>
      <c r="O2280" s="12"/>
      <c r="P2280" s="12"/>
      <c r="Q2280" s="12"/>
      <c r="R2280" s="12"/>
      <c r="S2280" s="12"/>
      <c r="T2280" s="12"/>
      <c r="U2280" s="12"/>
      <c r="V2280" s="12"/>
      <c r="W2280" s="12"/>
      <c r="X2280" s="12"/>
      <c r="Y2280" s="12"/>
      <c r="Z2280" s="12"/>
      <c r="AA2280" s="12"/>
      <c r="AB2280" s="12"/>
      <c r="AC2280" s="12"/>
      <c r="AD2280" s="12"/>
      <c r="AE2280" s="12"/>
      <c r="AF2280" s="12"/>
      <c r="AG2280" s="12"/>
      <c r="AH2280" s="12"/>
      <c r="AI2280" s="12"/>
      <c r="AJ2280" s="12"/>
      <c r="AK2280" s="12"/>
      <c r="AL2280" s="12"/>
      <c r="AM2280" s="12"/>
      <c r="AN2280" s="12"/>
      <c r="AO2280" s="12"/>
      <c r="AP2280" s="12"/>
      <c r="AQ2280" s="12"/>
      <c r="AR2280" s="12"/>
      <c r="AS2280" s="12"/>
      <c r="AT2280" s="12"/>
      <c r="AU2280" s="12"/>
      <c r="AV2280" s="12"/>
      <c r="AW2280" s="12"/>
      <c r="AX2280" s="12"/>
      <c r="AY2280" s="12"/>
      <c r="AZ2280" s="12"/>
      <c r="BA2280" s="12"/>
      <c r="BB2280" s="12"/>
      <c r="BC2280" s="12"/>
      <c r="BD2280" s="12"/>
      <c r="BE2280" s="12"/>
      <c r="BF2280" s="12"/>
      <c r="BG2280" s="12"/>
      <c r="BH2280" s="12"/>
      <c r="BI2280" s="12"/>
      <c r="BJ2280" s="13"/>
      <c r="BK2280" s="13"/>
      <c r="BL2280" s="13"/>
      <c r="BM2280" s="13"/>
      <c r="BN2280" s="13"/>
    </row>
    <row r="2281" spans="1:66" x14ac:dyDescent="0.25">
      <c r="A2281" s="10"/>
      <c r="B2281" s="10"/>
      <c r="C2281" s="10"/>
      <c r="D2281" s="10"/>
      <c r="E2281" s="10"/>
      <c r="F2281" s="10"/>
      <c r="G2281" s="10"/>
      <c r="H2281" s="10"/>
      <c r="I2281" s="10"/>
      <c r="J2281" s="10"/>
      <c r="K2281" s="11"/>
      <c r="L2281" s="11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2"/>
      <c r="AS2281" s="12"/>
      <c r="AT2281" s="12"/>
      <c r="AU2281" s="12"/>
      <c r="AV2281" s="12"/>
      <c r="AW2281" s="12"/>
      <c r="AX2281" s="12"/>
      <c r="AY2281" s="12"/>
      <c r="AZ2281" s="12"/>
      <c r="BA2281" s="12"/>
      <c r="BB2281" s="12"/>
      <c r="BC2281" s="12"/>
      <c r="BD2281" s="12"/>
      <c r="BE2281" s="12"/>
      <c r="BF2281" s="12"/>
      <c r="BG2281" s="12"/>
      <c r="BH2281" s="12"/>
      <c r="BI2281" s="12"/>
      <c r="BJ2281" s="13"/>
      <c r="BK2281" s="13"/>
      <c r="BL2281" s="13"/>
      <c r="BM2281" s="13"/>
      <c r="BN2281" s="13"/>
    </row>
    <row r="2282" spans="1:66" x14ac:dyDescent="0.25">
      <c r="A2282" s="10"/>
      <c r="B2282" s="10"/>
      <c r="C2282" s="10"/>
      <c r="D2282" s="10"/>
      <c r="E2282" s="10"/>
      <c r="F2282" s="10"/>
      <c r="G2282" s="10"/>
      <c r="H2282" s="10"/>
      <c r="I2282" s="10"/>
      <c r="J2282" s="10"/>
      <c r="K2282" s="11"/>
      <c r="L2282" s="11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  <c r="W2282" s="12"/>
      <c r="X2282" s="12"/>
      <c r="Y2282" s="12"/>
      <c r="Z2282" s="12"/>
      <c r="AA2282" s="12"/>
      <c r="AB2282" s="12"/>
      <c r="AC2282" s="12"/>
      <c r="AD2282" s="12"/>
      <c r="AE2282" s="12"/>
      <c r="AF2282" s="12"/>
      <c r="AG2282" s="12"/>
      <c r="AH2282" s="12"/>
      <c r="AI2282" s="12"/>
      <c r="AJ2282" s="12"/>
      <c r="AK2282" s="12"/>
      <c r="AL2282" s="12"/>
      <c r="AM2282" s="12"/>
      <c r="AN2282" s="12"/>
      <c r="AO2282" s="12"/>
      <c r="AP2282" s="12"/>
      <c r="AQ2282" s="12"/>
      <c r="AR2282" s="12"/>
      <c r="AS2282" s="12"/>
      <c r="AT2282" s="12"/>
      <c r="AU2282" s="12"/>
      <c r="AV2282" s="12"/>
      <c r="AW2282" s="12"/>
      <c r="AX2282" s="12"/>
      <c r="AY2282" s="12"/>
      <c r="AZ2282" s="12"/>
      <c r="BA2282" s="12"/>
      <c r="BB2282" s="12"/>
      <c r="BC2282" s="12"/>
      <c r="BD2282" s="12"/>
      <c r="BE2282" s="12"/>
      <c r="BF2282" s="12"/>
      <c r="BG2282" s="12"/>
      <c r="BH2282" s="12"/>
      <c r="BI2282" s="12"/>
      <c r="BJ2282" s="13"/>
      <c r="BK2282" s="13"/>
      <c r="BL2282" s="13"/>
      <c r="BM2282" s="13"/>
      <c r="BN2282" s="13"/>
    </row>
    <row r="2283" spans="1:66" x14ac:dyDescent="0.25">
      <c r="A2283" s="10"/>
      <c r="B2283" s="10"/>
      <c r="C2283" s="10"/>
      <c r="D2283" s="10"/>
      <c r="E2283" s="10"/>
      <c r="F2283" s="10"/>
      <c r="G2283" s="10"/>
      <c r="H2283" s="10"/>
      <c r="I2283" s="10"/>
      <c r="J2283" s="10"/>
      <c r="K2283" s="11"/>
      <c r="L2283" s="11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2"/>
      <c r="AS2283" s="12"/>
      <c r="AT2283" s="12"/>
      <c r="AU2283" s="12"/>
      <c r="AV2283" s="12"/>
      <c r="AW2283" s="12"/>
      <c r="AX2283" s="12"/>
      <c r="AY2283" s="12"/>
      <c r="AZ2283" s="12"/>
      <c r="BA2283" s="12"/>
      <c r="BB2283" s="12"/>
      <c r="BC2283" s="12"/>
      <c r="BD2283" s="12"/>
      <c r="BE2283" s="12"/>
      <c r="BF2283" s="12"/>
      <c r="BG2283" s="12"/>
      <c r="BH2283" s="12"/>
      <c r="BI2283" s="12"/>
      <c r="BJ2283" s="13"/>
      <c r="BK2283" s="13"/>
      <c r="BL2283" s="13"/>
      <c r="BM2283" s="13"/>
      <c r="BN2283" s="13"/>
    </row>
    <row r="2284" spans="1:66" x14ac:dyDescent="0.25">
      <c r="A2284" s="10"/>
      <c r="B2284" s="10"/>
      <c r="C2284" s="10"/>
      <c r="D2284" s="10"/>
      <c r="E2284" s="10"/>
      <c r="F2284" s="10"/>
      <c r="G2284" s="10"/>
      <c r="H2284" s="10"/>
      <c r="I2284" s="10"/>
      <c r="J2284" s="10"/>
      <c r="K2284" s="11"/>
      <c r="L2284" s="11"/>
      <c r="M2284" s="12"/>
      <c r="N2284" s="12"/>
      <c r="O2284" s="12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12"/>
      <c r="AE2284" s="12"/>
      <c r="AF2284" s="12"/>
      <c r="AG2284" s="12"/>
      <c r="AH2284" s="12"/>
      <c r="AI2284" s="12"/>
      <c r="AJ2284" s="12"/>
      <c r="AK2284" s="12"/>
      <c r="AL2284" s="12"/>
      <c r="AM2284" s="12"/>
      <c r="AN2284" s="12"/>
      <c r="AO2284" s="12"/>
      <c r="AP2284" s="12"/>
      <c r="AQ2284" s="12"/>
      <c r="AR2284" s="12"/>
      <c r="AS2284" s="12"/>
      <c r="AT2284" s="12"/>
      <c r="AU2284" s="12"/>
      <c r="AV2284" s="12"/>
      <c r="AW2284" s="12"/>
      <c r="AX2284" s="12"/>
      <c r="AY2284" s="12"/>
      <c r="AZ2284" s="12"/>
      <c r="BA2284" s="12"/>
      <c r="BB2284" s="12"/>
      <c r="BC2284" s="12"/>
      <c r="BD2284" s="12"/>
      <c r="BE2284" s="12"/>
      <c r="BF2284" s="12"/>
      <c r="BG2284" s="12"/>
      <c r="BH2284" s="12"/>
      <c r="BI2284" s="12"/>
      <c r="BJ2284" s="13"/>
      <c r="BK2284" s="13"/>
      <c r="BL2284" s="13"/>
      <c r="BM2284" s="13"/>
      <c r="BN2284" s="13"/>
    </row>
    <row r="2285" spans="1:66" x14ac:dyDescent="0.25">
      <c r="A2285" s="10"/>
      <c r="B2285" s="10"/>
      <c r="C2285" s="10"/>
      <c r="D2285" s="10"/>
      <c r="E2285" s="10"/>
      <c r="F2285" s="10"/>
      <c r="G2285" s="10"/>
      <c r="H2285" s="10"/>
      <c r="I2285" s="10"/>
      <c r="J2285" s="10"/>
      <c r="K2285" s="11"/>
      <c r="L2285" s="11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2"/>
      <c r="AS2285" s="12"/>
      <c r="AT2285" s="12"/>
      <c r="AU2285" s="12"/>
      <c r="AV2285" s="12"/>
      <c r="AW2285" s="12"/>
      <c r="AX2285" s="12"/>
      <c r="AY2285" s="12"/>
      <c r="AZ2285" s="12"/>
      <c r="BA2285" s="12"/>
      <c r="BB2285" s="12"/>
      <c r="BC2285" s="12"/>
      <c r="BD2285" s="12"/>
      <c r="BE2285" s="12"/>
      <c r="BF2285" s="12"/>
      <c r="BG2285" s="12"/>
      <c r="BH2285" s="12"/>
      <c r="BI2285" s="12"/>
      <c r="BJ2285" s="13"/>
      <c r="BK2285" s="13"/>
      <c r="BL2285" s="13"/>
      <c r="BM2285" s="13"/>
      <c r="BN2285" s="13"/>
    </row>
    <row r="2286" spans="1:66" x14ac:dyDescent="0.25">
      <c r="A2286" s="10"/>
      <c r="B2286" s="10"/>
      <c r="C2286" s="10"/>
      <c r="D2286" s="10"/>
      <c r="E2286" s="10"/>
      <c r="F2286" s="10"/>
      <c r="G2286" s="10"/>
      <c r="H2286" s="10"/>
      <c r="I2286" s="10"/>
      <c r="J2286" s="10"/>
      <c r="K2286" s="11"/>
      <c r="L2286" s="11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  <c r="W2286" s="12"/>
      <c r="X2286" s="12"/>
      <c r="Y2286" s="12"/>
      <c r="Z2286" s="12"/>
      <c r="AA2286" s="12"/>
      <c r="AB2286" s="12"/>
      <c r="AC2286" s="12"/>
      <c r="AD2286" s="12"/>
      <c r="AE2286" s="12"/>
      <c r="AF2286" s="12"/>
      <c r="AG2286" s="12"/>
      <c r="AH2286" s="12"/>
      <c r="AI2286" s="12"/>
      <c r="AJ2286" s="12"/>
      <c r="AK2286" s="12"/>
      <c r="AL2286" s="12"/>
      <c r="AM2286" s="12"/>
      <c r="AN2286" s="12"/>
      <c r="AO2286" s="12"/>
      <c r="AP2286" s="12"/>
      <c r="AQ2286" s="12"/>
      <c r="AR2286" s="12"/>
      <c r="AS2286" s="12"/>
      <c r="AT2286" s="12"/>
      <c r="AU2286" s="12"/>
      <c r="AV2286" s="12"/>
      <c r="AW2286" s="12"/>
      <c r="AX2286" s="12"/>
      <c r="AY2286" s="12"/>
      <c r="AZ2286" s="12"/>
      <c r="BA2286" s="12"/>
      <c r="BB2286" s="12"/>
      <c r="BC2286" s="12"/>
      <c r="BD2286" s="12"/>
      <c r="BE2286" s="12"/>
      <c r="BF2286" s="12"/>
      <c r="BG2286" s="12"/>
      <c r="BH2286" s="12"/>
      <c r="BI2286" s="12"/>
      <c r="BJ2286" s="13"/>
      <c r="BK2286" s="13"/>
      <c r="BL2286" s="13"/>
      <c r="BM2286" s="13"/>
      <c r="BN2286" s="13"/>
    </row>
    <row r="2287" spans="1:66" x14ac:dyDescent="0.25">
      <c r="A2287" s="10"/>
      <c r="B2287" s="10"/>
      <c r="C2287" s="10"/>
      <c r="D2287" s="10"/>
      <c r="E2287" s="10"/>
      <c r="F2287" s="10"/>
      <c r="G2287" s="10"/>
      <c r="H2287" s="10"/>
      <c r="I2287" s="10"/>
      <c r="J2287" s="10"/>
      <c r="K2287" s="11"/>
      <c r="L2287" s="11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2"/>
      <c r="AS2287" s="12"/>
      <c r="AT2287" s="12"/>
      <c r="AU2287" s="12"/>
      <c r="AV2287" s="12"/>
      <c r="AW2287" s="12"/>
      <c r="AX2287" s="12"/>
      <c r="AY2287" s="12"/>
      <c r="AZ2287" s="12"/>
      <c r="BA2287" s="12"/>
      <c r="BB2287" s="12"/>
      <c r="BC2287" s="12"/>
      <c r="BD2287" s="12"/>
      <c r="BE2287" s="12"/>
      <c r="BF2287" s="12"/>
      <c r="BG2287" s="12"/>
      <c r="BH2287" s="12"/>
      <c r="BI2287" s="12"/>
      <c r="BJ2287" s="13"/>
      <c r="BK2287" s="13"/>
      <c r="BL2287" s="13"/>
      <c r="BM2287" s="13"/>
      <c r="BN2287" s="13"/>
    </row>
    <row r="2288" spans="1:66" x14ac:dyDescent="0.25">
      <c r="A2288" s="10"/>
      <c r="B2288" s="10"/>
      <c r="C2288" s="10"/>
      <c r="D2288" s="10"/>
      <c r="E2288" s="10"/>
      <c r="F2288" s="10"/>
      <c r="G2288" s="10"/>
      <c r="H2288" s="10"/>
      <c r="I2288" s="10"/>
      <c r="J2288" s="10"/>
      <c r="K2288" s="11"/>
      <c r="L2288" s="11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  <c r="AD2288" s="12"/>
      <c r="AE2288" s="12"/>
      <c r="AF2288" s="12"/>
      <c r="AG2288" s="12"/>
      <c r="AH2288" s="12"/>
      <c r="AI2288" s="12"/>
      <c r="AJ2288" s="12"/>
      <c r="AK2288" s="12"/>
      <c r="AL2288" s="12"/>
      <c r="AM2288" s="12"/>
      <c r="AN2288" s="12"/>
      <c r="AO2288" s="12"/>
      <c r="AP2288" s="12"/>
      <c r="AQ2288" s="12"/>
      <c r="AR2288" s="12"/>
      <c r="AS2288" s="12"/>
      <c r="AT2288" s="12"/>
      <c r="AU2288" s="12"/>
      <c r="AV2288" s="12"/>
      <c r="AW2288" s="12"/>
      <c r="AX2288" s="12"/>
      <c r="AY2288" s="12"/>
      <c r="AZ2288" s="12"/>
      <c r="BA2288" s="12"/>
      <c r="BB2288" s="12"/>
      <c r="BC2288" s="12"/>
      <c r="BD2288" s="12"/>
      <c r="BE2288" s="12"/>
      <c r="BF2288" s="12"/>
      <c r="BG2288" s="12"/>
      <c r="BH2288" s="12"/>
      <c r="BI2288" s="12"/>
      <c r="BJ2288" s="13"/>
      <c r="BK2288" s="13"/>
      <c r="BL2288" s="13"/>
      <c r="BM2288" s="13"/>
      <c r="BN2288" s="13"/>
    </row>
    <row r="2289" spans="1:66" x14ac:dyDescent="0.25">
      <c r="A2289" s="10"/>
      <c r="B2289" s="10"/>
      <c r="C2289" s="10"/>
      <c r="D2289" s="10"/>
      <c r="E2289" s="10"/>
      <c r="F2289" s="10"/>
      <c r="G2289" s="10"/>
      <c r="H2289" s="10"/>
      <c r="I2289" s="10"/>
      <c r="J2289" s="10"/>
      <c r="K2289" s="11"/>
      <c r="L2289" s="11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2"/>
      <c r="AS2289" s="12"/>
      <c r="AT2289" s="12"/>
      <c r="AU2289" s="12"/>
      <c r="AV2289" s="12"/>
      <c r="AW2289" s="12"/>
      <c r="AX2289" s="12"/>
      <c r="AY2289" s="12"/>
      <c r="AZ2289" s="12"/>
      <c r="BA2289" s="12"/>
      <c r="BB2289" s="12"/>
      <c r="BC2289" s="12"/>
      <c r="BD2289" s="12"/>
      <c r="BE2289" s="12"/>
      <c r="BF2289" s="12"/>
      <c r="BG2289" s="12"/>
      <c r="BH2289" s="12"/>
      <c r="BI2289" s="12"/>
      <c r="BJ2289" s="13"/>
      <c r="BK2289" s="13"/>
      <c r="BL2289" s="13"/>
      <c r="BM2289" s="13"/>
      <c r="BN2289" s="13"/>
    </row>
    <row r="2290" spans="1:66" x14ac:dyDescent="0.25">
      <c r="A2290" s="10"/>
      <c r="B2290" s="10"/>
      <c r="C2290" s="10"/>
      <c r="D2290" s="10"/>
      <c r="E2290" s="10"/>
      <c r="F2290" s="10"/>
      <c r="G2290" s="10"/>
      <c r="H2290" s="10"/>
      <c r="I2290" s="10"/>
      <c r="J2290" s="10"/>
      <c r="K2290" s="11"/>
      <c r="L2290" s="11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12"/>
      <c r="AL2290" s="12"/>
      <c r="AM2290" s="12"/>
      <c r="AN2290" s="12"/>
      <c r="AO2290" s="12"/>
      <c r="AP2290" s="12"/>
      <c r="AQ2290" s="12"/>
      <c r="AR2290" s="12"/>
      <c r="AS2290" s="12"/>
      <c r="AT2290" s="12"/>
      <c r="AU2290" s="12"/>
      <c r="AV2290" s="12"/>
      <c r="AW2290" s="12"/>
      <c r="AX2290" s="12"/>
      <c r="AY2290" s="12"/>
      <c r="AZ2290" s="12"/>
      <c r="BA2290" s="12"/>
      <c r="BB2290" s="12"/>
      <c r="BC2290" s="12"/>
      <c r="BD2290" s="12"/>
      <c r="BE2290" s="12"/>
      <c r="BF2290" s="12"/>
      <c r="BG2290" s="12"/>
      <c r="BH2290" s="12"/>
      <c r="BI2290" s="12"/>
      <c r="BJ2290" s="13"/>
      <c r="BK2290" s="13"/>
      <c r="BL2290" s="13"/>
      <c r="BM2290" s="13"/>
      <c r="BN2290" s="13"/>
    </row>
    <row r="2291" spans="1:66" x14ac:dyDescent="0.25">
      <c r="A2291" s="10"/>
      <c r="B2291" s="10"/>
      <c r="C2291" s="10"/>
      <c r="D2291" s="10"/>
      <c r="E2291" s="10"/>
      <c r="F2291" s="10"/>
      <c r="G2291" s="10"/>
      <c r="H2291" s="10"/>
      <c r="I2291" s="10"/>
      <c r="J2291" s="10"/>
      <c r="K2291" s="11"/>
      <c r="L2291" s="11"/>
      <c r="M2291" s="12"/>
      <c r="N2291" s="12"/>
      <c r="O2291" s="12"/>
      <c r="P2291" s="12"/>
      <c r="Q2291" s="12"/>
      <c r="R2291" s="12"/>
      <c r="S2291" s="12"/>
      <c r="T2291" s="12"/>
      <c r="U2291" s="12"/>
      <c r="V2291" s="12"/>
      <c r="W2291" s="12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2"/>
      <c r="AS2291" s="12"/>
      <c r="AT2291" s="12"/>
      <c r="AU2291" s="12"/>
      <c r="AV2291" s="12"/>
      <c r="AW2291" s="12"/>
      <c r="AX2291" s="12"/>
      <c r="AY2291" s="12"/>
      <c r="AZ2291" s="12"/>
      <c r="BA2291" s="12"/>
      <c r="BB2291" s="12"/>
      <c r="BC2291" s="12"/>
      <c r="BD2291" s="12"/>
      <c r="BE2291" s="12"/>
      <c r="BF2291" s="12"/>
      <c r="BG2291" s="12"/>
      <c r="BH2291" s="12"/>
      <c r="BI2291" s="12"/>
      <c r="BJ2291" s="13"/>
      <c r="BK2291" s="13"/>
      <c r="BL2291" s="13"/>
      <c r="BM2291" s="13"/>
      <c r="BN2291" s="13"/>
    </row>
    <row r="2292" spans="1:66" x14ac:dyDescent="0.25">
      <c r="A2292" s="10"/>
      <c r="B2292" s="10"/>
      <c r="C2292" s="10"/>
      <c r="D2292" s="10"/>
      <c r="E2292" s="10"/>
      <c r="F2292" s="10"/>
      <c r="G2292" s="10"/>
      <c r="H2292" s="10"/>
      <c r="I2292" s="10"/>
      <c r="J2292" s="10"/>
      <c r="K2292" s="11"/>
      <c r="L2292" s="11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  <c r="AD2292" s="12"/>
      <c r="AE2292" s="12"/>
      <c r="AF2292" s="12"/>
      <c r="AG2292" s="12"/>
      <c r="AH2292" s="12"/>
      <c r="AI2292" s="12"/>
      <c r="AJ2292" s="12"/>
      <c r="AK2292" s="12"/>
      <c r="AL2292" s="12"/>
      <c r="AM2292" s="12"/>
      <c r="AN2292" s="12"/>
      <c r="AO2292" s="12"/>
      <c r="AP2292" s="12"/>
      <c r="AQ2292" s="12"/>
      <c r="AR2292" s="12"/>
      <c r="AS2292" s="12"/>
      <c r="AT2292" s="12"/>
      <c r="AU2292" s="12"/>
      <c r="AV2292" s="12"/>
      <c r="AW2292" s="12"/>
      <c r="AX2292" s="12"/>
      <c r="AY2292" s="12"/>
      <c r="AZ2292" s="12"/>
      <c r="BA2292" s="12"/>
      <c r="BB2292" s="12"/>
      <c r="BC2292" s="12"/>
      <c r="BD2292" s="12"/>
      <c r="BE2292" s="12"/>
      <c r="BF2292" s="12"/>
      <c r="BG2292" s="12"/>
      <c r="BH2292" s="12"/>
      <c r="BI2292" s="12"/>
      <c r="BJ2292" s="13"/>
      <c r="BK2292" s="13"/>
      <c r="BL2292" s="13"/>
      <c r="BM2292" s="13"/>
      <c r="BN2292" s="13"/>
    </row>
    <row r="2293" spans="1:66" x14ac:dyDescent="0.25">
      <c r="A2293" s="10"/>
      <c r="B2293" s="10"/>
      <c r="C2293" s="10"/>
      <c r="D2293" s="10"/>
      <c r="E2293" s="10"/>
      <c r="F2293" s="10"/>
      <c r="G2293" s="10"/>
      <c r="H2293" s="10"/>
      <c r="I2293" s="10"/>
      <c r="J2293" s="10"/>
      <c r="K2293" s="11"/>
      <c r="L2293" s="11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2"/>
      <c r="AS2293" s="12"/>
      <c r="AT2293" s="12"/>
      <c r="AU2293" s="12"/>
      <c r="AV2293" s="12"/>
      <c r="AW2293" s="12"/>
      <c r="AX2293" s="12"/>
      <c r="AY2293" s="12"/>
      <c r="AZ2293" s="12"/>
      <c r="BA2293" s="12"/>
      <c r="BB2293" s="12"/>
      <c r="BC2293" s="12"/>
      <c r="BD2293" s="12"/>
      <c r="BE2293" s="12"/>
      <c r="BF2293" s="12"/>
      <c r="BG2293" s="12"/>
      <c r="BH2293" s="12"/>
      <c r="BI2293" s="12"/>
      <c r="BJ2293" s="13"/>
      <c r="BK2293" s="13"/>
      <c r="BL2293" s="13"/>
      <c r="BM2293" s="13"/>
      <c r="BN2293" s="13"/>
    </row>
    <row r="2294" spans="1:66" x14ac:dyDescent="0.25">
      <c r="A2294" s="10"/>
      <c r="B2294" s="10"/>
      <c r="C2294" s="10"/>
      <c r="D2294" s="10"/>
      <c r="E2294" s="10"/>
      <c r="F2294" s="10"/>
      <c r="G2294" s="10"/>
      <c r="H2294" s="10"/>
      <c r="I2294" s="10"/>
      <c r="J2294" s="10"/>
      <c r="K2294" s="11"/>
      <c r="L2294" s="11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  <c r="AE2294" s="12"/>
      <c r="AF2294" s="12"/>
      <c r="AG2294" s="12"/>
      <c r="AH2294" s="12"/>
      <c r="AI2294" s="12"/>
      <c r="AJ2294" s="12"/>
      <c r="AK2294" s="12"/>
      <c r="AL2294" s="12"/>
      <c r="AM2294" s="12"/>
      <c r="AN2294" s="12"/>
      <c r="AO2294" s="12"/>
      <c r="AP2294" s="12"/>
      <c r="AQ2294" s="12"/>
      <c r="AR2294" s="12"/>
      <c r="AS2294" s="12"/>
      <c r="AT2294" s="12"/>
      <c r="AU2294" s="12"/>
      <c r="AV2294" s="12"/>
      <c r="AW2294" s="12"/>
      <c r="AX2294" s="12"/>
      <c r="AY2294" s="12"/>
      <c r="AZ2294" s="12"/>
      <c r="BA2294" s="12"/>
      <c r="BB2294" s="12"/>
      <c r="BC2294" s="12"/>
      <c r="BD2294" s="12"/>
      <c r="BE2294" s="12"/>
      <c r="BF2294" s="12"/>
      <c r="BG2294" s="12"/>
      <c r="BH2294" s="12"/>
      <c r="BI2294" s="12"/>
      <c r="BJ2294" s="13"/>
      <c r="BK2294" s="13"/>
      <c r="BL2294" s="13"/>
      <c r="BM2294" s="13"/>
      <c r="BN2294" s="13"/>
    </row>
    <row r="2295" spans="1:66" x14ac:dyDescent="0.25">
      <c r="A2295" s="10"/>
      <c r="B2295" s="10"/>
      <c r="C2295" s="10"/>
      <c r="D2295" s="10"/>
      <c r="E2295" s="10"/>
      <c r="F2295" s="10"/>
      <c r="G2295" s="10"/>
      <c r="H2295" s="10"/>
      <c r="I2295" s="10"/>
      <c r="J2295" s="10"/>
      <c r="K2295" s="11"/>
      <c r="L2295" s="11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2"/>
      <c r="AS2295" s="12"/>
      <c r="AT2295" s="12"/>
      <c r="AU2295" s="12"/>
      <c r="AV2295" s="12"/>
      <c r="AW2295" s="12"/>
      <c r="AX2295" s="12"/>
      <c r="AY2295" s="12"/>
      <c r="AZ2295" s="12"/>
      <c r="BA2295" s="12"/>
      <c r="BB2295" s="12"/>
      <c r="BC2295" s="12"/>
      <c r="BD2295" s="12"/>
      <c r="BE2295" s="12"/>
      <c r="BF2295" s="12"/>
      <c r="BG2295" s="12"/>
      <c r="BH2295" s="12"/>
      <c r="BI2295" s="12"/>
      <c r="BJ2295" s="13"/>
      <c r="BK2295" s="13"/>
      <c r="BL2295" s="13"/>
      <c r="BM2295" s="13"/>
      <c r="BN2295" s="13"/>
    </row>
    <row r="2296" spans="1:66" x14ac:dyDescent="0.25">
      <c r="A2296" s="10"/>
      <c r="B2296" s="10"/>
      <c r="C2296" s="10"/>
      <c r="D2296" s="10"/>
      <c r="E2296" s="10"/>
      <c r="F2296" s="10"/>
      <c r="G2296" s="10"/>
      <c r="H2296" s="10"/>
      <c r="I2296" s="10"/>
      <c r="J2296" s="10"/>
      <c r="K2296" s="11"/>
      <c r="L2296" s="11"/>
      <c r="M2296" s="12"/>
      <c r="N2296" s="12"/>
      <c r="O2296" s="12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12"/>
      <c r="AE2296" s="12"/>
      <c r="AF2296" s="12"/>
      <c r="AG2296" s="12"/>
      <c r="AH2296" s="12"/>
      <c r="AI2296" s="12"/>
      <c r="AJ2296" s="12"/>
      <c r="AK2296" s="12"/>
      <c r="AL2296" s="12"/>
      <c r="AM2296" s="12"/>
      <c r="AN2296" s="12"/>
      <c r="AO2296" s="12"/>
      <c r="AP2296" s="12"/>
      <c r="AQ2296" s="12"/>
      <c r="AR2296" s="12"/>
      <c r="AS2296" s="12"/>
      <c r="AT2296" s="12"/>
      <c r="AU2296" s="12"/>
      <c r="AV2296" s="12"/>
      <c r="AW2296" s="12"/>
      <c r="AX2296" s="12"/>
      <c r="AY2296" s="12"/>
      <c r="AZ2296" s="12"/>
      <c r="BA2296" s="12"/>
      <c r="BB2296" s="12"/>
      <c r="BC2296" s="12"/>
      <c r="BD2296" s="12"/>
      <c r="BE2296" s="12"/>
      <c r="BF2296" s="12"/>
      <c r="BG2296" s="12"/>
      <c r="BH2296" s="12"/>
      <c r="BI2296" s="12"/>
      <c r="BJ2296" s="13"/>
      <c r="BK2296" s="13"/>
      <c r="BL2296" s="13"/>
      <c r="BM2296" s="13"/>
      <c r="BN2296" s="13"/>
    </row>
    <row r="2297" spans="1:66" x14ac:dyDescent="0.25">
      <c r="A2297" s="10"/>
      <c r="B2297" s="10"/>
      <c r="C2297" s="10"/>
      <c r="D2297" s="10"/>
      <c r="E2297" s="10"/>
      <c r="F2297" s="10"/>
      <c r="G2297" s="10"/>
      <c r="H2297" s="10"/>
      <c r="I2297" s="10"/>
      <c r="J2297" s="10"/>
      <c r="K2297" s="11"/>
      <c r="L2297" s="11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2"/>
      <c r="AS2297" s="12"/>
      <c r="AT2297" s="12"/>
      <c r="AU2297" s="12"/>
      <c r="AV2297" s="12"/>
      <c r="AW2297" s="12"/>
      <c r="AX2297" s="12"/>
      <c r="AY2297" s="12"/>
      <c r="AZ2297" s="12"/>
      <c r="BA2297" s="12"/>
      <c r="BB2297" s="12"/>
      <c r="BC2297" s="12"/>
      <c r="BD2297" s="12"/>
      <c r="BE2297" s="12"/>
      <c r="BF2297" s="12"/>
      <c r="BG2297" s="12"/>
      <c r="BH2297" s="12"/>
      <c r="BI2297" s="12"/>
      <c r="BJ2297" s="13"/>
      <c r="BK2297" s="13"/>
      <c r="BL2297" s="13"/>
      <c r="BM2297" s="13"/>
      <c r="BN2297" s="13"/>
    </row>
    <row r="2298" spans="1:66" x14ac:dyDescent="0.25">
      <c r="A2298" s="10"/>
      <c r="B2298" s="10"/>
      <c r="C2298" s="10"/>
      <c r="D2298" s="10"/>
      <c r="E2298" s="10"/>
      <c r="F2298" s="10"/>
      <c r="G2298" s="10"/>
      <c r="H2298" s="10"/>
      <c r="I2298" s="10"/>
      <c r="J2298" s="10"/>
      <c r="K2298" s="11"/>
      <c r="L2298" s="11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2"/>
      <c r="AE2298" s="12"/>
      <c r="AF2298" s="12"/>
      <c r="AG2298" s="12"/>
      <c r="AH2298" s="12"/>
      <c r="AI2298" s="12"/>
      <c r="AJ2298" s="12"/>
      <c r="AK2298" s="12"/>
      <c r="AL2298" s="12"/>
      <c r="AM2298" s="12"/>
      <c r="AN2298" s="12"/>
      <c r="AO2298" s="12"/>
      <c r="AP2298" s="12"/>
      <c r="AQ2298" s="12"/>
      <c r="AR2298" s="12"/>
      <c r="AS2298" s="12"/>
      <c r="AT2298" s="12"/>
      <c r="AU2298" s="12"/>
      <c r="AV2298" s="12"/>
      <c r="AW2298" s="12"/>
      <c r="AX2298" s="12"/>
      <c r="AY2298" s="12"/>
      <c r="AZ2298" s="12"/>
      <c r="BA2298" s="12"/>
      <c r="BB2298" s="12"/>
      <c r="BC2298" s="12"/>
      <c r="BD2298" s="12"/>
      <c r="BE2298" s="12"/>
      <c r="BF2298" s="12"/>
      <c r="BG2298" s="12"/>
      <c r="BH2298" s="12"/>
      <c r="BI2298" s="12"/>
      <c r="BJ2298" s="13"/>
      <c r="BK2298" s="13"/>
      <c r="BL2298" s="13"/>
      <c r="BM2298" s="13"/>
      <c r="BN2298" s="13"/>
    </row>
    <row r="2299" spans="1:66" x14ac:dyDescent="0.25">
      <c r="A2299" s="10"/>
      <c r="B2299" s="10"/>
      <c r="C2299" s="10"/>
      <c r="D2299" s="10"/>
      <c r="E2299" s="10"/>
      <c r="F2299" s="10"/>
      <c r="G2299" s="10"/>
      <c r="H2299" s="10"/>
      <c r="I2299" s="10"/>
      <c r="J2299" s="10"/>
      <c r="K2299" s="11"/>
      <c r="L2299" s="11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2"/>
      <c r="AS2299" s="12"/>
      <c r="AT2299" s="12"/>
      <c r="AU2299" s="12"/>
      <c r="AV2299" s="12"/>
      <c r="AW2299" s="12"/>
      <c r="AX2299" s="12"/>
      <c r="AY2299" s="12"/>
      <c r="AZ2299" s="12"/>
      <c r="BA2299" s="12"/>
      <c r="BB2299" s="12"/>
      <c r="BC2299" s="12"/>
      <c r="BD2299" s="12"/>
      <c r="BE2299" s="12"/>
      <c r="BF2299" s="12"/>
      <c r="BG2299" s="12"/>
      <c r="BH2299" s="12"/>
      <c r="BI2299" s="12"/>
      <c r="BJ2299" s="13"/>
      <c r="BK2299" s="13"/>
      <c r="BL2299" s="13"/>
      <c r="BM2299" s="13"/>
      <c r="BN2299" s="13"/>
    </row>
    <row r="2300" spans="1:66" x14ac:dyDescent="0.25">
      <c r="A2300" s="10"/>
      <c r="B2300" s="10"/>
      <c r="C2300" s="10"/>
      <c r="D2300" s="10"/>
      <c r="E2300" s="10"/>
      <c r="F2300" s="10"/>
      <c r="G2300" s="10"/>
      <c r="H2300" s="10"/>
      <c r="I2300" s="10"/>
      <c r="J2300" s="10"/>
      <c r="K2300" s="11"/>
      <c r="L2300" s="11"/>
      <c r="M2300" s="12"/>
      <c r="N2300" s="12"/>
      <c r="O2300" s="12"/>
      <c r="P2300" s="12"/>
      <c r="Q2300" s="12"/>
      <c r="R2300" s="12"/>
      <c r="S2300" s="12"/>
      <c r="T2300" s="12"/>
      <c r="U2300" s="12"/>
      <c r="V2300" s="12"/>
      <c r="W2300" s="12"/>
      <c r="X2300" s="12"/>
      <c r="Y2300" s="12"/>
      <c r="Z2300" s="12"/>
      <c r="AA2300" s="12"/>
      <c r="AB2300" s="12"/>
      <c r="AC2300" s="12"/>
      <c r="AD2300" s="12"/>
      <c r="AE2300" s="12"/>
      <c r="AF2300" s="12"/>
      <c r="AG2300" s="12"/>
      <c r="AH2300" s="12"/>
      <c r="AI2300" s="12"/>
      <c r="AJ2300" s="12"/>
      <c r="AK2300" s="12"/>
      <c r="AL2300" s="12"/>
      <c r="AM2300" s="12"/>
      <c r="AN2300" s="12"/>
      <c r="AO2300" s="12"/>
      <c r="AP2300" s="12"/>
      <c r="AQ2300" s="12"/>
      <c r="AR2300" s="12"/>
      <c r="AS2300" s="12"/>
      <c r="AT2300" s="12"/>
      <c r="AU2300" s="12"/>
      <c r="AV2300" s="12"/>
      <c r="AW2300" s="12"/>
      <c r="AX2300" s="12"/>
      <c r="AY2300" s="12"/>
      <c r="AZ2300" s="12"/>
      <c r="BA2300" s="12"/>
      <c r="BB2300" s="12"/>
      <c r="BC2300" s="12"/>
      <c r="BD2300" s="12"/>
      <c r="BE2300" s="12"/>
      <c r="BF2300" s="12"/>
      <c r="BG2300" s="12"/>
      <c r="BH2300" s="12"/>
      <c r="BI2300" s="12"/>
      <c r="BJ2300" s="13"/>
      <c r="BK2300" s="13"/>
      <c r="BL2300" s="13"/>
      <c r="BM2300" s="13"/>
      <c r="BN2300" s="13"/>
    </row>
    <row r="2301" spans="1:66" x14ac:dyDescent="0.25">
      <c r="A2301" s="10"/>
      <c r="B2301" s="10"/>
      <c r="C2301" s="10"/>
      <c r="D2301" s="10"/>
      <c r="E2301" s="10"/>
      <c r="F2301" s="10"/>
      <c r="G2301" s="10"/>
      <c r="H2301" s="10"/>
      <c r="I2301" s="10"/>
      <c r="J2301" s="10"/>
      <c r="K2301" s="11"/>
      <c r="L2301" s="11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2"/>
      <c r="AS2301" s="12"/>
      <c r="AT2301" s="12"/>
      <c r="AU2301" s="12"/>
      <c r="AV2301" s="12"/>
      <c r="AW2301" s="12"/>
      <c r="AX2301" s="12"/>
      <c r="AY2301" s="12"/>
      <c r="AZ2301" s="12"/>
      <c r="BA2301" s="12"/>
      <c r="BB2301" s="12"/>
      <c r="BC2301" s="12"/>
      <c r="BD2301" s="12"/>
      <c r="BE2301" s="12"/>
      <c r="BF2301" s="12"/>
      <c r="BG2301" s="12"/>
      <c r="BH2301" s="12"/>
      <c r="BI2301" s="12"/>
      <c r="BJ2301" s="13"/>
      <c r="BK2301" s="13"/>
      <c r="BL2301" s="13"/>
      <c r="BM2301" s="13"/>
      <c r="BN2301" s="13"/>
    </row>
    <row r="2302" spans="1:66" x14ac:dyDescent="0.25">
      <c r="A2302" s="10"/>
      <c r="B2302" s="10"/>
      <c r="C2302" s="10"/>
      <c r="D2302" s="10"/>
      <c r="E2302" s="10"/>
      <c r="F2302" s="10"/>
      <c r="G2302" s="10"/>
      <c r="H2302" s="10"/>
      <c r="I2302" s="10"/>
      <c r="J2302" s="10"/>
      <c r="K2302" s="11"/>
      <c r="L2302" s="11"/>
      <c r="M2302" s="12"/>
      <c r="N2302" s="12"/>
      <c r="O2302" s="12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12"/>
      <c r="AE2302" s="12"/>
      <c r="AF2302" s="12"/>
      <c r="AG2302" s="12"/>
      <c r="AH2302" s="12"/>
      <c r="AI2302" s="12"/>
      <c r="AJ2302" s="12"/>
      <c r="AK2302" s="12"/>
      <c r="AL2302" s="12"/>
      <c r="AM2302" s="12"/>
      <c r="AN2302" s="12"/>
      <c r="AO2302" s="12"/>
      <c r="AP2302" s="12"/>
      <c r="AQ2302" s="12"/>
      <c r="AR2302" s="12"/>
      <c r="AS2302" s="12"/>
      <c r="AT2302" s="12"/>
      <c r="AU2302" s="12"/>
      <c r="AV2302" s="12"/>
      <c r="AW2302" s="12"/>
      <c r="AX2302" s="12"/>
      <c r="AY2302" s="12"/>
      <c r="AZ2302" s="12"/>
      <c r="BA2302" s="12"/>
      <c r="BB2302" s="12"/>
      <c r="BC2302" s="12"/>
      <c r="BD2302" s="12"/>
      <c r="BE2302" s="12"/>
      <c r="BF2302" s="12"/>
      <c r="BG2302" s="12"/>
      <c r="BH2302" s="12"/>
      <c r="BI2302" s="12"/>
      <c r="BJ2302" s="13"/>
      <c r="BK2302" s="13"/>
      <c r="BL2302" s="13"/>
      <c r="BM2302" s="13"/>
      <c r="BN2302" s="13"/>
    </row>
    <row r="2303" spans="1:66" x14ac:dyDescent="0.25">
      <c r="A2303" s="10"/>
      <c r="B2303" s="10"/>
      <c r="C2303" s="10"/>
      <c r="D2303" s="10"/>
      <c r="E2303" s="10"/>
      <c r="F2303" s="10"/>
      <c r="G2303" s="10"/>
      <c r="H2303" s="10"/>
      <c r="I2303" s="10"/>
      <c r="J2303" s="10"/>
      <c r="K2303" s="11"/>
      <c r="L2303" s="11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2"/>
      <c r="AS2303" s="12"/>
      <c r="AT2303" s="12"/>
      <c r="AU2303" s="12"/>
      <c r="AV2303" s="12"/>
      <c r="AW2303" s="12"/>
      <c r="AX2303" s="12"/>
      <c r="AY2303" s="12"/>
      <c r="AZ2303" s="12"/>
      <c r="BA2303" s="12"/>
      <c r="BB2303" s="12"/>
      <c r="BC2303" s="12"/>
      <c r="BD2303" s="12"/>
      <c r="BE2303" s="12"/>
      <c r="BF2303" s="12"/>
      <c r="BG2303" s="12"/>
      <c r="BH2303" s="12"/>
      <c r="BI2303" s="12"/>
      <c r="BJ2303" s="13"/>
      <c r="BK2303" s="13"/>
      <c r="BL2303" s="13"/>
      <c r="BM2303" s="13"/>
      <c r="BN2303" s="13"/>
    </row>
    <row r="2304" spans="1:66" x14ac:dyDescent="0.25">
      <c r="A2304" s="10"/>
      <c r="B2304" s="10"/>
      <c r="C2304" s="10"/>
      <c r="D2304" s="10"/>
      <c r="E2304" s="10"/>
      <c r="F2304" s="10"/>
      <c r="G2304" s="10"/>
      <c r="H2304" s="10"/>
      <c r="I2304" s="10"/>
      <c r="J2304" s="10"/>
      <c r="K2304" s="11"/>
      <c r="L2304" s="11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  <c r="AD2304" s="12"/>
      <c r="AE2304" s="12"/>
      <c r="AF2304" s="12"/>
      <c r="AG2304" s="12"/>
      <c r="AH2304" s="12"/>
      <c r="AI2304" s="12"/>
      <c r="AJ2304" s="12"/>
      <c r="AK2304" s="12"/>
      <c r="AL2304" s="12"/>
      <c r="AM2304" s="12"/>
      <c r="AN2304" s="12"/>
      <c r="AO2304" s="12"/>
      <c r="AP2304" s="12"/>
      <c r="AQ2304" s="12"/>
      <c r="AR2304" s="12"/>
      <c r="AS2304" s="12"/>
      <c r="AT2304" s="12"/>
      <c r="AU2304" s="12"/>
      <c r="AV2304" s="12"/>
      <c r="AW2304" s="12"/>
      <c r="AX2304" s="12"/>
      <c r="AY2304" s="12"/>
      <c r="AZ2304" s="12"/>
      <c r="BA2304" s="12"/>
      <c r="BB2304" s="12"/>
      <c r="BC2304" s="12"/>
      <c r="BD2304" s="12"/>
      <c r="BE2304" s="12"/>
      <c r="BF2304" s="12"/>
      <c r="BG2304" s="12"/>
      <c r="BH2304" s="12"/>
      <c r="BI2304" s="12"/>
      <c r="BJ2304" s="13"/>
      <c r="BK2304" s="13"/>
      <c r="BL2304" s="13"/>
      <c r="BM2304" s="13"/>
      <c r="BN2304" s="13"/>
    </row>
    <row r="2305" spans="1:66" s="14" customFormat="1" x14ac:dyDescent="0.25">
      <c r="A2305" s="10"/>
      <c r="B2305" s="10"/>
      <c r="C2305" s="10"/>
      <c r="D2305" s="10"/>
      <c r="E2305" s="10"/>
      <c r="F2305" s="10"/>
      <c r="G2305" s="10"/>
      <c r="H2305" s="10"/>
      <c r="I2305" s="10"/>
      <c r="J2305" s="10"/>
      <c r="K2305" s="11"/>
      <c r="L2305" s="11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2"/>
      <c r="AS2305" s="12"/>
      <c r="AT2305" s="12"/>
      <c r="AU2305" s="12"/>
      <c r="AV2305" s="12"/>
      <c r="AW2305" s="12"/>
      <c r="AX2305" s="12"/>
      <c r="AY2305" s="12"/>
      <c r="AZ2305" s="12"/>
      <c r="BA2305" s="12"/>
      <c r="BB2305" s="12"/>
      <c r="BC2305" s="12"/>
      <c r="BD2305" s="12"/>
      <c r="BE2305" s="12"/>
      <c r="BF2305" s="12"/>
      <c r="BG2305" s="12"/>
      <c r="BH2305" s="12"/>
      <c r="BI2305" s="12"/>
      <c r="BJ2305" s="13"/>
      <c r="BK2305" s="13"/>
      <c r="BL2305" s="13"/>
      <c r="BM2305" s="13"/>
      <c r="BN2305" s="13"/>
    </row>
    <row r="2306" spans="1:66" x14ac:dyDescent="0.25">
      <c r="A2306" s="10"/>
      <c r="B2306" s="10"/>
      <c r="C2306" s="10"/>
      <c r="D2306" s="18"/>
      <c r="E2306" s="10"/>
      <c r="F2306" s="10"/>
      <c r="G2306" s="10"/>
      <c r="H2306" s="10"/>
      <c r="I2306" s="10"/>
      <c r="J2306" s="10"/>
      <c r="K2306" s="11"/>
      <c r="L2306" s="11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  <c r="AA2306" s="12"/>
      <c r="AB2306" s="12"/>
      <c r="AC2306" s="12"/>
      <c r="AD2306" s="12"/>
      <c r="AE2306" s="12"/>
      <c r="AF2306" s="12"/>
      <c r="AG2306" s="12"/>
      <c r="AH2306" s="12"/>
      <c r="AI2306" s="12"/>
      <c r="AJ2306" s="12"/>
      <c r="AK2306" s="12"/>
      <c r="AL2306" s="12"/>
      <c r="AM2306" s="12"/>
      <c r="AN2306" s="12"/>
      <c r="AO2306" s="12"/>
      <c r="AP2306" s="12"/>
      <c r="AQ2306" s="12"/>
      <c r="AR2306" s="12"/>
      <c r="AS2306" s="12"/>
      <c r="AT2306" s="12"/>
      <c r="AU2306" s="12"/>
      <c r="AV2306" s="12"/>
      <c r="AW2306" s="12"/>
      <c r="AX2306" s="12"/>
      <c r="AY2306" s="12"/>
      <c r="AZ2306" s="12"/>
      <c r="BA2306" s="12"/>
      <c r="BB2306" s="12"/>
      <c r="BC2306" s="12"/>
      <c r="BD2306" s="12"/>
      <c r="BE2306" s="12"/>
      <c r="BF2306" s="12"/>
      <c r="BG2306" s="12"/>
      <c r="BH2306" s="12"/>
      <c r="BI2306" s="12"/>
      <c r="BJ2306" s="13"/>
      <c r="BK2306" s="13"/>
      <c r="BL2306" s="13"/>
      <c r="BM2306" s="13"/>
      <c r="BN2306" s="13"/>
    </row>
    <row r="2307" spans="1:66" x14ac:dyDescent="0.25">
      <c r="A2307" s="10"/>
      <c r="B2307" s="10"/>
      <c r="C2307" s="10"/>
      <c r="D2307" s="18"/>
      <c r="E2307" s="10"/>
      <c r="F2307" s="10"/>
      <c r="G2307" s="10"/>
      <c r="H2307" s="10"/>
      <c r="I2307" s="10"/>
      <c r="J2307" s="10"/>
      <c r="K2307" s="11"/>
      <c r="L2307" s="11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2"/>
      <c r="AS2307" s="12"/>
      <c r="AT2307" s="12"/>
      <c r="AU2307" s="12"/>
      <c r="AV2307" s="12"/>
      <c r="AW2307" s="12"/>
      <c r="AX2307" s="12"/>
      <c r="AY2307" s="12"/>
      <c r="AZ2307" s="12"/>
      <c r="BA2307" s="12"/>
      <c r="BB2307" s="12"/>
      <c r="BC2307" s="12"/>
      <c r="BD2307" s="12"/>
      <c r="BE2307" s="12"/>
      <c r="BF2307" s="12"/>
      <c r="BG2307" s="12"/>
      <c r="BH2307" s="12"/>
      <c r="BI2307" s="12"/>
      <c r="BJ2307" s="13"/>
      <c r="BK2307" s="13"/>
      <c r="BL2307" s="13"/>
      <c r="BM2307" s="13"/>
      <c r="BN2307" s="13"/>
    </row>
    <row r="2308" spans="1:66" x14ac:dyDescent="0.25">
      <c r="A2308" s="10"/>
      <c r="B2308" s="10"/>
      <c r="C2308" s="10"/>
      <c r="D2308" s="18"/>
      <c r="E2308" s="10"/>
      <c r="F2308" s="10"/>
      <c r="G2308" s="10"/>
      <c r="H2308" s="10"/>
      <c r="I2308" s="10"/>
      <c r="J2308" s="10"/>
      <c r="K2308" s="11"/>
      <c r="L2308" s="11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12"/>
      <c r="AE2308" s="12"/>
      <c r="AF2308" s="12"/>
      <c r="AG2308" s="12"/>
      <c r="AH2308" s="12"/>
      <c r="AI2308" s="12"/>
      <c r="AJ2308" s="12"/>
      <c r="AK2308" s="12"/>
      <c r="AL2308" s="12"/>
      <c r="AM2308" s="12"/>
      <c r="AN2308" s="12"/>
      <c r="AO2308" s="12"/>
      <c r="AP2308" s="12"/>
      <c r="AQ2308" s="12"/>
      <c r="AR2308" s="12"/>
      <c r="AS2308" s="12"/>
      <c r="AT2308" s="12"/>
      <c r="AU2308" s="12"/>
      <c r="AV2308" s="12"/>
      <c r="AW2308" s="12"/>
      <c r="AX2308" s="12"/>
      <c r="AY2308" s="12"/>
      <c r="AZ2308" s="12"/>
      <c r="BA2308" s="12"/>
      <c r="BB2308" s="12"/>
      <c r="BC2308" s="12"/>
      <c r="BD2308" s="12"/>
      <c r="BE2308" s="12"/>
      <c r="BF2308" s="12"/>
      <c r="BG2308" s="12"/>
      <c r="BH2308" s="12"/>
      <c r="BI2308" s="12"/>
      <c r="BJ2308" s="13"/>
      <c r="BK2308" s="13"/>
      <c r="BL2308" s="13"/>
      <c r="BM2308" s="13"/>
      <c r="BN2308" s="13"/>
    </row>
    <row r="2309" spans="1:66" x14ac:dyDescent="0.25">
      <c r="A2309" s="10"/>
      <c r="B2309" s="10"/>
      <c r="C2309" s="10"/>
      <c r="D2309" s="18"/>
      <c r="E2309" s="10"/>
      <c r="F2309" s="10"/>
      <c r="G2309" s="10"/>
      <c r="H2309" s="10"/>
      <c r="I2309" s="10"/>
      <c r="J2309" s="10"/>
      <c r="K2309" s="11"/>
      <c r="L2309" s="11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  <c r="W2309" s="12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2"/>
      <c r="AS2309" s="12"/>
      <c r="AT2309" s="12"/>
      <c r="AU2309" s="12"/>
      <c r="AV2309" s="12"/>
      <c r="AW2309" s="12"/>
      <c r="AX2309" s="12"/>
      <c r="AY2309" s="12"/>
      <c r="AZ2309" s="12"/>
      <c r="BA2309" s="12"/>
      <c r="BB2309" s="12"/>
      <c r="BC2309" s="12"/>
      <c r="BD2309" s="12"/>
      <c r="BE2309" s="12"/>
      <c r="BF2309" s="12"/>
      <c r="BG2309" s="12"/>
      <c r="BH2309" s="12"/>
      <c r="BI2309" s="12"/>
      <c r="BJ2309" s="13"/>
      <c r="BK2309" s="13"/>
      <c r="BL2309" s="13"/>
      <c r="BM2309" s="13"/>
      <c r="BN2309" s="13"/>
    </row>
    <row r="2310" spans="1:66" x14ac:dyDescent="0.25">
      <c r="A2310" s="10"/>
      <c r="B2310" s="10"/>
      <c r="C2310" s="10"/>
      <c r="D2310" s="18"/>
      <c r="E2310" s="10"/>
      <c r="F2310" s="10"/>
      <c r="G2310" s="10"/>
      <c r="H2310" s="10"/>
      <c r="I2310" s="10"/>
      <c r="J2310" s="10"/>
      <c r="K2310" s="11"/>
      <c r="L2310" s="11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  <c r="W2310" s="12"/>
      <c r="X2310" s="12"/>
      <c r="Y2310" s="12"/>
      <c r="Z2310" s="12"/>
      <c r="AA2310" s="12"/>
      <c r="AB2310" s="12"/>
      <c r="AC2310" s="12"/>
      <c r="AD2310" s="12"/>
      <c r="AE2310" s="12"/>
      <c r="AF2310" s="12"/>
      <c r="AG2310" s="12"/>
      <c r="AH2310" s="12"/>
      <c r="AI2310" s="12"/>
      <c r="AJ2310" s="12"/>
      <c r="AK2310" s="12"/>
      <c r="AL2310" s="12"/>
      <c r="AM2310" s="12"/>
      <c r="AN2310" s="12"/>
      <c r="AO2310" s="12"/>
      <c r="AP2310" s="12"/>
      <c r="AQ2310" s="12"/>
      <c r="AR2310" s="12"/>
      <c r="AS2310" s="12"/>
      <c r="AT2310" s="12"/>
      <c r="AU2310" s="12"/>
      <c r="AV2310" s="12"/>
      <c r="AW2310" s="12"/>
      <c r="AX2310" s="12"/>
      <c r="AY2310" s="12"/>
      <c r="AZ2310" s="12"/>
      <c r="BA2310" s="12"/>
      <c r="BB2310" s="12"/>
      <c r="BC2310" s="12"/>
      <c r="BD2310" s="12"/>
      <c r="BE2310" s="12"/>
      <c r="BF2310" s="12"/>
      <c r="BG2310" s="12"/>
      <c r="BH2310" s="12"/>
      <c r="BI2310" s="12"/>
      <c r="BJ2310" s="13"/>
      <c r="BK2310" s="13"/>
      <c r="BL2310" s="13"/>
      <c r="BM2310" s="13"/>
      <c r="BN2310" s="13"/>
    </row>
    <row r="2311" spans="1:66" x14ac:dyDescent="0.25">
      <c r="A2311" s="10"/>
      <c r="B2311" s="10"/>
      <c r="C2311" s="10"/>
      <c r="D2311" s="18"/>
      <c r="E2311" s="10"/>
      <c r="F2311" s="10"/>
      <c r="G2311" s="10"/>
      <c r="H2311" s="10"/>
      <c r="I2311" s="10"/>
      <c r="J2311" s="10"/>
      <c r="K2311" s="11"/>
      <c r="L2311" s="11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2"/>
      <c r="AS2311" s="12"/>
      <c r="AT2311" s="12"/>
      <c r="AU2311" s="12"/>
      <c r="AV2311" s="12"/>
      <c r="AW2311" s="12"/>
      <c r="AX2311" s="12"/>
      <c r="AY2311" s="12"/>
      <c r="AZ2311" s="12"/>
      <c r="BA2311" s="12"/>
      <c r="BB2311" s="12"/>
      <c r="BC2311" s="12"/>
      <c r="BD2311" s="12"/>
      <c r="BE2311" s="12"/>
      <c r="BF2311" s="12"/>
      <c r="BG2311" s="12"/>
      <c r="BH2311" s="12"/>
      <c r="BI2311" s="12"/>
      <c r="BJ2311" s="13"/>
      <c r="BK2311" s="13"/>
      <c r="BL2311" s="13"/>
      <c r="BM2311" s="13"/>
      <c r="BN2311" s="13"/>
    </row>
    <row r="2312" spans="1:66" x14ac:dyDescent="0.25">
      <c r="A2312" s="10"/>
      <c r="B2312" s="10"/>
      <c r="C2312" s="10"/>
      <c r="D2312" s="18"/>
      <c r="E2312" s="10"/>
      <c r="F2312" s="10"/>
      <c r="G2312" s="10"/>
      <c r="H2312" s="10"/>
      <c r="I2312" s="10"/>
      <c r="J2312" s="10"/>
      <c r="K2312" s="11"/>
      <c r="L2312" s="11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  <c r="AE2312" s="12"/>
      <c r="AF2312" s="12"/>
      <c r="AG2312" s="12"/>
      <c r="AH2312" s="12"/>
      <c r="AI2312" s="12"/>
      <c r="AJ2312" s="12"/>
      <c r="AK2312" s="12"/>
      <c r="AL2312" s="12"/>
      <c r="AM2312" s="12"/>
      <c r="AN2312" s="12"/>
      <c r="AO2312" s="12"/>
      <c r="AP2312" s="12"/>
      <c r="AQ2312" s="12"/>
      <c r="AR2312" s="12"/>
      <c r="AS2312" s="12"/>
      <c r="AT2312" s="12"/>
      <c r="AU2312" s="12"/>
      <c r="AV2312" s="12"/>
      <c r="AW2312" s="12"/>
      <c r="AX2312" s="12"/>
      <c r="AY2312" s="12"/>
      <c r="AZ2312" s="12"/>
      <c r="BA2312" s="12"/>
      <c r="BB2312" s="12"/>
      <c r="BC2312" s="12"/>
      <c r="BD2312" s="12"/>
      <c r="BE2312" s="12"/>
      <c r="BF2312" s="12"/>
      <c r="BG2312" s="12"/>
      <c r="BH2312" s="12"/>
      <c r="BI2312" s="12"/>
      <c r="BJ2312" s="13"/>
      <c r="BK2312" s="13"/>
      <c r="BL2312" s="13"/>
      <c r="BM2312" s="13"/>
      <c r="BN2312" s="13"/>
    </row>
    <row r="2313" spans="1:66" x14ac:dyDescent="0.25">
      <c r="A2313" s="10"/>
      <c r="B2313" s="10"/>
      <c r="C2313" s="10"/>
      <c r="D2313" s="18"/>
      <c r="E2313" s="10"/>
      <c r="F2313" s="10"/>
      <c r="G2313" s="10"/>
      <c r="H2313" s="10"/>
      <c r="I2313" s="10"/>
      <c r="J2313" s="10"/>
      <c r="K2313" s="11"/>
      <c r="L2313" s="11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2"/>
      <c r="AS2313" s="12"/>
      <c r="AT2313" s="12"/>
      <c r="AU2313" s="12"/>
      <c r="AV2313" s="12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12"/>
      <c r="BG2313" s="12"/>
      <c r="BH2313" s="12"/>
      <c r="BI2313" s="12"/>
      <c r="BJ2313" s="13"/>
      <c r="BK2313" s="13"/>
      <c r="BL2313" s="13"/>
      <c r="BM2313" s="13"/>
      <c r="BN2313" s="13"/>
    </row>
    <row r="2314" spans="1:66" x14ac:dyDescent="0.25">
      <c r="A2314" s="10"/>
      <c r="B2314" s="10"/>
      <c r="C2314" s="10"/>
      <c r="D2314" s="18"/>
      <c r="E2314" s="10"/>
      <c r="F2314" s="10"/>
      <c r="G2314" s="10"/>
      <c r="H2314" s="10"/>
      <c r="I2314" s="10"/>
      <c r="J2314" s="10"/>
      <c r="K2314" s="11"/>
      <c r="L2314" s="11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2"/>
      <c r="AE2314" s="12"/>
      <c r="AF2314" s="12"/>
      <c r="AG2314" s="12"/>
      <c r="AH2314" s="12"/>
      <c r="AI2314" s="12"/>
      <c r="AJ2314" s="12"/>
      <c r="AK2314" s="12"/>
      <c r="AL2314" s="12"/>
      <c r="AM2314" s="12"/>
      <c r="AN2314" s="12"/>
      <c r="AO2314" s="12"/>
      <c r="AP2314" s="12"/>
      <c r="AQ2314" s="12"/>
      <c r="AR2314" s="12"/>
      <c r="AS2314" s="12"/>
      <c r="AT2314" s="12"/>
      <c r="AU2314" s="12"/>
      <c r="AV2314" s="12"/>
      <c r="AW2314" s="12"/>
      <c r="AX2314" s="12"/>
      <c r="AY2314" s="12"/>
      <c r="AZ2314" s="12"/>
      <c r="BA2314" s="12"/>
      <c r="BB2314" s="12"/>
      <c r="BC2314" s="12"/>
      <c r="BD2314" s="12"/>
      <c r="BE2314" s="12"/>
      <c r="BF2314" s="12"/>
      <c r="BG2314" s="12"/>
      <c r="BH2314" s="12"/>
      <c r="BI2314" s="12"/>
      <c r="BJ2314" s="13"/>
      <c r="BK2314" s="13"/>
      <c r="BL2314" s="13"/>
      <c r="BM2314" s="13"/>
      <c r="BN2314" s="13"/>
    </row>
    <row r="2315" spans="1:66" x14ac:dyDescent="0.25">
      <c r="A2315" s="10"/>
      <c r="B2315" s="10"/>
      <c r="C2315" s="10"/>
      <c r="D2315" s="18"/>
      <c r="E2315" s="10"/>
      <c r="F2315" s="10"/>
      <c r="G2315" s="10"/>
      <c r="H2315" s="10"/>
      <c r="I2315" s="10"/>
      <c r="J2315" s="10"/>
      <c r="K2315" s="11"/>
      <c r="L2315" s="11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2"/>
      <c r="AS2315" s="12"/>
      <c r="AT2315" s="12"/>
      <c r="AU2315" s="12"/>
      <c r="AV2315" s="12"/>
      <c r="AW2315" s="12"/>
      <c r="AX2315" s="12"/>
      <c r="AY2315" s="12"/>
      <c r="AZ2315" s="12"/>
      <c r="BA2315" s="12"/>
      <c r="BB2315" s="12"/>
      <c r="BC2315" s="12"/>
      <c r="BD2315" s="12"/>
      <c r="BE2315" s="12"/>
      <c r="BF2315" s="12"/>
      <c r="BG2315" s="12"/>
      <c r="BH2315" s="12"/>
      <c r="BI2315" s="12"/>
      <c r="BJ2315" s="13"/>
      <c r="BK2315" s="13"/>
      <c r="BL2315" s="13"/>
      <c r="BM2315" s="13"/>
      <c r="BN2315" s="13"/>
    </row>
    <row r="2316" spans="1:66" x14ac:dyDescent="0.25">
      <c r="A2316" s="10"/>
      <c r="B2316" s="10"/>
      <c r="C2316" s="10"/>
      <c r="D2316" s="18"/>
      <c r="E2316" s="10"/>
      <c r="F2316" s="10"/>
      <c r="G2316" s="10"/>
      <c r="H2316" s="10"/>
      <c r="I2316" s="10"/>
      <c r="J2316" s="10"/>
      <c r="K2316" s="11"/>
      <c r="L2316" s="11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  <c r="AD2316" s="12"/>
      <c r="AE2316" s="12"/>
      <c r="AF2316" s="12"/>
      <c r="AG2316" s="12"/>
      <c r="AH2316" s="12"/>
      <c r="AI2316" s="12"/>
      <c r="AJ2316" s="12"/>
      <c r="AK2316" s="12"/>
      <c r="AL2316" s="12"/>
      <c r="AM2316" s="12"/>
      <c r="AN2316" s="12"/>
      <c r="AO2316" s="12"/>
      <c r="AP2316" s="12"/>
      <c r="AQ2316" s="12"/>
      <c r="AR2316" s="12"/>
      <c r="AS2316" s="12"/>
      <c r="AT2316" s="12"/>
      <c r="AU2316" s="12"/>
      <c r="AV2316" s="12"/>
      <c r="AW2316" s="12"/>
      <c r="AX2316" s="12"/>
      <c r="AY2316" s="12"/>
      <c r="AZ2316" s="12"/>
      <c r="BA2316" s="12"/>
      <c r="BB2316" s="12"/>
      <c r="BC2316" s="12"/>
      <c r="BD2316" s="12"/>
      <c r="BE2316" s="12"/>
      <c r="BF2316" s="12"/>
      <c r="BG2316" s="12"/>
      <c r="BH2316" s="12"/>
      <c r="BI2316" s="12"/>
      <c r="BJ2316" s="13"/>
      <c r="BK2316" s="13"/>
      <c r="BL2316" s="13"/>
      <c r="BM2316" s="13"/>
      <c r="BN2316" s="13"/>
    </row>
    <row r="2317" spans="1:66" x14ac:dyDescent="0.25">
      <c r="A2317" s="10"/>
      <c r="B2317" s="10"/>
      <c r="C2317" s="10"/>
      <c r="D2317" s="18"/>
      <c r="E2317" s="10"/>
      <c r="F2317" s="10"/>
      <c r="G2317" s="10"/>
      <c r="H2317" s="10"/>
      <c r="I2317" s="10"/>
      <c r="J2317" s="10"/>
      <c r="K2317" s="11"/>
      <c r="L2317" s="11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2"/>
      <c r="AS2317" s="12"/>
      <c r="AT2317" s="12"/>
      <c r="AU2317" s="12"/>
      <c r="AV2317" s="12"/>
      <c r="AW2317" s="12"/>
      <c r="AX2317" s="12"/>
      <c r="AY2317" s="12"/>
      <c r="AZ2317" s="12"/>
      <c r="BA2317" s="12"/>
      <c r="BB2317" s="12"/>
      <c r="BC2317" s="12"/>
      <c r="BD2317" s="12"/>
      <c r="BE2317" s="12"/>
      <c r="BF2317" s="12"/>
      <c r="BG2317" s="12"/>
      <c r="BH2317" s="12"/>
      <c r="BI2317" s="12"/>
      <c r="BJ2317" s="13"/>
      <c r="BK2317" s="13"/>
      <c r="BL2317" s="13"/>
      <c r="BM2317" s="13"/>
      <c r="BN2317" s="13"/>
    </row>
    <row r="2318" spans="1:66" x14ac:dyDescent="0.25">
      <c r="A2318" s="10"/>
      <c r="B2318" s="10"/>
      <c r="C2318" s="10"/>
      <c r="D2318" s="18"/>
      <c r="E2318" s="10"/>
      <c r="F2318" s="10"/>
      <c r="G2318" s="10"/>
      <c r="H2318" s="10"/>
      <c r="I2318" s="10"/>
      <c r="J2318" s="10"/>
      <c r="K2318" s="11"/>
      <c r="L2318" s="11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  <c r="AD2318" s="12"/>
      <c r="AE2318" s="12"/>
      <c r="AF2318" s="12"/>
      <c r="AG2318" s="12"/>
      <c r="AH2318" s="12"/>
      <c r="AI2318" s="12"/>
      <c r="AJ2318" s="12"/>
      <c r="AK2318" s="12"/>
      <c r="AL2318" s="12"/>
      <c r="AM2318" s="12"/>
      <c r="AN2318" s="12"/>
      <c r="AO2318" s="12"/>
      <c r="AP2318" s="12"/>
      <c r="AQ2318" s="12"/>
      <c r="AR2318" s="12"/>
      <c r="AS2318" s="12"/>
      <c r="AT2318" s="12"/>
      <c r="AU2318" s="12"/>
      <c r="AV2318" s="12"/>
      <c r="AW2318" s="12"/>
      <c r="AX2318" s="12"/>
      <c r="AY2318" s="12"/>
      <c r="AZ2318" s="12"/>
      <c r="BA2318" s="12"/>
      <c r="BB2318" s="12"/>
      <c r="BC2318" s="12"/>
      <c r="BD2318" s="12"/>
      <c r="BE2318" s="12"/>
      <c r="BF2318" s="12"/>
      <c r="BG2318" s="12"/>
      <c r="BH2318" s="12"/>
      <c r="BI2318" s="12"/>
      <c r="BJ2318" s="13"/>
      <c r="BK2318" s="13"/>
      <c r="BL2318" s="13"/>
      <c r="BM2318" s="13"/>
      <c r="BN2318" s="13"/>
    </row>
    <row r="2319" spans="1:66" x14ac:dyDescent="0.25">
      <c r="A2319" s="10"/>
      <c r="B2319" s="10"/>
      <c r="C2319" s="10"/>
      <c r="D2319" s="18"/>
      <c r="E2319" s="10"/>
      <c r="F2319" s="10"/>
      <c r="G2319" s="10"/>
      <c r="H2319" s="10"/>
      <c r="I2319" s="10"/>
      <c r="J2319" s="10"/>
      <c r="K2319" s="11"/>
      <c r="L2319" s="11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2"/>
      <c r="AS2319" s="12"/>
      <c r="AT2319" s="12"/>
      <c r="AU2319" s="12"/>
      <c r="AV2319" s="12"/>
      <c r="AW2319" s="12"/>
      <c r="AX2319" s="12"/>
      <c r="AY2319" s="12"/>
      <c r="AZ2319" s="12"/>
      <c r="BA2319" s="12"/>
      <c r="BB2319" s="12"/>
      <c r="BC2319" s="12"/>
      <c r="BD2319" s="12"/>
      <c r="BE2319" s="12"/>
      <c r="BF2319" s="12"/>
      <c r="BG2319" s="12"/>
      <c r="BH2319" s="12"/>
      <c r="BI2319" s="12"/>
      <c r="BJ2319" s="13"/>
      <c r="BK2319" s="13"/>
      <c r="BL2319" s="13"/>
      <c r="BM2319" s="13"/>
      <c r="BN2319" s="13"/>
    </row>
    <row r="2320" spans="1:66" x14ac:dyDescent="0.25">
      <c r="A2320" s="10"/>
      <c r="B2320" s="10"/>
      <c r="C2320" s="10"/>
      <c r="D2320" s="18"/>
      <c r="E2320" s="10"/>
      <c r="F2320" s="10"/>
      <c r="G2320" s="10"/>
      <c r="H2320" s="10"/>
      <c r="I2320" s="10"/>
      <c r="J2320" s="10"/>
      <c r="K2320" s="11"/>
      <c r="L2320" s="11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  <c r="AE2320" s="12"/>
      <c r="AF2320" s="12"/>
      <c r="AG2320" s="12"/>
      <c r="AH2320" s="12"/>
      <c r="AI2320" s="12"/>
      <c r="AJ2320" s="12"/>
      <c r="AK2320" s="12"/>
      <c r="AL2320" s="12"/>
      <c r="AM2320" s="12"/>
      <c r="AN2320" s="12"/>
      <c r="AO2320" s="12"/>
      <c r="AP2320" s="12"/>
      <c r="AQ2320" s="12"/>
      <c r="AR2320" s="12"/>
      <c r="AS2320" s="12"/>
      <c r="AT2320" s="12"/>
      <c r="AU2320" s="12"/>
      <c r="AV2320" s="12"/>
      <c r="AW2320" s="12"/>
      <c r="AX2320" s="12"/>
      <c r="AY2320" s="12"/>
      <c r="AZ2320" s="12"/>
      <c r="BA2320" s="12"/>
      <c r="BB2320" s="12"/>
      <c r="BC2320" s="12"/>
      <c r="BD2320" s="12"/>
      <c r="BE2320" s="12"/>
      <c r="BF2320" s="12"/>
      <c r="BG2320" s="12"/>
      <c r="BH2320" s="12"/>
      <c r="BI2320" s="12"/>
      <c r="BJ2320" s="13"/>
      <c r="BK2320" s="13"/>
      <c r="BL2320" s="13"/>
      <c r="BM2320" s="13"/>
      <c r="BN2320" s="13"/>
    </row>
    <row r="2321" spans="1:66" x14ac:dyDescent="0.25">
      <c r="A2321" s="10"/>
      <c r="B2321" s="10"/>
      <c r="C2321" s="10"/>
      <c r="D2321" s="18"/>
      <c r="E2321" s="10"/>
      <c r="F2321" s="10"/>
      <c r="G2321" s="10"/>
      <c r="H2321" s="10"/>
      <c r="I2321" s="10"/>
      <c r="J2321" s="10"/>
      <c r="K2321" s="11"/>
      <c r="L2321" s="11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2"/>
      <c r="AS2321" s="12"/>
      <c r="AT2321" s="12"/>
      <c r="AU2321" s="12"/>
      <c r="AV2321" s="12"/>
      <c r="AW2321" s="12"/>
      <c r="AX2321" s="12"/>
      <c r="AY2321" s="12"/>
      <c r="AZ2321" s="12"/>
      <c r="BA2321" s="12"/>
      <c r="BB2321" s="12"/>
      <c r="BC2321" s="12"/>
      <c r="BD2321" s="12"/>
      <c r="BE2321" s="12"/>
      <c r="BF2321" s="12"/>
      <c r="BG2321" s="12"/>
      <c r="BH2321" s="12"/>
      <c r="BI2321" s="12"/>
      <c r="BJ2321" s="13"/>
      <c r="BK2321" s="13"/>
      <c r="BL2321" s="13"/>
      <c r="BM2321" s="13"/>
      <c r="BN2321" s="13"/>
    </row>
    <row r="2322" spans="1:66" x14ac:dyDescent="0.25">
      <c r="A2322" s="10"/>
      <c r="B2322" s="10"/>
      <c r="C2322" s="10"/>
      <c r="D2322" s="18"/>
      <c r="E2322" s="10"/>
      <c r="F2322" s="10"/>
      <c r="G2322" s="10"/>
      <c r="H2322" s="10"/>
      <c r="I2322" s="10"/>
      <c r="J2322" s="10"/>
      <c r="K2322" s="11"/>
      <c r="L2322" s="11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2"/>
      <c r="AF2322" s="12"/>
      <c r="AG2322" s="12"/>
      <c r="AH2322" s="12"/>
      <c r="AI2322" s="12"/>
      <c r="AJ2322" s="12"/>
      <c r="AK2322" s="12"/>
      <c r="AL2322" s="12"/>
      <c r="AM2322" s="12"/>
      <c r="AN2322" s="12"/>
      <c r="AO2322" s="12"/>
      <c r="AP2322" s="12"/>
      <c r="AQ2322" s="12"/>
      <c r="AR2322" s="12"/>
      <c r="AS2322" s="12"/>
      <c r="AT2322" s="12"/>
      <c r="AU2322" s="12"/>
      <c r="AV2322" s="12"/>
      <c r="AW2322" s="12"/>
      <c r="AX2322" s="12"/>
      <c r="AY2322" s="12"/>
      <c r="AZ2322" s="12"/>
      <c r="BA2322" s="12"/>
      <c r="BB2322" s="12"/>
      <c r="BC2322" s="12"/>
      <c r="BD2322" s="12"/>
      <c r="BE2322" s="12"/>
      <c r="BF2322" s="12"/>
      <c r="BG2322" s="12"/>
      <c r="BH2322" s="12"/>
      <c r="BI2322" s="12"/>
      <c r="BJ2322" s="13"/>
      <c r="BK2322" s="13"/>
      <c r="BL2322" s="13"/>
      <c r="BM2322" s="13"/>
      <c r="BN2322" s="13"/>
    </row>
    <row r="2323" spans="1:66" x14ac:dyDescent="0.25">
      <c r="A2323" s="10"/>
      <c r="B2323" s="10"/>
      <c r="C2323" s="10"/>
      <c r="D2323" s="18"/>
      <c r="E2323" s="10"/>
      <c r="F2323" s="10"/>
      <c r="G2323" s="10"/>
      <c r="H2323" s="10"/>
      <c r="I2323" s="10"/>
      <c r="J2323" s="10"/>
      <c r="K2323" s="11"/>
      <c r="L2323" s="11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2"/>
      <c r="AS2323" s="12"/>
      <c r="AT2323" s="12"/>
      <c r="AU2323" s="12"/>
      <c r="AV2323" s="12"/>
      <c r="AW2323" s="12"/>
      <c r="AX2323" s="12"/>
      <c r="AY2323" s="12"/>
      <c r="AZ2323" s="12"/>
      <c r="BA2323" s="12"/>
      <c r="BB2323" s="12"/>
      <c r="BC2323" s="12"/>
      <c r="BD2323" s="12"/>
      <c r="BE2323" s="12"/>
      <c r="BF2323" s="12"/>
      <c r="BG2323" s="12"/>
      <c r="BH2323" s="12"/>
      <c r="BI2323" s="12"/>
      <c r="BJ2323" s="13"/>
      <c r="BK2323" s="13"/>
      <c r="BL2323" s="13"/>
      <c r="BM2323" s="13"/>
      <c r="BN2323" s="13"/>
    </row>
    <row r="2324" spans="1:66" x14ac:dyDescent="0.25">
      <c r="A2324" s="10"/>
      <c r="B2324" s="10"/>
      <c r="C2324" s="10"/>
      <c r="D2324" s="18"/>
      <c r="E2324" s="10"/>
      <c r="F2324" s="10"/>
      <c r="G2324" s="10"/>
      <c r="H2324" s="10"/>
      <c r="I2324" s="10"/>
      <c r="J2324" s="10"/>
      <c r="K2324" s="11"/>
      <c r="L2324" s="11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  <c r="AE2324" s="12"/>
      <c r="AF2324" s="12"/>
      <c r="AG2324" s="12"/>
      <c r="AH2324" s="12"/>
      <c r="AI2324" s="12"/>
      <c r="AJ2324" s="12"/>
      <c r="AK2324" s="12"/>
      <c r="AL2324" s="12"/>
      <c r="AM2324" s="12"/>
      <c r="AN2324" s="12"/>
      <c r="AO2324" s="12"/>
      <c r="AP2324" s="12"/>
      <c r="AQ2324" s="12"/>
      <c r="AR2324" s="12"/>
      <c r="AS2324" s="12"/>
      <c r="AT2324" s="12"/>
      <c r="AU2324" s="12"/>
      <c r="AV2324" s="12"/>
      <c r="AW2324" s="12"/>
      <c r="AX2324" s="12"/>
      <c r="AY2324" s="12"/>
      <c r="AZ2324" s="12"/>
      <c r="BA2324" s="12"/>
      <c r="BB2324" s="12"/>
      <c r="BC2324" s="12"/>
      <c r="BD2324" s="12"/>
      <c r="BE2324" s="12"/>
      <c r="BF2324" s="12"/>
      <c r="BG2324" s="12"/>
      <c r="BH2324" s="12"/>
      <c r="BI2324" s="12"/>
      <c r="BJ2324" s="13"/>
      <c r="BK2324" s="13"/>
      <c r="BL2324" s="13"/>
      <c r="BM2324" s="13"/>
      <c r="BN2324" s="13"/>
    </row>
    <row r="2325" spans="1:66" x14ac:dyDescent="0.25">
      <c r="A2325" s="10"/>
      <c r="B2325" s="10"/>
      <c r="C2325" s="10"/>
      <c r="D2325" s="18"/>
      <c r="E2325" s="10"/>
      <c r="F2325" s="10"/>
      <c r="G2325" s="10"/>
      <c r="H2325" s="10"/>
      <c r="I2325" s="10"/>
      <c r="J2325" s="10"/>
      <c r="K2325" s="11"/>
      <c r="L2325" s="11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2"/>
      <c r="AS2325" s="12"/>
      <c r="AT2325" s="12"/>
      <c r="AU2325" s="12"/>
      <c r="AV2325" s="12"/>
      <c r="AW2325" s="12"/>
      <c r="AX2325" s="12"/>
      <c r="AY2325" s="12"/>
      <c r="AZ2325" s="12"/>
      <c r="BA2325" s="12"/>
      <c r="BB2325" s="12"/>
      <c r="BC2325" s="12"/>
      <c r="BD2325" s="12"/>
      <c r="BE2325" s="12"/>
      <c r="BF2325" s="12"/>
      <c r="BG2325" s="12"/>
      <c r="BH2325" s="12"/>
      <c r="BI2325" s="12"/>
      <c r="BJ2325" s="13"/>
      <c r="BK2325" s="13"/>
      <c r="BL2325" s="13"/>
      <c r="BM2325" s="13"/>
      <c r="BN2325" s="13"/>
    </row>
    <row r="2326" spans="1:66" x14ac:dyDescent="0.25">
      <c r="A2326" s="10"/>
      <c r="B2326" s="10"/>
      <c r="C2326" s="10"/>
      <c r="D2326" s="18"/>
      <c r="E2326" s="10"/>
      <c r="F2326" s="10"/>
      <c r="G2326" s="10"/>
      <c r="H2326" s="10"/>
      <c r="I2326" s="10"/>
      <c r="J2326" s="10"/>
      <c r="K2326" s="11"/>
      <c r="L2326" s="11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2"/>
      <c r="AE2326" s="12"/>
      <c r="AF2326" s="12"/>
      <c r="AG2326" s="12"/>
      <c r="AH2326" s="12"/>
      <c r="AI2326" s="12"/>
      <c r="AJ2326" s="12"/>
      <c r="AK2326" s="12"/>
      <c r="AL2326" s="12"/>
      <c r="AM2326" s="12"/>
      <c r="AN2326" s="12"/>
      <c r="AO2326" s="12"/>
      <c r="AP2326" s="12"/>
      <c r="AQ2326" s="12"/>
      <c r="AR2326" s="12"/>
      <c r="AS2326" s="12"/>
      <c r="AT2326" s="12"/>
      <c r="AU2326" s="12"/>
      <c r="AV2326" s="12"/>
      <c r="AW2326" s="12"/>
      <c r="AX2326" s="12"/>
      <c r="AY2326" s="12"/>
      <c r="AZ2326" s="12"/>
      <c r="BA2326" s="12"/>
      <c r="BB2326" s="12"/>
      <c r="BC2326" s="12"/>
      <c r="BD2326" s="12"/>
      <c r="BE2326" s="12"/>
      <c r="BF2326" s="12"/>
      <c r="BG2326" s="12"/>
      <c r="BH2326" s="12"/>
      <c r="BI2326" s="12"/>
      <c r="BJ2326" s="13"/>
      <c r="BK2326" s="13"/>
      <c r="BL2326" s="13"/>
      <c r="BM2326" s="13"/>
      <c r="BN2326" s="13"/>
    </row>
    <row r="2327" spans="1:66" x14ac:dyDescent="0.25">
      <c r="A2327" s="10"/>
      <c r="B2327" s="10"/>
      <c r="C2327" s="10"/>
      <c r="D2327" s="18"/>
      <c r="E2327" s="10"/>
      <c r="F2327" s="10"/>
      <c r="G2327" s="10"/>
      <c r="H2327" s="10"/>
      <c r="I2327" s="10"/>
      <c r="J2327" s="10"/>
      <c r="K2327" s="11"/>
      <c r="L2327" s="11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2"/>
      <c r="AS2327" s="12"/>
      <c r="AT2327" s="12"/>
      <c r="AU2327" s="12"/>
      <c r="AV2327" s="12"/>
      <c r="AW2327" s="12"/>
      <c r="AX2327" s="12"/>
      <c r="AY2327" s="12"/>
      <c r="AZ2327" s="12"/>
      <c r="BA2327" s="12"/>
      <c r="BB2327" s="12"/>
      <c r="BC2327" s="12"/>
      <c r="BD2327" s="12"/>
      <c r="BE2327" s="12"/>
      <c r="BF2327" s="12"/>
      <c r="BG2327" s="12"/>
      <c r="BH2327" s="12"/>
      <c r="BI2327" s="12"/>
      <c r="BJ2327" s="13"/>
      <c r="BK2327" s="13"/>
      <c r="BL2327" s="13"/>
      <c r="BM2327" s="13"/>
      <c r="BN2327" s="13"/>
    </row>
    <row r="2328" spans="1:66" x14ac:dyDescent="0.25">
      <c r="A2328" s="10"/>
      <c r="B2328" s="10"/>
      <c r="C2328" s="10"/>
      <c r="D2328" s="18"/>
      <c r="E2328" s="10"/>
      <c r="F2328" s="10"/>
      <c r="G2328" s="10"/>
      <c r="H2328" s="10"/>
      <c r="I2328" s="10"/>
      <c r="J2328" s="10"/>
      <c r="K2328" s="11"/>
      <c r="L2328" s="11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  <c r="W2328" s="12"/>
      <c r="X2328" s="12"/>
      <c r="Y2328" s="12"/>
      <c r="Z2328" s="12"/>
      <c r="AA2328" s="12"/>
      <c r="AB2328" s="12"/>
      <c r="AC2328" s="12"/>
      <c r="AD2328" s="12"/>
      <c r="AE2328" s="12"/>
      <c r="AF2328" s="12"/>
      <c r="AG2328" s="12"/>
      <c r="AH2328" s="12"/>
      <c r="AI2328" s="12"/>
      <c r="AJ2328" s="12"/>
      <c r="AK2328" s="12"/>
      <c r="AL2328" s="12"/>
      <c r="AM2328" s="12"/>
      <c r="AN2328" s="12"/>
      <c r="AO2328" s="12"/>
      <c r="AP2328" s="12"/>
      <c r="AQ2328" s="12"/>
      <c r="AR2328" s="12"/>
      <c r="AS2328" s="12"/>
      <c r="AT2328" s="12"/>
      <c r="AU2328" s="12"/>
      <c r="AV2328" s="12"/>
      <c r="AW2328" s="12"/>
      <c r="AX2328" s="12"/>
      <c r="AY2328" s="12"/>
      <c r="AZ2328" s="12"/>
      <c r="BA2328" s="12"/>
      <c r="BB2328" s="12"/>
      <c r="BC2328" s="12"/>
      <c r="BD2328" s="12"/>
      <c r="BE2328" s="12"/>
      <c r="BF2328" s="12"/>
      <c r="BG2328" s="12"/>
      <c r="BH2328" s="12"/>
      <c r="BI2328" s="12"/>
      <c r="BJ2328" s="13"/>
      <c r="BK2328" s="13"/>
      <c r="BL2328" s="13"/>
      <c r="BM2328" s="13"/>
      <c r="BN2328" s="13"/>
    </row>
    <row r="2329" spans="1:66" x14ac:dyDescent="0.25">
      <c r="A2329" s="10"/>
      <c r="B2329" s="10"/>
      <c r="C2329" s="10"/>
      <c r="D2329" s="18"/>
      <c r="E2329" s="10"/>
      <c r="F2329" s="10"/>
      <c r="G2329" s="10"/>
      <c r="H2329" s="10"/>
      <c r="I2329" s="10"/>
      <c r="J2329" s="10"/>
      <c r="K2329" s="11"/>
      <c r="L2329" s="11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2"/>
      <c r="AS2329" s="12"/>
      <c r="AT2329" s="12"/>
      <c r="AU2329" s="12"/>
      <c r="AV2329" s="12"/>
      <c r="AW2329" s="12"/>
      <c r="AX2329" s="12"/>
      <c r="AY2329" s="12"/>
      <c r="AZ2329" s="12"/>
      <c r="BA2329" s="12"/>
      <c r="BB2329" s="12"/>
      <c r="BC2329" s="12"/>
      <c r="BD2329" s="12"/>
      <c r="BE2329" s="12"/>
      <c r="BF2329" s="12"/>
      <c r="BG2329" s="12"/>
      <c r="BH2329" s="12"/>
      <c r="BI2329" s="12"/>
      <c r="BJ2329" s="13"/>
      <c r="BK2329" s="13"/>
      <c r="BL2329" s="13"/>
      <c r="BM2329" s="13"/>
      <c r="BN2329" s="13"/>
    </row>
    <row r="2330" spans="1:66" x14ac:dyDescent="0.25">
      <c r="A2330" s="10"/>
      <c r="B2330" s="10"/>
      <c r="C2330" s="10"/>
      <c r="D2330" s="18"/>
      <c r="E2330" s="10"/>
      <c r="F2330" s="10"/>
      <c r="G2330" s="10"/>
      <c r="H2330" s="10"/>
      <c r="I2330" s="10"/>
      <c r="J2330" s="10"/>
      <c r="K2330" s="11"/>
      <c r="L2330" s="11"/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  <c r="AD2330" s="12"/>
      <c r="AE2330" s="12"/>
      <c r="AF2330" s="12"/>
      <c r="AG2330" s="12"/>
      <c r="AH2330" s="12"/>
      <c r="AI2330" s="12"/>
      <c r="AJ2330" s="12"/>
      <c r="AK2330" s="12"/>
      <c r="AL2330" s="12"/>
      <c r="AM2330" s="12"/>
      <c r="AN2330" s="12"/>
      <c r="AO2330" s="12"/>
      <c r="AP2330" s="12"/>
      <c r="AQ2330" s="12"/>
      <c r="AR2330" s="12"/>
      <c r="AS2330" s="12"/>
      <c r="AT2330" s="12"/>
      <c r="AU2330" s="12"/>
      <c r="AV2330" s="12"/>
      <c r="AW2330" s="12"/>
      <c r="AX2330" s="12"/>
      <c r="AY2330" s="12"/>
      <c r="AZ2330" s="12"/>
      <c r="BA2330" s="12"/>
      <c r="BB2330" s="12"/>
      <c r="BC2330" s="12"/>
      <c r="BD2330" s="12"/>
      <c r="BE2330" s="12"/>
      <c r="BF2330" s="12"/>
      <c r="BG2330" s="12"/>
      <c r="BH2330" s="12"/>
      <c r="BI2330" s="12"/>
      <c r="BJ2330" s="13"/>
      <c r="BK2330" s="13"/>
      <c r="BL2330" s="13"/>
      <c r="BM2330" s="13"/>
      <c r="BN2330" s="13"/>
    </row>
    <row r="2331" spans="1:66" x14ac:dyDescent="0.25">
      <c r="A2331" s="10"/>
      <c r="B2331" s="10"/>
      <c r="C2331" s="10"/>
      <c r="D2331" s="18"/>
      <c r="E2331" s="10"/>
      <c r="F2331" s="10"/>
      <c r="G2331" s="10"/>
      <c r="H2331" s="10"/>
      <c r="I2331" s="10"/>
      <c r="J2331" s="10"/>
      <c r="K2331" s="11"/>
      <c r="L2331" s="11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2"/>
      <c r="AS2331" s="12"/>
      <c r="AT2331" s="12"/>
      <c r="AU2331" s="12"/>
      <c r="AV2331" s="12"/>
      <c r="AW2331" s="12"/>
      <c r="AX2331" s="12"/>
      <c r="AY2331" s="12"/>
      <c r="AZ2331" s="12"/>
      <c r="BA2331" s="12"/>
      <c r="BB2331" s="12"/>
      <c r="BC2331" s="12"/>
      <c r="BD2331" s="12"/>
      <c r="BE2331" s="12"/>
      <c r="BF2331" s="12"/>
      <c r="BG2331" s="12"/>
      <c r="BH2331" s="12"/>
      <c r="BI2331" s="12"/>
      <c r="BJ2331" s="13"/>
      <c r="BK2331" s="13"/>
      <c r="BL2331" s="13"/>
      <c r="BM2331" s="13"/>
      <c r="BN2331" s="13"/>
    </row>
    <row r="2332" spans="1:66" x14ac:dyDescent="0.25">
      <c r="A2332" s="10"/>
      <c r="B2332" s="10"/>
      <c r="C2332" s="10"/>
      <c r="D2332" s="18"/>
      <c r="E2332" s="10"/>
      <c r="F2332" s="10"/>
      <c r="G2332" s="10"/>
      <c r="H2332" s="10"/>
      <c r="I2332" s="10"/>
      <c r="J2332" s="10"/>
      <c r="K2332" s="11"/>
      <c r="L2332" s="11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2"/>
      <c r="AE2332" s="12"/>
      <c r="AF2332" s="12"/>
      <c r="AG2332" s="12"/>
      <c r="AH2332" s="12"/>
      <c r="AI2332" s="12"/>
      <c r="AJ2332" s="12"/>
      <c r="AK2332" s="12"/>
      <c r="AL2332" s="12"/>
      <c r="AM2332" s="12"/>
      <c r="AN2332" s="12"/>
      <c r="AO2332" s="12"/>
      <c r="AP2332" s="12"/>
      <c r="AQ2332" s="12"/>
      <c r="AR2332" s="12"/>
      <c r="AS2332" s="12"/>
      <c r="AT2332" s="12"/>
      <c r="AU2332" s="12"/>
      <c r="AV2332" s="12"/>
      <c r="AW2332" s="12"/>
      <c r="AX2332" s="12"/>
      <c r="AY2332" s="12"/>
      <c r="AZ2332" s="12"/>
      <c r="BA2332" s="12"/>
      <c r="BB2332" s="12"/>
      <c r="BC2332" s="12"/>
      <c r="BD2332" s="12"/>
      <c r="BE2332" s="12"/>
      <c r="BF2332" s="12"/>
      <c r="BG2332" s="12"/>
      <c r="BH2332" s="12"/>
      <c r="BI2332" s="12"/>
      <c r="BJ2332" s="13"/>
      <c r="BK2332" s="13"/>
      <c r="BL2332" s="13"/>
      <c r="BM2332" s="13"/>
      <c r="BN2332" s="13"/>
    </row>
    <row r="2333" spans="1:66" x14ac:dyDescent="0.25">
      <c r="A2333" s="10"/>
      <c r="B2333" s="10"/>
      <c r="C2333" s="10"/>
      <c r="D2333" s="18"/>
      <c r="E2333" s="10"/>
      <c r="F2333" s="10"/>
      <c r="G2333" s="10"/>
      <c r="H2333" s="10"/>
      <c r="I2333" s="10"/>
      <c r="J2333" s="10"/>
      <c r="K2333" s="11"/>
      <c r="L2333" s="11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2"/>
      <c r="AS2333" s="12"/>
      <c r="AT2333" s="12"/>
      <c r="AU2333" s="12"/>
      <c r="AV2333" s="12"/>
      <c r="AW2333" s="12"/>
      <c r="AX2333" s="12"/>
      <c r="AY2333" s="12"/>
      <c r="AZ2333" s="12"/>
      <c r="BA2333" s="12"/>
      <c r="BB2333" s="12"/>
      <c r="BC2333" s="12"/>
      <c r="BD2333" s="12"/>
      <c r="BE2333" s="12"/>
      <c r="BF2333" s="12"/>
      <c r="BG2333" s="12"/>
      <c r="BH2333" s="12"/>
      <c r="BI2333" s="12"/>
      <c r="BJ2333" s="13"/>
      <c r="BK2333" s="13"/>
      <c r="BL2333" s="13"/>
      <c r="BM2333" s="13"/>
      <c r="BN2333" s="13"/>
    </row>
    <row r="2334" spans="1:66" x14ac:dyDescent="0.25">
      <c r="A2334" s="10"/>
      <c r="B2334" s="10"/>
      <c r="C2334" s="10"/>
      <c r="D2334" s="18"/>
      <c r="E2334" s="10"/>
      <c r="F2334" s="10"/>
      <c r="G2334" s="10"/>
      <c r="H2334" s="10"/>
      <c r="I2334" s="10"/>
      <c r="J2334" s="10"/>
      <c r="K2334" s="11"/>
      <c r="L2334" s="11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12"/>
      <c r="AF2334" s="12"/>
      <c r="AG2334" s="12"/>
      <c r="AH2334" s="12"/>
      <c r="AI2334" s="12"/>
      <c r="AJ2334" s="12"/>
      <c r="AK2334" s="12"/>
      <c r="AL2334" s="12"/>
      <c r="AM2334" s="12"/>
      <c r="AN2334" s="12"/>
      <c r="AO2334" s="12"/>
      <c r="AP2334" s="12"/>
      <c r="AQ2334" s="12"/>
      <c r="AR2334" s="12"/>
      <c r="AS2334" s="12"/>
      <c r="AT2334" s="12"/>
      <c r="AU2334" s="12"/>
      <c r="AV2334" s="12"/>
      <c r="AW2334" s="12"/>
      <c r="AX2334" s="12"/>
      <c r="AY2334" s="12"/>
      <c r="AZ2334" s="12"/>
      <c r="BA2334" s="12"/>
      <c r="BB2334" s="12"/>
      <c r="BC2334" s="12"/>
      <c r="BD2334" s="12"/>
      <c r="BE2334" s="12"/>
      <c r="BF2334" s="12"/>
      <c r="BG2334" s="12"/>
      <c r="BH2334" s="12"/>
      <c r="BI2334" s="12"/>
      <c r="BJ2334" s="13"/>
      <c r="BK2334" s="13"/>
      <c r="BL2334" s="13"/>
      <c r="BM2334" s="13"/>
      <c r="BN2334" s="13"/>
    </row>
    <row r="2335" spans="1:66" x14ac:dyDescent="0.25">
      <c r="A2335" s="10"/>
      <c r="B2335" s="10"/>
      <c r="C2335" s="10"/>
      <c r="D2335" s="18"/>
      <c r="E2335" s="10"/>
      <c r="F2335" s="10"/>
      <c r="G2335" s="10"/>
      <c r="H2335" s="10"/>
      <c r="I2335" s="10"/>
      <c r="J2335" s="10"/>
      <c r="K2335" s="11"/>
      <c r="L2335" s="11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2"/>
      <c r="AS2335" s="12"/>
      <c r="AT2335" s="12"/>
      <c r="AU2335" s="12"/>
      <c r="AV2335" s="12"/>
      <c r="AW2335" s="12"/>
      <c r="AX2335" s="12"/>
      <c r="AY2335" s="12"/>
      <c r="AZ2335" s="12"/>
      <c r="BA2335" s="12"/>
      <c r="BB2335" s="12"/>
      <c r="BC2335" s="12"/>
      <c r="BD2335" s="12"/>
      <c r="BE2335" s="12"/>
      <c r="BF2335" s="12"/>
      <c r="BG2335" s="12"/>
      <c r="BH2335" s="12"/>
      <c r="BI2335" s="12"/>
      <c r="BJ2335" s="13"/>
      <c r="BK2335" s="13"/>
      <c r="BL2335" s="13"/>
      <c r="BM2335" s="13"/>
      <c r="BN2335" s="13"/>
    </row>
    <row r="2336" spans="1:66" x14ac:dyDescent="0.25">
      <c r="A2336" s="10"/>
      <c r="B2336" s="10"/>
      <c r="C2336" s="10"/>
      <c r="D2336" s="18"/>
      <c r="E2336" s="10"/>
      <c r="F2336" s="10"/>
      <c r="G2336" s="10"/>
      <c r="H2336" s="10"/>
      <c r="I2336" s="10"/>
      <c r="J2336" s="10"/>
      <c r="K2336" s="11"/>
      <c r="L2336" s="11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  <c r="W2336" s="12"/>
      <c r="X2336" s="12"/>
      <c r="Y2336" s="12"/>
      <c r="Z2336" s="12"/>
      <c r="AA2336" s="12"/>
      <c r="AB2336" s="12"/>
      <c r="AC2336" s="12"/>
      <c r="AD2336" s="12"/>
      <c r="AE2336" s="12"/>
      <c r="AF2336" s="12"/>
      <c r="AG2336" s="12"/>
      <c r="AH2336" s="12"/>
      <c r="AI2336" s="12"/>
      <c r="AJ2336" s="12"/>
      <c r="AK2336" s="12"/>
      <c r="AL2336" s="12"/>
      <c r="AM2336" s="12"/>
      <c r="AN2336" s="12"/>
      <c r="AO2336" s="12"/>
      <c r="AP2336" s="12"/>
      <c r="AQ2336" s="12"/>
      <c r="AR2336" s="12"/>
      <c r="AS2336" s="12"/>
      <c r="AT2336" s="12"/>
      <c r="AU2336" s="12"/>
      <c r="AV2336" s="12"/>
      <c r="AW2336" s="12"/>
      <c r="AX2336" s="12"/>
      <c r="AY2336" s="12"/>
      <c r="AZ2336" s="12"/>
      <c r="BA2336" s="12"/>
      <c r="BB2336" s="12"/>
      <c r="BC2336" s="12"/>
      <c r="BD2336" s="12"/>
      <c r="BE2336" s="12"/>
      <c r="BF2336" s="12"/>
      <c r="BG2336" s="12"/>
      <c r="BH2336" s="12"/>
      <c r="BI2336" s="12"/>
      <c r="BJ2336" s="13"/>
      <c r="BK2336" s="13"/>
      <c r="BL2336" s="13"/>
      <c r="BM2336" s="13"/>
      <c r="BN2336" s="13"/>
    </row>
    <row r="2337" spans="1:66" x14ac:dyDescent="0.25">
      <c r="A2337" s="10"/>
      <c r="B2337" s="10"/>
      <c r="C2337" s="10"/>
      <c r="D2337" s="18"/>
      <c r="E2337" s="10"/>
      <c r="F2337" s="10"/>
      <c r="G2337" s="10"/>
      <c r="H2337" s="10"/>
      <c r="I2337" s="10"/>
      <c r="J2337" s="10"/>
      <c r="K2337" s="11"/>
      <c r="L2337" s="11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2"/>
      <c r="AS2337" s="12"/>
      <c r="AT2337" s="12"/>
      <c r="AU2337" s="12"/>
      <c r="AV2337" s="12"/>
      <c r="AW2337" s="12"/>
      <c r="AX2337" s="12"/>
      <c r="AY2337" s="12"/>
      <c r="AZ2337" s="12"/>
      <c r="BA2337" s="12"/>
      <c r="BB2337" s="12"/>
      <c r="BC2337" s="12"/>
      <c r="BD2337" s="12"/>
      <c r="BE2337" s="12"/>
      <c r="BF2337" s="12"/>
      <c r="BG2337" s="12"/>
      <c r="BH2337" s="12"/>
      <c r="BI2337" s="12"/>
      <c r="BJ2337" s="13"/>
      <c r="BK2337" s="13"/>
      <c r="BL2337" s="13"/>
      <c r="BM2337" s="13"/>
      <c r="BN2337" s="13"/>
    </row>
    <row r="2338" spans="1:66" x14ac:dyDescent="0.25">
      <c r="A2338" s="10"/>
      <c r="B2338" s="10"/>
      <c r="C2338" s="10"/>
      <c r="D2338" s="18"/>
      <c r="E2338" s="10"/>
      <c r="F2338" s="10"/>
      <c r="G2338" s="10"/>
      <c r="H2338" s="10"/>
      <c r="I2338" s="10"/>
      <c r="J2338" s="10"/>
      <c r="K2338" s="11"/>
      <c r="L2338" s="11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12"/>
      <c r="AE2338" s="12"/>
      <c r="AF2338" s="12"/>
      <c r="AG2338" s="12"/>
      <c r="AH2338" s="12"/>
      <c r="AI2338" s="12"/>
      <c r="AJ2338" s="12"/>
      <c r="AK2338" s="12"/>
      <c r="AL2338" s="12"/>
      <c r="AM2338" s="12"/>
      <c r="AN2338" s="12"/>
      <c r="AO2338" s="12"/>
      <c r="AP2338" s="12"/>
      <c r="AQ2338" s="12"/>
      <c r="AR2338" s="12"/>
      <c r="AS2338" s="12"/>
      <c r="AT2338" s="12"/>
      <c r="AU2338" s="12"/>
      <c r="AV2338" s="12"/>
      <c r="AW2338" s="12"/>
      <c r="AX2338" s="12"/>
      <c r="AY2338" s="12"/>
      <c r="AZ2338" s="12"/>
      <c r="BA2338" s="12"/>
      <c r="BB2338" s="12"/>
      <c r="BC2338" s="12"/>
      <c r="BD2338" s="12"/>
      <c r="BE2338" s="12"/>
      <c r="BF2338" s="12"/>
      <c r="BG2338" s="12"/>
      <c r="BH2338" s="12"/>
      <c r="BI2338" s="12"/>
      <c r="BJ2338" s="13"/>
      <c r="BK2338" s="13"/>
      <c r="BL2338" s="13"/>
      <c r="BM2338" s="13"/>
      <c r="BN2338" s="13"/>
    </row>
    <row r="2339" spans="1:66" x14ac:dyDescent="0.25">
      <c r="A2339" s="10"/>
      <c r="B2339" s="10"/>
      <c r="C2339" s="10"/>
      <c r="D2339" s="18"/>
      <c r="E2339" s="10"/>
      <c r="F2339" s="10"/>
      <c r="G2339" s="10"/>
      <c r="H2339" s="10"/>
      <c r="I2339" s="10"/>
      <c r="J2339" s="10"/>
      <c r="K2339" s="11"/>
      <c r="L2339" s="11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2"/>
      <c r="AS2339" s="12"/>
      <c r="AT2339" s="12"/>
      <c r="AU2339" s="12"/>
      <c r="AV2339" s="12"/>
      <c r="AW2339" s="12"/>
      <c r="AX2339" s="12"/>
      <c r="AY2339" s="12"/>
      <c r="AZ2339" s="12"/>
      <c r="BA2339" s="12"/>
      <c r="BB2339" s="12"/>
      <c r="BC2339" s="12"/>
      <c r="BD2339" s="12"/>
      <c r="BE2339" s="12"/>
      <c r="BF2339" s="12"/>
      <c r="BG2339" s="12"/>
      <c r="BH2339" s="12"/>
      <c r="BI2339" s="12"/>
      <c r="BJ2339" s="13"/>
      <c r="BK2339" s="13"/>
      <c r="BL2339" s="13"/>
      <c r="BM2339" s="13"/>
      <c r="BN2339" s="13"/>
    </row>
    <row r="2340" spans="1:66" x14ac:dyDescent="0.25">
      <c r="A2340" s="10"/>
      <c r="B2340" s="10"/>
      <c r="C2340" s="10"/>
      <c r="D2340" s="18"/>
      <c r="E2340" s="10"/>
      <c r="F2340" s="10"/>
      <c r="G2340" s="10"/>
      <c r="H2340" s="10"/>
      <c r="I2340" s="10"/>
      <c r="J2340" s="10"/>
      <c r="K2340" s="11"/>
      <c r="L2340" s="11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  <c r="AD2340" s="12"/>
      <c r="AE2340" s="12"/>
      <c r="AF2340" s="12"/>
      <c r="AG2340" s="12"/>
      <c r="AH2340" s="12"/>
      <c r="AI2340" s="12"/>
      <c r="AJ2340" s="12"/>
      <c r="AK2340" s="12"/>
      <c r="AL2340" s="12"/>
      <c r="AM2340" s="12"/>
      <c r="AN2340" s="12"/>
      <c r="AO2340" s="12"/>
      <c r="AP2340" s="12"/>
      <c r="AQ2340" s="12"/>
      <c r="AR2340" s="12"/>
      <c r="AS2340" s="12"/>
      <c r="AT2340" s="12"/>
      <c r="AU2340" s="12"/>
      <c r="AV2340" s="12"/>
      <c r="AW2340" s="12"/>
      <c r="AX2340" s="12"/>
      <c r="AY2340" s="12"/>
      <c r="AZ2340" s="12"/>
      <c r="BA2340" s="12"/>
      <c r="BB2340" s="12"/>
      <c r="BC2340" s="12"/>
      <c r="BD2340" s="12"/>
      <c r="BE2340" s="12"/>
      <c r="BF2340" s="12"/>
      <c r="BG2340" s="12"/>
      <c r="BH2340" s="12"/>
      <c r="BI2340" s="12"/>
      <c r="BJ2340" s="13"/>
      <c r="BK2340" s="13"/>
      <c r="BL2340" s="13"/>
      <c r="BM2340" s="13"/>
      <c r="BN2340" s="13"/>
    </row>
    <row r="2341" spans="1:66" x14ac:dyDescent="0.25">
      <c r="A2341" s="10"/>
      <c r="B2341" s="10"/>
      <c r="C2341" s="10"/>
      <c r="D2341" s="18"/>
      <c r="E2341" s="10"/>
      <c r="F2341" s="10"/>
      <c r="G2341" s="10"/>
      <c r="H2341" s="10"/>
      <c r="I2341" s="10"/>
      <c r="J2341" s="10"/>
      <c r="K2341" s="11"/>
      <c r="L2341" s="11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  <c r="W2341" s="12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2"/>
      <c r="AS2341" s="12"/>
      <c r="AT2341" s="12"/>
      <c r="AU2341" s="12"/>
      <c r="AV2341" s="12"/>
      <c r="AW2341" s="12"/>
      <c r="AX2341" s="12"/>
      <c r="AY2341" s="12"/>
      <c r="AZ2341" s="12"/>
      <c r="BA2341" s="12"/>
      <c r="BB2341" s="12"/>
      <c r="BC2341" s="12"/>
      <c r="BD2341" s="12"/>
      <c r="BE2341" s="12"/>
      <c r="BF2341" s="12"/>
      <c r="BG2341" s="12"/>
      <c r="BH2341" s="12"/>
      <c r="BI2341" s="12"/>
      <c r="BJ2341" s="13"/>
      <c r="BK2341" s="13"/>
      <c r="BL2341" s="13"/>
      <c r="BM2341" s="13"/>
      <c r="BN2341" s="13"/>
    </row>
    <row r="2342" spans="1:66" x14ac:dyDescent="0.25">
      <c r="A2342" s="10"/>
      <c r="B2342" s="10"/>
      <c r="C2342" s="10"/>
      <c r="D2342" s="18"/>
      <c r="E2342" s="10"/>
      <c r="F2342" s="10"/>
      <c r="G2342" s="10"/>
      <c r="H2342" s="10"/>
      <c r="I2342" s="10"/>
      <c r="J2342" s="10"/>
      <c r="K2342" s="11"/>
      <c r="L2342" s="11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  <c r="AD2342" s="12"/>
      <c r="AE2342" s="12"/>
      <c r="AF2342" s="12"/>
      <c r="AG2342" s="12"/>
      <c r="AH2342" s="12"/>
      <c r="AI2342" s="12"/>
      <c r="AJ2342" s="12"/>
      <c r="AK2342" s="12"/>
      <c r="AL2342" s="12"/>
      <c r="AM2342" s="12"/>
      <c r="AN2342" s="12"/>
      <c r="AO2342" s="12"/>
      <c r="AP2342" s="12"/>
      <c r="AQ2342" s="12"/>
      <c r="AR2342" s="12"/>
      <c r="AS2342" s="12"/>
      <c r="AT2342" s="12"/>
      <c r="AU2342" s="12"/>
      <c r="AV2342" s="12"/>
      <c r="AW2342" s="12"/>
      <c r="AX2342" s="12"/>
      <c r="AY2342" s="12"/>
      <c r="AZ2342" s="12"/>
      <c r="BA2342" s="12"/>
      <c r="BB2342" s="12"/>
      <c r="BC2342" s="12"/>
      <c r="BD2342" s="12"/>
      <c r="BE2342" s="12"/>
      <c r="BF2342" s="12"/>
      <c r="BG2342" s="12"/>
      <c r="BH2342" s="12"/>
      <c r="BI2342" s="12"/>
      <c r="BJ2342" s="13"/>
      <c r="BK2342" s="13"/>
      <c r="BL2342" s="13"/>
      <c r="BM2342" s="13"/>
      <c r="BN2342" s="13"/>
    </row>
    <row r="2343" spans="1:66" x14ac:dyDescent="0.25">
      <c r="A2343" s="10"/>
      <c r="B2343" s="10"/>
      <c r="C2343" s="10"/>
      <c r="D2343" s="18"/>
      <c r="E2343" s="10"/>
      <c r="F2343" s="10"/>
      <c r="G2343" s="10"/>
      <c r="H2343" s="10"/>
      <c r="I2343" s="10"/>
      <c r="J2343" s="10"/>
      <c r="K2343" s="11"/>
      <c r="L2343" s="11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2"/>
      <c r="AS2343" s="12"/>
      <c r="AT2343" s="12"/>
      <c r="AU2343" s="12"/>
      <c r="AV2343" s="12"/>
      <c r="AW2343" s="12"/>
      <c r="AX2343" s="12"/>
      <c r="AY2343" s="12"/>
      <c r="AZ2343" s="12"/>
      <c r="BA2343" s="12"/>
      <c r="BB2343" s="12"/>
      <c r="BC2343" s="12"/>
      <c r="BD2343" s="12"/>
      <c r="BE2343" s="12"/>
      <c r="BF2343" s="12"/>
      <c r="BG2343" s="12"/>
      <c r="BH2343" s="12"/>
      <c r="BI2343" s="12"/>
      <c r="BJ2343" s="13"/>
      <c r="BK2343" s="13"/>
      <c r="BL2343" s="13"/>
      <c r="BM2343" s="13"/>
      <c r="BN2343" s="13"/>
    </row>
    <row r="2344" spans="1:66" x14ac:dyDescent="0.25">
      <c r="A2344" s="10"/>
      <c r="B2344" s="10"/>
      <c r="C2344" s="10"/>
      <c r="D2344" s="18"/>
      <c r="E2344" s="10"/>
      <c r="F2344" s="10"/>
      <c r="G2344" s="10"/>
      <c r="H2344" s="10"/>
      <c r="I2344" s="10"/>
      <c r="J2344" s="10"/>
      <c r="K2344" s="11"/>
      <c r="L2344" s="11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12"/>
      <c r="AE2344" s="12"/>
      <c r="AF2344" s="12"/>
      <c r="AG2344" s="12"/>
      <c r="AH2344" s="12"/>
      <c r="AI2344" s="12"/>
      <c r="AJ2344" s="12"/>
      <c r="AK2344" s="12"/>
      <c r="AL2344" s="12"/>
      <c r="AM2344" s="12"/>
      <c r="AN2344" s="12"/>
      <c r="AO2344" s="12"/>
      <c r="AP2344" s="12"/>
      <c r="AQ2344" s="12"/>
      <c r="AR2344" s="12"/>
      <c r="AS2344" s="12"/>
      <c r="AT2344" s="12"/>
      <c r="AU2344" s="12"/>
      <c r="AV2344" s="12"/>
      <c r="AW2344" s="12"/>
      <c r="AX2344" s="12"/>
      <c r="AY2344" s="12"/>
      <c r="AZ2344" s="12"/>
      <c r="BA2344" s="12"/>
      <c r="BB2344" s="12"/>
      <c r="BC2344" s="12"/>
      <c r="BD2344" s="12"/>
      <c r="BE2344" s="12"/>
      <c r="BF2344" s="12"/>
      <c r="BG2344" s="12"/>
      <c r="BH2344" s="12"/>
      <c r="BI2344" s="12"/>
      <c r="BJ2344" s="13"/>
      <c r="BK2344" s="13"/>
      <c r="BL2344" s="13"/>
      <c r="BM2344" s="13"/>
      <c r="BN2344" s="13"/>
    </row>
    <row r="2345" spans="1:66" x14ac:dyDescent="0.25">
      <c r="A2345" s="10"/>
      <c r="B2345" s="10"/>
      <c r="C2345" s="10"/>
      <c r="D2345" s="18"/>
      <c r="E2345" s="10"/>
      <c r="F2345" s="10"/>
      <c r="G2345" s="10"/>
      <c r="H2345" s="10"/>
      <c r="I2345" s="10"/>
      <c r="J2345" s="10"/>
      <c r="K2345" s="11"/>
      <c r="L2345" s="11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2"/>
      <c r="AS2345" s="12"/>
      <c r="AT2345" s="12"/>
      <c r="AU2345" s="12"/>
      <c r="AV2345" s="12"/>
      <c r="AW2345" s="12"/>
      <c r="AX2345" s="12"/>
      <c r="AY2345" s="12"/>
      <c r="AZ2345" s="12"/>
      <c r="BA2345" s="12"/>
      <c r="BB2345" s="12"/>
      <c r="BC2345" s="12"/>
      <c r="BD2345" s="12"/>
      <c r="BE2345" s="12"/>
      <c r="BF2345" s="12"/>
      <c r="BG2345" s="12"/>
      <c r="BH2345" s="12"/>
      <c r="BI2345" s="12"/>
      <c r="BJ2345" s="13"/>
      <c r="BK2345" s="13"/>
      <c r="BL2345" s="13"/>
      <c r="BM2345" s="13"/>
      <c r="BN2345" s="13"/>
    </row>
    <row r="2346" spans="1:66" x14ac:dyDescent="0.25">
      <c r="A2346" s="10"/>
      <c r="B2346" s="10"/>
      <c r="C2346" s="10"/>
      <c r="D2346" s="18"/>
      <c r="E2346" s="10"/>
      <c r="F2346" s="10"/>
      <c r="G2346" s="10"/>
      <c r="H2346" s="10"/>
      <c r="I2346" s="10"/>
      <c r="J2346" s="10"/>
      <c r="K2346" s="11"/>
      <c r="L2346" s="11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  <c r="AE2346" s="12"/>
      <c r="AF2346" s="12"/>
      <c r="AG2346" s="12"/>
      <c r="AH2346" s="12"/>
      <c r="AI2346" s="12"/>
      <c r="AJ2346" s="12"/>
      <c r="AK2346" s="12"/>
      <c r="AL2346" s="12"/>
      <c r="AM2346" s="12"/>
      <c r="AN2346" s="12"/>
      <c r="AO2346" s="12"/>
      <c r="AP2346" s="12"/>
      <c r="AQ2346" s="12"/>
      <c r="AR2346" s="12"/>
      <c r="AS2346" s="12"/>
      <c r="AT2346" s="12"/>
      <c r="AU2346" s="12"/>
      <c r="AV2346" s="12"/>
      <c r="AW2346" s="12"/>
      <c r="AX2346" s="12"/>
      <c r="AY2346" s="12"/>
      <c r="AZ2346" s="12"/>
      <c r="BA2346" s="12"/>
      <c r="BB2346" s="12"/>
      <c r="BC2346" s="12"/>
      <c r="BD2346" s="12"/>
      <c r="BE2346" s="12"/>
      <c r="BF2346" s="12"/>
      <c r="BG2346" s="12"/>
      <c r="BH2346" s="12"/>
      <c r="BI2346" s="12"/>
      <c r="BJ2346" s="13"/>
      <c r="BK2346" s="13"/>
      <c r="BL2346" s="13"/>
      <c r="BM2346" s="13"/>
      <c r="BN2346" s="13"/>
    </row>
    <row r="2347" spans="1:66" x14ac:dyDescent="0.25">
      <c r="A2347" s="10"/>
      <c r="B2347" s="10"/>
      <c r="C2347" s="10"/>
      <c r="D2347" s="18"/>
      <c r="E2347" s="10"/>
      <c r="F2347" s="10"/>
      <c r="G2347" s="10"/>
      <c r="H2347" s="10"/>
      <c r="I2347" s="10"/>
      <c r="J2347" s="10"/>
      <c r="K2347" s="11"/>
      <c r="L2347" s="11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2"/>
      <c r="AS2347" s="12"/>
      <c r="AT2347" s="12"/>
      <c r="AU2347" s="12"/>
      <c r="AV2347" s="12"/>
      <c r="AW2347" s="12"/>
      <c r="AX2347" s="12"/>
      <c r="AY2347" s="12"/>
      <c r="AZ2347" s="12"/>
      <c r="BA2347" s="12"/>
      <c r="BB2347" s="12"/>
      <c r="BC2347" s="12"/>
      <c r="BD2347" s="12"/>
      <c r="BE2347" s="12"/>
      <c r="BF2347" s="12"/>
      <c r="BG2347" s="12"/>
      <c r="BH2347" s="12"/>
      <c r="BI2347" s="12"/>
      <c r="BJ2347" s="13"/>
      <c r="BK2347" s="13"/>
      <c r="BL2347" s="13"/>
      <c r="BM2347" s="13"/>
      <c r="BN2347" s="13"/>
    </row>
    <row r="2348" spans="1:66" x14ac:dyDescent="0.25">
      <c r="A2348" s="10"/>
      <c r="B2348" s="10"/>
      <c r="C2348" s="10"/>
      <c r="D2348" s="18"/>
      <c r="E2348" s="10"/>
      <c r="F2348" s="10"/>
      <c r="G2348" s="10"/>
      <c r="H2348" s="10"/>
      <c r="I2348" s="10"/>
      <c r="J2348" s="10"/>
      <c r="K2348" s="11"/>
      <c r="L2348" s="11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  <c r="AE2348" s="12"/>
      <c r="AF2348" s="12"/>
      <c r="AG2348" s="12"/>
      <c r="AH2348" s="12"/>
      <c r="AI2348" s="12"/>
      <c r="AJ2348" s="12"/>
      <c r="AK2348" s="12"/>
      <c r="AL2348" s="12"/>
      <c r="AM2348" s="12"/>
      <c r="AN2348" s="12"/>
      <c r="AO2348" s="12"/>
      <c r="AP2348" s="12"/>
      <c r="AQ2348" s="12"/>
      <c r="AR2348" s="12"/>
      <c r="AS2348" s="12"/>
      <c r="AT2348" s="12"/>
      <c r="AU2348" s="12"/>
      <c r="AV2348" s="12"/>
      <c r="AW2348" s="12"/>
      <c r="AX2348" s="12"/>
      <c r="AY2348" s="12"/>
      <c r="AZ2348" s="12"/>
      <c r="BA2348" s="12"/>
      <c r="BB2348" s="12"/>
      <c r="BC2348" s="12"/>
      <c r="BD2348" s="12"/>
      <c r="BE2348" s="12"/>
      <c r="BF2348" s="12"/>
      <c r="BG2348" s="12"/>
      <c r="BH2348" s="12"/>
      <c r="BI2348" s="12"/>
      <c r="BJ2348" s="13"/>
      <c r="BK2348" s="13"/>
      <c r="BL2348" s="13"/>
      <c r="BM2348" s="13"/>
      <c r="BN2348" s="13"/>
    </row>
    <row r="2349" spans="1:66" x14ac:dyDescent="0.25">
      <c r="A2349" s="10"/>
      <c r="B2349" s="10"/>
      <c r="C2349" s="10"/>
      <c r="D2349" s="18"/>
      <c r="E2349" s="10"/>
      <c r="F2349" s="10"/>
      <c r="G2349" s="10"/>
      <c r="H2349" s="10"/>
      <c r="I2349" s="10"/>
      <c r="J2349" s="10"/>
      <c r="K2349" s="11"/>
      <c r="L2349" s="11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2"/>
      <c r="AS2349" s="12"/>
      <c r="AT2349" s="12"/>
      <c r="AU2349" s="12"/>
      <c r="AV2349" s="12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12"/>
      <c r="BG2349" s="12"/>
      <c r="BH2349" s="12"/>
      <c r="BI2349" s="12"/>
      <c r="BJ2349" s="13"/>
      <c r="BK2349" s="13"/>
      <c r="BL2349" s="13"/>
      <c r="BM2349" s="13"/>
      <c r="BN2349" s="13"/>
    </row>
    <row r="2350" spans="1:66" x14ac:dyDescent="0.25">
      <c r="A2350" s="10"/>
      <c r="B2350" s="10"/>
      <c r="C2350" s="10"/>
      <c r="D2350" s="18"/>
      <c r="E2350" s="10"/>
      <c r="F2350" s="10"/>
      <c r="G2350" s="10"/>
      <c r="H2350" s="10"/>
      <c r="I2350" s="10"/>
      <c r="J2350" s="10"/>
      <c r="K2350" s="11"/>
      <c r="L2350" s="11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  <c r="AE2350" s="12"/>
      <c r="AF2350" s="12"/>
      <c r="AG2350" s="12"/>
      <c r="AH2350" s="12"/>
      <c r="AI2350" s="12"/>
      <c r="AJ2350" s="12"/>
      <c r="AK2350" s="12"/>
      <c r="AL2350" s="12"/>
      <c r="AM2350" s="12"/>
      <c r="AN2350" s="12"/>
      <c r="AO2350" s="12"/>
      <c r="AP2350" s="12"/>
      <c r="AQ2350" s="12"/>
      <c r="AR2350" s="12"/>
      <c r="AS2350" s="12"/>
      <c r="AT2350" s="12"/>
      <c r="AU2350" s="12"/>
      <c r="AV2350" s="12"/>
      <c r="AW2350" s="12"/>
      <c r="AX2350" s="12"/>
      <c r="AY2350" s="12"/>
      <c r="AZ2350" s="12"/>
      <c r="BA2350" s="12"/>
      <c r="BB2350" s="12"/>
      <c r="BC2350" s="12"/>
      <c r="BD2350" s="12"/>
      <c r="BE2350" s="12"/>
      <c r="BF2350" s="12"/>
      <c r="BG2350" s="12"/>
      <c r="BH2350" s="12"/>
      <c r="BI2350" s="12"/>
      <c r="BJ2350" s="13"/>
      <c r="BK2350" s="13"/>
      <c r="BL2350" s="13"/>
      <c r="BM2350" s="13"/>
      <c r="BN2350" s="13"/>
    </row>
    <row r="2351" spans="1:66" x14ac:dyDescent="0.25">
      <c r="A2351" s="10"/>
      <c r="B2351" s="10"/>
      <c r="C2351" s="10"/>
      <c r="D2351" s="18"/>
      <c r="E2351" s="10"/>
      <c r="F2351" s="10"/>
      <c r="G2351" s="10"/>
      <c r="H2351" s="10"/>
      <c r="I2351" s="10"/>
      <c r="J2351" s="10"/>
      <c r="K2351" s="11"/>
      <c r="L2351" s="11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2"/>
      <c r="AS2351" s="12"/>
      <c r="AT2351" s="12"/>
      <c r="AU2351" s="12"/>
      <c r="AV2351" s="12"/>
      <c r="AW2351" s="12"/>
      <c r="AX2351" s="12"/>
      <c r="AY2351" s="12"/>
      <c r="AZ2351" s="12"/>
      <c r="BA2351" s="12"/>
      <c r="BB2351" s="12"/>
      <c r="BC2351" s="12"/>
      <c r="BD2351" s="12"/>
      <c r="BE2351" s="12"/>
      <c r="BF2351" s="12"/>
      <c r="BG2351" s="12"/>
      <c r="BH2351" s="12"/>
      <c r="BI2351" s="12"/>
      <c r="BJ2351" s="13"/>
      <c r="BK2351" s="13"/>
      <c r="BL2351" s="13"/>
      <c r="BM2351" s="13"/>
      <c r="BN2351" s="13"/>
    </row>
    <row r="2352" spans="1:66" x14ac:dyDescent="0.25">
      <c r="A2352" s="10"/>
      <c r="B2352" s="10"/>
      <c r="C2352" s="10"/>
      <c r="D2352" s="18"/>
      <c r="E2352" s="10"/>
      <c r="F2352" s="10"/>
      <c r="G2352" s="10"/>
      <c r="H2352" s="10"/>
      <c r="I2352" s="10"/>
      <c r="J2352" s="10"/>
      <c r="K2352" s="11"/>
      <c r="L2352" s="11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2"/>
      <c r="AE2352" s="12"/>
      <c r="AF2352" s="12"/>
      <c r="AG2352" s="12"/>
      <c r="AH2352" s="12"/>
      <c r="AI2352" s="12"/>
      <c r="AJ2352" s="12"/>
      <c r="AK2352" s="12"/>
      <c r="AL2352" s="12"/>
      <c r="AM2352" s="12"/>
      <c r="AN2352" s="12"/>
      <c r="AO2352" s="12"/>
      <c r="AP2352" s="12"/>
      <c r="AQ2352" s="12"/>
      <c r="AR2352" s="12"/>
      <c r="AS2352" s="12"/>
      <c r="AT2352" s="12"/>
      <c r="AU2352" s="12"/>
      <c r="AV2352" s="12"/>
      <c r="AW2352" s="12"/>
      <c r="AX2352" s="12"/>
      <c r="AY2352" s="12"/>
      <c r="AZ2352" s="12"/>
      <c r="BA2352" s="12"/>
      <c r="BB2352" s="12"/>
      <c r="BC2352" s="12"/>
      <c r="BD2352" s="12"/>
      <c r="BE2352" s="12"/>
      <c r="BF2352" s="12"/>
      <c r="BG2352" s="12"/>
      <c r="BH2352" s="12"/>
      <c r="BI2352" s="12"/>
      <c r="BJ2352" s="13"/>
      <c r="BK2352" s="13"/>
      <c r="BL2352" s="13"/>
      <c r="BM2352" s="13"/>
      <c r="BN2352" s="13"/>
    </row>
    <row r="2353" spans="1:66" x14ac:dyDescent="0.25">
      <c r="A2353" s="10"/>
      <c r="B2353" s="10"/>
      <c r="C2353" s="10"/>
      <c r="D2353" s="18"/>
      <c r="E2353" s="10"/>
      <c r="F2353" s="10"/>
      <c r="G2353" s="10"/>
      <c r="H2353" s="10"/>
      <c r="I2353" s="10"/>
      <c r="J2353" s="10"/>
      <c r="K2353" s="11"/>
      <c r="L2353" s="11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2"/>
      <c r="AS2353" s="12"/>
      <c r="AT2353" s="12"/>
      <c r="AU2353" s="12"/>
      <c r="AV2353" s="12"/>
      <c r="AW2353" s="12"/>
      <c r="AX2353" s="12"/>
      <c r="AY2353" s="12"/>
      <c r="AZ2353" s="12"/>
      <c r="BA2353" s="12"/>
      <c r="BB2353" s="12"/>
      <c r="BC2353" s="12"/>
      <c r="BD2353" s="12"/>
      <c r="BE2353" s="12"/>
      <c r="BF2353" s="12"/>
      <c r="BG2353" s="12"/>
      <c r="BH2353" s="12"/>
      <c r="BI2353" s="12"/>
      <c r="BJ2353" s="13"/>
      <c r="BK2353" s="13"/>
      <c r="BL2353" s="13"/>
      <c r="BM2353" s="13"/>
      <c r="BN2353" s="13"/>
    </row>
    <row r="2354" spans="1:66" x14ac:dyDescent="0.25">
      <c r="A2354" s="10"/>
      <c r="B2354" s="10"/>
      <c r="C2354" s="10"/>
      <c r="D2354" s="18"/>
      <c r="E2354" s="10"/>
      <c r="F2354" s="10"/>
      <c r="G2354" s="10"/>
      <c r="H2354" s="10"/>
      <c r="I2354" s="10"/>
      <c r="J2354" s="10"/>
      <c r="K2354" s="11"/>
      <c r="L2354" s="11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2"/>
      <c r="AE2354" s="12"/>
      <c r="AF2354" s="12"/>
      <c r="AG2354" s="12"/>
      <c r="AH2354" s="12"/>
      <c r="AI2354" s="12"/>
      <c r="AJ2354" s="12"/>
      <c r="AK2354" s="12"/>
      <c r="AL2354" s="12"/>
      <c r="AM2354" s="12"/>
      <c r="AN2354" s="12"/>
      <c r="AO2354" s="12"/>
      <c r="AP2354" s="12"/>
      <c r="AQ2354" s="12"/>
      <c r="AR2354" s="12"/>
      <c r="AS2354" s="12"/>
      <c r="AT2354" s="12"/>
      <c r="AU2354" s="12"/>
      <c r="AV2354" s="12"/>
      <c r="AW2354" s="12"/>
      <c r="AX2354" s="12"/>
      <c r="AY2354" s="12"/>
      <c r="AZ2354" s="12"/>
      <c r="BA2354" s="12"/>
      <c r="BB2354" s="12"/>
      <c r="BC2354" s="12"/>
      <c r="BD2354" s="12"/>
      <c r="BE2354" s="12"/>
      <c r="BF2354" s="12"/>
      <c r="BG2354" s="12"/>
      <c r="BH2354" s="12"/>
      <c r="BI2354" s="12"/>
      <c r="BJ2354" s="13"/>
      <c r="BK2354" s="13"/>
      <c r="BL2354" s="13"/>
      <c r="BM2354" s="13"/>
      <c r="BN2354" s="13"/>
    </row>
    <row r="2355" spans="1:66" x14ac:dyDescent="0.25">
      <c r="A2355" s="10"/>
      <c r="B2355" s="10"/>
      <c r="C2355" s="10"/>
      <c r="D2355" s="18"/>
      <c r="E2355" s="10"/>
      <c r="F2355" s="10"/>
      <c r="G2355" s="10"/>
      <c r="H2355" s="10"/>
      <c r="I2355" s="10"/>
      <c r="J2355" s="10"/>
      <c r="K2355" s="11"/>
      <c r="L2355" s="11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2"/>
      <c r="AS2355" s="12"/>
      <c r="AT2355" s="12"/>
      <c r="AU2355" s="12"/>
      <c r="AV2355" s="12"/>
      <c r="AW2355" s="12"/>
      <c r="AX2355" s="12"/>
      <c r="AY2355" s="12"/>
      <c r="AZ2355" s="12"/>
      <c r="BA2355" s="12"/>
      <c r="BB2355" s="12"/>
      <c r="BC2355" s="12"/>
      <c r="BD2355" s="12"/>
      <c r="BE2355" s="12"/>
      <c r="BF2355" s="12"/>
      <c r="BG2355" s="12"/>
      <c r="BH2355" s="12"/>
      <c r="BI2355" s="12"/>
      <c r="BJ2355" s="13"/>
      <c r="BK2355" s="13"/>
      <c r="BL2355" s="13"/>
      <c r="BM2355" s="13"/>
      <c r="BN2355" s="13"/>
    </row>
    <row r="2356" spans="1:66" x14ac:dyDescent="0.25">
      <c r="A2356" s="10"/>
      <c r="B2356" s="10"/>
      <c r="C2356" s="10"/>
      <c r="D2356" s="18"/>
      <c r="E2356" s="10"/>
      <c r="F2356" s="10"/>
      <c r="G2356" s="10"/>
      <c r="H2356" s="10"/>
      <c r="I2356" s="10"/>
      <c r="J2356" s="10"/>
      <c r="K2356" s="11"/>
      <c r="L2356" s="11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  <c r="AE2356" s="12"/>
      <c r="AF2356" s="12"/>
      <c r="AG2356" s="12"/>
      <c r="AH2356" s="12"/>
      <c r="AI2356" s="12"/>
      <c r="AJ2356" s="12"/>
      <c r="AK2356" s="12"/>
      <c r="AL2356" s="12"/>
      <c r="AM2356" s="12"/>
      <c r="AN2356" s="12"/>
      <c r="AO2356" s="12"/>
      <c r="AP2356" s="12"/>
      <c r="AQ2356" s="12"/>
      <c r="AR2356" s="12"/>
      <c r="AS2356" s="12"/>
      <c r="AT2356" s="12"/>
      <c r="AU2356" s="12"/>
      <c r="AV2356" s="12"/>
      <c r="AW2356" s="12"/>
      <c r="AX2356" s="12"/>
      <c r="AY2356" s="12"/>
      <c r="AZ2356" s="12"/>
      <c r="BA2356" s="12"/>
      <c r="BB2356" s="12"/>
      <c r="BC2356" s="12"/>
      <c r="BD2356" s="12"/>
      <c r="BE2356" s="12"/>
      <c r="BF2356" s="12"/>
      <c r="BG2356" s="12"/>
      <c r="BH2356" s="12"/>
      <c r="BI2356" s="12"/>
      <c r="BJ2356" s="13"/>
      <c r="BK2356" s="13"/>
      <c r="BL2356" s="13"/>
      <c r="BM2356" s="13"/>
      <c r="BN2356" s="13"/>
    </row>
    <row r="2357" spans="1:66" x14ac:dyDescent="0.25">
      <c r="A2357" s="10"/>
      <c r="B2357" s="10"/>
      <c r="C2357" s="10"/>
      <c r="D2357" s="18"/>
      <c r="E2357" s="10"/>
      <c r="F2357" s="10"/>
      <c r="G2357" s="10"/>
      <c r="H2357" s="10"/>
      <c r="I2357" s="10"/>
      <c r="J2357" s="10"/>
      <c r="K2357" s="11"/>
      <c r="L2357" s="11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2"/>
      <c r="AS2357" s="12"/>
      <c r="AT2357" s="12"/>
      <c r="AU2357" s="12"/>
      <c r="AV2357" s="12"/>
      <c r="AW2357" s="12"/>
      <c r="AX2357" s="12"/>
      <c r="AY2357" s="12"/>
      <c r="AZ2357" s="12"/>
      <c r="BA2357" s="12"/>
      <c r="BB2357" s="12"/>
      <c r="BC2357" s="12"/>
      <c r="BD2357" s="12"/>
      <c r="BE2357" s="12"/>
      <c r="BF2357" s="12"/>
      <c r="BG2357" s="12"/>
      <c r="BH2357" s="12"/>
      <c r="BI2357" s="12"/>
      <c r="BJ2357" s="13"/>
      <c r="BK2357" s="13"/>
      <c r="BL2357" s="13"/>
      <c r="BM2357" s="13"/>
      <c r="BN2357" s="13"/>
    </row>
    <row r="2358" spans="1:66" x14ac:dyDescent="0.25">
      <c r="A2358" s="10"/>
      <c r="B2358" s="10"/>
      <c r="C2358" s="10"/>
      <c r="D2358" s="18"/>
      <c r="E2358" s="10"/>
      <c r="F2358" s="10"/>
      <c r="G2358" s="10"/>
      <c r="H2358" s="10"/>
      <c r="I2358" s="10"/>
      <c r="J2358" s="10"/>
      <c r="K2358" s="11"/>
      <c r="L2358" s="11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  <c r="AE2358" s="12"/>
      <c r="AF2358" s="12"/>
      <c r="AG2358" s="12"/>
      <c r="AH2358" s="12"/>
      <c r="AI2358" s="12"/>
      <c r="AJ2358" s="12"/>
      <c r="AK2358" s="12"/>
      <c r="AL2358" s="12"/>
      <c r="AM2358" s="12"/>
      <c r="AN2358" s="12"/>
      <c r="AO2358" s="12"/>
      <c r="AP2358" s="12"/>
      <c r="AQ2358" s="12"/>
      <c r="AR2358" s="12"/>
      <c r="AS2358" s="12"/>
      <c r="AT2358" s="12"/>
      <c r="AU2358" s="12"/>
      <c r="AV2358" s="12"/>
      <c r="AW2358" s="12"/>
      <c r="AX2358" s="12"/>
      <c r="AY2358" s="12"/>
      <c r="AZ2358" s="12"/>
      <c r="BA2358" s="12"/>
      <c r="BB2358" s="12"/>
      <c r="BC2358" s="12"/>
      <c r="BD2358" s="12"/>
      <c r="BE2358" s="12"/>
      <c r="BF2358" s="12"/>
      <c r="BG2358" s="12"/>
      <c r="BH2358" s="12"/>
      <c r="BI2358" s="12"/>
      <c r="BJ2358" s="13"/>
      <c r="BK2358" s="13"/>
      <c r="BL2358" s="13"/>
      <c r="BM2358" s="13"/>
      <c r="BN2358" s="13"/>
    </row>
    <row r="2359" spans="1:66" x14ac:dyDescent="0.25">
      <c r="A2359" s="10"/>
      <c r="B2359" s="10"/>
      <c r="C2359" s="10"/>
      <c r="D2359" s="18"/>
      <c r="E2359" s="10"/>
      <c r="F2359" s="10"/>
      <c r="G2359" s="10"/>
      <c r="H2359" s="10"/>
      <c r="I2359" s="10"/>
      <c r="J2359" s="10"/>
      <c r="K2359" s="11"/>
      <c r="L2359" s="11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2"/>
      <c r="AS2359" s="12"/>
      <c r="AT2359" s="12"/>
      <c r="AU2359" s="12"/>
      <c r="AV2359" s="12"/>
      <c r="AW2359" s="12"/>
      <c r="AX2359" s="12"/>
      <c r="AY2359" s="12"/>
      <c r="AZ2359" s="12"/>
      <c r="BA2359" s="12"/>
      <c r="BB2359" s="12"/>
      <c r="BC2359" s="12"/>
      <c r="BD2359" s="12"/>
      <c r="BE2359" s="12"/>
      <c r="BF2359" s="12"/>
      <c r="BG2359" s="12"/>
      <c r="BH2359" s="12"/>
      <c r="BI2359" s="12"/>
      <c r="BJ2359" s="13"/>
      <c r="BK2359" s="13"/>
      <c r="BL2359" s="13"/>
      <c r="BM2359" s="13"/>
      <c r="BN2359" s="13"/>
    </row>
    <row r="2360" spans="1:66" x14ac:dyDescent="0.25">
      <c r="A2360" s="10"/>
      <c r="B2360" s="10"/>
      <c r="C2360" s="10"/>
      <c r="D2360" s="18"/>
      <c r="E2360" s="10"/>
      <c r="F2360" s="10"/>
      <c r="G2360" s="10"/>
      <c r="H2360" s="10"/>
      <c r="I2360" s="10"/>
      <c r="J2360" s="10"/>
      <c r="K2360" s="11"/>
      <c r="L2360" s="11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2"/>
      <c r="AE2360" s="12"/>
      <c r="AF2360" s="12"/>
      <c r="AG2360" s="12"/>
      <c r="AH2360" s="12"/>
      <c r="AI2360" s="12"/>
      <c r="AJ2360" s="12"/>
      <c r="AK2360" s="12"/>
      <c r="AL2360" s="12"/>
      <c r="AM2360" s="12"/>
      <c r="AN2360" s="12"/>
      <c r="AO2360" s="12"/>
      <c r="AP2360" s="12"/>
      <c r="AQ2360" s="12"/>
      <c r="AR2360" s="12"/>
      <c r="AS2360" s="12"/>
      <c r="AT2360" s="12"/>
      <c r="AU2360" s="12"/>
      <c r="AV2360" s="12"/>
      <c r="AW2360" s="12"/>
      <c r="AX2360" s="12"/>
      <c r="AY2360" s="12"/>
      <c r="AZ2360" s="12"/>
      <c r="BA2360" s="12"/>
      <c r="BB2360" s="12"/>
      <c r="BC2360" s="12"/>
      <c r="BD2360" s="12"/>
      <c r="BE2360" s="12"/>
      <c r="BF2360" s="12"/>
      <c r="BG2360" s="12"/>
      <c r="BH2360" s="12"/>
      <c r="BI2360" s="12"/>
      <c r="BJ2360" s="13"/>
      <c r="BK2360" s="13"/>
      <c r="BL2360" s="13"/>
      <c r="BM2360" s="13"/>
      <c r="BN2360" s="13"/>
    </row>
    <row r="2361" spans="1:66" x14ac:dyDescent="0.25">
      <c r="A2361" s="10"/>
      <c r="B2361" s="10"/>
      <c r="C2361" s="10"/>
      <c r="D2361" s="18"/>
      <c r="E2361" s="10"/>
      <c r="F2361" s="10"/>
      <c r="G2361" s="10"/>
      <c r="H2361" s="10"/>
      <c r="I2361" s="10"/>
      <c r="J2361" s="10"/>
      <c r="K2361" s="11"/>
      <c r="L2361" s="11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2"/>
      <c r="AS2361" s="12"/>
      <c r="AT2361" s="12"/>
      <c r="AU2361" s="12"/>
      <c r="AV2361" s="12"/>
      <c r="AW2361" s="12"/>
      <c r="AX2361" s="12"/>
      <c r="AY2361" s="12"/>
      <c r="AZ2361" s="12"/>
      <c r="BA2361" s="12"/>
      <c r="BB2361" s="12"/>
      <c r="BC2361" s="12"/>
      <c r="BD2361" s="12"/>
      <c r="BE2361" s="12"/>
      <c r="BF2361" s="12"/>
      <c r="BG2361" s="12"/>
      <c r="BH2361" s="12"/>
      <c r="BI2361" s="12"/>
      <c r="BJ2361" s="13"/>
      <c r="BK2361" s="13"/>
      <c r="BL2361" s="13"/>
      <c r="BM2361" s="13"/>
      <c r="BN2361" s="13"/>
    </row>
    <row r="2362" spans="1:66" x14ac:dyDescent="0.25">
      <c r="A2362" s="10"/>
      <c r="B2362" s="10"/>
      <c r="C2362" s="10"/>
      <c r="D2362" s="18"/>
      <c r="E2362" s="10"/>
      <c r="F2362" s="10"/>
      <c r="G2362" s="10"/>
      <c r="H2362" s="10"/>
      <c r="I2362" s="10"/>
      <c r="J2362" s="10"/>
      <c r="K2362" s="11"/>
      <c r="L2362" s="11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  <c r="AE2362" s="12"/>
      <c r="AF2362" s="12"/>
      <c r="AG2362" s="12"/>
      <c r="AH2362" s="12"/>
      <c r="AI2362" s="12"/>
      <c r="AJ2362" s="12"/>
      <c r="AK2362" s="12"/>
      <c r="AL2362" s="12"/>
      <c r="AM2362" s="12"/>
      <c r="AN2362" s="12"/>
      <c r="AO2362" s="12"/>
      <c r="AP2362" s="12"/>
      <c r="AQ2362" s="12"/>
      <c r="AR2362" s="12"/>
      <c r="AS2362" s="12"/>
      <c r="AT2362" s="12"/>
      <c r="AU2362" s="12"/>
      <c r="AV2362" s="12"/>
      <c r="AW2362" s="12"/>
      <c r="AX2362" s="12"/>
      <c r="AY2362" s="12"/>
      <c r="AZ2362" s="12"/>
      <c r="BA2362" s="12"/>
      <c r="BB2362" s="12"/>
      <c r="BC2362" s="12"/>
      <c r="BD2362" s="12"/>
      <c r="BE2362" s="12"/>
      <c r="BF2362" s="12"/>
      <c r="BG2362" s="12"/>
      <c r="BH2362" s="12"/>
      <c r="BI2362" s="12"/>
      <c r="BJ2362" s="13"/>
      <c r="BK2362" s="13"/>
      <c r="BL2362" s="13"/>
      <c r="BM2362" s="13"/>
      <c r="BN2362" s="13"/>
    </row>
    <row r="2363" spans="1:66" x14ac:dyDescent="0.25">
      <c r="A2363" s="10"/>
      <c r="B2363" s="10"/>
      <c r="C2363" s="10"/>
      <c r="D2363" s="18"/>
      <c r="E2363" s="10"/>
      <c r="F2363" s="10"/>
      <c r="G2363" s="10"/>
      <c r="H2363" s="10"/>
      <c r="I2363" s="10"/>
      <c r="J2363" s="10"/>
      <c r="K2363" s="11"/>
      <c r="L2363" s="11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2"/>
      <c r="AS2363" s="12"/>
      <c r="AT2363" s="12"/>
      <c r="AU2363" s="12"/>
      <c r="AV2363" s="12"/>
      <c r="AW2363" s="12"/>
      <c r="AX2363" s="12"/>
      <c r="AY2363" s="12"/>
      <c r="AZ2363" s="12"/>
      <c r="BA2363" s="12"/>
      <c r="BB2363" s="12"/>
      <c r="BC2363" s="12"/>
      <c r="BD2363" s="12"/>
      <c r="BE2363" s="12"/>
      <c r="BF2363" s="12"/>
      <c r="BG2363" s="12"/>
      <c r="BH2363" s="12"/>
      <c r="BI2363" s="12"/>
      <c r="BJ2363" s="13"/>
      <c r="BK2363" s="13"/>
      <c r="BL2363" s="13"/>
      <c r="BM2363" s="13"/>
      <c r="BN2363" s="13"/>
    </row>
    <row r="2364" spans="1:66" x14ac:dyDescent="0.25">
      <c r="A2364" s="10"/>
      <c r="B2364" s="10"/>
      <c r="C2364" s="10"/>
      <c r="D2364" s="18"/>
      <c r="E2364" s="10"/>
      <c r="F2364" s="10"/>
      <c r="G2364" s="10"/>
      <c r="H2364" s="10"/>
      <c r="I2364" s="10"/>
      <c r="J2364" s="10"/>
      <c r="K2364" s="11"/>
      <c r="L2364" s="11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  <c r="AE2364" s="12"/>
      <c r="AF2364" s="12"/>
      <c r="AG2364" s="12"/>
      <c r="AH2364" s="12"/>
      <c r="AI2364" s="12"/>
      <c r="AJ2364" s="12"/>
      <c r="AK2364" s="12"/>
      <c r="AL2364" s="12"/>
      <c r="AM2364" s="12"/>
      <c r="AN2364" s="12"/>
      <c r="AO2364" s="12"/>
      <c r="AP2364" s="12"/>
      <c r="AQ2364" s="12"/>
      <c r="AR2364" s="12"/>
      <c r="AS2364" s="12"/>
      <c r="AT2364" s="12"/>
      <c r="AU2364" s="12"/>
      <c r="AV2364" s="12"/>
      <c r="AW2364" s="12"/>
      <c r="AX2364" s="12"/>
      <c r="AY2364" s="12"/>
      <c r="AZ2364" s="12"/>
      <c r="BA2364" s="12"/>
      <c r="BB2364" s="12"/>
      <c r="BC2364" s="12"/>
      <c r="BD2364" s="12"/>
      <c r="BE2364" s="12"/>
      <c r="BF2364" s="12"/>
      <c r="BG2364" s="12"/>
      <c r="BH2364" s="12"/>
      <c r="BI2364" s="12"/>
      <c r="BJ2364" s="13"/>
      <c r="BK2364" s="13"/>
      <c r="BL2364" s="13"/>
      <c r="BM2364" s="13"/>
      <c r="BN2364" s="13"/>
    </row>
    <row r="2365" spans="1:66" x14ac:dyDescent="0.25">
      <c r="A2365" s="10"/>
      <c r="B2365" s="10"/>
      <c r="C2365" s="10"/>
      <c r="D2365" s="18"/>
      <c r="E2365" s="10"/>
      <c r="F2365" s="10"/>
      <c r="G2365" s="10"/>
      <c r="H2365" s="10"/>
      <c r="I2365" s="10"/>
      <c r="J2365" s="10"/>
      <c r="K2365" s="11"/>
      <c r="L2365" s="11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2"/>
      <c r="AS2365" s="12"/>
      <c r="AT2365" s="12"/>
      <c r="AU2365" s="12"/>
      <c r="AV2365" s="12"/>
      <c r="AW2365" s="12"/>
      <c r="AX2365" s="12"/>
      <c r="AY2365" s="12"/>
      <c r="AZ2365" s="12"/>
      <c r="BA2365" s="12"/>
      <c r="BB2365" s="12"/>
      <c r="BC2365" s="12"/>
      <c r="BD2365" s="12"/>
      <c r="BE2365" s="12"/>
      <c r="BF2365" s="12"/>
      <c r="BG2365" s="12"/>
      <c r="BH2365" s="12"/>
      <c r="BI2365" s="12"/>
      <c r="BJ2365" s="13"/>
      <c r="BK2365" s="13"/>
      <c r="BL2365" s="13"/>
      <c r="BM2365" s="13"/>
      <c r="BN2365" s="13"/>
    </row>
    <row r="2366" spans="1:66" x14ac:dyDescent="0.25">
      <c r="A2366" s="10"/>
      <c r="B2366" s="10"/>
      <c r="C2366" s="10"/>
      <c r="D2366" s="18"/>
      <c r="E2366" s="10"/>
      <c r="F2366" s="10"/>
      <c r="G2366" s="10"/>
      <c r="H2366" s="10"/>
      <c r="I2366" s="10"/>
      <c r="J2366" s="10"/>
      <c r="K2366" s="11"/>
      <c r="L2366" s="11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2"/>
      <c r="AE2366" s="12"/>
      <c r="AF2366" s="12"/>
      <c r="AG2366" s="12"/>
      <c r="AH2366" s="12"/>
      <c r="AI2366" s="12"/>
      <c r="AJ2366" s="12"/>
      <c r="AK2366" s="12"/>
      <c r="AL2366" s="12"/>
      <c r="AM2366" s="12"/>
      <c r="AN2366" s="12"/>
      <c r="AO2366" s="12"/>
      <c r="AP2366" s="12"/>
      <c r="AQ2366" s="12"/>
      <c r="AR2366" s="12"/>
      <c r="AS2366" s="12"/>
      <c r="AT2366" s="12"/>
      <c r="AU2366" s="12"/>
      <c r="AV2366" s="12"/>
      <c r="AW2366" s="12"/>
      <c r="AX2366" s="12"/>
      <c r="AY2366" s="12"/>
      <c r="AZ2366" s="12"/>
      <c r="BA2366" s="12"/>
      <c r="BB2366" s="12"/>
      <c r="BC2366" s="12"/>
      <c r="BD2366" s="12"/>
      <c r="BE2366" s="12"/>
      <c r="BF2366" s="12"/>
      <c r="BG2366" s="12"/>
      <c r="BH2366" s="12"/>
      <c r="BI2366" s="12"/>
      <c r="BJ2366" s="13"/>
      <c r="BK2366" s="13"/>
      <c r="BL2366" s="13"/>
      <c r="BM2366" s="13"/>
      <c r="BN2366" s="13"/>
    </row>
    <row r="2367" spans="1:66" x14ac:dyDescent="0.25">
      <c r="A2367" s="10"/>
      <c r="B2367" s="10"/>
      <c r="C2367" s="10"/>
      <c r="D2367" s="18"/>
      <c r="E2367" s="10"/>
      <c r="F2367" s="10"/>
      <c r="G2367" s="10"/>
      <c r="H2367" s="10"/>
      <c r="I2367" s="10"/>
      <c r="J2367" s="10"/>
      <c r="K2367" s="11"/>
      <c r="L2367" s="11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2"/>
      <c r="AS2367" s="12"/>
      <c r="AT2367" s="12"/>
      <c r="AU2367" s="12"/>
      <c r="AV2367" s="12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12"/>
      <c r="BG2367" s="12"/>
      <c r="BH2367" s="12"/>
      <c r="BI2367" s="12"/>
      <c r="BJ2367" s="13"/>
      <c r="BK2367" s="13"/>
      <c r="BL2367" s="13"/>
      <c r="BM2367" s="13"/>
      <c r="BN2367" s="13"/>
    </row>
    <row r="2368" spans="1:66" x14ac:dyDescent="0.25">
      <c r="A2368" s="10"/>
      <c r="B2368" s="10"/>
      <c r="C2368" s="10"/>
      <c r="D2368" s="18"/>
      <c r="E2368" s="10"/>
      <c r="F2368" s="10"/>
      <c r="G2368" s="10"/>
      <c r="H2368" s="10"/>
      <c r="I2368" s="10"/>
      <c r="J2368" s="10"/>
      <c r="K2368" s="11"/>
      <c r="L2368" s="11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2"/>
      <c r="AF2368" s="12"/>
      <c r="AG2368" s="12"/>
      <c r="AH2368" s="12"/>
      <c r="AI2368" s="12"/>
      <c r="AJ2368" s="12"/>
      <c r="AK2368" s="12"/>
      <c r="AL2368" s="12"/>
      <c r="AM2368" s="12"/>
      <c r="AN2368" s="12"/>
      <c r="AO2368" s="12"/>
      <c r="AP2368" s="12"/>
      <c r="AQ2368" s="12"/>
      <c r="AR2368" s="12"/>
      <c r="AS2368" s="12"/>
      <c r="AT2368" s="12"/>
      <c r="AU2368" s="12"/>
      <c r="AV2368" s="12"/>
      <c r="AW2368" s="12"/>
      <c r="AX2368" s="12"/>
      <c r="AY2368" s="12"/>
      <c r="AZ2368" s="12"/>
      <c r="BA2368" s="12"/>
      <c r="BB2368" s="12"/>
      <c r="BC2368" s="12"/>
      <c r="BD2368" s="12"/>
      <c r="BE2368" s="12"/>
      <c r="BF2368" s="12"/>
      <c r="BG2368" s="12"/>
      <c r="BH2368" s="12"/>
      <c r="BI2368" s="12"/>
      <c r="BJ2368" s="13"/>
      <c r="BK2368" s="13"/>
      <c r="BL2368" s="13"/>
      <c r="BM2368" s="13"/>
      <c r="BN2368" s="13"/>
    </row>
    <row r="2369" spans="1:66" x14ac:dyDescent="0.25">
      <c r="A2369" s="10"/>
      <c r="B2369" s="10"/>
      <c r="C2369" s="10"/>
      <c r="D2369" s="18"/>
      <c r="E2369" s="10"/>
      <c r="F2369" s="10"/>
      <c r="G2369" s="10"/>
      <c r="H2369" s="10"/>
      <c r="I2369" s="10"/>
      <c r="J2369" s="10"/>
      <c r="K2369" s="11"/>
      <c r="L2369" s="11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2"/>
      <c r="AS2369" s="12"/>
      <c r="AT2369" s="12"/>
      <c r="AU2369" s="12"/>
      <c r="AV2369" s="12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12"/>
      <c r="BG2369" s="12"/>
      <c r="BH2369" s="12"/>
      <c r="BI2369" s="12"/>
      <c r="BJ2369" s="13"/>
      <c r="BK2369" s="13"/>
      <c r="BL2369" s="13"/>
      <c r="BM2369" s="13"/>
      <c r="BN2369" s="13"/>
    </row>
    <row r="2370" spans="1:66" x14ac:dyDescent="0.25">
      <c r="A2370" s="10"/>
      <c r="B2370" s="10"/>
      <c r="C2370" s="10"/>
      <c r="D2370" s="18"/>
      <c r="E2370" s="10"/>
      <c r="F2370" s="10"/>
      <c r="G2370" s="10"/>
      <c r="H2370" s="10"/>
      <c r="I2370" s="10"/>
      <c r="J2370" s="10"/>
      <c r="K2370" s="11"/>
      <c r="L2370" s="11"/>
      <c r="M2370" s="12"/>
      <c r="N2370" s="12"/>
      <c r="O2370" s="12"/>
      <c r="P2370" s="12"/>
      <c r="Q2370" s="12"/>
      <c r="R2370" s="12"/>
      <c r="S2370" s="12"/>
      <c r="T2370" s="12"/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12"/>
      <c r="AF2370" s="12"/>
      <c r="AG2370" s="12"/>
      <c r="AH2370" s="12"/>
      <c r="AI2370" s="12"/>
      <c r="AJ2370" s="12"/>
      <c r="AK2370" s="12"/>
      <c r="AL2370" s="12"/>
      <c r="AM2370" s="12"/>
      <c r="AN2370" s="12"/>
      <c r="AO2370" s="12"/>
      <c r="AP2370" s="12"/>
      <c r="AQ2370" s="12"/>
      <c r="AR2370" s="12"/>
      <c r="AS2370" s="12"/>
      <c r="AT2370" s="12"/>
      <c r="AU2370" s="12"/>
      <c r="AV2370" s="12"/>
      <c r="AW2370" s="12"/>
      <c r="AX2370" s="12"/>
      <c r="AY2370" s="12"/>
      <c r="AZ2370" s="12"/>
      <c r="BA2370" s="12"/>
      <c r="BB2370" s="12"/>
      <c r="BC2370" s="12"/>
      <c r="BD2370" s="12"/>
      <c r="BE2370" s="12"/>
      <c r="BF2370" s="12"/>
      <c r="BG2370" s="12"/>
      <c r="BH2370" s="12"/>
      <c r="BI2370" s="12"/>
      <c r="BJ2370" s="13"/>
      <c r="BK2370" s="13"/>
      <c r="BL2370" s="13"/>
      <c r="BM2370" s="13"/>
      <c r="BN2370" s="13"/>
    </row>
    <row r="2371" spans="1:66" x14ac:dyDescent="0.25">
      <c r="A2371" s="10"/>
      <c r="B2371" s="10"/>
      <c r="C2371" s="10"/>
      <c r="D2371" s="18"/>
      <c r="E2371" s="10"/>
      <c r="F2371" s="10"/>
      <c r="G2371" s="10"/>
      <c r="H2371" s="10"/>
      <c r="I2371" s="10"/>
      <c r="J2371" s="10"/>
      <c r="K2371" s="11"/>
      <c r="L2371" s="11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2"/>
      <c r="AS2371" s="12"/>
      <c r="AT2371" s="12"/>
      <c r="AU2371" s="12"/>
      <c r="AV2371" s="12"/>
      <c r="AW2371" s="12"/>
      <c r="AX2371" s="12"/>
      <c r="AY2371" s="12"/>
      <c r="AZ2371" s="12"/>
      <c r="BA2371" s="12"/>
      <c r="BB2371" s="12"/>
      <c r="BC2371" s="12"/>
      <c r="BD2371" s="12"/>
      <c r="BE2371" s="12"/>
      <c r="BF2371" s="12"/>
      <c r="BG2371" s="12"/>
      <c r="BH2371" s="12"/>
      <c r="BI2371" s="12"/>
      <c r="BJ2371" s="13"/>
      <c r="BK2371" s="13"/>
      <c r="BL2371" s="13"/>
      <c r="BM2371" s="13"/>
      <c r="BN2371" s="13"/>
    </row>
    <row r="2372" spans="1:66" x14ac:dyDescent="0.25">
      <c r="A2372" s="10"/>
      <c r="B2372" s="10"/>
      <c r="C2372" s="10"/>
      <c r="D2372" s="18"/>
      <c r="E2372" s="10"/>
      <c r="F2372" s="10"/>
      <c r="G2372" s="10"/>
      <c r="H2372" s="10"/>
      <c r="I2372" s="10"/>
      <c r="J2372" s="10"/>
      <c r="K2372" s="11"/>
      <c r="L2372" s="11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  <c r="AE2372" s="12"/>
      <c r="AF2372" s="12"/>
      <c r="AG2372" s="12"/>
      <c r="AH2372" s="12"/>
      <c r="AI2372" s="12"/>
      <c r="AJ2372" s="12"/>
      <c r="AK2372" s="12"/>
      <c r="AL2372" s="12"/>
      <c r="AM2372" s="12"/>
      <c r="AN2372" s="12"/>
      <c r="AO2372" s="12"/>
      <c r="AP2372" s="12"/>
      <c r="AQ2372" s="12"/>
      <c r="AR2372" s="12"/>
      <c r="AS2372" s="12"/>
      <c r="AT2372" s="12"/>
      <c r="AU2372" s="12"/>
      <c r="AV2372" s="12"/>
      <c r="AW2372" s="12"/>
      <c r="AX2372" s="12"/>
      <c r="AY2372" s="12"/>
      <c r="AZ2372" s="12"/>
      <c r="BA2372" s="12"/>
      <c r="BB2372" s="12"/>
      <c r="BC2372" s="12"/>
      <c r="BD2372" s="12"/>
      <c r="BE2372" s="12"/>
      <c r="BF2372" s="12"/>
      <c r="BG2372" s="12"/>
      <c r="BH2372" s="12"/>
      <c r="BI2372" s="12"/>
      <c r="BJ2372" s="13"/>
      <c r="BK2372" s="13"/>
      <c r="BL2372" s="13"/>
      <c r="BM2372" s="13"/>
      <c r="BN2372" s="13"/>
    </row>
    <row r="2373" spans="1:66" x14ac:dyDescent="0.25">
      <c r="A2373" s="10"/>
      <c r="B2373" s="10"/>
      <c r="C2373" s="10"/>
      <c r="D2373" s="18"/>
      <c r="E2373" s="10"/>
      <c r="F2373" s="10"/>
      <c r="G2373" s="10"/>
      <c r="H2373" s="10"/>
      <c r="I2373" s="10"/>
      <c r="J2373" s="10"/>
      <c r="K2373" s="11"/>
      <c r="L2373" s="11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2"/>
      <c r="AS2373" s="12"/>
      <c r="AT2373" s="12"/>
      <c r="AU2373" s="12"/>
      <c r="AV2373" s="12"/>
      <c r="AW2373" s="12"/>
      <c r="AX2373" s="12"/>
      <c r="AY2373" s="12"/>
      <c r="AZ2373" s="12"/>
      <c r="BA2373" s="12"/>
      <c r="BB2373" s="12"/>
      <c r="BC2373" s="12"/>
      <c r="BD2373" s="12"/>
      <c r="BE2373" s="12"/>
      <c r="BF2373" s="12"/>
      <c r="BG2373" s="12"/>
      <c r="BH2373" s="12"/>
      <c r="BI2373" s="12"/>
      <c r="BJ2373" s="13"/>
      <c r="BK2373" s="13"/>
      <c r="BL2373" s="13"/>
      <c r="BM2373" s="13"/>
      <c r="BN2373" s="13"/>
    </row>
    <row r="2374" spans="1:66" x14ac:dyDescent="0.25">
      <c r="A2374" s="10"/>
      <c r="B2374" s="10"/>
      <c r="C2374" s="10"/>
      <c r="D2374" s="18"/>
      <c r="E2374" s="10"/>
      <c r="F2374" s="10"/>
      <c r="G2374" s="10"/>
      <c r="H2374" s="10"/>
      <c r="I2374" s="10"/>
      <c r="J2374" s="10"/>
      <c r="K2374" s="11"/>
      <c r="L2374" s="11"/>
      <c r="M2374" s="12"/>
      <c r="N2374" s="12"/>
      <c r="O2374" s="12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12"/>
      <c r="AE2374" s="12"/>
      <c r="AF2374" s="12"/>
      <c r="AG2374" s="12"/>
      <c r="AH2374" s="12"/>
      <c r="AI2374" s="12"/>
      <c r="AJ2374" s="12"/>
      <c r="AK2374" s="12"/>
      <c r="AL2374" s="12"/>
      <c r="AM2374" s="12"/>
      <c r="AN2374" s="12"/>
      <c r="AO2374" s="12"/>
      <c r="AP2374" s="12"/>
      <c r="AQ2374" s="12"/>
      <c r="AR2374" s="12"/>
      <c r="AS2374" s="12"/>
      <c r="AT2374" s="12"/>
      <c r="AU2374" s="12"/>
      <c r="AV2374" s="12"/>
      <c r="AW2374" s="12"/>
      <c r="AX2374" s="12"/>
      <c r="AY2374" s="12"/>
      <c r="AZ2374" s="12"/>
      <c r="BA2374" s="12"/>
      <c r="BB2374" s="12"/>
      <c r="BC2374" s="12"/>
      <c r="BD2374" s="12"/>
      <c r="BE2374" s="12"/>
      <c r="BF2374" s="12"/>
      <c r="BG2374" s="12"/>
      <c r="BH2374" s="12"/>
      <c r="BI2374" s="12"/>
      <c r="BJ2374" s="13"/>
      <c r="BK2374" s="13"/>
      <c r="BL2374" s="13"/>
      <c r="BM2374" s="13"/>
      <c r="BN2374" s="13"/>
    </row>
    <row r="2375" spans="1:66" x14ac:dyDescent="0.25">
      <c r="A2375" s="10"/>
      <c r="B2375" s="10"/>
      <c r="C2375" s="10"/>
      <c r="D2375" s="18"/>
      <c r="E2375" s="10"/>
      <c r="F2375" s="10"/>
      <c r="G2375" s="10"/>
      <c r="H2375" s="10"/>
      <c r="I2375" s="10"/>
      <c r="J2375" s="10"/>
      <c r="K2375" s="11"/>
      <c r="L2375" s="11"/>
      <c r="M2375" s="12"/>
      <c r="N2375" s="12"/>
      <c r="O2375" s="12"/>
      <c r="P2375" s="12"/>
      <c r="Q2375" s="12"/>
      <c r="R2375" s="12"/>
      <c r="S2375" s="12"/>
      <c r="T2375" s="12"/>
      <c r="U2375" s="12"/>
      <c r="V2375" s="12"/>
      <c r="W2375" s="12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2"/>
      <c r="AS2375" s="12"/>
      <c r="AT2375" s="12"/>
      <c r="AU2375" s="12"/>
      <c r="AV2375" s="12"/>
      <c r="AW2375" s="12"/>
      <c r="AX2375" s="12"/>
      <c r="AY2375" s="12"/>
      <c r="AZ2375" s="12"/>
      <c r="BA2375" s="12"/>
      <c r="BB2375" s="12"/>
      <c r="BC2375" s="12"/>
      <c r="BD2375" s="12"/>
      <c r="BE2375" s="12"/>
      <c r="BF2375" s="12"/>
      <c r="BG2375" s="12"/>
      <c r="BH2375" s="12"/>
      <c r="BI2375" s="12"/>
      <c r="BJ2375" s="13"/>
      <c r="BK2375" s="13"/>
      <c r="BL2375" s="13"/>
      <c r="BM2375" s="13"/>
      <c r="BN2375" s="13"/>
    </row>
    <row r="2376" spans="1:66" x14ac:dyDescent="0.25">
      <c r="A2376" s="10"/>
      <c r="B2376" s="10"/>
      <c r="C2376" s="10"/>
      <c r="D2376" s="18"/>
      <c r="E2376" s="10"/>
      <c r="F2376" s="10"/>
      <c r="G2376" s="10"/>
      <c r="H2376" s="10"/>
      <c r="I2376" s="10"/>
      <c r="J2376" s="10"/>
      <c r="K2376" s="11"/>
      <c r="L2376" s="11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  <c r="AE2376" s="12"/>
      <c r="AF2376" s="12"/>
      <c r="AG2376" s="12"/>
      <c r="AH2376" s="12"/>
      <c r="AI2376" s="12"/>
      <c r="AJ2376" s="12"/>
      <c r="AK2376" s="12"/>
      <c r="AL2376" s="12"/>
      <c r="AM2376" s="12"/>
      <c r="AN2376" s="12"/>
      <c r="AO2376" s="12"/>
      <c r="AP2376" s="12"/>
      <c r="AQ2376" s="12"/>
      <c r="AR2376" s="12"/>
      <c r="AS2376" s="12"/>
      <c r="AT2376" s="12"/>
      <c r="AU2376" s="12"/>
      <c r="AV2376" s="12"/>
      <c r="AW2376" s="12"/>
      <c r="AX2376" s="12"/>
      <c r="AY2376" s="12"/>
      <c r="AZ2376" s="12"/>
      <c r="BA2376" s="12"/>
      <c r="BB2376" s="12"/>
      <c r="BC2376" s="12"/>
      <c r="BD2376" s="12"/>
      <c r="BE2376" s="12"/>
      <c r="BF2376" s="12"/>
      <c r="BG2376" s="12"/>
      <c r="BH2376" s="12"/>
      <c r="BI2376" s="12"/>
      <c r="BJ2376" s="13"/>
      <c r="BK2376" s="13"/>
      <c r="BL2376" s="13"/>
      <c r="BM2376" s="13"/>
      <c r="BN2376" s="13"/>
    </row>
    <row r="2377" spans="1:66" x14ac:dyDescent="0.25">
      <c r="A2377" s="10"/>
      <c r="B2377" s="10"/>
      <c r="C2377" s="10"/>
      <c r="D2377" s="18"/>
      <c r="E2377" s="10"/>
      <c r="F2377" s="10"/>
      <c r="G2377" s="10"/>
      <c r="H2377" s="10"/>
      <c r="I2377" s="10"/>
      <c r="J2377" s="10"/>
      <c r="K2377" s="11"/>
      <c r="L2377" s="11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2"/>
      <c r="AS2377" s="12"/>
      <c r="AT2377" s="12"/>
      <c r="AU2377" s="12"/>
      <c r="AV2377" s="12"/>
      <c r="AW2377" s="12"/>
      <c r="AX2377" s="12"/>
      <c r="AY2377" s="12"/>
      <c r="AZ2377" s="12"/>
      <c r="BA2377" s="12"/>
      <c r="BB2377" s="12"/>
      <c r="BC2377" s="12"/>
      <c r="BD2377" s="12"/>
      <c r="BE2377" s="12"/>
      <c r="BF2377" s="12"/>
      <c r="BG2377" s="12"/>
      <c r="BH2377" s="12"/>
      <c r="BI2377" s="12"/>
      <c r="BJ2377" s="13"/>
      <c r="BK2377" s="13"/>
      <c r="BL2377" s="13"/>
      <c r="BM2377" s="13"/>
      <c r="BN2377" s="13"/>
    </row>
    <row r="2378" spans="1:66" x14ac:dyDescent="0.25">
      <c r="A2378" s="10"/>
      <c r="B2378" s="10"/>
      <c r="C2378" s="10"/>
      <c r="D2378" s="18"/>
      <c r="E2378" s="10"/>
      <c r="F2378" s="10"/>
      <c r="G2378" s="10"/>
      <c r="H2378" s="10"/>
      <c r="I2378" s="10"/>
      <c r="J2378" s="10"/>
      <c r="K2378" s="11"/>
      <c r="L2378" s="11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  <c r="AD2378" s="12"/>
      <c r="AE2378" s="12"/>
      <c r="AF2378" s="12"/>
      <c r="AG2378" s="12"/>
      <c r="AH2378" s="12"/>
      <c r="AI2378" s="12"/>
      <c r="AJ2378" s="12"/>
      <c r="AK2378" s="12"/>
      <c r="AL2378" s="12"/>
      <c r="AM2378" s="12"/>
      <c r="AN2378" s="12"/>
      <c r="AO2378" s="12"/>
      <c r="AP2378" s="12"/>
      <c r="AQ2378" s="12"/>
      <c r="AR2378" s="12"/>
      <c r="AS2378" s="12"/>
      <c r="AT2378" s="12"/>
      <c r="AU2378" s="12"/>
      <c r="AV2378" s="12"/>
      <c r="AW2378" s="12"/>
      <c r="AX2378" s="12"/>
      <c r="AY2378" s="12"/>
      <c r="AZ2378" s="12"/>
      <c r="BA2378" s="12"/>
      <c r="BB2378" s="12"/>
      <c r="BC2378" s="12"/>
      <c r="BD2378" s="12"/>
      <c r="BE2378" s="12"/>
      <c r="BF2378" s="12"/>
      <c r="BG2378" s="12"/>
      <c r="BH2378" s="12"/>
      <c r="BI2378" s="12"/>
      <c r="BJ2378" s="13"/>
      <c r="BK2378" s="13"/>
      <c r="BL2378" s="13"/>
      <c r="BM2378" s="13"/>
      <c r="BN2378" s="13"/>
    </row>
    <row r="2379" spans="1:66" x14ac:dyDescent="0.25">
      <c r="A2379" s="10"/>
      <c r="B2379" s="10"/>
      <c r="C2379" s="10"/>
      <c r="D2379" s="18"/>
      <c r="E2379" s="10"/>
      <c r="F2379" s="10"/>
      <c r="G2379" s="10"/>
      <c r="H2379" s="10"/>
      <c r="I2379" s="10"/>
      <c r="J2379" s="10"/>
      <c r="K2379" s="11"/>
      <c r="L2379" s="11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2"/>
      <c r="AS2379" s="12"/>
      <c r="AT2379" s="12"/>
      <c r="AU2379" s="12"/>
      <c r="AV2379" s="12"/>
      <c r="AW2379" s="12"/>
      <c r="AX2379" s="12"/>
      <c r="AY2379" s="12"/>
      <c r="AZ2379" s="12"/>
      <c r="BA2379" s="12"/>
      <c r="BB2379" s="12"/>
      <c r="BC2379" s="12"/>
      <c r="BD2379" s="12"/>
      <c r="BE2379" s="12"/>
      <c r="BF2379" s="12"/>
      <c r="BG2379" s="12"/>
      <c r="BH2379" s="12"/>
      <c r="BI2379" s="12"/>
      <c r="BJ2379" s="13"/>
      <c r="BK2379" s="13"/>
      <c r="BL2379" s="13"/>
      <c r="BM2379" s="13"/>
      <c r="BN2379" s="13"/>
    </row>
    <row r="2380" spans="1:66" x14ac:dyDescent="0.25">
      <c r="A2380" s="10"/>
      <c r="B2380" s="10"/>
      <c r="C2380" s="10"/>
      <c r="D2380" s="18"/>
      <c r="E2380" s="10"/>
      <c r="F2380" s="10"/>
      <c r="G2380" s="10"/>
      <c r="H2380" s="10"/>
      <c r="I2380" s="10"/>
      <c r="J2380" s="10"/>
      <c r="K2380" s="11"/>
      <c r="L2380" s="11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12"/>
      <c r="AE2380" s="12"/>
      <c r="AF2380" s="12"/>
      <c r="AG2380" s="12"/>
      <c r="AH2380" s="12"/>
      <c r="AI2380" s="12"/>
      <c r="AJ2380" s="12"/>
      <c r="AK2380" s="12"/>
      <c r="AL2380" s="12"/>
      <c r="AM2380" s="12"/>
      <c r="AN2380" s="12"/>
      <c r="AO2380" s="12"/>
      <c r="AP2380" s="12"/>
      <c r="AQ2380" s="12"/>
      <c r="AR2380" s="12"/>
      <c r="AS2380" s="12"/>
      <c r="AT2380" s="12"/>
      <c r="AU2380" s="12"/>
      <c r="AV2380" s="12"/>
      <c r="AW2380" s="12"/>
      <c r="AX2380" s="12"/>
      <c r="AY2380" s="12"/>
      <c r="AZ2380" s="12"/>
      <c r="BA2380" s="12"/>
      <c r="BB2380" s="12"/>
      <c r="BC2380" s="12"/>
      <c r="BD2380" s="12"/>
      <c r="BE2380" s="12"/>
      <c r="BF2380" s="12"/>
      <c r="BG2380" s="12"/>
      <c r="BH2380" s="12"/>
      <c r="BI2380" s="12"/>
      <c r="BJ2380" s="13"/>
      <c r="BK2380" s="13"/>
      <c r="BL2380" s="13"/>
      <c r="BM2380" s="13"/>
      <c r="BN2380" s="13"/>
    </row>
    <row r="2381" spans="1:66" x14ac:dyDescent="0.25">
      <c r="A2381" s="10"/>
      <c r="B2381" s="10"/>
      <c r="C2381" s="10"/>
      <c r="D2381" s="18"/>
      <c r="E2381" s="10"/>
      <c r="F2381" s="10"/>
      <c r="G2381" s="10"/>
      <c r="H2381" s="10"/>
      <c r="I2381" s="10"/>
      <c r="J2381" s="10"/>
      <c r="K2381" s="11"/>
      <c r="L2381" s="11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2"/>
      <c r="AS2381" s="12"/>
      <c r="AT2381" s="12"/>
      <c r="AU2381" s="12"/>
      <c r="AV2381" s="12"/>
      <c r="AW2381" s="12"/>
      <c r="AX2381" s="12"/>
      <c r="AY2381" s="12"/>
      <c r="AZ2381" s="12"/>
      <c r="BA2381" s="12"/>
      <c r="BB2381" s="12"/>
      <c r="BC2381" s="12"/>
      <c r="BD2381" s="12"/>
      <c r="BE2381" s="12"/>
      <c r="BF2381" s="12"/>
      <c r="BG2381" s="12"/>
      <c r="BH2381" s="12"/>
      <c r="BI2381" s="12"/>
      <c r="BJ2381" s="13"/>
      <c r="BK2381" s="13"/>
      <c r="BL2381" s="13"/>
      <c r="BM2381" s="13"/>
      <c r="BN2381" s="13"/>
    </row>
    <row r="2382" spans="1:66" x14ac:dyDescent="0.25">
      <c r="A2382" s="10"/>
      <c r="B2382" s="10"/>
      <c r="C2382" s="10"/>
      <c r="D2382" s="18"/>
      <c r="E2382" s="10"/>
      <c r="F2382" s="10"/>
      <c r="G2382" s="10"/>
      <c r="H2382" s="10"/>
      <c r="I2382" s="10"/>
      <c r="J2382" s="10"/>
      <c r="K2382" s="11"/>
      <c r="L2382" s="11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12"/>
      <c r="AF2382" s="12"/>
      <c r="AG2382" s="12"/>
      <c r="AH2382" s="12"/>
      <c r="AI2382" s="12"/>
      <c r="AJ2382" s="12"/>
      <c r="AK2382" s="12"/>
      <c r="AL2382" s="12"/>
      <c r="AM2382" s="12"/>
      <c r="AN2382" s="12"/>
      <c r="AO2382" s="12"/>
      <c r="AP2382" s="12"/>
      <c r="AQ2382" s="12"/>
      <c r="AR2382" s="12"/>
      <c r="AS2382" s="12"/>
      <c r="AT2382" s="12"/>
      <c r="AU2382" s="12"/>
      <c r="AV2382" s="12"/>
      <c r="AW2382" s="12"/>
      <c r="AX2382" s="12"/>
      <c r="AY2382" s="12"/>
      <c r="AZ2382" s="12"/>
      <c r="BA2382" s="12"/>
      <c r="BB2382" s="12"/>
      <c r="BC2382" s="12"/>
      <c r="BD2382" s="12"/>
      <c r="BE2382" s="12"/>
      <c r="BF2382" s="12"/>
      <c r="BG2382" s="12"/>
      <c r="BH2382" s="12"/>
      <c r="BI2382" s="12"/>
      <c r="BJ2382" s="13"/>
      <c r="BK2382" s="13"/>
      <c r="BL2382" s="13"/>
      <c r="BM2382" s="13"/>
      <c r="BN2382" s="13"/>
    </row>
    <row r="2383" spans="1:66" x14ac:dyDescent="0.25">
      <c r="A2383" s="10"/>
      <c r="B2383" s="10"/>
      <c r="C2383" s="10"/>
      <c r="D2383" s="18"/>
      <c r="E2383" s="10"/>
      <c r="F2383" s="10"/>
      <c r="G2383" s="10"/>
      <c r="H2383" s="10"/>
      <c r="I2383" s="10"/>
      <c r="J2383" s="10"/>
      <c r="K2383" s="11"/>
      <c r="L2383" s="11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2"/>
      <c r="AS2383" s="12"/>
      <c r="AT2383" s="12"/>
      <c r="AU2383" s="12"/>
      <c r="AV2383" s="12"/>
      <c r="AW2383" s="12"/>
      <c r="AX2383" s="12"/>
      <c r="AY2383" s="12"/>
      <c r="AZ2383" s="12"/>
      <c r="BA2383" s="12"/>
      <c r="BB2383" s="12"/>
      <c r="BC2383" s="12"/>
      <c r="BD2383" s="12"/>
      <c r="BE2383" s="12"/>
      <c r="BF2383" s="12"/>
      <c r="BG2383" s="12"/>
      <c r="BH2383" s="12"/>
      <c r="BI2383" s="12"/>
      <c r="BJ2383" s="13"/>
      <c r="BK2383" s="13"/>
      <c r="BL2383" s="13"/>
      <c r="BM2383" s="13"/>
      <c r="BN2383" s="13"/>
    </row>
    <row r="2384" spans="1:66" x14ac:dyDescent="0.25">
      <c r="A2384" s="10"/>
      <c r="B2384" s="10"/>
      <c r="C2384" s="10"/>
      <c r="D2384" s="18"/>
      <c r="E2384" s="10"/>
      <c r="F2384" s="10"/>
      <c r="G2384" s="10"/>
      <c r="H2384" s="10"/>
      <c r="I2384" s="10"/>
      <c r="J2384" s="10"/>
      <c r="K2384" s="11"/>
      <c r="L2384" s="11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  <c r="AD2384" s="12"/>
      <c r="AE2384" s="12"/>
      <c r="AF2384" s="12"/>
      <c r="AG2384" s="12"/>
      <c r="AH2384" s="12"/>
      <c r="AI2384" s="12"/>
      <c r="AJ2384" s="12"/>
      <c r="AK2384" s="12"/>
      <c r="AL2384" s="12"/>
      <c r="AM2384" s="12"/>
      <c r="AN2384" s="12"/>
      <c r="AO2384" s="12"/>
      <c r="AP2384" s="12"/>
      <c r="AQ2384" s="12"/>
      <c r="AR2384" s="12"/>
      <c r="AS2384" s="12"/>
      <c r="AT2384" s="12"/>
      <c r="AU2384" s="12"/>
      <c r="AV2384" s="12"/>
      <c r="AW2384" s="12"/>
      <c r="AX2384" s="12"/>
      <c r="AY2384" s="12"/>
      <c r="AZ2384" s="12"/>
      <c r="BA2384" s="12"/>
      <c r="BB2384" s="12"/>
      <c r="BC2384" s="12"/>
      <c r="BD2384" s="12"/>
      <c r="BE2384" s="12"/>
      <c r="BF2384" s="12"/>
      <c r="BG2384" s="12"/>
      <c r="BH2384" s="12"/>
      <c r="BI2384" s="12"/>
      <c r="BJ2384" s="13"/>
      <c r="BK2384" s="13"/>
      <c r="BL2384" s="13"/>
      <c r="BM2384" s="13"/>
      <c r="BN2384" s="13"/>
    </row>
    <row r="2385" spans="1:66" x14ac:dyDescent="0.25">
      <c r="A2385" s="10"/>
      <c r="B2385" s="10"/>
      <c r="C2385" s="10"/>
      <c r="D2385" s="18"/>
      <c r="E2385" s="10"/>
      <c r="F2385" s="10"/>
      <c r="G2385" s="10"/>
      <c r="H2385" s="10"/>
      <c r="I2385" s="10"/>
      <c r="J2385" s="10"/>
      <c r="K2385" s="11"/>
      <c r="L2385" s="11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  <c r="AU2385" s="12"/>
      <c r="AV2385" s="12"/>
      <c r="AW2385" s="12"/>
      <c r="AX2385" s="12"/>
      <c r="AY2385" s="12"/>
      <c r="AZ2385" s="12"/>
      <c r="BA2385" s="12"/>
      <c r="BB2385" s="12"/>
      <c r="BC2385" s="12"/>
      <c r="BD2385" s="12"/>
      <c r="BE2385" s="12"/>
      <c r="BF2385" s="12"/>
      <c r="BG2385" s="12"/>
      <c r="BH2385" s="12"/>
      <c r="BI2385" s="12"/>
      <c r="BJ2385" s="13"/>
      <c r="BK2385" s="13"/>
      <c r="BL2385" s="13"/>
      <c r="BM2385" s="13"/>
      <c r="BN2385" s="13"/>
    </row>
    <row r="2386" spans="1:66" x14ac:dyDescent="0.25">
      <c r="A2386" s="10"/>
      <c r="B2386" s="10"/>
      <c r="C2386" s="10"/>
      <c r="D2386" s="18"/>
      <c r="E2386" s="10"/>
      <c r="F2386" s="10"/>
      <c r="G2386" s="10"/>
      <c r="H2386" s="10"/>
      <c r="I2386" s="10"/>
      <c r="J2386" s="10"/>
      <c r="K2386" s="11"/>
      <c r="L2386" s="11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  <c r="AE2386" s="12"/>
      <c r="AF2386" s="12"/>
      <c r="AG2386" s="12"/>
      <c r="AH2386" s="12"/>
      <c r="AI2386" s="12"/>
      <c r="AJ2386" s="12"/>
      <c r="AK2386" s="12"/>
      <c r="AL2386" s="12"/>
      <c r="AM2386" s="12"/>
      <c r="AN2386" s="12"/>
      <c r="AO2386" s="12"/>
      <c r="AP2386" s="12"/>
      <c r="AQ2386" s="12"/>
      <c r="AR2386" s="12"/>
      <c r="AS2386" s="12"/>
      <c r="AT2386" s="12"/>
      <c r="AU2386" s="12"/>
      <c r="AV2386" s="12"/>
      <c r="AW2386" s="12"/>
      <c r="AX2386" s="12"/>
      <c r="AY2386" s="12"/>
      <c r="AZ2386" s="12"/>
      <c r="BA2386" s="12"/>
      <c r="BB2386" s="12"/>
      <c r="BC2386" s="12"/>
      <c r="BD2386" s="12"/>
      <c r="BE2386" s="12"/>
      <c r="BF2386" s="12"/>
      <c r="BG2386" s="12"/>
      <c r="BH2386" s="12"/>
      <c r="BI2386" s="12"/>
      <c r="BJ2386" s="13"/>
      <c r="BK2386" s="13"/>
      <c r="BL2386" s="13"/>
      <c r="BM2386" s="13"/>
      <c r="BN2386" s="13"/>
    </row>
    <row r="2387" spans="1:66" x14ac:dyDescent="0.25">
      <c r="A2387" s="10"/>
      <c r="B2387" s="10"/>
      <c r="C2387" s="10"/>
      <c r="D2387" s="18"/>
      <c r="E2387" s="10"/>
      <c r="F2387" s="10"/>
      <c r="G2387" s="10"/>
      <c r="H2387" s="10"/>
      <c r="I2387" s="10"/>
      <c r="J2387" s="10"/>
      <c r="K2387" s="11"/>
      <c r="L2387" s="11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2"/>
      <c r="AS2387" s="12"/>
      <c r="AT2387" s="12"/>
      <c r="AU2387" s="12"/>
      <c r="AV2387" s="12"/>
      <c r="AW2387" s="12"/>
      <c r="AX2387" s="12"/>
      <c r="AY2387" s="12"/>
      <c r="AZ2387" s="12"/>
      <c r="BA2387" s="12"/>
      <c r="BB2387" s="12"/>
      <c r="BC2387" s="12"/>
      <c r="BD2387" s="12"/>
      <c r="BE2387" s="12"/>
      <c r="BF2387" s="12"/>
      <c r="BG2387" s="12"/>
      <c r="BH2387" s="12"/>
      <c r="BI2387" s="12"/>
      <c r="BJ2387" s="13"/>
      <c r="BK2387" s="13"/>
      <c r="BL2387" s="13"/>
      <c r="BM2387" s="13"/>
      <c r="BN2387" s="13"/>
    </row>
    <row r="2388" spans="1:66" x14ac:dyDescent="0.25">
      <c r="A2388" s="10"/>
      <c r="B2388" s="10"/>
      <c r="C2388" s="10"/>
      <c r="D2388" s="18"/>
      <c r="E2388" s="10"/>
      <c r="F2388" s="10"/>
      <c r="G2388" s="10"/>
      <c r="H2388" s="10"/>
      <c r="I2388" s="10"/>
      <c r="J2388" s="10"/>
      <c r="K2388" s="11"/>
      <c r="L2388" s="11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  <c r="AD2388" s="12"/>
      <c r="AE2388" s="12"/>
      <c r="AF2388" s="12"/>
      <c r="AG2388" s="12"/>
      <c r="AH2388" s="12"/>
      <c r="AI2388" s="12"/>
      <c r="AJ2388" s="12"/>
      <c r="AK2388" s="12"/>
      <c r="AL2388" s="12"/>
      <c r="AM2388" s="12"/>
      <c r="AN2388" s="12"/>
      <c r="AO2388" s="12"/>
      <c r="AP2388" s="12"/>
      <c r="AQ2388" s="12"/>
      <c r="AR2388" s="12"/>
      <c r="AS2388" s="12"/>
      <c r="AT2388" s="12"/>
      <c r="AU2388" s="12"/>
      <c r="AV2388" s="12"/>
      <c r="AW2388" s="12"/>
      <c r="AX2388" s="12"/>
      <c r="AY2388" s="12"/>
      <c r="AZ2388" s="12"/>
      <c r="BA2388" s="12"/>
      <c r="BB2388" s="12"/>
      <c r="BC2388" s="12"/>
      <c r="BD2388" s="12"/>
      <c r="BE2388" s="12"/>
      <c r="BF2388" s="12"/>
      <c r="BG2388" s="12"/>
      <c r="BH2388" s="12"/>
      <c r="BI2388" s="12"/>
      <c r="BJ2388" s="13"/>
      <c r="BK2388" s="13"/>
      <c r="BL2388" s="13"/>
      <c r="BM2388" s="13"/>
      <c r="BN2388" s="13"/>
    </row>
    <row r="2389" spans="1:66" x14ac:dyDescent="0.25">
      <c r="A2389" s="10"/>
      <c r="B2389" s="10"/>
      <c r="C2389" s="10"/>
      <c r="D2389" s="18"/>
      <c r="E2389" s="10"/>
      <c r="F2389" s="10"/>
      <c r="G2389" s="10"/>
      <c r="H2389" s="10"/>
      <c r="I2389" s="10"/>
      <c r="J2389" s="10"/>
      <c r="K2389" s="11"/>
      <c r="L2389" s="11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2"/>
      <c r="AS2389" s="12"/>
      <c r="AT2389" s="12"/>
      <c r="AU2389" s="12"/>
      <c r="AV2389" s="12"/>
      <c r="AW2389" s="12"/>
      <c r="AX2389" s="12"/>
      <c r="AY2389" s="12"/>
      <c r="AZ2389" s="12"/>
      <c r="BA2389" s="12"/>
      <c r="BB2389" s="12"/>
      <c r="BC2389" s="12"/>
      <c r="BD2389" s="12"/>
      <c r="BE2389" s="12"/>
      <c r="BF2389" s="12"/>
      <c r="BG2389" s="12"/>
      <c r="BH2389" s="12"/>
      <c r="BI2389" s="12"/>
      <c r="BJ2389" s="13"/>
      <c r="BK2389" s="13"/>
      <c r="BL2389" s="13"/>
      <c r="BM2389" s="13"/>
      <c r="BN2389" s="13"/>
    </row>
    <row r="2390" spans="1:66" x14ac:dyDescent="0.25">
      <c r="A2390" s="10"/>
      <c r="B2390" s="10"/>
      <c r="C2390" s="10"/>
      <c r="D2390" s="18"/>
      <c r="E2390" s="10"/>
      <c r="F2390" s="10"/>
      <c r="G2390" s="10"/>
      <c r="H2390" s="10"/>
      <c r="I2390" s="10"/>
      <c r="J2390" s="10"/>
      <c r="K2390" s="11"/>
      <c r="L2390" s="11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  <c r="AD2390" s="12"/>
      <c r="AE2390" s="12"/>
      <c r="AF2390" s="12"/>
      <c r="AG2390" s="12"/>
      <c r="AH2390" s="12"/>
      <c r="AI2390" s="12"/>
      <c r="AJ2390" s="12"/>
      <c r="AK2390" s="12"/>
      <c r="AL2390" s="12"/>
      <c r="AM2390" s="12"/>
      <c r="AN2390" s="12"/>
      <c r="AO2390" s="12"/>
      <c r="AP2390" s="12"/>
      <c r="AQ2390" s="12"/>
      <c r="AR2390" s="12"/>
      <c r="AS2390" s="12"/>
      <c r="AT2390" s="12"/>
      <c r="AU2390" s="12"/>
      <c r="AV2390" s="12"/>
      <c r="AW2390" s="12"/>
      <c r="AX2390" s="12"/>
      <c r="AY2390" s="12"/>
      <c r="AZ2390" s="12"/>
      <c r="BA2390" s="12"/>
      <c r="BB2390" s="12"/>
      <c r="BC2390" s="12"/>
      <c r="BD2390" s="12"/>
      <c r="BE2390" s="12"/>
      <c r="BF2390" s="12"/>
      <c r="BG2390" s="12"/>
      <c r="BH2390" s="12"/>
      <c r="BI2390" s="12"/>
      <c r="BJ2390" s="13"/>
      <c r="BK2390" s="13"/>
      <c r="BL2390" s="13"/>
      <c r="BM2390" s="13"/>
      <c r="BN2390" s="13"/>
    </row>
    <row r="2391" spans="1:66" x14ac:dyDescent="0.25">
      <c r="A2391" s="10"/>
      <c r="B2391" s="10"/>
      <c r="C2391" s="10"/>
      <c r="D2391" s="18"/>
      <c r="E2391" s="10"/>
      <c r="F2391" s="10"/>
      <c r="G2391" s="10"/>
      <c r="H2391" s="10"/>
      <c r="I2391" s="10"/>
      <c r="J2391" s="10"/>
      <c r="K2391" s="11"/>
      <c r="L2391" s="11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2"/>
      <c r="AS2391" s="12"/>
      <c r="AT2391" s="12"/>
      <c r="AU2391" s="12"/>
      <c r="AV2391" s="12"/>
      <c r="AW2391" s="12"/>
      <c r="AX2391" s="12"/>
      <c r="AY2391" s="12"/>
      <c r="AZ2391" s="12"/>
      <c r="BA2391" s="12"/>
      <c r="BB2391" s="12"/>
      <c r="BC2391" s="12"/>
      <c r="BD2391" s="12"/>
      <c r="BE2391" s="12"/>
      <c r="BF2391" s="12"/>
      <c r="BG2391" s="12"/>
      <c r="BH2391" s="12"/>
      <c r="BI2391" s="12"/>
      <c r="BJ2391" s="13"/>
      <c r="BK2391" s="13"/>
      <c r="BL2391" s="13"/>
      <c r="BM2391" s="13"/>
      <c r="BN2391" s="13"/>
    </row>
    <row r="2392" spans="1:66" x14ac:dyDescent="0.25">
      <c r="A2392" s="10"/>
      <c r="B2392" s="10"/>
      <c r="C2392" s="10"/>
      <c r="D2392" s="18"/>
      <c r="E2392" s="10"/>
      <c r="F2392" s="10"/>
      <c r="G2392" s="10"/>
      <c r="H2392" s="10"/>
      <c r="I2392" s="10"/>
      <c r="J2392" s="10"/>
      <c r="K2392" s="11"/>
      <c r="L2392" s="11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12"/>
      <c r="AE2392" s="12"/>
      <c r="AF2392" s="12"/>
      <c r="AG2392" s="12"/>
      <c r="AH2392" s="12"/>
      <c r="AI2392" s="12"/>
      <c r="AJ2392" s="12"/>
      <c r="AK2392" s="12"/>
      <c r="AL2392" s="12"/>
      <c r="AM2392" s="12"/>
      <c r="AN2392" s="12"/>
      <c r="AO2392" s="12"/>
      <c r="AP2392" s="12"/>
      <c r="AQ2392" s="12"/>
      <c r="AR2392" s="12"/>
      <c r="AS2392" s="12"/>
      <c r="AT2392" s="12"/>
      <c r="AU2392" s="12"/>
      <c r="AV2392" s="12"/>
      <c r="AW2392" s="12"/>
      <c r="AX2392" s="12"/>
      <c r="AY2392" s="12"/>
      <c r="AZ2392" s="12"/>
      <c r="BA2392" s="12"/>
      <c r="BB2392" s="12"/>
      <c r="BC2392" s="12"/>
      <c r="BD2392" s="12"/>
      <c r="BE2392" s="12"/>
      <c r="BF2392" s="12"/>
      <c r="BG2392" s="12"/>
      <c r="BH2392" s="12"/>
      <c r="BI2392" s="12"/>
      <c r="BJ2392" s="13"/>
      <c r="BK2392" s="13"/>
      <c r="BL2392" s="13"/>
      <c r="BM2392" s="13"/>
      <c r="BN2392" s="13"/>
    </row>
    <row r="2393" spans="1:66" x14ac:dyDescent="0.25">
      <c r="A2393" s="10"/>
      <c r="B2393" s="10"/>
      <c r="C2393" s="10"/>
      <c r="D2393" s="18"/>
      <c r="E2393" s="10"/>
      <c r="F2393" s="10"/>
      <c r="G2393" s="10"/>
      <c r="H2393" s="10"/>
      <c r="I2393" s="10"/>
      <c r="J2393" s="10"/>
      <c r="K2393" s="11"/>
      <c r="L2393" s="11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2"/>
      <c r="AS2393" s="12"/>
      <c r="AT2393" s="12"/>
      <c r="AU2393" s="12"/>
      <c r="AV2393" s="12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12"/>
      <c r="BG2393" s="12"/>
      <c r="BH2393" s="12"/>
      <c r="BI2393" s="12"/>
      <c r="BJ2393" s="13"/>
      <c r="BK2393" s="13"/>
      <c r="BL2393" s="13"/>
      <c r="BM2393" s="13"/>
      <c r="BN2393" s="13"/>
    </row>
    <row r="2394" spans="1:66" x14ac:dyDescent="0.25">
      <c r="A2394" s="10"/>
      <c r="B2394" s="10"/>
      <c r="C2394" s="10"/>
      <c r="D2394" s="18"/>
      <c r="E2394" s="10"/>
      <c r="F2394" s="10"/>
      <c r="G2394" s="10"/>
      <c r="H2394" s="10"/>
      <c r="I2394" s="10"/>
      <c r="J2394" s="10"/>
      <c r="K2394" s="11"/>
      <c r="L2394" s="11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12"/>
      <c r="AD2394" s="12"/>
      <c r="AE2394" s="12"/>
      <c r="AF2394" s="12"/>
      <c r="AG2394" s="12"/>
      <c r="AH2394" s="12"/>
      <c r="AI2394" s="12"/>
      <c r="AJ2394" s="12"/>
      <c r="AK2394" s="12"/>
      <c r="AL2394" s="12"/>
      <c r="AM2394" s="12"/>
      <c r="AN2394" s="12"/>
      <c r="AO2394" s="12"/>
      <c r="AP2394" s="12"/>
      <c r="AQ2394" s="12"/>
      <c r="AR2394" s="12"/>
      <c r="AS2394" s="12"/>
      <c r="AT2394" s="12"/>
      <c r="AU2394" s="12"/>
      <c r="AV2394" s="12"/>
      <c r="AW2394" s="12"/>
      <c r="AX2394" s="12"/>
      <c r="AY2394" s="12"/>
      <c r="AZ2394" s="12"/>
      <c r="BA2394" s="12"/>
      <c r="BB2394" s="12"/>
      <c r="BC2394" s="12"/>
      <c r="BD2394" s="12"/>
      <c r="BE2394" s="12"/>
      <c r="BF2394" s="12"/>
      <c r="BG2394" s="12"/>
      <c r="BH2394" s="12"/>
      <c r="BI2394" s="12"/>
      <c r="BJ2394" s="13"/>
      <c r="BK2394" s="13"/>
      <c r="BL2394" s="13"/>
      <c r="BM2394" s="13"/>
      <c r="BN2394" s="13"/>
    </row>
    <row r="2395" spans="1:66" x14ac:dyDescent="0.25">
      <c r="A2395" s="10"/>
      <c r="B2395" s="10"/>
      <c r="C2395" s="10"/>
      <c r="D2395" s="18"/>
      <c r="E2395" s="10"/>
      <c r="F2395" s="10"/>
      <c r="G2395" s="10"/>
      <c r="H2395" s="10"/>
      <c r="I2395" s="10"/>
      <c r="J2395" s="10"/>
      <c r="K2395" s="11"/>
      <c r="L2395" s="11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2"/>
      <c r="AS2395" s="12"/>
      <c r="AT2395" s="12"/>
      <c r="AU2395" s="12"/>
      <c r="AV2395" s="12"/>
      <c r="AW2395" s="12"/>
      <c r="AX2395" s="12"/>
      <c r="AY2395" s="12"/>
      <c r="AZ2395" s="12"/>
      <c r="BA2395" s="12"/>
      <c r="BB2395" s="12"/>
      <c r="BC2395" s="12"/>
      <c r="BD2395" s="12"/>
      <c r="BE2395" s="12"/>
      <c r="BF2395" s="12"/>
      <c r="BG2395" s="12"/>
      <c r="BH2395" s="12"/>
      <c r="BI2395" s="12"/>
      <c r="BJ2395" s="13"/>
      <c r="BK2395" s="13"/>
      <c r="BL2395" s="13"/>
      <c r="BM2395" s="13"/>
      <c r="BN2395" s="13"/>
    </row>
    <row r="2396" spans="1:66" x14ac:dyDescent="0.25">
      <c r="A2396" s="10"/>
      <c r="B2396" s="10"/>
      <c r="C2396" s="10"/>
      <c r="D2396" s="18"/>
      <c r="E2396" s="10"/>
      <c r="F2396" s="10"/>
      <c r="G2396" s="10"/>
      <c r="H2396" s="10"/>
      <c r="I2396" s="10"/>
      <c r="J2396" s="10"/>
      <c r="K2396" s="11"/>
      <c r="L2396" s="11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  <c r="AE2396" s="12"/>
      <c r="AF2396" s="12"/>
      <c r="AG2396" s="12"/>
      <c r="AH2396" s="12"/>
      <c r="AI2396" s="12"/>
      <c r="AJ2396" s="12"/>
      <c r="AK2396" s="12"/>
      <c r="AL2396" s="12"/>
      <c r="AM2396" s="12"/>
      <c r="AN2396" s="12"/>
      <c r="AO2396" s="12"/>
      <c r="AP2396" s="12"/>
      <c r="AQ2396" s="12"/>
      <c r="AR2396" s="12"/>
      <c r="AS2396" s="12"/>
      <c r="AT2396" s="12"/>
      <c r="AU2396" s="12"/>
      <c r="AV2396" s="12"/>
      <c r="AW2396" s="12"/>
      <c r="AX2396" s="12"/>
      <c r="AY2396" s="12"/>
      <c r="AZ2396" s="12"/>
      <c r="BA2396" s="12"/>
      <c r="BB2396" s="12"/>
      <c r="BC2396" s="12"/>
      <c r="BD2396" s="12"/>
      <c r="BE2396" s="12"/>
      <c r="BF2396" s="12"/>
      <c r="BG2396" s="12"/>
      <c r="BH2396" s="12"/>
      <c r="BI2396" s="12"/>
      <c r="BJ2396" s="13"/>
      <c r="BK2396" s="13"/>
      <c r="BL2396" s="13"/>
      <c r="BM2396" s="13"/>
      <c r="BN2396" s="13"/>
    </row>
    <row r="2397" spans="1:66" x14ac:dyDescent="0.25">
      <c r="A2397" s="10"/>
      <c r="B2397" s="10"/>
      <c r="C2397" s="10"/>
      <c r="D2397" s="18"/>
      <c r="E2397" s="10"/>
      <c r="F2397" s="10"/>
      <c r="G2397" s="10"/>
      <c r="H2397" s="10"/>
      <c r="I2397" s="10"/>
      <c r="J2397" s="10"/>
      <c r="K2397" s="11"/>
      <c r="L2397" s="11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2"/>
      <c r="AS2397" s="12"/>
      <c r="AT2397" s="12"/>
      <c r="AU2397" s="12"/>
      <c r="AV2397" s="12"/>
      <c r="AW2397" s="12"/>
      <c r="AX2397" s="12"/>
      <c r="AY2397" s="12"/>
      <c r="AZ2397" s="12"/>
      <c r="BA2397" s="12"/>
      <c r="BB2397" s="12"/>
      <c r="BC2397" s="12"/>
      <c r="BD2397" s="12"/>
      <c r="BE2397" s="12"/>
      <c r="BF2397" s="12"/>
      <c r="BG2397" s="12"/>
      <c r="BH2397" s="12"/>
      <c r="BI2397" s="12"/>
      <c r="BJ2397" s="13"/>
      <c r="BK2397" s="13"/>
      <c r="BL2397" s="13"/>
      <c r="BM2397" s="13"/>
      <c r="BN2397" s="13"/>
    </row>
    <row r="2398" spans="1:66" x14ac:dyDescent="0.25">
      <c r="A2398" s="10"/>
      <c r="B2398" s="10"/>
      <c r="C2398" s="10"/>
      <c r="D2398" s="18"/>
      <c r="E2398" s="10"/>
      <c r="F2398" s="10"/>
      <c r="G2398" s="10"/>
      <c r="H2398" s="10"/>
      <c r="I2398" s="10"/>
      <c r="J2398" s="10"/>
      <c r="K2398" s="11"/>
      <c r="L2398" s="11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12"/>
      <c r="AE2398" s="12"/>
      <c r="AF2398" s="12"/>
      <c r="AG2398" s="12"/>
      <c r="AH2398" s="12"/>
      <c r="AI2398" s="12"/>
      <c r="AJ2398" s="12"/>
      <c r="AK2398" s="12"/>
      <c r="AL2398" s="12"/>
      <c r="AM2398" s="12"/>
      <c r="AN2398" s="12"/>
      <c r="AO2398" s="12"/>
      <c r="AP2398" s="12"/>
      <c r="AQ2398" s="12"/>
      <c r="AR2398" s="12"/>
      <c r="AS2398" s="12"/>
      <c r="AT2398" s="12"/>
      <c r="AU2398" s="12"/>
      <c r="AV2398" s="12"/>
      <c r="AW2398" s="12"/>
      <c r="AX2398" s="12"/>
      <c r="AY2398" s="12"/>
      <c r="AZ2398" s="12"/>
      <c r="BA2398" s="12"/>
      <c r="BB2398" s="12"/>
      <c r="BC2398" s="12"/>
      <c r="BD2398" s="12"/>
      <c r="BE2398" s="12"/>
      <c r="BF2398" s="12"/>
      <c r="BG2398" s="12"/>
      <c r="BH2398" s="12"/>
      <c r="BI2398" s="12"/>
      <c r="BJ2398" s="13"/>
      <c r="BK2398" s="13"/>
      <c r="BL2398" s="13"/>
      <c r="BM2398" s="13"/>
      <c r="BN2398" s="13"/>
    </row>
    <row r="2399" spans="1:66" x14ac:dyDescent="0.25">
      <c r="A2399" s="10"/>
      <c r="B2399" s="10"/>
      <c r="C2399" s="10"/>
      <c r="D2399" s="18"/>
      <c r="E2399" s="10"/>
      <c r="F2399" s="10"/>
      <c r="G2399" s="10"/>
      <c r="H2399" s="10"/>
      <c r="I2399" s="10"/>
      <c r="J2399" s="10"/>
      <c r="K2399" s="11"/>
      <c r="L2399" s="11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2"/>
      <c r="AS2399" s="12"/>
      <c r="AT2399" s="12"/>
      <c r="AU2399" s="12"/>
      <c r="AV2399" s="12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12"/>
      <c r="BG2399" s="12"/>
      <c r="BH2399" s="12"/>
      <c r="BI2399" s="12"/>
      <c r="BJ2399" s="13"/>
      <c r="BK2399" s="13"/>
      <c r="BL2399" s="13"/>
      <c r="BM2399" s="13"/>
      <c r="BN2399" s="13"/>
    </row>
    <row r="2400" spans="1:66" x14ac:dyDescent="0.25">
      <c r="A2400" s="10"/>
      <c r="B2400" s="10"/>
      <c r="C2400" s="10"/>
      <c r="D2400" s="18"/>
      <c r="E2400" s="10"/>
      <c r="F2400" s="10"/>
      <c r="G2400" s="10"/>
      <c r="H2400" s="10"/>
      <c r="I2400" s="10"/>
      <c r="J2400" s="10"/>
      <c r="K2400" s="11"/>
      <c r="L2400" s="11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  <c r="AD2400" s="12"/>
      <c r="AE2400" s="12"/>
      <c r="AF2400" s="12"/>
      <c r="AG2400" s="12"/>
      <c r="AH2400" s="12"/>
      <c r="AI2400" s="12"/>
      <c r="AJ2400" s="12"/>
      <c r="AK2400" s="12"/>
      <c r="AL2400" s="12"/>
      <c r="AM2400" s="12"/>
      <c r="AN2400" s="12"/>
      <c r="AO2400" s="12"/>
      <c r="AP2400" s="12"/>
      <c r="AQ2400" s="12"/>
      <c r="AR2400" s="12"/>
      <c r="AS2400" s="12"/>
      <c r="AT2400" s="12"/>
      <c r="AU2400" s="12"/>
      <c r="AV2400" s="12"/>
      <c r="AW2400" s="12"/>
      <c r="AX2400" s="12"/>
      <c r="AY2400" s="12"/>
      <c r="AZ2400" s="12"/>
      <c r="BA2400" s="12"/>
      <c r="BB2400" s="12"/>
      <c r="BC2400" s="12"/>
      <c r="BD2400" s="12"/>
      <c r="BE2400" s="12"/>
      <c r="BF2400" s="12"/>
      <c r="BG2400" s="12"/>
      <c r="BH2400" s="12"/>
      <c r="BI2400" s="12"/>
      <c r="BJ2400" s="13"/>
      <c r="BK2400" s="13"/>
      <c r="BL2400" s="13"/>
      <c r="BM2400" s="13"/>
      <c r="BN2400" s="13"/>
    </row>
    <row r="2401" spans="1:66" x14ac:dyDescent="0.25">
      <c r="A2401" s="10"/>
      <c r="B2401" s="10"/>
      <c r="C2401" s="10"/>
      <c r="D2401" s="18"/>
      <c r="E2401" s="10"/>
      <c r="F2401" s="10"/>
      <c r="G2401" s="10"/>
      <c r="H2401" s="10"/>
      <c r="I2401" s="10"/>
      <c r="J2401" s="10"/>
      <c r="K2401" s="11"/>
      <c r="L2401" s="11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2"/>
      <c r="AS2401" s="12"/>
      <c r="AT2401" s="12"/>
      <c r="AU2401" s="12"/>
      <c r="AV2401" s="12"/>
      <c r="AW2401" s="12"/>
      <c r="AX2401" s="12"/>
      <c r="AY2401" s="12"/>
      <c r="AZ2401" s="12"/>
      <c r="BA2401" s="12"/>
      <c r="BB2401" s="12"/>
      <c r="BC2401" s="12"/>
      <c r="BD2401" s="12"/>
      <c r="BE2401" s="12"/>
      <c r="BF2401" s="12"/>
      <c r="BG2401" s="12"/>
      <c r="BH2401" s="12"/>
      <c r="BI2401" s="12"/>
      <c r="BJ2401" s="13"/>
      <c r="BK2401" s="13"/>
      <c r="BL2401" s="13"/>
      <c r="BM2401" s="13"/>
      <c r="BN2401" s="13"/>
    </row>
    <row r="2402" spans="1:66" x14ac:dyDescent="0.25">
      <c r="A2402" s="10"/>
      <c r="B2402" s="10"/>
      <c r="C2402" s="10"/>
      <c r="D2402" s="18"/>
      <c r="E2402" s="10"/>
      <c r="F2402" s="10"/>
      <c r="G2402" s="10"/>
      <c r="H2402" s="10"/>
      <c r="I2402" s="10"/>
      <c r="J2402" s="10"/>
      <c r="K2402" s="11"/>
      <c r="L2402" s="11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  <c r="AA2402" s="12"/>
      <c r="AB2402" s="12"/>
      <c r="AC2402" s="12"/>
      <c r="AD2402" s="12"/>
      <c r="AE2402" s="12"/>
      <c r="AF2402" s="12"/>
      <c r="AG2402" s="12"/>
      <c r="AH2402" s="12"/>
      <c r="AI2402" s="12"/>
      <c r="AJ2402" s="12"/>
      <c r="AK2402" s="12"/>
      <c r="AL2402" s="12"/>
      <c r="AM2402" s="12"/>
      <c r="AN2402" s="12"/>
      <c r="AO2402" s="12"/>
      <c r="AP2402" s="12"/>
      <c r="AQ2402" s="12"/>
      <c r="AR2402" s="12"/>
      <c r="AS2402" s="12"/>
      <c r="AT2402" s="12"/>
      <c r="AU2402" s="12"/>
      <c r="AV2402" s="12"/>
      <c r="AW2402" s="12"/>
      <c r="AX2402" s="12"/>
      <c r="AY2402" s="12"/>
      <c r="AZ2402" s="12"/>
      <c r="BA2402" s="12"/>
      <c r="BB2402" s="12"/>
      <c r="BC2402" s="12"/>
      <c r="BD2402" s="12"/>
      <c r="BE2402" s="12"/>
      <c r="BF2402" s="12"/>
      <c r="BG2402" s="12"/>
      <c r="BH2402" s="12"/>
      <c r="BI2402" s="12"/>
      <c r="BJ2402" s="13"/>
      <c r="BK2402" s="13"/>
      <c r="BL2402" s="13"/>
      <c r="BM2402" s="13"/>
      <c r="BN2402" s="13"/>
    </row>
    <row r="2403" spans="1:66" x14ac:dyDescent="0.25">
      <c r="A2403" s="10"/>
      <c r="B2403" s="10"/>
      <c r="C2403" s="10"/>
      <c r="D2403" s="18"/>
      <c r="E2403" s="10"/>
      <c r="F2403" s="10"/>
      <c r="G2403" s="10"/>
      <c r="H2403" s="10"/>
      <c r="I2403" s="10"/>
      <c r="J2403" s="10"/>
      <c r="K2403" s="11"/>
      <c r="L2403" s="11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2"/>
      <c r="AS2403" s="12"/>
      <c r="AT2403" s="12"/>
      <c r="AU2403" s="12"/>
      <c r="AV2403" s="12"/>
      <c r="AW2403" s="12"/>
      <c r="AX2403" s="12"/>
      <c r="AY2403" s="12"/>
      <c r="AZ2403" s="12"/>
      <c r="BA2403" s="12"/>
      <c r="BB2403" s="12"/>
      <c r="BC2403" s="12"/>
      <c r="BD2403" s="12"/>
      <c r="BE2403" s="12"/>
      <c r="BF2403" s="12"/>
      <c r="BG2403" s="12"/>
      <c r="BH2403" s="12"/>
      <c r="BI2403" s="12"/>
      <c r="BJ2403" s="13"/>
      <c r="BK2403" s="13"/>
      <c r="BL2403" s="13"/>
      <c r="BM2403" s="13"/>
      <c r="BN2403" s="13"/>
    </row>
    <row r="2404" spans="1:66" x14ac:dyDescent="0.25">
      <c r="A2404" s="10"/>
      <c r="B2404" s="10"/>
      <c r="C2404" s="10"/>
      <c r="D2404" s="18"/>
      <c r="E2404" s="10"/>
      <c r="F2404" s="10"/>
      <c r="G2404" s="10"/>
      <c r="H2404" s="10"/>
      <c r="I2404" s="10"/>
      <c r="J2404" s="10"/>
      <c r="K2404" s="11"/>
      <c r="L2404" s="11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12"/>
      <c r="AE2404" s="12"/>
      <c r="AF2404" s="12"/>
      <c r="AG2404" s="12"/>
      <c r="AH2404" s="12"/>
      <c r="AI2404" s="12"/>
      <c r="AJ2404" s="12"/>
      <c r="AK2404" s="12"/>
      <c r="AL2404" s="12"/>
      <c r="AM2404" s="12"/>
      <c r="AN2404" s="12"/>
      <c r="AO2404" s="12"/>
      <c r="AP2404" s="12"/>
      <c r="AQ2404" s="12"/>
      <c r="AR2404" s="12"/>
      <c r="AS2404" s="12"/>
      <c r="AT2404" s="12"/>
      <c r="AU2404" s="12"/>
      <c r="AV2404" s="12"/>
      <c r="AW2404" s="12"/>
      <c r="AX2404" s="12"/>
      <c r="AY2404" s="12"/>
      <c r="AZ2404" s="12"/>
      <c r="BA2404" s="12"/>
      <c r="BB2404" s="12"/>
      <c r="BC2404" s="12"/>
      <c r="BD2404" s="12"/>
      <c r="BE2404" s="12"/>
      <c r="BF2404" s="12"/>
      <c r="BG2404" s="12"/>
      <c r="BH2404" s="12"/>
      <c r="BI2404" s="12"/>
      <c r="BJ2404" s="13"/>
      <c r="BK2404" s="13"/>
      <c r="BL2404" s="13"/>
      <c r="BM2404" s="13"/>
      <c r="BN2404" s="13"/>
    </row>
    <row r="2405" spans="1:66" x14ac:dyDescent="0.25">
      <c r="A2405" s="10"/>
      <c r="B2405" s="10"/>
      <c r="C2405" s="10"/>
      <c r="D2405" s="18"/>
      <c r="E2405" s="10"/>
      <c r="F2405" s="10"/>
      <c r="G2405" s="10"/>
      <c r="H2405" s="10"/>
      <c r="I2405" s="10"/>
      <c r="J2405" s="10"/>
      <c r="K2405" s="11"/>
      <c r="L2405" s="11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2"/>
      <c r="AS2405" s="12"/>
      <c r="AT2405" s="12"/>
      <c r="AU2405" s="12"/>
      <c r="AV2405" s="12"/>
      <c r="AW2405" s="12"/>
      <c r="AX2405" s="12"/>
      <c r="AY2405" s="12"/>
      <c r="AZ2405" s="12"/>
      <c r="BA2405" s="12"/>
      <c r="BB2405" s="12"/>
      <c r="BC2405" s="12"/>
      <c r="BD2405" s="12"/>
      <c r="BE2405" s="12"/>
      <c r="BF2405" s="12"/>
      <c r="BG2405" s="12"/>
      <c r="BH2405" s="12"/>
      <c r="BI2405" s="12"/>
      <c r="BJ2405" s="13"/>
      <c r="BK2405" s="13"/>
      <c r="BL2405" s="13"/>
      <c r="BM2405" s="13"/>
      <c r="BN2405" s="13"/>
    </row>
    <row r="2406" spans="1:66" x14ac:dyDescent="0.25">
      <c r="A2406" s="10"/>
      <c r="B2406" s="10"/>
      <c r="C2406" s="10"/>
      <c r="D2406" s="18"/>
      <c r="E2406" s="10"/>
      <c r="F2406" s="10"/>
      <c r="G2406" s="10"/>
      <c r="H2406" s="10"/>
      <c r="I2406" s="10"/>
      <c r="J2406" s="10"/>
      <c r="K2406" s="11"/>
      <c r="L2406" s="11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  <c r="W2406" s="12"/>
      <c r="X2406" s="12"/>
      <c r="Y2406" s="12"/>
      <c r="Z2406" s="12"/>
      <c r="AA2406" s="12"/>
      <c r="AB2406" s="12"/>
      <c r="AC2406" s="12"/>
      <c r="AD2406" s="12"/>
      <c r="AE2406" s="12"/>
      <c r="AF2406" s="12"/>
      <c r="AG2406" s="12"/>
      <c r="AH2406" s="12"/>
      <c r="AI2406" s="12"/>
      <c r="AJ2406" s="12"/>
      <c r="AK2406" s="12"/>
      <c r="AL2406" s="12"/>
      <c r="AM2406" s="12"/>
      <c r="AN2406" s="12"/>
      <c r="AO2406" s="12"/>
      <c r="AP2406" s="12"/>
      <c r="AQ2406" s="12"/>
      <c r="AR2406" s="12"/>
      <c r="AS2406" s="12"/>
      <c r="AT2406" s="12"/>
      <c r="AU2406" s="12"/>
      <c r="AV2406" s="12"/>
      <c r="AW2406" s="12"/>
      <c r="AX2406" s="12"/>
      <c r="AY2406" s="12"/>
      <c r="AZ2406" s="12"/>
      <c r="BA2406" s="12"/>
      <c r="BB2406" s="12"/>
      <c r="BC2406" s="12"/>
      <c r="BD2406" s="12"/>
      <c r="BE2406" s="12"/>
      <c r="BF2406" s="12"/>
      <c r="BG2406" s="12"/>
      <c r="BH2406" s="12"/>
      <c r="BI2406" s="12"/>
      <c r="BJ2406" s="13"/>
      <c r="BK2406" s="13"/>
      <c r="BL2406" s="13"/>
      <c r="BM2406" s="13"/>
      <c r="BN2406" s="13"/>
    </row>
    <row r="2407" spans="1:66" x14ac:dyDescent="0.25">
      <c r="A2407" s="10"/>
      <c r="B2407" s="10"/>
      <c r="C2407" s="10"/>
      <c r="D2407" s="18"/>
      <c r="E2407" s="10"/>
      <c r="F2407" s="10"/>
      <c r="G2407" s="10"/>
      <c r="H2407" s="10"/>
      <c r="I2407" s="10"/>
      <c r="J2407" s="10"/>
      <c r="K2407" s="11"/>
      <c r="L2407" s="11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2"/>
      <c r="AS2407" s="12"/>
      <c r="AT2407" s="12"/>
      <c r="AU2407" s="12"/>
      <c r="AV2407" s="12"/>
      <c r="AW2407" s="12"/>
      <c r="AX2407" s="12"/>
      <c r="AY2407" s="12"/>
      <c r="AZ2407" s="12"/>
      <c r="BA2407" s="12"/>
      <c r="BB2407" s="12"/>
      <c r="BC2407" s="12"/>
      <c r="BD2407" s="12"/>
      <c r="BE2407" s="12"/>
      <c r="BF2407" s="12"/>
      <c r="BG2407" s="12"/>
      <c r="BH2407" s="12"/>
      <c r="BI2407" s="12"/>
      <c r="BJ2407" s="13"/>
      <c r="BK2407" s="13"/>
      <c r="BL2407" s="13"/>
      <c r="BM2407" s="13"/>
      <c r="BN2407" s="13"/>
    </row>
    <row r="2408" spans="1:66" x14ac:dyDescent="0.25">
      <c r="A2408" s="10"/>
      <c r="B2408" s="10"/>
      <c r="C2408" s="10"/>
      <c r="D2408" s="18"/>
      <c r="E2408" s="10"/>
      <c r="F2408" s="10"/>
      <c r="G2408" s="10"/>
      <c r="H2408" s="10"/>
      <c r="I2408" s="10"/>
      <c r="J2408" s="10"/>
      <c r="K2408" s="11"/>
      <c r="L2408" s="11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12"/>
      <c r="AD2408" s="12"/>
      <c r="AE2408" s="12"/>
      <c r="AF2408" s="12"/>
      <c r="AG2408" s="12"/>
      <c r="AH2408" s="12"/>
      <c r="AI2408" s="12"/>
      <c r="AJ2408" s="12"/>
      <c r="AK2408" s="12"/>
      <c r="AL2408" s="12"/>
      <c r="AM2408" s="12"/>
      <c r="AN2408" s="12"/>
      <c r="AO2408" s="12"/>
      <c r="AP2408" s="12"/>
      <c r="AQ2408" s="12"/>
      <c r="AR2408" s="12"/>
      <c r="AS2408" s="12"/>
      <c r="AT2408" s="12"/>
      <c r="AU2408" s="12"/>
      <c r="AV2408" s="12"/>
      <c r="AW2408" s="12"/>
      <c r="AX2408" s="12"/>
      <c r="AY2408" s="12"/>
      <c r="AZ2408" s="12"/>
      <c r="BA2408" s="12"/>
      <c r="BB2408" s="12"/>
      <c r="BC2408" s="12"/>
      <c r="BD2408" s="12"/>
      <c r="BE2408" s="12"/>
      <c r="BF2408" s="12"/>
      <c r="BG2408" s="12"/>
      <c r="BH2408" s="12"/>
      <c r="BI2408" s="12"/>
      <c r="BJ2408" s="13"/>
      <c r="BK2408" s="13"/>
      <c r="BL2408" s="13"/>
      <c r="BM2408" s="13"/>
      <c r="BN2408" s="13"/>
    </row>
    <row r="2409" spans="1:66" x14ac:dyDescent="0.25">
      <c r="A2409" s="10"/>
      <c r="B2409" s="10"/>
      <c r="C2409" s="10"/>
      <c r="D2409" s="18"/>
      <c r="E2409" s="10"/>
      <c r="F2409" s="10"/>
      <c r="G2409" s="10"/>
      <c r="H2409" s="10"/>
      <c r="I2409" s="10"/>
      <c r="J2409" s="10"/>
      <c r="K2409" s="11"/>
      <c r="L2409" s="11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2"/>
      <c r="AS2409" s="12"/>
      <c r="AT2409" s="12"/>
      <c r="AU2409" s="12"/>
      <c r="AV2409" s="12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12"/>
      <c r="BG2409" s="12"/>
      <c r="BH2409" s="12"/>
      <c r="BI2409" s="12"/>
      <c r="BJ2409" s="13"/>
      <c r="BK2409" s="13"/>
      <c r="BL2409" s="13"/>
      <c r="BM2409" s="13"/>
      <c r="BN2409" s="13"/>
    </row>
    <row r="2410" spans="1:66" x14ac:dyDescent="0.25">
      <c r="A2410" s="10"/>
      <c r="B2410" s="10"/>
      <c r="C2410" s="10"/>
      <c r="D2410" s="18"/>
      <c r="E2410" s="10"/>
      <c r="F2410" s="10"/>
      <c r="G2410" s="10"/>
      <c r="H2410" s="10"/>
      <c r="I2410" s="10"/>
      <c r="J2410" s="10"/>
      <c r="K2410" s="11"/>
      <c r="L2410" s="11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12"/>
      <c r="AE2410" s="12"/>
      <c r="AF2410" s="12"/>
      <c r="AG2410" s="12"/>
      <c r="AH2410" s="12"/>
      <c r="AI2410" s="12"/>
      <c r="AJ2410" s="12"/>
      <c r="AK2410" s="12"/>
      <c r="AL2410" s="12"/>
      <c r="AM2410" s="12"/>
      <c r="AN2410" s="12"/>
      <c r="AO2410" s="12"/>
      <c r="AP2410" s="12"/>
      <c r="AQ2410" s="12"/>
      <c r="AR2410" s="12"/>
      <c r="AS2410" s="12"/>
      <c r="AT2410" s="12"/>
      <c r="AU2410" s="12"/>
      <c r="AV2410" s="12"/>
      <c r="AW2410" s="12"/>
      <c r="AX2410" s="12"/>
      <c r="AY2410" s="12"/>
      <c r="AZ2410" s="12"/>
      <c r="BA2410" s="12"/>
      <c r="BB2410" s="12"/>
      <c r="BC2410" s="12"/>
      <c r="BD2410" s="12"/>
      <c r="BE2410" s="12"/>
      <c r="BF2410" s="12"/>
      <c r="BG2410" s="12"/>
      <c r="BH2410" s="12"/>
      <c r="BI2410" s="12"/>
      <c r="BJ2410" s="13"/>
      <c r="BK2410" s="13"/>
      <c r="BL2410" s="13"/>
      <c r="BM2410" s="13"/>
      <c r="BN2410" s="13"/>
    </row>
    <row r="2411" spans="1:66" x14ac:dyDescent="0.25">
      <c r="A2411" s="10"/>
      <c r="B2411" s="10"/>
      <c r="C2411" s="10"/>
      <c r="D2411" s="18"/>
      <c r="E2411" s="10"/>
      <c r="F2411" s="10"/>
      <c r="G2411" s="10"/>
      <c r="H2411" s="10"/>
      <c r="I2411" s="10"/>
      <c r="J2411" s="10"/>
      <c r="K2411" s="11"/>
      <c r="L2411" s="11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2"/>
      <c r="AS2411" s="12"/>
      <c r="AT2411" s="12"/>
      <c r="AU2411" s="12"/>
      <c r="AV2411" s="12"/>
      <c r="AW2411" s="12"/>
      <c r="AX2411" s="12"/>
      <c r="AY2411" s="12"/>
      <c r="AZ2411" s="12"/>
      <c r="BA2411" s="12"/>
      <c r="BB2411" s="12"/>
      <c r="BC2411" s="12"/>
      <c r="BD2411" s="12"/>
      <c r="BE2411" s="12"/>
      <c r="BF2411" s="12"/>
      <c r="BG2411" s="12"/>
      <c r="BH2411" s="12"/>
      <c r="BI2411" s="12"/>
      <c r="BJ2411" s="13"/>
      <c r="BK2411" s="13"/>
      <c r="BL2411" s="13"/>
      <c r="BM2411" s="13"/>
      <c r="BN2411" s="13"/>
    </row>
    <row r="2412" spans="1:66" x14ac:dyDescent="0.25">
      <c r="A2412" s="10"/>
      <c r="B2412" s="10"/>
      <c r="C2412" s="10"/>
      <c r="D2412" s="18"/>
      <c r="E2412" s="10"/>
      <c r="F2412" s="10"/>
      <c r="G2412" s="10"/>
      <c r="H2412" s="10"/>
      <c r="I2412" s="10"/>
      <c r="J2412" s="10"/>
      <c r="K2412" s="11"/>
      <c r="L2412" s="11"/>
      <c r="M2412" s="12"/>
      <c r="N2412" s="12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  <c r="AA2412" s="12"/>
      <c r="AB2412" s="12"/>
      <c r="AC2412" s="12"/>
      <c r="AD2412" s="12"/>
      <c r="AE2412" s="12"/>
      <c r="AF2412" s="12"/>
      <c r="AG2412" s="12"/>
      <c r="AH2412" s="12"/>
      <c r="AI2412" s="12"/>
      <c r="AJ2412" s="12"/>
      <c r="AK2412" s="12"/>
      <c r="AL2412" s="12"/>
      <c r="AM2412" s="12"/>
      <c r="AN2412" s="12"/>
      <c r="AO2412" s="12"/>
      <c r="AP2412" s="12"/>
      <c r="AQ2412" s="12"/>
      <c r="AR2412" s="12"/>
      <c r="AS2412" s="12"/>
      <c r="AT2412" s="12"/>
      <c r="AU2412" s="12"/>
      <c r="AV2412" s="12"/>
      <c r="AW2412" s="12"/>
      <c r="AX2412" s="12"/>
      <c r="AY2412" s="12"/>
      <c r="AZ2412" s="12"/>
      <c r="BA2412" s="12"/>
      <c r="BB2412" s="12"/>
      <c r="BC2412" s="12"/>
      <c r="BD2412" s="12"/>
      <c r="BE2412" s="12"/>
      <c r="BF2412" s="12"/>
      <c r="BG2412" s="12"/>
      <c r="BH2412" s="12"/>
      <c r="BI2412" s="12"/>
      <c r="BJ2412" s="13"/>
      <c r="BK2412" s="13"/>
      <c r="BL2412" s="13"/>
      <c r="BM2412" s="13"/>
      <c r="BN2412" s="13"/>
    </row>
    <row r="2413" spans="1:66" x14ac:dyDescent="0.25">
      <c r="A2413" s="10"/>
      <c r="B2413" s="10"/>
      <c r="C2413" s="10"/>
      <c r="D2413" s="18"/>
      <c r="E2413" s="10"/>
      <c r="F2413" s="10"/>
      <c r="G2413" s="10"/>
      <c r="H2413" s="10"/>
      <c r="I2413" s="10"/>
      <c r="J2413" s="10"/>
      <c r="K2413" s="11"/>
      <c r="L2413" s="11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2"/>
      <c r="AS2413" s="12"/>
      <c r="AT2413" s="12"/>
      <c r="AU2413" s="12"/>
      <c r="AV2413" s="12"/>
      <c r="AW2413" s="12"/>
      <c r="AX2413" s="12"/>
      <c r="AY2413" s="12"/>
      <c r="AZ2413" s="12"/>
      <c r="BA2413" s="12"/>
      <c r="BB2413" s="12"/>
      <c r="BC2413" s="12"/>
      <c r="BD2413" s="12"/>
      <c r="BE2413" s="12"/>
      <c r="BF2413" s="12"/>
      <c r="BG2413" s="12"/>
      <c r="BH2413" s="12"/>
      <c r="BI2413" s="12"/>
      <c r="BJ2413" s="13"/>
      <c r="BK2413" s="13"/>
      <c r="BL2413" s="13"/>
      <c r="BM2413" s="13"/>
      <c r="BN2413" s="13"/>
    </row>
    <row r="2414" spans="1:66" x14ac:dyDescent="0.25">
      <c r="A2414" s="10"/>
      <c r="B2414" s="10"/>
      <c r="C2414" s="10"/>
      <c r="D2414" s="18"/>
      <c r="E2414" s="10"/>
      <c r="F2414" s="10"/>
      <c r="G2414" s="10"/>
      <c r="H2414" s="10"/>
      <c r="I2414" s="10"/>
      <c r="J2414" s="10"/>
      <c r="K2414" s="11"/>
      <c r="L2414" s="11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  <c r="AE2414" s="12"/>
      <c r="AF2414" s="12"/>
      <c r="AG2414" s="12"/>
      <c r="AH2414" s="12"/>
      <c r="AI2414" s="12"/>
      <c r="AJ2414" s="12"/>
      <c r="AK2414" s="12"/>
      <c r="AL2414" s="12"/>
      <c r="AM2414" s="12"/>
      <c r="AN2414" s="12"/>
      <c r="AO2414" s="12"/>
      <c r="AP2414" s="12"/>
      <c r="AQ2414" s="12"/>
      <c r="AR2414" s="12"/>
      <c r="AS2414" s="12"/>
      <c r="AT2414" s="12"/>
      <c r="AU2414" s="12"/>
      <c r="AV2414" s="12"/>
      <c r="AW2414" s="12"/>
      <c r="AX2414" s="12"/>
      <c r="AY2414" s="12"/>
      <c r="AZ2414" s="12"/>
      <c r="BA2414" s="12"/>
      <c r="BB2414" s="12"/>
      <c r="BC2414" s="12"/>
      <c r="BD2414" s="12"/>
      <c r="BE2414" s="12"/>
      <c r="BF2414" s="12"/>
      <c r="BG2414" s="12"/>
      <c r="BH2414" s="12"/>
      <c r="BI2414" s="12"/>
      <c r="BJ2414" s="13"/>
      <c r="BK2414" s="13"/>
      <c r="BL2414" s="13"/>
      <c r="BM2414" s="13"/>
      <c r="BN2414" s="13"/>
    </row>
    <row r="2415" spans="1:66" x14ac:dyDescent="0.25">
      <c r="A2415" s="10"/>
      <c r="B2415" s="10"/>
      <c r="C2415" s="10"/>
      <c r="D2415" s="18"/>
      <c r="E2415" s="10"/>
      <c r="F2415" s="10"/>
      <c r="G2415" s="10"/>
      <c r="H2415" s="10"/>
      <c r="I2415" s="10"/>
      <c r="J2415" s="10"/>
      <c r="K2415" s="11"/>
      <c r="L2415" s="11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2"/>
      <c r="AS2415" s="12"/>
      <c r="AT2415" s="12"/>
      <c r="AU2415" s="12"/>
      <c r="AV2415" s="12"/>
      <c r="AW2415" s="12"/>
      <c r="AX2415" s="12"/>
      <c r="AY2415" s="12"/>
      <c r="AZ2415" s="12"/>
      <c r="BA2415" s="12"/>
      <c r="BB2415" s="12"/>
      <c r="BC2415" s="12"/>
      <c r="BD2415" s="12"/>
      <c r="BE2415" s="12"/>
      <c r="BF2415" s="12"/>
      <c r="BG2415" s="12"/>
      <c r="BH2415" s="12"/>
      <c r="BI2415" s="12"/>
      <c r="BJ2415" s="13"/>
      <c r="BK2415" s="13"/>
      <c r="BL2415" s="13"/>
      <c r="BM2415" s="13"/>
      <c r="BN2415" s="13"/>
    </row>
    <row r="2416" spans="1:66" x14ac:dyDescent="0.25">
      <c r="A2416" s="10"/>
      <c r="B2416" s="10"/>
      <c r="C2416" s="10"/>
      <c r="D2416" s="18"/>
      <c r="E2416" s="10"/>
      <c r="F2416" s="10"/>
      <c r="G2416" s="10"/>
      <c r="H2416" s="10"/>
      <c r="I2416" s="10"/>
      <c r="J2416" s="10"/>
      <c r="K2416" s="11"/>
      <c r="L2416" s="11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  <c r="AE2416" s="12"/>
      <c r="AF2416" s="12"/>
      <c r="AG2416" s="12"/>
      <c r="AH2416" s="12"/>
      <c r="AI2416" s="12"/>
      <c r="AJ2416" s="12"/>
      <c r="AK2416" s="12"/>
      <c r="AL2416" s="12"/>
      <c r="AM2416" s="12"/>
      <c r="AN2416" s="12"/>
      <c r="AO2416" s="12"/>
      <c r="AP2416" s="12"/>
      <c r="AQ2416" s="12"/>
      <c r="AR2416" s="12"/>
      <c r="AS2416" s="12"/>
      <c r="AT2416" s="12"/>
      <c r="AU2416" s="12"/>
      <c r="AV2416" s="12"/>
      <c r="AW2416" s="12"/>
      <c r="AX2416" s="12"/>
      <c r="AY2416" s="12"/>
      <c r="AZ2416" s="12"/>
      <c r="BA2416" s="12"/>
      <c r="BB2416" s="12"/>
      <c r="BC2416" s="12"/>
      <c r="BD2416" s="12"/>
      <c r="BE2416" s="12"/>
      <c r="BF2416" s="12"/>
      <c r="BG2416" s="12"/>
      <c r="BH2416" s="12"/>
      <c r="BI2416" s="12"/>
      <c r="BJ2416" s="13"/>
      <c r="BK2416" s="13"/>
      <c r="BL2416" s="13"/>
      <c r="BM2416" s="13"/>
      <c r="BN2416" s="13"/>
    </row>
    <row r="2417" spans="1:66" x14ac:dyDescent="0.25">
      <c r="A2417" s="10"/>
      <c r="B2417" s="10"/>
      <c r="C2417" s="10"/>
      <c r="D2417" s="18"/>
      <c r="E2417" s="10"/>
      <c r="F2417" s="10"/>
      <c r="G2417" s="10"/>
      <c r="H2417" s="10"/>
      <c r="I2417" s="10"/>
      <c r="J2417" s="10"/>
      <c r="K2417" s="11"/>
      <c r="L2417" s="11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2"/>
      <c r="AS2417" s="12"/>
      <c r="AT2417" s="12"/>
      <c r="AU2417" s="12"/>
      <c r="AV2417" s="12"/>
      <c r="AW2417" s="12"/>
      <c r="AX2417" s="12"/>
      <c r="AY2417" s="12"/>
      <c r="AZ2417" s="12"/>
      <c r="BA2417" s="12"/>
      <c r="BB2417" s="12"/>
      <c r="BC2417" s="12"/>
      <c r="BD2417" s="12"/>
      <c r="BE2417" s="12"/>
      <c r="BF2417" s="12"/>
      <c r="BG2417" s="12"/>
      <c r="BH2417" s="12"/>
      <c r="BI2417" s="12"/>
      <c r="BJ2417" s="13"/>
      <c r="BK2417" s="13"/>
      <c r="BL2417" s="13"/>
      <c r="BM2417" s="13"/>
      <c r="BN2417" s="13"/>
    </row>
    <row r="2418" spans="1:66" x14ac:dyDescent="0.25">
      <c r="A2418" s="10"/>
      <c r="B2418" s="10"/>
      <c r="C2418" s="10"/>
      <c r="D2418" s="18"/>
      <c r="E2418" s="10"/>
      <c r="F2418" s="10"/>
      <c r="G2418" s="10"/>
      <c r="H2418" s="10"/>
      <c r="I2418" s="10"/>
      <c r="J2418" s="10"/>
      <c r="K2418" s="11"/>
      <c r="L2418" s="11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  <c r="AA2418" s="12"/>
      <c r="AB2418" s="12"/>
      <c r="AC2418" s="12"/>
      <c r="AD2418" s="12"/>
      <c r="AE2418" s="12"/>
      <c r="AF2418" s="12"/>
      <c r="AG2418" s="12"/>
      <c r="AH2418" s="12"/>
      <c r="AI2418" s="12"/>
      <c r="AJ2418" s="12"/>
      <c r="AK2418" s="12"/>
      <c r="AL2418" s="12"/>
      <c r="AM2418" s="12"/>
      <c r="AN2418" s="12"/>
      <c r="AO2418" s="12"/>
      <c r="AP2418" s="12"/>
      <c r="AQ2418" s="12"/>
      <c r="AR2418" s="12"/>
      <c r="AS2418" s="12"/>
      <c r="AT2418" s="12"/>
      <c r="AU2418" s="12"/>
      <c r="AV2418" s="12"/>
      <c r="AW2418" s="12"/>
      <c r="AX2418" s="12"/>
      <c r="AY2418" s="12"/>
      <c r="AZ2418" s="12"/>
      <c r="BA2418" s="12"/>
      <c r="BB2418" s="12"/>
      <c r="BC2418" s="12"/>
      <c r="BD2418" s="12"/>
      <c r="BE2418" s="12"/>
      <c r="BF2418" s="12"/>
      <c r="BG2418" s="12"/>
      <c r="BH2418" s="12"/>
      <c r="BI2418" s="12"/>
      <c r="BJ2418" s="13"/>
      <c r="BK2418" s="13"/>
      <c r="BL2418" s="13"/>
      <c r="BM2418" s="13"/>
      <c r="BN2418" s="13"/>
    </row>
    <row r="2419" spans="1:66" x14ac:dyDescent="0.25">
      <c r="A2419" s="10"/>
      <c r="B2419" s="10"/>
      <c r="C2419" s="10"/>
      <c r="D2419" s="18"/>
      <c r="E2419" s="10"/>
      <c r="F2419" s="10"/>
      <c r="G2419" s="10"/>
      <c r="H2419" s="10"/>
      <c r="I2419" s="10"/>
      <c r="J2419" s="10"/>
      <c r="K2419" s="11"/>
      <c r="L2419" s="11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2"/>
      <c r="AS2419" s="12"/>
      <c r="AT2419" s="12"/>
      <c r="AU2419" s="12"/>
      <c r="AV2419" s="12"/>
      <c r="AW2419" s="12"/>
      <c r="AX2419" s="12"/>
      <c r="AY2419" s="12"/>
      <c r="AZ2419" s="12"/>
      <c r="BA2419" s="12"/>
      <c r="BB2419" s="12"/>
      <c r="BC2419" s="12"/>
      <c r="BD2419" s="12"/>
      <c r="BE2419" s="12"/>
      <c r="BF2419" s="12"/>
      <c r="BG2419" s="12"/>
      <c r="BH2419" s="12"/>
      <c r="BI2419" s="12"/>
      <c r="BJ2419" s="13"/>
      <c r="BK2419" s="13"/>
      <c r="BL2419" s="13"/>
      <c r="BM2419" s="13"/>
      <c r="BN2419" s="13"/>
    </row>
    <row r="2420" spans="1:66" x14ac:dyDescent="0.25">
      <c r="A2420" s="10"/>
      <c r="B2420" s="10"/>
      <c r="C2420" s="10"/>
      <c r="D2420" s="18"/>
      <c r="E2420" s="10"/>
      <c r="F2420" s="10"/>
      <c r="G2420" s="10"/>
      <c r="H2420" s="10"/>
      <c r="I2420" s="10"/>
      <c r="J2420" s="10"/>
      <c r="K2420" s="11"/>
      <c r="L2420" s="11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  <c r="AA2420" s="12"/>
      <c r="AB2420" s="12"/>
      <c r="AC2420" s="12"/>
      <c r="AD2420" s="12"/>
      <c r="AE2420" s="12"/>
      <c r="AF2420" s="12"/>
      <c r="AG2420" s="12"/>
      <c r="AH2420" s="12"/>
      <c r="AI2420" s="12"/>
      <c r="AJ2420" s="12"/>
      <c r="AK2420" s="12"/>
      <c r="AL2420" s="12"/>
      <c r="AM2420" s="12"/>
      <c r="AN2420" s="12"/>
      <c r="AO2420" s="12"/>
      <c r="AP2420" s="12"/>
      <c r="AQ2420" s="12"/>
      <c r="AR2420" s="12"/>
      <c r="AS2420" s="12"/>
      <c r="AT2420" s="12"/>
      <c r="AU2420" s="12"/>
      <c r="AV2420" s="12"/>
      <c r="AW2420" s="12"/>
      <c r="AX2420" s="12"/>
      <c r="AY2420" s="12"/>
      <c r="AZ2420" s="12"/>
      <c r="BA2420" s="12"/>
      <c r="BB2420" s="12"/>
      <c r="BC2420" s="12"/>
      <c r="BD2420" s="12"/>
      <c r="BE2420" s="12"/>
      <c r="BF2420" s="12"/>
      <c r="BG2420" s="12"/>
      <c r="BH2420" s="12"/>
      <c r="BI2420" s="12"/>
      <c r="BJ2420" s="13"/>
      <c r="BK2420" s="13"/>
      <c r="BL2420" s="13"/>
      <c r="BM2420" s="13"/>
      <c r="BN2420" s="13"/>
    </row>
    <row r="2421" spans="1:66" x14ac:dyDescent="0.25">
      <c r="A2421" s="10"/>
      <c r="B2421" s="10"/>
      <c r="C2421" s="10"/>
      <c r="D2421" s="18"/>
      <c r="E2421" s="10"/>
      <c r="F2421" s="10"/>
      <c r="G2421" s="10"/>
      <c r="H2421" s="10"/>
      <c r="I2421" s="10"/>
      <c r="J2421" s="10"/>
      <c r="K2421" s="11"/>
      <c r="L2421" s="11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  <c r="W2421" s="12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2"/>
      <c r="AS2421" s="12"/>
      <c r="AT2421" s="12"/>
      <c r="AU2421" s="12"/>
      <c r="AV2421" s="12"/>
      <c r="AW2421" s="12"/>
      <c r="AX2421" s="12"/>
      <c r="AY2421" s="12"/>
      <c r="AZ2421" s="12"/>
      <c r="BA2421" s="12"/>
      <c r="BB2421" s="12"/>
      <c r="BC2421" s="12"/>
      <c r="BD2421" s="12"/>
      <c r="BE2421" s="12"/>
      <c r="BF2421" s="12"/>
      <c r="BG2421" s="12"/>
      <c r="BH2421" s="12"/>
      <c r="BI2421" s="12"/>
      <c r="BJ2421" s="13"/>
      <c r="BK2421" s="13"/>
      <c r="BL2421" s="13"/>
      <c r="BM2421" s="13"/>
      <c r="BN2421" s="13"/>
    </row>
    <row r="2422" spans="1:66" x14ac:dyDescent="0.25">
      <c r="A2422" s="10"/>
      <c r="B2422" s="10"/>
      <c r="C2422" s="10"/>
      <c r="D2422" s="18"/>
      <c r="E2422" s="10"/>
      <c r="F2422" s="10"/>
      <c r="G2422" s="10"/>
      <c r="H2422" s="10"/>
      <c r="I2422" s="10"/>
      <c r="J2422" s="10"/>
      <c r="K2422" s="11"/>
      <c r="L2422" s="11"/>
      <c r="M2422" s="12"/>
      <c r="N2422" s="12"/>
      <c r="O2422" s="12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12"/>
      <c r="AE2422" s="12"/>
      <c r="AF2422" s="12"/>
      <c r="AG2422" s="12"/>
      <c r="AH2422" s="12"/>
      <c r="AI2422" s="12"/>
      <c r="AJ2422" s="12"/>
      <c r="AK2422" s="12"/>
      <c r="AL2422" s="12"/>
      <c r="AM2422" s="12"/>
      <c r="AN2422" s="12"/>
      <c r="AO2422" s="12"/>
      <c r="AP2422" s="12"/>
      <c r="AQ2422" s="12"/>
      <c r="AR2422" s="12"/>
      <c r="AS2422" s="12"/>
      <c r="AT2422" s="12"/>
      <c r="AU2422" s="12"/>
      <c r="AV2422" s="12"/>
      <c r="AW2422" s="12"/>
      <c r="AX2422" s="12"/>
      <c r="AY2422" s="12"/>
      <c r="AZ2422" s="12"/>
      <c r="BA2422" s="12"/>
      <c r="BB2422" s="12"/>
      <c r="BC2422" s="12"/>
      <c r="BD2422" s="12"/>
      <c r="BE2422" s="12"/>
      <c r="BF2422" s="12"/>
      <c r="BG2422" s="12"/>
      <c r="BH2422" s="12"/>
      <c r="BI2422" s="12"/>
      <c r="BJ2422" s="13"/>
      <c r="BK2422" s="13"/>
      <c r="BL2422" s="13"/>
      <c r="BM2422" s="13"/>
      <c r="BN2422" s="13"/>
    </row>
    <row r="2423" spans="1:66" x14ac:dyDescent="0.25">
      <c r="A2423" s="10"/>
      <c r="B2423" s="10"/>
      <c r="C2423" s="10"/>
      <c r="D2423" s="18"/>
      <c r="E2423" s="10"/>
      <c r="F2423" s="10"/>
      <c r="G2423" s="10"/>
      <c r="H2423" s="10"/>
      <c r="I2423" s="10"/>
      <c r="J2423" s="10"/>
      <c r="K2423" s="11"/>
      <c r="L2423" s="11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  <c r="W2423" s="12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2"/>
      <c r="AS2423" s="12"/>
      <c r="AT2423" s="12"/>
      <c r="AU2423" s="12"/>
      <c r="AV2423" s="12"/>
      <c r="AW2423" s="12"/>
      <c r="AX2423" s="12"/>
      <c r="AY2423" s="12"/>
      <c r="AZ2423" s="12"/>
      <c r="BA2423" s="12"/>
      <c r="BB2423" s="12"/>
      <c r="BC2423" s="12"/>
      <c r="BD2423" s="12"/>
      <c r="BE2423" s="12"/>
      <c r="BF2423" s="12"/>
      <c r="BG2423" s="12"/>
      <c r="BH2423" s="12"/>
      <c r="BI2423" s="12"/>
      <c r="BJ2423" s="13"/>
      <c r="BK2423" s="13"/>
      <c r="BL2423" s="13"/>
      <c r="BM2423" s="13"/>
      <c r="BN2423" s="13"/>
    </row>
    <row r="2424" spans="1:66" x14ac:dyDescent="0.25">
      <c r="A2424" s="10"/>
      <c r="B2424" s="10"/>
      <c r="C2424" s="10"/>
      <c r="D2424" s="18"/>
      <c r="E2424" s="10"/>
      <c r="F2424" s="10"/>
      <c r="G2424" s="10"/>
      <c r="H2424" s="10"/>
      <c r="I2424" s="10"/>
      <c r="J2424" s="10"/>
      <c r="K2424" s="11"/>
      <c r="L2424" s="11"/>
      <c r="M2424" s="12"/>
      <c r="N2424" s="12"/>
      <c r="O2424" s="12"/>
      <c r="P2424" s="12"/>
      <c r="Q2424" s="12"/>
      <c r="R2424" s="12"/>
      <c r="S2424" s="12"/>
      <c r="T2424" s="12"/>
      <c r="U2424" s="12"/>
      <c r="V2424" s="12"/>
      <c r="W2424" s="12"/>
      <c r="X2424" s="12"/>
      <c r="Y2424" s="12"/>
      <c r="Z2424" s="12"/>
      <c r="AA2424" s="12"/>
      <c r="AB2424" s="12"/>
      <c r="AC2424" s="12"/>
      <c r="AD2424" s="12"/>
      <c r="AE2424" s="12"/>
      <c r="AF2424" s="12"/>
      <c r="AG2424" s="12"/>
      <c r="AH2424" s="12"/>
      <c r="AI2424" s="12"/>
      <c r="AJ2424" s="12"/>
      <c r="AK2424" s="12"/>
      <c r="AL2424" s="12"/>
      <c r="AM2424" s="12"/>
      <c r="AN2424" s="12"/>
      <c r="AO2424" s="12"/>
      <c r="AP2424" s="12"/>
      <c r="AQ2424" s="12"/>
      <c r="AR2424" s="12"/>
      <c r="AS2424" s="12"/>
      <c r="AT2424" s="12"/>
      <c r="AU2424" s="12"/>
      <c r="AV2424" s="12"/>
      <c r="AW2424" s="12"/>
      <c r="AX2424" s="12"/>
      <c r="AY2424" s="12"/>
      <c r="AZ2424" s="12"/>
      <c r="BA2424" s="12"/>
      <c r="BB2424" s="12"/>
      <c r="BC2424" s="12"/>
      <c r="BD2424" s="12"/>
      <c r="BE2424" s="12"/>
      <c r="BF2424" s="12"/>
      <c r="BG2424" s="12"/>
      <c r="BH2424" s="12"/>
      <c r="BI2424" s="12"/>
      <c r="BJ2424" s="13"/>
      <c r="BK2424" s="13"/>
      <c r="BL2424" s="13"/>
      <c r="BM2424" s="13"/>
      <c r="BN2424" s="13"/>
    </row>
    <row r="2425" spans="1:66" x14ac:dyDescent="0.25">
      <c r="A2425" s="10"/>
      <c r="B2425" s="10"/>
      <c r="C2425" s="10"/>
      <c r="D2425" s="18"/>
      <c r="E2425" s="10"/>
      <c r="F2425" s="10"/>
      <c r="G2425" s="10"/>
      <c r="H2425" s="10"/>
      <c r="I2425" s="10"/>
      <c r="J2425" s="10"/>
      <c r="K2425" s="11"/>
      <c r="L2425" s="11"/>
      <c r="M2425" s="12"/>
      <c r="N2425" s="12"/>
      <c r="O2425" s="12"/>
      <c r="P2425" s="12"/>
      <c r="Q2425" s="12"/>
      <c r="R2425" s="12"/>
      <c r="S2425" s="12"/>
      <c r="T2425" s="12"/>
      <c r="U2425" s="12"/>
      <c r="V2425" s="12"/>
      <c r="W2425" s="12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2"/>
      <c r="AS2425" s="12"/>
      <c r="AT2425" s="12"/>
      <c r="AU2425" s="12"/>
      <c r="AV2425" s="12"/>
      <c r="AW2425" s="12"/>
      <c r="AX2425" s="12"/>
      <c r="AY2425" s="12"/>
      <c r="AZ2425" s="12"/>
      <c r="BA2425" s="12"/>
      <c r="BB2425" s="12"/>
      <c r="BC2425" s="12"/>
      <c r="BD2425" s="12"/>
      <c r="BE2425" s="12"/>
      <c r="BF2425" s="12"/>
      <c r="BG2425" s="12"/>
      <c r="BH2425" s="12"/>
      <c r="BI2425" s="12"/>
      <c r="BJ2425" s="13"/>
      <c r="BK2425" s="13"/>
      <c r="BL2425" s="13"/>
      <c r="BM2425" s="13"/>
      <c r="BN2425" s="13"/>
    </row>
    <row r="2426" spans="1:66" x14ac:dyDescent="0.25">
      <c r="A2426" s="10"/>
      <c r="B2426" s="10"/>
      <c r="C2426" s="10"/>
      <c r="D2426" s="18"/>
      <c r="E2426" s="10"/>
      <c r="F2426" s="10"/>
      <c r="G2426" s="10"/>
      <c r="H2426" s="10"/>
      <c r="I2426" s="10"/>
      <c r="J2426" s="10"/>
      <c r="K2426" s="11"/>
      <c r="L2426" s="11"/>
      <c r="M2426" s="12"/>
      <c r="N2426" s="12"/>
      <c r="O2426" s="12"/>
      <c r="P2426" s="12"/>
      <c r="Q2426" s="12"/>
      <c r="R2426" s="12"/>
      <c r="S2426" s="12"/>
      <c r="T2426" s="12"/>
      <c r="U2426" s="12"/>
      <c r="V2426" s="12"/>
      <c r="W2426" s="12"/>
      <c r="X2426" s="12"/>
      <c r="Y2426" s="12"/>
      <c r="Z2426" s="12"/>
      <c r="AA2426" s="12"/>
      <c r="AB2426" s="12"/>
      <c r="AC2426" s="12"/>
      <c r="AD2426" s="12"/>
      <c r="AE2426" s="12"/>
      <c r="AF2426" s="12"/>
      <c r="AG2426" s="12"/>
      <c r="AH2426" s="12"/>
      <c r="AI2426" s="12"/>
      <c r="AJ2426" s="12"/>
      <c r="AK2426" s="12"/>
      <c r="AL2426" s="12"/>
      <c r="AM2426" s="12"/>
      <c r="AN2426" s="12"/>
      <c r="AO2426" s="12"/>
      <c r="AP2426" s="12"/>
      <c r="AQ2426" s="12"/>
      <c r="AR2426" s="12"/>
      <c r="AS2426" s="12"/>
      <c r="AT2426" s="12"/>
      <c r="AU2426" s="12"/>
      <c r="AV2426" s="12"/>
      <c r="AW2426" s="12"/>
      <c r="AX2426" s="12"/>
      <c r="AY2426" s="12"/>
      <c r="AZ2426" s="12"/>
      <c r="BA2426" s="12"/>
      <c r="BB2426" s="12"/>
      <c r="BC2426" s="12"/>
      <c r="BD2426" s="12"/>
      <c r="BE2426" s="12"/>
      <c r="BF2426" s="12"/>
      <c r="BG2426" s="12"/>
      <c r="BH2426" s="12"/>
      <c r="BI2426" s="12"/>
      <c r="BJ2426" s="13"/>
      <c r="BK2426" s="13"/>
      <c r="BL2426" s="13"/>
      <c r="BM2426" s="13"/>
      <c r="BN2426" s="13"/>
    </row>
    <row r="2427" spans="1:66" x14ac:dyDescent="0.25">
      <c r="A2427" s="10"/>
      <c r="B2427" s="10"/>
      <c r="C2427" s="10"/>
      <c r="D2427" s="18"/>
      <c r="E2427" s="10"/>
      <c r="F2427" s="10"/>
      <c r="G2427" s="10"/>
      <c r="H2427" s="10"/>
      <c r="I2427" s="10"/>
      <c r="J2427" s="10"/>
      <c r="K2427" s="11"/>
      <c r="L2427" s="11"/>
      <c r="M2427" s="12"/>
      <c r="N2427" s="12"/>
      <c r="O2427" s="12"/>
      <c r="P2427" s="12"/>
      <c r="Q2427" s="12"/>
      <c r="R2427" s="12"/>
      <c r="S2427" s="12"/>
      <c r="T2427" s="12"/>
      <c r="U2427" s="12"/>
      <c r="V2427" s="12"/>
      <c r="W2427" s="12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2"/>
      <c r="AS2427" s="12"/>
      <c r="AT2427" s="12"/>
      <c r="AU2427" s="12"/>
      <c r="AV2427" s="12"/>
      <c r="AW2427" s="12"/>
      <c r="AX2427" s="12"/>
      <c r="AY2427" s="12"/>
      <c r="AZ2427" s="12"/>
      <c r="BA2427" s="12"/>
      <c r="BB2427" s="12"/>
      <c r="BC2427" s="12"/>
      <c r="BD2427" s="12"/>
      <c r="BE2427" s="12"/>
      <c r="BF2427" s="12"/>
      <c r="BG2427" s="12"/>
      <c r="BH2427" s="12"/>
      <c r="BI2427" s="12"/>
      <c r="BJ2427" s="13"/>
      <c r="BK2427" s="13"/>
      <c r="BL2427" s="13"/>
      <c r="BM2427" s="13"/>
      <c r="BN2427" s="13"/>
    </row>
    <row r="2428" spans="1:66" x14ac:dyDescent="0.25">
      <c r="A2428" s="10"/>
      <c r="B2428" s="10"/>
      <c r="C2428" s="10"/>
      <c r="D2428" s="18"/>
      <c r="E2428" s="10"/>
      <c r="F2428" s="10"/>
      <c r="G2428" s="10"/>
      <c r="H2428" s="10"/>
      <c r="I2428" s="10"/>
      <c r="J2428" s="10"/>
      <c r="K2428" s="11"/>
      <c r="L2428" s="11"/>
      <c r="M2428" s="12"/>
      <c r="N2428" s="12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2"/>
      <c r="AE2428" s="12"/>
      <c r="AF2428" s="12"/>
      <c r="AG2428" s="12"/>
      <c r="AH2428" s="12"/>
      <c r="AI2428" s="12"/>
      <c r="AJ2428" s="12"/>
      <c r="AK2428" s="12"/>
      <c r="AL2428" s="12"/>
      <c r="AM2428" s="12"/>
      <c r="AN2428" s="12"/>
      <c r="AO2428" s="12"/>
      <c r="AP2428" s="12"/>
      <c r="AQ2428" s="12"/>
      <c r="AR2428" s="12"/>
      <c r="AS2428" s="12"/>
      <c r="AT2428" s="12"/>
      <c r="AU2428" s="12"/>
      <c r="AV2428" s="12"/>
      <c r="AW2428" s="12"/>
      <c r="AX2428" s="12"/>
      <c r="AY2428" s="12"/>
      <c r="AZ2428" s="12"/>
      <c r="BA2428" s="12"/>
      <c r="BB2428" s="12"/>
      <c r="BC2428" s="12"/>
      <c r="BD2428" s="12"/>
      <c r="BE2428" s="12"/>
      <c r="BF2428" s="12"/>
      <c r="BG2428" s="12"/>
      <c r="BH2428" s="12"/>
      <c r="BI2428" s="12"/>
      <c r="BJ2428" s="13"/>
      <c r="BK2428" s="13"/>
      <c r="BL2428" s="13"/>
      <c r="BM2428" s="13"/>
      <c r="BN2428" s="13"/>
    </row>
    <row r="2429" spans="1:66" x14ac:dyDescent="0.25">
      <c r="A2429" s="10"/>
      <c r="B2429" s="10"/>
      <c r="C2429" s="10"/>
      <c r="D2429" s="18"/>
      <c r="E2429" s="10"/>
      <c r="F2429" s="10"/>
      <c r="G2429" s="10"/>
      <c r="H2429" s="10"/>
      <c r="I2429" s="10"/>
      <c r="J2429" s="10"/>
      <c r="K2429" s="11"/>
      <c r="L2429" s="11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2"/>
      <c r="AS2429" s="12"/>
      <c r="AT2429" s="12"/>
      <c r="AU2429" s="12"/>
      <c r="AV2429" s="12"/>
      <c r="AW2429" s="12"/>
      <c r="AX2429" s="12"/>
      <c r="AY2429" s="12"/>
      <c r="AZ2429" s="12"/>
      <c r="BA2429" s="12"/>
      <c r="BB2429" s="12"/>
      <c r="BC2429" s="12"/>
      <c r="BD2429" s="12"/>
      <c r="BE2429" s="12"/>
      <c r="BF2429" s="12"/>
      <c r="BG2429" s="12"/>
      <c r="BH2429" s="12"/>
      <c r="BI2429" s="12"/>
      <c r="BJ2429" s="13"/>
      <c r="BK2429" s="13"/>
      <c r="BL2429" s="13"/>
      <c r="BM2429" s="13"/>
      <c r="BN2429" s="13"/>
    </row>
    <row r="2430" spans="1:66" x14ac:dyDescent="0.25">
      <c r="A2430" s="10"/>
      <c r="B2430" s="10"/>
      <c r="C2430" s="10"/>
      <c r="D2430" s="18"/>
      <c r="E2430" s="10"/>
      <c r="F2430" s="10"/>
      <c r="G2430" s="10"/>
      <c r="H2430" s="10"/>
      <c r="I2430" s="10"/>
      <c r="J2430" s="10"/>
      <c r="K2430" s="11"/>
      <c r="L2430" s="11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  <c r="W2430" s="12"/>
      <c r="X2430" s="12"/>
      <c r="Y2430" s="12"/>
      <c r="Z2430" s="12"/>
      <c r="AA2430" s="12"/>
      <c r="AB2430" s="12"/>
      <c r="AC2430" s="12"/>
      <c r="AD2430" s="12"/>
      <c r="AE2430" s="12"/>
      <c r="AF2430" s="12"/>
      <c r="AG2430" s="12"/>
      <c r="AH2430" s="12"/>
      <c r="AI2430" s="12"/>
      <c r="AJ2430" s="12"/>
      <c r="AK2430" s="12"/>
      <c r="AL2430" s="12"/>
      <c r="AM2430" s="12"/>
      <c r="AN2430" s="12"/>
      <c r="AO2430" s="12"/>
      <c r="AP2430" s="12"/>
      <c r="AQ2430" s="12"/>
      <c r="AR2430" s="12"/>
      <c r="AS2430" s="12"/>
      <c r="AT2430" s="12"/>
      <c r="AU2430" s="12"/>
      <c r="AV2430" s="12"/>
      <c r="AW2430" s="12"/>
      <c r="AX2430" s="12"/>
      <c r="AY2430" s="12"/>
      <c r="AZ2430" s="12"/>
      <c r="BA2430" s="12"/>
      <c r="BB2430" s="12"/>
      <c r="BC2430" s="12"/>
      <c r="BD2430" s="12"/>
      <c r="BE2430" s="12"/>
      <c r="BF2430" s="12"/>
      <c r="BG2430" s="12"/>
      <c r="BH2430" s="12"/>
      <c r="BI2430" s="12"/>
      <c r="BJ2430" s="13"/>
      <c r="BK2430" s="13"/>
      <c r="BL2430" s="13"/>
      <c r="BM2430" s="13"/>
      <c r="BN2430" s="13"/>
    </row>
    <row r="2431" spans="1:66" x14ac:dyDescent="0.25">
      <c r="A2431" s="10"/>
      <c r="B2431" s="10"/>
      <c r="C2431" s="10"/>
      <c r="D2431" s="18"/>
      <c r="E2431" s="10"/>
      <c r="F2431" s="10"/>
      <c r="G2431" s="10"/>
      <c r="H2431" s="10"/>
      <c r="I2431" s="10"/>
      <c r="J2431" s="10"/>
      <c r="K2431" s="11"/>
      <c r="L2431" s="11"/>
      <c r="M2431" s="12"/>
      <c r="N2431" s="12"/>
      <c r="O2431" s="12"/>
      <c r="P2431" s="12"/>
      <c r="Q2431" s="12"/>
      <c r="R2431" s="12"/>
      <c r="S2431" s="12"/>
      <c r="T2431" s="12"/>
      <c r="U2431" s="12"/>
      <c r="V2431" s="12"/>
      <c r="W2431" s="12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2"/>
      <c r="AS2431" s="12"/>
      <c r="AT2431" s="12"/>
      <c r="AU2431" s="12"/>
      <c r="AV2431" s="12"/>
      <c r="AW2431" s="12"/>
      <c r="AX2431" s="12"/>
      <c r="AY2431" s="12"/>
      <c r="AZ2431" s="12"/>
      <c r="BA2431" s="12"/>
      <c r="BB2431" s="12"/>
      <c r="BC2431" s="12"/>
      <c r="BD2431" s="12"/>
      <c r="BE2431" s="12"/>
      <c r="BF2431" s="12"/>
      <c r="BG2431" s="12"/>
      <c r="BH2431" s="12"/>
      <c r="BI2431" s="12"/>
      <c r="BJ2431" s="13"/>
      <c r="BK2431" s="13"/>
      <c r="BL2431" s="13"/>
      <c r="BM2431" s="13"/>
      <c r="BN2431" s="13"/>
    </row>
    <row r="2432" spans="1:66" x14ac:dyDescent="0.25">
      <c r="A2432" s="10"/>
      <c r="B2432" s="10"/>
      <c r="C2432" s="10"/>
      <c r="D2432" s="18"/>
      <c r="E2432" s="10"/>
      <c r="F2432" s="10"/>
      <c r="G2432" s="10"/>
      <c r="H2432" s="10"/>
      <c r="I2432" s="10"/>
      <c r="J2432" s="10"/>
      <c r="K2432" s="11"/>
      <c r="L2432" s="11"/>
      <c r="M2432" s="12"/>
      <c r="N2432" s="12"/>
      <c r="O2432" s="12"/>
      <c r="P2432" s="12"/>
      <c r="Q2432" s="12"/>
      <c r="R2432" s="12"/>
      <c r="S2432" s="12"/>
      <c r="T2432" s="12"/>
      <c r="U2432" s="12"/>
      <c r="V2432" s="12"/>
      <c r="W2432" s="12"/>
      <c r="X2432" s="12"/>
      <c r="Y2432" s="12"/>
      <c r="Z2432" s="12"/>
      <c r="AA2432" s="12"/>
      <c r="AB2432" s="12"/>
      <c r="AC2432" s="12"/>
      <c r="AD2432" s="12"/>
      <c r="AE2432" s="12"/>
      <c r="AF2432" s="12"/>
      <c r="AG2432" s="12"/>
      <c r="AH2432" s="12"/>
      <c r="AI2432" s="12"/>
      <c r="AJ2432" s="12"/>
      <c r="AK2432" s="12"/>
      <c r="AL2432" s="12"/>
      <c r="AM2432" s="12"/>
      <c r="AN2432" s="12"/>
      <c r="AO2432" s="12"/>
      <c r="AP2432" s="12"/>
      <c r="AQ2432" s="12"/>
      <c r="AR2432" s="12"/>
      <c r="AS2432" s="12"/>
      <c r="AT2432" s="12"/>
      <c r="AU2432" s="12"/>
      <c r="AV2432" s="12"/>
      <c r="AW2432" s="12"/>
      <c r="AX2432" s="12"/>
      <c r="AY2432" s="12"/>
      <c r="AZ2432" s="12"/>
      <c r="BA2432" s="12"/>
      <c r="BB2432" s="12"/>
      <c r="BC2432" s="12"/>
      <c r="BD2432" s="12"/>
      <c r="BE2432" s="12"/>
      <c r="BF2432" s="12"/>
      <c r="BG2432" s="12"/>
      <c r="BH2432" s="12"/>
      <c r="BI2432" s="12"/>
      <c r="BJ2432" s="13"/>
      <c r="BK2432" s="13"/>
      <c r="BL2432" s="13"/>
      <c r="BM2432" s="13"/>
      <c r="BN2432" s="13"/>
    </row>
    <row r="2433" spans="1:66" x14ac:dyDescent="0.25">
      <c r="A2433" s="10"/>
      <c r="B2433" s="10"/>
      <c r="C2433" s="10"/>
      <c r="D2433" s="18"/>
      <c r="E2433" s="10"/>
      <c r="F2433" s="10"/>
      <c r="G2433" s="10"/>
      <c r="H2433" s="10"/>
      <c r="I2433" s="10"/>
      <c r="J2433" s="10"/>
      <c r="K2433" s="11"/>
      <c r="L2433" s="11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2"/>
      <c r="AS2433" s="12"/>
      <c r="AT2433" s="12"/>
      <c r="AU2433" s="12"/>
      <c r="AV2433" s="12"/>
      <c r="AW2433" s="12"/>
      <c r="AX2433" s="12"/>
      <c r="AY2433" s="12"/>
      <c r="AZ2433" s="12"/>
      <c r="BA2433" s="12"/>
      <c r="BB2433" s="12"/>
      <c r="BC2433" s="12"/>
      <c r="BD2433" s="12"/>
      <c r="BE2433" s="12"/>
      <c r="BF2433" s="12"/>
      <c r="BG2433" s="12"/>
      <c r="BH2433" s="12"/>
      <c r="BI2433" s="12"/>
      <c r="BJ2433" s="13"/>
      <c r="BK2433" s="13"/>
      <c r="BL2433" s="13"/>
      <c r="BM2433" s="13"/>
      <c r="BN2433" s="13"/>
    </row>
    <row r="2434" spans="1:66" x14ac:dyDescent="0.25">
      <c r="A2434" s="10"/>
      <c r="B2434" s="10"/>
      <c r="C2434" s="10"/>
      <c r="D2434" s="18"/>
      <c r="E2434" s="10"/>
      <c r="F2434" s="10"/>
      <c r="G2434" s="10"/>
      <c r="H2434" s="10"/>
      <c r="I2434" s="10"/>
      <c r="J2434" s="10"/>
      <c r="K2434" s="11"/>
      <c r="L2434" s="11"/>
      <c r="M2434" s="12"/>
      <c r="N2434" s="12"/>
      <c r="O2434" s="12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12"/>
      <c r="AE2434" s="12"/>
      <c r="AF2434" s="12"/>
      <c r="AG2434" s="12"/>
      <c r="AH2434" s="12"/>
      <c r="AI2434" s="12"/>
      <c r="AJ2434" s="12"/>
      <c r="AK2434" s="12"/>
      <c r="AL2434" s="12"/>
      <c r="AM2434" s="12"/>
      <c r="AN2434" s="12"/>
      <c r="AO2434" s="12"/>
      <c r="AP2434" s="12"/>
      <c r="AQ2434" s="12"/>
      <c r="AR2434" s="12"/>
      <c r="AS2434" s="12"/>
      <c r="AT2434" s="12"/>
      <c r="AU2434" s="12"/>
      <c r="AV2434" s="12"/>
      <c r="AW2434" s="12"/>
      <c r="AX2434" s="12"/>
      <c r="AY2434" s="12"/>
      <c r="AZ2434" s="12"/>
      <c r="BA2434" s="12"/>
      <c r="BB2434" s="12"/>
      <c r="BC2434" s="12"/>
      <c r="BD2434" s="12"/>
      <c r="BE2434" s="12"/>
      <c r="BF2434" s="12"/>
      <c r="BG2434" s="12"/>
      <c r="BH2434" s="12"/>
      <c r="BI2434" s="12"/>
      <c r="BJ2434" s="13"/>
      <c r="BK2434" s="13"/>
      <c r="BL2434" s="13"/>
      <c r="BM2434" s="13"/>
      <c r="BN2434" s="13"/>
    </row>
    <row r="2435" spans="1:66" x14ac:dyDescent="0.25">
      <c r="A2435" s="10"/>
      <c r="B2435" s="10"/>
      <c r="C2435" s="10"/>
      <c r="D2435" s="18"/>
      <c r="E2435" s="10"/>
      <c r="F2435" s="10"/>
      <c r="G2435" s="10"/>
      <c r="H2435" s="10"/>
      <c r="I2435" s="10"/>
      <c r="J2435" s="10"/>
      <c r="K2435" s="11"/>
      <c r="L2435" s="11"/>
      <c r="M2435" s="12"/>
      <c r="N2435" s="12"/>
      <c r="O2435" s="12"/>
      <c r="P2435" s="12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2"/>
      <c r="AS2435" s="12"/>
      <c r="AT2435" s="12"/>
      <c r="AU2435" s="12"/>
      <c r="AV2435" s="12"/>
      <c r="AW2435" s="12"/>
      <c r="AX2435" s="12"/>
      <c r="AY2435" s="12"/>
      <c r="AZ2435" s="12"/>
      <c r="BA2435" s="12"/>
      <c r="BB2435" s="12"/>
      <c r="BC2435" s="12"/>
      <c r="BD2435" s="12"/>
      <c r="BE2435" s="12"/>
      <c r="BF2435" s="12"/>
      <c r="BG2435" s="12"/>
      <c r="BH2435" s="12"/>
      <c r="BI2435" s="12"/>
      <c r="BJ2435" s="13"/>
      <c r="BK2435" s="13"/>
      <c r="BL2435" s="13"/>
      <c r="BM2435" s="13"/>
      <c r="BN2435" s="13"/>
    </row>
    <row r="2436" spans="1:66" x14ac:dyDescent="0.25">
      <c r="A2436" s="10"/>
      <c r="B2436" s="10"/>
      <c r="C2436" s="10"/>
      <c r="D2436" s="18"/>
      <c r="E2436" s="10"/>
      <c r="F2436" s="10"/>
      <c r="G2436" s="10"/>
      <c r="H2436" s="10"/>
      <c r="I2436" s="10"/>
      <c r="J2436" s="10"/>
      <c r="K2436" s="11"/>
      <c r="L2436" s="11"/>
      <c r="M2436" s="12"/>
      <c r="N2436" s="12"/>
      <c r="O2436" s="12"/>
      <c r="P2436" s="12"/>
      <c r="Q2436" s="12"/>
      <c r="R2436" s="12"/>
      <c r="S2436" s="12"/>
      <c r="T2436" s="12"/>
      <c r="U2436" s="12"/>
      <c r="V2436" s="12"/>
      <c r="W2436" s="12"/>
      <c r="X2436" s="12"/>
      <c r="Y2436" s="12"/>
      <c r="Z2436" s="12"/>
      <c r="AA2436" s="12"/>
      <c r="AB2436" s="12"/>
      <c r="AC2436" s="12"/>
      <c r="AD2436" s="12"/>
      <c r="AE2436" s="12"/>
      <c r="AF2436" s="12"/>
      <c r="AG2436" s="12"/>
      <c r="AH2436" s="12"/>
      <c r="AI2436" s="12"/>
      <c r="AJ2436" s="12"/>
      <c r="AK2436" s="12"/>
      <c r="AL2436" s="12"/>
      <c r="AM2436" s="12"/>
      <c r="AN2436" s="12"/>
      <c r="AO2436" s="12"/>
      <c r="AP2436" s="12"/>
      <c r="AQ2436" s="12"/>
      <c r="AR2436" s="12"/>
      <c r="AS2436" s="12"/>
      <c r="AT2436" s="12"/>
      <c r="AU2436" s="12"/>
      <c r="AV2436" s="12"/>
      <c r="AW2436" s="12"/>
      <c r="AX2436" s="12"/>
      <c r="AY2436" s="12"/>
      <c r="AZ2436" s="12"/>
      <c r="BA2436" s="12"/>
      <c r="BB2436" s="12"/>
      <c r="BC2436" s="12"/>
      <c r="BD2436" s="12"/>
      <c r="BE2436" s="12"/>
      <c r="BF2436" s="12"/>
      <c r="BG2436" s="12"/>
      <c r="BH2436" s="12"/>
      <c r="BI2436" s="12"/>
      <c r="BJ2436" s="13"/>
      <c r="BK2436" s="13"/>
      <c r="BL2436" s="13"/>
      <c r="BM2436" s="13"/>
      <c r="BN2436" s="13"/>
    </row>
    <row r="2437" spans="1:66" x14ac:dyDescent="0.25">
      <c r="A2437" s="10"/>
      <c r="B2437" s="10"/>
      <c r="C2437" s="10"/>
      <c r="D2437" s="18"/>
      <c r="E2437" s="10"/>
      <c r="F2437" s="10"/>
      <c r="G2437" s="10"/>
      <c r="H2437" s="10"/>
      <c r="I2437" s="10"/>
      <c r="J2437" s="10"/>
      <c r="K2437" s="11"/>
      <c r="L2437" s="11"/>
      <c r="M2437" s="12"/>
      <c r="N2437" s="12"/>
      <c r="O2437" s="12"/>
      <c r="P2437" s="12"/>
      <c r="Q2437" s="12"/>
      <c r="R2437" s="12"/>
      <c r="S2437" s="12"/>
      <c r="T2437" s="12"/>
      <c r="U2437" s="12"/>
      <c r="V2437" s="12"/>
      <c r="W2437" s="12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2"/>
      <c r="AS2437" s="12"/>
      <c r="AT2437" s="12"/>
      <c r="AU2437" s="12"/>
      <c r="AV2437" s="12"/>
      <c r="AW2437" s="12"/>
      <c r="AX2437" s="12"/>
      <c r="AY2437" s="12"/>
      <c r="AZ2437" s="12"/>
      <c r="BA2437" s="12"/>
      <c r="BB2437" s="12"/>
      <c r="BC2437" s="12"/>
      <c r="BD2437" s="12"/>
      <c r="BE2437" s="12"/>
      <c r="BF2437" s="12"/>
      <c r="BG2437" s="12"/>
      <c r="BH2437" s="12"/>
      <c r="BI2437" s="12"/>
      <c r="BJ2437" s="13"/>
      <c r="BK2437" s="13"/>
      <c r="BL2437" s="13"/>
      <c r="BM2437" s="13"/>
      <c r="BN2437" s="13"/>
    </row>
    <row r="2438" spans="1:66" x14ac:dyDescent="0.25">
      <c r="A2438" s="10"/>
      <c r="B2438" s="10"/>
      <c r="C2438" s="10"/>
      <c r="D2438" s="18"/>
      <c r="E2438" s="10"/>
      <c r="F2438" s="10"/>
      <c r="G2438" s="10"/>
      <c r="H2438" s="10"/>
      <c r="I2438" s="10"/>
      <c r="J2438" s="10"/>
      <c r="K2438" s="11"/>
      <c r="L2438" s="11"/>
      <c r="M2438" s="12"/>
      <c r="N2438" s="12"/>
      <c r="O2438" s="12"/>
      <c r="P2438" s="12"/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2"/>
      <c r="AE2438" s="12"/>
      <c r="AF2438" s="12"/>
      <c r="AG2438" s="12"/>
      <c r="AH2438" s="12"/>
      <c r="AI2438" s="12"/>
      <c r="AJ2438" s="12"/>
      <c r="AK2438" s="12"/>
      <c r="AL2438" s="12"/>
      <c r="AM2438" s="12"/>
      <c r="AN2438" s="12"/>
      <c r="AO2438" s="12"/>
      <c r="AP2438" s="12"/>
      <c r="AQ2438" s="12"/>
      <c r="AR2438" s="12"/>
      <c r="AS2438" s="12"/>
      <c r="AT2438" s="12"/>
      <c r="AU2438" s="12"/>
      <c r="AV2438" s="12"/>
      <c r="AW2438" s="12"/>
      <c r="AX2438" s="12"/>
      <c r="AY2438" s="12"/>
      <c r="AZ2438" s="12"/>
      <c r="BA2438" s="12"/>
      <c r="BB2438" s="12"/>
      <c r="BC2438" s="12"/>
      <c r="BD2438" s="12"/>
      <c r="BE2438" s="12"/>
      <c r="BF2438" s="12"/>
      <c r="BG2438" s="12"/>
      <c r="BH2438" s="12"/>
      <c r="BI2438" s="12"/>
      <c r="BJ2438" s="13"/>
      <c r="BK2438" s="13"/>
      <c r="BL2438" s="13"/>
      <c r="BM2438" s="13"/>
      <c r="BN2438" s="13"/>
    </row>
    <row r="2439" spans="1:66" x14ac:dyDescent="0.25">
      <c r="A2439" s="10"/>
      <c r="B2439" s="10"/>
      <c r="C2439" s="10"/>
      <c r="D2439" s="18"/>
      <c r="E2439" s="10"/>
      <c r="F2439" s="10"/>
      <c r="G2439" s="10"/>
      <c r="H2439" s="10"/>
      <c r="I2439" s="10"/>
      <c r="J2439" s="10"/>
      <c r="K2439" s="11"/>
      <c r="L2439" s="11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2"/>
      <c r="AS2439" s="12"/>
      <c r="AT2439" s="12"/>
      <c r="AU2439" s="12"/>
      <c r="AV2439" s="12"/>
      <c r="AW2439" s="12"/>
      <c r="AX2439" s="12"/>
      <c r="AY2439" s="12"/>
      <c r="AZ2439" s="12"/>
      <c r="BA2439" s="12"/>
      <c r="BB2439" s="12"/>
      <c r="BC2439" s="12"/>
      <c r="BD2439" s="12"/>
      <c r="BE2439" s="12"/>
      <c r="BF2439" s="12"/>
      <c r="BG2439" s="12"/>
      <c r="BH2439" s="12"/>
      <c r="BI2439" s="12"/>
      <c r="BJ2439" s="13"/>
      <c r="BK2439" s="13"/>
      <c r="BL2439" s="13"/>
      <c r="BM2439" s="13"/>
      <c r="BN2439" s="13"/>
    </row>
    <row r="2440" spans="1:66" x14ac:dyDescent="0.25">
      <c r="A2440" s="10"/>
      <c r="B2440" s="10"/>
      <c r="C2440" s="10"/>
      <c r="D2440" s="18"/>
      <c r="E2440" s="10"/>
      <c r="F2440" s="10"/>
      <c r="G2440" s="10"/>
      <c r="H2440" s="10"/>
      <c r="I2440" s="10"/>
      <c r="J2440" s="10"/>
      <c r="K2440" s="11"/>
      <c r="L2440" s="11"/>
      <c r="M2440" s="12"/>
      <c r="N2440" s="12"/>
      <c r="O2440" s="12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12"/>
      <c r="AE2440" s="12"/>
      <c r="AF2440" s="12"/>
      <c r="AG2440" s="12"/>
      <c r="AH2440" s="12"/>
      <c r="AI2440" s="12"/>
      <c r="AJ2440" s="12"/>
      <c r="AK2440" s="12"/>
      <c r="AL2440" s="12"/>
      <c r="AM2440" s="12"/>
      <c r="AN2440" s="12"/>
      <c r="AO2440" s="12"/>
      <c r="AP2440" s="12"/>
      <c r="AQ2440" s="12"/>
      <c r="AR2440" s="12"/>
      <c r="AS2440" s="12"/>
      <c r="AT2440" s="12"/>
      <c r="AU2440" s="12"/>
      <c r="AV2440" s="12"/>
      <c r="AW2440" s="12"/>
      <c r="AX2440" s="12"/>
      <c r="AY2440" s="12"/>
      <c r="AZ2440" s="12"/>
      <c r="BA2440" s="12"/>
      <c r="BB2440" s="12"/>
      <c r="BC2440" s="12"/>
      <c r="BD2440" s="12"/>
      <c r="BE2440" s="12"/>
      <c r="BF2440" s="12"/>
      <c r="BG2440" s="12"/>
      <c r="BH2440" s="12"/>
      <c r="BI2440" s="12"/>
      <c r="BJ2440" s="13"/>
      <c r="BK2440" s="13"/>
      <c r="BL2440" s="13"/>
      <c r="BM2440" s="13"/>
      <c r="BN2440" s="13"/>
    </row>
    <row r="2441" spans="1:66" x14ac:dyDescent="0.25">
      <c r="A2441" s="10"/>
      <c r="B2441" s="10"/>
      <c r="C2441" s="10"/>
      <c r="D2441" s="18"/>
      <c r="E2441" s="10"/>
      <c r="F2441" s="10"/>
      <c r="G2441" s="10"/>
      <c r="H2441" s="10"/>
      <c r="I2441" s="10"/>
      <c r="J2441" s="10"/>
      <c r="K2441" s="11"/>
      <c r="L2441" s="11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2"/>
      <c r="AS2441" s="12"/>
      <c r="AT2441" s="12"/>
      <c r="AU2441" s="12"/>
      <c r="AV2441" s="12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12"/>
      <c r="BG2441" s="12"/>
      <c r="BH2441" s="12"/>
      <c r="BI2441" s="12"/>
      <c r="BJ2441" s="13"/>
      <c r="BK2441" s="13"/>
      <c r="BL2441" s="13"/>
      <c r="BM2441" s="13"/>
      <c r="BN2441" s="13"/>
    </row>
    <row r="2442" spans="1:66" x14ac:dyDescent="0.25">
      <c r="A2442" s="10"/>
      <c r="B2442" s="10"/>
      <c r="C2442" s="10"/>
      <c r="D2442" s="18"/>
      <c r="E2442" s="10"/>
      <c r="F2442" s="10"/>
      <c r="G2442" s="10"/>
      <c r="H2442" s="10"/>
      <c r="I2442" s="10"/>
      <c r="J2442" s="10"/>
      <c r="K2442" s="11"/>
      <c r="L2442" s="11"/>
      <c r="M2442" s="12"/>
      <c r="N2442" s="12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  <c r="AA2442" s="12"/>
      <c r="AB2442" s="12"/>
      <c r="AC2442" s="12"/>
      <c r="AD2442" s="12"/>
      <c r="AE2442" s="12"/>
      <c r="AF2442" s="12"/>
      <c r="AG2442" s="12"/>
      <c r="AH2442" s="12"/>
      <c r="AI2442" s="12"/>
      <c r="AJ2442" s="12"/>
      <c r="AK2442" s="12"/>
      <c r="AL2442" s="12"/>
      <c r="AM2442" s="12"/>
      <c r="AN2442" s="12"/>
      <c r="AO2442" s="12"/>
      <c r="AP2442" s="12"/>
      <c r="AQ2442" s="12"/>
      <c r="AR2442" s="12"/>
      <c r="AS2442" s="12"/>
      <c r="AT2442" s="12"/>
      <c r="AU2442" s="12"/>
      <c r="AV2442" s="12"/>
      <c r="AW2442" s="12"/>
      <c r="AX2442" s="12"/>
      <c r="AY2442" s="12"/>
      <c r="AZ2442" s="12"/>
      <c r="BA2442" s="12"/>
      <c r="BB2442" s="12"/>
      <c r="BC2442" s="12"/>
      <c r="BD2442" s="12"/>
      <c r="BE2442" s="12"/>
      <c r="BF2442" s="12"/>
      <c r="BG2442" s="12"/>
      <c r="BH2442" s="12"/>
      <c r="BI2442" s="12"/>
      <c r="BJ2442" s="13"/>
      <c r="BK2442" s="13"/>
      <c r="BL2442" s="13"/>
      <c r="BM2442" s="13"/>
      <c r="BN2442" s="13"/>
    </row>
    <row r="2443" spans="1:66" x14ac:dyDescent="0.25">
      <c r="A2443" s="10"/>
      <c r="B2443" s="10"/>
      <c r="C2443" s="10"/>
      <c r="D2443" s="18"/>
      <c r="E2443" s="10"/>
      <c r="F2443" s="10"/>
      <c r="G2443" s="10"/>
      <c r="H2443" s="10"/>
      <c r="I2443" s="10"/>
      <c r="J2443" s="10"/>
      <c r="K2443" s="11"/>
      <c r="L2443" s="11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2"/>
      <c r="AS2443" s="12"/>
      <c r="AT2443" s="12"/>
      <c r="AU2443" s="12"/>
      <c r="AV2443" s="12"/>
      <c r="AW2443" s="12"/>
      <c r="AX2443" s="12"/>
      <c r="AY2443" s="12"/>
      <c r="AZ2443" s="12"/>
      <c r="BA2443" s="12"/>
      <c r="BB2443" s="12"/>
      <c r="BC2443" s="12"/>
      <c r="BD2443" s="12"/>
      <c r="BE2443" s="12"/>
      <c r="BF2443" s="12"/>
      <c r="BG2443" s="12"/>
      <c r="BH2443" s="12"/>
      <c r="BI2443" s="12"/>
      <c r="BJ2443" s="13"/>
      <c r="BK2443" s="13"/>
      <c r="BL2443" s="13"/>
      <c r="BM2443" s="13"/>
      <c r="BN2443" s="13"/>
    </row>
    <row r="2444" spans="1:66" x14ac:dyDescent="0.25">
      <c r="A2444" s="10"/>
      <c r="B2444" s="10"/>
      <c r="C2444" s="10"/>
      <c r="D2444" s="18"/>
      <c r="E2444" s="10"/>
      <c r="F2444" s="10"/>
      <c r="G2444" s="10"/>
      <c r="H2444" s="10"/>
      <c r="I2444" s="10"/>
      <c r="J2444" s="10"/>
      <c r="K2444" s="11"/>
      <c r="L2444" s="11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  <c r="AE2444" s="12"/>
      <c r="AF2444" s="12"/>
      <c r="AG2444" s="12"/>
      <c r="AH2444" s="12"/>
      <c r="AI2444" s="12"/>
      <c r="AJ2444" s="12"/>
      <c r="AK2444" s="12"/>
      <c r="AL2444" s="12"/>
      <c r="AM2444" s="12"/>
      <c r="AN2444" s="12"/>
      <c r="AO2444" s="12"/>
      <c r="AP2444" s="12"/>
      <c r="AQ2444" s="12"/>
      <c r="AR2444" s="12"/>
      <c r="AS2444" s="12"/>
      <c r="AT2444" s="12"/>
      <c r="AU2444" s="12"/>
      <c r="AV2444" s="12"/>
      <c r="AW2444" s="12"/>
      <c r="AX2444" s="12"/>
      <c r="AY2444" s="12"/>
      <c r="AZ2444" s="12"/>
      <c r="BA2444" s="12"/>
      <c r="BB2444" s="12"/>
      <c r="BC2444" s="12"/>
      <c r="BD2444" s="12"/>
      <c r="BE2444" s="12"/>
      <c r="BF2444" s="12"/>
      <c r="BG2444" s="12"/>
      <c r="BH2444" s="12"/>
      <c r="BI2444" s="12"/>
      <c r="BJ2444" s="13"/>
      <c r="BK2444" s="13"/>
      <c r="BL2444" s="13"/>
      <c r="BM2444" s="13"/>
      <c r="BN2444" s="13"/>
    </row>
    <row r="2445" spans="1:66" x14ac:dyDescent="0.25">
      <c r="A2445" s="10"/>
      <c r="B2445" s="10"/>
      <c r="C2445" s="10"/>
      <c r="D2445" s="18"/>
      <c r="E2445" s="10"/>
      <c r="F2445" s="10"/>
      <c r="G2445" s="10"/>
      <c r="H2445" s="10"/>
      <c r="I2445" s="10"/>
      <c r="J2445" s="10"/>
      <c r="K2445" s="11"/>
      <c r="L2445" s="11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2"/>
      <c r="AS2445" s="12"/>
      <c r="AT2445" s="12"/>
      <c r="AU2445" s="12"/>
      <c r="AV2445" s="12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12"/>
      <c r="BG2445" s="12"/>
      <c r="BH2445" s="12"/>
      <c r="BI2445" s="12"/>
      <c r="BJ2445" s="13"/>
      <c r="BK2445" s="13"/>
      <c r="BL2445" s="13"/>
      <c r="BM2445" s="13"/>
      <c r="BN2445" s="13"/>
    </row>
    <row r="2446" spans="1:66" x14ac:dyDescent="0.25">
      <c r="A2446" s="10"/>
      <c r="B2446" s="10"/>
      <c r="C2446" s="10"/>
      <c r="D2446" s="18"/>
      <c r="E2446" s="10"/>
      <c r="F2446" s="10"/>
      <c r="G2446" s="10"/>
      <c r="H2446" s="10"/>
      <c r="I2446" s="10"/>
      <c r="J2446" s="10"/>
      <c r="K2446" s="11"/>
      <c r="L2446" s="11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  <c r="AL2446" s="12"/>
      <c r="AM2446" s="12"/>
      <c r="AN2446" s="12"/>
      <c r="AO2446" s="12"/>
      <c r="AP2446" s="12"/>
      <c r="AQ2446" s="12"/>
      <c r="AR2446" s="12"/>
      <c r="AS2446" s="12"/>
      <c r="AT2446" s="12"/>
      <c r="AU2446" s="12"/>
      <c r="AV2446" s="12"/>
      <c r="AW2446" s="12"/>
      <c r="AX2446" s="12"/>
      <c r="AY2446" s="12"/>
      <c r="AZ2446" s="12"/>
      <c r="BA2446" s="12"/>
      <c r="BB2446" s="12"/>
      <c r="BC2446" s="12"/>
      <c r="BD2446" s="12"/>
      <c r="BE2446" s="12"/>
      <c r="BF2446" s="12"/>
      <c r="BG2446" s="12"/>
      <c r="BH2446" s="12"/>
      <c r="BI2446" s="12"/>
      <c r="BJ2446" s="13"/>
      <c r="BK2446" s="13"/>
      <c r="BL2446" s="13"/>
      <c r="BM2446" s="13"/>
      <c r="BN2446" s="13"/>
    </row>
    <row r="2447" spans="1:66" x14ac:dyDescent="0.25">
      <c r="A2447" s="10"/>
      <c r="B2447" s="10"/>
      <c r="C2447" s="10"/>
      <c r="D2447" s="18"/>
      <c r="E2447" s="10"/>
      <c r="F2447" s="10"/>
      <c r="G2447" s="10"/>
      <c r="H2447" s="10"/>
      <c r="I2447" s="10"/>
      <c r="J2447" s="10"/>
      <c r="K2447" s="11"/>
      <c r="L2447" s="11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2"/>
      <c r="AS2447" s="12"/>
      <c r="AT2447" s="12"/>
      <c r="AU2447" s="12"/>
      <c r="AV2447" s="12"/>
      <c r="AW2447" s="12"/>
      <c r="AX2447" s="12"/>
      <c r="AY2447" s="12"/>
      <c r="AZ2447" s="12"/>
      <c r="BA2447" s="12"/>
      <c r="BB2447" s="12"/>
      <c r="BC2447" s="12"/>
      <c r="BD2447" s="12"/>
      <c r="BE2447" s="12"/>
      <c r="BF2447" s="12"/>
      <c r="BG2447" s="12"/>
      <c r="BH2447" s="12"/>
      <c r="BI2447" s="12"/>
      <c r="BJ2447" s="13"/>
      <c r="BK2447" s="13"/>
      <c r="BL2447" s="13"/>
      <c r="BM2447" s="13"/>
      <c r="BN2447" s="13"/>
    </row>
    <row r="2448" spans="1:66" x14ac:dyDescent="0.25">
      <c r="A2448" s="10"/>
      <c r="B2448" s="10"/>
      <c r="C2448" s="10"/>
      <c r="D2448" s="18"/>
      <c r="E2448" s="10"/>
      <c r="F2448" s="10"/>
      <c r="G2448" s="10"/>
      <c r="H2448" s="10"/>
      <c r="I2448" s="10"/>
      <c r="J2448" s="10"/>
      <c r="K2448" s="11"/>
      <c r="L2448" s="11"/>
      <c r="M2448" s="12"/>
      <c r="N2448" s="12"/>
      <c r="O2448" s="12"/>
      <c r="P2448" s="12"/>
      <c r="Q2448" s="12"/>
      <c r="R2448" s="12"/>
      <c r="S2448" s="12"/>
      <c r="T2448" s="12"/>
      <c r="U2448" s="12"/>
      <c r="V2448" s="12"/>
      <c r="W2448" s="12"/>
      <c r="X2448" s="12"/>
      <c r="Y2448" s="12"/>
      <c r="Z2448" s="12"/>
      <c r="AA2448" s="12"/>
      <c r="AB2448" s="12"/>
      <c r="AC2448" s="12"/>
      <c r="AD2448" s="12"/>
      <c r="AE2448" s="12"/>
      <c r="AF2448" s="12"/>
      <c r="AG2448" s="12"/>
      <c r="AH2448" s="12"/>
      <c r="AI2448" s="12"/>
      <c r="AJ2448" s="12"/>
      <c r="AK2448" s="12"/>
      <c r="AL2448" s="12"/>
      <c r="AM2448" s="12"/>
      <c r="AN2448" s="12"/>
      <c r="AO2448" s="12"/>
      <c r="AP2448" s="12"/>
      <c r="AQ2448" s="12"/>
      <c r="AR2448" s="12"/>
      <c r="AS2448" s="12"/>
      <c r="AT2448" s="12"/>
      <c r="AU2448" s="12"/>
      <c r="AV2448" s="12"/>
      <c r="AW2448" s="12"/>
      <c r="AX2448" s="12"/>
      <c r="AY2448" s="12"/>
      <c r="AZ2448" s="12"/>
      <c r="BA2448" s="12"/>
      <c r="BB2448" s="12"/>
      <c r="BC2448" s="12"/>
      <c r="BD2448" s="12"/>
      <c r="BE2448" s="12"/>
      <c r="BF2448" s="12"/>
      <c r="BG2448" s="12"/>
      <c r="BH2448" s="12"/>
      <c r="BI2448" s="12"/>
      <c r="BJ2448" s="13"/>
      <c r="BK2448" s="13"/>
      <c r="BL2448" s="13"/>
      <c r="BM2448" s="13"/>
      <c r="BN2448" s="13"/>
    </row>
    <row r="2449" spans="1:66" x14ac:dyDescent="0.25">
      <c r="A2449" s="10"/>
      <c r="B2449" s="10"/>
      <c r="C2449" s="10"/>
      <c r="D2449" s="18"/>
      <c r="E2449" s="10"/>
      <c r="F2449" s="10"/>
      <c r="G2449" s="10"/>
      <c r="H2449" s="10"/>
      <c r="I2449" s="10"/>
      <c r="J2449" s="10"/>
      <c r="K2449" s="11"/>
      <c r="L2449" s="11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2"/>
      <c r="AS2449" s="12"/>
      <c r="AT2449" s="12"/>
      <c r="AU2449" s="12"/>
      <c r="AV2449" s="12"/>
      <c r="AW2449" s="12"/>
      <c r="AX2449" s="12"/>
      <c r="AY2449" s="12"/>
      <c r="AZ2449" s="12"/>
      <c r="BA2449" s="12"/>
      <c r="BB2449" s="12"/>
      <c r="BC2449" s="12"/>
      <c r="BD2449" s="12"/>
      <c r="BE2449" s="12"/>
      <c r="BF2449" s="12"/>
      <c r="BG2449" s="12"/>
      <c r="BH2449" s="12"/>
      <c r="BI2449" s="12"/>
      <c r="BJ2449" s="13"/>
      <c r="BK2449" s="13"/>
      <c r="BL2449" s="13"/>
      <c r="BM2449" s="13"/>
      <c r="BN2449" s="13"/>
    </row>
    <row r="2450" spans="1:66" x14ac:dyDescent="0.25">
      <c r="A2450" s="10"/>
      <c r="B2450" s="10"/>
      <c r="C2450" s="10"/>
      <c r="D2450" s="18"/>
      <c r="E2450" s="10"/>
      <c r="F2450" s="10"/>
      <c r="G2450" s="10"/>
      <c r="H2450" s="10"/>
      <c r="I2450" s="10"/>
      <c r="J2450" s="10"/>
      <c r="K2450" s="11"/>
      <c r="L2450" s="11"/>
      <c r="M2450" s="12"/>
      <c r="N2450" s="12"/>
      <c r="O2450" s="12"/>
      <c r="P2450" s="12"/>
      <c r="Q2450" s="12"/>
      <c r="R2450" s="12"/>
      <c r="S2450" s="12"/>
      <c r="T2450" s="12"/>
      <c r="U2450" s="12"/>
      <c r="V2450" s="12"/>
      <c r="W2450" s="12"/>
      <c r="X2450" s="12"/>
      <c r="Y2450" s="12"/>
      <c r="Z2450" s="12"/>
      <c r="AA2450" s="12"/>
      <c r="AB2450" s="12"/>
      <c r="AC2450" s="12"/>
      <c r="AD2450" s="12"/>
      <c r="AE2450" s="12"/>
      <c r="AF2450" s="12"/>
      <c r="AG2450" s="12"/>
      <c r="AH2450" s="12"/>
      <c r="AI2450" s="12"/>
      <c r="AJ2450" s="12"/>
      <c r="AK2450" s="12"/>
      <c r="AL2450" s="12"/>
      <c r="AM2450" s="12"/>
      <c r="AN2450" s="12"/>
      <c r="AO2450" s="12"/>
      <c r="AP2450" s="12"/>
      <c r="AQ2450" s="12"/>
      <c r="AR2450" s="12"/>
      <c r="AS2450" s="12"/>
      <c r="AT2450" s="12"/>
      <c r="AU2450" s="12"/>
      <c r="AV2450" s="12"/>
      <c r="AW2450" s="12"/>
      <c r="AX2450" s="12"/>
      <c r="AY2450" s="12"/>
      <c r="AZ2450" s="12"/>
      <c r="BA2450" s="12"/>
      <c r="BB2450" s="12"/>
      <c r="BC2450" s="12"/>
      <c r="BD2450" s="12"/>
      <c r="BE2450" s="12"/>
      <c r="BF2450" s="12"/>
      <c r="BG2450" s="12"/>
      <c r="BH2450" s="12"/>
      <c r="BI2450" s="12"/>
      <c r="BJ2450" s="13"/>
      <c r="BK2450" s="13"/>
      <c r="BL2450" s="13"/>
      <c r="BM2450" s="13"/>
      <c r="BN2450" s="13"/>
    </row>
    <row r="2451" spans="1:66" x14ac:dyDescent="0.25">
      <c r="A2451" s="10"/>
      <c r="B2451" s="10"/>
      <c r="C2451" s="10"/>
      <c r="D2451" s="18"/>
      <c r="E2451" s="10"/>
      <c r="F2451" s="10"/>
      <c r="G2451" s="10"/>
      <c r="H2451" s="10"/>
      <c r="I2451" s="10"/>
      <c r="J2451" s="10"/>
      <c r="K2451" s="11"/>
      <c r="L2451" s="11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2"/>
      <c r="AS2451" s="12"/>
      <c r="AT2451" s="12"/>
      <c r="AU2451" s="12"/>
      <c r="AV2451" s="12"/>
      <c r="AW2451" s="12"/>
      <c r="AX2451" s="12"/>
      <c r="AY2451" s="12"/>
      <c r="AZ2451" s="12"/>
      <c r="BA2451" s="12"/>
      <c r="BB2451" s="12"/>
      <c r="BC2451" s="12"/>
      <c r="BD2451" s="12"/>
      <c r="BE2451" s="12"/>
      <c r="BF2451" s="12"/>
      <c r="BG2451" s="12"/>
      <c r="BH2451" s="12"/>
      <c r="BI2451" s="12"/>
      <c r="BJ2451" s="13"/>
      <c r="BK2451" s="13"/>
      <c r="BL2451" s="13"/>
      <c r="BM2451" s="13"/>
      <c r="BN2451" s="13"/>
    </row>
    <row r="2452" spans="1:66" x14ac:dyDescent="0.25">
      <c r="A2452" s="10"/>
      <c r="B2452" s="10"/>
      <c r="C2452" s="10"/>
      <c r="D2452" s="18"/>
      <c r="E2452" s="10"/>
      <c r="F2452" s="10"/>
      <c r="G2452" s="10"/>
      <c r="H2452" s="10"/>
      <c r="I2452" s="10"/>
      <c r="J2452" s="10"/>
      <c r="K2452" s="11"/>
      <c r="L2452" s="11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2"/>
      <c r="AF2452" s="12"/>
      <c r="AG2452" s="12"/>
      <c r="AH2452" s="12"/>
      <c r="AI2452" s="12"/>
      <c r="AJ2452" s="12"/>
      <c r="AK2452" s="12"/>
      <c r="AL2452" s="12"/>
      <c r="AM2452" s="12"/>
      <c r="AN2452" s="12"/>
      <c r="AO2452" s="12"/>
      <c r="AP2452" s="12"/>
      <c r="AQ2452" s="12"/>
      <c r="AR2452" s="12"/>
      <c r="AS2452" s="12"/>
      <c r="AT2452" s="12"/>
      <c r="AU2452" s="12"/>
      <c r="AV2452" s="12"/>
      <c r="AW2452" s="12"/>
      <c r="AX2452" s="12"/>
      <c r="AY2452" s="12"/>
      <c r="AZ2452" s="12"/>
      <c r="BA2452" s="12"/>
      <c r="BB2452" s="12"/>
      <c r="BC2452" s="12"/>
      <c r="BD2452" s="12"/>
      <c r="BE2452" s="12"/>
      <c r="BF2452" s="12"/>
      <c r="BG2452" s="12"/>
      <c r="BH2452" s="12"/>
      <c r="BI2452" s="12"/>
      <c r="BJ2452" s="13"/>
      <c r="BK2452" s="13"/>
      <c r="BL2452" s="13"/>
      <c r="BM2452" s="13"/>
      <c r="BN2452" s="13"/>
    </row>
    <row r="2453" spans="1:66" x14ac:dyDescent="0.25">
      <c r="A2453" s="10"/>
      <c r="B2453" s="10"/>
      <c r="C2453" s="10"/>
      <c r="D2453" s="18"/>
      <c r="E2453" s="10"/>
      <c r="F2453" s="10"/>
      <c r="G2453" s="10"/>
      <c r="H2453" s="10"/>
      <c r="I2453" s="10"/>
      <c r="J2453" s="10"/>
      <c r="K2453" s="11"/>
      <c r="L2453" s="11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2"/>
      <c r="AS2453" s="12"/>
      <c r="AT2453" s="12"/>
      <c r="AU2453" s="12"/>
      <c r="AV2453" s="12"/>
      <c r="AW2453" s="12"/>
      <c r="AX2453" s="12"/>
      <c r="AY2453" s="12"/>
      <c r="AZ2453" s="12"/>
      <c r="BA2453" s="12"/>
      <c r="BB2453" s="12"/>
      <c r="BC2453" s="12"/>
      <c r="BD2453" s="12"/>
      <c r="BE2453" s="12"/>
      <c r="BF2453" s="12"/>
      <c r="BG2453" s="12"/>
      <c r="BH2453" s="12"/>
      <c r="BI2453" s="12"/>
      <c r="BJ2453" s="13"/>
      <c r="BK2453" s="13"/>
      <c r="BL2453" s="13"/>
      <c r="BM2453" s="13"/>
      <c r="BN2453" s="13"/>
    </row>
    <row r="2454" spans="1:66" x14ac:dyDescent="0.25">
      <c r="A2454" s="10"/>
      <c r="B2454" s="10"/>
      <c r="C2454" s="10"/>
      <c r="D2454" s="18"/>
      <c r="E2454" s="10"/>
      <c r="F2454" s="10"/>
      <c r="G2454" s="10"/>
      <c r="H2454" s="10"/>
      <c r="I2454" s="10"/>
      <c r="J2454" s="10"/>
      <c r="K2454" s="11"/>
      <c r="L2454" s="11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  <c r="AF2454" s="12"/>
      <c r="AG2454" s="12"/>
      <c r="AH2454" s="12"/>
      <c r="AI2454" s="12"/>
      <c r="AJ2454" s="12"/>
      <c r="AK2454" s="12"/>
      <c r="AL2454" s="12"/>
      <c r="AM2454" s="12"/>
      <c r="AN2454" s="12"/>
      <c r="AO2454" s="12"/>
      <c r="AP2454" s="12"/>
      <c r="AQ2454" s="12"/>
      <c r="AR2454" s="12"/>
      <c r="AS2454" s="12"/>
      <c r="AT2454" s="12"/>
      <c r="AU2454" s="12"/>
      <c r="AV2454" s="12"/>
      <c r="AW2454" s="12"/>
      <c r="AX2454" s="12"/>
      <c r="AY2454" s="12"/>
      <c r="AZ2454" s="12"/>
      <c r="BA2454" s="12"/>
      <c r="BB2454" s="12"/>
      <c r="BC2454" s="12"/>
      <c r="BD2454" s="12"/>
      <c r="BE2454" s="12"/>
      <c r="BF2454" s="12"/>
      <c r="BG2454" s="12"/>
      <c r="BH2454" s="12"/>
      <c r="BI2454" s="12"/>
      <c r="BJ2454" s="13"/>
      <c r="BK2454" s="13"/>
      <c r="BL2454" s="13"/>
      <c r="BM2454" s="13"/>
      <c r="BN2454" s="13"/>
    </row>
    <row r="2455" spans="1:66" x14ac:dyDescent="0.25">
      <c r="A2455" s="10"/>
      <c r="B2455" s="10"/>
      <c r="C2455" s="10"/>
      <c r="D2455" s="18"/>
      <c r="E2455" s="10"/>
      <c r="F2455" s="10"/>
      <c r="G2455" s="10"/>
      <c r="H2455" s="10"/>
      <c r="I2455" s="10"/>
      <c r="J2455" s="10"/>
      <c r="K2455" s="11"/>
      <c r="L2455" s="11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2"/>
      <c r="AS2455" s="12"/>
      <c r="AT2455" s="12"/>
      <c r="AU2455" s="12"/>
      <c r="AV2455" s="12"/>
      <c r="AW2455" s="12"/>
      <c r="AX2455" s="12"/>
      <c r="AY2455" s="12"/>
      <c r="AZ2455" s="12"/>
      <c r="BA2455" s="12"/>
      <c r="BB2455" s="12"/>
      <c r="BC2455" s="12"/>
      <c r="BD2455" s="12"/>
      <c r="BE2455" s="12"/>
      <c r="BF2455" s="12"/>
      <c r="BG2455" s="12"/>
      <c r="BH2455" s="12"/>
      <c r="BI2455" s="12"/>
      <c r="BJ2455" s="13"/>
      <c r="BK2455" s="13"/>
      <c r="BL2455" s="13"/>
      <c r="BM2455" s="13"/>
      <c r="BN2455" s="13"/>
    </row>
    <row r="2456" spans="1:66" x14ac:dyDescent="0.25">
      <c r="A2456" s="10"/>
      <c r="B2456" s="10"/>
      <c r="C2456" s="10"/>
      <c r="D2456" s="18"/>
      <c r="E2456" s="10"/>
      <c r="F2456" s="10"/>
      <c r="G2456" s="10"/>
      <c r="H2456" s="10"/>
      <c r="I2456" s="10"/>
      <c r="J2456" s="10"/>
      <c r="K2456" s="11"/>
      <c r="L2456" s="11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12"/>
      <c r="AF2456" s="12"/>
      <c r="AG2456" s="12"/>
      <c r="AH2456" s="12"/>
      <c r="AI2456" s="12"/>
      <c r="AJ2456" s="12"/>
      <c r="AK2456" s="12"/>
      <c r="AL2456" s="12"/>
      <c r="AM2456" s="12"/>
      <c r="AN2456" s="12"/>
      <c r="AO2456" s="12"/>
      <c r="AP2456" s="12"/>
      <c r="AQ2456" s="12"/>
      <c r="AR2456" s="12"/>
      <c r="AS2456" s="12"/>
      <c r="AT2456" s="12"/>
      <c r="AU2456" s="12"/>
      <c r="AV2456" s="12"/>
      <c r="AW2456" s="12"/>
      <c r="AX2456" s="12"/>
      <c r="AY2456" s="12"/>
      <c r="AZ2456" s="12"/>
      <c r="BA2456" s="12"/>
      <c r="BB2456" s="12"/>
      <c r="BC2456" s="12"/>
      <c r="BD2456" s="12"/>
      <c r="BE2456" s="12"/>
      <c r="BF2456" s="12"/>
      <c r="BG2456" s="12"/>
      <c r="BH2456" s="12"/>
      <c r="BI2456" s="12"/>
      <c r="BJ2456" s="13"/>
      <c r="BK2456" s="13"/>
      <c r="BL2456" s="13"/>
      <c r="BM2456" s="13"/>
      <c r="BN2456" s="13"/>
    </row>
    <row r="2457" spans="1:66" x14ac:dyDescent="0.25">
      <c r="A2457" s="10"/>
      <c r="B2457" s="10"/>
      <c r="C2457" s="10"/>
      <c r="D2457" s="18"/>
      <c r="E2457" s="10"/>
      <c r="F2457" s="10"/>
      <c r="G2457" s="10"/>
      <c r="H2457" s="10"/>
      <c r="I2457" s="10"/>
      <c r="J2457" s="10"/>
      <c r="K2457" s="11"/>
      <c r="L2457" s="11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2"/>
      <c r="AS2457" s="12"/>
      <c r="AT2457" s="12"/>
      <c r="AU2457" s="12"/>
      <c r="AV2457" s="12"/>
      <c r="AW2457" s="12"/>
      <c r="AX2457" s="12"/>
      <c r="AY2457" s="12"/>
      <c r="AZ2457" s="12"/>
      <c r="BA2457" s="12"/>
      <c r="BB2457" s="12"/>
      <c r="BC2457" s="12"/>
      <c r="BD2457" s="12"/>
      <c r="BE2457" s="12"/>
      <c r="BF2457" s="12"/>
      <c r="BG2457" s="12"/>
      <c r="BH2457" s="12"/>
      <c r="BI2457" s="12"/>
      <c r="BJ2457" s="13"/>
      <c r="BK2457" s="13"/>
      <c r="BL2457" s="13"/>
      <c r="BM2457" s="13"/>
      <c r="BN2457" s="13"/>
    </row>
    <row r="2458" spans="1:66" x14ac:dyDescent="0.25">
      <c r="A2458" s="10"/>
      <c r="B2458" s="10"/>
      <c r="C2458" s="10"/>
      <c r="D2458" s="18"/>
      <c r="E2458" s="10"/>
      <c r="F2458" s="10"/>
      <c r="G2458" s="10"/>
      <c r="H2458" s="10"/>
      <c r="I2458" s="10"/>
      <c r="J2458" s="10"/>
      <c r="K2458" s="11"/>
      <c r="L2458" s="11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2"/>
      <c r="AF2458" s="12"/>
      <c r="AG2458" s="12"/>
      <c r="AH2458" s="12"/>
      <c r="AI2458" s="12"/>
      <c r="AJ2458" s="12"/>
      <c r="AK2458" s="12"/>
      <c r="AL2458" s="12"/>
      <c r="AM2458" s="12"/>
      <c r="AN2458" s="12"/>
      <c r="AO2458" s="12"/>
      <c r="AP2458" s="12"/>
      <c r="AQ2458" s="12"/>
      <c r="AR2458" s="12"/>
      <c r="AS2458" s="12"/>
      <c r="AT2458" s="12"/>
      <c r="AU2458" s="12"/>
      <c r="AV2458" s="12"/>
      <c r="AW2458" s="12"/>
      <c r="AX2458" s="12"/>
      <c r="AY2458" s="12"/>
      <c r="AZ2458" s="12"/>
      <c r="BA2458" s="12"/>
      <c r="BB2458" s="12"/>
      <c r="BC2458" s="12"/>
      <c r="BD2458" s="12"/>
      <c r="BE2458" s="12"/>
      <c r="BF2458" s="12"/>
      <c r="BG2458" s="12"/>
      <c r="BH2458" s="12"/>
      <c r="BI2458" s="12"/>
      <c r="BJ2458" s="13"/>
      <c r="BK2458" s="13"/>
      <c r="BL2458" s="13"/>
      <c r="BM2458" s="13"/>
      <c r="BN2458" s="13"/>
    </row>
    <row r="2459" spans="1:66" x14ac:dyDescent="0.25">
      <c r="A2459" s="10"/>
      <c r="B2459" s="10"/>
      <c r="C2459" s="10"/>
      <c r="D2459" s="18"/>
      <c r="E2459" s="10"/>
      <c r="F2459" s="10"/>
      <c r="G2459" s="10"/>
      <c r="H2459" s="10"/>
      <c r="I2459" s="10"/>
      <c r="J2459" s="10"/>
      <c r="K2459" s="11"/>
      <c r="L2459" s="11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2"/>
      <c r="AS2459" s="12"/>
      <c r="AT2459" s="12"/>
      <c r="AU2459" s="12"/>
      <c r="AV2459" s="12"/>
      <c r="AW2459" s="12"/>
      <c r="AX2459" s="12"/>
      <c r="AY2459" s="12"/>
      <c r="AZ2459" s="12"/>
      <c r="BA2459" s="12"/>
      <c r="BB2459" s="12"/>
      <c r="BC2459" s="12"/>
      <c r="BD2459" s="12"/>
      <c r="BE2459" s="12"/>
      <c r="BF2459" s="12"/>
      <c r="BG2459" s="12"/>
      <c r="BH2459" s="12"/>
      <c r="BI2459" s="12"/>
      <c r="BJ2459" s="13"/>
      <c r="BK2459" s="13"/>
      <c r="BL2459" s="13"/>
      <c r="BM2459" s="13"/>
      <c r="BN2459" s="13"/>
    </row>
    <row r="2460" spans="1:66" x14ac:dyDescent="0.25">
      <c r="A2460" s="10"/>
      <c r="B2460" s="10"/>
      <c r="C2460" s="10"/>
      <c r="D2460" s="18"/>
      <c r="E2460" s="10"/>
      <c r="F2460" s="10"/>
      <c r="G2460" s="10"/>
      <c r="H2460" s="10"/>
      <c r="I2460" s="10"/>
      <c r="J2460" s="10"/>
      <c r="K2460" s="11"/>
      <c r="L2460" s="11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  <c r="AF2460" s="12"/>
      <c r="AG2460" s="12"/>
      <c r="AH2460" s="12"/>
      <c r="AI2460" s="12"/>
      <c r="AJ2460" s="12"/>
      <c r="AK2460" s="12"/>
      <c r="AL2460" s="12"/>
      <c r="AM2460" s="12"/>
      <c r="AN2460" s="12"/>
      <c r="AO2460" s="12"/>
      <c r="AP2460" s="12"/>
      <c r="AQ2460" s="12"/>
      <c r="AR2460" s="12"/>
      <c r="AS2460" s="12"/>
      <c r="AT2460" s="12"/>
      <c r="AU2460" s="12"/>
      <c r="AV2460" s="12"/>
      <c r="AW2460" s="12"/>
      <c r="AX2460" s="12"/>
      <c r="AY2460" s="12"/>
      <c r="AZ2460" s="12"/>
      <c r="BA2460" s="12"/>
      <c r="BB2460" s="12"/>
      <c r="BC2460" s="12"/>
      <c r="BD2460" s="12"/>
      <c r="BE2460" s="12"/>
      <c r="BF2460" s="12"/>
      <c r="BG2460" s="12"/>
      <c r="BH2460" s="12"/>
      <c r="BI2460" s="12"/>
      <c r="BJ2460" s="13"/>
      <c r="BK2460" s="13"/>
      <c r="BL2460" s="13"/>
      <c r="BM2460" s="13"/>
      <c r="BN2460" s="13"/>
    </row>
    <row r="2461" spans="1:66" x14ac:dyDescent="0.25">
      <c r="A2461" s="10"/>
      <c r="B2461" s="10"/>
      <c r="C2461" s="10"/>
      <c r="D2461" s="18"/>
      <c r="E2461" s="10"/>
      <c r="F2461" s="10"/>
      <c r="G2461" s="10"/>
      <c r="H2461" s="10"/>
      <c r="I2461" s="10"/>
      <c r="J2461" s="10"/>
      <c r="K2461" s="11"/>
      <c r="L2461" s="11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2"/>
      <c r="AS2461" s="12"/>
      <c r="AT2461" s="12"/>
      <c r="AU2461" s="12"/>
      <c r="AV2461" s="12"/>
      <c r="AW2461" s="12"/>
      <c r="AX2461" s="12"/>
      <c r="AY2461" s="12"/>
      <c r="AZ2461" s="12"/>
      <c r="BA2461" s="12"/>
      <c r="BB2461" s="12"/>
      <c r="BC2461" s="12"/>
      <c r="BD2461" s="12"/>
      <c r="BE2461" s="12"/>
      <c r="BF2461" s="12"/>
      <c r="BG2461" s="12"/>
      <c r="BH2461" s="12"/>
      <c r="BI2461" s="12"/>
      <c r="BJ2461" s="13"/>
      <c r="BK2461" s="13"/>
      <c r="BL2461" s="13"/>
      <c r="BM2461" s="13"/>
      <c r="BN2461" s="13"/>
    </row>
    <row r="2462" spans="1:66" x14ac:dyDescent="0.25">
      <c r="A2462" s="10"/>
      <c r="B2462" s="10"/>
      <c r="C2462" s="10"/>
      <c r="D2462" s="18"/>
      <c r="E2462" s="10"/>
      <c r="F2462" s="10"/>
      <c r="G2462" s="10"/>
      <c r="H2462" s="10"/>
      <c r="I2462" s="10"/>
      <c r="J2462" s="10"/>
      <c r="K2462" s="11"/>
      <c r="L2462" s="11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2"/>
      <c r="AF2462" s="12"/>
      <c r="AG2462" s="12"/>
      <c r="AH2462" s="12"/>
      <c r="AI2462" s="12"/>
      <c r="AJ2462" s="12"/>
      <c r="AK2462" s="12"/>
      <c r="AL2462" s="12"/>
      <c r="AM2462" s="12"/>
      <c r="AN2462" s="12"/>
      <c r="AO2462" s="12"/>
      <c r="AP2462" s="12"/>
      <c r="AQ2462" s="12"/>
      <c r="AR2462" s="12"/>
      <c r="AS2462" s="12"/>
      <c r="AT2462" s="12"/>
      <c r="AU2462" s="12"/>
      <c r="AV2462" s="12"/>
      <c r="AW2462" s="12"/>
      <c r="AX2462" s="12"/>
      <c r="AY2462" s="12"/>
      <c r="AZ2462" s="12"/>
      <c r="BA2462" s="12"/>
      <c r="BB2462" s="12"/>
      <c r="BC2462" s="12"/>
      <c r="BD2462" s="12"/>
      <c r="BE2462" s="12"/>
      <c r="BF2462" s="12"/>
      <c r="BG2462" s="12"/>
      <c r="BH2462" s="12"/>
      <c r="BI2462" s="12"/>
      <c r="BJ2462" s="13"/>
      <c r="BK2462" s="13"/>
      <c r="BL2462" s="13"/>
      <c r="BM2462" s="13"/>
      <c r="BN2462" s="13"/>
    </row>
    <row r="2463" spans="1:66" x14ac:dyDescent="0.25">
      <c r="A2463" s="10"/>
      <c r="B2463" s="10"/>
      <c r="C2463" s="10"/>
      <c r="D2463" s="18"/>
      <c r="E2463" s="10"/>
      <c r="F2463" s="10"/>
      <c r="G2463" s="10"/>
      <c r="H2463" s="10"/>
      <c r="I2463" s="10"/>
      <c r="J2463" s="10"/>
      <c r="K2463" s="11"/>
      <c r="L2463" s="11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  <c r="AU2463" s="12"/>
      <c r="AV2463" s="12"/>
      <c r="AW2463" s="12"/>
      <c r="AX2463" s="12"/>
      <c r="AY2463" s="12"/>
      <c r="AZ2463" s="12"/>
      <c r="BA2463" s="12"/>
      <c r="BB2463" s="12"/>
      <c r="BC2463" s="12"/>
      <c r="BD2463" s="12"/>
      <c r="BE2463" s="12"/>
      <c r="BF2463" s="12"/>
      <c r="BG2463" s="12"/>
      <c r="BH2463" s="12"/>
      <c r="BI2463" s="12"/>
      <c r="BJ2463" s="13"/>
      <c r="BK2463" s="13"/>
      <c r="BL2463" s="13"/>
      <c r="BM2463" s="13"/>
      <c r="BN2463" s="13"/>
    </row>
    <row r="2464" spans="1:66" x14ac:dyDescent="0.25">
      <c r="A2464" s="10"/>
      <c r="B2464" s="10"/>
      <c r="C2464" s="10"/>
      <c r="D2464" s="18"/>
      <c r="E2464" s="10"/>
      <c r="F2464" s="10"/>
      <c r="G2464" s="10"/>
      <c r="H2464" s="10"/>
      <c r="I2464" s="10"/>
      <c r="J2464" s="10"/>
      <c r="K2464" s="11"/>
      <c r="L2464" s="11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12"/>
      <c r="AE2464" s="12"/>
      <c r="AF2464" s="12"/>
      <c r="AG2464" s="12"/>
      <c r="AH2464" s="12"/>
      <c r="AI2464" s="12"/>
      <c r="AJ2464" s="12"/>
      <c r="AK2464" s="12"/>
      <c r="AL2464" s="12"/>
      <c r="AM2464" s="12"/>
      <c r="AN2464" s="12"/>
      <c r="AO2464" s="12"/>
      <c r="AP2464" s="12"/>
      <c r="AQ2464" s="12"/>
      <c r="AR2464" s="12"/>
      <c r="AS2464" s="12"/>
      <c r="AT2464" s="12"/>
      <c r="AU2464" s="12"/>
      <c r="AV2464" s="12"/>
      <c r="AW2464" s="12"/>
      <c r="AX2464" s="12"/>
      <c r="AY2464" s="12"/>
      <c r="AZ2464" s="12"/>
      <c r="BA2464" s="12"/>
      <c r="BB2464" s="12"/>
      <c r="BC2464" s="12"/>
      <c r="BD2464" s="12"/>
      <c r="BE2464" s="12"/>
      <c r="BF2464" s="12"/>
      <c r="BG2464" s="12"/>
      <c r="BH2464" s="12"/>
      <c r="BI2464" s="12"/>
      <c r="BJ2464" s="13"/>
      <c r="BK2464" s="13"/>
      <c r="BL2464" s="13"/>
      <c r="BM2464" s="13"/>
      <c r="BN2464" s="13"/>
    </row>
    <row r="2465" spans="1:66" x14ac:dyDescent="0.25">
      <c r="A2465" s="10"/>
      <c r="B2465" s="10"/>
      <c r="C2465" s="10"/>
      <c r="D2465" s="18"/>
      <c r="E2465" s="10"/>
      <c r="F2465" s="10"/>
      <c r="G2465" s="10"/>
      <c r="H2465" s="10"/>
      <c r="I2465" s="10"/>
      <c r="J2465" s="10"/>
      <c r="K2465" s="11"/>
      <c r="L2465" s="11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2"/>
      <c r="AS2465" s="12"/>
      <c r="AT2465" s="12"/>
      <c r="AU2465" s="12"/>
      <c r="AV2465" s="12"/>
      <c r="AW2465" s="12"/>
      <c r="AX2465" s="12"/>
      <c r="AY2465" s="12"/>
      <c r="AZ2465" s="12"/>
      <c r="BA2465" s="12"/>
      <c r="BB2465" s="12"/>
      <c r="BC2465" s="12"/>
      <c r="BD2465" s="12"/>
      <c r="BE2465" s="12"/>
      <c r="BF2465" s="12"/>
      <c r="BG2465" s="12"/>
      <c r="BH2465" s="12"/>
      <c r="BI2465" s="12"/>
      <c r="BJ2465" s="13"/>
      <c r="BK2465" s="13"/>
      <c r="BL2465" s="13"/>
      <c r="BM2465" s="13"/>
      <c r="BN2465" s="13"/>
    </row>
    <row r="2466" spans="1:66" x14ac:dyDescent="0.25">
      <c r="A2466" s="10"/>
      <c r="B2466" s="10"/>
      <c r="C2466" s="10"/>
      <c r="D2466" s="18"/>
      <c r="E2466" s="10"/>
      <c r="F2466" s="10"/>
      <c r="G2466" s="10"/>
      <c r="H2466" s="10"/>
      <c r="I2466" s="10"/>
      <c r="J2466" s="10"/>
      <c r="K2466" s="11"/>
      <c r="L2466" s="11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2"/>
      <c r="AF2466" s="12"/>
      <c r="AG2466" s="12"/>
      <c r="AH2466" s="12"/>
      <c r="AI2466" s="12"/>
      <c r="AJ2466" s="12"/>
      <c r="AK2466" s="12"/>
      <c r="AL2466" s="12"/>
      <c r="AM2466" s="12"/>
      <c r="AN2466" s="12"/>
      <c r="AO2466" s="12"/>
      <c r="AP2466" s="12"/>
      <c r="AQ2466" s="12"/>
      <c r="AR2466" s="12"/>
      <c r="AS2466" s="12"/>
      <c r="AT2466" s="12"/>
      <c r="AU2466" s="12"/>
      <c r="AV2466" s="12"/>
      <c r="AW2466" s="12"/>
      <c r="AX2466" s="12"/>
      <c r="AY2466" s="12"/>
      <c r="AZ2466" s="12"/>
      <c r="BA2466" s="12"/>
      <c r="BB2466" s="12"/>
      <c r="BC2466" s="12"/>
      <c r="BD2466" s="12"/>
      <c r="BE2466" s="12"/>
      <c r="BF2466" s="12"/>
      <c r="BG2466" s="12"/>
      <c r="BH2466" s="12"/>
      <c r="BI2466" s="12"/>
      <c r="BJ2466" s="13"/>
      <c r="BK2466" s="13"/>
      <c r="BL2466" s="13"/>
      <c r="BM2466" s="13"/>
      <c r="BN2466" s="13"/>
    </row>
    <row r="2467" spans="1:66" x14ac:dyDescent="0.25">
      <c r="A2467" s="10"/>
      <c r="B2467" s="10"/>
      <c r="C2467" s="10"/>
      <c r="D2467" s="18"/>
      <c r="E2467" s="10"/>
      <c r="F2467" s="10"/>
      <c r="G2467" s="10"/>
      <c r="H2467" s="10"/>
      <c r="I2467" s="10"/>
      <c r="J2467" s="10"/>
      <c r="K2467" s="11"/>
      <c r="L2467" s="11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2"/>
      <c r="AS2467" s="12"/>
      <c r="AT2467" s="12"/>
      <c r="AU2467" s="12"/>
      <c r="AV2467" s="12"/>
      <c r="AW2467" s="12"/>
      <c r="AX2467" s="12"/>
      <c r="AY2467" s="12"/>
      <c r="AZ2467" s="12"/>
      <c r="BA2467" s="12"/>
      <c r="BB2467" s="12"/>
      <c r="BC2467" s="12"/>
      <c r="BD2467" s="12"/>
      <c r="BE2467" s="12"/>
      <c r="BF2467" s="12"/>
      <c r="BG2467" s="12"/>
      <c r="BH2467" s="12"/>
      <c r="BI2467" s="12"/>
      <c r="BJ2467" s="13"/>
      <c r="BK2467" s="13"/>
      <c r="BL2467" s="13"/>
      <c r="BM2467" s="13"/>
      <c r="BN2467" s="13"/>
    </row>
    <row r="2468" spans="1:66" x14ac:dyDescent="0.25">
      <c r="A2468" s="10"/>
      <c r="B2468" s="10"/>
      <c r="C2468" s="10"/>
      <c r="D2468" s="18"/>
      <c r="E2468" s="10"/>
      <c r="F2468" s="10"/>
      <c r="G2468" s="10"/>
      <c r="H2468" s="10"/>
      <c r="I2468" s="10"/>
      <c r="J2468" s="10"/>
      <c r="K2468" s="11"/>
      <c r="L2468" s="11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  <c r="AF2468" s="12"/>
      <c r="AG2468" s="12"/>
      <c r="AH2468" s="12"/>
      <c r="AI2468" s="12"/>
      <c r="AJ2468" s="12"/>
      <c r="AK2468" s="12"/>
      <c r="AL2468" s="12"/>
      <c r="AM2468" s="12"/>
      <c r="AN2468" s="12"/>
      <c r="AO2468" s="12"/>
      <c r="AP2468" s="12"/>
      <c r="AQ2468" s="12"/>
      <c r="AR2468" s="12"/>
      <c r="AS2468" s="12"/>
      <c r="AT2468" s="12"/>
      <c r="AU2468" s="12"/>
      <c r="AV2468" s="12"/>
      <c r="AW2468" s="12"/>
      <c r="AX2468" s="12"/>
      <c r="AY2468" s="12"/>
      <c r="AZ2468" s="12"/>
      <c r="BA2468" s="12"/>
      <c r="BB2468" s="12"/>
      <c r="BC2468" s="12"/>
      <c r="BD2468" s="12"/>
      <c r="BE2468" s="12"/>
      <c r="BF2468" s="12"/>
      <c r="BG2468" s="12"/>
      <c r="BH2468" s="12"/>
      <c r="BI2468" s="12"/>
      <c r="BJ2468" s="13"/>
      <c r="BK2468" s="13"/>
      <c r="BL2468" s="13"/>
      <c r="BM2468" s="13"/>
      <c r="BN2468" s="13"/>
    </row>
    <row r="2469" spans="1:66" x14ac:dyDescent="0.25">
      <c r="A2469" s="10"/>
      <c r="B2469" s="10"/>
      <c r="C2469" s="10"/>
      <c r="D2469" s="18"/>
      <c r="E2469" s="10"/>
      <c r="F2469" s="10"/>
      <c r="G2469" s="10"/>
      <c r="H2469" s="10"/>
      <c r="I2469" s="10"/>
      <c r="J2469" s="10"/>
      <c r="K2469" s="11"/>
      <c r="L2469" s="11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2"/>
      <c r="AS2469" s="12"/>
      <c r="AT2469" s="12"/>
      <c r="AU2469" s="12"/>
      <c r="AV2469" s="12"/>
      <c r="AW2469" s="12"/>
      <c r="AX2469" s="12"/>
      <c r="AY2469" s="12"/>
      <c r="AZ2469" s="12"/>
      <c r="BA2469" s="12"/>
      <c r="BB2469" s="12"/>
      <c r="BC2469" s="12"/>
      <c r="BD2469" s="12"/>
      <c r="BE2469" s="12"/>
      <c r="BF2469" s="12"/>
      <c r="BG2469" s="12"/>
      <c r="BH2469" s="12"/>
      <c r="BI2469" s="12"/>
      <c r="BJ2469" s="13"/>
      <c r="BK2469" s="13"/>
      <c r="BL2469" s="13"/>
      <c r="BM2469" s="13"/>
      <c r="BN2469" s="13"/>
    </row>
    <row r="2470" spans="1:66" x14ac:dyDescent="0.25">
      <c r="A2470" s="10"/>
      <c r="B2470" s="10"/>
      <c r="C2470" s="10"/>
      <c r="D2470" s="18"/>
      <c r="E2470" s="10"/>
      <c r="F2470" s="10"/>
      <c r="G2470" s="10"/>
      <c r="H2470" s="10"/>
      <c r="I2470" s="10"/>
      <c r="J2470" s="10"/>
      <c r="K2470" s="11"/>
      <c r="L2470" s="11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12"/>
      <c r="AF2470" s="12"/>
      <c r="AG2470" s="12"/>
      <c r="AH2470" s="12"/>
      <c r="AI2470" s="12"/>
      <c r="AJ2470" s="12"/>
      <c r="AK2470" s="12"/>
      <c r="AL2470" s="12"/>
      <c r="AM2470" s="12"/>
      <c r="AN2470" s="12"/>
      <c r="AO2470" s="12"/>
      <c r="AP2470" s="12"/>
      <c r="AQ2470" s="12"/>
      <c r="AR2470" s="12"/>
      <c r="AS2470" s="12"/>
      <c r="AT2470" s="12"/>
      <c r="AU2470" s="12"/>
      <c r="AV2470" s="12"/>
      <c r="AW2470" s="12"/>
      <c r="AX2470" s="12"/>
      <c r="AY2470" s="12"/>
      <c r="AZ2470" s="12"/>
      <c r="BA2470" s="12"/>
      <c r="BB2470" s="12"/>
      <c r="BC2470" s="12"/>
      <c r="BD2470" s="12"/>
      <c r="BE2470" s="12"/>
      <c r="BF2470" s="12"/>
      <c r="BG2470" s="12"/>
      <c r="BH2470" s="12"/>
      <c r="BI2470" s="12"/>
      <c r="BJ2470" s="13"/>
      <c r="BK2470" s="13"/>
      <c r="BL2470" s="13"/>
      <c r="BM2470" s="13"/>
      <c r="BN2470" s="13"/>
    </row>
    <row r="2471" spans="1:66" x14ac:dyDescent="0.25">
      <c r="A2471" s="10"/>
      <c r="B2471" s="10"/>
      <c r="C2471" s="10"/>
      <c r="D2471" s="18"/>
      <c r="E2471" s="10"/>
      <c r="F2471" s="10"/>
      <c r="G2471" s="10"/>
      <c r="H2471" s="10"/>
      <c r="I2471" s="10"/>
      <c r="J2471" s="10"/>
      <c r="K2471" s="11"/>
      <c r="L2471" s="11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2"/>
      <c r="AS2471" s="12"/>
      <c r="AT2471" s="12"/>
      <c r="AU2471" s="12"/>
      <c r="AV2471" s="12"/>
      <c r="AW2471" s="12"/>
      <c r="AX2471" s="12"/>
      <c r="AY2471" s="12"/>
      <c r="AZ2471" s="12"/>
      <c r="BA2471" s="12"/>
      <c r="BB2471" s="12"/>
      <c r="BC2471" s="12"/>
      <c r="BD2471" s="12"/>
      <c r="BE2471" s="12"/>
      <c r="BF2471" s="12"/>
      <c r="BG2471" s="12"/>
      <c r="BH2471" s="12"/>
      <c r="BI2471" s="12"/>
      <c r="BJ2471" s="13"/>
      <c r="BK2471" s="13"/>
      <c r="BL2471" s="13"/>
      <c r="BM2471" s="13"/>
      <c r="BN2471" s="13"/>
    </row>
    <row r="2472" spans="1:66" x14ac:dyDescent="0.25">
      <c r="A2472" s="10"/>
      <c r="B2472" s="10"/>
      <c r="C2472" s="10"/>
      <c r="D2472" s="18"/>
      <c r="E2472" s="10"/>
      <c r="F2472" s="10"/>
      <c r="G2472" s="10"/>
      <c r="H2472" s="10"/>
      <c r="I2472" s="10"/>
      <c r="J2472" s="10"/>
      <c r="K2472" s="11"/>
      <c r="L2472" s="11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2"/>
      <c r="AF2472" s="12"/>
      <c r="AG2472" s="12"/>
      <c r="AH2472" s="12"/>
      <c r="AI2472" s="12"/>
      <c r="AJ2472" s="12"/>
      <c r="AK2472" s="12"/>
      <c r="AL2472" s="12"/>
      <c r="AM2472" s="12"/>
      <c r="AN2472" s="12"/>
      <c r="AO2472" s="12"/>
      <c r="AP2472" s="12"/>
      <c r="AQ2472" s="12"/>
      <c r="AR2472" s="12"/>
      <c r="AS2472" s="12"/>
      <c r="AT2472" s="12"/>
      <c r="AU2472" s="12"/>
      <c r="AV2472" s="12"/>
      <c r="AW2472" s="12"/>
      <c r="AX2472" s="12"/>
      <c r="AY2472" s="12"/>
      <c r="AZ2472" s="12"/>
      <c r="BA2472" s="12"/>
      <c r="BB2472" s="12"/>
      <c r="BC2472" s="12"/>
      <c r="BD2472" s="12"/>
      <c r="BE2472" s="12"/>
      <c r="BF2472" s="12"/>
      <c r="BG2472" s="12"/>
      <c r="BH2472" s="12"/>
      <c r="BI2472" s="12"/>
      <c r="BJ2472" s="13"/>
      <c r="BK2472" s="13"/>
      <c r="BL2472" s="13"/>
      <c r="BM2472" s="13"/>
      <c r="BN2472" s="13"/>
    </row>
    <row r="2473" spans="1:66" x14ac:dyDescent="0.25">
      <c r="A2473" s="10"/>
      <c r="B2473" s="10"/>
      <c r="C2473" s="10"/>
      <c r="D2473" s="18"/>
      <c r="E2473" s="10"/>
      <c r="F2473" s="10"/>
      <c r="G2473" s="10"/>
      <c r="H2473" s="10"/>
      <c r="I2473" s="10"/>
      <c r="J2473" s="10"/>
      <c r="K2473" s="11"/>
      <c r="L2473" s="11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2"/>
      <c r="AS2473" s="12"/>
      <c r="AT2473" s="12"/>
      <c r="AU2473" s="12"/>
      <c r="AV2473" s="12"/>
      <c r="AW2473" s="12"/>
      <c r="AX2473" s="12"/>
      <c r="AY2473" s="12"/>
      <c r="AZ2473" s="12"/>
      <c r="BA2473" s="12"/>
      <c r="BB2473" s="12"/>
      <c r="BC2473" s="12"/>
      <c r="BD2473" s="12"/>
      <c r="BE2473" s="12"/>
      <c r="BF2473" s="12"/>
      <c r="BG2473" s="12"/>
      <c r="BH2473" s="12"/>
      <c r="BI2473" s="12"/>
      <c r="BJ2473" s="13"/>
      <c r="BK2473" s="13"/>
      <c r="BL2473" s="13"/>
      <c r="BM2473" s="13"/>
      <c r="BN2473" s="13"/>
    </row>
    <row r="2474" spans="1:66" x14ac:dyDescent="0.25">
      <c r="A2474" s="10"/>
      <c r="B2474" s="10"/>
      <c r="C2474" s="10"/>
      <c r="D2474" s="18"/>
      <c r="E2474" s="10"/>
      <c r="F2474" s="10"/>
      <c r="G2474" s="10"/>
      <c r="H2474" s="10"/>
      <c r="I2474" s="10"/>
      <c r="J2474" s="10"/>
      <c r="K2474" s="11"/>
      <c r="L2474" s="11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  <c r="AF2474" s="12"/>
      <c r="AG2474" s="12"/>
      <c r="AH2474" s="12"/>
      <c r="AI2474" s="12"/>
      <c r="AJ2474" s="12"/>
      <c r="AK2474" s="12"/>
      <c r="AL2474" s="12"/>
      <c r="AM2474" s="12"/>
      <c r="AN2474" s="12"/>
      <c r="AO2474" s="12"/>
      <c r="AP2474" s="12"/>
      <c r="AQ2474" s="12"/>
      <c r="AR2474" s="12"/>
      <c r="AS2474" s="12"/>
      <c r="AT2474" s="12"/>
      <c r="AU2474" s="12"/>
      <c r="AV2474" s="12"/>
      <c r="AW2474" s="12"/>
      <c r="AX2474" s="12"/>
      <c r="AY2474" s="12"/>
      <c r="AZ2474" s="12"/>
      <c r="BA2474" s="12"/>
      <c r="BB2474" s="12"/>
      <c r="BC2474" s="12"/>
      <c r="BD2474" s="12"/>
      <c r="BE2474" s="12"/>
      <c r="BF2474" s="12"/>
      <c r="BG2474" s="12"/>
      <c r="BH2474" s="12"/>
      <c r="BI2474" s="12"/>
      <c r="BJ2474" s="13"/>
      <c r="BK2474" s="13"/>
      <c r="BL2474" s="13"/>
      <c r="BM2474" s="13"/>
      <c r="BN2474" s="13"/>
    </row>
    <row r="2475" spans="1:66" x14ac:dyDescent="0.25">
      <c r="A2475" s="10"/>
      <c r="B2475" s="10"/>
      <c r="C2475" s="10"/>
      <c r="D2475" s="18"/>
      <c r="E2475" s="10"/>
      <c r="F2475" s="10"/>
      <c r="G2475" s="10"/>
      <c r="H2475" s="10"/>
      <c r="I2475" s="10"/>
      <c r="J2475" s="10"/>
      <c r="K2475" s="11"/>
      <c r="L2475" s="11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2"/>
      <c r="AS2475" s="12"/>
      <c r="AT2475" s="12"/>
      <c r="AU2475" s="12"/>
      <c r="AV2475" s="12"/>
      <c r="AW2475" s="12"/>
      <c r="AX2475" s="12"/>
      <c r="AY2475" s="12"/>
      <c r="AZ2475" s="12"/>
      <c r="BA2475" s="12"/>
      <c r="BB2475" s="12"/>
      <c r="BC2475" s="12"/>
      <c r="BD2475" s="12"/>
      <c r="BE2475" s="12"/>
      <c r="BF2475" s="12"/>
      <c r="BG2475" s="12"/>
      <c r="BH2475" s="12"/>
      <c r="BI2475" s="12"/>
      <c r="BJ2475" s="13"/>
      <c r="BK2475" s="13"/>
      <c r="BL2475" s="13"/>
      <c r="BM2475" s="13"/>
      <c r="BN2475" s="13"/>
    </row>
    <row r="2476" spans="1:66" x14ac:dyDescent="0.25">
      <c r="A2476" s="10"/>
      <c r="B2476" s="10"/>
      <c r="C2476" s="10"/>
      <c r="D2476" s="18"/>
      <c r="E2476" s="10"/>
      <c r="F2476" s="10"/>
      <c r="G2476" s="10"/>
      <c r="H2476" s="10"/>
      <c r="I2476" s="10"/>
      <c r="J2476" s="10"/>
      <c r="K2476" s="11"/>
      <c r="L2476" s="11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  <c r="AF2476" s="12"/>
      <c r="AG2476" s="12"/>
      <c r="AH2476" s="12"/>
      <c r="AI2476" s="12"/>
      <c r="AJ2476" s="12"/>
      <c r="AK2476" s="12"/>
      <c r="AL2476" s="12"/>
      <c r="AM2476" s="12"/>
      <c r="AN2476" s="12"/>
      <c r="AO2476" s="12"/>
      <c r="AP2476" s="12"/>
      <c r="AQ2476" s="12"/>
      <c r="AR2476" s="12"/>
      <c r="AS2476" s="12"/>
      <c r="AT2476" s="12"/>
      <c r="AU2476" s="12"/>
      <c r="AV2476" s="12"/>
      <c r="AW2476" s="12"/>
      <c r="AX2476" s="12"/>
      <c r="AY2476" s="12"/>
      <c r="AZ2476" s="12"/>
      <c r="BA2476" s="12"/>
      <c r="BB2476" s="12"/>
      <c r="BC2476" s="12"/>
      <c r="BD2476" s="12"/>
      <c r="BE2476" s="12"/>
      <c r="BF2476" s="12"/>
      <c r="BG2476" s="12"/>
      <c r="BH2476" s="12"/>
      <c r="BI2476" s="12"/>
      <c r="BJ2476" s="13"/>
      <c r="BK2476" s="13"/>
      <c r="BL2476" s="13"/>
      <c r="BM2476" s="13"/>
      <c r="BN2476" s="13"/>
    </row>
    <row r="2477" spans="1:66" x14ac:dyDescent="0.25">
      <c r="A2477" s="10"/>
      <c r="B2477" s="10"/>
      <c r="C2477" s="10"/>
      <c r="D2477" s="18"/>
      <c r="E2477" s="10"/>
      <c r="F2477" s="10"/>
      <c r="G2477" s="10"/>
      <c r="H2477" s="10"/>
      <c r="I2477" s="10"/>
      <c r="J2477" s="10"/>
      <c r="K2477" s="11"/>
      <c r="L2477" s="11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2"/>
      <c r="AS2477" s="12"/>
      <c r="AT2477" s="12"/>
      <c r="AU2477" s="12"/>
      <c r="AV2477" s="12"/>
      <c r="AW2477" s="12"/>
      <c r="AX2477" s="12"/>
      <c r="AY2477" s="12"/>
      <c r="AZ2477" s="12"/>
      <c r="BA2477" s="12"/>
      <c r="BB2477" s="12"/>
      <c r="BC2477" s="12"/>
      <c r="BD2477" s="12"/>
      <c r="BE2477" s="12"/>
      <c r="BF2477" s="12"/>
      <c r="BG2477" s="12"/>
      <c r="BH2477" s="12"/>
      <c r="BI2477" s="12"/>
      <c r="BJ2477" s="13"/>
      <c r="BK2477" s="13"/>
      <c r="BL2477" s="13"/>
      <c r="BM2477" s="13"/>
      <c r="BN2477" s="13"/>
    </row>
    <row r="2478" spans="1:66" s="14" customFormat="1" x14ac:dyDescent="0.25">
      <c r="A2478" s="10"/>
      <c r="B2478" s="10"/>
      <c r="C2478" s="10"/>
      <c r="D2478" s="18"/>
      <c r="E2478" s="10"/>
      <c r="F2478" s="10"/>
      <c r="G2478" s="10"/>
      <c r="H2478" s="10"/>
      <c r="I2478" s="10"/>
      <c r="J2478" s="10"/>
      <c r="K2478" s="11"/>
      <c r="L2478" s="11"/>
      <c r="M2478" s="12"/>
      <c r="N2478" s="12"/>
      <c r="O2478" s="12"/>
      <c r="P2478" s="12"/>
      <c r="Q2478" s="12"/>
      <c r="R2478" s="12"/>
      <c r="S2478" s="12"/>
      <c r="T2478" s="12"/>
      <c r="U2478" s="12"/>
      <c r="V2478" s="12"/>
      <c r="W2478" s="12"/>
      <c r="X2478" s="12"/>
      <c r="Y2478" s="12"/>
      <c r="Z2478" s="12"/>
      <c r="AA2478" s="12"/>
      <c r="AB2478" s="12"/>
      <c r="AC2478" s="12"/>
      <c r="AD2478" s="12"/>
      <c r="AE2478" s="12"/>
      <c r="AF2478" s="12"/>
      <c r="AG2478" s="12"/>
      <c r="AH2478" s="12"/>
      <c r="AI2478" s="12"/>
      <c r="AJ2478" s="12"/>
      <c r="AK2478" s="12"/>
      <c r="AL2478" s="12"/>
      <c r="AM2478" s="12"/>
      <c r="AN2478" s="12"/>
      <c r="AO2478" s="12"/>
      <c r="AP2478" s="12"/>
      <c r="AQ2478" s="12"/>
      <c r="AR2478" s="12"/>
      <c r="AS2478" s="12"/>
      <c r="AT2478" s="12"/>
      <c r="AU2478" s="12"/>
      <c r="AV2478" s="12"/>
      <c r="AW2478" s="12"/>
      <c r="AX2478" s="12"/>
      <c r="AY2478" s="12"/>
      <c r="AZ2478" s="12"/>
      <c r="BA2478" s="12"/>
      <c r="BB2478" s="12"/>
      <c r="BC2478" s="12"/>
      <c r="BD2478" s="12"/>
      <c r="BE2478" s="12"/>
      <c r="BF2478" s="12"/>
      <c r="BG2478" s="12"/>
      <c r="BH2478" s="12"/>
      <c r="BI2478" s="12"/>
      <c r="BJ2478" s="13"/>
      <c r="BK2478" s="13"/>
      <c r="BL2478" s="13"/>
      <c r="BM2478" s="13"/>
      <c r="BN2478" s="13"/>
    </row>
    <row r="2479" spans="1:66" x14ac:dyDescent="0.25">
      <c r="A2479" s="10"/>
      <c r="B2479" s="10"/>
      <c r="C2479" s="10"/>
      <c r="D2479" s="18"/>
      <c r="E2479" s="10"/>
      <c r="F2479" s="10"/>
      <c r="G2479" s="10"/>
      <c r="H2479" s="10"/>
      <c r="I2479" s="10"/>
      <c r="J2479" s="10"/>
      <c r="K2479" s="11"/>
      <c r="L2479" s="11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2"/>
      <c r="AS2479" s="12"/>
      <c r="AT2479" s="12"/>
      <c r="AU2479" s="12"/>
      <c r="AV2479" s="12"/>
      <c r="AW2479" s="12"/>
      <c r="AX2479" s="12"/>
      <c r="AY2479" s="12"/>
      <c r="AZ2479" s="12"/>
      <c r="BA2479" s="12"/>
      <c r="BB2479" s="12"/>
      <c r="BC2479" s="12"/>
      <c r="BD2479" s="12"/>
      <c r="BE2479" s="12"/>
      <c r="BF2479" s="12"/>
      <c r="BG2479" s="12"/>
      <c r="BH2479" s="12"/>
      <c r="BI2479" s="12"/>
      <c r="BJ2479" s="13"/>
      <c r="BK2479" s="13"/>
      <c r="BL2479" s="13"/>
      <c r="BM2479" s="13"/>
      <c r="BN2479" s="13"/>
    </row>
    <row r="2480" spans="1:66" x14ac:dyDescent="0.25">
      <c r="A2480" s="10"/>
      <c r="B2480" s="10"/>
      <c r="C2480" s="10"/>
      <c r="D2480" s="18"/>
      <c r="E2480" s="10"/>
      <c r="F2480" s="10"/>
      <c r="G2480" s="10"/>
      <c r="H2480" s="10"/>
      <c r="I2480" s="10"/>
      <c r="J2480" s="10"/>
      <c r="K2480" s="11"/>
      <c r="L2480" s="11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12"/>
      <c r="AF2480" s="12"/>
      <c r="AG2480" s="12"/>
      <c r="AH2480" s="12"/>
      <c r="AI2480" s="12"/>
      <c r="AJ2480" s="12"/>
      <c r="AK2480" s="12"/>
      <c r="AL2480" s="12"/>
      <c r="AM2480" s="12"/>
      <c r="AN2480" s="12"/>
      <c r="AO2480" s="12"/>
      <c r="AP2480" s="12"/>
      <c r="AQ2480" s="12"/>
      <c r="AR2480" s="12"/>
      <c r="AS2480" s="12"/>
      <c r="AT2480" s="12"/>
      <c r="AU2480" s="12"/>
      <c r="AV2480" s="12"/>
      <c r="AW2480" s="12"/>
      <c r="AX2480" s="12"/>
      <c r="AY2480" s="12"/>
      <c r="AZ2480" s="12"/>
      <c r="BA2480" s="12"/>
      <c r="BB2480" s="12"/>
      <c r="BC2480" s="12"/>
      <c r="BD2480" s="12"/>
      <c r="BE2480" s="12"/>
      <c r="BF2480" s="12"/>
      <c r="BG2480" s="12"/>
      <c r="BH2480" s="12"/>
      <c r="BI2480" s="12"/>
      <c r="BJ2480" s="13"/>
      <c r="BK2480" s="13"/>
      <c r="BL2480" s="13"/>
      <c r="BM2480" s="13"/>
      <c r="BN2480" s="13"/>
    </row>
    <row r="2481" spans="1:66" x14ac:dyDescent="0.25">
      <c r="A2481" s="10"/>
      <c r="B2481" s="10"/>
      <c r="C2481" s="10"/>
      <c r="D2481" s="18"/>
      <c r="E2481" s="10"/>
      <c r="F2481" s="10"/>
      <c r="G2481" s="10"/>
      <c r="H2481" s="10"/>
      <c r="I2481" s="10"/>
      <c r="J2481" s="10"/>
      <c r="K2481" s="11"/>
      <c r="L2481" s="11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2"/>
      <c r="AS2481" s="12"/>
      <c r="AT2481" s="12"/>
      <c r="AU2481" s="12"/>
      <c r="AV2481" s="12"/>
      <c r="AW2481" s="12"/>
      <c r="AX2481" s="12"/>
      <c r="AY2481" s="12"/>
      <c r="AZ2481" s="12"/>
      <c r="BA2481" s="12"/>
      <c r="BB2481" s="12"/>
      <c r="BC2481" s="12"/>
      <c r="BD2481" s="12"/>
      <c r="BE2481" s="12"/>
      <c r="BF2481" s="12"/>
      <c r="BG2481" s="12"/>
      <c r="BH2481" s="12"/>
      <c r="BI2481" s="12"/>
      <c r="BJ2481" s="13"/>
      <c r="BK2481" s="13"/>
      <c r="BL2481" s="13"/>
      <c r="BM2481" s="13"/>
      <c r="BN2481" s="13"/>
    </row>
    <row r="2482" spans="1:66" x14ac:dyDescent="0.25">
      <c r="A2482" s="10"/>
      <c r="B2482" s="10"/>
      <c r="C2482" s="10"/>
      <c r="D2482" s="18"/>
      <c r="E2482" s="10"/>
      <c r="F2482" s="10"/>
      <c r="G2482" s="10"/>
      <c r="H2482" s="10"/>
      <c r="I2482" s="10"/>
      <c r="J2482" s="10"/>
      <c r="K2482" s="11"/>
      <c r="L2482" s="11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12"/>
      <c r="AE2482" s="12"/>
      <c r="AF2482" s="12"/>
      <c r="AG2482" s="12"/>
      <c r="AH2482" s="12"/>
      <c r="AI2482" s="12"/>
      <c r="AJ2482" s="12"/>
      <c r="AK2482" s="12"/>
      <c r="AL2482" s="12"/>
      <c r="AM2482" s="12"/>
      <c r="AN2482" s="12"/>
      <c r="AO2482" s="12"/>
      <c r="AP2482" s="12"/>
      <c r="AQ2482" s="12"/>
      <c r="AR2482" s="12"/>
      <c r="AS2482" s="12"/>
      <c r="AT2482" s="12"/>
      <c r="AU2482" s="12"/>
      <c r="AV2482" s="12"/>
      <c r="AW2482" s="12"/>
      <c r="AX2482" s="12"/>
      <c r="AY2482" s="12"/>
      <c r="AZ2482" s="12"/>
      <c r="BA2482" s="12"/>
      <c r="BB2482" s="12"/>
      <c r="BC2482" s="12"/>
      <c r="BD2482" s="12"/>
      <c r="BE2482" s="12"/>
      <c r="BF2482" s="12"/>
      <c r="BG2482" s="12"/>
      <c r="BH2482" s="12"/>
      <c r="BI2482" s="12"/>
      <c r="BJ2482" s="13"/>
      <c r="BK2482" s="13"/>
      <c r="BL2482" s="13"/>
      <c r="BM2482" s="13"/>
      <c r="BN2482" s="13"/>
    </row>
    <row r="2483" spans="1:66" x14ac:dyDescent="0.25">
      <c r="A2483" s="10"/>
      <c r="B2483" s="10"/>
      <c r="C2483" s="10"/>
      <c r="D2483" s="18"/>
      <c r="E2483" s="10"/>
      <c r="F2483" s="10"/>
      <c r="G2483" s="10"/>
      <c r="H2483" s="10"/>
      <c r="I2483" s="10"/>
      <c r="J2483" s="10"/>
      <c r="K2483" s="11"/>
      <c r="L2483" s="11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2"/>
      <c r="AS2483" s="12"/>
      <c r="AT2483" s="12"/>
      <c r="AU2483" s="12"/>
      <c r="AV2483" s="12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12"/>
      <c r="BG2483" s="12"/>
      <c r="BH2483" s="12"/>
      <c r="BI2483" s="12"/>
      <c r="BJ2483" s="13"/>
      <c r="BK2483" s="13"/>
      <c r="BL2483" s="13"/>
      <c r="BM2483" s="13"/>
      <c r="BN2483" s="13"/>
    </row>
    <row r="2484" spans="1:66" x14ac:dyDescent="0.25">
      <c r="A2484" s="10"/>
      <c r="B2484" s="10"/>
      <c r="C2484" s="10"/>
      <c r="D2484" s="18"/>
      <c r="E2484" s="10"/>
      <c r="F2484" s="10"/>
      <c r="G2484" s="10"/>
      <c r="H2484" s="10"/>
      <c r="I2484" s="10"/>
      <c r="J2484" s="10"/>
      <c r="K2484" s="11"/>
      <c r="L2484" s="11"/>
      <c r="M2484" s="12"/>
      <c r="N2484" s="12"/>
      <c r="O2484" s="12"/>
      <c r="P2484" s="12"/>
      <c r="Q2484" s="12"/>
      <c r="R2484" s="12"/>
      <c r="S2484" s="12"/>
      <c r="T2484" s="12"/>
      <c r="U2484" s="12"/>
      <c r="V2484" s="12"/>
      <c r="W2484" s="12"/>
      <c r="X2484" s="12"/>
      <c r="Y2484" s="12"/>
      <c r="Z2484" s="12"/>
      <c r="AA2484" s="12"/>
      <c r="AB2484" s="12"/>
      <c r="AC2484" s="12"/>
      <c r="AD2484" s="12"/>
      <c r="AE2484" s="12"/>
      <c r="AF2484" s="12"/>
      <c r="AG2484" s="12"/>
      <c r="AH2484" s="12"/>
      <c r="AI2484" s="12"/>
      <c r="AJ2484" s="12"/>
      <c r="AK2484" s="12"/>
      <c r="AL2484" s="12"/>
      <c r="AM2484" s="12"/>
      <c r="AN2484" s="12"/>
      <c r="AO2484" s="12"/>
      <c r="AP2484" s="12"/>
      <c r="AQ2484" s="12"/>
      <c r="AR2484" s="12"/>
      <c r="AS2484" s="12"/>
      <c r="AT2484" s="12"/>
      <c r="AU2484" s="12"/>
      <c r="AV2484" s="12"/>
      <c r="AW2484" s="12"/>
      <c r="AX2484" s="12"/>
      <c r="AY2484" s="12"/>
      <c r="AZ2484" s="12"/>
      <c r="BA2484" s="12"/>
      <c r="BB2484" s="12"/>
      <c r="BC2484" s="12"/>
      <c r="BD2484" s="12"/>
      <c r="BE2484" s="12"/>
      <c r="BF2484" s="12"/>
      <c r="BG2484" s="12"/>
      <c r="BH2484" s="12"/>
      <c r="BI2484" s="12"/>
      <c r="BJ2484" s="13"/>
      <c r="BK2484" s="13"/>
      <c r="BL2484" s="13"/>
      <c r="BM2484" s="13"/>
      <c r="BN2484" s="13"/>
    </row>
    <row r="2485" spans="1:66" x14ac:dyDescent="0.25">
      <c r="A2485" s="10"/>
      <c r="B2485" s="10"/>
      <c r="C2485" s="10"/>
      <c r="D2485" s="18"/>
      <c r="E2485" s="10"/>
      <c r="F2485" s="10"/>
      <c r="G2485" s="10"/>
      <c r="H2485" s="10"/>
      <c r="I2485" s="10"/>
      <c r="J2485" s="10"/>
      <c r="K2485" s="11"/>
      <c r="L2485" s="11"/>
      <c r="M2485" s="12"/>
      <c r="N2485" s="12"/>
      <c r="O2485" s="12"/>
      <c r="P2485" s="12"/>
      <c r="Q2485" s="12"/>
      <c r="R2485" s="12"/>
      <c r="S2485" s="12"/>
      <c r="T2485" s="12"/>
      <c r="U2485" s="12"/>
      <c r="V2485" s="12"/>
      <c r="W2485" s="12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2"/>
      <c r="AS2485" s="12"/>
      <c r="AT2485" s="12"/>
      <c r="AU2485" s="12"/>
      <c r="AV2485" s="12"/>
      <c r="AW2485" s="12"/>
      <c r="AX2485" s="12"/>
      <c r="AY2485" s="12"/>
      <c r="AZ2485" s="12"/>
      <c r="BA2485" s="12"/>
      <c r="BB2485" s="12"/>
      <c r="BC2485" s="12"/>
      <c r="BD2485" s="12"/>
      <c r="BE2485" s="12"/>
      <c r="BF2485" s="12"/>
      <c r="BG2485" s="12"/>
      <c r="BH2485" s="12"/>
      <c r="BI2485" s="12"/>
      <c r="BJ2485" s="13"/>
      <c r="BK2485" s="13"/>
      <c r="BL2485" s="13"/>
      <c r="BM2485" s="13"/>
      <c r="BN2485" s="13"/>
    </row>
    <row r="2486" spans="1:66" x14ac:dyDescent="0.25">
      <c r="A2486" s="10"/>
      <c r="B2486" s="10"/>
      <c r="C2486" s="10"/>
      <c r="D2486" s="18"/>
      <c r="E2486" s="10"/>
      <c r="F2486" s="10"/>
      <c r="G2486" s="10"/>
      <c r="H2486" s="10"/>
      <c r="I2486" s="10"/>
      <c r="J2486" s="10"/>
      <c r="K2486" s="11"/>
      <c r="L2486" s="11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12"/>
      <c r="AF2486" s="12"/>
      <c r="AG2486" s="12"/>
      <c r="AH2486" s="12"/>
      <c r="AI2486" s="12"/>
      <c r="AJ2486" s="12"/>
      <c r="AK2486" s="12"/>
      <c r="AL2486" s="12"/>
      <c r="AM2486" s="12"/>
      <c r="AN2486" s="12"/>
      <c r="AO2486" s="12"/>
      <c r="AP2486" s="12"/>
      <c r="AQ2486" s="12"/>
      <c r="AR2486" s="12"/>
      <c r="AS2486" s="12"/>
      <c r="AT2486" s="12"/>
      <c r="AU2486" s="12"/>
      <c r="AV2486" s="12"/>
      <c r="AW2486" s="12"/>
      <c r="AX2486" s="12"/>
      <c r="AY2486" s="12"/>
      <c r="AZ2486" s="12"/>
      <c r="BA2486" s="12"/>
      <c r="BB2486" s="12"/>
      <c r="BC2486" s="12"/>
      <c r="BD2486" s="12"/>
      <c r="BE2486" s="12"/>
      <c r="BF2486" s="12"/>
      <c r="BG2486" s="12"/>
      <c r="BH2486" s="12"/>
      <c r="BI2486" s="12"/>
      <c r="BJ2486" s="13"/>
      <c r="BK2486" s="13"/>
      <c r="BL2486" s="13"/>
      <c r="BM2486" s="13"/>
      <c r="BN2486" s="13"/>
    </row>
    <row r="2487" spans="1:66" x14ac:dyDescent="0.25">
      <c r="A2487" s="10"/>
      <c r="B2487" s="10"/>
      <c r="C2487" s="10"/>
      <c r="D2487" s="18"/>
      <c r="E2487" s="10"/>
      <c r="F2487" s="10"/>
      <c r="G2487" s="10"/>
      <c r="H2487" s="10"/>
      <c r="I2487" s="10"/>
      <c r="J2487" s="10"/>
      <c r="K2487" s="11"/>
      <c r="L2487" s="11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2"/>
      <c r="AS2487" s="12"/>
      <c r="AT2487" s="12"/>
      <c r="AU2487" s="12"/>
      <c r="AV2487" s="12"/>
      <c r="AW2487" s="12"/>
      <c r="AX2487" s="12"/>
      <c r="AY2487" s="12"/>
      <c r="AZ2487" s="12"/>
      <c r="BA2487" s="12"/>
      <c r="BB2487" s="12"/>
      <c r="BC2487" s="12"/>
      <c r="BD2487" s="12"/>
      <c r="BE2487" s="12"/>
      <c r="BF2487" s="12"/>
      <c r="BG2487" s="12"/>
      <c r="BH2487" s="12"/>
      <c r="BI2487" s="12"/>
      <c r="BJ2487" s="13"/>
      <c r="BK2487" s="13"/>
      <c r="BL2487" s="13"/>
      <c r="BM2487" s="13"/>
      <c r="BN2487" s="13"/>
    </row>
    <row r="2488" spans="1:66" x14ac:dyDescent="0.25">
      <c r="A2488" s="10"/>
      <c r="B2488" s="10"/>
      <c r="C2488" s="10"/>
      <c r="D2488" s="18"/>
      <c r="E2488" s="10"/>
      <c r="F2488" s="10"/>
      <c r="G2488" s="10"/>
      <c r="H2488" s="10"/>
      <c r="I2488" s="10"/>
      <c r="J2488" s="10"/>
      <c r="K2488" s="11"/>
      <c r="L2488" s="11"/>
      <c r="M2488" s="12"/>
      <c r="N2488" s="12"/>
      <c r="O2488" s="12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12"/>
      <c r="AE2488" s="12"/>
      <c r="AF2488" s="12"/>
      <c r="AG2488" s="12"/>
      <c r="AH2488" s="12"/>
      <c r="AI2488" s="12"/>
      <c r="AJ2488" s="12"/>
      <c r="AK2488" s="12"/>
      <c r="AL2488" s="12"/>
      <c r="AM2488" s="12"/>
      <c r="AN2488" s="12"/>
      <c r="AO2488" s="12"/>
      <c r="AP2488" s="12"/>
      <c r="AQ2488" s="12"/>
      <c r="AR2488" s="12"/>
      <c r="AS2488" s="12"/>
      <c r="AT2488" s="12"/>
      <c r="AU2488" s="12"/>
      <c r="AV2488" s="12"/>
      <c r="AW2488" s="12"/>
      <c r="AX2488" s="12"/>
      <c r="AY2488" s="12"/>
      <c r="AZ2488" s="12"/>
      <c r="BA2488" s="12"/>
      <c r="BB2488" s="12"/>
      <c r="BC2488" s="12"/>
      <c r="BD2488" s="12"/>
      <c r="BE2488" s="12"/>
      <c r="BF2488" s="12"/>
      <c r="BG2488" s="12"/>
      <c r="BH2488" s="12"/>
      <c r="BI2488" s="12"/>
      <c r="BJ2488" s="13"/>
      <c r="BK2488" s="13"/>
      <c r="BL2488" s="13"/>
      <c r="BM2488" s="13"/>
      <c r="BN2488" s="13"/>
    </row>
    <row r="2489" spans="1:66" x14ac:dyDescent="0.25">
      <c r="A2489" s="10"/>
      <c r="B2489" s="10"/>
      <c r="C2489" s="10"/>
      <c r="D2489" s="18"/>
      <c r="E2489" s="10"/>
      <c r="F2489" s="10"/>
      <c r="G2489" s="10"/>
      <c r="H2489" s="10"/>
      <c r="I2489" s="10"/>
      <c r="J2489" s="10"/>
      <c r="K2489" s="11"/>
      <c r="L2489" s="11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2"/>
      <c r="AS2489" s="12"/>
      <c r="AT2489" s="12"/>
      <c r="AU2489" s="12"/>
      <c r="AV2489" s="12"/>
      <c r="AW2489" s="12"/>
      <c r="AX2489" s="12"/>
      <c r="AY2489" s="12"/>
      <c r="AZ2489" s="12"/>
      <c r="BA2489" s="12"/>
      <c r="BB2489" s="12"/>
      <c r="BC2489" s="12"/>
      <c r="BD2489" s="12"/>
      <c r="BE2489" s="12"/>
      <c r="BF2489" s="12"/>
      <c r="BG2489" s="12"/>
      <c r="BH2489" s="12"/>
      <c r="BI2489" s="12"/>
      <c r="BJ2489" s="13"/>
      <c r="BK2489" s="13"/>
      <c r="BL2489" s="13"/>
      <c r="BM2489" s="13"/>
      <c r="BN2489" s="13"/>
    </row>
    <row r="2490" spans="1:66" x14ac:dyDescent="0.25">
      <c r="A2490" s="10"/>
      <c r="B2490" s="10"/>
      <c r="C2490" s="10"/>
      <c r="D2490" s="18"/>
      <c r="E2490" s="10"/>
      <c r="F2490" s="10"/>
      <c r="G2490" s="10"/>
      <c r="H2490" s="10"/>
      <c r="I2490" s="10"/>
      <c r="J2490" s="10"/>
      <c r="K2490" s="11"/>
      <c r="L2490" s="11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12"/>
      <c r="AD2490" s="12"/>
      <c r="AE2490" s="12"/>
      <c r="AF2490" s="12"/>
      <c r="AG2490" s="12"/>
      <c r="AH2490" s="12"/>
      <c r="AI2490" s="12"/>
      <c r="AJ2490" s="12"/>
      <c r="AK2490" s="12"/>
      <c r="AL2490" s="12"/>
      <c r="AM2490" s="12"/>
      <c r="AN2490" s="12"/>
      <c r="AO2490" s="12"/>
      <c r="AP2490" s="12"/>
      <c r="AQ2490" s="12"/>
      <c r="AR2490" s="12"/>
      <c r="AS2490" s="12"/>
      <c r="AT2490" s="12"/>
      <c r="AU2490" s="12"/>
      <c r="AV2490" s="12"/>
      <c r="AW2490" s="12"/>
      <c r="AX2490" s="12"/>
      <c r="AY2490" s="12"/>
      <c r="AZ2490" s="12"/>
      <c r="BA2490" s="12"/>
      <c r="BB2490" s="12"/>
      <c r="BC2490" s="12"/>
      <c r="BD2490" s="12"/>
      <c r="BE2490" s="12"/>
      <c r="BF2490" s="12"/>
      <c r="BG2490" s="12"/>
      <c r="BH2490" s="12"/>
      <c r="BI2490" s="12"/>
      <c r="BJ2490" s="13"/>
      <c r="BK2490" s="13"/>
      <c r="BL2490" s="13"/>
      <c r="BM2490" s="13"/>
      <c r="BN2490" s="13"/>
    </row>
    <row r="2491" spans="1:66" x14ac:dyDescent="0.25">
      <c r="A2491" s="10"/>
      <c r="B2491" s="10"/>
      <c r="C2491" s="10"/>
      <c r="D2491" s="18"/>
      <c r="E2491" s="10"/>
      <c r="F2491" s="10"/>
      <c r="G2491" s="10"/>
      <c r="H2491" s="10"/>
      <c r="I2491" s="10"/>
      <c r="J2491" s="10"/>
      <c r="K2491" s="11"/>
      <c r="L2491" s="11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2"/>
      <c r="AS2491" s="12"/>
      <c r="AT2491" s="12"/>
      <c r="AU2491" s="12"/>
      <c r="AV2491" s="12"/>
      <c r="AW2491" s="12"/>
      <c r="AX2491" s="12"/>
      <c r="AY2491" s="12"/>
      <c r="AZ2491" s="12"/>
      <c r="BA2491" s="12"/>
      <c r="BB2491" s="12"/>
      <c r="BC2491" s="12"/>
      <c r="BD2491" s="12"/>
      <c r="BE2491" s="12"/>
      <c r="BF2491" s="12"/>
      <c r="BG2491" s="12"/>
      <c r="BH2491" s="12"/>
      <c r="BI2491" s="12"/>
      <c r="BJ2491" s="13"/>
      <c r="BK2491" s="13"/>
      <c r="BL2491" s="13"/>
      <c r="BM2491" s="13"/>
      <c r="BN2491" s="13"/>
    </row>
    <row r="2492" spans="1:66" x14ac:dyDescent="0.25">
      <c r="A2492" s="10"/>
      <c r="B2492" s="10"/>
      <c r="C2492" s="10"/>
      <c r="D2492" s="18"/>
      <c r="E2492" s="10"/>
      <c r="F2492" s="10"/>
      <c r="G2492" s="10"/>
      <c r="H2492" s="10"/>
      <c r="I2492" s="10"/>
      <c r="J2492" s="10"/>
      <c r="K2492" s="11"/>
      <c r="L2492" s="11"/>
      <c r="M2492" s="12"/>
      <c r="N2492" s="12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  <c r="AA2492" s="12"/>
      <c r="AB2492" s="12"/>
      <c r="AC2492" s="12"/>
      <c r="AD2492" s="12"/>
      <c r="AE2492" s="12"/>
      <c r="AF2492" s="12"/>
      <c r="AG2492" s="12"/>
      <c r="AH2492" s="12"/>
      <c r="AI2492" s="12"/>
      <c r="AJ2492" s="12"/>
      <c r="AK2492" s="12"/>
      <c r="AL2492" s="12"/>
      <c r="AM2492" s="12"/>
      <c r="AN2492" s="12"/>
      <c r="AO2492" s="12"/>
      <c r="AP2492" s="12"/>
      <c r="AQ2492" s="12"/>
      <c r="AR2492" s="12"/>
      <c r="AS2492" s="12"/>
      <c r="AT2492" s="12"/>
      <c r="AU2492" s="12"/>
      <c r="AV2492" s="12"/>
      <c r="AW2492" s="12"/>
      <c r="AX2492" s="12"/>
      <c r="AY2492" s="12"/>
      <c r="AZ2492" s="12"/>
      <c r="BA2492" s="12"/>
      <c r="BB2492" s="12"/>
      <c r="BC2492" s="12"/>
      <c r="BD2492" s="12"/>
      <c r="BE2492" s="12"/>
      <c r="BF2492" s="12"/>
      <c r="BG2492" s="12"/>
      <c r="BH2492" s="12"/>
      <c r="BI2492" s="12"/>
      <c r="BJ2492" s="13"/>
      <c r="BK2492" s="13"/>
      <c r="BL2492" s="13"/>
      <c r="BM2492" s="13"/>
      <c r="BN2492" s="13"/>
    </row>
    <row r="2493" spans="1:66" x14ac:dyDescent="0.25">
      <c r="A2493" s="10"/>
      <c r="B2493" s="10"/>
      <c r="C2493" s="10"/>
      <c r="D2493" s="18"/>
      <c r="E2493" s="10"/>
      <c r="F2493" s="10"/>
      <c r="G2493" s="10"/>
      <c r="H2493" s="10"/>
      <c r="I2493" s="10"/>
      <c r="J2493" s="10"/>
      <c r="K2493" s="11"/>
      <c r="L2493" s="11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2"/>
      <c r="AS2493" s="12"/>
      <c r="AT2493" s="12"/>
      <c r="AU2493" s="12"/>
      <c r="AV2493" s="12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12"/>
      <c r="BG2493" s="12"/>
      <c r="BH2493" s="12"/>
      <c r="BI2493" s="12"/>
      <c r="BJ2493" s="13"/>
      <c r="BK2493" s="13"/>
      <c r="BL2493" s="13"/>
      <c r="BM2493" s="13"/>
      <c r="BN2493" s="13"/>
    </row>
    <row r="2494" spans="1:66" x14ac:dyDescent="0.25">
      <c r="A2494" s="10"/>
      <c r="B2494" s="10"/>
      <c r="C2494" s="10"/>
      <c r="D2494" s="18"/>
      <c r="E2494" s="10"/>
      <c r="F2494" s="10"/>
      <c r="G2494" s="10"/>
      <c r="H2494" s="10"/>
      <c r="I2494" s="10"/>
      <c r="J2494" s="10"/>
      <c r="K2494" s="11"/>
      <c r="L2494" s="11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12"/>
      <c r="AE2494" s="12"/>
      <c r="AF2494" s="12"/>
      <c r="AG2494" s="12"/>
      <c r="AH2494" s="12"/>
      <c r="AI2494" s="12"/>
      <c r="AJ2494" s="12"/>
      <c r="AK2494" s="12"/>
      <c r="AL2494" s="12"/>
      <c r="AM2494" s="12"/>
      <c r="AN2494" s="12"/>
      <c r="AO2494" s="12"/>
      <c r="AP2494" s="12"/>
      <c r="AQ2494" s="12"/>
      <c r="AR2494" s="12"/>
      <c r="AS2494" s="12"/>
      <c r="AT2494" s="12"/>
      <c r="AU2494" s="12"/>
      <c r="AV2494" s="12"/>
      <c r="AW2494" s="12"/>
      <c r="AX2494" s="12"/>
      <c r="AY2494" s="12"/>
      <c r="AZ2494" s="12"/>
      <c r="BA2494" s="12"/>
      <c r="BB2494" s="12"/>
      <c r="BC2494" s="12"/>
      <c r="BD2494" s="12"/>
      <c r="BE2494" s="12"/>
      <c r="BF2494" s="12"/>
      <c r="BG2494" s="12"/>
      <c r="BH2494" s="12"/>
      <c r="BI2494" s="12"/>
      <c r="BJ2494" s="13"/>
      <c r="BK2494" s="13"/>
      <c r="BL2494" s="13"/>
      <c r="BM2494" s="13"/>
      <c r="BN2494" s="13"/>
    </row>
    <row r="2495" spans="1:66" x14ac:dyDescent="0.25">
      <c r="A2495" s="10"/>
      <c r="B2495" s="10"/>
      <c r="C2495" s="10"/>
      <c r="D2495" s="18"/>
      <c r="E2495" s="10"/>
      <c r="F2495" s="10"/>
      <c r="G2495" s="10"/>
      <c r="H2495" s="10"/>
      <c r="I2495" s="10"/>
      <c r="J2495" s="10"/>
      <c r="K2495" s="11"/>
      <c r="L2495" s="11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2"/>
      <c r="AS2495" s="12"/>
      <c r="AT2495" s="12"/>
      <c r="AU2495" s="12"/>
      <c r="AV2495" s="12"/>
      <c r="AW2495" s="12"/>
      <c r="AX2495" s="12"/>
      <c r="AY2495" s="12"/>
      <c r="AZ2495" s="12"/>
      <c r="BA2495" s="12"/>
      <c r="BB2495" s="12"/>
      <c r="BC2495" s="12"/>
      <c r="BD2495" s="12"/>
      <c r="BE2495" s="12"/>
      <c r="BF2495" s="12"/>
      <c r="BG2495" s="12"/>
      <c r="BH2495" s="12"/>
      <c r="BI2495" s="12"/>
      <c r="BJ2495" s="13"/>
      <c r="BK2495" s="13"/>
      <c r="BL2495" s="13"/>
      <c r="BM2495" s="13"/>
      <c r="BN2495" s="13"/>
    </row>
    <row r="2496" spans="1:66" x14ac:dyDescent="0.25">
      <c r="A2496" s="10"/>
      <c r="B2496" s="10"/>
      <c r="C2496" s="10"/>
      <c r="D2496" s="18"/>
      <c r="E2496" s="10"/>
      <c r="F2496" s="10"/>
      <c r="G2496" s="10"/>
      <c r="H2496" s="10"/>
      <c r="I2496" s="10"/>
      <c r="J2496" s="10"/>
      <c r="K2496" s="11"/>
      <c r="L2496" s="11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  <c r="AE2496" s="12"/>
      <c r="AF2496" s="12"/>
      <c r="AG2496" s="12"/>
      <c r="AH2496" s="12"/>
      <c r="AI2496" s="12"/>
      <c r="AJ2496" s="12"/>
      <c r="AK2496" s="12"/>
      <c r="AL2496" s="12"/>
      <c r="AM2496" s="12"/>
      <c r="AN2496" s="12"/>
      <c r="AO2496" s="12"/>
      <c r="AP2496" s="12"/>
      <c r="AQ2496" s="12"/>
      <c r="AR2496" s="12"/>
      <c r="AS2496" s="12"/>
      <c r="AT2496" s="12"/>
      <c r="AU2496" s="12"/>
      <c r="AV2496" s="12"/>
      <c r="AW2496" s="12"/>
      <c r="AX2496" s="12"/>
      <c r="AY2496" s="12"/>
      <c r="AZ2496" s="12"/>
      <c r="BA2496" s="12"/>
      <c r="BB2496" s="12"/>
      <c r="BC2496" s="12"/>
      <c r="BD2496" s="12"/>
      <c r="BE2496" s="12"/>
      <c r="BF2496" s="12"/>
      <c r="BG2496" s="12"/>
      <c r="BH2496" s="12"/>
      <c r="BI2496" s="12"/>
      <c r="BJ2496" s="13"/>
      <c r="BK2496" s="13"/>
      <c r="BL2496" s="13"/>
      <c r="BM2496" s="13"/>
      <c r="BN2496" s="13"/>
    </row>
    <row r="2497" spans="1:66" x14ac:dyDescent="0.25">
      <c r="A2497" s="10"/>
      <c r="B2497" s="10"/>
      <c r="C2497" s="10"/>
      <c r="D2497" s="18"/>
      <c r="E2497" s="10"/>
      <c r="F2497" s="10"/>
      <c r="G2497" s="10"/>
      <c r="H2497" s="10"/>
      <c r="I2497" s="10"/>
      <c r="J2497" s="10"/>
      <c r="K2497" s="11"/>
      <c r="L2497" s="11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2"/>
      <c r="AS2497" s="12"/>
      <c r="AT2497" s="12"/>
      <c r="AU2497" s="12"/>
      <c r="AV2497" s="12"/>
      <c r="AW2497" s="12"/>
      <c r="AX2497" s="12"/>
      <c r="AY2497" s="12"/>
      <c r="AZ2497" s="12"/>
      <c r="BA2497" s="12"/>
      <c r="BB2497" s="12"/>
      <c r="BC2497" s="12"/>
      <c r="BD2497" s="12"/>
      <c r="BE2497" s="12"/>
      <c r="BF2497" s="12"/>
      <c r="BG2497" s="12"/>
      <c r="BH2497" s="12"/>
      <c r="BI2497" s="12"/>
      <c r="BJ2497" s="13"/>
      <c r="BK2497" s="13"/>
      <c r="BL2497" s="13"/>
      <c r="BM2497" s="13"/>
      <c r="BN2497" s="13"/>
    </row>
    <row r="2498" spans="1:66" x14ac:dyDescent="0.25">
      <c r="A2498" s="10"/>
      <c r="B2498" s="10"/>
      <c r="C2498" s="10"/>
      <c r="D2498" s="18"/>
      <c r="E2498" s="10"/>
      <c r="F2498" s="10"/>
      <c r="G2498" s="10"/>
      <c r="H2498" s="10"/>
      <c r="I2498" s="10"/>
      <c r="J2498" s="10"/>
      <c r="K2498" s="11"/>
      <c r="L2498" s="11"/>
      <c r="M2498" s="12"/>
      <c r="N2498" s="12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  <c r="AA2498" s="12"/>
      <c r="AB2498" s="12"/>
      <c r="AC2498" s="12"/>
      <c r="AD2498" s="12"/>
      <c r="AE2498" s="12"/>
      <c r="AF2498" s="12"/>
      <c r="AG2498" s="12"/>
      <c r="AH2498" s="12"/>
      <c r="AI2498" s="12"/>
      <c r="AJ2498" s="12"/>
      <c r="AK2498" s="12"/>
      <c r="AL2498" s="12"/>
      <c r="AM2498" s="12"/>
      <c r="AN2498" s="12"/>
      <c r="AO2498" s="12"/>
      <c r="AP2498" s="12"/>
      <c r="AQ2498" s="12"/>
      <c r="AR2498" s="12"/>
      <c r="AS2498" s="12"/>
      <c r="AT2498" s="12"/>
      <c r="AU2498" s="12"/>
      <c r="AV2498" s="12"/>
      <c r="AW2498" s="12"/>
      <c r="AX2498" s="12"/>
      <c r="AY2498" s="12"/>
      <c r="AZ2498" s="12"/>
      <c r="BA2498" s="12"/>
      <c r="BB2498" s="12"/>
      <c r="BC2498" s="12"/>
      <c r="BD2498" s="12"/>
      <c r="BE2498" s="12"/>
      <c r="BF2498" s="12"/>
      <c r="BG2498" s="12"/>
      <c r="BH2498" s="12"/>
      <c r="BI2498" s="12"/>
      <c r="BJ2498" s="13"/>
      <c r="BK2498" s="13"/>
      <c r="BL2498" s="13"/>
      <c r="BM2498" s="13"/>
      <c r="BN2498" s="13"/>
    </row>
    <row r="2499" spans="1:66" x14ac:dyDescent="0.25">
      <c r="A2499" s="10"/>
      <c r="B2499" s="10"/>
      <c r="C2499" s="10"/>
      <c r="D2499" s="18"/>
      <c r="E2499" s="10"/>
      <c r="F2499" s="10"/>
      <c r="G2499" s="10"/>
      <c r="H2499" s="10"/>
      <c r="I2499" s="10"/>
      <c r="J2499" s="10"/>
      <c r="K2499" s="11"/>
      <c r="L2499" s="11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2"/>
      <c r="AS2499" s="12"/>
      <c r="AT2499" s="12"/>
      <c r="AU2499" s="12"/>
      <c r="AV2499" s="12"/>
      <c r="AW2499" s="12"/>
      <c r="AX2499" s="12"/>
      <c r="AY2499" s="12"/>
      <c r="AZ2499" s="12"/>
      <c r="BA2499" s="12"/>
      <c r="BB2499" s="12"/>
      <c r="BC2499" s="12"/>
      <c r="BD2499" s="12"/>
      <c r="BE2499" s="12"/>
      <c r="BF2499" s="12"/>
      <c r="BG2499" s="12"/>
      <c r="BH2499" s="12"/>
      <c r="BI2499" s="12"/>
      <c r="BJ2499" s="13"/>
      <c r="BK2499" s="13"/>
      <c r="BL2499" s="13"/>
      <c r="BM2499" s="13"/>
      <c r="BN2499" s="13"/>
    </row>
    <row r="2500" spans="1:66" x14ac:dyDescent="0.25">
      <c r="A2500" s="10"/>
      <c r="B2500" s="10"/>
      <c r="C2500" s="10"/>
      <c r="D2500" s="18"/>
      <c r="E2500" s="10"/>
      <c r="F2500" s="10"/>
      <c r="G2500" s="10"/>
      <c r="H2500" s="10"/>
      <c r="I2500" s="10"/>
      <c r="J2500" s="10"/>
      <c r="K2500" s="11"/>
      <c r="L2500" s="11"/>
      <c r="M2500" s="12"/>
      <c r="N2500" s="12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12"/>
      <c r="AE2500" s="12"/>
      <c r="AF2500" s="12"/>
      <c r="AG2500" s="12"/>
      <c r="AH2500" s="12"/>
      <c r="AI2500" s="12"/>
      <c r="AJ2500" s="12"/>
      <c r="AK2500" s="12"/>
      <c r="AL2500" s="12"/>
      <c r="AM2500" s="12"/>
      <c r="AN2500" s="12"/>
      <c r="AO2500" s="12"/>
      <c r="AP2500" s="12"/>
      <c r="AQ2500" s="12"/>
      <c r="AR2500" s="12"/>
      <c r="AS2500" s="12"/>
      <c r="AT2500" s="12"/>
      <c r="AU2500" s="12"/>
      <c r="AV2500" s="12"/>
      <c r="AW2500" s="12"/>
      <c r="AX2500" s="12"/>
      <c r="AY2500" s="12"/>
      <c r="AZ2500" s="12"/>
      <c r="BA2500" s="12"/>
      <c r="BB2500" s="12"/>
      <c r="BC2500" s="12"/>
      <c r="BD2500" s="12"/>
      <c r="BE2500" s="12"/>
      <c r="BF2500" s="12"/>
      <c r="BG2500" s="12"/>
      <c r="BH2500" s="12"/>
      <c r="BI2500" s="12"/>
      <c r="BJ2500" s="13"/>
      <c r="BK2500" s="13"/>
      <c r="BL2500" s="13"/>
      <c r="BM2500" s="13"/>
      <c r="BN2500" s="13"/>
    </row>
    <row r="2501" spans="1:66" s="14" customFormat="1" x14ac:dyDescent="0.25">
      <c r="A2501" s="10"/>
      <c r="B2501" s="10"/>
      <c r="C2501" s="10"/>
      <c r="D2501" s="18"/>
      <c r="E2501" s="10"/>
      <c r="F2501" s="10"/>
      <c r="G2501" s="10"/>
      <c r="H2501" s="10"/>
      <c r="I2501" s="10"/>
      <c r="J2501" s="10"/>
      <c r="K2501" s="11"/>
      <c r="L2501" s="11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2"/>
      <c r="AS2501" s="12"/>
      <c r="AT2501" s="12"/>
      <c r="AU2501" s="12"/>
      <c r="AV2501" s="12"/>
      <c r="AW2501" s="12"/>
      <c r="AX2501" s="12"/>
      <c r="AY2501" s="12"/>
      <c r="AZ2501" s="12"/>
      <c r="BA2501" s="12"/>
      <c r="BB2501" s="12"/>
      <c r="BC2501" s="12"/>
      <c r="BD2501" s="12"/>
      <c r="BE2501" s="12"/>
      <c r="BF2501" s="12"/>
      <c r="BG2501" s="12"/>
      <c r="BH2501" s="12"/>
      <c r="BI2501" s="12"/>
      <c r="BJ2501" s="13"/>
      <c r="BK2501" s="13"/>
      <c r="BL2501" s="13"/>
      <c r="BM2501" s="13"/>
      <c r="BN2501" s="13"/>
    </row>
    <row r="2502" spans="1:66" x14ac:dyDescent="0.25">
      <c r="A2502" s="10"/>
      <c r="B2502" s="10"/>
      <c r="C2502" s="10"/>
      <c r="D2502" s="18"/>
      <c r="E2502" s="10"/>
      <c r="F2502" s="10"/>
      <c r="G2502" s="10"/>
      <c r="H2502" s="10"/>
      <c r="I2502" s="10"/>
      <c r="J2502" s="10"/>
      <c r="K2502" s="11"/>
      <c r="L2502" s="11"/>
      <c r="M2502" s="12"/>
      <c r="N2502" s="12"/>
      <c r="O2502" s="12"/>
      <c r="P2502" s="12"/>
      <c r="Q2502" s="12"/>
      <c r="R2502" s="12"/>
      <c r="S2502" s="12"/>
      <c r="T2502" s="12"/>
      <c r="U2502" s="12"/>
      <c r="V2502" s="12"/>
      <c r="W2502" s="12"/>
      <c r="X2502" s="12"/>
      <c r="Y2502" s="12"/>
      <c r="Z2502" s="12"/>
      <c r="AA2502" s="12"/>
      <c r="AB2502" s="12"/>
      <c r="AC2502" s="12"/>
      <c r="AD2502" s="12"/>
      <c r="AE2502" s="12"/>
      <c r="AF2502" s="12"/>
      <c r="AG2502" s="12"/>
      <c r="AH2502" s="12"/>
      <c r="AI2502" s="12"/>
      <c r="AJ2502" s="12"/>
      <c r="AK2502" s="12"/>
      <c r="AL2502" s="12"/>
      <c r="AM2502" s="12"/>
      <c r="AN2502" s="12"/>
      <c r="AO2502" s="12"/>
      <c r="AP2502" s="12"/>
      <c r="AQ2502" s="12"/>
      <c r="AR2502" s="12"/>
      <c r="AS2502" s="12"/>
      <c r="AT2502" s="12"/>
      <c r="AU2502" s="12"/>
      <c r="AV2502" s="12"/>
      <c r="AW2502" s="12"/>
      <c r="AX2502" s="12"/>
      <c r="AY2502" s="12"/>
      <c r="AZ2502" s="12"/>
      <c r="BA2502" s="12"/>
      <c r="BB2502" s="12"/>
      <c r="BC2502" s="12"/>
      <c r="BD2502" s="12"/>
      <c r="BE2502" s="12"/>
      <c r="BF2502" s="12"/>
      <c r="BG2502" s="12"/>
      <c r="BH2502" s="12"/>
      <c r="BI2502" s="12"/>
      <c r="BJ2502" s="13"/>
      <c r="BK2502" s="13"/>
      <c r="BL2502" s="13"/>
      <c r="BM2502" s="13"/>
      <c r="BN2502" s="13"/>
    </row>
    <row r="2503" spans="1:66" x14ac:dyDescent="0.25">
      <c r="A2503" s="10"/>
      <c r="B2503" s="10"/>
      <c r="C2503" s="10"/>
      <c r="D2503" s="18"/>
      <c r="E2503" s="10"/>
      <c r="F2503" s="10"/>
      <c r="G2503" s="10"/>
      <c r="H2503" s="10"/>
      <c r="I2503" s="10"/>
      <c r="J2503" s="10"/>
      <c r="K2503" s="11"/>
      <c r="L2503" s="11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2"/>
      <c r="AS2503" s="12"/>
      <c r="AT2503" s="12"/>
      <c r="AU2503" s="12"/>
      <c r="AV2503" s="12"/>
      <c r="AW2503" s="12"/>
      <c r="AX2503" s="12"/>
      <c r="AY2503" s="12"/>
      <c r="AZ2503" s="12"/>
      <c r="BA2503" s="12"/>
      <c r="BB2503" s="12"/>
      <c r="BC2503" s="12"/>
      <c r="BD2503" s="12"/>
      <c r="BE2503" s="12"/>
      <c r="BF2503" s="12"/>
      <c r="BG2503" s="12"/>
      <c r="BH2503" s="12"/>
      <c r="BI2503" s="12"/>
      <c r="BJ2503" s="13"/>
      <c r="BK2503" s="13"/>
      <c r="BL2503" s="13"/>
      <c r="BM2503" s="13"/>
      <c r="BN2503" s="13"/>
    </row>
    <row r="2504" spans="1:66" x14ac:dyDescent="0.25">
      <c r="A2504" s="10"/>
      <c r="B2504" s="10"/>
      <c r="C2504" s="10"/>
      <c r="D2504" s="18"/>
      <c r="E2504" s="10"/>
      <c r="F2504" s="10"/>
      <c r="G2504" s="10"/>
      <c r="H2504" s="10"/>
      <c r="I2504" s="10"/>
      <c r="J2504" s="10"/>
      <c r="K2504" s="11"/>
      <c r="L2504" s="11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  <c r="W2504" s="12"/>
      <c r="X2504" s="12"/>
      <c r="Y2504" s="12"/>
      <c r="Z2504" s="12"/>
      <c r="AA2504" s="12"/>
      <c r="AB2504" s="12"/>
      <c r="AC2504" s="12"/>
      <c r="AD2504" s="12"/>
      <c r="AE2504" s="12"/>
      <c r="AF2504" s="12"/>
      <c r="AG2504" s="12"/>
      <c r="AH2504" s="12"/>
      <c r="AI2504" s="12"/>
      <c r="AJ2504" s="12"/>
      <c r="AK2504" s="12"/>
      <c r="AL2504" s="12"/>
      <c r="AM2504" s="12"/>
      <c r="AN2504" s="12"/>
      <c r="AO2504" s="12"/>
      <c r="AP2504" s="12"/>
      <c r="AQ2504" s="12"/>
      <c r="AR2504" s="12"/>
      <c r="AS2504" s="12"/>
      <c r="AT2504" s="12"/>
      <c r="AU2504" s="12"/>
      <c r="AV2504" s="12"/>
      <c r="AW2504" s="12"/>
      <c r="AX2504" s="12"/>
      <c r="AY2504" s="12"/>
      <c r="AZ2504" s="12"/>
      <c r="BA2504" s="12"/>
      <c r="BB2504" s="12"/>
      <c r="BC2504" s="12"/>
      <c r="BD2504" s="12"/>
      <c r="BE2504" s="12"/>
      <c r="BF2504" s="12"/>
      <c r="BG2504" s="12"/>
      <c r="BH2504" s="12"/>
      <c r="BI2504" s="12"/>
      <c r="BJ2504" s="13"/>
      <c r="BK2504" s="13"/>
      <c r="BL2504" s="13"/>
      <c r="BM2504" s="13"/>
      <c r="BN2504" s="13"/>
    </row>
    <row r="2505" spans="1:66" x14ac:dyDescent="0.25">
      <c r="A2505" s="10"/>
      <c r="B2505" s="10"/>
      <c r="C2505" s="10"/>
      <c r="D2505" s="18"/>
      <c r="E2505" s="10"/>
      <c r="F2505" s="10"/>
      <c r="G2505" s="10"/>
      <c r="H2505" s="10"/>
      <c r="I2505" s="10"/>
      <c r="J2505" s="10"/>
      <c r="K2505" s="11"/>
      <c r="L2505" s="11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2"/>
      <c r="AS2505" s="12"/>
      <c r="AT2505" s="12"/>
      <c r="AU2505" s="12"/>
      <c r="AV2505" s="12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12"/>
      <c r="BG2505" s="12"/>
      <c r="BH2505" s="12"/>
      <c r="BI2505" s="12"/>
      <c r="BJ2505" s="13"/>
      <c r="BK2505" s="13"/>
      <c r="BL2505" s="13"/>
      <c r="BM2505" s="13"/>
      <c r="BN2505" s="13"/>
    </row>
    <row r="2506" spans="1:66" x14ac:dyDescent="0.25">
      <c r="A2506" s="10"/>
      <c r="B2506" s="10"/>
      <c r="C2506" s="10"/>
      <c r="D2506" s="18"/>
      <c r="E2506" s="10"/>
      <c r="F2506" s="10"/>
      <c r="G2506" s="10"/>
      <c r="H2506" s="10"/>
      <c r="I2506" s="10"/>
      <c r="J2506" s="10"/>
      <c r="K2506" s="11"/>
      <c r="L2506" s="11"/>
      <c r="M2506" s="12"/>
      <c r="N2506" s="12"/>
      <c r="O2506" s="12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12"/>
      <c r="AE2506" s="12"/>
      <c r="AF2506" s="12"/>
      <c r="AG2506" s="12"/>
      <c r="AH2506" s="12"/>
      <c r="AI2506" s="12"/>
      <c r="AJ2506" s="12"/>
      <c r="AK2506" s="12"/>
      <c r="AL2506" s="12"/>
      <c r="AM2506" s="12"/>
      <c r="AN2506" s="12"/>
      <c r="AO2506" s="12"/>
      <c r="AP2506" s="12"/>
      <c r="AQ2506" s="12"/>
      <c r="AR2506" s="12"/>
      <c r="AS2506" s="12"/>
      <c r="AT2506" s="12"/>
      <c r="AU2506" s="12"/>
      <c r="AV2506" s="12"/>
      <c r="AW2506" s="12"/>
      <c r="AX2506" s="12"/>
      <c r="AY2506" s="12"/>
      <c r="AZ2506" s="12"/>
      <c r="BA2506" s="12"/>
      <c r="BB2506" s="12"/>
      <c r="BC2506" s="12"/>
      <c r="BD2506" s="12"/>
      <c r="BE2506" s="12"/>
      <c r="BF2506" s="12"/>
      <c r="BG2506" s="12"/>
      <c r="BH2506" s="12"/>
      <c r="BI2506" s="12"/>
      <c r="BJ2506" s="13"/>
      <c r="BK2506" s="13"/>
      <c r="BL2506" s="13"/>
      <c r="BM2506" s="13"/>
      <c r="BN2506" s="13"/>
    </row>
    <row r="2507" spans="1:66" x14ac:dyDescent="0.25">
      <c r="A2507" s="10"/>
      <c r="B2507" s="10"/>
      <c r="C2507" s="10"/>
      <c r="D2507" s="18"/>
      <c r="E2507" s="10"/>
      <c r="F2507" s="10"/>
      <c r="G2507" s="10"/>
      <c r="H2507" s="10"/>
      <c r="I2507" s="10"/>
      <c r="J2507" s="10"/>
      <c r="K2507" s="11"/>
      <c r="L2507" s="11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2"/>
      <c r="AS2507" s="12"/>
      <c r="AT2507" s="12"/>
      <c r="AU2507" s="12"/>
      <c r="AV2507" s="12"/>
      <c r="AW2507" s="12"/>
      <c r="AX2507" s="12"/>
      <c r="AY2507" s="12"/>
      <c r="AZ2507" s="12"/>
      <c r="BA2507" s="12"/>
      <c r="BB2507" s="12"/>
      <c r="BC2507" s="12"/>
      <c r="BD2507" s="12"/>
      <c r="BE2507" s="12"/>
      <c r="BF2507" s="12"/>
      <c r="BG2507" s="12"/>
      <c r="BH2507" s="12"/>
      <c r="BI2507" s="12"/>
      <c r="BJ2507" s="13"/>
      <c r="BK2507" s="13"/>
      <c r="BL2507" s="13"/>
      <c r="BM2507" s="13"/>
      <c r="BN2507" s="13"/>
    </row>
    <row r="2508" spans="1:66" x14ac:dyDescent="0.25">
      <c r="A2508" s="10"/>
      <c r="B2508" s="10"/>
      <c r="C2508" s="10"/>
      <c r="D2508" s="18"/>
      <c r="E2508" s="10"/>
      <c r="F2508" s="10"/>
      <c r="G2508" s="10"/>
      <c r="H2508" s="10"/>
      <c r="I2508" s="10"/>
      <c r="J2508" s="10"/>
      <c r="K2508" s="11"/>
      <c r="L2508" s="11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12"/>
      <c r="AD2508" s="12"/>
      <c r="AE2508" s="12"/>
      <c r="AF2508" s="12"/>
      <c r="AG2508" s="12"/>
      <c r="AH2508" s="12"/>
      <c r="AI2508" s="12"/>
      <c r="AJ2508" s="12"/>
      <c r="AK2508" s="12"/>
      <c r="AL2508" s="12"/>
      <c r="AM2508" s="12"/>
      <c r="AN2508" s="12"/>
      <c r="AO2508" s="12"/>
      <c r="AP2508" s="12"/>
      <c r="AQ2508" s="12"/>
      <c r="AR2508" s="12"/>
      <c r="AS2508" s="12"/>
      <c r="AT2508" s="12"/>
      <c r="AU2508" s="12"/>
      <c r="AV2508" s="12"/>
      <c r="AW2508" s="12"/>
      <c r="AX2508" s="12"/>
      <c r="AY2508" s="12"/>
      <c r="AZ2508" s="12"/>
      <c r="BA2508" s="12"/>
      <c r="BB2508" s="12"/>
      <c r="BC2508" s="12"/>
      <c r="BD2508" s="12"/>
      <c r="BE2508" s="12"/>
      <c r="BF2508" s="12"/>
      <c r="BG2508" s="12"/>
      <c r="BH2508" s="12"/>
      <c r="BI2508" s="12"/>
      <c r="BJ2508" s="13"/>
      <c r="BK2508" s="13"/>
      <c r="BL2508" s="13"/>
      <c r="BM2508" s="13"/>
      <c r="BN2508" s="13"/>
    </row>
    <row r="2509" spans="1:66" x14ac:dyDescent="0.25">
      <c r="A2509" s="10"/>
      <c r="B2509" s="10"/>
      <c r="C2509" s="10"/>
      <c r="D2509" s="18"/>
      <c r="E2509" s="10"/>
      <c r="F2509" s="10"/>
      <c r="G2509" s="10"/>
      <c r="H2509" s="10"/>
      <c r="I2509" s="10"/>
      <c r="J2509" s="10"/>
      <c r="K2509" s="11"/>
      <c r="L2509" s="11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2"/>
      <c r="AS2509" s="12"/>
      <c r="AT2509" s="12"/>
      <c r="AU2509" s="12"/>
      <c r="AV2509" s="12"/>
      <c r="AW2509" s="12"/>
      <c r="AX2509" s="12"/>
      <c r="AY2509" s="12"/>
      <c r="AZ2509" s="12"/>
      <c r="BA2509" s="12"/>
      <c r="BB2509" s="12"/>
      <c r="BC2509" s="12"/>
      <c r="BD2509" s="12"/>
      <c r="BE2509" s="12"/>
      <c r="BF2509" s="12"/>
      <c r="BG2509" s="12"/>
      <c r="BH2509" s="12"/>
      <c r="BI2509" s="12"/>
      <c r="BJ2509" s="13"/>
      <c r="BK2509" s="13"/>
      <c r="BL2509" s="13"/>
      <c r="BM2509" s="13"/>
      <c r="BN2509" s="13"/>
    </row>
    <row r="2510" spans="1:66" x14ac:dyDescent="0.25">
      <c r="A2510" s="10"/>
      <c r="B2510" s="10"/>
      <c r="C2510" s="10"/>
      <c r="D2510" s="18"/>
      <c r="E2510" s="10"/>
      <c r="F2510" s="10"/>
      <c r="G2510" s="10"/>
      <c r="H2510" s="10"/>
      <c r="I2510" s="10"/>
      <c r="J2510" s="10"/>
      <c r="K2510" s="11"/>
      <c r="L2510" s="11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  <c r="W2510" s="12"/>
      <c r="X2510" s="12"/>
      <c r="Y2510" s="12"/>
      <c r="Z2510" s="12"/>
      <c r="AA2510" s="12"/>
      <c r="AB2510" s="12"/>
      <c r="AC2510" s="12"/>
      <c r="AD2510" s="12"/>
      <c r="AE2510" s="12"/>
      <c r="AF2510" s="12"/>
      <c r="AG2510" s="12"/>
      <c r="AH2510" s="12"/>
      <c r="AI2510" s="12"/>
      <c r="AJ2510" s="12"/>
      <c r="AK2510" s="12"/>
      <c r="AL2510" s="12"/>
      <c r="AM2510" s="12"/>
      <c r="AN2510" s="12"/>
      <c r="AO2510" s="12"/>
      <c r="AP2510" s="12"/>
      <c r="AQ2510" s="12"/>
      <c r="AR2510" s="12"/>
      <c r="AS2510" s="12"/>
      <c r="AT2510" s="12"/>
      <c r="AU2510" s="12"/>
      <c r="AV2510" s="12"/>
      <c r="AW2510" s="12"/>
      <c r="AX2510" s="12"/>
      <c r="AY2510" s="12"/>
      <c r="AZ2510" s="12"/>
      <c r="BA2510" s="12"/>
      <c r="BB2510" s="12"/>
      <c r="BC2510" s="12"/>
      <c r="BD2510" s="12"/>
      <c r="BE2510" s="12"/>
      <c r="BF2510" s="12"/>
      <c r="BG2510" s="12"/>
      <c r="BH2510" s="12"/>
      <c r="BI2510" s="12"/>
      <c r="BJ2510" s="13"/>
      <c r="BK2510" s="13"/>
      <c r="BL2510" s="13"/>
      <c r="BM2510" s="13"/>
      <c r="BN2510" s="13"/>
    </row>
    <row r="2511" spans="1:66" s="10" customFormat="1" x14ac:dyDescent="0.25">
      <c r="D2511" s="18"/>
      <c r="K2511" s="11"/>
      <c r="L2511" s="11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2"/>
      <c r="AS2511" s="12"/>
      <c r="AT2511" s="12"/>
      <c r="AU2511" s="12"/>
      <c r="AV2511" s="12"/>
      <c r="AW2511" s="12"/>
      <c r="AX2511" s="12"/>
      <c r="AY2511" s="12"/>
      <c r="AZ2511" s="12"/>
      <c r="BA2511" s="12"/>
      <c r="BB2511" s="12"/>
      <c r="BC2511" s="12"/>
      <c r="BD2511" s="12"/>
      <c r="BE2511" s="12"/>
      <c r="BF2511" s="12"/>
      <c r="BG2511" s="12"/>
      <c r="BH2511" s="12"/>
      <c r="BI2511" s="12"/>
      <c r="BJ2511" s="13"/>
      <c r="BK2511" s="13"/>
      <c r="BL2511" s="13"/>
      <c r="BM2511" s="13"/>
      <c r="BN2511" s="13"/>
    </row>
    <row r="2512" spans="1:66" x14ac:dyDescent="0.25">
      <c r="A2512" s="10"/>
      <c r="B2512" s="10"/>
      <c r="C2512" s="10"/>
      <c r="D2512" s="18"/>
      <c r="E2512" s="10"/>
      <c r="F2512" s="10"/>
      <c r="G2512" s="10"/>
      <c r="H2512" s="10"/>
      <c r="I2512" s="10"/>
      <c r="J2512" s="10"/>
      <c r="K2512" s="11"/>
      <c r="L2512" s="11"/>
      <c r="M2512" s="12"/>
      <c r="N2512" s="12"/>
      <c r="O2512" s="12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12"/>
      <c r="AE2512" s="12"/>
      <c r="AF2512" s="12"/>
      <c r="AG2512" s="12"/>
      <c r="AH2512" s="12"/>
      <c r="AI2512" s="12"/>
      <c r="AJ2512" s="12"/>
      <c r="AK2512" s="12"/>
      <c r="AL2512" s="12"/>
      <c r="AM2512" s="12"/>
      <c r="AN2512" s="12"/>
      <c r="AO2512" s="12"/>
      <c r="AP2512" s="12"/>
      <c r="AQ2512" s="12"/>
      <c r="AR2512" s="12"/>
      <c r="AS2512" s="12"/>
      <c r="AT2512" s="12"/>
      <c r="AU2512" s="12"/>
      <c r="AV2512" s="12"/>
      <c r="AW2512" s="12"/>
      <c r="AX2512" s="12"/>
      <c r="AY2512" s="12"/>
      <c r="AZ2512" s="12"/>
      <c r="BA2512" s="12"/>
      <c r="BB2512" s="12"/>
      <c r="BC2512" s="12"/>
      <c r="BD2512" s="12"/>
      <c r="BE2512" s="12"/>
      <c r="BF2512" s="12"/>
      <c r="BG2512" s="12"/>
      <c r="BH2512" s="12"/>
      <c r="BI2512" s="12"/>
      <c r="BJ2512" s="13"/>
      <c r="BK2512" s="13"/>
      <c r="BL2512" s="13"/>
      <c r="BM2512" s="13"/>
      <c r="BN2512" s="13"/>
    </row>
    <row r="2513" spans="1:66" x14ac:dyDescent="0.25">
      <c r="A2513" s="10"/>
      <c r="B2513" s="10"/>
      <c r="C2513" s="10"/>
      <c r="D2513" s="18"/>
      <c r="E2513" s="10"/>
      <c r="F2513" s="10"/>
      <c r="G2513" s="10"/>
      <c r="H2513" s="10"/>
      <c r="I2513" s="10"/>
      <c r="J2513" s="10"/>
      <c r="K2513" s="11"/>
      <c r="L2513" s="11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2"/>
      <c r="AS2513" s="12"/>
      <c r="AT2513" s="12"/>
      <c r="AU2513" s="12"/>
      <c r="AV2513" s="12"/>
      <c r="AW2513" s="12"/>
      <c r="AX2513" s="12"/>
      <c r="AY2513" s="12"/>
      <c r="AZ2513" s="12"/>
      <c r="BA2513" s="12"/>
      <c r="BB2513" s="12"/>
      <c r="BC2513" s="12"/>
      <c r="BD2513" s="12"/>
      <c r="BE2513" s="12"/>
      <c r="BF2513" s="12"/>
      <c r="BG2513" s="12"/>
      <c r="BH2513" s="12"/>
      <c r="BI2513" s="12"/>
      <c r="BJ2513" s="13"/>
      <c r="BK2513" s="13"/>
      <c r="BL2513" s="13"/>
      <c r="BM2513" s="13"/>
      <c r="BN2513" s="13"/>
    </row>
    <row r="2514" spans="1:66" x14ac:dyDescent="0.25">
      <c r="A2514" s="10"/>
      <c r="B2514" s="10"/>
      <c r="C2514" s="10"/>
      <c r="D2514" s="18"/>
      <c r="E2514" s="10"/>
      <c r="F2514" s="10"/>
      <c r="G2514" s="10"/>
      <c r="H2514" s="10"/>
      <c r="I2514" s="10"/>
      <c r="J2514" s="10"/>
      <c r="K2514" s="11"/>
      <c r="L2514" s="11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12"/>
      <c r="AD2514" s="12"/>
      <c r="AE2514" s="12"/>
      <c r="AF2514" s="12"/>
      <c r="AG2514" s="12"/>
      <c r="AH2514" s="12"/>
      <c r="AI2514" s="12"/>
      <c r="AJ2514" s="12"/>
      <c r="AK2514" s="12"/>
      <c r="AL2514" s="12"/>
      <c r="AM2514" s="12"/>
      <c r="AN2514" s="12"/>
      <c r="AO2514" s="12"/>
      <c r="AP2514" s="12"/>
      <c r="AQ2514" s="12"/>
      <c r="AR2514" s="12"/>
      <c r="AS2514" s="12"/>
      <c r="AT2514" s="12"/>
      <c r="AU2514" s="12"/>
      <c r="AV2514" s="12"/>
      <c r="AW2514" s="12"/>
      <c r="AX2514" s="12"/>
      <c r="AY2514" s="12"/>
      <c r="AZ2514" s="12"/>
      <c r="BA2514" s="12"/>
      <c r="BB2514" s="12"/>
      <c r="BC2514" s="12"/>
      <c r="BD2514" s="12"/>
      <c r="BE2514" s="12"/>
      <c r="BF2514" s="12"/>
      <c r="BG2514" s="12"/>
      <c r="BH2514" s="12"/>
      <c r="BI2514" s="12"/>
      <c r="BJ2514" s="13"/>
      <c r="BK2514" s="13"/>
      <c r="BL2514" s="13"/>
      <c r="BM2514" s="13"/>
      <c r="BN2514" s="13"/>
    </row>
    <row r="2515" spans="1:66" x14ac:dyDescent="0.25">
      <c r="A2515" s="10"/>
      <c r="B2515" s="10"/>
      <c r="C2515" s="10"/>
      <c r="D2515" s="18"/>
      <c r="E2515" s="10"/>
      <c r="F2515" s="10"/>
      <c r="G2515" s="10"/>
      <c r="H2515" s="10"/>
      <c r="I2515" s="10"/>
      <c r="J2515" s="10"/>
      <c r="K2515" s="11"/>
      <c r="L2515" s="11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2"/>
      <c r="AS2515" s="12"/>
      <c r="AT2515" s="12"/>
      <c r="AU2515" s="12"/>
      <c r="AV2515" s="12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12"/>
      <c r="BG2515" s="12"/>
      <c r="BH2515" s="12"/>
      <c r="BI2515" s="12"/>
      <c r="BJ2515" s="13"/>
      <c r="BK2515" s="13"/>
      <c r="BL2515" s="13"/>
      <c r="BM2515" s="13"/>
      <c r="BN2515" s="13"/>
    </row>
    <row r="2516" spans="1:66" x14ac:dyDescent="0.25">
      <c r="A2516" s="10"/>
      <c r="B2516" s="10"/>
      <c r="C2516" s="10"/>
      <c r="D2516" s="18"/>
      <c r="E2516" s="10"/>
      <c r="F2516" s="10"/>
      <c r="G2516" s="10"/>
      <c r="H2516" s="10"/>
      <c r="I2516" s="10"/>
      <c r="J2516" s="10"/>
      <c r="K2516" s="11"/>
      <c r="L2516" s="11"/>
      <c r="M2516" s="12"/>
      <c r="N2516" s="12"/>
      <c r="O2516" s="12"/>
      <c r="P2516" s="12"/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  <c r="AE2516" s="12"/>
      <c r="AF2516" s="12"/>
      <c r="AG2516" s="12"/>
      <c r="AH2516" s="12"/>
      <c r="AI2516" s="12"/>
      <c r="AJ2516" s="12"/>
      <c r="AK2516" s="12"/>
      <c r="AL2516" s="12"/>
      <c r="AM2516" s="12"/>
      <c r="AN2516" s="12"/>
      <c r="AO2516" s="12"/>
      <c r="AP2516" s="12"/>
      <c r="AQ2516" s="12"/>
      <c r="AR2516" s="12"/>
      <c r="AS2516" s="12"/>
      <c r="AT2516" s="12"/>
      <c r="AU2516" s="12"/>
      <c r="AV2516" s="12"/>
      <c r="AW2516" s="12"/>
      <c r="AX2516" s="12"/>
      <c r="AY2516" s="12"/>
      <c r="AZ2516" s="12"/>
      <c r="BA2516" s="12"/>
      <c r="BB2516" s="12"/>
      <c r="BC2516" s="12"/>
      <c r="BD2516" s="12"/>
      <c r="BE2516" s="12"/>
      <c r="BF2516" s="12"/>
      <c r="BG2516" s="12"/>
      <c r="BH2516" s="12"/>
      <c r="BI2516" s="12"/>
      <c r="BJ2516" s="13"/>
      <c r="BK2516" s="13"/>
      <c r="BL2516" s="13"/>
      <c r="BM2516" s="13"/>
      <c r="BN2516" s="13"/>
    </row>
    <row r="2517" spans="1:66" x14ac:dyDescent="0.25">
      <c r="A2517" s="10"/>
      <c r="B2517" s="10"/>
      <c r="C2517" s="10"/>
      <c r="D2517" s="18"/>
      <c r="E2517" s="10"/>
      <c r="F2517" s="10"/>
      <c r="G2517" s="10"/>
      <c r="H2517" s="10"/>
      <c r="I2517" s="10"/>
      <c r="J2517" s="10"/>
      <c r="K2517" s="11"/>
      <c r="L2517" s="11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2"/>
      <c r="AS2517" s="12"/>
      <c r="AT2517" s="12"/>
      <c r="AU2517" s="12"/>
      <c r="AV2517" s="12"/>
      <c r="AW2517" s="12"/>
      <c r="AX2517" s="12"/>
      <c r="AY2517" s="12"/>
      <c r="AZ2517" s="12"/>
      <c r="BA2517" s="12"/>
      <c r="BB2517" s="12"/>
      <c r="BC2517" s="12"/>
      <c r="BD2517" s="12"/>
      <c r="BE2517" s="12"/>
      <c r="BF2517" s="12"/>
      <c r="BG2517" s="12"/>
      <c r="BH2517" s="12"/>
      <c r="BI2517" s="12"/>
      <c r="BJ2517" s="13"/>
      <c r="BK2517" s="13"/>
      <c r="BL2517" s="13"/>
      <c r="BM2517" s="13"/>
      <c r="BN2517" s="13"/>
    </row>
    <row r="2518" spans="1:66" x14ac:dyDescent="0.25">
      <c r="A2518" s="10"/>
      <c r="B2518" s="10"/>
      <c r="C2518" s="10"/>
      <c r="D2518" s="18"/>
      <c r="E2518" s="10"/>
      <c r="F2518" s="10"/>
      <c r="G2518" s="10"/>
      <c r="H2518" s="10"/>
      <c r="I2518" s="10"/>
      <c r="J2518" s="10"/>
      <c r="K2518" s="11"/>
      <c r="L2518" s="11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12"/>
      <c r="AE2518" s="12"/>
      <c r="AF2518" s="12"/>
      <c r="AG2518" s="12"/>
      <c r="AH2518" s="12"/>
      <c r="AI2518" s="12"/>
      <c r="AJ2518" s="12"/>
      <c r="AK2518" s="12"/>
      <c r="AL2518" s="12"/>
      <c r="AM2518" s="12"/>
      <c r="AN2518" s="12"/>
      <c r="AO2518" s="12"/>
      <c r="AP2518" s="12"/>
      <c r="AQ2518" s="12"/>
      <c r="AR2518" s="12"/>
      <c r="AS2518" s="12"/>
      <c r="AT2518" s="12"/>
      <c r="AU2518" s="12"/>
      <c r="AV2518" s="12"/>
      <c r="AW2518" s="12"/>
      <c r="AX2518" s="12"/>
      <c r="AY2518" s="12"/>
      <c r="AZ2518" s="12"/>
      <c r="BA2518" s="12"/>
      <c r="BB2518" s="12"/>
      <c r="BC2518" s="12"/>
      <c r="BD2518" s="12"/>
      <c r="BE2518" s="12"/>
      <c r="BF2518" s="12"/>
      <c r="BG2518" s="12"/>
      <c r="BH2518" s="12"/>
      <c r="BI2518" s="12"/>
      <c r="BJ2518" s="13"/>
      <c r="BK2518" s="13"/>
      <c r="BL2518" s="13"/>
      <c r="BM2518" s="13"/>
      <c r="BN2518" s="13"/>
    </row>
    <row r="2519" spans="1:66" x14ac:dyDescent="0.25">
      <c r="A2519" s="10"/>
      <c r="B2519" s="10"/>
      <c r="C2519" s="10"/>
      <c r="D2519" s="18"/>
      <c r="E2519" s="10"/>
      <c r="F2519" s="10"/>
      <c r="G2519" s="10"/>
      <c r="H2519" s="10"/>
      <c r="I2519" s="10"/>
      <c r="J2519" s="10"/>
      <c r="K2519" s="11"/>
      <c r="L2519" s="11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2"/>
      <c r="AS2519" s="12"/>
      <c r="AT2519" s="12"/>
      <c r="AU2519" s="12"/>
      <c r="AV2519" s="12"/>
      <c r="AW2519" s="12"/>
      <c r="AX2519" s="12"/>
      <c r="AY2519" s="12"/>
      <c r="AZ2519" s="12"/>
      <c r="BA2519" s="12"/>
      <c r="BB2519" s="12"/>
      <c r="BC2519" s="12"/>
      <c r="BD2519" s="12"/>
      <c r="BE2519" s="12"/>
      <c r="BF2519" s="12"/>
      <c r="BG2519" s="12"/>
      <c r="BH2519" s="12"/>
      <c r="BI2519" s="12"/>
      <c r="BJ2519" s="13"/>
      <c r="BK2519" s="13"/>
      <c r="BL2519" s="13"/>
      <c r="BM2519" s="13"/>
      <c r="BN2519" s="13"/>
    </row>
    <row r="2520" spans="1:66" x14ac:dyDescent="0.25">
      <c r="A2520" s="10"/>
      <c r="B2520" s="10"/>
      <c r="C2520" s="10"/>
      <c r="D2520" s="18"/>
      <c r="E2520" s="10"/>
      <c r="F2520" s="10"/>
      <c r="G2520" s="10"/>
      <c r="H2520" s="10"/>
      <c r="I2520" s="10"/>
      <c r="J2520" s="10"/>
      <c r="K2520" s="11"/>
      <c r="L2520" s="11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  <c r="AE2520" s="12"/>
      <c r="AF2520" s="12"/>
      <c r="AG2520" s="12"/>
      <c r="AH2520" s="12"/>
      <c r="AI2520" s="12"/>
      <c r="AJ2520" s="12"/>
      <c r="AK2520" s="12"/>
      <c r="AL2520" s="12"/>
      <c r="AM2520" s="12"/>
      <c r="AN2520" s="12"/>
      <c r="AO2520" s="12"/>
      <c r="AP2520" s="12"/>
      <c r="AQ2520" s="12"/>
      <c r="AR2520" s="12"/>
      <c r="AS2520" s="12"/>
      <c r="AT2520" s="12"/>
      <c r="AU2520" s="12"/>
      <c r="AV2520" s="12"/>
      <c r="AW2520" s="12"/>
      <c r="AX2520" s="12"/>
      <c r="AY2520" s="12"/>
      <c r="AZ2520" s="12"/>
      <c r="BA2520" s="12"/>
      <c r="BB2520" s="12"/>
      <c r="BC2520" s="12"/>
      <c r="BD2520" s="12"/>
      <c r="BE2520" s="12"/>
      <c r="BF2520" s="12"/>
      <c r="BG2520" s="12"/>
      <c r="BH2520" s="12"/>
      <c r="BI2520" s="12"/>
      <c r="BJ2520" s="13"/>
      <c r="BK2520" s="13"/>
      <c r="BL2520" s="13"/>
      <c r="BM2520" s="13"/>
      <c r="BN2520" s="13"/>
    </row>
    <row r="2521" spans="1:66" x14ac:dyDescent="0.25">
      <c r="A2521" s="10"/>
      <c r="B2521" s="10"/>
      <c r="C2521" s="10"/>
      <c r="D2521" s="18"/>
      <c r="E2521" s="10"/>
      <c r="F2521" s="10"/>
      <c r="G2521" s="10"/>
      <c r="H2521" s="10"/>
      <c r="I2521" s="10"/>
      <c r="J2521" s="10"/>
      <c r="K2521" s="11"/>
      <c r="L2521" s="11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2"/>
      <c r="AS2521" s="12"/>
      <c r="AT2521" s="12"/>
      <c r="AU2521" s="12"/>
      <c r="AV2521" s="12"/>
      <c r="AW2521" s="12"/>
      <c r="AX2521" s="12"/>
      <c r="AY2521" s="12"/>
      <c r="AZ2521" s="12"/>
      <c r="BA2521" s="12"/>
      <c r="BB2521" s="12"/>
      <c r="BC2521" s="12"/>
      <c r="BD2521" s="12"/>
      <c r="BE2521" s="12"/>
      <c r="BF2521" s="12"/>
      <c r="BG2521" s="12"/>
      <c r="BH2521" s="12"/>
      <c r="BI2521" s="12"/>
      <c r="BJ2521" s="13"/>
      <c r="BK2521" s="13"/>
      <c r="BL2521" s="13"/>
      <c r="BM2521" s="13"/>
      <c r="BN2521" s="13"/>
    </row>
    <row r="2522" spans="1:66" x14ac:dyDescent="0.25">
      <c r="A2522" s="10"/>
      <c r="B2522" s="10"/>
      <c r="C2522" s="10"/>
      <c r="D2522" s="18"/>
      <c r="E2522" s="10"/>
      <c r="F2522" s="10"/>
      <c r="G2522" s="10"/>
      <c r="H2522" s="10"/>
      <c r="I2522" s="10"/>
      <c r="J2522" s="10"/>
      <c r="K2522" s="11"/>
      <c r="L2522" s="11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12"/>
      <c r="AD2522" s="12"/>
      <c r="AE2522" s="12"/>
      <c r="AF2522" s="12"/>
      <c r="AG2522" s="12"/>
      <c r="AH2522" s="12"/>
      <c r="AI2522" s="12"/>
      <c r="AJ2522" s="12"/>
      <c r="AK2522" s="12"/>
      <c r="AL2522" s="12"/>
      <c r="AM2522" s="12"/>
      <c r="AN2522" s="12"/>
      <c r="AO2522" s="12"/>
      <c r="AP2522" s="12"/>
      <c r="AQ2522" s="12"/>
      <c r="AR2522" s="12"/>
      <c r="AS2522" s="12"/>
      <c r="AT2522" s="12"/>
      <c r="AU2522" s="12"/>
      <c r="AV2522" s="12"/>
      <c r="AW2522" s="12"/>
      <c r="AX2522" s="12"/>
      <c r="AY2522" s="12"/>
      <c r="AZ2522" s="12"/>
      <c r="BA2522" s="12"/>
      <c r="BB2522" s="12"/>
      <c r="BC2522" s="12"/>
      <c r="BD2522" s="12"/>
      <c r="BE2522" s="12"/>
      <c r="BF2522" s="12"/>
      <c r="BG2522" s="12"/>
      <c r="BH2522" s="12"/>
      <c r="BI2522" s="12"/>
      <c r="BJ2522" s="13"/>
      <c r="BK2522" s="13"/>
      <c r="BL2522" s="13"/>
      <c r="BM2522" s="13"/>
      <c r="BN2522" s="13"/>
    </row>
    <row r="2523" spans="1:66" x14ac:dyDescent="0.25">
      <c r="A2523" s="10"/>
      <c r="B2523" s="10"/>
      <c r="C2523" s="10"/>
      <c r="D2523" s="18"/>
      <c r="E2523" s="10"/>
      <c r="F2523" s="10"/>
      <c r="G2523" s="10"/>
      <c r="H2523" s="10"/>
      <c r="I2523" s="10"/>
      <c r="J2523" s="10"/>
      <c r="K2523" s="11"/>
      <c r="L2523" s="11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2"/>
      <c r="AS2523" s="12"/>
      <c r="AT2523" s="12"/>
      <c r="AU2523" s="12"/>
      <c r="AV2523" s="12"/>
      <c r="AW2523" s="12"/>
      <c r="AX2523" s="12"/>
      <c r="AY2523" s="12"/>
      <c r="AZ2523" s="12"/>
      <c r="BA2523" s="12"/>
      <c r="BB2523" s="12"/>
      <c r="BC2523" s="12"/>
      <c r="BD2523" s="12"/>
      <c r="BE2523" s="12"/>
      <c r="BF2523" s="12"/>
      <c r="BG2523" s="12"/>
      <c r="BH2523" s="12"/>
      <c r="BI2523" s="12"/>
      <c r="BJ2523" s="13"/>
      <c r="BK2523" s="13"/>
      <c r="BL2523" s="13"/>
      <c r="BM2523" s="13"/>
      <c r="BN2523" s="13"/>
    </row>
    <row r="2524" spans="1:66" x14ac:dyDescent="0.25">
      <c r="A2524" s="10"/>
      <c r="B2524" s="10"/>
      <c r="C2524" s="10"/>
      <c r="D2524" s="18"/>
      <c r="E2524" s="10"/>
      <c r="F2524" s="10"/>
      <c r="G2524" s="10"/>
      <c r="H2524" s="10"/>
      <c r="I2524" s="10"/>
      <c r="J2524" s="10"/>
      <c r="K2524" s="11"/>
      <c r="L2524" s="11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12"/>
      <c r="AF2524" s="12"/>
      <c r="AG2524" s="12"/>
      <c r="AH2524" s="12"/>
      <c r="AI2524" s="12"/>
      <c r="AJ2524" s="12"/>
      <c r="AK2524" s="12"/>
      <c r="AL2524" s="12"/>
      <c r="AM2524" s="12"/>
      <c r="AN2524" s="12"/>
      <c r="AO2524" s="12"/>
      <c r="AP2524" s="12"/>
      <c r="AQ2524" s="12"/>
      <c r="AR2524" s="12"/>
      <c r="AS2524" s="12"/>
      <c r="AT2524" s="12"/>
      <c r="AU2524" s="12"/>
      <c r="AV2524" s="12"/>
      <c r="AW2524" s="12"/>
      <c r="AX2524" s="12"/>
      <c r="AY2524" s="12"/>
      <c r="AZ2524" s="12"/>
      <c r="BA2524" s="12"/>
      <c r="BB2524" s="12"/>
      <c r="BC2524" s="12"/>
      <c r="BD2524" s="12"/>
      <c r="BE2524" s="12"/>
      <c r="BF2524" s="12"/>
      <c r="BG2524" s="12"/>
      <c r="BH2524" s="12"/>
      <c r="BI2524" s="12"/>
      <c r="BJ2524" s="13"/>
      <c r="BK2524" s="13"/>
      <c r="BL2524" s="13"/>
      <c r="BM2524" s="13"/>
      <c r="BN2524" s="13"/>
    </row>
    <row r="2525" spans="1:66" x14ac:dyDescent="0.25">
      <c r="A2525" s="10"/>
      <c r="B2525" s="10"/>
      <c r="C2525" s="10"/>
      <c r="D2525" s="18"/>
      <c r="E2525" s="10"/>
      <c r="F2525" s="10"/>
      <c r="G2525" s="10"/>
      <c r="H2525" s="10"/>
      <c r="I2525" s="10"/>
      <c r="J2525" s="10"/>
      <c r="K2525" s="11"/>
      <c r="L2525" s="11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2"/>
      <c r="AS2525" s="12"/>
      <c r="AT2525" s="12"/>
      <c r="AU2525" s="12"/>
      <c r="AV2525" s="12"/>
      <c r="AW2525" s="12"/>
      <c r="AX2525" s="12"/>
      <c r="AY2525" s="12"/>
      <c r="AZ2525" s="12"/>
      <c r="BA2525" s="12"/>
      <c r="BB2525" s="12"/>
      <c r="BC2525" s="12"/>
      <c r="BD2525" s="12"/>
      <c r="BE2525" s="12"/>
      <c r="BF2525" s="12"/>
      <c r="BG2525" s="12"/>
      <c r="BH2525" s="12"/>
      <c r="BI2525" s="12"/>
      <c r="BJ2525" s="13"/>
      <c r="BK2525" s="13"/>
      <c r="BL2525" s="13"/>
      <c r="BM2525" s="13"/>
      <c r="BN2525" s="13"/>
    </row>
    <row r="2526" spans="1:66" x14ac:dyDescent="0.25">
      <c r="A2526" s="10"/>
      <c r="B2526" s="10"/>
      <c r="C2526" s="10"/>
      <c r="D2526" s="18"/>
      <c r="E2526" s="10"/>
      <c r="F2526" s="10"/>
      <c r="G2526" s="10"/>
      <c r="H2526" s="10"/>
      <c r="I2526" s="10"/>
      <c r="J2526" s="10"/>
      <c r="K2526" s="11"/>
      <c r="L2526" s="11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12"/>
      <c r="AF2526" s="12"/>
      <c r="AG2526" s="12"/>
      <c r="AH2526" s="12"/>
      <c r="AI2526" s="12"/>
      <c r="AJ2526" s="12"/>
      <c r="AK2526" s="12"/>
      <c r="AL2526" s="12"/>
      <c r="AM2526" s="12"/>
      <c r="AN2526" s="12"/>
      <c r="AO2526" s="12"/>
      <c r="AP2526" s="12"/>
      <c r="AQ2526" s="12"/>
      <c r="AR2526" s="12"/>
      <c r="AS2526" s="12"/>
      <c r="AT2526" s="12"/>
      <c r="AU2526" s="12"/>
      <c r="AV2526" s="12"/>
      <c r="AW2526" s="12"/>
      <c r="AX2526" s="12"/>
      <c r="AY2526" s="12"/>
      <c r="AZ2526" s="12"/>
      <c r="BA2526" s="12"/>
      <c r="BB2526" s="12"/>
      <c r="BC2526" s="12"/>
      <c r="BD2526" s="12"/>
      <c r="BE2526" s="12"/>
      <c r="BF2526" s="12"/>
      <c r="BG2526" s="12"/>
      <c r="BH2526" s="12"/>
      <c r="BI2526" s="12"/>
      <c r="BJ2526" s="13"/>
      <c r="BK2526" s="13"/>
      <c r="BL2526" s="13"/>
      <c r="BM2526" s="13"/>
      <c r="BN2526" s="13"/>
    </row>
    <row r="2527" spans="1:66" x14ac:dyDescent="0.25">
      <c r="A2527" s="10"/>
      <c r="B2527" s="10"/>
      <c r="C2527" s="10"/>
      <c r="D2527" s="18"/>
      <c r="E2527" s="10"/>
      <c r="F2527" s="10"/>
      <c r="G2527" s="10"/>
      <c r="H2527" s="10"/>
      <c r="I2527" s="10"/>
      <c r="J2527" s="10"/>
      <c r="K2527" s="11"/>
      <c r="L2527" s="11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2"/>
      <c r="AS2527" s="12"/>
      <c r="AT2527" s="12"/>
      <c r="AU2527" s="12"/>
      <c r="AV2527" s="12"/>
      <c r="AW2527" s="12"/>
      <c r="AX2527" s="12"/>
      <c r="AY2527" s="12"/>
      <c r="AZ2527" s="12"/>
      <c r="BA2527" s="12"/>
      <c r="BB2527" s="12"/>
      <c r="BC2527" s="12"/>
      <c r="BD2527" s="12"/>
      <c r="BE2527" s="12"/>
      <c r="BF2527" s="12"/>
      <c r="BG2527" s="12"/>
      <c r="BH2527" s="12"/>
      <c r="BI2527" s="12"/>
      <c r="BJ2527" s="13"/>
      <c r="BK2527" s="13"/>
      <c r="BL2527" s="13"/>
      <c r="BM2527" s="13"/>
      <c r="BN2527" s="13"/>
    </row>
    <row r="2528" spans="1:66" x14ac:dyDescent="0.25">
      <c r="A2528" s="10"/>
      <c r="B2528" s="10"/>
      <c r="C2528" s="10"/>
      <c r="D2528" s="18"/>
      <c r="E2528" s="10"/>
      <c r="F2528" s="10"/>
      <c r="G2528" s="10"/>
      <c r="H2528" s="10"/>
      <c r="I2528" s="10"/>
      <c r="J2528" s="10"/>
      <c r="K2528" s="11"/>
      <c r="L2528" s="11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  <c r="AA2528" s="12"/>
      <c r="AB2528" s="12"/>
      <c r="AC2528" s="12"/>
      <c r="AD2528" s="12"/>
      <c r="AE2528" s="12"/>
      <c r="AF2528" s="12"/>
      <c r="AG2528" s="12"/>
      <c r="AH2528" s="12"/>
      <c r="AI2528" s="12"/>
      <c r="AJ2528" s="12"/>
      <c r="AK2528" s="12"/>
      <c r="AL2528" s="12"/>
      <c r="AM2528" s="12"/>
      <c r="AN2528" s="12"/>
      <c r="AO2528" s="12"/>
      <c r="AP2528" s="12"/>
      <c r="AQ2528" s="12"/>
      <c r="AR2528" s="12"/>
      <c r="AS2528" s="12"/>
      <c r="AT2528" s="12"/>
      <c r="AU2528" s="12"/>
      <c r="AV2528" s="12"/>
      <c r="AW2528" s="12"/>
      <c r="AX2528" s="12"/>
      <c r="AY2528" s="12"/>
      <c r="AZ2528" s="12"/>
      <c r="BA2528" s="12"/>
      <c r="BB2528" s="12"/>
      <c r="BC2528" s="12"/>
      <c r="BD2528" s="12"/>
      <c r="BE2528" s="12"/>
      <c r="BF2528" s="12"/>
      <c r="BG2528" s="12"/>
      <c r="BH2528" s="12"/>
      <c r="BI2528" s="12"/>
      <c r="BJ2528" s="13"/>
      <c r="BK2528" s="13"/>
      <c r="BL2528" s="13"/>
      <c r="BM2528" s="13"/>
      <c r="BN2528" s="13"/>
    </row>
    <row r="2529" spans="1:66" x14ac:dyDescent="0.25">
      <c r="A2529" s="10"/>
      <c r="B2529" s="10"/>
      <c r="C2529" s="10"/>
      <c r="D2529" s="18"/>
      <c r="E2529" s="10"/>
      <c r="F2529" s="10"/>
      <c r="G2529" s="10"/>
      <c r="H2529" s="10"/>
      <c r="I2529" s="10"/>
      <c r="J2529" s="10"/>
      <c r="K2529" s="11"/>
      <c r="L2529" s="11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2"/>
      <c r="AS2529" s="12"/>
      <c r="AT2529" s="12"/>
      <c r="AU2529" s="12"/>
      <c r="AV2529" s="12"/>
      <c r="AW2529" s="12"/>
      <c r="AX2529" s="12"/>
      <c r="AY2529" s="12"/>
      <c r="AZ2529" s="12"/>
      <c r="BA2529" s="12"/>
      <c r="BB2529" s="12"/>
      <c r="BC2529" s="12"/>
      <c r="BD2529" s="12"/>
      <c r="BE2529" s="12"/>
      <c r="BF2529" s="12"/>
      <c r="BG2529" s="12"/>
      <c r="BH2529" s="12"/>
      <c r="BI2529" s="12"/>
      <c r="BJ2529" s="13"/>
      <c r="BK2529" s="13"/>
      <c r="BL2529" s="13"/>
      <c r="BM2529" s="13"/>
      <c r="BN2529" s="13"/>
    </row>
    <row r="2530" spans="1:66" x14ac:dyDescent="0.25">
      <c r="A2530" s="10"/>
      <c r="B2530" s="10"/>
      <c r="C2530" s="10"/>
      <c r="D2530" s="18"/>
      <c r="E2530" s="10"/>
      <c r="F2530" s="10"/>
      <c r="G2530" s="10"/>
      <c r="H2530" s="10"/>
      <c r="I2530" s="10"/>
      <c r="J2530" s="10"/>
      <c r="K2530" s="11"/>
      <c r="L2530" s="11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12"/>
      <c r="AE2530" s="12"/>
      <c r="AF2530" s="12"/>
      <c r="AG2530" s="12"/>
      <c r="AH2530" s="12"/>
      <c r="AI2530" s="12"/>
      <c r="AJ2530" s="12"/>
      <c r="AK2530" s="12"/>
      <c r="AL2530" s="12"/>
      <c r="AM2530" s="12"/>
      <c r="AN2530" s="12"/>
      <c r="AO2530" s="12"/>
      <c r="AP2530" s="12"/>
      <c r="AQ2530" s="12"/>
      <c r="AR2530" s="12"/>
      <c r="AS2530" s="12"/>
      <c r="AT2530" s="12"/>
      <c r="AU2530" s="12"/>
      <c r="AV2530" s="12"/>
      <c r="AW2530" s="12"/>
      <c r="AX2530" s="12"/>
      <c r="AY2530" s="12"/>
      <c r="AZ2530" s="12"/>
      <c r="BA2530" s="12"/>
      <c r="BB2530" s="12"/>
      <c r="BC2530" s="12"/>
      <c r="BD2530" s="12"/>
      <c r="BE2530" s="12"/>
      <c r="BF2530" s="12"/>
      <c r="BG2530" s="12"/>
      <c r="BH2530" s="12"/>
      <c r="BI2530" s="12"/>
      <c r="BJ2530" s="13"/>
      <c r="BK2530" s="13"/>
      <c r="BL2530" s="13"/>
      <c r="BM2530" s="13"/>
      <c r="BN2530" s="13"/>
    </row>
    <row r="2531" spans="1:66" x14ac:dyDescent="0.25">
      <c r="A2531" s="10"/>
      <c r="B2531" s="10"/>
      <c r="C2531" s="10"/>
      <c r="D2531" s="18"/>
      <c r="E2531" s="10"/>
      <c r="F2531" s="10"/>
      <c r="G2531" s="10"/>
      <c r="H2531" s="10"/>
      <c r="I2531" s="10"/>
      <c r="J2531" s="10"/>
      <c r="K2531" s="11"/>
      <c r="L2531" s="11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2"/>
      <c r="AS2531" s="12"/>
      <c r="AT2531" s="12"/>
      <c r="AU2531" s="12"/>
      <c r="AV2531" s="12"/>
      <c r="AW2531" s="12"/>
      <c r="AX2531" s="12"/>
      <c r="AY2531" s="12"/>
      <c r="AZ2531" s="12"/>
      <c r="BA2531" s="12"/>
      <c r="BB2531" s="12"/>
      <c r="BC2531" s="12"/>
      <c r="BD2531" s="12"/>
      <c r="BE2531" s="12"/>
      <c r="BF2531" s="12"/>
      <c r="BG2531" s="12"/>
      <c r="BH2531" s="12"/>
      <c r="BI2531" s="12"/>
      <c r="BJ2531" s="13"/>
      <c r="BK2531" s="13"/>
      <c r="BL2531" s="13"/>
      <c r="BM2531" s="13"/>
      <c r="BN2531" s="13"/>
    </row>
    <row r="2532" spans="1:66" x14ac:dyDescent="0.25">
      <c r="A2532" s="10"/>
      <c r="B2532" s="10"/>
      <c r="C2532" s="10"/>
      <c r="D2532" s="18"/>
      <c r="E2532" s="10"/>
      <c r="F2532" s="10"/>
      <c r="G2532" s="10"/>
      <c r="H2532" s="10"/>
      <c r="I2532" s="10"/>
      <c r="J2532" s="10"/>
      <c r="K2532" s="11"/>
      <c r="L2532" s="11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12"/>
      <c r="AF2532" s="12"/>
      <c r="AG2532" s="12"/>
      <c r="AH2532" s="12"/>
      <c r="AI2532" s="12"/>
      <c r="AJ2532" s="12"/>
      <c r="AK2532" s="12"/>
      <c r="AL2532" s="12"/>
      <c r="AM2532" s="12"/>
      <c r="AN2532" s="12"/>
      <c r="AO2532" s="12"/>
      <c r="AP2532" s="12"/>
      <c r="AQ2532" s="12"/>
      <c r="AR2532" s="12"/>
      <c r="AS2532" s="12"/>
      <c r="AT2532" s="12"/>
      <c r="AU2532" s="12"/>
      <c r="AV2532" s="12"/>
      <c r="AW2532" s="12"/>
      <c r="AX2532" s="12"/>
      <c r="AY2532" s="12"/>
      <c r="AZ2532" s="12"/>
      <c r="BA2532" s="12"/>
      <c r="BB2532" s="12"/>
      <c r="BC2532" s="12"/>
      <c r="BD2532" s="12"/>
      <c r="BE2532" s="12"/>
      <c r="BF2532" s="12"/>
      <c r="BG2532" s="12"/>
      <c r="BH2532" s="12"/>
      <c r="BI2532" s="12"/>
      <c r="BJ2532" s="13"/>
      <c r="BK2532" s="13"/>
      <c r="BL2532" s="13"/>
      <c r="BM2532" s="13"/>
      <c r="BN2532" s="13"/>
    </row>
    <row r="2533" spans="1:66" x14ac:dyDescent="0.25">
      <c r="A2533" s="10"/>
      <c r="B2533" s="10"/>
      <c r="C2533" s="10"/>
      <c r="D2533" s="18"/>
      <c r="E2533" s="10"/>
      <c r="F2533" s="10"/>
      <c r="G2533" s="10"/>
      <c r="H2533" s="10"/>
      <c r="I2533" s="10"/>
      <c r="J2533" s="10"/>
      <c r="K2533" s="11"/>
      <c r="L2533" s="11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2"/>
      <c r="AS2533" s="12"/>
      <c r="AT2533" s="12"/>
      <c r="AU2533" s="12"/>
      <c r="AV2533" s="12"/>
      <c r="AW2533" s="12"/>
      <c r="AX2533" s="12"/>
      <c r="AY2533" s="12"/>
      <c r="AZ2533" s="12"/>
      <c r="BA2533" s="12"/>
      <c r="BB2533" s="12"/>
      <c r="BC2533" s="12"/>
      <c r="BD2533" s="12"/>
      <c r="BE2533" s="12"/>
      <c r="BF2533" s="12"/>
      <c r="BG2533" s="12"/>
      <c r="BH2533" s="12"/>
      <c r="BI2533" s="12"/>
      <c r="BJ2533" s="13"/>
      <c r="BK2533" s="13"/>
      <c r="BL2533" s="13"/>
      <c r="BM2533" s="13"/>
      <c r="BN2533" s="13"/>
    </row>
    <row r="2534" spans="1:66" x14ac:dyDescent="0.25">
      <c r="A2534" s="10"/>
      <c r="B2534" s="10"/>
      <c r="C2534" s="10"/>
      <c r="D2534" s="18"/>
      <c r="E2534" s="10"/>
      <c r="F2534" s="10"/>
      <c r="G2534" s="10"/>
      <c r="H2534" s="10"/>
      <c r="I2534" s="10"/>
      <c r="J2534" s="10"/>
      <c r="K2534" s="11"/>
      <c r="L2534" s="11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  <c r="AA2534" s="12"/>
      <c r="AB2534" s="12"/>
      <c r="AC2534" s="12"/>
      <c r="AD2534" s="12"/>
      <c r="AE2534" s="12"/>
      <c r="AF2534" s="12"/>
      <c r="AG2534" s="12"/>
      <c r="AH2534" s="12"/>
      <c r="AI2534" s="12"/>
      <c r="AJ2534" s="12"/>
      <c r="AK2534" s="12"/>
      <c r="AL2534" s="12"/>
      <c r="AM2534" s="12"/>
      <c r="AN2534" s="12"/>
      <c r="AO2534" s="12"/>
      <c r="AP2534" s="12"/>
      <c r="AQ2534" s="12"/>
      <c r="AR2534" s="12"/>
      <c r="AS2534" s="12"/>
      <c r="AT2534" s="12"/>
      <c r="AU2534" s="12"/>
      <c r="AV2534" s="12"/>
      <c r="AW2534" s="12"/>
      <c r="AX2534" s="12"/>
      <c r="AY2534" s="12"/>
      <c r="AZ2534" s="12"/>
      <c r="BA2534" s="12"/>
      <c r="BB2534" s="12"/>
      <c r="BC2534" s="12"/>
      <c r="BD2534" s="12"/>
      <c r="BE2534" s="12"/>
      <c r="BF2534" s="12"/>
      <c r="BG2534" s="12"/>
      <c r="BH2534" s="12"/>
      <c r="BI2534" s="12"/>
      <c r="BJ2534" s="13"/>
      <c r="BK2534" s="13"/>
      <c r="BL2534" s="13"/>
      <c r="BM2534" s="13"/>
      <c r="BN2534" s="13"/>
    </row>
    <row r="2535" spans="1:66" x14ac:dyDescent="0.25">
      <c r="A2535" s="10"/>
      <c r="B2535" s="10"/>
      <c r="C2535" s="10"/>
      <c r="D2535" s="18"/>
      <c r="E2535" s="10"/>
      <c r="F2535" s="10"/>
      <c r="G2535" s="10"/>
      <c r="H2535" s="10"/>
      <c r="I2535" s="10"/>
      <c r="J2535" s="10"/>
      <c r="K2535" s="11"/>
      <c r="L2535" s="11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2"/>
      <c r="AS2535" s="12"/>
      <c r="AT2535" s="12"/>
      <c r="AU2535" s="12"/>
      <c r="AV2535" s="12"/>
      <c r="AW2535" s="12"/>
      <c r="AX2535" s="12"/>
      <c r="AY2535" s="12"/>
      <c r="AZ2535" s="12"/>
      <c r="BA2535" s="12"/>
      <c r="BB2535" s="12"/>
      <c r="BC2535" s="12"/>
      <c r="BD2535" s="12"/>
      <c r="BE2535" s="12"/>
      <c r="BF2535" s="12"/>
      <c r="BG2535" s="12"/>
      <c r="BH2535" s="12"/>
      <c r="BI2535" s="12"/>
      <c r="BJ2535" s="13"/>
      <c r="BK2535" s="13"/>
      <c r="BL2535" s="13"/>
      <c r="BM2535" s="13"/>
      <c r="BN2535" s="13"/>
    </row>
    <row r="2536" spans="1:66" x14ac:dyDescent="0.25">
      <c r="A2536" s="10"/>
      <c r="B2536" s="10"/>
      <c r="C2536" s="10"/>
      <c r="D2536" s="18"/>
      <c r="E2536" s="10"/>
      <c r="F2536" s="10"/>
      <c r="G2536" s="10"/>
      <c r="H2536" s="10"/>
      <c r="I2536" s="10"/>
      <c r="J2536" s="10"/>
      <c r="K2536" s="11"/>
      <c r="L2536" s="11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12"/>
      <c r="AF2536" s="12"/>
      <c r="AG2536" s="12"/>
      <c r="AH2536" s="12"/>
      <c r="AI2536" s="12"/>
      <c r="AJ2536" s="12"/>
      <c r="AK2536" s="12"/>
      <c r="AL2536" s="12"/>
      <c r="AM2536" s="12"/>
      <c r="AN2536" s="12"/>
      <c r="AO2536" s="12"/>
      <c r="AP2536" s="12"/>
      <c r="AQ2536" s="12"/>
      <c r="AR2536" s="12"/>
      <c r="AS2536" s="12"/>
      <c r="AT2536" s="12"/>
      <c r="AU2536" s="12"/>
      <c r="AV2536" s="12"/>
      <c r="AW2536" s="12"/>
      <c r="AX2536" s="12"/>
      <c r="AY2536" s="12"/>
      <c r="AZ2536" s="12"/>
      <c r="BA2536" s="12"/>
      <c r="BB2536" s="12"/>
      <c r="BC2536" s="12"/>
      <c r="BD2536" s="12"/>
      <c r="BE2536" s="12"/>
      <c r="BF2536" s="12"/>
      <c r="BG2536" s="12"/>
      <c r="BH2536" s="12"/>
      <c r="BI2536" s="12"/>
      <c r="BJ2536" s="13"/>
      <c r="BK2536" s="13"/>
      <c r="BL2536" s="13"/>
      <c r="BM2536" s="13"/>
      <c r="BN2536" s="13"/>
    </row>
    <row r="2537" spans="1:66" x14ac:dyDescent="0.25">
      <c r="A2537" s="10"/>
      <c r="B2537" s="10"/>
      <c r="C2537" s="10"/>
      <c r="D2537" s="18"/>
      <c r="E2537" s="10"/>
      <c r="F2537" s="10"/>
      <c r="G2537" s="10"/>
      <c r="H2537" s="10"/>
      <c r="I2537" s="10"/>
      <c r="J2537" s="10"/>
      <c r="K2537" s="11"/>
      <c r="L2537" s="11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2"/>
      <c r="AS2537" s="12"/>
      <c r="AT2537" s="12"/>
      <c r="AU2537" s="12"/>
      <c r="AV2537" s="12"/>
      <c r="AW2537" s="12"/>
      <c r="AX2537" s="12"/>
      <c r="AY2537" s="12"/>
      <c r="AZ2537" s="12"/>
      <c r="BA2537" s="12"/>
      <c r="BB2537" s="12"/>
      <c r="BC2537" s="12"/>
      <c r="BD2537" s="12"/>
      <c r="BE2537" s="12"/>
      <c r="BF2537" s="12"/>
      <c r="BG2537" s="12"/>
      <c r="BH2537" s="12"/>
      <c r="BI2537" s="12"/>
      <c r="BJ2537" s="13"/>
      <c r="BK2537" s="13"/>
      <c r="BL2537" s="13"/>
      <c r="BM2537" s="13"/>
      <c r="BN2537" s="13"/>
    </row>
    <row r="2538" spans="1:66" x14ac:dyDescent="0.25">
      <c r="A2538" s="10"/>
      <c r="B2538" s="10"/>
      <c r="C2538" s="10"/>
      <c r="D2538" s="18"/>
      <c r="E2538" s="10"/>
      <c r="F2538" s="10"/>
      <c r="G2538" s="10"/>
      <c r="H2538" s="10"/>
      <c r="I2538" s="10"/>
      <c r="J2538" s="10"/>
      <c r="K2538" s="11"/>
      <c r="L2538" s="11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  <c r="AA2538" s="12"/>
      <c r="AB2538" s="12"/>
      <c r="AC2538" s="12"/>
      <c r="AD2538" s="12"/>
      <c r="AE2538" s="12"/>
      <c r="AF2538" s="12"/>
      <c r="AG2538" s="12"/>
      <c r="AH2538" s="12"/>
      <c r="AI2538" s="12"/>
      <c r="AJ2538" s="12"/>
      <c r="AK2538" s="12"/>
      <c r="AL2538" s="12"/>
      <c r="AM2538" s="12"/>
      <c r="AN2538" s="12"/>
      <c r="AO2538" s="12"/>
      <c r="AP2538" s="12"/>
      <c r="AQ2538" s="12"/>
      <c r="AR2538" s="12"/>
      <c r="AS2538" s="12"/>
      <c r="AT2538" s="12"/>
      <c r="AU2538" s="12"/>
      <c r="AV2538" s="12"/>
      <c r="AW2538" s="12"/>
      <c r="AX2538" s="12"/>
      <c r="AY2538" s="12"/>
      <c r="AZ2538" s="12"/>
      <c r="BA2538" s="12"/>
      <c r="BB2538" s="12"/>
      <c r="BC2538" s="12"/>
      <c r="BD2538" s="12"/>
      <c r="BE2538" s="12"/>
      <c r="BF2538" s="12"/>
      <c r="BG2538" s="12"/>
      <c r="BH2538" s="12"/>
      <c r="BI2538" s="12"/>
      <c r="BJ2538" s="13"/>
      <c r="BK2538" s="13"/>
      <c r="BL2538" s="13"/>
      <c r="BM2538" s="13"/>
      <c r="BN2538" s="13"/>
    </row>
    <row r="2539" spans="1:66" x14ac:dyDescent="0.25">
      <c r="A2539" s="10"/>
      <c r="B2539" s="10"/>
      <c r="C2539" s="10"/>
      <c r="D2539" s="18"/>
      <c r="E2539" s="10"/>
      <c r="F2539" s="10"/>
      <c r="G2539" s="10"/>
      <c r="H2539" s="10"/>
      <c r="I2539" s="10"/>
      <c r="J2539" s="10"/>
      <c r="K2539" s="11"/>
      <c r="L2539" s="11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2"/>
      <c r="AS2539" s="12"/>
      <c r="AT2539" s="12"/>
      <c r="AU2539" s="12"/>
      <c r="AV2539" s="12"/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12"/>
      <c r="BG2539" s="12"/>
      <c r="BH2539" s="12"/>
      <c r="BI2539" s="12"/>
      <c r="BJ2539" s="13"/>
      <c r="BK2539" s="13"/>
      <c r="BL2539" s="13"/>
      <c r="BM2539" s="13"/>
      <c r="BN2539" s="13"/>
    </row>
    <row r="2540" spans="1:66" x14ac:dyDescent="0.25">
      <c r="A2540" s="10"/>
      <c r="B2540" s="10"/>
      <c r="C2540" s="10"/>
      <c r="D2540" s="18"/>
      <c r="E2540" s="10"/>
      <c r="F2540" s="10"/>
      <c r="G2540" s="10"/>
      <c r="H2540" s="10"/>
      <c r="I2540" s="10"/>
      <c r="J2540" s="10"/>
      <c r="K2540" s="11"/>
      <c r="L2540" s="11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12"/>
      <c r="AD2540" s="12"/>
      <c r="AE2540" s="12"/>
      <c r="AF2540" s="12"/>
      <c r="AG2540" s="12"/>
      <c r="AH2540" s="12"/>
      <c r="AI2540" s="12"/>
      <c r="AJ2540" s="12"/>
      <c r="AK2540" s="12"/>
      <c r="AL2540" s="12"/>
      <c r="AM2540" s="12"/>
      <c r="AN2540" s="12"/>
      <c r="AO2540" s="12"/>
      <c r="AP2540" s="12"/>
      <c r="AQ2540" s="12"/>
      <c r="AR2540" s="12"/>
      <c r="AS2540" s="12"/>
      <c r="AT2540" s="12"/>
      <c r="AU2540" s="12"/>
      <c r="AV2540" s="12"/>
      <c r="AW2540" s="12"/>
      <c r="AX2540" s="12"/>
      <c r="AY2540" s="12"/>
      <c r="AZ2540" s="12"/>
      <c r="BA2540" s="12"/>
      <c r="BB2540" s="12"/>
      <c r="BC2540" s="12"/>
      <c r="BD2540" s="12"/>
      <c r="BE2540" s="12"/>
      <c r="BF2540" s="12"/>
      <c r="BG2540" s="12"/>
      <c r="BH2540" s="12"/>
      <c r="BI2540" s="12"/>
      <c r="BJ2540" s="13"/>
      <c r="BK2540" s="13"/>
      <c r="BL2540" s="13"/>
      <c r="BM2540" s="13"/>
      <c r="BN2540" s="13"/>
    </row>
    <row r="2541" spans="1:66" x14ac:dyDescent="0.25">
      <c r="A2541" s="10"/>
      <c r="B2541" s="10"/>
      <c r="C2541" s="10"/>
      <c r="D2541" s="18"/>
      <c r="E2541" s="10"/>
      <c r="F2541" s="10"/>
      <c r="G2541" s="10"/>
      <c r="H2541" s="10"/>
      <c r="I2541" s="10"/>
      <c r="J2541" s="10"/>
      <c r="K2541" s="11"/>
      <c r="L2541" s="11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2"/>
      <c r="AS2541" s="12"/>
      <c r="AT2541" s="12"/>
      <c r="AU2541" s="12"/>
      <c r="AV2541" s="12"/>
      <c r="AW2541" s="12"/>
      <c r="AX2541" s="12"/>
      <c r="AY2541" s="12"/>
      <c r="AZ2541" s="12"/>
      <c r="BA2541" s="12"/>
      <c r="BB2541" s="12"/>
      <c r="BC2541" s="12"/>
      <c r="BD2541" s="12"/>
      <c r="BE2541" s="12"/>
      <c r="BF2541" s="12"/>
      <c r="BG2541" s="12"/>
      <c r="BH2541" s="12"/>
      <c r="BI2541" s="12"/>
      <c r="BJ2541" s="13"/>
      <c r="BK2541" s="13"/>
      <c r="BL2541" s="13"/>
      <c r="BM2541" s="13"/>
      <c r="BN2541" s="13"/>
    </row>
    <row r="2542" spans="1:66" x14ac:dyDescent="0.25">
      <c r="A2542" s="10"/>
      <c r="B2542" s="10"/>
      <c r="C2542" s="10"/>
      <c r="D2542" s="18"/>
      <c r="E2542" s="10"/>
      <c r="F2542" s="10"/>
      <c r="G2542" s="10"/>
      <c r="H2542" s="10"/>
      <c r="I2542" s="10"/>
      <c r="J2542" s="10"/>
      <c r="K2542" s="11"/>
      <c r="L2542" s="11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  <c r="AE2542" s="12"/>
      <c r="AF2542" s="12"/>
      <c r="AG2542" s="12"/>
      <c r="AH2542" s="12"/>
      <c r="AI2542" s="12"/>
      <c r="AJ2542" s="12"/>
      <c r="AK2542" s="12"/>
      <c r="AL2542" s="12"/>
      <c r="AM2542" s="12"/>
      <c r="AN2542" s="12"/>
      <c r="AO2542" s="12"/>
      <c r="AP2542" s="12"/>
      <c r="AQ2542" s="12"/>
      <c r="AR2542" s="12"/>
      <c r="AS2542" s="12"/>
      <c r="AT2542" s="12"/>
      <c r="AU2542" s="12"/>
      <c r="AV2542" s="12"/>
      <c r="AW2542" s="12"/>
      <c r="AX2542" s="12"/>
      <c r="AY2542" s="12"/>
      <c r="AZ2542" s="12"/>
      <c r="BA2542" s="12"/>
      <c r="BB2542" s="12"/>
      <c r="BC2542" s="12"/>
      <c r="BD2542" s="12"/>
      <c r="BE2542" s="12"/>
      <c r="BF2542" s="12"/>
      <c r="BG2542" s="12"/>
      <c r="BH2542" s="12"/>
      <c r="BI2542" s="12"/>
      <c r="BJ2542" s="13"/>
      <c r="BK2542" s="13"/>
      <c r="BL2542" s="13"/>
      <c r="BM2542" s="13"/>
      <c r="BN2542" s="13"/>
    </row>
    <row r="2543" spans="1:66" x14ac:dyDescent="0.25">
      <c r="A2543" s="10"/>
      <c r="B2543" s="10"/>
      <c r="C2543" s="10"/>
      <c r="D2543" s="18"/>
      <c r="E2543" s="10"/>
      <c r="F2543" s="10"/>
      <c r="G2543" s="10"/>
      <c r="H2543" s="10"/>
      <c r="I2543" s="10"/>
      <c r="J2543" s="10"/>
      <c r="K2543" s="11"/>
      <c r="L2543" s="11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2"/>
      <c r="AS2543" s="12"/>
      <c r="AT2543" s="12"/>
      <c r="AU2543" s="12"/>
      <c r="AV2543" s="12"/>
      <c r="AW2543" s="12"/>
      <c r="AX2543" s="12"/>
      <c r="AY2543" s="12"/>
      <c r="AZ2543" s="12"/>
      <c r="BA2543" s="12"/>
      <c r="BB2543" s="12"/>
      <c r="BC2543" s="12"/>
      <c r="BD2543" s="12"/>
      <c r="BE2543" s="12"/>
      <c r="BF2543" s="12"/>
      <c r="BG2543" s="12"/>
      <c r="BH2543" s="12"/>
      <c r="BI2543" s="12"/>
      <c r="BJ2543" s="13"/>
      <c r="BK2543" s="13"/>
      <c r="BL2543" s="13"/>
      <c r="BM2543" s="13"/>
      <c r="BN2543" s="13"/>
    </row>
    <row r="2544" spans="1:66" x14ac:dyDescent="0.25">
      <c r="A2544" s="10"/>
      <c r="B2544" s="10"/>
      <c r="C2544" s="10"/>
      <c r="D2544" s="18"/>
      <c r="E2544" s="10"/>
      <c r="F2544" s="10"/>
      <c r="G2544" s="10"/>
      <c r="H2544" s="10"/>
      <c r="I2544" s="10"/>
      <c r="J2544" s="10"/>
      <c r="K2544" s="11"/>
      <c r="L2544" s="11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  <c r="AE2544" s="12"/>
      <c r="AF2544" s="12"/>
      <c r="AG2544" s="12"/>
      <c r="AH2544" s="12"/>
      <c r="AI2544" s="12"/>
      <c r="AJ2544" s="12"/>
      <c r="AK2544" s="12"/>
      <c r="AL2544" s="12"/>
      <c r="AM2544" s="12"/>
      <c r="AN2544" s="12"/>
      <c r="AO2544" s="12"/>
      <c r="AP2544" s="12"/>
      <c r="AQ2544" s="12"/>
      <c r="AR2544" s="12"/>
      <c r="AS2544" s="12"/>
      <c r="AT2544" s="12"/>
      <c r="AU2544" s="12"/>
      <c r="AV2544" s="12"/>
      <c r="AW2544" s="12"/>
      <c r="AX2544" s="12"/>
      <c r="AY2544" s="12"/>
      <c r="AZ2544" s="12"/>
      <c r="BA2544" s="12"/>
      <c r="BB2544" s="12"/>
      <c r="BC2544" s="12"/>
      <c r="BD2544" s="12"/>
      <c r="BE2544" s="12"/>
      <c r="BF2544" s="12"/>
      <c r="BG2544" s="12"/>
      <c r="BH2544" s="12"/>
      <c r="BI2544" s="12"/>
      <c r="BJ2544" s="13"/>
      <c r="BK2544" s="13"/>
      <c r="BL2544" s="13"/>
      <c r="BM2544" s="13"/>
      <c r="BN2544" s="13"/>
    </row>
    <row r="2545" spans="1:66" x14ac:dyDescent="0.25">
      <c r="A2545" s="10"/>
      <c r="B2545" s="10"/>
      <c r="C2545" s="10"/>
      <c r="D2545" s="18"/>
      <c r="E2545" s="10"/>
      <c r="F2545" s="10"/>
      <c r="G2545" s="10"/>
      <c r="H2545" s="10"/>
      <c r="I2545" s="10"/>
      <c r="J2545" s="10"/>
      <c r="K2545" s="11"/>
      <c r="L2545" s="11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2"/>
      <c r="AS2545" s="12"/>
      <c r="AT2545" s="12"/>
      <c r="AU2545" s="12"/>
      <c r="AV2545" s="12"/>
      <c r="AW2545" s="12"/>
      <c r="AX2545" s="12"/>
      <c r="AY2545" s="12"/>
      <c r="AZ2545" s="12"/>
      <c r="BA2545" s="12"/>
      <c r="BB2545" s="12"/>
      <c r="BC2545" s="12"/>
      <c r="BD2545" s="12"/>
      <c r="BE2545" s="12"/>
      <c r="BF2545" s="12"/>
      <c r="BG2545" s="12"/>
      <c r="BH2545" s="12"/>
      <c r="BI2545" s="12"/>
      <c r="BJ2545" s="13"/>
      <c r="BK2545" s="13"/>
      <c r="BL2545" s="13"/>
      <c r="BM2545" s="13"/>
      <c r="BN2545" s="13"/>
    </row>
    <row r="2546" spans="1:66" x14ac:dyDescent="0.25">
      <c r="A2546" s="10"/>
      <c r="B2546" s="10"/>
      <c r="C2546" s="10"/>
      <c r="D2546" s="18"/>
      <c r="E2546" s="10"/>
      <c r="F2546" s="10"/>
      <c r="G2546" s="10"/>
      <c r="H2546" s="10"/>
      <c r="I2546" s="10"/>
      <c r="J2546" s="10"/>
      <c r="K2546" s="11"/>
      <c r="L2546" s="11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12"/>
      <c r="AF2546" s="12"/>
      <c r="AG2546" s="12"/>
      <c r="AH2546" s="12"/>
      <c r="AI2546" s="12"/>
      <c r="AJ2546" s="12"/>
      <c r="AK2546" s="12"/>
      <c r="AL2546" s="12"/>
      <c r="AM2546" s="12"/>
      <c r="AN2546" s="12"/>
      <c r="AO2546" s="12"/>
      <c r="AP2546" s="12"/>
      <c r="AQ2546" s="12"/>
      <c r="AR2546" s="12"/>
      <c r="AS2546" s="12"/>
      <c r="AT2546" s="12"/>
      <c r="AU2546" s="12"/>
      <c r="AV2546" s="12"/>
      <c r="AW2546" s="12"/>
      <c r="AX2546" s="12"/>
      <c r="AY2546" s="12"/>
      <c r="AZ2546" s="12"/>
      <c r="BA2546" s="12"/>
      <c r="BB2546" s="12"/>
      <c r="BC2546" s="12"/>
      <c r="BD2546" s="12"/>
      <c r="BE2546" s="12"/>
      <c r="BF2546" s="12"/>
      <c r="BG2546" s="12"/>
      <c r="BH2546" s="12"/>
      <c r="BI2546" s="12"/>
      <c r="BJ2546" s="13"/>
      <c r="BK2546" s="13"/>
      <c r="BL2546" s="13"/>
      <c r="BM2546" s="13"/>
      <c r="BN2546" s="13"/>
    </row>
    <row r="2547" spans="1:66" x14ac:dyDescent="0.25">
      <c r="A2547" s="10"/>
      <c r="B2547" s="10"/>
      <c r="C2547" s="10"/>
      <c r="D2547" s="18"/>
      <c r="E2547" s="10"/>
      <c r="F2547" s="10"/>
      <c r="G2547" s="10"/>
      <c r="H2547" s="10"/>
      <c r="I2547" s="10"/>
      <c r="J2547" s="10"/>
      <c r="K2547" s="11"/>
      <c r="L2547" s="11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2"/>
      <c r="AS2547" s="12"/>
      <c r="AT2547" s="12"/>
      <c r="AU2547" s="12"/>
      <c r="AV2547" s="12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12"/>
      <c r="BG2547" s="12"/>
      <c r="BH2547" s="12"/>
      <c r="BI2547" s="12"/>
      <c r="BJ2547" s="13"/>
      <c r="BK2547" s="13"/>
      <c r="BL2547" s="13"/>
      <c r="BM2547" s="13"/>
      <c r="BN2547" s="13"/>
    </row>
    <row r="2548" spans="1:66" x14ac:dyDescent="0.25">
      <c r="A2548" s="10"/>
      <c r="B2548" s="10"/>
      <c r="C2548" s="10"/>
      <c r="D2548" s="18"/>
      <c r="E2548" s="10"/>
      <c r="F2548" s="10"/>
      <c r="G2548" s="10"/>
      <c r="H2548" s="10"/>
      <c r="I2548" s="10"/>
      <c r="J2548" s="10"/>
      <c r="K2548" s="11"/>
      <c r="L2548" s="11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  <c r="AE2548" s="12"/>
      <c r="AF2548" s="12"/>
      <c r="AG2548" s="12"/>
      <c r="AH2548" s="12"/>
      <c r="AI2548" s="12"/>
      <c r="AJ2548" s="12"/>
      <c r="AK2548" s="12"/>
      <c r="AL2548" s="12"/>
      <c r="AM2548" s="12"/>
      <c r="AN2548" s="12"/>
      <c r="AO2548" s="12"/>
      <c r="AP2548" s="12"/>
      <c r="AQ2548" s="12"/>
      <c r="AR2548" s="12"/>
      <c r="AS2548" s="12"/>
      <c r="AT2548" s="12"/>
      <c r="AU2548" s="12"/>
      <c r="AV2548" s="12"/>
      <c r="AW2548" s="12"/>
      <c r="AX2548" s="12"/>
      <c r="AY2548" s="12"/>
      <c r="AZ2548" s="12"/>
      <c r="BA2548" s="12"/>
      <c r="BB2548" s="12"/>
      <c r="BC2548" s="12"/>
      <c r="BD2548" s="12"/>
      <c r="BE2548" s="12"/>
      <c r="BF2548" s="12"/>
      <c r="BG2548" s="12"/>
      <c r="BH2548" s="12"/>
      <c r="BI2548" s="12"/>
      <c r="BJ2548" s="13"/>
      <c r="BK2548" s="13"/>
      <c r="BL2548" s="13"/>
      <c r="BM2548" s="13"/>
      <c r="BN2548" s="13"/>
    </row>
    <row r="2549" spans="1:66" x14ac:dyDescent="0.25">
      <c r="A2549" s="10"/>
      <c r="B2549" s="10"/>
      <c r="C2549" s="10"/>
      <c r="D2549" s="18"/>
      <c r="E2549" s="10"/>
      <c r="F2549" s="10"/>
      <c r="G2549" s="10"/>
      <c r="H2549" s="10"/>
      <c r="I2549" s="10"/>
      <c r="J2549" s="10"/>
      <c r="K2549" s="11"/>
      <c r="L2549" s="11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2"/>
      <c r="AS2549" s="12"/>
      <c r="AT2549" s="12"/>
      <c r="AU2549" s="12"/>
      <c r="AV2549" s="12"/>
      <c r="AW2549" s="12"/>
      <c r="AX2549" s="12"/>
      <c r="AY2549" s="12"/>
      <c r="AZ2549" s="12"/>
      <c r="BA2549" s="12"/>
      <c r="BB2549" s="12"/>
      <c r="BC2549" s="12"/>
      <c r="BD2549" s="12"/>
      <c r="BE2549" s="12"/>
      <c r="BF2549" s="12"/>
      <c r="BG2549" s="12"/>
      <c r="BH2549" s="12"/>
      <c r="BI2549" s="12"/>
      <c r="BJ2549" s="13"/>
      <c r="BK2549" s="13"/>
      <c r="BL2549" s="13"/>
      <c r="BM2549" s="13"/>
      <c r="BN2549" s="13"/>
    </row>
    <row r="2550" spans="1:66" x14ac:dyDescent="0.25">
      <c r="A2550" s="10"/>
      <c r="B2550" s="10"/>
      <c r="C2550" s="10"/>
      <c r="D2550" s="18"/>
      <c r="E2550" s="10"/>
      <c r="F2550" s="10"/>
      <c r="G2550" s="10"/>
      <c r="H2550" s="10"/>
      <c r="I2550" s="10"/>
      <c r="J2550" s="10"/>
      <c r="K2550" s="11"/>
      <c r="L2550" s="11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12"/>
      <c r="AF2550" s="12"/>
      <c r="AG2550" s="12"/>
      <c r="AH2550" s="12"/>
      <c r="AI2550" s="12"/>
      <c r="AJ2550" s="12"/>
      <c r="AK2550" s="12"/>
      <c r="AL2550" s="12"/>
      <c r="AM2550" s="12"/>
      <c r="AN2550" s="12"/>
      <c r="AO2550" s="12"/>
      <c r="AP2550" s="12"/>
      <c r="AQ2550" s="12"/>
      <c r="AR2550" s="12"/>
      <c r="AS2550" s="12"/>
      <c r="AT2550" s="12"/>
      <c r="AU2550" s="12"/>
      <c r="AV2550" s="12"/>
      <c r="AW2550" s="12"/>
      <c r="AX2550" s="12"/>
      <c r="AY2550" s="12"/>
      <c r="AZ2550" s="12"/>
      <c r="BA2550" s="12"/>
      <c r="BB2550" s="12"/>
      <c r="BC2550" s="12"/>
      <c r="BD2550" s="12"/>
      <c r="BE2550" s="12"/>
      <c r="BF2550" s="12"/>
      <c r="BG2550" s="12"/>
      <c r="BH2550" s="12"/>
      <c r="BI2550" s="12"/>
      <c r="BJ2550" s="13"/>
      <c r="BK2550" s="13"/>
      <c r="BL2550" s="13"/>
      <c r="BM2550" s="13"/>
      <c r="BN2550" s="13"/>
    </row>
    <row r="2551" spans="1:66" x14ac:dyDescent="0.25">
      <c r="A2551" s="10"/>
      <c r="B2551" s="10"/>
      <c r="C2551" s="10"/>
      <c r="D2551" s="18"/>
      <c r="E2551" s="10"/>
      <c r="F2551" s="10"/>
      <c r="G2551" s="10"/>
      <c r="H2551" s="10"/>
      <c r="I2551" s="10"/>
      <c r="J2551" s="10"/>
      <c r="K2551" s="11"/>
      <c r="L2551" s="11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2"/>
      <c r="AS2551" s="12"/>
      <c r="AT2551" s="12"/>
      <c r="AU2551" s="12"/>
      <c r="AV2551" s="12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12"/>
      <c r="BG2551" s="12"/>
      <c r="BH2551" s="12"/>
      <c r="BI2551" s="12"/>
      <c r="BJ2551" s="13"/>
      <c r="BK2551" s="13"/>
      <c r="BL2551" s="13"/>
      <c r="BM2551" s="13"/>
      <c r="BN2551" s="13"/>
    </row>
    <row r="2552" spans="1:66" x14ac:dyDescent="0.25">
      <c r="A2552" s="10"/>
      <c r="B2552" s="10"/>
      <c r="C2552" s="10"/>
      <c r="D2552" s="18"/>
      <c r="E2552" s="10"/>
      <c r="F2552" s="10"/>
      <c r="G2552" s="10"/>
      <c r="H2552" s="10"/>
      <c r="I2552" s="10"/>
      <c r="J2552" s="10"/>
      <c r="K2552" s="11"/>
      <c r="L2552" s="11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  <c r="AE2552" s="12"/>
      <c r="AF2552" s="12"/>
      <c r="AG2552" s="12"/>
      <c r="AH2552" s="12"/>
      <c r="AI2552" s="12"/>
      <c r="AJ2552" s="12"/>
      <c r="AK2552" s="12"/>
      <c r="AL2552" s="12"/>
      <c r="AM2552" s="12"/>
      <c r="AN2552" s="12"/>
      <c r="AO2552" s="12"/>
      <c r="AP2552" s="12"/>
      <c r="AQ2552" s="12"/>
      <c r="AR2552" s="12"/>
      <c r="AS2552" s="12"/>
      <c r="AT2552" s="12"/>
      <c r="AU2552" s="12"/>
      <c r="AV2552" s="12"/>
      <c r="AW2552" s="12"/>
      <c r="AX2552" s="12"/>
      <c r="AY2552" s="12"/>
      <c r="AZ2552" s="12"/>
      <c r="BA2552" s="12"/>
      <c r="BB2552" s="12"/>
      <c r="BC2552" s="12"/>
      <c r="BD2552" s="12"/>
      <c r="BE2552" s="12"/>
      <c r="BF2552" s="12"/>
      <c r="BG2552" s="12"/>
      <c r="BH2552" s="12"/>
      <c r="BI2552" s="12"/>
      <c r="BJ2552" s="13"/>
      <c r="BK2552" s="13"/>
      <c r="BL2552" s="13"/>
      <c r="BM2552" s="13"/>
      <c r="BN2552" s="13"/>
    </row>
    <row r="2553" spans="1:66" x14ac:dyDescent="0.25">
      <c r="A2553" s="10"/>
      <c r="B2553" s="10"/>
      <c r="C2553" s="10"/>
      <c r="D2553" s="18"/>
      <c r="E2553" s="10"/>
      <c r="F2553" s="10"/>
      <c r="G2553" s="10"/>
      <c r="H2553" s="10"/>
      <c r="I2553" s="10"/>
      <c r="J2553" s="10"/>
      <c r="K2553" s="11"/>
      <c r="L2553" s="11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2"/>
      <c r="AS2553" s="12"/>
      <c r="AT2553" s="12"/>
      <c r="AU2553" s="12"/>
      <c r="AV2553" s="12"/>
      <c r="AW2553" s="12"/>
      <c r="AX2553" s="12"/>
      <c r="AY2553" s="12"/>
      <c r="AZ2553" s="12"/>
      <c r="BA2553" s="12"/>
      <c r="BB2553" s="12"/>
      <c r="BC2553" s="12"/>
      <c r="BD2553" s="12"/>
      <c r="BE2553" s="12"/>
      <c r="BF2553" s="12"/>
      <c r="BG2553" s="12"/>
      <c r="BH2553" s="12"/>
      <c r="BI2553" s="12"/>
      <c r="BJ2553" s="13"/>
      <c r="BK2553" s="13"/>
      <c r="BL2553" s="13"/>
      <c r="BM2553" s="13"/>
      <c r="BN2553" s="13"/>
    </row>
    <row r="2554" spans="1:66" x14ac:dyDescent="0.25">
      <c r="A2554" s="10"/>
      <c r="B2554" s="10"/>
      <c r="C2554" s="10"/>
      <c r="D2554" s="18"/>
      <c r="E2554" s="10"/>
      <c r="F2554" s="10"/>
      <c r="G2554" s="10"/>
      <c r="H2554" s="10"/>
      <c r="I2554" s="10"/>
      <c r="J2554" s="10"/>
      <c r="K2554" s="11"/>
      <c r="L2554" s="11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2"/>
      <c r="AF2554" s="12"/>
      <c r="AG2554" s="12"/>
      <c r="AH2554" s="12"/>
      <c r="AI2554" s="12"/>
      <c r="AJ2554" s="12"/>
      <c r="AK2554" s="12"/>
      <c r="AL2554" s="12"/>
      <c r="AM2554" s="12"/>
      <c r="AN2554" s="12"/>
      <c r="AO2554" s="12"/>
      <c r="AP2554" s="12"/>
      <c r="AQ2554" s="12"/>
      <c r="AR2554" s="12"/>
      <c r="AS2554" s="12"/>
      <c r="AT2554" s="12"/>
      <c r="AU2554" s="12"/>
      <c r="AV2554" s="12"/>
      <c r="AW2554" s="12"/>
      <c r="AX2554" s="12"/>
      <c r="AY2554" s="12"/>
      <c r="AZ2554" s="12"/>
      <c r="BA2554" s="12"/>
      <c r="BB2554" s="12"/>
      <c r="BC2554" s="12"/>
      <c r="BD2554" s="12"/>
      <c r="BE2554" s="12"/>
      <c r="BF2554" s="12"/>
      <c r="BG2554" s="12"/>
      <c r="BH2554" s="12"/>
      <c r="BI2554" s="12"/>
      <c r="BJ2554" s="13"/>
      <c r="BK2554" s="13"/>
      <c r="BL2554" s="13"/>
      <c r="BM2554" s="13"/>
      <c r="BN2554" s="13"/>
    </row>
    <row r="2555" spans="1:66" x14ac:dyDescent="0.25">
      <c r="A2555" s="10"/>
      <c r="B2555" s="10"/>
      <c r="C2555" s="10"/>
      <c r="D2555" s="18"/>
      <c r="E2555" s="10"/>
      <c r="F2555" s="10"/>
      <c r="G2555" s="10"/>
      <c r="H2555" s="10"/>
      <c r="I2555" s="10"/>
      <c r="J2555" s="10"/>
      <c r="K2555" s="11"/>
      <c r="L2555" s="11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2"/>
      <c r="AS2555" s="12"/>
      <c r="AT2555" s="12"/>
      <c r="AU2555" s="12"/>
      <c r="AV2555" s="12"/>
      <c r="AW2555" s="12"/>
      <c r="AX2555" s="12"/>
      <c r="AY2555" s="12"/>
      <c r="AZ2555" s="12"/>
      <c r="BA2555" s="12"/>
      <c r="BB2555" s="12"/>
      <c r="BC2555" s="12"/>
      <c r="BD2555" s="12"/>
      <c r="BE2555" s="12"/>
      <c r="BF2555" s="12"/>
      <c r="BG2555" s="12"/>
      <c r="BH2555" s="12"/>
      <c r="BI2555" s="12"/>
      <c r="BJ2555" s="13"/>
      <c r="BK2555" s="13"/>
      <c r="BL2555" s="13"/>
      <c r="BM2555" s="13"/>
      <c r="BN2555" s="13"/>
    </row>
    <row r="2556" spans="1:66" x14ac:dyDescent="0.25">
      <c r="A2556" s="10"/>
      <c r="B2556" s="10"/>
      <c r="C2556" s="10"/>
      <c r="D2556" s="18"/>
      <c r="E2556" s="10"/>
      <c r="F2556" s="10"/>
      <c r="G2556" s="10"/>
      <c r="H2556" s="10"/>
      <c r="I2556" s="10"/>
      <c r="J2556" s="10"/>
      <c r="K2556" s="11"/>
      <c r="L2556" s="11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12"/>
      <c r="AF2556" s="12"/>
      <c r="AG2556" s="12"/>
      <c r="AH2556" s="12"/>
      <c r="AI2556" s="12"/>
      <c r="AJ2556" s="12"/>
      <c r="AK2556" s="12"/>
      <c r="AL2556" s="12"/>
      <c r="AM2556" s="12"/>
      <c r="AN2556" s="12"/>
      <c r="AO2556" s="12"/>
      <c r="AP2556" s="12"/>
      <c r="AQ2556" s="12"/>
      <c r="AR2556" s="12"/>
      <c r="AS2556" s="12"/>
      <c r="AT2556" s="12"/>
      <c r="AU2556" s="12"/>
      <c r="AV2556" s="12"/>
      <c r="AW2556" s="12"/>
      <c r="AX2556" s="12"/>
      <c r="AY2556" s="12"/>
      <c r="AZ2556" s="12"/>
      <c r="BA2556" s="12"/>
      <c r="BB2556" s="12"/>
      <c r="BC2556" s="12"/>
      <c r="BD2556" s="12"/>
      <c r="BE2556" s="12"/>
      <c r="BF2556" s="12"/>
      <c r="BG2556" s="12"/>
      <c r="BH2556" s="12"/>
      <c r="BI2556" s="12"/>
      <c r="BJ2556" s="13"/>
      <c r="BK2556" s="13"/>
      <c r="BL2556" s="13"/>
      <c r="BM2556" s="13"/>
      <c r="BN2556" s="13"/>
    </row>
    <row r="2557" spans="1:66" x14ac:dyDescent="0.25">
      <c r="A2557" s="10"/>
      <c r="B2557" s="10"/>
      <c r="C2557" s="10"/>
      <c r="D2557" s="18"/>
      <c r="E2557" s="10"/>
      <c r="F2557" s="10"/>
      <c r="G2557" s="10"/>
      <c r="H2557" s="10"/>
      <c r="I2557" s="10"/>
      <c r="J2557" s="10"/>
      <c r="K2557" s="11"/>
      <c r="L2557" s="11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2"/>
      <c r="AS2557" s="12"/>
      <c r="AT2557" s="12"/>
      <c r="AU2557" s="12"/>
      <c r="AV2557" s="12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12"/>
      <c r="BG2557" s="12"/>
      <c r="BH2557" s="12"/>
      <c r="BI2557" s="12"/>
      <c r="BJ2557" s="13"/>
      <c r="BK2557" s="13"/>
      <c r="BL2557" s="13"/>
      <c r="BM2557" s="13"/>
      <c r="BN2557" s="13"/>
    </row>
    <row r="2558" spans="1:66" x14ac:dyDescent="0.25">
      <c r="A2558" s="10"/>
      <c r="B2558" s="10"/>
      <c r="C2558" s="10"/>
      <c r="D2558" s="18"/>
      <c r="E2558" s="10"/>
      <c r="F2558" s="10"/>
      <c r="G2558" s="10"/>
      <c r="H2558" s="10"/>
      <c r="I2558" s="10"/>
      <c r="J2558" s="10"/>
      <c r="K2558" s="11"/>
      <c r="L2558" s="11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2"/>
      <c r="AF2558" s="12"/>
      <c r="AG2558" s="12"/>
      <c r="AH2558" s="12"/>
      <c r="AI2558" s="12"/>
      <c r="AJ2558" s="12"/>
      <c r="AK2558" s="12"/>
      <c r="AL2558" s="12"/>
      <c r="AM2558" s="12"/>
      <c r="AN2558" s="12"/>
      <c r="AO2558" s="12"/>
      <c r="AP2558" s="12"/>
      <c r="AQ2558" s="12"/>
      <c r="AR2558" s="12"/>
      <c r="AS2558" s="12"/>
      <c r="AT2558" s="12"/>
      <c r="AU2558" s="12"/>
      <c r="AV2558" s="12"/>
      <c r="AW2558" s="12"/>
      <c r="AX2558" s="12"/>
      <c r="AY2558" s="12"/>
      <c r="AZ2558" s="12"/>
      <c r="BA2558" s="12"/>
      <c r="BB2558" s="12"/>
      <c r="BC2558" s="12"/>
      <c r="BD2558" s="12"/>
      <c r="BE2558" s="12"/>
      <c r="BF2558" s="12"/>
      <c r="BG2558" s="12"/>
      <c r="BH2558" s="12"/>
      <c r="BI2558" s="12"/>
      <c r="BJ2558" s="13"/>
      <c r="BK2558" s="13"/>
      <c r="BL2558" s="13"/>
      <c r="BM2558" s="13"/>
      <c r="BN2558" s="13"/>
    </row>
    <row r="2559" spans="1:66" x14ac:dyDescent="0.25">
      <c r="A2559" s="10"/>
      <c r="B2559" s="10"/>
      <c r="C2559" s="10"/>
      <c r="D2559" s="18"/>
      <c r="E2559" s="10"/>
      <c r="F2559" s="10"/>
      <c r="G2559" s="10"/>
      <c r="H2559" s="10"/>
      <c r="I2559" s="10"/>
      <c r="J2559" s="10"/>
      <c r="K2559" s="11"/>
      <c r="L2559" s="11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2"/>
      <c r="AS2559" s="12"/>
      <c r="AT2559" s="12"/>
      <c r="AU2559" s="12"/>
      <c r="AV2559" s="12"/>
      <c r="AW2559" s="12"/>
      <c r="AX2559" s="12"/>
      <c r="AY2559" s="12"/>
      <c r="AZ2559" s="12"/>
      <c r="BA2559" s="12"/>
      <c r="BB2559" s="12"/>
      <c r="BC2559" s="12"/>
      <c r="BD2559" s="12"/>
      <c r="BE2559" s="12"/>
      <c r="BF2559" s="12"/>
      <c r="BG2559" s="12"/>
      <c r="BH2559" s="12"/>
      <c r="BI2559" s="12"/>
      <c r="BJ2559" s="13"/>
      <c r="BK2559" s="13"/>
      <c r="BL2559" s="13"/>
      <c r="BM2559" s="13"/>
      <c r="BN2559" s="13"/>
    </row>
    <row r="2560" spans="1:66" x14ac:dyDescent="0.25">
      <c r="A2560" s="10"/>
      <c r="B2560" s="10"/>
      <c r="C2560" s="10"/>
      <c r="D2560" s="18"/>
      <c r="E2560" s="10"/>
      <c r="F2560" s="10"/>
      <c r="G2560" s="10"/>
      <c r="H2560" s="10"/>
      <c r="I2560" s="10"/>
      <c r="J2560" s="10"/>
      <c r="K2560" s="11"/>
      <c r="L2560" s="11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12"/>
      <c r="AE2560" s="12"/>
      <c r="AF2560" s="12"/>
      <c r="AG2560" s="12"/>
      <c r="AH2560" s="12"/>
      <c r="AI2560" s="12"/>
      <c r="AJ2560" s="12"/>
      <c r="AK2560" s="12"/>
      <c r="AL2560" s="12"/>
      <c r="AM2560" s="12"/>
      <c r="AN2560" s="12"/>
      <c r="AO2560" s="12"/>
      <c r="AP2560" s="12"/>
      <c r="AQ2560" s="12"/>
      <c r="AR2560" s="12"/>
      <c r="AS2560" s="12"/>
      <c r="AT2560" s="12"/>
      <c r="AU2560" s="12"/>
      <c r="AV2560" s="12"/>
      <c r="AW2560" s="12"/>
      <c r="AX2560" s="12"/>
      <c r="AY2560" s="12"/>
      <c r="AZ2560" s="12"/>
      <c r="BA2560" s="12"/>
      <c r="BB2560" s="12"/>
      <c r="BC2560" s="12"/>
      <c r="BD2560" s="12"/>
      <c r="BE2560" s="12"/>
      <c r="BF2560" s="12"/>
      <c r="BG2560" s="12"/>
      <c r="BH2560" s="12"/>
      <c r="BI2560" s="12"/>
      <c r="BJ2560" s="13"/>
      <c r="BK2560" s="13"/>
      <c r="BL2560" s="13"/>
      <c r="BM2560" s="13"/>
      <c r="BN2560" s="13"/>
    </row>
    <row r="2561" spans="1:66" x14ac:dyDescent="0.25">
      <c r="A2561" s="10"/>
      <c r="B2561" s="10"/>
      <c r="C2561" s="10"/>
      <c r="D2561" s="18"/>
      <c r="E2561" s="10"/>
      <c r="F2561" s="10"/>
      <c r="G2561" s="10"/>
      <c r="H2561" s="10"/>
      <c r="I2561" s="10"/>
      <c r="J2561" s="10"/>
      <c r="K2561" s="11"/>
      <c r="L2561" s="11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2"/>
      <c r="AS2561" s="12"/>
      <c r="AT2561" s="12"/>
      <c r="AU2561" s="12"/>
      <c r="AV2561" s="12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12"/>
      <c r="BG2561" s="12"/>
      <c r="BH2561" s="12"/>
      <c r="BI2561" s="12"/>
      <c r="BJ2561" s="13"/>
      <c r="BK2561" s="13"/>
      <c r="BL2561" s="13"/>
      <c r="BM2561" s="13"/>
      <c r="BN2561" s="13"/>
    </row>
    <row r="2562" spans="1:66" x14ac:dyDescent="0.25">
      <c r="A2562" s="10"/>
      <c r="B2562" s="10"/>
      <c r="C2562" s="10"/>
      <c r="D2562" s="18"/>
      <c r="E2562" s="10"/>
      <c r="F2562" s="10"/>
      <c r="G2562" s="10"/>
      <c r="H2562" s="10"/>
      <c r="I2562" s="10"/>
      <c r="J2562" s="10"/>
      <c r="K2562" s="11"/>
      <c r="L2562" s="11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12"/>
      <c r="AF2562" s="12"/>
      <c r="AG2562" s="12"/>
      <c r="AH2562" s="12"/>
      <c r="AI2562" s="12"/>
      <c r="AJ2562" s="12"/>
      <c r="AK2562" s="12"/>
      <c r="AL2562" s="12"/>
      <c r="AM2562" s="12"/>
      <c r="AN2562" s="12"/>
      <c r="AO2562" s="12"/>
      <c r="AP2562" s="12"/>
      <c r="AQ2562" s="12"/>
      <c r="AR2562" s="12"/>
      <c r="AS2562" s="12"/>
      <c r="AT2562" s="12"/>
      <c r="AU2562" s="12"/>
      <c r="AV2562" s="12"/>
      <c r="AW2562" s="12"/>
      <c r="AX2562" s="12"/>
      <c r="AY2562" s="12"/>
      <c r="AZ2562" s="12"/>
      <c r="BA2562" s="12"/>
      <c r="BB2562" s="12"/>
      <c r="BC2562" s="12"/>
      <c r="BD2562" s="12"/>
      <c r="BE2562" s="12"/>
      <c r="BF2562" s="12"/>
      <c r="BG2562" s="12"/>
      <c r="BH2562" s="12"/>
      <c r="BI2562" s="12"/>
      <c r="BJ2562" s="13"/>
      <c r="BK2562" s="13"/>
      <c r="BL2562" s="13"/>
      <c r="BM2562" s="13"/>
      <c r="BN2562" s="13"/>
    </row>
    <row r="2563" spans="1:66" x14ac:dyDescent="0.25">
      <c r="A2563" s="10"/>
      <c r="B2563" s="10"/>
      <c r="C2563" s="10"/>
      <c r="D2563" s="18"/>
      <c r="E2563" s="10"/>
      <c r="F2563" s="10"/>
      <c r="G2563" s="10"/>
      <c r="H2563" s="10"/>
      <c r="I2563" s="10"/>
      <c r="J2563" s="10"/>
      <c r="K2563" s="11"/>
      <c r="L2563" s="11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2"/>
      <c r="AS2563" s="12"/>
      <c r="AT2563" s="12"/>
      <c r="AU2563" s="12"/>
      <c r="AV2563" s="12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12"/>
      <c r="BG2563" s="12"/>
      <c r="BH2563" s="12"/>
      <c r="BI2563" s="12"/>
      <c r="BJ2563" s="13"/>
      <c r="BK2563" s="13"/>
      <c r="BL2563" s="13"/>
      <c r="BM2563" s="13"/>
      <c r="BN2563" s="13"/>
    </row>
    <row r="2564" spans="1:66" x14ac:dyDescent="0.25">
      <c r="A2564" s="10"/>
      <c r="B2564" s="10"/>
      <c r="C2564" s="10"/>
      <c r="D2564" s="18"/>
      <c r="E2564" s="10"/>
      <c r="F2564" s="10"/>
      <c r="G2564" s="10"/>
      <c r="H2564" s="10"/>
      <c r="I2564" s="10"/>
      <c r="J2564" s="10"/>
      <c r="K2564" s="11"/>
      <c r="L2564" s="11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  <c r="AE2564" s="12"/>
      <c r="AF2564" s="12"/>
      <c r="AG2564" s="12"/>
      <c r="AH2564" s="12"/>
      <c r="AI2564" s="12"/>
      <c r="AJ2564" s="12"/>
      <c r="AK2564" s="12"/>
      <c r="AL2564" s="12"/>
      <c r="AM2564" s="12"/>
      <c r="AN2564" s="12"/>
      <c r="AO2564" s="12"/>
      <c r="AP2564" s="12"/>
      <c r="AQ2564" s="12"/>
      <c r="AR2564" s="12"/>
      <c r="AS2564" s="12"/>
      <c r="AT2564" s="12"/>
      <c r="AU2564" s="12"/>
      <c r="AV2564" s="12"/>
      <c r="AW2564" s="12"/>
      <c r="AX2564" s="12"/>
      <c r="AY2564" s="12"/>
      <c r="AZ2564" s="12"/>
      <c r="BA2564" s="12"/>
      <c r="BB2564" s="12"/>
      <c r="BC2564" s="12"/>
      <c r="BD2564" s="12"/>
      <c r="BE2564" s="12"/>
      <c r="BF2564" s="12"/>
      <c r="BG2564" s="12"/>
      <c r="BH2564" s="12"/>
      <c r="BI2564" s="12"/>
      <c r="BJ2564" s="13"/>
      <c r="BK2564" s="13"/>
      <c r="BL2564" s="13"/>
      <c r="BM2564" s="13"/>
      <c r="BN2564" s="13"/>
    </row>
    <row r="2565" spans="1:66" x14ac:dyDescent="0.25">
      <c r="A2565" s="10"/>
      <c r="B2565" s="10"/>
      <c r="C2565" s="10"/>
      <c r="D2565" s="18"/>
      <c r="E2565" s="10"/>
      <c r="F2565" s="10"/>
      <c r="G2565" s="10"/>
      <c r="H2565" s="10"/>
      <c r="I2565" s="10"/>
      <c r="J2565" s="10"/>
      <c r="K2565" s="11"/>
      <c r="L2565" s="11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2"/>
      <c r="AS2565" s="12"/>
      <c r="AT2565" s="12"/>
      <c r="AU2565" s="12"/>
      <c r="AV2565" s="12"/>
      <c r="AW2565" s="12"/>
      <c r="AX2565" s="12"/>
      <c r="AY2565" s="12"/>
      <c r="AZ2565" s="12"/>
      <c r="BA2565" s="12"/>
      <c r="BB2565" s="12"/>
      <c r="BC2565" s="12"/>
      <c r="BD2565" s="12"/>
      <c r="BE2565" s="12"/>
      <c r="BF2565" s="12"/>
      <c r="BG2565" s="12"/>
      <c r="BH2565" s="12"/>
      <c r="BI2565" s="12"/>
      <c r="BJ2565" s="13"/>
      <c r="BK2565" s="13"/>
      <c r="BL2565" s="13"/>
      <c r="BM2565" s="13"/>
      <c r="BN2565" s="13"/>
    </row>
    <row r="2566" spans="1:66" x14ac:dyDescent="0.25">
      <c r="A2566" s="10"/>
      <c r="B2566" s="10"/>
      <c r="C2566" s="10"/>
      <c r="D2566" s="18"/>
      <c r="E2566" s="10"/>
      <c r="F2566" s="10"/>
      <c r="G2566" s="10"/>
      <c r="H2566" s="10"/>
      <c r="I2566" s="10"/>
      <c r="J2566" s="10"/>
      <c r="K2566" s="11"/>
      <c r="L2566" s="11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  <c r="AF2566" s="12"/>
      <c r="AG2566" s="12"/>
      <c r="AH2566" s="12"/>
      <c r="AI2566" s="12"/>
      <c r="AJ2566" s="12"/>
      <c r="AK2566" s="12"/>
      <c r="AL2566" s="12"/>
      <c r="AM2566" s="12"/>
      <c r="AN2566" s="12"/>
      <c r="AO2566" s="12"/>
      <c r="AP2566" s="12"/>
      <c r="AQ2566" s="12"/>
      <c r="AR2566" s="12"/>
      <c r="AS2566" s="12"/>
      <c r="AT2566" s="12"/>
      <c r="AU2566" s="12"/>
      <c r="AV2566" s="12"/>
      <c r="AW2566" s="12"/>
      <c r="AX2566" s="12"/>
      <c r="AY2566" s="12"/>
      <c r="AZ2566" s="12"/>
      <c r="BA2566" s="12"/>
      <c r="BB2566" s="12"/>
      <c r="BC2566" s="12"/>
      <c r="BD2566" s="12"/>
      <c r="BE2566" s="12"/>
      <c r="BF2566" s="12"/>
      <c r="BG2566" s="12"/>
      <c r="BH2566" s="12"/>
      <c r="BI2566" s="12"/>
      <c r="BJ2566" s="13"/>
      <c r="BK2566" s="13"/>
      <c r="BL2566" s="13"/>
      <c r="BM2566" s="13"/>
      <c r="BN2566" s="13"/>
    </row>
    <row r="2567" spans="1:66" x14ac:dyDescent="0.25">
      <c r="A2567" s="10"/>
      <c r="B2567" s="10"/>
      <c r="C2567" s="10"/>
      <c r="D2567" s="18"/>
      <c r="E2567" s="10"/>
      <c r="F2567" s="10"/>
      <c r="G2567" s="10"/>
      <c r="H2567" s="10"/>
      <c r="I2567" s="10"/>
      <c r="J2567" s="10"/>
      <c r="K2567" s="11"/>
      <c r="L2567" s="11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2"/>
      <c r="AS2567" s="12"/>
      <c r="AT2567" s="12"/>
      <c r="AU2567" s="12"/>
      <c r="AV2567" s="12"/>
      <c r="AW2567" s="12"/>
      <c r="AX2567" s="12"/>
      <c r="AY2567" s="12"/>
      <c r="AZ2567" s="12"/>
      <c r="BA2567" s="12"/>
      <c r="BB2567" s="12"/>
      <c r="BC2567" s="12"/>
      <c r="BD2567" s="12"/>
      <c r="BE2567" s="12"/>
      <c r="BF2567" s="12"/>
      <c r="BG2567" s="12"/>
      <c r="BH2567" s="12"/>
      <c r="BI2567" s="12"/>
      <c r="BJ2567" s="13"/>
      <c r="BK2567" s="13"/>
      <c r="BL2567" s="13"/>
      <c r="BM2567" s="13"/>
      <c r="BN2567" s="13"/>
    </row>
    <row r="2568" spans="1:66" x14ac:dyDescent="0.25">
      <c r="A2568" s="10"/>
      <c r="B2568" s="10"/>
      <c r="C2568" s="10"/>
      <c r="D2568" s="18"/>
      <c r="E2568" s="10"/>
      <c r="F2568" s="10"/>
      <c r="G2568" s="10"/>
      <c r="H2568" s="10"/>
      <c r="I2568" s="10"/>
      <c r="J2568" s="10"/>
      <c r="K2568" s="11"/>
      <c r="L2568" s="11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2"/>
      <c r="AF2568" s="12"/>
      <c r="AG2568" s="12"/>
      <c r="AH2568" s="12"/>
      <c r="AI2568" s="12"/>
      <c r="AJ2568" s="12"/>
      <c r="AK2568" s="12"/>
      <c r="AL2568" s="12"/>
      <c r="AM2568" s="12"/>
      <c r="AN2568" s="12"/>
      <c r="AO2568" s="12"/>
      <c r="AP2568" s="12"/>
      <c r="AQ2568" s="12"/>
      <c r="AR2568" s="12"/>
      <c r="AS2568" s="12"/>
      <c r="AT2568" s="12"/>
      <c r="AU2568" s="12"/>
      <c r="AV2568" s="12"/>
      <c r="AW2568" s="12"/>
      <c r="AX2568" s="12"/>
      <c r="AY2568" s="12"/>
      <c r="AZ2568" s="12"/>
      <c r="BA2568" s="12"/>
      <c r="BB2568" s="12"/>
      <c r="BC2568" s="12"/>
      <c r="BD2568" s="12"/>
      <c r="BE2568" s="12"/>
      <c r="BF2568" s="12"/>
      <c r="BG2568" s="12"/>
      <c r="BH2568" s="12"/>
      <c r="BI2568" s="12"/>
      <c r="BJ2568" s="13"/>
      <c r="BK2568" s="13"/>
      <c r="BL2568" s="13"/>
      <c r="BM2568" s="13"/>
      <c r="BN2568" s="13"/>
    </row>
    <row r="2569" spans="1:66" x14ac:dyDescent="0.25">
      <c r="A2569" s="10"/>
      <c r="B2569" s="10"/>
      <c r="C2569" s="10"/>
      <c r="D2569" s="18"/>
      <c r="E2569" s="10"/>
      <c r="F2569" s="10"/>
      <c r="G2569" s="10"/>
      <c r="H2569" s="10"/>
      <c r="I2569" s="10"/>
      <c r="J2569" s="10"/>
      <c r="K2569" s="11"/>
      <c r="L2569" s="11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2"/>
      <c r="AS2569" s="12"/>
      <c r="AT2569" s="12"/>
      <c r="AU2569" s="12"/>
      <c r="AV2569" s="12"/>
      <c r="AW2569" s="12"/>
      <c r="AX2569" s="12"/>
      <c r="AY2569" s="12"/>
      <c r="AZ2569" s="12"/>
      <c r="BA2569" s="12"/>
      <c r="BB2569" s="12"/>
      <c r="BC2569" s="12"/>
      <c r="BD2569" s="12"/>
      <c r="BE2569" s="12"/>
      <c r="BF2569" s="12"/>
      <c r="BG2569" s="12"/>
      <c r="BH2569" s="12"/>
      <c r="BI2569" s="12"/>
      <c r="BJ2569" s="13"/>
      <c r="BK2569" s="13"/>
      <c r="BL2569" s="13"/>
      <c r="BM2569" s="13"/>
      <c r="BN2569" s="13"/>
    </row>
    <row r="2570" spans="1:66" x14ac:dyDescent="0.25">
      <c r="A2570" s="10"/>
      <c r="B2570" s="10"/>
      <c r="C2570" s="10"/>
      <c r="D2570" s="18"/>
      <c r="E2570" s="10"/>
      <c r="F2570" s="10"/>
      <c r="G2570" s="10"/>
      <c r="H2570" s="10"/>
      <c r="I2570" s="10"/>
      <c r="J2570" s="10"/>
      <c r="K2570" s="11"/>
      <c r="L2570" s="11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12"/>
      <c r="AF2570" s="12"/>
      <c r="AG2570" s="12"/>
      <c r="AH2570" s="12"/>
      <c r="AI2570" s="12"/>
      <c r="AJ2570" s="12"/>
      <c r="AK2570" s="12"/>
      <c r="AL2570" s="12"/>
      <c r="AM2570" s="12"/>
      <c r="AN2570" s="12"/>
      <c r="AO2570" s="12"/>
      <c r="AP2570" s="12"/>
      <c r="AQ2570" s="12"/>
      <c r="AR2570" s="12"/>
      <c r="AS2570" s="12"/>
      <c r="AT2570" s="12"/>
      <c r="AU2570" s="12"/>
      <c r="AV2570" s="12"/>
      <c r="AW2570" s="12"/>
      <c r="AX2570" s="12"/>
      <c r="AY2570" s="12"/>
      <c r="AZ2570" s="12"/>
      <c r="BA2570" s="12"/>
      <c r="BB2570" s="12"/>
      <c r="BC2570" s="12"/>
      <c r="BD2570" s="12"/>
      <c r="BE2570" s="12"/>
      <c r="BF2570" s="12"/>
      <c r="BG2570" s="12"/>
      <c r="BH2570" s="12"/>
      <c r="BI2570" s="12"/>
      <c r="BJ2570" s="13"/>
      <c r="BK2570" s="13"/>
      <c r="BL2570" s="13"/>
      <c r="BM2570" s="13"/>
      <c r="BN2570" s="13"/>
    </row>
    <row r="2571" spans="1:66" x14ac:dyDescent="0.25">
      <c r="A2571" s="10"/>
      <c r="B2571" s="10"/>
      <c r="C2571" s="10"/>
      <c r="D2571" s="18"/>
      <c r="E2571" s="10"/>
      <c r="F2571" s="10"/>
      <c r="G2571" s="10"/>
      <c r="H2571" s="10"/>
      <c r="I2571" s="10"/>
      <c r="J2571" s="10"/>
      <c r="K2571" s="11"/>
      <c r="L2571" s="11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2"/>
      <c r="AS2571" s="12"/>
      <c r="AT2571" s="12"/>
      <c r="AU2571" s="12"/>
      <c r="AV2571" s="12"/>
      <c r="AW2571" s="12"/>
      <c r="AX2571" s="12"/>
      <c r="AY2571" s="12"/>
      <c r="AZ2571" s="12"/>
      <c r="BA2571" s="12"/>
      <c r="BB2571" s="12"/>
      <c r="BC2571" s="12"/>
      <c r="BD2571" s="12"/>
      <c r="BE2571" s="12"/>
      <c r="BF2571" s="12"/>
      <c r="BG2571" s="12"/>
      <c r="BH2571" s="12"/>
      <c r="BI2571" s="12"/>
      <c r="BJ2571" s="13"/>
      <c r="BK2571" s="13"/>
      <c r="BL2571" s="13"/>
      <c r="BM2571" s="13"/>
      <c r="BN2571" s="13"/>
    </row>
    <row r="2572" spans="1:66" x14ac:dyDescent="0.25">
      <c r="A2572" s="10"/>
      <c r="B2572" s="10"/>
      <c r="C2572" s="10"/>
      <c r="D2572" s="18"/>
      <c r="E2572" s="10"/>
      <c r="F2572" s="10"/>
      <c r="G2572" s="10"/>
      <c r="H2572" s="10"/>
      <c r="I2572" s="10"/>
      <c r="J2572" s="10"/>
      <c r="K2572" s="11"/>
      <c r="L2572" s="11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2"/>
      <c r="AF2572" s="12"/>
      <c r="AG2572" s="12"/>
      <c r="AH2572" s="12"/>
      <c r="AI2572" s="12"/>
      <c r="AJ2572" s="12"/>
      <c r="AK2572" s="12"/>
      <c r="AL2572" s="12"/>
      <c r="AM2572" s="12"/>
      <c r="AN2572" s="12"/>
      <c r="AO2572" s="12"/>
      <c r="AP2572" s="12"/>
      <c r="AQ2572" s="12"/>
      <c r="AR2572" s="12"/>
      <c r="AS2572" s="12"/>
      <c r="AT2572" s="12"/>
      <c r="AU2572" s="12"/>
      <c r="AV2572" s="12"/>
      <c r="AW2572" s="12"/>
      <c r="AX2572" s="12"/>
      <c r="AY2572" s="12"/>
      <c r="AZ2572" s="12"/>
      <c r="BA2572" s="12"/>
      <c r="BB2572" s="12"/>
      <c r="BC2572" s="12"/>
      <c r="BD2572" s="12"/>
      <c r="BE2572" s="12"/>
      <c r="BF2572" s="12"/>
      <c r="BG2572" s="12"/>
      <c r="BH2572" s="12"/>
      <c r="BI2572" s="12"/>
      <c r="BJ2572" s="13"/>
      <c r="BK2572" s="13"/>
      <c r="BL2572" s="13"/>
      <c r="BM2572" s="13"/>
      <c r="BN2572" s="13"/>
    </row>
    <row r="2573" spans="1:66" x14ac:dyDescent="0.25">
      <c r="A2573" s="10"/>
      <c r="B2573" s="10"/>
      <c r="C2573" s="10"/>
      <c r="D2573" s="18"/>
      <c r="E2573" s="10"/>
      <c r="F2573" s="10"/>
      <c r="G2573" s="10"/>
      <c r="H2573" s="10"/>
      <c r="I2573" s="10"/>
      <c r="J2573" s="10"/>
      <c r="K2573" s="11"/>
      <c r="L2573" s="11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2"/>
      <c r="AS2573" s="12"/>
      <c r="AT2573" s="12"/>
      <c r="AU2573" s="12"/>
      <c r="AV2573" s="12"/>
      <c r="AW2573" s="12"/>
      <c r="AX2573" s="12"/>
      <c r="AY2573" s="12"/>
      <c r="AZ2573" s="12"/>
      <c r="BA2573" s="12"/>
      <c r="BB2573" s="12"/>
      <c r="BC2573" s="12"/>
      <c r="BD2573" s="12"/>
      <c r="BE2573" s="12"/>
      <c r="BF2573" s="12"/>
      <c r="BG2573" s="12"/>
      <c r="BH2573" s="12"/>
      <c r="BI2573" s="12"/>
      <c r="BJ2573" s="13"/>
      <c r="BK2573" s="13"/>
      <c r="BL2573" s="13"/>
      <c r="BM2573" s="13"/>
      <c r="BN2573" s="13"/>
    </row>
    <row r="2574" spans="1:66" x14ac:dyDescent="0.25">
      <c r="A2574" s="10"/>
      <c r="B2574" s="10"/>
      <c r="C2574" s="10"/>
      <c r="D2574" s="18"/>
      <c r="E2574" s="10"/>
      <c r="F2574" s="10"/>
      <c r="G2574" s="10"/>
      <c r="H2574" s="10"/>
      <c r="I2574" s="10"/>
      <c r="J2574" s="10"/>
      <c r="K2574" s="11"/>
      <c r="L2574" s="11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12"/>
      <c r="AF2574" s="12"/>
      <c r="AG2574" s="12"/>
      <c r="AH2574" s="12"/>
      <c r="AI2574" s="12"/>
      <c r="AJ2574" s="12"/>
      <c r="AK2574" s="12"/>
      <c r="AL2574" s="12"/>
      <c r="AM2574" s="12"/>
      <c r="AN2574" s="12"/>
      <c r="AO2574" s="12"/>
      <c r="AP2574" s="12"/>
      <c r="AQ2574" s="12"/>
      <c r="AR2574" s="12"/>
      <c r="AS2574" s="12"/>
      <c r="AT2574" s="12"/>
      <c r="AU2574" s="12"/>
      <c r="AV2574" s="12"/>
      <c r="AW2574" s="12"/>
      <c r="AX2574" s="12"/>
      <c r="AY2574" s="12"/>
      <c r="AZ2574" s="12"/>
      <c r="BA2574" s="12"/>
      <c r="BB2574" s="12"/>
      <c r="BC2574" s="12"/>
      <c r="BD2574" s="12"/>
      <c r="BE2574" s="12"/>
      <c r="BF2574" s="12"/>
      <c r="BG2574" s="12"/>
      <c r="BH2574" s="12"/>
      <c r="BI2574" s="12"/>
      <c r="BJ2574" s="13"/>
      <c r="BK2574" s="13"/>
      <c r="BL2574" s="13"/>
      <c r="BM2574" s="13"/>
      <c r="BN2574" s="13"/>
    </row>
    <row r="2575" spans="1:66" x14ac:dyDescent="0.25">
      <c r="A2575" s="10"/>
      <c r="B2575" s="10"/>
      <c r="C2575" s="10"/>
      <c r="D2575" s="18"/>
      <c r="E2575" s="10"/>
      <c r="F2575" s="10"/>
      <c r="G2575" s="10"/>
      <c r="H2575" s="10"/>
      <c r="I2575" s="10"/>
      <c r="J2575" s="10"/>
      <c r="K2575" s="11"/>
      <c r="L2575" s="11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2"/>
      <c r="AS2575" s="12"/>
      <c r="AT2575" s="12"/>
      <c r="AU2575" s="12"/>
      <c r="AV2575" s="12"/>
      <c r="AW2575" s="12"/>
      <c r="AX2575" s="12"/>
      <c r="AY2575" s="12"/>
      <c r="AZ2575" s="12"/>
      <c r="BA2575" s="12"/>
      <c r="BB2575" s="12"/>
      <c r="BC2575" s="12"/>
      <c r="BD2575" s="12"/>
      <c r="BE2575" s="12"/>
      <c r="BF2575" s="12"/>
      <c r="BG2575" s="12"/>
      <c r="BH2575" s="12"/>
      <c r="BI2575" s="12"/>
      <c r="BJ2575" s="13"/>
      <c r="BK2575" s="13"/>
      <c r="BL2575" s="13"/>
      <c r="BM2575" s="13"/>
      <c r="BN2575" s="13"/>
    </row>
    <row r="2576" spans="1:66" x14ac:dyDescent="0.25">
      <c r="A2576" s="10"/>
      <c r="B2576" s="10"/>
      <c r="C2576" s="10"/>
      <c r="D2576" s="18"/>
      <c r="E2576" s="10"/>
      <c r="F2576" s="10"/>
      <c r="G2576" s="10"/>
      <c r="H2576" s="10"/>
      <c r="I2576" s="10"/>
      <c r="J2576" s="10"/>
      <c r="K2576" s="11"/>
      <c r="L2576" s="11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  <c r="AE2576" s="12"/>
      <c r="AF2576" s="12"/>
      <c r="AG2576" s="12"/>
      <c r="AH2576" s="12"/>
      <c r="AI2576" s="12"/>
      <c r="AJ2576" s="12"/>
      <c r="AK2576" s="12"/>
      <c r="AL2576" s="12"/>
      <c r="AM2576" s="12"/>
      <c r="AN2576" s="12"/>
      <c r="AO2576" s="12"/>
      <c r="AP2576" s="12"/>
      <c r="AQ2576" s="12"/>
      <c r="AR2576" s="12"/>
      <c r="AS2576" s="12"/>
      <c r="AT2576" s="12"/>
      <c r="AU2576" s="12"/>
      <c r="AV2576" s="12"/>
      <c r="AW2576" s="12"/>
      <c r="AX2576" s="12"/>
      <c r="AY2576" s="12"/>
      <c r="AZ2576" s="12"/>
      <c r="BA2576" s="12"/>
      <c r="BB2576" s="12"/>
      <c r="BC2576" s="12"/>
      <c r="BD2576" s="12"/>
      <c r="BE2576" s="12"/>
      <c r="BF2576" s="12"/>
      <c r="BG2576" s="12"/>
      <c r="BH2576" s="12"/>
      <c r="BI2576" s="12"/>
      <c r="BJ2576" s="13"/>
      <c r="BK2576" s="13"/>
      <c r="BL2576" s="13"/>
      <c r="BM2576" s="13"/>
      <c r="BN2576" s="13"/>
    </row>
    <row r="2577" spans="1:66" x14ac:dyDescent="0.25">
      <c r="A2577" s="10"/>
      <c r="B2577" s="10"/>
      <c r="C2577" s="10"/>
      <c r="D2577" s="18"/>
      <c r="E2577" s="10"/>
      <c r="F2577" s="10"/>
      <c r="G2577" s="10"/>
      <c r="H2577" s="10"/>
      <c r="I2577" s="10"/>
      <c r="J2577" s="10"/>
      <c r="K2577" s="11"/>
      <c r="L2577" s="11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2"/>
      <c r="AS2577" s="12"/>
      <c r="AT2577" s="12"/>
      <c r="AU2577" s="12"/>
      <c r="AV2577" s="12"/>
      <c r="AW2577" s="12"/>
      <c r="AX2577" s="12"/>
      <c r="AY2577" s="12"/>
      <c r="AZ2577" s="12"/>
      <c r="BA2577" s="12"/>
      <c r="BB2577" s="12"/>
      <c r="BC2577" s="12"/>
      <c r="BD2577" s="12"/>
      <c r="BE2577" s="12"/>
      <c r="BF2577" s="12"/>
      <c r="BG2577" s="12"/>
      <c r="BH2577" s="12"/>
      <c r="BI2577" s="12"/>
      <c r="BJ2577" s="13"/>
      <c r="BK2577" s="13"/>
      <c r="BL2577" s="13"/>
      <c r="BM2577" s="13"/>
      <c r="BN2577" s="13"/>
    </row>
    <row r="2578" spans="1:66" x14ac:dyDescent="0.25">
      <c r="A2578" s="10"/>
      <c r="B2578" s="10"/>
      <c r="C2578" s="10"/>
      <c r="D2578" s="18"/>
      <c r="E2578" s="10"/>
      <c r="F2578" s="10"/>
      <c r="G2578" s="10"/>
      <c r="H2578" s="10"/>
      <c r="I2578" s="10"/>
      <c r="J2578" s="10"/>
      <c r="K2578" s="11"/>
      <c r="L2578" s="11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2"/>
      <c r="AF2578" s="12"/>
      <c r="AG2578" s="12"/>
      <c r="AH2578" s="12"/>
      <c r="AI2578" s="12"/>
      <c r="AJ2578" s="12"/>
      <c r="AK2578" s="12"/>
      <c r="AL2578" s="12"/>
      <c r="AM2578" s="12"/>
      <c r="AN2578" s="12"/>
      <c r="AO2578" s="12"/>
      <c r="AP2578" s="12"/>
      <c r="AQ2578" s="12"/>
      <c r="AR2578" s="12"/>
      <c r="AS2578" s="12"/>
      <c r="AT2578" s="12"/>
      <c r="AU2578" s="12"/>
      <c r="AV2578" s="12"/>
      <c r="AW2578" s="12"/>
      <c r="AX2578" s="12"/>
      <c r="AY2578" s="12"/>
      <c r="AZ2578" s="12"/>
      <c r="BA2578" s="12"/>
      <c r="BB2578" s="12"/>
      <c r="BC2578" s="12"/>
      <c r="BD2578" s="12"/>
      <c r="BE2578" s="12"/>
      <c r="BF2578" s="12"/>
      <c r="BG2578" s="12"/>
      <c r="BH2578" s="12"/>
      <c r="BI2578" s="12"/>
      <c r="BJ2578" s="13"/>
      <c r="BK2578" s="13"/>
      <c r="BL2578" s="13"/>
      <c r="BM2578" s="13"/>
      <c r="BN2578" s="13"/>
    </row>
    <row r="2579" spans="1:66" x14ac:dyDescent="0.25">
      <c r="A2579" s="10"/>
      <c r="B2579" s="10"/>
      <c r="C2579" s="10"/>
      <c r="D2579" s="18"/>
      <c r="E2579" s="10"/>
      <c r="F2579" s="10"/>
      <c r="G2579" s="10"/>
      <c r="H2579" s="10"/>
      <c r="I2579" s="10"/>
      <c r="J2579" s="10"/>
      <c r="K2579" s="11"/>
      <c r="L2579" s="11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2"/>
      <c r="AS2579" s="12"/>
      <c r="AT2579" s="12"/>
      <c r="AU2579" s="12"/>
      <c r="AV2579" s="12"/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12"/>
      <c r="BG2579" s="12"/>
      <c r="BH2579" s="12"/>
      <c r="BI2579" s="12"/>
      <c r="BJ2579" s="13"/>
      <c r="BK2579" s="13"/>
      <c r="BL2579" s="13"/>
      <c r="BM2579" s="13"/>
      <c r="BN2579" s="13"/>
    </row>
    <row r="2580" spans="1:66" x14ac:dyDescent="0.25">
      <c r="A2580" s="10"/>
      <c r="B2580" s="10"/>
      <c r="C2580" s="10"/>
      <c r="D2580" s="18"/>
      <c r="E2580" s="10"/>
      <c r="F2580" s="10"/>
      <c r="G2580" s="10"/>
      <c r="H2580" s="10"/>
      <c r="I2580" s="10"/>
      <c r="J2580" s="10"/>
      <c r="K2580" s="11"/>
      <c r="L2580" s="11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2"/>
      <c r="AF2580" s="12"/>
      <c r="AG2580" s="12"/>
      <c r="AH2580" s="12"/>
      <c r="AI2580" s="12"/>
      <c r="AJ2580" s="12"/>
      <c r="AK2580" s="12"/>
      <c r="AL2580" s="12"/>
      <c r="AM2580" s="12"/>
      <c r="AN2580" s="12"/>
      <c r="AO2580" s="12"/>
      <c r="AP2580" s="12"/>
      <c r="AQ2580" s="12"/>
      <c r="AR2580" s="12"/>
      <c r="AS2580" s="12"/>
      <c r="AT2580" s="12"/>
      <c r="AU2580" s="12"/>
      <c r="AV2580" s="12"/>
      <c r="AW2580" s="12"/>
      <c r="AX2580" s="12"/>
      <c r="AY2580" s="12"/>
      <c r="AZ2580" s="12"/>
      <c r="BA2580" s="12"/>
      <c r="BB2580" s="12"/>
      <c r="BC2580" s="12"/>
      <c r="BD2580" s="12"/>
      <c r="BE2580" s="12"/>
      <c r="BF2580" s="12"/>
      <c r="BG2580" s="12"/>
      <c r="BH2580" s="12"/>
      <c r="BI2580" s="12"/>
      <c r="BJ2580" s="13"/>
      <c r="BK2580" s="13"/>
      <c r="BL2580" s="13"/>
      <c r="BM2580" s="13"/>
      <c r="BN2580" s="13"/>
    </row>
    <row r="2581" spans="1:66" x14ac:dyDescent="0.25">
      <c r="A2581" s="10"/>
      <c r="B2581" s="10"/>
      <c r="C2581" s="10"/>
      <c r="D2581" s="18"/>
      <c r="E2581" s="10"/>
      <c r="F2581" s="10"/>
      <c r="G2581" s="10"/>
      <c r="H2581" s="10"/>
      <c r="I2581" s="10"/>
      <c r="J2581" s="10"/>
      <c r="K2581" s="11"/>
      <c r="L2581" s="11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2"/>
      <c r="AS2581" s="12"/>
      <c r="AT2581" s="12"/>
      <c r="AU2581" s="12"/>
      <c r="AV2581" s="12"/>
      <c r="AW2581" s="12"/>
      <c r="AX2581" s="12"/>
      <c r="AY2581" s="12"/>
      <c r="AZ2581" s="12"/>
      <c r="BA2581" s="12"/>
      <c r="BB2581" s="12"/>
      <c r="BC2581" s="12"/>
      <c r="BD2581" s="12"/>
      <c r="BE2581" s="12"/>
      <c r="BF2581" s="12"/>
      <c r="BG2581" s="12"/>
      <c r="BH2581" s="12"/>
      <c r="BI2581" s="12"/>
      <c r="BJ2581" s="13"/>
      <c r="BK2581" s="13"/>
      <c r="BL2581" s="13"/>
      <c r="BM2581" s="13"/>
      <c r="BN2581" s="13"/>
    </row>
    <row r="2582" spans="1:66" x14ac:dyDescent="0.25">
      <c r="A2582" s="10"/>
      <c r="B2582" s="10"/>
      <c r="C2582" s="10"/>
      <c r="D2582" s="18"/>
      <c r="E2582" s="10"/>
      <c r="F2582" s="10"/>
      <c r="G2582" s="10"/>
      <c r="H2582" s="10"/>
      <c r="I2582" s="10"/>
      <c r="J2582" s="10"/>
      <c r="K2582" s="11"/>
      <c r="L2582" s="11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2"/>
      <c r="AF2582" s="12"/>
      <c r="AG2582" s="12"/>
      <c r="AH2582" s="12"/>
      <c r="AI2582" s="12"/>
      <c r="AJ2582" s="12"/>
      <c r="AK2582" s="12"/>
      <c r="AL2582" s="12"/>
      <c r="AM2582" s="12"/>
      <c r="AN2582" s="12"/>
      <c r="AO2582" s="12"/>
      <c r="AP2582" s="12"/>
      <c r="AQ2582" s="12"/>
      <c r="AR2582" s="12"/>
      <c r="AS2582" s="12"/>
      <c r="AT2582" s="12"/>
      <c r="AU2582" s="12"/>
      <c r="AV2582" s="12"/>
      <c r="AW2582" s="12"/>
      <c r="AX2582" s="12"/>
      <c r="AY2582" s="12"/>
      <c r="AZ2582" s="12"/>
      <c r="BA2582" s="12"/>
      <c r="BB2582" s="12"/>
      <c r="BC2582" s="12"/>
      <c r="BD2582" s="12"/>
      <c r="BE2582" s="12"/>
      <c r="BF2582" s="12"/>
      <c r="BG2582" s="12"/>
      <c r="BH2582" s="12"/>
      <c r="BI2582" s="12"/>
      <c r="BJ2582" s="13"/>
      <c r="BK2582" s="13"/>
      <c r="BL2582" s="13"/>
      <c r="BM2582" s="13"/>
      <c r="BN2582" s="13"/>
    </row>
    <row r="2583" spans="1:66" x14ac:dyDescent="0.25">
      <c r="A2583" s="10"/>
      <c r="B2583" s="10"/>
      <c r="C2583" s="10"/>
      <c r="D2583" s="18"/>
      <c r="E2583" s="10"/>
      <c r="F2583" s="10"/>
      <c r="G2583" s="10"/>
      <c r="H2583" s="10"/>
      <c r="I2583" s="10"/>
      <c r="J2583" s="10"/>
      <c r="K2583" s="11"/>
      <c r="L2583" s="11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2"/>
      <c r="AS2583" s="12"/>
      <c r="AT2583" s="12"/>
      <c r="AU2583" s="12"/>
      <c r="AV2583" s="12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12"/>
      <c r="BG2583" s="12"/>
      <c r="BH2583" s="12"/>
      <c r="BI2583" s="12"/>
      <c r="BJ2583" s="13"/>
      <c r="BK2583" s="13"/>
      <c r="BL2583" s="13"/>
      <c r="BM2583" s="13"/>
      <c r="BN2583" s="13"/>
    </row>
    <row r="2584" spans="1:66" x14ac:dyDescent="0.25">
      <c r="A2584" s="10"/>
      <c r="B2584" s="10"/>
      <c r="C2584" s="10"/>
      <c r="D2584" s="18"/>
      <c r="E2584" s="10"/>
      <c r="F2584" s="10"/>
      <c r="G2584" s="10"/>
      <c r="H2584" s="10"/>
      <c r="I2584" s="10"/>
      <c r="J2584" s="10"/>
      <c r="K2584" s="11"/>
      <c r="L2584" s="11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2"/>
      <c r="AF2584" s="12"/>
      <c r="AG2584" s="12"/>
      <c r="AH2584" s="12"/>
      <c r="AI2584" s="12"/>
      <c r="AJ2584" s="12"/>
      <c r="AK2584" s="12"/>
      <c r="AL2584" s="12"/>
      <c r="AM2584" s="12"/>
      <c r="AN2584" s="12"/>
      <c r="AO2584" s="12"/>
      <c r="AP2584" s="12"/>
      <c r="AQ2584" s="12"/>
      <c r="AR2584" s="12"/>
      <c r="AS2584" s="12"/>
      <c r="AT2584" s="12"/>
      <c r="AU2584" s="12"/>
      <c r="AV2584" s="12"/>
      <c r="AW2584" s="12"/>
      <c r="AX2584" s="12"/>
      <c r="AY2584" s="12"/>
      <c r="AZ2584" s="12"/>
      <c r="BA2584" s="12"/>
      <c r="BB2584" s="12"/>
      <c r="BC2584" s="12"/>
      <c r="BD2584" s="12"/>
      <c r="BE2584" s="12"/>
      <c r="BF2584" s="12"/>
      <c r="BG2584" s="12"/>
      <c r="BH2584" s="12"/>
      <c r="BI2584" s="12"/>
      <c r="BJ2584" s="13"/>
      <c r="BK2584" s="13"/>
      <c r="BL2584" s="13"/>
      <c r="BM2584" s="13"/>
      <c r="BN2584" s="13"/>
    </row>
    <row r="2585" spans="1:66" x14ac:dyDescent="0.25">
      <c r="A2585" s="10"/>
      <c r="B2585" s="10"/>
      <c r="C2585" s="10"/>
      <c r="D2585" s="18"/>
      <c r="E2585" s="10"/>
      <c r="F2585" s="10"/>
      <c r="G2585" s="10"/>
      <c r="H2585" s="10"/>
      <c r="I2585" s="10"/>
      <c r="J2585" s="10"/>
      <c r="K2585" s="11"/>
      <c r="L2585" s="11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2"/>
      <c r="AS2585" s="12"/>
      <c r="AT2585" s="12"/>
      <c r="AU2585" s="12"/>
      <c r="AV2585" s="12"/>
      <c r="AW2585" s="12"/>
      <c r="AX2585" s="12"/>
      <c r="AY2585" s="12"/>
      <c r="AZ2585" s="12"/>
      <c r="BA2585" s="12"/>
      <c r="BB2585" s="12"/>
      <c r="BC2585" s="12"/>
      <c r="BD2585" s="12"/>
      <c r="BE2585" s="12"/>
      <c r="BF2585" s="12"/>
      <c r="BG2585" s="12"/>
      <c r="BH2585" s="12"/>
      <c r="BI2585" s="12"/>
      <c r="BJ2585" s="13"/>
      <c r="BK2585" s="13"/>
      <c r="BL2585" s="13"/>
      <c r="BM2585" s="13"/>
      <c r="BN2585" s="13"/>
    </row>
    <row r="2586" spans="1:66" x14ac:dyDescent="0.25">
      <c r="A2586" s="10"/>
      <c r="B2586" s="10"/>
      <c r="C2586" s="10"/>
      <c r="D2586" s="18"/>
      <c r="E2586" s="10"/>
      <c r="F2586" s="10"/>
      <c r="G2586" s="10"/>
      <c r="H2586" s="10"/>
      <c r="I2586" s="10"/>
      <c r="J2586" s="10"/>
      <c r="K2586" s="11"/>
      <c r="L2586" s="11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12"/>
      <c r="AF2586" s="12"/>
      <c r="AG2586" s="12"/>
      <c r="AH2586" s="12"/>
      <c r="AI2586" s="12"/>
      <c r="AJ2586" s="12"/>
      <c r="AK2586" s="12"/>
      <c r="AL2586" s="12"/>
      <c r="AM2586" s="12"/>
      <c r="AN2586" s="12"/>
      <c r="AO2586" s="12"/>
      <c r="AP2586" s="12"/>
      <c r="AQ2586" s="12"/>
      <c r="AR2586" s="12"/>
      <c r="AS2586" s="12"/>
      <c r="AT2586" s="12"/>
      <c r="AU2586" s="12"/>
      <c r="AV2586" s="12"/>
      <c r="AW2586" s="12"/>
      <c r="AX2586" s="12"/>
      <c r="AY2586" s="12"/>
      <c r="AZ2586" s="12"/>
      <c r="BA2586" s="12"/>
      <c r="BB2586" s="12"/>
      <c r="BC2586" s="12"/>
      <c r="BD2586" s="12"/>
      <c r="BE2586" s="12"/>
      <c r="BF2586" s="12"/>
      <c r="BG2586" s="12"/>
      <c r="BH2586" s="12"/>
      <c r="BI2586" s="12"/>
      <c r="BJ2586" s="13"/>
      <c r="BK2586" s="13"/>
      <c r="BL2586" s="13"/>
      <c r="BM2586" s="13"/>
      <c r="BN2586" s="13"/>
    </row>
    <row r="2587" spans="1:66" x14ac:dyDescent="0.25">
      <c r="A2587" s="10"/>
      <c r="B2587" s="10"/>
      <c r="C2587" s="10"/>
      <c r="D2587" s="18"/>
      <c r="E2587" s="10"/>
      <c r="F2587" s="10"/>
      <c r="G2587" s="10"/>
      <c r="H2587" s="10"/>
      <c r="I2587" s="10"/>
      <c r="J2587" s="10"/>
      <c r="K2587" s="11"/>
      <c r="L2587" s="11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2"/>
      <c r="AS2587" s="12"/>
      <c r="AT2587" s="12"/>
      <c r="AU2587" s="12"/>
      <c r="AV2587" s="12"/>
      <c r="AW2587" s="12"/>
      <c r="AX2587" s="12"/>
      <c r="AY2587" s="12"/>
      <c r="AZ2587" s="12"/>
      <c r="BA2587" s="12"/>
      <c r="BB2587" s="12"/>
      <c r="BC2587" s="12"/>
      <c r="BD2587" s="12"/>
      <c r="BE2587" s="12"/>
      <c r="BF2587" s="12"/>
      <c r="BG2587" s="12"/>
      <c r="BH2587" s="12"/>
      <c r="BI2587" s="12"/>
      <c r="BJ2587" s="13"/>
      <c r="BK2587" s="13"/>
      <c r="BL2587" s="13"/>
      <c r="BM2587" s="13"/>
      <c r="BN2587" s="13"/>
    </row>
    <row r="2588" spans="1:66" x14ac:dyDescent="0.25">
      <c r="A2588" s="10"/>
      <c r="B2588" s="10"/>
      <c r="C2588" s="10"/>
      <c r="D2588" s="18"/>
      <c r="E2588" s="10"/>
      <c r="F2588" s="10"/>
      <c r="G2588" s="10"/>
      <c r="H2588" s="10"/>
      <c r="I2588" s="10"/>
      <c r="J2588" s="10"/>
      <c r="K2588" s="11"/>
      <c r="L2588" s="11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12"/>
      <c r="AF2588" s="12"/>
      <c r="AG2588" s="12"/>
      <c r="AH2588" s="12"/>
      <c r="AI2588" s="12"/>
      <c r="AJ2588" s="12"/>
      <c r="AK2588" s="12"/>
      <c r="AL2588" s="12"/>
      <c r="AM2588" s="12"/>
      <c r="AN2588" s="12"/>
      <c r="AO2588" s="12"/>
      <c r="AP2588" s="12"/>
      <c r="AQ2588" s="12"/>
      <c r="AR2588" s="12"/>
      <c r="AS2588" s="12"/>
      <c r="AT2588" s="12"/>
      <c r="AU2588" s="12"/>
      <c r="AV2588" s="12"/>
      <c r="AW2588" s="12"/>
      <c r="AX2588" s="12"/>
      <c r="AY2588" s="12"/>
      <c r="AZ2588" s="12"/>
      <c r="BA2588" s="12"/>
      <c r="BB2588" s="12"/>
      <c r="BC2588" s="12"/>
      <c r="BD2588" s="12"/>
      <c r="BE2588" s="12"/>
      <c r="BF2588" s="12"/>
      <c r="BG2588" s="12"/>
      <c r="BH2588" s="12"/>
      <c r="BI2588" s="12"/>
      <c r="BJ2588" s="13"/>
      <c r="BK2588" s="13"/>
      <c r="BL2588" s="13"/>
      <c r="BM2588" s="13"/>
      <c r="BN2588" s="13"/>
    </row>
    <row r="2589" spans="1:66" x14ac:dyDescent="0.25">
      <c r="A2589" s="10"/>
      <c r="B2589" s="10"/>
      <c r="C2589" s="10"/>
      <c r="D2589" s="18"/>
      <c r="E2589" s="10"/>
      <c r="F2589" s="10"/>
      <c r="G2589" s="10"/>
      <c r="H2589" s="10"/>
      <c r="I2589" s="10"/>
      <c r="J2589" s="10"/>
      <c r="K2589" s="11"/>
      <c r="L2589" s="11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2"/>
      <c r="AS2589" s="12"/>
      <c r="AT2589" s="12"/>
      <c r="AU2589" s="12"/>
      <c r="AV2589" s="12"/>
      <c r="AW2589" s="12"/>
      <c r="AX2589" s="12"/>
      <c r="AY2589" s="12"/>
      <c r="AZ2589" s="12"/>
      <c r="BA2589" s="12"/>
      <c r="BB2589" s="12"/>
      <c r="BC2589" s="12"/>
      <c r="BD2589" s="12"/>
      <c r="BE2589" s="12"/>
      <c r="BF2589" s="12"/>
      <c r="BG2589" s="12"/>
      <c r="BH2589" s="12"/>
      <c r="BI2589" s="12"/>
      <c r="BJ2589" s="13"/>
      <c r="BK2589" s="13"/>
      <c r="BL2589" s="13"/>
      <c r="BM2589" s="13"/>
      <c r="BN2589" s="13"/>
    </row>
    <row r="2590" spans="1:66" x14ac:dyDescent="0.25">
      <c r="A2590" s="10"/>
      <c r="B2590" s="10"/>
      <c r="C2590" s="10"/>
      <c r="D2590" s="18"/>
      <c r="E2590" s="10"/>
      <c r="F2590" s="10"/>
      <c r="G2590" s="10"/>
      <c r="H2590" s="10"/>
      <c r="I2590" s="10"/>
      <c r="J2590" s="10"/>
      <c r="K2590" s="11"/>
      <c r="L2590" s="11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2"/>
      <c r="AF2590" s="12"/>
      <c r="AG2590" s="12"/>
      <c r="AH2590" s="12"/>
      <c r="AI2590" s="12"/>
      <c r="AJ2590" s="12"/>
      <c r="AK2590" s="12"/>
      <c r="AL2590" s="12"/>
      <c r="AM2590" s="12"/>
      <c r="AN2590" s="12"/>
      <c r="AO2590" s="12"/>
      <c r="AP2590" s="12"/>
      <c r="AQ2590" s="12"/>
      <c r="AR2590" s="12"/>
      <c r="AS2590" s="12"/>
      <c r="AT2590" s="12"/>
      <c r="AU2590" s="12"/>
      <c r="AV2590" s="12"/>
      <c r="AW2590" s="12"/>
      <c r="AX2590" s="12"/>
      <c r="AY2590" s="12"/>
      <c r="AZ2590" s="12"/>
      <c r="BA2590" s="12"/>
      <c r="BB2590" s="12"/>
      <c r="BC2590" s="12"/>
      <c r="BD2590" s="12"/>
      <c r="BE2590" s="12"/>
      <c r="BF2590" s="12"/>
      <c r="BG2590" s="12"/>
      <c r="BH2590" s="12"/>
      <c r="BI2590" s="12"/>
      <c r="BJ2590" s="13"/>
      <c r="BK2590" s="13"/>
      <c r="BL2590" s="13"/>
      <c r="BM2590" s="13"/>
      <c r="BN2590" s="13"/>
    </row>
    <row r="2591" spans="1:66" x14ac:dyDescent="0.25">
      <c r="A2591" s="10"/>
      <c r="B2591" s="10"/>
      <c r="C2591" s="10"/>
      <c r="D2591" s="18"/>
      <c r="E2591" s="10"/>
      <c r="F2591" s="10"/>
      <c r="G2591" s="10"/>
      <c r="H2591" s="10"/>
      <c r="I2591" s="10"/>
      <c r="J2591" s="10"/>
      <c r="K2591" s="11"/>
      <c r="L2591" s="11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2"/>
      <c r="AS2591" s="12"/>
      <c r="AT2591" s="12"/>
      <c r="AU2591" s="12"/>
      <c r="AV2591" s="12"/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12"/>
      <c r="BG2591" s="12"/>
      <c r="BH2591" s="12"/>
      <c r="BI2591" s="12"/>
      <c r="BJ2591" s="13"/>
      <c r="BK2591" s="13"/>
      <c r="BL2591" s="13"/>
      <c r="BM2591" s="13"/>
      <c r="BN2591" s="13"/>
    </row>
    <row r="2592" spans="1:66" x14ac:dyDescent="0.25">
      <c r="A2592" s="10"/>
      <c r="B2592" s="10"/>
      <c r="C2592" s="10"/>
      <c r="D2592" s="18"/>
      <c r="E2592" s="10"/>
      <c r="F2592" s="10"/>
      <c r="G2592" s="10"/>
      <c r="H2592" s="10"/>
      <c r="I2592" s="10"/>
      <c r="J2592" s="10"/>
      <c r="K2592" s="11"/>
      <c r="L2592" s="11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  <c r="AE2592" s="12"/>
      <c r="AF2592" s="12"/>
      <c r="AG2592" s="12"/>
      <c r="AH2592" s="12"/>
      <c r="AI2592" s="12"/>
      <c r="AJ2592" s="12"/>
      <c r="AK2592" s="12"/>
      <c r="AL2592" s="12"/>
      <c r="AM2592" s="12"/>
      <c r="AN2592" s="12"/>
      <c r="AO2592" s="12"/>
      <c r="AP2592" s="12"/>
      <c r="AQ2592" s="12"/>
      <c r="AR2592" s="12"/>
      <c r="AS2592" s="12"/>
      <c r="AT2592" s="12"/>
      <c r="AU2592" s="12"/>
      <c r="AV2592" s="12"/>
      <c r="AW2592" s="12"/>
      <c r="AX2592" s="12"/>
      <c r="AY2592" s="12"/>
      <c r="AZ2592" s="12"/>
      <c r="BA2592" s="12"/>
      <c r="BB2592" s="12"/>
      <c r="BC2592" s="12"/>
      <c r="BD2592" s="12"/>
      <c r="BE2592" s="12"/>
      <c r="BF2592" s="12"/>
      <c r="BG2592" s="12"/>
      <c r="BH2592" s="12"/>
      <c r="BI2592" s="12"/>
      <c r="BJ2592" s="13"/>
      <c r="BK2592" s="13"/>
      <c r="BL2592" s="13"/>
      <c r="BM2592" s="13"/>
      <c r="BN2592" s="13"/>
    </row>
    <row r="2593" spans="1:66" x14ac:dyDescent="0.25">
      <c r="A2593" s="10"/>
      <c r="B2593" s="10"/>
      <c r="C2593" s="10"/>
      <c r="D2593" s="18"/>
      <c r="E2593" s="10"/>
      <c r="F2593" s="10"/>
      <c r="G2593" s="10"/>
      <c r="H2593" s="10"/>
      <c r="I2593" s="10"/>
      <c r="J2593" s="10"/>
      <c r="K2593" s="11"/>
      <c r="L2593" s="11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2"/>
      <c r="AS2593" s="12"/>
      <c r="AT2593" s="12"/>
      <c r="AU2593" s="12"/>
      <c r="AV2593" s="12"/>
      <c r="AW2593" s="12"/>
      <c r="AX2593" s="12"/>
      <c r="AY2593" s="12"/>
      <c r="AZ2593" s="12"/>
      <c r="BA2593" s="12"/>
      <c r="BB2593" s="12"/>
      <c r="BC2593" s="12"/>
      <c r="BD2593" s="12"/>
      <c r="BE2593" s="12"/>
      <c r="BF2593" s="12"/>
      <c r="BG2593" s="12"/>
      <c r="BH2593" s="12"/>
      <c r="BI2593" s="12"/>
      <c r="BJ2593" s="13"/>
      <c r="BK2593" s="13"/>
      <c r="BL2593" s="13"/>
      <c r="BM2593" s="13"/>
      <c r="BN2593" s="13"/>
    </row>
    <row r="2594" spans="1:66" x14ac:dyDescent="0.25">
      <c r="A2594" s="10"/>
      <c r="B2594" s="10"/>
      <c r="C2594" s="10"/>
      <c r="D2594" s="18"/>
      <c r="E2594" s="10"/>
      <c r="F2594" s="10"/>
      <c r="G2594" s="10"/>
      <c r="H2594" s="10"/>
      <c r="I2594" s="10"/>
      <c r="J2594" s="10"/>
      <c r="K2594" s="11"/>
      <c r="L2594" s="11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12"/>
      <c r="AF2594" s="12"/>
      <c r="AG2594" s="12"/>
      <c r="AH2594" s="12"/>
      <c r="AI2594" s="12"/>
      <c r="AJ2594" s="12"/>
      <c r="AK2594" s="12"/>
      <c r="AL2594" s="12"/>
      <c r="AM2594" s="12"/>
      <c r="AN2594" s="12"/>
      <c r="AO2594" s="12"/>
      <c r="AP2594" s="12"/>
      <c r="AQ2594" s="12"/>
      <c r="AR2594" s="12"/>
      <c r="AS2594" s="12"/>
      <c r="AT2594" s="12"/>
      <c r="AU2594" s="12"/>
      <c r="AV2594" s="12"/>
      <c r="AW2594" s="12"/>
      <c r="AX2594" s="12"/>
      <c r="AY2594" s="12"/>
      <c r="AZ2594" s="12"/>
      <c r="BA2594" s="12"/>
      <c r="BB2594" s="12"/>
      <c r="BC2594" s="12"/>
      <c r="BD2594" s="12"/>
      <c r="BE2594" s="12"/>
      <c r="BF2594" s="12"/>
      <c r="BG2594" s="12"/>
      <c r="BH2594" s="12"/>
      <c r="BI2594" s="12"/>
      <c r="BJ2594" s="13"/>
      <c r="BK2594" s="13"/>
      <c r="BL2594" s="13"/>
      <c r="BM2594" s="13"/>
      <c r="BN2594" s="13"/>
    </row>
    <row r="2595" spans="1:66" x14ac:dyDescent="0.25">
      <c r="A2595" s="10"/>
      <c r="B2595" s="10"/>
      <c r="C2595" s="10"/>
      <c r="D2595" s="18"/>
      <c r="E2595" s="10"/>
      <c r="F2595" s="10"/>
      <c r="G2595" s="10"/>
      <c r="H2595" s="10"/>
      <c r="I2595" s="10"/>
      <c r="J2595" s="10"/>
      <c r="K2595" s="11"/>
      <c r="L2595" s="11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2"/>
      <c r="AS2595" s="12"/>
      <c r="AT2595" s="12"/>
      <c r="AU2595" s="12"/>
      <c r="AV2595" s="12"/>
      <c r="AW2595" s="12"/>
      <c r="AX2595" s="12"/>
      <c r="AY2595" s="12"/>
      <c r="AZ2595" s="12"/>
      <c r="BA2595" s="12"/>
      <c r="BB2595" s="12"/>
      <c r="BC2595" s="12"/>
      <c r="BD2595" s="12"/>
      <c r="BE2595" s="12"/>
      <c r="BF2595" s="12"/>
      <c r="BG2595" s="12"/>
      <c r="BH2595" s="12"/>
      <c r="BI2595" s="12"/>
      <c r="BJ2595" s="13"/>
      <c r="BK2595" s="13"/>
      <c r="BL2595" s="13"/>
      <c r="BM2595" s="13"/>
      <c r="BN2595" s="13"/>
    </row>
    <row r="2596" spans="1:66" x14ac:dyDescent="0.25">
      <c r="A2596" s="10"/>
      <c r="B2596" s="10"/>
      <c r="C2596" s="10"/>
      <c r="D2596" s="18"/>
      <c r="E2596" s="10"/>
      <c r="F2596" s="10"/>
      <c r="G2596" s="10"/>
      <c r="H2596" s="10"/>
      <c r="I2596" s="10"/>
      <c r="J2596" s="10"/>
      <c r="K2596" s="11"/>
      <c r="L2596" s="11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12"/>
      <c r="AE2596" s="12"/>
      <c r="AF2596" s="12"/>
      <c r="AG2596" s="12"/>
      <c r="AH2596" s="12"/>
      <c r="AI2596" s="12"/>
      <c r="AJ2596" s="12"/>
      <c r="AK2596" s="12"/>
      <c r="AL2596" s="12"/>
      <c r="AM2596" s="12"/>
      <c r="AN2596" s="12"/>
      <c r="AO2596" s="12"/>
      <c r="AP2596" s="12"/>
      <c r="AQ2596" s="12"/>
      <c r="AR2596" s="12"/>
      <c r="AS2596" s="12"/>
      <c r="AT2596" s="12"/>
      <c r="AU2596" s="12"/>
      <c r="AV2596" s="12"/>
      <c r="AW2596" s="12"/>
      <c r="AX2596" s="12"/>
      <c r="AY2596" s="12"/>
      <c r="AZ2596" s="12"/>
      <c r="BA2596" s="12"/>
      <c r="BB2596" s="12"/>
      <c r="BC2596" s="12"/>
      <c r="BD2596" s="12"/>
      <c r="BE2596" s="12"/>
      <c r="BF2596" s="12"/>
      <c r="BG2596" s="12"/>
      <c r="BH2596" s="12"/>
      <c r="BI2596" s="12"/>
      <c r="BJ2596" s="13"/>
      <c r="BK2596" s="13"/>
      <c r="BL2596" s="13"/>
      <c r="BM2596" s="13"/>
      <c r="BN2596" s="13"/>
    </row>
    <row r="2597" spans="1:66" x14ac:dyDescent="0.25">
      <c r="A2597" s="10"/>
      <c r="B2597" s="10"/>
      <c r="C2597" s="10"/>
      <c r="D2597" s="18"/>
      <c r="E2597" s="10"/>
      <c r="F2597" s="10"/>
      <c r="G2597" s="10"/>
      <c r="H2597" s="10"/>
      <c r="I2597" s="10"/>
      <c r="J2597" s="10"/>
      <c r="K2597" s="11"/>
      <c r="L2597" s="11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2"/>
      <c r="AS2597" s="12"/>
      <c r="AT2597" s="12"/>
      <c r="AU2597" s="12"/>
      <c r="AV2597" s="12"/>
      <c r="AW2597" s="12"/>
      <c r="AX2597" s="12"/>
      <c r="AY2597" s="12"/>
      <c r="AZ2597" s="12"/>
      <c r="BA2597" s="12"/>
      <c r="BB2597" s="12"/>
      <c r="BC2597" s="12"/>
      <c r="BD2597" s="12"/>
      <c r="BE2597" s="12"/>
      <c r="BF2597" s="12"/>
      <c r="BG2597" s="12"/>
      <c r="BH2597" s="12"/>
      <c r="BI2597" s="12"/>
      <c r="BJ2597" s="13"/>
      <c r="BK2597" s="13"/>
      <c r="BL2597" s="13"/>
      <c r="BM2597" s="13"/>
      <c r="BN2597" s="13"/>
    </row>
    <row r="2598" spans="1:66" x14ac:dyDescent="0.25">
      <c r="A2598" s="10"/>
      <c r="B2598" s="10"/>
      <c r="C2598" s="10"/>
      <c r="D2598" s="18"/>
      <c r="E2598" s="10"/>
      <c r="F2598" s="10"/>
      <c r="G2598" s="10"/>
      <c r="H2598" s="10"/>
      <c r="I2598" s="10"/>
      <c r="J2598" s="10"/>
      <c r="K2598" s="11"/>
      <c r="L2598" s="11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  <c r="AE2598" s="12"/>
      <c r="AF2598" s="12"/>
      <c r="AG2598" s="12"/>
      <c r="AH2598" s="12"/>
      <c r="AI2598" s="12"/>
      <c r="AJ2598" s="12"/>
      <c r="AK2598" s="12"/>
      <c r="AL2598" s="12"/>
      <c r="AM2598" s="12"/>
      <c r="AN2598" s="12"/>
      <c r="AO2598" s="12"/>
      <c r="AP2598" s="12"/>
      <c r="AQ2598" s="12"/>
      <c r="AR2598" s="12"/>
      <c r="AS2598" s="12"/>
      <c r="AT2598" s="12"/>
      <c r="AU2598" s="12"/>
      <c r="AV2598" s="12"/>
      <c r="AW2598" s="12"/>
      <c r="AX2598" s="12"/>
      <c r="AY2598" s="12"/>
      <c r="AZ2598" s="12"/>
      <c r="BA2598" s="12"/>
      <c r="BB2598" s="12"/>
      <c r="BC2598" s="12"/>
      <c r="BD2598" s="12"/>
      <c r="BE2598" s="12"/>
      <c r="BF2598" s="12"/>
      <c r="BG2598" s="12"/>
      <c r="BH2598" s="12"/>
      <c r="BI2598" s="12"/>
      <c r="BJ2598" s="13"/>
      <c r="BK2598" s="13"/>
      <c r="BL2598" s="13"/>
      <c r="BM2598" s="13"/>
      <c r="BN2598" s="13"/>
    </row>
    <row r="2599" spans="1:66" x14ac:dyDescent="0.25">
      <c r="A2599" s="10"/>
      <c r="B2599" s="10"/>
      <c r="C2599" s="10"/>
      <c r="D2599" s="18"/>
      <c r="E2599" s="10"/>
      <c r="F2599" s="10"/>
      <c r="G2599" s="10"/>
      <c r="H2599" s="10"/>
      <c r="I2599" s="10"/>
      <c r="J2599" s="10"/>
      <c r="K2599" s="11"/>
      <c r="L2599" s="11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2"/>
      <c r="AS2599" s="12"/>
      <c r="AT2599" s="12"/>
      <c r="AU2599" s="12"/>
      <c r="AV2599" s="12"/>
      <c r="AW2599" s="12"/>
      <c r="AX2599" s="12"/>
      <c r="AY2599" s="12"/>
      <c r="AZ2599" s="12"/>
      <c r="BA2599" s="12"/>
      <c r="BB2599" s="12"/>
      <c r="BC2599" s="12"/>
      <c r="BD2599" s="12"/>
      <c r="BE2599" s="12"/>
      <c r="BF2599" s="12"/>
      <c r="BG2599" s="12"/>
      <c r="BH2599" s="12"/>
      <c r="BI2599" s="12"/>
      <c r="BJ2599" s="13"/>
      <c r="BK2599" s="13"/>
      <c r="BL2599" s="13"/>
      <c r="BM2599" s="13"/>
      <c r="BN2599" s="13"/>
    </row>
    <row r="2600" spans="1:66" x14ac:dyDescent="0.25">
      <c r="A2600" s="10"/>
      <c r="B2600" s="10"/>
      <c r="C2600" s="10"/>
      <c r="D2600" s="18"/>
      <c r="E2600" s="10"/>
      <c r="F2600" s="10"/>
      <c r="G2600" s="10"/>
      <c r="H2600" s="10"/>
      <c r="I2600" s="10"/>
      <c r="J2600" s="10"/>
      <c r="K2600" s="11"/>
      <c r="L2600" s="11"/>
      <c r="M2600" s="12"/>
      <c r="N2600" s="12"/>
      <c r="O2600" s="12"/>
      <c r="P2600" s="12"/>
      <c r="Q2600" s="12"/>
      <c r="R2600" s="12"/>
      <c r="S2600" s="12"/>
      <c r="T2600" s="12"/>
      <c r="U2600" s="12"/>
      <c r="V2600" s="12"/>
      <c r="W2600" s="12"/>
      <c r="X2600" s="12"/>
      <c r="Y2600" s="12"/>
      <c r="Z2600" s="12"/>
      <c r="AA2600" s="12"/>
      <c r="AB2600" s="12"/>
      <c r="AC2600" s="12"/>
      <c r="AD2600" s="12"/>
      <c r="AE2600" s="12"/>
      <c r="AF2600" s="12"/>
      <c r="AG2600" s="12"/>
      <c r="AH2600" s="12"/>
      <c r="AI2600" s="12"/>
      <c r="AJ2600" s="12"/>
      <c r="AK2600" s="12"/>
      <c r="AL2600" s="12"/>
      <c r="AM2600" s="12"/>
      <c r="AN2600" s="12"/>
      <c r="AO2600" s="12"/>
      <c r="AP2600" s="12"/>
      <c r="AQ2600" s="12"/>
      <c r="AR2600" s="12"/>
      <c r="AS2600" s="12"/>
      <c r="AT2600" s="12"/>
      <c r="AU2600" s="12"/>
      <c r="AV2600" s="12"/>
      <c r="AW2600" s="12"/>
      <c r="AX2600" s="12"/>
      <c r="AY2600" s="12"/>
      <c r="AZ2600" s="12"/>
      <c r="BA2600" s="12"/>
      <c r="BB2600" s="12"/>
      <c r="BC2600" s="12"/>
      <c r="BD2600" s="12"/>
      <c r="BE2600" s="12"/>
      <c r="BF2600" s="12"/>
      <c r="BG2600" s="12"/>
      <c r="BH2600" s="12"/>
      <c r="BI2600" s="12"/>
      <c r="BJ2600" s="13"/>
      <c r="BK2600" s="13"/>
      <c r="BL2600" s="13"/>
      <c r="BM2600" s="13"/>
      <c r="BN2600" s="13"/>
    </row>
    <row r="2601" spans="1:66" x14ac:dyDescent="0.25">
      <c r="A2601" s="10"/>
      <c r="B2601" s="10"/>
      <c r="C2601" s="10"/>
      <c r="D2601" s="18"/>
      <c r="E2601" s="10"/>
      <c r="F2601" s="10"/>
      <c r="G2601" s="10"/>
      <c r="H2601" s="10"/>
      <c r="I2601" s="10"/>
      <c r="J2601" s="10"/>
      <c r="K2601" s="11"/>
      <c r="L2601" s="11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2"/>
      <c r="AS2601" s="12"/>
      <c r="AT2601" s="12"/>
      <c r="AU2601" s="12"/>
      <c r="AV2601" s="12"/>
      <c r="AW2601" s="12"/>
      <c r="AX2601" s="12"/>
      <c r="AY2601" s="12"/>
      <c r="AZ2601" s="12"/>
      <c r="BA2601" s="12"/>
      <c r="BB2601" s="12"/>
      <c r="BC2601" s="12"/>
      <c r="BD2601" s="12"/>
      <c r="BE2601" s="12"/>
      <c r="BF2601" s="12"/>
      <c r="BG2601" s="12"/>
      <c r="BH2601" s="12"/>
      <c r="BI2601" s="12"/>
      <c r="BJ2601" s="13"/>
      <c r="BK2601" s="13"/>
      <c r="BL2601" s="13"/>
      <c r="BM2601" s="13"/>
      <c r="BN2601" s="13"/>
    </row>
    <row r="2602" spans="1:66" x14ac:dyDescent="0.25">
      <c r="A2602" s="10"/>
      <c r="B2602" s="10"/>
      <c r="C2602" s="10"/>
      <c r="D2602" s="18"/>
      <c r="E2602" s="10"/>
      <c r="F2602" s="10"/>
      <c r="G2602" s="10"/>
      <c r="H2602" s="10"/>
      <c r="I2602" s="10"/>
      <c r="J2602" s="10"/>
      <c r="K2602" s="11"/>
      <c r="L2602" s="11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  <c r="AE2602" s="12"/>
      <c r="AF2602" s="12"/>
      <c r="AG2602" s="12"/>
      <c r="AH2602" s="12"/>
      <c r="AI2602" s="12"/>
      <c r="AJ2602" s="12"/>
      <c r="AK2602" s="12"/>
      <c r="AL2602" s="12"/>
      <c r="AM2602" s="12"/>
      <c r="AN2602" s="12"/>
      <c r="AO2602" s="12"/>
      <c r="AP2602" s="12"/>
      <c r="AQ2602" s="12"/>
      <c r="AR2602" s="12"/>
      <c r="AS2602" s="12"/>
      <c r="AT2602" s="12"/>
      <c r="AU2602" s="12"/>
      <c r="AV2602" s="12"/>
      <c r="AW2602" s="12"/>
      <c r="AX2602" s="12"/>
      <c r="AY2602" s="12"/>
      <c r="AZ2602" s="12"/>
      <c r="BA2602" s="12"/>
      <c r="BB2602" s="12"/>
      <c r="BC2602" s="12"/>
      <c r="BD2602" s="12"/>
      <c r="BE2602" s="12"/>
      <c r="BF2602" s="12"/>
      <c r="BG2602" s="12"/>
      <c r="BH2602" s="12"/>
      <c r="BI2602" s="12"/>
      <c r="BJ2602" s="13"/>
      <c r="BK2602" s="13"/>
      <c r="BL2602" s="13"/>
      <c r="BM2602" s="13"/>
      <c r="BN2602" s="13"/>
    </row>
    <row r="2603" spans="1:66" x14ac:dyDescent="0.25">
      <c r="A2603" s="10"/>
      <c r="B2603" s="10"/>
      <c r="C2603" s="10"/>
      <c r="D2603" s="18"/>
      <c r="E2603" s="10"/>
      <c r="F2603" s="10"/>
      <c r="G2603" s="10"/>
      <c r="H2603" s="10"/>
      <c r="I2603" s="10"/>
      <c r="J2603" s="10"/>
      <c r="K2603" s="11"/>
      <c r="L2603" s="11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2"/>
      <c r="AS2603" s="12"/>
      <c r="AT2603" s="12"/>
      <c r="AU2603" s="12"/>
      <c r="AV2603" s="12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12"/>
      <c r="BG2603" s="12"/>
      <c r="BH2603" s="12"/>
      <c r="BI2603" s="12"/>
      <c r="BJ2603" s="13"/>
      <c r="BK2603" s="13"/>
      <c r="BL2603" s="13"/>
      <c r="BM2603" s="13"/>
      <c r="BN2603" s="13"/>
    </row>
    <row r="2604" spans="1:66" x14ac:dyDescent="0.25">
      <c r="A2604" s="10"/>
      <c r="B2604" s="10"/>
      <c r="C2604" s="10"/>
      <c r="D2604" s="18"/>
      <c r="E2604" s="10"/>
      <c r="F2604" s="10"/>
      <c r="G2604" s="10"/>
      <c r="H2604" s="10"/>
      <c r="I2604" s="10"/>
      <c r="J2604" s="10"/>
      <c r="K2604" s="11"/>
      <c r="L2604" s="11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  <c r="AE2604" s="12"/>
      <c r="AF2604" s="12"/>
      <c r="AG2604" s="12"/>
      <c r="AH2604" s="12"/>
      <c r="AI2604" s="12"/>
      <c r="AJ2604" s="12"/>
      <c r="AK2604" s="12"/>
      <c r="AL2604" s="12"/>
      <c r="AM2604" s="12"/>
      <c r="AN2604" s="12"/>
      <c r="AO2604" s="12"/>
      <c r="AP2604" s="12"/>
      <c r="AQ2604" s="12"/>
      <c r="AR2604" s="12"/>
      <c r="AS2604" s="12"/>
      <c r="AT2604" s="12"/>
      <c r="AU2604" s="12"/>
      <c r="AV2604" s="12"/>
      <c r="AW2604" s="12"/>
      <c r="AX2604" s="12"/>
      <c r="AY2604" s="12"/>
      <c r="AZ2604" s="12"/>
      <c r="BA2604" s="12"/>
      <c r="BB2604" s="12"/>
      <c r="BC2604" s="12"/>
      <c r="BD2604" s="12"/>
      <c r="BE2604" s="12"/>
      <c r="BF2604" s="12"/>
      <c r="BG2604" s="12"/>
      <c r="BH2604" s="12"/>
      <c r="BI2604" s="12"/>
      <c r="BJ2604" s="13"/>
      <c r="BK2604" s="13"/>
      <c r="BL2604" s="13"/>
      <c r="BM2604" s="13"/>
      <c r="BN2604" s="13"/>
    </row>
    <row r="2605" spans="1:66" x14ac:dyDescent="0.25">
      <c r="A2605" s="10"/>
      <c r="B2605" s="10"/>
      <c r="C2605" s="10"/>
      <c r="D2605" s="18"/>
      <c r="E2605" s="10"/>
      <c r="F2605" s="10"/>
      <c r="G2605" s="10"/>
      <c r="H2605" s="10"/>
      <c r="I2605" s="10"/>
      <c r="J2605" s="10"/>
      <c r="K2605" s="11"/>
      <c r="L2605" s="11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2"/>
      <c r="AS2605" s="12"/>
      <c r="AT2605" s="12"/>
      <c r="AU2605" s="12"/>
      <c r="AV2605" s="12"/>
      <c r="AW2605" s="12"/>
      <c r="AX2605" s="12"/>
      <c r="AY2605" s="12"/>
      <c r="AZ2605" s="12"/>
      <c r="BA2605" s="12"/>
      <c r="BB2605" s="12"/>
      <c r="BC2605" s="12"/>
      <c r="BD2605" s="12"/>
      <c r="BE2605" s="12"/>
      <c r="BF2605" s="12"/>
      <c r="BG2605" s="12"/>
      <c r="BH2605" s="12"/>
      <c r="BI2605" s="12"/>
      <c r="BJ2605" s="13"/>
      <c r="BK2605" s="13"/>
      <c r="BL2605" s="13"/>
      <c r="BM2605" s="13"/>
      <c r="BN2605" s="13"/>
    </row>
    <row r="2606" spans="1:66" x14ac:dyDescent="0.25">
      <c r="A2606" s="10"/>
      <c r="B2606" s="10"/>
      <c r="C2606" s="10"/>
      <c r="D2606" s="18"/>
      <c r="E2606" s="10"/>
      <c r="F2606" s="10"/>
      <c r="G2606" s="10"/>
      <c r="H2606" s="10"/>
      <c r="I2606" s="10"/>
      <c r="J2606" s="10"/>
      <c r="K2606" s="11"/>
      <c r="L2606" s="11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  <c r="AA2606" s="12"/>
      <c r="AB2606" s="12"/>
      <c r="AC2606" s="12"/>
      <c r="AD2606" s="12"/>
      <c r="AE2606" s="12"/>
      <c r="AF2606" s="12"/>
      <c r="AG2606" s="12"/>
      <c r="AH2606" s="12"/>
      <c r="AI2606" s="12"/>
      <c r="AJ2606" s="12"/>
      <c r="AK2606" s="12"/>
      <c r="AL2606" s="12"/>
      <c r="AM2606" s="12"/>
      <c r="AN2606" s="12"/>
      <c r="AO2606" s="12"/>
      <c r="AP2606" s="12"/>
      <c r="AQ2606" s="12"/>
      <c r="AR2606" s="12"/>
      <c r="AS2606" s="12"/>
      <c r="AT2606" s="12"/>
      <c r="AU2606" s="12"/>
      <c r="AV2606" s="12"/>
      <c r="AW2606" s="12"/>
      <c r="AX2606" s="12"/>
      <c r="AY2606" s="12"/>
      <c r="AZ2606" s="12"/>
      <c r="BA2606" s="12"/>
      <c r="BB2606" s="12"/>
      <c r="BC2606" s="12"/>
      <c r="BD2606" s="12"/>
      <c r="BE2606" s="12"/>
      <c r="BF2606" s="12"/>
      <c r="BG2606" s="12"/>
      <c r="BH2606" s="12"/>
      <c r="BI2606" s="12"/>
      <c r="BJ2606" s="13"/>
      <c r="BK2606" s="13"/>
      <c r="BL2606" s="13"/>
      <c r="BM2606" s="13"/>
      <c r="BN2606" s="13"/>
    </row>
    <row r="2607" spans="1:66" x14ac:dyDescent="0.25">
      <c r="A2607" s="10"/>
      <c r="B2607" s="10"/>
      <c r="C2607" s="10"/>
      <c r="D2607" s="18"/>
      <c r="E2607" s="10"/>
      <c r="F2607" s="10"/>
      <c r="G2607" s="10"/>
      <c r="H2607" s="10"/>
      <c r="I2607" s="10"/>
      <c r="J2607" s="10"/>
      <c r="K2607" s="11"/>
      <c r="L2607" s="11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2"/>
      <c r="AS2607" s="12"/>
      <c r="AT2607" s="12"/>
      <c r="AU2607" s="12"/>
      <c r="AV2607" s="12"/>
      <c r="AW2607" s="12"/>
      <c r="AX2607" s="12"/>
      <c r="AY2607" s="12"/>
      <c r="AZ2607" s="12"/>
      <c r="BA2607" s="12"/>
      <c r="BB2607" s="12"/>
      <c r="BC2607" s="12"/>
      <c r="BD2607" s="12"/>
      <c r="BE2607" s="12"/>
      <c r="BF2607" s="12"/>
      <c r="BG2607" s="12"/>
      <c r="BH2607" s="12"/>
      <c r="BI2607" s="12"/>
      <c r="BJ2607" s="13"/>
      <c r="BK2607" s="13"/>
      <c r="BL2607" s="13"/>
      <c r="BM2607" s="13"/>
      <c r="BN2607" s="13"/>
    </row>
    <row r="2608" spans="1:66" x14ac:dyDescent="0.25">
      <c r="A2608" s="10"/>
      <c r="B2608" s="10"/>
      <c r="C2608" s="10"/>
      <c r="D2608" s="18"/>
      <c r="E2608" s="10"/>
      <c r="F2608" s="10"/>
      <c r="G2608" s="10"/>
      <c r="H2608" s="10"/>
      <c r="I2608" s="10"/>
      <c r="J2608" s="10"/>
      <c r="K2608" s="11"/>
      <c r="L2608" s="11"/>
      <c r="M2608" s="12"/>
      <c r="N2608" s="12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12"/>
      <c r="AE2608" s="12"/>
      <c r="AF2608" s="12"/>
      <c r="AG2608" s="12"/>
      <c r="AH2608" s="12"/>
      <c r="AI2608" s="12"/>
      <c r="AJ2608" s="12"/>
      <c r="AK2608" s="12"/>
      <c r="AL2608" s="12"/>
      <c r="AM2608" s="12"/>
      <c r="AN2608" s="12"/>
      <c r="AO2608" s="12"/>
      <c r="AP2608" s="12"/>
      <c r="AQ2608" s="12"/>
      <c r="AR2608" s="12"/>
      <c r="AS2608" s="12"/>
      <c r="AT2608" s="12"/>
      <c r="AU2608" s="12"/>
      <c r="AV2608" s="12"/>
      <c r="AW2608" s="12"/>
      <c r="AX2608" s="12"/>
      <c r="AY2608" s="12"/>
      <c r="AZ2608" s="12"/>
      <c r="BA2608" s="12"/>
      <c r="BB2608" s="12"/>
      <c r="BC2608" s="12"/>
      <c r="BD2608" s="12"/>
      <c r="BE2608" s="12"/>
      <c r="BF2608" s="12"/>
      <c r="BG2608" s="12"/>
      <c r="BH2608" s="12"/>
      <c r="BI2608" s="12"/>
      <c r="BJ2608" s="13"/>
      <c r="BK2608" s="13"/>
      <c r="BL2608" s="13"/>
      <c r="BM2608" s="13"/>
      <c r="BN2608" s="13"/>
    </row>
    <row r="2609" spans="1:66" x14ac:dyDescent="0.25">
      <c r="A2609" s="10"/>
      <c r="B2609" s="10"/>
      <c r="C2609" s="10"/>
      <c r="D2609" s="18"/>
      <c r="E2609" s="10"/>
      <c r="F2609" s="10"/>
      <c r="G2609" s="10"/>
      <c r="H2609" s="10"/>
      <c r="I2609" s="10"/>
      <c r="J2609" s="10"/>
      <c r="K2609" s="11"/>
      <c r="L2609" s="11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2"/>
      <c r="AS2609" s="12"/>
      <c r="AT2609" s="12"/>
      <c r="AU2609" s="12"/>
      <c r="AV2609" s="12"/>
      <c r="AW2609" s="12"/>
      <c r="AX2609" s="12"/>
      <c r="AY2609" s="12"/>
      <c r="AZ2609" s="12"/>
      <c r="BA2609" s="12"/>
      <c r="BB2609" s="12"/>
      <c r="BC2609" s="12"/>
      <c r="BD2609" s="12"/>
      <c r="BE2609" s="12"/>
      <c r="BF2609" s="12"/>
      <c r="BG2609" s="12"/>
      <c r="BH2609" s="12"/>
      <c r="BI2609" s="12"/>
      <c r="BJ2609" s="13"/>
      <c r="BK2609" s="13"/>
      <c r="BL2609" s="13"/>
      <c r="BM2609" s="13"/>
      <c r="BN2609" s="13"/>
    </row>
    <row r="2610" spans="1:66" x14ac:dyDescent="0.25">
      <c r="A2610" s="10"/>
      <c r="B2610" s="10"/>
      <c r="C2610" s="10"/>
      <c r="D2610" s="18"/>
      <c r="E2610" s="10"/>
      <c r="F2610" s="10"/>
      <c r="G2610" s="10"/>
      <c r="H2610" s="10"/>
      <c r="I2610" s="10"/>
      <c r="J2610" s="10"/>
      <c r="K2610" s="11"/>
      <c r="L2610" s="11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  <c r="AA2610" s="12"/>
      <c r="AB2610" s="12"/>
      <c r="AC2610" s="12"/>
      <c r="AD2610" s="12"/>
      <c r="AE2610" s="12"/>
      <c r="AF2610" s="12"/>
      <c r="AG2610" s="12"/>
      <c r="AH2610" s="12"/>
      <c r="AI2610" s="12"/>
      <c r="AJ2610" s="12"/>
      <c r="AK2610" s="12"/>
      <c r="AL2610" s="12"/>
      <c r="AM2610" s="12"/>
      <c r="AN2610" s="12"/>
      <c r="AO2610" s="12"/>
      <c r="AP2610" s="12"/>
      <c r="AQ2610" s="12"/>
      <c r="AR2610" s="12"/>
      <c r="AS2610" s="12"/>
      <c r="AT2610" s="12"/>
      <c r="AU2610" s="12"/>
      <c r="AV2610" s="12"/>
      <c r="AW2610" s="12"/>
      <c r="AX2610" s="12"/>
      <c r="AY2610" s="12"/>
      <c r="AZ2610" s="12"/>
      <c r="BA2610" s="12"/>
      <c r="BB2610" s="12"/>
      <c r="BC2610" s="12"/>
      <c r="BD2610" s="12"/>
      <c r="BE2610" s="12"/>
      <c r="BF2610" s="12"/>
      <c r="BG2610" s="12"/>
      <c r="BH2610" s="12"/>
      <c r="BI2610" s="12"/>
      <c r="BJ2610" s="13"/>
      <c r="BK2610" s="13"/>
      <c r="BL2610" s="13"/>
      <c r="BM2610" s="13"/>
      <c r="BN2610" s="13"/>
    </row>
    <row r="2611" spans="1:66" x14ac:dyDescent="0.25">
      <c r="A2611" s="10"/>
      <c r="B2611" s="10"/>
      <c r="C2611" s="10"/>
      <c r="D2611" s="18"/>
      <c r="E2611" s="10"/>
      <c r="F2611" s="10"/>
      <c r="G2611" s="10"/>
      <c r="H2611" s="10"/>
      <c r="I2611" s="10"/>
      <c r="J2611" s="10"/>
      <c r="K2611" s="11"/>
      <c r="L2611" s="11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2"/>
      <c r="AS2611" s="12"/>
      <c r="AT2611" s="12"/>
      <c r="AU2611" s="12"/>
      <c r="AV2611" s="12"/>
      <c r="AW2611" s="12"/>
      <c r="AX2611" s="12"/>
      <c r="AY2611" s="12"/>
      <c r="AZ2611" s="12"/>
      <c r="BA2611" s="12"/>
      <c r="BB2611" s="12"/>
      <c r="BC2611" s="12"/>
      <c r="BD2611" s="12"/>
      <c r="BE2611" s="12"/>
      <c r="BF2611" s="12"/>
      <c r="BG2611" s="12"/>
      <c r="BH2611" s="12"/>
      <c r="BI2611" s="12"/>
      <c r="BJ2611" s="13"/>
      <c r="BK2611" s="13"/>
      <c r="BL2611" s="13"/>
      <c r="BM2611" s="13"/>
      <c r="BN2611" s="13"/>
    </row>
    <row r="2612" spans="1:66" x14ac:dyDescent="0.25">
      <c r="A2612" s="10"/>
      <c r="B2612" s="10"/>
      <c r="C2612" s="10"/>
      <c r="D2612" s="18"/>
      <c r="E2612" s="10"/>
      <c r="F2612" s="10"/>
      <c r="G2612" s="10"/>
      <c r="H2612" s="10"/>
      <c r="I2612" s="10"/>
      <c r="J2612" s="10"/>
      <c r="K2612" s="11"/>
      <c r="L2612" s="11"/>
      <c r="M2612" s="12"/>
      <c r="N2612" s="12"/>
      <c r="O2612" s="12"/>
      <c r="P2612" s="12"/>
      <c r="Q2612" s="12"/>
      <c r="R2612" s="12"/>
      <c r="S2612" s="12"/>
      <c r="T2612" s="12"/>
      <c r="U2612" s="12"/>
      <c r="V2612" s="12"/>
      <c r="W2612" s="12"/>
      <c r="X2612" s="12"/>
      <c r="Y2612" s="12"/>
      <c r="Z2612" s="12"/>
      <c r="AA2612" s="12"/>
      <c r="AB2612" s="12"/>
      <c r="AC2612" s="12"/>
      <c r="AD2612" s="12"/>
      <c r="AE2612" s="12"/>
      <c r="AF2612" s="12"/>
      <c r="AG2612" s="12"/>
      <c r="AH2612" s="12"/>
      <c r="AI2612" s="12"/>
      <c r="AJ2612" s="12"/>
      <c r="AK2612" s="12"/>
      <c r="AL2612" s="12"/>
      <c r="AM2612" s="12"/>
      <c r="AN2612" s="12"/>
      <c r="AO2612" s="12"/>
      <c r="AP2612" s="12"/>
      <c r="AQ2612" s="12"/>
      <c r="AR2612" s="12"/>
      <c r="AS2612" s="12"/>
      <c r="AT2612" s="12"/>
      <c r="AU2612" s="12"/>
      <c r="AV2612" s="12"/>
      <c r="AW2612" s="12"/>
      <c r="AX2612" s="12"/>
      <c r="AY2612" s="12"/>
      <c r="AZ2612" s="12"/>
      <c r="BA2612" s="12"/>
      <c r="BB2612" s="12"/>
      <c r="BC2612" s="12"/>
      <c r="BD2612" s="12"/>
      <c r="BE2612" s="12"/>
      <c r="BF2612" s="12"/>
      <c r="BG2612" s="12"/>
      <c r="BH2612" s="12"/>
      <c r="BI2612" s="12"/>
      <c r="BJ2612" s="13"/>
      <c r="BK2612" s="13"/>
      <c r="BL2612" s="13"/>
      <c r="BM2612" s="13"/>
      <c r="BN2612" s="13"/>
    </row>
    <row r="2613" spans="1:66" x14ac:dyDescent="0.25">
      <c r="A2613" s="10"/>
      <c r="B2613" s="10"/>
      <c r="C2613" s="10"/>
      <c r="D2613" s="18"/>
      <c r="E2613" s="10"/>
      <c r="F2613" s="10"/>
      <c r="G2613" s="10"/>
      <c r="H2613" s="10"/>
      <c r="I2613" s="10"/>
      <c r="J2613" s="10"/>
      <c r="K2613" s="11"/>
      <c r="L2613" s="11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2"/>
      <c r="AS2613" s="12"/>
      <c r="AT2613" s="12"/>
      <c r="AU2613" s="12"/>
      <c r="AV2613" s="12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12"/>
      <c r="BG2613" s="12"/>
      <c r="BH2613" s="12"/>
      <c r="BI2613" s="12"/>
      <c r="BJ2613" s="13"/>
      <c r="BK2613" s="13"/>
      <c r="BL2613" s="13"/>
      <c r="BM2613" s="13"/>
      <c r="BN2613" s="13"/>
    </row>
    <row r="2614" spans="1:66" x14ac:dyDescent="0.25">
      <c r="A2614" s="10"/>
      <c r="B2614" s="10"/>
      <c r="C2614" s="10"/>
      <c r="D2614" s="18"/>
      <c r="E2614" s="10"/>
      <c r="F2614" s="10"/>
      <c r="G2614" s="10"/>
      <c r="H2614" s="10"/>
      <c r="I2614" s="10"/>
      <c r="J2614" s="10"/>
      <c r="K2614" s="11"/>
      <c r="L2614" s="11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12"/>
      <c r="AF2614" s="12"/>
      <c r="AG2614" s="12"/>
      <c r="AH2614" s="12"/>
      <c r="AI2614" s="12"/>
      <c r="AJ2614" s="12"/>
      <c r="AK2614" s="12"/>
      <c r="AL2614" s="12"/>
      <c r="AM2614" s="12"/>
      <c r="AN2614" s="12"/>
      <c r="AO2614" s="12"/>
      <c r="AP2614" s="12"/>
      <c r="AQ2614" s="12"/>
      <c r="AR2614" s="12"/>
      <c r="AS2614" s="12"/>
      <c r="AT2614" s="12"/>
      <c r="AU2614" s="12"/>
      <c r="AV2614" s="12"/>
      <c r="AW2614" s="12"/>
      <c r="AX2614" s="12"/>
      <c r="AY2614" s="12"/>
      <c r="AZ2614" s="12"/>
      <c r="BA2614" s="12"/>
      <c r="BB2614" s="12"/>
      <c r="BC2614" s="12"/>
      <c r="BD2614" s="12"/>
      <c r="BE2614" s="12"/>
      <c r="BF2614" s="12"/>
      <c r="BG2614" s="12"/>
      <c r="BH2614" s="12"/>
      <c r="BI2614" s="12"/>
      <c r="BJ2614" s="13"/>
      <c r="BK2614" s="13"/>
      <c r="BL2614" s="13"/>
      <c r="BM2614" s="13"/>
      <c r="BN2614" s="13"/>
    </row>
    <row r="2615" spans="1:66" x14ac:dyDescent="0.25">
      <c r="A2615" s="10"/>
      <c r="B2615" s="10"/>
      <c r="C2615" s="10"/>
      <c r="D2615" s="18"/>
      <c r="E2615" s="10"/>
      <c r="F2615" s="10"/>
      <c r="G2615" s="10"/>
      <c r="H2615" s="10"/>
      <c r="I2615" s="10"/>
      <c r="J2615" s="10"/>
      <c r="K2615" s="11"/>
      <c r="L2615" s="11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2"/>
      <c r="AS2615" s="12"/>
      <c r="AT2615" s="12"/>
      <c r="AU2615" s="12"/>
      <c r="AV2615" s="12"/>
      <c r="AW2615" s="12"/>
      <c r="AX2615" s="12"/>
      <c r="AY2615" s="12"/>
      <c r="AZ2615" s="12"/>
      <c r="BA2615" s="12"/>
      <c r="BB2615" s="12"/>
      <c r="BC2615" s="12"/>
      <c r="BD2615" s="12"/>
      <c r="BE2615" s="12"/>
      <c r="BF2615" s="12"/>
      <c r="BG2615" s="12"/>
      <c r="BH2615" s="12"/>
      <c r="BI2615" s="12"/>
      <c r="BJ2615" s="13"/>
      <c r="BK2615" s="13"/>
      <c r="BL2615" s="13"/>
      <c r="BM2615" s="13"/>
      <c r="BN2615" s="13"/>
    </row>
    <row r="2616" spans="1:66" x14ac:dyDescent="0.25">
      <c r="A2616" s="10"/>
      <c r="B2616" s="10"/>
      <c r="C2616" s="10"/>
      <c r="D2616" s="18"/>
      <c r="E2616" s="10"/>
      <c r="F2616" s="10"/>
      <c r="G2616" s="10"/>
      <c r="H2616" s="10"/>
      <c r="I2616" s="10"/>
      <c r="J2616" s="10"/>
      <c r="K2616" s="11"/>
      <c r="L2616" s="11"/>
      <c r="M2616" s="12"/>
      <c r="N2616" s="12"/>
      <c r="O2616" s="12"/>
      <c r="P2616" s="12"/>
      <c r="Q2616" s="12"/>
      <c r="R2616" s="12"/>
      <c r="S2616" s="12"/>
      <c r="T2616" s="12"/>
      <c r="U2616" s="12"/>
      <c r="V2616" s="12"/>
      <c r="W2616" s="12"/>
      <c r="X2616" s="12"/>
      <c r="Y2616" s="12"/>
      <c r="Z2616" s="12"/>
      <c r="AA2616" s="12"/>
      <c r="AB2616" s="12"/>
      <c r="AC2616" s="12"/>
      <c r="AD2616" s="12"/>
      <c r="AE2616" s="12"/>
      <c r="AF2616" s="12"/>
      <c r="AG2616" s="12"/>
      <c r="AH2616" s="12"/>
      <c r="AI2616" s="12"/>
      <c r="AJ2616" s="12"/>
      <c r="AK2616" s="12"/>
      <c r="AL2616" s="12"/>
      <c r="AM2616" s="12"/>
      <c r="AN2616" s="12"/>
      <c r="AO2616" s="12"/>
      <c r="AP2616" s="12"/>
      <c r="AQ2616" s="12"/>
      <c r="AR2616" s="12"/>
      <c r="AS2616" s="12"/>
      <c r="AT2616" s="12"/>
      <c r="AU2616" s="12"/>
      <c r="AV2616" s="12"/>
      <c r="AW2616" s="12"/>
      <c r="AX2616" s="12"/>
      <c r="AY2616" s="12"/>
      <c r="AZ2616" s="12"/>
      <c r="BA2616" s="12"/>
      <c r="BB2616" s="12"/>
      <c r="BC2616" s="12"/>
      <c r="BD2616" s="12"/>
      <c r="BE2616" s="12"/>
      <c r="BF2616" s="12"/>
      <c r="BG2616" s="12"/>
      <c r="BH2616" s="12"/>
      <c r="BI2616" s="12"/>
      <c r="BJ2616" s="13"/>
      <c r="BK2616" s="13"/>
      <c r="BL2616" s="13"/>
      <c r="BM2616" s="13"/>
      <c r="BN2616" s="13"/>
    </row>
    <row r="2617" spans="1:66" x14ac:dyDescent="0.25">
      <c r="A2617" s="10"/>
      <c r="B2617" s="10"/>
      <c r="C2617" s="10"/>
      <c r="D2617" s="18"/>
      <c r="E2617" s="10"/>
      <c r="F2617" s="10"/>
      <c r="G2617" s="10"/>
      <c r="H2617" s="10"/>
      <c r="I2617" s="10"/>
      <c r="J2617" s="10"/>
      <c r="K2617" s="11"/>
      <c r="L2617" s="11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2"/>
      <c r="AS2617" s="12"/>
      <c r="AT2617" s="12"/>
      <c r="AU2617" s="12"/>
      <c r="AV2617" s="12"/>
      <c r="AW2617" s="12"/>
      <c r="AX2617" s="12"/>
      <c r="AY2617" s="12"/>
      <c r="AZ2617" s="12"/>
      <c r="BA2617" s="12"/>
      <c r="BB2617" s="12"/>
      <c r="BC2617" s="12"/>
      <c r="BD2617" s="12"/>
      <c r="BE2617" s="12"/>
      <c r="BF2617" s="12"/>
      <c r="BG2617" s="12"/>
      <c r="BH2617" s="12"/>
      <c r="BI2617" s="12"/>
      <c r="BJ2617" s="13"/>
      <c r="BK2617" s="13"/>
      <c r="BL2617" s="13"/>
      <c r="BM2617" s="13"/>
      <c r="BN2617" s="13"/>
    </row>
    <row r="2618" spans="1:66" x14ac:dyDescent="0.25">
      <c r="A2618" s="10"/>
      <c r="B2618" s="10"/>
      <c r="C2618" s="10"/>
      <c r="D2618" s="18"/>
      <c r="E2618" s="10"/>
      <c r="F2618" s="10"/>
      <c r="G2618" s="10"/>
      <c r="H2618" s="10"/>
      <c r="I2618" s="10"/>
      <c r="J2618" s="10"/>
      <c r="K2618" s="11"/>
      <c r="L2618" s="11"/>
      <c r="M2618" s="12"/>
      <c r="N2618" s="12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  <c r="AA2618" s="12"/>
      <c r="AB2618" s="12"/>
      <c r="AC2618" s="12"/>
      <c r="AD2618" s="12"/>
      <c r="AE2618" s="12"/>
      <c r="AF2618" s="12"/>
      <c r="AG2618" s="12"/>
      <c r="AH2618" s="12"/>
      <c r="AI2618" s="12"/>
      <c r="AJ2618" s="12"/>
      <c r="AK2618" s="12"/>
      <c r="AL2618" s="12"/>
      <c r="AM2618" s="12"/>
      <c r="AN2618" s="12"/>
      <c r="AO2618" s="12"/>
      <c r="AP2618" s="12"/>
      <c r="AQ2618" s="12"/>
      <c r="AR2618" s="12"/>
      <c r="AS2618" s="12"/>
      <c r="AT2618" s="12"/>
      <c r="AU2618" s="12"/>
      <c r="AV2618" s="12"/>
      <c r="AW2618" s="12"/>
      <c r="AX2618" s="12"/>
      <c r="AY2618" s="12"/>
      <c r="AZ2618" s="12"/>
      <c r="BA2618" s="12"/>
      <c r="BB2618" s="12"/>
      <c r="BC2618" s="12"/>
      <c r="BD2618" s="12"/>
      <c r="BE2618" s="12"/>
      <c r="BF2618" s="12"/>
      <c r="BG2618" s="12"/>
      <c r="BH2618" s="12"/>
      <c r="BI2618" s="12"/>
      <c r="BJ2618" s="13"/>
      <c r="BK2618" s="13"/>
      <c r="BL2618" s="13"/>
      <c r="BM2618" s="13"/>
      <c r="BN2618" s="13"/>
    </row>
    <row r="2619" spans="1:66" x14ac:dyDescent="0.25">
      <c r="A2619" s="10"/>
      <c r="B2619" s="10"/>
      <c r="C2619" s="10"/>
      <c r="D2619" s="18"/>
      <c r="E2619" s="10"/>
      <c r="F2619" s="10"/>
      <c r="G2619" s="10"/>
      <c r="H2619" s="10"/>
      <c r="I2619" s="10"/>
      <c r="J2619" s="10"/>
      <c r="K2619" s="11"/>
      <c r="L2619" s="11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2"/>
      <c r="AS2619" s="12"/>
      <c r="AT2619" s="12"/>
      <c r="AU2619" s="12"/>
      <c r="AV2619" s="12"/>
      <c r="AW2619" s="12"/>
      <c r="AX2619" s="12"/>
      <c r="AY2619" s="12"/>
      <c r="AZ2619" s="12"/>
      <c r="BA2619" s="12"/>
      <c r="BB2619" s="12"/>
      <c r="BC2619" s="12"/>
      <c r="BD2619" s="12"/>
      <c r="BE2619" s="12"/>
      <c r="BF2619" s="12"/>
      <c r="BG2619" s="12"/>
      <c r="BH2619" s="12"/>
      <c r="BI2619" s="12"/>
      <c r="BJ2619" s="13"/>
      <c r="BK2619" s="13"/>
      <c r="BL2619" s="13"/>
      <c r="BM2619" s="13"/>
      <c r="BN2619" s="13"/>
    </row>
    <row r="2620" spans="1:66" x14ac:dyDescent="0.25">
      <c r="A2620" s="10"/>
      <c r="B2620" s="10"/>
      <c r="C2620" s="10"/>
      <c r="D2620" s="18"/>
      <c r="E2620" s="10"/>
      <c r="F2620" s="10"/>
      <c r="G2620" s="10"/>
      <c r="H2620" s="10"/>
      <c r="I2620" s="10"/>
      <c r="J2620" s="10"/>
      <c r="K2620" s="11"/>
      <c r="L2620" s="11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12"/>
      <c r="AE2620" s="12"/>
      <c r="AF2620" s="12"/>
      <c r="AG2620" s="12"/>
      <c r="AH2620" s="12"/>
      <c r="AI2620" s="12"/>
      <c r="AJ2620" s="12"/>
      <c r="AK2620" s="12"/>
      <c r="AL2620" s="12"/>
      <c r="AM2620" s="12"/>
      <c r="AN2620" s="12"/>
      <c r="AO2620" s="12"/>
      <c r="AP2620" s="12"/>
      <c r="AQ2620" s="12"/>
      <c r="AR2620" s="12"/>
      <c r="AS2620" s="12"/>
      <c r="AT2620" s="12"/>
      <c r="AU2620" s="12"/>
      <c r="AV2620" s="12"/>
      <c r="AW2620" s="12"/>
      <c r="AX2620" s="12"/>
      <c r="AY2620" s="12"/>
      <c r="AZ2620" s="12"/>
      <c r="BA2620" s="12"/>
      <c r="BB2620" s="12"/>
      <c r="BC2620" s="12"/>
      <c r="BD2620" s="12"/>
      <c r="BE2620" s="12"/>
      <c r="BF2620" s="12"/>
      <c r="BG2620" s="12"/>
      <c r="BH2620" s="12"/>
      <c r="BI2620" s="12"/>
      <c r="BJ2620" s="13"/>
      <c r="BK2620" s="13"/>
      <c r="BL2620" s="13"/>
      <c r="BM2620" s="13"/>
      <c r="BN2620" s="13"/>
    </row>
    <row r="2621" spans="1:66" x14ac:dyDescent="0.25">
      <c r="A2621" s="10"/>
      <c r="B2621" s="10"/>
      <c r="C2621" s="10"/>
      <c r="D2621" s="18"/>
      <c r="E2621" s="10"/>
      <c r="F2621" s="10"/>
      <c r="G2621" s="10"/>
      <c r="H2621" s="10"/>
      <c r="I2621" s="10"/>
      <c r="J2621" s="10"/>
      <c r="K2621" s="11"/>
      <c r="L2621" s="11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2"/>
      <c r="AS2621" s="12"/>
      <c r="AT2621" s="12"/>
      <c r="AU2621" s="12"/>
      <c r="AV2621" s="12"/>
      <c r="AW2621" s="12"/>
      <c r="AX2621" s="12"/>
      <c r="AY2621" s="12"/>
      <c r="AZ2621" s="12"/>
      <c r="BA2621" s="12"/>
      <c r="BB2621" s="12"/>
      <c r="BC2621" s="12"/>
      <c r="BD2621" s="12"/>
      <c r="BE2621" s="12"/>
      <c r="BF2621" s="12"/>
      <c r="BG2621" s="12"/>
      <c r="BH2621" s="12"/>
      <c r="BI2621" s="12"/>
      <c r="BJ2621" s="13"/>
      <c r="BK2621" s="13"/>
      <c r="BL2621" s="13"/>
      <c r="BM2621" s="13"/>
      <c r="BN2621" s="13"/>
    </row>
    <row r="2622" spans="1:66" x14ac:dyDescent="0.25">
      <c r="A2622" s="10"/>
      <c r="B2622" s="10"/>
      <c r="C2622" s="10"/>
      <c r="D2622" s="18"/>
      <c r="E2622" s="10"/>
      <c r="F2622" s="10"/>
      <c r="G2622" s="10"/>
      <c r="H2622" s="10"/>
      <c r="I2622" s="10"/>
      <c r="J2622" s="10"/>
      <c r="K2622" s="11"/>
      <c r="L2622" s="11"/>
      <c r="M2622" s="12"/>
      <c r="N2622" s="12"/>
      <c r="O2622" s="12"/>
      <c r="P2622" s="12"/>
      <c r="Q2622" s="12"/>
      <c r="R2622" s="12"/>
      <c r="S2622" s="12"/>
      <c r="T2622" s="12"/>
      <c r="U2622" s="12"/>
      <c r="V2622" s="12"/>
      <c r="W2622" s="12"/>
      <c r="X2622" s="12"/>
      <c r="Y2622" s="12"/>
      <c r="Z2622" s="12"/>
      <c r="AA2622" s="12"/>
      <c r="AB2622" s="12"/>
      <c r="AC2622" s="12"/>
      <c r="AD2622" s="12"/>
      <c r="AE2622" s="12"/>
      <c r="AF2622" s="12"/>
      <c r="AG2622" s="12"/>
      <c r="AH2622" s="12"/>
      <c r="AI2622" s="12"/>
      <c r="AJ2622" s="12"/>
      <c r="AK2622" s="12"/>
      <c r="AL2622" s="12"/>
      <c r="AM2622" s="12"/>
      <c r="AN2622" s="12"/>
      <c r="AO2622" s="12"/>
      <c r="AP2622" s="12"/>
      <c r="AQ2622" s="12"/>
      <c r="AR2622" s="12"/>
      <c r="AS2622" s="12"/>
      <c r="AT2622" s="12"/>
      <c r="AU2622" s="12"/>
      <c r="AV2622" s="12"/>
      <c r="AW2622" s="12"/>
      <c r="AX2622" s="12"/>
      <c r="AY2622" s="12"/>
      <c r="AZ2622" s="12"/>
      <c r="BA2622" s="12"/>
      <c r="BB2622" s="12"/>
      <c r="BC2622" s="12"/>
      <c r="BD2622" s="12"/>
      <c r="BE2622" s="12"/>
      <c r="BF2622" s="12"/>
      <c r="BG2622" s="12"/>
      <c r="BH2622" s="12"/>
      <c r="BI2622" s="12"/>
      <c r="BJ2622" s="13"/>
      <c r="BK2622" s="13"/>
      <c r="BL2622" s="13"/>
      <c r="BM2622" s="13"/>
      <c r="BN2622" s="13"/>
    </row>
    <row r="2623" spans="1:66" x14ac:dyDescent="0.25">
      <c r="A2623" s="10"/>
      <c r="B2623" s="10"/>
      <c r="C2623" s="10"/>
      <c r="D2623" s="18"/>
      <c r="E2623" s="10"/>
      <c r="F2623" s="10"/>
      <c r="G2623" s="10"/>
      <c r="H2623" s="10"/>
      <c r="I2623" s="10"/>
      <c r="J2623" s="10"/>
      <c r="K2623" s="11"/>
      <c r="L2623" s="11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2"/>
      <c r="AS2623" s="12"/>
      <c r="AT2623" s="12"/>
      <c r="AU2623" s="12"/>
      <c r="AV2623" s="12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12"/>
      <c r="BG2623" s="12"/>
      <c r="BH2623" s="12"/>
      <c r="BI2623" s="12"/>
      <c r="BJ2623" s="13"/>
      <c r="BK2623" s="13"/>
      <c r="BL2623" s="13"/>
      <c r="BM2623" s="13"/>
      <c r="BN2623" s="13"/>
    </row>
    <row r="2624" spans="1:66" x14ac:dyDescent="0.25">
      <c r="A2624" s="10"/>
      <c r="B2624" s="10"/>
      <c r="C2624" s="10"/>
      <c r="D2624" s="18"/>
      <c r="E2624" s="10"/>
      <c r="F2624" s="10"/>
      <c r="G2624" s="10"/>
      <c r="H2624" s="10"/>
      <c r="I2624" s="10"/>
      <c r="J2624" s="10"/>
      <c r="K2624" s="11"/>
      <c r="L2624" s="11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  <c r="AA2624" s="12"/>
      <c r="AB2624" s="12"/>
      <c r="AC2624" s="12"/>
      <c r="AD2624" s="12"/>
      <c r="AE2624" s="12"/>
      <c r="AF2624" s="12"/>
      <c r="AG2624" s="12"/>
      <c r="AH2624" s="12"/>
      <c r="AI2624" s="12"/>
      <c r="AJ2624" s="12"/>
      <c r="AK2624" s="12"/>
      <c r="AL2624" s="12"/>
      <c r="AM2624" s="12"/>
      <c r="AN2624" s="12"/>
      <c r="AO2624" s="12"/>
      <c r="AP2624" s="12"/>
      <c r="AQ2624" s="12"/>
      <c r="AR2624" s="12"/>
      <c r="AS2624" s="12"/>
      <c r="AT2624" s="12"/>
      <c r="AU2624" s="12"/>
      <c r="AV2624" s="12"/>
      <c r="AW2624" s="12"/>
      <c r="AX2624" s="12"/>
      <c r="AY2624" s="12"/>
      <c r="AZ2624" s="12"/>
      <c r="BA2624" s="12"/>
      <c r="BB2624" s="12"/>
      <c r="BC2624" s="12"/>
      <c r="BD2624" s="12"/>
      <c r="BE2624" s="12"/>
      <c r="BF2624" s="12"/>
      <c r="BG2624" s="12"/>
      <c r="BH2624" s="12"/>
      <c r="BI2624" s="12"/>
      <c r="BJ2624" s="13"/>
      <c r="BK2624" s="13"/>
      <c r="BL2624" s="13"/>
      <c r="BM2624" s="13"/>
      <c r="BN2624" s="13"/>
    </row>
    <row r="2625" spans="1:66" x14ac:dyDescent="0.25">
      <c r="A2625" s="10"/>
      <c r="B2625" s="10"/>
      <c r="C2625" s="10"/>
      <c r="D2625" s="18"/>
      <c r="E2625" s="10"/>
      <c r="F2625" s="10"/>
      <c r="G2625" s="10"/>
      <c r="H2625" s="10"/>
      <c r="I2625" s="10"/>
      <c r="J2625" s="10"/>
      <c r="K2625" s="11"/>
      <c r="L2625" s="11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2"/>
      <c r="AS2625" s="12"/>
      <c r="AT2625" s="12"/>
      <c r="AU2625" s="12"/>
      <c r="AV2625" s="12"/>
      <c r="AW2625" s="12"/>
      <c r="AX2625" s="12"/>
      <c r="AY2625" s="12"/>
      <c r="AZ2625" s="12"/>
      <c r="BA2625" s="12"/>
      <c r="BB2625" s="12"/>
      <c r="BC2625" s="12"/>
      <c r="BD2625" s="12"/>
      <c r="BE2625" s="12"/>
      <c r="BF2625" s="12"/>
      <c r="BG2625" s="12"/>
      <c r="BH2625" s="12"/>
      <c r="BI2625" s="12"/>
      <c r="BJ2625" s="13"/>
      <c r="BK2625" s="13"/>
      <c r="BL2625" s="13"/>
      <c r="BM2625" s="13"/>
      <c r="BN2625" s="13"/>
    </row>
    <row r="2626" spans="1:66" x14ac:dyDescent="0.25">
      <c r="A2626" s="10"/>
      <c r="B2626" s="10"/>
      <c r="C2626" s="10"/>
      <c r="D2626" s="18"/>
      <c r="E2626" s="10"/>
      <c r="F2626" s="10"/>
      <c r="G2626" s="10"/>
      <c r="H2626" s="10"/>
      <c r="I2626" s="10"/>
      <c r="J2626" s="10"/>
      <c r="K2626" s="11"/>
      <c r="L2626" s="11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  <c r="AE2626" s="12"/>
      <c r="AF2626" s="12"/>
      <c r="AG2626" s="12"/>
      <c r="AH2626" s="12"/>
      <c r="AI2626" s="12"/>
      <c r="AJ2626" s="12"/>
      <c r="AK2626" s="12"/>
      <c r="AL2626" s="12"/>
      <c r="AM2626" s="12"/>
      <c r="AN2626" s="12"/>
      <c r="AO2626" s="12"/>
      <c r="AP2626" s="12"/>
      <c r="AQ2626" s="12"/>
      <c r="AR2626" s="12"/>
      <c r="AS2626" s="12"/>
      <c r="AT2626" s="12"/>
      <c r="AU2626" s="12"/>
      <c r="AV2626" s="12"/>
      <c r="AW2626" s="12"/>
      <c r="AX2626" s="12"/>
      <c r="AY2626" s="12"/>
      <c r="AZ2626" s="12"/>
      <c r="BA2626" s="12"/>
      <c r="BB2626" s="12"/>
      <c r="BC2626" s="12"/>
      <c r="BD2626" s="12"/>
      <c r="BE2626" s="12"/>
      <c r="BF2626" s="12"/>
      <c r="BG2626" s="12"/>
      <c r="BH2626" s="12"/>
      <c r="BI2626" s="12"/>
      <c r="BJ2626" s="13"/>
      <c r="BK2626" s="13"/>
      <c r="BL2626" s="13"/>
      <c r="BM2626" s="13"/>
      <c r="BN2626" s="13"/>
    </row>
    <row r="2627" spans="1:66" x14ac:dyDescent="0.25">
      <c r="A2627" s="10"/>
      <c r="B2627" s="10"/>
      <c r="C2627" s="10"/>
      <c r="D2627" s="18"/>
      <c r="E2627" s="10"/>
      <c r="F2627" s="10"/>
      <c r="G2627" s="10"/>
      <c r="H2627" s="10"/>
      <c r="I2627" s="10"/>
      <c r="J2627" s="10"/>
      <c r="K2627" s="11"/>
      <c r="L2627" s="11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2"/>
      <c r="AS2627" s="12"/>
      <c r="AT2627" s="12"/>
      <c r="AU2627" s="12"/>
      <c r="AV2627" s="12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12"/>
      <c r="BG2627" s="12"/>
      <c r="BH2627" s="12"/>
      <c r="BI2627" s="12"/>
      <c r="BJ2627" s="13"/>
      <c r="BK2627" s="13"/>
      <c r="BL2627" s="13"/>
      <c r="BM2627" s="13"/>
      <c r="BN2627" s="13"/>
    </row>
    <row r="2628" spans="1:66" x14ac:dyDescent="0.25">
      <c r="A2628" s="10"/>
      <c r="B2628" s="10"/>
      <c r="C2628" s="10"/>
      <c r="D2628" s="18"/>
      <c r="E2628" s="10"/>
      <c r="F2628" s="10"/>
      <c r="G2628" s="10"/>
      <c r="H2628" s="10"/>
      <c r="I2628" s="10"/>
      <c r="J2628" s="10"/>
      <c r="K2628" s="11"/>
      <c r="L2628" s="11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12"/>
      <c r="AD2628" s="12"/>
      <c r="AE2628" s="12"/>
      <c r="AF2628" s="12"/>
      <c r="AG2628" s="12"/>
      <c r="AH2628" s="12"/>
      <c r="AI2628" s="12"/>
      <c r="AJ2628" s="12"/>
      <c r="AK2628" s="12"/>
      <c r="AL2628" s="12"/>
      <c r="AM2628" s="12"/>
      <c r="AN2628" s="12"/>
      <c r="AO2628" s="12"/>
      <c r="AP2628" s="12"/>
      <c r="AQ2628" s="12"/>
      <c r="AR2628" s="12"/>
      <c r="AS2628" s="12"/>
      <c r="AT2628" s="12"/>
      <c r="AU2628" s="12"/>
      <c r="AV2628" s="12"/>
      <c r="AW2628" s="12"/>
      <c r="AX2628" s="12"/>
      <c r="AY2628" s="12"/>
      <c r="AZ2628" s="12"/>
      <c r="BA2628" s="12"/>
      <c r="BB2628" s="12"/>
      <c r="BC2628" s="12"/>
      <c r="BD2628" s="12"/>
      <c r="BE2628" s="12"/>
      <c r="BF2628" s="12"/>
      <c r="BG2628" s="12"/>
      <c r="BH2628" s="12"/>
      <c r="BI2628" s="12"/>
      <c r="BJ2628" s="13"/>
      <c r="BK2628" s="13"/>
      <c r="BL2628" s="13"/>
      <c r="BM2628" s="13"/>
      <c r="BN2628" s="13"/>
    </row>
    <row r="2629" spans="1:66" x14ac:dyDescent="0.25">
      <c r="A2629" s="10"/>
      <c r="B2629" s="10"/>
      <c r="C2629" s="10"/>
      <c r="D2629" s="18"/>
      <c r="E2629" s="10"/>
      <c r="F2629" s="10"/>
      <c r="G2629" s="10"/>
      <c r="H2629" s="10"/>
      <c r="I2629" s="10"/>
      <c r="J2629" s="10"/>
      <c r="K2629" s="11"/>
      <c r="L2629" s="11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2"/>
      <c r="AS2629" s="12"/>
      <c r="AT2629" s="12"/>
      <c r="AU2629" s="12"/>
      <c r="AV2629" s="12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12"/>
      <c r="BG2629" s="12"/>
      <c r="BH2629" s="12"/>
      <c r="BI2629" s="12"/>
      <c r="BJ2629" s="13"/>
      <c r="BK2629" s="13"/>
      <c r="BL2629" s="13"/>
      <c r="BM2629" s="13"/>
      <c r="BN2629" s="13"/>
    </row>
    <row r="2630" spans="1:66" x14ac:dyDescent="0.25">
      <c r="A2630" s="10"/>
      <c r="B2630" s="10"/>
      <c r="C2630" s="10"/>
      <c r="D2630" s="18"/>
      <c r="E2630" s="10"/>
      <c r="F2630" s="10"/>
      <c r="G2630" s="10"/>
      <c r="H2630" s="10"/>
      <c r="I2630" s="10"/>
      <c r="J2630" s="10"/>
      <c r="K2630" s="11"/>
      <c r="L2630" s="11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  <c r="AE2630" s="12"/>
      <c r="AF2630" s="12"/>
      <c r="AG2630" s="12"/>
      <c r="AH2630" s="12"/>
      <c r="AI2630" s="12"/>
      <c r="AJ2630" s="12"/>
      <c r="AK2630" s="12"/>
      <c r="AL2630" s="12"/>
      <c r="AM2630" s="12"/>
      <c r="AN2630" s="12"/>
      <c r="AO2630" s="12"/>
      <c r="AP2630" s="12"/>
      <c r="AQ2630" s="12"/>
      <c r="AR2630" s="12"/>
      <c r="AS2630" s="12"/>
      <c r="AT2630" s="12"/>
      <c r="AU2630" s="12"/>
      <c r="AV2630" s="12"/>
      <c r="AW2630" s="12"/>
      <c r="AX2630" s="12"/>
      <c r="AY2630" s="12"/>
      <c r="AZ2630" s="12"/>
      <c r="BA2630" s="12"/>
      <c r="BB2630" s="12"/>
      <c r="BC2630" s="12"/>
      <c r="BD2630" s="12"/>
      <c r="BE2630" s="12"/>
      <c r="BF2630" s="12"/>
      <c r="BG2630" s="12"/>
      <c r="BH2630" s="12"/>
      <c r="BI2630" s="12"/>
      <c r="BJ2630" s="13"/>
      <c r="BK2630" s="13"/>
      <c r="BL2630" s="13"/>
      <c r="BM2630" s="13"/>
      <c r="BN2630" s="13"/>
    </row>
    <row r="2631" spans="1:66" x14ac:dyDescent="0.25">
      <c r="A2631" s="10"/>
      <c r="B2631" s="10"/>
      <c r="C2631" s="10"/>
      <c r="D2631" s="18"/>
      <c r="E2631" s="10"/>
      <c r="F2631" s="10"/>
      <c r="G2631" s="10"/>
      <c r="H2631" s="10"/>
      <c r="I2631" s="10"/>
      <c r="J2631" s="10"/>
      <c r="K2631" s="11"/>
      <c r="L2631" s="11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2"/>
      <c r="AS2631" s="12"/>
      <c r="AT2631" s="12"/>
      <c r="AU2631" s="12"/>
      <c r="AV2631" s="12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12"/>
      <c r="BG2631" s="12"/>
      <c r="BH2631" s="12"/>
      <c r="BI2631" s="12"/>
      <c r="BJ2631" s="13"/>
      <c r="BK2631" s="13"/>
      <c r="BL2631" s="13"/>
      <c r="BM2631" s="13"/>
      <c r="BN2631" s="13"/>
    </row>
    <row r="2632" spans="1:66" x14ac:dyDescent="0.25">
      <c r="A2632" s="10"/>
      <c r="B2632" s="10"/>
      <c r="C2632" s="10"/>
      <c r="D2632" s="18"/>
      <c r="E2632" s="10"/>
      <c r="F2632" s="10"/>
      <c r="G2632" s="10"/>
      <c r="H2632" s="10"/>
      <c r="I2632" s="10"/>
      <c r="J2632" s="10"/>
      <c r="K2632" s="11"/>
      <c r="L2632" s="11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12"/>
      <c r="AE2632" s="12"/>
      <c r="AF2632" s="12"/>
      <c r="AG2632" s="12"/>
      <c r="AH2632" s="12"/>
      <c r="AI2632" s="12"/>
      <c r="AJ2632" s="12"/>
      <c r="AK2632" s="12"/>
      <c r="AL2632" s="12"/>
      <c r="AM2632" s="12"/>
      <c r="AN2632" s="12"/>
      <c r="AO2632" s="12"/>
      <c r="AP2632" s="12"/>
      <c r="AQ2632" s="12"/>
      <c r="AR2632" s="12"/>
      <c r="AS2632" s="12"/>
      <c r="AT2632" s="12"/>
      <c r="AU2632" s="12"/>
      <c r="AV2632" s="12"/>
      <c r="AW2632" s="12"/>
      <c r="AX2632" s="12"/>
      <c r="AY2632" s="12"/>
      <c r="AZ2632" s="12"/>
      <c r="BA2632" s="12"/>
      <c r="BB2632" s="12"/>
      <c r="BC2632" s="12"/>
      <c r="BD2632" s="12"/>
      <c r="BE2632" s="12"/>
      <c r="BF2632" s="12"/>
      <c r="BG2632" s="12"/>
      <c r="BH2632" s="12"/>
      <c r="BI2632" s="12"/>
      <c r="BJ2632" s="13"/>
      <c r="BK2632" s="13"/>
      <c r="BL2632" s="13"/>
      <c r="BM2632" s="13"/>
      <c r="BN2632" s="13"/>
    </row>
    <row r="2633" spans="1:66" x14ac:dyDescent="0.25">
      <c r="A2633" s="10"/>
      <c r="B2633" s="10"/>
      <c r="C2633" s="10"/>
      <c r="D2633" s="18"/>
      <c r="E2633" s="10"/>
      <c r="F2633" s="10"/>
      <c r="G2633" s="10"/>
      <c r="H2633" s="10"/>
      <c r="I2633" s="10"/>
      <c r="J2633" s="10"/>
      <c r="K2633" s="11"/>
      <c r="L2633" s="11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2"/>
      <c r="AS2633" s="12"/>
      <c r="AT2633" s="12"/>
      <c r="AU2633" s="12"/>
      <c r="AV2633" s="12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12"/>
      <c r="BG2633" s="12"/>
      <c r="BH2633" s="12"/>
      <c r="BI2633" s="12"/>
      <c r="BJ2633" s="13"/>
      <c r="BK2633" s="13"/>
      <c r="BL2633" s="13"/>
      <c r="BM2633" s="13"/>
      <c r="BN2633" s="13"/>
    </row>
    <row r="2634" spans="1:66" x14ac:dyDescent="0.25">
      <c r="A2634" s="10"/>
      <c r="B2634" s="10"/>
      <c r="C2634" s="10"/>
      <c r="D2634" s="18"/>
      <c r="E2634" s="10"/>
      <c r="F2634" s="10"/>
      <c r="G2634" s="10"/>
      <c r="H2634" s="10"/>
      <c r="I2634" s="10"/>
      <c r="J2634" s="10"/>
      <c r="K2634" s="11"/>
      <c r="L2634" s="11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/>
      <c r="W2634" s="12"/>
      <c r="X2634" s="12"/>
      <c r="Y2634" s="12"/>
      <c r="Z2634" s="12"/>
      <c r="AA2634" s="12"/>
      <c r="AB2634" s="12"/>
      <c r="AC2634" s="12"/>
      <c r="AD2634" s="12"/>
      <c r="AE2634" s="12"/>
      <c r="AF2634" s="12"/>
      <c r="AG2634" s="12"/>
      <c r="AH2634" s="12"/>
      <c r="AI2634" s="12"/>
      <c r="AJ2634" s="12"/>
      <c r="AK2634" s="12"/>
      <c r="AL2634" s="12"/>
      <c r="AM2634" s="12"/>
      <c r="AN2634" s="12"/>
      <c r="AO2634" s="12"/>
      <c r="AP2634" s="12"/>
      <c r="AQ2634" s="12"/>
      <c r="AR2634" s="12"/>
      <c r="AS2634" s="12"/>
      <c r="AT2634" s="12"/>
      <c r="AU2634" s="12"/>
      <c r="AV2634" s="12"/>
      <c r="AW2634" s="12"/>
      <c r="AX2634" s="12"/>
      <c r="AY2634" s="12"/>
      <c r="AZ2634" s="12"/>
      <c r="BA2634" s="12"/>
      <c r="BB2634" s="12"/>
      <c r="BC2634" s="12"/>
      <c r="BD2634" s="12"/>
      <c r="BE2634" s="12"/>
      <c r="BF2634" s="12"/>
      <c r="BG2634" s="12"/>
      <c r="BH2634" s="12"/>
      <c r="BI2634" s="12"/>
      <c r="BJ2634" s="13"/>
      <c r="BK2634" s="13"/>
      <c r="BL2634" s="13"/>
      <c r="BM2634" s="13"/>
      <c r="BN2634" s="13"/>
    </row>
    <row r="2635" spans="1:66" x14ac:dyDescent="0.25">
      <c r="A2635" s="10"/>
      <c r="B2635" s="10"/>
      <c r="C2635" s="10"/>
      <c r="D2635" s="18"/>
      <c r="E2635" s="10"/>
      <c r="F2635" s="10"/>
      <c r="G2635" s="10"/>
      <c r="H2635" s="10"/>
      <c r="I2635" s="10"/>
      <c r="J2635" s="10"/>
      <c r="K2635" s="11"/>
      <c r="L2635" s="11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2"/>
      <c r="AS2635" s="12"/>
      <c r="AT2635" s="12"/>
      <c r="AU2635" s="12"/>
      <c r="AV2635" s="12"/>
      <c r="AW2635" s="12"/>
      <c r="AX2635" s="12"/>
      <c r="AY2635" s="12"/>
      <c r="AZ2635" s="12"/>
      <c r="BA2635" s="12"/>
      <c r="BB2635" s="12"/>
      <c r="BC2635" s="12"/>
      <c r="BD2635" s="12"/>
      <c r="BE2635" s="12"/>
      <c r="BF2635" s="12"/>
      <c r="BG2635" s="12"/>
      <c r="BH2635" s="12"/>
      <c r="BI2635" s="12"/>
      <c r="BJ2635" s="13"/>
      <c r="BK2635" s="13"/>
      <c r="BL2635" s="13"/>
      <c r="BM2635" s="13"/>
      <c r="BN2635" s="13"/>
    </row>
    <row r="2636" spans="1:66" x14ac:dyDescent="0.25">
      <c r="A2636" s="10"/>
      <c r="B2636" s="10"/>
      <c r="C2636" s="10"/>
      <c r="D2636" s="18"/>
      <c r="E2636" s="10"/>
      <c r="F2636" s="10"/>
      <c r="G2636" s="10"/>
      <c r="H2636" s="10"/>
      <c r="I2636" s="10"/>
      <c r="J2636" s="10"/>
      <c r="K2636" s="11"/>
      <c r="L2636" s="11"/>
      <c r="M2636" s="12"/>
      <c r="N2636" s="12"/>
      <c r="O2636" s="12"/>
      <c r="P2636" s="12"/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  <c r="AA2636" s="12"/>
      <c r="AB2636" s="12"/>
      <c r="AC2636" s="12"/>
      <c r="AD2636" s="12"/>
      <c r="AE2636" s="12"/>
      <c r="AF2636" s="12"/>
      <c r="AG2636" s="12"/>
      <c r="AH2636" s="12"/>
      <c r="AI2636" s="12"/>
      <c r="AJ2636" s="12"/>
      <c r="AK2636" s="12"/>
      <c r="AL2636" s="12"/>
      <c r="AM2636" s="12"/>
      <c r="AN2636" s="12"/>
      <c r="AO2636" s="12"/>
      <c r="AP2636" s="12"/>
      <c r="AQ2636" s="12"/>
      <c r="AR2636" s="12"/>
      <c r="AS2636" s="12"/>
      <c r="AT2636" s="12"/>
      <c r="AU2636" s="12"/>
      <c r="AV2636" s="12"/>
      <c r="AW2636" s="12"/>
      <c r="AX2636" s="12"/>
      <c r="AY2636" s="12"/>
      <c r="AZ2636" s="12"/>
      <c r="BA2636" s="12"/>
      <c r="BB2636" s="12"/>
      <c r="BC2636" s="12"/>
      <c r="BD2636" s="12"/>
      <c r="BE2636" s="12"/>
      <c r="BF2636" s="12"/>
      <c r="BG2636" s="12"/>
      <c r="BH2636" s="12"/>
      <c r="BI2636" s="12"/>
      <c r="BJ2636" s="13"/>
      <c r="BK2636" s="13"/>
      <c r="BL2636" s="13"/>
      <c r="BM2636" s="13"/>
      <c r="BN2636" s="13"/>
    </row>
    <row r="2637" spans="1:66" x14ac:dyDescent="0.25">
      <c r="A2637" s="10"/>
      <c r="B2637" s="10"/>
      <c r="C2637" s="10"/>
      <c r="D2637" s="18"/>
      <c r="E2637" s="10"/>
      <c r="F2637" s="10"/>
      <c r="G2637" s="10"/>
      <c r="H2637" s="10"/>
      <c r="I2637" s="10"/>
      <c r="J2637" s="10"/>
      <c r="K2637" s="11"/>
      <c r="L2637" s="11"/>
      <c r="M2637" s="12"/>
      <c r="N2637" s="12"/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2"/>
      <c r="AS2637" s="12"/>
      <c r="AT2637" s="12"/>
      <c r="AU2637" s="12"/>
      <c r="AV2637" s="12"/>
      <c r="AW2637" s="12"/>
      <c r="AX2637" s="12"/>
      <c r="AY2637" s="12"/>
      <c r="AZ2637" s="12"/>
      <c r="BA2637" s="12"/>
      <c r="BB2637" s="12"/>
      <c r="BC2637" s="12"/>
      <c r="BD2637" s="12"/>
      <c r="BE2637" s="12"/>
      <c r="BF2637" s="12"/>
      <c r="BG2637" s="12"/>
      <c r="BH2637" s="12"/>
      <c r="BI2637" s="12"/>
      <c r="BJ2637" s="13"/>
      <c r="BK2637" s="13"/>
      <c r="BL2637" s="13"/>
      <c r="BM2637" s="13"/>
      <c r="BN2637" s="13"/>
    </row>
    <row r="2638" spans="1:66" x14ac:dyDescent="0.25">
      <c r="A2638" s="10"/>
      <c r="B2638" s="10"/>
      <c r="C2638" s="10"/>
      <c r="D2638" s="18"/>
      <c r="E2638" s="10"/>
      <c r="F2638" s="10"/>
      <c r="G2638" s="10"/>
      <c r="H2638" s="10"/>
      <c r="I2638" s="10"/>
      <c r="J2638" s="10"/>
      <c r="K2638" s="11"/>
      <c r="L2638" s="11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12"/>
      <c r="AE2638" s="12"/>
      <c r="AF2638" s="12"/>
      <c r="AG2638" s="12"/>
      <c r="AH2638" s="12"/>
      <c r="AI2638" s="12"/>
      <c r="AJ2638" s="12"/>
      <c r="AK2638" s="12"/>
      <c r="AL2638" s="12"/>
      <c r="AM2638" s="12"/>
      <c r="AN2638" s="12"/>
      <c r="AO2638" s="12"/>
      <c r="AP2638" s="12"/>
      <c r="AQ2638" s="12"/>
      <c r="AR2638" s="12"/>
      <c r="AS2638" s="12"/>
      <c r="AT2638" s="12"/>
      <c r="AU2638" s="12"/>
      <c r="AV2638" s="12"/>
      <c r="AW2638" s="12"/>
      <c r="AX2638" s="12"/>
      <c r="AY2638" s="12"/>
      <c r="AZ2638" s="12"/>
      <c r="BA2638" s="12"/>
      <c r="BB2638" s="12"/>
      <c r="BC2638" s="12"/>
      <c r="BD2638" s="12"/>
      <c r="BE2638" s="12"/>
      <c r="BF2638" s="12"/>
      <c r="BG2638" s="12"/>
      <c r="BH2638" s="12"/>
      <c r="BI2638" s="12"/>
      <c r="BJ2638" s="13"/>
      <c r="BK2638" s="13"/>
      <c r="BL2638" s="13"/>
      <c r="BM2638" s="13"/>
      <c r="BN2638" s="13"/>
    </row>
    <row r="2639" spans="1:66" x14ac:dyDescent="0.25">
      <c r="A2639" s="10"/>
      <c r="B2639" s="10"/>
      <c r="C2639" s="10"/>
      <c r="D2639" s="18"/>
      <c r="E2639" s="10"/>
      <c r="F2639" s="10"/>
      <c r="G2639" s="10"/>
      <c r="H2639" s="10"/>
      <c r="I2639" s="10"/>
      <c r="J2639" s="10"/>
      <c r="K2639" s="11"/>
      <c r="L2639" s="11"/>
      <c r="M2639" s="12"/>
      <c r="N2639" s="12"/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2"/>
      <c r="AS2639" s="12"/>
      <c r="AT2639" s="12"/>
      <c r="AU2639" s="12"/>
      <c r="AV2639" s="12"/>
      <c r="AW2639" s="12"/>
      <c r="AX2639" s="12"/>
      <c r="AY2639" s="12"/>
      <c r="AZ2639" s="12"/>
      <c r="BA2639" s="12"/>
      <c r="BB2639" s="12"/>
      <c r="BC2639" s="12"/>
      <c r="BD2639" s="12"/>
      <c r="BE2639" s="12"/>
      <c r="BF2639" s="12"/>
      <c r="BG2639" s="12"/>
      <c r="BH2639" s="12"/>
      <c r="BI2639" s="12"/>
      <c r="BJ2639" s="13"/>
      <c r="BK2639" s="13"/>
      <c r="BL2639" s="13"/>
      <c r="BM2639" s="13"/>
      <c r="BN2639" s="13"/>
    </row>
    <row r="2640" spans="1:66" x14ac:dyDescent="0.25">
      <c r="A2640" s="10"/>
      <c r="B2640" s="10"/>
      <c r="C2640" s="10"/>
      <c r="D2640" s="18"/>
      <c r="E2640" s="10"/>
      <c r="F2640" s="10"/>
      <c r="G2640" s="10"/>
      <c r="H2640" s="10"/>
      <c r="I2640" s="10"/>
      <c r="J2640" s="10"/>
      <c r="K2640" s="11"/>
      <c r="L2640" s="11"/>
      <c r="M2640" s="12"/>
      <c r="N2640" s="12"/>
      <c r="O2640" s="12"/>
      <c r="P2640" s="12"/>
      <c r="Q2640" s="12"/>
      <c r="R2640" s="12"/>
      <c r="S2640" s="12"/>
      <c r="T2640" s="12"/>
      <c r="U2640" s="12"/>
      <c r="V2640" s="12"/>
      <c r="W2640" s="12"/>
      <c r="X2640" s="12"/>
      <c r="Y2640" s="12"/>
      <c r="Z2640" s="12"/>
      <c r="AA2640" s="12"/>
      <c r="AB2640" s="12"/>
      <c r="AC2640" s="12"/>
      <c r="AD2640" s="12"/>
      <c r="AE2640" s="12"/>
      <c r="AF2640" s="12"/>
      <c r="AG2640" s="12"/>
      <c r="AH2640" s="12"/>
      <c r="AI2640" s="12"/>
      <c r="AJ2640" s="12"/>
      <c r="AK2640" s="12"/>
      <c r="AL2640" s="12"/>
      <c r="AM2640" s="12"/>
      <c r="AN2640" s="12"/>
      <c r="AO2640" s="12"/>
      <c r="AP2640" s="12"/>
      <c r="AQ2640" s="12"/>
      <c r="AR2640" s="12"/>
      <c r="AS2640" s="12"/>
      <c r="AT2640" s="12"/>
      <c r="AU2640" s="12"/>
      <c r="AV2640" s="12"/>
      <c r="AW2640" s="12"/>
      <c r="AX2640" s="12"/>
      <c r="AY2640" s="12"/>
      <c r="AZ2640" s="12"/>
      <c r="BA2640" s="12"/>
      <c r="BB2640" s="12"/>
      <c r="BC2640" s="12"/>
      <c r="BD2640" s="12"/>
      <c r="BE2640" s="12"/>
      <c r="BF2640" s="12"/>
      <c r="BG2640" s="12"/>
      <c r="BH2640" s="12"/>
      <c r="BI2640" s="12"/>
      <c r="BJ2640" s="13"/>
      <c r="BK2640" s="13"/>
      <c r="BL2640" s="13"/>
      <c r="BM2640" s="13"/>
      <c r="BN2640" s="13"/>
    </row>
    <row r="2641" spans="1:66" x14ac:dyDescent="0.25">
      <c r="A2641" s="10"/>
      <c r="B2641" s="10"/>
      <c r="C2641" s="10"/>
      <c r="D2641" s="18"/>
      <c r="E2641" s="10"/>
      <c r="F2641" s="10"/>
      <c r="G2641" s="10"/>
      <c r="H2641" s="10"/>
      <c r="I2641" s="10"/>
      <c r="J2641" s="10"/>
      <c r="K2641" s="11"/>
      <c r="L2641" s="11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2"/>
      <c r="AS2641" s="12"/>
      <c r="AT2641" s="12"/>
      <c r="AU2641" s="12"/>
      <c r="AV2641" s="12"/>
      <c r="AW2641" s="12"/>
      <c r="AX2641" s="12"/>
      <c r="AY2641" s="12"/>
      <c r="AZ2641" s="12"/>
      <c r="BA2641" s="12"/>
      <c r="BB2641" s="12"/>
      <c r="BC2641" s="12"/>
      <c r="BD2641" s="12"/>
      <c r="BE2641" s="12"/>
      <c r="BF2641" s="12"/>
      <c r="BG2641" s="12"/>
      <c r="BH2641" s="12"/>
      <c r="BI2641" s="12"/>
      <c r="BJ2641" s="13"/>
      <c r="BK2641" s="13"/>
      <c r="BL2641" s="13"/>
      <c r="BM2641" s="13"/>
      <c r="BN2641" s="13"/>
    </row>
    <row r="2642" spans="1:66" x14ac:dyDescent="0.25">
      <c r="A2642" s="10"/>
      <c r="B2642" s="10"/>
      <c r="C2642" s="10"/>
      <c r="D2642" s="18"/>
      <c r="E2642" s="10"/>
      <c r="F2642" s="10"/>
      <c r="G2642" s="10"/>
      <c r="H2642" s="10"/>
      <c r="I2642" s="10"/>
      <c r="J2642" s="10"/>
      <c r="K2642" s="11"/>
      <c r="L2642" s="11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  <c r="AA2642" s="12"/>
      <c r="AB2642" s="12"/>
      <c r="AC2642" s="12"/>
      <c r="AD2642" s="12"/>
      <c r="AE2642" s="12"/>
      <c r="AF2642" s="12"/>
      <c r="AG2642" s="12"/>
      <c r="AH2642" s="12"/>
      <c r="AI2642" s="12"/>
      <c r="AJ2642" s="12"/>
      <c r="AK2642" s="12"/>
      <c r="AL2642" s="12"/>
      <c r="AM2642" s="12"/>
      <c r="AN2642" s="12"/>
      <c r="AO2642" s="12"/>
      <c r="AP2642" s="12"/>
      <c r="AQ2642" s="12"/>
      <c r="AR2642" s="12"/>
      <c r="AS2642" s="12"/>
      <c r="AT2642" s="12"/>
      <c r="AU2642" s="12"/>
      <c r="AV2642" s="12"/>
      <c r="AW2642" s="12"/>
      <c r="AX2642" s="12"/>
      <c r="AY2642" s="12"/>
      <c r="AZ2642" s="12"/>
      <c r="BA2642" s="12"/>
      <c r="BB2642" s="12"/>
      <c r="BC2642" s="12"/>
      <c r="BD2642" s="12"/>
      <c r="BE2642" s="12"/>
      <c r="BF2642" s="12"/>
      <c r="BG2642" s="12"/>
      <c r="BH2642" s="12"/>
      <c r="BI2642" s="12"/>
      <c r="BJ2642" s="13"/>
      <c r="BK2642" s="13"/>
      <c r="BL2642" s="13"/>
      <c r="BM2642" s="13"/>
      <c r="BN2642" s="13"/>
    </row>
    <row r="2643" spans="1:66" x14ac:dyDescent="0.25">
      <c r="A2643" s="10"/>
      <c r="B2643" s="10"/>
      <c r="C2643" s="10"/>
      <c r="D2643" s="18"/>
      <c r="E2643" s="10"/>
      <c r="F2643" s="10"/>
      <c r="G2643" s="10"/>
      <c r="H2643" s="10"/>
      <c r="I2643" s="10"/>
      <c r="J2643" s="10"/>
      <c r="K2643" s="11"/>
      <c r="L2643" s="11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2"/>
      <c r="AS2643" s="12"/>
      <c r="AT2643" s="12"/>
      <c r="AU2643" s="12"/>
      <c r="AV2643" s="12"/>
      <c r="AW2643" s="12"/>
      <c r="AX2643" s="12"/>
      <c r="AY2643" s="12"/>
      <c r="AZ2643" s="12"/>
      <c r="BA2643" s="12"/>
      <c r="BB2643" s="12"/>
      <c r="BC2643" s="12"/>
      <c r="BD2643" s="12"/>
      <c r="BE2643" s="12"/>
      <c r="BF2643" s="12"/>
      <c r="BG2643" s="12"/>
      <c r="BH2643" s="12"/>
      <c r="BI2643" s="12"/>
      <c r="BJ2643" s="13"/>
      <c r="BK2643" s="13"/>
      <c r="BL2643" s="13"/>
      <c r="BM2643" s="13"/>
      <c r="BN2643" s="13"/>
    </row>
    <row r="2644" spans="1:66" x14ac:dyDescent="0.25">
      <c r="A2644" s="10"/>
      <c r="B2644" s="10"/>
      <c r="C2644" s="10"/>
      <c r="D2644" s="18"/>
      <c r="E2644" s="10"/>
      <c r="F2644" s="10"/>
      <c r="G2644" s="10"/>
      <c r="H2644" s="10"/>
      <c r="I2644" s="10"/>
      <c r="J2644" s="10"/>
      <c r="K2644" s="11"/>
      <c r="L2644" s="11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12"/>
      <c r="AE2644" s="12"/>
      <c r="AF2644" s="12"/>
      <c r="AG2644" s="12"/>
      <c r="AH2644" s="12"/>
      <c r="AI2644" s="12"/>
      <c r="AJ2644" s="12"/>
      <c r="AK2644" s="12"/>
      <c r="AL2644" s="12"/>
      <c r="AM2644" s="12"/>
      <c r="AN2644" s="12"/>
      <c r="AO2644" s="12"/>
      <c r="AP2644" s="12"/>
      <c r="AQ2644" s="12"/>
      <c r="AR2644" s="12"/>
      <c r="AS2644" s="12"/>
      <c r="AT2644" s="12"/>
      <c r="AU2644" s="12"/>
      <c r="AV2644" s="12"/>
      <c r="AW2644" s="12"/>
      <c r="AX2644" s="12"/>
      <c r="AY2644" s="12"/>
      <c r="AZ2644" s="12"/>
      <c r="BA2644" s="12"/>
      <c r="BB2644" s="12"/>
      <c r="BC2644" s="12"/>
      <c r="BD2644" s="12"/>
      <c r="BE2644" s="12"/>
      <c r="BF2644" s="12"/>
      <c r="BG2644" s="12"/>
      <c r="BH2644" s="12"/>
      <c r="BI2644" s="12"/>
      <c r="BJ2644" s="13"/>
      <c r="BK2644" s="13"/>
      <c r="BL2644" s="13"/>
      <c r="BM2644" s="13"/>
      <c r="BN2644" s="13"/>
    </row>
    <row r="2645" spans="1:66" x14ac:dyDescent="0.25">
      <c r="A2645" s="10"/>
      <c r="B2645" s="10"/>
      <c r="C2645" s="10"/>
      <c r="D2645" s="18"/>
      <c r="E2645" s="10"/>
      <c r="F2645" s="10"/>
      <c r="G2645" s="10"/>
      <c r="H2645" s="10"/>
      <c r="I2645" s="10"/>
      <c r="J2645" s="10"/>
      <c r="K2645" s="11"/>
      <c r="L2645" s="11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2"/>
      <c r="AS2645" s="12"/>
      <c r="AT2645" s="12"/>
      <c r="AU2645" s="12"/>
      <c r="AV2645" s="12"/>
      <c r="AW2645" s="12"/>
      <c r="AX2645" s="12"/>
      <c r="AY2645" s="12"/>
      <c r="AZ2645" s="12"/>
      <c r="BA2645" s="12"/>
      <c r="BB2645" s="12"/>
      <c r="BC2645" s="12"/>
      <c r="BD2645" s="12"/>
      <c r="BE2645" s="12"/>
      <c r="BF2645" s="12"/>
      <c r="BG2645" s="12"/>
      <c r="BH2645" s="12"/>
      <c r="BI2645" s="12"/>
      <c r="BJ2645" s="13"/>
      <c r="BK2645" s="13"/>
      <c r="BL2645" s="13"/>
      <c r="BM2645" s="13"/>
      <c r="BN2645" s="13"/>
    </row>
    <row r="2646" spans="1:66" x14ac:dyDescent="0.25">
      <c r="A2646" s="10"/>
      <c r="B2646" s="10"/>
      <c r="C2646" s="10"/>
      <c r="D2646" s="18"/>
      <c r="E2646" s="10"/>
      <c r="F2646" s="10"/>
      <c r="G2646" s="10"/>
      <c r="H2646" s="10"/>
      <c r="I2646" s="10"/>
      <c r="J2646" s="10"/>
      <c r="K2646" s="11"/>
      <c r="L2646" s="11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  <c r="AA2646" s="12"/>
      <c r="AB2646" s="12"/>
      <c r="AC2646" s="12"/>
      <c r="AD2646" s="12"/>
      <c r="AE2646" s="12"/>
      <c r="AF2646" s="12"/>
      <c r="AG2646" s="12"/>
      <c r="AH2646" s="12"/>
      <c r="AI2646" s="12"/>
      <c r="AJ2646" s="12"/>
      <c r="AK2646" s="12"/>
      <c r="AL2646" s="12"/>
      <c r="AM2646" s="12"/>
      <c r="AN2646" s="12"/>
      <c r="AO2646" s="12"/>
      <c r="AP2646" s="12"/>
      <c r="AQ2646" s="12"/>
      <c r="AR2646" s="12"/>
      <c r="AS2646" s="12"/>
      <c r="AT2646" s="12"/>
      <c r="AU2646" s="12"/>
      <c r="AV2646" s="12"/>
      <c r="AW2646" s="12"/>
      <c r="AX2646" s="12"/>
      <c r="AY2646" s="12"/>
      <c r="AZ2646" s="12"/>
      <c r="BA2646" s="12"/>
      <c r="BB2646" s="12"/>
      <c r="BC2646" s="12"/>
      <c r="BD2646" s="12"/>
      <c r="BE2646" s="12"/>
      <c r="BF2646" s="12"/>
      <c r="BG2646" s="12"/>
      <c r="BH2646" s="12"/>
      <c r="BI2646" s="12"/>
      <c r="BJ2646" s="13"/>
      <c r="BK2646" s="13"/>
      <c r="BL2646" s="13"/>
      <c r="BM2646" s="13"/>
      <c r="BN2646" s="13"/>
    </row>
    <row r="2647" spans="1:66" x14ac:dyDescent="0.25">
      <c r="A2647" s="10"/>
      <c r="B2647" s="10"/>
      <c r="C2647" s="10"/>
      <c r="D2647" s="18"/>
      <c r="E2647" s="10"/>
      <c r="F2647" s="10"/>
      <c r="G2647" s="10"/>
      <c r="H2647" s="10"/>
      <c r="I2647" s="10"/>
      <c r="J2647" s="10"/>
      <c r="K2647" s="11"/>
      <c r="L2647" s="11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2"/>
      <c r="AS2647" s="12"/>
      <c r="AT2647" s="12"/>
      <c r="AU2647" s="12"/>
      <c r="AV2647" s="12"/>
      <c r="AW2647" s="12"/>
      <c r="AX2647" s="12"/>
      <c r="AY2647" s="12"/>
      <c r="AZ2647" s="12"/>
      <c r="BA2647" s="12"/>
      <c r="BB2647" s="12"/>
      <c r="BC2647" s="12"/>
      <c r="BD2647" s="12"/>
      <c r="BE2647" s="12"/>
      <c r="BF2647" s="12"/>
      <c r="BG2647" s="12"/>
      <c r="BH2647" s="12"/>
      <c r="BI2647" s="12"/>
      <c r="BJ2647" s="13"/>
      <c r="BK2647" s="13"/>
      <c r="BL2647" s="13"/>
      <c r="BM2647" s="13"/>
      <c r="BN2647" s="13"/>
    </row>
    <row r="2648" spans="1:66" x14ac:dyDescent="0.25">
      <c r="A2648" s="10"/>
      <c r="B2648" s="10"/>
      <c r="C2648" s="10"/>
      <c r="D2648" s="18"/>
      <c r="E2648" s="10"/>
      <c r="F2648" s="10"/>
      <c r="G2648" s="10"/>
      <c r="H2648" s="10"/>
      <c r="I2648" s="10"/>
      <c r="J2648" s="10"/>
      <c r="K2648" s="11"/>
      <c r="L2648" s="11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/>
      <c r="AC2648" s="12"/>
      <c r="AD2648" s="12"/>
      <c r="AE2648" s="12"/>
      <c r="AF2648" s="12"/>
      <c r="AG2648" s="12"/>
      <c r="AH2648" s="12"/>
      <c r="AI2648" s="12"/>
      <c r="AJ2648" s="12"/>
      <c r="AK2648" s="12"/>
      <c r="AL2648" s="12"/>
      <c r="AM2648" s="12"/>
      <c r="AN2648" s="12"/>
      <c r="AO2648" s="12"/>
      <c r="AP2648" s="12"/>
      <c r="AQ2648" s="12"/>
      <c r="AR2648" s="12"/>
      <c r="AS2648" s="12"/>
      <c r="AT2648" s="12"/>
      <c r="AU2648" s="12"/>
      <c r="AV2648" s="12"/>
      <c r="AW2648" s="12"/>
      <c r="AX2648" s="12"/>
      <c r="AY2648" s="12"/>
      <c r="AZ2648" s="12"/>
      <c r="BA2648" s="12"/>
      <c r="BB2648" s="12"/>
      <c r="BC2648" s="12"/>
      <c r="BD2648" s="12"/>
      <c r="BE2648" s="12"/>
      <c r="BF2648" s="12"/>
      <c r="BG2648" s="12"/>
      <c r="BH2648" s="12"/>
      <c r="BI2648" s="12"/>
      <c r="BJ2648" s="13"/>
      <c r="BK2648" s="13"/>
      <c r="BL2648" s="13"/>
      <c r="BM2648" s="13"/>
      <c r="BN2648" s="13"/>
    </row>
    <row r="2649" spans="1:66" x14ac:dyDescent="0.25">
      <c r="A2649" s="10"/>
      <c r="B2649" s="10"/>
      <c r="C2649" s="10"/>
      <c r="D2649" s="18"/>
      <c r="E2649" s="10"/>
      <c r="F2649" s="10"/>
      <c r="G2649" s="10"/>
      <c r="H2649" s="10"/>
      <c r="I2649" s="10"/>
      <c r="J2649" s="10"/>
      <c r="K2649" s="11"/>
      <c r="L2649" s="11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2"/>
      <c r="AS2649" s="12"/>
      <c r="AT2649" s="12"/>
      <c r="AU2649" s="12"/>
      <c r="AV2649" s="12"/>
      <c r="AW2649" s="12"/>
      <c r="AX2649" s="12"/>
      <c r="AY2649" s="12"/>
      <c r="AZ2649" s="12"/>
      <c r="BA2649" s="12"/>
      <c r="BB2649" s="12"/>
      <c r="BC2649" s="12"/>
      <c r="BD2649" s="12"/>
      <c r="BE2649" s="12"/>
      <c r="BF2649" s="12"/>
      <c r="BG2649" s="12"/>
      <c r="BH2649" s="12"/>
      <c r="BI2649" s="12"/>
      <c r="BJ2649" s="13"/>
      <c r="BK2649" s="13"/>
      <c r="BL2649" s="13"/>
      <c r="BM2649" s="13"/>
      <c r="BN2649" s="13"/>
    </row>
    <row r="2650" spans="1:66" x14ac:dyDescent="0.25">
      <c r="A2650" s="10"/>
      <c r="B2650" s="10"/>
      <c r="C2650" s="10"/>
      <c r="D2650" s="18"/>
      <c r="E2650" s="10"/>
      <c r="F2650" s="10"/>
      <c r="G2650" s="10"/>
      <c r="H2650" s="10"/>
      <c r="I2650" s="10"/>
      <c r="J2650" s="10"/>
      <c r="K2650" s="11"/>
      <c r="L2650" s="11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12"/>
      <c r="AE2650" s="12"/>
      <c r="AF2650" s="12"/>
      <c r="AG2650" s="12"/>
      <c r="AH2650" s="12"/>
      <c r="AI2650" s="12"/>
      <c r="AJ2650" s="12"/>
      <c r="AK2650" s="12"/>
      <c r="AL2650" s="12"/>
      <c r="AM2650" s="12"/>
      <c r="AN2650" s="12"/>
      <c r="AO2650" s="12"/>
      <c r="AP2650" s="12"/>
      <c r="AQ2650" s="12"/>
      <c r="AR2650" s="12"/>
      <c r="AS2650" s="12"/>
      <c r="AT2650" s="12"/>
      <c r="AU2650" s="12"/>
      <c r="AV2650" s="12"/>
      <c r="AW2650" s="12"/>
      <c r="AX2650" s="12"/>
      <c r="AY2650" s="12"/>
      <c r="AZ2650" s="12"/>
      <c r="BA2650" s="12"/>
      <c r="BB2650" s="12"/>
      <c r="BC2650" s="12"/>
      <c r="BD2650" s="12"/>
      <c r="BE2650" s="12"/>
      <c r="BF2650" s="12"/>
      <c r="BG2650" s="12"/>
      <c r="BH2650" s="12"/>
      <c r="BI2650" s="12"/>
      <c r="BJ2650" s="13"/>
      <c r="BK2650" s="13"/>
      <c r="BL2650" s="13"/>
      <c r="BM2650" s="13"/>
      <c r="BN2650" s="13"/>
    </row>
    <row r="2651" spans="1:66" x14ac:dyDescent="0.25">
      <c r="A2651" s="10"/>
      <c r="B2651" s="10"/>
      <c r="C2651" s="10"/>
      <c r="D2651" s="18"/>
      <c r="E2651" s="10"/>
      <c r="F2651" s="10"/>
      <c r="G2651" s="10"/>
      <c r="H2651" s="10"/>
      <c r="I2651" s="10"/>
      <c r="J2651" s="10"/>
      <c r="K2651" s="11"/>
      <c r="L2651" s="11"/>
      <c r="M2651" s="12"/>
      <c r="N2651" s="12"/>
      <c r="O2651" s="12"/>
      <c r="P2651" s="12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2"/>
      <c r="AS2651" s="12"/>
      <c r="AT2651" s="12"/>
      <c r="AU2651" s="12"/>
      <c r="AV2651" s="12"/>
      <c r="AW2651" s="12"/>
      <c r="AX2651" s="12"/>
      <c r="AY2651" s="12"/>
      <c r="AZ2651" s="12"/>
      <c r="BA2651" s="12"/>
      <c r="BB2651" s="12"/>
      <c r="BC2651" s="12"/>
      <c r="BD2651" s="12"/>
      <c r="BE2651" s="12"/>
      <c r="BF2651" s="12"/>
      <c r="BG2651" s="12"/>
      <c r="BH2651" s="12"/>
      <c r="BI2651" s="12"/>
      <c r="BJ2651" s="13"/>
      <c r="BK2651" s="13"/>
      <c r="BL2651" s="13"/>
      <c r="BM2651" s="13"/>
      <c r="BN2651" s="13"/>
    </row>
    <row r="2652" spans="1:66" x14ac:dyDescent="0.25">
      <c r="A2652" s="10"/>
      <c r="B2652" s="10"/>
      <c r="C2652" s="10"/>
      <c r="D2652" s="18"/>
      <c r="E2652" s="10"/>
      <c r="F2652" s="10"/>
      <c r="G2652" s="10"/>
      <c r="H2652" s="10"/>
      <c r="I2652" s="10"/>
      <c r="J2652" s="10"/>
      <c r="K2652" s="11"/>
      <c r="L2652" s="11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  <c r="AC2652" s="12"/>
      <c r="AD2652" s="12"/>
      <c r="AE2652" s="12"/>
      <c r="AF2652" s="12"/>
      <c r="AG2652" s="12"/>
      <c r="AH2652" s="12"/>
      <c r="AI2652" s="12"/>
      <c r="AJ2652" s="12"/>
      <c r="AK2652" s="12"/>
      <c r="AL2652" s="12"/>
      <c r="AM2652" s="12"/>
      <c r="AN2652" s="12"/>
      <c r="AO2652" s="12"/>
      <c r="AP2652" s="12"/>
      <c r="AQ2652" s="12"/>
      <c r="AR2652" s="12"/>
      <c r="AS2652" s="12"/>
      <c r="AT2652" s="12"/>
      <c r="AU2652" s="12"/>
      <c r="AV2652" s="12"/>
      <c r="AW2652" s="12"/>
      <c r="AX2652" s="12"/>
      <c r="AY2652" s="12"/>
      <c r="AZ2652" s="12"/>
      <c r="BA2652" s="12"/>
      <c r="BB2652" s="12"/>
      <c r="BC2652" s="12"/>
      <c r="BD2652" s="12"/>
      <c r="BE2652" s="12"/>
      <c r="BF2652" s="12"/>
      <c r="BG2652" s="12"/>
      <c r="BH2652" s="12"/>
      <c r="BI2652" s="12"/>
      <c r="BJ2652" s="13"/>
      <c r="BK2652" s="13"/>
      <c r="BL2652" s="13"/>
      <c r="BM2652" s="13"/>
      <c r="BN2652" s="13"/>
    </row>
    <row r="2653" spans="1:66" x14ac:dyDescent="0.25">
      <c r="A2653" s="10"/>
      <c r="B2653" s="10"/>
      <c r="C2653" s="10"/>
      <c r="D2653" s="18"/>
      <c r="E2653" s="10"/>
      <c r="F2653" s="10"/>
      <c r="G2653" s="10"/>
      <c r="H2653" s="10"/>
      <c r="I2653" s="10"/>
      <c r="J2653" s="10"/>
      <c r="K2653" s="11"/>
      <c r="L2653" s="11"/>
      <c r="M2653" s="12"/>
      <c r="N2653" s="12"/>
      <c r="O2653" s="12"/>
      <c r="P2653" s="12"/>
      <c r="Q2653" s="12"/>
      <c r="R2653" s="12"/>
      <c r="S2653" s="12"/>
      <c r="T2653" s="12"/>
      <c r="U2653" s="12"/>
      <c r="V2653" s="12"/>
      <c r="W2653" s="12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2"/>
      <c r="AS2653" s="12"/>
      <c r="AT2653" s="12"/>
      <c r="AU2653" s="12"/>
      <c r="AV2653" s="12"/>
      <c r="AW2653" s="12"/>
      <c r="AX2653" s="12"/>
      <c r="AY2653" s="12"/>
      <c r="AZ2653" s="12"/>
      <c r="BA2653" s="12"/>
      <c r="BB2653" s="12"/>
      <c r="BC2653" s="12"/>
      <c r="BD2653" s="12"/>
      <c r="BE2653" s="12"/>
      <c r="BF2653" s="12"/>
      <c r="BG2653" s="12"/>
      <c r="BH2653" s="12"/>
      <c r="BI2653" s="12"/>
      <c r="BJ2653" s="13"/>
      <c r="BK2653" s="13"/>
      <c r="BL2653" s="13"/>
      <c r="BM2653" s="13"/>
      <c r="BN2653" s="13"/>
    </row>
    <row r="2654" spans="1:66" x14ac:dyDescent="0.25">
      <c r="A2654" s="10"/>
      <c r="B2654" s="10"/>
      <c r="C2654" s="10"/>
      <c r="D2654" s="18"/>
      <c r="E2654" s="10"/>
      <c r="F2654" s="10"/>
      <c r="G2654" s="10"/>
      <c r="H2654" s="10"/>
      <c r="I2654" s="10"/>
      <c r="J2654" s="10"/>
      <c r="K2654" s="11"/>
      <c r="L2654" s="11"/>
      <c r="M2654" s="12"/>
      <c r="N2654" s="12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2"/>
      <c r="AE2654" s="12"/>
      <c r="AF2654" s="12"/>
      <c r="AG2654" s="12"/>
      <c r="AH2654" s="12"/>
      <c r="AI2654" s="12"/>
      <c r="AJ2654" s="12"/>
      <c r="AK2654" s="12"/>
      <c r="AL2654" s="12"/>
      <c r="AM2654" s="12"/>
      <c r="AN2654" s="12"/>
      <c r="AO2654" s="12"/>
      <c r="AP2654" s="12"/>
      <c r="AQ2654" s="12"/>
      <c r="AR2654" s="12"/>
      <c r="AS2654" s="12"/>
      <c r="AT2654" s="12"/>
      <c r="AU2654" s="12"/>
      <c r="AV2654" s="12"/>
      <c r="AW2654" s="12"/>
      <c r="AX2654" s="12"/>
      <c r="AY2654" s="12"/>
      <c r="AZ2654" s="12"/>
      <c r="BA2654" s="12"/>
      <c r="BB2654" s="12"/>
      <c r="BC2654" s="12"/>
      <c r="BD2654" s="12"/>
      <c r="BE2654" s="12"/>
      <c r="BF2654" s="12"/>
      <c r="BG2654" s="12"/>
      <c r="BH2654" s="12"/>
      <c r="BI2654" s="12"/>
      <c r="BJ2654" s="13"/>
      <c r="BK2654" s="13"/>
      <c r="BL2654" s="13"/>
      <c r="BM2654" s="13"/>
      <c r="BN2654" s="13"/>
    </row>
    <row r="2655" spans="1:66" x14ac:dyDescent="0.25">
      <c r="A2655" s="10"/>
      <c r="B2655" s="10"/>
      <c r="C2655" s="10"/>
      <c r="D2655" s="18"/>
      <c r="E2655" s="10"/>
      <c r="F2655" s="10"/>
      <c r="G2655" s="10"/>
      <c r="H2655" s="10"/>
      <c r="I2655" s="10"/>
      <c r="J2655" s="10"/>
      <c r="K2655" s="11"/>
      <c r="L2655" s="11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2"/>
      <c r="AS2655" s="12"/>
      <c r="AT2655" s="12"/>
      <c r="AU2655" s="12"/>
      <c r="AV2655" s="12"/>
      <c r="AW2655" s="12"/>
      <c r="AX2655" s="12"/>
      <c r="AY2655" s="12"/>
      <c r="AZ2655" s="12"/>
      <c r="BA2655" s="12"/>
      <c r="BB2655" s="12"/>
      <c r="BC2655" s="12"/>
      <c r="BD2655" s="12"/>
      <c r="BE2655" s="12"/>
      <c r="BF2655" s="12"/>
      <c r="BG2655" s="12"/>
      <c r="BH2655" s="12"/>
      <c r="BI2655" s="12"/>
      <c r="BJ2655" s="13"/>
      <c r="BK2655" s="13"/>
      <c r="BL2655" s="13"/>
      <c r="BM2655" s="13"/>
      <c r="BN2655" s="13"/>
    </row>
    <row r="2656" spans="1:66" x14ac:dyDescent="0.25">
      <c r="A2656" s="10"/>
      <c r="B2656" s="10"/>
      <c r="C2656" s="10"/>
      <c r="D2656" s="18"/>
      <c r="E2656" s="10"/>
      <c r="F2656" s="10"/>
      <c r="G2656" s="10"/>
      <c r="H2656" s="10"/>
      <c r="I2656" s="10"/>
      <c r="J2656" s="10"/>
      <c r="K2656" s="11"/>
      <c r="L2656" s="11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  <c r="AE2656" s="12"/>
      <c r="AF2656" s="12"/>
      <c r="AG2656" s="12"/>
      <c r="AH2656" s="12"/>
      <c r="AI2656" s="12"/>
      <c r="AJ2656" s="12"/>
      <c r="AK2656" s="12"/>
      <c r="AL2656" s="12"/>
      <c r="AM2656" s="12"/>
      <c r="AN2656" s="12"/>
      <c r="AO2656" s="12"/>
      <c r="AP2656" s="12"/>
      <c r="AQ2656" s="12"/>
      <c r="AR2656" s="12"/>
      <c r="AS2656" s="12"/>
      <c r="AT2656" s="12"/>
      <c r="AU2656" s="12"/>
      <c r="AV2656" s="12"/>
      <c r="AW2656" s="12"/>
      <c r="AX2656" s="12"/>
      <c r="AY2656" s="12"/>
      <c r="AZ2656" s="12"/>
      <c r="BA2656" s="12"/>
      <c r="BB2656" s="12"/>
      <c r="BC2656" s="12"/>
      <c r="BD2656" s="12"/>
      <c r="BE2656" s="12"/>
      <c r="BF2656" s="12"/>
      <c r="BG2656" s="12"/>
      <c r="BH2656" s="12"/>
      <c r="BI2656" s="12"/>
      <c r="BJ2656" s="13"/>
      <c r="BK2656" s="13"/>
      <c r="BL2656" s="13"/>
      <c r="BM2656" s="13"/>
      <c r="BN2656" s="13"/>
    </row>
    <row r="2657" spans="1:66" x14ac:dyDescent="0.25">
      <c r="A2657" s="10"/>
      <c r="B2657" s="10"/>
      <c r="C2657" s="10"/>
      <c r="D2657" s="18"/>
      <c r="E2657" s="10"/>
      <c r="F2657" s="10"/>
      <c r="G2657" s="10"/>
      <c r="H2657" s="10"/>
      <c r="I2657" s="10"/>
      <c r="J2657" s="10"/>
      <c r="K2657" s="11"/>
      <c r="L2657" s="11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2"/>
      <c r="AS2657" s="12"/>
      <c r="AT2657" s="12"/>
      <c r="AU2657" s="12"/>
      <c r="AV2657" s="12"/>
      <c r="AW2657" s="12"/>
      <c r="AX2657" s="12"/>
      <c r="AY2657" s="12"/>
      <c r="AZ2657" s="12"/>
      <c r="BA2657" s="12"/>
      <c r="BB2657" s="12"/>
      <c r="BC2657" s="12"/>
      <c r="BD2657" s="12"/>
      <c r="BE2657" s="12"/>
      <c r="BF2657" s="12"/>
      <c r="BG2657" s="12"/>
      <c r="BH2657" s="12"/>
      <c r="BI2657" s="12"/>
      <c r="BJ2657" s="13"/>
      <c r="BK2657" s="13"/>
      <c r="BL2657" s="13"/>
      <c r="BM2657" s="13"/>
      <c r="BN2657" s="13"/>
    </row>
    <row r="2658" spans="1:66" x14ac:dyDescent="0.25">
      <c r="A2658" s="10"/>
      <c r="B2658" s="10"/>
      <c r="C2658" s="10"/>
      <c r="D2658" s="18"/>
      <c r="E2658" s="10"/>
      <c r="F2658" s="10"/>
      <c r="G2658" s="10"/>
      <c r="H2658" s="10"/>
      <c r="I2658" s="10"/>
      <c r="J2658" s="10"/>
      <c r="K2658" s="11"/>
      <c r="L2658" s="11"/>
      <c r="M2658" s="12"/>
      <c r="N2658" s="12"/>
      <c r="O2658" s="12"/>
      <c r="P2658" s="12"/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  <c r="AA2658" s="12"/>
      <c r="AB2658" s="12"/>
      <c r="AC2658" s="12"/>
      <c r="AD2658" s="12"/>
      <c r="AE2658" s="12"/>
      <c r="AF2658" s="12"/>
      <c r="AG2658" s="12"/>
      <c r="AH2658" s="12"/>
      <c r="AI2658" s="12"/>
      <c r="AJ2658" s="12"/>
      <c r="AK2658" s="12"/>
      <c r="AL2658" s="12"/>
      <c r="AM2658" s="12"/>
      <c r="AN2658" s="12"/>
      <c r="AO2658" s="12"/>
      <c r="AP2658" s="12"/>
      <c r="AQ2658" s="12"/>
      <c r="AR2658" s="12"/>
      <c r="AS2658" s="12"/>
      <c r="AT2658" s="12"/>
      <c r="AU2658" s="12"/>
      <c r="AV2658" s="12"/>
      <c r="AW2658" s="12"/>
      <c r="AX2658" s="12"/>
      <c r="AY2658" s="12"/>
      <c r="AZ2658" s="12"/>
      <c r="BA2658" s="12"/>
      <c r="BB2658" s="12"/>
      <c r="BC2658" s="12"/>
      <c r="BD2658" s="12"/>
      <c r="BE2658" s="12"/>
      <c r="BF2658" s="12"/>
      <c r="BG2658" s="12"/>
      <c r="BH2658" s="12"/>
      <c r="BI2658" s="12"/>
      <c r="BJ2658" s="13"/>
      <c r="BK2658" s="13"/>
      <c r="BL2658" s="13"/>
      <c r="BM2658" s="13"/>
      <c r="BN2658" s="13"/>
    </row>
    <row r="2659" spans="1:66" x14ac:dyDescent="0.25">
      <c r="A2659" s="10"/>
      <c r="B2659" s="10"/>
      <c r="C2659" s="10"/>
      <c r="D2659" s="18"/>
      <c r="E2659" s="10"/>
      <c r="F2659" s="10"/>
      <c r="G2659" s="10"/>
      <c r="H2659" s="10"/>
      <c r="I2659" s="10"/>
      <c r="J2659" s="10"/>
      <c r="K2659" s="11"/>
      <c r="L2659" s="11"/>
      <c r="M2659" s="12"/>
      <c r="N2659" s="12"/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2"/>
      <c r="AS2659" s="12"/>
      <c r="AT2659" s="12"/>
      <c r="AU2659" s="12"/>
      <c r="AV2659" s="12"/>
      <c r="AW2659" s="12"/>
      <c r="AX2659" s="12"/>
      <c r="AY2659" s="12"/>
      <c r="AZ2659" s="12"/>
      <c r="BA2659" s="12"/>
      <c r="BB2659" s="12"/>
      <c r="BC2659" s="12"/>
      <c r="BD2659" s="12"/>
      <c r="BE2659" s="12"/>
      <c r="BF2659" s="12"/>
      <c r="BG2659" s="12"/>
      <c r="BH2659" s="12"/>
      <c r="BI2659" s="12"/>
      <c r="BJ2659" s="13"/>
      <c r="BK2659" s="13"/>
      <c r="BL2659" s="13"/>
      <c r="BM2659" s="13"/>
      <c r="BN2659" s="13"/>
    </row>
    <row r="2660" spans="1:66" x14ac:dyDescent="0.25">
      <c r="A2660" s="10"/>
      <c r="B2660" s="10"/>
      <c r="C2660" s="10"/>
      <c r="D2660" s="18"/>
      <c r="E2660" s="10"/>
      <c r="F2660" s="10"/>
      <c r="G2660" s="10"/>
      <c r="H2660" s="10"/>
      <c r="I2660" s="10"/>
      <c r="J2660" s="10"/>
      <c r="K2660" s="11"/>
      <c r="L2660" s="11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  <c r="AE2660" s="12"/>
      <c r="AF2660" s="12"/>
      <c r="AG2660" s="12"/>
      <c r="AH2660" s="12"/>
      <c r="AI2660" s="12"/>
      <c r="AJ2660" s="12"/>
      <c r="AK2660" s="12"/>
      <c r="AL2660" s="12"/>
      <c r="AM2660" s="12"/>
      <c r="AN2660" s="12"/>
      <c r="AO2660" s="12"/>
      <c r="AP2660" s="12"/>
      <c r="AQ2660" s="12"/>
      <c r="AR2660" s="12"/>
      <c r="AS2660" s="12"/>
      <c r="AT2660" s="12"/>
      <c r="AU2660" s="12"/>
      <c r="AV2660" s="12"/>
      <c r="AW2660" s="12"/>
      <c r="AX2660" s="12"/>
      <c r="AY2660" s="12"/>
      <c r="AZ2660" s="12"/>
      <c r="BA2660" s="12"/>
      <c r="BB2660" s="12"/>
      <c r="BC2660" s="12"/>
      <c r="BD2660" s="12"/>
      <c r="BE2660" s="12"/>
      <c r="BF2660" s="12"/>
      <c r="BG2660" s="12"/>
      <c r="BH2660" s="12"/>
      <c r="BI2660" s="12"/>
      <c r="BJ2660" s="13"/>
      <c r="BK2660" s="13"/>
      <c r="BL2660" s="13"/>
      <c r="BM2660" s="13"/>
      <c r="BN2660" s="13"/>
    </row>
    <row r="2661" spans="1:66" x14ac:dyDescent="0.25">
      <c r="A2661" s="10"/>
      <c r="B2661" s="10"/>
      <c r="C2661" s="10"/>
      <c r="D2661" s="18"/>
      <c r="E2661" s="10"/>
      <c r="F2661" s="10"/>
      <c r="G2661" s="10"/>
      <c r="H2661" s="10"/>
      <c r="I2661" s="10"/>
      <c r="J2661" s="10"/>
      <c r="K2661" s="11"/>
      <c r="L2661" s="11"/>
      <c r="M2661" s="12"/>
      <c r="N2661" s="12"/>
      <c r="O2661" s="12"/>
      <c r="P2661" s="12"/>
      <c r="Q2661" s="12"/>
      <c r="R2661" s="12"/>
      <c r="S2661" s="12"/>
      <c r="T2661" s="12"/>
      <c r="U2661" s="12"/>
      <c r="V2661" s="12"/>
      <c r="W2661" s="12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2"/>
      <c r="AS2661" s="12"/>
      <c r="AT2661" s="12"/>
      <c r="AU2661" s="12"/>
      <c r="AV2661" s="12"/>
      <c r="AW2661" s="12"/>
      <c r="AX2661" s="12"/>
      <c r="AY2661" s="12"/>
      <c r="AZ2661" s="12"/>
      <c r="BA2661" s="12"/>
      <c r="BB2661" s="12"/>
      <c r="BC2661" s="12"/>
      <c r="BD2661" s="12"/>
      <c r="BE2661" s="12"/>
      <c r="BF2661" s="12"/>
      <c r="BG2661" s="12"/>
      <c r="BH2661" s="12"/>
      <c r="BI2661" s="12"/>
      <c r="BJ2661" s="13"/>
      <c r="BK2661" s="13"/>
      <c r="BL2661" s="13"/>
      <c r="BM2661" s="13"/>
      <c r="BN2661" s="13"/>
    </row>
    <row r="2662" spans="1:66" x14ac:dyDescent="0.25">
      <c r="A2662" s="10"/>
      <c r="B2662" s="10"/>
      <c r="C2662" s="10"/>
      <c r="D2662" s="18"/>
      <c r="E2662" s="10"/>
      <c r="F2662" s="10"/>
      <c r="G2662" s="10"/>
      <c r="H2662" s="10"/>
      <c r="I2662" s="10"/>
      <c r="J2662" s="10"/>
      <c r="K2662" s="11"/>
      <c r="L2662" s="11"/>
      <c r="M2662" s="12"/>
      <c r="N2662" s="12"/>
      <c r="O2662" s="12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12"/>
      <c r="AE2662" s="12"/>
      <c r="AF2662" s="12"/>
      <c r="AG2662" s="12"/>
      <c r="AH2662" s="12"/>
      <c r="AI2662" s="12"/>
      <c r="AJ2662" s="12"/>
      <c r="AK2662" s="12"/>
      <c r="AL2662" s="12"/>
      <c r="AM2662" s="12"/>
      <c r="AN2662" s="12"/>
      <c r="AO2662" s="12"/>
      <c r="AP2662" s="12"/>
      <c r="AQ2662" s="12"/>
      <c r="AR2662" s="12"/>
      <c r="AS2662" s="12"/>
      <c r="AT2662" s="12"/>
      <c r="AU2662" s="12"/>
      <c r="AV2662" s="12"/>
      <c r="AW2662" s="12"/>
      <c r="AX2662" s="12"/>
      <c r="AY2662" s="12"/>
      <c r="AZ2662" s="12"/>
      <c r="BA2662" s="12"/>
      <c r="BB2662" s="12"/>
      <c r="BC2662" s="12"/>
      <c r="BD2662" s="12"/>
      <c r="BE2662" s="12"/>
      <c r="BF2662" s="12"/>
      <c r="BG2662" s="12"/>
      <c r="BH2662" s="12"/>
      <c r="BI2662" s="12"/>
      <c r="BJ2662" s="13"/>
      <c r="BK2662" s="13"/>
      <c r="BL2662" s="13"/>
      <c r="BM2662" s="13"/>
      <c r="BN2662" s="13"/>
    </row>
    <row r="2663" spans="1:66" x14ac:dyDescent="0.25">
      <c r="A2663" s="10"/>
      <c r="B2663" s="10"/>
      <c r="C2663" s="10"/>
      <c r="D2663" s="18"/>
      <c r="E2663" s="10"/>
      <c r="F2663" s="10"/>
      <c r="G2663" s="10"/>
      <c r="H2663" s="10"/>
      <c r="I2663" s="10"/>
      <c r="J2663" s="10"/>
      <c r="K2663" s="11"/>
      <c r="L2663" s="11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2"/>
      <c r="AS2663" s="12"/>
      <c r="AT2663" s="12"/>
      <c r="AU2663" s="12"/>
      <c r="AV2663" s="12"/>
      <c r="AW2663" s="12"/>
      <c r="AX2663" s="12"/>
      <c r="AY2663" s="12"/>
      <c r="AZ2663" s="12"/>
      <c r="BA2663" s="12"/>
      <c r="BB2663" s="12"/>
      <c r="BC2663" s="12"/>
      <c r="BD2663" s="12"/>
      <c r="BE2663" s="12"/>
      <c r="BF2663" s="12"/>
      <c r="BG2663" s="12"/>
      <c r="BH2663" s="12"/>
      <c r="BI2663" s="12"/>
      <c r="BJ2663" s="13"/>
      <c r="BK2663" s="13"/>
      <c r="BL2663" s="13"/>
      <c r="BM2663" s="13"/>
      <c r="BN2663" s="13"/>
    </row>
    <row r="2664" spans="1:66" x14ac:dyDescent="0.25">
      <c r="A2664" s="10"/>
      <c r="B2664" s="10"/>
      <c r="C2664" s="10"/>
      <c r="D2664" s="18"/>
      <c r="E2664" s="10"/>
      <c r="F2664" s="10"/>
      <c r="G2664" s="10"/>
      <c r="H2664" s="10"/>
      <c r="I2664" s="10"/>
      <c r="J2664" s="10"/>
      <c r="K2664" s="11"/>
      <c r="L2664" s="11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  <c r="W2664" s="12"/>
      <c r="X2664" s="12"/>
      <c r="Y2664" s="12"/>
      <c r="Z2664" s="12"/>
      <c r="AA2664" s="12"/>
      <c r="AB2664" s="12"/>
      <c r="AC2664" s="12"/>
      <c r="AD2664" s="12"/>
      <c r="AE2664" s="12"/>
      <c r="AF2664" s="12"/>
      <c r="AG2664" s="12"/>
      <c r="AH2664" s="12"/>
      <c r="AI2664" s="12"/>
      <c r="AJ2664" s="12"/>
      <c r="AK2664" s="12"/>
      <c r="AL2664" s="12"/>
      <c r="AM2664" s="12"/>
      <c r="AN2664" s="12"/>
      <c r="AO2664" s="12"/>
      <c r="AP2664" s="12"/>
      <c r="AQ2664" s="12"/>
      <c r="AR2664" s="12"/>
      <c r="AS2664" s="12"/>
      <c r="AT2664" s="12"/>
      <c r="AU2664" s="12"/>
      <c r="AV2664" s="12"/>
      <c r="AW2664" s="12"/>
      <c r="AX2664" s="12"/>
      <c r="AY2664" s="12"/>
      <c r="AZ2664" s="12"/>
      <c r="BA2664" s="12"/>
      <c r="BB2664" s="12"/>
      <c r="BC2664" s="12"/>
      <c r="BD2664" s="12"/>
      <c r="BE2664" s="12"/>
      <c r="BF2664" s="12"/>
      <c r="BG2664" s="12"/>
      <c r="BH2664" s="12"/>
      <c r="BI2664" s="12"/>
      <c r="BJ2664" s="13"/>
      <c r="BK2664" s="13"/>
      <c r="BL2664" s="13"/>
      <c r="BM2664" s="13"/>
      <c r="BN2664" s="13"/>
    </row>
    <row r="2665" spans="1:66" x14ac:dyDescent="0.25">
      <c r="A2665" s="10"/>
      <c r="B2665" s="10"/>
      <c r="C2665" s="10"/>
      <c r="D2665" s="18"/>
      <c r="E2665" s="10"/>
      <c r="F2665" s="10"/>
      <c r="G2665" s="10"/>
      <c r="H2665" s="10"/>
      <c r="I2665" s="10"/>
      <c r="J2665" s="10"/>
      <c r="K2665" s="11"/>
      <c r="L2665" s="11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  <c r="W2665" s="12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2"/>
      <c r="AS2665" s="12"/>
      <c r="AT2665" s="12"/>
      <c r="AU2665" s="12"/>
      <c r="AV2665" s="12"/>
      <c r="AW2665" s="12"/>
      <c r="AX2665" s="12"/>
      <c r="AY2665" s="12"/>
      <c r="AZ2665" s="12"/>
      <c r="BA2665" s="12"/>
      <c r="BB2665" s="12"/>
      <c r="BC2665" s="12"/>
      <c r="BD2665" s="12"/>
      <c r="BE2665" s="12"/>
      <c r="BF2665" s="12"/>
      <c r="BG2665" s="12"/>
      <c r="BH2665" s="12"/>
      <c r="BI2665" s="12"/>
      <c r="BJ2665" s="13"/>
      <c r="BK2665" s="13"/>
      <c r="BL2665" s="13"/>
      <c r="BM2665" s="13"/>
      <c r="BN2665" s="13"/>
    </row>
    <row r="2666" spans="1:66" x14ac:dyDescent="0.25">
      <c r="A2666" s="10"/>
      <c r="B2666" s="10"/>
      <c r="C2666" s="10"/>
      <c r="D2666" s="18"/>
      <c r="E2666" s="10"/>
      <c r="F2666" s="10"/>
      <c r="G2666" s="10"/>
      <c r="H2666" s="10"/>
      <c r="I2666" s="10"/>
      <c r="J2666" s="10"/>
      <c r="K2666" s="11"/>
      <c r="L2666" s="11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12"/>
      <c r="AF2666" s="12"/>
      <c r="AG2666" s="12"/>
      <c r="AH2666" s="12"/>
      <c r="AI2666" s="12"/>
      <c r="AJ2666" s="12"/>
      <c r="AK2666" s="12"/>
      <c r="AL2666" s="12"/>
      <c r="AM2666" s="12"/>
      <c r="AN2666" s="12"/>
      <c r="AO2666" s="12"/>
      <c r="AP2666" s="12"/>
      <c r="AQ2666" s="12"/>
      <c r="AR2666" s="12"/>
      <c r="AS2666" s="12"/>
      <c r="AT2666" s="12"/>
      <c r="AU2666" s="12"/>
      <c r="AV2666" s="12"/>
      <c r="AW2666" s="12"/>
      <c r="AX2666" s="12"/>
      <c r="AY2666" s="12"/>
      <c r="AZ2666" s="12"/>
      <c r="BA2666" s="12"/>
      <c r="BB2666" s="12"/>
      <c r="BC2666" s="12"/>
      <c r="BD2666" s="12"/>
      <c r="BE2666" s="12"/>
      <c r="BF2666" s="12"/>
      <c r="BG2666" s="12"/>
      <c r="BH2666" s="12"/>
      <c r="BI2666" s="12"/>
      <c r="BJ2666" s="13"/>
      <c r="BK2666" s="13"/>
      <c r="BL2666" s="13"/>
      <c r="BM2666" s="13"/>
      <c r="BN2666" s="13"/>
    </row>
    <row r="2667" spans="1:66" x14ac:dyDescent="0.25">
      <c r="A2667" s="10"/>
      <c r="B2667" s="10"/>
      <c r="C2667" s="10"/>
      <c r="D2667" s="18"/>
      <c r="E2667" s="10"/>
      <c r="F2667" s="10"/>
      <c r="G2667" s="10"/>
      <c r="H2667" s="10"/>
      <c r="I2667" s="10"/>
      <c r="J2667" s="10"/>
      <c r="K2667" s="11"/>
      <c r="L2667" s="11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2"/>
      <c r="AS2667" s="12"/>
      <c r="AT2667" s="12"/>
      <c r="AU2667" s="12"/>
      <c r="AV2667" s="12"/>
      <c r="AW2667" s="12"/>
      <c r="AX2667" s="12"/>
      <c r="AY2667" s="12"/>
      <c r="AZ2667" s="12"/>
      <c r="BA2667" s="12"/>
      <c r="BB2667" s="12"/>
      <c r="BC2667" s="12"/>
      <c r="BD2667" s="12"/>
      <c r="BE2667" s="12"/>
      <c r="BF2667" s="12"/>
      <c r="BG2667" s="12"/>
      <c r="BH2667" s="12"/>
      <c r="BI2667" s="12"/>
      <c r="BJ2667" s="13"/>
      <c r="BK2667" s="13"/>
      <c r="BL2667" s="13"/>
      <c r="BM2667" s="13"/>
      <c r="BN2667" s="13"/>
    </row>
    <row r="2668" spans="1:66" x14ac:dyDescent="0.25">
      <c r="A2668" s="10"/>
      <c r="B2668" s="10"/>
      <c r="C2668" s="10"/>
      <c r="D2668" s="18"/>
      <c r="E2668" s="10"/>
      <c r="F2668" s="10"/>
      <c r="G2668" s="10"/>
      <c r="H2668" s="10"/>
      <c r="I2668" s="10"/>
      <c r="J2668" s="10"/>
      <c r="K2668" s="11"/>
      <c r="L2668" s="11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12"/>
      <c r="AE2668" s="12"/>
      <c r="AF2668" s="12"/>
      <c r="AG2668" s="12"/>
      <c r="AH2668" s="12"/>
      <c r="AI2668" s="12"/>
      <c r="AJ2668" s="12"/>
      <c r="AK2668" s="12"/>
      <c r="AL2668" s="12"/>
      <c r="AM2668" s="12"/>
      <c r="AN2668" s="12"/>
      <c r="AO2668" s="12"/>
      <c r="AP2668" s="12"/>
      <c r="AQ2668" s="12"/>
      <c r="AR2668" s="12"/>
      <c r="AS2668" s="12"/>
      <c r="AT2668" s="12"/>
      <c r="AU2668" s="12"/>
      <c r="AV2668" s="12"/>
      <c r="AW2668" s="12"/>
      <c r="AX2668" s="12"/>
      <c r="AY2668" s="12"/>
      <c r="AZ2668" s="12"/>
      <c r="BA2668" s="12"/>
      <c r="BB2668" s="12"/>
      <c r="BC2668" s="12"/>
      <c r="BD2668" s="12"/>
      <c r="BE2668" s="12"/>
      <c r="BF2668" s="12"/>
      <c r="BG2668" s="12"/>
      <c r="BH2668" s="12"/>
      <c r="BI2668" s="12"/>
      <c r="BJ2668" s="13"/>
      <c r="BK2668" s="13"/>
      <c r="BL2668" s="13"/>
      <c r="BM2668" s="13"/>
      <c r="BN2668" s="13"/>
    </row>
    <row r="2669" spans="1:66" x14ac:dyDescent="0.25">
      <c r="A2669" s="10"/>
      <c r="B2669" s="10"/>
      <c r="C2669" s="10"/>
      <c r="D2669" s="18"/>
      <c r="E2669" s="10"/>
      <c r="F2669" s="10"/>
      <c r="G2669" s="10"/>
      <c r="H2669" s="10"/>
      <c r="I2669" s="10"/>
      <c r="J2669" s="10"/>
      <c r="K2669" s="11"/>
      <c r="L2669" s="11"/>
      <c r="M2669" s="12"/>
      <c r="N2669" s="12"/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2"/>
      <c r="AS2669" s="12"/>
      <c r="AT2669" s="12"/>
      <c r="AU2669" s="12"/>
      <c r="AV2669" s="12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12"/>
      <c r="BG2669" s="12"/>
      <c r="BH2669" s="12"/>
      <c r="BI2669" s="12"/>
      <c r="BJ2669" s="13"/>
      <c r="BK2669" s="13"/>
      <c r="BL2669" s="13"/>
      <c r="BM2669" s="13"/>
      <c r="BN2669" s="13"/>
    </row>
    <row r="2670" spans="1:66" x14ac:dyDescent="0.25">
      <c r="A2670" s="10"/>
      <c r="B2670" s="10"/>
      <c r="C2670" s="10"/>
      <c r="D2670" s="18"/>
      <c r="E2670" s="10"/>
      <c r="F2670" s="10"/>
      <c r="G2670" s="10"/>
      <c r="H2670" s="10"/>
      <c r="I2670" s="10"/>
      <c r="J2670" s="10"/>
      <c r="K2670" s="11"/>
      <c r="L2670" s="11"/>
      <c r="M2670" s="12"/>
      <c r="N2670" s="12"/>
      <c r="O2670" s="12"/>
      <c r="P2670" s="12"/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  <c r="AA2670" s="12"/>
      <c r="AB2670" s="12"/>
      <c r="AC2670" s="12"/>
      <c r="AD2670" s="12"/>
      <c r="AE2670" s="12"/>
      <c r="AF2670" s="12"/>
      <c r="AG2670" s="12"/>
      <c r="AH2670" s="12"/>
      <c r="AI2670" s="12"/>
      <c r="AJ2670" s="12"/>
      <c r="AK2670" s="12"/>
      <c r="AL2670" s="12"/>
      <c r="AM2670" s="12"/>
      <c r="AN2670" s="12"/>
      <c r="AO2670" s="12"/>
      <c r="AP2670" s="12"/>
      <c r="AQ2670" s="12"/>
      <c r="AR2670" s="12"/>
      <c r="AS2670" s="12"/>
      <c r="AT2670" s="12"/>
      <c r="AU2670" s="12"/>
      <c r="AV2670" s="12"/>
      <c r="AW2670" s="12"/>
      <c r="AX2670" s="12"/>
      <c r="AY2670" s="12"/>
      <c r="AZ2670" s="12"/>
      <c r="BA2670" s="12"/>
      <c r="BB2670" s="12"/>
      <c r="BC2670" s="12"/>
      <c r="BD2670" s="12"/>
      <c r="BE2670" s="12"/>
      <c r="BF2670" s="12"/>
      <c r="BG2670" s="12"/>
      <c r="BH2670" s="12"/>
      <c r="BI2670" s="12"/>
      <c r="BJ2670" s="13"/>
      <c r="BK2670" s="13"/>
      <c r="BL2670" s="13"/>
      <c r="BM2670" s="13"/>
      <c r="BN2670" s="13"/>
    </row>
    <row r="2671" spans="1:66" x14ac:dyDescent="0.25">
      <c r="A2671" s="10"/>
      <c r="B2671" s="10"/>
      <c r="C2671" s="10"/>
      <c r="D2671" s="18"/>
      <c r="E2671" s="10"/>
      <c r="F2671" s="10"/>
      <c r="G2671" s="10"/>
      <c r="H2671" s="10"/>
      <c r="I2671" s="10"/>
      <c r="J2671" s="10"/>
      <c r="K2671" s="11"/>
      <c r="L2671" s="11"/>
      <c r="M2671" s="12"/>
      <c r="N2671" s="12"/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2"/>
      <c r="AS2671" s="12"/>
      <c r="AT2671" s="12"/>
      <c r="AU2671" s="12"/>
      <c r="AV2671" s="12"/>
      <c r="AW2671" s="12"/>
      <c r="AX2671" s="12"/>
      <c r="AY2671" s="12"/>
      <c r="AZ2671" s="12"/>
      <c r="BA2671" s="12"/>
      <c r="BB2671" s="12"/>
      <c r="BC2671" s="12"/>
      <c r="BD2671" s="12"/>
      <c r="BE2671" s="12"/>
      <c r="BF2671" s="12"/>
      <c r="BG2671" s="12"/>
      <c r="BH2671" s="12"/>
      <c r="BI2671" s="12"/>
      <c r="BJ2671" s="13"/>
      <c r="BK2671" s="13"/>
      <c r="BL2671" s="13"/>
      <c r="BM2671" s="13"/>
      <c r="BN2671" s="13"/>
    </row>
    <row r="2672" spans="1:66" x14ac:dyDescent="0.25">
      <c r="A2672" s="10"/>
      <c r="B2672" s="10"/>
      <c r="C2672" s="10"/>
      <c r="D2672" s="18"/>
      <c r="E2672" s="10"/>
      <c r="F2672" s="10"/>
      <c r="G2672" s="10"/>
      <c r="H2672" s="10"/>
      <c r="I2672" s="10"/>
      <c r="J2672" s="10"/>
      <c r="K2672" s="11"/>
      <c r="L2672" s="11"/>
      <c r="M2672" s="12"/>
      <c r="N2672" s="12"/>
      <c r="O2672" s="12"/>
      <c r="P2672" s="12"/>
      <c r="Q2672" s="12"/>
      <c r="R2672" s="12"/>
      <c r="S2672" s="12"/>
      <c r="T2672" s="12"/>
      <c r="U2672" s="12"/>
      <c r="V2672" s="12"/>
      <c r="W2672" s="12"/>
      <c r="X2672" s="12"/>
      <c r="Y2672" s="12"/>
      <c r="Z2672" s="12"/>
      <c r="AA2672" s="12"/>
      <c r="AB2672" s="12"/>
      <c r="AC2672" s="12"/>
      <c r="AD2672" s="12"/>
      <c r="AE2672" s="12"/>
      <c r="AF2672" s="12"/>
      <c r="AG2672" s="12"/>
      <c r="AH2672" s="12"/>
      <c r="AI2672" s="12"/>
      <c r="AJ2672" s="12"/>
      <c r="AK2672" s="12"/>
      <c r="AL2672" s="12"/>
      <c r="AM2672" s="12"/>
      <c r="AN2672" s="12"/>
      <c r="AO2672" s="12"/>
      <c r="AP2672" s="12"/>
      <c r="AQ2672" s="12"/>
      <c r="AR2672" s="12"/>
      <c r="AS2672" s="12"/>
      <c r="AT2672" s="12"/>
      <c r="AU2672" s="12"/>
      <c r="AV2672" s="12"/>
      <c r="AW2672" s="12"/>
      <c r="AX2672" s="12"/>
      <c r="AY2672" s="12"/>
      <c r="AZ2672" s="12"/>
      <c r="BA2672" s="12"/>
      <c r="BB2672" s="12"/>
      <c r="BC2672" s="12"/>
      <c r="BD2672" s="12"/>
      <c r="BE2672" s="12"/>
      <c r="BF2672" s="12"/>
      <c r="BG2672" s="12"/>
      <c r="BH2672" s="12"/>
      <c r="BI2672" s="12"/>
      <c r="BJ2672" s="13"/>
      <c r="BK2672" s="13"/>
      <c r="BL2672" s="13"/>
      <c r="BM2672" s="13"/>
      <c r="BN2672" s="13"/>
    </row>
    <row r="2673" spans="1:66" x14ac:dyDescent="0.25">
      <c r="A2673" s="10"/>
      <c r="B2673" s="10"/>
      <c r="C2673" s="10"/>
      <c r="D2673" s="18"/>
      <c r="E2673" s="10"/>
      <c r="F2673" s="10"/>
      <c r="G2673" s="10"/>
      <c r="H2673" s="10"/>
      <c r="I2673" s="10"/>
      <c r="J2673" s="10"/>
      <c r="K2673" s="11"/>
      <c r="L2673" s="11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2"/>
      <c r="AS2673" s="12"/>
      <c r="AT2673" s="12"/>
      <c r="AU2673" s="12"/>
      <c r="AV2673" s="12"/>
      <c r="AW2673" s="12"/>
      <c r="AX2673" s="12"/>
      <c r="AY2673" s="12"/>
      <c r="AZ2673" s="12"/>
      <c r="BA2673" s="12"/>
      <c r="BB2673" s="12"/>
      <c r="BC2673" s="12"/>
      <c r="BD2673" s="12"/>
      <c r="BE2673" s="12"/>
      <c r="BF2673" s="12"/>
      <c r="BG2673" s="12"/>
      <c r="BH2673" s="12"/>
      <c r="BI2673" s="12"/>
      <c r="BJ2673" s="13"/>
      <c r="BK2673" s="13"/>
      <c r="BL2673" s="13"/>
      <c r="BM2673" s="13"/>
      <c r="BN2673" s="13"/>
    </row>
    <row r="2674" spans="1:66" x14ac:dyDescent="0.25">
      <c r="A2674" s="10"/>
      <c r="B2674" s="10"/>
      <c r="C2674" s="10"/>
      <c r="D2674" s="18"/>
      <c r="E2674" s="10"/>
      <c r="F2674" s="10"/>
      <c r="G2674" s="10"/>
      <c r="H2674" s="10"/>
      <c r="I2674" s="10"/>
      <c r="J2674" s="10"/>
      <c r="K2674" s="11"/>
      <c r="L2674" s="11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12"/>
      <c r="AE2674" s="12"/>
      <c r="AF2674" s="12"/>
      <c r="AG2674" s="12"/>
      <c r="AH2674" s="12"/>
      <c r="AI2674" s="12"/>
      <c r="AJ2674" s="12"/>
      <c r="AK2674" s="12"/>
      <c r="AL2674" s="12"/>
      <c r="AM2674" s="12"/>
      <c r="AN2674" s="12"/>
      <c r="AO2674" s="12"/>
      <c r="AP2674" s="12"/>
      <c r="AQ2674" s="12"/>
      <c r="AR2674" s="12"/>
      <c r="AS2674" s="12"/>
      <c r="AT2674" s="12"/>
      <c r="AU2674" s="12"/>
      <c r="AV2674" s="12"/>
      <c r="AW2674" s="12"/>
      <c r="AX2674" s="12"/>
      <c r="AY2674" s="12"/>
      <c r="AZ2674" s="12"/>
      <c r="BA2674" s="12"/>
      <c r="BB2674" s="12"/>
      <c r="BC2674" s="12"/>
      <c r="BD2674" s="12"/>
      <c r="BE2674" s="12"/>
      <c r="BF2674" s="12"/>
      <c r="BG2674" s="12"/>
      <c r="BH2674" s="12"/>
      <c r="BI2674" s="12"/>
      <c r="BJ2674" s="13"/>
      <c r="BK2674" s="13"/>
      <c r="BL2674" s="13"/>
      <c r="BM2674" s="13"/>
      <c r="BN2674" s="13"/>
    </row>
    <row r="2675" spans="1:66" s="14" customFormat="1" x14ac:dyDescent="0.25">
      <c r="A2675" s="10"/>
      <c r="B2675" s="10"/>
      <c r="C2675" s="10"/>
      <c r="D2675" s="18"/>
      <c r="E2675" s="10"/>
      <c r="F2675" s="10"/>
      <c r="G2675" s="10"/>
      <c r="H2675" s="10"/>
      <c r="I2675" s="10"/>
      <c r="J2675" s="10"/>
      <c r="K2675" s="11"/>
      <c r="L2675" s="11"/>
      <c r="M2675" s="12"/>
      <c r="N2675" s="12"/>
      <c r="O2675" s="12"/>
      <c r="P2675" s="12"/>
      <c r="Q2675" s="12"/>
      <c r="R2675" s="12"/>
      <c r="S2675" s="12"/>
      <c r="T2675" s="12"/>
      <c r="U2675" s="12"/>
      <c r="V2675" s="12"/>
      <c r="W2675" s="12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2"/>
      <c r="AS2675" s="12"/>
      <c r="AT2675" s="12"/>
      <c r="AU2675" s="12"/>
      <c r="AV2675" s="12"/>
      <c r="AW2675" s="12"/>
      <c r="AX2675" s="12"/>
      <c r="AY2675" s="12"/>
      <c r="AZ2675" s="12"/>
      <c r="BA2675" s="12"/>
      <c r="BB2675" s="12"/>
      <c r="BC2675" s="12"/>
      <c r="BD2675" s="12"/>
      <c r="BE2675" s="12"/>
      <c r="BF2675" s="12"/>
      <c r="BG2675" s="12"/>
      <c r="BH2675" s="12"/>
      <c r="BI2675" s="12"/>
      <c r="BJ2675" s="13"/>
      <c r="BK2675" s="13"/>
      <c r="BL2675" s="13"/>
      <c r="BM2675" s="13"/>
      <c r="BN2675" s="13"/>
    </row>
    <row r="2676" spans="1:66" x14ac:dyDescent="0.25">
      <c r="A2676" s="10"/>
      <c r="B2676" s="10"/>
      <c r="C2676" s="10"/>
      <c r="D2676" s="18"/>
      <c r="E2676" s="10"/>
      <c r="F2676" s="10"/>
      <c r="G2676" s="10"/>
      <c r="H2676" s="10"/>
      <c r="I2676" s="10"/>
      <c r="J2676" s="10"/>
      <c r="K2676" s="11"/>
      <c r="L2676" s="11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12"/>
      <c r="Z2676" s="12"/>
      <c r="AA2676" s="12"/>
      <c r="AB2676" s="12"/>
      <c r="AC2676" s="12"/>
      <c r="AD2676" s="12"/>
      <c r="AE2676" s="12"/>
      <c r="AF2676" s="12"/>
      <c r="AG2676" s="12"/>
      <c r="AH2676" s="12"/>
      <c r="AI2676" s="12"/>
      <c r="AJ2676" s="12"/>
      <c r="AK2676" s="12"/>
      <c r="AL2676" s="12"/>
      <c r="AM2676" s="12"/>
      <c r="AN2676" s="12"/>
      <c r="AO2676" s="12"/>
      <c r="AP2676" s="12"/>
      <c r="AQ2676" s="12"/>
      <c r="AR2676" s="12"/>
      <c r="AS2676" s="12"/>
      <c r="AT2676" s="12"/>
      <c r="AU2676" s="12"/>
      <c r="AV2676" s="12"/>
      <c r="AW2676" s="12"/>
      <c r="AX2676" s="12"/>
      <c r="AY2676" s="12"/>
      <c r="AZ2676" s="12"/>
      <c r="BA2676" s="12"/>
      <c r="BB2676" s="12"/>
      <c r="BC2676" s="12"/>
      <c r="BD2676" s="12"/>
      <c r="BE2676" s="12"/>
      <c r="BF2676" s="12"/>
      <c r="BG2676" s="12"/>
      <c r="BH2676" s="12"/>
      <c r="BI2676" s="12"/>
      <c r="BJ2676" s="13"/>
      <c r="BK2676" s="13"/>
      <c r="BL2676" s="13"/>
      <c r="BM2676" s="13"/>
      <c r="BN2676" s="13"/>
    </row>
    <row r="2677" spans="1:66" x14ac:dyDescent="0.25">
      <c r="A2677" s="10"/>
      <c r="B2677" s="10"/>
      <c r="C2677" s="10"/>
      <c r="D2677" s="18"/>
      <c r="E2677" s="10"/>
      <c r="F2677" s="10"/>
      <c r="G2677" s="10"/>
      <c r="H2677" s="10"/>
      <c r="I2677" s="10"/>
      <c r="J2677" s="10"/>
      <c r="K2677" s="11"/>
      <c r="L2677" s="11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2"/>
      <c r="AS2677" s="12"/>
      <c r="AT2677" s="12"/>
      <c r="AU2677" s="12"/>
      <c r="AV2677" s="12"/>
      <c r="AW2677" s="12"/>
      <c r="AX2677" s="12"/>
      <c r="AY2677" s="12"/>
      <c r="AZ2677" s="12"/>
      <c r="BA2677" s="12"/>
      <c r="BB2677" s="12"/>
      <c r="BC2677" s="12"/>
      <c r="BD2677" s="12"/>
      <c r="BE2677" s="12"/>
      <c r="BF2677" s="12"/>
      <c r="BG2677" s="12"/>
      <c r="BH2677" s="12"/>
      <c r="BI2677" s="12"/>
      <c r="BJ2677" s="13"/>
      <c r="BK2677" s="13"/>
      <c r="BL2677" s="13"/>
      <c r="BM2677" s="13"/>
      <c r="BN2677" s="13"/>
    </row>
    <row r="2678" spans="1:66" x14ac:dyDescent="0.25">
      <c r="A2678" s="10"/>
      <c r="B2678" s="10"/>
      <c r="C2678" s="10"/>
      <c r="D2678" s="18"/>
      <c r="E2678" s="10"/>
      <c r="F2678" s="10"/>
      <c r="G2678" s="10"/>
      <c r="H2678" s="10"/>
      <c r="I2678" s="10"/>
      <c r="J2678" s="10"/>
      <c r="K2678" s="11"/>
      <c r="L2678" s="11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  <c r="AA2678" s="12"/>
      <c r="AB2678" s="12"/>
      <c r="AC2678" s="12"/>
      <c r="AD2678" s="12"/>
      <c r="AE2678" s="12"/>
      <c r="AF2678" s="12"/>
      <c r="AG2678" s="12"/>
      <c r="AH2678" s="12"/>
      <c r="AI2678" s="12"/>
      <c r="AJ2678" s="12"/>
      <c r="AK2678" s="12"/>
      <c r="AL2678" s="12"/>
      <c r="AM2678" s="12"/>
      <c r="AN2678" s="12"/>
      <c r="AO2678" s="12"/>
      <c r="AP2678" s="12"/>
      <c r="AQ2678" s="12"/>
      <c r="AR2678" s="12"/>
      <c r="AS2678" s="12"/>
      <c r="AT2678" s="12"/>
      <c r="AU2678" s="12"/>
      <c r="AV2678" s="12"/>
      <c r="AW2678" s="12"/>
      <c r="AX2678" s="12"/>
      <c r="AY2678" s="12"/>
      <c r="AZ2678" s="12"/>
      <c r="BA2678" s="12"/>
      <c r="BB2678" s="12"/>
      <c r="BC2678" s="12"/>
      <c r="BD2678" s="12"/>
      <c r="BE2678" s="12"/>
      <c r="BF2678" s="12"/>
      <c r="BG2678" s="12"/>
      <c r="BH2678" s="12"/>
      <c r="BI2678" s="12"/>
      <c r="BJ2678" s="13"/>
      <c r="BK2678" s="13"/>
      <c r="BL2678" s="13"/>
      <c r="BM2678" s="13"/>
      <c r="BN2678" s="13"/>
    </row>
    <row r="2679" spans="1:66" x14ac:dyDescent="0.25">
      <c r="A2679" s="10"/>
      <c r="B2679" s="10"/>
      <c r="C2679" s="10"/>
      <c r="D2679" s="18"/>
      <c r="E2679" s="10"/>
      <c r="F2679" s="10"/>
      <c r="G2679" s="10"/>
      <c r="H2679" s="10"/>
      <c r="I2679" s="10"/>
      <c r="J2679" s="10"/>
      <c r="K2679" s="11"/>
      <c r="L2679" s="11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2"/>
      <c r="AS2679" s="12"/>
      <c r="AT2679" s="12"/>
      <c r="AU2679" s="12"/>
      <c r="AV2679" s="12"/>
      <c r="AW2679" s="12"/>
      <c r="AX2679" s="12"/>
      <c r="AY2679" s="12"/>
      <c r="AZ2679" s="12"/>
      <c r="BA2679" s="12"/>
      <c r="BB2679" s="12"/>
      <c r="BC2679" s="12"/>
      <c r="BD2679" s="12"/>
      <c r="BE2679" s="12"/>
      <c r="BF2679" s="12"/>
      <c r="BG2679" s="12"/>
      <c r="BH2679" s="12"/>
      <c r="BI2679" s="12"/>
      <c r="BJ2679" s="13"/>
      <c r="BK2679" s="13"/>
      <c r="BL2679" s="13"/>
      <c r="BM2679" s="13"/>
      <c r="BN2679" s="13"/>
    </row>
    <row r="2680" spans="1:66" x14ac:dyDescent="0.25">
      <c r="A2680" s="10"/>
      <c r="B2680" s="10"/>
      <c r="C2680" s="10"/>
      <c r="D2680" s="18"/>
      <c r="E2680" s="10"/>
      <c r="F2680" s="10"/>
      <c r="G2680" s="10"/>
      <c r="H2680" s="10"/>
      <c r="I2680" s="10"/>
      <c r="J2680" s="10"/>
      <c r="K2680" s="11"/>
      <c r="L2680" s="11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12"/>
      <c r="AE2680" s="12"/>
      <c r="AF2680" s="12"/>
      <c r="AG2680" s="12"/>
      <c r="AH2680" s="12"/>
      <c r="AI2680" s="12"/>
      <c r="AJ2680" s="12"/>
      <c r="AK2680" s="12"/>
      <c r="AL2680" s="12"/>
      <c r="AM2680" s="12"/>
      <c r="AN2680" s="12"/>
      <c r="AO2680" s="12"/>
      <c r="AP2680" s="12"/>
      <c r="AQ2680" s="12"/>
      <c r="AR2680" s="12"/>
      <c r="AS2680" s="12"/>
      <c r="AT2680" s="12"/>
      <c r="AU2680" s="12"/>
      <c r="AV2680" s="12"/>
      <c r="AW2680" s="12"/>
      <c r="AX2680" s="12"/>
      <c r="AY2680" s="12"/>
      <c r="AZ2680" s="12"/>
      <c r="BA2680" s="12"/>
      <c r="BB2680" s="12"/>
      <c r="BC2680" s="12"/>
      <c r="BD2680" s="12"/>
      <c r="BE2680" s="12"/>
      <c r="BF2680" s="12"/>
      <c r="BG2680" s="12"/>
      <c r="BH2680" s="12"/>
      <c r="BI2680" s="12"/>
      <c r="BJ2680" s="13"/>
      <c r="BK2680" s="13"/>
      <c r="BL2680" s="13"/>
      <c r="BM2680" s="13"/>
      <c r="BN2680" s="13"/>
    </row>
    <row r="2681" spans="1:66" x14ac:dyDescent="0.25">
      <c r="A2681" s="10"/>
      <c r="B2681" s="10"/>
      <c r="C2681" s="10"/>
      <c r="D2681" s="18"/>
      <c r="E2681" s="10"/>
      <c r="F2681" s="10"/>
      <c r="G2681" s="10"/>
      <c r="H2681" s="10"/>
      <c r="I2681" s="10"/>
      <c r="J2681" s="10"/>
      <c r="K2681" s="11"/>
      <c r="L2681" s="11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2"/>
      <c r="AS2681" s="12"/>
      <c r="AT2681" s="12"/>
      <c r="AU2681" s="12"/>
      <c r="AV2681" s="12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12"/>
      <c r="BG2681" s="12"/>
      <c r="BH2681" s="12"/>
      <c r="BI2681" s="12"/>
      <c r="BJ2681" s="13"/>
      <c r="BK2681" s="13"/>
      <c r="BL2681" s="13"/>
      <c r="BM2681" s="13"/>
      <c r="BN2681" s="13"/>
    </row>
    <row r="2682" spans="1:66" x14ac:dyDescent="0.25">
      <c r="A2682" s="10"/>
      <c r="B2682" s="10"/>
      <c r="C2682" s="10"/>
      <c r="D2682" s="18"/>
      <c r="E2682" s="10"/>
      <c r="F2682" s="10"/>
      <c r="G2682" s="10"/>
      <c r="H2682" s="10"/>
      <c r="I2682" s="10"/>
      <c r="J2682" s="10"/>
      <c r="K2682" s="11"/>
      <c r="L2682" s="11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  <c r="AA2682" s="12"/>
      <c r="AB2682" s="12"/>
      <c r="AC2682" s="12"/>
      <c r="AD2682" s="12"/>
      <c r="AE2682" s="12"/>
      <c r="AF2682" s="12"/>
      <c r="AG2682" s="12"/>
      <c r="AH2682" s="12"/>
      <c r="AI2682" s="12"/>
      <c r="AJ2682" s="12"/>
      <c r="AK2682" s="12"/>
      <c r="AL2682" s="12"/>
      <c r="AM2682" s="12"/>
      <c r="AN2682" s="12"/>
      <c r="AO2682" s="12"/>
      <c r="AP2682" s="12"/>
      <c r="AQ2682" s="12"/>
      <c r="AR2682" s="12"/>
      <c r="AS2682" s="12"/>
      <c r="AT2682" s="12"/>
      <c r="AU2682" s="12"/>
      <c r="AV2682" s="12"/>
      <c r="AW2682" s="12"/>
      <c r="AX2682" s="12"/>
      <c r="AY2682" s="12"/>
      <c r="AZ2682" s="12"/>
      <c r="BA2682" s="12"/>
      <c r="BB2682" s="12"/>
      <c r="BC2682" s="12"/>
      <c r="BD2682" s="12"/>
      <c r="BE2682" s="12"/>
      <c r="BF2682" s="12"/>
      <c r="BG2682" s="12"/>
      <c r="BH2682" s="12"/>
      <c r="BI2682" s="12"/>
      <c r="BJ2682" s="13"/>
      <c r="BK2682" s="13"/>
      <c r="BL2682" s="13"/>
      <c r="BM2682" s="13"/>
      <c r="BN2682" s="13"/>
    </row>
    <row r="2683" spans="1:66" x14ac:dyDescent="0.25">
      <c r="A2683" s="10"/>
      <c r="B2683" s="10"/>
      <c r="C2683" s="10"/>
      <c r="D2683" s="18"/>
      <c r="E2683" s="10"/>
      <c r="F2683" s="10"/>
      <c r="G2683" s="10"/>
      <c r="H2683" s="10"/>
      <c r="I2683" s="10"/>
      <c r="J2683" s="10"/>
      <c r="K2683" s="11"/>
      <c r="L2683" s="11"/>
      <c r="M2683" s="12"/>
      <c r="N2683" s="12"/>
      <c r="O2683" s="12"/>
      <c r="P2683" s="12"/>
      <c r="Q2683" s="12"/>
      <c r="R2683" s="12"/>
      <c r="S2683" s="12"/>
      <c r="T2683" s="12"/>
      <c r="U2683" s="12"/>
      <c r="V2683" s="12"/>
      <c r="W2683" s="12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2"/>
      <c r="AS2683" s="12"/>
      <c r="AT2683" s="12"/>
      <c r="AU2683" s="12"/>
      <c r="AV2683" s="12"/>
      <c r="AW2683" s="12"/>
      <c r="AX2683" s="12"/>
      <c r="AY2683" s="12"/>
      <c r="AZ2683" s="12"/>
      <c r="BA2683" s="12"/>
      <c r="BB2683" s="12"/>
      <c r="BC2683" s="12"/>
      <c r="BD2683" s="12"/>
      <c r="BE2683" s="12"/>
      <c r="BF2683" s="12"/>
      <c r="BG2683" s="12"/>
      <c r="BH2683" s="12"/>
      <c r="BI2683" s="12"/>
      <c r="BJ2683" s="13"/>
      <c r="BK2683" s="13"/>
      <c r="BL2683" s="13"/>
      <c r="BM2683" s="13"/>
      <c r="BN2683" s="13"/>
    </row>
    <row r="2684" spans="1:66" x14ac:dyDescent="0.25">
      <c r="A2684" s="10"/>
      <c r="B2684" s="10"/>
      <c r="C2684" s="10"/>
      <c r="D2684" s="18"/>
      <c r="E2684" s="10"/>
      <c r="F2684" s="10"/>
      <c r="G2684" s="10"/>
      <c r="H2684" s="10"/>
      <c r="I2684" s="10"/>
      <c r="J2684" s="10"/>
      <c r="K2684" s="11"/>
      <c r="L2684" s="11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12"/>
      <c r="AD2684" s="12"/>
      <c r="AE2684" s="12"/>
      <c r="AF2684" s="12"/>
      <c r="AG2684" s="12"/>
      <c r="AH2684" s="12"/>
      <c r="AI2684" s="12"/>
      <c r="AJ2684" s="12"/>
      <c r="AK2684" s="12"/>
      <c r="AL2684" s="12"/>
      <c r="AM2684" s="12"/>
      <c r="AN2684" s="12"/>
      <c r="AO2684" s="12"/>
      <c r="AP2684" s="12"/>
      <c r="AQ2684" s="12"/>
      <c r="AR2684" s="12"/>
      <c r="AS2684" s="12"/>
      <c r="AT2684" s="12"/>
      <c r="AU2684" s="12"/>
      <c r="AV2684" s="12"/>
      <c r="AW2684" s="12"/>
      <c r="AX2684" s="12"/>
      <c r="AY2684" s="12"/>
      <c r="AZ2684" s="12"/>
      <c r="BA2684" s="12"/>
      <c r="BB2684" s="12"/>
      <c r="BC2684" s="12"/>
      <c r="BD2684" s="12"/>
      <c r="BE2684" s="12"/>
      <c r="BF2684" s="12"/>
      <c r="BG2684" s="12"/>
      <c r="BH2684" s="12"/>
      <c r="BI2684" s="12"/>
      <c r="BJ2684" s="13"/>
      <c r="BK2684" s="13"/>
      <c r="BL2684" s="13"/>
      <c r="BM2684" s="13"/>
      <c r="BN2684" s="13"/>
    </row>
    <row r="2685" spans="1:66" x14ac:dyDescent="0.25">
      <c r="A2685" s="10"/>
      <c r="B2685" s="10"/>
      <c r="C2685" s="10"/>
      <c r="D2685" s="18"/>
      <c r="E2685" s="10"/>
      <c r="F2685" s="10"/>
      <c r="G2685" s="10"/>
      <c r="H2685" s="10"/>
      <c r="I2685" s="10"/>
      <c r="J2685" s="10"/>
      <c r="K2685" s="11"/>
      <c r="L2685" s="11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2"/>
      <c r="AS2685" s="12"/>
      <c r="AT2685" s="12"/>
      <c r="AU2685" s="12"/>
      <c r="AV2685" s="12"/>
      <c r="AW2685" s="12"/>
      <c r="AX2685" s="12"/>
      <c r="AY2685" s="12"/>
      <c r="AZ2685" s="12"/>
      <c r="BA2685" s="12"/>
      <c r="BB2685" s="12"/>
      <c r="BC2685" s="12"/>
      <c r="BD2685" s="12"/>
      <c r="BE2685" s="12"/>
      <c r="BF2685" s="12"/>
      <c r="BG2685" s="12"/>
      <c r="BH2685" s="12"/>
      <c r="BI2685" s="12"/>
      <c r="BJ2685" s="13"/>
      <c r="BK2685" s="13"/>
      <c r="BL2685" s="13"/>
      <c r="BM2685" s="13"/>
      <c r="BN2685" s="13"/>
    </row>
    <row r="2686" spans="1:66" x14ac:dyDescent="0.25">
      <c r="A2686" s="10"/>
      <c r="B2686" s="10"/>
      <c r="C2686" s="10"/>
      <c r="D2686" s="18"/>
      <c r="E2686" s="10"/>
      <c r="F2686" s="10"/>
      <c r="G2686" s="10"/>
      <c r="H2686" s="10"/>
      <c r="I2686" s="10"/>
      <c r="J2686" s="10"/>
      <c r="K2686" s="11"/>
      <c r="L2686" s="11"/>
      <c r="M2686" s="12"/>
      <c r="N2686" s="12"/>
      <c r="O2686" s="12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12"/>
      <c r="AE2686" s="12"/>
      <c r="AF2686" s="12"/>
      <c r="AG2686" s="12"/>
      <c r="AH2686" s="12"/>
      <c r="AI2686" s="12"/>
      <c r="AJ2686" s="12"/>
      <c r="AK2686" s="12"/>
      <c r="AL2686" s="12"/>
      <c r="AM2686" s="12"/>
      <c r="AN2686" s="12"/>
      <c r="AO2686" s="12"/>
      <c r="AP2686" s="12"/>
      <c r="AQ2686" s="12"/>
      <c r="AR2686" s="12"/>
      <c r="AS2686" s="12"/>
      <c r="AT2686" s="12"/>
      <c r="AU2686" s="12"/>
      <c r="AV2686" s="12"/>
      <c r="AW2686" s="12"/>
      <c r="AX2686" s="12"/>
      <c r="AY2686" s="12"/>
      <c r="AZ2686" s="12"/>
      <c r="BA2686" s="12"/>
      <c r="BB2686" s="12"/>
      <c r="BC2686" s="12"/>
      <c r="BD2686" s="12"/>
      <c r="BE2686" s="12"/>
      <c r="BF2686" s="12"/>
      <c r="BG2686" s="12"/>
      <c r="BH2686" s="12"/>
      <c r="BI2686" s="12"/>
      <c r="BJ2686" s="13"/>
      <c r="BK2686" s="13"/>
      <c r="BL2686" s="13"/>
      <c r="BM2686" s="13"/>
      <c r="BN2686" s="13"/>
    </row>
    <row r="2687" spans="1:66" x14ac:dyDescent="0.25">
      <c r="A2687" s="10"/>
      <c r="B2687" s="10"/>
      <c r="C2687" s="10"/>
      <c r="D2687" s="18"/>
      <c r="E2687" s="10"/>
      <c r="F2687" s="10"/>
      <c r="G2687" s="10"/>
      <c r="H2687" s="10"/>
      <c r="I2687" s="10"/>
      <c r="J2687" s="10"/>
      <c r="K2687" s="11"/>
      <c r="L2687" s="11"/>
      <c r="M2687" s="12"/>
      <c r="N2687" s="12"/>
      <c r="O2687" s="12"/>
      <c r="P2687" s="12"/>
      <c r="Q2687" s="12"/>
      <c r="R2687" s="12"/>
      <c r="S2687" s="12"/>
      <c r="T2687" s="12"/>
      <c r="U2687" s="12"/>
      <c r="V2687" s="12"/>
      <c r="W2687" s="12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2"/>
      <c r="AS2687" s="12"/>
      <c r="AT2687" s="12"/>
      <c r="AU2687" s="12"/>
      <c r="AV2687" s="12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12"/>
      <c r="BG2687" s="12"/>
      <c r="BH2687" s="12"/>
      <c r="BI2687" s="12"/>
      <c r="BJ2687" s="13"/>
      <c r="BK2687" s="13"/>
      <c r="BL2687" s="13"/>
      <c r="BM2687" s="13"/>
      <c r="BN2687" s="13"/>
    </row>
    <row r="2688" spans="1:66" x14ac:dyDescent="0.25">
      <c r="A2688" s="10"/>
      <c r="B2688" s="10"/>
      <c r="C2688" s="10"/>
      <c r="D2688" s="18"/>
      <c r="E2688" s="10"/>
      <c r="F2688" s="10"/>
      <c r="G2688" s="10"/>
      <c r="H2688" s="10"/>
      <c r="I2688" s="10"/>
      <c r="J2688" s="10"/>
      <c r="K2688" s="11"/>
      <c r="L2688" s="11"/>
      <c r="M2688" s="12"/>
      <c r="N2688" s="12"/>
      <c r="O2688" s="12"/>
      <c r="P2688" s="12"/>
      <c r="Q2688" s="12"/>
      <c r="R2688" s="12"/>
      <c r="S2688" s="12"/>
      <c r="T2688" s="12"/>
      <c r="U2688" s="12"/>
      <c r="V2688" s="12"/>
      <c r="W2688" s="12"/>
      <c r="X2688" s="12"/>
      <c r="Y2688" s="12"/>
      <c r="Z2688" s="12"/>
      <c r="AA2688" s="12"/>
      <c r="AB2688" s="12"/>
      <c r="AC2688" s="12"/>
      <c r="AD2688" s="12"/>
      <c r="AE2688" s="12"/>
      <c r="AF2688" s="12"/>
      <c r="AG2688" s="12"/>
      <c r="AH2688" s="12"/>
      <c r="AI2688" s="12"/>
      <c r="AJ2688" s="12"/>
      <c r="AK2688" s="12"/>
      <c r="AL2688" s="12"/>
      <c r="AM2688" s="12"/>
      <c r="AN2688" s="12"/>
      <c r="AO2688" s="12"/>
      <c r="AP2688" s="12"/>
      <c r="AQ2688" s="12"/>
      <c r="AR2688" s="12"/>
      <c r="AS2688" s="12"/>
      <c r="AT2688" s="12"/>
      <c r="AU2688" s="12"/>
      <c r="AV2688" s="12"/>
      <c r="AW2688" s="12"/>
      <c r="AX2688" s="12"/>
      <c r="AY2688" s="12"/>
      <c r="AZ2688" s="12"/>
      <c r="BA2688" s="12"/>
      <c r="BB2688" s="12"/>
      <c r="BC2688" s="12"/>
      <c r="BD2688" s="12"/>
      <c r="BE2688" s="12"/>
      <c r="BF2688" s="12"/>
      <c r="BG2688" s="12"/>
      <c r="BH2688" s="12"/>
      <c r="BI2688" s="12"/>
      <c r="BJ2688" s="13"/>
      <c r="BK2688" s="13"/>
      <c r="BL2688" s="13"/>
      <c r="BM2688" s="13"/>
      <c r="BN2688" s="13"/>
    </row>
    <row r="2689" spans="1:66" x14ac:dyDescent="0.25">
      <c r="A2689" s="10"/>
      <c r="B2689" s="10"/>
      <c r="C2689" s="10"/>
      <c r="D2689" s="18"/>
      <c r="E2689" s="10"/>
      <c r="F2689" s="10"/>
      <c r="G2689" s="10"/>
      <c r="H2689" s="10"/>
      <c r="I2689" s="10"/>
      <c r="J2689" s="10"/>
      <c r="K2689" s="11"/>
      <c r="L2689" s="11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2"/>
      <c r="AS2689" s="12"/>
      <c r="AT2689" s="12"/>
      <c r="AU2689" s="12"/>
      <c r="AV2689" s="12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12"/>
      <c r="BG2689" s="12"/>
      <c r="BH2689" s="12"/>
      <c r="BI2689" s="12"/>
      <c r="BJ2689" s="13"/>
      <c r="BK2689" s="13"/>
      <c r="BL2689" s="13"/>
      <c r="BM2689" s="13"/>
      <c r="BN2689" s="13"/>
    </row>
    <row r="2690" spans="1:66" s="14" customFormat="1" x14ac:dyDescent="0.25">
      <c r="A2690" s="10"/>
      <c r="B2690" s="10"/>
      <c r="C2690" s="10"/>
      <c r="D2690" s="18"/>
      <c r="E2690" s="10"/>
      <c r="F2690" s="10"/>
      <c r="G2690" s="10"/>
      <c r="H2690" s="10"/>
      <c r="I2690" s="10"/>
      <c r="J2690" s="10"/>
      <c r="K2690" s="11"/>
      <c r="L2690" s="11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  <c r="W2690" s="12"/>
      <c r="X2690" s="12"/>
      <c r="Y2690" s="12"/>
      <c r="Z2690" s="12"/>
      <c r="AA2690" s="12"/>
      <c r="AB2690" s="12"/>
      <c r="AC2690" s="12"/>
      <c r="AD2690" s="12"/>
      <c r="AE2690" s="12"/>
      <c r="AF2690" s="12"/>
      <c r="AG2690" s="12"/>
      <c r="AH2690" s="12"/>
      <c r="AI2690" s="12"/>
      <c r="AJ2690" s="12"/>
      <c r="AK2690" s="12"/>
      <c r="AL2690" s="12"/>
      <c r="AM2690" s="12"/>
      <c r="AN2690" s="12"/>
      <c r="AO2690" s="12"/>
      <c r="AP2690" s="12"/>
      <c r="AQ2690" s="12"/>
      <c r="AR2690" s="12"/>
      <c r="AS2690" s="12"/>
      <c r="AT2690" s="12"/>
      <c r="AU2690" s="12"/>
      <c r="AV2690" s="12"/>
      <c r="AW2690" s="12"/>
      <c r="AX2690" s="12"/>
      <c r="AY2690" s="12"/>
      <c r="AZ2690" s="12"/>
      <c r="BA2690" s="12"/>
      <c r="BB2690" s="12"/>
      <c r="BC2690" s="12"/>
      <c r="BD2690" s="12"/>
      <c r="BE2690" s="12"/>
      <c r="BF2690" s="12"/>
      <c r="BG2690" s="12"/>
      <c r="BH2690" s="12"/>
      <c r="BI2690" s="12"/>
      <c r="BJ2690" s="13"/>
      <c r="BK2690" s="13"/>
      <c r="BL2690" s="13"/>
      <c r="BM2690" s="13"/>
      <c r="BN2690" s="13"/>
    </row>
    <row r="2691" spans="1:66" x14ac:dyDescent="0.25">
      <c r="A2691" s="10"/>
      <c r="B2691" s="10"/>
      <c r="C2691" s="10"/>
      <c r="D2691" s="18"/>
      <c r="E2691" s="10"/>
      <c r="F2691" s="10"/>
      <c r="G2691" s="10"/>
      <c r="H2691" s="10"/>
      <c r="I2691" s="10"/>
      <c r="J2691" s="10"/>
      <c r="K2691" s="11"/>
      <c r="L2691" s="11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2"/>
      <c r="AS2691" s="12"/>
      <c r="AT2691" s="12"/>
      <c r="AU2691" s="12"/>
      <c r="AV2691" s="12"/>
      <c r="AW2691" s="12"/>
      <c r="AX2691" s="12"/>
      <c r="AY2691" s="12"/>
      <c r="AZ2691" s="12"/>
      <c r="BA2691" s="12"/>
      <c r="BB2691" s="12"/>
      <c r="BC2691" s="12"/>
      <c r="BD2691" s="12"/>
      <c r="BE2691" s="12"/>
      <c r="BF2691" s="12"/>
      <c r="BG2691" s="12"/>
      <c r="BH2691" s="12"/>
      <c r="BI2691" s="12"/>
      <c r="BJ2691" s="13"/>
      <c r="BK2691" s="13"/>
      <c r="BL2691" s="13"/>
      <c r="BM2691" s="13"/>
      <c r="BN2691" s="13"/>
    </row>
    <row r="2692" spans="1:66" x14ac:dyDescent="0.25">
      <c r="A2692" s="10"/>
      <c r="B2692" s="10"/>
      <c r="C2692" s="10"/>
      <c r="D2692" s="18"/>
      <c r="E2692" s="10"/>
      <c r="F2692" s="10"/>
      <c r="G2692" s="10"/>
      <c r="H2692" s="10"/>
      <c r="I2692" s="10"/>
      <c r="J2692" s="10"/>
      <c r="K2692" s="11"/>
      <c r="L2692" s="11"/>
      <c r="M2692" s="12"/>
      <c r="N2692" s="12"/>
      <c r="O2692" s="12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12"/>
      <c r="AE2692" s="12"/>
      <c r="AF2692" s="12"/>
      <c r="AG2692" s="12"/>
      <c r="AH2692" s="12"/>
      <c r="AI2692" s="12"/>
      <c r="AJ2692" s="12"/>
      <c r="AK2692" s="12"/>
      <c r="AL2692" s="12"/>
      <c r="AM2692" s="12"/>
      <c r="AN2692" s="12"/>
      <c r="AO2692" s="12"/>
      <c r="AP2692" s="12"/>
      <c r="AQ2692" s="12"/>
      <c r="AR2692" s="12"/>
      <c r="AS2692" s="12"/>
      <c r="AT2692" s="12"/>
      <c r="AU2692" s="12"/>
      <c r="AV2692" s="12"/>
      <c r="AW2692" s="12"/>
      <c r="AX2692" s="12"/>
      <c r="AY2692" s="12"/>
      <c r="AZ2692" s="12"/>
      <c r="BA2692" s="12"/>
      <c r="BB2692" s="12"/>
      <c r="BC2692" s="12"/>
      <c r="BD2692" s="12"/>
      <c r="BE2692" s="12"/>
      <c r="BF2692" s="12"/>
      <c r="BG2692" s="12"/>
      <c r="BH2692" s="12"/>
      <c r="BI2692" s="12"/>
      <c r="BJ2692" s="13"/>
      <c r="BK2692" s="13"/>
      <c r="BL2692" s="13"/>
      <c r="BM2692" s="13"/>
      <c r="BN2692" s="13"/>
    </row>
    <row r="2693" spans="1:66" x14ac:dyDescent="0.25">
      <c r="A2693" s="10"/>
      <c r="B2693" s="10"/>
      <c r="C2693" s="10"/>
      <c r="D2693" s="18"/>
      <c r="E2693" s="10"/>
      <c r="F2693" s="10"/>
      <c r="G2693" s="10"/>
      <c r="H2693" s="10"/>
      <c r="I2693" s="10"/>
      <c r="J2693" s="10"/>
      <c r="K2693" s="11"/>
      <c r="L2693" s="11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2"/>
      <c r="AS2693" s="12"/>
      <c r="AT2693" s="12"/>
      <c r="AU2693" s="12"/>
      <c r="AV2693" s="12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12"/>
      <c r="BG2693" s="12"/>
      <c r="BH2693" s="12"/>
      <c r="BI2693" s="12"/>
      <c r="BJ2693" s="13"/>
      <c r="BK2693" s="13"/>
      <c r="BL2693" s="13"/>
      <c r="BM2693" s="13"/>
      <c r="BN2693" s="13"/>
    </row>
    <row r="2694" spans="1:66" x14ac:dyDescent="0.25">
      <c r="A2694" s="10"/>
      <c r="B2694" s="10"/>
      <c r="C2694" s="10"/>
      <c r="D2694" s="18"/>
      <c r="E2694" s="10"/>
      <c r="F2694" s="10"/>
      <c r="G2694" s="10"/>
      <c r="H2694" s="10"/>
      <c r="I2694" s="10"/>
      <c r="J2694" s="10"/>
      <c r="K2694" s="11"/>
      <c r="L2694" s="11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  <c r="AA2694" s="12"/>
      <c r="AB2694" s="12"/>
      <c r="AC2694" s="12"/>
      <c r="AD2694" s="12"/>
      <c r="AE2694" s="12"/>
      <c r="AF2694" s="12"/>
      <c r="AG2694" s="12"/>
      <c r="AH2694" s="12"/>
      <c r="AI2694" s="12"/>
      <c r="AJ2694" s="12"/>
      <c r="AK2694" s="12"/>
      <c r="AL2694" s="12"/>
      <c r="AM2694" s="12"/>
      <c r="AN2694" s="12"/>
      <c r="AO2694" s="12"/>
      <c r="AP2694" s="12"/>
      <c r="AQ2694" s="12"/>
      <c r="AR2694" s="12"/>
      <c r="AS2694" s="12"/>
      <c r="AT2694" s="12"/>
      <c r="AU2694" s="12"/>
      <c r="AV2694" s="12"/>
      <c r="AW2694" s="12"/>
      <c r="AX2694" s="12"/>
      <c r="AY2694" s="12"/>
      <c r="AZ2694" s="12"/>
      <c r="BA2694" s="12"/>
      <c r="BB2694" s="12"/>
      <c r="BC2694" s="12"/>
      <c r="BD2694" s="12"/>
      <c r="BE2694" s="12"/>
      <c r="BF2694" s="12"/>
      <c r="BG2694" s="12"/>
      <c r="BH2694" s="12"/>
      <c r="BI2694" s="12"/>
      <c r="BJ2694" s="13"/>
      <c r="BK2694" s="13"/>
      <c r="BL2694" s="13"/>
      <c r="BM2694" s="13"/>
      <c r="BN2694" s="13"/>
    </row>
    <row r="2695" spans="1:66" x14ac:dyDescent="0.25">
      <c r="A2695" s="10"/>
      <c r="B2695" s="10"/>
      <c r="C2695" s="10"/>
      <c r="D2695" s="18"/>
      <c r="E2695" s="10"/>
      <c r="F2695" s="10"/>
      <c r="G2695" s="10"/>
      <c r="H2695" s="10"/>
      <c r="I2695" s="10"/>
      <c r="J2695" s="10"/>
      <c r="K2695" s="11"/>
      <c r="L2695" s="11"/>
      <c r="M2695" s="12"/>
      <c r="N2695" s="12"/>
      <c r="O2695" s="12"/>
      <c r="P2695" s="12"/>
      <c r="Q2695" s="12"/>
      <c r="R2695" s="12"/>
      <c r="S2695" s="12"/>
      <c r="T2695" s="12"/>
      <c r="U2695" s="12"/>
      <c r="V2695" s="12"/>
      <c r="W2695" s="12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2"/>
      <c r="AS2695" s="12"/>
      <c r="AT2695" s="12"/>
      <c r="AU2695" s="12"/>
      <c r="AV2695" s="12"/>
      <c r="AW2695" s="12"/>
      <c r="AX2695" s="12"/>
      <c r="AY2695" s="12"/>
      <c r="AZ2695" s="12"/>
      <c r="BA2695" s="12"/>
      <c r="BB2695" s="12"/>
      <c r="BC2695" s="12"/>
      <c r="BD2695" s="12"/>
      <c r="BE2695" s="12"/>
      <c r="BF2695" s="12"/>
      <c r="BG2695" s="12"/>
      <c r="BH2695" s="12"/>
      <c r="BI2695" s="12"/>
      <c r="BJ2695" s="13"/>
      <c r="BK2695" s="13"/>
      <c r="BL2695" s="13"/>
      <c r="BM2695" s="13"/>
      <c r="BN2695" s="13"/>
    </row>
    <row r="2696" spans="1:66" x14ac:dyDescent="0.25">
      <c r="A2696" s="10"/>
      <c r="B2696" s="10"/>
      <c r="C2696" s="10"/>
      <c r="D2696" s="18"/>
      <c r="E2696" s="10"/>
      <c r="F2696" s="10"/>
      <c r="G2696" s="10"/>
      <c r="H2696" s="10"/>
      <c r="I2696" s="10"/>
      <c r="J2696" s="10"/>
      <c r="K2696" s="11"/>
      <c r="L2696" s="11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12"/>
      <c r="AD2696" s="12"/>
      <c r="AE2696" s="12"/>
      <c r="AF2696" s="12"/>
      <c r="AG2696" s="12"/>
      <c r="AH2696" s="12"/>
      <c r="AI2696" s="12"/>
      <c r="AJ2696" s="12"/>
      <c r="AK2696" s="12"/>
      <c r="AL2696" s="12"/>
      <c r="AM2696" s="12"/>
      <c r="AN2696" s="12"/>
      <c r="AO2696" s="12"/>
      <c r="AP2696" s="12"/>
      <c r="AQ2696" s="12"/>
      <c r="AR2696" s="12"/>
      <c r="AS2696" s="12"/>
      <c r="AT2696" s="12"/>
      <c r="AU2696" s="12"/>
      <c r="AV2696" s="12"/>
      <c r="AW2696" s="12"/>
      <c r="AX2696" s="12"/>
      <c r="AY2696" s="12"/>
      <c r="AZ2696" s="12"/>
      <c r="BA2696" s="12"/>
      <c r="BB2696" s="12"/>
      <c r="BC2696" s="12"/>
      <c r="BD2696" s="12"/>
      <c r="BE2696" s="12"/>
      <c r="BF2696" s="12"/>
      <c r="BG2696" s="12"/>
      <c r="BH2696" s="12"/>
      <c r="BI2696" s="12"/>
      <c r="BJ2696" s="13"/>
      <c r="BK2696" s="13"/>
      <c r="BL2696" s="13"/>
      <c r="BM2696" s="13"/>
      <c r="BN2696" s="13"/>
    </row>
    <row r="2697" spans="1:66" x14ac:dyDescent="0.25">
      <c r="A2697" s="10"/>
      <c r="B2697" s="10"/>
      <c r="C2697" s="10"/>
      <c r="D2697" s="18"/>
      <c r="E2697" s="10"/>
      <c r="F2697" s="10"/>
      <c r="G2697" s="10"/>
      <c r="H2697" s="10"/>
      <c r="I2697" s="10"/>
      <c r="J2697" s="10"/>
      <c r="K2697" s="11"/>
      <c r="L2697" s="11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2"/>
      <c r="AS2697" s="12"/>
      <c r="AT2697" s="12"/>
      <c r="AU2697" s="12"/>
      <c r="AV2697" s="12"/>
      <c r="AW2697" s="12"/>
      <c r="AX2697" s="12"/>
      <c r="AY2697" s="12"/>
      <c r="AZ2697" s="12"/>
      <c r="BA2697" s="12"/>
      <c r="BB2697" s="12"/>
      <c r="BC2697" s="12"/>
      <c r="BD2697" s="12"/>
      <c r="BE2697" s="12"/>
      <c r="BF2697" s="12"/>
      <c r="BG2697" s="12"/>
      <c r="BH2697" s="12"/>
      <c r="BI2697" s="12"/>
      <c r="BJ2697" s="13"/>
      <c r="BK2697" s="13"/>
      <c r="BL2697" s="13"/>
      <c r="BM2697" s="13"/>
      <c r="BN2697" s="13"/>
    </row>
    <row r="2698" spans="1:66" x14ac:dyDescent="0.25">
      <c r="A2698" s="10"/>
      <c r="B2698" s="10"/>
      <c r="C2698" s="10"/>
      <c r="D2698" s="18"/>
      <c r="E2698" s="10"/>
      <c r="F2698" s="10"/>
      <c r="G2698" s="10"/>
      <c r="H2698" s="10"/>
      <c r="I2698" s="10"/>
      <c r="J2698" s="10"/>
      <c r="K2698" s="11"/>
      <c r="L2698" s="11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12"/>
      <c r="AE2698" s="12"/>
      <c r="AF2698" s="12"/>
      <c r="AG2698" s="12"/>
      <c r="AH2698" s="12"/>
      <c r="AI2698" s="12"/>
      <c r="AJ2698" s="12"/>
      <c r="AK2698" s="12"/>
      <c r="AL2698" s="12"/>
      <c r="AM2698" s="12"/>
      <c r="AN2698" s="12"/>
      <c r="AO2698" s="12"/>
      <c r="AP2698" s="12"/>
      <c r="AQ2698" s="12"/>
      <c r="AR2698" s="12"/>
      <c r="AS2698" s="12"/>
      <c r="AT2698" s="12"/>
      <c r="AU2698" s="12"/>
      <c r="AV2698" s="12"/>
      <c r="AW2698" s="12"/>
      <c r="AX2698" s="12"/>
      <c r="AY2698" s="12"/>
      <c r="AZ2698" s="12"/>
      <c r="BA2698" s="12"/>
      <c r="BB2698" s="12"/>
      <c r="BC2698" s="12"/>
      <c r="BD2698" s="12"/>
      <c r="BE2698" s="12"/>
      <c r="BF2698" s="12"/>
      <c r="BG2698" s="12"/>
      <c r="BH2698" s="12"/>
      <c r="BI2698" s="12"/>
      <c r="BJ2698" s="13"/>
      <c r="BK2698" s="13"/>
      <c r="BL2698" s="13"/>
      <c r="BM2698" s="13"/>
      <c r="BN2698" s="13"/>
    </row>
    <row r="2699" spans="1:66" x14ac:dyDescent="0.25">
      <c r="A2699" s="10"/>
      <c r="B2699" s="10"/>
      <c r="C2699" s="10"/>
      <c r="D2699" s="18"/>
      <c r="E2699" s="10"/>
      <c r="F2699" s="10"/>
      <c r="G2699" s="10"/>
      <c r="H2699" s="10"/>
      <c r="I2699" s="10"/>
      <c r="J2699" s="10"/>
      <c r="K2699" s="11"/>
      <c r="L2699" s="11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2"/>
      <c r="AS2699" s="12"/>
      <c r="AT2699" s="12"/>
      <c r="AU2699" s="12"/>
      <c r="AV2699" s="12"/>
      <c r="AW2699" s="12"/>
      <c r="AX2699" s="12"/>
      <c r="AY2699" s="12"/>
      <c r="AZ2699" s="12"/>
      <c r="BA2699" s="12"/>
      <c r="BB2699" s="12"/>
      <c r="BC2699" s="12"/>
      <c r="BD2699" s="12"/>
      <c r="BE2699" s="12"/>
      <c r="BF2699" s="12"/>
      <c r="BG2699" s="12"/>
      <c r="BH2699" s="12"/>
      <c r="BI2699" s="12"/>
      <c r="BJ2699" s="13"/>
      <c r="BK2699" s="13"/>
      <c r="BL2699" s="13"/>
      <c r="BM2699" s="13"/>
      <c r="BN2699" s="13"/>
    </row>
    <row r="2700" spans="1:66" x14ac:dyDescent="0.25">
      <c r="A2700" s="10"/>
      <c r="B2700" s="10"/>
      <c r="C2700" s="10"/>
      <c r="D2700" s="18"/>
      <c r="E2700" s="10"/>
      <c r="F2700" s="10"/>
      <c r="G2700" s="10"/>
      <c r="H2700" s="10"/>
      <c r="I2700" s="10"/>
      <c r="J2700" s="10"/>
      <c r="K2700" s="11"/>
      <c r="L2700" s="11"/>
      <c r="M2700" s="12"/>
      <c r="N2700" s="12"/>
      <c r="O2700" s="12"/>
      <c r="P2700" s="12"/>
      <c r="Q2700" s="12"/>
      <c r="R2700" s="12"/>
      <c r="S2700" s="12"/>
      <c r="T2700" s="12"/>
      <c r="U2700" s="12"/>
      <c r="V2700" s="12"/>
      <c r="W2700" s="12"/>
      <c r="X2700" s="12"/>
      <c r="Y2700" s="12"/>
      <c r="Z2700" s="12"/>
      <c r="AA2700" s="12"/>
      <c r="AB2700" s="12"/>
      <c r="AC2700" s="12"/>
      <c r="AD2700" s="12"/>
      <c r="AE2700" s="12"/>
      <c r="AF2700" s="12"/>
      <c r="AG2700" s="12"/>
      <c r="AH2700" s="12"/>
      <c r="AI2700" s="12"/>
      <c r="AJ2700" s="12"/>
      <c r="AK2700" s="12"/>
      <c r="AL2700" s="12"/>
      <c r="AM2700" s="12"/>
      <c r="AN2700" s="12"/>
      <c r="AO2700" s="12"/>
      <c r="AP2700" s="12"/>
      <c r="AQ2700" s="12"/>
      <c r="AR2700" s="12"/>
      <c r="AS2700" s="12"/>
      <c r="AT2700" s="12"/>
      <c r="AU2700" s="12"/>
      <c r="AV2700" s="12"/>
      <c r="AW2700" s="12"/>
      <c r="AX2700" s="12"/>
      <c r="AY2700" s="12"/>
      <c r="AZ2700" s="12"/>
      <c r="BA2700" s="12"/>
      <c r="BB2700" s="12"/>
      <c r="BC2700" s="12"/>
      <c r="BD2700" s="12"/>
      <c r="BE2700" s="12"/>
      <c r="BF2700" s="12"/>
      <c r="BG2700" s="12"/>
      <c r="BH2700" s="12"/>
      <c r="BI2700" s="12"/>
      <c r="BJ2700" s="13"/>
      <c r="BK2700" s="13"/>
      <c r="BL2700" s="13"/>
      <c r="BM2700" s="13"/>
      <c r="BN2700" s="13"/>
    </row>
    <row r="2701" spans="1:66" x14ac:dyDescent="0.25">
      <c r="A2701" s="10"/>
      <c r="B2701" s="10"/>
      <c r="C2701" s="10"/>
      <c r="D2701" s="18"/>
      <c r="E2701" s="10"/>
      <c r="F2701" s="10"/>
      <c r="G2701" s="10"/>
      <c r="H2701" s="10"/>
      <c r="I2701" s="10"/>
      <c r="J2701" s="10"/>
      <c r="K2701" s="11"/>
      <c r="L2701" s="11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2"/>
      <c r="AS2701" s="12"/>
      <c r="AT2701" s="12"/>
      <c r="AU2701" s="12"/>
      <c r="AV2701" s="12"/>
      <c r="AW2701" s="12"/>
      <c r="AX2701" s="12"/>
      <c r="AY2701" s="12"/>
      <c r="AZ2701" s="12"/>
      <c r="BA2701" s="12"/>
      <c r="BB2701" s="12"/>
      <c r="BC2701" s="12"/>
      <c r="BD2701" s="12"/>
      <c r="BE2701" s="12"/>
      <c r="BF2701" s="12"/>
      <c r="BG2701" s="12"/>
      <c r="BH2701" s="12"/>
      <c r="BI2701" s="12"/>
      <c r="BJ2701" s="13"/>
      <c r="BK2701" s="13"/>
      <c r="BL2701" s="13"/>
      <c r="BM2701" s="13"/>
      <c r="BN2701" s="13"/>
    </row>
    <row r="2702" spans="1:66" x14ac:dyDescent="0.25">
      <c r="A2702" s="10"/>
      <c r="B2702" s="10"/>
      <c r="C2702" s="10"/>
      <c r="D2702" s="18"/>
      <c r="E2702" s="10"/>
      <c r="F2702" s="10"/>
      <c r="G2702" s="10"/>
      <c r="H2702" s="10"/>
      <c r="I2702" s="10"/>
      <c r="J2702" s="10"/>
      <c r="K2702" s="11"/>
      <c r="L2702" s="11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  <c r="AE2702" s="12"/>
      <c r="AF2702" s="12"/>
      <c r="AG2702" s="12"/>
      <c r="AH2702" s="12"/>
      <c r="AI2702" s="12"/>
      <c r="AJ2702" s="12"/>
      <c r="AK2702" s="12"/>
      <c r="AL2702" s="12"/>
      <c r="AM2702" s="12"/>
      <c r="AN2702" s="12"/>
      <c r="AO2702" s="12"/>
      <c r="AP2702" s="12"/>
      <c r="AQ2702" s="12"/>
      <c r="AR2702" s="12"/>
      <c r="AS2702" s="12"/>
      <c r="AT2702" s="12"/>
      <c r="AU2702" s="12"/>
      <c r="AV2702" s="12"/>
      <c r="AW2702" s="12"/>
      <c r="AX2702" s="12"/>
      <c r="AY2702" s="12"/>
      <c r="AZ2702" s="12"/>
      <c r="BA2702" s="12"/>
      <c r="BB2702" s="12"/>
      <c r="BC2702" s="12"/>
      <c r="BD2702" s="12"/>
      <c r="BE2702" s="12"/>
      <c r="BF2702" s="12"/>
      <c r="BG2702" s="12"/>
      <c r="BH2702" s="12"/>
      <c r="BI2702" s="12"/>
      <c r="BJ2702" s="13"/>
      <c r="BK2702" s="13"/>
      <c r="BL2702" s="13"/>
      <c r="BM2702" s="13"/>
      <c r="BN2702" s="13"/>
    </row>
    <row r="2703" spans="1:66" x14ac:dyDescent="0.25">
      <c r="A2703" s="10"/>
      <c r="B2703" s="10"/>
      <c r="C2703" s="10"/>
      <c r="D2703" s="18"/>
      <c r="E2703" s="10"/>
      <c r="F2703" s="10"/>
      <c r="G2703" s="10"/>
      <c r="H2703" s="10"/>
      <c r="I2703" s="10"/>
      <c r="J2703" s="10"/>
      <c r="K2703" s="11"/>
      <c r="L2703" s="11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2"/>
      <c r="AS2703" s="12"/>
      <c r="AT2703" s="12"/>
      <c r="AU2703" s="12"/>
      <c r="AV2703" s="12"/>
      <c r="AW2703" s="12"/>
      <c r="AX2703" s="12"/>
      <c r="AY2703" s="12"/>
      <c r="AZ2703" s="12"/>
      <c r="BA2703" s="12"/>
      <c r="BB2703" s="12"/>
      <c r="BC2703" s="12"/>
      <c r="BD2703" s="12"/>
      <c r="BE2703" s="12"/>
      <c r="BF2703" s="12"/>
      <c r="BG2703" s="12"/>
      <c r="BH2703" s="12"/>
      <c r="BI2703" s="12"/>
      <c r="BJ2703" s="13"/>
      <c r="BK2703" s="13"/>
      <c r="BL2703" s="13"/>
      <c r="BM2703" s="13"/>
      <c r="BN2703" s="13"/>
    </row>
    <row r="2704" spans="1:66" x14ac:dyDescent="0.25">
      <c r="A2704" s="10"/>
      <c r="B2704" s="10"/>
      <c r="C2704" s="10"/>
      <c r="D2704" s="18"/>
      <c r="E2704" s="10"/>
      <c r="F2704" s="10"/>
      <c r="G2704" s="10"/>
      <c r="H2704" s="10"/>
      <c r="I2704" s="10"/>
      <c r="J2704" s="10"/>
      <c r="K2704" s="11"/>
      <c r="L2704" s="11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12"/>
      <c r="AE2704" s="12"/>
      <c r="AF2704" s="12"/>
      <c r="AG2704" s="12"/>
      <c r="AH2704" s="12"/>
      <c r="AI2704" s="12"/>
      <c r="AJ2704" s="12"/>
      <c r="AK2704" s="12"/>
      <c r="AL2704" s="12"/>
      <c r="AM2704" s="12"/>
      <c r="AN2704" s="12"/>
      <c r="AO2704" s="12"/>
      <c r="AP2704" s="12"/>
      <c r="AQ2704" s="12"/>
      <c r="AR2704" s="12"/>
      <c r="AS2704" s="12"/>
      <c r="AT2704" s="12"/>
      <c r="AU2704" s="12"/>
      <c r="AV2704" s="12"/>
      <c r="AW2704" s="12"/>
      <c r="AX2704" s="12"/>
      <c r="AY2704" s="12"/>
      <c r="AZ2704" s="12"/>
      <c r="BA2704" s="12"/>
      <c r="BB2704" s="12"/>
      <c r="BC2704" s="12"/>
      <c r="BD2704" s="12"/>
      <c r="BE2704" s="12"/>
      <c r="BF2704" s="12"/>
      <c r="BG2704" s="12"/>
      <c r="BH2704" s="12"/>
      <c r="BI2704" s="12"/>
      <c r="BJ2704" s="13"/>
      <c r="BK2704" s="13"/>
      <c r="BL2704" s="13"/>
      <c r="BM2704" s="13"/>
      <c r="BN2704" s="13"/>
    </row>
    <row r="2705" spans="1:66" x14ac:dyDescent="0.25">
      <c r="A2705" s="10"/>
      <c r="B2705" s="10"/>
      <c r="C2705" s="10"/>
      <c r="D2705" s="18"/>
      <c r="E2705" s="10"/>
      <c r="F2705" s="10"/>
      <c r="G2705" s="10"/>
      <c r="H2705" s="10"/>
      <c r="I2705" s="10"/>
      <c r="J2705" s="10"/>
      <c r="K2705" s="11"/>
      <c r="L2705" s="11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2"/>
      <c r="AS2705" s="12"/>
      <c r="AT2705" s="12"/>
      <c r="AU2705" s="12"/>
      <c r="AV2705" s="12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12"/>
      <c r="BG2705" s="12"/>
      <c r="BH2705" s="12"/>
      <c r="BI2705" s="12"/>
      <c r="BJ2705" s="13"/>
      <c r="BK2705" s="13"/>
      <c r="BL2705" s="13"/>
      <c r="BM2705" s="13"/>
      <c r="BN2705" s="13"/>
    </row>
    <row r="2706" spans="1:66" x14ac:dyDescent="0.25">
      <c r="A2706" s="10"/>
      <c r="B2706" s="10"/>
      <c r="C2706" s="10"/>
      <c r="D2706" s="18"/>
      <c r="E2706" s="10"/>
      <c r="F2706" s="10"/>
      <c r="G2706" s="10"/>
      <c r="H2706" s="10"/>
      <c r="I2706" s="10"/>
      <c r="J2706" s="10"/>
      <c r="K2706" s="11"/>
      <c r="L2706" s="11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  <c r="AE2706" s="12"/>
      <c r="AF2706" s="12"/>
      <c r="AG2706" s="12"/>
      <c r="AH2706" s="12"/>
      <c r="AI2706" s="12"/>
      <c r="AJ2706" s="12"/>
      <c r="AK2706" s="12"/>
      <c r="AL2706" s="12"/>
      <c r="AM2706" s="12"/>
      <c r="AN2706" s="12"/>
      <c r="AO2706" s="12"/>
      <c r="AP2706" s="12"/>
      <c r="AQ2706" s="12"/>
      <c r="AR2706" s="12"/>
      <c r="AS2706" s="12"/>
      <c r="AT2706" s="12"/>
      <c r="AU2706" s="12"/>
      <c r="AV2706" s="12"/>
      <c r="AW2706" s="12"/>
      <c r="AX2706" s="12"/>
      <c r="AY2706" s="12"/>
      <c r="AZ2706" s="12"/>
      <c r="BA2706" s="12"/>
      <c r="BB2706" s="12"/>
      <c r="BC2706" s="12"/>
      <c r="BD2706" s="12"/>
      <c r="BE2706" s="12"/>
      <c r="BF2706" s="12"/>
      <c r="BG2706" s="12"/>
      <c r="BH2706" s="12"/>
      <c r="BI2706" s="12"/>
      <c r="BJ2706" s="13"/>
      <c r="BK2706" s="13"/>
      <c r="BL2706" s="13"/>
      <c r="BM2706" s="13"/>
      <c r="BN2706" s="13"/>
    </row>
    <row r="2707" spans="1:66" x14ac:dyDescent="0.25">
      <c r="A2707" s="10"/>
      <c r="B2707" s="10"/>
      <c r="C2707" s="10"/>
      <c r="D2707" s="18"/>
      <c r="E2707" s="10"/>
      <c r="F2707" s="10"/>
      <c r="G2707" s="10"/>
      <c r="H2707" s="10"/>
      <c r="I2707" s="10"/>
      <c r="J2707" s="10"/>
      <c r="K2707" s="11"/>
      <c r="L2707" s="11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2"/>
      <c r="AS2707" s="12"/>
      <c r="AT2707" s="12"/>
      <c r="AU2707" s="12"/>
      <c r="AV2707" s="12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12"/>
      <c r="BG2707" s="12"/>
      <c r="BH2707" s="12"/>
      <c r="BI2707" s="12"/>
      <c r="BJ2707" s="13"/>
      <c r="BK2707" s="13"/>
      <c r="BL2707" s="13"/>
      <c r="BM2707" s="13"/>
      <c r="BN2707" s="13"/>
    </row>
    <row r="2708" spans="1:66" x14ac:dyDescent="0.25">
      <c r="A2708" s="10"/>
      <c r="B2708" s="10"/>
      <c r="C2708" s="10"/>
      <c r="D2708" s="18"/>
      <c r="E2708" s="10"/>
      <c r="F2708" s="10"/>
      <c r="G2708" s="10"/>
      <c r="H2708" s="10"/>
      <c r="I2708" s="10"/>
      <c r="J2708" s="10"/>
      <c r="K2708" s="11"/>
      <c r="L2708" s="11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12"/>
      <c r="AF2708" s="12"/>
      <c r="AG2708" s="12"/>
      <c r="AH2708" s="12"/>
      <c r="AI2708" s="12"/>
      <c r="AJ2708" s="12"/>
      <c r="AK2708" s="12"/>
      <c r="AL2708" s="12"/>
      <c r="AM2708" s="12"/>
      <c r="AN2708" s="12"/>
      <c r="AO2708" s="12"/>
      <c r="AP2708" s="12"/>
      <c r="AQ2708" s="12"/>
      <c r="AR2708" s="12"/>
      <c r="AS2708" s="12"/>
      <c r="AT2708" s="12"/>
      <c r="AU2708" s="12"/>
      <c r="AV2708" s="12"/>
      <c r="AW2708" s="12"/>
      <c r="AX2708" s="12"/>
      <c r="AY2708" s="12"/>
      <c r="AZ2708" s="12"/>
      <c r="BA2708" s="12"/>
      <c r="BB2708" s="12"/>
      <c r="BC2708" s="12"/>
      <c r="BD2708" s="12"/>
      <c r="BE2708" s="12"/>
      <c r="BF2708" s="12"/>
      <c r="BG2708" s="12"/>
      <c r="BH2708" s="12"/>
      <c r="BI2708" s="12"/>
      <c r="BJ2708" s="13"/>
      <c r="BK2708" s="13"/>
      <c r="BL2708" s="13"/>
      <c r="BM2708" s="13"/>
      <c r="BN2708" s="13"/>
    </row>
    <row r="2709" spans="1:66" x14ac:dyDescent="0.25">
      <c r="A2709" s="10"/>
      <c r="B2709" s="10"/>
      <c r="C2709" s="10"/>
      <c r="D2709" s="18"/>
      <c r="E2709" s="10"/>
      <c r="F2709" s="10"/>
      <c r="G2709" s="10"/>
      <c r="H2709" s="10"/>
      <c r="I2709" s="10"/>
      <c r="J2709" s="10"/>
      <c r="K2709" s="11"/>
      <c r="L2709" s="11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2"/>
      <c r="AS2709" s="12"/>
      <c r="AT2709" s="12"/>
      <c r="AU2709" s="12"/>
      <c r="AV2709" s="12"/>
      <c r="AW2709" s="12"/>
      <c r="AX2709" s="12"/>
      <c r="AY2709" s="12"/>
      <c r="AZ2709" s="12"/>
      <c r="BA2709" s="12"/>
      <c r="BB2709" s="12"/>
      <c r="BC2709" s="12"/>
      <c r="BD2709" s="12"/>
      <c r="BE2709" s="12"/>
      <c r="BF2709" s="12"/>
      <c r="BG2709" s="12"/>
      <c r="BH2709" s="12"/>
      <c r="BI2709" s="12"/>
      <c r="BJ2709" s="13"/>
      <c r="BK2709" s="13"/>
      <c r="BL2709" s="13"/>
      <c r="BM2709" s="13"/>
      <c r="BN2709" s="13"/>
    </row>
    <row r="2710" spans="1:66" x14ac:dyDescent="0.25">
      <c r="A2710" s="10"/>
      <c r="B2710" s="10"/>
      <c r="C2710" s="10"/>
      <c r="D2710" s="18"/>
      <c r="E2710" s="10"/>
      <c r="F2710" s="10"/>
      <c r="G2710" s="10"/>
      <c r="H2710" s="10"/>
      <c r="I2710" s="10"/>
      <c r="J2710" s="10"/>
      <c r="K2710" s="11"/>
      <c r="L2710" s="11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12"/>
      <c r="AE2710" s="12"/>
      <c r="AF2710" s="12"/>
      <c r="AG2710" s="12"/>
      <c r="AH2710" s="12"/>
      <c r="AI2710" s="12"/>
      <c r="AJ2710" s="12"/>
      <c r="AK2710" s="12"/>
      <c r="AL2710" s="12"/>
      <c r="AM2710" s="12"/>
      <c r="AN2710" s="12"/>
      <c r="AO2710" s="12"/>
      <c r="AP2710" s="12"/>
      <c r="AQ2710" s="12"/>
      <c r="AR2710" s="12"/>
      <c r="AS2710" s="12"/>
      <c r="AT2710" s="12"/>
      <c r="AU2710" s="12"/>
      <c r="AV2710" s="12"/>
      <c r="AW2710" s="12"/>
      <c r="AX2710" s="12"/>
      <c r="AY2710" s="12"/>
      <c r="AZ2710" s="12"/>
      <c r="BA2710" s="12"/>
      <c r="BB2710" s="12"/>
      <c r="BC2710" s="12"/>
      <c r="BD2710" s="12"/>
      <c r="BE2710" s="12"/>
      <c r="BF2710" s="12"/>
      <c r="BG2710" s="12"/>
      <c r="BH2710" s="12"/>
      <c r="BI2710" s="12"/>
      <c r="BJ2710" s="13"/>
      <c r="BK2710" s="13"/>
      <c r="BL2710" s="13"/>
      <c r="BM2710" s="13"/>
      <c r="BN2710" s="13"/>
    </row>
    <row r="2711" spans="1:66" x14ac:dyDescent="0.25">
      <c r="A2711" s="10"/>
      <c r="B2711" s="10"/>
      <c r="C2711" s="10"/>
      <c r="D2711" s="18"/>
      <c r="E2711" s="10"/>
      <c r="F2711" s="10"/>
      <c r="G2711" s="10"/>
      <c r="H2711" s="10"/>
      <c r="I2711" s="10"/>
      <c r="J2711" s="10"/>
      <c r="K2711" s="11"/>
      <c r="L2711" s="11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2"/>
      <c r="AS2711" s="12"/>
      <c r="AT2711" s="12"/>
      <c r="AU2711" s="12"/>
      <c r="AV2711" s="12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12"/>
      <c r="BG2711" s="12"/>
      <c r="BH2711" s="12"/>
      <c r="BI2711" s="12"/>
      <c r="BJ2711" s="13"/>
      <c r="BK2711" s="13"/>
      <c r="BL2711" s="13"/>
      <c r="BM2711" s="13"/>
      <c r="BN2711" s="13"/>
    </row>
    <row r="2712" spans="1:66" x14ac:dyDescent="0.25">
      <c r="A2712" s="10"/>
      <c r="B2712" s="10"/>
      <c r="C2712" s="10"/>
      <c r="D2712" s="18"/>
      <c r="E2712" s="10"/>
      <c r="F2712" s="10"/>
      <c r="G2712" s="10"/>
      <c r="H2712" s="10"/>
      <c r="I2712" s="10"/>
      <c r="J2712" s="10"/>
      <c r="K2712" s="11"/>
      <c r="L2712" s="11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  <c r="AE2712" s="12"/>
      <c r="AF2712" s="12"/>
      <c r="AG2712" s="12"/>
      <c r="AH2712" s="12"/>
      <c r="AI2712" s="12"/>
      <c r="AJ2712" s="12"/>
      <c r="AK2712" s="12"/>
      <c r="AL2712" s="12"/>
      <c r="AM2712" s="12"/>
      <c r="AN2712" s="12"/>
      <c r="AO2712" s="12"/>
      <c r="AP2712" s="12"/>
      <c r="AQ2712" s="12"/>
      <c r="AR2712" s="12"/>
      <c r="AS2712" s="12"/>
      <c r="AT2712" s="12"/>
      <c r="AU2712" s="12"/>
      <c r="AV2712" s="12"/>
      <c r="AW2712" s="12"/>
      <c r="AX2712" s="12"/>
      <c r="AY2712" s="12"/>
      <c r="AZ2712" s="12"/>
      <c r="BA2712" s="12"/>
      <c r="BB2712" s="12"/>
      <c r="BC2712" s="12"/>
      <c r="BD2712" s="12"/>
      <c r="BE2712" s="12"/>
      <c r="BF2712" s="12"/>
      <c r="BG2712" s="12"/>
      <c r="BH2712" s="12"/>
      <c r="BI2712" s="12"/>
      <c r="BJ2712" s="13"/>
      <c r="BK2712" s="13"/>
      <c r="BL2712" s="13"/>
      <c r="BM2712" s="13"/>
      <c r="BN2712" s="13"/>
    </row>
    <row r="2713" spans="1:66" x14ac:dyDescent="0.25">
      <c r="A2713" s="10"/>
      <c r="B2713" s="10"/>
      <c r="C2713" s="10"/>
      <c r="D2713" s="18"/>
      <c r="E2713" s="10"/>
      <c r="F2713" s="10"/>
      <c r="G2713" s="10"/>
      <c r="H2713" s="10"/>
      <c r="I2713" s="10"/>
      <c r="J2713" s="10"/>
      <c r="K2713" s="11"/>
      <c r="L2713" s="11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2"/>
      <c r="AS2713" s="12"/>
      <c r="AT2713" s="12"/>
      <c r="AU2713" s="12"/>
      <c r="AV2713" s="12"/>
      <c r="AW2713" s="12"/>
      <c r="AX2713" s="12"/>
      <c r="AY2713" s="12"/>
      <c r="AZ2713" s="12"/>
      <c r="BA2713" s="12"/>
      <c r="BB2713" s="12"/>
      <c r="BC2713" s="12"/>
      <c r="BD2713" s="12"/>
      <c r="BE2713" s="12"/>
      <c r="BF2713" s="12"/>
      <c r="BG2713" s="12"/>
      <c r="BH2713" s="12"/>
      <c r="BI2713" s="12"/>
      <c r="BJ2713" s="13"/>
      <c r="BK2713" s="13"/>
      <c r="BL2713" s="13"/>
      <c r="BM2713" s="13"/>
      <c r="BN2713" s="13"/>
    </row>
    <row r="2714" spans="1:66" x14ac:dyDescent="0.25">
      <c r="A2714" s="10"/>
      <c r="B2714" s="10"/>
      <c r="C2714" s="10"/>
      <c r="D2714" s="18"/>
      <c r="E2714" s="10"/>
      <c r="F2714" s="10"/>
      <c r="G2714" s="10"/>
      <c r="H2714" s="10"/>
      <c r="I2714" s="10"/>
      <c r="J2714" s="10"/>
      <c r="K2714" s="11"/>
      <c r="L2714" s="11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  <c r="AE2714" s="12"/>
      <c r="AF2714" s="12"/>
      <c r="AG2714" s="12"/>
      <c r="AH2714" s="12"/>
      <c r="AI2714" s="12"/>
      <c r="AJ2714" s="12"/>
      <c r="AK2714" s="12"/>
      <c r="AL2714" s="12"/>
      <c r="AM2714" s="12"/>
      <c r="AN2714" s="12"/>
      <c r="AO2714" s="12"/>
      <c r="AP2714" s="12"/>
      <c r="AQ2714" s="12"/>
      <c r="AR2714" s="12"/>
      <c r="AS2714" s="12"/>
      <c r="AT2714" s="12"/>
      <c r="AU2714" s="12"/>
      <c r="AV2714" s="12"/>
      <c r="AW2714" s="12"/>
      <c r="AX2714" s="12"/>
      <c r="AY2714" s="12"/>
      <c r="AZ2714" s="12"/>
      <c r="BA2714" s="12"/>
      <c r="BB2714" s="12"/>
      <c r="BC2714" s="12"/>
      <c r="BD2714" s="12"/>
      <c r="BE2714" s="12"/>
      <c r="BF2714" s="12"/>
      <c r="BG2714" s="12"/>
      <c r="BH2714" s="12"/>
      <c r="BI2714" s="12"/>
      <c r="BJ2714" s="13"/>
      <c r="BK2714" s="13"/>
      <c r="BL2714" s="13"/>
      <c r="BM2714" s="13"/>
      <c r="BN2714" s="13"/>
    </row>
    <row r="2715" spans="1:66" x14ac:dyDescent="0.25">
      <c r="A2715" s="10"/>
      <c r="B2715" s="10"/>
      <c r="C2715" s="10"/>
      <c r="D2715" s="18"/>
      <c r="E2715" s="10"/>
      <c r="F2715" s="10"/>
      <c r="G2715" s="10"/>
      <c r="H2715" s="10"/>
      <c r="I2715" s="10"/>
      <c r="J2715" s="10"/>
      <c r="K2715" s="11"/>
      <c r="L2715" s="11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2"/>
      <c r="AS2715" s="12"/>
      <c r="AT2715" s="12"/>
      <c r="AU2715" s="12"/>
      <c r="AV2715" s="12"/>
      <c r="AW2715" s="12"/>
      <c r="AX2715" s="12"/>
      <c r="AY2715" s="12"/>
      <c r="AZ2715" s="12"/>
      <c r="BA2715" s="12"/>
      <c r="BB2715" s="12"/>
      <c r="BC2715" s="12"/>
      <c r="BD2715" s="12"/>
      <c r="BE2715" s="12"/>
      <c r="BF2715" s="12"/>
      <c r="BG2715" s="12"/>
      <c r="BH2715" s="12"/>
      <c r="BI2715" s="12"/>
      <c r="BJ2715" s="13"/>
      <c r="BK2715" s="13"/>
      <c r="BL2715" s="13"/>
      <c r="BM2715" s="13"/>
      <c r="BN2715" s="13"/>
    </row>
    <row r="2716" spans="1:66" x14ac:dyDescent="0.25">
      <c r="A2716" s="10"/>
      <c r="B2716" s="10"/>
      <c r="C2716" s="10"/>
      <c r="D2716" s="18"/>
      <c r="E2716" s="10"/>
      <c r="F2716" s="10"/>
      <c r="G2716" s="10"/>
      <c r="H2716" s="10"/>
      <c r="I2716" s="10"/>
      <c r="J2716" s="10"/>
      <c r="K2716" s="11"/>
      <c r="L2716" s="11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  <c r="AE2716" s="12"/>
      <c r="AF2716" s="12"/>
      <c r="AG2716" s="12"/>
      <c r="AH2716" s="12"/>
      <c r="AI2716" s="12"/>
      <c r="AJ2716" s="12"/>
      <c r="AK2716" s="12"/>
      <c r="AL2716" s="12"/>
      <c r="AM2716" s="12"/>
      <c r="AN2716" s="12"/>
      <c r="AO2716" s="12"/>
      <c r="AP2716" s="12"/>
      <c r="AQ2716" s="12"/>
      <c r="AR2716" s="12"/>
      <c r="AS2716" s="12"/>
      <c r="AT2716" s="12"/>
      <c r="AU2716" s="12"/>
      <c r="AV2716" s="12"/>
      <c r="AW2716" s="12"/>
      <c r="AX2716" s="12"/>
      <c r="AY2716" s="12"/>
      <c r="AZ2716" s="12"/>
      <c r="BA2716" s="12"/>
      <c r="BB2716" s="12"/>
      <c r="BC2716" s="12"/>
      <c r="BD2716" s="12"/>
      <c r="BE2716" s="12"/>
      <c r="BF2716" s="12"/>
      <c r="BG2716" s="12"/>
      <c r="BH2716" s="12"/>
      <c r="BI2716" s="12"/>
      <c r="BJ2716" s="13"/>
      <c r="BK2716" s="13"/>
      <c r="BL2716" s="13"/>
      <c r="BM2716" s="13"/>
      <c r="BN2716" s="13"/>
    </row>
    <row r="2717" spans="1:66" x14ac:dyDescent="0.25">
      <c r="A2717" s="10"/>
      <c r="B2717" s="10"/>
      <c r="C2717" s="10"/>
      <c r="D2717" s="18"/>
      <c r="E2717" s="10"/>
      <c r="F2717" s="10"/>
      <c r="G2717" s="10"/>
      <c r="H2717" s="10"/>
      <c r="I2717" s="10"/>
      <c r="J2717" s="10"/>
      <c r="K2717" s="11"/>
      <c r="L2717" s="11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2"/>
      <c r="AS2717" s="12"/>
      <c r="AT2717" s="12"/>
      <c r="AU2717" s="12"/>
      <c r="AV2717" s="12"/>
      <c r="AW2717" s="12"/>
      <c r="AX2717" s="12"/>
      <c r="AY2717" s="12"/>
      <c r="AZ2717" s="12"/>
      <c r="BA2717" s="12"/>
      <c r="BB2717" s="12"/>
      <c r="BC2717" s="12"/>
      <c r="BD2717" s="12"/>
      <c r="BE2717" s="12"/>
      <c r="BF2717" s="12"/>
      <c r="BG2717" s="12"/>
      <c r="BH2717" s="12"/>
      <c r="BI2717" s="12"/>
      <c r="BJ2717" s="13"/>
      <c r="BK2717" s="13"/>
      <c r="BL2717" s="13"/>
      <c r="BM2717" s="13"/>
      <c r="BN2717" s="13"/>
    </row>
    <row r="2718" spans="1:66" x14ac:dyDescent="0.25">
      <c r="A2718" s="10"/>
      <c r="B2718" s="10"/>
      <c r="C2718" s="10"/>
      <c r="D2718" s="18"/>
      <c r="E2718" s="10"/>
      <c r="F2718" s="10"/>
      <c r="G2718" s="10"/>
      <c r="H2718" s="10"/>
      <c r="I2718" s="10"/>
      <c r="J2718" s="10"/>
      <c r="K2718" s="11"/>
      <c r="L2718" s="11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  <c r="AE2718" s="12"/>
      <c r="AF2718" s="12"/>
      <c r="AG2718" s="12"/>
      <c r="AH2718" s="12"/>
      <c r="AI2718" s="12"/>
      <c r="AJ2718" s="12"/>
      <c r="AK2718" s="12"/>
      <c r="AL2718" s="12"/>
      <c r="AM2718" s="12"/>
      <c r="AN2718" s="12"/>
      <c r="AO2718" s="12"/>
      <c r="AP2718" s="12"/>
      <c r="AQ2718" s="12"/>
      <c r="AR2718" s="12"/>
      <c r="AS2718" s="12"/>
      <c r="AT2718" s="12"/>
      <c r="AU2718" s="12"/>
      <c r="AV2718" s="12"/>
      <c r="AW2718" s="12"/>
      <c r="AX2718" s="12"/>
      <c r="AY2718" s="12"/>
      <c r="AZ2718" s="12"/>
      <c r="BA2718" s="12"/>
      <c r="BB2718" s="12"/>
      <c r="BC2718" s="12"/>
      <c r="BD2718" s="12"/>
      <c r="BE2718" s="12"/>
      <c r="BF2718" s="12"/>
      <c r="BG2718" s="12"/>
      <c r="BH2718" s="12"/>
      <c r="BI2718" s="12"/>
      <c r="BJ2718" s="13"/>
      <c r="BK2718" s="13"/>
      <c r="BL2718" s="13"/>
      <c r="BM2718" s="13"/>
      <c r="BN2718" s="13"/>
    </row>
    <row r="2719" spans="1:66" x14ac:dyDescent="0.25">
      <c r="A2719" s="10"/>
      <c r="B2719" s="10"/>
      <c r="C2719" s="10"/>
      <c r="D2719" s="18"/>
      <c r="E2719" s="10"/>
      <c r="F2719" s="10"/>
      <c r="G2719" s="10"/>
      <c r="H2719" s="10"/>
      <c r="I2719" s="10"/>
      <c r="J2719" s="10"/>
      <c r="K2719" s="11"/>
      <c r="L2719" s="11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2"/>
      <c r="AS2719" s="12"/>
      <c r="AT2719" s="12"/>
      <c r="AU2719" s="12"/>
      <c r="AV2719" s="12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12"/>
      <c r="BG2719" s="12"/>
      <c r="BH2719" s="12"/>
      <c r="BI2719" s="12"/>
      <c r="BJ2719" s="13"/>
      <c r="BK2719" s="13"/>
      <c r="BL2719" s="13"/>
      <c r="BM2719" s="13"/>
      <c r="BN2719" s="13"/>
    </row>
    <row r="2720" spans="1:66" x14ac:dyDescent="0.25">
      <c r="A2720" s="10"/>
      <c r="B2720" s="10"/>
      <c r="C2720" s="10"/>
      <c r="D2720" s="18"/>
      <c r="E2720" s="10"/>
      <c r="F2720" s="10"/>
      <c r="G2720" s="10"/>
      <c r="H2720" s="10"/>
      <c r="I2720" s="10"/>
      <c r="J2720" s="10"/>
      <c r="K2720" s="11"/>
      <c r="L2720" s="11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  <c r="AE2720" s="12"/>
      <c r="AF2720" s="12"/>
      <c r="AG2720" s="12"/>
      <c r="AH2720" s="12"/>
      <c r="AI2720" s="12"/>
      <c r="AJ2720" s="12"/>
      <c r="AK2720" s="12"/>
      <c r="AL2720" s="12"/>
      <c r="AM2720" s="12"/>
      <c r="AN2720" s="12"/>
      <c r="AO2720" s="12"/>
      <c r="AP2720" s="12"/>
      <c r="AQ2720" s="12"/>
      <c r="AR2720" s="12"/>
      <c r="AS2720" s="12"/>
      <c r="AT2720" s="12"/>
      <c r="AU2720" s="12"/>
      <c r="AV2720" s="12"/>
      <c r="AW2720" s="12"/>
      <c r="AX2720" s="12"/>
      <c r="AY2720" s="12"/>
      <c r="AZ2720" s="12"/>
      <c r="BA2720" s="12"/>
      <c r="BB2720" s="12"/>
      <c r="BC2720" s="12"/>
      <c r="BD2720" s="12"/>
      <c r="BE2720" s="12"/>
      <c r="BF2720" s="12"/>
      <c r="BG2720" s="12"/>
      <c r="BH2720" s="12"/>
      <c r="BI2720" s="12"/>
      <c r="BJ2720" s="13"/>
      <c r="BK2720" s="13"/>
      <c r="BL2720" s="13"/>
      <c r="BM2720" s="13"/>
      <c r="BN2720" s="13"/>
    </row>
    <row r="2721" spans="1:66" x14ac:dyDescent="0.25">
      <c r="A2721" s="10"/>
      <c r="B2721" s="10"/>
      <c r="C2721" s="10"/>
      <c r="D2721" s="18"/>
      <c r="E2721" s="10"/>
      <c r="F2721" s="10"/>
      <c r="G2721" s="10"/>
      <c r="H2721" s="10"/>
      <c r="I2721" s="10"/>
      <c r="J2721" s="10"/>
      <c r="K2721" s="11"/>
      <c r="L2721" s="11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2"/>
      <c r="AS2721" s="12"/>
      <c r="AT2721" s="12"/>
      <c r="AU2721" s="12"/>
      <c r="AV2721" s="12"/>
      <c r="AW2721" s="12"/>
      <c r="AX2721" s="12"/>
      <c r="AY2721" s="12"/>
      <c r="AZ2721" s="12"/>
      <c r="BA2721" s="12"/>
      <c r="BB2721" s="12"/>
      <c r="BC2721" s="12"/>
      <c r="BD2721" s="12"/>
      <c r="BE2721" s="12"/>
      <c r="BF2721" s="12"/>
      <c r="BG2721" s="12"/>
      <c r="BH2721" s="12"/>
      <c r="BI2721" s="12"/>
      <c r="BJ2721" s="13"/>
      <c r="BK2721" s="13"/>
      <c r="BL2721" s="13"/>
      <c r="BM2721" s="13"/>
      <c r="BN2721" s="13"/>
    </row>
    <row r="2722" spans="1:66" x14ac:dyDescent="0.25">
      <c r="A2722" s="10"/>
      <c r="B2722" s="10"/>
      <c r="C2722" s="10"/>
      <c r="D2722" s="18"/>
      <c r="E2722" s="10"/>
      <c r="F2722" s="10"/>
      <c r="G2722" s="10"/>
      <c r="H2722" s="10"/>
      <c r="I2722" s="10"/>
      <c r="J2722" s="10"/>
      <c r="K2722" s="11"/>
      <c r="L2722" s="11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  <c r="AE2722" s="12"/>
      <c r="AF2722" s="12"/>
      <c r="AG2722" s="12"/>
      <c r="AH2722" s="12"/>
      <c r="AI2722" s="12"/>
      <c r="AJ2722" s="12"/>
      <c r="AK2722" s="12"/>
      <c r="AL2722" s="12"/>
      <c r="AM2722" s="12"/>
      <c r="AN2722" s="12"/>
      <c r="AO2722" s="12"/>
      <c r="AP2722" s="12"/>
      <c r="AQ2722" s="12"/>
      <c r="AR2722" s="12"/>
      <c r="AS2722" s="12"/>
      <c r="AT2722" s="12"/>
      <c r="AU2722" s="12"/>
      <c r="AV2722" s="12"/>
      <c r="AW2722" s="12"/>
      <c r="AX2722" s="12"/>
      <c r="AY2722" s="12"/>
      <c r="AZ2722" s="12"/>
      <c r="BA2722" s="12"/>
      <c r="BB2722" s="12"/>
      <c r="BC2722" s="12"/>
      <c r="BD2722" s="12"/>
      <c r="BE2722" s="12"/>
      <c r="BF2722" s="12"/>
      <c r="BG2722" s="12"/>
      <c r="BH2722" s="12"/>
      <c r="BI2722" s="12"/>
      <c r="BJ2722" s="13"/>
      <c r="BK2722" s="13"/>
      <c r="BL2722" s="13"/>
      <c r="BM2722" s="13"/>
      <c r="BN2722" s="13"/>
    </row>
    <row r="2723" spans="1:66" x14ac:dyDescent="0.25">
      <c r="A2723" s="10"/>
      <c r="B2723" s="10"/>
      <c r="C2723" s="10"/>
      <c r="D2723" s="18"/>
      <c r="E2723" s="10"/>
      <c r="F2723" s="10"/>
      <c r="G2723" s="10"/>
      <c r="H2723" s="10"/>
      <c r="I2723" s="10"/>
      <c r="J2723" s="10"/>
      <c r="K2723" s="11"/>
      <c r="L2723" s="11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2"/>
      <c r="AS2723" s="12"/>
      <c r="AT2723" s="12"/>
      <c r="AU2723" s="12"/>
      <c r="AV2723" s="12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12"/>
      <c r="BG2723" s="12"/>
      <c r="BH2723" s="12"/>
      <c r="BI2723" s="12"/>
      <c r="BJ2723" s="13"/>
      <c r="BK2723" s="13"/>
      <c r="BL2723" s="13"/>
      <c r="BM2723" s="13"/>
      <c r="BN2723" s="13"/>
    </row>
    <row r="2724" spans="1:66" x14ac:dyDescent="0.25">
      <c r="A2724" s="10"/>
      <c r="B2724" s="10"/>
      <c r="C2724" s="10"/>
      <c r="D2724" s="18"/>
      <c r="E2724" s="10"/>
      <c r="F2724" s="10"/>
      <c r="G2724" s="10"/>
      <c r="H2724" s="10"/>
      <c r="I2724" s="10"/>
      <c r="J2724" s="10"/>
      <c r="K2724" s="11"/>
      <c r="L2724" s="11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12"/>
      <c r="AD2724" s="12"/>
      <c r="AE2724" s="12"/>
      <c r="AF2724" s="12"/>
      <c r="AG2724" s="12"/>
      <c r="AH2724" s="12"/>
      <c r="AI2724" s="12"/>
      <c r="AJ2724" s="12"/>
      <c r="AK2724" s="12"/>
      <c r="AL2724" s="12"/>
      <c r="AM2724" s="12"/>
      <c r="AN2724" s="12"/>
      <c r="AO2724" s="12"/>
      <c r="AP2724" s="12"/>
      <c r="AQ2724" s="12"/>
      <c r="AR2724" s="12"/>
      <c r="AS2724" s="12"/>
      <c r="AT2724" s="12"/>
      <c r="AU2724" s="12"/>
      <c r="AV2724" s="12"/>
      <c r="AW2724" s="12"/>
      <c r="AX2724" s="12"/>
      <c r="AY2724" s="12"/>
      <c r="AZ2724" s="12"/>
      <c r="BA2724" s="12"/>
      <c r="BB2724" s="12"/>
      <c r="BC2724" s="12"/>
      <c r="BD2724" s="12"/>
      <c r="BE2724" s="12"/>
      <c r="BF2724" s="12"/>
      <c r="BG2724" s="12"/>
      <c r="BH2724" s="12"/>
      <c r="BI2724" s="12"/>
      <c r="BJ2724" s="13"/>
      <c r="BK2724" s="13"/>
      <c r="BL2724" s="13"/>
      <c r="BM2724" s="13"/>
      <c r="BN2724" s="13"/>
    </row>
    <row r="2725" spans="1:66" x14ac:dyDescent="0.25">
      <c r="A2725" s="10"/>
      <c r="B2725" s="10"/>
      <c r="C2725" s="10"/>
      <c r="D2725" s="18"/>
      <c r="E2725" s="10"/>
      <c r="F2725" s="10"/>
      <c r="G2725" s="10"/>
      <c r="H2725" s="10"/>
      <c r="I2725" s="10"/>
      <c r="J2725" s="10"/>
      <c r="K2725" s="11"/>
      <c r="L2725" s="11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2"/>
      <c r="AS2725" s="12"/>
      <c r="AT2725" s="12"/>
      <c r="AU2725" s="12"/>
      <c r="AV2725" s="12"/>
      <c r="AW2725" s="12"/>
      <c r="AX2725" s="12"/>
      <c r="AY2725" s="12"/>
      <c r="AZ2725" s="12"/>
      <c r="BA2725" s="12"/>
      <c r="BB2725" s="12"/>
      <c r="BC2725" s="12"/>
      <c r="BD2725" s="12"/>
      <c r="BE2725" s="12"/>
      <c r="BF2725" s="12"/>
      <c r="BG2725" s="12"/>
      <c r="BH2725" s="12"/>
      <c r="BI2725" s="12"/>
      <c r="BJ2725" s="13"/>
      <c r="BK2725" s="13"/>
      <c r="BL2725" s="13"/>
      <c r="BM2725" s="13"/>
      <c r="BN2725" s="13"/>
    </row>
    <row r="2726" spans="1:66" x14ac:dyDescent="0.25">
      <c r="A2726" s="10"/>
      <c r="B2726" s="10"/>
      <c r="C2726" s="10"/>
      <c r="D2726" s="18"/>
      <c r="E2726" s="10"/>
      <c r="F2726" s="10"/>
      <c r="G2726" s="10"/>
      <c r="H2726" s="10"/>
      <c r="I2726" s="10"/>
      <c r="J2726" s="10"/>
      <c r="K2726" s="11"/>
      <c r="L2726" s="11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  <c r="AE2726" s="12"/>
      <c r="AF2726" s="12"/>
      <c r="AG2726" s="12"/>
      <c r="AH2726" s="12"/>
      <c r="AI2726" s="12"/>
      <c r="AJ2726" s="12"/>
      <c r="AK2726" s="12"/>
      <c r="AL2726" s="12"/>
      <c r="AM2726" s="12"/>
      <c r="AN2726" s="12"/>
      <c r="AO2726" s="12"/>
      <c r="AP2726" s="12"/>
      <c r="AQ2726" s="12"/>
      <c r="AR2726" s="12"/>
      <c r="AS2726" s="12"/>
      <c r="AT2726" s="12"/>
      <c r="AU2726" s="12"/>
      <c r="AV2726" s="12"/>
      <c r="AW2726" s="12"/>
      <c r="AX2726" s="12"/>
      <c r="AY2726" s="12"/>
      <c r="AZ2726" s="12"/>
      <c r="BA2726" s="12"/>
      <c r="BB2726" s="12"/>
      <c r="BC2726" s="12"/>
      <c r="BD2726" s="12"/>
      <c r="BE2726" s="12"/>
      <c r="BF2726" s="12"/>
      <c r="BG2726" s="12"/>
      <c r="BH2726" s="12"/>
      <c r="BI2726" s="12"/>
      <c r="BJ2726" s="13"/>
      <c r="BK2726" s="13"/>
      <c r="BL2726" s="13"/>
      <c r="BM2726" s="13"/>
      <c r="BN2726" s="13"/>
    </row>
    <row r="2727" spans="1:66" x14ac:dyDescent="0.25">
      <c r="A2727" s="10"/>
      <c r="B2727" s="10"/>
      <c r="C2727" s="10"/>
      <c r="D2727" s="18"/>
      <c r="E2727" s="10"/>
      <c r="F2727" s="10"/>
      <c r="G2727" s="10"/>
      <c r="H2727" s="10"/>
      <c r="I2727" s="10"/>
      <c r="J2727" s="10"/>
      <c r="K2727" s="11"/>
      <c r="L2727" s="11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2"/>
      <c r="AS2727" s="12"/>
      <c r="AT2727" s="12"/>
      <c r="AU2727" s="12"/>
      <c r="AV2727" s="12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12"/>
      <c r="BG2727" s="12"/>
      <c r="BH2727" s="12"/>
      <c r="BI2727" s="12"/>
      <c r="BJ2727" s="13"/>
      <c r="BK2727" s="13"/>
      <c r="BL2727" s="13"/>
      <c r="BM2727" s="13"/>
      <c r="BN2727" s="13"/>
    </row>
    <row r="2728" spans="1:66" x14ac:dyDescent="0.25">
      <c r="A2728" s="10"/>
      <c r="B2728" s="10"/>
      <c r="C2728" s="10"/>
      <c r="D2728" s="18"/>
      <c r="E2728" s="10"/>
      <c r="F2728" s="10"/>
      <c r="G2728" s="10"/>
      <c r="H2728" s="10"/>
      <c r="I2728" s="10"/>
      <c r="J2728" s="10"/>
      <c r="K2728" s="11"/>
      <c r="L2728" s="11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  <c r="AE2728" s="12"/>
      <c r="AF2728" s="12"/>
      <c r="AG2728" s="12"/>
      <c r="AH2728" s="12"/>
      <c r="AI2728" s="12"/>
      <c r="AJ2728" s="12"/>
      <c r="AK2728" s="12"/>
      <c r="AL2728" s="12"/>
      <c r="AM2728" s="12"/>
      <c r="AN2728" s="12"/>
      <c r="AO2728" s="12"/>
      <c r="AP2728" s="12"/>
      <c r="AQ2728" s="12"/>
      <c r="AR2728" s="12"/>
      <c r="AS2728" s="12"/>
      <c r="AT2728" s="12"/>
      <c r="AU2728" s="12"/>
      <c r="AV2728" s="12"/>
      <c r="AW2728" s="12"/>
      <c r="AX2728" s="12"/>
      <c r="AY2728" s="12"/>
      <c r="AZ2728" s="12"/>
      <c r="BA2728" s="12"/>
      <c r="BB2728" s="12"/>
      <c r="BC2728" s="12"/>
      <c r="BD2728" s="12"/>
      <c r="BE2728" s="12"/>
      <c r="BF2728" s="12"/>
      <c r="BG2728" s="12"/>
      <c r="BH2728" s="12"/>
      <c r="BI2728" s="12"/>
      <c r="BJ2728" s="13"/>
      <c r="BK2728" s="13"/>
      <c r="BL2728" s="13"/>
      <c r="BM2728" s="13"/>
      <c r="BN2728" s="13"/>
    </row>
    <row r="2729" spans="1:66" s="14" customFormat="1" x14ac:dyDescent="0.25">
      <c r="A2729" s="10"/>
      <c r="B2729" s="10"/>
      <c r="C2729" s="10"/>
      <c r="D2729" s="18"/>
      <c r="E2729" s="10"/>
      <c r="F2729" s="10"/>
      <c r="G2729" s="10"/>
      <c r="H2729" s="10"/>
      <c r="I2729" s="10"/>
      <c r="J2729" s="10"/>
      <c r="K2729" s="11"/>
      <c r="L2729" s="11"/>
      <c r="M2729" s="12"/>
      <c r="N2729" s="12"/>
      <c r="O2729" s="12"/>
      <c r="P2729" s="12"/>
      <c r="Q2729" s="12"/>
      <c r="R2729" s="12"/>
      <c r="S2729" s="12"/>
      <c r="T2729" s="12"/>
      <c r="U2729" s="12"/>
      <c r="V2729" s="12"/>
      <c r="W2729" s="12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2"/>
      <c r="AS2729" s="12"/>
      <c r="AT2729" s="12"/>
      <c r="AU2729" s="12"/>
      <c r="AV2729" s="12"/>
      <c r="AW2729" s="12"/>
      <c r="AX2729" s="12"/>
      <c r="AY2729" s="12"/>
      <c r="AZ2729" s="12"/>
      <c r="BA2729" s="12"/>
      <c r="BB2729" s="12"/>
      <c r="BC2729" s="12"/>
      <c r="BD2729" s="12"/>
      <c r="BE2729" s="12"/>
      <c r="BF2729" s="12"/>
      <c r="BG2729" s="12"/>
      <c r="BH2729" s="12"/>
      <c r="BI2729" s="12"/>
      <c r="BJ2729" s="13"/>
      <c r="BK2729" s="13"/>
      <c r="BL2729" s="13"/>
      <c r="BM2729" s="13"/>
      <c r="BN2729" s="13"/>
    </row>
    <row r="2730" spans="1:66" x14ac:dyDescent="0.25">
      <c r="A2730" s="10"/>
      <c r="B2730" s="10"/>
      <c r="C2730" s="10"/>
      <c r="D2730" s="10"/>
      <c r="E2730" s="10"/>
      <c r="F2730" s="10"/>
      <c r="G2730" s="10"/>
      <c r="H2730" s="10"/>
      <c r="I2730" s="10"/>
      <c r="J2730" s="10"/>
      <c r="K2730" s="11"/>
      <c r="L2730" s="11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12"/>
      <c r="AD2730" s="12"/>
      <c r="AE2730" s="12"/>
      <c r="AF2730" s="12"/>
      <c r="AG2730" s="12"/>
      <c r="AH2730" s="12"/>
      <c r="AI2730" s="12"/>
      <c r="AJ2730" s="12"/>
      <c r="AK2730" s="12"/>
      <c r="AL2730" s="12"/>
      <c r="AM2730" s="12"/>
      <c r="AN2730" s="12"/>
      <c r="AO2730" s="12"/>
      <c r="AP2730" s="12"/>
      <c r="AQ2730" s="12"/>
      <c r="AR2730" s="12"/>
      <c r="AS2730" s="12"/>
      <c r="AT2730" s="12"/>
      <c r="AU2730" s="12"/>
      <c r="AV2730" s="12"/>
      <c r="AW2730" s="12"/>
      <c r="AX2730" s="12"/>
      <c r="AY2730" s="12"/>
      <c r="AZ2730" s="12"/>
      <c r="BA2730" s="12"/>
      <c r="BB2730" s="12"/>
      <c r="BC2730" s="12"/>
      <c r="BD2730" s="12"/>
      <c r="BE2730" s="12"/>
      <c r="BF2730" s="12"/>
      <c r="BG2730" s="12"/>
      <c r="BH2730" s="12"/>
      <c r="BI2730" s="12"/>
      <c r="BJ2730" s="13"/>
      <c r="BK2730" s="13"/>
      <c r="BL2730" s="13"/>
      <c r="BM2730" s="13"/>
      <c r="BN2730" s="13"/>
    </row>
    <row r="2731" spans="1:66" x14ac:dyDescent="0.25">
      <c r="A2731" s="10"/>
      <c r="B2731" s="10"/>
      <c r="C2731" s="10"/>
      <c r="D2731" s="10"/>
      <c r="E2731" s="10"/>
      <c r="F2731" s="10"/>
      <c r="G2731" s="10"/>
      <c r="H2731" s="10"/>
      <c r="I2731" s="10"/>
      <c r="J2731" s="10"/>
      <c r="K2731" s="11"/>
      <c r="L2731" s="11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2"/>
      <c r="AS2731" s="12"/>
      <c r="AT2731" s="12"/>
      <c r="AU2731" s="12"/>
      <c r="AV2731" s="12"/>
      <c r="AW2731" s="12"/>
      <c r="AX2731" s="12"/>
      <c r="AY2731" s="12"/>
      <c r="AZ2731" s="12"/>
      <c r="BA2731" s="12"/>
      <c r="BB2731" s="12"/>
      <c r="BC2731" s="12"/>
      <c r="BD2731" s="12"/>
      <c r="BE2731" s="12"/>
      <c r="BF2731" s="12"/>
      <c r="BG2731" s="12"/>
      <c r="BH2731" s="12"/>
      <c r="BI2731" s="12"/>
      <c r="BJ2731" s="13"/>
      <c r="BK2731" s="13"/>
      <c r="BL2731" s="13"/>
      <c r="BM2731" s="13"/>
      <c r="BN2731" s="13"/>
    </row>
    <row r="2732" spans="1:66" x14ac:dyDescent="0.25">
      <c r="A2732" s="10"/>
      <c r="B2732" s="10"/>
      <c r="C2732" s="10"/>
      <c r="D2732" s="10"/>
      <c r="E2732" s="10"/>
      <c r="F2732" s="10"/>
      <c r="G2732" s="10"/>
      <c r="H2732" s="10"/>
      <c r="I2732" s="10"/>
      <c r="J2732" s="10"/>
      <c r="K2732" s="11"/>
      <c r="L2732" s="11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  <c r="AA2732" s="12"/>
      <c r="AB2732" s="12"/>
      <c r="AC2732" s="12"/>
      <c r="AD2732" s="12"/>
      <c r="AE2732" s="12"/>
      <c r="AF2732" s="12"/>
      <c r="AG2732" s="12"/>
      <c r="AH2732" s="12"/>
      <c r="AI2732" s="12"/>
      <c r="AJ2732" s="12"/>
      <c r="AK2732" s="12"/>
      <c r="AL2732" s="12"/>
      <c r="AM2732" s="12"/>
      <c r="AN2732" s="12"/>
      <c r="AO2732" s="12"/>
      <c r="AP2732" s="12"/>
      <c r="AQ2732" s="12"/>
      <c r="AR2732" s="12"/>
      <c r="AS2732" s="12"/>
      <c r="AT2732" s="12"/>
      <c r="AU2732" s="12"/>
      <c r="AV2732" s="12"/>
      <c r="AW2732" s="12"/>
      <c r="AX2732" s="12"/>
      <c r="AY2732" s="12"/>
      <c r="AZ2732" s="12"/>
      <c r="BA2732" s="12"/>
      <c r="BB2732" s="12"/>
      <c r="BC2732" s="12"/>
      <c r="BD2732" s="12"/>
      <c r="BE2732" s="12"/>
      <c r="BF2732" s="12"/>
      <c r="BG2732" s="12"/>
      <c r="BH2732" s="12"/>
      <c r="BI2732" s="12"/>
      <c r="BJ2732" s="13"/>
      <c r="BK2732" s="13"/>
      <c r="BL2732" s="13"/>
      <c r="BM2732" s="13"/>
      <c r="BN2732" s="13"/>
    </row>
    <row r="2733" spans="1:66" x14ac:dyDescent="0.25">
      <c r="A2733" s="10"/>
      <c r="B2733" s="10"/>
      <c r="C2733" s="10"/>
      <c r="D2733" s="10"/>
      <c r="E2733" s="10"/>
      <c r="F2733" s="10"/>
      <c r="G2733" s="10"/>
      <c r="H2733" s="10"/>
      <c r="I2733" s="10"/>
      <c r="J2733" s="10"/>
      <c r="K2733" s="11"/>
      <c r="L2733" s="11"/>
      <c r="M2733" s="12"/>
      <c r="N2733" s="12"/>
      <c r="O2733" s="12"/>
      <c r="P2733" s="12"/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2"/>
      <c r="AS2733" s="12"/>
      <c r="AT2733" s="12"/>
      <c r="AU2733" s="12"/>
      <c r="AV2733" s="12"/>
      <c r="AW2733" s="12"/>
      <c r="AX2733" s="12"/>
      <c r="AY2733" s="12"/>
      <c r="AZ2733" s="12"/>
      <c r="BA2733" s="12"/>
      <c r="BB2733" s="12"/>
      <c r="BC2733" s="12"/>
      <c r="BD2733" s="12"/>
      <c r="BE2733" s="12"/>
      <c r="BF2733" s="12"/>
      <c r="BG2733" s="12"/>
      <c r="BH2733" s="12"/>
      <c r="BI2733" s="12"/>
      <c r="BJ2733" s="13"/>
      <c r="BK2733" s="13"/>
      <c r="BL2733" s="13"/>
      <c r="BM2733" s="13"/>
      <c r="BN2733" s="13"/>
    </row>
    <row r="2734" spans="1:66" x14ac:dyDescent="0.25">
      <c r="A2734" s="10"/>
      <c r="B2734" s="10"/>
      <c r="C2734" s="10"/>
      <c r="D2734" s="10"/>
      <c r="E2734" s="10"/>
      <c r="F2734" s="10"/>
      <c r="G2734" s="10"/>
      <c r="H2734" s="10"/>
      <c r="I2734" s="10"/>
      <c r="J2734" s="10"/>
      <c r="K2734" s="11"/>
      <c r="L2734" s="11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12"/>
      <c r="AE2734" s="12"/>
      <c r="AF2734" s="12"/>
      <c r="AG2734" s="12"/>
      <c r="AH2734" s="12"/>
      <c r="AI2734" s="12"/>
      <c r="AJ2734" s="12"/>
      <c r="AK2734" s="12"/>
      <c r="AL2734" s="12"/>
      <c r="AM2734" s="12"/>
      <c r="AN2734" s="12"/>
      <c r="AO2734" s="12"/>
      <c r="AP2734" s="12"/>
      <c r="AQ2734" s="12"/>
      <c r="AR2734" s="12"/>
      <c r="AS2734" s="12"/>
      <c r="AT2734" s="12"/>
      <c r="AU2734" s="12"/>
      <c r="AV2734" s="12"/>
      <c r="AW2734" s="12"/>
      <c r="AX2734" s="12"/>
      <c r="AY2734" s="12"/>
      <c r="AZ2734" s="12"/>
      <c r="BA2734" s="12"/>
      <c r="BB2734" s="12"/>
      <c r="BC2734" s="12"/>
      <c r="BD2734" s="12"/>
      <c r="BE2734" s="12"/>
      <c r="BF2734" s="12"/>
      <c r="BG2734" s="12"/>
      <c r="BH2734" s="12"/>
      <c r="BI2734" s="12"/>
      <c r="BJ2734" s="13"/>
      <c r="BK2734" s="13"/>
      <c r="BL2734" s="13"/>
      <c r="BM2734" s="13"/>
      <c r="BN2734" s="13"/>
    </row>
    <row r="2735" spans="1:66" x14ac:dyDescent="0.25">
      <c r="A2735" s="10"/>
      <c r="B2735" s="10"/>
      <c r="C2735" s="10"/>
      <c r="D2735" s="10"/>
      <c r="E2735" s="10"/>
      <c r="F2735" s="10"/>
      <c r="G2735" s="10"/>
      <c r="H2735" s="10"/>
      <c r="I2735" s="10"/>
      <c r="J2735" s="10"/>
      <c r="K2735" s="11"/>
      <c r="L2735" s="11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2"/>
      <c r="AS2735" s="12"/>
      <c r="AT2735" s="12"/>
      <c r="AU2735" s="12"/>
      <c r="AV2735" s="12"/>
      <c r="AW2735" s="12"/>
      <c r="AX2735" s="12"/>
      <c r="AY2735" s="12"/>
      <c r="AZ2735" s="12"/>
      <c r="BA2735" s="12"/>
      <c r="BB2735" s="12"/>
      <c r="BC2735" s="12"/>
      <c r="BD2735" s="12"/>
      <c r="BE2735" s="12"/>
      <c r="BF2735" s="12"/>
      <c r="BG2735" s="12"/>
      <c r="BH2735" s="12"/>
      <c r="BI2735" s="12"/>
      <c r="BJ2735" s="13"/>
      <c r="BK2735" s="13"/>
      <c r="BL2735" s="13"/>
      <c r="BM2735" s="13"/>
      <c r="BN2735" s="13"/>
    </row>
    <row r="2736" spans="1:66" x14ac:dyDescent="0.25">
      <c r="A2736" s="10"/>
      <c r="B2736" s="10"/>
      <c r="C2736" s="10"/>
      <c r="D2736" s="10"/>
      <c r="E2736" s="10"/>
      <c r="F2736" s="10"/>
      <c r="G2736" s="10"/>
      <c r="H2736" s="10"/>
      <c r="I2736" s="10"/>
      <c r="J2736" s="10"/>
      <c r="K2736" s="11"/>
      <c r="L2736" s="11"/>
      <c r="M2736" s="12"/>
      <c r="N2736" s="12"/>
      <c r="O2736" s="12"/>
      <c r="P2736" s="12"/>
      <c r="Q2736" s="12"/>
      <c r="R2736" s="12"/>
      <c r="S2736" s="12"/>
      <c r="T2736" s="12"/>
      <c r="U2736" s="12"/>
      <c r="V2736" s="12"/>
      <c r="W2736" s="12"/>
      <c r="X2736" s="12"/>
      <c r="Y2736" s="12"/>
      <c r="Z2736" s="12"/>
      <c r="AA2736" s="12"/>
      <c r="AB2736" s="12"/>
      <c r="AC2736" s="12"/>
      <c r="AD2736" s="12"/>
      <c r="AE2736" s="12"/>
      <c r="AF2736" s="12"/>
      <c r="AG2736" s="12"/>
      <c r="AH2736" s="12"/>
      <c r="AI2736" s="12"/>
      <c r="AJ2736" s="12"/>
      <c r="AK2736" s="12"/>
      <c r="AL2736" s="12"/>
      <c r="AM2736" s="12"/>
      <c r="AN2736" s="12"/>
      <c r="AO2736" s="12"/>
      <c r="AP2736" s="12"/>
      <c r="AQ2736" s="12"/>
      <c r="AR2736" s="12"/>
      <c r="AS2736" s="12"/>
      <c r="AT2736" s="12"/>
      <c r="AU2736" s="12"/>
      <c r="AV2736" s="12"/>
      <c r="AW2736" s="12"/>
      <c r="AX2736" s="12"/>
      <c r="AY2736" s="12"/>
      <c r="AZ2736" s="12"/>
      <c r="BA2736" s="12"/>
      <c r="BB2736" s="12"/>
      <c r="BC2736" s="12"/>
      <c r="BD2736" s="12"/>
      <c r="BE2736" s="12"/>
      <c r="BF2736" s="12"/>
      <c r="BG2736" s="12"/>
      <c r="BH2736" s="12"/>
      <c r="BI2736" s="12"/>
      <c r="BJ2736" s="13"/>
      <c r="BK2736" s="13"/>
      <c r="BL2736" s="13"/>
      <c r="BM2736" s="13"/>
      <c r="BN2736" s="13"/>
    </row>
    <row r="2737" spans="1:66" x14ac:dyDescent="0.25">
      <c r="A2737" s="10"/>
      <c r="B2737" s="10"/>
      <c r="C2737" s="10"/>
      <c r="D2737" s="10"/>
      <c r="E2737" s="10"/>
      <c r="F2737" s="10"/>
      <c r="G2737" s="10"/>
      <c r="H2737" s="10"/>
      <c r="I2737" s="10"/>
      <c r="J2737" s="10"/>
      <c r="K2737" s="11"/>
      <c r="L2737" s="11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/>
      <c r="W2737" s="12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2"/>
      <c r="AS2737" s="12"/>
      <c r="AT2737" s="12"/>
      <c r="AU2737" s="12"/>
      <c r="AV2737" s="12"/>
      <c r="AW2737" s="12"/>
      <c r="AX2737" s="12"/>
      <c r="AY2737" s="12"/>
      <c r="AZ2737" s="12"/>
      <c r="BA2737" s="12"/>
      <c r="BB2737" s="12"/>
      <c r="BC2737" s="12"/>
      <c r="BD2737" s="12"/>
      <c r="BE2737" s="12"/>
      <c r="BF2737" s="12"/>
      <c r="BG2737" s="12"/>
      <c r="BH2737" s="12"/>
      <c r="BI2737" s="12"/>
      <c r="BJ2737" s="13"/>
      <c r="BK2737" s="13"/>
      <c r="BL2737" s="13"/>
      <c r="BM2737" s="13"/>
      <c r="BN2737" s="13"/>
    </row>
    <row r="2738" spans="1:66" x14ac:dyDescent="0.25">
      <c r="A2738" s="10"/>
      <c r="B2738" s="10"/>
      <c r="C2738" s="10"/>
      <c r="D2738" s="10"/>
      <c r="E2738" s="10"/>
      <c r="F2738" s="10"/>
      <c r="G2738" s="10"/>
      <c r="H2738" s="10"/>
      <c r="I2738" s="10"/>
      <c r="J2738" s="10"/>
      <c r="K2738" s="11"/>
      <c r="L2738" s="11"/>
      <c r="M2738" s="12"/>
      <c r="N2738" s="12"/>
      <c r="O2738" s="12"/>
      <c r="P2738" s="12"/>
      <c r="Q2738" s="12"/>
      <c r="R2738" s="12"/>
      <c r="S2738" s="12"/>
      <c r="T2738" s="12"/>
      <c r="U2738" s="12"/>
      <c r="V2738" s="12"/>
      <c r="W2738" s="12"/>
      <c r="X2738" s="12"/>
      <c r="Y2738" s="12"/>
      <c r="Z2738" s="12"/>
      <c r="AA2738" s="12"/>
      <c r="AB2738" s="12"/>
      <c r="AC2738" s="12"/>
      <c r="AD2738" s="12"/>
      <c r="AE2738" s="12"/>
      <c r="AF2738" s="12"/>
      <c r="AG2738" s="12"/>
      <c r="AH2738" s="12"/>
      <c r="AI2738" s="12"/>
      <c r="AJ2738" s="12"/>
      <c r="AK2738" s="12"/>
      <c r="AL2738" s="12"/>
      <c r="AM2738" s="12"/>
      <c r="AN2738" s="12"/>
      <c r="AO2738" s="12"/>
      <c r="AP2738" s="12"/>
      <c r="AQ2738" s="12"/>
      <c r="AR2738" s="12"/>
      <c r="AS2738" s="12"/>
      <c r="AT2738" s="12"/>
      <c r="AU2738" s="12"/>
      <c r="AV2738" s="12"/>
      <c r="AW2738" s="12"/>
      <c r="AX2738" s="12"/>
      <c r="AY2738" s="12"/>
      <c r="AZ2738" s="12"/>
      <c r="BA2738" s="12"/>
      <c r="BB2738" s="12"/>
      <c r="BC2738" s="12"/>
      <c r="BD2738" s="12"/>
      <c r="BE2738" s="12"/>
      <c r="BF2738" s="12"/>
      <c r="BG2738" s="12"/>
      <c r="BH2738" s="12"/>
      <c r="BI2738" s="12"/>
      <c r="BJ2738" s="13"/>
      <c r="BK2738" s="13"/>
      <c r="BL2738" s="13"/>
      <c r="BM2738" s="13"/>
      <c r="BN2738" s="13"/>
    </row>
    <row r="2739" spans="1:66" x14ac:dyDescent="0.25">
      <c r="A2739" s="10"/>
      <c r="B2739" s="10"/>
      <c r="C2739" s="10"/>
      <c r="D2739" s="10"/>
      <c r="E2739" s="10"/>
      <c r="F2739" s="10"/>
      <c r="G2739" s="10"/>
      <c r="H2739" s="10"/>
      <c r="I2739" s="10"/>
      <c r="J2739" s="10"/>
      <c r="K2739" s="11"/>
      <c r="L2739" s="11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2"/>
      <c r="AS2739" s="12"/>
      <c r="AT2739" s="12"/>
      <c r="AU2739" s="12"/>
      <c r="AV2739" s="12"/>
      <c r="AW2739" s="12"/>
      <c r="AX2739" s="12"/>
      <c r="AY2739" s="12"/>
      <c r="AZ2739" s="12"/>
      <c r="BA2739" s="12"/>
      <c r="BB2739" s="12"/>
      <c r="BC2739" s="12"/>
      <c r="BD2739" s="12"/>
      <c r="BE2739" s="12"/>
      <c r="BF2739" s="12"/>
      <c r="BG2739" s="12"/>
      <c r="BH2739" s="12"/>
      <c r="BI2739" s="12"/>
      <c r="BJ2739" s="13"/>
      <c r="BK2739" s="13"/>
      <c r="BL2739" s="13"/>
      <c r="BM2739" s="13"/>
      <c r="BN2739" s="13"/>
    </row>
    <row r="2740" spans="1:66" x14ac:dyDescent="0.25">
      <c r="A2740" s="10"/>
      <c r="B2740" s="10"/>
      <c r="C2740" s="10"/>
      <c r="D2740" s="10"/>
      <c r="E2740" s="10"/>
      <c r="F2740" s="10"/>
      <c r="G2740" s="10"/>
      <c r="H2740" s="10"/>
      <c r="I2740" s="10"/>
      <c r="J2740" s="10"/>
      <c r="K2740" s="11"/>
      <c r="L2740" s="11"/>
      <c r="M2740" s="12"/>
      <c r="N2740" s="12"/>
      <c r="O2740" s="12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12"/>
      <c r="AE2740" s="12"/>
      <c r="AF2740" s="12"/>
      <c r="AG2740" s="12"/>
      <c r="AH2740" s="12"/>
      <c r="AI2740" s="12"/>
      <c r="AJ2740" s="12"/>
      <c r="AK2740" s="12"/>
      <c r="AL2740" s="12"/>
      <c r="AM2740" s="12"/>
      <c r="AN2740" s="12"/>
      <c r="AO2740" s="12"/>
      <c r="AP2740" s="12"/>
      <c r="AQ2740" s="12"/>
      <c r="AR2740" s="12"/>
      <c r="AS2740" s="12"/>
      <c r="AT2740" s="12"/>
      <c r="AU2740" s="12"/>
      <c r="AV2740" s="12"/>
      <c r="AW2740" s="12"/>
      <c r="AX2740" s="12"/>
      <c r="AY2740" s="12"/>
      <c r="AZ2740" s="12"/>
      <c r="BA2740" s="12"/>
      <c r="BB2740" s="12"/>
      <c r="BC2740" s="12"/>
      <c r="BD2740" s="12"/>
      <c r="BE2740" s="12"/>
      <c r="BF2740" s="12"/>
      <c r="BG2740" s="12"/>
      <c r="BH2740" s="12"/>
      <c r="BI2740" s="12"/>
      <c r="BJ2740" s="13"/>
      <c r="BK2740" s="13"/>
      <c r="BL2740" s="13"/>
      <c r="BM2740" s="13"/>
      <c r="BN2740" s="13"/>
    </row>
    <row r="2741" spans="1:66" x14ac:dyDescent="0.25">
      <c r="A2741" s="10"/>
      <c r="B2741" s="10"/>
      <c r="C2741" s="10"/>
      <c r="D2741" s="10"/>
      <c r="E2741" s="10"/>
      <c r="F2741" s="10"/>
      <c r="G2741" s="10"/>
      <c r="H2741" s="10"/>
      <c r="I2741" s="10"/>
      <c r="J2741" s="10"/>
      <c r="K2741" s="11"/>
      <c r="L2741" s="11"/>
      <c r="M2741" s="12"/>
      <c r="N2741" s="12"/>
      <c r="O2741" s="12"/>
      <c r="P2741" s="12"/>
      <c r="Q2741" s="12"/>
      <c r="R2741" s="12"/>
      <c r="S2741" s="12"/>
      <c r="T2741" s="12"/>
      <c r="U2741" s="12"/>
      <c r="V2741" s="12"/>
      <c r="W2741" s="12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2"/>
      <c r="AS2741" s="12"/>
      <c r="AT2741" s="12"/>
      <c r="AU2741" s="12"/>
      <c r="AV2741" s="12"/>
      <c r="AW2741" s="12"/>
      <c r="AX2741" s="12"/>
      <c r="AY2741" s="12"/>
      <c r="AZ2741" s="12"/>
      <c r="BA2741" s="12"/>
      <c r="BB2741" s="12"/>
      <c r="BC2741" s="12"/>
      <c r="BD2741" s="12"/>
      <c r="BE2741" s="12"/>
      <c r="BF2741" s="12"/>
      <c r="BG2741" s="12"/>
      <c r="BH2741" s="12"/>
      <c r="BI2741" s="12"/>
      <c r="BJ2741" s="13"/>
      <c r="BK2741" s="13"/>
      <c r="BL2741" s="13"/>
      <c r="BM2741" s="13"/>
      <c r="BN2741" s="13"/>
    </row>
    <row r="2742" spans="1:66" x14ac:dyDescent="0.25">
      <c r="A2742" s="10"/>
      <c r="B2742" s="10"/>
      <c r="C2742" s="10"/>
      <c r="D2742" s="10"/>
      <c r="E2742" s="10"/>
      <c r="F2742" s="10"/>
      <c r="G2742" s="10"/>
      <c r="H2742" s="10"/>
      <c r="I2742" s="10"/>
      <c r="J2742" s="10"/>
      <c r="K2742" s="11"/>
      <c r="L2742" s="11"/>
      <c r="M2742" s="12"/>
      <c r="N2742" s="12"/>
      <c r="O2742" s="12"/>
      <c r="P2742" s="12"/>
      <c r="Q2742" s="12"/>
      <c r="R2742" s="12"/>
      <c r="S2742" s="12"/>
      <c r="T2742" s="12"/>
      <c r="U2742" s="12"/>
      <c r="V2742" s="12"/>
      <c r="W2742" s="12"/>
      <c r="X2742" s="12"/>
      <c r="Y2742" s="12"/>
      <c r="Z2742" s="12"/>
      <c r="AA2742" s="12"/>
      <c r="AB2742" s="12"/>
      <c r="AC2742" s="12"/>
      <c r="AD2742" s="12"/>
      <c r="AE2742" s="12"/>
      <c r="AF2742" s="12"/>
      <c r="AG2742" s="12"/>
      <c r="AH2742" s="12"/>
      <c r="AI2742" s="12"/>
      <c r="AJ2742" s="12"/>
      <c r="AK2742" s="12"/>
      <c r="AL2742" s="12"/>
      <c r="AM2742" s="12"/>
      <c r="AN2742" s="12"/>
      <c r="AO2742" s="12"/>
      <c r="AP2742" s="12"/>
      <c r="AQ2742" s="12"/>
      <c r="AR2742" s="12"/>
      <c r="AS2742" s="12"/>
      <c r="AT2742" s="12"/>
      <c r="AU2742" s="12"/>
      <c r="AV2742" s="12"/>
      <c r="AW2742" s="12"/>
      <c r="AX2742" s="12"/>
      <c r="AY2742" s="12"/>
      <c r="AZ2742" s="12"/>
      <c r="BA2742" s="12"/>
      <c r="BB2742" s="12"/>
      <c r="BC2742" s="12"/>
      <c r="BD2742" s="12"/>
      <c r="BE2742" s="12"/>
      <c r="BF2742" s="12"/>
      <c r="BG2742" s="12"/>
      <c r="BH2742" s="12"/>
      <c r="BI2742" s="12"/>
      <c r="BJ2742" s="13"/>
      <c r="BK2742" s="13"/>
      <c r="BL2742" s="13"/>
      <c r="BM2742" s="13"/>
      <c r="BN2742" s="13"/>
    </row>
    <row r="2743" spans="1:66" x14ac:dyDescent="0.25">
      <c r="A2743" s="10"/>
      <c r="B2743" s="10"/>
      <c r="C2743" s="10"/>
      <c r="D2743" s="10"/>
      <c r="E2743" s="10"/>
      <c r="F2743" s="10"/>
      <c r="G2743" s="10"/>
      <c r="H2743" s="10"/>
      <c r="I2743" s="10"/>
      <c r="J2743" s="10"/>
      <c r="K2743" s="11"/>
      <c r="L2743" s="11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2"/>
      <c r="AS2743" s="12"/>
      <c r="AT2743" s="12"/>
      <c r="AU2743" s="12"/>
      <c r="AV2743" s="12"/>
      <c r="AW2743" s="12"/>
      <c r="AX2743" s="12"/>
      <c r="AY2743" s="12"/>
      <c r="AZ2743" s="12"/>
      <c r="BA2743" s="12"/>
      <c r="BB2743" s="12"/>
      <c r="BC2743" s="12"/>
      <c r="BD2743" s="12"/>
      <c r="BE2743" s="12"/>
      <c r="BF2743" s="12"/>
      <c r="BG2743" s="12"/>
      <c r="BH2743" s="12"/>
      <c r="BI2743" s="12"/>
      <c r="BJ2743" s="13"/>
      <c r="BK2743" s="13"/>
      <c r="BL2743" s="13"/>
      <c r="BM2743" s="13"/>
      <c r="BN2743" s="13"/>
    </row>
    <row r="2744" spans="1:66" x14ac:dyDescent="0.25">
      <c r="A2744" s="10"/>
      <c r="B2744" s="10"/>
      <c r="C2744" s="10"/>
      <c r="D2744" s="10"/>
      <c r="E2744" s="10"/>
      <c r="F2744" s="10"/>
      <c r="G2744" s="10"/>
      <c r="H2744" s="10"/>
      <c r="I2744" s="10"/>
      <c r="J2744" s="10"/>
      <c r="K2744" s="11"/>
      <c r="L2744" s="11"/>
      <c r="M2744" s="12"/>
      <c r="N2744" s="12"/>
      <c r="O2744" s="12"/>
      <c r="P2744" s="12"/>
      <c r="Q2744" s="12"/>
      <c r="R2744" s="12"/>
      <c r="S2744" s="12"/>
      <c r="T2744" s="12"/>
      <c r="U2744" s="12"/>
      <c r="V2744" s="12"/>
      <c r="W2744" s="12"/>
      <c r="X2744" s="12"/>
      <c r="Y2744" s="12"/>
      <c r="Z2744" s="12"/>
      <c r="AA2744" s="12"/>
      <c r="AB2744" s="12"/>
      <c r="AC2744" s="12"/>
      <c r="AD2744" s="12"/>
      <c r="AE2744" s="12"/>
      <c r="AF2744" s="12"/>
      <c r="AG2744" s="12"/>
      <c r="AH2744" s="12"/>
      <c r="AI2744" s="12"/>
      <c r="AJ2744" s="12"/>
      <c r="AK2744" s="12"/>
      <c r="AL2744" s="12"/>
      <c r="AM2744" s="12"/>
      <c r="AN2744" s="12"/>
      <c r="AO2744" s="12"/>
      <c r="AP2744" s="12"/>
      <c r="AQ2744" s="12"/>
      <c r="AR2744" s="12"/>
      <c r="AS2744" s="12"/>
      <c r="AT2744" s="12"/>
      <c r="AU2744" s="12"/>
      <c r="AV2744" s="12"/>
      <c r="AW2744" s="12"/>
      <c r="AX2744" s="12"/>
      <c r="AY2744" s="12"/>
      <c r="AZ2744" s="12"/>
      <c r="BA2744" s="12"/>
      <c r="BB2744" s="12"/>
      <c r="BC2744" s="12"/>
      <c r="BD2744" s="12"/>
      <c r="BE2744" s="12"/>
      <c r="BF2744" s="12"/>
      <c r="BG2744" s="12"/>
      <c r="BH2744" s="12"/>
      <c r="BI2744" s="12"/>
      <c r="BJ2744" s="13"/>
      <c r="BK2744" s="13"/>
      <c r="BL2744" s="13"/>
      <c r="BM2744" s="13"/>
      <c r="BN2744" s="13"/>
    </row>
    <row r="2745" spans="1:66" x14ac:dyDescent="0.25">
      <c r="A2745" s="10"/>
      <c r="B2745" s="10"/>
      <c r="C2745" s="10"/>
      <c r="D2745" s="10"/>
      <c r="E2745" s="10"/>
      <c r="F2745" s="10"/>
      <c r="G2745" s="10"/>
      <c r="H2745" s="10"/>
      <c r="I2745" s="10"/>
      <c r="J2745" s="10"/>
      <c r="K2745" s="11"/>
      <c r="L2745" s="11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2"/>
      <c r="AS2745" s="12"/>
      <c r="AT2745" s="12"/>
      <c r="AU2745" s="12"/>
      <c r="AV2745" s="12"/>
      <c r="AW2745" s="12"/>
      <c r="AX2745" s="12"/>
      <c r="AY2745" s="12"/>
      <c r="AZ2745" s="12"/>
      <c r="BA2745" s="12"/>
      <c r="BB2745" s="12"/>
      <c r="BC2745" s="12"/>
      <c r="BD2745" s="12"/>
      <c r="BE2745" s="12"/>
      <c r="BF2745" s="12"/>
      <c r="BG2745" s="12"/>
      <c r="BH2745" s="12"/>
      <c r="BI2745" s="12"/>
      <c r="BJ2745" s="13"/>
      <c r="BK2745" s="13"/>
      <c r="BL2745" s="13"/>
      <c r="BM2745" s="13"/>
      <c r="BN2745" s="13"/>
    </row>
    <row r="2746" spans="1:66" x14ac:dyDescent="0.25">
      <c r="A2746" s="10"/>
      <c r="B2746" s="10"/>
      <c r="C2746" s="10"/>
      <c r="D2746" s="10"/>
      <c r="E2746" s="10"/>
      <c r="F2746" s="10"/>
      <c r="G2746" s="10"/>
      <c r="H2746" s="10"/>
      <c r="I2746" s="10"/>
      <c r="J2746" s="10"/>
      <c r="K2746" s="11"/>
      <c r="L2746" s="11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12"/>
      <c r="AE2746" s="12"/>
      <c r="AF2746" s="12"/>
      <c r="AG2746" s="12"/>
      <c r="AH2746" s="12"/>
      <c r="AI2746" s="12"/>
      <c r="AJ2746" s="12"/>
      <c r="AK2746" s="12"/>
      <c r="AL2746" s="12"/>
      <c r="AM2746" s="12"/>
      <c r="AN2746" s="12"/>
      <c r="AO2746" s="12"/>
      <c r="AP2746" s="12"/>
      <c r="AQ2746" s="12"/>
      <c r="AR2746" s="12"/>
      <c r="AS2746" s="12"/>
      <c r="AT2746" s="12"/>
      <c r="AU2746" s="12"/>
      <c r="AV2746" s="12"/>
      <c r="AW2746" s="12"/>
      <c r="AX2746" s="12"/>
      <c r="AY2746" s="12"/>
      <c r="AZ2746" s="12"/>
      <c r="BA2746" s="12"/>
      <c r="BB2746" s="12"/>
      <c r="BC2746" s="12"/>
      <c r="BD2746" s="12"/>
      <c r="BE2746" s="12"/>
      <c r="BF2746" s="12"/>
      <c r="BG2746" s="12"/>
      <c r="BH2746" s="12"/>
      <c r="BI2746" s="12"/>
      <c r="BJ2746" s="13"/>
      <c r="BK2746" s="13"/>
      <c r="BL2746" s="13"/>
      <c r="BM2746" s="13"/>
      <c r="BN2746" s="13"/>
    </row>
    <row r="2747" spans="1:66" x14ac:dyDescent="0.25">
      <c r="A2747" s="10"/>
      <c r="B2747" s="10"/>
      <c r="C2747" s="10"/>
      <c r="D2747" s="10"/>
      <c r="E2747" s="10"/>
      <c r="F2747" s="10"/>
      <c r="G2747" s="10"/>
      <c r="H2747" s="10"/>
      <c r="I2747" s="10"/>
      <c r="J2747" s="10"/>
      <c r="K2747" s="11"/>
      <c r="L2747" s="11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2"/>
      <c r="AS2747" s="12"/>
      <c r="AT2747" s="12"/>
      <c r="AU2747" s="12"/>
      <c r="AV2747" s="12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12"/>
      <c r="BG2747" s="12"/>
      <c r="BH2747" s="12"/>
      <c r="BI2747" s="12"/>
      <c r="BJ2747" s="13"/>
      <c r="BK2747" s="13"/>
      <c r="BL2747" s="13"/>
      <c r="BM2747" s="13"/>
      <c r="BN2747" s="13"/>
    </row>
    <row r="2748" spans="1:66" x14ac:dyDescent="0.25">
      <c r="A2748" s="10"/>
      <c r="B2748" s="10"/>
      <c r="C2748" s="10"/>
      <c r="D2748" s="10"/>
      <c r="E2748" s="10"/>
      <c r="F2748" s="10"/>
      <c r="G2748" s="10"/>
      <c r="H2748" s="10"/>
      <c r="I2748" s="10"/>
      <c r="J2748" s="10"/>
      <c r="K2748" s="11"/>
      <c r="L2748" s="11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  <c r="AA2748" s="12"/>
      <c r="AB2748" s="12"/>
      <c r="AC2748" s="12"/>
      <c r="AD2748" s="12"/>
      <c r="AE2748" s="12"/>
      <c r="AF2748" s="12"/>
      <c r="AG2748" s="12"/>
      <c r="AH2748" s="12"/>
      <c r="AI2748" s="12"/>
      <c r="AJ2748" s="12"/>
      <c r="AK2748" s="12"/>
      <c r="AL2748" s="12"/>
      <c r="AM2748" s="12"/>
      <c r="AN2748" s="12"/>
      <c r="AO2748" s="12"/>
      <c r="AP2748" s="12"/>
      <c r="AQ2748" s="12"/>
      <c r="AR2748" s="12"/>
      <c r="AS2748" s="12"/>
      <c r="AT2748" s="12"/>
      <c r="AU2748" s="12"/>
      <c r="AV2748" s="12"/>
      <c r="AW2748" s="12"/>
      <c r="AX2748" s="12"/>
      <c r="AY2748" s="12"/>
      <c r="AZ2748" s="12"/>
      <c r="BA2748" s="12"/>
      <c r="BB2748" s="12"/>
      <c r="BC2748" s="12"/>
      <c r="BD2748" s="12"/>
      <c r="BE2748" s="12"/>
      <c r="BF2748" s="12"/>
      <c r="BG2748" s="12"/>
      <c r="BH2748" s="12"/>
      <c r="BI2748" s="12"/>
      <c r="BJ2748" s="13"/>
      <c r="BK2748" s="13"/>
      <c r="BL2748" s="13"/>
      <c r="BM2748" s="13"/>
      <c r="BN2748" s="13"/>
    </row>
    <row r="2749" spans="1:66" x14ac:dyDescent="0.25">
      <c r="A2749" s="10"/>
      <c r="B2749" s="10"/>
      <c r="C2749" s="10"/>
      <c r="D2749" s="10"/>
      <c r="E2749" s="10"/>
      <c r="F2749" s="10"/>
      <c r="G2749" s="10"/>
      <c r="H2749" s="10"/>
      <c r="I2749" s="10"/>
      <c r="J2749" s="10"/>
      <c r="K2749" s="11"/>
      <c r="L2749" s="11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2"/>
      <c r="AS2749" s="12"/>
      <c r="AT2749" s="12"/>
      <c r="AU2749" s="12"/>
      <c r="AV2749" s="12"/>
      <c r="AW2749" s="12"/>
      <c r="AX2749" s="12"/>
      <c r="AY2749" s="12"/>
      <c r="AZ2749" s="12"/>
      <c r="BA2749" s="12"/>
      <c r="BB2749" s="12"/>
      <c r="BC2749" s="12"/>
      <c r="BD2749" s="12"/>
      <c r="BE2749" s="12"/>
      <c r="BF2749" s="12"/>
      <c r="BG2749" s="12"/>
      <c r="BH2749" s="12"/>
      <c r="BI2749" s="12"/>
      <c r="BJ2749" s="13"/>
      <c r="BK2749" s="13"/>
      <c r="BL2749" s="13"/>
      <c r="BM2749" s="13"/>
      <c r="BN2749" s="13"/>
    </row>
    <row r="2750" spans="1:66" x14ac:dyDescent="0.25">
      <c r="A2750" s="10"/>
      <c r="B2750" s="10"/>
      <c r="C2750" s="10"/>
      <c r="D2750" s="10"/>
      <c r="E2750" s="10"/>
      <c r="F2750" s="10"/>
      <c r="G2750" s="10"/>
      <c r="H2750" s="10"/>
      <c r="I2750" s="10"/>
      <c r="J2750" s="10"/>
      <c r="K2750" s="11"/>
      <c r="L2750" s="11"/>
      <c r="M2750" s="12"/>
      <c r="N2750" s="12"/>
      <c r="O2750" s="12"/>
      <c r="P2750" s="12"/>
      <c r="Q2750" s="12"/>
      <c r="R2750" s="12"/>
      <c r="S2750" s="12"/>
      <c r="T2750" s="12"/>
      <c r="U2750" s="12"/>
      <c r="V2750" s="12"/>
      <c r="W2750" s="12"/>
      <c r="X2750" s="12"/>
      <c r="Y2750" s="12"/>
      <c r="Z2750" s="12"/>
      <c r="AA2750" s="12"/>
      <c r="AB2750" s="12"/>
      <c r="AC2750" s="12"/>
      <c r="AD2750" s="12"/>
      <c r="AE2750" s="12"/>
      <c r="AF2750" s="12"/>
      <c r="AG2750" s="12"/>
      <c r="AH2750" s="12"/>
      <c r="AI2750" s="12"/>
      <c r="AJ2750" s="12"/>
      <c r="AK2750" s="12"/>
      <c r="AL2750" s="12"/>
      <c r="AM2750" s="12"/>
      <c r="AN2750" s="12"/>
      <c r="AO2750" s="12"/>
      <c r="AP2750" s="12"/>
      <c r="AQ2750" s="12"/>
      <c r="AR2750" s="12"/>
      <c r="AS2750" s="12"/>
      <c r="AT2750" s="12"/>
      <c r="AU2750" s="12"/>
      <c r="AV2750" s="12"/>
      <c r="AW2750" s="12"/>
      <c r="AX2750" s="12"/>
      <c r="AY2750" s="12"/>
      <c r="AZ2750" s="12"/>
      <c r="BA2750" s="12"/>
      <c r="BB2750" s="12"/>
      <c r="BC2750" s="12"/>
      <c r="BD2750" s="12"/>
      <c r="BE2750" s="12"/>
      <c r="BF2750" s="12"/>
      <c r="BG2750" s="12"/>
      <c r="BH2750" s="12"/>
      <c r="BI2750" s="12"/>
      <c r="BJ2750" s="13"/>
      <c r="BK2750" s="13"/>
      <c r="BL2750" s="13"/>
      <c r="BM2750" s="13"/>
      <c r="BN2750" s="13"/>
    </row>
    <row r="2751" spans="1:66" x14ac:dyDescent="0.25">
      <c r="A2751" s="10"/>
      <c r="B2751" s="10"/>
      <c r="C2751" s="10"/>
      <c r="D2751" s="10"/>
      <c r="E2751" s="10"/>
      <c r="F2751" s="10"/>
      <c r="G2751" s="10"/>
      <c r="H2751" s="10"/>
      <c r="I2751" s="10"/>
      <c r="J2751" s="10"/>
      <c r="K2751" s="11"/>
      <c r="L2751" s="11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2"/>
      <c r="AS2751" s="12"/>
      <c r="AT2751" s="12"/>
      <c r="AU2751" s="12"/>
      <c r="AV2751" s="12"/>
      <c r="AW2751" s="12"/>
      <c r="AX2751" s="12"/>
      <c r="AY2751" s="12"/>
      <c r="AZ2751" s="12"/>
      <c r="BA2751" s="12"/>
      <c r="BB2751" s="12"/>
      <c r="BC2751" s="12"/>
      <c r="BD2751" s="12"/>
      <c r="BE2751" s="12"/>
      <c r="BF2751" s="12"/>
      <c r="BG2751" s="12"/>
      <c r="BH2751" s="12"/>
      <c r="BI2751" s="12"/>
      <c r="BJ2751" s="13"/>
      <c r="BK2751" s="13"/>
      <c r="BL2751" s="13"/>
      <c r="BM2751" s="13"/>
      <c r="BN2751" s="13"/>
    </row>
    <row r="2752" spans="1:66" x14ac:dyDescent="0.25">
      <c r="A2752" s="10"/>
      <c r="B2752" s="10"/>
      <c r="C2752" s="10"/>
      <c r="D2752" s="10"/>
      <c r="E2752" s="10"/>
      <c r="F2752" s="10"/>
      <c r="G2752" s="10"/>
      <c r="H2752" s="10"/>
      <c r="I2752" s="10"/>
      <c r="J2752" s="10"/>
      <c r="K2752" s="11"/>
      <c r="L2752" s="11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12"/>
      <c r="AE2752" s="12"/>
      <c r="AF2752" s="12"/>
      <c r="AG2752" s="12"/>
      <c r="AH2752" s="12"/>
      <c r="AI2752" s="12"/>
      <c r="AJ2752" s="12"/>
      <c r="AK2752" s="12"/>
      <c r="AL2752" s="12"/>
      <c r="AM2752" s="12"/>
      <c r="AN2752" s="12"/>
      <c r="AO2752" s="12"/>
      <c r="AP2752" s="12"/>
      <c r="AQ2752" s="12"/>
      <c r="AR2752" s="12"/>
      <c r="AS2752" s="12"/>
      <c r="AT2752" s="12"/>
      <c r="AU2752" s="12"/>
      <c r="AV2752" s="12"/>
      <c r="AW2752" s="12"/>
      <c r="AX2752" s="12"/>
      <c r="AY2752" s="12"/>
      <c r="AZ2752" s="12"/>
      <c r="BA2752" s="12"/>
      <c r="BB2752" s="12"/>
      <c r="BC2752" s="12"/>
      <c r="BD2752" s="12"/>
      <c r="BE2752" s="12"/>
      <c r="BF2752" s="12"/>
      <c r="BG2752" s="12"/>
      <c r="BH2752" s="12"/>
      <c r="BI2752" s="12"/>
      <c r="BJ2752" s="13"/>
      <c r="BK2752" s="13"/>
      <c r="BL2752" s="13"/>
      <c r="BM2752" s="13"/>
      <c r="BN2752" s="13"/>
    </row>
    <row r="2753" spans="1:66" x14ac:dyDescent="0.25">
      <c r="A2753" s="10"/>
      <c r="B2753" s="10"/>
      <c r="C2753" s="10"/>
      <c r="D2753" s="10"/>
      <c r="E2753" s="10"/>
      <c r="F2753" s="10"/>
      <c r="G2753" s="10"/>
      <c r="H2753" s="10"/>
      <c r="I2753" s="10"/>
      <c r="J2753" s="10"/>
      <c r="K2753" s="11"/>
      <c r="L2753" s="11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2"/>
      <c r="AS2753" s="12"/>
      <c r="AT2753" s="12"/>
      <c r="AU2753" s="12"/>
      <c r="AV2753" s="12"/>
      <c r="AW2753" s="12"/>
      <c r="AX2753" s="12"/>
      <c r="AY2753" s="12"/>
      <c r="AZ2753" s="12"/>
      <c r="BA2753" s="12"/>
      <c r="BB2753" s="12"/>
      <c r="BC2753" s="12"/>
      <c r="BD2753" s="12"/>
      <c r="BE2753" s="12"/>
      <c r="BF2753" s="12"/>
      <c r="BG2753" s="12"/>
      <c r="BH2753" s="12"/>
      <c r="BI2753" s="12"/>
      <c r="BJ2753" s="13"/>
      <c r="BK2753" s="13"/>
      <c r="BL2753" s="13"/>
      <c r="BM2753" s="13"/>
      <c r="BN2753" s="13"/>
    </row>
    <row r="2754" spans="1:66" x14ac:dyDescent="0.25">
      <c r="A2754" s="10"/>
      <c r="B2754" s="10"/>
      <c r="C2754" s="10"/>
      <c r="D2754" s="10"/>
      <c r="E2754" s="10"/>
      <c r="F2754" s="10"/>
      <c r="G2754" s="10"/>
      <c r="H2754" s="10"/>
      <c r="I2754" s="10"/>
      <c r="J2754" s="10"/>
      <c r="K2754" s="11"/>
      <c r="L2754" s="11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  <c r="AE2754" s="12"/>
      <c r="AF2754" s="12"/>
      <c r="AG2754" s="12"/>
      <c r="AH2754" s="12"/>
      <c r="AI2754" s="12"/>
      <c r="AJ2754" s="12"/>
      <c r="AK2754" s="12"/>
      <c r="AL2754" s="12"/>
      <c r="AM2754" s="12"/>
      <c r="AN2754" s="12"/>
      <c r="AO2754" s="12"/>
      <c r="AP2754" s="12"/>
      <c r="AQ2754" s="12"/>
      <c r="AR2754" s="12"/>
      <c r="AS2754" s="12"/>
      <c r="AT2754" s="12"/>
      <c r="AU2754" s="12"/>
      <c r="AV2754" s="12"/>
      <c r="AW2754" s="12"/>
      <c r="AX2754" s="12"/>
      <c r="AY2754" s="12"/>
      <c r="AZ2754" s="12"/>
      <c r="BA2754" s="12"/>
      <c r="BB2754" s="12"/>
      <c r="BC2754" s="12"/>
      <c r="BD2754" s="12"/>
      <c r="BE2754" s="12"/>
      <c r="BF2754" s="12"/>
      <c r="BG2754" s="12"/>
      <c r="BH2754" s="12"/>
      <c r="BI2754" s="12"/>
      <c r="BJ2754" s="13"/>
      <c r="BK2754" s="13"/>
      <c r="BL2754" s="13"/>
      <c r="BM2754" s="13"/>
      <c r="BN2754" s="13"/>
    </row>
    <row r="2755" spans="1:66" x14ac:dyDescent="0.25">
      <c r="A2755" s="10"/>
      <c r="B2755" s="10"/>
      <c r="C2755" s="10"/>
      <c r="D2755" s="10"/>
      <c r="E2755" s="10"/>
      <c r="F2755" s="10"/>
      <c r="G2755" s="10"/>
      <c r="H2755" s="10"/>
      <c r="I2755" s="10"/>
      <c r="J2755" s="10"/>
      <c r="K2755" s="11"/>
      <c r="L2755" s="11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  <c r="W2755" s="12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2"/>
      <c r="AS2755" s="12"/>
      <c r="AT2755" s="12"/>
      <c r="AU2755" s="12"/>
      <c r="AV2755" s="12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12"/>
      <c r="BG2755" s="12"/>
      <c r="BH2755" s="12"/>
      <c r="BI2755" s="12"/>
      <c r="BJ2755" s="13"/>
      <c r="BK2755" s="13"/>
      <c r="BL2755" s="13"/>
      <c r="BM2755" s="13"/>
      <c r="BN2755" s="13"/>
    </row>
    <row r="2756" spans="1:66" x14ac:dyDescent="0.25">
      <c r="A2756" s="10"/>
      <c r="B2756" s="10"/>
      <c r="C2756" s="10"/>
      <c r="D2756" s="10"/>
      <c r="E2756" s="10"/>
      <c r="F2756" s="10"/>
      <c r="G2756" s="10"/>
      <c r="H2756" s="10"/>
      <c r="I2756" s="10"/>
      <c r="J2756" s="10"/>
      <c r="K2756" s="11"/>
      <c r="L2756" s="11"/>
      <c r="M2756" s="12"/>
      <c r="N2756" s="12"/>
      <c r="O2756" s="12"/>
      <c r="P2756" s="12"/>
      <c r="Q2756" s="12"/>
      <c r="R2756" s="12"/>
      <c r="S2756" s="12"/>
      <c r="T2756" s="12"/>
      <c r="U2756" s="12"/>
      <c r="V2756" s="12"/>
      <c r="W2756" s="12"/>
      <c r="X2756" s="12"/>
      <c r="Y2756" s="12"/>
      <c r="Z2756" s="12"/>
      <c r="AA2756" s="12"/>
      <c r="AB2756" s="12"/>
      <c r="AC2756" s="12"/>
      <c r="AD2756" s="12"/>
      <c r="AE2756" s="12"/>
      <c r="AF2756" s="12"/>
      <c r="AG2756" s="12"/>
      <c r="AH2756" s="12"/>
      <c r="AI2756" s="12"/>
      <c r="AJ2756" s="12"/>
      <c r="AK2756" s="12"/>
      <c r="AL2756" s="12"/>
      <c r="AM2756" s="12"/>
      <c r="AN2756" s="12"/>
      <c r="AO2756" s="12"/>
      <c r="AP2756" s="12"/>
      <c r="AQ2756" s="12"/>
      <c r="AR2756" s="12"/>
      <c r="AS2756" s="12"/>
      <c r="AT2756" s="12"/>
      <c r="AU2756" s="12"/>
      <c r="AV2756" s="12"/>
      <c r="AW2756" s="12"/>
      <c r="AX2756" s="12"/>
      <c r="AY2756" s="12"/>
      <c r="AZ2756" s="12"/>
      <c r="BA2756" s="12"/>
      <c r="BB2756" s="12"/>
      <c r="BC2756" s="12"/>
      <c r="BD2756" s="12"/>
      <c r="BE2756" s="12"/>
      <c r="BF2756" s="12"/>
      <c r="BG2756" s="12"/>
      <c r="BH2756" s="12"/>
      <c r="BI2756" s="12"/>
      <c r="BJ2756" s="13"/>
      <c r="BK2756" s="13"/>
      <c r="BL2756" s="13"/>
      <c r="BM2756" s="13"/>
      <c r="BN2756" s="13"/>
    </row>
    <row r="2757" spans="1:66" x14ac:dyDescent="0.25">
      <c r="A2757" s="10"/>
      <c r="B2757" s="10"/>
      <c r="C2757" s="10"/>
      <c r="D2757" s="10"/>
      <c r="E2757" s="10"/>
      <c r="F2757" s="10"/>
      <c r="G2757" s="10"/>
      <c r="H2757" s="10"/>
      <c r="I2757" s="10"/>
      <c r="J2757" s="10"/>
      <c r="K2757" s="11"/>
      <c r="L2757" s="11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2"/>
      <c r="AS2757" s="12"/>
      <c r="AT2757" s="12"/>
      <c r="AU2757" s="12"/>
      <c r="AV2757" s="12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12"/>
      <c r="BG2757" s="12"/>
      <c r="BH2757" s="12"/>
      <c r="BI2757" s="12"/>
      <c r="BJ2757" s="13"/>
      <c r="BK2757" s="13"/>
      <c r="BL2757" s="13"/>
      <c r="BM2757" s="13"/>
      <c r="BN2757" s="13"/>
    </row>
    <row r="2758" spans="1:66" x14ac:dyDescent="0.25">
      <c r="A2758" s="10"/>
      <c r="B2758" s="10"/>
      <c r="C2758" s="10"/>
      <c r="D2758" s="10"/>
      <c r="E2758" s="10"/>
      <c r="F2758" s="10"/>
      <c r="G2758" s="10"/>
      <c r="H2758" s="10"/>
      <c r="I2758" s="10"/>
      <c r="J2758" s="10"/>
      <c r="K2758" s="11"/>
      <c r="L2758" s="11"/>
      <c r="M2758" s="12"/>
      <c r="N2758" s="12"/>
      <c r="O2758" s="12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12"/>
      <c r="AE2758" s="12"/>
      <c r="AF2758" s="12"/>
      <c r="AG2758" s="12"/>
      <c r="AH2758" s="12"/>
      <c r="AI2758" s="12"/>
      <c r="AJ2758" s="12"/>
      <c r="AK2758" s="12"/>
      <c r="AL2758" s="12"/>
      <c r="AM2758" s="12"/>
      <c r="AN2758" s="12"/>
      <c r="AO2758" s="12"/>
      <c r="AP2758" s="12"/>
      <c r="AQ2758" s="12"/>
      <c r="AR2758" s="12"/>
      <c r="AS2758" s="12"/>
      <c r="AT2758" s="12"/>
      <c r="AU2758" s="12"/>
      <c r="AV2758" s="12"/>
      <c r="AW2758" s="12"/>
      <c r="AX2758" s="12"/>
      <c r="AY2758" s="12"/>
      <c r="AZ2758" s="12"/>
      <c r="BA2758" s="12"/>
      <c r="BB2758" s="12"/>
      <c r="BC2758" s="12"/>
      <c r="BD2758" s="12"/>
      <c r="BE2758" s="12"/>
      <c r="BF2758" s="12"/>
      <c r="BG2758" s="12"/>
      <c r="BH2758" s="12"/>
      <c r="BI2758" s="12"/>
      <c r="BJ2758" s="13"/>
      <c r="BK2758" s="13"/>
      <c r="BL2758" s="13"/>
      <c r="BM2758" s="13"/>
      <c r="BN2758" s="13"/>
    </row>
    <row r="2759" spans="1:66" x14ac:dyDescent="0.25">
      <c r="A2759" s="10"/>
      <c r="B2759" s="10"/>
      <c r="C2759" s="10"/>
      <c r="D2759" s="10"/>
      <c r="E2759" s="10"/>
      <c r="F2759" s="10"/>
      <c r="G2759" s="10"/>
      <c r="H2759" s="10"/>
      <c r="I2759" s="10"/>
      <c r="J2759" s="10"/>
      <c r="K2759" s="11"/>
      <c r="L2759" s="11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2"/>
      <c r="AS2759" s="12"/>
      <c r="AT2759" s="12"/>
      <c r="AU2759" s="12"/>
      <c r="AV2759" s="12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12"/>
      <c r="BG2759" s="12"/>
      <c r="BH2759" s="12"/>
      <c r="BI2759" s="12"/>
      <c r="BJ2759" s="13"/>
      <c r="BK2759" s="13"/>
      <c r="BL2759" s="13"/>
      <c r="BM2759" s="13"/>
      <c r="BN2759" s="13"/>
    </row>
    <row r="2760" spans="1:66" x14ac:dyDescent="0.25">
      <c r="A2760" s="10"/>
      <c r="B2760" s="10"/>
      <c r="C2760" s="10"/>
      <c r="D2760" s="10"/>
      <c r="E2760" s="10"/>
      <c r="F2760" s="10"/>
      <c r="G2760" s="10"/>
      <c r="H2760" s="10"/>
      <c r="I2760" s="10"/>
      <c r="J2760" s="10"/>
      <c r="K2760" s="11"/>
      <c r="L2760" s="11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  <c r="W2760" s="12"/>
      <c r="X2760" s="12"/>
      <c r="Y2760" s="12"/>
      <c r="Z2760" s="12"/>
      <c r="AA2760" s="12"/>
      <c r="AB2760" s="12"/>
      <c r="AC2760" s="12"/>
      <c r="AD2760" s="12"/>
      <c r="AE2760" s="12"/>
      <c r="AF2760" s="12"/>
      <c r="AG2760" s="12"/>
      <c r="AH2760" s="12"/>
      <c r="AI2760" s="12"/>
      <c r="AJ2760" s="12"/>
      <c r="AK2760" s="12"/>
      <c r="AL2760" s="12"/>
      <c r="AM2760" s="12"/>
      <c r="AN2760" s="12"/>
      <c r="AO2760" s="12"/>
      <c r="AP2760" s="12"/>
      <c r="AQ2760" s="12"/>
      <c r="AR2760" s="12"/>
      <c r="AS2760" s="12"/>
      <c r="AT2760" s="12"/>
      <c r="AU2760" s="12"/>
      <c r="AV2760" s="12"/>
      <c r="AW2760" s="12"/>
      <c r="AX2760" s="12"/>
      <c r="AY2760" s="12"/>
      <c r="AZ2760" s="12"/>
      <c r="BA2760" s="12"/>
      <c r="BB2760" s="12"/>
      <c r="BC2760" s="12"/>
      <c r="BD2760" s="12"/>
      <c r="BE2760" s="12"/>
      <c r="BF2760" s="12"/>
      <c r="BG2760" s="12"/>
      <c r="BH2760" s="12"/>
      <c r="BI2760" s="12"/>
      <c r="BJ2760" s="13"/>
      <c r="BK2760" s="13"/>
      <c r="BL2760" s="13"/>
      <c r="BM2760" s="13"/>
      <c r="BN2760" s="13"/>
    </row>
    <row r="2761" spans="1:66" x14ac:dyDescent="0.25">
      <c r="A2761" s="10"/>
      <c r="B2761" s="10"/>
      <c r="C2761" s="10"/>
      <c r="D2761" s="10"/>
      <c r="E2761" s="10"/>
      <c r="F2761" s="10"/>
      <c r="G2761" s="10"/>
      <c r="H2761" s="10"/>
      <c r="I2761" s="10"/>
      <c r="J2761" s="10"/>
      <c r="K2761" s="11"/>
      <c r="L2761" s="11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2"/>
      <c r="AS2761" s="12"/>
      <c r="AT2761" s="12"/>
      <c r="AU2761" s="12"/>
      <c r="AV2761" s="12"/>
      <c r="AW2761" s="12"/>
      <c r="AX2761" s="12"/>
      <c r="AY2761" s="12"/>
      <c r="AZ2761" s="12"/>
      <c r="BA2761" s="12"/>
      <c r="BB2761" s="12"/>
      <c r="BC2761" s="12"/>
      <c r="BD2761" s="12"/>
      <c r="BE2761" s="12"/>
      <c r="BF2761" s="12"/>
      <c r="BG2761" s="12"/>
      <c r="BH2761" s="12"/>
      <c r="BI2761" s="12"/>
      <c r="BJ2761" s="13"/>
      <c r="BK2761" s="13"/>
      <c r="BL2761" s="13"/>
      <c r="BM2761" s="13"/>
      <c r="BN2761" s="13"/>
    </row>
    <row r="2762" spans="1:66" x14ac:dyDescent="0.25">
      <c r="A2762" s="10"/>
      <c r="B2762" s="10"/>
      <c r="C2762" s="10"/>
      <c r="D2762" s="10"/>
      <c r="E2762" s="10"/>
      <c r="F2762" s="10"/>
      <c r="G2762" s="10"/>
      <c r="H2762" s="10"/>
      <c r="I2762" s="10"/>
      <c r="J2762" s="10"/>
      <c r="K2762" s="11"/>
      <c r="L2762" s="11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  <c r="AA2762" s="12"/>
      <c r="AB2762" s="12"/>
      <c r="AC2762" s="12"/>
      <c r="AD2762" s="12"/>
      <c r="AE2762" s="12"/>
      <c r="AF2762" s="12"/>
      <c r="AG2762" s="12"/>
      <c r="AH2762" s="12"/>
      <c r="AI2762" s="12"/>
      <c r="AJ2762" s="12"/>
      <c r="AK2762" s="12"/>
      <c r="AL2762" s="12"/>
      <c r="AM2762" s="12"/>
      <c r="AN2762" s="12"/>
      <c r="AO2762" s="12"/>
      <c r="AP2762" s="12"/>
      <c r="AQ2762" s="12"/>
      <c r="AR2762" s="12"/>
      <c r="AS2762" s="12"/>
      <c r="AT2762" s="12"/>
      <c r="AU2762" s="12"/>
      <c r="AV2762" s="12"/>
      <c r="AW2762" s="12"/>
      <c r="AX2762" s="12"/>
      <c r="AY2762" s="12"/>
      <c r="AZ2762" s="12"/>
      <c r="BA2762" s="12"/>
      <c r="BB2762" s="12"/>
      <c r="BC2762" s="12"/>
      <c r="BD2762" s="12"/>
      <c r="BE2762" s="12"/>
      <c r="BF2762" s="12"/>
      <c r="BG2762" s="12"/>
      <c r="BH2762" s="12"/>
      <c r="BI2762" s="12"/>
      <c r="BJ2762" s="13"/>
      <c r="BK2762" s="13"/>
      <c r="BL2762" s="13"/>
      <c r="BM2762" s="13"/>
      <c r="BN2762" s="13"/>
    </row>
    <row r="2763" spans="1:66" x14ac:dyDescent="0.25">
      <c r="A2763" s="10"/>
      <c r="B2763" s="10"/>
      <c r="C2763" s="10"/>
      <c r="D2763" s="10"/>
      <c r="E2763" s="10"/>
      <c r="F2763" s="10"/>
      <c r="G2763" s="10"/>
      <c r="H2763" s="10"/>
      <c r="I2763" s="10"/>
      <c r="J2763" s="10"/>
      <c r="K2763" s="11"/>
      <c r="L2763" s="11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2"/>
      <c r="AS2763" s="12"/>
      <c r="AT2763" s="12"/>
      <c r="AU2763" s="12"/>
      <c r="AV2763" s="12"/>
      <c r="AW2763" s="12"/>
      <c r="AX2763" s="12"/>
      <c r="AY2763" s="12"/>
      <c r="AZ2763" s="12"/>
      <c r="BA2763" s="12"/>
      <c r="BB2763" s="12"/>
      <c r="BC2763" s="12"/>
      <c r="BD2763" s="12"/>
      <c r="BE2763" s="12"/>
      <c r="BF2763" s="12"/>
      <c r="BG2763" s="12"/>
      <c r="BH2763" s="12"/>
      <c r="BI2763" s="12"/>
      <c r="BJ2763" s="13"/>
      <c r="BK2763" s="13"/>
      <c r="BL2763" s="13"/>
      <c r="BM2763" s="13"/>
      <c r="BN2763" s="13"/>
    </row>
    <row r="2764" spans="1:66" x14ac:dyDescent="0.25">
      <c r="A2764" s="10"/>
      <c r="B2764" s="10"/>
      <c r="C2764" s="10"/>
      <c r="D2764" s="10"/>
      <c r="E2764" s="10"/>
      <c r="F2764" s="10"/>
      <c r="G2764" s="10"/>
      <c r="H2764" s="10"/>
      <c r="I2764" s="10"/>
      <c r="J2764" s="10"/>
      <c r="K2764" s="11"/>
      <c r="L2764" s="11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2"/>
      <c r="AE2764" s="12"/>
      <c r="AF2764" s="12"/>
      <c r="AG2764" s="12"/>
      <c r="AH2764" s="12"/>
      <c r="AI2764" s="12"/>
      <c r="AJ2764" s="12"/>
      <c r="AK2764" s="12"/>
      <c r="AL2764" s="12"/>
      <c r="AM2764" s="12"/>
      <c r="AN2764" s="12"/>
      <c r="AO2764" s="12"/>
      <c r="AP2764" s="12"/>
      <c r="AQ2764" s="12"/>
      <c r="AR2764" s="12"/>
      <c r="AS2764" s="12"/>
      <c r="AT2764" s="12"/>
      <c r="AU2764" s="12"/>
      <c r="AV2764" s="12"/>
      <c r="AW2764" s="12"/>
      <c r="AX2764" s="12"/>
      <c r="AY2764" s="12"/>
      <c r="AZ2764" s="12"/>
      <c r="BA2764" s="12"/>
      <c r="BB2764" s="12"/>
      <c r="BC2764" s="12"/>
      <c r="BD2764" s="12"/>
      <c r="BE2764" s="12"/>
      <c r="BF2764" s="12"/>
      <c r="BG2764" s="12"/>
      <c r="BH2764" s="12"/>
      <c r="BI2764" s="12"/>
      <c r="BJ2764" s="13"/>
      <c r="BK2764" s="13"/>
      <c r="BL2764" s="13"/>
      <c r="BM2764" s="13"/>
      <c r="BN2764" s="13"/>
    </row>
    <row r="2765" spans="1:66" x14ac:dyDescent="0.25">
      <c r="A2765" s="10"/>
      <c r="B2765" s="10"/>
      <c r="C2765" s="10"/>
      <c r="D2765" s="10"/>
      <c r="E2765" s="10"/>
      <c r="F2765" s="10"/>
      <c r="G2765" s="10"/>
      <c r="H2765" s="10"/>
      <c r="I2765" s="10"/>
      <c r="J2765" s="10"/>
      <c r="K2765" s="11"/>
      <c r="L2765" s="11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2"/>
      <c r="AS2765" s="12"/>
      <c r="AT2765" s="12"/>
      <c r="AU2765" s="12"/>
      <c r="AV2765" s="12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12"/>
      <c r="BG2765" s="12"/>
      <c r="BH2765" s="12"/>
      <c r="BI2765" s="12"/>
      <c r="BJ2765" s="13"/>
      <c r="BK2765" s="13"/>
      <c r="BL2765" s="13"/>
      <c r="BM2765" s="13"/>
      <c r="BN2765" s="13"/>
    </row>
    <row r="2766" spans="1:66" x14ac:dyDescent="0.25">
      <c r="A2766" s="10"/>
      <c r="B2766" s="10"/>
      <c r="C2766" s="10"/>
      <c r="D2766" s="10"/>
      <c r="E2766" s="10"/>
      <c r="F2766" s="10"/>
      <c r="G2766" s="10"/>
      <c r="H2766" s="10"/>
      <c r="I2766" s="10"/>
      <c r="J2766" s="10"/>
      <c r="K2766" s="11"/>
      <c r="L2766" s="11"/>
      <c r="M2766" s="12"/>
      <c r="N2766" s="12"/>
      <c r="O2766" s="12"/>
      <c r="P2766" s="12"/>
      <c r="Q2766" s="12"/>
      <c r="R2766" s="12"/>
      <c r="S2766" s="12"/>
      <c r="T2766" s="12"/>
      <c r="U2766" s="12"/>
      <c r="V2766" s="12"/>
      <c r="W2766" s="12"/>
      <c r="X2766" s="12"/>
      <c r="Y2766" s="12"/>
      <c r="Z2766" s="12"/>
      <c r="AA2766" s="12"/>
      <c r="AB2766" s="12"/>
      <c r="AC2766" s="12"/>
      <c r="AD2766" s="12"/>
      <c r="AE2766" s="12"/>
      <c r="AF2766" s="12"/>
      <c r="AG2766" s="12"/>
      <c r="AH2766" s="12"/>
      <c r="AI2766" s="12"/>
      <c r="AJ2766" s="12"/>
      <c r="AK2766" s="12"/>
      <c r="AL2766" s="12"/>
      <c r="AM2766" s="12"/>
      <c r="AN2766" s="12"/>
      <c r="AO2766" s="12"/>
      <c r="AP2766" s="12"/>
      <c r="AQ2766" s="12"/>
      <c r="AR2766" s="12"/>
      <c r="AS2766" s="12"/>
      <c r="AT2766" s="12"/>
      <c r="AU2766" s="12"/>
      <c r="AV2766" s="12"/>
      <c r="AW2766" s="12"/>
      <c r="AX2766" s="12"/>
      <c r="AY2766" s="12"/>
      <c r="AZ2766" s="12"/>
      <c r="BA2766" s="12"/>
      <c r="BB2766" s="12"/>
      <c r="BC2766" s="12"/>
      <c r="BD2766" s="12"/>
      <c r="BE2766" s="12"/>
      <c r="BF2766" s="12"/>
      <c r="BG2766" s="12"/>
      <c r="BH2766" s="12"/>
      <c r="BI2766" s="12"/>
      <c r="BJ2766" s="13"/>
      <c r="BK2766" s="13"/>
      <c r="BL2766" s="13"/>
      <c r="BM2766" s="13"/>
      <c r="BN2766" s="13"/>
    </row>
    <row r="2767" spans="1:66" x14ac:dyDescent="0.25">
      <c r="A2767" s="10"/>
      <c r="B2767" s="10"/>
      <c r="C2767" s="10"/>
      <c r="D2767" s="10"/>
      <c r="E2767" s="10"/>
      <c r="F2767" s="10"/>
      <c r="G2767" s="10"/>
      <c r="H2767" s="10"/>
      <c r="I2767" s="10"/>
      <c r="J2767" s="10"/>
      <c r="K2767" s="11"/>
      <c r="L2767" s="11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2"/>
      <c r="AS2767" s="12"/>
      <c r="AT2767" s="12"/>
      <c r="AU2767" s="12"/>
      <c r="AV2767" s="12"/>
      <c r="AW2767" s="12"/>
      <c r="AX2767" s="12"/>
      <c r="AY2767" s="12"/>
      <c r="AZ2767" s="12"/>
      <c r="BA2767" s="12"/>
      <c r="BB2767" s="12"/>
      <c r="BC2767" s="12"/>
      <c r="BD2767" s="12"/>
      <c r="BE2767" s="12"/>
      <c r="BF2767" s="12"/>
      <c r="BG2767" s="12"/>
      <c r="BH2767" s="12"/>
      <c r="BI2767" s="12"/>
      <c r="BJ2767" s="13"/>
      <c r="BK2767" s="13"/>
      <c r="BL2767" s="13"/>
      <c r="BM2767" s="13"/>
      <c r="BN2767" s="13"/>
    </row>
    <row r="2768" spans="1:66" x14ac:dyDescent="0.25">
      <c r="A2768" s="10"/>
      <c r="B2768" s="10"/>
      <c r="C2768" s="10"/>
      <c r="D2768" s="10"/>
      <c r="E2768" s="10"/>
      <c r="F2768" s="10"/>
      <c r="G2768" s="10"/>
      <c r="H2768" s="10"/>
      <c r="I2768" s="10"/>
      <c r="J2768" s="10"/>
      <c r="K2768" s="11"/>
      <c r="L2768" s="11"/>
      <c r="M2768" s="12"/>
      <c r="N2768" s="12"/>
      <c r="O2768" s="12"/>
      <c r="P2768" s="12"/>
      <c r="Q2768" s="12"/>
      <c r="R2768" s="12"/>
      <c r="S2768" s="12"/>
      <c r="T2768" s="12"/>
      <c r="U2768" s="12"/>
      <c r="V2768" s="12"/>
      <c r="W2768" s="12"/>
      <c r="X2768" s="12"/>
      <c r="Y2768" s="12"/>
      <c r="Z2768" s="12"/>
      <c r="AA2768" s="12"/>
      <c r="AB2768" s="12"/>
      <c r="AC2768" s="12"/>
      <c r="AD2768" s="12"/>
      <c r="AE2768" s="12"/>
      <c r="AF2768" s="12"/>
      <c r="AG2768" s="12"/>
      <c r="AH2768" s="12"/>
      <c r="AI2768" s="12"/>
      <c r="AJ2768" s="12"/>
      <c r="AK2768" s="12"/>
      <c r="AL2768" s="12"/>
      <c r="AM2768" s="12"/>
      <c r="AN2768" s="12"/>
      <c r="AO2768" s="12"/>
      <c r="AP2768" s="12"/>
      <c r="AQ2768" s="12"/>
      <c r="AR2768" s="12"/>
      <c r="AS2768" s="12"/>
      <c r="AT2768" s="12"/>
      <c r="AU2768" s="12"/>
      <c r="AV2768" s="12"/>
      <c r="AW2768" s="12"/>
      <c r="AX2768" s="12"/>
      <c r="AY2768" s="12"/>
      <c r="AZ2768" s="12"/>
      <c r="BA2768" s="12"/>
      <c r="BB2768" s="12"/>
      <c r="BC2768" s="12"/>
      <c r="BD2768" s="12"/>
      <c r="BE2768" s="12"/>
      <c r="BF2768" s="12"/>
      <c r="BG2768" s="12"/>
      <c r="BH2768" s="12"/>
      <c r="BI2768" s="12"/>
      <c r="BJ2768" s="13"/>
      <c r="BK2768" s="13"/>
      <c r="BL2768" s="13"/>
      <c r="BM2768" s="13"/>
      <c r="BN2768" s="13"/>
    </row>
    <row r="2769" spans="1:66" x14ac:dyDescent="0.25">
      <c r="A2769" s="10"/>
      <c r="B2769" s="10"/>
      <c r="C2769" s="10"/>
      <c r="D2769" s="10"/>
      <c r="E2769" s="10"/>
      <c r="F2769" s="10"/>
      <c r="G2769" s="10"/>
      <c r="H2769" s="10"/>
      <c r="I2769" s="10"/>
      <c r="J2769" s="10"/>
      <c r="K2769" s="11"/>
      <c r="L2769" s="11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2"/>
      <c r="AS2769" s="12"/>
      <c r="AT2769" s="12"/>
      <c r="AU2769" s="12"/>
      <c r="AV2769" s="12"/>
      <c r="AW2769" s="12"/>
      <c r="AX2769" s="12"/>
      <c r="AY2769" s="12"/>
      <c r="AZ2769" s="12"/>
      <c r="BA2769" s="12"/>
      <c r="BB2769" s="12"/>
      <c r="BC2769" s="12"/>
      <c r="BD2769" s="12"/>
      <c r="BE2769" s="12"/>
      <c r="BF2769" s="12"/>
      <c r="BG2769" s="12"/>
      <c r="BH2769" s="12"/>
      <c r="BI2769" s="12"/>
      <c r="BJ2769" s="13"/>
      <c r="BK2769" s="13"/>
      <c r="BL2769" s="13"/>
      <c r="BM2769" s="13"/>
      <c r="BN2769" s="13"/>
    </row>
    <row r="2770" spans="1:66" x14ac:dyDescent="0.25">
      <c r="A2770" s="10"/>
      <c r="B2770" s="10"/>
      <c r="C2770" s="10"/>
      <c r="D2770" s="10"/>
      <c r="E2770" s="10"/>
      <c r="F2770" s="10"/>
      <c r="G2770" s="10"/>
      <c r="H2770" s="10"/>
      <c r="I2770" s="10"/>
      <c r="J2770" s="10"/>
      <c r="K2770" s="11"/>
      <c r="L2770" s="11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12"/>
      <c r="AE2770" s="12"/>
      <c r="AF2770" s="12"/>
      <c r="AG2770" s="12"/>
      <c r="AH2770" s="12"/>
      <c r="AI2770" s="12"/>
      <c r="AJ2770" s="12"/>
      <c r="AK2770" s="12"/>
      <c r="AL2770" s="12"/>
      <c r="AM2770" s="12"/>
      <c r="AN2770" s="12"/>
      <c r="AO2770" s="12"/>
      <c r="AP2770" s="12"/>
      <c r="AQ2770" s="12"/>
      <c r="AR2770" s="12"/>
      <c r="AS2770" s="12"/>
      <c r="AT2770" s="12"/>
      <c r="AU2770" s="12"/>
      <c r="AV2770" s="12"/>
      <c r="AW2770" s="12"/>
      <c r="AX2770" s="12"/>
      <c r="AY2770" s="12"/>
      <c r="AZ2770" s="12"/>
      <c r="BA2770" s="12"/>
      <c r="BB2770" s="12"/>
      <c r="BC2770" s="12"/>
      <c r="BD2770" s="12"/>
      <c r="BE2770" s="12"/>
      <c r="BF2770" s="12"/>
      <c r="BG2770" s="12"/>
      <c r="BH2770" s="12"/>
      <c r="BI2770" s="12"/>
      <c r="BJ2770" s="13"/>
      <c r="BK2770" s="13"/>
      <c r="BL2770" s="13"/>
      <c r="BM2770" s="13"/>
      <c r="BN2770" s="13"/>
    </row>
    <row r="2771" spans="1:66" x14ac:dyDescent="0.25">
      <c r="A2771" s="10"/>
      <c r="B2771" s="10"/>
      <c r="C2771" s="10"/>
      <c r="D2771" s="10"/>
      <c r="E2771" s="10"/>
      <c r="F2771" s="10"/>
      <c r="G2771" s="10"/>
      <c r="H2771" s="10"/>
      <c r="I2771" s="10"/>
      <c r="J2771" s="10"/>
      <c r="K2771" s="11"/>
      <c r="L2771" s="11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2"/>
      <c r="AS2771" s="12"/>
      <c r="AT2771" s="12"/>
      <c r="AU2771" s="12"/>
      <c r="AV2771" s="12"/>
      <c r="AW2771" s="12"/>
      <c r="AX2771" s="12"/>
      <c r="AY2771" s="12"/>
      <c r="AZ2771" s="12"/>
      <c r="BA2771" s="12"/>
      <c r="BB2771" s="12"/>
      <c r="BC2771" s="12"/>
      <c r="BD2771" s="12"/>
      <c r="BE2771" s="12"/>
      <c r="BF2771" s="12"/>
      <c r="BG2771" s="12"/>
      <c r="BH2771" s="12"/>
      <c r="BI2771" s="12"/>
      <c r="BJ2771" s="13"/>
      <c r="BK2771" s="13"/>
      <c r="BL2771" s="13"/>
      <c r="BM2771" s="13"/>
      <c r="BN2771" s="13"/>
    </row>
    <row r="2772" spans="1:66" x14ac:dyDescent="0.25">
      <c r="A2772" s="10"/>
      <c r="B2772" s="10"/>
      <c r="C2772" s="10"/>
      <c r="D2772" s="10"/>
      <c r="E2772" s="10"/>
      <c r="F2772" s="10"/>
      <c r="G2772" s="10"/>
      <c r="H2772" s="10"/>
      <c r="I2772" s="10"/>
      <c r="J2772" s="10"/>
      <c r="K2772" s="11"/>
      <c r="L2772" s="11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  <c r="W2772" s="12"/>
      <c r="X2772" s="12"/>
      <c r="Y2772" s="12"/>
      <c r="Z2772" s="12"/>
      <c r="AA2772" s="12"/>
      <c r="AB2772" s="12"/>
      <c r="AC2772" s="12"/>
      <c r="AD2772" s="12"/>
      <c r="AE2772" s="12"/>
      <c r="AF2772" s="12"/>
      <c r="AG2772" s="12"/>
      <c r="AH2772" s="12"/>
      <c r="AI2772" s="12"/>
      <c r="AJ2772" s="12"/>
      <c r="AK2772" s="12"/>
      <c r="AL2772" s="12"/>
      <c r="AM2772" s="12"/>
      <c r="AN2772" s="12"/>
      <c r="AO2772" s="12"/>
      <c r="AP2772" s="12"/>
      <c r="AQ2772" s="12"/>
      <c r="AR2772" s="12"/>
      <c r="AS2772" s="12"/>
      <c r="AT2772" s="12"/>
      <c r="AU2772" s="12"/>
      <c r="AV2772" s="12"/>
      <c r="AW2772" s="12"/>
      <c r="AX2772" s="12"/>
      <c r="AY2772" s="12"/>
      <c r="AZ2772" s="12"/>
      <c r="BA2772" s="12"/>
      <c r="BB2772" s="12"/>
      <c r="BC2772" s="12"/>
      <c r="BD2772" s="12"/>
      <c r="BE2772" s="12"/>
      <c r="BF2772" s="12"/>
      <c r="BG2772" s="12"/>
      <c r="BH2772" s="12"/>
      <c r="BI2772" s="12"/>
      <c r="BJ2772" s="13"/>
      <c r="BK2772" s="13"/>
      <c r="BL2772" s="13"/>
      <c r="BM2772" s="13"/>
      <c r="BN2772" s="13"/>
    </row>
    <row r="2773" spans="1:66" x14ac:dyDescent="0.25">
      <c r="A2773" s="10"/>
      <c r="B2773" s="10"/>
      <c r="C2773" s="10"/>
      <c r="D2773" s="10"/>
      <c r="E2773" s="10"/>
      <c r="F2773" s="10"/>
      <c r="G2773" s="10"/>
      <c r="H2773" s="10"/>
      <c r="I2773" s="10"/>
      <c r="J2773" s="10"/>
      <c r="K2773" s="11"/>
      <c r="L2773" s="11"/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2"/>
      <c r="AS2773" s="12"/>
      <c r="AT2773" s="12"/>
      <c r="AU2773" s="12"/>
      <c r="AV2773" s="12"/>
      <c r="AW2773" s="12"/>
      <c r="AX2773" s="12"/>
      <c r="AY2773" s="12"/>
      <c r="AZ2773" s="12"/>
      <c r="BA2773" s="12"/>
      <c r="BB2773" s="12"/>
      <c r="BC2773" s="12"/>
      <c r="BD2773" s="12"/>
      <c r="BE2773" s="12"/>
      <c r="BF2773" s="12"/>
      <c r="BG2773" s="12"/>
      <c r="BH2773" s="12"/>
      <c r="BI2773" s="12"/>
      <c r="BJ2773" s="13"/>
      <c r="BK2773" s="13"/>
      <c r="BL2773" s="13"/>
      <c r="BM2773" s="13"/>
      <c r="BN2773" s="13"/>
    </row>
    <row r="2774" spans="1:66" x14ac:dyDescent="0.25">
      <c r="A2774" s="10"/>
      <c r="B2774" s="10"/>
      <c r="C2774" s="10"/>
      <c r="D2774" s="10"/>
      <c r="E2774" s="10"/>
      <c r="F2774" s="10"/>
      <c r="G2774" s="10"/>
      <c r="H2774" s="10"/>
      <c r="I2774" s="10"/>
      <c r="J2774" s="10"/>
      <c r="K2774" s="11"/>
      <c r="L2774" s="11"/>
      <c r="M2774" s="12"/>
      <c r="N2774" s="12"/>
      <c r="O2774" s="12"/>
      <c r="P2774" s="12"/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  <c r="AA2774" s="12"/>
      <c r="AB2774" s="12"/>
      <c r="AC2774" s="12"/>
      <c r="AD2774" s="12"/>
      <c r="AE2774" s="12"/>
      <c r="AF2774" s="12"/>
      <c r="AG2774" s="12"/>
      <c r="AH2774" s="12"/>
      <c r="AI2774" s="12"/>
      <c r="AJ2774" s="12"/>
      <c r="AK2774" s="12"/>
      <c r="AL2774" s="12"/>
      <c r="AM2774" s="12"/>
      <c r="AN2774" s="12"/>
      <c r="AO2774" s="12"/>
      <c r="AP2774" s="12"/>
      <c r="AQ2774" s="12"/>
      <c r="AR2774" s="12"/>
      <c r="AS2774" s="12"/>
      <c r="AT2774" s="12"/>
      <c r="AU2774" s="12"/>
      <c r="AV2774" s="12"/>
      <c r="AW2774" s="12"/>
      <c r="AX2774" s="12"/>
      <c r="AY2774" s="12"/>
      <c r="AZ2774" s="12"/>
      <c r="BA2774" s="12"/>
      <c r="BB2774" s="12"/>
      <c r="BC2774" s="12"/>
      <c r="BD2774" s="12"/>
      <c r="BE2774" s="12"/>
      <c r="BF2774" s="12"/>
      <c r="BG2774" s="12"/>
      <c r="BH2774" s="12"/>
      <c r="BI2774" s="12"/>
      <c r="BJ2774" s="13"/>
      <c r="BK2774" s="13"/>
      <c r="BL2774" s="13"/>
      <c r="BM2774" s="13"/>
      <c r="BN2774" s="13"/>
    </row>
    <row r="2775" spans="1:66" x14ac:dyDescent="0.25">
      <c r="A2775" s="10"/>
      <c r="B2775" s="10"/>
      <c r="C2775" s="10"/>
      <c r="D2775" s="10"/>
      <c r="E2775" s="10"/>
      <c r="F2775" s="10"/>
      <c r="G2775" s="10"/>
      <c r="H2775" s="10"/>
      <c r="I2775" s="10"/>
      <c r="J2775" s="10"/>
      <c r="K2775" s="11"/>
      <c r="L2775" s="11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  <c r="W2775" s="12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2"/>
      <c r="AS2775" s="12"/>
      <c r="AT2775" s="12"/>
      <c r="AU2775" s="12"/>
      <c r="AV2775" s="12"/>
      <c r="AW2775" s="12"/>
      <c r="AX2775" s="12"/>
      <c r="AY2775" s="12"/>
      <c r="AZ2775" s="12"/>
      <c r="BA2775" s="12"/>
      <c r="BB2775" s="12"/>
      <c r="BC2775" s="12"/>
      <c r="BD2775" s="12"/>
      <c r="BE2775" s="12"/>
      <c r="BF2775" s="12"/>
      <c r="BG2775" s="12"/>
      <c r="BH2775" s="12"/>
      <c r="BI2775" s="12"/>
      <c r="BJ2775" s="13"/>
      <c r="BK2775" s="13"/>
      <c r="BL2775" s="13"/>
      <c r="BM2775" s="13"/>
      <c r="BN2775" s="13"/>
    </row>
    <row r="2776" spans="1:66" x14ac:dyDescent="0.25">
      <c r="A2776" s="10"/>
      <c r="B2776" s="10"/>
      <c r="C2776" s="10"/>
      <c r="D2776" s="10"/>
      <c r="E2776" s="10"/>
      <c r="F2776" s="10"/>
      <c r="G2776" s="10"/>
      <c r="H2776" s="10"/>
      <c r="I2776" s="10"/>
      <c r="J2776" s="10"/>
      <c r="K2776" s="11"/>
      <c r="L2776" s="11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12"/>
      <c r="AE2776" s="12"/>
      <c r="AF2776" s="12"/>
      <c r="AG2776" s="12"/>
      <c r="AH2776" s="12"/>
      <c r="AI2776" s="12"/>
      <c r="AJ2776" s="12"/>
      <c r="AK2776" s="12"/>
      <c r="AL2776" s="12"/>
      <c r="AM2776" s="12"/>
      <c r="AN2776" s="12"/>
      <c r="AO2776" s="12"/>
      <c r="AP2776" s="12"/>
      <c r="AQ2776" s="12"/>
      <c r="AR2776" s="12"/>
      <c r="AS2776" s="12"/>
      <c r="AT2776" s="12"/>
      <c r="AU2776" s="12"/>
      <c r="AV2776" s="12"/>
      <c r="AW2776" s="12"/>
      <c r="AX2776" s="12"/>
      <c r="AY2776" s="12"/>
      <c r="AZ2776" s="12"/>
      <c r="BA2776" s="12"/>
      <c r="BB2776" s="12"/>
      <c r="BC2776" s="12"/>
      <c r="BD2776" s="12"/>
      <c r="BE2776" s="12"/>
      <c r="BF2776" s="12"/>
      <c r="BG2776" s="12"/>
      <c r="BH2776" s="12"/>
      <c r="BI2776" s="12"/>
      <c r="BJ2776" s="13"/>
      <c r="BK2776" s="13"/>
      <c r="BL2776" s="13"/>
      <c r="BM2776" s="13"/>
      <c r="BN2776" s="13"/>
    </row>
    <row r="2777" spans="1:66" x14ac:dyDescent="0.25">
      <c r="A2777" s="10"/>
      <c r="B2777" s="10"/>
      <c r="C2777" s="10"/>
      <c r="D2777" s="10"/>
      <c r="E2777" s="10"/>
      <c r="F2777" s="10"/>
      <c r="G2777" s="10"/>
      <c r="H2777" s="10"/>
      <c r="I2777" s="10"/>
      <c r="J2777" s="10"/>
      <c r="K2777" s="11"/>
      <c r="L2777" s="11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2"/>
      <c r="AS2777" s="12"/>
      <c r="AT2777" s="12"/>
      <c r="AU2777" s="12"/>
      <c r="AV2777" s="12"/>
      <c r="AW2777" s="12"/>
      <c r="AX2777" s="12"/>
      <c r="AY2777" s="12"/>
      <c r="AZ2777" s="12"/>
      <c r="BA2777" s="12"/>
      <c r="BB2777" s="12"/>
      <c r="BC2777" s="12"/>
      <c r="BD2777" s="12"/>
      <c r="BE2777" s="12"/>
      <c r="BF2777" s="12"/>
      <c r="BG2777" s="12"/>
      <c r="BH2777" s="12"/>
      <c r="BI2777" s="12"/>
      <c r="BJ2777" s="13"/>
      <c r="BK2777" s="13"/>
      <c r="BL2777" s="13"/>
      <c r="BM2777" s="13"/>
      <c r="BN2777" s="13"/>
    </row>
    <row r="2778" spans="1:66" x14ac:dyDescent="0.25">
      <c r="A2778" s="10"/>
      <c r="B2778" s="10"/>
      <c r="C2778" s="10"/>
      <c r="D2778" s="10"/>
      <c r="E2778" s="10"/>
      <c r="F2778" s="10"/>
      <c r="G2778" s="10"/>
      <c r="H2778" s="10"/>
      <c r="I2778" s="10"/>
      <c r="J2778" s="10"/>
      <c r="K2778" s="11"/>
      <c r="L2778" s="11"/>
      <c r="M2778" s="12"/>
      <c r="N2778" s="12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2"/>
      <c r="AE2778" s="12"/>
      <c r="AF2778" s="12"/>
      <c r="AG2778" s="12"/>
      <c r="AH2778" s="12"/>
      <c r="AI2778" s="12"/>
      <c r="AJ2778" s="12"/>
      <c r="AK2778" s="12"/>
      <c r="AL2778" s="12"/>
      <c r="AM2778" s="12"/>
      <c r="AN2778" s="12"/>
      <c r="AO2778" s="12"/>
      <c r="AP2778" s="12"/>
      <c r="AQ2778" s="12"/>
      <c r="AR2778" s="12"/>
      <c r="AS2778" s="12"/>
      <c r="AT2778" s="12"/>
      <c r="AU2778" s="12"/>
      <c r="AV2778" s="12"/>
      <c r="AW2778" s="12"/>
      <c r="AX2778" s="12"/>
      <c r="AY2778" s="12"/>
      <c r="AZ2778" s="12"/>
      <c r="BA2778" s="12"/>
      <c r="BB2778" s="12"/>
      <c r="BC2778" s="12"/>
      <c r="BD2778" s="12"/>
      <c r="BE2778" s="12"/>
      <c r="BF2778" s="12"/>
      <c r="BG2778" s="12"/>
      <c r="BH2778" s="12"/>
      <c r="BI2778" s="12"/>
      <c r="BJ2778" s="13"/>
      <c r="BK2778" s="13"/>
      <c r="BL2778" s="13"/>
      <c r="BM2778" s="13"/>
      <c r="BN2778" s="13"/>
    </row>
    <row r="2779" spans="1:66" x14ac:dyDescent="0.25">
      <c r="A2779" s="10"/>
      <c r="B2779" s="10"/>
      <c r="C2779" s="10"/>
      <c r="D2779" s="10"/>
      <c r="E2779" s="10"/>
      <c r="F2779" s="10"/>
      <c r="G2779" s="10"/>
      <c r="H2779" s="10"/>
      <c r="I2779" s="10"/>
      <c r="J2779" s="10"/>
      <c r="K2779" s="11"/>
      <c r="L2779" s="11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2"/>
      <c r="AS2779" s="12"/>
      <c r="AT2779" s="12"/>
      <c r="AU2779" s="12"/>
      <c r="AV2779" s="12"/>
      <c r="AW2779" s="12"/>
      <c r="AX2779" s="12"/>
      <c r="AY2779" s="12"/>
      <c r="AZ2779" s="12"/>
      <c r="BA2779" s="12"/>
      <c r="BB2779" s="12"/>
      <c r="BC2779" s="12"/>
      <c r="BD2779" s="12"/>
      <c r="BE2779" s="12"/>
      <c r="BF2779" s="12"/>
      <c r="BG2779" s="12"/>
      <c r="BH2779" s="12"/>
      <c r="BI2779" s="12"/>
      <c r="BJ2779" s="13"/>
      <c r="BK2779" s="13"/>
      <c r="BL2779" s="13"/>
      <c r="BM2779" s="13"/>
      <c r="BN2779" s="13"/>
    </row>
    <row r="2780" spans="1:66" x14ac:dyDescent="0.25">
      <c r="A2780" s="10"/>
      <c r="B2780" s="10"/>
      <c r="C2780" s="10"/>
      <c r="D2780" s="10"/>
      <c r="E2780" s="10"/>
      <c r="F2780" s="10"/>
      <c r="G2780" s="10"/>
      <c r="H2780" s="10"/>
      <c r="I2780" s="10"/>
      <c r="J2780" s="10"/>
      <c r="K2780" s="11"/>
      <c r="L2780" s="11"/>
      <c r="M2780" s="12"/>
      <c r="N2780" s="12"/>
      <c r="O2780" s="12"/>
      <c r="P2780" s="12"/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  <c r="AE2780" s="12"/>
      <c r="AF2780" s="12"/>
      <c r="AG2780" s="12"/>
      <c r="AH2780" s="12"/>
      <c r="AI2780" s="12"/>
      <c r="AJ2780" s="12"/>
      <c r="AK2780" s="12"/>
      <c r="AL2780" s="12"/>
      <c r="AM2780" s="12"/>
      <c r="AN2780" s="12"/>
      <c r="AO2780" s="12"/>
      <c r="AP2780" s="12"/>
      <c r="AQ2780" s="12"/>
      <c r="AR2780" s="12"/>
      <c r="AS2780" s="12"/>
      <c r="AT2780" s="12"/>
      <c r="AU2780" s="12"/>
      <c r="AV2780" s="12"/>
      <c r="AW2780" s="12"/>
      <c r="AX2780" s="12"/>
      <c r="AY2780" s="12"/>
      <c r="AZ2780" s="12"/>
      <c r="BA2780" s="12"/>
      <c r="BB2780" s="12"/>
      <c r="BC2780" s="12"/>
      <c r="BD2780" s="12"/>
      <c r="BE2780" s="12"/>
      <c r="BF2780" s="12"/>
      <c r="BG2780" s="12"/>
      <c r="BH2780" s="12"/>
      <c r="BI2780" s="12"/>
      <c r="BJ2780" s="13"/>
      <c r="BK2780" s="13"/>
      <c r="BL2780" s="13"/>
      <c r="BM2780" s="13"/>
      <c r="BN2780" s="13"/>
    </row>
    <row r="2781" spans="1:66" x14ac:dyDescent="0.25">
      <c r="A2781" s="10"/>
      <c r="B2781" s="10"/>
      <c r="C2781" s="10"/>
      <c r="D2781" s="10"/>
      <c r="E2781" s="10"/>
      <c r="F2781" s="10"/>
      <c r="G2781" s="10"/>
      <c r="H2781" s="10"/>
      <c r="I2781" s="10"/>
      <c r="J2781" s="10"/>
      <c r="K2781" s="11"/>
      <c r="L2781" s="11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2"/>
      <c r="AS2781" s="12"/>
      <c r="AT2781" s="12"/>
      <c r="AU2781" s="12"/>
      <c r="AV2781" s="12"/>
      <c r="AW2781" s="12"/>
      <c r="AX2781" s="12"/>
      <c r="AY2781" s="12"/>
      <c r="AZ2781" s="12"/>
      <c r="BA2781" s="12"/>
      <c r="BB2781" s="12"/>
      <c r="BC2781" s="12"/>
      <c r="BD2781" s="12"/>
      <c r="BE2781" s="12"/>
      <c r="BF2781" s="12"/>
      <c r="BG2781" s="12"/>
      <c r="BH2781" s="12"/>
      <c r="BI2781" s="12"/>
      <c r="BJ2781" s="13"/>
      <c r="BK2781" s="13"/>
      <c r="BL2781" s="13"/>
      <c r="BM2781" s="13"/>
      <c r="BN2781" s="13"/>
    </row>
    <row r="2782" spans="1:66" x14ac:dyDescent="0.25">
      <c r="A2782" s="10"/>
      <c r="B2782" s="10"/>
      <c r="C2782" s="10"/>
      <c r="D2782" s="10"/>
      <c r="E2782" s="10"/>
      <c r="F2782" s="10"/>
      <c r="G2782" s="10"/>
      <c r="H2782" s="10"/>
      <c r="I2782" s="10"/>
      <c r="J2782" s="10"/>
      <c r="K2782" s="11"/>
      <c r="L2782" s="11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12"/>
      <c r="AG2782" s="12"/>
      <c r="AH2782" s="12"/>
      <c r="AI2782" s="12"/>
      <c r="AJ2782" s="12"/>
      <c r="AK2782" s="12"/>
      <c r="AL2782" s="12"/>
      <c r="AM2782" s="12"/>
      <c r="AN2782" s="12"/>
      <c r="AO2782" s="12"/>
      <c r="AP2782" s="12"/>
      <c r="AQ2782" s="12"/>
      <c r="AR2782" s="12"/>
      <c r="AS2782" s="12"/>
      <c r="AT2782" s="12"/>
      <c r="AU2782" s="12"/>
      <c r="AV2782" s="12"/>
      <c r="AW2782" s="12"/>
      <c r="AX2782" s="12"/>
      <c r="AY2782" s="12"/>
      <c r="AZ2782" s="12"/>
      <c r="BA2782" s="12"/>
      <c r="BB2782" s="12"/>
      <c r="BC2782" s="12"/>
      <c r="BD2782" s="12"/>
      <c r="BE2782" s="12"/>
      <c r="BF2782" s="12"/>
      <c r="BG2782" s="12"/>
      <c r="BH2782" s="12"/>
      <c r="BI2782" s="12"/>
      <c r="BJ2782" s="13"/>
      <c r="BK2782" s="13"/>
      <c r="BL2782" s="13"/>
      <c r="BM2782" s="13"/>
      <c r="BN2782" s="13"/>
    </row>
    <row r="2783" spans="1:66" x14ac:dyDescent="0.25">
      <c r="A2783" s="10"/>
      <c r="B2783" s="10"/>
      <c r="C2783" s="10"/>
      <c r="D2783" s="10"/>
      <c r="E2783" s="10"/>
      <c r="F2783" s="10"/>
      <c r="G2783" s="10"/>
      <c r="H2783" s="10"/>
      <c r="I2783" s="10"/>
      <c r="J2783" s="10"/>
      <c r="K2783" s="11"/>
      <c r="L2783" s="11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2"/>
      <c r="AS2783" s="12"/>
      <c r="AT2783" s="12"/>
      <c r="AU2783" s="12"/>
      <c r="AV2783" s="12"/>
      <c r="AW2783" s="12"/>
      <c r="AX2783" s="12"/>
      <c r="AY2783" s="12"/>
      <c r="AZ2783" s="12"/>
      <c r="BA2783" s="12"/>
      <c r="BB2783" s="12"/>
      <c r="BC2783" s="12"/>
      <c r="BD2783" s="12"/>
      <c r="BE2783" s="12"/>
      <c r="BF2783" s="12"/>
      <c r="BG2783" s="12"/>
      <c r="BH2783" s="12"/>
      <c r="BI2783" s="12"/>
      <c r="BJ2783" s="13"/>
      <c r="BK2783" s="13"/>
      <c r="BL2783" s="13"/>
      <c r="BM2783" s="13"/>
      <c r="BN2783" s="13"/>
    </row>
    <row r="2784" spans="1:66" x14ac:dyDescent="0.25">
      <c r="A2784" s="10"/>
      <c r="B2784" s="10"/>
      <c r="C2784" s="10"/>
      <c r="D2784" s="10"/>
      <c r="E2784" s="10"/>
      <c r="F2784" s="10"/>
      <c r="G2784" s="10"/>
      <c r="H2784" s="10"/>
      <c r="I2784" s="10"/>
      <c r="J2784" s="10"/>
      <c r="K2784" s="11"/>
      <c r="L2784" s="11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  <c r="AE2784" s="12"/>
      <c r="AF2784" s="12"/>
      <c r="AG2784" s="12"/>
      <c r="AH2784" s="12"/>
      <c r="AI2784" s="12"/>
      <c r="AJ2784" s="12"/>
      <c r="AK2784" s="12"/>
      <c r="AL2784" s="12"/>
      <c r="AM2784" s="12"/>
      <c r="AN2784" s="12"/>
      <c r="AO2784" s="12"/>
      <c r="AP2784" s="12"/>
      <c r="AQ2784" s="12"/>
      <c r="AR2784" s="12"/>
      <c r="AS2784" s="12"/>
      <c r="AT2784" s="12"/>
      <c r="AU2784" s="12"/>
      <c r="AV2784" s="12"/>
      <c r="AW2784" s="12"/>
      <c r="AX2784" s="12"/>
      <c r="AY2784" s="12"/>
      <c r="AZ2784" s="12"/>
      <c r="BA2784" s="12"/>
      <c r="BB2784" s="12"/>
      <c r="BC2784" s="12"/>
      <c r="BD2784" s="12"/>
      <c r="BE2784" s="12"/>
      <c r="BF2784" s="12"/>
      <c r="BG2784" s="12"/>
      <c r="BH2784" s="12"/>
      <c r="BI2784" s="12"/>
      <c r="BJ2784" s="13"/>
      <c r="BK2784" s="13"/>
      <c r="BL2784" s="13"/>
      <c r="BM2784" s="13"/>
      <c r="BN2784" s="13"/>
    </row>
    <row r="2785" spans="1:66" x14ac:dyDescent="0.25">
      <c r="A2785" s="10"/>
      <c r="B2785" s="10"/>
      <c r="C2785" s="10"/>
      <c r="D2785" s="10"/>
      <c r="E2785" s="10"/>
      <c r="F2785" s="10"/>
      <c r="G2785" s="10"/>
      <c r="H2785" s="10"/>
      <c r="I2785" s="10"/>
      <c r="J2785" s="10"/>
      <c r="K2785" s="11"/>
      <c r="L2785" s="11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2"/>
      <c r="AS2785" s="12"/>
      <c r="AT2785" s="12"/>
      <c r="AU2785" s="12"/>
      <c r="AV2785" s="12"/>
      <c r="AW2785" s="12"/>
      <c r="AX2785" s="12"/>
      <c r="AY2785" s="12"/>
      <c r="AZ2785" s="12"/>
      <c r="BA2785" s="12"/>
      <c r="BB2785" s="12"/>
      <c r="BC2785" s="12"/>
      <c r="BD2785" s="12"/>
      <c r="BE2785" s="12"/>
      <c r="BF2785" s="12"/>
      <c r="BG2785" s="12"/>
      <c r="BH2785" s="12"/>
      <c r="BI2785" s="12"/>
      <c r="BJ2785" s="13"/>
      <c r="BK2785" s="13"/>
      <c r="BL2785" s="13"/>
      <c r="BM2785" s="13"/>
      <c r="BN2785" s="13"/>
    </row>
    <row r="2786" spans="1:66" x14ac:dyDescent="0.25">
      <c r="A2786" s="10"/>
      <c r="B2786" s="10"/>
      <c r="C2786" s="10"/>
      <c r="D2786" s="10"/>
      <c r="E2786" s="10"/>
      <c r="F2786" s="10"/>
      <c r="G2786" s="10"/>
      <c r="H2786" s="10"/>
      <c r="I2786" s="10"/>
      <c r="J2786" s="10"/>
      <c r="K2786" s="11"/>
      <c r="L2786" s="11"/>
      <c r="M2786" s="12"/>
      <c r="N2786" s="12"/>
      <c r="O2786" s="12"/>
      <c r="P2786" s="12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  <c r="AA2786" s="12"/>
      <c r="AB2786" s="12"/>
      <c r="AC2786" s="12"/>
      <c r="AD2786" s="12"/>
      <c r="AE2786" s="12"/>
      <c r="AF2786" s="12"/>
      <c r="AG2786" s="12"/>
      <c r="AH2786" s="12"/>
      <c r="AI2786" s="12"/>
      <c r="AJ2786" s="12"/>
      <c r="AK2786" s="12"/>
      <c r="AL2786" s="12"/>
      <c r="AM2786" s="12"/>
      <c r="AN2786" s="12"/>
      <c r="AO2786" s="12"/>
      <c r="AP2786" s="12"/>
      <c r="AQ2786" s="12"/>
      <c r="AR2786" s="12"/>
      <c r="AS2786" s="12"/>
      <c r="AT2786" s="12"/>
      <c r="AU2786" s="12"/>
      <c r="AV2786" s="12"/>
      <c r="AW2786" s="12"/>
      <c r="AX2786" s="12"/>
      <c r="AY2786" s="12"/>
      <c r="AZ2786" s="12"/>
      <c r="BA2786" s="12"/>
      <c r="BB2786" s="12"/>
      <c r="BC2786" s="12"/>
      <c r="BD2786" s="12"/>
      <c r="BE2786" s="12"/>
      <c r="BF2786" s="12"/>
      <c r="BG2786" s="12"/>
      <c r="BH2786" s="12"/>
      <c r="BI2786" s="12"/>
      <c r="BJ2786" s="13"/>
      <c r="BK2786" s="13"/>
      <c r="BL2786" s="13"/>
      <c r="BM2786" s="13"/>
      <c r="BN2786" s="13"/>
    </row>
    <row r="2787" spans="1:66" x14ac:dyDescent="0.25">
      <c r="A2787" s="10"/>
      <c r="B2787" s="10"/>
      <c r="C2787" s="10"/>
      <c r="D2787" s="10"/>
      <c r="E2787" s="10"/>
      <c r="F2787" s="10"/>
      <c r="G2787" s="10"/>
      <c r="H2787" s="10"/>
      <c r="I2787" s="10"/>
      <c r="J2787" s="10"/>
      <c r="K2787" s="11"/>
      <c r="L2787" s="11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2"/>
      <c r="AS2787" s="12"/>
      <c r="AT2787" s="12"/>
      <c r="AU2787" s="12"/>
      <c r="AV2787" s="12"/>
      <c r="AW2787" s="12"/>
      <c r="AX2787" s="12"/>
      <c r="AY2787" s="12"/>
      <c r="AZ2787" s="12"/>
      <c r="BA2787" s="12"/>
      <c r="BB2787" s="12"/>
      <c r="BC2787" s="12"/>
      <c r="BD2787" s="12"/>
      <c r="BE2787" s="12"/>
      <c r="BF2787" s="12"/>
      <c r="BG2787" s="12"/>
      <c r="BH2787" s="12"/>
      <c r="BI2787" s="12"/>
      <c r="BJ2787" s="13"/>
      <c r="BK2787" s="13"/>
      <c r="BL2787" s="13"/>
      <c r="BM2787" s="13"/>
      <c r="BN2787" s="13"/>
    </row>
    <row r="2788" spans="1:66" x14ac:dyDescent="0.25">
      <c r="A2788" s="10"/>
      <c r="B2788" s="10"/>
      <c r="C2788" s="10"/>
      <c r="D2788" s="10"/>
      <c r="E2788" s="10"/>
      <c r="F2788" s="10"/>
      <c r="G2788" s="10"/>
      <c r="H2788" s="10"/>
      <c r="I2788" s="10"/>
      <c r="J2788" s="10"/>
      <c r="K2788" s="11"/>
      <c r="L2788" s="11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12"/>
      <c r="AE2788" s="12"/>
      <c r="AF2788" s="12"/>
      <c r="AG2788" s="12"/>
      <c r="AH2788" s="12"/>
      <c r="AI2788" s="12"/>
      <c r="AJ2788" s="12"/>
      <c r="AK2788" s="12"/>
      <c r="AL2788" s="12"/>
      <c r="AM2788" s="12"/>
      <c r="AN2788" s="12"/>
      <c r="AO2788" s="12"/>
      <c r="AP2788" s="12"/>
      <c r="AQ2788" s="12"/>
      <c r="AR2788" s="12"/>
      <c r="AS2788" s="12"/>
      <c r="AT2788" s="12"/>
      <c r="AU2788" s="12"/>
      <c r="AV2788" s="12"/>
      <c r="AW2788" s="12"/>
      <c r="AX2788" s="12"/>
      <c r="AY2788" s="12"/>
      <c r="AZ2788" s="12"/>
      <c r="BA2788" s="12"/>
      <c r="BB2788" s="12"/>
      <c r="BC2788" s="12"/>
      <c r="BD2788" s="12"/>
      <c r="BE2788" s="12"/>
      <c r="BF2788" s="12"/>
      <c r="BG2788" s="12"/>
      <c r="BH2788" s="12"/>
      <c r="BI2788" s="12"/>
      <c r="BJ2788" s="13"/>
      <c r="BK2788" s="13"/>
      <c r="BL2788" s="13"/>
      <c r="BM2788" s="13"/>
      <c r="BN2788" s="13"/>
    </row>
    <row r="2789" spans="1:66" x14ac:dyDescent="0.25">
      <c r="A2789" s="10"/>
      <c r="B2789" s="10"/>
      <c r="C2789" s="10"/>
      <c r="D2789" s="10"/>
      <c r="E2789" s="10"/>
      <c r="F2789" s="10"/>
      <c r="G2789" s="10"/>
      <c r="H2789" s="10"/>
      <c r="I2789" s="10"/>
      <c r="J2789" s="10"/>
      <c r="K2789" s="11"/>
      <c r="L2789" s="11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2"/>
      <c r="AS2789" s="12"/>
      <c r="AT2789" s="12"/>
      <c r="AU2789" s="12"/>
      <c r="AV2789" s="12"/>
      <c r="AW2789" s="12"/>
      <c r="AX2789" s="12"/>
      <c r="AY2789" s="12"/>
      <c r="AZ2789" s="12"/>
      <c r="BA2789" s="12"/>
      <c r="BB2789" s="12"/>
      <c r="BC2789" s="12"/>
      <c r="BD2789" s="12"/>
      <c r="BE2789" s="12"/>
      <c r="BF2789" s="12"/>
      <c r="BG2789" s="12"/>
      <c r="BH2789" s="12"/>
      <c r="BI2789" s="12"/>
      <c r="BJ2789" s="13"/>
      <c r="BK2789" s="13"/>
      <c r="BL2789" s="13"/>
      <c r="BM2789" s="13"/>
      <c r="BN2789" s="13"/>
    </row>
    <row r="2790" spans="1:66" x14ac:dyDescent="0.25">
      <c r="A2790" s="10"/>
      <c r="B2790" s="10"/>
      <c r="C2790" s="10"/>
      <c r="D2790" s="10"/>
      <c r="E2790" s="10"/>
      <c r="F2790" s="10"/>
      <c r="G2790" s="10"/>
      <c r="H2790" s="10"/>
      <c r="I2790" s="10"/>
      <c r="J2790" s="10"/>
      <c r="K2790" s="11"/>
      <c r="L2790" s="11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  <c r="AE2790" s="12"/>
      <c r="AF2790" s="12"/>
      <c r="AG2790" s="12"/>
      <c r="AH2790" s="12"/>
      <c r="AI2790" s="12"/>
      <c r="AJ2790" s="12"/>
      <c r="AK2790" s="12"/>
      <c r="AL2790" s="12"/>
      <c r="AM2790" s="12"/>
      <c r="AN2790" s="12"/>
      <c r="AO2790" s="12"/>
      <c r="AP2790" s="12"/>
      <c r="AQ2790" s="12"/>
      <c r="AR2790" s="12"/>
      <c r="AS2790" s="12"/>
      <c r="AT2790" s="12"/>
      <c r="AU2790" s="12"/>
      <c r="AV2790" s="12"/>
      <c r="AW2790" s="12"/>
      <c r="AX2790" s="12"/>
      <c r="AY2790" s="12"/>
      <c r="AZ2790" s="12"/>
      <c r="BA2790" s="12"/>
      <c r="BB2790" s="12"/>
      <c r="BC2790" s="12"/>
      <c r="BD2790" s="12"/>
      <c r="BE2790" s="12"/>
      <c r="BF2790" s="12"/>
      <c r="BG2790" s="12"/>
      <c r="BH2790" s="12"/>
      <c r="BI2790" s="12"/>
      <c r="BJ2790" s="13"/>
      <c r="BK2790" s="13"/>
      <c r="BL2790" s="13"/>
      <c r="BM2790" s="13"/>
      <c r="BN2790" s="13"/>
    </row>
    <row r="2791" spans="1:66" x14ac:dyDescent="0.25">
      <c r="A2791" s="10"/>
      <c r="B2791" s="10"/>
      <c r="C2791" s="10"/>
      <c r="D2791" s="10"/>
      <c r="E2791" s="10"/>
      <c r="F2791" s="10"/>
      <c r="G2791" s="10"/>
      <c r="H2791" s="10"/>
      <c r="I2791" s="10"/>
      <c r="J2791" s="10"/>
      <c r="K2791" s="11"/>
      <c r="L2791" s="11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2"/>
      <c r="AS2791" s="12"/>
      <c r="AT2791" s="12"/>
      <c r="AU2791" s="12"/>
      <c r="AV2791" s="12"/>
      <c r="AW2791" s="12"/>
      <c r="AX2791" s="12"/>
      <c r="AY2791" s="12"/>
      <c r="AZ2791" s="12"/>
      <c r="BA2791" s="12"/>
      <c r="BB2791" s="12"/>
      <c r="BC2791" s="12"/>
      <c r="BD2791" s="12"/>
      <c r="BE2791" s="12"/>
      <c r="BF2791" s="12"/>
      <c r="BG2791" s="12"/>
      <c r="BH2791" s="12"/>
      <c r="BI2791" s="12"/>
      <c r="BJ2791" s="13"/>
      <c r="BK2791" s="13"/>
      <c r="BL2791" s="13"/>
      <c r="BM2791" s="13"/>
      <c r="BN2791" s="13"/>
    </row>
    <row r="2792" spans="1:66" x14ac:dyDescent="0.25">
      <c r="A2792" s="10"/>
      <c r="B2792" s="10"/>
      <c r="C2792" s="10"/>
      <c r="D2792" s="10"/>
      <c r="E2792" s="10"/>
      <c r="F2792" s="10"/>
      <c r="G2792" s="10"/>
      <c r="H2792" s="10"/>
      <c r="I2792" s="10"/>
      <c r="J2792" s="10"/>
      <c r="K2792" s="11"/>
      <c r="L2792" s="11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12"/>
      <c r="AD2792" s="12"/>
      <c r="AE2792" s="12"/>
      <c r="AF2792" s="12"/>
      <c r="AG2792" s="12"/>
      <c r="AH2792" s="12"/>
      <c r="AI2792" s="12"/>
      <c r="AJ2792" s="12"/>
      <c r="AK2792" s="12"/>
      <c r="AL2792" s="12"/>
      <c r="AM2792" s="12"/>
      <c r="AN2792" s="12"/>
      <c r="AO2792" s="12"/>
      <c r="AP2792" s="12"/>
      <c r="AQ2792" s="12"/>
      <c r="AR2792" s="12"/>
      <c r="AS2792" s="12"/>
      <c r="AT2792" s="12"/>
      <c r="AU2792" s="12"/>
      <c r="AV2792" s="12"/>
      <c r="AW2792" s="12"/>
      <c r="AX2792" s="12"/>
      <c r="AY2792" s="12"/>
      <c r="AZ2792" s="12"/>
      <c r="BA2792" s="12"/>
      <c r="BB2792" s="12"/>
      <c r="BC2792" s="12"/>
      <c r="BD2792" s="12"/>
      <c r="BE2792" s="12"/>
      <c r="BF2792" s="12"/>
      <c r="BG2792" s="12"/>
      <c r="BH2792" s="12"/>
      <c r="BI2792" s="12"/>
      <c r="BJ2792" s="13"/>
      <c r="BK2792" s="13"/>
      <c r="BL2792" s="13"/>
      <c r="BM2792" s="13"/>
      <c r="BN2792" s="13"/>
    </row>
    <row r="2793" spans="1:66" x14ac:dyDescent="0.25">
      <c r="A2793" s="10"/>
      <c r="B2793" s="10"/>
      <c r="C2793" s="10"/>
      <c r="D2793" s="10"/>
      <c r="E2793" s="10"/>
      <c r="F2793" s="10"/>
      <c r="G2793" s="10"/>
      <c r="H2793" s="10"/>
      <c r="I2793" s="10"/>
      <c r="J2793" s="10"/>
      <c r="K2793" s="11"/>
      <c r="L2793" s="11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2"/>
      <c r="AS2793" s="12"/>
      <c r="AT2793" s="12"/>
      <c r="AU2793" s="12"/>
      <c r="AV2793" s="12"/>
      <c r="AW2793" s="12"/>
      <c r="AX2793" s="12"/>
      <c r="AY2793" s="12"/>
      <c r="AZ2793" s="12"/>
      <c r="BA2793" s="12"/>
      <c r="BB2793" s="12"/>
      <c r="BC2793" s="12"/>
      <c r="BD2793" s="12"/>
      <c r="BE2793" s="12"/>
      <c r="BF2793" s="12"/>
      <c r="BG2793" s="12"/>
      <c r="BH2793" s="12"/>
      <c r="BI2793" s="12"/>
      <c r="BJ2793" s="13"/>
      <c r="BK2793" s="13"/>
      <c r="BL2793" s="13"/>
      <c r="BM2793" s="13"/>
      <c r="BN2793" s="13"/>
    </row>
    <row r="2794" spans="1:66" x14ac:dyDescent="0.25">
      <c r="A2794" s="10"/>
      <c r="B2794" s="10"/>
      <c r="C2794" s="10"/>
      <c r="D2794" s="10"/>
      <c r="E2794" s="10"/>
      <c r="F2794" s="10"/>
      <c r="G2794" s="10"/>
      <c r="H2794" s="10"/>
      <c r="I2794" s="10"/>
      <c r="J2794" s="10"/>
      <c r="K2794" s="11"/>
      <c r="L2794" s="11"/>
      <c r="M2794" s="12"/>
      <c r="N2794" s="12"/>
      <c r="O2794" s="12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  <c r="AE2794" s="12"/>
      <c r="AF2794" s="12"/>
      <c r="AG2794" s="12"/>
      <c r="AH2794" s="12"/>
      <c r="AI2794" s="12"/>
      <c r="AJ2794" s="12"/>
      <c r="AK2794" s="12"/>
      <c r="AL2794" s="12"/>
      <c r="AM2794" s="12"/>
      <c r="AN2794" s="12"/>
      <c r="AO2794" s="12"/>
      <c r="AP2794" s="12"/>
      <c r="AQ2794" s="12"/>
      <c r="AR2794" s="12"/>
      <c r="AS2794" s="12"/>
      <c r="AT2794" s="12"/>
      <c r="AU2794" s="12"/>
      <c r="AV2794" s="12"/>
      <c r="AW2794" s="12"/>
      <c r="AX2794" s="12"/>
      <c r="AY2794" s="12"/>
      <c r="AZ2794" s="12"/>
      <c r="BA2794" s="12"/>
      <c r="BB2794" s="12"/>
      <c r="BC2794" s="12"/>
      <c r="BD2794" s="12"/>
      <c r="BE2794" s="12"/>
      <c r="BF2794" s="12"/>
      <c r="BG2794" s="12"/>
      <c r="BH2794" s="12"/>
      <c r="BI2794" s="12"/>
      <c r="BJ2794" s="13"/>
      <c r="BK2794" s="13"/>
      <c r="BL2794" s="13"/>
      <c r="BM2794" s="13"/>
      <c r="BN2794" s="13"/>
    </row>
    <row r="2795" spans="1:66" x14ac:dyDescent="0.25">
      <c r="A2795" s="10"/>
      <c r="B2795" s="10"/>
      <c r="C2795" s="10"/>
      <c r="D2795" s="10"/>
      <c r="E2795" s="10"/>
      <c r="F2795" s="10"/>
      <c r="G2795" s="10"/>
      <c r="H2795" s="10"/>
      <c r="I2795" s="10"/>
      <c r="J2795" s="10"/>
      <c r="K2795" s="11"/>
      <c r="L2795" s="11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2"/>
      <c r="AS2795" s="12"/>
      <c r="AT2795" s="12"/>
      <c r="AU2795" s="12"/>
      <c r="AV2795" s="12"/>
      <c r="AW2795" s="12"/>
      <c r="AX2795" s="12"/>
      <c r="AY2795" s="12"/>
      <c r="AZ2795" s="12"/>
      <c r="BA2795" s="12"/>
      <c r="BB2795" s="12"/>
      <c r="BC2795" s="12"/>
      <c r="BD2795" s="12"/>
      <c r="BE2795" s="12"/>
      <c r="BF2795" s="12"/>
      <c r="BG2795" s="12"/>
      <c r="BH2795" s="12"/>
      <c r="BI2795" s="12"/>
      <c r="BJ2795" s="13"/>
      <c r="BK2795" s="13"/>
      <c r="BL2795" s="13"/>
      <c r="BM2795" s="13"/>
      <c r="BN2795" s="13"/>
    </row>
    <row r="2796" spans="1:66" x14ac:dyDescent="0.25">
      <c r="A2796" s="10"/>
      <c r="B2796" s="10"/>
      <c r="C2796" s="10"/>
      <c r="D2796" s="10"/>
      <c r="E2796" s="10"/>
      <c r="F2796" s="10"/>
      <c r="G2796" s="10"/>
      <c r="H2796" s="10"/>
      <c r="I2796" s="10"/>
      <c r="J2796" s="10"/>
      <c r="K2796" s="11"/>
      <c r="L2796" s="11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  <c r="AA2796" s="12"/>
      <c r="AB2796" s="12"/>
      <c r="AC2796" s="12"/>
      <c r="AD2796" s="12"/>
      <c r="AE2796" s="12"/>
      <c r="AF2796" s="12"/>
      <c r="AG2796" s="12"/>
      <c r="AH2796" s="12"/>
      <c r="AI2796" s="12"/>
      <c r="AJ2796" s="12"/>
      <c r="AK2796" s="12"/>
      <c r="AL2796" s="12"/>
      <c r="AM2796" s="12"/>
      <c r="AN2796" s="12"/>
      <c r="AO2796" s="12"/>
      <c r="AP2796" s="12"/>
      <c r="AQ2796" s="12"/>
      <c r="AR2796" s="12"/>
      <c r="AS2796" s="12"/>
      <c r="AT2796" s="12"/>
      <c r="AU2796" s="12"/>
      <c r="AV2796" s="12"/>
      <c r="AW2796" s="12"/>
      <c r="AX2796" s="12"/>
      <c r="AY2796" s="12"/>
      <c r="AZ2796" s="12"/>
      <c r="BA2796" s="12"/>
      <c r="BB2796" s="12"/>
      <c r="BC2796" s="12"/>
      <c r="BD2796" s="12"/>
      <c r="BE2796" s="12"/>
      <c r="BF2796" s="12"/>
      <c r="BG2796" s="12"/>
      <c r="BH2796" s="12"/>
      <c r="BI2796" s="12"/>
      <c r="BJ2796" s="13"/>
      <c r="BK2796" s="13"/>
      <c r="BL2796" s="13"/>
      <c r="BM2796" s="13"/>
      <c r="BN2796" s="13"/>
    </row>
    <row r="2797" spans="1:66" x14ac:dyDescent="0.25">
      <c r="A2797" s="10"/>
      <c r="B2797" s="10"/>
      <c r="C2797" s="10"/>
      <c r="D2797" s="10"/>
      <c r="E2797" s="10"/>
      <c r="F2797" s="10"/>
      <c r="G2797" s="10"/>
      <c r="H2797" s="10"/>
      <c r="I2797" s="10"/>
      <c r="J2797" s="10"/>
      <c r="K2797" s="11"/>
      <c r="L2797" s="11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2"/>
      <c r="AS2797" s="12"/>
      <c r="AT2797" s="12"/>
      <c r="AU2797" s="12"/>
      <c r="AV2797" s="12"/>
      <c r="AW2797" s="12"/>
      <c r="AX2797" s="12"/>
      <c r="AY2797" s="12"/>
      <c r="AZ2797" s="12"/>
      <c r="BA2797" s="12"/>
      <c r="BB2797" s="12"/>
      <c r="BC2797" s="12"/>
      <c r="BD2797" s="12"/>
      <c r="BE2797" s="12"/>
      <c r="BF2797" s="12"/>
      <c r="BG2797" s="12"/>
      <c r="BH2797" s="12"/>
      <c r="BI2797" s="12"/>
      <c r="BJ2797" s="13"/>
      <c r="BK2797" s="13"/>
      <c r="BL2797" s="13"/>
      <c r="BM2797" s="13"/>
      <c r="BN2797" s="13"/>
    </row>
    <row r="2798" spans="1:66" x14ac:dyDescent="0.25">
      <c r="A2798" s="10"/>
      <c r="B2798" s="10"/>
      <c r="C2798" s="10"/>
      <c r="D2798" s="10"/>
      <c r="E2798" s="10"/>
      <c r="F2798" s="10"/>
      <c r="G2798" s="10"/>
      <c r="H2798" s="10"/>
      <c r="I2798" s="10"/>
      <c r="J2798" s="10"/>
      <c r="K2798" s="11"/>
      <c r="L2798" s="11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  <c r="AA2798" s="12"/>
      <c r="AB2798" s="12"/>
      <c r="AC2798" s="12"/>
      <c r="AD2798" s="12"/>
      <c r="AE2798" s="12"/>
      <c r="AF2798" s="12"/>
      <c r="AG2798" s="12"/>
      <c r="AH2798" s="12"/>
      <c r="AI2798" s="12"/>
      <c r="AJ2798" s="12"/>
      <c r="AK2798" s="12"/>
      <c r="AL2798" s="12"/>
      <c r="AM2798" s="12"/>
      <c r="AN2798" s="12"/>
      <c r="AO2798" s="12"/>
      <c r="AP2798" s="12"/>
      <c r="AQ2798" s="12"/>
      <c r="AR2798" s="12"/>
      <c r="AS2798" s="12"/>
      <c r="AT2798" s="12"/>
      <c r="AU2798" s="12"/>
      <c r="AV2798" s="12"/>
      <c r="AW2798" s="12"/>
      <c r="AX2798" s="12"/>
      <c r="AY2798" s="12"/>
      <c r="AZ2798" s="12"/>
      <c r="BA2798" s="12"/>
      <c r="BB2798" s="12"/>
      <c r="BC2798" s="12"/>
      <c r="BD2798" s="12"/>
      <c r="BE2798" s="12"/>
      <c r="BF2798" s="12"/>
      <c r="BG2798" s="12"/>
      <c r="BH2798" s="12"/>
      <c r="BI2798" s="12"/>
      <c r="BJ2798" s="13"/>
      <c r="BK2798" s="13"/>
      <c r="BL2798" s="13"/>
      <c r="BM2798" s="13"/>
      <c r="BN2798" s="13"/>
    </row>
    <row r="2799" spans="1:66" x14ac:dyDescent="0.25">
      <c r="A2799" s="10"/>
      <c r="B2799" s="10"/>
      <c r="C2799" s="10"/>
      <c r="D2799" s="10"/>
      <c r="E2799" s="10"/>
      <c r="F2799" s="10"/>
      <c r="G2799" s="10"/>
      <c r="H2799" s="10"/>
      <c r="I2799" s="10"/>
      <c r="J2799" s="10"/>
      <c r="K2799" s="11"/>
      <c r="L2799" s="11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2"/>
      <c r="AS2799" s="12"/>
      <c r="AT2799" s="12"/>
      <c r="AU2799" s="12"/>
      <c r="AV2799" s="12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12"/>
      <c r="BG2799" s="12"/>
      <c r="BH2799" s="12"/>
      <c r="BI2799" s="12"/>
      <c r="BJ2799" s="13"/>
      <c r="BK2799" s="13"/>
      <c r="BL2799" s="13"/>
      <c r="BM2799" s="13"/>
      <c r="BN2799" s="13"/>
    </row>
    <row r="2800" spans="1:66" x14ac:dyDescent="0.25">
      <c r="A2800" s="10"/>
      <c r="B2800" s="10"/>
      <c r="C2800" s="10"/>
      <c r="D2800" s="10"/>
      <c r="E2800" s="10"/>
      <c r="F2800" s="10"/>
      <c r="G2800" s="10"/>
      <c r="H2800" s="10"/>
      <c r="I2800" s="10"/>
      <c r="J2800" s="10"/>
      <c r="K2800" s="11"/>
      <c r="L2800" s="11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12"/>
      <c r="AE2800" s="12"/>
      <c r="AF2800" s="12"/>
      <c r="AG2800" s="12"/>
      <c r="AH2800" s="12"/>
      <c r="AI2800" s="12"/>
      <c r="AJ2800" s="12"/>
      <c r="AK2800" s="12"/>
      <c r="AL2800" s="12"/>
      <c r="AM2800" s="12"/>
      <c r="AN2800" s="12"/>
      <c r="AO2800" s="12"/>
      <c r="AP2800" s="12"/>
      <c r="AQ2800" s="12"/>
      <c r="AR2800" s="12"/>
      <c r="AS2800" s="12"/>
      <c r="AT2800" s="12"/>
      <c r="AU2800" s="12"/>
      <c r="AV2800" s="12"/>
      <c r="AW2800" s="12"/>
      <c r="AX2800" s="12"/>
      <c r="AY2800" s="12"/>
      <c r="AZ2800" s="12"/>
      <c r="BA2800" s="12"/>
      <c r="BB2800" s="12"/>
      <c r="BC2800" s="12"/>
      <c r="BD2800" s="12"/>
      <c r="BE2800" s="12"/>
      <c r="BF2800" s="12"/>
      <c r="BG2800" s="12"/>
      <c r="BH2800" s="12"/>
      <c r="BI2800" s="12"/>
      <c r="BJ2800" s="13"/>
      <c r="BK2800" s="13"/>
      <c r="BL2800" s="13"/>
      <c r="BM2800" s="13"/>
      <c r="BN2800" s="13"/>
    </row>
    <row r="2801" spans="1:66" x14ac:dyDescent="0.25">
      <c r="A2801" s="10"/>
      <c r="B2801" s="10"/>
      <c r="C2801" s="10"/>
      <c r="D2801" s="10"/>
      <c r="E2801" s="10"/>
      <c r="F2801" s="10"/>
      <c r="G2801" s="10"/>
      <c r="H2801" s="10"/>
      <c r="I2801" s="10"/>
      <c r="J2801" s="10"/>
      <c r="K2801" s="11"/>
      <c r="L2801" s="11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2"/>
      <c r="AS2801" s="12"/>
      <c r="AT2801" s="12"/>
      <c r="AU2801" s="12"/>
      <c r="AV2801" s="12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12"/>
      <c r="BG2801" s="12"/>
      <c r="BH2801" s="12"/>
      <c r="BI2801" s="12"/>
      <c r="BJ2801" s="13"/>
      <c r="BK2801" s="13"/>
      <c r="BL2801" s="13"/>
      <c r="BM2801" s="13"/>
      <c r="BN2801" s="13"/>
    </row>
    <row r="2802" spans="1:66" x14ac:dyDescent="0.25">
      <c r="A2802" s="10"/>
      <c r="B2802" s="10"/>
      <c r="C2802" s="10"/>
      <c r="D2802" s="10"/>
      <c r="E2802" s="10"/>
      <c r="F2802" s="10"/>
      <c r="G2802" s="10"/>
      <c r="H2802" s="10"/>
      <c r="I2802" s="10"/>
      <c r="J2802" s="10"/>
      <c r="K2802" s="11"/>
      <c r="L2802" s="11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  <c r="AE2802" s="12"/>
      <c r="AF2802" s="12"/>
      <c r="AG2802" s="12"/>
      <c r="AH2802" s="12"/>
      <c r="AI2802" s="12"/>
      <c r="AJ2802" s="12"/>
      <c r="AK2802" s="12"/>
      <c r="AL2802" s="12"/>
      <c r="AM2802" s="12"/>
      <c r="AN2802" s="12"/>
      <c r="AO2802" s="12"/>
      <c r="AP2802" s="12"/>
      <c r="AQ2802" s="12"/>
      <c r="AR2802" s="12"/>
      <c r="AS2802" s="12"/>
      <c r="AT2802" s="12"/>
      <c r="AU2802" s="12"/>
      <c r="AV2802" s="12"/>
      <c r="AW2802" s="12"/>
      <c r="AX2802" s="12"/>
      <c r="AY2802" s="12"/>
      <c r="AZ2802" s="12"/>
      <c r="BA2802" s="12"/>
      <c r="BB2802" s="12"/>
      <c r="BC2802" s="12"/>
      <c r="BD2802" s="12"/>
      <c r="BE2802" s="12"/>
      <c r="BF2802" s="12"/>
      <c r="BG2802" s="12"/>
      <c r="BH2802" s="12"/>
      <c r="BI2802" s="12"/>
      <c r="BJ2802" s="13"/>
      <c r="BK2802" s="13"/>
      <c r="BL2802" s="13"/>
      <c r="BM2802" s="13"/>
      <c r="BN2802" s="13"/>
    </row>
    <row r="2803" spans="1:66" x14ac:dyDescent="0.25">
      <c r="A2803" s="10"/>
      <c r="B2803" s="10"/>
      <c r="C2803" s="10"/>
      <c r="D2803" s="10"/>
      <c r="E2803" s="10"/>
      <c r="F2803" s="10"/>
      <c r="G2803" s="10"/>
      <c r="H2803" s="10"/>
      <c r="I2803" s="10"/>
      <c r="J2803" s="10"/>
      <c r="K2803" s="11"/>
      <c r="L2803" s="11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2"/>
      <c r="AS2803" s="12"/>
      <c r="AT2803" s="12"/>
      <c r="AU2803" s="12"/>
      <c r="AV2803" s="12"/>
      <c r="AW2803" s="12"/>
      <c r="AX2803" s="12"/>
      <c r="AY2803" s="12"/>
      <c r="AZ2803" s="12"/>
      <c r="BA2803" s="12"/>
      <c r="BB2803" s="12"/>
      <c r="BC2803" s="12"/>
      <c r="BD2803" s="12"/>
      <c r="BE2803" s="12"/>
      <c r="BF2803" s="12"/>
      <c r="BG2803" s="12"/>
      <c r="BH2803" s="12"/>
      <c r="BI2803" s="12"/>
      <c r="BJ2803" s="13"/>
      <c r="BK2803" s="13"/>
      <c r="BL2803" s="13"/>
      <c r="BM2803" s="13"/>
      <c r="BN2803" s="13"/>
    </row>
    <row r="2804" spans="1:66" x14ac:dyDescent="0.25">
      <c r="A2804" s="10"/>
      <c r="B2804" s="10"/>
      <c r="C2804" s="10"/>
      <c r="D2804" s="10"/>
      <c r="E2804" s="10"/>
      <c r="F2804" s="10"/>
      <c r="G2804" s="10"/>
      <c r="H2804" s="10"/>
      <c r="I2804" s="10"/>
      <c r="J2804" s="10"/>
      <c r="K2804" s="11"/>
      <c r="L2804" s="11"/>
      <c r="M2804" s="12"/>
      <c r="N2804" s="12"/>
      <c r="O2804" s="12"/>
      <c r="P2804" s="12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  <c r="AA2804" s="12"/>
      <c r="AB2804" s="12"/>
      <c r="AC2804" s="12"/>
      <c r="AD2804" s="12"/>
      <c r="AE2804" s="12"/>
      <c r="AF2804" s="12"/>
      <c r="AG2804" s="12"/>
      <c r="AH2804" s="12"/>
      <c r="AI2804" s="12"/>
      <c r="AJ2804" s="12"/>
      <c r="AK2804" s="12"/>
      <c r="AL2804" s="12"/>
      <c r="AM2804" s="12"/>
      <c r="AN2804" s="12"/>
      <c r="AO2804" s="12"/>
      <c r="AP2804" s="12"/>
      <c r="AQ2804" s="12"/>
      <c r="AR2804" s="12"/>
      <c r="AS2804" s="12"/>
      <c r="AT2804" s="12"/>
      <c r="AU2804" s="12"/>
      <c r="AV2804" s="12"/>
      <c r="AW2804" s="12"/>
      <c r="AX2804" s="12"/>
      <c r="AY2804" s="12"/>
      <c r="AZ2804" s="12"/>
      <c r="BA2804" s="12"/>
      <c r="BB2804" s="12"/>
      <c r="BC2804" s="12"/>
      <c r="BD2804" s="12"/>
      <c r="BE2804" s="12"/>
      <c r="BF2804" s="12"/>
      <c r="BG2804" s="12"/>
      <c r="BH2804" s="12"/>
      <c r="BI2804" s="12"/>
      <c r="BJ2804" s="13"/>
      <c r="BK2804" s="13"/>
      <c r="BL2804" s="13"/>
      <c r="BM2804" s="13"/>
      <c r="BN2804" s="13"/>
    </row>
    <row r="2805" spans="1:66" x14ac:dyDescent="0.25">
      <c r="A2805" s="10"/>
      <c r="B2805" s="10"/>
      <c r="C2805" s="10"/>
      <c r="D2805" s="10"/>
      <c r="E2805" s="10"/>
      <c r="F2805" s="10"/>
      <c r="G2805" s="10"/>
      <c r="H2805" s="10"/>
      <c r="I2805" s="10"/>
      <c r="J2805" s="10"/>
      <c r="K2805" s="11"/>
      <c r="L2805" s="11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2"/>
      <c r="AS2805" s="12"/>
      <c r="AT2805" s="12"/>
      <c r="AU2805" s="12"/>
      <c r="AV2805" s="12"/>
      <c r="AW2805" s="12"/>
      <c r="AX2805" s="12"/>
      <c r="AY2805" s="12"/>
      <c r="AZ2805" s="12"/>
      <c r="BA2805" s="12"/>
      <c r="BB2805" s="12"/>
      <c r="BC2805" s="12"/>
      <c r="BD2805" s="12"/>
      <c r="BE2805" s="12"/>
      <c r="BF2805" s="12"/>
      <c r="BG2805" s="12"/>
      <c r="BH2805" s="12"/>
      <c r="BI2805" s="12"/>
      <c r="BJ2805" s="13"/>
      <c r="BK2805" s="13"/>
      <c r="BL2805" s="13"/>
      <c r="BM2805" s="13"/>
      <c r="BN2805" s="13"/>
    </row>
    <row r="2806" spans="1:66" x14ac:dyDescent="0.25">
      <c r="A2806" s="10"/>
      <c r="B2806" s="10"/>
      <c r="C2806" s="10"/>
      <c r="D2806" s="10"/>
      <c r="E2806" s="10"/>
      <c r="F2806" s="10"/>
      <c r="G2806" s="10"/>
      <c r="H2806" s="10"/>
      <c r="I2806" s="10"/>
      <c r="J2806" s="10"/>
      <c r="K2806" s="11"/>
      <c r="L2806" s="11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12"/>
      <c r="AE2806" s="12"/>
      <c r="AF2806" s="12"/>
      <c r="AG2806" s="12"/>
      <c r="AH2806" s="12"/>
      <c r="AI2806" s="12"/>
      <c r="AJ2806" s="12"/>
      <c r="AK2806" s="12"/>
      <c r="AL2806" s="12"/>
      <c r="AM2806" s="12"/>
      <c r="AN2806" s="12"/>
      <c r="AO2806" s="12"/>
      <c r="AP2806" s="12"/>
      <c r="AQ2806" s="12"/>
      <c r="AR2806" s="12"/>
      <c r="AS2806" s="12"/>
      <c r="AT2806" s="12"/>
      <c r="AU2806" s="12"/>
      <c r="AV2806" s="12"/>
      <c r="AW2806" s="12"/>
      <c r="AX2806" s="12"/>
      <c r="AY2806" s="12"/>
      <c r="AZ2806" s="12"/>
      <c r="BA2806" s="12"/>
      <c r="BB2806" s="12"/>
      <c r="BC2806" s="12"/>
      <c r="BD2806" s="12"/>
      <c r="BE2806" s="12"/>
      <c r="BF2806" s="12"/>
      <c r="BG2806" s="12"/>
      <c r="BH2806" s="12"/>
      <c r="BI2806" s="12"/>
      <c r="BJ2806" s="13"/>
      <c r="BK2806" s="13"/>
      <c r="BL2806" s="13"/>
      <c r="BM2806" s="13"/>
      <c r="BN2806" s="13"/>
    </row>
    <row r="2807" spans="1:66" x14ac:dyDescent="0.25">
      <c r="A2807" s="10"/>
      <c r="B2807" s="10"/>
      <c r="C2807" s="10"/>
      <c r="D2807" s="10"/>
      <c r="E2807" s="10"/>
      <c r="F2807" s="10"/>
      <c r="G2807" s="10"/>
      <c r="H2807" s="10"/>
      <c r="I2807" s="10"/>
      <c r="J2807" s="10"/>
      <c r="K2807" s="11"/>
      <c r="L2807" s="11"/>
      <c r="M2807" s="12"/>
      <c r="N2807" s="12"/>
      <c r="O2807" s="12"/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2"/>
      <c r="AS2807" s="12"/>
      <c r="AT2807" s="12"/>
      <c r="AU2807" s="12"/>
      <c r="AV2807" s="12"/>
      <c r="AW2807" s="12"/>
      <c r="AX2807" s="12"/>
      <c r="AY2807" s="12"/>
      <c r="AZ2807" s="12"/>
      <c r="BA2807" s="12"/>
      <c r="BB2807" s="12"/>
      <c r="BC2807" s="12"/>
      <c r="BD2807" s="12"/>
      <c r="BE2807" s="12"/>
      <c r="BF2807" s="12"/>
      <c r="BG2807" s="12"/>
      <c r="BH2807" s="12"/>
      <c r="BI2807" s="12"/>
      <c r="BJ2807" s="13"/>
      <c r="BK2807" s="13"/>
      <c r="BL2807" s="13"/>
      <c r="BM2807" s="13"/>
      <c r="BN2807" s="13"/>
    </row>
    <row r="2808" spans="1:66" x14ac:dyDescent="0.25">
      <c r="A2808" s="10"/>
      <c r="B2808" s="10"/>
      <c r="C2808" s="10"/>
      <c r="D2808" s="10"/>
      <c r="E2808" s="10"/>
      <c r="F2808" s="10"/>
      <c r="G2808" s="10"/>
      <c r="H2808" s="10"/>
      <c r="I2808" s="10"/>
      <c r="J2808" s="10"/>
      <c r="K2808" s="11"/>
      <c r="L2808" s="11"/>
      <c r="M2808" s="12"/>
      <c r="N2808" s="12"/>
      <c r="O2808" s="12"/>
      <c r="P2808" s="12"/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  <c r="AA2808" s="12"/>
      <c r="AB2808" s="12"/>
      <c r="AC2808" s="12"/>
      <c r="AD2808" s="12"/>
      <c r="AE2808" s="12"/>
      <c r="AF2808" s="12"/>
      <c r="AG2808" s="12"/>
      <c r="AH2808" s="12"/>
      <c r="AI2808" s="12"/>
      <c r="AJ2808" s="12"/>
      <c r="AK2808" s="12"/>
      <c r="AL2808" s="12"/>
      <c r="AM2808" s="12"/>
      <c r="AN2808" s="12"/>
      <c r="AO2808" s="12"/>
      <c r="AP2808" s="12"/>
      <c r="AQ2808" s="12"/>
      <c r="AR2808" s="12"/>
      <c r="AS2808" s="12"/>
      <c r="AT2808" s="12"/>
      <c r="AU2808" s="12"/>
      <c r="AV2808" s="12"/>
      <c r="AW2808" s="12"/>
      <c r="AX2808" s="12"/>
      <c r="AY2808" s="12"/>
      <c r="AZ2808" s="12"/>
      <c r="BA2808" s="12"/>
      <c r="BB2808" s="12"/>
      <c r="BC2808" s="12"/>
      <c r="BD2808" s="12"/>
      <c r="BE2808" s="12"/>
      <c r="BF2808" s="12"/>
      <c r="BG2808" s="12"/>
      <c r="BH2808" s="12"/>
      <c r="BI2808" s="12"/>
      <c r="BJ2808" s="13"/>
      <c r="BK2808" s="13"/>
      <c r="BL2808" s="13"/>
      <c r="BM2808" s="13"/>
      <c r="BN2808" s="13"/>
    </row>
    <row r="2809" spans="1:66" x14ac:dyDescent="0.25">
      <c r="A2809" s="10"/>
      <c r="B2809" s="10"/>
      <c r="C2809" s="10"/>
      <c r="D2809" s="10"/>
      <c r="E2809" s="10"/>
      <c r="F2809" s="10"/>
      <c r="G2809" s="10"/>
      <c r="H2809" s="10"/>
      <c r="I2809" s="10"/>
      <c r="J2809" s="10"/>
      <c r="K2809" s="11"/>
      <c r="L2809" s="11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2"/>
      <c r="AS2809" s="12"/>
      <c r="AT2809" s="12"/>
      <c r="AU2809" s="12"/>
      <c r="AV2809" s="12"/>
      <c r="AW2809" s="12"/>
      <c r="AX2809" s="12"/>
      <c r="AY2809" s="12"/>
      <c r="AZ2809" s="12"/>
      <c r="BA2809" s="12"/>
      <c r="BB2809" s="12"/>
      <c r="BC2809" s="12"/>
      <c r="BD2809" s="12"/>
      <c r="BE2809" s="12"/>
      <c r="BF2809" s="12"/>
      <c r="BG2809" s="12"/>
      <c r="BH2809" s="12"/>
      <c r="BI2809" s="12"/>
      <c r="BJ2809" s="13"/>
      <c r="BK2809" s="13"/>
      <c r="BL2809" s="13"/>
      <c r="BM2809" s="13"/>
      <c r="BN2809" s="13"/>
    </row>
    <row r="2810" spans="1:66" x14ac:dyDescent="0.25">
      <c r="A2810" s="10"/>
      <c r="B2810" s="10"/>
      <c r="C2810" s="10"/>
      <c r="D2810" s="10"/>
      <c r="E2810" s="10"/>
      <c r="F2810" s="10"/>
      <c r="G2810" s="10"/>
      <c r="H2810" s="10"/>
      <c r="I2810" s="10"/>
      <c r="J2810" s="10"/>
      <c r="K2810" s="11"/>
      <c r="L2810" s="11"/>
      <c r="M2810" s="12"/>
      <c r="N2810" s="12"/>
      <c r="O2810" s="12"/>
      <c r="P2810" s="12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  <c r="AA2810" s="12"/>
      <c r="AB2810" s="12"/>
      <c r="AC2810" s="12"/>
      <c r="AD2810" s="12"/>
      <c r="AE2810" s="12"/>
      <c r="AF2810" s="12"/>
      <c r="AG2810" s="12"/>
      <c r="AH2810" s="12"/>
      <c r="AI2810" s="12"/>
      <c r="AJ2810" s="12"/>
      <c r="AK2810" s="12"/>
      <c r="AL2810" s="12"/>
      <c r="AM2810" s="12"/>
      <c r="AN2810" s="12"/>
      <c r="AO2810" s="12"/>
      <c r="AP2810" s="12"/>
      <c r="AQ2810" s="12"/>
      <c r="AR2810" s="12"/>
      <c r="AS2810" s="12"/>
      <c r="AT2810" s="12"/>
      <c r="AU2810" s="12"/>
      <c r="AV2810" s="12"/>
      <c r="AW2810" s="12"/>
      <c r="AX2810" s="12"/>
      <c r="AY2810" s="12"/>
      <c r="AZ2810" s="12"/>
      <c r="BA2810" s="12"/>
      <c r="BB2810" s="12"/>
      <c r="BC2810" s="12"/>
      <c r="BD2810" s="12"/>
      <c r="BE2810" s="12"/>
      <c r="BF2810" s="12"/>
      <c r="BG2810" s="12"/>
      <c r="BH2810" s="12"/>
      <c r="BI2810" s="12"/>
      <c r="BJ2810" s="13"/>
      <c r="BK2810" s="13"/>
      <c r="BL2810" s="13"/>
      <c r="BM2810" s="13"/>
      <c r="BN2810" s="13"/>
    </row>
    <row r="2811" spans="1:66" x14ac:dyDescent="0.25">
      <c r="A2811" s="10"/>
      <c r="B2811" s="10"/>
      <c r="C2811" s="10"/>
      <c r="D2811" s="10"/>
      <c r="E2811" s="10"/>
      <c r="F2811" s="10"/>
      <c r="G2811" s="10"/>
      <c r="H2811" s="10"/>
      <c r="I2811" s="10"/>
      <c r="J2811" s="10"/>
      <c r="K2811" s="11"/>
      <c r="L2811" s="11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2"/>
      <c r="AS2811" s="12"/>
      <c r="AT2811" s="12"/>
      <c r="AU2811" s="12"/>
      <c r="AV2811" s="12"/>
      <c r="AW2811" s="12"/>
      <c r="AX2811" s="12"/>
      <c r="AY2811" s="12"/>
      <c r="AZ2811" s="12"/>
      <c r="BA2811" s="12"/>
      <c r="BB2811" s="12"/>
      <c r="BC2811" s="12"/>
      <c r="BD2811" s="12"/>
      <c r="BE2811" s="12"/>
      <c r="BF2811" s="12"/>
      <c r="BG2811" s="12"/>
      <c r="BH2811" s="12"/>
      <c r="BI2811" s="12"/>
      <c r="BJ2811" s="13"/>
      <c r="BK2811" s="13"/>
      <c r="BL2811" s="13"/>
      <c r="BM2811" s="13"/>
      <c r="BN2811" s="13"/>
    </row>
    <row r="2812" spans="1:66" x14ac:dyDescent="0.25">
      <c r="A2812" s="10"/>
      <c r="B2812" s="10"/>
      <c r="C2812" s="10"/>
      <c r="D2812" s="10"/>
      <c r="E2812" s="10"/>
      <c r="F2812" s="10"/>
      <c r="G2812" s="10"/>
      <c r="H2812" s="10"/>
      <c r="I2812" s="10"/>
      <c r="J2812" s="10"/>
      <c r="K2812" s="11"/>
      <c r="L2812" s="11"/>
      <c r="M2812" s="12"/>
      <c r="N2812" s="12"/>
      <c r="O2812" s="12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12"/>
      <c r="AE2812" s="12"/>
      <c r="AF2812" s="12"/>
      <c r="AG2812" s="12"/>
      <c r="AH2812" s="12"/>
      <c r="AI2812" s="12"/>
      <c r="AJ2812" s="12"/>
      <c r="AK2812" s="12"/>
      <c r="AL2812" s="12"/>
      <c r="AM2812" s="12"/>
      <c r="AN2812" s="12"/>
      <c r="AO2812" s="12"/>
      <c r="AP2812" s="12"/>
      <c r="AQ2812" s="12"/>
      <c r="AR2812" s="12"/>
      <c r="AS2812" s="12"/>
      <c r="AT2812" s="12"/>
      <c r="AU2812" s="12"/>
      <c r="AV2812" s="12"/>
      <c r="AW2812" s="12"/>
      <c r="AX2812" s="12"/>
      <c r="AY2812" s="12"/>
      <c r="AZ2812" s="12"/>
      <c r="BA2812" s="12"/>
      <c r="BB2812" s="12"/>
      <c r="BC2812" s="12"/>
      <c r="BD2812" s="12"/>
      <c r="BE2812" s="12"/>
      <c r="BF2812" s="12"/>
      <c r="BG2812" s="12"/>
      <c r="BH2812" s="12"/>
      <c r="BI2812" s="12"/>
      <c r="BJ2812" s="13"/>
      <c r="BK2812" s="13"/>
      <c r="BL2812" s="13"/>
      <c r="BM2812" s="13"/>
      <c r="BN2812" s="13"/>
    </row>
    <row r="2813" spans="1:66" x14ac:dyDescent="0.25">
      <c r="A2813" s="10"/>
      <c r="B2813" s="10"/>
      <c r="C2813" s="10"/>
      <c r="D2813" s="10"/>
      <c r="E2813" s="10"/>
      <c r="F2813" s="10"/>
      <c r="G2813" s="10"/>
      <c r="H2813" s="10"/>
      <c r="I2813" s="10"/>
      <c r="J2813" s="10"/>
      <c r="K2813" s="11"/>
      <c r="L2813" s="11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  <c r="W2813" s="12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2"/>
      <c r="AS2813" s="12"/>
      <c r="AT2813" s="12"/>
      <c r="AU2813" s="12"/>
      <c r="AV2813" s="12"/>
      <c r="AW2813" s="12"/>
      <c r="AX2813" s="12"/>
      <c r="AY2813" s="12"/>
      <c r="AZ2813" s="12"/>
      <c r="BA2813" s="12"/>
      <c r="BB2813" s="12"/>
      <c r="BC2813" s="12"/>
      <c r="BD2813" s="12"/>
      <c r="BE2813" s="12"/>
      <c r="BF2813" s="12"/>
      <c r="BG2813" s="12"/>
      <c r="BH2813" s="12"/>
      <c r="BI2813" s="12"/>
      <c r="BJ2813" s="13"/>
      <c r="BK2813" s="13"/>
      <c r="BL2813" s="13"/>
      <c r="BM2813" s="13"/>
      <c r="BN2813" s="13"/>
    </row>
    <row r="2814" spans="1:66" x14ac:dyDescent="0.25">
      <c r="A2814" s="10"/>
      <c r="B2814" s="10"/>
      <c r="C2814" s="10"/>
      <c r="D2814" s="10"/>
      <c r="E2814" s="10"/>
      <c r="F2814" s="10"/>
      <c r="G2814" s="10"/>
      <c r="H2814" s="10"/>
      <c r="I2814" s="10"/>
      <c r="J2814" s="10"/>
      <c r="K2814" s="11"/>
      <c r="L2814" s="11"/>
      <c r="M2814" s="12"/>
      <c r="N2814" s="12"/>
      <c r="O2814" s="12"/>
      <c r="P2814" s="12"/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  <c r="AA2814" s="12"/>
      <c r="AB2814" s="12"/>
      <c r="AC2814" s="12"/>
      <c r="AD2814" s="12"/>
      <c r="AE2814" s="12"/>
      <c r="AF2814" s="12"/>
      <c r="AG2814" s="12"/>
      <c r="AH2814" s="12"/>
      <c r="AI2814" s="12"/>
      <c r="AJ2814" s="12"/>
      <c r="AK2814" s="12"/>
      <c r="AL2814" s="12"/>
      <c r="AM2814" s="12"/>
      <c r="AN2814" s="12"/>
      <c r="AO2814" s="12"/>
      <c r="AP2814" s="12"/>
      <c r="AQ2814" s="12"/>
      <c r="AR2814" s="12"/>
      <c r="AS2814" s="12"/>
      <c r="AT2814" s="12"/>
      <c r="AU2814" s="12"/>
      <c r="AV2814" s="12"/>
      <c r="AW2814" s="12"/>
      <c r="AX2814" s="12"/>
      <c r="AY2814" s="12"/>
      <c r="AZ2814" s="12"/>
      <c r="BA2814" s="12"/>
      <c r="BB2814" s="12"/>
      <c r="BC2814" s="12"/>
      <c r="BD2814" s="12"/>
      <c r="BE2814" s="12"/>
      <c r="BF2814" s="12"/>
      <c r="BG2814" s="12"/>
      <c r="BH2814" s="12"/>
      <c r="BI2814" s="12"/>
      <c r="BJ2814" s="13"/>
      <c r="BK2814" s="13"/>
      <c r="BL2814" s="13"/>
      <c r="BM2814" s="13"/>
      <c r="BN2814" s="13"/>
    </row>
    <row r="2815" spans="1:66" x14ac:dyDescent="0.25">
      <c r="A2815" s="10"/>
      <c r="B2815" s="10"/>
      <c r="C2815" s="10"/>
      <c r="D2815" s="10"/>
      <c r="E2815" s="10"/>
      <c r="F2815" s="10"/>
      <c r="G2815" s="10"/>
      <c r="H2815" s="10"/>
      <c r="I2815" s="10"/>
      <c r="J2815" s="10"/>
      <c r="K2815" s="11"/>
      <c r="L2815" s="11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2"/>
      <c r="AS2815" s="12"/>
      <c r="AT2815" s="12"/>
      <c r="AU2815" s="12"/>
      <c r="AV2815" s="12"/>
      <c r="AW2815" s="12"/>
      <c r="AX2815" s="12"/>
      <c r="AY2815" s="12"/>
      <c r="AZ2815" s="12"/>
      <c r="BA2815" s="12"/>
      <c r="BB2815" s="12"/>
      <c r="BC2815" s="12"/>
      <c r="BD2815" s="12"/>
      <c r="BE2815" s="12"/>
      <c r="BF2815" s="12"/>
      <c r="BG2815" s="12"/>
      <c r="BH2815" s="12"/>
      <c r="BI2815" s="12"/>
      <c r="BJ2815" s="13"/>
      <c r="BK2815" s="13"/>
      <c r="BL2815" s="13"/>
      <c r="BM2815" s="13"/>
      <c r="BN2815" s="13"/>
    </row>
    <row r="2816" spans="1:66" x14ac:dyDescent="0.25">
      <c r="A2816" s="10"/>
      <c r="B2816" s="10"/>
      <c r="C2816" s="10"/>
      <c r="D2816" s="10"/>
      <c r="E2816" s="10"/>
      <c r="F2816" s="10"/>
      <c r="G2816" s="10"/>
      <c r="H2816" s="10"/>
      <c r="I2816" s="10"/>
      <c r="J2816" s="10"/>
      <c r="K2816" s="11"/>
      <c r="L2816" s="11"/>
      <c r="M2816" s="12"/>
      <c r="N2816" s="12"/>
      <c r="O2816" s="12"/>
      <c r="P2816" s="12"/>
      <c r="Q2816" s="12"/>
      <c r="R2816" s="12"/>
      <c r="S2816" s="12"/>
      <c r="T2816" s="12"/>
      <c r="U2816" s="12"/>
      <c r="V2816" s="12"/>
      <c r="W2816" s="12"/>
      <c r="X2816" s="12"/>
      <c r="Y2816" s="12"/>
      <c r="Z2816" s="12"/>
      <c r="AA2816" s="12"/>
      <c r="AB2816" s="12"/>
      <c r="AC2816" s="12"/>
      <c r="AD2816" s="12"/>
      <c r="AE2816" s="12"/>
      <c r="AF2816" s="12"/>
      <c r="AG2816" s="12"/>
      <c r="AH2816" s="12"/>
      <c r="AI2816" s="12"/>
      <c r="AJ2816" s="12"/>
      <c r="AK2816" s="12"/>
      <c r="AL2816" s="12"/>
      <c r="AM2816" s="12"/>
      <c r="AN2816" s="12"/>
      <c r="AO2816" s="12"/>
      <c r="AP2816" s="12"/>
      <c r="AQ2816" s="12"/>
      <c r="AR2816" s="12"/>
      <c r="AS2816" s="12"/>
      <c r="AT2816" s="12"/>
      <c r="AU2816" s="12"/>
      <c r="AV2816" s="12"/>
      <c r="AW2816" s="12"/>
      <c r="AX2816" s="12"/>
      <c r="AY2816" s="12"/>
      <c r="AZ2816" s="12"/>
      <c r="BA2816" s="12"/>
      <c r="BB2816" s="12"/>
      <c r="BC2816" s="12"/>
      <c r="BD2816" s="12"/>
      <c r="BE2816" s="12"/>
      <c r="BF2816" s="12"/>
      <c r="BG2816" s="12"/>
      <c r="BH2816" s="12"/>
      <c r="BI2816" s="12"/>
      <c r="BJ2816" s="13"/>
      <c r="BK2816" s="13"/>
      <c r="BL2816" s="13"/>
      <c r="BM2816" s="13"/>
      <c r="BN2816" s="13"/>
    </row>
    <row r="2817" spans="1:66" x14ac:dyDescent="0.25">
      <c r="A2817" s="10"/>
      <c r="B2817" s="10"/>
      <c r="C2817" s="10"/>
      <c r="D2817" s="10"/>
      <c r="E2817" s="10"/>
      <c r="F2817" s="10"/>
      <c r="G2817" s="10"/>
      <c r="H2817" s="10"/>
      <c r="I2817" s="10"/>
      <c r="J2817" s="10"/>
      <c r="K2817" s="11"/>
      <c r="L2817" s="11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2"/>
      <c r="AS2817" s="12"/>
      <c r="AT2817" s="12"/>
      <c r="AU2817" s="12"/>
      <c r="AV2817" s="12"/>
      <c r="AW2817" s="12"/>
      <c r="AX2817" s="12"/>
      <c r="AY2817" s="12"/>
      <c r="AZ2817" s="12"/>
      <c r="BA2817" s="12"/>
      <c r="BB2817" s="12"/>
      <c r="BC2817" s="12"/>
      <c r="BD2817" s="12"/>
      <c r="BE2817" s="12"/>
      <c r="BF2817" s="12"/>
      <c r="BG2817" s="12"/>
      <c r="BH2817" s="12"/>
      <c r="BI2817" s="12"/>
      <c r="BJ2817" s="13"/>
      <c r="BK2817" s="13"/>
      <c r="BL2817" s="13"/>
      <c r="BM2817" s="13"/>
      <c r="BN2817" s="13"/>
    </row>
    <row r="2818" spans="1:66" x14ac:dyDescent="0.25">
      <c r="A2818" s="10"/>
      <c r="B2818" s="10"/>
      <c r="C2818" s="10"/>
      <c r="D2818" s="10"/>
      <c r="E2818" s="10"/>
      <c r="F2818" s="10"/>
      <c r="G2818" s="10"/>
      <c r="H2818" s="10"/>
      <c r="I2818" s="10"/>
      <c r="J2818" s="10"/>
      <c r="K2818" s="11"/>
      <c r="L2818" s="11"/>
      <c r="M2818" s="12"/>
      <c r="N2818" s="12"/>
      <c r="O2818" s="12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12"/>
      <c r="AE2818" s="12"/>
      <c r="AF2818" s="12"/>
      <c r="AG2818" s="12"/>
      <c r="AH2818" s="12"/>
      <c r="AI2818" s="12"/>
      <c r="AJ2818" s="12"/>
      <c r="AK2818" s="12"/>
      <c r="AL2818" s="12"/>
      <c r="AM2818" s="12"/>
      <c r="AN2818" s="12"/>
      <c r="AO2818" s="12"/>
      <c r="AP2818" s="12"/>
      <c r="AQ2818" s="12"/>
      <c r="AR2818" s="12"/>
      <c r="AS2818" s="12"/>
      <c r="AT2818" s="12"/>
      <c r="AU2818" s="12"/>
      <c r="AV2818" s="12"/>
      <c r="AW2818" s="12"/>
      <c r="AX2818" s="12"/>
      <c r="AY2818" s="12"/>
      <c r="AZ2818" s="12"/>
      <c r="BA2818" s="12"/>
      <c r="BB2818" s="12"/>
      <c r="BC2818" s="12"/>
      <c r="BD2818" s="12"/>
      <c r="BE2818" s="12"/>
      <c r="BF2818" s="12"/>
      <c r="BG2818" s="12"/>
      <c r="BH2818" s="12"/>
      <c r="BI2818" s="12"/>
      <c r="BJ2818" s="13"/>
      <c r="BK2818" s="13"/>
      <c r="BL2818" s="13"/>
      <c r="BM2818" s="13"/>
      <c r="BN2818" s="13"/>
    </row>
    <row r="2819" spans="1:66" x14ac:dyDescent="0.25">
      <c r="A2819" s="10"/>
      <c r="B2819" s="10"/>
      <c r="C2819" s="10"/>
      <c r="D2819" s="10"/>
      <c r="E2819" s="10"/>
      <c r="F2819" s="10"/>
      <c r="G2819" s="10"/>
      <c r="H2819" s="10"/>
      <c r="I2819" s="10"/>
      <c r="J2819" s="10"/>
      <c r="K2819" s="11"/>
      <c r="L2819" s="11"/>
      <c r="M2819" s="12"/>
      <c r="N2819" s="12"/>
      <c r="O2819" s="12"/>
      <c r="P2819" s="12"/>
      <c r="Q2819" s="12"/>
      <c r="R2819" s="12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2"/>
      <c r="AS2819" s="12"/>
      <c r="AT2819" s="12"/>
      <c r="AU2819" s="12"/>
      <c r="AV2819" s="12"/>
      <c r="AW2819" s="12"/>
      <c r="AX2819" s="12"/>
      <c r="AY2819" s="12"/>
      <c r="AZ2819" s="12"/>
      <c r="BA2819" s="12"/>
      <c r="BB2819" s="12"/>
      <c r="BC2819" s="12"/>
      <c r="BD2819" s="12"/>
      <c r="BE2819" s="12"/>
      <c r="BF2819" s="12"/>
      <c r="BG2819" s="12"/>
      <c r="BH2819" s="12"/>
      <c r="BI2819" s="12"/>
      <c r="BJ2819" s="13"/>
      <c r="BK2819" s="13"/>
      <c r="BL2819" s="13"/>
      <c r="BM2819" s="13"/>
      <c r="BN2819" s="13"/>
    </row>
    <row r="2820" spans="1:66" x14ac:dyDescent="0.25">
      <c r="A2820" s="10"/>
      <c r="B2820" s="10"/>
      <c r="C2820" s="10"/>
      <c r="D2820" s="10"/>
      <c r="E2820" s="10"/>
      <c r="F2820" s="10"/>
      <c r="G2820" s="10"/>
      <c r="H2820" s="10"/>
      <c r="I2820" s="10"/>
      <c r="J2820" s="10"/>
      <c r="K2820" s="11"/>
      <c r="L2820" s="11"/>
      <c r="M2820" s="12"/>
      <c r="N2820" s="12"/>
      <c r="O2820" s="12"/>
      <c r="P2820" s="12"/>
      <c r="Q2820" s="12"/>
      <c r="R2820" s="12"/>
      <c r="S2820" s="12"/>
      <c r="T2820" s="12"/>
      <c r="U2820" s="12"/>
      <c r="V2820" s="12"/>
      <c r="W2820" s="12"/>
      <c r="X2820" s="12"/>
      <c r="Y2820" s="12"/>
      <c r="Z2820" s="12"/>
      <c r="AA2820" s="12"/>
      <c r="AB2820" s="12"/>
      <c r="AC2820" s="12"/>
      <c r="AD2820" s="12"/>
      <c r="AE2820" s="12"/>
      <c r="AF2820" s="12"/>
      <c r="AG2820" s="12"/>
      <c r="AH2820" s="12"/>
      <c r="AI2820" s="12"/>
      <c r="AJ2820" s="12"/>
      <c r="AK2820" s="12"/>
      <c r="AL2820" s="12"/>
      <c r="AM2820" s="12"/>
      <c r="AN2820" s="12"/>
      <c r="AO2820" s="12"/>
      <c r="AP2820" s="12"/>
      <c r="AQ2820" s="12"/>
      <c r="AR2820" s="12"/>
      <c r="AS2820" s="12"/>
      <c r="AT2820" s="12"/>
      <c r="AU2820" s="12"/>
      <c r="AV2820" s="12"/>
      <c r="AW2820" s="12"/>
      <c r="AX2820" s="12"/>
      <c r="AY2820" s="12"/>
      <c r="AZ2820" s="12"/>
      <c r="BA2820" s="12"/>
      <c r="BB2820" s="12"/>
      <c r="BC2820" s="12"/>
      <c r="BD2820" s="12"/>
      <c r="BE2820" s="12"/>
      <c r="BF2820" s="12"/>
      <c r="BG2820" s="12"/>
      <c r="BH2820" s="12"/>
      <c r="BI2820" s="12"/>
      <c r="BJ2820" s="13"/>
      <c r="BK2820" s="13"/>
      <c r="BL2820" s="13"/>
      <c r="BM2820" s="13"/>
      <c r="BN2820" s="13"/>
    </row>
    <row r="2821" spans="1:66" x14ac:dyDescent="0.25">
      <c r="A2821" s="10"/>
      <c r="B2821" s="10"/>
      <c r="C2821" s="10"/>
      <c r="D2821" s="10"/>
      <c r="E2821" s="10"/>
      <c r="F2821" s="10"/>
      <c r="G2821" s="10"/>
      <c r="H2821" s="10"/>
      <c r="I2821" s="10"/>
      <c r="J2821" s="10"/>
      <c r="K2821" s="11"/>
      <c r="L2821" s="11"/>
      <c r="M2821" s="12"/>
      <c r="N2821" s="12"/>
      <c r="O2821" s="12"/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2"/>
      <c r="AS2821" s="12"/>
      <c r="AT2821" s="12"/>
      <c r="AU2821" s="12"/>
      <c r="AV2821" s="12"/>
      <c r="AW2821" s="12"/>
      <c r="AX2821" s="12"/>
      <c r="AY2821" s="12"/>
      <c r="AZ2821" s="12"/>
      <c r="BA2821" s="12"/>
      <c r="BB2821" s="12"/>
      <c r="BC2821" s="12"/>
      <c r="BD2821" s="12"/>
      <c r="BE2821" s="12"/>
      <c r="BF2821" s="12"/>
      <c r="BG2821" s="12"/>
      <c r="BH2821" s="12"/>
      <c r="BI2821" s="12"/>
      <c r="BJ2821" s="13"/>
      <c r="BK2821" s="13"/>
      <c r="BL2821" s="13"/>
      <c r="BM2821" s="13"/>
      <c r="BN2821" s="13"/>
    </row>
    <row r="2822" spans="1:66" x14ac:dyDescent="0.25">
      <c r="A2822" s="10"/>
      <c r="B2822" s="10"/>
      <c r="C2822" s="10"/>
      <c r="D2822" s="10"/>
      <c r="E2822" s="10"/>
      <c r="F2822" s="10"/>
      <c r="G2822" s="10"/>
      <c r="H2822" s="10"/>
      <c r="I2822" s="10"/>
      <c r="J2822" s="10"/>
      <c r="K2822" s="11"/>
      <c r="L2822" s="11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  <c r="AE2822" s="12"/>
      <c r="AF2822" s="12"/>
      <c r="AG2822" s="12"/>
      <c r="AH2822" s="12"/>
      <c r="AI2822" s="12"/>
      <c r="AJ2822" s="12"/>
      <c r="AK2822" s="12"/>
      <c r="AL2822" s="12"/>
      <c r="AM2822" s="12"/>
      <c r="AN2822" s="12"/>
      <c r="AO2822" s="12"/>
      <c r="AP2822" s="12"/>
      <c r="AQ2822" s="12"/>
      <c r="AR2822" s="12"/>
      <c r="AS2822" s="12"/>
      <c r="AT2822" s="12"/>
      <c r="AU2822" s="12"/>
      <c r="AV2822" s="12"/>
      <c r="AW2822" s="12"/>
      <c r="AX2822" s="12"/>
      <c r="AY2822" s="12"/>
      <c r="AZ2822" s="12"/>
      <c r="BA2822" s="12"/>
      <c r="BB2822" s="12"/>
      <c r="BC2822" s="12"/>
      <c r="BD2822" s="12"/>
      <c r="BE2822" s="12"/>
      <c r="BF2822" s="12"/>
      <c r="BG2822" s="12"/>
      <c r="BH2822" s="12"/>
      <c r="BI2822" s="12"/>
      <c r="BJ2822" s="13"/>
      <c r="BK2822" s="13"/>
      <c r="BL2822" s="13"/>
      <c r="BM2822" s="13"/>
      <c r="BN2822" s="13"/>
    </row>
    <row r="2823" spans="1:66" x14ac:dyDescent="0.25">
      <c r="A2823" s="10"/>
      <c r="B2823" s="10"/>
      <c r="C2823" s="10"/>
      <c r="D2823" s="10"/>
      <c r="E2823" s="10"/>
      <c r="F2823" s="10"/>
      <c r="G2823" s="10"/>
      <c r="H2823" s="10"/>
      <c r="I2823" s="10"/>
      <c r="J2823" s="10"/>
      <c r="K2823" s="11"/>
      <c r="L2823" s="11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2"/>
      <c r="AS2823" s="12"/>
      <c r="AT2823" s="12"/>
      <c r="AU2823" s="12"/>
      <c r="AV2823" s="12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12"/>
      <c r="BG2823" s="12"/>
      <c r="BH2823" s="12"/>
      <c r="BI2823" s="12"/>
      <c r="BJ2823" s="13"/>
      <c r="BK2823" s="13"/>
      <c r="BL2823" s="13"/>
      <c r="BM2823" s="13"/>
      <c r="BN2823" s="13"/>
    </row>
    <row r="2824" spans="1:66" x14ac:dyDescent="0.25">
      <c r="A2824" s="10"/>
      <c r="B2824" s="10"/>
      <c r="C2824" s="10"/>
      <c r="D2824" s="10"/>
      <c r="E2824" s="10"/>
      <c r="F2824" s="10"/>
      <c r="G2824" s="10"/>
      <c r="H2824" s="10"/>
      <c r="I2824" s="10"/>
      <c r="J2824" s="10"/>
      <c r="K2824" s="11"/>
      <c r="L2824" s="11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12"/>
      <c r="AE2824" s="12"/>
      <c r="AF2824" s="12"/>
      <c r="AG2824" s="12"/>
      <c r="AH2824" s="12"/>
      <c r="AI2824" s="12"/>
      <c r="AJ2824" s="12"/>
      <c r="AK2824" s="12"/>
      <c r="AL2824" s="12"/>
      <c r="AM2824" s="12"/>
      <c r="AN2824" s="12"/>
      <c r="AO2824" s="12"/>
      <c r="AP2824" s="12"/>
      <c r="AQ2824" s="12"/>
      <c r="AR2824" s="12"/>
      <c r="AS2824" s="12"/>
      <c r="AT2824" s="12"/>
      <c r="AU2824" s="12"/>
      <c r="AV2824" s="12"/>
      <c r="AW2824" s="12"/>
      <c r="AX2824" s="12"/>
      <c r="AY2824" s="12"/>
      <c r="AZ2824" s="12"/>
      <c r="BA2824" s="12"/>
      <c r="BB2824" s="12"/>
      <c r="BC2824" s="12"/>
      <c r="BD2824" s="12"/>
      <c r="BE2824" s="12"/>
      <c r="BF2824" s="12"/>
      <c r="BG2824" s="12"/>
      <c r="BH2824" s="12"/>
      <c r="BI2824" s="12"/>
      <c r="BJ2824" s="13"/>
      <c r="BK2824" s="13"/>
      <c r="BL2824" s="13"/>
      <c r="BM2824" s="13"/>
      <c r="BN2824" s="13"/>
    </row>
    <row r="2825" spans="1:66" x14ac:dyDescent="0.25">
      <c r="A2825" s="10"/>
      <c r="B2825" s="10"/>
      <c r="C2825" s="10"/>
      <c r="D2825" s="10"/>
      <c r="E2825" s="10"/>
      <c r="F2825" s="10"/>
      <c r="G2825" s="10"/>
      <c r="H2825" s="10"/>
      <c r="I2825" s="10"/>
      <c r="J2825" s="10"/>
      <c r="K2825" s="11"/>
      <c r="L2825" s="11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2"/>
      <c r="AS2825" s="12"/>
      <c r="AT2825" s="12"/>
      <c r="AU2825" s="12"/>
      <c r="AV2825" s="12"/>
      <c r="AW2825" s="12"/>
      <c r="AX2825" s="12"/>
      <c r="AY2825" s="12"/>
      <c r="AZ2825" s="12"/>
      <c r="BA2825" s="12"/>
      <c r="BB2825" s="12"/>
      <c r="BC2825" s="12"/>
      <c r="BD2825" s="12"/>
      <c r="BE2825" s="12"/>
      <c r="BF2825" s="12"/>
      <c r="BG2825" s="12"/>
      <c r="BH2825" s="12"/>
      <c r="BI2825" s="12"/>
      <c r="BJ2825" s="13"/>
      <c r="BK2825" s="13"/>
      <c r="BL2825" s="13"/>
      <c r="BM2825" s="13"/>
      <c r="BN2825" s="13"/>
    </row>
    <row r="2826" spans="1:66" x14ac:dyDescent="0.25">
      <c r="A2826" s="10"/>
      <c r="B2826" s="10"/>
      <c r="C2826" s="10"/>
      <c r="D2826" s="10"/>
      <c r="E2826" s="10"/>
      <c r="F2826" s="10"/>
      <c r="G2826" s="10"/>
      <c r="H2826" s="10"/>
      <c r="I2826" s="10"/>
      <c r="J2826" s="10"/>
      <c r="K2826" s="11"/>
      <c r="L2826" s="11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12"/>
      <c r="AD2826" s="12"/>
      <c r="AE2826" s="12"/>
      <c r="AF2826" s="12"/>
      <c r="AG2826" s="12"/>
      <c r="AH2826" s="12"/>
      <c r="AI2826" s="12"/>
      <c r="AJ2826" s="12"/>
      <c r="AK2826" s="12"/>
      <c r="AL2826" s="12"/>
      <c r="AM2826" s="12"/>
      <c r="AN2826" s="12"/>
      <c r="AO2826" s="12"/>
      <c r="AP2826" s="12"/>
      <c r="AQ2826" s="12"/>
      <c r="AR2826" s="12"/>
      <c r="AS2826" s="12"/>
      <c r="AT2826" s="12"/>
      <c r="AU2826" s="12"/>
      <c r="AV2826" s="12"/>
      <c r="AW2826" s="12"/>
      <c r="AX2826" s="12"/>
      <c r="AY2826" s="12"/>
      <c r="AZ2826" s="12"/>
      <c r="BA2826" s="12"/>
      <c r="BB2826" s="12"/>
      <c r="BC2826" s="12"/>
      <c r="BD2826" s="12"/>
      <c r="BE2826" s="12"/>
      <c r="BF2826" s="12"/>
      <c r="BG2826" s="12"/>
      <c r="BH2826" s="12"/>
      <c r="BI2826" s="12"/>
      <c r="BJ2826" s="13"/>
      <c r="BK2826" s="13"/>
      <c r="BL2826" s="13"/>
      <c r="BM2826" s="13"/>
      <c r="BN2826" s="13"/>
    </row>
    <row r="2827" spans="1:66" x14ac:dyDescent="0.25">
      <c r="A2827" s="10"/>
      <c r="B2827" s="10"/>
      <c r="C2827" s="10"/>
      <c r="D2827" s="10"/>
      <c r="E2827" s="10"/>
      <c r="F2827" s="10"/>
      <c r="G2827" s="10"/>
      <c r="H2827" s="10"/>
      <c r="I2827" s="10"/>
      <c r="J2827" s="10"/>
      <c r="K2827" s="11"/>
      <c r="L2827" s="11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2"/>
      <c r="AS2827" s="12"/>
      <c r="AT2827" s="12"/>
      <c r="AU2827" s="12"/>
      <c r="AV2827" s="12"/>
      <c r="AW2827" s="12"/>
      <c r="AX2827" s="12"/>
      <c r="AY2827" s="12"/>
      <c r="AZ2827" s="12"/>
      <c r="BA2827" s="12"/>
      <c r="BB2827" s="12"/>
      <c r="BC2827" s="12"/>
      <c r="BD2827" s="12"/>
      <c r="BE2827" s="12"/>
      <c r="BF2827" s="12"/>
      <c r="BG2827" s="12"/>
      <c r="BH2827" s="12"/>
      <c r="BI2827" s="12"/>
      <c r="BJ2827" s="13"/>
      <c r="BK2827" s="13"/>
      <c r="BL2827" s="13"/>
      <c r="BM2827" s="13"/>
      <c r="BN2827" s="13"/>
    </row>
    <row r="2828" spans="1:66" x14ac:dyDescent="0.25">
      <c r="A2828" s="10"/>
      <c r="B2828" s="10"/>
      <c r="C2828" s="10"/>
      <c r="D2828" s="10"/>
      <c r="E2828" s="10"/>
      <c r="F2828" s="10"/>
      <c r="G2828" s="10"/>
      <c r="H2828" s="10"/>
      <c r="I2828" s="10"/>
      <c r="J2828" s="10"/>
      <c r="K2828" s="11"/>
      <c r="L2828" s="11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  <c r="AE2828" s="12"/>
      <c r="AF2828" s="12"/>
      <c r="AG2828" s="12"/>
      <c r="AH2828" s="12"/>
      <c r="AI2828" s="12"/>
      <c r="AJ2828" s="12"/>
      <c r="AK2828" s="12"/>
      <c r="AL2828" s="12"/>
      <c r="AM2828" s="12"/>
      <c r="AN2828" s="12"/>
      <c r="AO2828" s="12"/>
      <c r="AP2828" s="12"/>
      <c r="AQ2828" s="12"/>
      <c r="AR2828" s="12"/>
      <c r="AS2828" s="12"/>
      <c r="AT2828" s="12"/>
      <c r="AU2828" s="12"/>
      <c r="AV2828" s="12"/>
      <c r="AW2828" s="12"/>
      <c r="AX2828" s="12"/>
      <c r="AY2828" s="12"/>
      <c r="AZ2828" s="12"/>
      <c r="BA2828" s="12"/>
      <c r="BB2828" s="12"/>
      <c r="BC2828" s="12"/>
      <c r="BD2828" s="12"/>
      <c r="BE2828" s="12"/>
      <c r="BF2828" s="12"/>
      <c r="BG2828" s="12"/>
      <c r="BH2828" s="12"/>
      <c r="BI2828" s="12"/>
      <c r="BJ2828" s="13"/>
      <c r="BK2828" s="13"/>
      <c r="BL2828" s="13"/>
      <c r="BM2828" s="13"/>
      <c r="BN2828" s="13"/>
    </row>
    <row r="2829" spans="1:66" x14ac:dyDescent="0.25">
      <c r="A2829" s="10"/>
      <c r="B2829" s="10"/>
      <c r="C2829" s="10"/>
      <c r="D2829" s="10"/>
      <c r="E2829" s="10"/>
      <c r="F2829" s="10"/>
      <c r="G2829" s="10"/>
      <c r="H2829" s="10"/>
      <c r="I2829" s="10"/>
      <c r="J2829" s="10"/>
      <c r="K2829" s="11"/>
      <c r="L2829" s="11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2"/>
      <c r="AS2829" s="12"/>
      <c r="AT2829" s="12"/>
      <c r="AU2829" s="12"/>
      <c r="AV2829" s="12"/>
      <c r="AW2829" s="12"/>
      <c r="AX2829" s="12"/>
      <c r="AY2829" s="12"/>
      <c r="AZ2829" s="12"/>
      <c r="BA2829" s="12"/>
      <c r="BB2829" s="12"/>
      <c r="BC2829" s="12"/>
      <c r="BD2829" s="12"/>
      <c r="BE2829" s="12"/>
      <c r="BF2829" s="12"/>
      <c r="BG2829" s="12"/>
      <c r="BH2829" s="12"/>
      <c r="BI2829" s="12"/>
      <c r="BJ2829" s="13"/>
      <c r="BK2829" s="13"/>
      <c r="BL2829" s="13"/>
      <c r="BM2829" s="13"/>
      <c r="BN2829" s="13"/>
    </row>
    <row r="2830" spans="1:66" x14ac:dyDescent="0.25">
      <c r="A2830" s="10"/>
      <c r="B2830" s="10"/>
      <c r="C2830" s="10"/>
      <c r="D2830" s="10"/>
      <c r="E2830" s="10"/>
      <c r="F2830" s="10"/>
      <c r="G2830" s="10"/>
      <c r="H2830" s="10"/>
      <c r="I2830" s="10"/>
      <c r="J2830" s="10"/>
      <c r="K2830" s="11"/>
      <c r="L2830" s="11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  <c r="AE2830" s="12"/>
      <c r="AF2830" s="12"/>
      <c r="AG2830" s="12"/>
      <c r="AH2830" s="12"/>
      <c r="AI2830" s="12"/>
      <c r="AJ2830" s="12"/>
      <c r="AK2830" s="12"/>
      <c r="AL2830" s="12"/>
      <c r="AM2830" s="12"/>
      <c r="AN2830" s="12"/>
      <c r="AO2830" s="12"/>
      <c r="AP2830" s="12"/>
      <c r="AQ2830" s="12"/>
      <c r="AR2830" s="12"/>
      <c r="AS2830" s="12"/>
      <c r="AT2830" s="12"/>
      <c r="AU2830" s="12"/>
      <c r="AV2830" s="12"/>
      <c r="AW2830" s="12"/>
      <c r="AX2830" s="12"/>
      <c r="AY2830" s="12"/>
      <c r="AZ2830" s="12"/>
      <c r="BA2830" s="12"/>
      <c r="BB2830" s="12"/>
      <c r="BC2830" s="12"/>
      <c r="BD2830" s="12"/>
      <c r="BE2830" s="12"/>
      <c r="BF2830" s="12"/>
      <c r="BG2830" s="12"/>
      <c r="BH2830" s="12"/>
      <c r="BI2830" s="12"/>
      <c r="BJ2830" s="13"/>
      <c r="BK2830" s="13"/>
      <c r="BL2830" s="13"/>
      <c r="BM2830" s="13"/>
      <c r="BN2830" s="13"/>
    </row>
    <row r="2831" spans="1:66" x14ac:dyDescent="0.25">
      <c r="A2831" s="10"/>
      <c r="B2831" s="10"/>
      <c r="C2831" s="10"/>
      <c r="D2831" s="10"/>
      <c r="E2831" s="10"/>
      <c r="F2831" s="10"/>
      <c r="G2831" s="10"/>
      <c r="H2831" s="10"/>
      <c r="I2831" s="10"/>
      <c r="J2831" s="10"/>
      <c r="K2831" s="11"/>
      <c r="L2831" s="11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2"/>
      <c r="AS2831" s="12"/>
      <c r="AT2831" s="12"/>
      <c r="AU2831" s="12"/>
      <c r="AV2831" s="12"/>
      <c r="AW2831" s="12"/>
      <c r="AX2831" s="12"/>
      <c r="AY2831" s="12"/>
      <c r="AZ2831" s="12"/>
      <c r="BA2831" s="12"/>
      <c r="BB2831" s="12"/>
      <c r="BC2831" s="12"/>
      <c r="BD2831" s="12"/>
      <c r="BE2831" s="12"/>
      <c r="BF2831" s="12"/>
      <c r="BG2831" s="12"/>
      <c r="BH2831" s="12"/>
      <c r="BI2831" s="12"/>
      <c r="BJ2831" s="13"/>
      <c r="BK2831" s="13"/>
      <c r="BL2831" s="13"/>
      <c r="BM2831" s="13"/>
      <c r="BN2831" s="13"/>
    </row>
    <row r="2832" spans="1:66" x14ac:dyDescent="0.25">
      <c r="A2832" s="10"/>
      <c r="B2832" s="10"/>
      <c r="C2832" s="10"/>
      <c r="D2832" s="10"/>
      <c r="E2832" s="10"/>
      <c r="F2832" s="10"/>
      <c r="G2832" s="10"/>
      <c r="H2832" s="10"/>
      <c r="I2832" s="10"/>
      <c r="J2832" s="10"/>
      <c r="K2832" s="11"/>
      <c r="L2832" s="11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12"/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12"/>
      <c r="AP2832" s="12"/>
      <c r="AQ2832" s="12"/>
      <c r="AR2832" s="12"/>
      <c r="AS2832" s="12"/>
      <c r="AT2832" s="12"/>
      <c r="AU2832" s="12"/>
      <c r="AV2832" s="12"/>
      <c r="AW2832" s="12"/>
      <c r="AX2832" s="12"/>
      <c r="AY2832" s="12"/>
      <c r="AZ2832" s="12"/>
      <c r="BA2832" s="12"/>
      <c r="BB2832" s="12"/>
      <c r="BC2832" s="12"/>
      <c r="BD2832" s="12"/>
      <c r="BE2832" s="12"/>
      <c r="BF2832" s="12"/>
      <c r="BG2832" s="12"/>
      <c r="BH2832" s="12"/>
      <c r="BI2832" s="12"/>
      <c r="BJ2832" s="13"/>
      <c r="BK2832" s="13"/>
      <c r="BL2832" s="13"/>
      <c r="BM2832" s="13"/>
      <c r="BN2832" s="13"/>
    </row>
    <row r="2833" spans="1:66" x14ac:dyDescent="0.25">
      <c r="A2833" s="10"/>
      <c r="B2833" s="10"/>
      <c r="C2833" s="10"/>
      <c r="D2833" s="10"/>
      <c r="E2833" s="10"/>
      <c r="F2833" s="10"/>
      <c r="G2833" s="10"/>
      <c r="H2833" s="10"/>
      <c r="I2833" s="10"/>
      <c r="J2833" s="10"/>
      <c r="K2833" s="11"/>
      <c r="L2833" s="11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2"/>
      <c r="AS2833" s="12"/>
      <c r="AT2833" s="12"/>
      <c r="AU2833" s="12"/>
      <c r="AV2833" s="12"/>
      <c r="AW2833" s="12"/>
      <c r="AX2833" s="12"/>
      <c r="AY2833" s="12"/>
      <c r="AZ2833" s="12"/>
      <c r="BA2833" s="12"/>
      <c r="BB2833" s="12"/>
      <c r="BC2833" s="12"/>
      <c r="BD2833" s="12"/>
      <c r="BE2833" s="12"/>
      <c r="BF2833" s="12"/>
      <c r="BG2833" s="12"/>
      <c r="BH2833" s="12"/>
      <c r="BI2833" s="12"/>
      <c r="BJ2833" s="13"/>
      <c r="BK2833" s="13"/>
      <c r="BL2833" s="13"/>
      <c r="BM2833" s="13"/>
      <c r="BN2833" s="13"/>
    </row>
    <row r="2834" spans="1:66" x14ac:dyDescent="0.25">
      <c r="A2834" s="10"/>
      <c r="B2834" s="10"/>
      <c r="C2834" s="10"/>
      <c r="D2834" s="10"/>
      <c r="E2834" s="10"/>
      <c r="F2834" s="10"/>
      <c r="G2834" s="10"/>
      <c r="H2834" s="10"/>
      <c r="I2834" s="10"/>
      <c r="J2834" s="10"/>
      <c r="K2834" s="11"/>
      <c r="L2834" s="11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  <c r="AE2834" s="12"/>
      <c r="AF2834" s="12"/>
      <c r="AG2834" s="12"/>
      <c r="AH2834" s="12"/>
      <c r="AI2834" s="12"/>
      <c r="AJ2834" s="12"/>
      <c r="AK2834" s="12"/>
      <c r="AL2834" s="12"/>
      <c r="AM2834" s="12"/>
      <c r="AN2834" s="12"/>
      <c r="AO2834" s="12"/>
      <c r="AP2834" s="12"/>
      <c r="AQ2834" s="12"/>
      <c r="AR2834" s="12"/>
      <c r="AS2834" s="12"/>
      <c r="AT2834" s="12"/>
      <c r="AU2834" s="12"/>
      <c r="AV2834" s="12"/>
      <c r="AW2834" s="12"/>
      <c r="AX2834" s="12"/>
      <c r="AY2834" s="12"/>
      <c r="AZ2834" s="12"/>
      <c r="BA2834" s="12"/>
      <c r="BB2834" s="12"/>
      <c r="BC2834" s="12"/>
      <c r="BD2834" s="12"/>
      <c r="BE2834" s="12"/>
      <c r="BF2834" s="12"/>
      <c r="BG2834" s="12"/>
      <c r="BH2834" s="12"/>
      <c r="BI2834" s="12"/>
      <c r="BJ2834" s="13"/>
      <c r="BK2834" s="13"/>
      <c r="BL2834" s="13"/>
      <c r="BM2834" s="13"/>
      <c r="BN2834" s="13"/>
    </row>
    <row r="2835" spans="1:66" x14ac:dyDescent="0.25">
      <c r="A2835" s="10"/>
      <c r="B2835" s="10"/>
      <c r="C2835" s="10"/>
      <c r="D2835" s="10"/>
      <c r="E2835" s="10"/>
      <c r="F2835" s="10"/>
      <c r="G2835" s="10"/>
      <c r="H2835" s="10"/>
      <c r="I2835" s="10"/>
      <c r="J2835" s="10"/>
      <c r="K2835" s="11"/>
      <c r="L2835" s="11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2"/>
      <c r="AS2835" s="12"/>
      <c r="AT2835" s="12"/>
      <c r="AU2835" s="12"/>
      <c r="AV2835" s="12"/>
      <c r="AW2835" s="12"/>
      <c r="AX2835" s="12"/>
      <c r="AY2835" s="12"/>
      <c r="AZ2835" s="12"/>
      <c r="BA2835" s="12"/>
      <c r="BB2835" s="12"/>
      <c r="BC2835" s="12"/>
      <c r="BD2835" s="12"/>
      <c r="BE2835" s="12"/>
      <c r="BF2835" s="12"/>
      <c r="BG2835" s="12"/>
      <c r="BH2835" s="12"/>
      <c r="BI2835" s="12"/>
      <c r="BJ2835" s="13"/>
      <c r="BK2835" s="13"/>
      <c r="BL2835" s="13"/>
      <c r="BM2835" s="13"/>
      <c r="BN2835" s="13"/>
    </row>
    <row r="2836" spans="1:66" x14ac:dyDescent="0.25">
      <c r="A2836" s="10"/>
      <c r="B2836" s="10"/>
      <c r="C2836" s="10"/>
      <c r="D2836" s="10"/>
      <c r="E2836" s="10"/>
      <c r="F2836" s="10"/>
      <c r="G2836" s="10"/>
      <c r="H2836" s="10"/>
      <c r="I2836" s="10"/>
      <c r="J2836" s="10"/>
      <c r="K2836" s="11"/>
      <c r="L2836" s="11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  <c r="AE2836" s="12"/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12"/>
      <c r="AP2836" s="12"/>
      <c r="AQ2836" s="12"/>
      <c r="AR2836" s="12"/>
      <c r="AS2836" s="12"/>
      <c r="AT2836" s="12"/>
      <c r="AU2836" s="12"/>
      <c r="AV2836" s="12"/>
      <c r="AW2836" s="12"/>
      <c r="AX2836" s="12"/>
      <c r="AY2836" s="12"/>
      <c r="AZ2836" s="12"/>
      <c r="BA2836" s="12"/>
      <c r="BB2836" s="12"/>
      <c r="BC2836" s="12"/>
      <c r="BD2836" s="12"/>
      <c r="BE2836" s="12"/>
      <c r="BF2836" s="12"/>
      <c r="BG2836" s="12"/>
      <c r="BH2836" s="12"/>
      <c r="BI2836" s="12"/>
      <c r="BJ2836" s="13"/>
      <c r="BK2836" s="13"/>
      <c r="BL2836" s="13"/>
      <c r="BM2836" s="13"/>
      <c r="BN2836" s="13"/>
    </row>
    <row r="2837" spans="1:66" x14ac:dyDescent="0.25">
      <c r="A2837" s="10"/>
      <c r="B2837" s="10"/>
      <c r="C2837" s="10"/>
      <c r="D2837" s="10"/>
      <c r="E2837" s="10"/>
      <c r="F2837" s="10"/>
      <c r="G2837" s="10"/>
      <c r="H2837" s="10"/>
      <c r="I2837" s="10"/>
      <c r="J2837" s="10"/>
      <c r="K2837" s="11"/>
      <c r="L2837" s="11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2"/>
      <c r="AS2837" s="12"/>
      <c r="AT2837" s="12"/>
      <c r="AU2837" s="12"/>
      <c r="AV2837" s="12"/>
      <c r="AW2837" s="12"/>
      <c r="AX2837" s="12"/>
      <c r="AY2837" s="12"/>
      <c r="AZ2837" s="12"/>
      <c r="BA2837" s="12"/>
      <c r="BB2837" s="12"/>
      <c r="BC2837" s="12"/>
      <c r="BD2837" s="12"/>
      <c r="BE2837" s="12"/>
      <c r="BF2837" s="12"/>
      <c r="BG2837" s="12"/>
      <c r="BH2837" s="12"/>
      <c r="BI2837" s="12"/>
      <c r="BJ2837" s="13"/>
      <c r="BK2837" s="13"/>
      <c r="BL2837" s="13"/>
      <c r="BM2837" s="13"/>
      <c r="BN2837" s="13"/>
    </row>
    <row r="2838" spans="1:66" x14ac:dyDescent="0.25">
      <c r="A2838" s="10"/>
      <c r="B2838" s="10"/>
      <c r="C2838" s="10"/>
      <c r="D2838" s="10"/>
      <c r="E2838" s="10"/>
      <c r="F2838" s="10"/>
      <c r="G2838" s="10"/>
      <c r="H2838" s="10"/>
      <c r="I2838" s="10"/>
      <c r="J2838" s="10"/>
      <c r="K2838" s="11"/>
      <c r="L2838" s="11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  <c r="AE2838" s="12"/>
      <c r="AF2838" s="12"/>
      <c r="AG2838" s="12"/>
      <c r="AH2838" s="12"/>
      <c r="AI2838" s="12"/>
      <c r="AJ2838" s="12"/>
      <c r="AK2838" s="12"/>
      <c r="AL2838" s="12"/>
      <c r="AM2838" s="12"/>
      <c r="AN2838" s="12"/>
      <c r="AO2838" s="12"/>
      <c r="AP2838" s="12"/>
      <c r="AQ2838" s="12"/>
      <c r="AR2838" s="12"/>
      <c r="AS2838" s="12"/>
      <c r="AT2838" s="12"/>
      <c r="AU2838" s="12"/>
      <c r="AV2838" s="12"/>
      <c r="AW2838" s="12"/>
      <c r="AX2838" s="12"/>
      <c r="AY2838" s="12"/>
      <c r="AZ2838" s="12"/>
      <c r="BA2838" s="12"/>
      <c r="BB2838" s="12"/>
      <c r="BC2838" s="12"/>
      <c r="BD2838" s="12"/>
      <c r="BE2838" s="12"/>
      <c r="BF2838" s="12"/>
      <c r="BG2838" s="12"/>
      <c r="BH2838" s="12"/>
      <c r="BI2838" s="12"/>
      <c r="BJ2838" s="13"/>
      <c r="BK2838" s="13"/>
      <c r="BL2838" s="13"/>
      <c r="BM2838" s="13"/>
      <c r="BN2838" s="13"/>
    </row>
    <row r="2839" spans="1:66" x14ac:dyDescent="0.25">
      <c r="A2839" s="10"/>
      <c r="B2839" s="10"/>
      <c r="C2839" s="10"/>
      <c r="D2839" s="10"/>
      <c r="E2839" s="10"/>
      <c r="F2839" s="10"/>
      <c r="G2839" s="10"/>
      <c r="H2839" s="10"/>
      <c r="I2839" s="10"/>
      <c r="J2839" s="10"/>
      <c r="K2839" s="11"/>
      <c r="L2839" s="11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2"/>
      <c r="AS2839" s="12"/>
      <c r="AT2839" s="12"/>
      <c r="AU2839" s="12"/>
      <c r="AV2839" s="12"/>
      <c r="AW2839" s="12"/>
      <c r="AX2839" s="12"/>
      <c r="AY2839" s="12"/>
      <c r="AZ2839" s="12"/>
      <c r="BA2839" s="12"/>
      <c r="BB2839" s="12"/>
      <c r="BC2839" s="12"/>
      <c r="BD2839" s="12"/>
      <c r="BE2839" s="12"/>
      <c r="BF2839" s="12"/>
      <c r="BG2839" s="12"/>
      <c r="BH2839" s="12"/>
      <c r="BI2839" s="12"/>
      <c r="BJ2839" s="13"/>
      <c r="BK2839" s="13"/>
      <c r="BL2839" s="13"/>
      <c r="BM2839" s="13"/>
      <c r="BN2839" s="13"/>
    </row>
    <row r="2840" spans="1:66" x14ac:dyDescent="0.25">
      <c r="A2840" s="10"/>
      <c r="B2840" s="10"/>
      <c r="C2840" s="10"/>
      <c r="D2840" s="10"/>
      <c r="E2840" s="10"/>
      <c r="F2840" s="10"/>
      <c r="G2840" s="10"/>
      <c r="H2840" s="10"/>
      <c r="I2840" s="10"/>
      <c r="J2840" s="10"/>
      <c r="K2840" s="11"/>
      <c r="L2840" s="11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  <c r="W2840" s="12"/>
      <c r="X2840" s="12"/>
      <c r="Y2840" s="12"/>
      <c r="Z2840" s="12"/>
      <c r="AA2840" s="12"/>
      <c r="AB2840" s="12"/>
      <c r="AC2840" s="12"/>
      <c r="AD2840" s="12"/>
      <c r="AE2840" s="12"/>
      <c r="AF2840" s="12"/>
      <c r="AG2840" s="12"/>
      <c r="AH2840" s="12"/>
      <c r="AI2840" s="12"/>
      <c r="AJ2840" s="12"/>
      <c r="AK2840" s="12"/>
      <c r="AL2840" s="12"/>
      <c r="AM2840" s="12"/>
      <c r="AN2840" s="12"/>
      <c r="AO2840" s="12"/>
      <c r="AP2840" s="12"/>
      <c r="AQ2840" s="12"/>
      <c r="AR2840" s="12"/>
      <c r="AS2840" s="12"/>
      <c r="AT2840" s="12"/>
      <c r="AU2840" s="12"/>
      <c r="AV2840" s="12"/>
      <c r="AW2840" s="12"/>
      <c r="AX2840" s="12"/>
      <c r="AY2840" s="12"/>
      <c r="AZ2840" s="12"/>
      <c r="BA2840" s="12"/>
      <c r="BB2840" s="12"/>
      <c r="BC2840" s="12"/>
      <c r="BD2840" s="12"/>
      <c r="BE2840" s="12"/>
      <c r="BF2840" s="12"/>
      <c r="BG2840" s="12"/>
      <c r="BH2840" s="12"/>
      <c r="BI2840" s="12"/>
      <c r="BJ2840" s="13"/>
      <c r="BK2840" s="13"/>
      <c r="BL2840" s="13"/>
      <c r="BM2840" s="13"/>
      <c r="BN2840" s="13"/>
    </row>
    <row r="2841" spans="1:66" x14ac:dyDescent="0.25">
      <c r="A2841" s="10"/>
      <c r="B2841" s="10"/>
      <c r="C2841" s="10"/>
      <c r="D2841" s="10"/>
      <c r="E2841" s="10"/>
      <c r="F2841" s="10"/>
      <c r="G2841" s="10"/>
      <c r="H2841" s="10"/>
      <c r="I2841" s="10"/>
      <c r="J2841" s="10"/>
      <c r="K2841" s="11"/>
      <c r="L2841" s="11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2"/>
      <c r="AS2841" s="12"/>
      <c r="AT2841" s="12"/>
      <c r="AU2841" s="12"/>
      <c r="AV2841" s="12"/>
      <c r="AW2841" s="12"/>
      <c r="AX2841" s="12"/>
      <c r="AY2841" s="12"/>
      <c r="AZ2841" s="12"/>
      <c r="BA2841" s="12"/>
      <c r="BB2841" s="12"/>
      <c r="BC2841" s="12"/>
      <c r="BD2841" s="12"/>
      <c r="BE2841" s="12"/>
      <c r="BF2841" s="12"/>
      <c r="BG2841" s="12"/>
      <c r="BH2841" s="12"/>
      <c r="BI2841" s="12"/>
      <c r="BJ2841" s="13"/>
      <c r="BK2841" s="13"/>
      <c r="BL2841" s="13"/>
      <c r="BM2841" s="13"/>
      <c r="BN2841" s="13"/>
    </row>
    <row r="2842" spans="1:66" x14ac:dyDescent="0.25">
      <c r="A2842" s="10"/>
      <c r="B2842" s="10"/>
      <c r="C2842" s="10"/>
      <c r="D2842" s="10"/>
      <c r="E2842" s="10"/>
      <c r="F2842" s="10"/>
      <c r="G2842" s="10"/>
      <c r="H2842" s="10"/>
      <c r="I2842" s="10"/>
      <c r="J2842" s="10"/>
      <c r="K2842" s="11"/>
      <c r="L2842" s="11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  <c r="AE2842" s="12"/>
      <c r="AF2842" s="12"/>
      <c r="AG2842" s="12"/>
      <c r="AH2842" s="12"/>
      <c r="AI2842" s="12"/>
      <c r="AJ2842" s="12"/>
      <c r="AK2842" s="12"/>
      <c r="AL2842" s="12"/>
      <c r="AM2842" s="12"/>
      <c r="AN2842" s="12"/>
      <c r="AO2842" s="12"/>
      <c r="AP2842" s="12"/>
      <c r="AQ2842" s="12"/>
      <c r="AR2842" s="12"/>
      <c r="AS2842" s="12"/>
      <c r="AT2842" s="12"/>
      <c r="AU2842" s="12"/>
      <c r="AV2842" s="12"/>
      <c r="AW2842" s="12"/>
      <c r="AX2842" s="12"/>
      <c r="AY2842" s="12"/>
      <c r="AZ2842" s="12"/>
      <c r="BA2842" s="12"/>
      <c r="BB2842" s="12"/>
      <c r="BC2842" s="12"/>
      <c r="BD2842" s="12"/>
      <c r="BE2842" s="12"/>
      <c r="BF2842" s="12"/>
      <c r="BG2842" s="12"/>
      <c r="BH2842" s="12"/>
      <c r="BI2842" s="12"/>
      <c r="BJ2842" s="13"/>
      <c r="BK2842" s="13"/>
      <c r="BL2842" s="13"/>
      <c r="BM2842" s="13"/>
      <c r="BN2842" s="13"/>
    </row>
    <row r="2843" spans="1:66" x14ac:dyDescent="0.25">
      <c r="A2843" s="10"/>
      <c r="B2843" s="10"/>
      <c r="C2843" s="10"/>
      <c r="D2843" s="10"/>
      <c r="E2843" s="10"/>
      <c r="F2843" s="10"/>
      <c r="G2843" s="10"/>
      <c r="H2843" s="10"/>
      <c r="I2843" s="10"/>
      <c r="J2843" s="10"/>
      <c r="K2843" s="11"/>
      <c r="L2843" s="11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2"/>
      <c r="AS2843" s="12"/>
      <c r="AT2843" s="12"/>
      <c r="AU2843" s="12"/>
      <c r="AV2843" s="12"/>
      <c r="AW2843" s="12"/>
      <c r="AX2843" s="12"/>
      <c r="AY2843" s="12"/>
      <c r="AZ2843" s="12"/>
      <c r="BA2843" s="12"/>
      <c r="BB2843" s="12"/>
      <c r="BC2843" s="12"/>
      <c r="BD2843" s="12"/>
      <c r="BE2843" s="12"/>
      <c r="BF2843" s="12"/>
      <c r="BG2843" s="12"/>
      <c r="BH2843" s="12"/>
      <c r="BI2843" s="12"/>
      <c r="BJ2843" s="13"/>
      <c r="BK2843" s="13"/>
      <c r="BL2843" s="13"/>
      <c r="BM2843" s="13"/>
      <c r="BN2843" s="13"/>
    </row>
    <row r="2844" spans="1:66" x14ac:dyDescent="0.25">
      <c r="A2844" s="10"/>
      <c r="B2844" s="10"/>
      <c r="C2844" s="10"/>
      <c r="D2844" s="10"/>
      <c r="E2844" s="10"/>
      <c r="F2844" s="10"/>
      <c r="G2844" s="10"/>
      <c r="H2844" s="10"/>
      <c r="I2844" s="10"/>
      <c r="J2844" s="10"/>
      <c r="K2844" s="11"/>
      <c r="L2844" s="11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  <c r="AE2844" s="12"/>
      <c r="AF2844" s="12"/>
      <c r="AG2844" s="12"/>
      <c r="AH2844" s="12"/>
      <c r="AI2844" s="12"/>
      <c r="AJ2844" s="12"/>
      <c r="AK2844" s="12"/>
      <c r="AL2844" s="12"/>
      <c r="AM2844" s="12"/>
      <c r="AN2844" s="12"/>
      <c r="AO2844" s="12"/>
      <c r="AP2844" s="12"/>
      <c r="AQ2844" s="12"/>
      <c r="AR2844" s="12"/>
      <c r="AS2844" s="12"/>
      <c r="AT2844" s="12"/>
      <c r="AU2844" s="12"/>
      <c r="AV2844" s="12"/>
      <c r="AW2844" s="12"/>
      <c r="AX2844" s="12"/>
      <c r="AY2844" s="12"/>
      <c r="AZ2844" s="12"/>
      <c r="BA2844" s="12"/>
      <c r="BB2844" s="12"/>
      <c r="BC2844" s="12"/>
      <c r="BD2844" s="12"/>
      <c r="BE2844" s="12"/>
      <c r="BF2844" s="12"/>
      <c r="BG2844" s="12"/>
      <c r="BH2844" s="12"/>
      <c r="BI2844" s="12"/>
      <c r="BJ2844" s="13"/>
      <c r="BK2844" s="13"/>
      <c r="BL2844" s="13"/>
      <c r="BM2844" s="13"/>
      <c r="BN2844" s="13"/>
    </row>
    <row r="2845" spans="1:66" x14ac:dyDescent="0.25">
      <c r="A2845" s="10"/>
      <c r="B2845" s="10"/>
      <c r="C2845" s="10"/>
      <c r="D2845" s="10"/>
      <c r="E2845" s="10"/>
      <c r="F2845" s="10"/>
      <c r="G2845" s="10"/>
      <c r="H2845" s="10"/>
      <c r="I2845" s="10"/>
      <c r="J2845" s="10"/>
      <c r="K2845" s="11"/>
      <c r="L2845" s="11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2"/>
      <c r="AS2845" s="12"/>
      <c r="AT2845" s="12"/>
      <c r="AU2845" s="12"/>
      <c r="AV2845" s="12"/>
      <c r="AW2845" s="12"/>
      <c r="AX2845" s="12"/>
      <c r="AY2845" s="12"/>
      <c r="AZ2845" s="12"/>
      <c r="BA2845" s="12"/>
      <c r="BB2845" s="12"/>
      <c r="BC2845" s="12"/>
      <c r="BD2845" s="12"/>
      <c r="BE2845" s="12"/>
      <c r="BF2845" s="12"/>
      <c r="BG2845" s="12"/>
      <c r="BH2845" s="12"/>
      <c r="BI2845" s="12"/>
      <c r="BJ2845" s="13"/>
      <c r="BK2845" s="13"/>
      <c r="BL2845" s="13"/>
      <c r="BM2845" s="13"/>
      <c r="BN2845" s="13"/>
    </row>
    <row r="2846" spans="1:66" x14ac:dyDescent="0.25">
      <c r="A2846" s="10"/>
      <c r="B2846" s="10"/>
      <c r="C2846" s="10"/>
      <c r="D2846" s="10"/>
      <c r="E2846" s="10"/>
      <c r="F2846" s="10"/>
      <c r="G2846" s="10"/>
      <c r="H2846" s="10"/>
      <c r="I2846" s="10"/>
      <c r="J2846" s="10"/>
      <c r="K2846" s="11"/>
      <c r="L2846" s="11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12"/>
      <c r="AF2846" s="12"/>
      <c r="AG2846" s="12"/>
      <c r="AH2846" s="12"/>
      <c r="AI2846" s="12"/>
      <c r="AJ2846" s="12"/>
      <c r="AK2846" s="12"/>
      <c r="AL2846" s="12"/>
      <c r="AM2846" s="12"/>
      <c r="AN2846" s="12"/>
      <c r="AO2846" s="12"/>
      <c r="AP2846" s="12"/>
      <c r="AQ2846" s="12"/>
      <c r="AR2846" s="12"/>
      <c r="AS2846" s="12"/>
      <c r="AT2846" s="12"/>
      <c r="AU2846" s="12"/>
      <c r="AV2846" s="12"/>
      <c r="AW2846" s="12"/>
      <c r="AX2846" s="12"/>
      <c r="AY2846" s="12"/>
      <c r="AZ2846" s="12"/>
      <c r="BA2846" s="12"/>
      <c r="BB2846" s="12"/>
      <c r="BC2846" s="12"/>
      <c r="BD2846" s="12"/>
      <c r="BE2846" s="12"/>
      <c r="BF2846" s="12"/>
      <c r="BG2846" s="12"/>
      <c r="BH2846" s="12"/>
      <c r="BI2846" s="12"/>
      <c r="BJ2846" s="13"/>
      <c r="BK2846" s="13"/>
      <c r="BL2846" s="13"/>
      <c r="BM2846" s="13"/>
      <c r="BN2846" s="13"/>
    </row>
    <row r="2847" spans="1:66" x14ac:dyDescent="0.25">
      <c r="A2847" s="10"/>
      <c r="B2847" s="10"/>
      <c r="C2847" s="10"/>
      <c r="D2847" s="10"/>
      <c r="E2847" s="10"/>
      <c r="F2847" s="10"/>
      <c r="G2847" s="10"/>
      <c r="H2847" s="10"/>
      <c r="I2847" s="10"/>
      <c r="J2847" s="10"/>
      <c r="K2847" s="11"/>
      <c r="L2847" s="11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2"/>
      <c r="AS2847" s="12"/>
      <c r="AT2847" s="12"/>
      <c r="AU2847" s="12"/>
      <c r="AV2847" s="12"/>
      <c r="AW2847" s="12"/>
      <c r="AX2847" s="12"/>
      <c r="AY2847" s="12"/>
      <c r="AZ2847" s="12"/>
      <c r="BA2847" s="12"/>
      <c r="BB2847" s="12"/>
      <c r="BC2847" s="12"/>
      <c r="BD2847" s="12"/>
      <c r="BE2847" s="12"/>
      <c r="BF2847" s="12"/>
      <c r="BG2847" s="12"/>
      <c r="BH2847" s="12"/>
      <c r="BI2847" s="12"/>
      <c r="BJ2847" s="13"/>
      <c r="BK2847" s="13"/>
      <c r="BL2847" s="13"/>
      <c r="BM2847" s="13"/>
      <c r="BN2847" s="13"/>
    </row>
    <row r="2848" spans="1:66" x14ac:dyDescent="0.25">
      <c r="A2848" s="10"/>
      <c r="B2848" s="10"/>
      <c r="C2848" s="10"/>
      <c r="D2848" s="10"/>
      <c r="E2848" s="10"/>
      <c r="F2848" s="10"/>
      <c r="G2848" s="10"/>
      <c r="H2848" s="10"/>
      <c r="I2848" s="10"/>
      <c r="J2848" s="10"/>
      <c r="K2848" s="11"/>
      <c r="L2848" s="11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  <c r="AE2848" s="12"/>
      <c r="AF2848" s="12"/>
      <c r="AG2848" s="12"/>
      <c r="AH2848" s="12"/>
      <c r="AI2848" s="12"/>
      <c r="AJ2848" s="12"/>
      <c r="AK2848" s="12"/>
      <c r="AL2848" s="12"/>
      <c r="AM2848" s="12"/>
      <c r="AN2848" s="12"/>
      <c r="AO2848" s="12"/>
      <c r="AP2848" s="12"/>
      <c r="AQ2848" s="12"/>
      <c r="AR2848" s="12"/>
      <c r="AS2848" s="12"/>
      <c r="AT2848" s="12"/>
      <c r="AU2848" s="12"/>
      <c r="AV2848" s="12"/>
      <c r="AW2848" s="12"/>
      <c r="AX2848" s="12"/>
      <c r="AY2848" s="12"/>
      <c r="AZ2848" s="12"/>
      <c r="BA2848" s="12"/>
      <c r="BB2848" s="12"/>
      <c r="BC2848" s="12"/>
      <c r="BD2848" s="12"/>
      <c r="BE2848" s="12"/>
      <c r="BF2848" s="12"/>
      <c r="BG2848" s="12"/>
      <c r="BH2848" s="12"/>
      <c r="BI2848" s="12"/>
      <c r="BJ2848" s="13"/>
      <c r="BK2848" s="13"/>
      <c r="BL2848" s="13"/>
      <c r="BM2848" s="13"/>
      <c r="BN2848" s="13"/>
    </row>
    <row r="2849" spans="1:66" x14ac:dyDescent="0.25">
      <c r="A2849" s="10"/>
      <c r="B2849" s="10"/>
      <c r="C2849" s="10"/>
      <c r="D2849" s="10"/>
      <c r="E2849" s="10"/>
      <c r="F2849" s="10"/>
      <c r="G2849" s="10"/>
      <c r="H2849" s="10"/>
      <c r="I2849" s="10"/>
      <c r="J2849" s="10"/>
      <c r="K2849" s="11"/>
      <c r="L2849" s="11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2"/>
      <c r="AS2849" s="12"/>
      <c r="AT2849" s="12"/>
      <c r="AU2849" s="12"/>
      <c r="AV2849" s="12"/>
      <c r="AW2849" s="12"/>
      <c r="AX2849" s="12"/>
      <c r="AY2849" s="12"/>
      <c r="AZ2849" s="12"/>
      <c r="BA2849" s="12"/>
      <c r="BB2849" s="12"/>
      <c r="BC2849" s="12"/>
      <c r="BD2849" s="12"/>
      <c r="BE2849" s="12"/>
      <c r="BF2849" s="12"/>
      <c r="BG2849" s="12"/>
      <c r="BH2849" s="12"/>
      <c r="BI2849" s="12"/>
      <c r="BJ2849" s="13"/>
      <c r="BK2849" s="13"/>
      <c r="BL2849" s="13"/>
      <c r="BM2849" s="13"/>
      <c r="BN2849" s="13"/>
    </row>
    <row r="2850" spans="1:66" x14ac:dyDescent="0.25">
      <c r="A2850" s="10"/>
      <c r="B2850" s="10"/>
      <c r="C2850" s="10"/>
      <c r="D2850" s="10"/>
      <c r="E2850" s="10"/>
      <c r="F2850" s="10"/>
      <c r="G2850" s="10"/>
      <c r="H2850" s="10"/>
      <c r="I2850" s="10"/>
      <c r="J2850" s="10"/>
      <c r="K2850" s="11"/>
      <c r="L2850" s="11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  <c r="AA2850" s="12"/>
      <c r="AB2850" s="12"/>
      <c r="AC2850" s="12"/>
      <c r="AD2850" s="12"/>
      <c r="AE2850" s="12"/>
      <c r="AF2850" s="12"/>
      <c r="AG2850" s="12"/>
      <c r="AH2850" s="12"/>
      <c r="AI2850" s="12"/>
      <c r="AJ2850" s="12"/>
      <c r="AK2850" s="12"/>
      <c r="AL2850" s="12"/>
      <c r="AM2850" s="12"/>
      <c r="AN2850" s="12"/>
      <c r="AO2850" s="12"/>
      <c r="AP2850" s="12"/>
      <c r="AQ2850" s="12"/>
      <c r="AR2850" s="12"/>
      <c r="AS2850" s="12"/>
      <c r="AT2850" s="12"/>
      <c r="AU2850" s="12"/>
      <c r="AV2850" s="12"/>
      <c r="AW2850" s="12"/>
      <c r="AX2850" s="12"/>
      <c r="AY2850" s="12"/>
      <c r="AZ2850" s="12"/>
      <c r="BA2850" s="12"/>
      <c r="BB2850" s="12"/>
      <c r="BC2850" s="12"/>
      <c r="BD2850" s="12"/>
      <c r="BE2850" s="12"/>
      <c r="BF2850" s="12"/>
      <c r="BG2850" s="12"/>
      <c r="BH2850" s="12"/>
      <c r="BI2850" s="12"/>
      <c r="BJ2850" s="13"/>
      <c r="BK2850" s="13"/>
      <c r="BL2850" s="13"/>
      <c r="BM2850" s="13"/>
      <c r="BN2850" s="13"/>
    </row>
    <row r="2851" spans="1:66" x14ac:dyDescent="0.25">
      <c r="A2851" s="10"/>
      <c r="B2851" s="10"/>
      <c r="C2851" s="10"/>
      <c r="D2851" s="10"/>
      <c r="E2851" s="10"/>
      <c r="F2851" s="10"/>
      <c r="G2851" s="10"/>
      <c r="H2851" s="10"/>
      <c r="I2851" s="10"/>
      <c r="J2851" s="10"/>
      <c r="K2851" s="11"/>
      <c r="L2851" s="11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2"/>
      <c r="AS2851" s="12"/>
      <c r="AT2851" s="12"/>
      <c r="AU2851" s="12"/>
      <c r="AV2851" s="12"/>
      <c r="AW2851" s="12"/>
      <c r="AX2851" s="12"/>
      <c r="AY2851" s="12"/>
      <c r="AZ2851" s="12"/>
      <c r="BA2851" s="12"/>
      <c r="BB2851" s="12"/>
      <c r="BC2851" s="12"/>
      <c r="BD2851" s="12"/>
      <c r="BE2851" s="12"/>
      <c r="BF2851" s="12"/>
      <c r="BG2851" s="12"/>
      <c r="BH2851" s="12"/>
      <c r="BI2851" s="12"/>
      <c r="BJ2851" s="13"/>
      <c r="BK2851" s="13"/>
      <c r="BL2851" s="13"/>
      <c r="BM2851" s="13"/>
      <c r="BN2851" s="13"/>
    </row>
    <row r="2852" spans="1:66" x14ac:dyDescent="0.25">
      <c r="A2852" s="10"/>
      <c r="B2852" s="10"/>
      <c r="C2852" s="10"/>
      <c r="D2852" s="10"/>
      <c r="E2852" s="10"/>
      <c r="F2852" s="10"/>
      <c r="G2852" s="10"/>
      <c r="H2852" s="10"/>
      <c r="I2852" s="10"/>
      <c r="J2852" s="10"/>
      <c r="K2852" s="11"/>
      <c r="L2852" s="11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  <c r="AE2852" s="12"/>
      <c r="AF2852" s="12"/>
      <c r="AG2852" s="12"/>
      <c r="AH2852" s="12"/>
      <c r="AI2852" s="12"/>
      <c r="AJ2852" s="12"/>
      <c r="AK2852" s="12"/>
      <c r="AL2852" s="12"/>
      <c r="AM2852" s="12"/>
      <c r="AN2852" s="12"/>
      <c r="AO2852" s="12"/>
      <c r="AP2852" s="12"/>
      <c r="AQ2852" s="12"/>
      <c r="AR2852" s="12"/>
      <c r="AS2852" s="12"/>
      <c r="AT2852" s="12"/>
      <c r="AU2852" s="12"/>
      <c r="AV2852" s="12"/>
      <c r="AW2852" s="12"/>
      <c r="AX2852" s="12"/>
      <c r="AY2852" s="12"/>
      <c r="AZ2852" s="12"/>
      <c r="BA2852" s="12"/>
      <c r="BB2852" s="12"/>
      <c r="BC2852" s="12"/>
      <c r="BD2852" s="12"/>
      <c r="BE2852" s="12"/>
      <c r="BF2852" s="12"/>
      <c r="BG2852" s="12"/>
      <c r="BH2852" s="12"/>
      <c r="BI2852" s="12"/>
      <c r="BJ2852" s="13"/>
      <c r="BK2852" s="13"/>
      <c r="BL2852" s="13"/>
      <c r="BM2852" s="13"/>
      <c r="BN2852" s="13"/>
    </row>
    <row r="2853" spans="1:66" x14ac:dyDescent="0.25">
      <c r="A2853" s="10"/>
      <c r="B2853" s="10"/>
      <c r="C2853" s="10"/>
      <c r="D2853" s="10"/>
      <c r="E2853" s="10"/>
      <c r="F2853" s="10"/>
      <c r="G2853" s="10"/>
      <c r="H2853" s="10"/>
      <c r="I2853" s="10"/>
      <c r="J2853" s="10"/>
      <c r="K2853" s="11"/>
      <c r="L2853" s="11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2"/>
      <c r="AS2853" s="12"/>
      <c r="AT2853" s="12"/>
      <c r="AU2853" s="12"/>
      <c r="AV2853" s="12"/>
      <c r="AW2853" s="12"/>
      <c r="AX2853" s="12"/>
      <c r="AY2853" s="12"/>
      <c r="AZ2853" s="12"/>
      <c r="BA2853" s="12"/>
      <c r="BB2853" s="12"/>
      <c r="BC2853" s="12"/>
      <c r="BD2853" s="12"/>
      <c r="BE2853" s="12"/>
      <c r="BF2853" s="12"/>
      <c r="BG2853" s="12"/>
      <c r="BH2853" s="12"/>
      <c r="BI2853" s="12"/>
      <c r="BJ2853" s="13"/>
      <c r="BK2853" s="13"/>
      <c r="BL2853" s="13"/>
      <c r="BM2853" s="13"/>
      <c r="BN2853" s="13"/>
    </row>
    <row r="2854" spans="1:66" x14ac:dyDescent="0.25">
      <c r="A2854" s="10"/>
      <c r="B2854" s="10"/>
      <c r="C2854" s="10"/>
      <c r="D2854" s="10"/>
      <c r="E2854" s="10"/>
      <c r="F2854" s="10"/>
      <c r="G2854" s="10"/>
      <c r="H2854" s="10"/>
      <c r="I2854" s="10"/>
      <c r="J2854" s="10"/>
      <c r="K2854" s="11"/>
      <c r="L2854" s="11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  <c r="AE2854" s="12"/>
      <c r="AF2854" s="12"/>
      <c r="AG2854" s="12"/>
      <c r="AH2854" s="12"/>
      <c r="AI2854" s="12"/>
      <c r="AJ2854" s="12"/>
      <c r="AK2854" s="12"/>
      <c r="AL2854" s="12"/>
      <c r="AM2854" s="12"/>
      <c r="AN2854" s="12"/>
      <c r="AO2854" s="12"/>
      <c r="AP2854" s="12"/>
      <c r="AQ2854" s="12"/>
      <c r="AR2854" s="12"/>
      <c r="AS2854" s="12"/>
      <c r="AT2854" s="12"/>
      <c r="AU2854" s="12"/>
      <c r="AV2854" s="12"/>
      <c r="AW2854" s="12"/>
      <c r="AX2854" s="12"/>
      <c r="AY2854" s="12"/>
      <c r="AZ2854" s="12"/>
      <c r="BA2854" s="12"/>
      <c r="BB2854" s="12"/>
      <c r="BC2854" s="12"/>
      <c r="BD2854" s="12"/>
      <c r="BE2854" s="12"/>
      <c r="BF2854" s="12"/>
      <c r="BG2854" s="12"/>
      <c r="BH2854" s="12"/>
      <c r="BI2854" s="12"/>
      <c r="BJ2854" s="13"/>
      <c r="BK2854" s="13"/>
      <c r="BL2854" s="13"/>
      <c r="BM2854" s="13"/>
      <c r="BN2854" s="13"/>
    </row>
    <row r="2855" spans="1:66" x14ac:dyDescent="0.25">
      <c r="A2855" s="10"/>
      <c r="B2855" s="10"/>
      <c r="C2855" s="10"/>
      <c r="D2855" s="10"/>
      <c r="E2855" s="10"/>
      <c r="F2855" s="10"/>
      <c r="G2855" s="10"/>
      <c r="H2855" s="10"/>
      <c r="I2855" s="10"/>
      <c r="J2855" s="10"/>
      <c r="K2855" s="11"/>
      <c r="L2855" s="11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2"/>
      <c r="AS2855" s="12"/>
      <c r="AT2855" s="12"/>
      <c r="AU2855" s="12"/>
      <c r="AV2855" s="12"/>
      <c r="AW2855" s="12"/>
      <c r="AX2855" s="12"/>
      <c r="AY2855" s="12"/>
      <c r="AZ2855" s="12"/>
      <c r="BA2855" s="12"/>
      <c r="BB2855" s="12"/>
      <c r="BC2855" s="12"/>
      <c r="BD2855" s="12"/>
      <c r="BE2855" s="12"/>
      <c r="BF2855" s="12"/>
      <c r="BG2855" s="12"/>
      <c r="BH2855" s="12"/>
      <c r="BI2855" s="12"/>
      <c r="BJ2855" s="13"/>
      <c r="BK2855" s="13"/>
      <c r="BL2855" s="13"/>
      <c r="BM2855" s="13"/>
      <c r="BN2855" s="13"/>
    </row>
    <row r="2856" spans="1:66" x14ac:dyDescent="0.25">
      <c r="A2856" s="10"/>
      <c r="B2856" s="10"/>
      <c r="C2856" s="10"/>
      <c r="D2856" s="10"/>
      <c r="E2856" s="10"/>
      <c r="F2856" s="10"/>
      <c r="G2856" s="10"/>
      <c r="H2856" s="10"/>
      <c r="I2856" s="10"/>
      <c r="J2856" s="10"/>
      <c r="K2856" s="11"/>
      <c r="L2856" s="11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  <c r="AE2856" s="12"/>
      <c r="AF2856" s="12"/>
      <c r="AG2856" s="12"/>
      <c r="AH2856" s="12"/>
      <c r="AI2856" s="12"/>
      <c r="AJ2856" s="12"/>
      <c r="AK2856" s="12"/>
      <c r="AL2856" s="12"/>
      <c r="AM2856" s="12"/>
      <c r="AN2856" s="12"/>
      <c r="AO2856" s="12"/>
      <c r="AP2856" s="12"/>
      <c r="AQ2856" s="12"/>
      <c r="AR2856" s="12"/>
      <c r="AS2856" s="12"/>
      <c r="AT2856" s="12"/>
      <c r="AU2856" s="12"/>
      <c r="AV2856" s="12"/>
      <c r="AW2856" s="12"/>
      <c r="AX2856" s="12"/>
      <c r="AY2856" s="12"/>
      <c r="AZ2856" s="12"/>
      <c r="BA2856" s="12"/>
      <c r="BB2856" s="12"/>
      <c r="BC2856" s="12"/>
      <c r="BD2856" s="12"/>
      <c r="BE2856" s="12"/>
      <c r="BF2856" s="12"/>
      <c r="BG2856" s="12"/>
      <c r="BH2856" s="12"/>
      <c r="BI2856" s="12"/>
      <c r="BJ2856" s="13"/>
      <c r="BK2856" s="13"/>
      <c r="BL2856" s="13"/>
      <c r="BM2856" s="13"/>
      <c r="BN2856" s="13"/>
    </row>
    <row r="2857" spans="1:66" x14ac:dyDescent="0.25">
      <c r="A2857" s="10"/>
      <c r="B2857" s="10"/>
      <c r="C2857" s="10"/>
      <c r="D2857" s="10"/>
      <c r="E2857" s="10"/>
      <c r="F2857" s="10"/>
      <c r="G2857" s="10"/>
      <c r="H2857" s="10"/>
      <c r="I2857" s="10"/>
      <c r="J2857" s="10"/>
      <c r="K2857" s="11"/>
      <c r="L2857" s="11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2"/>
      <c r="AS2857" s="12"/>
      <c r="AT2857" s="12"/>
      <c r="AU2857" s="12"/>
      <c r="AV2857" s="12"/>
      <c r="AW2857" s="12"/>
      <c r="AX2857" s="12"/>
      <c r="AY2857" s="12"/>
      <c r="AZ2857" s="12"/>
      <c r="BA2857" s="12"/>
      <c r="BB2857" s="12"/>
      <c r="BC2857" s="12"/>
      <c r="BD2857" s="12"/>
      <c r="BE2857" s="12"/>
      <c r="BF2857" s="12"/>
      <c r="BG2857" s="12"/>
      <c r="BH2857" s="12"/>
      <c r="BI2857" s="12"/>
      <c r="BJ2857" s="13"/>
      <c r="BK2857" s="13"/>
      <c r="BL2857" s="13"/>
      <c r="BM2857" s="13"/>
      <c r="BN2857" s="13"/>
    </row>
    <row r="2858" spans="1:66" x14ac:dyDescent="0.25">
      <c r="A2858" s="10"/>
      <c r="B2858" s="10"/>
      <c r="C2858" s="10"/>
      <c r="D2858" s="10"/>
      <c r="E2858" s="10"/>
      <c r="F2858" s="10"/>
      <c r="G2858" s="10"/>
      <c r="H2858" s="10"/>
      <c r="I2858" s="10"/>
      <c r="J2858" s="10"/>
      <c r="K2858" s="11"/>
      <c r="L2858" s="11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  <c r="AE2858" s="12"/>
      <c r="AF2858" s="12"/>
      <c r="AG2858" s="12"/>
      <c r="AH2858" s="12"/>
      <c r="AI2858" s="12"/>
      <c r="AJ2858" s="12"/>
      <c r="AK2858" s="12"/>
      <c r="AL2858" s="12"/>
      <c r="AM2858" s="12"/>
      <c r="AN2858" s="12"/>
      <c r="AO2858" s="12"/>
      <c r="AP2858" s="12"/>
      <c r="AQ2858" s="12"/>
      <c r="AR2858" s="12"/>
      <c r="AS2858" s="12"/>
      <c r="AT2858" s="12"/>
      <c r="AU2858" s="12"/>
      <c r="AV2858" s="12"/>
      <c r="AW2858" s="12"/>
      <c r="AX2858" s="12"/>
      <c r="AY2858" s="12"/>
      <c r="AZ2858" s="12"/>
      <c r="BA2858" s="12"/>
      <c r="BB2858" s="12"/>
      <c r="BC2858" s="12"/>
      <c r="BD2858" s="12"/>
      <c r="BE2858" s="12"/>
      <c r="BF2858" s="12"/>
      <c r="BG2858" s="12"/>
      <c r="BH2858" s="12"/>
      <c r="BI2858" s="12"/>
      <c r="BJ2858" s="13"/>
      <c r="BK2858" s="13"/>
      <c r="BL2858" s="13"/>
      <c r="BM2858" s="13"/>
      <c r="BN2858" s="13"/>
    </row>
    <row r="2859" spans="1:66" x14ac:dyDescent="0.25">
      <c r="A2859" s="10"/>
      <c r="B2859" s="10"/>
      <c r="C2859" s="10"/>
      <c r="D2859" s="10"/>
      <c r="E2859" s="10"/>
      <c r="F2859" s="10"/>
      <c r="G2859" s="10"/>
      <c r="H2859" s="10"/>
      <c r="I2859" s="10"/>
      <c r="J2859" s="10"/>
      <c r="K2859" s="11"/>
      <c r="L2859" s="11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2"/>
      <c r="AS2859" s="12"/>
      <c r="AT2859" s="12"/>
      <c r="AU2859" s="12"/>
      <c r="AV2859" s="12"/>
      <c r="AW2859" s="12"/>
      <c r="AX2859" s="12"/>
      <c r="AY2859" s="12"/>
      <c r="AZ2859" s="12"/>
      <c r="BA2859" s="12"/>
      <c r="BB2859" s="12"/>
      <c r="BC2859" s="12"/>
      <c r="BD2859" s="12"/>
      <c r="BE2859" s="12"/>
      <c r="BF2859" s="12"/>
      <c r="BG2859" s="12"/>
      <c r="BH2859" s="12"/>
      <c r="BI2859" s="12"/>
      <c r="BJ2859" s="13"/>
      <c r="BK2859" s="13"/>
      <c r="BL2859" s="13"/>
      <c r="BM2859" s="13"/>
      <c r="BN2859" s="13"/>
    </row>
    <row r="2860" spans="1:66" x14ac:dyDescent="0.25">
      <c r="A2860" s="10"/>
      <c r="B2860" s="10"/>
      <c r="C2860" s="10"/>
      <c r="D2860" s="10"/>
      <c r="E2860" s="10"/>
      <c r="F2860" s="10"/>
      <c r="G2860" s="10"/>
      <c r="H2860" s="10"/>
      <c r="I2860" s="10"/>
      <c r="J2860" s="10"/>
      <c r="K2860" s="11"/>
      <c r="L2860" s="11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  <c r="AE2860" s="12"/>
      <c r="AF2860" s="12"/>
      <c r="AG2860" s="12"/>
      <c r="AH2860" s="12"/>
      <c r="AI2860" s="12"/>
      <c r="AJ2860" s="12"/>
      <c r="AK2860" s="12"/>
      <c r="AL2860" s="12"/>
      <c r="AM2860" s="12"/>
      <c r="AN2860" s="12"/>
      <c r="AO2860" s="12"/>
      <c r="AP2860" s="12"/>
      <c r="AQ2860" s="12"/>
      <c r="AR2860" s="12"/>
      <c r="AS2860" s="12"/>
      <c r="AT2860" s="12"/>
      <c r="AU2860" s="12"/>
      <c r="AV2860" s="12"/>
      <c r="AW2860" s="12"/>
      <c r="AX2860" s="12"/>
      <c r="AY2860" s="12"/>
      <c r="AZ2860" s="12"/>
      <c r="BA2860" s="12"/>
      <c r="BB2860" s="12"/>
      <c r="BC2860" s="12"/>
      <c r="BD2860" s="12"/>
      <c r="BE2860" s="12"/>
      <c r="BF2860" s="12"/>
      <c r="BG2860" s="12"/>
      <c r="BH2860" s="12"/>
      <c r="BI2860" s="12"/>
      <c r="BJ2860" s="13"/>
      <c r="BK2860" s="13"/>
      <c r="BL2860" s="13"/>
      <c r="BM2860" s="13"/>
      <c r="BN2860" s="13"/>
    </row>
    <row r="2861" spans="1:66" x14ac:dyDescent="0.25">
      <c r="A2861" s="10"/>
      <c r="B2861" s="10"/>
      <c r="C2861" s="10"/>
      <c r="D2861" s="10"/>
      <c r="E2861" s="10"/>
      <c r="F2861" s="10"/>
      <c r="G2861" s="10"/>
      <c r="H2861" s="10"/>
      <c r="I2861" s="10"/>
      <c r="J2861" s="10"/>
      <c r="K2861" s="11"/>
      <c r="L2861" s="11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2"/>
      <c r="AS2861" s="12"/>
      <c r="AT2861" s="12"/>
      <c r="AU2861" s="12"/>
      <c r="AV2861" s="12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12"/>
      <c r="BG2861" s="12"/>
      <c r="BH2861" s="12"/>
      <c r="BI2861" s="12"/>
      <c r="BJ2861" s="13"/>
      <c r="BK2861" s="13"/>
      <c r="BL2861" s="13"/>
      <c r="BM2861" s="13"/>
      <c r="BN2861" s="13"/>
    </row>
    <row r="2862" spans="1:66" x14ac:dyDescent="0.25">
      <c r="A2862" s="10"/>
      <c r="B2862" s="10"/>
      <c r="C2862" s="10"/>
      <c r="D2862" s="10"/>
      <c r="E2862" s="10"/>
      <c r="F2862" s="10"/>
      <c r="G2862" s="10"/>
      <c r="H2862" s="10"/>
      <c r="I2862" s="10"/>
      <c r="J2862" s="10"/>
      <c r="K2862" s="11"/>
      <c r="L2862" s="11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2"/>
      <c r="AF2862" s="12"/>
      <c r="AG2862" s="12"/>
      <c r="AH2862" s="12"/>
      <c r="AI2862" s="12"/>
      <c r="AJ2862" s="12"/>
      <c r="AK2862" s="12"/>
      <c r="AL2862" s="12"/>
      <c r="AM2862" s="12"/>
      <c r="AN2862" s="12"/>
      <c r="AO2862" s="12"/>
      <c r="AP2862" s="12"/>
      <c r="AQ2862" s="12"/>
      <c r="AR2862" s="12"/>
      <c r="AS2862" s="12"/>
      <c r="AT2862" s="12"/>
      <c r="AU2862" s="12"/>
      <c r="AV2862" s="12"/>
      <c r="AW2862" s="12"/>
      <c r="AX2862" s="12"/>
      <c r="AY2862" s="12"/>
      <c r="AZ2862" s="12"/>
      <c r="BA2862" s="12"/>
      <c r="BB2862" s="12"/>
      <c r="BC2862" s="12"/>
      <c r="BD2862" s="12"/>
      <c r="BE2862" s="12"/>
      <c r="BF2862" s="12"/>
      <c r="BG2862" s="12"/>
      <c r="BH2862" s="12"/>
      <c r="BI2862" s="12"/>
      <c r="BJ2862" s="13"/>
      <c r="BK2862" s="13"/>
      <c r="BL2862" s="13"/>
      <c r="BM2862" s="13"/>
      <c r="BN2862" s="13"/>
    </row>
    <row r="2863" spans="1:66" x14ac:dyDescent="0.25">
      <c r="A2863" s="10"/>
      <c r="B2863" s="10"/>
      <c r="C2863" s="10"/>
      <c r="D2863" s="10"/>
      <c r="E2863" s="10"/>
      <c r="F2863" s="10"/>
      <c r="G2863" s="10"/>
      <c r="H2863" s="10"/>
      <c r="I2863" s="10"/>
      <c r="J2863" s="10"/>
      <c r="K2863" s="11"/>
      <c r="L2863" s="11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2"/>
      <c r="AS2863" s="12"/>
      <c r="AT2863" s="12"/>
      <c r="AU2863" s="12"/>
      <c r="AV2863" s="12"/>
      <c r="AW2863" s="12"/>
      <c r="AX2863" s="12"/>
      <c r="AY2863" s="12"/>
      <c r="AZ2863" s="12"/>
      <c r="BA2863" s="12"/>
      <c r="BB2863" s="12"/>
      <c r="BC2863" s="12"/>
      <c r="BD2863" s="12"/>
      <c r="BE2863" s="12"/>
      <c r="BF2863" s="12"/>
      <c r="BG2863" s="12"/>
      <c r="BH2863" s="12"/>
      <c r="BI2863" s="12"/>
      <c r="BJ2863" s="13"/>
      <c r="BK2863" s="13"/>
      <c r="BL2863" s="13"/>
      <c r="BM2863" s="13"/>
      <c r="BN2863" s="13"/>
    </row>
    <row r="2864" spans="1:66" x14ac:dyDescent="0.25">
      <c r="A2864" s="10"/>
      <c r="B2864" s="10"/>
      <c r="C2864" s="10"/>
      <c r="D2864" s="10"/>
      <c r="E2864" s="10"/>
      <c r="F2864" s="10"/>
      <c r="G2864" s="10"/>
      <c r="H2864" s="10"/>
      <c r="I2864" s="10"/>
      <c r="J2864" s="10"/>
      <c r="K2864" s="11"/>
      <c r="L2864" s="11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2"/>
      <c r="AF2864" s="12"/>
      <c r="AG2864" s="12"/>
      <c r="AH2864" s="12"/>
      <c r="AI2864" s="12"/>
      <c r="AJ2864" s="12"/>
      <c r="AK2864" s="12"/>
      <c r="AL2864" s="12"/>
      <c r="AM2864" s="12"/>
      <c r="AN2864" s="12"/>
      <c r="AO2864" s="12"/>
      <c r="AP2864" s="12"/>
      <c r="AQ2864" s="12"/>
      <c r="AR2864" s="12"/>
      <c r="AS2864" s="12"/>
      <c r="AT2864" s="12"/>
      <c r="AU2864" s="12"/>
      <c r="AV2864" s="12"/>
      <c r="AW2864" s="12"/>
      <c r="AX2864" s="12"/>
      <c r="AY2864" s="12"/>
      <c r="AZ2864" s="12"/>
      <c r="BA2864" s="12"/>
      <c r="BB2864" s="12"/>
      <c r="BC2864" s="12"/>
      <c r="BD2864" s="12"/>
      <c r="BE2864" s="12"/>
      <c r="BF2864" s="12"/>
      <c r="BG2864" s="12"/>
      <c r="BH2864" s="12"/>
      <c r="BI2864" s="12"/>
      <c r="BJ2864" s="13"/>
      <c r="BK2864" s="13"/>
      <c r="BL2864" s="13"/>
      <c r="BM2864" s="13"/>
      <c r="BN2864" s="13"/>
    </row>
    <row r="2865" spans="1:66" x14ac:dyDescent="0.25">
      <c r="A2865" s="10"/>
      <c r="B2865" s="10"/>
      <c r="C2865" s="10"/>
      <c r="D2865" s="10"/>
      <c r="E2865" s="10"/>
      <c r="F2865" s="10"/>
      <c r="G2865" s="10"/>
      <c r="H2865" s="10"/>
      <c r="I2865" s="10"/>
      <c r="J2865" s="10"/>
      <c r="K2865" s="11"/>
      <c r="L2865" s="11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2"/>
      <c r="AS2865" s="12"/>
      <c r="AT2865" s="12"/>
      <c r="AU2865" s="12"/>
      <c r="AV2865" s="12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12"/>
      <c r="BG2865" s="12"/>
      <c r="BH2865" s="12"/>
      <c r="BI2865" s="12"/>
      <c r="BJ2865" s="13"/>
      <c r="BK2865" s="13"/>
      <c r="BL2865" s="13"/>
      <c r="BM2865" s="13"/>
      <c r="BN2865" s="13"/>
    </row>
    <row r="2866" spans="1:66" x14ac:dyDescent="0.25">
      <c r="A2866" s="10"/>
      <c r="B2866" s="10"/>
      <c r="C2866" s="10"/>
      <c r="D2866" s="10"/>
      <c r="E2866" s="10"/>
      <c r="F2866" s="10"/>
      <c r="G2866" s="10"/>
      <c r="H2866" s="10"/>
      <c r="I2866" s="10"/>
      <c r="J2866" s="10"/>
      <c r="K2866" s="11"/>
      <c r="L2866" s="11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  <c r="AE2866" s="12"/>
      <c r="AF2866" s="12"/>
      <c r="AG2866" s="12"/>
      <c r="AH2866" s="12"/>
      <c r="AI2866" s="12"/>
      <c r="AJ2866" s="12"/>
      <c r="AK2866" s="12"/>
      <c r="AL2866" s="12"/>
      <c r="AM2866" s="12"/>
      <c r="AN2866" s="12"/>
      <c r="AO2866" s="12"/>
      <c r="AP2866" s="12"/>
      <c r="AQ2866" s="12"/>
      <c r="AR2866" s="12"/>
      <c r="AS2866" s="12"/>
      <c r="AT2866" s="12"/>
      <c r="AU2866" s="12"/>
      <c r="AV2866" s="12"/>
      <c r="AW2866" s="12"/>
      <c r="AX2866" s="12"/>
      <c r="AY2866" s="12"/>
      <c r="AZ2866" s="12"/>
      <c r="BA2866" s="12"/>
      <c r="BB2866" s="12"/>
      <c r="BC2866" s="12"/>
      <c r="BD2866" s="12"/>
      <c r="BE2866" s="12"/>
      <c r="BF2866" s="12"/>
      <c r="BG2866" s="12"/>
      <c r="BH2866" s="12"/>
      <c r="BI2866" s="12"/>
      <c r="BJ2866" s="13"/>
      <c r="BK2866" s="13"/>
      <c r="BL2866" s="13"/>
      <c r="BM2866" s="13"/>
      <c r="BN2866" s="13"/>
    </row>
    <row r="2867" spans="1:66" x14ac:dyDescent="0.25">
      <c r="A2867" s="10"/>
      <c r="B2867" s="10"/>
      <c r="C2867" s="10"/>
      <c r="D2867" s="10"/>
      <c r="E2867" s="10"/>
      <c r="F2867" s="10"/>
      <c r="G2867" s="10"/>
      <c r="H2867" s="10"/>
      <c r="I2867" s="10"/>
      <c r="J2867" s="10"/>
      <c r="K2867" s="11"/>
      <c r="L2867" s="11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2"/>
      <c r="AS2867" s="12"/>
      <c r="AT2867" s="12"/>
      <c r="AU2867" s="12"/>
      <c r="AV2867" s="12"/>
      <c r="AW2867" s="12"/>
      <c r="AX2867" s="12"/>
      <c r="AY2867" s="12"/>
      <c r="AZ2867" s="12"/>
      <c r="BA2867" s="12"/>
      <c r="BB2867" s="12"/>
      <c r="BC2867" s="12"/>
      <c r="BD2867" s="12"/>
      <c r="BE2867" s="12"/>
      <c r="BF2867" s="12"/>
      <c r="BG2867" s="12"/>
      <c r="BH2867" s="12"/>
      <c r="BI2867" s="12"/>
      <c r="BJ2867" s="13"/>
      <c r="BK2867" s="13"/>
      <c r="BL2867" s="13"/>
      <c r="BM2867" s="13"/>
      <c r="BN2867" s="13"/>
    </row>
    <row r="2868" spans="1:66" x14ac:dyDescent="0.25">
      <c r="A2868" s="10"/>
      <c r="B2868" s="10"/>
      <c r="C2868" s="10"/>
      <c r="D2868" s="10"/>
      <c r="E2868" s="10"/>
      <c r="F2868" s="10"/>
      <c r="G2868" s="10"/>
      <c r="H2868" s="10"/>
      <c r="I2868" s="10"/>
      <c r="J2868" s="10"/>
      <c r="K2868" s="11"/>
      <c r="L2868" s="11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  <c r="AE2868" s="12"/>
      <c r="AF2868" s="12"/>
      <c r="AG2868" s="12"/>
      <c r="AH2868" s="12"/>
      <c r="AI2868" s="12"/>
      <c r="AJ2868" s="12"/>
      <c r="AK2868" s="12"/>
      <c r="AL2868" s="12"/>
      <c r="AM2868" s="12"/>
      <c r="AN2868" s="12"/>
      <c r="AO2868" s="12"/>
      <c r="AP2868" s="12"/>
      <c r="AQ2868" s="12"/>
      <c r="AR2868" s="12"/>
      <c r="AS2868" s="12"/>
      <c r="AT2868" s="12"/>
      <c r="AU2868" s="12"/>
      <c r="AV2868" s="12"/>
      <c r="AW2868" s="12"/>
      <c r="AX2868" s="12"/>
      <c r="AY2868" s="12"/>
      <c r="AZ2868" s="12"/>
      <c r="BA2868" s="12"/>
      <c r="BB2868" s="12"/>
      <c r="BC2868" s="12"/>
      <c r="BD2868" s="12"/>
      <c r="BE2868" s="12"/>
      <c r="BF2868" s="12"/>
      <c r="BG2868" s="12"/>
      <c r="BH2868" s="12"/>
      <c r="BI2868" s="12"/>
      <c r="BJ2868" s="13"/>
      <c r="BK2868" s="13"/>
      <c r="BL2868" s="13"/>
      <c r="BM2868" s="13"/>
      <c r="BN2868" s="13"/>
    </row>
    <row r="2869" spans="1:66" x14ac:dyDescent="0.25">
      <c r="A2869" s="10"/>
      <c r="B2869" s="10"/>
      <c r="C2869" s="10"/>
      <c r="D2869" s="10"/>
      <c r="E2869" s="10"/>
      <c r="F2869" s="10"/>
      <c r="G2869" s="10"/>
      <c r="H2869" s="10"/>
      <c r="I2869" s="10"/>
      <c r="J2869" s="10"/>
      <c r="K2869" s="11"/>
      <c r="L2869" s="11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2"/>
      <c r="AS2869" s="12"/>
      <c r="AT2869" s="12"/>
      <c r="AU2869" s="12"/>
      <c r="AV2869" s="12"/>
      <c r="AW2869" s="12"/>
      <c r="AX2869" s="12"/>
      <c r="AY2869" s="12"/>
      <c r="AZ2869" s="12"/>
      <c r="BA2869" s="12"/>
      <c r="BB2869" s="12"/>
      <c r="BC2869" s="12"/>
      <c r="BD2869" s="12"/>
      <c r="BE2869" s="12"/>
      <c r="BF2869" s="12"/>
      <c r="BG2869" s="12"/>
      <c r="BH2869" s="12"/>
      <c r="BI2869" s="12"/>
      <c r="BJ2869" s="13"/>
      <c r="BK2869" s="13"/>
      <c r="BL2869" s="13"/>
      <c r="BM2869" s="13"/>
      <c r="BN2869" s="13"/>
    </row>
    <row r="2870" spans="1:66" x14ac:dyDescent="0.25">
      <c r="A2870" s="10"/>
      <c r="B2870" s="10"/>
      <c r="C2870" s="10"/>
      <c r="D2870" s="10"/>
      <c r="E2870" s="10"/>
      <c r="F2870" s="10"/>
      <c r="G2870" s="10"/>
      <c r="H2870" s="10"/>
      <c r="I2870" s="10"/>
      <c r="J2870" s="10"/>
      <c r="K2870" s="11"/>
      <c r="L2870" s="11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2"/>
      <c r="AF2870" s="12"/>
      <c r="AG2870" s="12"/>
      <c r="AH2870" s="12"/>
      <c r="AI2870" s="12"/>
      <c r="AJ2870" s="12"/>
      <c r="AK2870" s="12"/>
      <c r="AL2870" s="12"/>
      <c r="AM2870" s="12"/>
      <c r="AN2870" s="12"/>
      <c r="AO2870" s="12"/>
      <c r="AP2870" s="12"/>
      <c r="AQ2870" s="12"/>
      <c r="AR2870" s="12"/>
      <c r="AS2870" s="12"/>
      <c r="AT2870" s="12"/>
      <c r="AU2870" s="12"/>
      <c r="AV2870" s="12"/>
      <c r="AW2870" s="12"/>
      <c r="AX2870" s="12"/>
      <c r="AY2870" s="12"/>
      <c r="AZ2870" s="12"/>
      <c r="BA2870" s="12"/>
      <c r="BB2870" s="12"/>
      <c r="BC2870" s="12"/>
      <c r="BD2870" s="12"/>
      <c r="BE2870" s="12"/>
      <c r="BF2870" s="12"/>
      <c r="BG2870" s="12"/>
      <c r="BH2870" s="12"/>
      <c r="BI2870" s="12"/>
      <c r="BJ2870" s="13"/>
      <c r="BK2870" s="13"/>
      <c r="BL2870" s="13"/>
      <c r="BM2870" s="13"/>
      <c r="BN2870" s="13"/>
    </row>
    <row r="2871" spans="1:66" x14ac:dyDescent="0.25">
      <c r="A2871" s="10"/>
      <c r="B2871" s="10"/>
      <c r="C2871" s="10"/>
      <c r="D2871" s="10"/>
      <c r="E2871" s="10"/>
      <c r="F2871" s="10"/>
      <c r="G2871" s="10"/>
      <c r="H2871" s="10"/>
      <c r="I2871" s="10"/>
      <c r="J2871" s="10"/>
      <c r="K2871" s="11"/>
      <c r="L2871" s="11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2"/>
      <c r="AS2871" s="12"/>
      <c r="AT2871" s="12"/>
      <c r="AU2871" s="12"/>
      <c r="AV2871" s="12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12"/>
      <c r="BG2871" s="12"/>
      <c r="BH2871" s="12"/>
      <c r="BI2871" s="12"/>
      <c r="BJ2871" s="13"/>
      <c r="BK2871" s="13"/>
      <c r="BL2871" s="13"/>
      <c r="BM2871" s="13"/>
      <c r="BN2871" s="13"/>
    </row>
    <row r="2872" spans="1:66" x14ac:dyDescent="0.25">
      <c r="A2872" s="10"/>
      <c r="B2872" s="10"/>
      <c r="C2872" s="10"/>
      <c r="D2872" s="10"/>
      <c r="E2872" s="10"/>
      <c r="F2872" s="10"/>
      <c r="G2872" s="10"/>
      <c r="H2872" s="10"/>
      <c r="I2872" s="10"/>
      <c r="J2872" s="10"/>
      <c r="K2872" s="11"/>
      <c r="L2872" s="11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  <c r="AE2872" s="12"/>
      <c r="AF2872" s="12"/>
      <c r="AG2872" s="12"/>
      <c r="AH2872" s="12"/>
      <c r="AI2872" s="12"/>
      <c r="AJ2872" s="12"/>
      <c r="AK2872" s="12"/>
      <c r="AL2872" s="12"/>
      <c r="AM2872" s="12"/>
      <c r="AN2872" s="12"/>
      <c r="AO2872" s="12"/>
      <c r="AP2872" s="12"/>
      <c r="AQ2872" s="12"/>
      <c r="AR2872" s="12"/>
      <c r="AS2872" s="12"/>
      <c r="AT2872" s="12"/>
      <c r="AU2872" s="12"/>
      <c r="AV2872" s="12"/>
      <c r="AW2872" s="12"/>
      <c r="AX2872" s="12"/>
      <c r="AY2872" s="12"/>
      <c r="AZ2872" s="12"/>
      <c r="BA2872" s="12"/>
      <c r="BB2872" s="12"/>
      <c r="BC2872" s="12"/>
      <c r="BD2872" s="12"/>
      <c r="BE2872" s="12"/>
      <c r="BF2872" s="12"/>
      <c r="BG2872" s="12"/>
      <c r="BH2872" s="12"/>
      <c r="BI2872" s="12"/>
      <c r="BJ2872" s="13"/>
      <c r="BK2872" s="13"/>
      <c r="BL2872" s="13"/>
      <c r="BM2872" s="13"/>
      <c r="BN2872" s="13"/>
    </row>
    <row r="2873" spans="1:66" x14ac:dyDescent="0.25">
      <c r="A2873" s="10"/>
      <c r="B2873" s="10"/>
      <c r="C2873" s="10"/>
      <c r="D2873" s="10"/>
      <c r="E2873" s="10"/>
      <c r="F2873" s="10"/>
      <c r="G2873" s="10"/>
      <c r="H2873" s="10"/>
      <c r="I2873" s="10"/>
      <c r="J2873" s="10"/>
      <c r="K2873" s="11"/>
      <c r="L2873" s="11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2"/>
      <c r="AS2873" s="12"/>
      <c r="AT2873" s="12"/>
      <c r="AU2873" s="12"/>
      <c r="AV2873" s="12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12"/>
      <c r="BG2873" s="12"/>
      <c r="BH2873" s="12"/>
      <c r="BI2873" s="12"/>
      <c r="BJ2873" s="13"/>
      <c r="BK2873" s="13"/>
      <c r="BL2873" s="13"/>
      <c r="BM2873" s="13"/>
      <c r="BN2873" s="13"/>
    </row>
    <row r="2874" spans="1:66" x14ac:dyDescent="0.25">
      <c r="A2874" s="10"/>
      <c r="B2874" s="10"/>
      <c r="C2874" s="10"/>
      <c r="D2874" s="10"/>
      <c r="E2874" s="10"/>
      <c r="F2874" s="10"/>
      <c r="G2874" s="10"/>
      <c r="H2874" s="10"/>
      <c r="I2874" s="10"/>
      <c r="J2874" s="10"/>
      <c r="K2874" s="11"/>
      <c r="L2874" s="11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  <c r="AE2874" s="12"/>
      <c r="AF2874" s="12"/>
      <c r="AG2874" s="12"/>
      <c r="AH2874" s="12"/>
      <c r="AI2874" s="12"/>
      <c r="AJ2874" s="12"/>
      <c r="AK2874" s="12"/>
      <c r="AL2874" s="12"/>
      <c r="AM2874" s="12"/>
      <c r="AN2874" s="12"/>
      <c r="AO2874" s="12"/>
      <c r="AP2874" s="12"/>
      <c r="AQ2874" s="12"/>
      <c r="AR2874" s="12"/>
      <c r="AS2874" s="12"/>
      <c r="AT2874" s="12"/>
      <c r="AU2874" s="12"/>
      <c r="AV2874" s="12"/>
      <c r="AW2874" s="12"/>
      <c r="AX2874" s="12"/>
      <c r="AY2874" s="12"/>
      <c r="AZ2874" s="12"/>
      <c r="BA2874" s="12"/>
      <c r="BB2874" s="12"/>
      <c r="BC2874" s="12"/>
      <c r="BD2874" s="12"/>
      <c r="BE2874" s="12"/>
      <c r="BF2874" s="12"/>
      <c r="BG2874" s="12"/>
      <c r="BH2874" s="12"/>
      <c r="BI2874" s="12"/>
      <c r="BJ2874" s="13"/>
      <c r="BK2874" s="13"/>
      <c r="BL2874" s="13"/>
      <c r="BM2874" s="13"/>
      <c r="BN2874" s="13"/>
    </row>
    <row r="2875" spans="1:66" x14ac:dyDescent="0.25">
      <c r="A2875" s="10"/>
      <c r="B2875" s="10"/>
      <c r="C2875" s="10"/>
      <c r="D2875" s="10"/>
      <c r="E2875" s="10"/>
      <c r="F2875" s="10"/>
      <c r="G2875" s="10"/>
      <c r="H2875" s="10"/>
      <c r="I2875" s="10"/>
      <c r="J2875" s="10"/>
      <c r="K2875" s="11"/>
      <c r="L2875" s="11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2"/>
      <c r="AS2875" s="12"/>
      <c r="AT2875" s="12"/>
      <c r="AU2875" s="12"/>
      <c r="AV2875" s="12"/>
      <c r="AW2875" s="12"/>
      <c r="AX2875" s="12"/>
      <c r="AY2875" s="12"/>
      <c r="AZ2875" s="12"/>
      <c r="BA2875" s="12"/>
      <c r="BB2875" s="12"/>
      <c r="BC2875" s="12"/>
      <c r="BD2875" s="12"/>
      <c r="BE2875" s="12"/>
      <c r="BF2875" s="12"/>
      <c r="BG2875" s="12"/>
      <c r="BH2875" s="12"/>
      <c r="BI2875" s="12"/>
      <c r="BJ2875" s="13"/>
      <c r="BK2875" s="13"/>
      <c r="BL2875" s="13"/>
      <c r="BM2875" s="13"/>
      <c r="BN2875" s="13"/>
    </row>
    <row r="2876" spans="1:66" x14ac:dyDescent="0.25">
      <c r="A2876" s="10"/>
      <c r="B2876" s="10"/>
      <c r="C2876" s="10"/>
      <c r="D2876" s="10"/>
      <c r="E2876" s="10"/>
      <c r="F2876" s="10"/>
      <c r="G2876" s="10"/>
      <c r="H2876" s="10"/>
      <c r="I2876" s="10"/>
      <c r="J2876" s="10"/>
      <c r="K2876" s="11"/>
      <c r="L2876" s="11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  <c r="AE2876" s="12"/>
      <c r="AF2876" s="12"/>
      <c r="AG2876" s="12"/>
      <c r="AH2876" s="12"/>
      <c r="AI2876" s="12"/>
      <c r="AJ2876" s="12"/>
      <c r="AK2876" s="12"/>
      <c r="AL2876" s="12"/>
      <c r="AM2876" s="12"/>
      <c r="AN2876" s="12"/>
      <c r="AO2876" s="12"/>
      <c r="AP2876" s="12"/>
      <c r="AQ2876" s="12"/>
      <c r="AR2876" s="12"/>
      <c r="AS2876" s="12"/>
      <c r="AT2876" s="12"/>
      <c r="AU2876" s="12"/>
      <c r="AV2876" s="12"/>
      <c r="AW2876" s="12"/>
      <c r="AX2876" s="12"/>
      <c r="AY2876" s="12"/>
      <c r="AZ2876" s="12"/>
      <c r="BA2876" s="12"/>
      <c r="BB2876" s="12"/>
      <c r="BC2876" s="12"/>
      <c r="BD2876" s="12"/>
      <c r="BE2876" s="12"/>
      <c r="BF2876" s="12"/>
      <c r="BG2876" s="12"/>
      <c r="BH2876" s="12"/>
      <c r="BI2876" s="12"/>
      <c r="BJ2876" s="13"/>
      <c r="BK2876" s="13"/>
      <c r="BL2876" s="13"/>
      <c r="BM2876" s="13"/>
      <c r="BN2876" s="13"/>
    </row>
    <row r="2877" spans="1:66" x14ac:dyDescent="0.25">
      <c r="A2877" s="10"/>
      <c r="B2877" s="10"/>
      <c r="C2877" s="10"/>
      <c r="D2877" s="10"/>
      <c r="E2877" s="10"/>
      <c r="F2877" s="10"/>
      <c r="G2877" s="10"/>
      <c r="H2877" s="10"/>
      <c r="I2877" s="10"/>
      <c r="J2877" s="10"/>
      <c r="K2877" s="11"/>
      <c r="L2877" s="11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2"/>
      <c r="AS2877" s="12"/>
      <c r="AT2877" s="12"/>
      <c r="AU2877" s="12"/>
      <c r="AV2877" s="12"/>
      <c r="AW2877" s="12"/>
      <c r="AX2877" s="12"/>
      <c r="AY2877" s="12"/>
      <c r="AZ2877" s="12"/>
      <c r="BA2877" s="12"/>
      <c r="BB2877" s="12"/>
      <c r="BC2877" s="12"/>
      <c r="BD2877" s="12"/>
      <c r="BE2877" s="12"/>
      <c r="BF2877" s="12"/>
      <c r="BG2877" s="12"/>
      <c r="BH2877" s="12"/>
      <c r="BI2877" s="12"/>
      <c r="BJ2877" s="13"/>
      <c r="BK2877" s="13"/>
      <c r="BL2877" s="13"/>
      <c r="BM2877" s="13"/>
      <c r="BN2877" s="13"/>
    </row>
    <row r="2878" spans="1:66" x14ac:dyDescent="0.25">
      <c r="A2878" s="10"/>
      <c r="B2878" s="10"/>
      <c r="C2878" s="10"/>
      <c r="D2878" s="10"/>
      <c r="E2878" s="10"/>
      <c r="F2878" s="10"/>
      <c r="G2878" s="10"/>
      <c r="H2878" s="10"/>
      <c r="I2878" s="10"/>
      <c r="J2878" s="10"/>
      <c r="K2878" s="11"/>
      <c r="L2878" s="11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2"/>
      <c r="AF2878" s="12"/>
      <c r="AG2878" s="12"/>
      <c r="AH2878" s="12"/>
      <c r="AI2878" s="12"/>
      <c r="AJ2878" s="12"/>
      <c r="AK2878" s="12"/>
      <c r="AL2878" s="12"/>
      <c r="AM2878" s="12"/>
      <c r="AN2878" s="12"/>
      <c r="AO2878" s="12"/>
      <c r="AP2878" s="12"/>
      <c r="AQ2878" s="12"/>
      <c r="AR2878" s="12"/>
      <c r="AS2878" s="12"/>
      <c r="AT2878" s="12"/>
      <c r="AU2878" s="12"/>
      <c r="AV2878" s="12"/>
      <c r="AW2878" s="12"/>
      <c r="AX2878" s="12"/>
      <c r="AY2878" s="12"/>
      <c r="AZ2878" s="12"/>
      <c r="BA2878" s="12"/>
      <c r="BB2878" s="12"/>
      <c r="BC2878" s="12"/>
      <c r="BD2878" s="12"/>
      <c r="BE2878" s="12"/>
      <c r="BF2878" s="12"/>
      <c r="BG2878" s="12"/>
      <c r="BH2878" s="12"/>
      <c r="BI2878" s="12"/>
      <c r="BJ2878" s="13"/>
      <c r="BK2878" s="13"/>
      <c r="BL2878" s="13"/>
      <c r="BM2878" s="13"/>
      <c r="BN2878" s="13"/>
    </row>
    <row r="2879" spans="1:66" x14ac:dyDescent="0.25">
      <c r="A2879" s="10"/>
      <c r="B2879" s="10"/>
      <c r="C2879" s="10"/>
      <c r="D2879" s="10"/>
      <c r="E2879" s="10"/>
      <c r="F2879" s="10"/>
      <c r="G2879" s="10"/>
      <c r="H2879" s="10"/>
      <c r="I2879" s="10"/>
      <c r="J2879" s="10"/>
      <c r="K2879" s="11"/>
      <c r="L2879" s="11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2"/>
      <c r="AS2879" s="12"/>
      <c r="AT2879" s="12"/>
      <c r="AU2879" s="12"/>
      <c r="AV2879" s="12"/>
      <c r="AW2879" s="12"/>
      <c r="AX2879" s="12"/>
      <c r="AY2879" s="12"/>
      <c r="AZ2879" s="12"/>
      <c r="BA2879" s="12"/>
      <c r="BB2879" s="12"/>
      <c r="BC2879" s="12"/>
      <c r="BD2879" s="12"/>
      <c r="BE2879" s="12"/>
      <c r="BF2879" s="12"/>
      <c r="BG2879" s="12"/>
      <c r="BH2879" s="12"/>
      <c r="BI2879" s="12"/>
      <c r="BJ2879" s="13"/>
      <c r="BK2879" s="13"/>
      <c r="BL2879" s="13"/>
      <c r="BM2879" s="13"/>
      <c r="BN2879" s="13"/>
    </row>
    <row r="2880" spans="1:66" x14ac:dyDescent="0.25">
      <c r="A2880" s="10"/>
      <c r="B2880" s="10"/>
      <c r="C2880" s="10"/>
      <c r="D2880" s="10"/>
      <c r="E2880" s="10"/>
      <c r="F2880" s="10"/>
      <c r="G2880" s="10"/>
      <c r="H2880" s="10"/>
      <c r="I2880" s="10"/>
      <c r="J2880" s="10"/>
      <c r="K2880" s="11"/>
      <c r="L2880" s="11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12"/>
      <c r="AF2880" s="12"/>
      <c r="AG2880" s="12"/>
      <c r="AH2880" s="12"/>
      <c r="AI2880" s="12"/>
      <c r="AJ2880" s="12"/>
      <c r="AK2880" s="12"/>
      <c r="AL2880" s="12"/>
      <c r="AM2880" s="12"/>
      <c r="AN2880" s="12"/>
      <c r="AO2880" s="12"/>
      <c r="AP2880" s="12"/>
      <c r="AQ2880" s="12"/>
      <c r="AR2880" s="12"/>
      <c r="AS2880" s="12"/>
      <c r="AT2880" s="12"/>
      <c r="AU2880" s="12"/>
      <c r="AV2880" s="12"/>
      <c r="AW2880" s="12"/>
      <c r="AX2880" s="12"/>
      <c r="AY2880" s="12"/>
      <c r="AZ2880" s="12"/>
      <c r="BA2880" s="12"/>
      <c r="BB2880" s="12"/>
      <c r="BC2880" s="12"/>
      <c r="BD2880" s="12"/>
      <c r="BE2880" s="12"/>
      <c r="BF2880" s="12"/>
      <c r="BG2880" s="12"/>
      <c r="BH2880" s="12"/>
      <c r="BI2880" s="12"/>
      <c r="BJ2880" s="13"/>
      <c r="BK2880" s="13"/>
      <c r="BL2880" s="13"/>
      <c r="BM2880" s="13"/>
      <c r="BN2880" s="13"/>
    </row>
    <row r="2881" spans="1:66" x14ac:dyDescent="0.25">
      <c r="A2881" s="10"/>
      <c r="B2881" s="10"/>
      <c r="C2881" s="10"/>
      <c r="D2881" s="10"/>
      <c r="E2881" s="10"/>
      <c r="F2881" s="10"/>
      <c r="G2881" s="10"/>
      <c r="H2881" s="10"/>
      <c r="I2881" s="10"/>
      <c r="J2881" s="10"/>
      <c r="K2881" s="11"/>
      <c r="L2881" s="11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2"/>
      <c r="AS2881" s="12"/>
      <c r="AT2881" s="12"/>
      <c r="AU2881" s="12"/>
      <c r="AV2881" s="12"/>
      <c r="AW2881" s="12"/>
      <c r="AX2881" s="12"/>
      <c r="AY2881" s="12"/>
      <c r="AZ2881" s="12"/>
      <c r="BA2881" s="12"/>
      <c r="BB2881" s="12"/>
      <c r="BC2881" s="12"/>
      <c r="BD2881" s="12"/>
      <c r="BE2881" s="12"/>
      <c r="BF2881" s="12"/>
      <c r="BG2881" s="12"/>
      <c r="BH2881" s="12"/>
      <c r="BI2881" s="12"/>
      <c r="BJ2881" s="13"/>
      <c r="BK2881" s="13"/>
      <c r="BL2881" s="13"/>
      <c r="BM2881" s="13"/>
      <c r="BN2881" s="13"/>
    </row>
    <row r="2882" spans="1:66" x14ac:dyDescent="0.25">
      <c r="A2882" s="10"/>
      <c r="B2882" s="10"/>
      <c r="C2882" s="10"/>
      <c r="D2882" s="10"/>
      <c r="E2882" s="10"/>
      <c r="F2882" s="10"/>
      <c r="G2882" s="10"/>
      <c r="H2882" s="10"/>
      <c r="I2882" s="10"/>
      <c r="J2882" s="10"/>
      <c r="K2882" s="11"/>
      <c r="L2882" s="11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  <c r="AA2882" s="12"/>
      <c r="AB2882" s="12"/>
      <c r="AC2882" s="12"/>
      <c r="AD2882" s="12"/>
      <c r="AE2882" s="12"/>
      <c r="AF2882" s="12"/>
      <c r="AG2882" s="12"/>
      <c r="AH2882" s="12"/>
      <c r="AI2882" s="12"/>
      <c r="AJ2882" s="12"/>
      <c r="AK2882" s="12"/>
      <c r="AL2882" s="12"/>
      <c r="AM2882" s="12"/>
      <c r="AN2882" s="12"/>
      <c r="AO2882" s="12"/>
      <c r="AP2882" s="12"/>
      <c r="AQ2882" s="12"/>
      <c r="AR2882" s="12"/>
      <c r="AS2882" s="12"/>
      <c r="AT2882" s="12"/>
      <c r="AU2882" s="12"/>
      <c r="AV2882" s="12"/>
      <c r="AW2882" s="12"/>
      <c r="AX2882" s="12"/>
      <c r="AY2882" s="12"/>
      <c r="AZ2882" s="12"/>
      <c r="BA2882" s="12"/>
      <c r="BB2882" s="12"/>
      <c r="BC2882" s="12"/>
      <c r="BD2882" s="12"/>
      <c r="BE2882" s="12"/>
      <c r="BF2882" s="12"/>
      <c r="BG2882" s="12"/>
      <c r="BH2882" s="12"/>
      <c r="BI2882" s="12"/>
      <c r="BJ2882" s="13"/>
      <c r="BK2882" s="13"/>
      <c r="BL2882" s="13"/>
      <c r="BM2882" s="13"/>
      <c r="BN2882" s="13"/>
    </row>
    <row r="2883" spans="1:66" x14ac:dyDescent="0.25">
      <c r="A2883" s="10"/>
      <c r="B2883" s="10"/>
      <c r="C2883" s="10"/>
      <c r="D2883" s="10"/>
      <c r="E2883" s="10"/>
      <c r="F2883" s="10"/>
      <c r="G2883" s="10"/>
      <c r="H2883" s="10"/>
      <c r="I2883" s="10"/>
      <c r="J2883" s="10"/>
      <c r="K2883" s="11"/>
      <c r="L2883" s="11"/>
      <c r="M2883" s="12"/>
      <c r="N2883" s="12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2"/>
      <c r="AS2883" s="12"/>
      <c r="AT2883" s="12"/>
      <c r="AU2883" s="12"/>
      <c r="AV2883" s="12"/>
      <c r="AW2883" s="12"/>
      <c r="AX2883" s="12"/>
      <c r="AY2883" s="12"/>
      <c r="AZ2883" s="12"/>
      <c r="BA2883" s="12"/>
      <c r="BB2883" s="12"/>
      <c r="BC2883" s="12"/>
      <c r="BD2883" s="12"/>
      <c r="BE2883" s="12"/>
      <c r="BF2883" s="12"/>
      <c r="BG2883" s="12"/>
      <c r="BH2883" s="12"/>
      <c r="BI2883" s="12"/>
      <c r="BJ2883" s="13"/>
      <c r="BK2883" s="13"/>
      <c r="BL2883" s="13"/>
      <c r="BM2883" s="13"/>
      <c r="BN2883" s="13"/>
    </row>
    <row r="2884" spans="1:66" x14ac:dyDescent="0.25">
      <c r="A2884" s="10"/>
      <c r="B2884" s="10"/>
      <c r="C2884" s="10"/>
      <c r="D2884" s="10"/>
      <c r="E2884" s="10"/>
      <c r="F2884" s="10"/>
      <c r="G2884" s="10"/>
      <c r="H2884" s="10"/>
      <c r="I2884" s="10"/>
      <c r="J2884" s="10"/>
      <c r="K2884" s="11"/>
      <c r="L2884" s="11"/>
      <c r="M2884" s="12"/>
      <c r="N2884" s="12"/>
      <c r="O2884" s="12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12"/>
      <c r="AE2884" s="12"/>
      <c r="AF2884" s="12"/>
      <c r="AG2884" s="12"/>
      <c r="AH2884" s="12"/>
      <c r="AI2884" s="12"/>
      <c r="AJ2884" s="12"/>
      <c r="AK2884" s="12"/>
      <c r="AL2884" s="12"/>
      <c r="AM2884" s="12"/>
      <c r="AN2884" s="12"/>
      <c r="AO2884" s="12"/>
      <c r="AP2884" s="12"/>
      <c r="AQ2884" s="12"/>
      <c r="AR2884" s="12"/>
      <c r="AS2884" s="12"/>
      <c r="AT2884" s="12"/>
      <c r="AU2884" s="12"/>
      <c r="AV2884" s="12"/>
      <c r="AW2884" s="12"/>
      <c r="AX2884" s="12"/>
      <c r="AY2884" s="12"/>
      <c r="AZ2884" s="12"/>
      <c r="BA2884" s="12"/>
      <c r="BB2884" s="12"/>
      <c r="BC2884" s="12"/>
      <c r="BD2884" s="12"/>
      <c r="BE2884" s="12"/>
      <c r="BF2884" s="12"/>
      <c r="BG2884" s="12"/>
      <c r="BH2884" s="12"/>
      <c r="BI2884" s="12"/>
      <c r="BJ2884" s="13"/>
      <c r="BK2884" s="13"/>
      <c r="BL2884" s="13"/>
      <c r="BM2884" s="13"/>
      <c r="BN2884" s="13"/>
    </row>
    <row r="2885" spans="1:66" x14ac:dyDescent="0.25">
      <c r="A2885" s="10"/>
      <c r="B2885" s="10"/>
      <c r="C2885" s="10"/>
      <c r="D2885" s="10"/>
      <c r="E2885" s="10"/>
      <c r="F2885" s="10"/>
      <c r="G2885" s="10"/>
      <c r="H2885" s="10"/>
      <c r="I2885" s="10"/>
      <c r="J2885" s="10"/>
      <c r="K2885" s="11"/>
      <c r="L2885" s="11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2"/>
      <c r="AS2885" s="12"/>
      <c r="AT2885" s="12"/>
      <c r="AU2885" s="12"/>
      <c r="AV2885" s="12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12"/>
      <c r="BG2885" s="12"/>
      <c r="BH2885" s="12"/>
      <c r="BI2885" s="12"/>
      <c r="BJ2885" s="13"/>
      <c r="BK2885" s="13"/>
      <c r="BL2885" s="13"/>
      <c r="BM2885" s="13"/>
      <c r="BN2885" s="13"/>
    </row>
    <row r="2886" spans="1:66" x14ac:dyDescent="0.25">
      <c r="A2886" s="10"/>
      <c r="B2886" s="10"/>
      <c r="C2886" s="10"/>
      <c r="D2886" s="10"/>
      <c r="E2886" s="10"/>
      <c r="F2886" s="10"/>
      <c r="G2886" s="10"/>
      <c r="H2886" s="10"/>
      <c r="I2886" s="10"/>
      <c r="J2886" s="10"/>
      <c r="K2886" s="11"/>
      <c r="L2886" s="11"/>
      <c r="M2886" s="12"/>
      <c r="N2886" s="12"/>
      <c r="O2886" s="12"/>
      <c r="P2886" s="12"/>
      <c r="Q2886" s="12"/>
      <c r="R2886" s="12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12"/>
      <c r="AD2886" s="12"/>
      <c r="AE2886" s="12"/>
      <c r="AF2886" s="12"/>
      <c r="AG2886" s="12"/>
      <c r="AH2886" s="12"/>
      <c r="AI2886" s="12"/>
      <c r="AJ2886" s="12"/>
      <c r="AK2886" s="12"/>
      <c r="AL2886" s="12"/>
      <c r="AM2886" s="12"/>
      <c r="AN2886" s="12"/>
      <c r="AO2886" s="12"/>
      <c r="AP2886" s="12"/>
      <c r="AQ2886" s="12"/>
      <c r="AR2886" s="12"/>
      <c r="AS2886" s="12"/>
      <c r="AT2886" s="12"/>
      <c r="AU2886" s="12"/>
      <c r="AV2886" s="12"/>
      <c r="AW2886" s="12"/>
      <c r="AX2886" s="12"/>
      <c r="AY2886" s="12"/>
      <c r="AZ2886" s="12"/>
      <c r="BA2886" s="12"/>
      <c r="BB2886" s="12"/>
      <c r="BC2886" s="12"/>
      <c r="BD2886" s="12"/>
      <c r="BE2886" s="12"/>
      <c r="BF2886" s="12"/>
      <c r="BG2886" s="12"/>
      <c r="BH2886" s="12"/>
      <c r="BI2886" s="12"/>
      <c r="BJ2886" s="13"/>
      <c r="BK2886" s="13"/>
      <c r="BL2886" s="13"/>
      <c r="BM2886" s="13"/>
      <c r="BN2886" s="13"/>
    </row>
    <row r="2887" spans="1:66" x14ac:dyDescent="0.25">
      <c r="A2887" s="10"/>
      <c r="B2887" s="10"/>
      <c r="C2887" s="10"/>
      <c r="D2887" s="10"/>
      <c r="E2887" s="10"/>
      <c r="F2887" s="10"/>
      <c r="G2887" s="10"/>
      <c r="H2887" s="10"/>
      <c r="I2887" s="10"/>
      <c r="J2887" s="10"/>
      <c r="K2887" s="11"/>
      <c r="L2887" s="11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2"/>
      <c r="AS2887" s="12"/>
      <c r="AT2887" s="12"/>
      <c r="AU2887" s="12"/>
      <c r="AV2887" s="12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12"/>
      <c r="BG2887" s="12"/>
      <c r="BH2887" s="12"/>
      <c r="BI2887" s="12"/>
      <c r="BJ2887" s="13"/>
      <c r="BK2887" s="13"/>
      <c r="BL2887" s="13"/>
      <c r="BM2887" s="13"/>
      <c r="BN2887" s="13"/>
    </row>
    <row r="2888" spans="1:66" x14ac:dyDescent="0.25">
      <c r="A2888" s="10"/>
      <c r="B2888" s="10"/>
      <c r="C2888" s="10"/>
      <c r="D2888" s="10"/>
      <c r="E2888" s="10"/>
      <c r="F2888" s="10"/>
      <c r="G2888" s="10"/>
      <c r="H2888" s="10"/>
      <c r="I2888" s="10"/>
      <c r="J2888" s="10"/>
      <c r="K2888" s="11"/>
      <c r="L2888" s="11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12"/>
      <c r="AD2888" s="12"/>
      <c r="AE2888" s="12"/>
      <c r="AF2888" s="12"/>
      <c r="AG2888" s="12"/>
      <c r="AH2888" s="12"/>
      <c r="AI2888" s="12"/>
      <c r="AJ2888" s="12"/>
      <c r="AK2888" s="12"/>
      <c r="AL2888" s="12"/>
      <c r="AM2888" s="12"/>
      <c r="AN2888" s="12"/>
      <c r="AO2888" s="12"/>
      <c r="AP2888" s="12"/>
      <c r="AQ2888" s="12"/>
      <c r="AR2888" s="12"/>
      <c r="AS2888" s="12"/>
      <c r="AT2888" s="12"/>
      <c r="AU2888" s="12"/>
      <c r="AV2888" s="12"/>
      <c r="AW2888" s="12"/>
      <c r="AX2888" s="12"/>
      <c r="AY2888" s="12"/>
      <c r="AZ2888" s="12"/>
      <c r="BA2888" s="12"/>
      <c r="BB2888" s="12"/>
      <c r="BC2888" s="12"/>
      <c r="BD2888" s="12"/>
      <c r="BE2888" s="12"/>
      <c r="BF2888" s="12"/>
      <c r="BG2888" s="12"/>
      <c r="BH2888" s="12"/>
      <c r="BI2888" s="12"/>
      <c r="BJ2888" s="13"/>
      <c r="BK2888" s="13"/>
      <c r="BL2888" s="13"/>
      <c r="BM2888" s="13"/>
      <c r="BN2888" s="13"/>
    </row>
    <row r="2889" spans="1:66" x14ac:dyDescent="0.25">
      <c r="A2889" s="10"/>
      <c r="B2889" s="10"/>
      <c r="C2889" s="10"/>
      <c r="D2889" s="10"/>
      <c r="E2889" s="10"/>
      <c r="F2889" s="10"/>
      <c r="G2889" s="10"/>
      <c r="H2889" s="10"/>
      <c r="I2889" s="10"/>
      <c r="J2889" s="10"/>
      <c r="K2889" s="11"/>
      <c r="L2889" s="11"/>
      <c r="M2889" s="12"/>
      <c r="N2889" s="12"/>
      <c r="O2889" s="12"/>
      <c r="P2889" s="12"/>
      <c r="Q2889" s="12"/>
      <c r="R2889" s="12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2"/>
      <c r="AS2889" s="12"/>
      <c r="AT2889" s="12"/>
      <c r="AU2889" s="12"/>
      <c r="AV2889" s="12"/>
      <c r="AW2889" s="12"/>
      <c r="AX2889" s="12"/>
      <c r="AY2889" s="12"/>
      <c r="AZ2889" s="12"/>
      <c r="BA2889" s="12"/>
      <c r="BB2889" s="12"/>
      <c r="BC2889" s="12"/>
      <c r="BD2889" s="12"/>
      <c r="BE2889" s="12"/>
      <c r="BF2889" s="12"/>
      <c r="BG2889" s="12"/>
      <c r="BH2889" s="12"/>
      <c r="BI2889" s="12"/>
      <c r="BJ2889" s="13"/>
      <c r="BK2889" s="13"/>
      <c r="BL2889" s="13"/>
      <c r="BM2889" s="13"/>
      <c r="BN2889" s="13"/>
    </row>
    <row r="2890" spans="1:66" x14ac:dyDescent="0.25">
      <c r="A2890" s="10"/>
      <c r="B2890" s="10"/>
      <c r="C2890" s="10"/>
      <c r="D2890" s="10"/>
      <c r="E2890" s="10"/>
      <c r="F2890" s="10"/>
      <c r="G2890" s="10"/>
      <c r="H2890" s="10"/>
      <c r="I2890" s="10"/>
      <c r="J2890" s="10"/>
      <c r="K2890" s="11"/>
      <c r="L2890" s="11"/>
      <c r="M2890" s="12"/>
      <c r="N2890" s="12"/>
      <c r="O2890" s="12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  <c r="AE2890" s="12"/>
      <c r="AF2890" s="12"/>
      <c r="AG2890" s="12"/>
      <c r="AH2890" s="12"/>
      <c r="AI2890" s="12"/>
      <c r="AJ2890" s="12"/>
      <c r="AK2890" s="12"/>
      <c r="AL2890" s="12"/>
      <c r="AM2890" s="12"/>
      <c r="AN2890" s="12"/>
      <c r="AO2890" s="12"/>
      <c r="AP2890" s="12"/>
      <c r="AQ2890" s="12"/>
      <c r="AR2890" s="12"/>
      <c r="AS2890" s="12"/>
      <c r="AT2890" s="12"/>
      <c r="AU2890" s="12"/>
      <c r="AV2890" s="12"/>
      <c r="AW2890" s="12"/>
      <c r="AX2890" s="12"/>
      <c r="AY2890" s="12"/>
      <c r="AZ2890" s="12"/>
      <c r="BA2890" s="12"/>
      <c r="BB2890" s="12"/>
      <c r="BC2890" s="12"/>
      <c r="BD2890" s="12"/>
      <c r="BE2890" s="12"/>
      <c r="BF2890" s="12"/>
      <c r="BG2890" s="12"/>
      <c r="BH2890" s="12"/>
      <c r="BI2890" s="12"/>
      <c r="BJ2890" s="13"/>
      <c r="BK2890" s="13"/>
      <c r="BL2890" s="13"/>
      <c r="BM2890" s="13"/>
      <c r="BN2890" s="13"/>
    </row>
    <row r="2891" spans="1:66" x14ac:dyDescent="0.25">
      <c r="A2891" s="10"/>
      <c r="B2891" s="10"/>
      <c r="C2891" s="10"/>
      <c r="D2891" s="10"/>
      <c r="E2891" s="10"/>
      <c r="F2891" s="10"/>
      <c r="G2891" s="10"/>
      <c r="H2891" s="10"/>
      <c r="I2891" s="10"/>
      <c r="J2891" s="10"/>
      <c r="K2891" s="11"/>
      <c r="L2891" s="11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2"/>
      <c r="AS2891" s="12"/>
      <c r="AT2891" s="12"/>
      <c r="AU2891" s="12"/>
      <c r="AV2891" s="12"/>
      <c r="AW2891" s="12"/>
      <c r="AX2891" s="12"/>
      <c r="AY2891" s="12"/>
      <c r="AZ2891" s="12"/>
      <c r="BA2891" s="12"/>
      <c r="BB2891" s="12"/>
      <c r="BC2891" s="12"/>
      <c r="BD2891" s="12"/>
      <c r="BE2891" s="12"/>
      <c r="BF2891" s="12"/>
      <c r="BG2891" s="12"/>
      <c r="BH2891" s="12"/>
      <c r="BI2891" s="12"/>
      <c r="BJ2891" s="13"/>
      <c r="BK2891" s="13"/>
      <c r="BL2891" s="13"/>
      <c r="BM2891" s="13"/>
      <c r="BN2891" s="13"/>
    </row>
    <row r="2892" spans="1:66" x14ac:dyDescent="0.25">
      <c r="A2892" s="10"/>
      <c r="B2892" s="10"/>
      <c r="C2892" s="10"/>
      <c r="D2892" s="10"/>
      <c r="E2892" s="10"/>
      <c r="F2892" s="10"/>
      <c r="G2892" s="10"/>
      <c r="H2892" s="10"/>
      <c r="I2892" s="10"/>
      <c r="J2892" s="10"/>
      <c r="K2892" s="11"/>
      <c r="L2892" s="11"/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  <c r="AA2892" s="12"/>
      <c r="AB2892" s="12"/>
      <c r="AC2892" s="12"/>
      <c r="AD2892" s="12"/>
      <c r="AE2892" s="12"/>
      <c r="AF2892" s="12"/>
      <c r="AG2892" s="12"/>
      <c r="AH2892" s="12"/>
      <c r="AI2892" s="12"/>
      <c r="AJ2892" s="12"/>
      <c r="AK2892" s="12"/>
      <c r="AL2892" s="12"/>
      <c r="AM2892" s="12"/>
      <c r="AN2892" s="12"/>
      <c r="AO2892" s="12"/>
      <c r="AP2892" s="12"/>
      <c r="AQ2892" s="12"/>
      <c r="AR2892" s="12"/>
      <c r="AS2892" s="12"/>
      <c r="AT2892" s="12"/>
      <c r="AU2892" s="12"/>
      <c r="AV2892" s="12"/>
      <c r="AW2892" s="12"/>
      <c r="AX2892" s="12"/>
      <c r="AY2892" s="12"/>
      <c r="AZ2892" s="12"/>
      <c r="BA2892" s="12"/>
      <c r="BB2892" s="12"/>
      <c r="BC2892" s="12"/>
      <c r="BD2892" s="12"/>
      <c r="BE2892" s="12"/>
      <c r="BF2892" s="12"/>
      <c r="BG2892" s="12"/>
      <c r="BH2892" s="12"/>
      <c r="BI2892" s="12"/>
      <c r="BJ2892" s="13"/>
      <c r="BK2892" s="13"/>
      <c r="BL2892" s="13"/>
      <c r="BM2892" s="13"/>
      <c r="BN2892" s="13"/>
    </row>
    <row r="2893" spans="1:66" x14ac:dyDescent="0.25">
      <c r="A2893" s="10"/>
      <c r="B2893" s="10"/>
      <c r="C2893" s="10"/>
      <c r="D2893" s="10"/>
      <c r="E2893" s="10"/>
      <c r="F2893" s="10"/>
      <c r="G2893" s="10"/>
      <c r="H2893" s="10"/>
      <c r="I2893" s="10"/>
      <c r="J2893" s="10"/>
      <c r="K2893" s="11"/>
      <c r="L2893" s="11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2"/>
      <c r="AS2893" s="12"/>
      <c r="AT2893" s="12"/>
      <c r="AU2893" s="12"/>
      <c r="AV2893" s="12"/>
      <c r="AW2893" s="12"/>
      <c r="AX2893" s="12"/>
      <c r="AY2893" s="12"/>
      <c r="AZ2893" s="12"/>
      <c r="BA2893" s="12"/>
      <c r="BB2893" s="12"/>
      <c r="BC2893" s="12"/>
      <c r="BD2893" s="12"/>
      <c r="BE2893" s="12"/>
      <c r="BF2893" s="12"/>
      <c r="BG2893" s="12"/>
      <c r="BH2893" s="12"/>
      <c r="BI2893" s="12"/>
      <c r="BJ2893" s="13"/>
      <c r="BK2893" s="13"/>
      <c r="BL2893" s="13"/>
      <c r="BM2893" s="13"/>
      <c r="BN2893" s="13"/>
    </row>
    <row r="2894" spans="1:66" s="14" customFormat="1" x14ac:dyDescent="0.25">
      <c r="A2894" s="10"/>
      <c r="B2894" s="10"/>
      <c r="C2894" s="10"/>
      <c r="D2894" s="10"/>
      <c r="E2894" s="10"/>
      <c r="F2894" s="10"/>
      <c r="G2894" s="10"/>
      <c r="H2894" s="10"/>
      <c r="I2894" s="10"/>
      <c r="J2894" s="10"/>
      <c r="K2894" s="11"/>
      <c r="L2894" s="11"/>
      <c r="M2894" s="12"/>
      <c r="N2894" s="12"/>
      <c r="O2894" s="12"/>
      <c r="P2894" s="12"/>
      <c r="Q2894" s="12"/>
      <c r="R2894" s="12"/>
      <c r="S2894" s="12"/>
      <c r="T2894" s="12"/>
      <c r="U2894" s="12"/>
      <c r="V2894" s="12"/>
      <c r="W2894" s="12"/>
      <c r="X2894" s="12"/>
      <c r="Y2894" s="12"/>
      <c r="Z2894" s="12"/>
      <c r="AA2894" s="12"/>
      <c r="AB2894" s="12"/>
      <c r="AC2894" s="12"/>
      <c r="AD2894" s="12"/>
      <c r="AE2894" s="12"/>
      <c r="AF2894" s="12"/>
      <c r="AG2894" s="12"/>
      <c r="AH2894" s="12"/>
      <c r="AI2894" s="12"/>
      <c r="AJ2894" s="12"/>
      <c r="AK2894" s="12"/>
      <c r="AL2894" s="12"/>
      <c r="AM2894" s="12"/>
      <c r="AN2894" s="12"/>
      <c r="AO2894" s="12"/>
      <c r="AP2894" s="12"/>
      <c r="AQ2894" s="12"/>
      <c r="AR2894" s="12"/>
      <c r="AS2894" s="12"/>
      <c r="AT2894" s="12"/>
      <c r="AU2894" s="12"/>
      <c r="AV2894" s="12"/>
      <c r="AW2894" s="12"/>
      <c r="AX2894" s="12"/>
      <c r="AY2894" s="12"/>
      <c r="AZ2894" s="12"/>
      <c r="BA2894" s="12"/>
      <c r="BB2894" s="12"/>
      <c r="BC2894" s="12"/>
      <c r="BD2894" s="12"/>
      <c r="BE2894" s="12"/>
      <c r="BF2894" s="12"/>
      <c r="BG2894" s="12"/>
      <c r="BH2894" s="12"/>
      <c r="BI2894" s="12"/>
      <c r="BJ2894" s="13"/>
      <c r="BK2894" s="13"/>
      <c r="BL2894" s="13"/>
      <c r="BM2894" s="13"/>
      <c r="BN2894" s="13"/>
    </row>
    <row r="2895" spans="1:66" x14ac:dyDescent="0.25">
      <c r="A2895" s="10"/>
      <c r="B2895" s="10"/>
      <c r="C2895" s="10"/>
      <c r="D2895" s="10"/>
      <c r="E2895" s="10"/>
      <c r="F2895" s="10"/>
      <c r="G2895" s="10"/>
      <c r="H2895" s="10"/>
      <c r="I2895" s="10"/>
      <c r="J2895" s="10"/>
      <c r="K2895" s="11"/>
      <c r="L2895" s="11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2"/>
      <c r="AS2895" s="12"/>
      <c r="AT2895" s="12"/>
      <c r="AU2895" s="12"/>
      <c r="AV2895" s="12"/>
      <c r="AW2895" s="12"/>
      <c r="AX2895" s="12"/>
      <c r="AY2895" s="12"/>
      <c r="AZ2895" s="12"/>
      <c r="BA2895" s="12"/>
      <c r="BB2895" s="12"/>
      <c r="BC2895" s="12"/>
      <c r="BD2895" s="12"/>
      <c r="BE2895" s="12"/>
      <c r="BF2895" s="12"/>
      <c r="BG2895" s="12"/>
      <c r="BH2895" s="12"/>
      <c r="BI2895" s="12"/>
      <c r="BJ2895" s="13"/>
      <c r="BK2895" s="13"/>
      <c r="BL2895" s="13"/>
      <c r="BM2895" s="13"/>
      <c r="BN2895" s="13"/>
    </row>
    <row r="2896" spans="1:66" x14ac:dyDescent="0.25">
      <c r="A2896" s="10"/>
      <c r="B2896" s="10"/>
      <c r="C2896" s="10"/>
      <c r="D2896" s="10"/>
      <c r="E2896" s="10"/>
      <c r="F2896" s="10"/>
      <c r="G2896" s="10"/>
      <c r="H2896" s="10"/>
      <c r="I2896" s="10"/>
      <c r="J2896" s="10"/>
      <c r="K2896" s="11"/>
      <c r="L2896" s="11"/>
      <c r="M2896" s="12"/>
      <c r="N2896" s="12"/>
      <c r="O2896" s="12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12"/>
      <c r="AE2896" s="12"/>
      <c r="AF2896" s="12"/>
      <c r="AG2896" s="12"/>
      <c r="AH2896" s="12"/>
      <c r="AI2896" s="12"/>
      <c r="AJ2896" s="12"/>
      <c r="AK2896" s="12"/>
      <c r="AL2896" s="12"/>
      <c r="AM2896" s="12"/>
      <c r="AN2896" s="12"/>
      <c r="AO2896" s="12"/>
      <c r="AP2896" s="12"/>
      <c r="AQ2896" s="12"/>
      <c r="AR2896" s="12"/>
      <c r="AS2896" s="12"/>
      <c r="AT2896" s="12"/>
      <c r="AU2896" s="12"/>
      <c r="AV2896" s="12"/>
      <c r="AW2896" s="12"/>
      <c r="AX2896" s="12"/>
      <c r="AY2896" s="12"/>
      <c r="AZ2896" s="12"/>
      <c r="BA2896" s="12"/>
      <c r="BB2896" s="12"/>
      <c r="BC2896" s="12"/>
      <c r="BD2896" s="12"/>
      <c r="BE2896" s="12"/>
      <c r="BF2896" s="12"/>
      <c r="BG2896" s="12"/>
      <c r="BH2896" s="12"/>
      <c r="BI2896" s="12"/>
      <c r="BJ2896" s="13"/>
      <c r="BK2896" s="13"/>
      <c r="BL2896" s="13"/>
      <c r="BM2896" s="13"/>
      <c r="BN2896" s="13"/>
    </row>
    <row r="2897" spans="1:66" x14ac:dyDescent="0.25">
      <c r="A2897" s="10"/>
      <c r="B2897" s="10"/>
      <c r="C2897" s="10"/>
      <c r="D2897" s="10"/>
      <c r="E2897" s="10"/>
      <c r="F2897" s="10"/>
      <c r="G2897" s="10"/>
      <c r="H2897" s="10"/>
      <c r="I2897" s="10"/>
      <c r="J2897" s="10"/>
      <c r="K2897" s="11"/>
      <c r="L2897" s="11"/>
      <c r="M2897" s="12"/>
      <c r="N2897" s="12"/>
      <c r="O2897" s="12"/>
      <c r="P2897" s="12"/>
      <c r="Q2897" s="12"/>
      <c r="R2897" s="12"/>
      <c r="S2897" s="12"/>
      <c r="T2897" s="12"/>
      <c r="U2897" s="12"/>
      <c r="V2897" s="12"/>
      <c r="W2897" s="12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2"/>
      <c r="AS2897" s="12"/>
      <c r="AT2897" s="12"/>
      <c r="AU2897" s="12"/>
      <c r="AV2897" s="12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12"/>
      <c r="BG2897" s="12"/>
      <c r="BH2897" s="12"/>
      <c r="BI2897" s="12"/>
      <c r="BJ2897" s="13"/>
      <c r="BK2897" s="13"/>
      <c r="BL2897" s="13"/>
      <c r="BM2897" s="13"/>
      <c r="BN2897" s="13"/>
    </row>
    <row r="2898" spans="1:66" x14ac:dyDescent="0.25">
      <c r="A2898" s="10"/>
      <c r="B2898" s="10"/>
      <c r="C2898" s="10"/>
      <c r="D2898" s="10"/>
      <c r="E2898" s="10"/>
      <c r="F2898" s="10"/>
      <c r="G2898" s="10"/>
      <c r="H2898" s="10"/>
      <c r="I2898" s="10"/>
      <c r="J2898" s="10"/>
      <c r="K2898" s="11"/>
      <c r="L2898" s="11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2"/>
      <c r="AF2898" s="12"/>
      <c r="AG2898" s="12"/>
      <c r="AH2898" s="12"/>
      <c r="AI2898" s="12"/>
      <c r="AJ2898" s="12"/>
      <c r="AK2898" s="12"/>
      <c r="AL2898" s="12"/>
      <c r="AM2898" s="12"/>
      <c r="AN2898" s="12"/>
      <c r="AO2898" s="12"/>
      <c r="AP2898" s="12"/>
      <c r="AQ2898" s="12"/>
      <c r="AR2898" s="12"/>
      <c r="AS2898" s="12"/>
      <c r="AT2898" s="12"/>
      <c r="AU2898" s="12"/>
      <c r="AV2898" s="12"/>
      <c r="AW2898" s="12"/>
      <c r="AX2898" s="12"/>
      <c r="AY2898" s="12"/>
      <c r="AZ2898" s="12"/>
      <c r="BA2898" s="12"/>
      <c r="BB2898" s="12"/>
      <c r="BC2898" s="12"/>
      <c r="BD2898" s="12"/>
      <c r="BE2898" s="12"/>
      <c r="BF2898" s="12"/>
      <c r="BG2898" s="12"/>
      <c r="BH2898" s="12"/>
      <c r="BI2898" s="12"/>
      <c r="BJ2898" s="13"/>
      <c r="BK2898" s="13"/>
      <c r="BL2898" s="13"/>
      <c r="BM2898" s="13"/>
      <c r="BN2898" s="13"/>
    </row>
    <row r="2899" spans="1:66" x14ac:dyDescent="0.25">
      <c r="A2899" s="10"/>
      <c r="B2899" s="10"/>
      <c r="C2899" s="10"/>
      <c r="D2899" s="10"/>
      <c r="E2899" s="10"/>
      <c r="F2899" s="10"/>
      <c r="G2899" s="10"/>
      <c r="H2899" s="10"/>
      <c r="I2899" s="10"/>
      <c r="J2899" s="10"/>
      <c r="K2899" s="11"/>
      <c r="L2899" s="11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2"/>
      <c r="AS2899" s="12"/>
      <c r="AT2899" s="12"/>
      <c r="AU2899" s="12"/>
      <c r="AV2899" s="12"/>
      <c r="AW2899" s="12"/>
      <c r="AX2899" s="12"/>
      <c r="AY2899" s="12"/>
      <c r="AZ2899" s="12"/>
      <c r="BA2899" s="12"/>
      <c r="BB2899" s="12"/>
      <c r="BC2899" s="12"/>
      <c r="BD2899" s="12"/>
      <c r="BE2899" s="12"/>
      <c r="BF2899" s="12"/>
      <c r="BG2899" s="12"/>
      <c r="BH2899" s="12"/>
      <c r="BI2899" s="12"/>
      <c r="BJ2899" s="13"/>
      <c r="BK2899" s="13"/>
      <c r="BL2899" s="13"/>
      <c r="BM2899" s="13"/>
      <c r="BN2899" s="13"/>
    </row>
    <row r="2900" spans="1:66" x14ac:dyDescent="0.25">
      <c r="A2900" s="10"/>
      <c r="B2900" s="10"/>
      <c r="C2900" s="10"/>
      <c r="D2900" s="10"/>
      <c r="E2900" s="10"/>
      <c r="F2900" s="10"/>
      <c r="G2900" s="10"/>
      <c r="H2900" s="10"/>
      <c r="I2900" s="10"/>
      <c r="J2900" s="10"/>
      <c r="K2900" s="11"/>
      <c r="L2900" s="11"/>
      <c r="M2900" s="12"/>
      <c r="N2900" s="12"/>
      <c r="O2900" s="12"/>
      <c r="P2900" s="12"/>
      <c r="Q2900" s="12"/>
      <c r="R2900" s="12"/>
      <c r="S2900" s="12"/>
      <c r="T2900" s="12"/>
      <c r="U2900" s="12"/>
      <c r="V2900" s="12"/>
      <c r="W2900" s="12"/>
      <c r="X2900" s="12"/>
      <c r="Y2900" s="12"/>
      <c r="Z2900" s="12"/>
      <c r="AA2900" s="12"/>
      <c r="AB2900" s="12"/>
      <c r="AC2900" s="12"/>
      <c r="AD2900" s="12"/>
      <c r="AE2900" s="12"/>
      <c r="AF2900" s="12"/>
      <c r="AG2900" s="12"/>
      <c r="AH2900" s="12"/>
      <c r="AI2900" s="12"/>
      <c r="AJ2900" s="12"/>
      <c r="AK2900" s="12"/>
      <c r="AL2900" s="12"/>
      <c r="AM2900" s="12"/>
      <c r="AN2900" s="12"/>
      <c r="AO2900" s="12"/>
      <c r="AP2900" s="12"/>
      <c r="AQ2900" s="12"/>
      <c r="AR2900" s="12"/>
      <c r="AS2900" s="12"/>
      <c r="AT2900" s="12"/>
      <c r="AU2900" s="12"/>
      <c r="AV2900" s="12"/>
      <c r="AW2900" s="12"/>
      <c r="AX2900" s="12"/>
      <c r="AY2900" s="12"/>
      <c r="AZ2900" s="12"/>
      <c r="BA2900" s="12"/>
      <c r="BB2900" s="12"/>
      <c r="BC2900" s="12"/>
      <c r="BD2900" s="12"/>
      <c r="BE2900" s="12"/>
      <c r="BF2900" s="12"/>
      <c r="BG2900" s="12"/>
      <c r="BH2900" s="12"/>
      <c r="BI2900" s="12"/>
      <c r="BJ2900" s="13"/>
      <c r="BK2900" s="13"/>
      <c r="BL2900" s="13"/>
      <c r="BM2900" s="13"/>
      <c r="BN2900" s="13"/>
    </row>
    <row r="2901" spans="1:66" x14ac:dyDescent="0.25">
      <c r="A2901" s="10"/>
      <c r="B2901" s="10"/>
      <c r="C2901" s="10"/>
      <c r="D2901" s="10"/>
      <c r="E2901" s="10"/>
      <c r="F2901" s="10"/>
      <c r="G2901" s="10"/>
      <c r="H2901" s="10"/>
      <c r="I2901" s="10"/>
      <c r="J2901" s="10"/>
      <c r="K2901" s="11"/>
      <c r="L2901" s="11"/>
      <c r="M2901" s="12"/>
      <c r="N2901" s="12"/>
      <c r="O2901" s="12"/>
      <c r="P2901" s="12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2"/>
      <c r="AS2901" s="12"/>
      <c r="AT2901" s="12"/>
      <c r="AU2901" s="12"/>
      <c r="AV2901" s="12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12"/>
      <c r="BG2901" s="12"/>
      <c r="BH2901" s="12"/>
      <c r="BI2901" s="12"/>
      <c r="BJ2901" s="13"/>
      <c r="BK2901" s="13"/>
      <c r="BL2901" s="13"/>
      <c r="BM2901" s="13"/>
      <c r="BN2901" s="13"/>
    </row>
    <row r="2902" spans="1:66" x14ac:dyDescent="0.25">
      <c r="A2902" s="10"/>
      <c r="B2902" s="10"/>
      <c r="C2902" s="10"/>
      <c r="D2902" s="10"/>
      <c r="E2902" s="10"/>
      <c r="F2902" s="10"/>
      <c r="G2902" s="10"/>
      <c r="H2902" s="10"/>
      <c r="I2902" s="10"/>
      <c r="J2902" s="10"/>
      <c r="K2902" s="11"/>
      <c r="L2902" s="11"/>
      <c r="M2902" s="12"/>
      <c r="N2902" s="12"/>
      <c r="O2902" s="12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12"/>
      <c r="AE2902" s="12"/>
      <c r="AF2902" s="12"/>
      <c r="AG2902" s="12"/>
      <c r="AH2902" s="12"/>
      <c r="AI2902" s="12"/>
      <c r="AJ2902" s="12"/>
      <c r="AK2902" s="12"/>
      <c r="AL2902" s="12"/>
      <c r="AM2902" s="12"/>
      <c r="AN2902" s="12"/>
      <c r="AO2902" s="12"/>
      <c r="AP2902" s="12"/>
      <c r="AQ2902" s="12"/>
      <c r="AR2902" s="12"/>
      <c r="AS2902" s="12"/>
      <c r="AT2902" s="12"/>
      <c r="AU2902" s="12"/>
      <c r="AV2902" s="12"/>
      <c r="AW2902" s="12"/>
      <c r="AX2902" s="12"/>
      <c r="AY2902" s="12"/>
      <c r="AZ2902" s="12"/>
      <c r="BA2902" s="12"/>
      <c r="BB2902" s="12"/>
      <c r="BC2902" s="12"/>
      <c r="BD2902" s="12"/>
      <c r="BE2902" s="12"/>
      <c r="BF2902" s="12"/>
      <c r="BG2902" s="12"/>
      <c r="BH2902" s="12"/>
      <c r="BI2902" s="12"/>
      <c r="BJ2902" s="13"/>
      <c r="BK2902" s="13"/>
      <c r="BL2902" s="13"/>
      <c r="BM2902" s="13"/>
      <c r="BN2902" s="13"/>
    </row>
    <row r="2903" spans="1:66" x14ac:dyDescent="0.25">
      <c r="A2903" s="10"/>
      <c r="B2903" s="10"/>
      <c r="C2903" s="10"/>
      <c r="D2903" s="10"/>
      <c r="E2903" s="10"/>
      <c r="F2903" s="10"/>
      <c r="G2903" s="10"/>
      <c r="H2903" s="10"/>
      <c r="I2903" s="10"/>
      <c r="J2903" s="10"/>
      <c r="K2903" s="11"/>
      <c r="L2903" s="11"/>
      <c r="M2903" s="12"/>
      <c r="N2903" s="12"/>
      <c r="O2903" s="12"/>
      <c r="P2903" s="12"/>
      <c r="Q2903" s="12"/>
      <c r="R2903" s="12"/>
      <c r="S2903" s="12"/>
      <c r="T2903" s="12"/>
      <c r="U2903" s="12"/>
      <c r="V2903" s="12"/>
      <c r="W2903" s="12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2"/>
      <c r="AS2903" s="12"/>
      <c r="AT2903" s="12"/>
      <c r="AU2903" s="12"/>
      <c r="AV2903" s="12"/>
      <c r="AW2903" s="12"/>
      <c r="AX2903" s="12"/>
      <c r="AY2903" s="12"/>
      <c r="AZ2903" s="12"/>
      <c r="BA2903" s="12"/>
      <c r="BB2903" s="12"/>
      <c r="BC2903" s="12"/>
      <c r="BD2903" s="12"/>
      <c r="BE2903" s="12"/>
      <c r="BF2903" s="12"/>
      <c r="BG2903" s="12"/>
      <c r="BH2903" s="12"/>
      <c r="BI2903" s="12"/>
      <c r="BJ2903" s="13"/>
      <c r="BK2903" s="13"/>
      <c r="BL2903" s="13"/>
      <c r="BM2903" s="13"/>
      <c r="BN2903" s="13"/>
    </row>
    <row r="2904" spans="1:66" x14ac:dyDescent="0.25">
      <c r="A2904" s="10"/>
      <c r="B2904" s="10"/>
      <c r="C2904" s="10"/>
      <c r="D2904" s="10"/>
      <c r="E2904" s="10"/>
      <c r="F2904" s="10"/>
      <c r="G2904" s="10"/>
      <c r="H2904" s="10"/>
      <c r="I2904" s="10"/>
      <c r="J2904" s="10"/>
      <c r="K2904" s="11"/>
      <c r="L2904" s="11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12"/>
      <c r="AF2904" s="12"/>
      <c r="AG2904" s="12"/>
      <c r="AH2904" s="12"/>
      <c r="AI2904" s="12"/>
      <c r="AJ2904" s="12"/>
      <c r="AK2904" s="12"/>
      <c r="AL2904" s="12"/>
      <c r="AM2904" s="12"/>
      <c r="AN2904" s="12"/>
      <c r="AO2904" s="12"/>
      <c r="AP2904" s="12"/>
      <c r="AQ2904" s="12"/>
      <c r="AR2904" s="12"/>
      <c r="AS2904" s="12"/>
      <c r="AT2904" s="12"/>
      <c r="AU2904" s="12"/>
      <c r="AV2904" s="12"/>
      <c r="AW2904" s="12"/>
      <c r="AX2904" s="12"/>
      <c r="AY2904" s="12"/>
      <c r="AZ2904" s="12"/>
      <c r="BA2904" s="12"/>
      <c r="BB2904" s="12"/>
      <c r="BC2904" s="12"/>
      <c r="BD2904" s="12"/>
      <c r="BE2904" s="12"/>
      <c r="BF2904" s="12"/>
      <c r="BG2904" s="12"/>
      <c r="BH2904" s="12"/>
      <c r="BI2904" s="12"/>
      <c r="BJ2904" s="13"/>
      <c r="BK2904" s="13"/>
      <c r="BL2904" s="13"/>
      <c r="BM2904" s="13"/>
      <c r="BN2904" s="13"/>
    </row>
    <row r="2905" spans="1:66" x14ac:dyDescent="0.25">
      <c r="A2905" s="10"/>
      <c r="B2905" s="10"/>
      <c r="C2905" s="10"/>
      <c r="D2905" s="10"/>
      <c r="E2905" s="10"/>
      <c r="F2905" s="10"/>
      <c r="G2905" s="10"/>
      <c r="H2905" s="10"/>
      <c r="I2905" s="10"/>
      <c r="J2905" s="10"/>
      <c r="K2905" s="11"/>
      <c r="L2905" s="11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2"/>
      <c r="AS2905" s="12"/>
      <c r="AT2905" s="12"/>
      <c r="AU2905" s="12"/>
      <c r="AV2905" s="12"/>
      <c r="AW2905" s="12"/>
      <c r="AX2905" s="12"/>
      <c r="AY2905" s="12"/>
      <c r="AZ2905" s="12"/>
      <c r="BA2905" s="12"/>
      <c r="BB2905" s="12"/>
      <c r="BC2905" s="12"/>
      <c r="BD2905" s="12"/>
      <c r="BE2905" s="12"/>
      <c r="BF2905" s="12"/>
      <c r="BG2905" s="12"/>
      <c r="BH2905" s="12"/>
      <c r="BI2905" s="12"/>
      <c r="BJ2905" s="13"/>
      <c r="BK2905" s="13"/>
      <c r="BL2905" s="13"/>
      <c r="BM2905" s="13"/>
      <c r="BN2905" s="13"/>
    </row>
    <row r="2906" spans="1:66" x14ac:dyDescent="0.25">
      <c r="A2906" s="10"/>
      <c r="B2906" s="10"/>
      <c r="C2906" s="10"/>
      <c r="D2906" s="10"/>
      <c r="E2906" s="10"/>
      <c r="F2906" s="10"/>
      <c r="G2906" s="10"/>
      <c r="H2906" s="10"/>
      <c r="I2906" s="10"/>
      <c r="J2906" s="10"/>
      <c r="K2906" s="11"/>
      <c r="L2906" s="11"/>
      <c r="M2906" s="12"/>
      <c r="N2906" s="12"/>
      <c r="O2906" s="12"/>
      <c r="P2906" s="12"/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2"/>
      <c r="AC2906" s="12"/>
      <c r="AD2906" s="12"/>
      <c r="AE2906" s="12"/>
      <c r="AF2906" s="12"/>
      <c r="AG2906" s="12"/>
      <c r="AH2906" s="12"/>
      <c r="AI2906" s="12"/>
      <c r="AJ2906" s="12"/>
      <c r="AK2906" s="12"/>
      <c r="AL2906" s="12"/>
      <c r="AM2906" s="12"/>
      <c r="AN2906" s="12"/>
      <c r="AO2906" s="12"/>
      <c r="AP2906" s="12"/>
      <c r="AQ2906" s="12"/>
      <c r="AR2906" s="12"/>
      <c r="AS2906" s="12"/>
      <c r="AT2906" s="12"/>
      <c r="AU2906" s="12"/>
      <c r="AV2906" s="12"/>
      <c r="AW2906" s="12"/>
      <c r="AX2906" s="12"/>
      <c r="AY2906" s="12"/>
      <c r="AZ2906" s="12"/>
      <c r="BA2906" s="12"/>
      <c r="BB2906" s="12"/>
      <c r="BC2906" s="12"/>
      <c r="BD2906" s="12"/>
      <c r="BE2906" s="12"/>
      <c r="BF2906" s="12"/>
      <c r="BG2906" s="12"/>
      <c r="BH2906" s="12"/>
      <c r="BI2906" s="12"/>
      <c r="BJ2906" s="13"/>
      <c r="BK2906" s="13"/>
      <c r="BL2906" s="13"/>
      <c r="BM2906" s="13"/>
      <c r="BN2906" s="13"/>
    </row>
    <row r="2907" spans="1:66" x14ac:dyDescent="0.25">
      <c r="A2907" s="10"/>
      <c r="B2907" s="10"/>
      <c r="C2907" s="10"/>
      <c r="D2907" s="10"/>
      <c r="E2907" s="10"/>
      <c r="F2907" s="10"/>
      <c r="G2907" s="10"/>
      <c r="H2907" s="10"/>
      <c r="I2907" s="10"/>
      <c r="J2907" s="10"/>
      <c r="K2907" s="11"/>
      <c r="L2907" s="11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2"/>
      <c r="AS2907" s="12"/>
      <c r="AT2907" s="12"/>
      <c r="AU2907" s="12"/>
      <c r="AV2907" s="12"/>
      <c r="AW2907" s="12"/>
      <c r="AX2907" s="12"/>
      <c r="AY2907" s="12"/>
      <c r="AZ2907" s="12"/>
      <c r="BA2907" s="12"/>
      <c r="BB2907" s="12"/>
      <c r="BC2907" s="12"/>
      <c r="BD2907" s="12"/>
      <c r="BE2907" s="12"/>
      <c r="BF2907" s="12"/>
      <c r="BG2907" s="12"/>
      <c r="BH2907" s="12"/>
      <c r="BI2907" s="12"/>
      <c r="BJ2907" s="13"/>
      <c r="BK2907" s="13"/>
      <c r="BL2907" s="13"/>
      <c r="BM2907" s="13"/>
      <c r="BN2907" s="13"/>
    </row>
    <row r="2908" spans="1:66" x14ac:dyDescent="0.25">
      <c r="A2908" s="10"/>
      <c r="B2908" s="10"/>
      <c r="C2908" s="10"/>
      <c r="D2908" s="10"/>
      <c r="E2908" s="10"/>
      <c r="F2908" s="10"/>
      <c r="G2908" s="10"/>
      <c r="H2908" s="10"/>
      <c r="I2908" s="10"/>
      <c r="J2908" s="10"/>
      <c r="K2908" s="11"/>
      <c r="L2908" s="11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12"/>
      <c r="AE2908" s="12"/>
      <c r="AF2908" s="12"/>
      <c r="AG2908" s="12"/>
      <c r="AH2908" s="12"/>
      <c r="AI2908" s="12"/>
      <c r="AJ2908" s="12"/>
      <c r="AK2908" s="12"/>
      <c r="AL2908" s="12"/>
      <c r="AM2908" s="12"/>
      <c r="AN2908" s="12"/>
      <c r="AO2908" s="12"/>
      <c r="AP2908" s="12"/>
      <c r="AQ2908" s="12"/>
      <c r="AR2908" s="12"/>
      <c r="AS2908" s="12"/>
      <c r="AT2908" s="12"/>
      <c r="AU2908" s="12"/>
      <c r="AV2908" s="12"/>
      <c r="AW2908" s="12"/>
      <c r="AX2908" s="12"/>
      <c r="AY2908" s="12"/>
      <c r="AZ2908" s="12"/>
      <c r="BA2908" s="12"/>
      <c r="BB2908" s="12"/>
      <c r="BC2908" s="12"/>
      <c r="BD2908" s="12"/>
      <c r="BE2908" s="12"/>
      <c r="BF2908" s="12"/>
      <c r="BG2908" s="12"/>
      <c r="BH2908" s="12"/>
      <c r="BI2908" s="12"/>
      <c r="BJ2908" s="13"/>
      <c r="BK2908" s="13"/>
      <c r="BL2908" s="13"/>
      <c r="BM2908" s="13"/>
      <c r="BN2908" s="13"/>
    </row>
    <row r="2909" spans="1:66" x14ac:dyDescent="0.25">
      <c r="A2909" s="10"/>
      <c r="B2909" s="10"/>
      <c r="C2909" s="10"/>
      <c r="D2909" s="10"/>
      <c r="E2909" s="10"/>
      <c r="F2909" s="10"/>
      <c r="G2909" s="10"/>
      <c r="H2909" s="10"/>
      <c r="I2909" s="10"/>
      <c r="J2909" s="10"/>
      <c r="K2909" s="11"/>
      <c r="L2909" s="11"/>
      <c r="M2909" s="12"/>
      <c r="N2909" s="12"/>
      <c r="O2909" s="12"/>
      <c r="P2909" s="12"/>
      <c r="Q2909" s="12"/>
      <c r="R2909" s="12"/>
      <c r="S2909" s="12"/>
      <c r="T2909" s="12"/>
      <c r="U2909" s="12"/>
      <c r="V2909" s="12"/>
      <c r="W2909" s="12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2"/>
      <c r="AS2909" s="12"/>
      <c r="AT2909" s="12"/>
      <c r="AU2909" s="12"/>
      <c r="AV2909" s="12"/>
      <c r="AW2909" s="12"/>
      <c r="AX2909" s="12"/>
      <c r="AY2909" s="12"/>
      <c r="AZ2909" s="12"/>
      <c r="BA2909" s="12"/>
      <c r="BB2909" s="12"/>
      <c r="BC2909" s="12"/>
      <c r="BD2909" s="12"/>
      <c r="BE2909" s="12"/>
      <c r="BF2909" s="12"/>
      <c r="BG2909" s="12"/>
      <c r="BH2909" s="12"/>
      <c r="BI2909" s="12"/>
      <c r="BJ2909" s="13"/>
      <c r="BK2909" s="13"/>
      <c r="BL2909" s="13"/>
      <c r="BM2909" s="13"/>
      <c r="BN2909" s="13"/>
    </row>
    <row r="2910" spans="1:66" x14ac:dyDescent="0.25">
      <c r="A2910" s="10"/>
      <c r="B2910" s="10"/>
      <c r="C2910" s="10"/>
      <c r="D2910" s="10"/>
      <c r="E2910" s="10"/>
      <c r="F2910" s="10"/>
      <c r="G2910" s="10"/>
      <c r="H2910" s="10"/>
      <c r="I2910" s="10"/>
      <c r="J2910" s="10"/>
      <c r="K2910" s="11"/>
      <c r="L2910" s="11"/>
      <c r="M2910" s="12"/>
      <c r="N2910" s="12"/>
      <c r="O2910" s="12"/>
      <c r="P2910" s="12"/>
      <c r="Q2910" s="12"/>
      <c r="R2910" s="12"/>
      <c r="S2910" s="12"/>
      <c r="T2910" s="12"/>
      <c r="U2910" s="12"/>
      <c r="V2910" s="12"/>
      <c r="W2910" s="12"/>
      <c r="X2910" s="12"/>
      <c r="Y2910" s="12"/>
      <c r="Z2910" s="12"/>
      <c r="AA2910" s="12"/>
      <c r="AB2910" s="12"/>
      <c r="AC2910" s="12"/>
      <c r="AD2910" s="12"/>
      <c r="AE2910" s="12"/>
      <c r="AF2910" s="12"/>
      <c r="AG2910" s="12"/>
      <c r="AH2910" s="12"/>
      <c r="AI2910" s="12"/>
      <c r="AJ2910" s="12"/>
      <c r="AK2910" s="12"/>
      <c r="AL2910" s="12"/>
      <c r="AM2910" s="12"/>
      <c r="AN2910" s="12"/>
      <c r="AO2910" s="12"/>
      <c r="AP2910" s="12"/>
      <c r="AQ2910" s="12"/>
      <c r="AR2910" s="12"/>
      <c r="AS2910" s="12"/>
      <c r="AT2910" s="12"/>
      <c r="AU2910" s="12"/>
      <c r="AV2910" s="12"/>
      <c r="AW2910" s="12"/>
      <c r="AX2910" s="12"/>
      <c r="AY2910" s="12"/>
      <c r="AZ2910" s="12"/>
      <c r="BA2910" s="12"/>
      <c r="BB2910" s="12"/>
      <c r="BC2910" s="12"/>
      <c r="BD2910" s="12"/>
      <c r="BE2910" s="12"/>
      <c r="BF2910" s="12"/>
      <c r="BG2910" s="12"/>
      <c r="BH2910" s="12"/>
      <c r="BI2910" s="12"/>
      <c r="BJ2910" s="13"/>
      <c r="BK2910" s="13"/>
      <c r="BL2910" s="13"/>
      <c r="BM2910" s="13"/>
      <c r="BN2910" s="13"/>
    </row>
    <row r="2911" spans="1:66" x14ac:dyDescent="0.25">
      <c r="A2911" s="10"/>
      <c r="B2911" s="10"/>
      <c r="C2911" s="10"/>
      <c r="D2911" s="10"/>
      <c r="E2911" s="10"/>
      <c r="F2911" s="10"/>
      <c r="G2911" s="10"/>
      <c r="H2911" s="10"/>
      <c r="I2911" s="10"/>
      <c r="J2911" s="10"/>
      <c r="K2911" s="11"/>
      <c r="L2911" s="11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2"/>
      <c r="AS2911" s="12"/>
      <c r="AT2911" s="12"/>
      <c r="AU2911" s="12"/>
      <c r="AV2911" s="12"/>
      <c r="AW2911" s="12"/>
      <c r="AX2911" s="12"/>
      <c r="AY2911" s="12"/>
      <c r="AZ2911" s="12"/>
      <c r="BA2911" s="12"/>
      <c r="BB2911" s="12"/>
      <c r="BC2911" s="12"/>
      <c r="BD2911" s="12"/>
      <c r="BE2911" s="12"/>
      <c r="BF2911" s="12"/>
      <c r="BG2911" s="12"/>
      <c r="BH2911" s="12"/>
      <c r="BI2911" s="12"/>
      <c r="BJ2911" s="13"/>
      <c r="BK2911" s="13"/>
      <c r="BL2911" s="13"/>
      <c r="BM2911" s="13"/>
      <c r="BN2911" s="13"/>
    </row>
    <row r="2912" spans="1:66" x14ac:dyDescent="0.25">
      <c r="A2912" s="10"/>
      <c r="B2912" s="10"/>
      <c r="C2912" s="10"/>
      <c r="D2912" s="10"/>
      <c r="E2912" s="10"/>
      <c r="F2912" s="10"/>
      <c r="G2912" s="10"/>
      <c r="H2912" s="10"/>
      <c r="I2912" s="10"/>
      <c r="J2912" s="10"/>
      <c r="K2912" s="11"/>
      <c r="L2912" s="11"/>
      <c r="M2912" s="12"/>
      <c r="N2912" s="12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2"/>
      <c r="AF2912" s="12"/>
      <c r="AG2912" s="12"/>
      <c r="AH2912" s="12"/>
      <c r="AI2912" s="12"/>
      <c r="AJ2912" s="12"/>
      <c r="AK2912" s="12"/>
      <c r="AL2912" s="12"/>
      <c r="AM2912" s="12"/>
      <c r="AN2912" s="12"/>
      <c r="AO2912" s="12"/>
      <c r="AP2912" s="12"/>
      <c r="AQ2912" s="12"/>
      <c r="AR2912" s="12"/>
      <c r="AS2912" s="12"/>
      <c r="AT2912" s="12"/>
      <c r="AU2912" s="12"/>
      <c r="AV2912" s="12"/>
      <c r="AW2912" s="12"/>
      <c r="AX2912" s="12"/>
      <c r="AY2912" s="12"/>
      <c r="AZ2912" s="12"/>
      <c r="BA2912" s="12"/>
      <c r="BB2912" s="12"/>
      <c r="BC2912" s="12"/>
      <c r="BD2912" s="12"/>
      <c r="BE2912" s="12"/>
      <c r="BF2912" s="12"/>
      <c r="BG2912" s="12"/>
      <c r="BH2912" s="12"/>
      <c r="BI2912" s="12"/>
      <c r="BJ2912" s="13"/>
      <c r="BK2912" s="13"/>
      <c r="BL2912" s="13"/>
      <c r="BM2912" s="13"/>
      <c r="BN2912" s="13"/>
    </row>
    <row r="2913" spans="1:66" x14ac:dyDescent="0.25">
      <c r="A2913" s="10"/>
      <c r="B2913" s="10"/>
      <c r="C2913" s="10"/>
      <c r="D2913" s="10"/>
      <c r="E2913" s="10"/>
      <c r="F2913" s="10"/>
      <c r="G2913" s="10"/>
      <c r="H2913" s="10"/>
      <c r="I2913" s="10"/>
      <c r="J2913" s="10"/>
      <c r="K2913" s="11"/>
      <c r="L2913" s="11"/>
      <c r="M2913" s="12"/>
      <c r="N2913" s="12"/>
      <c r="O2913" s="12"/>
      <c r="P2913" s="12"/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2"/>
      <c r="AS2913" s="12"/>
      <c r="AT2913" s="12"/>
      <c r="AU2913" s="12"/>
      <c r="AV2913" s="12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12"/>
      <c r="BG2913" s="12"/>
      <c r="BH2913" s="12"/>
      <c r="BI2913" s="12"/>
      <c r="BJ2913" s="13"/>
      <c r="BK2913" s="13"/>
      <c r="BL2913" s="13"/>
      <c r="BM2913" s="13"/>
      <c r="BN2913" s="13"/>
    </row>
    <row r="2914" spans="1:66" x14ac:dyDescent="0.25">
      <c r="A2914" s="10"/>
      <c r="B2914" s="10"/>
      <c r="C2914" s="10"/>
      <c r="D2914" s="10"/>
      <c r="E2914" s="10"/>
      <c r="F2914" s="10"/>
      <c r="G2914" s="10"/>
      <c r="H2914" s="10"/>
      <c r="I2914" s="10"/>
      <c r="J2914" s="10"/>
      <c r="K2914" s="11"/>
      <c r="L2914" s="11"/>
      <c r="M2914" s="12"/>
      <c r="N2914" s="12"/>
      <c r="O2914" s="12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12"/>
      <c r="AE2914" s="12"/>
      <c r="AF2914" s="12"/>
      <c r="AG2914" s="12"/>
      <c r="AH2914" s="12"/>
      <c r="AI2914" s="12"/>
      <c r="AJ2914" s="12"/>
      <c r="AK2914" s="12"/>
      <c r="AL2914" s="12"/>
      <c r="AM2914" s="12"/>
      <c r="AN2914" s="12"/>
      <c r="AO2914" s="12"/>
      <c r="AP2914" s="12"/>
      <c r="AQ2914" s="12"/>
      <c r="AR2914" s="12"/>
      <c r="AS2914" s="12"/>
      <c r="AT2914" s="12"/>
      <c r="AU2914" s="12"/>
      <c r="AV2914" s="12"/>
      <c r="AW2914" s="12"/>
      <c r="AX2914" s="12"/>
      <c r="AY2914" s="12"/>
      <c r="AZ2914" s="12"/>
      <c r="BA2914" s="12"/>
      <c r="BB2914" s="12"/>
      <c r="BC2914" s="12"/>
      <c r="BD2914" s="12"/>
      <c r="BE2914" s="12"/>
      <c r="BF2914" s="12"/>
      <c r="BG2914" s="12"/>
      <c r="BH2914" s="12"/>
      <c r="BI2914" s="12"/>
      <c r="BJ2914" s="13"/>
      <c r="BK2914" s="13"/>
      <c r="BL2914" s="13"/>
      <c r="BM2914" s="13"/>
      <c r="BN2914" s="13"/>
    </row>
    <row r="2915" spans="1:66" x14ac:dyDescent="0.25">
      <c r="A2915" s="10"/>
      <c r="B2915" s="10"/>
      <c r="C2915" s="10"/>
      <c r="D2915" s="10"/>
      <c r="E2915" s="10"/>
      <c r="F2915" s="10"/>
      <c r="G2915" s="10"/>
      <c r="H2915" s="10"/>
      <c r="I2915" s="10"/>
      <c r="J2915" s="10"/>
      <c r="K2915" s="11"/>
      <c r="L2915" s="11"/>
      <c r="M2915" s="12"/>
      <c r="N2915" s="12"/>
      <c r="O2915" s="12"/>
      <c r="P2915" s="12"/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2"/>
      <c r="AS2915" s="12"/>
      <c r="AT2915" s="12"/>
      <c r="AU2915" s="12"/>
      <c r="AV2915" s="12"/>
      <c r="AW2915" s="12"/>
      <c r="AX2915" s="12"/>
      <c r="AY2915" s="12"/>
      <c r="AZ2915" s="12"/>
      <c r="BA2915" s="12"/>
      <c r="BB2915" s="12"/>
      <c r="BC2915" s="12"/>
      <c r="BD2915" s="12"/>
      <c r="BE2915" s="12"/>
      <c r="BF2915" s="12"/>
      <c r="BG2915" s="12"/>
      <c r="BH2915" s="12"/>
      <c r="BI2915" s="12"/>
      <c r="BJ2915" s="13"/>
      <c r="BK2915" s="13"/>
      <c r="BL2915" s="13"/>
      <c r="BM2915" s="13"/>
      <c r="BN2915" s="13"/>
    </row>
    <row r="2916" spans="1:66" x14ac:dyDescent="0.25">
      <c r="A2916" s="10"/>
      <c r="B2916" s="10"/>
      <c r="C2916" s="10"/>
      <c r="D2916" s="10"/>
      <c r="E2916" s="10"/>
      <c r="F2916" s="10"/>
      <c r="G2916" s="10"/>
      <c r="H2916" s="10"/>
      <c r="I2916" s="10"/>
      <c r="J2916" s="10"/>
      <c r="K2916" s="11"/>
      <c r="L2916" s="11"/>
      <c r="M2916" s="12"/>
      <c r="N2916" s="12"/>
      <c r="O2916" s="12"/>
      <c r="P2916" s="12"/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12"/>
      <c r="AD2916" s="12"/>
      <c r="AE2916" s="12"/>
      <c r="AF2916" s="12"/>
      <c r="AG2916" s="12"/>
      <c r="AH2916" s="12"/>
      <c r="AI2916" s="12"/>
      <c r="AJ2916" s="12"/>
      <c r="AK2916" s="12"/>
      <c r="AL2916" s="12"/>
      <c r="AM2916" s="12"/>
      <c r="AN2916" s="12"/>
      <c r="AO2916" s="12"/>
      <c r="AP2916" s="12"/>
      <c r="AQ2916" s="12"/>
      <c r="AR2916" s="12"/>
      <c r="AS2916" s="12"/>
      <c r="AT2916" s="12"/>
      <c r="AU2916" s="12"/>
      <c r="AV2916" s="12"/>
      <c r="AW2916" s="12"/>
      <c r="AX2916" s="12"/>
      <c r="AY2916" s="12"/>
      <c r="AZ2916" s="12"/>
      <c r="BA2916" s="12"/>
      <c r="BB2916" s="12"/>
      <c r="BC2916" s="12"/>
      <c r="BD2916" s="12"/>
      <c r="BE2916" s="12"/>
      <c r="BF2916" s="12"/>
      <c r="BG2916" s="12"/>
      <c r="BH2916" s="12"/>
      <c r="BI2916" s="12"/>
      <c r="BJ2916" s="13"/>
      <c r="BK2916" s="13"/>
      <c r="BL2916" s="13"/>
      <c r="BM2916" s="13"/>
      <c r="BN2916" s="13"/>
    </row>
    <row r="2917" spans="1:66" x14ac:dyDescent="0.25">
      <c r="A2917" s="10"/>
      <c r="B2917" s="10"/>
      <c r="C2917" s="10"/>
      <c r="D2917" s="10"/>
      <c r="E2917" s="10"/>
      <c r="F2917" s="10"/>
      <c r="G2917" s="10"/>
      <c r="H2917" s="10"/>
      <c r="I2917" s="10"/>
      <c r="J2917" s="10"/>
      <c r="K2917" s="11"/>
      <c r="L2917" s="11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2"/>
      <c r="AS2917" s="12"/>
      <c r="AT2917" s="12"/>
      <c r="AU2917" s="12"/>
      <c r="AV2917" s="12"/>
      <c r="AW2917" s="12"/>
      <c r="AX2917" s="12"/>
      <c r="AY2917" s="12"/>
      <c r="AZ2917" s="12"/>
      <c r="BA2917" s="12"/>
      <c r="BB2917" s="12"/>
      <c r="BC2917" s="12"/>
      <c r="BD2917" s="12"/>
      <c r="BE2917" s="12"/>
      <c r="BF2917" s="12"/>
      <c r="BG2917" s="12"/>
      <c r="BH2917" s="12"/>
      <c r="BI2917" s="12"/>
      <c r="BJ2917" s="13"/>
      <c r="BK2917" s="13"/>
      <c r="BL2917" s="13"/>
      <c r="BM2917" s="13"/>
      <c r="BN2917" s="13"/>
    </row>
    <row r="2918" spans="1:66" s="10" customFormat="1" x14ac:dyDescent="0.25">
      <c r="K2918" s="11"/>
      <c r="L2918" s="11"/>
      <c r="M2918" s="12"/>
      <c r="N2918" s="12"/>
      <c r="O2918" s="12"/>
      <c r="P2918" s="12"/>
      <c r="Q2918" s="12"/>
      <c r="R2918" s="12"/>
      <c r="S2918" s="12"/>
      <c r="T2918" s="12"/>
      <c r="U2918" s="12"/>
      <c r="V2918" s="12"/>
      <c r="W2918" s="12"/>
      <c r="X2918" s="12"/>
      <c r="Y2918" s="12"/>
      <c r="Z2918" s="12"/>
      <c r="AA2918" s="12"/>
      <c r="AB2918" s="12"/>
      <c r="AC2918" s="12"/>
      <c r="AD2918" s="12"/>
      <c r="AE2918" s="12"/>
      <c r="AF2918" s="12"/>
      <c r="AG2918" s="12"/>
      <c r="AH2918" s="12"/>
      <c r="AI2918" s="12"/>
      <c r="AJ2918" s="12"/>
      <c r="AK2918" s="12"/>
      <c r="AL2918" s="12"/>
      <c r="AM2918" s="12"/>
      <c r="AN2918" s="12"/>
      <c r="AO2918" s="12"/>
      <c r="AP2918" s="12"/>
      <c r="AQ2918" s="12"/>
      <c r="AR2918" s="12"/>
      <c r="AS2918" s="12"/>
      <c r="AT2918" s="12"/>
      <c r="AU2918" s="12"/>
      <c r="AV2918" s="12"/>
      <c r="AW2918" s="12"/>
      <c r="AX2918" s="12"/>
      <c r="AY2918" s="12"/>
      <c r="AZ2918" s="12"/>
      <c r="BA2918" s="12"/>
      <c r="BB2918" s="12"/>
      <c r="BC2918" s="12"/>
      <c r="BD2918" s="12"/>
      <c r="BE2918" s="12"/>
      <c r="BF2918" s="12"/>
      <c r="BG2918" s="12"/>
      <c r="BH2918" s="12"/>
      <c r="BI2918" s="12"/>
      <c r="BJ2918" s="13"/>
      <c r="BK2918" s="13"/>
      <c r="BL2918" s="13"/>
      <c r="BM2918" s="13"/>
      <c r="BN2918" s="13"/>
    </row>
    <row r="2919" spans="1:66" x14ac:dyDescent="0.25">
      <c r="A2919" s="10"/>
      <c r="B2919" s="10"/>
      <c r="C2919" s="10"/>
      <c r="D2919" s="10"/>
      <c r="E2919" s="10"/>
      <c r="F2919" s="10"/>
      <c r="G2919" s="10"/>
      <c r="H2919" s="10"/>
      <c r="I2919" s="10"/>
      <c r="J2919" s="10"/>
      <c r="K2919" s="11"/>
      <c r="L2919" s="11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2"/>
      <c r="AS2919" s="12"/>
      <c r="AT2919" s="12"/>
      <c r="AU2919" s="12"/>
      <c r="AV2919" s="12"/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12"/>
      <c r="BG2919" s="12"/>
      <c r="BH2919" s="12"/>
      <c r="BI2919" s="12"/>
      <c r="BJ2919" s="13"/>
      <c r="BK2919" s="13"/>
      <c r="BL2919" s="13"/>
      <c r="BM2919" s="13"/>
      <c r="BN2919" s="13"/>
    </row>
    <row r="2920" spans="1:66" x14ac:dyDescent="0.25">
      <c r="A2920" s="10"/>
      <c r="B2920" s="10"/>
      <c r="C2920" s="10"/>
      <c r="D2920" s="10"/>
      <c r="E2920" s="10"/>
      <c r="F2920" s="10"/>
      <c r="G2920" s="10"/>
      <c r="H2920" s="10"/>
      <c r="I2920" s="10"/>
      <c r="J2920" s="10"/>
      <c r="K2920" s="11"/>
      <c r="L2920" s="11"/>
      <c r="M2920" s="12"/>
      <c r="N2920" s="12"/>
      <c r="O2920" s="12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12"/>
      <c r="AE2920" s="12"/>
      <c r="AF2920" s="12"/>
      <c r="AG2920" s="12"/>
      <c r="AH2920" s="12"/>
      <c r="AI2920" s="12"/>
      <c r="AJ2920" s="12"/>
      <c r="AK2920" s="12"/>
      <c r="AL2920" s="12"/>
      <c r="AM2920" s="12"/>
      <c r="AN2920" s="12"/>
      <c r="AO2920" s="12"/>
      <c r="AP2920" s="12"/>
      <c r="AQ2920" s="12"/>
      <c r="AR2920" s="12"/>
      <c r="AS2920" s="12"/>
      <c r="AT2920" s="12"/>
      <c r="AU2920" s="12"/>
      <c r="AV2920" s="12"/>
      <c r="AW2920" s="12"/>
      <c r="AX2920" s="12"/>
      <c r="AY2920" s="12"/>
      <c r="AZ2920" s="12"/>
      <c r="BA2920" s="12"/>
      <c r="BB2920" s="12"/>
      <c r="BC2920" s="12"/>
      <c r="BD2920" s="12"/>
      <c r="BE2920" s="12"/>
      <c r="BF2920" s="12"/>
      <c r="BG2920" s="12"/>
      <c r="BH2920" s="12"/>
      <c r="BI2920" s="12"/>
      <c r="BJ2920" s="13"/>
      <c r="BK2920" s="13"/>
      <c r="BL2920" s="13"/>
      <c r="BM2920" s="13"/>
      <c r="BN2920" s="13"/>
    </row>
    <row r="2921" spans="1:66" x14ac:dyDescent="0.25">
      <c r="A2921" s="10"/>
      <c r="B2921" s="10"/>
      <c r="C2921" s="10"/>
      <c r="D2921" s="10"/>
      <c r="E2921" s="10"/>
      <c r="F2921" s="10"/>
      <c r="G2921" s="10"/>
      <c r="H2921" s="10"/>
      <c r="I2921" s="10"/>
      <c r="J2921" s="10"/>
      <c r="K2921" s="11"/>
      <c r="L2921" s="11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2"/>
      <c r="AS2921" s="12"/>
      <c r="AT2921" s="12"/>
      <c r="AU2921" s="12"/>
      <c r="AV2921" s="12"/>
      <c r="AW2921" s="12"/>
      <c r="AX2921" s="12"/>
      <c r="AY2921" s="12"/>
      <c r="AZ2921" s="12"/>
      <c r="BA2921" s="12"/>
      <c r="BB2921" s="12"/>
      <c r="BC2921" s="12"/>
      <c r="BD2921" s="12"/>
      <c r="BE2921" s="12"/>
      <c r="BF2921" s="12"/>
      <c r="BG2921" s="12"/>
      <c r="BH2921" s="12"/>
      <c r="BI2921" s="12"/>
      <c r="BJ2921" s="13"/>
      <c r="BK2921" s="13"/>
      <c r="BL2921" s="13"/>
      <c r="BM2921" s="13"/>
      <c r="BN2921" s="13"/>
    </row>
    <row r="2922" spans="1:66" x14ac:dyDescent="0.25">
      <c r="A2922" s="10"/>
      <c r="B2922" s="10"/>
      <c r="C2922" s="10"/>
      <c r="D2922" s="10"/>
      <c r="E2922" s="10"/>
      <c r="F2922" s="10"/>
      <c r="G2922" s="10"/>
      <c r="H2922" s="10"/>
      <c r="I2922" s="10"/>
      <c r="J2922" s="10"/>
      <c r="K2922" s="11"/>
      <c r="L2922" s="11"/>
      <c r="M2922" s="12"/>
      <c r="N2922" s="12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12"/>
      <c r="AD2922" s="12"/>
      <c r="AE2922" s="12"/>
      <c r="AF2922" s="12"/>
      <c r="AG2922" s="12"/>
      <c r="AH2922" s="12"/>
      <c r="AI2922" s="12"/>
      <c r="AJ2922" s="12"/>
      <c r="AK2922" s="12"/>
      <c r="AL2922" s="12"/>
      <c r="AM2922" s="12"/>
      <c r="AN2922" s="12"/>
      <c r="AO2922" s="12"/>
      <c r="AP2922" s="12"/>
      <c r="AQ2922" s="12"/>
      <c r="AR2922" s="12"/>
      <c r="AS2922" s="12"/>
      <c r="AT2922" s="12"/>
      <c r="AU2922" s="12"/>
      <c r="AV2922" s="12"/>
      <c r="AW2922" s="12"/>
      <c r="AX2922" s="12"/>
      <c r="AY2922" s="12"/>
      <c r="AZ2922" s="12"/>
      <c r="BA2922" s="12"/>
      <c r="BB2922" s="12"/>
      <c r="BC2922" s="12"/>
      <c r="BD2922" s="12"/>
      <c r="BE2922" s="12"/>
      <c r="BF2922" s="12"/>
      <c r="BG2922" s="12"/>
      <c r="BH2922" s="12"/>
      <c r="BI2922" s="12"/>
      <c r="BJ2922" s="13"/>
      <c r="BK2922" s="13"/>
      <c r="BL2922" s="13"/>
      <c r="BM2922" s="13"/>
      <c r="BN2922" s="13"/>
    </row>
    <row r="2923" spans="1:66" x14ac:dyDescent="0.25">
      <c r="A2923" s="10"/>
      <c r="B2923" s="10"/>
      <c r="C2923" s="10"/>
      <c r="D2923" s="10"/>
      <c r="E2923" s="10"/>
      <c r="F2923" s="10"/>
      <c r="G2923" s="10"/>
      <c r="H2923" s="10"/>
      <c r="I2923" s="10"/>
      <c r="J2923" s="10"/>
      <c r="K2923" s="11"/>
      <c r="L2923" s="11"/>
      <c r="M2923" s="12"/>
      <c r="N2923" s="12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2"/>
      <c r="AS2923" s="12"/>
      <c r="AT2923" s="12"/>
      <c r="AU2923" s="12"/>
      <c r="AV2923" s="12"/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12"/>
      <c r="BG2923" s="12"/>
      <c r="BH2923" s="12"/>
      <c r="BI2923" s="12"/>
      <c r="BJ2923" s="13"/>
      <c r="BK2923" s="13"/>
      <c r="BL2923" s="13"/>
      <c r="BM2923" s="13"/>
      <c r="BN2923" s="13"/>
    </row>
    <row r="2924" spans="1:66" x14ac:dyDescent="0.25">
      <c r="A2924" s="10"/>
      <c r="B2924" s="10"/>
      <c r="C2924" s="10"/>
      <c r="D2924" s="10"/>
      <c r="E2924" s="10"/>
      <c r="F2924" s="10"/>
      <c r="G2924" s="10"/>
      <c r="H2924" s="10"/>
      <c r="I2924" s="10"/>
      <c r="J2924" s="10"/>
      <c r="K2924" s="11"/>
      <c r="L2924" s="11"/>
      <c r="M2924" s="12"/>
      <c r="N2924" s="12"/>
      <c r="O2924" s="12"/>
      <c r="P2924" s="12"/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  <c r="AA2924" s="12"/>
      <c r="AB2924" s="12"/>
      <c r="AC2924" s="12"/>
      <c r="AD2924" s="12"/>
      <c r="AE2924" s="12"/>
      <c r="AF2924" s="12"/>
      <c r="AG2924" s="12"/>
      <c r="AH2924" s="12"/>
      <c r="AI2924" s="12"/>
      <c r="AJ2924" s="12"/>
      <c r="AK2924" s="12"/>
      <c r="AL2924" s="12"/>
      <c r="AM2924" s="12"/>
      <c r="AN2924" s="12"/>
      <c r="AO2924" s="12"/>
      <c r="AP2924" s="12"/>
      <c r="AQ2924" s="12"/>
      <c r="AR2924" s="12"/>
      <c r="AS2924" s="12"/>
      <c r="AT2924" s="12"/>
      <c r="AU2924" s="12"/>
      <c r="AV2924" s="12"/>
      <c r="AW2924" s="12"/>
      <c r="AX2924" s="12"/>
      <c r="AY2924" s="12"/>
      <c r="AZ2924" s="12"/>
      <c r="BA2924" s="12"/>
      <c r="BB2924" s="12"/>
      <c r="BC2924" s="12"/>
      <c r="BD2924" s="12"/>
      <c r="BE2924" s="12"/>
      <c r="BF2924" s="12"/>
      <c r="BG2924" s="12"/>
      <c r="BH2924" s="12"/>
      <c r="BI2924" s="12"/>
      <c r="BJ2924" s="13"/>
      <c r="BK2924" s="13"/>
      <c r="BL2924" s="13"/>
      <c r="BM2924" s="13"/>
      <c r="BN2924" s="13"/>
    </row>
    <row r="2925" spans="1:66" x14ac:dyDescent="0.25">
      <c r="A2925" s="10"/>
      <c r="B2925" s="10"/>
      <c r="C2925" s="10"/>
      <c r="D2925" s="10"/>
      <c r="E2925" s="10"/>
      <c r="F2925" s="10"/>
      <c r="G2925" s="10"/>
      <c r="H2925" s="10"/>
      <c r="I2925" s="10"/>
      <c r="J2925" s="10"/>
      <c r="K2925" s="11"/>
      <c r="L2925" s="11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2"/>
      <c r="AS2925" s="12"/>
      <c r="AT2925" s="12"/>
      <c r="AU2925" s="12"/>
      <c r="AV2925" s="12"/>
      <c r="AW2925" s="12"/>
      <c r="AX2925" s="12"/>
      <c r="AY2925" s="12"/>
      <c r="AZ2925" s="12"/>
      <c r="BA2925" s="12"/>
      <c r="BB2925" s="12"/>
      <c r="BC2925" s="12"/>
      <c r="BD2925" s="12"/>
      <c r="BE2925" s="12"/>
      <c r="BF2925" s="12"/>
      <c r="BG2925" s="12"/>
      <c r="BH2925" s="12"/>
      <c r="BI2925" s="12"/>
      <c r="BJ2925" s="13"/>
      <c r="BK2925" s="13"/>
      <c r="BL2925" s="13"/>
      <c r="BM2925" s="13"/>
      <c r="BN2925" s="13"/>
    </row>
    <row r="2926" spans="1:66" x14ac:dyDescent="0.25">
      <c r="A2926" s="10"/>
      <c r="B2926" s="10"/>
      <c r="C2926" s="10"/>
      <c r="D2926" s="10"/>
      <c r="E2926" s="10"/>
      <c r="F2926" s="10"/>
      <c r="G2926" s="10"/>
      <c r="H2926" s="10"/>
      <c r="I2926" s="10"/>
      <c r="J2926" s="10"/>
      <c r="K2926" s="11"/>
      <c r="L2926" s="11"/>
      <c r="M2926" s="12"/>
      <c r="N2926" s="12"/>
      <c r="O2926" s="12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12"/>
      <c r="AE2926" s="12"/>
      <c r="AF2926" s="12"/>
      <c r="AG2926" s="12"/>
      <c r="AH2926" s="12"/>
      <c r="AI2926" s="12"/>
      <c r="AJ2926" s="12"/>
      <c r="AK2926" s="12"/>
      <c r="AL2926" s="12"/>
      <c r="AM2926" s="12"/>
      <c r="AN2926" s="12"/>
      <c r="AO2926" s="12"/>
      <c r="AP2926" s="12"/>
      <c r="AQ2926" s="12"/>
      <c r="AR2926" s="12"/>
      <c r="AS2926" s="12"/>
      <c r="AT2926" s="12"/>
      <c r="AU2926" s="12"/>
      <c r="AV2926" s="12"/>
      <c r="AW2926" s="12"/>
      <c r="AX2926" s="12"/>
      <c r="AY2926" s="12"/>
      <c r="AZ2926" s="12"/>
      <c r="BA2926" s="12"/>
      <c r="BB2926" s="12"/>
      <c r="BC2926" s="12"/>
      <c r="BD2926" s="12"/>
      <c r="BE2926" s="12"/>
      <c r="BF2926" s="12"/>
      <c r="BG2926" s="12"/>
      <c r="BH2926" s="12"/>
      <c r="BI2926" s="12"/>
      <c r="BJ2926" s="13"/>
      <c r="BK2926" s="13"/>
      <c r="BL2926" s="13"/>
      <c r="BM2926" s="13"/>
      <c r="BN2926" s="13"/>
    </row>
    <row r="2927" spans="1:66" x14ac:dyDescent="0.25">
      <c r="A2927" s="10"/>
      <c r="B2927" s="10"/>
      <c r="C2927" s="10"/>
      <c r="D2927" s="10"/>
      <c r="E2927" s="10"/>
      <c r="F2927" s="10"/>
      <c r="G2927" s="10"/>
      <c r="H2927" s="10"/>
      <c r="I2927" s="10"/>
      <c r="J2927" s="10"/>
      <c r="K2927" s="11"/>
      <c r="L2927" s="11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2"/>
      <c r="AS2927" s="12"/>
      <c r="AT2927" s="12"/>
      <c r="AU2927" s="12"/>
      <c r="AV2927" s="12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12"/>
      <c r="BG2927" s="12"/>
      <c r="BH2927" s="12"/>
      <c r="BI2927" s="12"/>
      <c r="BJ2927" s="13"/>
      <c r="BK2927" s="13"/>
      <c r="BL2927" s="13"/>
      <c r="BM2927" s="13"/>
      <c r="BN2927" s="13"/>
    </row>
    <row r="2928" spans="1:66" x14ac:dyDescent="0.25">
      <c r="A2928" s="10"/>
      <c r="B2928" s="10"/>
      <c r="C2928" s="10"/>
      <c r="D2928" s="10"/>
      <c r="E2928" s="10"/>
      <c r="F2928" s="10"/>
      <c r="G2928" s="10"/>
      <c r="H2928" s="10"/>
      <c r="I2928" s="10"/>
      <c r="J2928" s="10"/>
      <c r="K2928" s="11"/>
      <c r="L2928" s="11"/>
      <c r="M2928" s="12"/>
      <c r="N2928" s="12"/>
      <c r="O2928" s="12"/>
      <c r="P2928" s="12"/>
      <c r="Q2928" s="12"/>
      <c r="R2928" s="12"/>
      <c r="S2928" s="12"/>
      <c r="T2928" s="12"/>
      <c r="U2928" s="12"/>
      <c r="V2928" s="12"/>
      <c r="W2928" s="12"/>
      <c r="X2928" s="12"/>
      <c r="Y2928" s="12"/>
      <c r="Z2928" s="12"/>
      <c r="AA2928" s="12"/>
      <c r="AB2928" s="12"/>
      <c r="AC2928" s="12"/>
      <c r="AD2928" s="12"/>
      <c r="AE2928" s="12"/>
      <c r="AF2928" s="12"/>
      <c r="AG2928" s="12"/>
      <c r="AH2928" s="12"/>
      <c r="AI2928" s="12"/>
      <c r="AJ2928" s="12"/>
      <c r="AK2928" s="12"/>
      <c r="AL2928" s="12"/>
      <c r="AM2928" s="12"/>
      <c r="AN2928" s="12"/>
      <c r="AO2928" s="12"/>
      <c r="AP2928" s="12"/>
      <c r="AQ2928" s="12"/>
      <c r="AR2928" s="12"/>
      <c r="AS2928" s="12"/>
      <c r="AT2928" s="12"/>
      <c r="AU2928" s="12"/>
      <c r="AV2928" s="12"/>
      <c r="AW2928" s="12"/>
      <c r="AX2928" s="12"/>
      <c r="AY2928" s="12"/>
      <c r="AZ2928" s="12"/>
      <c r="BA2928" s="12"/>
      <c r="BB2928" s="12"/>
      <c r="BC2928" s="12"/>
      <c r="BD2928" s="12"/>
      <c r="BE2928" s="12"/>
      <c r="BF2928" s="12"/>
      <c r="BG2928" s="12"/>
      <c r="BH2928" s="12"/>
      <c r="BI2928" s="12"/>
      <c r="BJ2928" s="13"/>
      <c r="BK2928" s="13"/>
      <c r="BL2928" s="13"/>
      <c r="BM2928" s="13"/>
      <c r="BN2928" s="13"/>
    </row>
    <row r="2929" spans="1:66" x14ac:dyDescent="0.25">
      <c r="A2929" s="10"/>
      <c r="B2929" s="10"/>
      <c r="C2929" s="10"/>
      <c r="D2929" s="10"/>
      <c r="E2929" s="10"/>
      <c r="F2929" s="10"/>
      <c r="G2929" s="10"/>
      <c r="H2929" s="10"/>
      <c r="I2929" s="10"/>
      <c r="J2929" s="10"/>
      <c r="K2929" s="11"/>
      <c r="L2929" s="11"/>
      <c r="M2929" s="12"/>
      <c r="N2929" s="12"/>
      <c r="O2929" s="12"/>
      <c r="P2929" s="12"/>
      <c r="Q2929" s="12"/>
      <c r="R2929" s="12"/>
      <c r="S2929" s="12"/>
      <c r="T2929" s="12"/>
      <c r="U2929" s="12"/>
      <c r="V2929" s="12"/>
      <c r="W2929" s="12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2"/>
      <c r="AS2929" s="12"/>
      <c r="AT2929" s="12"/>
      <c r="AU2929" s="12"/>
      <c r="AV2929" s="12"/>
      <c r="AW2929" s="12"/>
      <c r="AX2929" s="12"/>
      <c r="AY2929" s="12"/>
      <c r="AZ2929" s="12"/>
      <c r="BA2929" s="12"/>
      <c r="BB2929" s="12"/>
      <c r="BC2929" s="12"/>
      <c r="BD2929" s="12"/>
      <c r="BE2929" s="12"/>
      <c r="BF2929" s="12"/>
      <c r="BG2929" s="12"/>
      <c r="BH2929" s="12"/>
      <c r="BI2929" s="12"/>
      <c r="BJ2929" s="13"/>
      <c r="BK2929" s="13"/>
      <c r="BL2929" s="13"/>
      <c r="BM2929" s="13"/>
      <c r="BN2929" s="13"/>
    </row>
    <row r="2930" spans="1:66" x14ac:dyDescent="0.25">
      <c r="A2930" s="10"/>
      <c r="B2930" s="10"/>
      <c r="C2930" s="10"/>
      <c r="D2930" s="10"/>
      <c r="E2930" s="10"/>
      <c r="F2930" s="10"/>
      <c r="G2930" s="10"/>
      <c r="H2930" s="10"/>
      <c r="I2930" s="10"/>
      <c r="J2930" s="10"/>
      <c r="K2930" s="11"/>
      <c r="L2930" s="11"/>
      <c r="M2930" s="12"/>
      <c r="N2930" s="12"/>
      <c r="O2930" s="12"/>
      <c r="P2930" s="12"/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  <c r="AA2930" s="12"/>
      <c r="AB2930" s="12"/>
      <c r="AC2930" s="12"/>
      <c r="AD2930" s="12"/>
      <c r="AE2930" s="12"/>
      <c r="AF2930" s="12"/>
      <c r="AG2930" s="12"/>
      <c r="AH2930" s="12"/>
      <c r="AI2930" s="12"/>
      <c r="AJ2930" s="12"/>
      <c r="AK2930" s="12"/>
      <c r="AL2930" s="12"/>
      <c r="AM2930" s="12"/>
      <c r="AN2930" s="12"/>
      <c r="AO2930" s="12"/>
      <c r="AP2930" s="12"/>
      <c r="AQ2930" s="12"/>
      <c r="AR2930" s="12"/>
      <c r="AS2930" s="12"/>
      <c r="AT2930" s="12"/>
      <c r="AU2930" s="12"/>
      <c r="AV2930" s="12"/>
      <c r="AW2930" s="12"/>
      <c r="AX2930" s="12"/>
      <c r="AY2930" s="12"/>
      <c r="AZ2930" s="12"/>
      <c r="BA2930" s="12"/>
      <c r="BB2930" s="12"/>
      <c r="BC2930" s="12"/>
      <c r="BD2930" s="12"/>
      <c r="BE2930" s="12"/>
      <c r="BF2930" s="12"/>
      <c r="BG2930" s="12"/>
      <c r="BH2930" s="12"/>
      <c r="BI2930" s="12"/>
      <c r="BJ2930" s="13"/>
      <c r="BK2930" s="13"/>
      <c r="BL2930" s="13"/>
      <c r="BM2930" s="13"/>
      <c r="BN2930" s="13"/>
    </row>
    <row r="2931" spans="1:66" x14ac:dyDescent="0.25">
      <c r="A2931" s="10"/>
      <c r="B2931" s="10"/>
      <c r="C2931" s="10"/>
      <c r="D2931" s="10"/>
      <c r="E2931" s="10"/>
      <c r="F2931" s="10"/>
      <c r="G2931" s="10"/>
      <c r="H2931" s="10"/>
      <c r="I2931" s="10"/>
      <c r="J2931" s="10"/>
      <c r="K2931" s="11"/>
      <c r="L2931" s="11"/>
      <c r="M2931" s="12"/>
      <c r="N2931" s="12"/>
      <c r="O2931" s="12"/>
      <c r="P2931" s="12"/>
      <c r="Q2931" s="12"/>
      <c r="R2931" s="12"/>
      <c r="S2931" s="12"/>
      <c r="T2931" s="12"/>
      <c r="U2931" s="12"/>
      <c r="V2931" s="12"/>
      <c r="W2931" s="12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2"/>
      <c r="AS2931" s="12"/>
      <c r="AT2931" s="12"/>
      <c r="AU2931" s="12"/>
      <c r="AV2931" s="12"/>
      <c r="AW2931" s="12"/>
      <c r="AX2931" s="12"/>
      <c r="AY2931" s="12"/>
      <c r="AZ2931" s="12"/>
      <c r="BA2931" s="12"/>
      <c r="BB2931" s="12"/>
      <c r="BC2931" s="12"/>
      <c r="BD2931" s="12"/>
      <c r="BE2931" s="12"/>
      <c r="BF2931" s="12"/>
      <c r="BG2931" s="12"/>
      <c r="BH2931" s="12"/>
      <c r="BI2931" s="12"/>
      <c r="BJ2931" s="13"/>
      <c r="BK2931" s="13"/>
      <c r="BL2931" s="13"/>
      <c r="BM2931" s="13"/>
      <c r="BN2931" s="13"/>
    </row>
    <row r="2932" spans="1:66" x14ac:dyDescent="0.25">
      <c r="A2932" s="10"/>
      <c r="B2932" s="10"/>
      <c r="C2932" s="10"/>
      <c r="D2932" s="10"/>
      <c r="E2932" s="10"/>
      <c r="F2932" s="10"/>
      <c r="G2932" s="10"/>
      <c r="H2932" s="10"/>
      <c r="I2932" s="10"/>
      <c r="J2932" s="10"/>
      <c r="K2932" s="11"/>
      <c r="L2932" s="11"/>
      <c r="M2932" s="12"/>
      <c r="N2932" s="12"/>
      <c r="O2932" s="12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12"/>
      <c r="AE2932" s="12"/>
      <c r="AF2932" s="12"/>
      <c r="AG2932" s="12"/>
      <c r="AH2932" s="12"/>
      <c r="AI2932" s="12"/>
      <c r="AJ2932" s="12"/>
      <c r="AK2932" s="12"/>
      <c r="AL2932" s="12"/>
      <c r="AM2932" s="12"/>
      <c r="AN2932" s="12"/>
      <c r="AO2932" s="12"/>
      <c r="AP2932" s="12"/>
      <c r="AQ2932" s="12"/>
      <c r="AR2932" s="12"/>
      <c r="AS2932" s="12"/>
      <c r="AT2932" s="12"/>
      <c r="AU2932" s="12"/>
      <c r="AV2932" s="12"/>
      <c r="AW2932" s="12"/>
      <c r="AX2932" s="12"/>
      <c r="AY2932" s="12"/>
      <c r="AZ2932" s="12"/>
      <c r="BA2932" s="12"/>
      <c r="BB2932" s="12"/>
      <c r="BC2932" s="12"/>
      <c r="BD2932" s="12"/>
      <c r="BE2932" s="12"/>
      <c r="BF2932" s="12"/>
      <c r="BG2932" s="12"/>
      <c r="BH2932" s="12"/>
      <c r="BI2932" s="12"/>
      <c r="BJ2932" s="13"/>
      <c r="BK2932" s="13"/>
      <c r="BL2932" s="13"/>
      <c r="BM2932" s="13"/>
      <c r="BN2932" s="13"/>
    </row>
    <row r="2933" spans="1:66" x14ac:dyDescent="0.25">
      <c r="A2933" s="10"/>
      <c r="B2933" s="10"/>
      <c r="C2933" s="10"/>
      <c r="D2933" s="10"/>
      <c r="E2933" s="10"/>
      <c r="F2933" s="10"/>
      <c r="G2933" s="10"/>
      <c r="H2933" s="10"/>
      <c r="I2933" s="10"/>
      <c r="J2933" s="10"/>
      <c r="K2933" s="11"/>
      <c r="L2933" s="11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2"/>
      <c r="AS2933" s="12"/>
      <c r="AT2933" s="12"/>
      <c r="AU2933" s="12"/>
      <c r="AV2933" s="12"/>
      <c r="AW2933" s="12"/>
      <c r="AX2933" s="12"/>
      <c r="AY2933" s="12"/>
      <c r="AZ2933" s="12"/>
      <c r="BA2933" s="12"/>
      <c r="BB2933" s="12"/>
      <c r="BC2933" s="12"/>
      <c r="BD2933" s="12"/>
      <c r="BE2933" s="12"/>
      <c r="BF2933" s="12"/>
      <c r="BG2933" s="12"/>
      <c r="BH2933" s="12"/>
      <c r="BI2933" s="12"/>
      <c r="BJ2933" s="13"/>
      <c r="BK2933" s="13"/>
      <c r="BL2933" s="13"/>
      <c r="BM2933" s="13"/>
      <c r="BN2933" s="13"/>
    </row>
    <row r="2934" spans="1:66" x14ac:dyDescent="0.25">
      <c r="A2934" s="10"/>
      <c r="B2934" s="10"/>
      <c r="C2934" s="10"/>
      <c r="D2934" s="10"/>
      <c r="E2934" s="10"/>
      <c r="F2934" s="10"/>
      <c r="G2934" s="10"/>
      <c r="H2934" s="10"/>
      <c r="I2934" s="10"/>
      <c r="J2934" s="10"/>
      <c r="K2934" s="11"/>
      <c r="L2934" s="11"/>
      <c r="M2934" s="12"/>
      <c r="N2934" s="12"/>
      <c r="O2934" s="12"/>
      <c r="P2934" s="12"/>
      <c r="Q2934" s="12"/>
      <c r="R2934" s="12"/>
      <c r="S2934" s="12"/>
      <c r="T2934" s="12"/>
      <c r="U2934" s="12"/>
      <c r="V2934" s="12"/>
      <c r="W2934" s="12"/>
      <c r="X2934" s="12"/>
      <c r="Y2934" s="12"/>
      <c r="Z2934" s="12"/>
      <c r="AA2934" s="12"/>
      <c r="AB2934" s="12"/>
      <c r="AC2934" s="12"/>
      <c r="AD2934" s="12"/>
      <c r="AE2934" s="12"/>
      <c r="AF2934" s="12"/>
      <c r="AG2934" s="12"/>
      <c r="AH2934" s="12"/>
      <c r="AI2934" s="12"/>
      <c r="AJ2934" s="12"/>
      <c r="AK2934" s="12"/>
      <c r="AL2934" s="12"/>
      <c r="AM2934" s="12"/>
      <c r="AN2934" s="12"/>
      <c r="AO2934" s="12"/>
      <c r="AP2934" s="12"/>
      <c r="AQ2934" s="12"/>
      <c r="AR2934" s="12"/>
      <c r="AS2934" s="12"/>
      <c r="AT2934" s="12"/>
      <c r="AU2934" s="12"/>
      <c r="AV2934" s="12"/>
      <c r="AW2934" s="12"/>
      <c r="AX2934" s="12"/>
      <c r="AY2934" s="12"/>
      <c r="AZ2934" s="12"/>
      <c r="BA2934" s="12"/>
      <c r="BB2934" s="12"/>
      <c r="BC2934" s="12"/>
      <c r="BD2934" s="12"/>
      <c r="BE2934" s="12"/>
      <c r="BF2934" s="12"/>
      <c r="BG2934" s="12"/>
      <c r="BH2934" s="12"/>
      <c r="BI2934" s="12"/>
      <c r="BJ2934" s="13"/>
      <c r="BK2934" s="13"/>
      <c r="BL2934" s="13"/>
      <c r="BM2934" s="13"/>
      <c r="BN2934" s="13"/>
    </row>
    <row r="2935" spans="1:66" x14ac:dyDescent="0.25">
      <c r="A2935" s="10"/>
      <c r="B2935" s="10"/>
      <c r="C2935" s="10"/>
      <c r="D2935" s="10"/>
      <c r="E2935" s="10"/>
      <c r="F2935" s="10"/>
      <c r="G2935" s="10"/>
      <c r="H2935" s="10"/>
      <c r="I2935" s="10"/>
      <c r="J2935" s="10"/>
      <c r="K2935" s="11"/>
      <c r="L2935" s="11"/>
      <c r="M2935" s="12"/>
      <c r="N2935" s="12"/>
      <c r="O2935" s="12"/>
      <c r="P2935" s="12"/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2"/>
      <c r="AS2935" s="12"/>
      <c r="AT2935" s="12"/>
      <c r="AU2935" s="12"/>
      <c r="AV2935" s="12"/>
      <c r="AW2935" s="12"/>
      <c r="AX2935" s="12"/>
      <c r="AY2935" s="12"/>
      <c r="AZ2935" s="12"/>
      <c r="BA2935" s="12"/>
      <c r="BB2935" s="12"/>
      <c r="BC2935" s="12"/>
      <c r="BD2935" s="12"/>
      <c r="BE2935" s="12"/>
      <c r="BF2935" s="12"/>
      <c r="BG2935" s="12"/>
      <c r="BH2935" s="12"/>
      <c r="BI2935" s="12"/>
      <c r="BJ2935" s="13"/>
      <c r="BK2935" s="13"/>
      <c r="BL2935" s="13"/>
      <c r="BM2935" s="13"/>
      <c r="BN2935" s="13"/>
    </row>
    <row r="2936" spans="1:66" x14ac:dyDescent="0.25">
      <c r="A2936" s="10"/>
      <c r="B2936" s="10"/>
      <c r="C2936" s="10"/>
      <c r="D2936" s="10"/>
      <c r="E2936" s="10"/>
      <c r="F2936" s="10"/>
      <c r="G2936" s="10"/>
      <c r="H2936" s="10"/>
      <c r="I2936" s="10"/>
      <c r="J2936" s="10"/>
      <c r="K2936" s="11"/>
      <c r="L2936" s="11"/>
      <c r="M2936" s="12"/>
      <c r="N2936" s="12"/>
      <c r="O2936" s="12"/>
      <c r="P2936" s="12"/>
      <c r="Q2936" s="12"/>
      <c r="R2936" s="12"/>
      <c r="S2936" s="12"/>
      <c r="T2936" s="12"/>
      <c r="U2936" s="12"/>
      <c r="V2936" s="12"/>
      <c r="W2936" s="12"/>
      <c r="X2936" s="12"/>
      <c r="Y2936" s="12"/>
      <c r="Z2936" s="12"/>
      <c r="AA2936" s="12"/>
      <c r="AB2936" s="12"/>
      <c r="AC2936" s="12"/>
      <c r="AD2936" s="12"/>
      <c r="AE2936" s="12"/>
      <c r="AF2936" s="12"/>
      <c r="AG2936" s="12"/>
      <c r="AH2936" s="12"/>
      <c r="AI2936" s="12"/>
      <c r="AJ2936" s="12"/>
      <c r="AK2936" s="12"/>
      <c r="AL2936" s="12"/>
      <c r="AM2936" s="12"/>
      <c r="AN2936" s="12"/>
      <c r="AO2936" s="12"/>
      <c r="AP2936" s="12"/>
      <c r="AQ2936" s="12"/>
      <c r="AR2936" s="12"/>
      <c r="AS2936" s="12"/>
      <c r="AT2936" s="12"/>
      <c r="AU2936" s="12"/>
      <c r="AV2936" s="12"/>
      <c r="AW2936" s="12"/>
      <c r="AX2936" s="12"/>
      <c r="AY2936" s="12"/>
      <c r="AZ2936" s="12"/>
      <c r="BA2936" s="12"/>
      <c r="BB2936" s="12"/>
      <c r="BC2936" s="12"/>
      <c r="BD2936" s="12"/>
      <c r="BE2936" s="12"/>
      <c r="BF2936" s="12"/>
      <c r="BG2936" s="12"/>
      <c r="BH2936" s="12"/>
      <c r="BI2936" s="12"/>
      <c r="BJ2936" s="13"/>
      <c r="BK2936" s="13"/>
      <c r="BL2936" s="13"/>
      <c r="BM2936" s="13"/>
      <c r="BN2936" s="13"/>
    </row>
    <row r="2937" spans="1:66" x14ac:dyDescent="0.25">
      <c r="A2937" s="10"/>
      <c r="B2937" s="10"/>
      <c r="C2937" s="10"/>
      <c r="D2937" s="10"/>
      <c r="E2937" s="10"/>
      <c r="F2937" s="10"/>
      <c r="G2937" s="10"/>
      <c r="H2937" s="10"/>
      <c r="I2937" s="10"/>
      <c r="J2937" s="10"/>
      <c r="K2937" s="11"/>
      <c r="L2937" s="11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2"/>
      <c r="AS2937" s="12"/>
      <c r="AT2937" s="12"/>
      <c r="AU2937" s="12"/>
      <c r="AV2937" s="12"/>
      <c r="AW2937" s="12"/>
      <c r="AX2937" s="12"/>
      <c r="AY2937" s="12"/>
      <c r="AZ2937" s="12"/>
      <c r="BA2937" s="12"/>
      <c r="BB2937" s="12"/>
      <c r="BC2937" s="12"/>
      <c r="BD2937" s="12"/>
      <c r="BE2937" s="12"/>
      <c r="BF2937" s="12"/>
      <c r="BG2937" s="12"/>
      <c r="BH2937" s="12"/>
      <c r="BI2937" s="12"/>
      <c r="BJ2937" s="13"/>
      <c r="BK2937" s="13"/>
      <c r="BL2937" s="13"/>
      <c r="BM2937" s="13"/>
      <c r="BN2937" s="13"/>
    </row>
    <row r="2938" spans="1:66" x14ac:dyDescent="0.25">
      <c r="A2938" s="10"/>
      <c r="B2938" s="10"/>
      <c r="C2938" s="10"/>
      <c r="D2938" s="10"/>
      <c r="E2938" s="10"/>
      <c r="F2938" s="10"/>
      <c r="G2938" s="10"/>
      <c r="H2938" s="10"/>
      <c r="I2938" s="10"/>
      <c r="J2938" s="10"/>
      <c r="K2938" s="11"/>
      <c r="L2938" s="11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12"/>
      <c r="AE2938" s="12"/>
      <c r="AF2938" s="12"/>
      <c r="AG2938" s="12"/>
      <c r="AH2938" s="12"/>
      <c r="AI2938" s="12"/>
      <c r="AJ2938" s="12"/>
      <c r="AK2938" s="12"/>
      <c r="AL2938" s="12"/>
      <c r="AM2938" s="12"/>
      <c r="AN2938" s="12"/>
      <c r="AO2938" s="12"/>
      <c r="AP2938" s="12"/>
      <c r="AQ2938" s="12"/>
      <c r="AR2938" s="12"/>
      <c r="AS2938" s="12"/>
      <c r="AT2938" s="12"/>
      <c r="AU2938" s="12"/>
      <c r="AV2938" s="12"/>
      <c r="AW2938" s="12"/>
      <c r="AX2938" s="12"/>
      <c r="AY2938" s="12"/>
      <c r="AZ2938" s="12"/>
      <c r="BA2938" s="12"/>
      <c r="BB2938" s="12"/>
      <c r="BC2938" s="12"/>
      <c r="BD2938" s="12"/>
      <c r="BE2938" s="12"/>
      <c r="BF2938" s="12"/>
      <c r="BG2938" s="12"/>
      <c r="BH2938" s="12"/>
      <c r="BI2938" s="12"/>
      <c r="BJ2938" s="13"/>
      <c r="BK2938" s="13"/>
      <c r="BL2938" s="13"/>
      <c r="BM2938" s="13"/>
      <c r="BN2938" s="13"/>
    </row>
    <row r="2939" spans="1:66" x14ac:dyDescent="0.25">
      <c r="A2939" s="10"/>
      <c r="B2939" s="10"/>
      <c r="C2939" s="10"/>
      <c r="D2939" s="10"/>
      <c r="E2939" s="10"/>
      <c r="F2939" s="10"/>
      <c r="G2939" s="10"/>
      <c r="H2939" s="10"/>
      <c r="I2939" s="10"/>
      <c r="J2939" s="10"/>
      <c r="K2939" s="11"/>
      <c r="L2939" s="11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2"/>
      <c r="AS2939" s="12"/>
      <c r="AT2939" s="12"/>
      <c r="AU2939" s="12"/>
      <c r="AV2939" s="12"/>
      <c r="AW2939" s="12"/>
      <c r="AX2939" s="12"/>
      <c r="AY2939" s="12"/>
      <c r="AZ2939" s="12"/>
      <c r="BA2939" s="12"/>
      <c r="BB2939" s="12"/>
      <c r="BC2939" s="12"/>
      <c r="BD2939" s="12"/>
      <c r="BE2939" s="12"/>
      <c r="BF2939" s="12"/>
      <c r="BG2939" s="12"/>
      <c r="BH2939" s="12"/>
      <c r="BI2939" s="12"/>
      <c r="BJ2939" s="13"/>
      <c r="BK2939" s="13"/>
      <c r="BL2939" s="13"/>
      <c r="BM2939" s="13"/>
      <c r="BN2939" s="13"/>
    </row>
    <row r="2940" spans="1:66" x14ac:dyDescent="0.25">
      <c r="A2940" s="10"/>
      <c r="B2940" s="10"/>
      <c r="C2940" s="10"/>
      <c r="D2940" s="10"/>
      <c r="E2940" s="10"/>
      <c r="F2940" s="10"/>
      <c r="G2940" s="10"/>
      <c r="H2940" s="10"/>
      <c r="I2940" s="10"/>
      <c r="J2940" s="10"/>
      <c r="K2940" s="11"/>
      <c r="L2940" s="11"/>
      <c r="M2940" s="12"/>
      <c r="N2940" s="12"/>
      <c r="O2940" s="12"/>
      <c r="P2940" s="12"/>
      <c r="Q2940" s="12"/>
      <c r="R2940" s="12"/>
      <c r="S2940" s="12"/>
      <c r="T2940" s="12"/>
      <c r="U2940" s="12"/>
      <c r="V2940" s="12"/>
      <c r="W2940" s="12"/>
      <c r="X2940" s="12"/>
      <c r="Y2940" s="12"/>
      <c r="Z2940" s="12"/>
      <c r="AA2940" s="12"/>
      <c r="AB2940" s="12"/>
      <c r="AC2940" s="12"/>
      <c r="AD2940" s="12"/>
      <c r="AE2940" s="12"/>
      <c r="AF2940" s="12"/>
      <c r="AG2940" s="12"/>
      <c r="AH2940" s="12"/>
      <c r="AI2940" s="12"/>
      <c r="AJ2940" s="12"/>
      <c r="AK2940" s="12"/>
      <c r="AL2940" s="12"/>
      <c r="AM2940" s="12"/>
      <c r="AN2940" s="12"/>
      <c r="AO2940" s="12"/>
      <c r="AP2940" s="12"/>
      <c r="AQ2940" s="12"/>
      <c r="AR2940" s="12"/>
      <c r="AS2940" s="12"/>
      <c r="AT2940" s="12"/>
      <c r="AU2940" s="12"/>
      <c r="AV2940" s="12"/>
      <c r="AW2940" s="12"/>
      <c r="AX2940" s="12"/>
      <c r="AY2940" s="12"/>
      <c r="AZ2940" s="12"/>
      <c r="BA2940" s="12"/>
      <c r="BB2940" s="12"/>
      <c r="BC2940" s="12"/>
      <c r="BD2940" s="12"/>
      <c r="BE2940" s="12"/>
      <c r="BF2940" s="12"/>
      <c r="BG2940" s="12"/>
      <c r="BH2940" s="12"/>
      <c r="BI2940" s="12"/>
      <c r="BJ2940" s="13"/>
      <c r="BK2940" s="13"/>
      <c r="BL2940" s="13"/>
      <c r="BM2940" s="13"/>
      <c r="BN2940" s="13"/>
    </row>
    <row r="2941" spans="1:66" x14ac:dyDescent="0.25">
      <c r="A2941" s="10"/>
      <c r="B2941" s="10"/>
      <c r="C2941" s="10"/>
      <c r="D2941" s="10"/>
      <c r="E2941" s="10"/>
      <c r="F2941" s="10"/>
      <c r="G2941" s="10"/>
      <c r="H2941" s="10"/>
      <c r="I2941" s="10"/>
      <c r="J2941" s="10"/>
      <c r="K2941" s="11"/>
      <c r="L2941" s="11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2"/>
      <c r="AS2941" s="12"/>
      <c r="AT2941" s="12"/>
      <c r="AU2941" s="12"/>
      <c r="AV2941" s="12"/>
      <c r="AW2941" s="12"/>
      <c r="AX2941" s="12"/>
      <c r="AY2941" s="12"/>
      <c r="AZ2941" s="12"/>
      <c r="BA2941" s="12"/>
      <c r="BB2941" s="12"/>
      <c r="BC2941" s="12"/>
      <c r="BD2941" s="12"/>
      <c r="BE2941" s="12"/>
      <c r="BF2941" s="12"/>
      <c r="BG2941" s="12"/>
      <c r="BH2941" s="12"/>
      <c r="BI2941" s="12"/>
      <c r="BJ2941" s="13"/>
      <c r="BK2941" s="13"/>
      <c r="BL2941" s="13"/>
      <c r="BM2941" s="13"/>
      <c r="BN2941" s="13"/>
    </row>
    <row r="2942" spans="1:66" x14ac:dyDescent="0.25">
      <c r="A2942" s="10"/>
      <c r="B2942" s="10"/>
      <c r="C2942" s="10"/>
      <c r="D2942" s="10"/>
      <c r="E2942" s="10"/>
      <c r="F2942" s="10"/>
      <c r="G2942" s="10"/>
      <c r="H2942" s="10"/>
      <c r="I2942" s="10"/>
      <c r="J2942" s="10"/>
      <c r="K2942" s="11"/>
      <c r="L2942" s="11"/>
      <c r="M2942" s="12"/>
      <c r="N2942" s="12"/>
      <c r="O2942" s="12"/>
      <c r="P2942" s="12"/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  <c r="AA2942" s="12"/>
      <c r="AB2942" s="12"/>
      <c r="AC2942" s="12"/>
      <c r="AD2942" s="12"/>
      <c r="AE2942" s="12"/>
      <c r="AF2942" s="12"/>
      <c r="AG2942" s="12"/>
      <c r="AH2942" s="12"/>
      <c r="AI2942" s="12"/>
      <c r="AJ2942" s="12"/>
      <c r="AK2942" s="12"/>
      <c r="AL2942" s="12"/>
      <c r="AM2942" s="12"/>
      <c r="AN2942" s="12"/>
      <c r="AO2942" s="12"/>
      <c r="AP2942" s="12"/>
      <c r="AQ2942" s="12"/>
      <c r="AR2942" s="12"/>
      <c r="AS2942" s="12"/>
      <c r="AT2942" s="12"/>
      <c r="AU2942" s="12"/>
      <c r="AV2942" s="12"/>
      <c r="AW2942" s="12"/>
      <c r="AX2942" s="12"/>
      <c r="AY2942" s="12"/>
      <c r="AZ2942" s="12"/>
      <c r="BA2942" s="12"/>
      <c r="BB2942" s="12"/>
      <c r="BC2942" s="12"/>
      <c r="BD2942" s="12"/>
      <c r="BE2942" s="12"/>
      <c r="BF2942" s="12"/>
      <c r="BG2942" s="12"/>
      <c r="BH2942" s="12"/>
      <c r="BI2942" s="12"/>
      <c r="BJ2942" s="13"/>
      <c r="BK2942" s="13"/>
      <c r="BL2942" s="13"/>
      <c r="BM2942" s="13"/>
      <c r="BN2942" s="13"/>
    </row>
    <row r="2943" spans="1:66" x14ac:dyDescent="0.25">
      <c r="A2943" s="10"/>
      <c r="B2943" s="10"/>
      <c r="C2943" s="10"/>
      <c r="D2943" s="10"/>
      <c r="E2943" s="10"/>
      <c r="F2943" s="10"/>
      <c r="G2943" s="10"/>
      <c r="H2943" s="10"/>
      <c r="I2943" s="10"/>
      <c r="J2943" s="10"/>
      <c r="K2943" s="11"/>
      <c r="L2943" s="11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2"/>
      <c r="AS2943" s="12"/>
      <c r="AT2943" s="12"/>
      <c r="AU2943" s="12"/>
      <c r="AV2943" s="12"/>
      <c r="AW2943" s="12"/>
      <c r="AX2943" s="12"/>
      <c r="AY2943" s="12"/>
      <c r="AZ2943" s="12"/>
      <c r="BA2943" s="12"/>
      <c r="BB2943" s="12"/>
      <c r="BC2943" s="12"/>
      <c r="BD2943" s="12"/>
      <c r="BE2943" s="12"/>
      <c r="BF2943" s="12"/>
      <c r="BG2943" s="12"/>
      <c r="BH2943" s="12"/>
      <c r="BI2943" s="12"/>
      <c r="BJ2943" s="13"/>
      <c r="BK2943" s="13"/>
      <c r="BL2943" s="13"/>
      <c r="BM2943" s="13"/>
      <c r="BN2943" s="13"/>
    </row>
    <row r="2944" spans="1:66" x14ac:dyDescent="0.25">
      <c r="A2944" s="10"/>
      <c r="B2944" s="10"/>
      <c r="C2944" s="10"/>
      <c r="D2944" s="10"/>
      <c r="E2944" s="10"/>
      <c r="F2944" s="10"/>
      <c r="G2944" s="10"/>
      <c r="H2944" s="10"/>
      <c r="I2944" s="10"/>
      <c r="J2944" s="10"/>
      <c r="K2944" s="11"/>
      <c r="L2944" s="11"/>
      <c r="M2944" s="12"/>
      <c r="N2944" s="12"/>
      <c r="O2944" s="12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12"/>
      <c r="AE2944" s="12"/>
      <c r="AF2944" s="12"/>
      <c r="AG2944" s="12"/>
      <c r="AH2944" s="12"/>
      <c r="AI2944" s="12"/>
      <c r="AJ2944" s="12"/>
      <c r="AK2944" s="12"/>
      <c r="AL2944" s="12"/>
      <c r="AM2944" s="12"/>
      <c r="AN2944" s="12"/>
      <c r="AO2944" s="12"/>
      <c r="AP2944" s="12"/>
      <c r="AQ2944" s="12"/>
      <c r="AR2944" s="12"/>
      <c r="AS2944" s="12"/>
      <c r="AT2944" s="12"/>
      <c r="AU2944" s="12"/>
      <c r="AV2944" s="12"/>
      <c r="AW2944" s="12"/>
      <c r="AX2944" s="12"/>
      <c r="AY2944" s="12"/>
      <c r="AZ2944" s="12"/>
      <c r="BA2944" s="12"/>
      <c r="BB2944" s="12"/>
      <c r="BC2944" s="12"/>
      <c r="BD2944" s="12"/>
      <c r="BE2944" s="12"/>
      <c r="BF2944" s="12"/>
      <c r="BG2944" s="12"/>
      <c r="BH2944" s="12"/>
      <c r="BI2944" s="12"/>
      <c r="BJ2944" s="13"/>
      <c r="BK2944" s="13"/>
      <c r="BL2944" s="13"/>
      <c r="BM2944" s="13"/>
      <c r="BN2944" s="13"/>
    </row>
    <row r="2945" spans="1:66" x14ac:dyDescent="0.25">
      <c r="A2945" s="10"/>
      <c r="B2945" s="10"/>
      <c r="C2945" s="10"/>
      <c r="D2945" s="10"/>
      <c r="E2945" s="10"/>
      <c r="F2945" s="10"/>
      <c r="G2945" s="10"/>
      <c r="H2945" s="10"/>
      <c r="I2945" s="10"/>
      <c r="J2945" s="10"/>
      <c r="K2945" s="11"/>
      <c r="L2945" s="11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2"/>
      <c r="AS2945" s="12"/>
      <c r="AT2945" s="12"/>
      <c r="AU2945" s="12"/>
      <c r="AV2945" s="12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12"/>
      <c r="BG2945" s="12"/>
      <c r="BH2945" s="12"/>
      <c r="BI2945" s="12"/>
      <c r="BJ2945" s="13"/>
      <c r="BK2945" s="13"/>
      <c r="BL2945" s="13"/>
      <c r="BM2945" s="13"/>
      <c r="BN2945" s="13"/>
    </row>
    <row r="2946" spans="1:66" x14ac:dyDescent="0.25">
      <c r="A2946" s="10"/>
      <c r="B2946" s="10"/>
      <c r="C2946" s="10"/>
      <c r="D2946" s="10"/>
      <c r="E2946" s="10"/>
      <c r="F2946" s="10"/>
      <c r="G2946" s="10"/>
      <c r="H2946" s="10"/>
      <c r="I2946" s="10"/>
      <c r="J2946" s="10"/>
      <c r="K2946" s="11"/>
      <c r="L2946" s="11"/>
      <c r="M2946" s="12"/>
      <c r="N2946" s="12"/>
      <c r="O2946" s="12"/>
      <c r="P2946" s="12"/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12"/>
      <c r="AD2946" s="12"/>
      <c r="AE2946" s="12"/>
      <c r="AF2946" s="12"/>
      <c r="AG2946" s="12"/>
      <c r="AH2946" s="12"/>
      <c r="AI2946" s="12"/>
      <c r="AJ2946" s="12"/>
      <c r="AK2946" s="12"/>
      <c r="AL2946" s="12"/>
      <c r="AM2946" s="12"/>
      <c r="AN2946" s="12"/>
      <c r="AO2946" s="12"/>
      <c r="AP2946" s="12"/>
      <c r="AQ2946" s="12"/>
      <c r="AR2946" s="12"/>
      <c r="AS2946" s="12"/>
      <c r="AT2946" s="12"/>
      <c r="AU2946" s="12"/>
      <c r="AV2946" s="12"/>
      <c r="AW2946" s="12"/>
      <c r="AX2946" s="12"/>
      <c r="AY2946" s="12"/>
      <c r="AZ2946" s="12"/>
      <c r="BA2946" s="12"/>
      <c r="BB2946" s="12"/>
      <c r="BC2946" s="12"/>
      <c r="BD2946" s="12"/>
      <c r="BE2946" s="12"/>
      <c r="BF2946" s="12"/>
      <c r="BG2946" s="12"/>
      <c r="BH2946" s="12"/>
      <c r="BI2946" s="12"/>
      <c r="BJ2946" s="13"/>
      <c r="BK2946" s="13"/>
      <c r="BL2946" s="13"/>
      <c r="BM2946" s="13"/>
      <c r="BN2946" s="13"/>
    </row>
    <row r="2947" spans="1:66" x14ac:dyDescent="0.25">
      <c r="A2947" s="10"/>
      <c r="B2947" s="10"/>
      <c r="C2947" s="10"/>
      <c r="D2947" s="10"/>
      <c r="E2947" s="10"/>
      <c r="F2947" s="10"/>
      <c r="G2947" s="10"/>
      <c r="H2947" s="10"/>
      <c r="I2947" s="10"/>
      <c r="J2947" s="10"/>
      <c r="K2947" s="11"/>
      <c r="L2947" s="11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  <c r="W2947" s="12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2"/>
      <c r="AS2947" s="12"/>
      <c r="AT2947" s="12"/>
      <c r="AU2947" s="12"/>
      <c r="AV2947" s="12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12"/>
      <c r="BG2947" s="12"/>
      <c r="BH2947" s="12"/>
      <c r="BI2947" s="12"/>
      <c r="BJ2947" s="13"/>
      <c r="BK2947" s="13"/>
      <c r="BL2947" s="13"/>
      <c r="BM2947" s="13"/>
      <c r="BN2947" s="13"/>
    </row>
    <row r="2948" spans="1:66" x14ac:dyDescent="0.25">
      <c r="A2948" s="10"/>
      <c r="B2948" s="10"/>
      <c r="C2948" s="10"/>
      <c r="D2948" s="10"/>
      <c r="E2948" s="10"/>
      <c r="F2948" s="10"/>
      <c r="G2948" s="10"/>
      <c r="H2948" s="10"/>
      <c r="I2948" s="10"/>
      <c r="J2948" s="10"/>
      <c r="K2948" s="11"/>
      <c r="L2948" s="11"/>
      <c r="M2948" s="12"/>
      <c r="N2948" s="12"/>
      <c r="O2948" s="12"/>
      <c r="P2948" s="12"/>
      <c r="Q2948" s="12"/>
      <c r="R2948" s="12"/>
      <c r="S2948" s="12"/>
      <c r="T2948" s="12"/>
      <c r="U2948" s="12"/>
      <c r="V2948" s="12"/>
      <c r="W2948" s="12"/>
      <c r="X2948" s="12"/>
      <c r="Y2948" s="12"/>
      <c r="Z2948" s="12"/>
      <c r="AA2948" s="12"/>
      <c r="AB2948" s="12"/>
      <c r="AC2948" s="12"/>
      <c r="AD2948" s="12"/>
      <c r="AE2948" s="12"/>
      <c r="AF2948" s="12"/>
      <c r="AG2948" s="12"/>
      <c r="AH2948" s="12"/>
      <c r="AI2948" s="12"/>
      <c r="AJ2948" s="12"/>
      <c r="AK2948" s="12"/>
      <c r="AL2948" s="12"/>
      <c r="AM2948" s="12"/>
      <c r="AN2948" s="12"/>
      <c r="AO2948" s="12"/>
      <c r="AP2948" s="12"/>
      <c r="AQ2948" s="12"/>
      <c r="AR2948" s="12"/>
      <c r="AS2948" s="12"/>
      <c r="AT2948" s="12"/>
      <c r="AU2948" s="12"/>
      <c r="AV2948" s="12"/>
      <c r="AW2948" s="12"/>
      <c r="AX2948" s="12"/>
      <c r="AY2948" s="12"/>
      <c r="AZ2948" s="12"/>
      <c r="BA2948" s="12"/>
      <c r="BB2948" s="12"/>
      <c r="BC2948" s="12"/>
      <c r="BD2948" s="12"/>
      <c r="BE2948" s="12"/>
      <c r="BF2948" s="12"/>
      <c r="BG2948" s="12"/>
      <c r="BH2948" s="12"/>
      <c r="BI2948" s="12"/>
      <c r="BJ2948" s="13"/>
      <c r="BK2948" s="13"/>
      <c r="BL2948" s="13"/>
      <c r="BM2948" s="13"/>
      <c r="BN2948" s="13"/>
    </row>
    <row r="2949" spans="1:66" x14ac:dyDescent="0.25">
      <c r="A2949" s="10"/>
      <c r="B2949" s="10"/>
      <c r="C2949" s="10"/>
      <c r="D2949" s="10"/>
      <c r="E2949" s="10"/>
      <c r="F2949" s="10"/>
      <c r="G2949" s="10"/>
      <c r="H2949" s="10"/>
      <c r="I2949" s="10"/>
      <c r="J2949" s="10"/>
      <c r="K2949" s="11"/>
      <c r="L2949" s="11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2"/>
      <c r="AS2949" s="12"/>
      <c r="AT2949" s="12"/>
      <c r="AU2949" s="12"/>
      <c r="AV2949" s="12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12"/>
      <c r="BG2949" s="12"/>
      <c r="BH2949" s="12"/>
      <c r="BI2949" s="12"/>
      <c r="BJ2949" s="13"/>
      <c r="BK2949" s="13"/>
      <c r="BL2949" s="13"/>
      <c r="BM2949" s="13"/>
      <c r="BN2949" s="13"/>
    </row>
    <row r="2950" spans="1:66" x14ac:dyDescent="0.25">
      <c r="A2950" s="10"/>
      <c r="B2950" s="10"/>
      <c r="C2950" s="10"/>
      <c r="D2950" s="10"/>
      <c r="E2950" s="10"/>
      <c r="F2950" s="10"/>
      <c r="G2950" s="10"/>
      <c r="H2950" s="10"/>
      <c r="I2950" s="10"/>
      <c r="J2950" s="10"/>
      <c r="K2950" s="11"/>
      <c r="L2950" s="11"/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12"/>
      <c r="AE2950" s="12"/>
      <c r="AF2950" s="12"/>
      <c r="AG2950" s="12"/>
      <c r="AH2950" s="12"/>
      <c r="AI2950" s="12"/>
      <c r="AJ2950" s="12"/>
      <c r="AK2950" s="12"/>
      <c r="AL2950" s="12"/>
      <c r="AM2950" s="12"/>
      <c r="AN2950" s="12"/>
      <c r="AO2950" s="12"/>
      <c r="AP2950" s="12"/>
      <c r="AQ2950" s="12"/>
      <c r="AR2950" s="12"/>
      <c r="AS2950" s="12"/>
      <c r="AT2950" s="12"/>
      <c r="AU2950" s="12"/>
      <c r="AV2950" s="12"/>
      <c r="AW2950" s="12"/>
      <c r="AX2950" s="12"/>
      <c r="AY2950" s="12"/>
      <c r="AZ2950" s="12"/>
      <c r="BA2950" s="12"/>
      <c r="BB2950" s="12"/>
      <c r="BC2950" s="12"/>
      <c r="BD2950" s="12"/>
      <c r="BE2950" s="12"/>
      <c r="BF2950" s="12"/>
      <c r="BG2950" s="12"/>
      <c r="BH2950" s="12"/>
      <c r="BI2950" s="12"/>
      <c r="BJ2950" s="13"/>
      <c r="BK2950" s="13"/>
      <c r="BL2950" s="13"/>
      <c r="BM2950" s="13"/>
      <c r="BN2950" s="13"/>
    </row>
    <row r="2951" spans="1:66" x14ac:dyDescent="0.25">
      <c r="A2951" s="10"/>
      <c r="B2951" s="10"/>
      <c r="C2951" s="10"/>
      <c r="D2951" s="10"/>
      <c r="E2951" s="10"/>
      <c r="F2951" s="10"/>
      <c r="G2951" s="10"/>
      <c r="H2951" s="10"/>
      <c r="I2951" s="10"/>
      <c r="J2951" s="10"/>
      <c r="K2951" s="11"/>
      <c r="L2951" s="11"/>
      <c r="M2951" s="12"/>
      <c r="N2951" s="12"/>
      <c r="O2951" s="12"/>
      <c r="P2951" s="12"/>
      <c r="Q2951" s="12"/>
      <c r="R2951" s="12"/>
      <c r="S2951" s="12"/>
      <c r="T2951" s="12"/>
      <c r="U2951" s="12"/>
      <c r="V2951" s="12"/>
      <c r="W2951" s="12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2"/>
      <c r="AS2951" s="12"/>
      <c r="AT2951" s="12"/>
      <c r="AU2951" s="12"/>
      <c r="AV2951" s="12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12"/>
      <c r="BG2951" s="12"/>
      <c r="BH2951" s="12"/>
      <c r="BI2951" s="12"/>
      <c r="BJ2951" s="13"/>
      <c r="BK2951" s="13"/>
      <c r="BL2951" s="13"/>
      <c r="BM2951" s="13"/>
      <c r="BN2951" s="13"/>
    </row>
    <row r="2952" spans="1:66" x14ac:dyDescent="0.25">
      <c r="A2952" s="10"/>
      <c r="B2952" s="10"/>
      <c r="C2952" s="10"/>
      <c r="D2952" s="10"/>
      <c r="E2952" s="10"/>
      <c r="F2952" s="10"/>
      <c r="G2952" s="10"/>
      <c r="H2952" s="10"/>
      <c r="I2952" s="10"/>
      <c r="J2952" s="10"/>
      <c r="K2952" s="11"/>
      <c r="L2952" s="11"/>
      <c r="M2952" s="12"/>
      <c r="N2952" s="12"/>
      <c r="O2952" s="12"/>
      <c r="P2952" s="12"/>
      <c r="Q2952" s="12"/>
      <c r="R2952" s="12"/>
      <c r="S2952" s="12"/>
      <c r="T2952" s="12"/>
      <c r="U2952" s="12"/>
      <c r="V2952" s="12"/>
      <c r="W2952" s="12"/>
      <c r="X2952" s="12"/>
      <c r="Y2952" s="12"/>
      <c r="Z2952" s="12"/>
      <c r="AA2952" s="12"/>
      <c r="AB2952" s="12"/>
      <c r="AC2952" s="12"/>
      <c r="AD2952" s="12"/>
      <c r="AE2952" s="12"/>
      <c r="AF2952" s="12"/>
      <c r="AG2952" s="12"/>
      <c r="AH2952" s="12"/>
      <c r="AI2952" s="12"/>
      <c r="AJ2952" s="12"/>
      <c r="AK2952" s="12"/>
      <c r="AL2952" s="12"/>
      <c r="AM2952" s="12"/>
      <c r="AN2952" s="12"/>
      <c r="AO2952" s="12"/>
      <c r="AP2952" s="12"/>
      <c r="AQ2952" s="12"/>
      <c r="AR2952" s="12"/>
      <c r="AS2952" s="12"/>
      <c r="AT2952" s="12"/>
      <c r="AU2952" s="12"/>
      <c r="AV2952" s="12"/>
      <c r="AW2952" s="12"/>
      <c r="AX2952" s="12"/>
      <c r="AY2952" s="12"/>
      <c r="AZ2952" s="12"/>
      <c r="BA2952" s="12"/>
      <c r="BB2952" s="12"/>
      <c r="BC2952" s="12"/>
      <c r="BD2952" s="12"/>
      <c r="BE2952" s="12"/>
      <c r="BF2952" s="12"/>
      <c r="BG2952" s="12"/>
      <c r="BH2952" s="12"/>
      <c r="BI2952" s="12"/>
      <c r="BJ2952" s="13"/>
      <c r="BK2952" s="13"/>
      <c r="BL2952" s="13"/>
      <c r="BM2952" s="13"/>
      <c r="BN2952" s="13"/>
    </row>
    <row r="2953" spans="1:66" x14ac:dyDescent="0.25">
      <c r="A2953" s="10"/>
      <c r="B2953" s="10"/>
      <c r="C2953" s="10"/>
      <c r="D2953" s="10"/>
      <c r="E2953" s="10"/>
      <c r="F2953" s="10"/>
      <c r="G2953" s="10"/>
      <c r="H2953" s="10"/>
      <c r="I2953" s="10"/>
      <c r="J2953" s="10"/>
      <c r="K2953" s="11"/>
      <c r="L2953" s="11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2"/>
      <c r="AS2953" s="12"/>
      <c r="AT2953" s="12"/>
      <c r="AU2953" s="12"/>
      <c r="AV2953" s="12"/>
      <c r="AW2953" s="12"/>
      <c r="AX2953" s="12"/>
      <c r="AY2953" s="12"/>
      <c r="AZ2953" s="12"/>
      <c r="BA2953" s="12"/>
      <c r="BB2953" s="12"/>
      <c r="BC2953" s="12"/>
      <c r="BD2953" s="12"/>
      <c r="BE2953" s="12"/>
      <c r="BF2953" s="12"/>
      <c r="BG2953" s="12"/>
      <c r="BH2953" s="12"/>
      <c r="BI2953" s="12"/>
      <c r="BJ2953" s="13"/>
      <c r="BK2953" s="13"/>
      <c r="BL2953" s="13"/>
      <c r="BM2953" s="13"/>
      <c r="BN2953" s="13"/>
    </row>
    <row r="2954" spans="1:66" x14ac:dyDescent="0.25">
      <c r="A2954" s="10"/>
      <c r="B2954" s="10"/>
      <c r="C2954" s="10"/>
      <c r="D2954" s="10"/>
      <c r="E2954" s="10"/>
      <c r="F2954" s="10"/>
      <c r="G2954" s="10"/>
      <c r="H2954" s="10"/>
      <c r="I2954" s="10"/>
      <c r="J2954" s="10"/>
      <c r="K2954" s="11"/>
      <c r="L2954" s="11"/>
      <c r="M2954" s="12"/>
      <c r="N2954" s="12"/>
      <c r="O2954" s="12"/>
      <c r="P2954" s="12"/>
      <c r="Q2954" s="12"/>
      <c r="R2954" s="12"/>
      <c r="S2954" s="12"/>
      <c r="T2954" s="12"/>
      <c r="U2954" s="12"/>
      <c r="V2954" s="12"/>
      <c r="W2954" s="12"/>
      <c r="X2954" s="12"/>
      <c r="Y2954" s="12"/>
      <c r="Z2954" s="12"/>
      <c r="AA2954" s="12"/>
      <c r="AB2954" s="12"/>
      <c r="AC2954" s="12"/>
      <c r="AD2954" s="12"/>
      <c r="AE2954" s="12"/>
      <c r="AF2954" s="12"/>
      <c r="AG2954" s="12"/>
      <c r="AH2954" s="12"/>
      <c r="AI2954" s="12"/>
      <c r="AJ2954" s="12"/>
      <c r="AK2954" s="12"/>
      <c r="AL2954" s="12"/>
      <c r="AM2954" s="12"/>
      <c r="AN2954" s="12"/>
      <c r="AO2954" s="12"/>
      <c r="AP2954" s="12"/>
      <c r="AQ2954" s="12"/>
      <c r="AR2954" s="12"/>
      <c r="AS2954" s="12"/>
      <c r="AT2954" s="12"/>
      <c r="AU2954" s="12"/>
      <c r="AV2954" s="12"/>
      <c r="AW2954" s="12"/>
      <c r="AX2954" s="12"/>
      <c r="AY2954" s="12"/>
      <c r="AZ2954" s="12"/>
      <c r="BA2954" s="12"/>
      <c r="BB2954" s="12"/>
      <c r="BC2954" s="12"/>
      <c r="BD2954" s="12"/>
      <c r="BE2954" s="12"/>
      <c r="BF2954" s="12"/>
      <c r="BG2954" s="12"/>
      <c r="BH2954" s="12"/>
      <c r="BI2954" s="12"/>
      <c r="BJ2954" s="13"/>
      <c r="BK2954" s="13"/>
      <c r="BL2954" s="13"/>
      <c r="BM2954" s="13"/>
      <c r="BN2954" s="13"/>
    </row>
    <row r="2955" spans="1:66" x14ac:dyDescent="0.25">
      <c r="A2955" s="10"/>
      <c r="B2955" s="10"/>
      <c r="C2955" s="10"/>
      <c r="D2955" s="10"/>
      <c r="E2955" s="10"/>
      <c r="F2955" s="10"/>
      <c r="G2955" s="10"/>
      <c r="H2955" s="10"/>
      <c r="I2955" s="10"/>
      <c r="J2955" s="10"/>
      <c r="K2955" s="11"/>
      <c r="L2955" s="11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  <c r="W2955" s="12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2"/>
      <c r="AS2955" s="12"/>
      <c r="AT2955" s="12"/>
      <c r="AU2955" s="12"/>
      <c r="AV2955" s="12"/>
      <c r="AW2955" s="12"/>
      <c r="AX2955" s="12"/>
      <c r="AY2955" s="12"/>
      <c r="AZ2955" s="12"/>
      <c r="BA2955" s="12"/>
      <c r="BB2955" s="12"/>
      <c r="BC2955" s="12"/>
      <c r="BD2955" s="12"/>
      <c r="BE2955" s="12"/>
      <c r="BF2955" s="12"/>
      <c r="BG2955" s="12"/>
      <c r="BH2955" s="12"/>
      <c r="BI2955" s="12"/>
      <c r="BJ2955" s="13"/>
      <c r="BK2955" s="13"/>
      <c r="BL2955" s="13"/>
      <c r="BM2955" s="13"/>
      <c r="BN2955" s="13"/>
    </row>
    <row r="2956" spans="1:66" x14ac:dyDescent="0.25">
      <c r="A2956" s="10"/>
      <c r="B2956" s="10"/>
      <c r="C2956" s="10"/>
      <c r="D2956" s="10"/>
      <c r="E2956" s="10"/>
      <c r="F2956" s="10"/>
      <c r="G2956" s="10"/>
      <c r="H2956" s="10"/>
      <c r="I2956" s="10"/>
      <c r="J2956" s="10"/>
      <c r="K2956" s="11"/>
      <c r="L2956" s="11"/>
      <c r="M2956" s="12"/>
      <c r="N2956" s="12"/>
      <c r="O2956" s="12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12"/>
      <c r="AE2956" s="12"/>
      <c r="AF2956" s="12"/>
      <c r="AG2956" s="12"/>
      <c r="AH2956" s="12"/>
      <c r="AI2956" s="12"/>
      <c r="AJ2956" s="12"/>
      <c r="AK2956" s="12"/>
      <c r="AL2956" s="12"/>
      <c r="AM2956" s="12"/>
      <c r="AN2956" s="12"/>
      <c r="AO2956" s="12"/>
      <c r="AP2956" s="12"/>
      <c r="AQ2956" s="12"/>
      <c r="AR2956" s="12"/>
      <c r="AS2956" s="12"/>
      <c r="AT2956" s="12"/>
      <c r="AU2956" s="12"/>
      <c r="AV2956" s="12"/>
      <c r="AW2956" s="12"/>
      <c r="AX2956" s="12"/>
      <c r="AY2956" s="12"/>
      <c r="AZ2956" s="12"/>
      <c r="BA2956" s="12"/>
      <c r="BB2956" s="12"/>
      <c r="BC2956" s="12"/>
      <c r="BD2956" s="12"/>
      <c r="BE2956" s="12"/>
      <c r="BF2956" s="12"/>
      <c r="BG2956" s="12"/>
      <c r="BH2956" s="12"/>
      <c r="BI2956" s="12"/>
      <c r="BJ2956" s="13"/>
      <c r="BK2956" s="13"/>
      <c r="BL2956" s="13"/>
      <c r="BM2956" s="13"/>
      <c r="BN2956" s="13"/>
    </row>
    <row r="2957" spans="1:66" x14ac:dyDescent="0.25">
      <c r="A2957" s="10"/>
      <c r="B2957" s="10"/>
      <c r="C2957" s="10"/>
      <c r="D2957" s="10"/>
      <c r="E2957" s="10"/>
      <c r="F2957" s="10"/>
      <c r="G2957" s="10"/>
      <c r="H2957" s="10"/>
      <c r="I2957" s="10"/>
      <c r="J2957" s="10"/>
      <c r="K2957" s="11"/>
      <c r="L2957" s="11"/>
      <c r="M2957" s="12"/>
      <c r="N2957" s="12"/>
      <c r="O2957" s="12"/>
      <c r="P2957" s="12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2"/>
      <c r="AS2957" s="12"/>
      <c r="AT2957" s="12"/>
      <c r="AU2957" s="12"/>
      <c r="AV2957" s="12"/>
      <c r="AW2957" s="12"/>
      <c r="AX2957" s="12"/>
      <c r="AY2957" s="12"/>
      <c r="AZ2957" s="12"/>
      <c r="BA2957" s="12"/>
      <c r="BB2957" s="12"/>
      <c r="BC2957" s="12"/>
      <c r="BD2957" s="12"/>
      <c r="BE2957" s="12"/>
      <c r="BF2957" s="12"/>
      <c r="BG2957" s="12"/>
      <c r="BH2957" s="12"/>
      <c r="BI2957" s="12"/>
      <c r="BJ2957" s="13"/>
      <c r="BK2957" s="13"/>
      <c r="BL2957" s="13"/>
      <c r="BM2957" s="13"/>
      <c r="BN2957" s="13"/>
    </row>
    <row r="2958" spans="1:66" x14ac:dyDescent="0.25">
      <c r="A2958" s="10"/>
      <c r="B2958" s="10"/>
      <c r="C2958" s="10"/>
      <c r="D2958" s="10"/>
      <c r="E2958" s="10"/>
      <c r="F2958" s="10"/>
      <c r="G2958" s="10"/>
      <c r="H2958" s="10"/>
      <c r="I2958" s="10"/>
      <c r="J2958" s="10"/>
      <c r="K2958" s="11"/>
      <c r="L2958" s="11"/>
      <c r="M2958" s="12"/>
      <c r="N2958" s="12"/>
      <c r="O2958" s="12"/>
      <c r="P2958" s="12"/>
      <c r="Q2958" s="12"/>
      <c r="R2958" s="12"/>
      <c r="S2958" s="12"/>
      <c r="T2958" s="12"/>
      <c r="U2958" s="12"/>
      <c r="V2958" s="12"/>
      <c r="W2958" s="12"/>
      <c r="X2958" s="12"/>
      <c r="Y2958" s="12"/>
      <c r="Z2958" s="12"/>
      <c r="AA2958" s="12"/>
      <c r="AB2958" s="12"/>
      <c r="AC2958" s="12"/>
      <c r="AD2958" s="12"/>
      <c r="AE2958" s="12"/>
      <c r="AF2958" s="12"/>
      <c r="AG2958" s="12"/>
      <c r="AH2958" s="12"/>
      <c r="AI2958" s="12"/>
      <c r="AJ2958" s="12"/>
      <c r="AK2958" s="12"/>
      <c r="AL2958" s="12"/>
      <c r="AM2958" s="12"/>
      <c r="AN2958" s="12"/>
      <c r="AO2958" s="12"/>
      <c r="AP2958" s="12"/>
      <c r="AQ2958" s="12"/>
      <c r="AR2958" s="12"/>
      <c r="AS2958" s="12"/>
      <c r="AT2958" s="12"/>
      <c r="AU2958" s="12"/>
      <c r="AV2958" s="12"/>
      <c r="AW2958" s="12"/>
      <c r="AX2958" s="12"/>
      <c r="AY2958" s="12"/>
      <c r="AZ2958" s="12"/>
      <c r="BA2958" s="12"/>
      <c r="BB2958" s="12"/>
      <c r="BC2958" s="12"/>
      <c r="BD2958" s="12"/>
      <c r="BE2958" s="12"/>
      <c r="BF2958" s="12"/>
      <c r="BG2958" s="12"/>
      <c r="BH2958" s="12"/>
      <c r="BI2958" s="12"/>
      <c r="BJ2958" s="13"/>
      <c r="BK2958" s="13"/>
      <c r="BL2958" s="13"/>
      <c r="BM2958" s="13"/>
      <c r="BN2958" s="13"/>
    </row>
    <row r="2959" spans="1:66" x14ac:dyDescent="0.25">
      <c r="A2959" s="10"/>
      <c r="B2959" s="10"/>
      <c r="C2959" s="10"/>
      <c r="D2959" s="10"/>
      <c r="E2959" s="10"/>
      <c r="F2959" s="10"/>
      <c r="G2959" s="10"/>
      <c r="H2959" s="10"/>
      <c r="I2959" s="10"/>
      <c r="J2959" s="10"/>
      <c r="K2959" s="11"/>
      <c r="L2959" s="11"/>
      <c r="M2959" s="12"/>
      <c r="N2959" s="12"/>
      <c r="O2959" s="12"/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2"/>
      <c r="AS2959" s="12"/>
      <c r="AT2959" s="12"/>
      <c r="AU2959" s="12"/>
      <c r="AV2959" s="12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12"/>
      <c r="BG2959" s="12"/>
      <c r="BH2959" s="12"/>
      <c r="BI2959" s="12"/>
      <c r="BJ2959" s="13"/>
      <c r="BK2959" s="13"/>
      <c r="BL2959" s="13"/>
      <c r="BM2959" s="13"/>
      <c r="BN2959" s="13"/>
    </row>
    <row r="2960" spans="1:66" x14ac:dyDescent="0.25">
      <c r="A2960" s="10"/>
      <c r="B2960" s="10"/>
      <c r="C2960" s="10"/>
      <c r="D2960" s="10"/>
      <c r="E2960" s="10"/>
      <c r="F2960" s="10"/>
      <c r="G2960" s="10"/>
      <c r="H2960" s="10"/>
      <c r="I2960" s="10"/>
      <c r="J2960" s="10"/>
      <c r="K2960" s="11"/>
      <c r="L2960" s="11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  <c r="AE2960" s="12"/>
      <c r="AF2960" s="12"/>
      <c r="AG2960" s="12"/>
      <c r="AH2960" s="12"/>
      <c r="AI2960" s="12"/>
      <c r="AJ2960" s="12"/>
      <c r="AK2960" s="12"/>
      <c r="AL2960" s="12"/>
      <c r="AM2960" s="12"/>
      <c r="AN2960" s="12"/>
      <c r="AO2960" s="12"/>
      <c r="AP2960" s="12"/>
      <c r="AQ2960" s="12"/>
      <c r="AR2960" s="12"/>
      <c r="AS2960" s="12"/>
      <c r="AT2960" s="12"/>
      <c r="AU2960" s="12"/>
      <c r="AV2960" s="12"/>
      <c r="AW2960" s="12"/>
      <c r="AX2960" s="12"/>
      <c r="AY2960" s="12"/>
      <c r="AZ2960" s="12"/>
      <c r="BA2960" s="12"/>
      <c r="BB2960" s="12"/>
      <c r="BC2960" s="12"/>
      <c r="BD2960" s="12"/>
      <c r="BE2960" s="12"/>
      <c r="BF2960" s="12"/>
      <c r="BG2960" s="12"/>
      <c r="BH2960" s="12"/>
      <c r="BI2960" s="12"/>
      <c r="BJ2960" s="13"/>
      <c r="BK2960" s="13"/>
      <c r="BL2960" s="13"/>
      <c r="BM2960" s="13"/>
      <c r="BN2960" s="13"/>
    </row>
    <row r="2961" spans="1:66" x14ac:dyDescent="0.25">
      <c r="A2961" s="10"/>
      <c r="B2961" s="10"/>
      <c r="C2961" s="10"/>
      <c r="D2961" s="10"/>
      <c r="E2961" s="10"/>
      <c r="F2961" s="10"/>
      <c r="G2961" s="10"/>
      <c r="H2961" s="10"/>
      <c r="I2961" s="10"/>
      <c r="J2961" s="10"/>
      <c r="K2961" s="11"/>
      <c r="L2961" s="11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2"/>
      <c r="AS2961" s="12"/>
      <c r="AT2961" s="12"/>
      <c r="AU2961" s="12"/>
      <c r="AV2961" s="12"/>
      <c r="AW2961" s="12"/>
      <c r="AX2961" s="12"/>
      <c r="AY2961" s="12"/>
      <c r="AZ2961" s="12"/>
      <c r="BA2961" s="12"/>
      <c r="BB2961" s="12"/>
      <c r="BC2961" s="12"/>
      <c r="BD2961" s="12"/>
      <c r="BE2961" s="12"/>
      <c r="BF2961" s="12"/>
      <c r="BG2961" s="12"/>
      <c r="BH2961" s="12"/>
      <c r="BI2961" s="12"/>
      <c r="BJ2961" s="13"/>
      <c r="BK2961" s="13"/>
      <c r="BL2961" s="13"/>
      <c r="BM2961" s="13"/>
      <c r="BN2961" s="13"/>
    </row>
    <row r="2962" spans="1:66" x14ac:dyDescent="0.25">
      <c r="A2962" s="10"/>
      <c r="B2962" s="10"/>
      <c r="C2962" s="10"/>
      <c r="D2962" s="10"/>
      <c r="E2962" s="10"/>
      <c r="F2962" s="10"/>
      <c r="G2962" s="10"/>
      <c r="H2962" s="10"/>
      <c r="I2962" s="10"/>
      <c r="J2962" s="10"/>
      <c r="K2962" s="11"/>
      <c r="L2962" s="11"/>
      <c r="M2962" s="12"/>
      <c r="N2962" s="12"/>
      <c r="O2962" s="12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12"/>
      <c r="AE2962" s="12"/>
      <c r="AF2962" s="12"/>
      <c r="AG2962" s="12"/>
      <c r="AH2962" s="12"/>
      <c r="AI2962" s="12"/>
      <c r="AJ2962" s="12"/>
      <c r="AK2962" s="12"/>
      <c r="AL2962" s="12"/>
      <c r="AM2962" s="12"/>
      <c r="AN2962" s="12"/>
      <c r="AO2962" s="12"/>
      <c r="AP2962" s="12"/>
      <c r="AQ2962" s="12"/>
      <c r="AR2962" s="12"/>
      <c r="AS2962" s="12"/>
      <c r="AT2962" s="12"/>
      <c r="AU2962" s="12"/>
      <c r="AV2962" s="12"/>
      <c r="AW2962" s="12"/>
      <c r="AX2962" s="12"/>
      <c r="AY2962" s="12"/>
      <c r="AZ2962" s="12"/>
      <c r="BA2962" s="12"/>
      <c r="BB2962" s="12"/>
      <c r="BC2962" s="12"/>
      <c r="BD2962" s="12"/>
      <c r="BE2962" s="12"/>
      <c r="BF2962" s="12"/>
      <c r="BG2962" s="12"/>
      <c r="BH2962" s="12"/>
      <c r="BI2962" s="12"/>
      <c r="BJ2962" s="13"/>
      <c r="BK2962" s="13"/>
      <c r="BL2962" s="13"/>
      <c r="BM2962" s="13"/>
      <c r="BN2962" s="13"/>
    </row>
    <row r="2963" spans="1:66" x14ac:dyDescent="0.25">
      <c r="A2963" s="10"/>
      <c r="B2963" s="10"/>
      <c r="C2963" s="10"/>
      <c r="D2963" s="10"/>
      <c r="E2963" s="10"/>
      <c r="F2963" s="10"/>
      <c r="G2963" s="10"/>
      <c r="H2963" s="10"/>
      <c r="I2963" s="10"/>
      <c r="J2963" s="10"/>
      <c r="K2963" s="11"/>
      <c r="L2963" s="11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2"/>
      <c r="AS2963" s="12"/>
      <c r="AT2963" s="12"/>
      <c r="AU2963" s="12"/>
      <c r="AV2963" s="12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12"/>
      <c r="BG2963" s="12"/>
      <c r="BH2963" s="12"/>
      <c r="BI2963" s="12"/>
      <c r="BJ2963" s="13"/>
      <c r="BK2963" s="13"/>
      <c r="BL2963" s="13"/>
      <c r="BM2963" s="13"/>
      <c r="BN2963" s="13"/>
    </row>
    <row r="2964" spans="1:66" x14ac:dyDescent="0.25">
      <c r="A2964" s="10"/>
      <c r="B2964" s="10"/>
      <c r="C2964" s="10"/>
      <c r="D2964" s="10"/>
      <c r="E2964" s="10"/>
      <c r="F2964" s="10"/>
      <c r="G2964" s="10"/>
      <c r="H2964" s="10"/>
      <c r="I2964" s="10"/>
      <c r="J2964" s="10"/>
      <c r="K2964" s="11"/>
      <c r="L2964" s="11"/>
      <c r="M2964" s="12"/>
      <c r="N2964" s="12"/>
      <c r="O2964" s="12"/>
      <c r="P2964" s="12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  <c r="AE2964" s="12"/>
      <c r="AF2964" s="12"/>
      <c r="AG2964" s="12"/>
      <c r="AH2964" s="12"/>
      <c r="AI2964" s="12"/>
      <c r="AJ2964" s="12"/>
      <c r="AK2964" s="12"/>
      <c r="AL2964" s="12"/>
      <c r="AM2964" s="12"/>
      <c r="AN2964" s="12"/>
      <c r="AO2964" s="12"/>
      <c r="AP2964" s="12"/>
      <c r="AQ2964" s="12"/>
      <c r="AR2964" s="12"/>
      <c r="AS2964" s="12"/>
      <c r="AT2964" s="12"/>
      <c r="AU2964" s="12"/>
      <c r="AV2964" s="12"/>
      <c r="AW2964" s="12"/>
      <c r="AX2964" s="12"/>
      <c r="AY2964" s="12"/>
      <c r="AZ2964" s="12"/>
      <c r="BA2964" s="12"/>
      <c r="BB2964" s="12"/>
      <c r="BC2964" s="12"/>
      <c r="BD2964" s="12"/>
      <c r="BE2964" s="12"/>
      <c r="BF2964" s="12"/>
      <c r="BG2964" s="12"/>
      <c r="BH2964" s="12"/>
      <c r="BI2964" s="12"/>
      <c r="BJ2964" s="13"/>
      <c r="BK2964" s="13"/>
      <c r="BL2964" s="13"/>
      <c r="BM2964" s="13"/>
      <c r="BN2964" s="13"/>
    </row>
    <row r="2965" spans="1:66" x14ac:dyDescent="0.25">
      <c r="A2965" s="10"/>
      <c r="B2965" s="10"/>
      <c r="C2965" s="10"/>
      <c r="D2965" s="10"/>
      <c r="E2965" s="10"/>
      <c r="F2965" s="10"/>
      <c r="G2965" s="10"/>
      <c r="H2965" s="10"/>
      <c r="I2965" s="10"/>
      <c r="J2965" s="10"/>
      <c r="K2965" s="11"/>
      <c r="L2965" s="11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2"/>
      <c r="AS2965" s="12"/>
      <c r="AT2965" s="12"/>
      <c r="AU2965" s="12"/>
      <c r="AV2965" s="12"/>
      <c r="AW2965" s="12"/>
      <c r="AX2965" s="12"/>
      <c r="AY2965" s="12"/>
      <c r="AZ2965" s="12"/>
      <c r="BA2965" s="12"/>
      <c r="BB2965" s="12"/>
      <c r="BC2965" s="12"/>
      <c r="BD2965" s="12"/>
      <c r="BE2965" s="12"/>
      <c r="BF2965" s="12"/>
      <c r="BG2965" s="12"/>
      <c r="BH2965" s="12"/>
      <c r="BI2965" s="12"/>
      <c r="BJ2965" s="13"/>
      <c r="BK2965" s="13"/>
      <c r="BL2965" s="13"/>
      <c r="BM2965" s="13"/>
      <c r="BN2965" s="13"/>
    </row>
    <row r="2966" spans="1:66" x14ac:dyDescent="0.25">
      <c r="A2966" s="10"/>
      <c r="B2966" s="10"/>
      <c r="C2966" s="10"/>
      <c r="D2966" s="10"/>
      <c r="E2966" s="10"/>
      <c r="F2966" s="10"/>
      <c r="G2966" s="10"/>
      <c r="H2966" s="10"/>
      <c r="I2966" s="10"/>
      <c r="J2966" s="10"/>
      <c r="K2966" s="11"/>
      <c r="L2966" s="11"/>
      <c r="M2966" s="12"/>
      <c r="N2966" s="12"/>
      <c r="O2966" s="12"/>
      <c r="P2966" s="12"/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  <c r="AA2966" s="12"/>
      <c r="AB2966" s="12"/>
      <c r="AC2966" s="12"/>
      <c r="AD2966" s="12"/>
      <c r="AE2966" s="12"/>
      <c r="AF2966" s="12"/>
      <c r="AG2966" s="12"/>
      <c r="AH2966" s="12"/>
      <c r="AI2966" s="12"/>
      <c r="AJ2966" s="12"/>
      <c r="AK2966" s="12"/>
      <c r="AL2966" s="12"/>
      <c r="AM2966" s="12"/>
      <c r="AN2966" s="12"/>
      <c r="AO2966" s="12"/>
      <c r="AP2966" s="12"/>
      <c r="AQ2966" s="12"/>
      <c r="AR2966" s="12"/>
      <c r="AS2966" s="12"/>
      <c r="AT2966" s="12"/>
      <c r="AU2966" s="12"/>
      <c r="AV2966" s="12"/>
      <c r="AW2966" s="12"/>
      <c r="AX2966" s="12"/>
      <c r="AY2966" s="12"/>
      <c r="AZ2966" s="12"/>
      <c r="BA2966" s="12"/>
      <c r="BB2966" s="12"/>
      <c r="BC2966" s="12"/>
      <c r="BD2966" s="12"/>
      <c r="BE2966" s="12"/>
      <c r="BF2966" s="12"/>
      <c r="BG2966" s="12"/>
      <c r="BH2966" s="12"/>
      <c r="BI2966" s="12"/>
      <c r="BJ2966" s="13"/>
      <c r="BK2966" s="13"/>
      <c r="BL2966" s="13"/>
      <c r="BM2966" s="13"/>
      <c r="BN2966" s="13"/>
    </row>
    <row r="2967" spans="1:66" x14ac:dyDescent="0.25">
      <c r="A2967" s="10"/>
      <c r="B2967" s="10"/>
      <c r="C2967" s="10"/>
      <c r="D2967" s="10"/>
      <c r="E2967" s="10"/>
      <c r="F2967" s="10"/>
      <c r="G2967" s="10"/>
      <c r="H2967" s="10"/>
      <c r="I2967" s="10"/>
      <c r="J2967" s="10"/>
      <c r="K2967" s="11"/>
      <c r="L2967" s="11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2"/>
      <c r="AS2967" s="12"/>
      <c r="AT2967" s="12"/>
      <c r="AU2967" s="12"/>
      <c r="AV2967" s="12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12"/>
      <c r="BG2967" s="12"/>
      <c r="BH2967" s="12"/>
      <c r="BI2967" s="12"/>
      <c r="BJ2967" s="13"/>
      <c r="BK2967" s="13"/>
      <c r="BL2967" s="13"/>
      <c r="BM2967" s="13"/>
      <c r="BN2967" s="13"/>
    </row>
    <row r="2968" spans="1:66" s="14" customFormat="1" x14ac:dyDescent="0.25">
      <c r="A2968" s="10"/>
      <c r="B2968" s="10"/>
      <c r="C2968" s="10"/>
      <c r="D2968" s="10"/>
      <c r="E2968" s="10"/>
      <c r="F2968" s="10"/>
      <c r="G2968" s="10"/>
      <c r="H2968" s="10"/>
      <c r="I2968" s="10"/>
      <c r="J2968" s="10"/>
      <c r="K2968" s="11"/>
      <c r="L2968" s="11"/>
      <c r="M2968" s="12"/>
      <c r="N2968" s="12"/>
      <c r="O2968" s="12"/>
      <c r="P2968" s="12"/>
      <c r="Q2968" s="12"/>
      <c r="R2968" s="12"/>
      <c r="S2968" s="12"/>
      <c r="T2968" s="12"/>
      <c r="U2968" s="12"/>
      <c r="V2968" s="12"/>
      <c r="W2968" s="12"/>
      <c r="X2968" s="12"/>
      <c r="Y2968" s="12"/>
      <c r="Z2968" s="12"/>
      <c r="AA2968" s="12"/>
      <c r="AB2968" s="12"/>
      <c r="AC2968" s="12"/>
      <c r="AD2968" s="12"/>
      <c r="AE2968" s="12"/>
      <c r="AF2968" s="12"/>
      <c r="AG2968" s="12"/>
      <c r="AH2968" s="12"/>
      <c r="AI2968" s="12"/>
      <c r="AJ2968" s="12"/>
      <c r="AK2968" s="12"/>
      <c r="AL2968" s="12"/>
      <c r="AM2968" s="12"/>
      <c r="AN2968" s="12"/>
      <c r="AO2968" s="12"/>
      <c r="AP2968" s="12"/>
      <c r="AQ2968" s="12"/>
      <c r="AR2968" s="12"/>
      <c r="AS2968" s="12"/>
      <c r="AT2968" s="12"/>
      <c r="AU2968" s="12"/>
      <c r="AV2968" s="12"/>
      <c r="AW2968" s="12"/>
      <c r="AX2968" s="12"/>
      <c r="AY2968" s="12"/>
      <c r="AZ2968" s="12"/>
      <c r="BA2968" s="12"/>
      <c r="BB2968" s="12"/>
      <c r="BC2968" s="12"/>
      <c r="BD2968" s="12"/>
      <c r="BE2968" s="12"/>
      <c r="BF2968" s="12"/>
      <c r="BG2968" s="12"/>
      <c r="BH2968" s="12"/>
      <c r="BI2968" s="12"/>
      <c r="BJ2968" s="13"/>
      <c r="BK2968" s="13"/>
      <c r="BL2968" s="13"/>
      <c r="BM2968" s="13"/>
      <c r="BN2968" s="13"/>
    </row>
    <row r="2969" spans="1:66" x14ac:dyDescent="0.25">
      <c r="A2969" s="10"/>
      <c r="B2969" s="10"/>
      <c r="C2969" s="10"/>
      <c r="D2969" s="10"/>
      <c r="E2969" s="10"/>
      <c r="F2969" s="10"/>
      <c r="G2969" s="10"/>
      <c r="H2969" s="10"/>
      <c r="I2969" s="10"/>
      <c r="J2969" s="10"/>
      <c r="K2969" s="11"/>
      <c r="L2969" s="11"/>
      <c r="M2969" s="12"/>
      <c r="N2969" s="12"/>
      <c r="O2969" s="12"/>
      <c r="P2969" s="12"/>
      <c r="Q2969" s="12"/>
      <c r="R2969" s="12"/>
      <c r="S2969" s="12"/>
      <c r="T2969" s="12"/>
      <c r="U2969" s="12"/>
      <c r="V2969" s="12"/>
      <c r="W2969" s="12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2"/>
      <c r="AS2969" s="12"/>
      <c r="AT2969" s="12"/>
      <c r="AU2969" s="12"/>
      <c r="AV2969" s="12"/>
      <c r="AW2969" s="12"/>
      <c r="AX2969" s="12"/>
      <c r="AY2969" s="12"/>
      <c r="AZ2969" s="12"/>
      <c r="BA2969" s="12"/>
      <c r="BB2969" s="12"/>
      <c r="BC2969" s="12"/>
      <c r="BD2969" s="12"/>
      <c r="BE2969" s="12"/>
      <c r="BF2969" s="12"/>
      <c r="BG2969" s="12"/>
      <c r="BH2969" s="12"/>
      <c r="BI2969" s="12"/>
      <c r="BJ2969" s="13"/>
      <c r="BK2969" s="13"/>
      <c r="BL2969" s="13"/>
      <c r="BM2969" s="13"/>
      <c r="BN2969" s="13"/>
    </row>
    <row r="2970" spans="1:66" s="14" customFormat="1" x14ac:dyDescent="0.25">
      <c r="A2970" s="10"/>
      <c r="B2970" s="10"/>
      <c r="C2970" s="10"/>
      <c r="D2970" s="10"/>
      <c r="E2970" s="10"/>
      <c r="F2970" s="10"/>
      <c r="G2970" s="10"/>
      <c r="H2970" s="10"/>
      <c r="I2970" s="10"/>
      <c r="J2970" s="10"/>
      <c r="K2970" s="11"/>
      <c r="L2970" s="11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  <c r="AE2970" s="12"/>
      <c r="AF2970" s="12"/>
      <c r="AG2970" s="12"/>
      <c r="AH2970" s="12"/>
      <c r="AI2970" s="12"/>
      <c r="AJ2970" s="12"/>
      <c r="AK2970" s="12"/>
      <c r="AL2970" s="12"/>
      <c r="AM2970" s="12"/>
      <c r="AN2970" s="12"/>
      <c r="AO2970" s="12"/>
      <c r="AP2970" s="12"/>
      <c r="AQ2970" s="12"/>
      <c r="AR2970" s="12"/>
      <c r="AS2970" s="12"/>
      <c r="AT2970" s="12"/>
      <c r="AU2970" s="12"/>
      <c r="AV2970" s="12"/>
      <c r="AW2970" s="12"/>
      <c r="AX2970" s="12"/>
      <c r="AY2970" s="12"/>
      <c r="AZ2970" s="12"/>
      <c r="BA2970" s="12"/>
      <c r="BB2970" s="12"/>
      <c r="BC2970" s="12"/>
      <c r="BD2970" s="12"/>
      <c r="BE2970" s="12"/>
      <c r="BF2970" s="12"/>
      <c r="BG2970" s="12"/>
      <c r="BH2970" s="12"/>
      <c r="BI2970" s="12"/>
      <c r="BJ2970" s="13"/>
      <c r="BK2970" s="13"/>
      <c r="BL2970" s="13"/>
      <c r="BM2970" s="13"/>
      <c r="BN2970" s="13"/>
    </row>
    <row r="2971" spans="1:66" x14ac:dyDescent="0.25">
      <c r="A2971" s="10"/>
      <c r="B2971" s="10"/>
      <c r="C2971" s="10"/>
      <c r="D2971" s="18"/>
      <c r="E2971" s="10"/>
      <c r="F2971" s="10"/>
      <c r="G2971" s="10"/>
      <c r="H2971" s="10"/>
      <c r="I2971" s="10"/>
      <c r="J2971" s="10"/>
      <c r="K2971" s="11"/>
      <c r="L2971" s="11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2"/>
      <c r="AS2971" s="12"/>
      <c r="AT2971" s="12"/>
      <c r="AU2971" s="12"/>
      <c r="AV2971" s="12"/>
      <c r="AW2971" s="12"/>
      <c r="AX2971" s="12"/>
      <c r="AY2971" s="12"/>
      <c r="AZ2971" s="12"/>
      <c r="BA2971" s="12"/>
      <c r="BB2971" s="12"/>
      <c r="BC2971" s="12"/>
      <c r="BD2971" s="12"/>
      <c r="BE2971" s="12"/>
      <c r="BF2971" s="12"/>
      <c r="BG2971" s="12"/>
      <c r="BH2971" s="12"/>
      <c r="BI2971" s="12"/>
      <c r="BJ2971" s="13"/>
      <c r="BK2971" s="13"/>
      <c r="BL2971" s="13"/>
      <c r="BM2971" s="13"/>
      <c r="BN2971" s="13"/>
    </row>
    <row r="2972" spans="1:66" x14ac:dyDescent="0.25">
      <c r="A2972" s="10"/>
      <c r="B2972" s="10"/>
      <c r="C2972" s="10"/>
      <c r="D2972" s="18"/>
      <c r="E2972" s="10"/>
      <c r="F2972" s="10"/>
      <c r="G2972" s="10"/>
      <c r="H2972" s="10"/>
      <c r="I2972" s="10"/>
      <c r="J2972" s="10"/>
      <c r="K2972" s="11"/>
      <c r="L2972" s="11"/>
      <c r="M2972" s="12"/>
      <c r="N2972" s="12"/>
      <c r="O2972" s="12"/>
      <c r="P2972" s="12"/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  <c r="AA2972" s="12"/>
      <c r="AB2972" s="12"/>
      <c r="AC2972" s="12"/>
      <c r="AD2972" s="12"/>
      <c r="AE2972" s="12"/>
      <c r="AF2972" s="12"/>
      <c r="AG2972" s="12"/>
      <c r="AH2972" s="12"/>
      <c r="AI2972" s="12"/>
      <c r="AJ2972" s="12"/>
      <c r="AK2972" s="12"/>
      <c r="AL2972" s="12"/>
      <c r="AM2972" s="12"/>
      <c r="AN2972" s="12"/>
      <c r="AO2972" s="12"/>
      <c r="AP2972" s="12"/>
      <c r="AQ2972" s="12"/>
      <c r="AR2972" s="12"/>
      <c r="AS2972" s="12"/>
      <c r="AT2972" s="12"/>
      <c r="AU2972" s="12"/>
      <c r="AV2972" s="12"/>
      <c r="AW2972" s="12"/>
      <c r="AX2972" s="12"/>
      <c r="AY2972" s="12"/>
      <c r="AZ2972" s="12"/>
      <c r="BA2972" s="12"/>
      <c r="BB2972" s="12"/>
      <c r="BC2972" s="12"/>
      <c r="BD2972" s="12"/>
      <c r="BE2972" s="12"/>
      <c r="BF2972" s="12"/>
      <c r="BG2972" s="12"/>
      <c r="BH2972" s="12"/>
      <c r="BI2972" s="12"/>
      <c r="BJ2972" s="13"/>
      <c r="BK2972" s="13"/>
      <c r="BL2972" s="13"/>
      <c r="BM2972" s="13"/>
      <c r="BN2972" s="13"/>
    </row>
    <row r="2973" spans="1:66" x14ac:dyDescent="0.25">
      <c r="A2973" s="10"/>
      <c r="B2973" s="10"/>
      <c r="C2973" s="10"/>
      <c r="D2973" s="18"/>
      <c r="E2973" s="10"/>
      <c r="F2973" s="10"/>
      <c r="G2973" s="10"/>
      <c r="H2973" s="10"/>
      <c r="I2973" s="10"/>
      <c r="J2973" s="10"/>
      <c r="K2973" s="11"/>
      <c r="L2973" s="11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2"/>
      <c r="AS2973" s="12"/>
      <c r="AT2973" s="12"/>
      <c r="AU2973" s="12"/>
      <c r="AV2973" s="12"/>
      <c r="AW2973" s="12"/>
      <c r="AX2973" s="12"/>
      <c r="AY2973" s="12"/>
      <c r="AZ2973" s="12"/>
      <c r="BA2973" s="12"/>
      <c r="BB2973" s="12"/>
      <c r="BC2973" s="12"/>
      <c r="BD2973" s="12"/>
      <c r="BE2973" s="12"/>
      <c r="BF2973" s="12"/>
      <c r="BG2973" s="12"/>
      <c r="BH2973" s="12"/>
      <c r="BI2973" s="12"/>
      <c r="BJ2973" s="13"/>
      <c r="BK2973" s="13"/>
      <c r="BL2973" s="13"/>
      <c r="BM2973" s="13"/>
      <c r="BN2973" s="13"/>
    </row>
    <row r="2974" spans="1:66" x14ac:dyDescent="0.25">
      <c r="A2974" s="10"/>
      <c r="B2974" s="10"/>
      <c r="C2974" s="10"/>
      <c r="D2974" s="18"/>
      <c r="E2974" s="10"/>
      <c r="F2974" s="10"/>
      <c r="G2974" s="10"/>
      <c r="H2974" s="10"/>
      <c r="I2974" s="10"/>
      <c r="J2974" s="10"/>
      <c r="K2974" s="11"/>
      <c r="L2974" s="11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12"/>
      <c r="AE2974" s="12"/>
      <c r="AF2974" s="12"/>
      <c r="AG2974" s="12"/>
      <c r="AH2974" s="12"/>
      <c r="AI2974" s="12"/>
      <c r="AJ2974" s="12"/>
      <c r="AK2974" s="12"/>
      <c r="AL2974" s="12"/>
      <c r="AM2974" s="12"/>
      <c r="AN2974" s="12"/>
      <c r="AO2974" s="12"/>
      <c r="AP2974" s="12"/>
      <c r="AQ2974" s="12"/>
      <c r="AR2974" s="12"/>
      <c r="AS2974" s="12"/>
      <c r="AT2974" s="12"/>
      <c r="AU2974" s="12"/>
      <c r="AV2974" s="12"/>
      <c r="AW2974" s="12"/>
      <c r="AX2974" s="12"/>
      <c r="AY2974" s="12"/>
      <c r="AZ2974" s="12"/>
      <c r="BA2974" s="12"/>
      <c r="BB2974" s="12"/>
      <c r="BC2974" s="12"/>
      <c r="BD2974" s="12"/>
      <c r="BE2974" s="12"/>
      <c r="BF2974" s="12"/>
      <c r="BG2974" s="12"/>
      <c r="BH2974" s="12"/>
      <c r="BI2974" s="12"/>
      <c r="BJ2974" s="13"/>
      <c r="BK2974" s="13"/>
      <c r="BL2974" s="13"/>
      <c r="BM2974" s="13"/>
      <c r="BN2974" s="13"/>
    </row>
    <row r="2975" spans="1:66" x14ac:dyDescent="0.25">
      <c r="A2975" s="10"/>
      <c r="B2975" s="10"/>
      <c r="C2975" s="10"/>
      <c r="D2975" s="18"/>
      <c r="E2975" s="10"/>
      <c r="F2975" s="10"/>
      <c r="G2975" s="10"/>
      <c r="H2975" s="10"/>
      <c r="I2975" s="10"/>
      <c r="J2975" s="10"/>
      <c r="K2975" s="11"/>
      <c r="L2975" s="11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2"/>
      <c r="AS2975" s="12"/>
      <c r="AT2975" s="12"/>
      <c r="AU2975" s="12"/>
      <c r="AV2975" s="12"/>
      <c r="AW2975" s="12"/>
      <c r="AX2975" s="12"/>
      <c r="AY2975" s="12"/>
      <c r="AZ2975" s="12"/>
      <c r="BA2975" s="12"/>
      <c r="BB2975" s="12"/>
      <c r="BC2975" s="12"/>
      <c r="BD2975" s="12"/>
      <c r="BE2975" s="12"/>
      <c r="BF2975" s="12"/>
      <c r="BG2975" s="12"/>
      <c r="BH2975" s="12"/>
      <c r="BI2975" s="12"/>
      <c r="BJ2975" s="13"/>
      <c r="BK2975" s="13"/>
      <c r="BL2975" s="13"/>
      <c r="BM2975" s="13"/>
      <c r="BN2975" s="13"/>
    </row>
    <row r="2976" spans="1:66" x14ac:dyDescent="0.25">
      <c r="A2976" s="10"/>
      <c r="B2976" s="10"/>
      <c r="C2976" s="10"/>
      <c r="D2976" s="18"/>
      <c r="E2976" s="10"/>
      <c r="F2976" s="10"/>
      <c r="G2976" s="10"/>
      <c r="H2976" s="10"/>
      <c r="I2976" s="10"/>
      <c r="J2976" s="10"/>
      <c r="K2976" s="11"/>
      <c r="L2976" s="11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  <c r="AE2976" s="12"/>
      <c r="AF2976" s="12"/>
      <c r="AG2976" s="12"/>
      <c r="AH2976" s="12"/>
      <c r="AI2976" s="12"/>
      <c r="AJ2976" s="12"/>
      <c r="AK2976" s="12"/>
      <c r="AL2976" s="12"/>
      <c r="AM2976" s="12"/>
      <c r="AN2976" s="12"/>
      <c r="AO2976" s="12"/>
      <c r="AP2976" s="12"/>
      <c r="AQ2976" s="12"/>
      <c r="AR2976" s="12"/>
      <c r="AS2976" s="12"/>
      <c r="AT2976" s="12"/>
      <c r="AU2976" s="12"/>
      <c r="AV2976" s="12"/>
      <c r="AW2976" s="12"/>
      <c r="AX2976" s="12"/>
      <c r="AY2976" s="12"/>
      <c r="AZ2976" s="12"/>
      <c r="BA2976" s="12"/>
      <c r="BB2976" s="12"/>
      <c r="BC2976" s="12"/>
      <c r="BD2976" s="12"/>
      <c r="BE2976" s="12"/>
      <c r="BF2976" s="12"/>
      <c r="BG2976" s="12"/>
      <c r="BH2976" s="12"/>
      <c r="BI2976" s="12"/>
      <c r="BJ2976" s="13"/>
      <c r="BK2976" s="13"/>
      <c r="BL2976" s="13"/>
      <c r="BM2976" s="13"/>
      <c r="BN2976" s="13"/>
    </row>
    <row r="2977" spans="1:66" x14ac:dyDescent="0.25">
      <c r="A2977" s="10"/>
      <c r="B2977" s="10"/>
      <c r="C2977" s="10"/>
      <c r="D2977" s="18"/>
      <c r="E2977" s="10"/>
      <c r="F2977" s="10"/>
      <c r="G2977" s="10"/>
      <c r="H2977" s="10"/>
      <c r="I2977" s="10"/>
      <c r="J2977" s="10"/>
      <c r="K2977" s="11"/>
      <c r="L2977" s="11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2"/>
      <c r="AS2977" s="12"/>
      <c r="AT2977" s="12"/>
      <c r="AU2977" s="12"/>
      <c r="AV2977" s="12"/>
      <c r="AW2977" s="12"/>
      <c r="AX2977" s="12"/>
      <c r="AY2977" s="12"/>
      <c r="AZ2977" s="12"/>
      <c r="BA2977" s="12"/>
      <c r="BB2977" s="12"/>
      <c r="BC2977" s="12"/>
      <c r="BD2977" s="12"/>
      <c r="BE2977" s="12"/>
      <c r="BF2977" s="12"/>
      <c r="BG2977" s="12"/>
      <c r="BH2977" s="12"/>
      <c r="BI2977" s="12"/>
      <c r="BJ2977" s="13"/>
      <c r="BK2977" s="13"/>
      <c r="BL2977" s="13"/>
      <c r="BM2977" s="13"/>
      <c r="BN2977" s="13"/>
    </row>
    <row r="2978" spans="1:66" x14ac:dyDescent="0.25">
      <c r="A2978" s="10"/>
      <c r="B2978" s="10"/>
      <c r="C2978" s="10"/>
      <c r="D2978" s="18"/>
      <c r="E2978" s="10"/>
      <c r="F2978" s="10"/>
      <c r="G2978" s="10"/>
      <c r="H2978" s="10"/>
      <c r="I2978" s="10"/>
      <c r="J2978" s="10"/>
      <c r="K2978" s="11"/>
      <c r="L2978" s="11"/>
      <c r="M2978" s="12"/>
      <c r="N2978" s="12"/>
      <c r="O2978" s="12"/>
      <c r="P2978" s="12"/>
      <c r="Q2978" s="12"/>
      <c r="R2978" s="12"/>
      <c r="S2978" s="12"/>
      <c r="T2978" s="12"/>
      <c r="U2978" s="12"/>
      <c r="V2978" s="12"/>
      <c r="W2978" s="12"/>
      <c r="X2978" s="12"/>
      <c r="Y2978" s="12"/>
      <c r="Z2978" s="12"/>
      <c r="AA2978" s="12"/>
      <c r="AB2978" s="12"/>
      <c r="AC2978" s="12"/>
      <c r="AD2978" s="12"/>
      <c r="AE2978" s="12"/>
      <c r="AF2978" s="12"/>
      <c r="AG2978" s="12"/>
      <c r="AH2978" s="12"/>
      <c r="AI2978" s="12"/>
      <c r="AJ2978" s="12"/>
      <c r="AK2978" s="12"/>
      <c r="AL2978" s="12"/>
      <c r="AM2978" s="12"/>
      <c r="AN2978" s="12"/>
      <c r="AO2978" s="12"/>
      <c r="AP2978" s="12"/>
      <c r="AQ2978" s="12"/>
      <c r="AR2978" s="12"/>
      <c r="AS2978" s="12"/>
      <c r="AT2978" s="12"/>
      <c r="AU2978" s="12"/>
      <c r="AV2978" s="12"/>
      <c r="AW2978" s="12"/>
      <c r="AX2978" s="12"/>
      <c r="AY2978" s="12"/>
      <c r="AZ2978" s="12"/>
      <c r="BA2978" s="12"/>
      <c r="BB2978" s="12"/>
      <c r="BC2978" s="12"/>
      <c r="BD2978" s="12"/>
      <c r="BE2978" s="12"/>
      <c r="BF2978" s="12"/>
      <c r="BG2978" s="12"/>
      <c r="BH2978" s="12"/>
      <c r="BI2978" s="12"/>
      <c r="BJ2978" s="13"/>
      <c r="BK2978" s="13"/>
      <c r="BL2978" s="13"/>
      <c r="BM2978" s="13"/>
      <c r="BN2978" s="13"/>
    </row>
    <row r="2979" spans="1:66" x14ac:dyDescent="0.25">
      <c r="A2979" s="10"/>
      <c r="B2979" s="10"/>
      <c r="C2979" s="10"/>
      <c r="D2979" s="18"/>
      <c r="E2979" s="10"/>
      <c r="F2979" s="10"/>
      <c r="G2979" s="10"/>
      <c r="H2979" s="10"/>
      <c r="I2979" s="10"/>
      <c r="J2979" s="10"/>
      <c r="K2979" s="11"/>
      <c r="L2979" s="11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2"/>
      <c r="AS2979" s="12"/>
      <c r="AT2979" s="12"/>
      <c r="AU2979" s="12"/>
      <c r="AV2979" s="12"/>
      <c r="AW2979" s="12"/>
      <c r="AX2979" s="12"/>
      <c r="AY2979" s="12"/>
      <c r="AZ2979" s="12"/>
      <c r="BA2979" s="12"/>
      <c r="BB2979" s="12"/>
      <c r="BC2979" s="12"/>
      <c r="BD2979" s="12"/>
      <c r="BE2979" s="12"/>
      <c r="BF2979" s="12"/>
      <c r="BG2979" s="12"/>
      <c r="BH2979" s="12"/>
      <c r="BI2979" s="12"/>
      <c r="BJ2979" s="13"/>
      <c r="BK2979" s="13"/>
      <c r="BL2979" s="13"/>
      <c r="BM2979" s="13"/>
      <c r="BN2979" s="13"/>
    </row>
    <row r="2980" spans="1:66" x14ac:dyDescent="0.25">
      <c r="A2980" s="10"/>
      <c r="B2980" s="10"/>
      <c r="C2980" s="10"/>
      <c r="D2980" s="18"/>
      <c r="E2980" s="10"/>
      <c r="F2980" s="10"/>
      <c r="G2980" s="10"/>
      <c r="H2980" s="10"/>
      <c r="I2980" s="10"/>
      <c r="J2980" s="10"/>
      <c r="K2980" s="11"/>
      <c r="L2980" s="11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  <c r="AE2980" s="12"/>
      <c r="AF2980" s="12"/>
      <c r="AG2980" s="12"/>
      <c r="AH2980" s="12"/>
      <c r="AI2980" s="12"/>
      <c r="AJ2980" s="12"/>
      <c r="AK2980" s="12"/>
      <c r="AL2980" s="12"/>
      <c r="AM2980" s="12"/>
      <c r="AN2980" s="12"/>
      <c r="AO2980" s="12"/>
      <c r="AP2980" s="12"/>
      <c r="AQ2980" s="12"/>
      <c r="AR2980" s="12"/>
      <c r="AS2980" s="12"/>
      <c r="AT2980" s="12"/>
      <c r="AU2980" s="12"/>
      <c r="AV2980" s="12"/>
      <c r="AW2980" s="12"/>
      <c r="AX2980" s="12"/>
      <c r="AY2980" s="12"/>
      <c r="AZ2980" s="12"/>
      <c r="BA2980" s="12"/>
      <c r="BB2980" s="12"/>
      <c r="BC2980" s="12"/>
      <c r="BD2980" s="12"/>
      <c r="BE2980" s="12"/>
      <c r="BF2980" s="12"/>
      <c r="BG2980" s="12"/>
      <c r="BH2980" s="12"/>
      <c r="BI2980" s="12"/>
      <c r="BJ2980" s="13"/>
      <c r="BK2980" s="13"/>
      <c r="BL2980" s="13"/>
      <c r="BM2980" s="13"/>
      <c r="BN2980" s="13"/>
    </row>
    <row r="2981" spans="1:66" x14ac:dyDescent="0.25">
      <c r="A2981" s="10"/>
      <c r="B2981" s="10"/>
      <c r="C2981" s="10"/>
      <c r="D2981" s="18"/>
      <c r="E2981" s="10"/>
      <c r="F2981" s="10"/>
      <c r="G2981" s="10"/>
      <c r="H2981" s="10"/>
      <c r="I2981" s="10"/>
      <c r="J2981" s="10"/>
      <c r="K2981" s="11"/>
      <c r="L2981" s="11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2"/>
      <c r="AS2981" s="12"/>
      <c r="AT2981" s="12"/>
      <c r="AU2981" s="12"/>
      <c r="AV2981" s="12"/>
      <c r="AW2981" s="12"/>
      <c r="AX2981" s="12"/>
      <c r="AY2981" s="12"/>
      <c r="AZ2981" s="12"/>
      <c r="BA2981" s="12"/>
      <c r="BB2981" s="12"/>
      <c r="BC2981" s="12"/>
      <c r="BD2981" s="12"/>
      <c r="BE2981" s="12"/>
      <c r="BF2981" s="12"/>
      <c r="BG2981" s="12"/>
      <c r="BH2981" s="12"/>
      <c r="BI2981" s="12"/>
      <c r="BJ2981" s="13"/>
      <c r="BK2981" s="13"/>
      <c r="BL2981" s="13"/>
      <c r="BM2981" s="13"/>
      <c r="BN2981" s="13"/>
    </row>
    <row r="2982" spans="1:66" x14ac:dyDescent="0.25">
      <c r="A2982" s="10"/>
      <c r="B2982" s="10"/>
      <c r="C2982" s="10"/>
      <c r="D2982" s="18"/>
      <c r="E2982" s="10"/>
      <c r="F2982" s="10"/>
      <c r="G2982" s="10"/>
      <c r="H2982" s="10"/>
      <c r="I2982" s="10"/>
      <c r="J2982" s="10"/>
      <c r="K2982" s="11"/>
      <c r="L2982" s="11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  <c r="AC2982" s="12"/>
      <c r="AD2982" s="12"/>
      <c r="AE2982" s="12"/>
      <c r="AF2982" s="12"/>
      <c r="AG2982" s="12"/>
      <c r="AH2982" s="12"/>
      <c r="AI2982" s="12"/>
      <c r="AJ2982" s="12"/>
      <c r="AK2982" s="12"/>
      <c r="AL2982" s="12"/>
      <c r="AM2982" s="12"/>
      <c r="AN2982" s="12"/>
      <c r="AO2982" s="12"/>
      <c r="AP2982" s="12"/>
      <c r="AQ2982" s="12"/>
      <c r="AR2982" s="12"/>
      <c r="AS2982" s="12"/>
      <c r="AT2982" s="12"/>
      <c r="AU2982" s="12"/>
      <c r="AV2982" s="12"/>
      <c r="AW2982" s="12"/>
      <c r="AX2982" s="12"/>
      <c r="AY2982" s="12"/>
      <c r="AZ2982" s="12"/>
      <c r="BA2982" s="12"/>
      <c r="BB2982" s="12"/>
      <c r="BC2982" s="12"/>
      <c r="BD2982" s="12"/>
      <c r="BE2982" s="12"/>
      <c r="BF2982" s="12"/>
      <c r="BG2982" s="12"/>
      <c r="BH2982" s="12"/>
      <c r="BI2982" s="12"/>
      <c r="BJ2982" s="13"/>
      <c r="BK2982" s="13"/>
      <c r="BL2982" s="13"/>
      <c r="BM2982" s="13"/>
      <c r="BN2982" s="13"/>
    </row>
    <row r="2983" spans="1:66" x14ac:dyDescent="0.25">
      <c r="A2983" s="10"/>
      <c r="B2983" s="10"/>
      <c r="C2983" s="10"/>
      <c r="D2983" s="18"/>
      <c r="E2983" s="10"/>
      <c r="F2983" s="10"/>
      <c r="G2983" s="10"/>
      <c r="H2983" s="10"/>
      <c r="I2983" s="10"/>
      <c r="J2983" s="10"/>
      <c r="K2983" s="11"/>
      <c r="L2983" s="11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2"/>
      <c r="AS2983" s="12"/>
      <c r="AT2983" s="12"/>
      <c r="AU2983" s="12"/>
      <c r="AV2983" s="12"/>
      <c r="AW2983" s="12"/>
      <c r="AX2983" s="12"/>
      <c r="AY2983" s="12"/>
      <c r="AZ2983" s="12"/>
      <c r="BA2983" s="12"/>
      <c r="BB2983" s="12"/>
      <c r="BC2983" s="12"/>
      <c r="BD2983" s="12"/>
      <c r="BE2983" s="12"/>
      <c r="BF2983" s="12"/>
      <c r="BG2983" s="12"/>
      <c r="BH2983" s="12"/>
      <c r="BI2983" s="12"/>
      <c r="BJ2983" s="13"/>
      <c r="BK2983" s="13"/>
      <c r="BL2983" s="13"/>
      <c r="BM2983" s="13"/>
      <c r="BN2983" s="13"/>
    </row>
    <row r="2984" spans="1:66" x14ac:dyDescent="0.25">
      <c r="A2984" s="10"/>
      <c r="B2984" s="10"/>
      <c r="C2984" s="10"/>
      <c r="D2984" s="18"/>
      <c r="E2984" s="10"/>
      <c r="F2984" s="10"/>
      <c r="G2984" s="10"/>
      <c r="H2984" s="10"/>
      <c r="I2984" s="10"/>
      <c r="J2984" s="10"/>
      <c r="K2984" s="11"/>
      <c r="L2984" s="11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12"/>
      <c r="AD2984" s="12"/>
      <c r="AE2984" s="12"/>
      <c r="AF2984" s="12"/>
      <c r="AG2984" s="12"/>
      <c r="AH2984" s="12"/>
      <c r="AI2984" s="12"/>
      <c r="AJ2984" s="12"/>
      <c r="AK2984" s="12"/>
      <c r="AL2984" s="12"/>
      <c r="AM2984" s="12"/>
      <c r="AN2984" s="12"/>
      <c r="AO2984" s="12"/>
      <c r="AP2984" s="12"/>
      <c r="AQ2984" s="12"/>
      <c r="AR2984" s="12"/>
      <c r="AS2984" s="12"/>
      <c r="AT2984" s="12"/>
      <c r="AU2984" s="12"/>
      <c r="AV2984" s="12"/>
      <c r="AW2984" s="12"/>
      <c r="AX2984" s="12"/>
      <c r="AY2984" s="12"/>
      <c r="AZ2984" s="12"/>
      <c r="BA2984" s="12"/>
      <c r="BB2984" s="12"/>
      <c r="BC2984" s="12"/>
      <c r="BD2984" s="12"/>
      <c r="BE2984" s="12"/>
      <c r="BF2984" s="12"/>
      <c r="BG2984" s="12"/>
      <c r="BH2984" s="12"/>
      <c r="BI2984" s="12"/>
      <c r="BJ2984" s="13"/>
      <c r="BK2984" s="13"/>
      <c r="BL2984" s="13"/>
      <c r="BM2984" s="13"/>
      <c r="BN2984" s="13"/>
    </row>
    <row r="2985" spans="1:66" x14ac:dyDescent="0.25">
      <c r="A2985" s="10"/>
      <c r="B2985" s="10"/>
      <c r="C2985" s="10"/>
      <c r="D2985" s="18"/>
      <c r="E2985" s="10"/>
      <c r="F2985" s="10"/>
      <c r="G2985" s="10"/>
      <c r="H2985" s="10"/>
      <c r="I2985" s="10"/>
      <c r="J2985" s="10"/>
      <c r="K2985" s="11"/>
      <c r="L2985" s="11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2"/>
      <c r="AS2985" s="12"/>
      <c r="AT2985" s="12"/>
      <c r="AU2985" s="12"/>
      <c r="AV2985" s="12"/>
      <c r="AW2985" s="12"/>
      <c r="AX2985" s="12"/>
      <c r="AY2985" s="12"/>
      <c r="AZ2985" s="12"/>
      <c r="BA2985" s="12"/>
      <c r="BB2985" s="12"/>
      <c r="BC2985" s="12"/>
      <c r="BD2985" s="12"/>
      <c r="BE2985" s="12"/>
      <c r="BF2985" s="12"/>
      <c r="BG2985" s="12"/>
      <c r="BH2985" s="12"/>
      <c r="BI2985" s="12"/>
      <c r="BJ2985" s="13"/>
      <c r="BK2985" s="13"/>
      <c r="BL2985" s="13"/>
      <c r="BM2985" s="13"/>
      <c r="BN2985" s="13"/>
    </row>
    <row r="2986" spans="1:66" x14ac:dyDescent="0.25">
      <c r="A2986" s="10"/>
      <c r="B2986" s="10"/>
      <c r="C2986" s="10"/>
      <c r="D2986" s="18"/>
      <c r="E2986" s="10"/>
      <c r="F2986" s="10"/>
      <c r="G2986" s="10"/>
      <c r="H2986" s="10"/>
      <c r="I2986" s="10"/>
      <c r="J2986" s="10"/>
      <c r="K2986" s="11"/>
      <c r="L2986" s="11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  <c r="AE2986" s="12"/>
      <c r="AF2986" s="12"/>
      <c r="AG2986" s="12"/>
      <c r="AH2986" s="12"/>
      <c r="AI2986" s="12"/>
      <c r="AJ2986" s="12"/>
      <c r="AK2986" s="12"/>
      <c r="AL2986" s="12"/>
      <c r="AM2986" s="12"/>
      <c r="AN2986" s="12"/>
      <c r="AO2986" s="12"/>
      <c r="AP2986" s="12"/>
      <c r="AQ2986" s="12"/>
      <c r="AR2986" s="12"/>
      <c r="AS2986" s="12"/>
      <c r="AT2986" s="12"/>
      <c r="AU2986" s="12"/>
      <c r="AV2986" s="12"/>
      <c r="AW2986" s="12"/>
      <c r="AX2986" s="12"/>
      <c r="AY2986" s="12"/>
      <c r="AZ2986" s="12"/>
      <c r="BA2986" s="12"/>
      <c r="BB2986" s="12"/>
      <c r="BC2986" s="12"/>
      <c r="BD2986" s="12"/>
      <c r="BE2986" s="12"/>
      <c r="BF2986" s="12"/>
      <c r="BG2986" s="12"/>
      <c r="BH2986" s="12"/>
      <c r="BI2986" s="12"/>
      <c r="BJ2986" s="13"/>
      <c r="BK2986" s="13"/>
      <c r="BL2986" s="13"/>
      <c r="BM2986" s="13"/>
      <c r="BN2986" s="13"/>
    </row>
    <row r="2987" spans="1:66" x14ac:dyDescent="0.25">
      <c r="A2987" s="10"/>
      <c r="B2987" s="10"/>
      <c r="C2987" s="10"/>
      <c r="D2987" s="18"/>
      <c r="E2987" s="10"/>
      <c r="F2987" s="10"/>
      <c r="G2987" s="10"/>
      <c r="H2987" s="10"/>
      <c r="I2987" s="10"/>
      <c r="J2987" s="10"/>
      <c r="K2987" s="11"/>
      <c r="L2987" s="11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  <c r="W2987" s="12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2"/>
      <c r="AS2987" s="12"/>
      <c r="AT2987" s="12"/>
      <c r="AU2987" s="12"/>
      <c r="AV2987" s="12"/>
      <c r="AW2987" s="12"/>
      <c r="AX2987" s="12"/>
      <c r="AY2987" s="12"/>
      <c r="AZ2987" s="12"/>
      <c r="BA2987" s="12"/>
      <c r="BB2987" s="12"/>
      <c r="BC2987" s="12"/>
      <c r="BD2987" s="12"/>
      <c r="BE2987" s="12"/>
      <c r="BF2987" s="12"/>
      <c r="BG2987" s="12"/>
      <c r="BH2987" s="12"/>
      <c r="BI2987" s="12"/>
      <c r="BJ2987" s="13"/>
      <c r="BK2987" s="13"/>
      <c r="BL2987" s="13"/>
      <c r="BM2987" s="13"/>
      <c r="BN2987" s="13"/>
    </row>
    <row r="2988" spans="1:66" x14ac:dyDescent="0.25">
      <c r="A2988" s="10"/>
      <c r="B2988" s="10"/>
      <c r="C2988" s="10"/>
      <c r="D2988" s="18"/>
      <c r="E2988" s="10"/>
      <c r="F2988" s="10"/>
      <c r="G2988" s="10"/>
      <c r="H2988" s="10"/>
      <c r="I2988" s="10"/>
      <c r="J2988" s="10"/>
      <c r="K2988" s="11"/>
      <c r="L2988" s="11"/>
      <c r="M2988" s="12"/>
      <c r="N2988" s="12"/>
      <c r="O2988" s="12"/>
      <c r="P2988" s="12"/>
      <c r="Q2988" s="12"/>
      <c r="R2988" s="12"/>
      <c r="S2988" s="12"/>
      <c r="T2988" s="12"/>
      <c r="U2988" s="12"/>
      <c r="V2988" s="12"/>
      <c r="W2988" s="12"/>
      <c r="X2988" s="12"/>
      <c r="Y2988" s="12"/>
      <c r="Z2988" s="12"/>
      <c r="AA2988" s="12"/>
      <c r="AB2988" s="12"/>
      <c r="AC2988" s="12"/>
      <c r="AD2988" s="12"/>
      <c r="AE2988" s="12"/>
      <c r="AF2988" s="12"/>
      <c r="AG2988" s="12"/>
      <c r="AH2988" s="12"/>
      <c r="AI2988" s="12"/>
      <c r="AJ2988" s="12"/>
      <c r="AK2988" s="12"/>
      <c r="AL2988" s="12"/>
      <c r="AM2988" s="12"/>
      <c r="AN2988" s="12"/>
      <c r="AO2988" s="12"/>
      <c r="AP2988" s="12"/>
      <c r="AQ2988" s="12"/>
      <c r="AR2988" s="12"/>
      <c r="AS2988" s="12"/>
      <c r="AT2988" s="12"/>
      <c r="AU2988" s="12"/>
      <c r="AV2988" s="12"/>
      <c r="AW2988" s="12"/>
      <c r="AX2988" s="12"/>
      <c r="AY2988" s="12"/>
      <c r="AZ2988" s="12"/>
      <c r="BA2988" s="12"/>
      <c r="BB2988" s="12"/>
      <c r="BC2988" s="12"/>
      <c r="BD2988" s="12"/>
      <c r="BE2988" s="12"/>
      <c r="BF2988" s="12"/>
      <c r="BG2988" s="12"/>
      <c r="BH2988" s="12"/>
      <c r="BI2988" s="12"/>
      <c r="BJ2988" s="13"/>
      <c r="BK2988" s="13"/>
      <c r="BL2988" s="13"/>
      <c r="BM2988" s="13"/>
      <c r="BN2988" s="13"/>
    </row>
    <row r="2989" spans="1:66" x14ac:dyDescent="0.25">
      <c r="A2989" s="10"/>
      <c r="B2989" s="10"/>
      <c r="C2989" s="10"/>
      <c r="D2989" s="18"/>
      <c r="E2989" s="10"/>
      <c r="F2989" s="10"/>
      <c r="G2989" s="10"/>
      <c r="H2989" s="10"/>
      <c r="I2989" s="10"/>
      <c r="J2989" s="10"/>
      <c r="K2989" s="11"/>
      <c r="L2989" s="11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  <c r="W2989" s="12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2"/>
      <c r="AS2989" s="12"/>
      <c r="AT2989" s="12"/>
      <c r="AU2989" s="12"/>
      <c r="AV2989" s="12"/>
      <c r="AW2989" s="12"/>
      <c r="AX2989" s="12"/>
      <c r="AY2989" s="12"/>
      <c r="AZ2989" s="12"/>
      <c r="BA2989" s="12"/>
      <c r="BB2989" s="12"/>
      <c r="BC2989" s="12"/>
      <c r="BD2989" s="12"/>
      <c r="BE2989" s="12"/>
      <c r="BF2989" s="12"/>
      <c r="BG2989" s="12"/>
      <c r="BH2989" s="12"/>
      <c r="BI2989" s="12"/>
      <c r="BJ2989" s="13"/>
      <c r="BK2989" s="13"/>
      <c r="BL2989" s="13"/>
      <c r="BM2989" s="13"/>
      <c r="BN2989" s="13"/>
    </row>
    <row r="2990" spans="1:66" x14ac:dyDescent="0.25">
      <c r="A2990" s="10"/>
      <c r="B2990" s="10"/>
      <c r="C2990" s="10"/>
      <c r="D2990" s="18"/>
      <c r="E2990" s="10"/>
      <c r="F2990" s="10"/>
      <c r="G2990" s="10"/>
      <c r="H2990" s="10"/>
      <c r="I2990" s="10"/>
      <c r="J2990" s="10"/>
      <c r="K2990" s="11"/>
      <c r="L2990" s="11"/>
      <c r="M2990" s="12"/>
      <c r="N2990" s="12"/>
      <c r="O2990" s="12"/>
      <c r="P2990" s="12"/>
      <c r="Q2990" s="12"/>
      <c r="R2990" s="12"/>
      <c r="S2990" s="12"/>
      <c r="T2990" s="12"/>
      <c r="U2990" s="12"/>
      <c r="V2990" s="12"/>
      <c r="W2990" s="12"/>
      <c r="X2990" s="12"/>
      <c r="Y2990" s="12"/>
      <c r="Z2990" s="12"/>
      <c r="AA2990" s="12"/>
      <c r="AB2990" s="12"/>
      <c r="AC2990" s="12"/>
      <c r="AD2990" s="12"/>
      <c r="AE2990" s="12"/>
      <c r="AF2990" s="12"/>
      <c r="AG2990" s="12"/>
      <c r="AH2990" s="12"/>
      <c r="AI2990" s="12"/>
      <c r="AJ2990" s="12"/>
      <c r="AK2990" s="12"/>
      <c r="AL2990" s="12"/>
      <c r="AM2990" s="12"/>
      <c r="AN2990" s="12"/>
      <c r="AO2990" s="12"/>
      <c r="AP2990" s="12"/>
      <c r="AQ2990" s="12"/>
      <c r="AR2990" s="12"/>
      <c r="AS2990" s="12"/>
      <c r="AT2990" s="12"/>
      <c r="AU2990" s="12"/>
      <c r="AV2990" s="12"/>
      <c r="AW2990" s="12"/>
      <c r="AX2990" s="12"/>
      <c r="AY2990" s="12"/>
      <c r="AZ2990" s="12"/>
      <c r="BA2990" s="12"/>
      <c r="BB2990" s="12"/>
      <c r="BC2990" s="12"/>
      <c r="BD2990" s="12"/>
      <c r="BE2990" s="12"/>
      <c r="BF2990" s="12"/>
      <c r="BG2990" s="12"/>
      <c r="BH2990" s="12"/>
      <c r="BI2990" s="12"/>
      <c r="BJ2990" s="13"/>
      <c r="BK2990" s="13"/>
      <c r="BL2990" s="13"/>
      <c r="BM2990" s="13"/>
      <c r="BN2990" s="13"/>
    </row>
    <row r="2991" spans="1:66" x14ac:dyDescent="0.25">
      <c r="A2991" s="10"/>
      <c r="B2991" s="10"/>
      <c r="C2991" s="10"/>
      <c r="D2991" s="18"/>
      <c r="E2991" s="10"/>
      <c r="F2991" s="10"/>
      <c r="G2991" s="10"/>
      <c r="H2991" s="10"/>
      <c r="I2991" s="10"/>
      <c r="J2991" s="10"/>
      <c r="K2991" s="11"/>
      <c r="L2991" s="11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2"/>
      <c r="AS2991" s="12"/>
      <c r="AT2991" s="12"/>
      <c r="AU2991" s="12"/>
      <c r="AV2991" s="12"/>
      <c r="AW2991" s="12"/>
      <c r="AX2991" s="12"/>
      <c r="AY2991" s="12"/>
      <c r="AZ2991" s="12"/>
      <c r="BA2991" s="12"/>
      <c r="BB2991" s="12"/>
      <c r="BC2991" s="12"/>
      <c r="BD2991" s="12"/>
      <c r="BE2991" s="12"/>
      <c r="BF2991" s="12"/>
      <c r="BG2991" s="12"/>
      <c r="BH2991" s="12"/>
      <c r="BI2991" s="12"/>
      <c r="BJ2991" s="13"/>
      <c r="BK2991" s="13"/>
      <c r="BL2991" s="13"/>
      <c r="BM2991" s="13"/>
      <c r="BN2991" s="13"/>
    </row>
    <row r="2992" spans="1:66" x14ac:dyDescent="0.25">
      <c r="A2992" s="10"/>
      <c r="B2992" s="10"/>
      <c r="C2992" s="10"/>
      <c r="D2992" s="18"/>
      <c r="E2992" s="10"/>
      <c r="F2992" s="10"/>
      <c r="G2992" s="10"/>
      <c r="H2992" s="10"/>
      <c r="I2992" s="10"/>
      <c r="J2992" s="10"/>
      <c r="K2992" s="11"/>
      <c r="L2992" s="11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  <c r="AE2992" s="12"/>
      <c r="AF2992" s="12"/>
      <c r="AG2992" s="12"/>
      <c r="AH2992" s="12"/>
      <c r="AI2992" s="12"/>
      <c r="AJ2992" s="12"/>
      <c r="AK2992" s="12"/>
      <c r="AL2992" s="12"/>
      <c r="AM2992" s="12"/>
      <c r="AN2992" s="12"/>
      <c r="AO2992" s="12"/>
      <c r="AP2992" s="12"/>
      <c r="AQ2992" s="12"/>
      <c r="AR2992" s="12"/>
      <c r="AS2992" s="12"/>
      <c r="AT2992" s="12"/>
      <c r="AU2992" s="12"/>
      <c r="AV2992" s="12"/>
      <c r="AW2992" s="12"/>
      <c r="AX2992" s="12"/>
      <c r="AY2992" s="12"/>
      <c r="AZ2992" s="12"/>
      <c r="BA2992" s="12"/>
      <c r="BB2992" s="12"/>
      <c r="BC2992" s="12"/>
      <c r="BD2992" s="12"/>
      <c r="BE2992" s="12"/>
      <c r="BF2992" s="12"/>
      <c r="BG2992" s="12"/>
      <c r="BH2992" s="12"/>
      <c r="BI2992" s="12"/>
      <c r="BJ2992" s="13"/>
      <c r="BK2992" s="13"/>
      <c r="BL2992" s="13"/>
      <c r="BM2992" s="13"/>
      <c r="BN2992" s="13"/>
    </row>
    <row r="2993" spans="1:66" x14ac:dyDescent="0.25">
      <c r="A2993" s="10"/>
      <c r="B2993" s="10"/>
      <c r="C2993" s="10"/>
      <c r="D2993" s="18"/>
      <c r="E2993" s="10"/>
      <c r="F2993" s="10"/>
      <c r="G2993" s="10"/>
      <c r="H2993" s="10"/>
      <c r="I2993" s="10"/>
      <c r="J2993" s="10"/>
      <c r="K2993" s="11"/>
      <c r="L2993" s="11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2"/>
      <c r="AS2993" s="12"/>
      <c r="AT2993" s="12"/>
      <c r="AU2993" s="12"/>
      <c r="AV2993" s="12"/>
      <c r="AW2993" s="12"/>
      <c r="AX2993" s="12"/>
      <c r="AY2993" s="12"/>
      <c r="AZ2993" s="12"/>
      <c r="BA2993" s="12"/>
      <c r="BB2993" s="12"/>
      <c r="BC2993" s="12"/>
      <c r="BD2993" s="12"/>
      <c r="BE2993" s="12"/>
      <c r="BF2993" s="12"/>
      <c r="BG2993" s="12"/>
      <c r="BH2993" s="12"/>
      <c r="BI2993" s="12"/>
      <c r="BJ2993" s="13"/>
      <c r="BK2993" s="13"/>
      <c r="BL2993" s="13"/>
      <c r="BM2993" s="13"/>
      <c r="BN2993" s="13"/>
    </row>
    <row r="2994" spans="1:66" x14ac:dyDescent="0.25">
      <c r="A2994" s="10"/>
      <c r="B2994" s="10"/>
      <c r="C2994" s="10"/>
      <c r="D2994" s="18"/>
      <c r="E2994" s="10"/>
      <c r="F2994" s="10"/>
      <c r="G2994" s="10"/>
      <c r="H2994" s="10"/>
      <c r="I2994" s="10"/>
      <c r="J2994" s="10"/>
      <c r="K2994" s="11"/>
      <c r="L2994" s="11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  <c r="AE2994" s="12"/>
      <c r="AF2994" s="12"/>
      <c r="AG2994" s="12"/>
      <c r="AH2994" s="12"/>
      <c r="AI2994" s="12"/>
      <c r="AJ2994" s="12"/>
      <c r="AK2994" s="12"/>
      <c r="AL2994" s="12"/>
      <c r="AM2994" s="12"/>
      <c r="AN2994" s="12"/>
      <c r="AO2994" s="12"/>
      <c r="AP2994" s="12"/>
      <c r="AQ2994" s="12"/>
      <c r="AR2994" s="12"/>
      <c r="AS2994" s="12"/>
      <c r="AT2994" s="12"/>
      <c r="AU2994" s="12"/>
      <c r="AV2994" s="12"/>
      <c r="AW2994" s="12"/>
      <c r="AX2994" s="12"/>
      <c r="AY2994" s="12"/>
      <c r="AZ2994" s="12"/>
      <c r="BA2994" s="12"/>
      <c r="BB2994" s="12"/>
      <c r="BC2994" s="12"/>
      <c r="BD2994" s="12"/>
      <c r="BE2994" s="12"/>
      <c r="BF2994" s="12"/>
      <c r="BG2994" s="12"/>
      <c r="BH2994" s="12"/>
      <c r="BI2994" s="12"/>
      <c r="BJ2994" s="13"/>
      <c r="BK2994" s="13"/>
      <c r="BL2994" s="13"/>
      <c r="BM2994" s="13"/>
      <c r="BN2994" s="13"/>
    </row>
    <row r="2995" spans="1:66" x14ac:dyDescent="0.25">
      <c r="A2995" s="10"/>
      <c r="B2995" s="10"/>
      <c r="C2995" s="10"/>
      <c r="D2995" s="18"/>
      <c r="E2995" s="10"/>
      <c r="F2995" s="10"/>
      <c r="G2995" s="10"/>
      <c r="H2995" s="10"/>
      <c r="I2995" s="10"/>
      <c r="J2995" s="10"/>
      <c r="K2995" s="11"/>
      <c r="L2995" s="11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2"/>
      <c r="AS2995" s="12"/>
      <c r="AT2995" s="12"/>
      <c r="AU2995" s="12"/>
      <c r="AV2995" s="12"/>
      <c r="AW2995" s="12"/>
      <c r="AX2995" s="12"/>
      <c r="AY2995" s="12"/>
      <c r="AZ2995" s="12"/>
      <c r="BA2995" s="12"/>
      <c r="BB2995" s="12"/>
      <c r="BC2995" s="12"/>
      <c r="BD2995" s="12"/>
      <c r="BE2995" s="12"/>
      <c r="BF2995" s="12"/>
      <c r="BG2995" s="12"/>
      <c r="BH2995" s="12"/>
      <c r="BI2995" s="12"/>
      <c r="BJ2995" s="13"/>
      <c r="BK2995" s="13"/>
      <c r="BL2995" s="13"/>
      <c r="BM2995" s="13"/>
      <c r="BN2995" s="13"/>
    </row>
    <row r="2996" spans="1:66" x14ac:dyDescent="0.25">
      <c r="A2996" s="10"/>
      <c r="B2996" s="10"/>
      <c r="C2996" s="10"/>
      <c r="D2996" s="18"/>
      <c r="E2996" s="10"/>
      <c r="F2996" s="10"/>
      <c r="G2996" s="10"/>
      <c r="H2996" s="10"/>
      <c r="I2996" s="10"/>
      <c r="J2996" s="10"/>
      <c r="K2996" s="11"/>
      <c r="L2996" s="11"/>
      <c r="M2996" s="12"/>
      <c r="N2996" s="12"/>
      <c r="O2996" s="12"/>
      <c r="P2996" s="12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12"/>
      <c r="AD2996" s="12"/>
      <c r="AE2996" s="12"/>
      <c r="AF2996" s="12"/>
      <c r="AG2996" s="12"/>
      <c r="AH2996" s="12"/>
      <c r="AI2996" s="12"/>
      <c r="AJ2996" s="12"/>
      <c r="AK2996" s="12"/>
      <c r="AL2996" s="12"/>
      <c r="AM2996" s="12"/>
      <c r="AN2996" s="12"/>
      <c r="AO2996" s="12"/>
      <c r="AP2996" s="12"/>
      <c r="AQ2996" s="12"/>
      <c r="AR2996" s="12"/>
      <c r="AS2996" s="12"/>
      <c r="AT2996" s="12"/>
      <c r="AU2996" s="12"/>
      <c r="AV2996" s="12"/>
      <c r="AW2996" s="12"/>
      <c r="AX2996" s="12"/>
      <c r="AY2996" s="12"/>
      <c r="AZ2996" s="12"/>
      <c r="BA2996" s="12"/>
      <c r="BB2996" s="12"/>
      <c r="BC2996" s="12"/>
      <c r="BD2996" s="12"/>
      <c r="BE2996" s="12"/>
      <c r="BF2996" s="12"/>
      <c r="BG2996" s="12"/>
      <c r="BH2996" s="12"/>
      <c r="BI2996" s="12"/>
      <c r="BJ2996" s="13"/>
      <c r="BK2996" s="13"/>
      <c r="BL2996" s="13"/>
      <c r="BM2996" s="13"/>
      <c r="BN2996" s="13"/>
    </row>
    <row r="2997" spans="1:66" x14ac:dyDescent="0.25">
      <c r="A2997" s="10"/>
      <c r="B2997" s="10"/>
      <c r="C2997" s="10"/>
      <c r="D2997" s="18"/>
      <c r="E2997" s="10"/>
      <c r="F2997" s="10"/>
      <c r="G2997" s="10"/>
      <c r="H2997" s="10"/>
      <c r="I2997" s="10"/>
      <c r="J2997" s="10"/>
      <c r="K2997" s="11"/>
      <c r="L2997" s="11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2"/>
      <c r="AS2997" s="12"/>
      <c r="AT2997" s="12"/>
      <c r="AU2997" s="12"/>
      <c r="AV2997" s="12"/>
      <c r="AW2997" s="12"/>
      <c r="AX2997" s="12"/>
      <c r="AY2997" s="12"/>
      <c r="AZ2997" s="12"/>
      <c r="BA2997" s="12"/>
      <c r="BB2997" s="12"/>
      <c r="BC2997" s="12"/>
      <c r="BD2997" s="12"/>
      <c r="BE2997" s="12"/>
      <c r="BF2997" s="12"/>
      <c r="BG2997" s="12"/>
      <c r="BH2997" s="12"/>
      <c r="BI2997" s="12"/>
      <c r="BJ2997" s="13"/>
      <c r="BK2997" s="13"/>
      <c r="BL2997" s="13"/>
      <c r="BM2997" s="13"/>
      <c r="BN2997" s="13"/>
    </row>
    <row r="2998" spans="1:66" x14ac:dyDescent="0.25">
      <c r="A2998" s="10"/>
      <c r="B2998" s="10"/>
      <c r="C2998" s="10"/>
      <c r="D2998" s="18"/>
      <c r="E2998" s="10"/>
      <c r="F2998" s="10"/>
      <c r="G2998" s="10"/>
      <c r="H2998" s="10"/>
      <c r="I2998" s="10"/>
      <c r="J2998" s="10"/>
      <c r="K2998" s="11"/>
      <c r="L2998" s="11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12"/>
      <c r="AE2998" s="12"/>
      <c r="AF2998" s="12"/>
      <c r="AG2998" s="12"/>
      <c r="AH2998" s="12"/>
      <c r="AI2998" s="12"/>
      <c r="AJ2998" s="12"/>
      <c r="AK2998" s="12"/>
      <c r="AL2998" s="12"/>
      <c r="AM2998" s="12"/>
      <c r="AN2998" s="12"/>
      <c r="AO2998" s="12"/>
      <c r="AP2998" s="12"/>
      <c r="AQ2998" s="12"/>
      <c r="AR2998" s="12"/>
      <c r="AS2998" s="12"/>
      <c r="AT2998" s="12"/>
      <c r="AU2998" s="12"/>
      <c r="AV2998" s="12"/>
      <c r="AW2998" s="12"/>
      <c r="AX2998" s="12"/>
      <c r="AY2998" s="12"/>
      <c r="AZ2998" s="12"/>
      <c r="BA2998" s="12"/>
      <c r="BB2998" s="12"/>
      <c r="BC2998" s="12"/>
      <c r="BD2998" s="12"/>
      <c r="BE2998" s="12"/>
      <c r="BF2998" s="12"/>
      <c r="BG2998" s="12"/>
      <c r="BH2998" s="12"/>
      <c r="BI2998" s="12"/>
      <c r="BJ2998" s="13"/>
      <c r="BK2998" s="13"/>
      <c r="BL2998" s="13"/>
      <c r="BM2998" s="13"/>
      <c r="BN2998" s="13"/>
    </row>
    <row r="2999" spans="1:66" x14ac:dyDescent="0.25">
      <c r="A2999" s="10"/>
      <c r="B2999" s="10"/>
      <c r="C2999" s="10"/>
      <c r="D2999" s="18"/>
      <c r="E2999" s="10"/>
      <c r="F2999" s="10"/>
      <c r="G2999" s="10"/>
      <c r="H2999" s="10"/>
      <c r="I2999" s="10"/>
      <c r="J2999" s="10"/>
      <c r="K2999" s="11"/>
      <c r="L2999" s="11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2"/>
      <c r="AS2999" s="12"/>
      <c r="AT2999" s="12"/>
      <c r="AU2999" s="12"/>
      <c r="AV2999" s="12"/>
      <c r="AW2999" s="12"/>
      <c r="AX2999" s="12"/>
      <c r="AY2999" s="12"/>
      <c r="AZ2999" s="12"/>
      <c r="BA2999" s="12"/>
      <c r="BB2999" s="12"/>
      <c r="BC2999" s="12"/>
      <c r="BD2999" s="12"/>
      <c r="BE2999" s="12"/>
      <c r="BF2999" s="12"/>
      <c r="BG2999" s="12"/>
      <c r="BH2999" s="12"/>
      <c r="BI2999" s="12"/>
      <c r="BJ2999" s="13"/>
      <c r="BK2999" s="13"/>
      <c r="BL2999" s="13"/>
      <c r="BM2999" s="13"/>
      <c r="BN2999" s="13"/>
    </row>
    <row r="3000" spans="1:66" x14ac:dyDescent="0.25">
      <c r="A3000" s="10"/>
      <c r="B3000" s="10"/>
      <c r="C3000" s="10"/>
      <c r="D3000" s="18"/>
      <c r="E3000" s="10"/>
      <c r="F3000" s="10"/>
      <c r="G3000" s="10"/>
      <c r="H3000" s="10"/>
      <c r="I3000" s="10"/>
      <c r="J3000" s="10"/>
      <c r="K3000" s="11"/>
      <c r="L3000" s="11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  <c r="AE3000" s="12"/>
      <c r="AF3000" s="12"/>
      <c r="AG3000" s="12"/>
      <c r="AH3000" s="12"/>
      <c r="AI3000" s="12"/>
      <c r="AJ3000" s="12"/>
      <c r="AK3000" s="12"/>
      <c r="AL3000" s="12"/>
      <c r="AM3000" s="12"/>
      <c r="AN3000" s="12"/>
      <c r="AO3000" s="12"/>
      <c r="AP3000" s="12"/>
      <c r="AQ3000" s="12"/>
      <c r="AR3000" s="12"/>
      <c r="AS3000" s="12"/>
      <c r="AT3000" s="12"/>
      <c r="AU3000" s="12"/>
      <c r="AV3000" s="12"/>
      <c r="AW3000" s="12"/>
      <c r="AX3000" s="12"/>
      <c r="AY3000" s="12"/>
      <c r="AZ3000" s="12"/>
      <c r="BA3000" s="12"/>
      <c r="BB3000" s="12"/>
      <c r="BC3000" s="12"/>
      <c r="BD3000" s="12"/>
      <c r="BE3000" s="12"/>
      <c r="BF3000" s="12"/>
      <c r="BG3000" s="12"/>
      <c r="BH3000" s="12"/>
      <c r="BI3000" s="12"/>
      <c r="BJ3000" s="13"/>
      <c r="BK3000" s="13"/>
      <c r="BL3000" s="13"/>
      <c r="BM3000" s="13"/>
      <c r="BN3000" s="13"/>
    </row>
    <row r="3001" spans="1:66" x14ac:dyDescent="0.25">
      <c r="A3001" s="10"/>
      <c r="B3001" s="10"/>
      <c r="C3001" s="10"/>
      <c r="D3001" s="18"/>
      <c r="E3001" s="10"/>
      <c r="F3001" s="10"/>
      <c r="G3001" s="10"/>
      <c r="H3001" s="10"/>
      <c r="I3001" s="10"/>
      <c r="J3001" s="10"/>
      <c r="K3001" s="11"/>
      <c r="L3001" s="11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2"/>
      <c r="AS3001" s="12"/>
      <c r="AT3001" s="12"/>
      <c r="AU3001" s="12"/>
      <c r="AV3001" s="12"/>
      <c r="AW3001" s="12"/>
      <c r="AX3001" s="12"/>
      <c r="AY3001" s="12"/>
      <c r="AZ3001" s="12"/>
      <c r="BA3001" s="12"/>
      <c r="BB3001" s="12"/>
      <c r="BC3001" s="12"/>
      <c r="BD3001" s="12"/>
      <c r="BE3001" s="12"/>
      <c r="BF3001" s="12"/>
      <c r="BG3001" s="12"/>
      <c r="BH3001" s="12"/>
      <c r="BI3001" s="12"/>
      <c r="BJ3001" s="13"/>
      <c r="BK3001" s="13"/>
      <c r="BL3001" s="13"/>
      <c r="BM3001" s="13"/>
      <c r="BN3001" s="13"/>
    </row>
    <row r="3002" spans="1:66" x14ac:dyDescent="0.25">
      <c r="A3002" s="10"/>
      <c r="B3002" s="10"/>
      <c r="C3002" s="10"/>
      <c r="D3002" s="18"/>
      <c r="E3002" s="10"/>
      <c r="F3002" s="10"/>
      <c r="G3002" s="10"/>
      <c r="H3002" s="10"/>
      <c r="I3002" s="10"/>
      <c r="J3002" s="10"/>
      <c r="K3002" s="11"/>
      <c r="L3002" s="11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  <c r="AE3002" s="12"/>
      <c r="AF3002" s="12"/>
      <c r="AG3002" s="12"/>
      <c r="AH3002" s="12"/>
      <c r="AI3002" s="12"/>
      <c r="AJ3002" s="12"/>
      <c r="AK3002" s="12"/>
      <c r="AL3002" s="12"/>
      <c r="AM3002" s="12"/>
      <c r="AN3002" s="12"/>
      <c r="AO3002" s="12"/>
      <c r="AP3002" s="12"/>
      <c r="AQ3002" s="12"/>
      <c r="AR3002" s="12"/>
      <c r="AS3002" s="12"/>
      <c r="AT3002" s="12"/>
      <c r="AU3002" s="12"/>
      <c r="AV3002" s="12"/>
      <c r="AW3002" s="12"/>
      <c r="AX3002" s="12"/>
      <c r="AY3002" s="12"/>
      <c r="AZ3002" s="12"/>
      <c r="BA3002" s="12"/>
      <c r="BB3002" s="12"/>
      <c r="BC3002" s="12"/>
      <c r="BD3002" s="12"/>
      <c r="BE3002" s="12"/>
      <c r="BF3002" s="12"/>
      <c r="BG3002" s="12"/>
      <c r="BH3002" s="12"/>
      <c r="BI3002" s="12"/>
      <c r="BJ3002" s="13"/>
      <c r="BK3002" s="13"/>
      <c r="BL3002" s="13"/>
      <c r="BM3002" s="13"/>
      <c r="BN3002" s="13"/>
    </row>
    <row r="3003" spans="1:66" x14ac:dyDescent="0.25">
      <c r="A3003" s="10"/>
      <c r="B3003" s="10"/>
      <c r="C3003" s="10"/>
      <c r="D3003" s="18"/>
      <c r="E3003" s="10"/>
      <c r="F3003" s="10"/>
      <c r="G3003" s="10"/>
      <c r="H3003" s="10"/>
      <c r="I3003" s="10"/>
      <c r="J3003" s="10"/>
      <c r="K3003" s="11"/>
      <c r="L3003" s="11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2"/>
      <c r="AS3003" s="12"/>
      <c r="AT3003" s="12"/>
      <c r="AU3003" s="12"/>
      <c r="AV3003" s="12"/>
      <c r="AW3003" s="12"/>
      <c r="AX3003" s="12"/>
      <c r="AY3003" s="12"/>
      <c r="AZ3003" s="12"/>
      <c r="BA3003" s="12"/>
      <c r="BB3003" s="12"/>
      <c r="BC3003" s="12"/>
      <c r="BD3003" s="12"/>
      <c r="BE3003" s="12"/>
      <c r="BF3003" s="12"/>
      <c r="BG3003" s="12"/>
      <c r="BH3003" s="12"/>
      <c r="BI3003" s="12"/>
      <c r="BJ3003" s="13"/>
      <c r="BK3003" s="13"/>
      <c r="BL3003" s="13"/>
      <c r="BM3003" s="13"/>
      <c r="BN3003" s="13"/>
    </row>
    <row r="3004" spans="1:66" x14ac:dyDescent="0.25">
      <c r="A3004" s="10"/>
      <c r="B3004" s="10"/>
      <c r="C3004" s="10"/>
      <c r="D3004" s="18"/>
      <c r="E3004" s="10"/>
      <c r="F3004" s="10"/>
      <c r="G3004" s="10"/>
      <c r="H3004" s="10"/>
      <c r="I3004" s="10"/>
      <c r="J3004" s="10"/>
      <c r="K3004" s="11"/>
      <c r="L3004" s="11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  <c r="AE3004" s="12"/>
      <c r="AF3004" s="12"/>
      <c r="AG3004" s="12"/>
      <c r="AH3004" s="12"/>
      <c r="AI3004" s="12"/>
      <c r="AJ3004" s="12"/>
      <c r="AK3004" s="12"/>
      <c r="AL3004" s="12"/>
      <c r="AM3004" s="12"/>
      <c r="AN3004" s="12"/>
      <c r="AO3004" s="12"/>
      <c r="AP3004" s="12"/>
      <c r="AQ3004" s="12"/>
      <c r="AR3004" s="12"/>
      <c r="AS3004" s="12"/>
      <c r="AT3004" s="12"/>
      <c r="AU3004" s="12"/>
      <c r="AV3004" s="12"/>
      <c r="AW3004" s="12"/>
      <c r="AX3004" s="12"/>
      <c r="AY3004" s="12"/>
      <c r="AZ3004" s="12"/>
      <c r="BA3004" s="12"/>
      <c r="BB3004" s="12"/>
      <c r="BC3004" s="12"/>
      <c r="BD3004" s="12"/>
      <c r="BE3004" s="12"/>
      <c r="BF3004" s="12"/>
      <c r="BG3004" s="12"/>
      <c r="BH3004" s="12"/>
      <c r="BI3004" s="12"/>
      <c r="BJ3004" s="13"/>
      <c r="BK3004" s="13"/>
      <c r="BL3004" s="13"/>
      <c r="BM3004" s="13"/>
      <c r="BN3004" s="13"/>
    </row>
    <row r="3005" spans="1:66" x14ac:dyDescent="0.25">
      <c r="A3005" s="10"/>
      <c r="B3005" s="10"/>
      <c r="C3005" s="10"/>
      <c r="D3005" s="18"/>
      <c r="E3005" s="10"/>
      <c r="F3005" s="10"/>
      <c r="G3005" s="10"/>
      <c r="H3005" s="10"/>
      <c r="I3005" s="10"/>
      <c r="J3005" s="10"/>
      <c r="K3005" s="11"/>
      <c r="L3005" s="11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2"/>
      <c r="AS3005" s="12"/>
      <c r="AT3005" s="12"/>
      <c r="AU3005" s="12"/>
      <c r="AV3005" s="12"/>
      <c r="AW3005" s="12"/>
      <c r="AX3005" s="12"/>
      <c r="AY3005" s="12"/>
      <c r="AZ3005" s="12"/>
      <c r="BA3005" s="12"/>
      <c r="BB3005" s="12"/>
      <c r="BC3005" s="12"/>
      <c r="BD3005" s="12"/>
      <c r="BE3005" s="12"/>
      <c r="BF3005" s="12"/>
      <c r="BG3005" s="12"/>
      <c r="BH3005" s="12"/>
      <c r="BI3005" s="12"/>
      <c r="BJ3005" s="13"/>
      <c r="BK3005" s="13"/>
      <c r="BL3005" s="13"/>
      <c r="BM3005" s="13"/>
      <c r="BN3005" s="13"/>
    </row>
    <row r="3006" spans="1:66" x14ac:dyDescent="0.25">
      <c r="A3006" s="10"/>
      <c r="B3006" s="10"/>
      <c r="C3006" s="10"/>
      <c r="D3006" s="18"/>
      <c r="E3006" s="10"/>
      <c r="F3006" s="10"/>
      <c r="G3006" s="10"/>
      <c r="H3006" s="10"/>
      <c r="I3006" s="10"/>
      <c r="J3006" s="10"/>
      <c r="K3006" s="11"/>
      <c r="L3006" s="11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  <c r="AE3006" s="12"/>
      <c r="AF3006" s="12"/>
      <c r="AG3006" s="12"/>
      <c r="AH3006" s="12"/>
      <c r="AI3006" s="12"/>
      <c r="AJ3006" s="12"/>
      <c r="AK3006" s="12"/>
      <c r="AL3006" s="12"/>
      <c r="AM3006" s="12"/>
      <c r="AN3006" s="12"/>
      <c r="AO3006" s="12"/>
      <c r="AP3006" s="12"/>
      <c r="AQ3006" s="12"/>
      <c r="AR3006" s="12"/>
      <c r="AS3006" s="12"/>
      <c r="AT3006" s="12"/>
      <c r="AU3006" s="12"/>
      <c r="AV3006" s="12"/>
      <c r="AW3006" s="12"/>
      <c r="AX3006" s="12"/>
      <c r="AY3006" s="12"/>
      <c r="AZ3006" s="12"/>
      <c r="BA3006" s="12"/>
      <c r="BB3006" s="12"/>
      <c r="BC3006" s="12"/>
      <c r="BD3006" s="12"/>
      <c r="BE3006" s="12"/>
      <c r="BF3006" s="12"/>
      <c r="BG3006" s="12"/>
      <c r="BH3006" s="12"/>
      <c r="BI3006" s="12"/>
      <c r="BJ3006" s="13"/>
      <c r="BK3006" s="13"/>
      <c r="BL3006" s="13"/>
      <c r="BM3006" s="13"/>
      <c r="BN3006" s="13"/>
    </row>
    <row r="3007" spans="1:66" x14ac:dyDescent="0.25">
      <c r="A3007" s="10"/>
      <c r="B3007" s="10"/>
      <c r="C3007" s="10"/>
      <c r="D3007" s="18"/>
      <c r="E3007" s="10"/>
      <c r="F3007" s="10"/>
      <c r="G3007" s="10"/>
      <c r="H3007" s="10"/>
      <c r="I3007" s="10"/>
      <c r="J3007" s="10"/>
      <c r="K3007" s="11"/>
      <c r="L3007" s="11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2"/>
      <c r="AS3007" s="12"/>
      <c r="AT3007" s="12"/>
      <c r="AU3007" s="12"/>
      <c r="AV3007" s="12"/>
      <c r="AW3007" s="12"/>
      <c r="AX3007" s="12"/>
      <c r="AY3007" s="12"/>
      <c r="AZ3007" s="12"/>
      <c r="BA3007" s="12"/>
      <c r="BB3007" s="12"/>
      <c r="BC3007" s="12"/>
      <c r="BD3007" s="12"/>
      <c r="BE3007" s="12"/>
      <c r="BF3007" s="12"/>
      <c r="BG3007" s="12"/>
      <c r="BH3007" s="12"/>
      <c r="BI3007" s="12"/>
      <c r="BJ3007" s="13"/>
      <c r="BK3007" s="13"/>
      <c r="BL3007" s="13"/>
      <c r="BM3007" s="13"/>
      <c r="BN3007" s="13"/>
    </row>
    <row r="3008" spans="1:66" x14ac:dyDescent="0.25">
      <c r="A3008" s="10"/>
      <c r="B3008" s="10"/>
      <c r="C3008" s="10"/>
      <c r="D3008" s="18"/>
      <c r="E3008" s="10"/>
      <c r="F3008" s="10"/>
      <c r="G3008" s="10"/>
      <c r="H3008" s="10"/>
      <c r="I3008" s="10"/>
      <c r="J3008" s="10"/>
      <c r="K3008" s="11"/>
      <c r="L3008" s="11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2"/>
      <c r="AF3008" s="12"/>
      <c r="AG3008" s="12"/>
      <c r="AH3008" s="12"/>
      <c r="AI3008" s="12"/>
      <c r="AJ3008" s="12"/>
      <c r="AK3008" s="12"/>
      <c r="AL3008" s="12"/>
      <c r="AM3008" s="12"/>
      <c r="AN3008" s="12"/>
      <c r="AO3008" s="12"/>
      <c r="AP3008" s="12"/>
      <c r="AQ3008" s="12"/>
      <c r="AR3008" s="12"/>
      <c r="AS3008" s="12"/>
      <c r="AT3008" s="12"/>
      <c r="AU3008" s="12"/>
      <c r="AV3008" s="12"/>
      <c r="AW3008" s="12"/>
      <c r="AX3008" s="12"/>
      <c r="AY3008" s="12"/>
      <c r="AZ3008" s="12"/>
      <c r="BA3008" s="12"/>
      <c r="BB3008" s="12"/>
      <c r="BC3008" s="12"/>
      <c r="BD3008" s="12"/>
      <c r="BE3008" s="12"/>
      <c r="BF3008" s="12"/>
      <c r="BG3008" s="12"/>
      <c r="BH3008" s="12"/>
      <c r="BI3008" s="12"/>
      <c r="BJ3008" s="13"/>
      <c r="BK3008" s="13"/>
      <c r="BL3008" s="13"/>
      <c r="BM3008" s="13"/>
      <c r="BN3008" s="13"/>
    </row>
    <row r="3009" spans="1:66" x14ac:dyDescent="0.25">
      <c r="A3009" s="10"/>
      <c r="B3009" s="10"/>
      <c r="C3009" s="10"/>
      <c r="D3009" s="18"/>
      <c r="E3009" s="10"/>
      <c r="F3009" s="10"/>
      <c r="G3009" s="10"/>
      <c r="H3009" s="10"/>
      <c r="I3009" s="10"/>
      <c r="J3009" s="10"/>
      <c r="K3009" s="11"/>
      <c r="L3009" s="11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2"/>
      <c r="AS3009" s="12"/>
      <c r="AT3009" s="12"/>
      <c r="AU3009" s="12"/>
      <c r="AV3009" s="12"/>
      <c r="AW3009" s="12"/>
      <c r="AX3009" s="12"/>
      <c r="AY3009" s="12"/>
      <c r="AZ3009" s="12"/>
      <c r="BA3009" s="12"/>
      <c r="BB3009" s="12"/>
      <c r="BC3009" s="12"/>
      <c r="BD3009" s="12"/>
      <c r="BE3009" s="12"/>
      <c r="BF3009" s="12"/>
      <c r="BG3009" s="12"/>
      <c r="BH3009" s="12"/>
      <c r="BI3009" s="12"/>
      <c r="BJ3009" s="13"/>
      <c r="BK3009" s="13"/>
      <c r="BL3009" s="13"/>
      <c r="BM3009" s="13"/>
      <c r="BN3009" s="13"/>
    </row>
    <row r="3010" spans="1:66" x14ac:dyDescent="0.25">
      <c r="A3010" s="10"/>
      <c r="B3010" s="10"/>
      <c r="C3010" s="10"/>
      <c r="D3010" s="18"/>
      <c r="E3010" s="10"/>
      <c r="F3010" s="10"/>
      <c r="G3010" s="10"/>
      <c r="H3010" s="10"/>
      <c r="I3010" s="10"/>
      <c r="J3010" s="10"/>
      <c r="K3010" s="11"/>
      <c r="L3010" s="11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  <c r="AL3010" s="12"/>
      <c r="AM3010" s="12"/>
      <c r="AN3010" s="12"/>
      <c r="AO3010" s="12"/>
      <c r="AP3010" s="12"/>
      <c r="AQ3010" s="12"/>
      <c r="AR3010" s="12"/>
      <c r="AS3010" s="12"/>
      <c r="AT3010" s="12"/>
      <c r="AU3010" s="12"/>
      <c r="AV3010" s="12"/>
      <c r="AW3010" s="12"/>
      <c r="AX3010" s="12"/>
      <c r="AY3010" s="12"/>
      <c r="AZ3010" s="12"/>
      <c r="BA3010" s="12"/>
      <c r="BB3010" s="12"/>
      <c r="BC3010" s="12"/>
      <c r="BD3010" s="12"/>
      <c r="BE3010" s="12"/>
      <c r="BF3010" s="12"/>
      <c r="BG3010" s="12"/>
      <c r="BH3010" s="12"/>
      <c r="BI3010" s="12"/>
      <c r="BJ3010" s="13"/>
      <c r="BK3010" s="13"/>
      <c r="BL3010" s="13"/>
      <c r="BM3010" s="13"/>
      <c r="BN3010" s="13"/>
    </row>
    <row r="3011" spans="1:66" x14ac:dyDescent="0.25">
      <c r="A3011" s="10"/>
      <c r="B3011" s="10"/>
      <c r="C3011" s="10"/>
      <c r="D3011" s="18"/>
      <c r="E3011" s="10"/>
      <c r="F3011" s="10"/>
      <c r="G3011" s="10"/>
      <c r="H3011" s="10"/>
      <c r="I3011" s="10"/>
      <c r="J3011" s="10"/>
      <c r="K3011" s="11"/>
      <c r="L3011" s="11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2"/>
      <c r="AS3011" s="12"/>
      <c r="AT3011" s="12"/>
      <c r="AU3011" s="12"/>
      <c r="AV3011" s="12"/>
      <c r="AW3011" s="12"/>
      <c r="AX3011" s="12"/>
      <c r="AY3011" s="12"/>
      <c r="AZ3011" s="12"/>
      <c r="BA3011" s="12"/>
      <c r="BB3011" s="12"/>
      <c r="BC3011" s="12"/>
      <c r="BD3011" s="12"/>
      <c r="BE3011" s="12"/>
      <c r="BF3011" s="12"/>
      <c r="BG3011" s="12"/>
      <c r="BH3011" s="12"/>
      <c r="BI3011" s="12"/>
      <c r="BJ3011" s="13"/>
      <c r="BK3011" s="13"/>
      <c r="BL3011" s="13"/>
      <c r="BM3011" s="13"/>
      <c r="BN3011" s="13"/>
    </row>
    <row r="3012" spans="1:66" x14ac:dyDescent="0.25">
      <c r="A3012" s="10"/>
      <c r="B3012" s="10"/>
      <c r="C3012" s="10"/>
      <c r="D3012" s="18"/>
      <c r="E3012" s="10"/>
      <c r="F3012" s="10"/>
      <c r="G3012" s="10"/>
      <c r="H3012" s="10"/>
      <c r="I3012" s="10"/>
      <c r="J3012" s="10"/>
      <c r="K3012" s="11"/>
      <c r="L3012" s="11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  <c r="AE3012" s="12"/>
      <c r="AF3012" s="12"/>
      <c r="AG3012" s="12"/>
      <c r="AH3012" s="12"/>
      <c r="AI3012" s="12"/>
      <c r="AJ3012" s="12"/>
      <c r="AK3012" s="12"/>
      <c r="AL3012" s="12"/>
      <c r="AM3012" s="12"/>
      <c r="AN3012" s="12"/>
      <c r="AO3012" s="12"/>
      <c r="AP3012" s="12"/>
      <c r="AQ3012" s="12"/>
      <c r="AR3012" s="12"/>
      <c r="AS3012" s="12"/>
      <c r="AT3012" s="12"/>
      <c r="AU3012" s="12"/>
      <c r="AV3012" s="12"/>
      <c r="AW3012" s="12"/>
      <c r="AX3012" s="12"/>
      <c r="AY3012" s="12"/>
      <c r="AZ3012" s="12"/>
      <c r="BA3012" s="12"/>
      <c r="BB3012" s="12"/>
      <c r="BC3012" s="12"/>
      <c r="BD3012" s="12"/>
      <c r="BE3012" s="12"/>
      <c r="BF3012" s="12"/>
      <c r="BG3012" s="12"/>
      <c r="BH3012" s="12"/>
      <c r="BI3012" s="12"/>
      <c r="BJ3012" s="13"/>
      <c r="BK3012" s="13"/>
      <c r="BL3012" s="13"/>
      <c r="BM3012" s="13"/>
      <c r="BN3012" s="13"/>
    </row>
    <row r="3013" spans="1:66" x14ac:dyDescent="0.25">
      <c r="A3013" s="10"/>
      <c r="B3013" s="10"/>
      <c r="C3013" s="10"/>
      <c r="D3013" s="18"/>
      <c r="E3013" s="10"/>
      <c r="F3013" s="10"/>
      <c r="G3013" s="10"/>
      <c r="H3013" s="10"/>
      <c r="I3013" s="10"/>
      <c r="J3013" s="10"/>
      <c r="K3013" s="11"/>
      <c r="L3013" s="11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2"/>
      <c r="AS3013" s="12"/>
      <c r="AT3013" s="12"/>
      <c r="AU3013" s="12"/>
      <c r="AV3013" s="12"/>
      <c r="AW3013" s="12"/>
      <c r="AX3013" s="12"/>
      <c r="AY3013" s="12"/>
      <c r="AZ3013" s="12"/>
      <c r="BA3013" s="12"/>
      <c r="BB3013" s="12"/>
      <c r="BC3013" s="12"/>
      <c r="BD3013" s="12"/>
      <c r="BE3013" s="12"/>
      <c r="BF3013" s="12"/>
      <c r="BG3013" s="12"/>
      <c r="BH3013" s="12"/>
      <c r="BI3013" s="12"/>
      <c r="BJ3013" s="13"/>
      <c r="BK3013" s="13"/>
      <c r="BL3013" s="13"/>
      <c r="BM3013" s="13"/>
      <c r="BN3013" s="13"/>
    </row>
    <row r="3014" spans="1:66" x14ac:dyDescent="0.25">
      <c r="A3014" s="10"/>
      <c r="B3014" s="10"/>
      <c r="C3014" s="10"/>
      <c r="D3014" s="18"/>
      <c r="E3014" s="10"/>
      <c r="F3014" s="10"/>
      <c r="G3014" s="10"/>
      <c r="H3014" s="10"/>
      <c r="I3014" s="10"/>
      <c r="J3014" s="10"/>
      <c r="K3014" s="11"/>
      <c r="L3014" s="11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  <c r="AE3014" s="12"/>
      <c r="AF3014" s="12"/>
      <c r="AG3014" s="12"/>
      <c r="AH3014" s="12"/>
      <c r="AI3014" s="12"/>
      <c r="AJ3014" s="12"/>
      <c r="AK3014" s="12"/>
      <c r="AL3014" s="12"/>
      <c r="AM3014" s="12"/>
      <c r="AN3014" s="12"/>
      <c r="AO3014" s="12"/>
      <c r="AP3014" s="12"/>
      <c r="AQ3014" s="12"/>
      <c r="AR3014" s="12"/>
      <c r="AS3014" s="12"/>
      <c r="AT3014" s="12"/>
      <c r="AU3014" s="12"/>
      <c r="AV3014" s="12"/>
      <c r="AW3014" s="12"/>
      <c r="AX3014" s="12"/>
      <c r="AY3014" s="12"/>
      <c r="AZ3014" s="12"/>
      <c r="BA3014" s="12"/>
      <c r="BB3014" s="12"/>
      <c r="BC3014" s="12"/>
      <c r="BD3014" s="12"/>
      <c r="BE3014" s="12"/>
      <c r="BF3014" s="12"/>
      <c r="BG3014" s="12"/>
      <c r="BH3014" s="12"/>
      <c r="BI3014" s="12"/>
      <c r="BJ3014" s="13"/>
      <c r="BK3014" s="13"/>
      <c r="BL3014" s="13"/>
      <c r="BM3014" s="13"/>
      <c r="BN3014" s="13"/>
    </row>
    <row r="3015" spans="1:66" x14ac:dyDescent="0.25">
      <c r="A3015" s="10"/>
      <c r="B3015" s="10"/>
      <c r="C3015" s="10"/>
      <c r="D3015" s="18"/>
      <c r="E3015" s="10"/>
      <c r="F3015" s="10"/>
      <c r="G3015" s="10"/>
      <c r="H3015" s="10"/>
      <c r="I3015" s="10"/>
      <c r="J3015" s="10"/>
      <c r="K3015" s="11"/>
      <c r="L3015" s="11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2"/>
      <c r="AS3015" s="12"/>
      <c r="AT3015" s="12"/>
      <c r="AU3015" s="12"/>
      <c r="AV3015" s="12"/>
      <c r="AW3015" s="12"/>
      <c r="AX3015" s="12"/>
      <c r="AY3015" s="12"/>
      <c r="AZ3015" s="12"/>
      <c r="BA3015" s="12"/>
      <c r="BB3015" s="12"/>
      <c r="BC3015" s="12"/>
      <c r="BD3015" s="12"/>
      <c r="BE3015" s="12"/>
      <c r="BF3015" s="12"/>
      <c r="BG3015" s="12"/>
      <c r="BH3015" s="12"/>
      <c r="BI3015" s="12"/>
      <c r="BJ3015" s="13"/>
      <c r="BK3015" s="13"/>
      <c r="BL3015" s="13"/>
      <c r="BM3015" s="13"/>
      <c r="BN3015" s="13"/>
    </row>
    <row r="3016" spans="1:66" x14ac:dyDescent="0.25">
      <c r="A3016" s="10"/>
      <c r="B3016" s="10"/>
      <c r="C3016" s="10"/>
      <c r="D3016" s="18"/>
      <c r="E3016" s="10"/>
      <c r="F3016" s="10"/>
      <c r="G3016" s="10"/>
      <c r="H3016" s="10"/>
      <c r="I3016" s="10"/>
      <c r="J3016" s="10"/>
      <c r="K3016" s="11"/>
      <c r="L3016" s="11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  <c r="AE3016" s="12"/>
      <c r="AF3016" s="12"/>
      <c r="AG3016" s="12"/>
      <c r="AH3016" s="12"/>
      <c r="AI3016" s="12"/>
      <c r="AJ3016" s="12"/>
      <c r="AK3016" s="12"/>
      <c r="AL3016" s="12"/>
      <c r="AM3016" s="12"/>
      <c r="AN3016" s="12"/>
      <c r="AO3016" s="12"/>
      <c r="AP3016" s="12"/>
      <c r="AQ3016" s="12"/>
      <c r="AR3016" s="12"/>
      <c r="AS3016" s="12"/>
      <c r="AT3016" s="12"/>
      <c r="AU3016" s="12"/>
      <c r="AV3016" s="12"/>
      <c r="AW3016" s="12"/>
      <c r="AX3016" s="12"/>
      <c r="AY3016" s="12"/>
      <c r="AZ3016" s="12"/>
      <c r="BA3016" s="12"/>
      <c r="BB3016" s="12"/>
      <c r="BC3016" s="12"/>
      <c r="BD3016" s="12"/>
      <c r="BE3016" s="12"/>
      <c r="BF3016" s="12"/>
      <c r="BG3016" s="12"/>
      <c r="BH3016" s="12"/>
      <c r="BI3016" s="12"/>
      <c r="BJ3016" s="13"/>
      <c r="BK3016" s="13"/>
      <c r="BL3016" s="13"/>
      <c r="BM3016" s="13"/>
      <c r="BN3016" s="13"/>
    </row>
    <row r="3017" spans="1:66" x14ac:dyDescent="0.25">
      <c r="A3017" s="10"/>
      <c r="B3017" s="10"/>
      <c r="C3017" s="10"/>
      <c r="D3017" s="18"/>
      <c r="E3017" s="10"/>
      <c r="F3017" s="10"/>
      <c r="G3017" s="10"/>
      <c r="H3017" s="10"/>
      <c r="I3017" s="10"/>
      <c r="J3017" s="10"/>
      <c r="K3017" s="11"/>
      <c r="L3017" s="11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2"/>
      <c r="AS3017" s="12"/>
      <c r="AT3017" s="12"/>
      <c r="AU3017" s="12"/>
      <c r="AV3017" s="12"/>
      <c r="AW3017" s="12"/>
      <c r="AX3017" s="12"/>
      <c r="AY3017" s="12"/>
      <c r="AZ3017" s="12"/>
      <c r="BA3017" s="12"/>
      <c r="BB3017" s="12"/>
      <c r="BC3017" s="12"/>
      <c r="BD3017" s="12"/>
      <c r="BE3017" s="12"/>
      <c r="BF3017" s="12"/>
      <c r="BG3017" s="12"/>
      <c r="BH3017" s="12"/>
      <c r="BI3017" s="12"/>
      <c r="BJ3017" s="13"/>
      <c r="BK3017" s="13"/>
      <c r="BL3017" s="13"/>
      <c r="BM3017" s="13"/>
      <c r="BN3017" s="13"/>
    </row>
    <row r="3018" spans="1:66" x14ac:dyDescent="0.25">
      <c r="A3018" s="10"/>
      <c r="B3018" s="10"/>
      <c r="C3018" s="10"/>
      <c r="D3018" s="18"/>
      <c r="E3018" s="10"/>
      <c r="F3018" s="10"/>
      <c r="G3018" s="10"/>
      <c r="H3018" s="10"/>
      <c r="I3018" s="10"/>
      <c r="J3018" s="10"/>
      <c r="K3018" s="11"/>
      <c r="L3018" s="11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  <c r="AE3018" s="12"/>
      <c r="AF3018" s="12"/>
      <c r="AG3018" s="12"/>
      <c r="AH3018" s="12"/>
      <c r="AI3018" s="12"/>
      <c r="AJ3018" s="12"/>
      <c r="AK3018" s="12"/>
      <c r="AL3018" s="12"/>
      <c r="AM3018" s="12"/>
      <c r="AN3018" s="12"/>
      <c r="AO3018" s="12"/>
      <c r="AP3018" s="12"/>
      <c r="AQ3018" s="12"/>
      <c r="AR3018" s="12"/>
      <c r="AS3018" s="12"/>
      <c r="AT3018" s="12"/>
      <c r="AU3018" s="12"/>
      <c r="AV3018" s="12"/>
      <c r="AW3018" s="12"/>
      <c r="AX3018" s="12"/>
      <c r="AY3018" s="12"/>
      <c r="AZ3018" s="12"/>
      <c r="BA3018" s="12"/>
      <c r="BB3018" s="12"/>
      <c r="BC3018" s="12"/>
      <c r="BD3018" s="12"/>
      <c r="BE3018" s="12"/>
      <c r="BF3018" s="12"/>
      <c r="BG3018" s="12"/>
      <c r="BH3018" s="12"/>
      <c r="BI3018" s="12"/>
      <c r="BJ3018" s="13"/>
      <c r="BK3018" s="13"/>
      <c r="BL3018" s="13"/>
      <c r="BM3018" s="13"/>
      <c r="BN3018" s="13"/>
    </row>
    <row r="3019" spans="1:66" x14ac:dyDescent="0.25">
      <c r="A3019" s="10"/>
      <c r="B3019" s="10"/>
      <c r="C3019" s="10"/>
      <c r="D3019" s="18"/>
      <c r="E3019" s="10"/>
      <c r="F3019" s="10"/>
      <c r="G3019" s="10"/>
      <c r="H3019" s="10"/>
      <c r="I3019" s="10"/>
      <c r="J3019" s="10"/>
      <c r="K3019" s="11"/>
      <c r="L3019" s="11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2"/>
      <c r="AS3019" s="12"/>
      <c r="AT3019" s="12"/>
      <c r="AU3019" s="12"/>
      <c r="AV3019" s="12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12"/>
      <c r="BG3019" s="12"/>
      <c r="BH3019" s="12"/>
      <c r="BI3019" s="12"/>
      <c r="BJ3019" s="13"/>
      <c r="BK3019" s="13"/>
      <c r="BL3019" s="13"/>
      <c r="BM3019" s="13"/>
      <c r="BN3019" s="13"/>
    </row>
    <row r="3020" spans="1:66" x14ac:dyDescent="0.25">
      <c r="A3020" s="10"/>
      <c r="B3020" s="10"/>
      <c r="C3020" s="10"/>
      <c r="D3020" s="18"/>
      <c r="E3020" s="10"/>
      <c r="F3020" s="10"/>
      <c r="G3020" s="10"/>
      <c r="H3020" s="10"/>
      <c r="I3020" s="10"/>
      <c r="J3020" s="10"/>
      <c r="K3020" s="11"/>
      <c r="L3020" s="11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  <c r="AE3020" s="12"/>
      <c r="AF3020" s="12"/>
      <c r="AG3020" s="12"/>
      <c r="AH3020" s="12"/>
      <c r="AI3020" s="12"/>
      <c r="AJ3020" s="12"/>
      <c r="AK3020" s="12"/>
      <c r="AL3020" s="12"/>
      <c r="AM3020" s="12"/>
      <c r="AN3020" s="12"/>
      <c r="AO3020" s="12"/>
      <c r="AP3020" s="12"/>
      <c r="AQ3020" s="12"/>
      <c r="AR3020" s="12"/>
      <c r="AS3020" s="12"/>
      <c r="AT3020" s="12"/>
      <c r="AU3020" s="12"/>
      <c r="AV3020" s="12"/>
      <c r="AW3020" s="12"/>
      <c r="AX3020" s="12"/>
      <c r="AY3020" s="12"/>
      <c r="AZ3020" s="12"/>
      <c r="BA3020" s="12"/>
      <c r="BB3020" s="12"/>
      <c r="BC3020" s="12"/>
      <c r="BD3020" s="12"/>
      <c r="BE3020" s="12"/>
      <c r="BF3020" s="12"/>
      <c r="BG3020" s="12"/>
      <c r="BH3020" s="12"/>
      <c r="BI3020" s="12"/>
      <c r="BJ3020" s="13"/>
      <c r="BK3020" s="13"/>
      <c r="BL3020" s="13"/>
      <c r="BM3020" s="13"/>
      <c r="BN3020" s="13"/>
    </row>
    <row r="3021" spans="1:66" x14ac:dyDescent="0.25">
      <c r="A3021" s="10"/>
      <c r="B3021" s="10"/>
      <c r="C3021" s="10"/>
      <c r="D3021" s="18"/>
      <c r="E3021" s="10"/>
      <c r="F3021" s="10"/>
      <c r="G3021" s="10"/>
      <c r="H3021" s="10"/>
      <c r="I3021" s="10"/>
      <c r="J3021" s="10"/>
      <c r="K3021" s="11"/>
      <c r="L3021" s="11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2"/>
      <c r="AS3021" s="12"/>
      <c r="AT3021" s="12"/>
      <c r="AU3021" s="12"/>
      <c r="AV3021" s="12"/>
      <c r="AW3021" s="12"/>
      <c r="AX3021" s="12"/>
      <c r="AY3021" s="12"/>
      <c r="AZ3021" s="12"/>
      <c r="BA3021" s="12"/>
      <c r="BB3021" s="12"/>
      <c r="BC3021" s="12"/>
      <c r="BD3021" s="12"/>
      <c r="BE3021" s="12"/>
      <c r="BF3021" s="12"/>
      <c r="BG3021" s="12"/>
      <c r="BH3021" s="12"/>
      <c r="BI3021" s="12"/>
      <c r="BJ3021" s="13"/>
      <c r="BK3021" s="13"/>
      <c r="BL3021" s="13"/>
      <c r="BM3021" s="13"/>
      <c r="BN3021" s="13"/>
    </row>
    <row r="3022" spans="1:66" x14ac:dyDescent="0.25">
      <c r="A3022" s="10"/>
      <c r="B3022" s="10"/>
      <c r="C3022" s="10"/>
      <c r="D3022" s="18"/>
      <c r="E3022" s="10"/>
      <c r="F3022" s="10"/>
      <c r="G3022" s="10"/>
      <c r="H3022" s="10"/>
      <c r="I3022" s="10"/>
      <c r="J3022" s="10"/>
      <c r="K3022" s="11"/>
      <c r="L3022" s="11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12"/>
      <c r="AF3022" s="12"/>
      <c r="AG3022" s="12"/>
      <c r="AH3022" s="12"/>
      <c r="AI3022" s="12"/>
      <c r="AJ3022" s="12"/>
      <c r="AK3022" s="12"/>
      <c r="AL3022" s="12"/>
      <c r="AM3022" s="12"/>
      <c r="AN3022" s="12"/>
      <c r="AO3022" s="12"/>
      <c r="AP3022" s="12"/>
      <c r="AQ3022" s="12"/>
      <c r="AR3022" s="12"/>
      <c r="AS3022" s="12"/>
      <c r="AT3022" s="12"/>
      <c r="AU3022" s="12"/>
      <c r="AV3022" s="12"/>
      <c r="AW3022" s="12"/>
      <c r="AX3022" s="12"/>
      <c r="AY3022" s="12"/>
      <c r="AZ3022" s="12"/>
      <c r="BA3022" s="12"/>
      <c r="BB3022" s="12"/>
      <c r="BC3022" s="12"/>
      <c r="BD3022" s="12"/>
      <c r="BE3022" s="12"/>
      <c r="BF3022" s="12"/>
      <c r="BG3022" s="12"/>
      <c r="BH3022" s="12"/>
      <c r="BI3022" s="12"/>
      <c r="BJ3022" s="13"/>
      <c r="BK3022" s="13"/>
      <c r="BL3022" s="13"/>
      <c r="BM3022" s="13"/>
      <c r="BN3022" s="13"/>
    </row>
    <row r="3023" spans="1:66" x14ac:dyDescent="0.25">
      <c r="A3023" s="10"/>
      <c r="B3023" s="10"/>
      <c r="C3023" s="10"/>
      <c r="D3023" s="18"/>
      <c r="E3023" s="10"/>
      <c r="F3023" s="10"/>
      <c r="G3023" s="10"/>
      <c r="H3023" s="10"/>
      <c r="I3023" s="10"/>
      <c r="J3023" s="10"/>
      <c r="K3023" s="11"/>
      <c r="L3023" s="11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2"/>
      <c r="AS3023" s="12"/>
      <c r="AT3023" s="12"/>
      <c r="AU3023" s="12"/>
      <c r="AV3023" s="12"/>
      <c r="AW3023" s="12"/>
      <c r="AX3023" s="12"/>
      <c r="AY3023" s="12"/>
      <c r="AZ3023" s="12"/>
      <c r="BA3023" s="12"/>
      <c r="BB3023" s="12"/>
      <c r="BC3023" s="12"/>
      <c r="BD3023" s="12"/>
      <c r="BE3023" s="12"/>
      <c r="BF3023" s="12"/>
      <c r="BG3023" s="12"/>
      <c r="BH3023" s="12"/>
      <c r="BI3023" s="12"/>
      <c r="BJ3023" s="13"/>
      <c r="BK3023" s="13"/>
      <c r="BL3023" s="13"/>
      <c r="BM3023" s="13"/>
      <c r="BN3023" s="13"/>
    </row>
    <row r="3024" spans="1:66" x14ac:dyDescent="0.25">
      <c r="A3024" s="10"/>
      <c r="B3024" s="10"/>
      <c r="C3024" s="10"/>
      <c r="D3024" s="18"/>
      <c r="E3024" s="10"/>
      <c r="F3024" s="10"/>
      <c r="G3024" s="10"/>
      <c r="H3024" s="10"/>
      <c r="I3024" s="10"/>
      <c r="J3024" s="10"/>
      <c r="K3024" s="11"/>
      <c r="L3024" s="11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12"/>
      <c r="AH3024" s="12"/>
      <c r="AI3024" s="12"/>
      <c r="AJ3024" s="12"/>
      <c r="AK3024" s="12"/>
      <c r="AL3024" s="12"/>
      <c r="AM3024" s="12"/>
      <c r="AN3024" s="12"/>
      <c r="AO3024" s="12"/>
      <c r="AP3024" s="12"/>
      <c r="AQ3024" s="12"/>
      <c r="AR3024" s="12"/>
      <c r="AS3024" s="12"/>
      <c r="AT3024" s="12"/>
      <c r="AU3024" s="12"/>
      <c r="AV3024" s="12"/>
      <c r="AW3024" s="12"/>
      <c r="AX3024" s="12"/>
      <c r="AY3024" s="12"/>
      <c r="AZ3024" s="12"/>
      <c r="BA3024" s="12"/>
      <c r="BB3024" s="12"/>
      <c r="BC3024" s="12"/>
      <c r="BD3024" s="12"/>
      <c r="BE3024" s="12"/>
      <c r="BF3024" s="12"/>
      <c r="BG3024" s="12"/>
      <c r="BH3024" s="12"/>
      <c r="BI3024" s="12"/>
      <c r="BJ3024" s="13"/>
      <c r="BK3024" s="13"/>
      <c r="BL3024" s="13"/>
      <c r="BM3024" s="13"/>
      <c r="BN3024" s="13"/>
    </row>
    <row r="3025" spans="1:66" x14ac:dyDescent="0.25">
      <c r="A3025" s="10"/>
      <c r="B3025" s="10"/>
      <c r="C3025" s="10"/>
      <c r="D3025" s="18"/>
      <c r="E3025" s="10"/>
      <c r="F3025" s="10"/>
      <c r="G3025" s="10"/>
      <c r="H3025" s="10"/>
      <c r="I3025" s="10"/>
      <c r="J3025" s="10"/>
      <c r="K3025" s="11"/>
      <c r="L3025" s="11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2"/>
      <c r="AS3025" s="12"/>
      <c r="AT3025" s="12"/>
      <c r="AU3025" s="12"/>
      <c r="AV3025" s="12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12"/>
      <c r="BG3025" s="12"/>
      <c r="BH3025" s="12"/>
      <c r="BI3025" s="12"/>
      <c r="BJ3025" s="13"/>
      <c r="BK3025" s="13"/>
      <c r="BL3025" s="13"/>
      <c r="BM3025" s="13"/>
      <c r="BN3025" s="13"/>
    </row>
    <row r="3026" spans="1:66" x14ac:dyDescent="0.25">
      <c r="A3026" s="10"/>
      <c r="B3026" s="10"/>
      <c r="C3026" s="10"/>
      <c r="D3026" s="18"/>
      <c r="E3026" s="10"/>
      <c r="F3026" s="10"/>
      <c r="G3026" s="10"/>
      <c r="H3026" s="10"/>
      <c r="I3026" s="10"/>
      <c r="J3026" s="10"/>
      <c r="K3026" s="11"/>
      <c r="L3026" s="11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  <c r="AE3026" s="12"/>
      <c r="AF3026" s="12"/>
      <c r="AG3026" s="12"/>
      <c r="AH3026" s="12"/>
      <c r="AI3026" s="12"/>
      <c r="AJ3026" s="12"/>
      <c r="AK3026" s="12"/>
      <c r="AL3026" s="12"/>
      <c r="AM3026" s="12"/>
      <c r="AN3026" s="12"/>
      <c r="AO3026" s="12"/>
      <c r="AP3026" s="12"/>
      <c r="AQ3026" s="12"/>
      <c r="AR3026" s="12"/>
      <c r="AS3026" s="12"/>
      <c r="AT3026" s="12"/>
      <c r="AU3026" s="12"/>
      <c r="AV3026" s="12"/>
      <c r="AW3026" s="12"/>
      <c r="AX3026" s="12"/>
      <c r="AY3026" s="12"/>
      <c r="AZ3026" s="12"/>
      <c r="BA3026" s="12"/>
      <c r="BB3026" s="12"/>
      <c r="BC3026" s="12"/>
      <c r="BD3026" s="12"/>
      <c r="BE3026" s="12"/>
      <c r="BF3026" s="12"/>
      <c r="BG3026" s="12"/>
      <c r="BH3026" s="12"/>
      <c r="BI3026" s="12"/>
      <c r="BJ3026" s="13"/>
      <c r="BK3026" s="13"/>
      <c r="BL3026" s="13"/>
      <c r="BM3026" s="13"/>
      <c r="BN3026" s="13"/>
    </row>
    <row r="3027" spans="1:66" x14ac:dyDescent="0.25">
      <c r="A3027" s="10"/>
      <c r="B3027" s="10"/>
      <c r="C3027" s="10"/>
      <c r="D3027" s="18"/>
      <c r="E3027" s="10"/>
      <c r="F3027" s="10"/>
      <c r="G3027" s="10"/>
      <c r="H3027" s="10"/>
      <c r="I3027" s="10"/>
      <c r="J3027" s="10"/>
      <c r="K3027" s="11"/>
      <c r="L3027" s="11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2"/>
      <c r="AS3027" s="12"/>
      <c r="AT3027" s="12"/>
      <c r="AU3027" s="12"/>
      <c r="AV3027" s="12"/>
      <c r="AW3027" s="12"/>
      <c r="AX3027" s="12"/>
      <c r="AY3027" s="12"/>
      <c r="AZ3027" s="12"/>
      <c r="BA3027" s="12"/>
      <c r="BB3027" s="12"/>
      <c r="BC3027" s="12"/>
      <c r="BD3027" s="12"/>
      <c r="BE3027" s="12"/>
      <c r="BF3027" s="12"/>
      <c r="BG3027" s="12"/>
      <c r="BH3027" s="12"/>
      <c r="BI3027" s="12"/>
      <c r="BJ3027" s="13"/>
      <c r="BK3027" s="13"/>
      <c r="BL3027" s="13"/>
      <c r="BM3027" s="13"/>
      <c r="BN3027" s="13"/>
    </row>
    <row r="3028" spans="1:66" x14ac:dyDescent="0.25">
      <c r="A3028" s="10"/>
      <c r="B3028" s="10"/>
      <c r="C3028" s="10"/>
      <c r="D3028" s="18"/>
      <c r="E3028" s="10"/>
      <c r="F3028" s="10"/>
      <c r="G3028" s="10"/>
      <c r="H3028" s="10"/>
      <c r="I3028" s="10"/>
      <c r="J3028" s="10"/>
      <c r="K3028" s="11"/>
      <c r="L3028" s="11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  <c r="AE3028" s="12"/>
      <c r="AF3028" s="12"/>
      <c r="AG3028" s="12"/>
      <c r="AH3028" s="12"/>
      <c r="AI3028" s="12"/>
      <c r="AJ3028" s="12"/>
      <c r="AK3028" s="12"/>
      <c r="AL3028" s="12"/>
      <c r="AM3028" s="12"/>
      <c r="AN3028" s="12"/>
      <c r="AO3028" s="12"/>
      <c r="AP3028" s="12"/>
      <c r="AQ3028" s="12"/>
      <c r="AR3028" s="12"/>
      <c r="AS3028" s="12"/>
      <c r="AT3028" s="12"/>
      <c r="AU3028" s="12"/>
      <c r="AV3028" s="12"/>
      <c r="AW3028" s="12"/>
      <c r="AX3028" s="12"/>
      <c r="AY3028" s="12"/>
      <c r="AZ3028" s="12"/>
      <c r="BA3028" s="12"/>
      <c r="BB3028" s="12"/>
      <c r="BC3028" s="12"/>
      <c r="BD3028" s="12"/>
      <c r="BE3028" s="12"/>
      <c r="BF3028" s="12"/>
      <c r="BG3028" s="12"/>
      <c r="BH3028" s="12"/>
      <c r="BI3028" s="12"/>
      <c r="BJ3028" s="13"/>
      <c r="BK3028" s="13"/>
      <c r="BL3028" s="13"/>
      <c r="BM3028" s="13"/>
      <c r="BN3028" s="13"/>
    </row>
    <row r="3029" spans="1:66" x14ac:dyDescent="0.25">
      <c r="A3029" s="10"/>
      <c r="B3029" s="10"/>
      <c r="C3029" s="10"/>
      <c r="D3029" s="18"/>
      <c r="E3029" s="10"/>
      <c r="F3029" s="10"/>
      <c r="G3029" s="10"/>
      <c r="H3029" s="10"/>
      <c r="I3029" s="10"/>
      <c r="J3029" s="10"/>
      <c r="K3029" s="11"/>
      <c r="L3029" s="11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2"/>
      <c r="AS3029" s="12"/>
      <c r="AT3029" s="12"/>
      <c r="AU3029" s="12"/>
      <c r="AV3029" s="12"/>
      <c r="AW3029" s="12"/>
      <c r="AX3029" s="12"/>
      <c r="AY3029" s="12"/>
      <c r="AZ3029" s="12"/>
      <c r="BA3029" s="12"/>
      <c r="BB3029" s="12"/>
      <c r="BC3029" s="12"/>
      <c r="BD3029" s="12"/>
      <c r="BE3029" s="12"/>
      <c r="BF3029" s="12"/>
      <c r="BG3029" s="12"/>
      <c r="BH3029" s="12"/>
      <c r="BI3029" s="12"/>
      <c r="BJ3029" s="13"/>
      <c r="BK3029" s="13"/>
      <c r="BL3029" s="13"/>
      <c r="BM3029" s="13"/>
      <c r="BN3029" s="13"/>
    </row>
    <row r="3030" spans="1:66" x14ac:dyDescent="0.25">
      <c r="A3030" s="10"/>
      <c r="B3030" s="10"/>
      <c r="C3030" s="10"/>
      <c r="D3030" s="18"/>
      <c r="E3030" s="10"/>
      <c r="F3030" s="10"/>
      <c r="G3030" s="10"/>
      <c r="H3030" s="10"/>
      <c r="I3030" s="10"/>
      <c r="J3030" s="10"/>
      <c r="K3030" s="11"/>
      <c r="L3030" s="11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12"/>
      <c r="AF3030" s="12"/>
      <c r="AG3030" s="12"/>
      <c r="AH3030" s="12"/>
      <c r="AI3030" s="12"/>
      <c r="AJ3030" s="12"/>
      <c r="AK3030" s="12"/>
      <c r="AL3030" s="12"/>
      <c r="AM3030" s="12"/>
      <c r="AN3030" s="12"/>
      <c r="AO3030" s="12"/>
      <c r="AP3030" s="12"/>
      <c r="AQ3030" s="12"/>
      <c r="AR3030" s="12"/>
      <c r="AS3030" s="12"/>
      <c r="AT3030" s="12"/>
      <c r="AU3030" s="12"/>
      <c r="AV3030" s="12"/>
      <c r="AW3030" s="12"/>
      <c r="AX3030" s="12"/>
      <c r="AY3030" s="12"/>
      <c r="AZ3030" s="12"/>
      <c r="BA3030" s="12"/>
      <c r="BB3030" s="12"/>
      <c r="BC3030" s="12"/>
      <c r="BD3030" s="12"/>
      <c r="BE3030" s="12"/>
      <c r="BF3030" s="12"/>
      <c r="BG3030" s="12"/>
      <c r="BH3030" s="12"/>
      <c r="BI3030" s="12"/>
      <c r="BJ3030" s="13"/>
      <c r="BK3030" s="13"/>
      <c r="BL3030" s="13"/>
      <c r="BM3030" s="13"/>
      <c r="BN3030" s="13"/>
    </row>
    <row r="3031" spans="1:66" x14ac:dyDescent="0.25">
      <c r="A3031" s="10"/>
      <c r="B3031" s="10"/>
      <c r="C3031" s="10"/>
      <c r="D3031" s="18"/>
      <c r="E3031" s="10"/>
      <c r="F3031" s="10"/>
      <c r="G3031" s="10"/>
      <c r="H3031" s="10"/>
      <c r="I3031" s="10"/>
      <c r="J3031" s="10"/>
      <c r="K3031" s="11"/>
      <c r="L3031" s="11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2"/>
      <c r="AS3031" s="12"/>
      <c r="AT3031" s="12"/>
      <c r="AU3031" s="12"/>
      <c r="AV3031" s="12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12"/>
      <c r="BG3031" s="12"/>
      <c r="BH3031" s="12"/>
      <c r="BI3031" s="12"/>
      <c r="BJ3031" s="13"/>
      <c r="BK3031" s="13"/>
      <c r="BL3031" s="13"/>
      <c r="BM3031" s="13"/>
      <c r="BN3031" s="13"/>
    </row>
    <row r="3032" spans="1:66" x14ac:dyDescent="0.25">
      <c r="A3032" s="10"/>
      <c r="B3032" s="10"/>
      <c r="C3032" s="10"/>
      <c r="D3032" s="18"/>
      <c r="E3032" s="10"/>
      <c r="F3032" s="10"/>
      <c r="G3032" s="10"/>
      <c r="H3032" s="10"/>
      <c r="I3032" s="10"/>
      <c r="J3032" s="10"/>
      <c r="K3032" s="11"/>
      <c r="L3032" s="11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  <c r="AE3032" s="12"/>
      <c r="AF3032" s="12"/>
      <c r="AG3032" s="12"/>
      <c r="AH3032" s="12"/>
      <c r="AI3032" s="12"/>
      <c r="AJ3032" s="12"/>
      <c r="AK3032" s="12"/>
      <c r="AL3032" s="12"/>
      <c r="AM3032" s="12"/>
      <c r="AN3032" s="12"/>
      <c r="AO3032" s="12"/>
      <c r="AP3032" s="12"/>
      <c r="AQ3032" s="12"/>
      <c r="AR3032" s="12"/>
      <c r="AS3032" s="12"/>
      <c r="AT3032" s="12"/>
      <c r="AU3032" s="12"/>
      <c r="AV3032" s="12"/>
      <c r="AW3032" s="12"/>
      <c r="AX3032" s="12"/>
      <c r="AY3032" s="12"/>
      <c r="AZ3032" s="12"/>
      <c r="BA3032" s="12"/>
      <c r="BB3032" s="12"/>
      <c r="BC3032" s="12"/>
      <c r="BD3032" s="12"/>
      <c r="BE3032" s="12"/>
      <c r="BF3032" s="12"/>
      <c r="BG3032" s="12"/>
      <c r="BH3032" s="12"/>
      <c r="BI3032" s="12"/>
      <c r="BJ3032" s="13"/>
      <c r="BK3032" s="13"/>
      <c r="BL3032" s="13"/>
      <c r="BM3032" s="13"/>
      <c r="BN3032" s="13"/>
    </row>
    <row r="3033" spans="1:66" x14ac:dyDescent="0.25">
      <c r="A3033" s="10"/>
      <c r="B3033" s="10"/>
      <c r="C3033" s="10"/>
      <c r="D3033" s="18"/>
      <c r="E3033" s="10"/>
      <c r="F3033" s="10"/>
      <c r="G3033" s="10"/>
      <c r="H3033" s="10"/>
      <c r="I3033" s="10"/>
      <c r="J3033" s="10"/>
      <c r="K3033" s="11"/>
      <c r="L3033" s="11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2"/>
      <c r="AS3033" s="12"/>
      <c r="AT3033" s="12"/>
      <c r="AU3033" s="12"/>
      <c r="AV3033" s="12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12"/>
      <c r="BG3033" s="12"/>
      <c r="BH3033" s="12"/>
      <c r="BI3033" s="12"/>
      <c r="BJ3033" s="13"/>
      <c r="BK3033" s="13"/>
      <c r="BL3033" s="13"/>
      <c r="BM3033" s="13"/>
      <c r="BN3033" s="13"/>
    </row>
    <row r="3034" spans="1:66" x14ac:dyDescent="0.25">
      <c r="A3034" s="10"/>
      <c r="B3034" s="10"/>
      <c r="C3034" s="10"/>
      <c r="D3034" s="18"/>
      <c r="E3034" s="10"/>
      <c r="F3034" s="10"/>
      <c r="G3034" s="10"/>
      <c r="H3034" s="10"/>
      <c r="I3034" s="10"/>
      <c r="J3034" s="10"/>
      <c r="K3034" s="11"/>
      <c r="L3034" s="11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  <c r="AE3034" s="12"/>
      <c r="AF3034" s="12"/>
      <c r="AG3034" s="12"/>
      <c r="AH3034" s="12"/>
      <c r="AI3034" s="12"/>
      <c r="AJ3034" s="12"/>
      <c r="AK3034" s="12"/>
      <c r="AL3034" s="12"/>
      <c r="AM3034" s="12"/>
      <c r="AN3034" s="12"/>
      <c r="AO3034" s="12"/>
      <c r="AP3034" s="12"/>
      <c r="AQ3034" s="12"/>
      <c r="AR3034" s="12"/>
      <c r="AS3034" s="12"/>
      <c r="AT3034" s="12"/>
      <c r="AU3034" s="12"/>
      <c r="AV3034" s="12"/>
      <c r="AW3034" s="12"/>
      <c r="AX3034" s="12"/>
      <c r="AY3034" s="12"/>
      <c r="AZ3034" s="12"/>
      <c r="BA3034" s="12"/>
      <c r="BB3034" s="12"/>
      <c r="BC3034" s="12"/>
      <c r="BD3034" s="12"/>
      <c r="BE3034" s="12"/>
      <c r="BF3034" s="12"/>
      <c r="BG3034" s="12"/>
      <c r="BH3034" s="12"/>
      <c r="BI3034" s="12"/>
      <c r="BJ3034" s="13"/>
      <c r="BK3034" s="13"/>
      <c r="BL3034" s="13"/>
      <c r="BM3034" s="13"/>
      <c r="BN3034" s="13"/>
    </row>
    <row r="3035" spans="1:66" x14ac:dyDescent="0.25">
      <c r="A3035" s="10"/>
      <c r="B3035" s="10"/>
      <c r="C3035" s="10"/>
      <c r="D3035" s="18"/>
      <c r="E3035" s="10"/>
      <c r="F3035" s="10"/>
      <c r="G3035" s="10"/>
      <c r="H3035" s="10"/>
      <c r="I3035" s="10"/>
      <c r="J3035" s="10"/>
      <c r="K3035" s="11"/>
      <c r="L3035" s="11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2"/>
      <c r="AS3035" s="12"/>
      <c r="AT3035" s="12"/>
      <c r="AU3035" s="12"/>
      <c r="AV3035" s="12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12"/>
      <c r="BG3035" s="12"/>
      <c r="BH3035" s="12"/>
      <c r="BI3035" s="12"/>
      <c r="BJ3035" s="13"/>
      <c r="BK3035" s="13"/>
      <c r="BL3035" s="13"/>
      <c r="BM3035" s="13"/>
      <c r="BN3035" s="13"/>
    </row>
    <row r="3036" spans="1:66" x14ac:dyDescent="0.25">
      <c r="A3036" s="10"/>
      <c r="B3036" s="10"/>
      <c r="C3036" s="10"/>
      <c r="D3036" s="18"/>
      <c r="E3036" s="10"/>
      <c r="F3036" s="10"/>
      <c r="G3036" s="10"/>
      <c r="H3036" s="10"/>
      <c r="I3036" s="10"/>
      <c r="J3036" s="10"/>
      <c r="K3036" s="11"/>
      <c r="L3036" s="11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  <c r="AE3036" s="12"/>
      <c r="AF3036" s="12"/>
      <c r="AG3036" s="12"/>
      <c r="AH3036" s="12"/>
      <c r="AI3036" s="12"/>
      <c r="AJ3036" s="12"/>
      <c r="AK3036" s="12"/>
      <c r="AL3036" s="12"/>
      <c r="AM3036" s="12"/>
      <c r="AN3036" s="12"/>
      <c r="AO3036" s="12"/>
      <c r="AP3036" s="12"/>
      <c r="AQ3036" s="12"/>
      <c r="AR3036" s="12"/>
      <c r="AS3036" s="12"/>
      <c r="AT3036" s="12"/>
      <c r="AU3036" s="12"/>
      <c r="AV3036" s="12"/>
      <c r="AW3036" s="12"/>
      <c r="AX3036" s="12"/>
      <c r="AY3036" s="12"/>
      <c r="AZ3036" s="12"/>
      <c r="BA3036" s="12"/>
      <c r="BB3036" s="12"/>
      <c r="BC3036" s="12"/>
      <c r="BD3036" s="12"/>
      <c r="BE3036" s="12"/>
      <c r="BF3036" s="12"/>
      <c r="BG3036" s="12"/>
      <c r="BH3036" s="12"/>
      <c r="BI3036" s="12"/>
      <c r="BJ3036" s="13"/>
      <c r="BK3036" s="13"/>
      <c r="BL3036" s="13"/>
      <c r="BM3036" s="13"/>
      <c r="BN3036" s="13"/>
    </row>
    <row r="3037" spans="1:66" x14ac:dyDescent="0.25">
      <c r="A3037" s="10"/>
      <c r="B3037" s="10"/>
      <c r="C3037" s="10"/>
      <c r="D3037" s="18"/>
      <c r="E3037" s="10"/>
      <c r="F3037" s="10"/>
      <c r="G3037" s="10"/>
      <c r="H3037" s="10"/>
      <c r="I3037" s="10"/>
      <c r="J3037" s="10"/>
      <c r="K3037" s="11"/>
      <c r="L3037" s="11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2"/>
      <c r="AS3037" s="12"/>
      <c r="AT3037" s="12"/>
      <c r="AU3037" s="12"/>
      <c r="AV3037" s="12"/>
      <c r="AW3037" s="12"/>
      <c r="AX3037" s="12"/>
      <c r="AY3037" s="12"/>
      <c r="AZ3037" s="12"/>
      <c r="BA3037" s="12"/>
      <c r="BB3037" s="12"/>
      <c r="BC3037" s="12"/>
      <c r="BD3037" s="12"/>
      <c r="BE3037" s="12"/>
      <c r="BF3037" s="12"/>
      <c r="BG3037" s="12"/>
      <c r="BH3037" s="12"/>
      <c r="BI3037" s="12"/>
      <c r="BJ3037" s="13"/>
      <c r="BK3037" s="13"/>
      <c r="BL3037" s="13"/>
      <c r="BM3037" s="13"/>
      <c r="BN3037" s="13"/>
    </row>
    <row r="3038" spans="1:66" x14ac:dyDescent="0.25">
      <c r="A3038" s="10"/>
      <c r="B3038" s="10"/>
      <c r="C3038" s="10"/>
      <c r="D3038" s="18"/>
      <c r="E3038" s="10"/>
      <c r="F3038" s="10"/>
      <c r="G3038" s="10"/>
      <c r="H3038" s="10"/>
      <c r="I3038" s="10"/>
      <c r="J3038" s="10"/>
      <c r="K3038" s="11"/>
      <c r="L3038" s="11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  <c r="AE3038" s="12"/>
      <c r="AF3038" s="12"/>
      <c r="AG3038" s="12"/>
      <c r="AH3038" s="12"/>
      <c r="AI3038" s="12"/>
      <c r="AJ3038" s="12"/>
      <c r="AK3038" s="12"/>
      <c r="AL3038" s="12"/>
      <c r="AM3038" s="12"/>
      <c r="AN3038" s="12"/>
      <c r="AO3038" s="12"/>
      <c r="AP3038" s="12"/>
      <c r="AQ3038" s="12"/>
      <c r="AR3038" s="12"/>
      <c r="AS3038" s="12"/>
      <c r="AT3038" s="12"/>
      <c r="AU3038" s="12"/>
      <c r="AV3038" s="12"/>
      <c r="AW3038" s="12"/>
      <c r="AX3038" s="12"/>
      <c r="AY3038" s="12"/>
      <c r="AZ3038" s="12"/>
      <c r="BA3038" s="12"/>
      <c r="BB3038" s="12"/>
      <c r="BC3038" s="12"/>
      <c r="BD3038" s="12"/>
      <c r="BE3038" s="12"/>
      <c r="BF3038" s="12"/>
      <c r="BG3038" s="12"/>
      <c r="BH3038" s="12"/>
      <c r="BI3038" s="12"/>
      <c r="BJ3038" s="13"/>
      <c r="BK3038" s="13"/>
      <c r="BL3038" s="13"/>
      <c r="BM3038" s="13"/>
      <c r="BN3038" s="13"/>
    </row>
    <row r="3039" spans="1:66" x14ac:dyDescent="0.25">
      <c r="A3039" s="10"/>
      <c r="B3039" s="10"/>
      <c r="C3039" s="10"/>
      <c r="D3039" s="18"/>
      <c r="E3039" s="10"/>
      <c r="F3039" s="10"/>
      <c r="G3039" s="10"/>
      <c r="H3039" s="10"/>
      <c r="I3039" s="10"/>
      <c r="J3039" s="10"/>
      <c r="K3039" s="11"/>
      <c r="L3039" s="11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2"/>
      <c r="AS3039" s="12"/>
      <c r="AT3039" s="12"/>
      <c r="AU3039" s="12"/>
      <c r="AV3039" s="12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12"/>
      <c r="BG3039" s="12"/>
      <c r="BH3039" s="12"/>
      <c r="BI3039" s="12"/>
      <c r="BJ3039" s="13"/>
      <c r="BK3039" s="13"/>
      <c r="BL3039" s="13"/>
      <c r="BM3039" s="13"/>
      <c r="BN3039" s="13"/>
    </row>
    <row r="3040" spans="1:66" x14ac:dyDescent="0.25">
      <c r="A3040" s="10"/>
      <c r="B3040" s="10"/>
      <c r="C3040" s="10"/>
      <c r="D3040" s="18"/>
      <c r="E3040" s="10"/>
      <c r="F3040" s="10"/>
      <c r="G3040" s="10"/>
      <c r="H3040" s="10"/>
      <c r="I3040" s="10"/>
      <c r="J3040" s="10"/>
      <c r="K3040" s="11"/>
      <c r="L3040" s="11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12"/>
      <c r="AE3040" s="12"/>
      <c r="AF3040" s="12"/>
      <c r="AG3040" s="12"/>
      <c r="AH3040" s="12"/>
      <c r="AI3040" s="12"/>
      <c r="AJ3040" s="12"/>
      <c r="AK3040" s="12"/>
      <c r="AL3040" s="12"/>
      <c r="AM3040" s="12"/>
      <c r="AN3040" s="12"/>
      <c r="AO3040" s="12"/>
      <c r="AP3040" s="12"/>
      <c r="AQ3040" s="12"/>
      <c r="AR3040" s="12"/>
      <c r="AS3040" s="12"/>
      <c r="AT3040" s="12"/>
      <c r="AU3040" s="12"/>
      <c r="AV3040" s="12"/>
      <c r="AW3040" s="12"/>
      <c r="AX3040" s="12"/>
      <c r="AY3040" s="12"/>
      <c r="AZ3040" s="12"/>
      <c r="BA3040" s="12"/>
      <c r="BB3040" s="12"/>
      <c r="BC3040" s="12"/>
      <c r="BD3040" s="12"/>
      <c r="BE3040" s="12"/>
      <c r="BF3040" s="12"/>
      <c r="BG3040" s="12"/>
      <c r="BH3040" s="12"/>
      <c r="BI3040" s="12"/>
      <c r="BJ3040" s="13"/>
      <c r="BK3040" s="13"/>
      <c r="BL3040" s="13"/>
      <c r="BM3040" s="13"/>
      <c r="BN3040" s="13"/>
    </row>
    <row r="3041" spans="1:66" x14ac:dyDescent="0.25">
      <c r="A3041" s="10"/>
      <c r="B3041" s="10"/>
      <c r="C3041" s="10"/>
      <c r="D3041" s="18"/>
      <c r="E3041" s="10"/>
      <c r="F3041" s="10"/>
      <c r="G3041" s="10"/>
      <c r="H3041" s="10"/>
      <c r="I3041" s="10"/>
      <c r="J3041" s="10"/>
      <c r="K3041" s="11"/>
      <c r="L3041" s="11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2"/>
      <c r="AS3041" s="12"/>
      <c r="AT3041" s="12"/>
      <c r="AU3041" s="12"/>
      <c r="AV3041" s="12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12"/>
      <c r="BG3041" s="12"/>
      <c r="BH3041" s="12"/>
      <c r="BI3041" s="12"/>
      <c r="BJ3041" s="13"/>
      <c r="BK3041" s="13"/>
      <c r="BL3041" s="13"/>
      <c r="BM3041" s="13"/>
      <c r="BN3041" s="13"/>
    </row>
    <row r="3042" spans="1:66" x14ac:dyDescent="0.25">
      <c r="A3042" s="10"/>
      <c r="B3042" s="10"/>
      <c r="C3042" s="10"/>
      <c r="D3042" s="18"/>
      <c r="E3042" s="10"/>
      <c r="F3042" s="10"/>
      <c r="G3042" s="10"/>
      <c r="H3042" s="10"/>
      <c r="I3042" s="10"/>
      <c r="J3042" s="10"/>
      <c r="K3042" s="11"/>
      <c r="L3042" s="11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2"/>
      <c r="AH3042" s="12"/>
      <c r="AI3042" s="12"/>
      <c r="AJ3042" s="12"/>
      <c r="AK3042" s="12"/>
      <c r="AL3042" s="12"/>
      <c r="AM3042" s="12"/>
      <c r="AN3042" s="12"/>
      <c r="AO3042" s="12"/>
      <c r="AP3042" s="12"/>
      <c r="AQ3042" s="12"/>
      <c r="AR3042" s="12"/>
      <c r="AS3042" s="12"/>
      <c r="AT3042" s="12"/>
      <c r="AU3042" s="12"/>
      <c r="AV3042" s="12"/>
      <c r="AW3042" s="12"/>
      <c r="AX3042" s="12"/>
      <c r="AY3042" s="12"/>
      <c r="AZ3042" s="12"/>
      <c r="BA3042" s="12"/>
      <c r="BB3042" s="12"/>
      <c r="BC3042" s="12"/>
      <c r="BD3042" s="12"/>
      <c r="BE3042" s="12"/>
      <c r="BF3042" s="12"/>
      <c r="BG3042" s="12"/>
      <c r="BH3042" s="12"/>
      <c r="BI3042" s="12"/>
      <c r="BJ3042" s="13"/>
      <c r="BK3042" s="13"/>
      <c r="BL3042" s="13"/>
      <c r="BM3042" s="13"/>
      <c r="BN3042" s="13"/>
    </row>
    <row r="3043" spans="1:66" x14ac:dyDescent="0.25">
      <c r="A3043" s="10"/>
      <c r="B3043" s="10"/>
      <c r="C3043" s="10"/>
      <c r="D3043" s="18"/>
      <c r="E3043" s="10"/>
      <c r="F3043" s="10"/>
      <c r="G3043" s="10"/>
      <c r="H3043" s="10"/>
      <c r="I3043" s="10"/>
      <c r="J3043" s="10"/>
      <c r="K3043" s="11"/>
      <c r="L3043" s="11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2"/>
      <c r="AS3043" s="12"/>
      <c r="AT3043" s="12"/>
      <c r="AU3043" s="12"/>
      <c r="AV3043" s="12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12"/>
      <c r="BG3043" s="12"/>
      <c r="BH3043" s="12"/>
      <c r="BI3043" s="12"/>
      <c r="BJ3043" s="13"/>
      <c r="BK3043" s="13"/>
      <c r="BL3043" s="13"/>
      <c r="BM3043" s="13"/>
      <c r="BN3043" s="13"/>
    </row>
    <row r="3044" spans="1:66" x14ac:dyDescent="0.25">
      <c r="A3044" s="10"/>
      <c r="B3044" s="10"/>
      <c r="C3044" s="10"/>
      <c r="D3044" s="18"/>
      <c r="E3044" s="10"/>
      <c r="F3044" s="10"/>
      <c r="G3044" s="10"/>
      <c r="H3044" s="10"/>
      <c r="I3044" s="10"/>
      <c r="J3044" s="10"/>
      <c r="K3044" s="11"/>
      <c r="L3044" s="11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12"/>
      <c r="AF3044" s="12"/>
      <c r="AG3044" s="12"/>
      <c r="AH3044" s="12"/>
      <c r="AI3044" s="12"/>
      <c r="AJ3044" s="12"/>
      <c r="AK3044" s="12"/>
      <c r="AL3044" s="12"/>
      <c r="AM3044" s="12"/>
      <c r="AN3044" s="12"/>
      <c r="AO3044" s="12"/>
      <c r="AP3044" s="12"/>
      <c r="AQ3044" s="12"/>
      <c r="AR3044" s="12"/>
      <c r="AS3044" s="12"/>
      <c r="AT3044" s="12"/>
      <c r="AU3044" s="12"/>
      <c r="AV3044" s="12"/>
      <c r="AW3044" s="12"/>
      <c r="AX3044" s="12"/>
      <c r="AY3044" s="12"/>
      <c r="AZ3044" s="12"/>
      <c r="BA3044" s="12"/>
      <c r="BB3044" s="12"/>
      <c r="BC3044" s="12"/>
      <c r="BD3044" s="12"/>
      <c r="BE3044" s="12"/>
      <c r="BF3044" s="12"/>
      <c r="BG3044" s="12"/>
      <c r="BH3044" s="12"/>
      <c r="BI3044" s="12"/>
      <c r="BJ3044" s="13"/>
      <c r="BK3044" s="13"/>
      <c r="BL3044" s="13"/>
      <c r="BM3044" s="13"/>
      <c r="BN3044" s="13"/>
    </row>
    <row r="3045" spans="1:66" x14ac:dyDescent="0.25">
      <c r="A3045" s="10"/>
      <c r="B3045" s="10"/>
      <c r="C3045" s="10"/>
      <c r="D3045" s="18"/>
      <c r="E3045" s="10"/>
      <c r="F3045" s="10"/>
      <c r="G3045" s="10"/>
      <c r="H3045" s="10"/>
      <c r="I3045" s="10"/>
      <c r="J3045" s="10"/>
      <c r="K3045" s="11"/>
      <c r="L3045" s="11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2"/>
      <c r="AS3045" s="12"/>
      <c r="AT3045" s="12"/>
      <c r="AU3045" s="12"/>
      <c r="AV3045" s="12"/>
      <c r="AW3045" s="12"/>
      <c r="AX3045" s="12"/>
      <c r="AY3045" s="12"/>
      <c r="AZ3045" s="12"/>
      <c r="BA3045" s="12"/>
      <c r="BB3045" s="12"/>
      <c r="BC3045" s="12"/>
      <c r="BD3045" s="12"/>
      <c r="BE3045" s="12"/>
      <c r="BF3045" s="12"/>
      <c r="BG3045" s="12"/>
      <c r="BH3045" s="12"/>
      <c r="BI3045" s="12"/>
      <c r="BJ3045" s="13"/>
      <c r="BK3045" s="13"/>
      <c r="BL3045" s="13"/>
      <c r="BM3045" s="13"/>
      <c r="BN3045" s="13"/>
    </row>
    <row r="3046" spans="1:66" x14ac:dyDescent="0.25">
      <c r="A3046" s="10"/>
      <c r="B3046" s="10"/>
      <c r="C3046" s="10"/>
      <c r="D3046" s="18"/>
      <c r="E3046" s="10"/>
      <c r="F3046" s="10"/>
      <c r="G3046" s="10"/>
      <c r="H3046" s="10"/>
      <c r="I3046" s="10"/>
      <c r="J3046" s="10"/>
      <c r="K3046" s="11"/>
      <c r="L3046" s="11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  <c r="AE3046" s="12"/>
      <c r="AF3046" s="12"/>
      <c r="AG3046" s="12"/>
      <c r="AH3046" s="12"/>
      <c r="AI3046" s="12"/>
      <c r="AJ3046" s="12"/>
      <c r="AK3046" s="12"/>
      <c r="AL3046" s="12"/>
      <c r="AM3046" s="12"/>
      <c r="AN3046" s="12"/>
      <c r="AO3046" s="12"/>
      <c r="AP3046" s="12"/>
      <c r="AQ3046" s="12"/>
      <c r="AR3046" s="12"/>
      <c r="AS3046" s="12"/>
      <c r="AT3046" s="12"/>
      <c r="AU3046" s="12"/>
      <c r="AV3046" s="12"/>
      <c r="AW3046" s="12"/>
      <c r="AX3046" s="12"/>
      <c r="AY3046" s="12"/>
      <c r="AZ3046" s="12"/>
      <c r="BA3046" s="12"/>
      <c r="BB3046" s="12"/>
      <c r="BC3046" s="12"/>
      <c r="BD3046" s="12"/>
      <c r="BE3046" s="12"/>
      <c r="BF3046" s="12"/>
      <c r="BG3046" s="12"/>
      <c r="BH3046" s="12"/>
      <c r="BI3046" s="12"/>
      <c r="BJ3046" s="13"/>
      <c r="BK3046" s="13"/>
      <c r="BL3046" s="13"/>
      <c r="BM3046" s="13"/>
      <c r="BN3046" s="13"/>
    </row>
    <row r="3047" spans="1:66" x14ac:dyDescent="0.25">
      <c r="A3047" s="10"/>
      <c r="B3047" s="10"/>
      <c r="C3047" s="10"/>
      <c r="D3047" s="18"/>
      <c r="E3047" s="10"/>
      <c r="F3047" s="10"/>
      <c r="G3047" s="10"/>
      <c r="H3047" s="10"/>
      <c r="I3047" s="10"/>
      <c r="J3047" s="10"/>
      <c r="K3047" s="11"/>
      <c r="L3047" s="11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2"/>
      <c r="AS3047" s="12"/>
      <c r="AT3047" s="12"/>
      <c r="AU3047" s="12"/>
      <c r="AV3047" s="12"/>
      <c r="AW3047" s="12"/>
      <c r="AX3047" s="12"/>
      <c r="AY3047" s="12"/>
      <c r="AZ3047" s="12"/>
      <c r="BA3047" s="12"/>
      <c r="BB3047" s="12"/>
      <c r="BC3047" s="12"/>
      <c r="BD3047" s="12"/>
      <c r="BE3047" s="12"/>
      <c r="BF3047" s="12"/>
      <c r="BG3047" s="12"/>
      <c r="BH3047" s="12"/>
      <c r="BI3047" s="12"/>
      <c r="BJ3047" s="13"/>
      <c r="BK3047" s="13"/>
      <c r="BL3047" s="13"/>
      <c r="BM3047" s="13"/>
      <c r="BN3047" s="13"/>
    </row>
    <row r="3048" spans="1:66" x14ac:dyDescent="0.25">
      <c r="A3048" s="10"/>
      <c r="B3048" s="10"/>
      <c r="C3048" s="10"/>
      <c r="D3048" s="18"/>
      <c r="E3048" s="10"/>
      <c r="F3048" s="10"/>
      <c r="G3048" s="10"/>
      <c r="H3048" s="10"/>
      <c r="I3048" s="10"/>
      <c r="J3048" s="10"/>
      <c r="K3048" s="11"/>
      <c r="L3048" s="11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12"/>
      <c r="AP3048" s="12"/>
      <c r="AQ3048" s="12"/>
      <c r="AR3048" s="12"/>
      <c r="AS3048" s="12"/>
      <c r="AT3048" s="12"/>
      <c r="AU3048" s="12"/>
      <c r="AV3048" s="12"/>
      <c r="AW3048" s="12"/>
      <c r="AX3048" s="12"/>
      <c r="AY3048" s="12"/>
      <c r="AZ3048" s="12"/>
      <c r="BA3048" s="12"/>
      <c r="BB3048" s="12"/>
      <c r="BC3048" s="12"/>
      <c r="BD3048" s="12"/>
      <c r="BE3048" s="12"/>
      <c r="BF3048" s="12"/>
      <c r="BG3048" s="12"/>
      <c r="BH3048" s="12"/>
      <c r="BI3048" s="12"/>
      <c r="BJ3048" s="13"/>
      <c r="BK3048" s="13"/>
      <c r="BL3048" s="13"/>
      <c r="BM3048" s="13"/>
      <c r="BN3048" s="13"/>
    </row>
    <row r="3049" spans="1:66" x14ac:dyDescent="0.25">
      <c r="A3049" s="10"/>
      <c r="B3049" s="10"/>
      <c r="C3049" s="10"/>
      <c r="D3049" s="18"/>
      <c r="E3049" s="10"/>
      <c r="F3049" s="10"/>
      <c r="G3049" s="10"/>
      <c r="H3049" s="10"/>
      <c r="I3049" s="10"/>
      <c r="J3049" s="10"/>
      <c r="K3049" s="11"/>
      <c r="L3049" s="11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2"/>
      <c r="AS3049" s="12"/>
      <c r="AT3049" s="12"/>
      <c r="AU3049" s="12"/>
      <c r="AV3049" s="12"/>
      <c r="AW3049" s="12"/>
      <c r="AX3049" s="12"/>
      <c r="AY3049" s="12"/>
      <c r="AZ3049" s="12"/>
      <c r="BA3049" s="12"/>
      <c r="BB3049" s="12"/>
      <c r="BC3049" s="12"/>
      <c r="BD3049" s="12"/>
      <c r="BE3049" s="12"/>
      <c r="BF3049" s="12"/>
      <c r="BG3049" s="12"/>
      <c r="BH3049" s="12"/>
      <c r="BI3049" s="12"/>
      <c r="BJ3049" s="13"/>
      <c r="BK3049" s="13"/>
      <c r="BL3049" s="13"/>
      <c r="BM3049" s="13"/>
      <c r="BN3049" s="13"/>
    </row>
    <row r="3050" spans="1:66" x14ac:dyDescent="0.25">
      <c r="A3050" s="10"/>
      <c r="B3050" s="10"/>
      <c r="C3050" s="10"/>
      <c r="D3050" s="18"/>
      <c r="E3050" s="10"/>
      <c r="F3050" s="10"/>
      <c r="G3050" s="10"/>
      <c r="H3050" s="10"/>
      <c r="I3050" s="10"/>
      <c r="J3050" s="10"/>
      <c r="K3050" s="11"/>
      <c r="L3050" s="11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  <c r="AE3050" s="12"/>
      <c r="AF3050" s="12"/>
      <c r="AG3050" s="12"/>
      <c r="AH3050" s="12"/>
      <c r="AI3050" s="12"/>
      <c r="AJ3050" s="12"/>
      <c r="AK3050" s="12"/>
      <c r="AL3050" s="12"/>
      <c r="AM3050" s="12"/>
      <c r="AN3050" s="12"/>
      <c r="AO3050" s="12"/>
      <c r="AP3050" s="12"/>
      <c r="AQ3050" s="12"/>
      <c r="AR3050" s="12"/>
      <c r="AS3050" s="12"/>
      <c r="AT3050" s="12"/>
      <c r="AU3050" s="12"/>
      <c r="AV3050" s="12"/>
      <c r="AW3050" s="12"/>
      <c r="AX3050" s="12"/>
      <c r="AY3050" s="12"/>
      <c r="AZ3050" s="12"/>
      <c r="BA3050" s="12"/>
      <c r="BB3050" s="12"/>
      <c r="BC3050" s="12"/>
      <c r="BD3050" s="12"/>
      <c r="BE3050" s="12"/>
      <c r="BF3050" s="12"/>
      <c r="BG3050" s="12"/>
      <c r="BH3050" s="12"/>
      <c r="BI3050" s="12"/>
      <c r="BJ3050" s="13"/>
      <c r="BK3050" s="13"/>
      <c r="BL3050" s="13"/>
      <c r="BM3050" s="13"/>
      <c r="BN3050" s="13"/>
    </row>
    <row r="3051" spans="1:66" x14ac:dyDescent="0.25">
      <c r="A3051" s="10"/>
      <c r="B3051" s="10"/>
      <c r="C3051" s="10"/>
      <c r="D3051" s="18"/>
      <c r="E3051" s="10"/>
      <c r="F3051" s="10"/>
      <c r="G3051" s="10"/>
      <c r="H3051" s="10"/>
      <c r="I3051" s="10"/>
      <c r="J3051" s="10"/>
      <c r="K3051" s="11"/>
      <c r="L3051" s="11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2"/>
      <c r="AS3051" s="12"/>
      <c r="AT3051" s="12"/>
      <c r="AU3051" s="12"/>
      <c r="AV3051" s="12"/>
      <c r="AW3051" s="12"/>
      <c r="AX3051" s="12"/>
      <c r="AY3051" s="12"/>
      <c r="AZ3051" s="12"/>
      <c r="BA3051" s="12"/>
      <c r="BB3051" s="12"/>
      <c r="BC3051" s="12"/>
      <c r="BD3051" s="12"/>
      <c r="BE3051" s="12"/>
      <c r="BF3051" s="12"/>
      <c r="BG3051" s="12"/>
      <c r="BH3051" s="12"/>
      <c r="BI3051" s="12"/>
      <c r="BJ3051" s="13"/>
      <c r="BK3051" s="13"/>
      <c r="BL3051" s="13"/>
      <c r="BM3051" s="13"/>
      <c r="BN3051" s="13"/>
    </row>
    <row r="3052" spans="1:66" x14ac:dyDescent="0.25">
      <c r="A3052" s="10"/>
      <c r="B3052" s="10"/>
      <c r="C3052" s="10"/>
      <c r="D3052" s="18"/>
      <c r="E3052" s="10"/>
      <c r="F3052" s="10"/>
      <c r="G3052" s="10"/>
      <c r="H3052" s="10"/>
      <c r="I3052" s="10"/>
      <c r="J3052" s="10"/>
      <c r="K3052" s="11"/>
      <c r="L3052" s="11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  <c r="AE3052" s="12"/>
      <c r="AF3052" s="12"/>
      <c r="AG3052" s="12"/>
      <c r="AH3052" s="12"/>
      <c r="AI3052" s="12"/>
      <c r="AJ3052" s="12"/>
      <c r="AK3052" s="12"/>
      <c r="AL3052" s="12"/>
      <c r="AM3052" s="12"/>
      <c r="AN3052" s="12"/>
      <c r="AO3052" s="12"/>
      <c r="AP3052" s="12"/>
      <c r="AQ3052" s="12"/>
      <c r="AR3052" s="12"/>
      <c r="AS3052" s="12"/>
      <c r="AT3052" s="12"/>
      <c r="AU3052" s="12"/>
      <c r="AV3052" s="12"/>
      <c r="AW3052" s="12"/>
      <c r="AX3052" s="12"/>
      <c r="AY3052" s="12"/>
      <c r="AZ3052" s="12"/>
      <c r="BA3052" s="12"/>
      <c r="BB3052" s="12"/>
      <c r="BC3052" s="12"/>
      <c r="BD3052" s="12"/>
      <c r="BE3052" s="12"/>
      <c r="BF3052" s="12"/>
      <c r="BG3052" s="12"/>
      <c r="BH3052" s="12"/>
      <c r="BI3052" s="12"/>
      <c r="BJ3052" s="13"/>
      <c r="BK3052" s="13"/>
      <c r="BL3052" s="13"/>
      <c r="BM3052" s="13"/>
      <c r="BN3052" s="13"/>
    </row>
    <row r="3053" spans="1:66" x14ac:dyDescent="0.25">
      <c r="A3053" s="10"/>
      <c r="B3053" s="10"/>
      <c r="C3053" s="10"/>
      <c r="D3053" s="18"/>
      <c r="E3053" s="10"/>
      <c r="F3053" s="10"/>
      <c r="G3053" s="10"/>
      <c r="H3053" s="10"/>
      <c r="I3053" s="10"/>
      <c r="J3053" s="10"/>
      <c r="K3053" s="11"/>
      <c r="L3053" s="11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2"/>
      <c r="AS3053" s="12"/>
      <c r="AT3053" s="12"/>
      <c r="AU3053" s="12"/>
      <c r="AV3053" s="12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12"/>
      <c r="BG3053" s="12"/>
      <c r="BH3053" s="12"/>
      <c r="BI3053" s="12"/>
      <c r="BJ3053" s="13"/>
      <c r="BK3053" s="13"/>
      <c r="BL3053" s="13"/>
      <c r="BM3053" s="13"/>
      <c r="BN3053" s="13"/>
    </row>
    <row r="3054" spans="1:66" x14ac:dyDescent="0.25">
      <c r="A3054" s="10"/>
      <c r="B3054" s="10"/>
      <c r="C3054" s="10"/>
      <c r="D3054" s="18"/>
      <c r="E3054" s="10"/>
      <c r="F3054" s="10"/>
      <c r="G3054" s="10"/>
      <c r="H3054" s="10"/>
      <c r="I3054" s="10"/>
      <c r="J3054" s="10"/>
      <c r="K3054" s="11"/>
      <c r="L3054" s="11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  <c r="AE3054" s="12"/>
      <c r="AF3054" s="12"/>
      <c r="AG3054" s="12"/>
      <c r="AH3054" s="12"/>
      <c r="AI3054" s="12"/>
      <c r="AJ3054" s="12"/>
      <c r="AK3054" s="12"/>
      <c r="AL3054" s="12"/>
      <c r="AM3054" s="12"/>
      <c r="AN3054" s="12"/>
      <c r="AO3054" s="12"/>
      <c r="AP3054" s="12"/>
      <c r="AQ3054" s="12"/>
      <c r="AR3054" s="12"/>
      <c r="AS3054" s="12"/>
      <c r="AT3054" s="12"/>
      <c r="AU3054" s="12"/>
      <c r="AV3054" s="12"/>
      <c r="AW3054" s="12"/>
      <c r="AX3054" s="12"/>
      <c r="AY3054" s="12"/>
      <c r="AZ3054" s="12"/>
      <c r="BA3054" s="12"/>
      <c r="BB3054" s="12"/>
      <c r="BC3054" s="12"/>
      <c r="BD3054" s="12"/>
      <c r="BE3054" s="12"/>
      <c r="BF3054" s="12"/>
      <c r="BG3054" s="12"/>
      <c r="BH3054" s="12"/>
      <c r="BI3054" s="12"/>
      <c r="BJ3054" s="13"/>
      <c r="BK3054" s="13"/>
      <c r="BL3054" s="13"/>
      <c r="BM3054" s="13"/>
      <c r="BN3054" s="13"/>
    </row>
    <row r="3055" spans="1:66" x14ac:dyDescent="0.25">
      <c r="A3055" s="10"/>
      <c r="B3055" s="10"/>
      <c r="C3055" s="10"/>
      <c r="D3055" s="18"/>
      <c r="E3055" s="10"/>
      <c r="F3055" s="10"/>
      <c r="G3055" s="10"/>
      <c r="H3055" s="10"/>
      <c r="I3055" s="10"/>
      <c r="J3055" s="10"/>
      <c r="K3055" s="11"/>
      <c r="L3055" s="11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2"/>
      <c r="AS3055" s="12"/>
      <c r="AT3055" s="12"/>
      <c r="AU3055" s="12"/>
      <c r="AV3055" s="12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12"/>
      <c r="BG3055" s="12"/>
      <c r="BH3055" s="12"/>
      <c r="BI3055" s="12"/>
      <c r="BJ3055" s="13"/>
      <c r="BK3055" s="13"/>
      <c r="BL3055" s="13"/>
      <c r="BM3055" s="13"/>
      <c r="BN3055" s="13"/>
    </row>
    <row r="3056" spans="1:66" x14ac:dyDescent="0.25">
      <c r="A3056" s="10"/>
      <c r="B3056" s="10"/>
      <c r="C3056" s="10"/>
      <c r="D3056" s="18"/>
      <c r="E3056" s="10"/>
      <c r="F3056" s="10"/>
      <c r="G3056" s="10"/>
      <c r="H3056" s="10"/>
      <c r="I3056" s="10"/>
      <c r="J3056" s="10"/>
      <c r="K3056" s="11"/>
      <c r="L3056" s="11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  <c r="AE3056" s="12"/>
      <c r="AF3056" s="12"/>
      <c r="AG3056" s="12"/>
      <c r="AH3056" s="12"/>
      <c r="AI3056" s="12"/>
      <c r="AJ3056" s="12"/>
      <c r="AK3056" s="12"/>
      <c r="AL3056" s="12"/>
      <c r="AM3056" s="12"/>
      <c r="AN3056" s="12"/>
      <c r="AO3056" s="12"/>
      <c r="AP3056" s="12"/>
      <c r="AQ3056" s="12"/>
      <c r="AR3056" s="12"/>
      <c r="AS3056" s="12"/>
      <c r="AT3056" s="12"/>
      <c r="AU3056" s="12"/>
      <c r="AV3056" s="12"/>
      <c r="AW3056" s="12"/>
      <c r="AX3056" s="12"/>
      <c r="AY3056" s="12"/>
      <c r="AZ3056" s="12"/>
      <c r="BA3056" s="12"/>
      <c r="BB3056" s="12"/>
      <c r="BC3056" s="12"/>
      <c r="BD3056" s="12"/>
      <c r="BE3056" s="12"/>
      <c r="BF3056" s="12"/>
      <c r="BG3056" s="12"/>
      <c r="BH3056" s="12"/>
      <c r="BI3056" s="12"/>
      <c r="BJ3056" s="13"/>
      <c r="BK3056" s="13"/>
      <c r="BL3056" s="13"/>
      <c r="BM3056" s="13"/>
      <c r="BN3056" s="13"/>
    </row>
    <row r="3057" spans="1:66" x14ac:dyDescent="0.25">
      <c r="A3057" s="10"/>
      <c r="B3057" s="10"/>
      <c r="C3057" s="10"/>
      <c r="D3057" s="18"/>
      <c r="E3057" s="10"/>
      <c r="F3057" s="10"/>
      <c r="G3057" s="10"/>
      <c r="H3057" s="10"/>
      <c r="I3057" s="10"/>
      <c r="J3057" s="10"/>
      <c r="K3057" s="11"/>
      <c r="L3057" s="11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2"/>
      <c r="AS3057" s="12"/>
      <c r="AT3057" s="12"/>
      <c r="AU3057" s="12"/>
      <c r="AV3057" s="12"/>
      <c r="AW3057" s="12"/>
      <c r="AX3057" s="12"/>
      <c r="AY3057" s="12"/>
      <c r="AZ3057" s="12"/>
      <c r="BA3057" s="12"/>
      <c r="BB3057" s="12"/>
      <c r="BC3057" s="12"/>
      <c r="BD3057" s="12"/>
      <c r="BE3057" s="12"/>
      <c r="BF3057" s="12"/>
      <c r="BG3057" s="12"/>
      <c r="BH3057" s="12"/>
      <c r="BI3057" s="12"/>
      <c r="BJ3057" s="13"/>
      <c r="BK3057" s="13"/>
      <c r="BL3057" s="13"/>
      <c r="BM3057" s="13"/>
      <c r="BN3057" s="13"/>
    </row>
    <row r="3058" spans="1:66" x14ac:dyDescent="0.25">
      <c r="A3058" s="10"/>
      <c r="B3058" s="10"/>
      <c r="C3058" s="10"/>
      <c r="D3058" s="18"/>
      <c r="E3058" s="10"/>
      <c r="F3058" s="10"/>
      <c r="G3058" s="10"/>
      <c r="H3058" s="10"/>
      <c r="I3058" s="10"/>
      <c r="J3058" s="10"/>
      <c r="K3058" s="11"/>
      <c r="L3058" s="11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12"/>
      <c r="AE3058" s="12"/>
      <c r="AF3058" s="12"/>
      <c r="AG3058" s="12"/>
      <c r="AH3058" s="12"/>
      <c r="AI3058" s="12"/>
      <c r="AJ3058" s="12"/>
      <c r="AK3058" s="12"/>
      <c r="AL3058" s="12"/>
      <c r="AM3058" s="12"/>
      <c r="AN3058" s="12"/>
      <c r="AO3058" s="12"/>
      <c r="AP3058" s="12"/>
      <c r="AQ3058" s="12"/>
      <c r="AR3058" s="12"/>
      <c r="AS3058" s="12"/>
      <c r="AT3058" s="12"/>
      <c r="AU3058" s="12"/>
      <c r="AV3058" s="12"/>
      <c r="AW3058" s="12"/>
      <c r="AX3058" s="12"/>
      <c r="AY3058" s="12"/>
      <c r="AZ3058" s="12"/>
      <c r="BA3058" s="12"/>
      <c r="BB3058" s="12"/>
      <c r="BC3058" s="12"/>
      <c r="BD3058" s="12"/>
      <c r="BE3058" s="12"/>
      <c r="BF3058" s="12"/>
      <c r="BG3058" s="12"/>
      <c r="BH3058" s="12"/>
      <c r="BI3058" s="12"/>
      <c r="BJ3058" s="13"/>
      <c r="BK3058" s="13"/>
      <c r="BL3058" s="13"/>
      <c r="BM3058" s="13"/>
      <c r="BN3058" s="13"/>
    </row>
    <row r="3059" spans="1:66" x14ac:dyDescent="0.25">
      <c r="A3059" s="10"/>
      <c r="B3059" s="10"/>
      <c r="C3059" s="10"/>
      <c r="D3059" s="18"/>
      <c r="E3059" s="10"/>
      <c r="F3059" s="10"/>
      <c r="G3059" s="10"/>
      <c r="H3059" s="10"/>
      <c r="I3059" s="10"/>
      <c r="J3059" s="10"/>
      <c r="K3059" s="11"/>
      <c r="L3059" s="11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2"/>
      <c r="AS3059" s="12"/>
      <c r="AT3059" s="12"/>
      <c r="AU3059" s="12"/>
      <c r="AV3059" s="12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12"/>
      <c r="BG3059" s="12"/>
      <c r="BH3059" s="12"/>
      <c r="BI3059" s="12"/>
      <c r="BJ3059" s="13"/>
      <c r="BK3059" s="13"/>
      <c r="BL3059" s="13"/>
      <c r="BM3059" s="13"/>
      <c r="BN3059" s="13"/>
    </row>
    <row r="3060" spans="1:66" x14ac:dyDescent="0.25">
      <c r="A3060" s="10"/>
      <c r="B3060" s="10"/>
      <c r="C3060" s="10"/>
      <c r="D3060" s="18"/>
      <c r="E3060" s="10"/>
      <c r="F3060" s="10"/>
      <c r="G3060" s="10"/>
      <c r="H3060" s="10"/>
      <c r="I3060" s="10"/>
      <c r="J3060" s="10"/>
      <c r="K3060" s="11"/>
      <c r="L3060" s="11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  <c r="AE3060" s="12"/>
      <c r="AF3060" s="12"/>
      <c r="AG3060" s="12"/>
      <c r="AH3060" s="12"/>
      <c r="AI3060" s="12"/>
      <c r="AJ3060" s="12"/>
      <c r="AK3060" s="12"/>
      <c r="AL3060" s="12"/>
      <c r="AM3060" s="12"/>
      <c r="AN3060" s="12"/>
      <c r="AO3060" s="12"/>
      <c r="AP3060" s="12"/>
      <c r="AQ3060" s="12"/>
      <c r="AR3060" s="12"/>
      <c r="AS3060" s="12"/>
      <c r="AT3060" s="12"/>
      <c r="AU3060" s="12"/>
      <c r="AV3060" s="12"/>
      <c r="AW3060" s="12"/>
      <c r="AX3060" s="12"/>
      <c r="AY3060" s="12"/>
      <c r="AZ3060" s="12"/>
      <c r="BA3060" s="12"/>
      <c r="BB3060" s="12"/>
      <c r="BC3060" s="12"/>
      <c r="BD3060" s="12"/>
      <c r="BE3060" s="12"/>
      <c r="BF3060" s="12"/>
      <c r="BG3060" s="12"/>
      <c r="BH3060" s="12"/>
      <c r="BI3060" s="12"/>
      <c r="BJ3060" s="13"/>
      <c r="BK3060" s="13"/>
      <c r="BL3060" s="13"/>
      <c r="BM3060" s="13"/>
      <c r="BN3060" s="13"/>
    </row>
    <row r="3061" spans="1:66" x14ac:dyDescent="0.25">
      <c r="A3061" s="10"/>
      <c r="B3061" s="10"/>
      <c r="C3061" s="10"/>
      <c r="D3061" s="18"/>
      <c r="E3061" s="10"/>
      <c r="F3061" s="10"/>
      <c r="G3061" s="10"/>
      <c r="H3061" s="10"/>
      <c r="I3061" s="10"/>
      <c r="J3061" s="10"/>
      <c r="K3061" s="11"/>
      <c r="L3061" s="11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2"/>
      <c r="AS3061" s="12"/>
      <c r="AT3061" s="12"/>
      <c r="AU3061" s="12"/>
      <c r="AV3061" s="12"/>
      <c r="AW3061" s="12"/>
      <c r="AX3061" s="12"/>
      <c r="AY3061" s="12"/>
      <c r="AZ3061" s="12"/>
      <c r="BA3061" s="12"/>
      <c r="BB3061" s="12"/>
      <c r="BC3061" s="12"/>
      <c r="BD3061" s="12"/>
      <c r="BE3061" s="12"/>
      <c r="BF3061" s="12"/>
      <c r="BG3061" s="12"/>
      <c r="BH3061" s="12"/>
      <c r="BI3061" s="12"/>
      <c r="BJ3061" s="13"/>
      <c r="BK3061" s="13"/>
      <c r="BL3061" s="13"/>
      <c r="BM3061" s="13"/>
      <c r="BN3061" s="13"/>
    </row>
    <row r="3062" spans="1:66" x14ac:dyDescent="0.25">
      <c r="A3062" s="10"/>
      <c r="B3062" s="10"/>
      <c r="C3062" s="10"/>
      <c r="D3062" s="18"/>
      <c r="E3062" s="10"/>
      <c r="F3062" s="10"/>
      <c r="G3062" s="10"/>
      <c r="H3062" s="10"/>
      <c r="I3062" s="10"/>
      <c r="J3062" s="10"/>
      <c r="K3062" s="11"/>
      <c r="L3062" s="11"/>
      <c r="M3062" s="12"/>
      <c r="N3062" s="12"/>
      <c r="O3062" s="12"/>
      <c r="P3062" s="12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  <c r="AE3062" s="12"/>
      <c r="AF3062" s="12"/>
      <c r="AG3062" s="12"/>
      <c r="AH3062" s="12"/>
      <c r="AI3062" s="12"/>
      <c r="AJ3062" s="12"/>
      <c r="AK3062" s="12"/>
      <c r="AL3062" s="12"/>
      <c r="AM3062" s="12"/>
      <c r="AN3062" s="12"/>
      <c r="AO3062" s="12"/>
      <c r="AP3062" s="12"/>
      <c r="AQ3062" s="12"/>
      <c r="AR3062" s="12"/>
      <c r="AS3062" s="12"/>
      <c r="AT3062" s="12"/>
      <c r="AU3062" s="12"/>
      <c r="AV3062" s="12"/>
      <c r="AW3062" s="12"/>
      <c r="AX3062" s="12"/>
      <c r="AY3062" s="12"/>
      <c r="AZ3062" s="12"/>
      <c r="BA3062" s="12"/>
      <c r="BB3062" s="12"/>
      <c r="BC3062" s="12"/>
      <c r="BD3062" s="12"/>
      <c r="BE3062" s="12"/>
      <c r="BF3062" s="12"/>
      <c r="BG3062" s="12"/>
      <c r="BH3062" s="12"/>
      <c r="BI3062" s="12"/>
      <c r="BJ3062" s="13"/>
      <c r="BK3062" s="13"/>
      <c r="BL3062" s="13"/>
      <c r="BM3062" s="13"/>
      <c r="BN3062" s="13"/>
    </row>
    <row r="3063" spans="1:66" x14ac:dyDescent="0.25">
      <c r="A3063" s="10"/>
      <c r="B3063" s="10"/>
      <c r="C3063" s="10"/>
      <c r="D3063" s="18"/>
      <c r="E3063" s="10"/>
      <c r="F3063" s="10"/>
      <c r="G3063" s="10"/>
      <c r="H3063" s="10"/>
      <c r="I3063" s="10"/>
      <c r="J3063" s="10"/>
      <c r="K3063" s="11"/>
      <c r="L3063" s="11"/>
      <c r="M3063" s="12"/>
      <c r="N3063" s="12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2"/>
      <c r="AS3063" s="12"/>
      <c r="AT3063" s="12"/>
      <c r="AU3063" s="12"/>
      <c r="AV3063" s="12"/>
      <c r="AW3063" s="12"/>
      <c r="AX3063" s="12"/>
      <c r="AY3063" s="12"/>
      <c r="AZ3063" s="12"/>
      <c r="BA3063" s="12"/>
      <c r="BB3063" s="12"/>
      <c r="BC3063" s="12"/>
      <c r="BD3063" s="12"/>
      <c r="BE3063" s="12"/>
      <c r="BF3063" s="12"/>
      <c r="BG3063" s="12"/>
      <c r="BH3063" s="12"/>
      <c r="BI3063" s="12"/>
      <c r="BJ3063" s="13"/>
      <c r="BK3063" s="13"/>
      <c r="BL3063" s="13"/>
      <c r="BM3063" s="13"/>
      <c r="BN3063" s="13"/>
    </row>
    <row r="3064" spans="1:66" x14ac:dyDescent="0.25">
      <c r="A3064" s="10"/>
      <c r="B3064" s="10"/>
      <c r="C3064" s="10"/>
      <c r="D3064" s="18"/>
      <c r="E3064" s="10"/>
      <c r="F3064" s="10"/>
      <c r="G3064" s="10"/>
      <c r="H3064" s="10"/>
      <c r="I3064" s="10"/>
      <c r="J3064" s="10"/>
      <c r="K3064" s="11"/>
      <c r="L3064" s="11"/>
      <c r="M3064" s="12"/>
      <c r="N3064" s="12"/>
      <c r="O3064" s="12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12"/>
      <c r="AE3064" s="12"/>
      <c r="AF3064" s="12"/>
      <c r="AG3064" s="12"/>
      <c r="AH3064" s="12"/>
      <c r="AI3064" s="12"/>
      <c r="AJ3064" s="12"/>
      <c r="AK3064" s="12"/>
      <c r="AL3064" s="12"/>
      <c r="AM3064" s="12"/>
      <c r="AN3064" s="12"/>
      <c r="AO3064" s="12"/>
      <c r="AP3064" s="12"/>
      <c r="AQ3064" s="12"/>
      <c r="AR3064" s="12"/>
      <c r="AS3064" s="12"/>
      <c r="AT3064" s="12"/>
      <c r="AU3064" s="12"/>
      <c r="AV3064" s="12"/>
      <c r="AW3064" s="12"/>
      <c r="AX3064" s="12"/>
      <c r="AY3064" s="12"/>
      <c r="AZ3064" s="12"/>
      <c r="BA3064" s="12"/>
      <c r="BB3064" s="12"/>
      <c r="BC3064" s="12"/>
      <c r="BD3064" s="12"/>
      <c r="BE3064" s="12"/>
      <c r="BF3064" s="12"/>
      <c r="BG3064" s="12"/>
      <c r="BH3064" s="12"/>
      <c r="BI3064" s="12"/>
      <c r="BJ3064" s="13"/>
      <c r="BK3064" s="13"/>
      <c r="BL3064" s="13"/>
      <c r="BM3064" s="13"/>
      <c r="BN3064" s="13"/>
    </row>
    <row r="3065" spans="1:66" x14ac:dyDescent="0.25">
      <c r="A3065" s="10"/>
      <c r="B3065" s="10"/>
      <c r="C3065" s="10"/>
      <c r="D3065" s="18"/>
      <c r="E3065" s="10"/>
      <c r="F3065" s="10"/>
      <c r="G3065" s="10"/>
      <c r="H3065" s="10"/>
      <c r="I3065" s="10"/>
      <c r="J3065" s="10"/>
      <c r="K3065" s="11"/>
      <c r="L3065" s="11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2"/>
      <c r="AS3065" s="12"/>
      <c r="AT3065" s="12"/>
      <c r="AU3065" s="12"/>
      <c r="AV3065" s="12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12"/>
      <c r="BG3065" s="12"/>
      <c r="BH3065" s="12"/>
      <c r="BI3065" s="12"/>
      <c r="BJ3065" s="13"/>
      <c r="BK3065" s="13"/>
      <c r="BL3065" s="13"/>
      <c r="BM3065" s="13"/>
      <c r="BN3065" s="13"/>
    </row>
    <row r="3066" spans="1:66" x14ac:dyDescent="0.25">
      <c r="A3066" s="10"/>
      <c r="B3066" s="10"/>
      <c r="C3066" s="10"/>
      <c r="D3066" s="18"/>
      <c r="E3066" s="10"/>
      <c r="F3066" s="10"/>
      <c r="G3066" s="10"/>
      <c r="H3066" s="10"/>
      <c r="I3066" s="10"/>
      <c r="J3066" s="10"/>
      <c r="K3066" s="11"/>
      <c r="L3066" s="11"/>
      <c r="M3066" s="12"/>
      <c r="N3066" s="12"/>
      <c r="O3066" s="12"/>
      <c r="P3066" s="12"/>
      <c r="Q3066" s="12"/>
      <c r="R3066" s="12"/>
      <c r="S3066" s="12"/>
      <c r="T3066" s="12"/>
      <c r="U3066" s="12"/>
      <c r="V3066" s="12"/>
      <c r="W3066" s="12"/>
      <c r="X3066" s="12"/>
      <c r="Y3066" s="12"/>
      <c r="Z3066" s="12"/>
      <c r="AA3066" s="12"/>
      <c r="AB3066" s="12"/>
      <c r="AC3066" s="12"/>
      <c r="AD3066" s="12"/>
      <c r="AE3066" s="12"/>
      <c r="AF3066" s="12"/>
      <c r="AG3066" s="12"/>
      <c r="AH3066" s="12"/>
      <c r="AI3066" s="12"/>
      <c r="AJ3066" s="12"/>
      <c r="AK3066" s="12"/>
      <c r="AL3066" s="12"/>
      <c r="AM3066" s="12"/>
      <c r="AN3066" s="12"/>
      <c r="AO3066" s="12"/>
      <c r="AP3066" s="12"/>
      <c r="AQ3066" s="12"/>
      <c r="AR3066" s="12"/>
      <c r="AS3066" s="12"/>
      <c r="AT3066" s="12"/>
      <c r="AU3066" s="12"/>
      <c r="AV3066" s="12"/>
      <c r="AW3066" s="12"/>
      <c r="AX3066" s="12"/>
      <c r="AY3066" s="12"/>
      <c r="AZ3066" s="12"/>
      <c r="BA3066" s="12"/>
      <c r="BB3066" s="12"/>
      <c r="BC3066" s="12"/>
      <c r="BD3066" s="12"/>
      <c r="BE3066" s="12"/>
      <c r="BF3066" s="12"/>
      <c r="BG3066" s="12"/>
      <c r="BH3066" s="12"/>
      <c r="BI3066" s="12"/>
      <c r="BJ3066" s="13"/>
      <c r="BK3066" s="13"/>
      <c r="BL3066" s="13"/>
      <c r="BM3066" s="13"/>
      <c r="BN3066" s="13"/>
    </row>
    <row r="3067" spans="1:66" x14ac:dyDescent="0.25">
      <c r="A3067" s="10"/>
      <c r="B3067" s="10"/>
      <c r="C3067" s="10"/>
      <c r="D3067" s="18"/>
      <c r="E3067" s="10"/>
      <c r="F3067" s="10"/>
      <c r="G3067" s="10"/>
      <c r="H3067" s="10"/>
      <c r="I3067" s="10"/>
      <c r="J3067" s="10"/>
      <c r="K3067" s="11"/>
      <c r="L3067" s="11"/>
      <c r="M3067" s="12"/>
      <c r="N3067" s="12"/>
      <c r="O3067" s="12"/>
      <c r="P3067" s="12"/>
      <c r="Q3067" s="12"/>
      <c r="R3067" s="12"/>
      <c r="S3067" s="12"/>
      <c r="T3067" s="12"/>
      <c r="U3067" s="12"/>
      <c r="V3067" s="12"/>
      <c r="W3067" s="12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2"/>
      <c r="AS3067" s="12"/>
      <c r="AT3067" s="12"/>
      <c r="AU3067" s="12"/>
      <c r="AV3067" s="12"/>
      <c r="AW3067" s="12"/>
      <c r="AX3067" s="12"/>
      <c r="AY3067" s="12"/>
      <c r="AZ3067" s="12"/>
      <c r="BA3067" s="12"/>
      <c r="BB3067" s="12"/>
      <c r="BC3067" s="12"/>
      <c r="BD3067" s="12"/>
      <c r="BE3067" s="12"/>
      <c r="BF3067" s="12"/>
      <c r="BG3067" s="12"/>
      <c r="BH3067" s="12"/>
      <c r="BI3067" s="12"/>
      <c r="BJ3067" s="13"/>
      <c r="BK3067" s="13"/>
      <c r="BL3067" s="13"/>
      <c r="BM3067" s="13"/>
      <c r="BN3067" s="13"/>
    </row>
    <row r="3068" spans="1:66" x14ac:dyDescent="0.25">
      <c r="A3068" s="10"/>
      <c r="B3068" s="10"/>
      <c r="C3068" s="10"/>
      <c r="D3068" s="18"/>
      <c r="E3068" s="10"/>
      <c r="F3068" s="10"/>
      <c r="G3068" s="10"/>
      <c r="H3068" s="10"/>
      <c r="I3068" s="10"/>
      <c r="J3068" s="10"/>
      <c r="K3068" s="11"/>
      <c r="L3068" s="11"/>
      <c r="M3068" s="12"/>
      <c r="N3068" s="12"/>
      <c r="O3068" s="12"/>
      <c r="P3068" s="12"/>
      <c r="Q3068" s="12"/>
      <c r="R3068" s="12"/>
      <c r="S3068" s="12"/>
      <c r="T3068" s="12"/>
      <c r="U3068" s="12"/>
      <c r="V3068" s="12"/>
      <c r="W3068" s="12"/>
      <c r="X3068" s="12"/>
      <c r="Y3068" s="12"/>
      <c r="Z3068" s="12"/>
      <c r="AA3068" s="12"/>
      <c r="AB3068" s="12"/>
      <c r="AC3068" s="12"/>
      <c r="AD3068" s="12"/>
      <c r="AE3068" s="12"/>
      <c r="AF3068" s="12"/>
      <c r="AG3068" s="12"/>
      <c r="AH3068" s="12"/>
      <c r="AI3068" s="12"/>
      <c r="AJ3068" s="12"/>
      <c r="AK3068" s="12"/>
      <c r="AL3068" s="12"/>
      <c r="AM3068" s="12"/>
      <c r="AN3068" s="12"/>
      <c r="AO3068" s="12"/>
      <c r="AP3068" s="12"/>
      <c r="AQ3068" s="12"/>
      <c r="AR3068" s="12"/>
      <c r="AS3068" s="12"/>
      <c r="AT3068" s="12"/>
      <c r="AU3068" s="12"/>
      <c r="AV3068" s="12"/>
      <c r="AW3068" s="12"/>
      <c r="AX3068" s="12"/>
      <c r="AY3068" s="12"/>
      <c r="AZ3068" s="12"/>
      <c r="BA3068" s="12"/>
      <c r="BB3068" s="12"/>
      <c r="BC3068" s="12"/>
      <c r="BD3068" s="12"/>
      <c r="BE3068" s="12"/>
      <c r="BF3068" s="12"/>
      <c r="BG3068" s="12"/>
      <c r="BH3068" s="12"/>
      <c r="BI3068" s="12"/>
      <c r="BJ3068" s="13"/>
      <c r="BK3068" s="13"/>
      <c r="BL3068" s="13"/>
      <c r="BM3068" s="13"/>
      <c r="BN3068" s="13"/>
    </row>
    <row r="3069" spans="1:66" x14ac:dyDescent="0.25">
      <c r="A3069" s="10"/>
      <c r="B3069" s="10"/>
      <c r="C3069" s="10"/>
      <c r="D3069" s="18"/>
      <c r="E3069" s="10"/>
      <c r="F3069" s="10"/>
      <c r="G3069" s="10"/>
      <c r="H3069" s="10"/>
      <c r="I3069" s="10"/>
      <c r="J3069" s="10"/>
      <c r="K3069" s="11"/>
      <c r="L3069" s="11"/>
      <c r="M3069" s="12"/>
      <c r="N3069" s="12"/>
      <c r="O3069" s="12"/>
      <c r="P3069" s="12"/>
      <c r="Q3069" s="12"/>
      <c r="R3069" s="12"/>
      <c r="S3069" s="12"/>
      <c r="T3069" s="12"/>
      <c r="U3069" s="12"/>
      <c r="V3069" s="12"/>
      <c r="W3069" s="12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2"/>
      <c r="AS3069" s="12"/>
      <c r="AT3069" s="12"/>
      <c r="AU3069" s="12"/>
      <c r="AV3069" s="12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12"/>
      <c r="BG3069" s="12"/>
      <c r="BH3069" s="12"/>
      <c r="BI3069" s="12"/>
      <c r="BJ3069" s="13"/>
      <c r="BK3069" s="13"/>
      <c r="BL3069" s="13"/>
      <c r="BM3069" s="13"/>
      <c r="BN3069" s="13"/>
    </row>
    <row r="3070" spans="1:66" x14ac:dyDescent="0.25">
      <c r="A3070" s="10"/>
      <c r="B3070" s="10"/>
      <c r="C3070" s="10"/>
      <c r="D3070" s="18"/>
      <c r="E3070" s="10"/>
      <c r="F3070" s="10"/>
      <c r="G3070" s="10"/>
      <c r="H3070" s="10"/>
      <c r="I3070" s="10"/>
      <c r="J3070" s="10"/>
      <c r="K3070" s="11"/>
      <c r="L3070" s="11"/>
      <c r="M3070" s="12"/>
      <c r="N3070" s="12"/>
      <c r="O3070" s="12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  <c r="AE3070" s="12"/>
      <c r="AF3070" s="12"/>
      <c r="AG3070" s="12"/>
      <c r="AH3070" s="12"/>
      <c r="AI3070" s="12"/>
      <c r="AJ3070" s="12"/>
      <c r="AK3070" s="12"/>
      <c r="AL3070" s="12"/>
      <c r="AM3070" s="12"/>
      <c r="AN3070" s="12"/>
      <c r="AO3070" s="12"/>
      <c r="AP3070" s="12"/>
      <c r="AQ3070" s="12"/>
      <c r="AR3070" s="12"/>
      <c r="AS3070" s="12"/>
      <c r="AT3070" s="12"/>
      <c r="AU3070" s="12"/>
      <c r="AV3070" s="12"/>
      <c r="AW3070" s="12"/>
      <c r="AX3070" s="12"/>
      <c r="AY3070" s="12"/>
      <c r="AZ3070" s="12"/>
      <c r="BA3070" s="12"/>
      <c r="BB3070" s="12"/>
      <c r="BC3070" s="12"/>
      <c r="BD3070" s="12"/>
      <c r="BE3070" s="12"/>
      <c r="BF3070" s="12"/>
      <c r="BG3070" s="12"/>
      <c r="BH3070" s="12"/>
      <c r="BI3070" s="12"/>
      <c r="BJ3070" s="13"/>
      <c r="BK3070" s="13"/>
      <c r="BL3070" s="13"/>
      <c r="BM3070" s="13"/>
      <c r="BN3070" s="13"/>
    </row>
    <row r="3071" spans="1:66" x14ac:dyDescent="0.25">
      <c r="A3071" s="10"/>
      <c r="B3071" s="10"/>
      <c r="C3071" s="10"/>
      <c r="D3071" s="18"/>
      <c r="E3071" s="10"/>
      <c r="F3071" s="10"/>
      <c r="G3071" s="10"/>
      <c r="H3071" s="10"/>
      <c r="I3071" s="10"/>
      <c r="J3071" s="10"/>
      <c r="K3071" s="11"/>
      <c r="L3071" s="11"/>
      <c r="M3071" s="12"/>
      <c r="N3071" s="12"/>
      <c r="O3071" s="12"/>
      <c r="P3071" s="12"/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2"/>
      <c r="AS3071" s="12"/>
      <c r="AT3071" s="12"/>
      <c r="AU3071" s="12"/>
      <c r="AV3071" s="12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12"/>
      <c r="BG3071" s="12"/>
      <c r="BH3071" s="12"/>
      <c r="BI3071" s="12"/>
      <c r="BJ3071" s="13"/>
      <c r="BK3071" s="13"/>
      <c r="BL3071" s="13"/>
      <c r="BM3071" s="13"/>
      <c r="BN3071" s="13"/>
    </row>
    <row r="3072" spans="1:66" x14ac:dyDescent="0.25">
      <c r="A3072" s="10"/>
      <c r="B3072" s="10"/>
      <c r="C3072" s="10"/>
      <c r="D3072" s="18"/>
      <c r="E3072" s="10"/>
      <c r="F3072" s="10"/>
      <c r="G3072" s="10"/>
      <c r="H3072" s="10"/>
      <c r="I3072" s="10"/>
      <c r="J3072" s="10"/>
      <c r="K3072" s="11"/>
      <c r="L3072" s="11"/>
      <c r="M3072" s="12"/>
      <c r="N3072" s="12"/>
      <c r="O3072" s="12"/>
      <c r="P3072" s="12"/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  <c r="AA3072" s="12"/>
      <c r="AB3072" s="12"/>
      <c r="AC3072" s="12"/>
      <c r="AD3072" s="12"/>
      <c r="AE3072" s="12"/>
      <c r="AF3072" s="12"/>
      <c r="AG3072" s="12"/>
      <c r="AH3072" s="12"/>
      <c r="AI3072" s="12"/>
      <c r="AJ3072" s="12"/>
      <c r="AK3072" s="12"/>
      <c r="AL3072" s="12"/>
      <c r="AM3072" s="12"/>
      <c r="AN3072" s="12"/>
      <c r="AO3072" s="12"/>
      <c r="AP3072" s="12"/>
      <c r="AQ3072" s="12"/>
      <c r="AR3072" s="12"/>
      <c r="AS3072" s="12"/>
      <c r="AT3072" s="12"/>
      <c r="AU3072" s="12"/>
      <c r="AV3072" s="12"/>
      <c r="AW3072" s="12"/>
      <c r="AX3072" s="12"/>
      <c r="AY3072" s="12"/>
      <c r="AZ3072" s="12"/>
      <c r="BA3072" s="12"/>
      <c r="BB3072" s="12"/>
      <c r="BC3072" s="12"/>
      <c r="BD3072" s="12"/>
      <c r="BE3072" s="12"/>
      <c r="BF3072" s="12"/>
      <c r="BG3072" s="12"/>
      <c r="BH3072" s="12"/>
      <c r="BI3072" s="12"/>
      <c r="BJ3072" s="13"/>
      <c r="BK3072" s="13"/>
      <c r="BL3072" s="13"/>
      <c r="BM3072" s="13"/>
      <c r="BN3072" s="13"/>
    </row>
    <row r="3073" spans="1:66" x14ac:dyDescent="0.25">
      <c r="A3073" s="10"/>
      <c r="B3073" s="10"/>
      <c r="C3073" s="10"/>
      <c r="D3073" s="18"/>
      <c r="E3073" s="10"/>
      <c r="F3073" s="10"/>
      <c r="G3073" s="10"/>
      <c r="H3073" s="10"/>
      <c r="I3073" s="10"/>
      <c r="J3073" s="10"/>
      <c r="K3073" s="11"/>
      <c r="L3073" s="11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2"/>
      <c r="AS3073" s="12"/>
      <c r="AT3073" s="12"/>
      <c r="AU3073" s="12"/>
      <c r="AV3073" s="12"/>
      <c r="AW3073" s="12"/>
      <c r="AX3073" s="12"/>
      <c r="AY3073" s="12"/>
      <c r="AZ3073" s="12"/>
      <c r="BA3073" s="12"/>
      <c r="BB3073" s="12"/>
      <c r="BC3073" s="12"/>
      <c r="BD3073" s="12"/>
      <c r="BE3073" s="12"/>
      <c r="BF3073" s="12"/>
      <c r="BG3073" s="12"/>
      <c r="BH3073" s="12"/>
      <c r="BI3073" s="12"/>
      <c r="BJ3073" s="13"/>
      <c r="BK3073" s="13"/>
      <c r="BL3073" s="13"/>
      <c r="BM3073" s="13"/>
      <c r="BN3073" s="13"/>
    </row>
    <row r="3074" spans="1:66" x14ac:dyDescent="0.25">
      <c r="A3074" s="10"/>
      <c r="B3074" s="10"/>
      <c r="C3074" s="10"/>
      <c r="D3074" s="18"/>
      <c r="E3074" s="10"/>
      <c r="F3074" s="10"/>
      <c r="G3074" s="10"/>
      <c r="H3074" s="10"/>
      <c r="I3074" s="10"/>
      <c r="J3074" s="10"/>
      <c r="K3074" s="11"/>
      <c r="L3074" s="11"/>
      <c r="M3074" s="12"/>
      <c r="N3074" s="12"/>
      <c r="O3074" s="12"/>
      <c r="P3074" s="12"/>
      <c r="Q3074" s="12"/>
      <c r="R3074" s="12"/>
      <c r="S3074" s="12"/>
      <c r="T3074" s="12"/>
      <c r="U3074" s="12"/>
      <c r="V3074" s="12"/>
      <c r="W3074" s="12"/>
      <c r="X3074" s="12"/>
      <c r="Y3074" s="12"/>
      <c r="Z3074" s="12"/>
      <c r="AA3074" s="12"/>
      <c r="AB3074" s="12"/>
      <c r="AC3074" s="12"/>
      <c r="AD3074" s="12"/>
      <c r="AE3074" s="12"/>
      <c r="AF3074" s="12"/>
      <c r="AG3074" s="12"/>
      <c r="AH3074" s="12"/>
      <c r="AI3074" s="12"/>
      <c r="AJ3074" s="12"/>
      <c r="AK3074" s="12"/>
      <c r="AL3074" s="12"/>
      <c r="AM3074" s="12"/>
      <c r="AN3074" s="12"/>
      <c r="AO3074" s="12"/>
      <c r="AP3074" s="12"/>
      <c r="AQ3074" s="12"/>
      <c r="AR3074" s="12"/>
      <c r="AS3074" s="12"/>
      <c r="AT3074" s="12"/>
      <c r="AU3074" s="12"/>
      <c r="AV3074" s="12"/>
      <c r="AW3074" s="12"/>
      <c r="AX3074" s="12"/>
      <c r="AY3074" s="12"/>
      <c r="AZ3074" s="12"/>
      <c r="BA3074" s="12"/>
      <c r="BB3074" s="12"/>
      <c r="BC3074" s="12"/>
      <c r="BD3074" s="12"/>
      <c r="BE3074" s="12"/>
      <c r="BF3074" s="12"/>
      <c r="BG3074" s="12"/>
      <c r="BH3074" s="12"/>
      <c r="BI3074" s="12"/>
      <c r="BJ3074" s="13"/>
      <c r="BK3074" s="13"/>
      <c r="BL3074" s="13"/>
      <c r="BM3074" s="13"/>
      <c r="BN3074" s="13"/>
    </row>
    <row r="3075" spans="1:66" x14ac:dyDescent="0.25">
      <c r="A3075" s="10"/>
      <c r="B3075" s="10"/>
      <c r="C3075" s="10"/>
      <c r="D3075" s="18"/>
      <c r="E3075" s="10"/>
      <c r="F3075" s="10"/>
      <c r="G3075" s="10"/>
      <c r="H3075" s="10"/>
      <c r="I3075" s="10"/>
      <c r="J3075" s="10"/>
      <c r="K3075" s="11"/>
      <c r="L3075" s="11"/>
      <c r="M3075" s="12"/>
      <c r="N3075" s="12"/>
      <c r="O3075" s="12"/>
      <c r="P3075" s="12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2"/>
      <c r="AS3075" s="12"/>
      <c r="AT3075" s="12"/>
      <c r="AU3075" s="12"/>
      <c r="AV3075" s="12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12"/>
      <c r="BG3075" s="12"/>
      <c r="BH3075" s="12"/>
      <c r="BI3075" s="12"/>
      <c r="BJ3075" s="13"/>
      <c r="BK3075" s="13"/>
      <c r="BL3075" s="13"/>
      <c r="BM3075" s="13"/>
      <c r="BN3075" s="13"/>
    </row>
    <row r="3076" spans="1:66" x14ac:dyDescent="0.25">
      <c r="A3076" s="10"/>
      <c r="B3076" s="10"/>
      <c r="C3076" s="10"/>
      <c r="D3076" s="18"/>
      <c r="E3076" s="10"/>
      <c r="F3076" s="10"/>
      <c r="G3076" s="10"/>
      <c r="H3076" s="10"/>
      <c r="I3076" s="10"/>
      <c r="J3076" s="10"/>
      <c r="K3076" s="11"/>
      <c r="L3076" s="11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/>
      <c r="AJ3076" s="12"/>
      <c r="AK3076" s="12"/>
      <c r="AL3076" s="12"/>
      <c r="AM3076" s="12"/>
      <c r="AN3076" s="12"/>
      <c r="AO3076" s="12"/>
      <c r="AP3076" s="12"/>
      <c r="AQ3076" s="12"/>
      <c r="AR3076" s="12"/>
      <c r="AS3076" s="12"/>
      <c r="AT3076" s="12"/>
      <c r="AU3076" s="12"/>
      <c r="AV3076" s="12"/>
      <c r="AW3076" s="12"/>
      <c r="AX3076" s="12"/>
      <c r="AY3076" s="12"/>
      <c r="AZ3076" s="12"/>
      <c r="BA3076" s="12"/>
      <c r="BB3076" s="12"/>
      <c r="BC3076" s="12"/>
      <c r="BD3076" s="12"/>
      <c r="BE3076" s="12"/>
      <c r="BF3076" s="12"/>
      <c r="BG3076" s="12"/>
      <c r="BH3076" s="12"/>
      <c r="BI3076" s="12"/>
      <c r="BJ3076" s="13"/>
      <c r="BK3076" s="13"/>
      <c r="BL3076" s="13"/>
      <c r="BM3076" s="13"/>
      <c r="BN3076" s="13"/>
    </row>
    <row r="3077" spans="1:66" x14ac:dyDescent="0.25">
      <c r="A3077" s="10"/>
      <c r="B3077" s="10"/>
      <c r="C3077" s="10"/>
      <c r="D3077" s="18"/>
      <c r="E3077" s="10"/>
      <c r="F3077" s="10"/>
      <c r="G3077" s="10"/>
      <c r="H3077" s="10"/>
      <c r="I3077" s="10"/>
      <c r="J3077" s="10"/>
      <c r="K3077" s="11"/>
      <c r="L3077" s="11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2"/>
      <c r="AS3077" s="12"/>
      <c r="AT3077" s="12"/>
      <c r="AU3077" s="12"/>
      <c r="AV3077" s="12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12"/>
      <c r="BG3077" s="12"/>
      <c r="BH3077" s="12"/>
      <c r="BI3077" s="12"/>
      <c r="BJ3077" s="13"/>
      <c r="BK3077" s="13"/>
      <c r="BL3077" s="13"/>
      <c r="BM3077" s="13"/>
      <c r="BN3077" s="13"/>
    </row>
    <row r="3078" spans="1:66" x14ac:dyDescent="0.25">
      <c r="A3078" s="10"/>
      <c r="B3078" s="10"/>
      <c r="C3078" s="10"/>
      <c r="D3078" s="18"/>
      <c r="E3078" s="10"/>
      <c r="F3078" s="10"/>
      <c r="G3078" s="10"/>
      <c r="H3078" s="10"/>
      <c r="I3078" s="10"/>
      <c r="J3078" s="10"/>
      <c r="K3078" s="11"/>
      <c r="L3078" s="11"/>
      <c r="M3078" s="12"/>
      <c r="N3078" s="12"/>
      <c r="O3078" s="12"/>
      <c r="P3078" s="12"/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12"/>
      <c r="AD3078" s="12"/>
      <c r="AE3078" s="12"/>
      <c r="AF3078" s="12"/>
      <c r="AG3078" s="12"/>
      <c r="AH3078" s="12"/>
      <c r="AI3078" s="12"/>
      <c r="AJ3078" s="12"/>
      <c r="AK3078" s="12"/>
      <c r="AL3078" s="12"/>
      <c r="AM3078" s="12"/>
      <c r="AN3078" s="12"/>
      <c r="AO3078" s="12"/>
      <c r="AP3078" s="12"/>
      <c r="AQ3078" s="12"/>
      <c r="AR3078" s="12"/>
      <c r="AS3078" s="12"/>
      <c r="AT3078" s="12"/>
      <c r="AU3078" s="12"/>
      <c r="AV3078" s="12"/>
      <c r="AW3078" s="12"/>
      <c r="AX3078" s="12"/>
      <c r="AY3078" s="12"/>
      <c r="AZ3078" s="12"/>
      <c r="BA3078" s="12"/>
      <c r="BB3078" s="12"/>
      <c r="BC3078" s="12"/>
      <c r="BD3078" s="12"/>
      <c r="BE3078" s="12"/>
      <c r="BF3078" s="12"/>
      <c r="BG3078" s="12"/>
      <c r="BH3078" s="12"/>
      <c r="BI3078" s="12"/>
      <c r="BJ3078" s="13"/>
      <c r="BK3078" s="13"/>
      <c r="BL3078" s="13"/>
      <c r="BM3078" s="13"/>
      <c r="BN3078" s="13"/>
    </row>
    <row r="3079" spans="1:66" x14ac:dyDescent="0.25">
      <c r="A3079" s="10"/>
      <c r="B3079" s="10"/>
      <c r="C3079" s="10"/>
      <c r="D3079" s="18"/>
      <c r="E3079" s="10"/>
      <c r="F3079" s="10"/>
      <c r="G3079" s="10"/>
      <c r="H3079" s="10"/>
      <c r="I3079" s="10"/>
      <c r="J3079" s="10"/>
      <c r="K3079" s="11"/>
      <c r="L3079" s="11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2"/>
      <c r="AS3079" s="12"/>
      <c r="AT3079" s="12"/>
      <c r="AU3079" s="12"/>
      <c r="AV3079" s="12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12"/>
      <c r="BG3079" s="12"/>
      <c r="BH3079" s="12"/>
      <c r="BI3079" s="12"/>
      <c r="BJ3079" s="13"/>
      <c r="BK3079" s="13"/>
      <c r="BL3079" s="13"/>
      <c r="BM3079" s="13"/>
      <c r="BN3079" s="13"/>
    </row>
    <row r="3080" spans="1:66" x14ac:dyDescent="0.25">
      <c r="A3080" s="10"/>
      <c r="B3080" s="10"/>
      <c r="C3080" s="10"/>
      <c r="D3080" s="18"/>
      <c r="E3080" s="10"/>
      <c r="F3080" s="10"/>
      <c r="G3080" s="10"/>
      <c r="H3080" s="10"/>
      <c r="I3080" s="10"/>
      <c r="J3080" s="10"/>
      <c r="K3080" s="11"/>
      <c r="L3080" s="11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  <c r="AE3080" s="12"/>
      <c r="AF3080" s="12"/>
      <c r="AG3080" s="12"/>
      <c r="AH3080" s="12"/>
      <c r="AI3080" s="12"/>
      <c r="AJ3080" s="12"/>
      <c r="AK3080" s="12"/>
      <c r="AL3080" s="12"/>
      <c r="AM3080" s="12"/>
      <c r="AN3080" s="12"/>
      <c r="AO3080" s="12"/>
      <c r="AP3080" s="12"/>
      <c r="AQ3080" s="12"/>
      <c r="AR3080" s="12"/>
      <c r="AS3080" s="12"/>
      <c r="AT3080" s="12"/>
      <c r="AU3080" s="12"/>
      <c r="AV3080" s="12"/>
      <c r="AW3080" s="12"/>
      <c r="AX3080" s="12"/>
      <c r="AY3080" s="12"/>
      <c r="AZ3080" s="12"/>
      <c r="BA3080" s="12"/>
      <c r="BB3080" s="12"/>
      <c r="BC3080" s="12"/>
      <c r="BD3080" s="12"/>
      <c r="BE3080" s="12"/>
      <c r="BF3080" s="12"/>
      <c r="BG3080" s="12"/>
      <c r="BH3080" s="12"/>
      <c r="BI3080" s="12"/>
      <c r="BJ3080" s="13"/>
      <c r="BK3080" s="13"/>
      <c r="BL3080" s="13"/>
      <c r="BM3080" s="13"/>
      <c r="BN3080" s="13"/>
    </row>
    <row r="3081" spans="1:66" x14ac:dyDescent="0.25">
      <c r="A3081" s="10"/>
      <c r="B3081" s="10"/>
      <c r="C3081" s="10"/>
      <c r="D3081" s="18"/>
      <c r="E3081" s="10"/>
      <c r="F3081" s="10"/>
      <c r="G3081" s="10"/>
      <c r="H3081" s="10"/>
      <c r="I3081" s="10"/>
      <c r="J3081" s="10"/>
      <c r="K3081" s="11"/>
      <c r="L3081" s="11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  <c r="W3081" s="12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2"/>
      <c r="AS3081" s="12"/>
      <c r="AT3081" s="12"/>
      <c r="AU3081" s="12"/>
      <c r="AV3081" s="12"/>
      <c r="AW3081" s="12"/>
      <c r="AX3081" s="12"/>
      <c r="AY3081" s="12"/>
      <c r="AZ3081" s="12"/>
      <c r="BA3081" s="12"/>
      <c r="BB3081" s="12"/>
      <c r="BC3081" s="12"/>
      <c r="BD3081" s="12"/>
      <c r="BE3081" s="12"/>
      <c r="BF3081" s="12"/>
      <c r="BG3081" s="12"/>
      <c r="BH3081" s="12"/>
      <c r="BI3081" s="12"/>
      <c r="BJ3081" s="13"/>
      <c r="BK3081" s="13"/>
      <c r="BL3081" s="13"/>
      <c r="BM3081" s="13"/>
      <c r="BN3081" s="13"/>
    </row>
    <row r="3082" spans="1:66" x14ac:dyDescent="0.25">
      <c r="A3082" s="10"/>
      <c r="B3082" s="10"/>
      <c r="C3082" s="10"/>
      <c r="D3082" s="18"/>
      <c r="E3082" s="10"/>
      <c r="F3082" s="10"/>
      <c r="G3082" s="10"/>
      <c r="H3082" s="10"/>
      <c r="I3082" s="10"/>
      <c r="J3082" s="10"/>
      <c r="K3082" s="11"/>
      <c r="L3082" s="11"/>
      <c r="M3082" s="12"/>
      <c r="N3082" s="12"/>
      <c r="O3082" s="12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12"/>
      <c r="AE3082" s="12"/>
      <c r="AF3082" s="12"/>
      <c r="AG3082" s="12"/>
      <c r="AH3082" s="12"/>
      <c r="AI3082" s="12"/>
      <c r="AJ3082" s="12"/>
      <c r="AK3082" s="12"/>
      <c r="AL3082" s="12"/>
      <c r="AM3082" s="12"/>
      <c r="AN3082" s="12"/>
      <c r="AO3082" s="12"/>
      <c r="AP3082" s="12"/>
      <c r="AQ3082" s="12"/>
      <c r="AR3082" s="12"/>
      <c r="AS3082" s="12"/>
      <c r="AT3082" s="12"/>
      <c r="AU3082" s="12"/>
      <c r="AV3082" s="12"/>
      <c r="AW3082" s="12"/>
      <c r="AX3082" s="12"/>
      <c r="AY3082" s="12"/>
      <c r="AZ3082" s="12"/>
      <c r="BA3082" s="12"/>
      <c r="BB3082" s="12"/>
      <c r="BC3082" s="12"/>
      <c r="BD3082" s="12"/>
      <c r="BE3082" s="12"/>
      <c r="BF3082" s="12"/>
      <c r="BG3082" s="12"/>
      <c r="BH3082" s="12"/>
      <c r="BI3082" s="12"/>
      <c r="BJ3082" s="13"/>
      <c r="BK3082" s="13"/>
      <c r="BL3082" s="13"/>
      <c r="BM3082" s="13"/>
      <c r="BN3082" s="13"/>
    </row>
    <row r="3083" spans="1:66" x14ac:dyDescent="0.25">
      <c r="A3083" s="10"/>
      <c r="B3083" s="10"/>
      <c r="C3083" s="10"/>
      <c r="D3083" s="18"/>
      <c r="E3083" s="10"/>
      <c r="F3083" s="10"/>
      <c r="G3083" s="10"/>
      <c r="H3083" s="10"/>
      <c r="I3083" s="10"/>
      <c r="J3083" s="10"/>
      <c r="K3083" s="11"/>
      <c r="L3083" s="11"/>
      <c r="M3083" s="12"/>
      <c r="N3083" s="12"/>
      <c r="O3083" s="12"/>
      <c r="P3083" s="12"/>
      <c r="Q3083" s="12"/>
      <c r="R3083" s="12"/>
      <c r="S3083" s="12"/>
      <c r="T3083" s="12"/>
      <c r="U3083" s="12"/>
      <c r="V3083" s="12"/>
      <c r="W3083" s="12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2"/>
      <c r="AS3083" s="12"/>
      <c r="AT3083" s="12"/>
      <c r="AU3083" s="12"/>
      <c r="AV3083" s="12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12"/>
      <c r="BG3083" s="12"/>
      <c r="BH3083" s="12"/>
      <c r="BI3083" s="12"/>
      <c r="BJ3083" s="13"/>
      <c r="BK3083" s="13"/>
      <c r="BL3083" s="13"/>
      <c r="BM3083" s="13"/>
      <c r="BN3083" s="13"/>
    </row>
    <row r="3084" spans="1:66" x14ac:dyDescent="0.25">
      <c r="A3084" s="10"/>
      <c r="B3084" s="10"/>
      <c r="C3084" s="10"/>
      <c r="D3084" s="18"/>
      <c r="E3084" s="10"/>
      <c r="F3084" s="10"/>
      <c r="G3084" s="10"/>
      <c r="H3084" s="10"/>
      <c r="I3084" s="10"/>
      <c r="J3084" s="10"/>
      <c r="K3084" s="11"/>
      <c r="L3084" s="11"/>
      <c r="M3084" s="12"/>
      <c r="N3084" s="12"/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12"/>
      <c r="Z3084" s="12"/>
      <c r="AA3084" s="12"/>
      <c r="AB3084" s="12"/>
      <c r="AC3084" s="12"/>
      <c r="AD3084" s="12"/>
      <c r="AE3084" s="12"/>
      <c r="AF3084" s="12"/>
      <c r="AG3084" s="12"/>
      <c r="AH3084" s="12"/>
      <c r="AI3084" s="12"/>
      <c r="AJ3084" s="12"/>
      <c r="AK3084" s="12"/>
      <c r="AL3084" s="12"/>
      <c r="AM3084" s="12"/>
      <c r="AN3084" s="12"/>
      <c r="AO3084" s="12"/>
      <c r="AP3084" s="12"/>
      <c r="AQ3084" s="12"/>
      <c r="AR3084" s="12"/>
      <c r="AS3084" s="12"/>
      <c r="AT3084" s="12"/>
      <c r="AU3084" s="12"/>
      <c r="AV3084" s="12"/>
      <c r="AW3084" s="12"/>
      <c r="AX3084" s="12"/>
      <c r="AY3084" s="12"/>
      <c r="AZ3084" s="12"/>
      <c r="BA3084" s="12"/>
      <c r="BB3084" s="12"/>
      <c r="BC3084" s="12"/>
      <c r="BD3084" s="12"/>
      <c r="BE3084" s="12"/>
      <c r="BF3084" s="12"/>
      <c r="BG3084" s="12"/>
      <c r="BH3084" s="12"/>
      <c r="BI3084" s="12"/>
      <c r="BJ3084" s="13"/>
      <c r="BK3084" s="13"/>
      <c r="BL3084" s="13"/>
      <c r="BM3084" s="13"/>
      <c r="BN3084" s="13"/>
    </row>
    <row r="3085" spans="1:66" x14ac:dyDescent="0.25">
      <c r="A3085" s="10"/>
      <c r="B3085" s="10"/>
      <c r="C3085" s="10"/>
      <c r="D3085" s="18"/>
      <c r="E3085" s="10"/>
      <c r="F3085" s="10"/>
      <c r="G3085" s="10"/>
      <c r="H3085" s="10"/>
      <c r="I3085" s="10"/>
      <c r="J3085" s="10"/>
      <c r="K3085" s="11"/>
      <c r="L3085" s="11"/>
      <c r="M3085" s="12"/>
      <c r="N3085" s="12"/>
      <c r="O3085" s="12"/>
      <c r="P3085" s="12"/>
      <c r="Q3085" s="12"/>
      <c r="R3085" s="12"/>
      <c r="S3085" s="12"/>
      <c r="T3085" s="12"/>
      <c r="U3085" s="12"/>
      <c r="V3085" s="12"/>
      <c r="W3085" s="12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2"/>
      <c r="AS3085" s="12"/>
      <c r="AT3085" s="12"/>
      <c r="AU3085" s="12"/>
      <c r="AV3085" s="12"/>
      <c r="AW3085" s="12"/>
      <c r="AX3085" s="12"/>
      <c r="AY3085" s="12"/>
      <c r="AZ3085" s="12"/>
      <c r="BA3085" s="12"/>
      <c r="BB3085" s="12"/>
      <c r="BC3085" s="12"/>
      <c r="BD3085" s="12"/>
      <c r="BE3085" s="12"/>
      <c r="BF3085" s="12"/>
      <c r="BG3085" s="12"/>
      <c r="BH3085" s="12"/>
      <c r="BI3085" s="12"/>
      <c r="BJ3085" s="13"/>
      <c r="BK3085" s="13"/>
      <c r="BL3085" s="13"/>
      <c r="BM3085" s="13"/>
      <c r="BN3085" s="13"/>
    </row>
    <row r="3086" spans="1:66" x14ac:dyDescent="0.25">
      <c r="A3086" s="10"/>
      <c r="B3086" s="10"/>
      <c r="C3086" s="10"/>
      <c r="D3086" s="18"/>
      <c r="E3086" s="10"/>
      <c r="F3086" s="10"/>
      <c r="G3086" s="10"/>
      <c r="H3086" s="10"/>
      <c r="I3086" s="10"/>
      <c r="J3086" s="10"/>
      <c r="K3086" s="11"/>
      <c r="L3086" s="11"/>
      <c r="M3086" s="12"/>
      <c r="N3086" s="12"/>
      <c r="O3086" s="12"/>
      <c r="P3086" s="12"/>
      <c r="Q3086" s="12"/>
      <c r="R3086" s="12"/>
      <c r="S3086" s="12"/>
      <c r="T3086" s="12"/>
      <c r="U3086" s="12"/>
      <c r="V3086" s="12"/>
      <c r="W3086" s="12"/>
      <c r="X3086" s="12"/>
      <c r="Y3086" s="12"/>
      <c r="Z3086" s="12"/>
      <c r="AA3086" s="12"/>
      <c r="AB3086" s="12"/>
      <c r="AC3086" s="12"/>
      <c r="AD3086" s="12"/>
      <c r="AE3086" s="12"/>
      <c r="AF3086" s="12"/>
      <c r="AG3086" s="12"/>
      <c r="AH3086" s="12"/>
      <c r="AI3086" s="12"/>
      <c r="AJ3086" s="12"/>
      <c r="AK3086" s="12"/>
      <c r="AL3086" s="12"/>
      <c r="AM3086" s="12"/>
      <c r="AN3086" s="12"/>
      <c r="AO3086" s="12"/>
      <c r="AP3086" s="12"/>
      <c r="AQ3086" s="12"/>
      <c r="AR3086" s="12"/>
      <c r="AS3086" s="12"/>
      <c r="AT3086" s="12"/>
      <c r="AU3086" s="12"/>
      <c r="AV3086" s="12"/>
      <c r="AW3086" s="12"/>
      <c r="AX3086" s="12"/>
      <c r="AY3086" s="12"/>
      <c r="AZ3086" s="12"/>
      <c r="BA3086" s="12"/>
      <c r="BB3086" s="12"/>
      <c r="BC3086" s="12"/>
      <c r="BD3086" s="12"/>
      <c r="BE3086" s="12"/>
      <c r="BF3086" s="12"/>
      <c r="BG3086" s="12"/>
      <c r="BH3086" s="12"/>
      <c r="BI3086" s="12"/>
      <c r="BJ3086" s="13"/>
      <c r="BK3086" s="13"/>
      <c r="BL3086" s="13"/>
      <c r="BM3086" s="13"/>
      <c r="BN3086" s="13"/>
    </row>
    <row r="3087" spans="1:66" x14ac:dyDescent="0.25">
      <c r="A3087" s="10"/>
      <c r="B3087" s="10"/>
      <c r="C3087" s="10"/>
      <c r="D3087" s="18"/>
      <c r="E3087" s="10"/>
      <c r="F3087" s="10"/>
      <c r="G3087" s="10"/>
      <c r="H3087" s="10"/>
      <c r="I3087" s="10"/>
      <c r="J3087" s="10"/>
      <c r="K3087" s="11"/>
      <c r="L3087" s="11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2"/>
      <c r="AS3087" s="12"/>
      <c r="AT3087" s="12"/>
      <c r="AU3087" s="12"/>
      <c r="AV3087" s="12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12"/>
      <c r="BG3087" s="12"/>
      <c r="BH3087" s="12"/>
      <c r="BI3087" s="12"/>
      <c r="BJ3087" s="13"/>
      <c r="BK3087" s="13"/>
      <c r="BL3087" s="13"/>
      <c r="BM3087" s="13"/>
      <c r="BN3087" s="13"/>
    </row>
    <row r="3088" spans="1:66" x14ac:dyDescent="0.25">
      <c r="A3088" s="10"/>
      <c r="B3088" s="10"/>
      <c r="C3088" s="10"/>
      <c r="D3088" s="18"/>
      <c r="E3088" s="10"/>
      <c r="F3088" s="10"/>
      <c r="G3088" s="10"/>
      <c r="H3088" s="10"/>
      <c r="I3088" s="10"/>
      <c r="J3088" s="10"/>
      <c r="K3088" s="11"/>
      <c r="L3088" s="11"/>
      <c r="M3088" s="12"/>
      <c r="N3088" s="12"/>
      <c r="O3088" s="12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12"/>
      <c r="AE3088" s="12"/>
      <c r="AF3088" s="12"/>
      <c r="AG3088" s="12"/>
      <c r="AH3088" s="12"/>
      <c r="AI3088" s="12"/>
      <c r="AJ3088" s="12"/>
      <c r="AK3088" s="12"/>
      <c r="AL3088" s="12"/>
      <c r="AM3088" s="12"/>
      <c r="AN3088" s="12"/>
      <c r="AO3088" s="12"/>
      <c r="AP3088" s="12"/>
      <c r="AQ3088" s="12"/>
      <c r="AR3088" s="12"/>
      <c r="AS3088" s="12"/>
      <c r="AT3088" s="12"/>
      <c r="AU3088" s="12"/>
      <c r="AV3088" s="12"/>
      <c r="AW3088" s="12"/>
      <c r="AX3088" s="12"/>
      <c r="AY3088" s="12"/>
      <c r="AZ3088" s="12"/>
      <c r="BA3088" s="12"/>
      <c r="BB3088" s="12"/>
      <c r="BC3088" s="12"/>
      <c r="BD3088" s="12"/>
      <c r="BE3088" s="12"/>
      <c r="BF3088" s="12"/>
      <c r="BG3088" s="12"/>
      <c r="BH3088" s="12"/>
      <c r="BI3088" s="12"/>
      <c r="BJ3088" s="13"/>
      <c r="BK3088" s="13"/>
      <c r="BL3088" s="13"/>
      <c r="BM3088" s="13"/>
      <c r="BN3088" s="13"/>
    </row>
    <row r="3089" spans="1:66" x14ac:dyDescent="0.25">
      <c r="A3089" s="10"/>
      <c r="B3089" s="10"/>
      <c r="C3089" s="10"/>
      <c r="D3089" s="18"/>
      <c r="E3089" s="10"/>
      <c r="F3089" s="10"/>
      <c r="G3089" s="10"/>
      <c r="H3089" s="10"/>
      <c r="I3089" s="10"/>
      <c r="J3089" s="10"/>
      <c r="K3089" s="11"/>
      <c r="L3089" s="11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2"/>
      <c r="AS3089" s="12"/>
      <c r="AT3089" s="12"/>
      <c r="AU3089" s="12"/>
      <c r="AV3089" s="12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12"/>
      <c r="BG3089" s="12"/>
      <c r="BH3089" s="12"/>
      <c r="BI3089" s="12"/>
      <c r="BJ3089" s="13"/>
      <c r="BK3089" s="13"/>
      <c r="BL3089" s="13"/>
      <c r="BM3089" s="13"/>
      <c r="BN3089" s="13"/>
    </row>
    <row r="3090" spans="1:66" x14ac:dyDescent="0.25">
      <c r="A3090" s="10"/>
      <c r="B3090" s="10"/>
      <c r="C3090" s="10"/>
      <c r="D3090" s="18"/>
      <c r="E3090" s="10"/>
      <c r="F3090" s="10"/>
      <c r="G3090" s="10"/>
      <c r="H3090" s="10"/>
      <c r="I3090" s="10"/>
      <c r="J3090" s="10"/>
      <c r="K3090" s="11"/>
      <c r="L3090" s="11"/>
      <c r="M3090" s="12"/>
      <c r="N3090" s="12"/>
      <c r="O3090" s="12"/>
      <c r="P3090" s="12"/>
      <c r="Q3090" s="12"/>
      <c r="R3090" s="12"/>
      <c r="S3090" s="12"/>
      <c r="T3090" s="12"/>
      <c r="U3090" s="12"/>
      <c r="V3090" s="12"/>
      <c r="W3090" s="12"/>
      <c r="X3090" s="12"/>
      <c r="Y3090" s="12"/>
      <c r="Z3090" s="12"/>
      <c r="AA3090" s="12"/>
      <c r="AB3090" s="12"/>
      <c r="AC3090" s="12"/>
      <c r="AD3090" s="12"/>
      <c r="AE3090" s="12"/>
      <c r="AF3090" s="12"/>
      <c r="AG3090" s="12"/>
      <c r="AH3090" s="12"/>
      <c r="AI3090" s="12"/>
      <c r="AJ3090" s="12"/>
      <c r="AK3090" s="12"/>
      <c r="AL3090" s="12"/>
      <c r="AM3090" s="12"/>
      <c r="AN3090" s="12"/>
      <c r="AO3090" s="12"/>
      <c r="AP3090" s="12"/>
      <c r="AQ3090" s="12"/>
      <c r="AR3090" s="12"/>
      <c r="AS3090" s="12"/>
      <c r="AT3090" s="12"/>
      <c r="AU3090" s="12"/>
      <c r="AV3090" s="12"/>
      <c r="AW3090" s="12"/>
      <c r="AX3090" s="12"/>
      <c r="AY3090" s="12"/>
      <c r="AZ3090" s="12"/>
      <c r="BA3090" s="12"/>
      <c r="BB3090" s="12"/>
      <c r="BC3090" s="12"/>
      <c r="BD3090" s="12"/>
      <c r="BE3090" s="12"/>
      <c r="BF3090" s="12"/>
      <c r="BG3090" s="12"/>
      <c r="BH3090" s="12"/>
      <c r="BI3090" s="12"/>
      <c r="BJ3090" s="13"/>
      <c r="BK3090" s="13"/>
      <c r="BL3090" s="13"/>
      <c r="BM3090" s="13"/>
      <c r="BN3090" s="13"/>
    </row>
    <row r="3091" spans="1:66" x14ac:dyDescent="0.25">
      <c r="A3091" s="10"/>
      <c r="B3091" s="10"/>
      <c r="C3091" s="10"/>
      <c r="D3091" s="18"/>
      <c r="E3091" s="10"/>
      <c r="F3091" s="10"/>
      <c r="G3091" s="10"/>
      <c r="H3091" s="10"/>
      <c r="I3091" s="10"/>
      <c r="J3091" s="10"/>
      <c r="K3091" s="11"/>
      <c r="L3091" s="11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2"/>
      <c r="AS3091" s="12"/>
      <c r="AT3091" s="12"/>
      <c r="AU3091" s="12"/>
      <c r="AV3091" s="12"/>
      <c r="AW3091" s="12"/>
      <c r="AX3091" s="12"/>
      <c r="AY3091" s="12"/>
      <c r="AZ3091" s="12"/>
      <c r="BA3091" s="12"/>
      <c r="BB3091" s="12"/>
      <c r="BC3091" s="12"/>
      <c r="BD3091" s="12"/>
      <c r="BE3091" s="12"/>
      <c r="BF3091" s="12"/>
      <c r="BG3091" s="12"/>
      <c r="BH3091" s="12"/>
      <c r="BI3091" s="12"/>
      <c r="BJ3091" s="13"/>
      <c r="BK3091" s="13"/>
      <c r="BL3091" s="13"/>
      <c r="BM3091" s="13"/>
      <c r="BN3091" s="13"/>
    </row>
    <row r="3092" spans="1:66" x14ac:dyDescent="0.25">
      <c r="A3092" s="10"/>
      <c r="B3092" s="10"/>
      <c r="C3092" s="10"/>
      <c r="D3092" s="18"/>
      <c r="E3092" s="10"/>
      <c r="F3092" s="10"/>
      <c r="G3092" s="10"/>
      <c r="H3092" s="10"/>
      <c r="I3092" s="10"/>
      <c r="J3092" s="10"/>
      <c r="K3092" s="11"/>
      <c r="L3092" s="11"/>
      <c r="M3092" s="12"/>
      <c r="N3092" s="12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  <c r="AC3092" s="12"/>
      <c r="AD3092" s="12"/>
      <c r="AE3092" s="12"/>
      <c r="AF3092" s="12"/>
      <c r="AG3092" s="12"/>
      <c r="AH3092" s="12"/>
      <c r="AI3092" s="12"/>
      <c r="AJ3092" s="12"/>
      <c r="AK3092" s="12"/>
      <c r="AL3092" s="12"/>
      <c r="AM3092" s="12"/>
      <c r="AN3092" s="12"/>
      <c r="AO3092" s="12"/>
      <c r="AP3092" s="12"/>
      <c r="AQ3092" s="12"/>
      <c r="AR3092" s="12"/>
      <c r="AS3092" s="12"/>
      <c r="AT3092" s="12"/>
      <c r="AU3092" s="12"/>
      <c r="AV3092" s="12"/>
      <c r="AW3092" s="12"/>
      <c r="AX3092" s="12"/>
      <c r="AY3092" s="12"/>
      <c r="AZ3092" s="12"/>
      <c r="BA3092" s="12"/>
      <c r="BB3092" s="12"/>
      <c r="BC3092" s="12"/>
      <c r="BD3092" s="12"/>
      <c r="BE3092" s="12"/>
      <c r="BF3092" s="12"/>
      <c r="BG3092" s="12"/>
      <c r="BH3092" s="12"/>
      <c r="BI3092" s="12"/>
      <c r="BJ3092" s="13"/>
      <c r="BK3092" s="13"/>
      <c r="BL3092" s="13"/>
      <c r="BM3092" s="13"/>
      <c r="BN3092" s="13"/>
    </row>
    <row r="3093" spans="1:66" x14ac:dyDescent="0.25">
      <c r="A3093" s="10"/>
      <c r="B3093" s="10"/>
      <c r="C3093" s="10"/>
      <c r="D3093" s="18"/>
      <c r="E3093" s="10"/>
      <c r="F3093" s="10"/>
      <c r="G3093" s="10"/>
      <c r="H3093" s="10"/>
      <c r="I3093" s="10"/>
      <c r="J3093" s="10"/>
      <c r="K3093" s="11"/>
      <c r="L3093" s="11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2"/>
      <c r="AS3093" s="12"/>
      <c r="AT3093" s="12"/>
      <c r="AU3093" s="12"/>
      <c r="AV3093" s="12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12"/>
      <c r="BG3093" s="12"/>
      <c r="BH3093" s="12"/>
      <c r="BI3093" s="12"/>
      <c r="BJ3093" s="13"/>
      <c r="BK3093" s="13"/>
      <c r="BL3093" s="13"/>
      <c r="BM3093" s="13"/>
      <c r="BN3093" s="13"/>
    </row>
    <row r="3094" spans="1:66" x14ac:dyDescent="0.25">
      <c r="A3094" s="10"/>
      <c r="B3094" s="10"/>
      <c r="C3094" s="10"/>
      <c r="D3094" s="18"/>
      <c r="E3094" s="10"/>
      <c r="F3094" s="10"/>
      <c r="G3094" s="10"/>
      <c r="H3094" s="10"/>
      <c r="I3094" s="10"/>
      <c r="J3094" s="10"/>
      <c r="K3094" s="11"/>
      <c r="L3094" s="11"/>
      <c r="M3094" s="12"/>
      <c r="N3094" s="12"/>
      <c r="O3094" s="12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12"/>
      <c r="AE3094" s="12"/>
      <c r="AF3094" s="12"/>
      <c r="AG3094" s="12"/>
      <c r="AH3094" s="12"/>
      <c r="AI3094" s="12"/>
      <c r="AJ3094" s="12"/>
      <c r="AK3094" s="12"/>
      <c r="AL3094" s="12"/>
      <c r="AM3094" s="12"/>
      <c r="AN3094" s="12"/>
      <c r="AO3094" s="12"/>
      <c r="AP3094" s="12"/>
      <c r="AQ3094" s="12"/>
      <c r="AR3094" s="12"/>
      <c r="AS3094" s="12"/>
      <c r="AT3094" s="12"/>
      <c r="AU3094" s="12"/>
      <c r="AV3094" s="12"/>
      <c r="AW3094" s="12"/>
      <c r="AX3094" s="12"/>
      <c r="AY3094" s="12"/>
      <c r="AZ3094" s="12"/>
      <c r="BA3094" s="12"/>
      <c r="BB3094" s="12"/>
      <c r="BC3094" s="12"/>
      <c r="BD3094" s="12"/>
      <c r="BE3094" s="12"/>
      <c r="BF3094" s="12"/>
      <c r="BG3094" s="12"/>
      <c r="BH3094" s="12"/>
      <c r="BI3094" s="12"/>
      <c r="BJ3094" s="13"/>
      <c r="BK3094" s="13"/>
      <c r="BL3094" s="13"/>
      <c r="BM3094" s="13"/>
      <c r="BN3094" s="13"/>
    </row>
    <row r="3095" spans="1:66" x14ac:dyDescent="0.25">
      <c r="A3095" s="10"/>
      <c r="B3095" s="10"/>
      <c r="C3095" s="10"/>
      <c r="D3095" s="18"/>
      <c r="E3095" s="10"/>
      <c r="F3095" s="10"/>
      <c r="G3095" s="10"/>
      <c r="H3095" s="10"/>
      <c r="I3095" s="10"/>
      <c r="J3095" s="10"/>
      <c r="K3095" s="11"/>
      <c r="L3095" s="11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2"/>
      <c r="AS3095" s="12"/>
      <c r="AT3095" s="12"/>
      <c r="AU3095" s="12"/>
      <c r="AV3095" s="12"/>
      <c r="AW3095" s="12"/>
      <c r="AX3095" s="12"/>
      <c r="AY3095" s="12"/>
      <c r="AZ3095" s="12"/>
      <c r="BA3095" s="12"/>
      <c r="BB3095" s="12"/>
      <c r="BC3095" s="12"/>
      <c r="BD3095" s="12"/>
      <c r="BE3095" s="12"/>
      <c r="BF3095" s="12"/>
      <c r="BG3095" s="12"/>
      <c r="BH3095" s="12"/>
      <c r="BI3095" s="12"/>
      <c r="BJ3095" s="13"/>
      <c r="BK3095" s="13"/>
      <c r="BL3095" s="13"/>
      <c r="BM3095" s="13"/>
      <c r="BN3095" s="13"/>
    </row>
    <row r="3096" spans="1:66" x14ac:dyDescent="0.25">
      <c r="A3096" s="10"/>
      <c r="B3096" s="10"/>
      <c r="C3096" s="10"/>
      <c r="D3096" s="18"/>
      <c r="E3096" s="10"/>
      <c r="F3096" s="10"/>
      <c r="G3096" s="10"/>
      <c r="H3096" s="10"/>
      <c r="I3096" s="10"/>
      <c r="J3096" s="10"/>
      <c r="K3096" s="11"/>
      <c r="L3096" s="11"/>
      <c r="M3096" s="12"/>
      <c r="N3096" s="12"/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12"/>
      <c r="AD3096" s="12"/>
      <c r="AE3096" s="12"/>
      <c r="AF3096" s="12"/>
      <c r="AG3096" s="12"/>
      <c r="AH3096" s="12"/>
      <c r="AI3096" s="12"/>
      <c r="AJ3096" s="12"/>
      <c r="AK3096" s="12"/>
      <c r="AL3096" s="12"/>
      <c r="AM3096" s="12"/>
      <c r="AN3096" s="12"/>
      <c r="AO3096" s="12"/>
      <c r="AP3096" s="12"/>
      <c r="AQ3096" s="12"/>
      <c r="AR3096" s="12"/>
      <c r="AS3096" s="12"/>
      <c r="AT3096" s="12"/>
      <c r="AU3096" s="12"/>
      <c r="AV3096" s="12"/>
      <c r="AW3096" s="12"/>
      <c r="AX3096" s="12"/>
      <c r="AY3096" s="12"/>
      <c r="AZ3096" s="12"/>
      <c r="BA3096" s="12"/>
      <c r="BB3096" s="12"/>
      <c r="BC3096" s="12"/>
      <c r="BD3096" s="12"/>
      <c r="BE3096" s="12"/>
      <c r="BF3096" s="12"/>
      <c r="BG3096" s="12"/>
      <c r="BH3096" s="12"/>
      <c r="BI3096" s="12"/>
      <c r="BJ3096" s="13"/>
      <c r="BK3096" s="13"/>
      <c r="BL3096" s="13"/>
      <c r="BM3096" s="13"/>
      <c r="BN3096" s="13"/>
    </row>
    <row r="3097" spans="1:66" x14ac:dyDescent="0.25">
      <c r="A3097" s="10"/>
      <c r="B3097" s="10"/>
      <c r="C3097" s="10"/>
      <c r="D3097" s="18"/>
      <c r="E3097" s="10"/>
      <c r="F3097" s="10"/>
      <c r="G3097" s="10"/>
      <c r="H3097" s="10"/>
      <c r="I3097" s="10"/>
      <c r="J3097" s="10"/>
      <c r="K3097" s="11"/>
      <c r="L3097" s="11"/>
      <c r="M3097" s="12"/>
      <c r="N3097" s="12"/>
      <c r="O3097" s="12"/>
      <c r="P3097" s="12"/>
      <c r="Q3097" s="12"/>
      <c r="R3097" s="12"/>
      <c r="S3097" s="12"/>
      <c r="T3097" s="12"/>
      <c r="U3097" s="12"/>
      <c r="V3097" s="12"/>
      <c r="W3097" s="12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2"/>
      <c r="AS3097" s="12"/>
      <c r="AT3097" s="12"/>
      <c r="AU3097" s="12"/>
      <c r="AV3097" s="12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12"/>
      <c r="BG3097" s="12"/>
      <c r="BH3097" s="12"/>
      <c r="BI3097" s="12"/>
      <c r="BJ3097" s="13"/>
      <c r="BK3097" s="13"/>
      <c r="BL3097" s="13"/>
      <c r="BM3097" s="13"/>
      <c r="BN3097" s="13"/>
    </row>
    <row r="3098" spans="1:66" x14ac:dyDescent="0.25">
      <c r="A3098" s="10"/>
      <c r="B3098" s="10"/>
      <c r="C3098" s="10"/>
      <c r="D3098" s="18"/>
      <c r="E3098" s="10"/>
      <c r="F3098" s="10"/>
      <c r="G3098" s="10"/>
      <c r="H3098" s="10"/>
      <c r="I3098" s="10"/>
      <c r="J3098" s="10"/>
      <c r="K3098" s="11"/>
      <c r="L3098" s="11"/>
      <c r="M3098" s="12"/>
      <c r="N3098" s="12"/>
      <c r="O3098" s="12"/>
      <c r="P3098" s="12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  <c r="AE3098" s="12"/>
      <c r="AF3098" s="12"/>
      <c r="AG3098" s="12"/>
      <c r="AH3098" s="12"/>
      <c r="AI3098" s="12"/>
      <c r="AJ3098" s="12"/>
      <c r="AK3098" s="12"/>
      <c r="AL3098" s="12"/>
      <c r="AM3098" s="12"/>
      <c r="AN3098" s="12"/>
      <c r="AO3098" s="12"/>
      <c r="AP3098" s="12"/>
      <c r="AQ3098" s="12"/>
      <c r="AR3098" s="12"/>
      <c r="AS3098" s="12"/>
      <c r="AT3098" s="12"/>
      <c r="AU3098" s="12"/>
      <c r="AV3098" s="12"/>
      <c r="AW3098" s="12"/>
      <c r="AX3098" s="12"/>
      <c r="AY3098" s="12"/>
      <c r="AZ3098" s="12"/>
      <c r="BA3098" s="12"/>
      <c r="BB3098" s="12"/>
      <c r="BC3098" s="12"/>
      <c r="BD3098" s="12"/>
      <c r="BE3098" s="12"/>
      <c r="BF3098" s="12"/>
      <c r="BG3098" s="12"/>
      <c r="BH3098" s="12"/>
      <c r="BI3098" s="12"/>
      <c r="BJ3098" s="13"/>
      <c r="BK3098" s="13"/>
      <c r="BL3098" s="13"/>
      <c r="BM3098" s="13"/>
      <c r="BN3098" s="13"/>
    </row>
    <row r="3099" spans="1:66" x14ac:dyDescent="0.25">
      <c r="A3099" s="10"/>
      <c r="B3099" s="10"/>
      <c r="C3099" s="10"/>
      <c r="D3099" s="18"/>
      <c r="E3099" s="10"/>
      <c r="F3099" s="10"/>
      <c r="G3099" s="10"/>
      <c r="H3099" s="10"/>
      <c r="I3099" s="10"/>
      <c r="J3099" s="10"/>
      <c r="K3099" s="11"/>
      <c r="L3099" s="11"/>
      <c r="M3099" s="12"/>
      <c r="N3099" s="12"/>
      <c r="O3099" s="12"/>
      <c r="P3099" s="12"/>
      <c r="Q3099" s="12"/>
      <c r="R3099" s="12"/>
      <c r="S3099" s="12"/>
      <c r="T3099" s="12"/>
      <c r="U3099" s="12"/>
      <c r="V3099" s="12"/>
      <c r="W3099" s="12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2"/>
      <c r="AS3099" s="12"/>
      <c r="AT3099" s="12"/>
      <c r="AU3099" s="12"/>
      <c r="AV3099" s="12"/>
      <c r="AW3099" s="12"/>
      <c r="AX3099" s="12"/>
      <c r="AY3099" s="12"/>
      <c r="AZ3099" s="12"/>
      <c r="BA3099" s="12"/>
      <c r="BB3099" s="12"/>
      <c r="BC3099" s="12"/>
      <c r="BD3099" s="12"/>
      <c r="BE3099" s="12"/>
      <c r="BF3099" s="12"/>
      <c r="BG3099" s="12"/>
      <c r="BH3099" s="12"/>
      <c r="BI3099" s="12"/>
      <c r="BJ3099" s="13"/>
      <c r="BK3099" s="13"/>
      <c r="BL3099" s="13"/>
      <c r="BM3099" s="13"/>
      <c r="BN3099" s="13"/>
    </row>
    <row r="3100" spans="1:66" x14ac:dyDescent="0.25">
      <c r="A3100" s="10"/>
      <c r="B3100" s="10"/>
      <c r="C3100" s="10"/>
      <c r="D3100" s="18"/>
      <c r="E3100" s="10"/>
      <c r="F3100" s="10"/>
      <c r="G3100" s="10"/>
      <c r="H3100" s="10"/>
      <c r="I3100" s="10"/>
      <c r="J3100" s="10"/>
      <c r="K3100" s="11"/>
      <c r="L3100" s="11"/>
      <c r="M3100" s="12"/>
      <c r="N3100" s="12"/>
      <c r="O3100" s="12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  <c r="AE3100" s="12"/>
      <c r="AF3100" s="12"/>
      <c r="AG3100" s="12"/>
      <c r="AH3100" s="12"/>
      <c r="AI3100" s="12"/>
      <c r="AJ3100" s="12"/>
      <c r="AK3100" s="12"/>
      <c r="AL3100" s="12"/>
      <c r="AM3100" s="12"/>
      <c r="AN3100" s="12"/>
      <c r="AO3100" s="12"/>
      <c r="AP3100" s="12"/>
      <c r="AQ3100" s="12"/>
      <c r="AR3100" s="12"/>
      <c r="AS3100" s="12"/>
      <c r="AT3100" s="12"/>
      <c r="AU3100" s="12"/>
      <c r="AV3100" s="12"/>
      <c r="AW3100" s="12"/>
      <c r="AX3100" s="12"/>
      <c r="AY3100" s="12"/>
      <c r="AZ3100" s="12"/>
      <c r="BA3100" s="12"/>
      <c r="BB3100" s="12"/>
      <c r="BC3100" s="12"/>
      <c r="BD3100" s="12"/>
      <c r="BE3100" s="12"/>
      <c r="BF3100" s="12"/>
      <c r="BG3100" s="12"/>
      <c r="BH3100" s="12"/>
      <c r="BI3100" s="12"/>
      <c r="BJ3100" s="13"/>
      <c r="BK3100" s="13"/>
      <c r="BL3100" s="13"/>
      <c r="BM3100" s="13"/>
      <c r="BN3100" s="13"/>
    </row>
    <row r="3101" spans="1:66" x14ac:dyDescent="0.25">
      <c r="A3101" s="10"/>
      <c r="B3101" s="10"/>
      <c r="C3101" s="10"/>
      <c r="D3101" s="18"/>
      <c r="E3101" s="10"/>
      <c r="F3101" s="10"/>
      <c r="G3101" s="10"/>
      <c r="H3101" s="10"/>
      <c r="I3101" s="10"/>
      <c r="J3101" s="10"/>
      <c r="K3101" s="11"/>
      <c r="L3101" s="11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2"/>
      <c r="AS3101" s="12"/>
      <c r="AT3101" s="12"/>
      <c r="AU3101" s="12"/>
      <c r="AV3101" s="12"/>
      <c r="AW3101" s="12"/>
      <c r="AX3101" s="12"/>
      <c r="AY3101" s="12"/>
      <c r="AZ3101" s="12"/>
      <c r="BA3101" s="12"/>
      <c r="BB3101" s="12"/>
      <c r="BC3101" s="12"/>
      <c r="BD3101" s="12"/>
      <c r="BE3101" s="12"/>
      <c r="BF3101" s="12"/>
      <c r="BG3101" s="12"/>
      <c r="BH3101" s="12"/>
      <c r="BI3101" s="12"/>
      <c r="BJ3101" s="13"/>
      <c r="BK3101" s="13"/>
      <c r="BL3101" s="13"/>
      <c r="BM3101" s="13"/>
      <c r="BN3101" s="13"/>
    </row>
    <row r="3102" spans="1:66" x14ac:dyDescent="0.25">
      <c r="A3102" s="10"/>
      <c r="B3102" s="10"/>
      <c r="C3102" s="10"/>
      <c r="D3102" s="18"/>
      <c r="E3102" s="10"/>
      <c r="F3102" s="10"/>
      <c r="G3102" s="10"/>
      <c r="H3102" s="10"/>
      <c r="I3102" s="10"/>
      <c r="J3102" s="10"/>
      <c r="K3102" s="11"/>
      <c r="L3102" s="11"/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12"/>
      <c r="AF3102" s="12"/>
      <c r="AG3102" s="12"/>
      <c r="AH3102" s="12"/>
      <c r="AI3102" s="12"/>
      <c r="AJ3102" s="12"/>
      <c r="AK3102" s="12"/>
      <c r="AL3102" s="12"/>
      <c r="AM3102" s="12"/>
      <c r="AN3102" s="12"/>
      <c r="AO3102" s="12"/>
      <c r="AP3102" s="12"/>
      <c r="AQ3102" s="12"/>
      <c r="AR3102" s="12"/>
      <c r="AS3102" s="12"/>
      <c r="AT3102" s="12"/>
      <c r="AU3102" s="12"/>
      <c r="AV3102" s="12"/>
      <c r="AW3102" s="12"/>
      <c r="AX3102" s="12"/>
      <c r="AY3102" s="12"/>
      <c r="AZ3102" s="12"/>
      <c r="BA3102" s="12"/>
      <c r="BB3102" s="12"/>
      <c r="BC3102" s="12"/>
      <c r="BD3102" s="12"/>
      <c r="BE3102" s="12"/>
      <c r="BF3102" s="12"/>
      <c r="BG3102" s="12"/>
      <c r="BH3102" s="12"/>
      <c r="BI3102" s="12"/>
      <c r="BJ3102" s="13"/>
      <c r="BK3102" s="13"/>
      <c r="BL3102" s="13"/>
      <c r="BM3102" s="13"/>
      <c r="BN3102" s="13"/>
    </row>
    <row r="3103" spans="1:66" x14ac:dyDescent="0.25">
      <c r="A3103" s="10"/>
      <c r="B3103" s="10"/>
      <c r="C3103" s="10"/>
      <c r="D3103" s="18"/>
      <c r="E3103" s="10"/>
      <c r="F3103" s="10"/>
      <c r="G3103" s="10"/>
      <c r="H3103" s="10"/>
      <c r="I3103" s="10"/>
      <c r="J3103" s="10"/>
      <c r="K3103" s="11"/>
      <c r="L3103" s="11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2"/>
      <c r="AS3103" s="12"/>
      <c r="AT3103" s="12"/>
      <c r="AU3103" s="12"/>
      <c r="AV3103" s="12"/>
      <c r="AW3103" s="12"/>
      <c r="AX3103" s="12"/>
      <c r="AY3103" s="12"/>
      <c r="AZ3103" s="12"/>
      <c r="BA3103" s="12"/>
      <c r="BB3103" s="12"/>
      <c r="BC3103" s="12"/>
      <c r="BD3103" s="12"/>
      <c r="BE3103" s="12"/>
      <c r="BF3103" s="12"/>
      <c r="BG3103" s="12"/>
      <c r="BH3103" s="12"/>
      <c r="BI3103" s="12"/>
      <c r="BJ3103" s="13"/>
      <c r="BK3103" s="13"/>
      <c r="BL3103" s="13"/>
      <c r="BM3103" s="13"/>
      <c r="BN3103" s="13"/>
    </row>
    <row r="3104" spans="1:66" x14ac:dyDescent="0.25">
      <c r="A3104" s="10"/>
      <c r="B3104" s="10"/>
      <c r="C3104" s="10"/>
      <c r="D3104" s="18"/>
      <c r="E3104" s="10"/>
      <c r="F3104" s="10"/>
      <c r="G3104" s="10"/>
      <c r="H3104" s="10"/>
      <c r="I3104" s="10"/>
      <c r="J3104" s="10"/>
      <c r="K3104" s="11"/>
      <c r="L3104" s="11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12"/>
      <c r="AD3104" s="12"/>
      <c r="AE3104" s="12"/>
      <c r="AF3104" s="12"/>
      <c r="AG3104" s="12"/>
      <c r="AH3104" s="12"/>
      <c r="AI3104" s="12"/>
      <c r="AJ3104" s="12"/>
      <c r="AK3104" s="12"/>
      <c r="AL3104" s="12"/>
      <c r="AM3104" s="12"/>
      <c r="AN3104" s="12"/>
      <c r="AO3104" s="12"/>
      <c r="AP3104" s="12"/>
      <c r="AQ3104" s="12"/>
      <c r="AR3104" s="12"/>
      <c r="AS3104" s="12"/>
      <c r="AT3104" s="12"/>
      <c r="AU3104" s="12"/>
      <c r="AV3104" s="12"/>
      <c r="AW3104" s="12"/>
      <c r="AX3104" s="12"/>
      <c r="AY3104" s="12"/>
      <c r="AZ3104" s="12"/>
      <c r="BA3104" s="12"/>
      <c r="BB3104" s="12"/>
      <c r="BC3104" s="12"/>
      <c r="BD3104" s="12"/>
      <c r="BE3104" s="12"/>
      <c r="BF3104" s="12"/>
      <c r="BG3104" s="12"/>
      <c r="BH3104" s="12"/>
      <c r="BI3104" s="12"/>
      <c r="BJ3104" s="13"/>
      <c r="BK3104" s="13"/>
      <c r="BL3104" s="13"/>
      <c r="BM3104" s="13"/>
      <c r="BN3104" s="13"/>
    </row>
    <row r="3105" spans="1:66" x14ac:dyDescent="0.25">
      <c r="A3105" s="10"/>
      <c r="B3105" s="10"/>
      <c r="C3105" s="10"/>
      <c r="D3105" s="18"/>
      <c r="E3105" s="10"/>
      <c r="F3105" s="10"/>
      <c r="G3105" s="10"/>
      <c r="H3105" s="10"/>
      <c r="I3105" s="10"/>
      <c r="J3105" s="10"/>
      <c r="K3105" s="11"/>
      <c r="L3105" s="11"/>
      <c r="M3105" s="12"/>
      <c r="N3105" s="12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2"/>
      <c r="AS3105" s="12"/>
      <c r="AT3105" s="12"/>
      <c r="AU3105" s="12"/>
      <c r="AV3105" s="12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12"/>
      <c r="BG3105" s="12"/>
      <c r="BH3105" s="12"/>
      <c r="BI3105" s="12"/>
      <c r="BJ3105" s="13"/>
      <c r="BK3105" s="13"/>
      <c r="BL3105" s="13"/>
      <c r="BM3105" s="13"/>
      <c r="BN3105" s="13"/>
    </row>
    <row r="3106" spans="1:66" x14ac:dyDescent="0.25">
      <c r="A3106" s="10"/>
      <c r="B3106" s="10"/>
      <c r="C3106" s="10"/>
      <c r="D3106" s="18"/>
      <c r="E3106" s="10"/>
      <c r="F3106" s="10"/>
      <c r="G3106" s="10"/>
      <c r="H3106" s="10"/>
      <c r="I3106" s="10"/>
      <c r="J3106" s="10"/>
      <c r="K3106" s="11"/>
      <c r="L3106" s="11"/>
      <c r="M3106" s="12"/>
      <c r="N3106" s="12"/>
      <c r="O3106" s="12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12"/>
      <c r="AE3106" s="12"/>
      <c r="AF3106" s="12"/>
      <c r="AG3106" s="12"/>
      <c r="AH3106" s="12"/>
      <c r="AI3106" s="12"/>
      <c r="AJ3106" s="12"/>
      <c r="AK3106" s="12"/>
      <c r="AL3106" s="12"/>
      <c r="AM3106" s="12"/>
      <c r="AN3106" s="12"/>
      <c r="AO3106" s="12"/>
      <c r="AP3106" s="12"/>
      <c r="AQ3106" s="12"/>
      <c r="AR3106" s="12"/>
      <c r="AS3106" s="12"/>
      <c r="AT3106" s="12"/>
      <c r="AU3106" s="12"/>
      <c r="AV3106" s="12"/>
      <c r="AW3106" s="12"/>
      <c r="AX3106" s="12"/>
      <c r="AY3106" s="12"/>
      <c r="AZ3106" s="12"/>
      <c r="BA3106" s="12"/>
      <c r="BB3106" s="12"/>
      <c r="BC3106" s="12"/>
      <c r="BD3106" s="12"/>
      <c r="BE3106" s="12"/>
      <c r="BF3106" s="12"/>
      <c r="BG3106" s="12"/>
      <c r="BH3106" s="12"/>
      <c r="BI3106" s="12"/>
      <c r="BJ3106" s="13"/>
      <c r="BK3106" s="13"/>
      <c r="BL3106" s="13"/>
      <c r="BM3106" s="13"/>
      <c r="BN3106" s="13"/>
    </row>
    <row r="3107" spans="1:66" x14ac:dyDescent="0.25">
      <c r="A3107" s="10"/>
      <c r="B3107" s="10"/>
      <c r="C3107" s="10"/>
      <c r="D3107" s="18"/>
      <c r="E3107" s="10"/>
      <c r="F3107" s="10"/>
      <c r="G3107" s="10"/>
      <c r="H3107" s="10"/>
      <c r="I3107" s="10"/>
      <c r="J3107" s="10"/>
      <c r="K3107" s="11"/>
      <c r="L3107" s="11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2"/>
      <c r="AS3107" s="12"/>
      <c r="AT3107" s="12"/>
      <c r="AU3107" s="12"/>
      <c r="AV3107" s="12"/>
      <c r="AW3107" s="12"/>
      <c r="AX3107" s="12"/>
      <c r="AY3107" s="12"/>
      <c r="AZ3107" s="12"/>
      <c r="BA3107" s="12"/>
      <c r="BB3107" s="12"/>
      <c r="BC3107" s="12"/>
      <c r="BD3107" s="12"/>
      <c r="BE3107" s="12"/>
      <c r="BF3107" s="12"/>
      <c r="BG3107" s="12"/>
      <c r="BH3107" s="12"/>
      <c r="BI3107" s="12"/>
      <c r="BJ3107" s="13"/>
      <c r="BK3107" s="13"/>
      <c r="BL3107" s="13"/>
      <c r="BM3107" s="13"/>
      <c r="BN3107" s="13"/>
    </row>
    <row r="3108" spans="1:66" x14ac:dyDescent="0.25">
      <c r="A3108" s="10"/>
      <c r="B3108" s="10"/>
      <c r="C3108" s="10"/>
      <c r="D3108" s="18"/>
      <c r="E3108" s="10"/>
      <c r="F3108" s="10"/>
      <c r="G3108" s="10"/>
      <c r="H3108" s="10"/>
      <c r="I3108" s="10"/>
      <c r="J3108" s="10"/>
      <c r="K3108" s="11"/>
      <c r="L3108" s="11"/>
      <c r="M3108" s="12"/>
      <c r="N3108" s="12"/>
      <c r="O3108" s="12"/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  <c r="AA3108" s="12"/>
      <c r="AB3108" s="12"/>
      <c r="AC3108" s="12"/>
      <c r="AD3108" s="12"/>
      <c r="AE3108" s="12"/>
      <c r="AF3108" s="12"/>
      <c r="AG3108" s="12"/>
      <c r="AH3108" s="12"/>
      <c r="AI3108" s="12"/>
      <c r="AJ3108" s="12"/>
      <c r="AK3108" s="12"/>
      <c r="AL3108" s="12"/>
      <c r="AM3108" s="12"/>
      <c r="AN3108" s="12"/>
      <c r="AO3108" s="12"/>
      <c r="AP3108" s="12"/>
      <c r="AQ3108" s="12"/>
      <c r="AR3108" s="12"/>
      <c r="AS3108" s="12"/>
      <c r="AT3108" s="12"/>
      <c r="AU3108" s="12"/>
      <c r="AV3108" s="12"/>
      <c r="AW3108" s="12"/>
      <c r="AX3108" s="12"/>
      <c r="AY3108" s="12"/>
      <c r="AZ3108" s="12"/>
      <c r="BA3108" s="12"/>
      <c r="BB3108" s="12"/>
      <c r="BC3108" s="12"/>
      <c r="BD3108" s="12"/>
      <c r="BE3108" s="12"/>
      <c r="BF3108" s="12"/>
      <c r="BG3108" s="12"/>
      <c r="BH3108" s="12"/>
      <c r="BI3108" s="12"/>
      <c r="BJ3108" s="13"/>
      <c r="BK3108" s="13"/>
      <c r="BL3108" s="13"/>
      <c r="BM3108" s="13"/>
      <c r="BN3108" s="13"/>
    </row>
    <row r="3109" spans="1:66" x14ac:dyDescent="0.25">
      <c r="A3109" s="10"/>
      <c r="B3109" s="10"/>
      <c r="C3109" s="10"/>
      <c r="D3109" s="18"/>
      <c r="E3109" s="10"/>
      <c r="F3109" s="10"/>
      <c r="G3109" s="10"/>
      <c r="H3109" s="10"/>
      <c r="I3109" s="10"/>
      <c r="J3109" s="10"/>
      <c r="K3109" s="11"/>
      <c r="L3109" s="11"/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2"/>
      <c r="AS3109" s="12"/>
      <c r="AT3109" s="12"/>
      <c r="AU3109" s="12"/>
      <c r="AV3109" s="12"/>
      <c r="AW3109" s="12"/>
      <c r="AX3109" s="12"/>
      <c r="AY3109" s="12"/>
      <c r="AZ3109" s="12"/>
      <c r="BA3109" s="12"/>
      <c r="BB3109" s="12"/>
      <c r="BC3109" s="12"/>
      <c r="BD3109" s="12"/>
      <c r="BE3109" s="12"/>
      <c r="BF3109" s="12"/>
      <c r="BG3109" s="12"/>
      <c r="BH3109" s="12"/>
      <c r="BI3109" s="12"/>
      <c r="BJ3109" s="13"/>
      <c r="BK3109" s="13"/>
      <c r="BL3109" s="13"/>
      <c r="BM3109" s="13"/>
      <c r="BN3109" s="13"/>
    </row>
    <row r="3110" spans="1:66" x14ac:dyDescent="0.25">
      <c r="A3110" s="10"/>
      <c r="B3110" s="10"/>
      <c r="C3110" s="10"/>
      <c r="D3110" s="18"/>
      <c r="E3110" s="10"/>
      <c r="F3110" s="10"/>
      <c r="G3110" s="10"/>
      <c r="H3110" s="10"/>
      <c r="I3110" s="10"/>
      <c r="J3110" s="10"/>
      <c r="K3110" s="11"/>
      <c r="L3110" s="11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12"/>
      <c r="AD3110" s="12"/>
      <c r="AE3110" s="12"/>
      <c r="AF3110" s="12"/>
      <c r="AG3110" s="12"/>
      <c r="AH3110" s="12"/>
      <c r="AI3110" s="12"/>
      <c r="AJ3110" s="12"/>
      <c r="AK3110" s="12"/>
      <c r="AL3110" s="12"/>
      <c r="AM3110" s="12"/>
      <c r="AN3110" s="12"/>
      <c r="AO3110" s="12"/>
      <c r="AP3110" s="12"/>
      <c r="AQ3110" s="12"/>
      <c r="AR3110" s="12"/>
      <c r="AS3110" s="12"/>
      <c r="AT3110" s="12"/>
      <c r="AU3110" s="12"/>
      <c r="AV3110" s="12"/>
      <c r="AW3110" s="12"/>
      <c r="AX3110" s="12"/>
      <c r="AY3110" s="12"/>
      <c r="AZ3110" s="12"/>
      <c r="BA3110" s="12"/>
      <c r="BB3110" s="12"/>
      <c r="BC3110" s="12"/>
      <c r="BD3110" s="12"/>
      <c r="BE3110" s="12"/>
      <c r="BF3110" s="12"/>
      <c r="BG3110" s="12"/>
      <c r="BH3110" s="12"/>
      <c r="BI3110" s="12"/>
      <c r="BJ3110" s="13"/>
      <c r="BK3110" s="13"/>
      <c r="BL3110" s="13"/>
      <c r="BM3110" s="13"/>
      <c r="BN3110" s="13"/>
    </row>
    <row r="3111" spans="1:66" x14ac:dyDescent="0.25">
      <c r="A3111" s="10"/>
      <c r="B3111" s="10"/>
      <c r="C3111" s="10"/>
      <c r="D3111" s="18"/>
      <c r="E3111" s="10"/>
      <c r="F3111" s="10"/>
      <c r="G3111" s="10"/>
      <c r="H3111" s="10"/>
      <c r="I3111" s="10"/>
      <c r="J3111" s="10"/>
      <c r="K3111" s="11"/>
      <c r="L3111" s="11"/>
      <c r="M3111" s="12"/>
      <c r="N3111" s="12"/>
      <c r="O3111" s="12"/>
      <c r="P3111" s="12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2"/>
      <c r="AS3111" s="12"/>
      <c r="AT3111" s="12"/>
      <c r="AU3111" s="12"/>
      <c r="AV3111" s="12"/>
      <c r="AW3111" s="12"/>
      <c r="AX3111" s="12"/>
      <c r="AY3111" s="12"/>
      <c r="AZ3111" s="12"/>
      <c r="BA3111" s="12"/>
      <c r="BB3111" s="12"/>
      <c r="BC3111" s="12"/>
      <c r="BD3111" s="12"/>
      <c r="BE3111" s="12"/>
      <c r="BF3111" s="12"/>
      <c r="BG3111" s="12"/>
      <c r="BH3111" s="12"/>
      <c r="BI3111" s="12"/>
      <c r="BJ3111" s="13"/>
      <c r="BK3111" s="13"/>
      <c r="BL3111" s="13"/>
      <c r="BM3111" s="13"/>
      <c r="BN3111" s="13"/>
    </row>
    <row r="3112" spans="1:66" x14ac:dyDescent="0.25">
      <c r="A3112" s="10"/>
      <c r="B3112" s="10"/>
      <c r="C3112" s="10"/>
      <c r="D3112" s="18"/>
      <c r="E3112" s="10"/>
      <c r="F3112" s="10"/>
      <c r="G3112" s="10"/>
      <c r="H3112" s="10"/>
      <c r="I3112" s="10"/>
      <c r="J3112" s="10"/>
      <c r="K3112" s="11"/>
      <c r="L3112" s="11"/>
      <c r="M3112" s="12"/>
      <c r="N3112" s="12"/>
      <c r="O3112" s="12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  <c r="AE3112" s="12"/>
      <c r="AF3112" s="12"/>
      <c r="AG3112" s="12"/>
      <c r="AH3112" s="12"/>
      <c r="AI3112" s="12"/>
      <c r="AJ3112" s="12"/>
      <c r="AK3112" s="12"/>
      <c r="AL3112" s="12"/>
      <c r="AM3112" s="12"/>
      <c r="AN3112" s="12"/>
      <c r="AO3112" s="12"/>
      <c r="AP3112" s="12"/>
      <c r="AQ3112" s="12"/>
      <c r="AR3112" s="12"/>
      <c r="AS3112" s="12"/>
      <c r="AT3112" s="12"/>
      <c r="AU3112" s="12"/>
      <c r="AV3112" s="12"/>
      <c r="AW3112" s="12"/>
      <c r="AX3112" s="12"/>
      <c r="AY3112" s="12"/>
      <c r="AZ3112" s="12"/>
      <c r="BA3112" s="12"/>
      <c r="BB3112" s="12"/>
      <c r="BC3112" s="12"/>
      <c r="BD3112" s="12"/>
      <c r="BE3112" s="12"/>
      <c r="BF3112" s="12"/>
      <c r="BG3112" s="12"/>
      <c r="BH3112" s="12"/>
      <c r="BI3112" s="12"/>
      <c r="BJ3112" s="13"/>
      <c r="BK3112" s="13"/>
      <c r="BL3112" s="13"/>
      <c r="BM3112" s="13"/>
      <c r="BN3112" s="13"/>
    </row>
    <row r="3113" spans="1:66" x14ac:dyDescent="0.25">
      <c r="A3113" s="10"/>
      <c r="B3113" s="10"/>
      <c r="C3113" s="10"/>
      <c r="D3113" s="18"/>
      <c r="E3113" s="10"/>
      <c r="F3113" s="10"/>
      <c r="G3113" s="10"/>
      <c r="H3113" s="10"/>
      <c r="I3113" s="10"/>
      <c r="J3113" s="10"/>
      <c r="K3113" s="11"/>
      <c r="L3113" s="11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2"/>
      <c r="AS3113" s="12"/>
      <c r="AT3113" s="12"/>
      <c r="AU3113" s="12"/>
      <c r="AV3113" s="12"/>
      <c r="AW3113" s="12"/>
      <c r="AX3113" s="12"/>
      <c r="AY3113" s="12"/>
      <c r="AZ3113" s="12"/>
      <c r="BA3113" s="12"/>
      <c r="BB3113" s="12"/>
      <c r="BC3113" s="12"/>
      <c r="BD3113" s="12"/>
      <c r="BE3113" s="12"/>
      <c r="BF3113" s="12"/>
      <c r="BG3113" s="12"/>
      <c r="BH3113" s="12"/>
      <c r="BI3113" s="12"/>
      <c r="BJ3113" s="13"/>
      <c r="BK3113" s="13"/>
      <c r="BL3113" s="13"/>
      <c r="BM3113" s="13"/>
      <c r="BN3113" s="13"/>
    </row>
    <row r="3114" spans="1:66" x14ac:dyDescent="0.25">
      <c r="A3114" s="10"/>
      <c r="B3114" s="10"/>
      <c r="C3114" s="10"/>
      <c r="D3114" s="18"/>
      <c r="E3114" s="10"/>
      <c r="F3114" s="10"/>
      <c r="G3114" s="10"/>
      <c r="H3114" s="10"/>
      <c r="I3114" s="10"/>
      <c r="J3114" s="10"/>
      <c r="K3114" s="11"/>
      <c r="L3114" s="11"/>
      <c r="M3114" s="12"/>
      <c r="N3114" s="12"/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  <c r="AE3114" s="12"/>
      <c r="AF3114" s="12"/>
      <c r="AG3114" s="12"/>
      <c r="AH3114" s="12"/>
      <c r="AI3114" s="12"/>
      <c r="AJ3114" s="12"/>
      <c r="AK3114" s="12"/>
      <c r="AL3114" s="12"/>
      <c r="AM3114" s="12"/>
      <c r="AN3114" s="12"/>
      <c r="AO3114" s="12"/>
      <c r="AP3114" s="12"/>
      <c r="AQ3114" s="12"/>
      <c r="AR3114" s="12"/>
      <c r="AS3114" s="12"/>
      <c r="AT3114" s="12"/>
      <c r="AU3114" s="12"/>
      <c r="AV3114" s="12"/>
      <c r="AW3114" s="12"/>
      <c r="AX3114" s="12"/>
      <c r="AY3114" s="12"/>
      <c r="AZ3114" s="12"/>
      <c r="BA3114" s="12"/>
      <c r="BB3114" s="12"/>
      <c r="BC3114" s="12"/>
      <c r="BD3114" s="12"/>
      <c r="BE3114" s="12"/>
      <c r="BF3114" s="12"/>
      <c r="BG3114" s="12"/>
      <c r="BH3114" s="12"/>
      <c r="BI3114" s="12"/>
      <c r="BJ3114" s="13"/>
      <c r="BK3114" s="13"/>
      <c r="BL3114" s="13"/>
      <c r="BM3114" s="13"/>
      <c r="BN3114" s="13"/>
    </row>
    <row r="3115" spans="1:66" x14ac:dyDescent="0.25">
      <c r="A3115" s="10"/>
      <c r="B3115" s="10"/>
      <c r="C3115" s="10"/>
      <c r="D3115" s="18"/>
      <c r="E3115" s="10"/>
      <c r="F3115" s="10"/>
      <c r="G3115" s="10"/>
      <c r="H3115" s="10"/>
      <c r="I3115" s="10"/>
      <c r="J3115" s="10"/>
      <c r="K3115" s="11"/>
      <c r="L3115" s="11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2"/>
      <c r="AS3115" s="12"/>
      <c r="AT3115" s="12"/>
      <c r="AU3115" s="12"/>
      <c r="AV3115" s="12"/>
      <c r="AW3115" s="12"/>
      <c r="AX3115" s="12"/>
      <c r="AY3115" s="12"/>
      <c r="AZ3115" s="12"/>
      <c r="BA3115" s="12"/>
      <c r="BB3115" s="12"/>
      <c r="BC3115" s="12"/>
      <c r="BD3115" s="12"/>
      <c r="BE3115" s="12"/>
      <c r="BF3115" s="12"/>
      <c r="BG3115" s="12"/>
      <c r="BH3115" s="12"/>
      <c r="BI3115" s="12"/>
      <c r="BJ3115" s="13"/>
      <c r="BK3115" s="13"/>
      <c r="BL3115" s="13"/>
      <c r="BM3115" s="13"/>
      <c r="BN3115" s="13"/>
    </row>
    <row r="3116" spans="1:66" x14ac:dyDescent="0.25">
      <c r="A3116" s="10"/>
      <c r="B3116" s="10"/>
      <c r="C3116" s="10"/>
      <c r="D3116" s="18"/>
      <c r="E3116" s="10"/>
      <c r="F3116" s="10"/>
      <c r="G3116" s="10"/>
      <c r="H3116" s="10"/>
      <c r="I3116" s="10"/>
      <c r="J3116" s="10"/>
      <c r="K3116" s="11"/>
      <c r="L3116" s="11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12"/>
      <c r="AD3116" s="12"/>
      <c r="AE3116" s="12"/>
      <c r="AF3116" s="12"/>
      <c r="AG3116" s="12"/>
      <c r="AH3116" s="12"/>
      <c r="AI3116" s="12"/>
      <c r="AJ3116" s="12"/>
      <c r="AK3116" s="12"/>
      <c r="AL3116" s="12"/>
      <c r="AM3116" s="12"/>
      <c r="AN3116" s="12"/>
      <c r="AO3116" s="12"/>
      <c r="AP3116" s="12"/>
      <c r="AQ3116" s="12"/>
      <c r="AR3116" s="12"/>
      <c r="AS3116" s="12"/>
      <c r="AT3116" s="12"/>
      <c r="AU3116" s="12"/>
      <c r="AV3116" s="12"/>
      <c r="AW3116" s="12"/>
      <c r="AX3116" s="12"/>
      <c r="AY3116" s="12"/>
      <c r="AZ3116" s="12"/>
      <c r="BA3116" s="12"/>
      <c r="BB3116" s="12"/>
      <c r="BC3116" s="12"/>
      <c r="BD3116" s="12"/>
      <c r="BE3116" s="12"/>
      <c r="BF3116" s="12"/>
      <c r="BG3116" s="12"/>
      <c r="BH3116" s="12"/>
      <c r="BI3116" s="12"/>
      <c r="BJ3116" s="13"/>
      <c r="BK3116" s="13"/>
      <c r="BL3116" s="13"/>
      <c r="BM3116" s="13"/>
      <c r="BN3116" s="13"/>
    </row>
    <row r="3117" spans="1:66" x14ac:dyDescent="0.25">
      <c r="A3117" s="10"/>
      <c r="B3117" s="10"/>
      <c r="C3117" s="10"/>
      <c r="D3117" s="18"/>
      <c r="E3117" s="10"/>
      <c r="F3117" s="10"/>
      <c r="G3117" s="10"/>
      <c r="H3117" s="10"/>
      <c r="I3117" s="10"/>
      <c r="J3117" s="10"/>
      <c r="K3117" s="11"/>
      <c r="L3117" s="11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  <c r="W3117" s="12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2"/>
      <c r="AS3117" s="12"/>
      <c r="AT3117" s="12"/>
      <c r="AU3117" s="12"/>
      <c r="AV3117" s="12"/>
      <c r="AW3117" s="12"/>
      <c r="AX3117" s="12"/>
      <c r="AY3117" s="12"/>
      <c r="AZ3117" s="12"/>
      <c r="BA3117" s="12"/>
      <c r="BB3117" s="12"/>
      <c r="BC3117" s="12"/>
      <c r="BD3117" s="12"/>
      <c r="BE3117" s="12"/>
      <c r="BF3117" s="12"/>
      <c r="BG3117" s="12"/>
      <c r="BH3117" s="12"/>
      <c r="BI3117" s="12"/>
      <c r="BJ3117" s="13"/>
      <c r="BK3117" s="13"/>
      <c r="BL3117" s="13"/>
      <c r="BM3117" s="13"/>
      <c r="BN3117" s="13"/>
    </row>
    <row r="3118" spans="1:66" x14ac:dyDescent="0.25">
      <c r="A3118" s="10"/>
      <c r="B3118" s="10"/>
      <c r="C3118" s="10"/>
      <c r="D3118" s="18"/>
      <c r="E3118" s="10"/>
      <c r="F3118" s="10"/>
      <c r="G3118" s="10"/>
      <c r="H3118" s="10"/>
      <c r="I3118" s="10"/>
      <c r="J3118" s="10"/>
      <c r="K3118" s="11"/>
      <c r="L3118" s="11"/>
      <c r="M3118" s="12"/>
      <c r="N3118" s="12"/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  <c r="AQ3118" s="12"/>
      <c r="AR3118" s="12"/>
      <c r="AS3118" s="12"/>
      <c r="AT3118" s="12"/>
      <c r="AU3118" s="12"/>
      <c r="AV3118" s="12"/>
      <c r="AW3118" s="12"/>
      <c r="AX3118" s="12"/>
      <c r="AY3118" s="12"/>
      <c r="AZ3118" s="12"/>
      <c r="BA3118" s="12"/>
      <c r="BB3118" s="12"/>
      <c r="BC3118" s="12"/>
      <c r="BD3118" s="12"/>
      <c r="BE3118" s="12"/>
      <c r="BF3118" s="12"/>
      <c r="BG3118" s="12"/>
      <c r="BH3118" s="12"/>
      <c r="BI3118" s="12"/>
      <c r="BJ3118" s="13"/>
      <c r="BK3118" s="13"/>
      <c r="BL3118" s="13"/>
      <c r="BM3118" s="13"/>
      <c r="BN3118" s="13"/>
    </row>
    <row r="3119" spans="1:66" x14ac:dyDescent="0.25">
      <c r="A3119" s="10"/>
      <c r="B3119" s="10"/>
      <c r="C3119" s="10"/>
      <c r="D3119" s="18"/>
      <c r="E3119" s="10"/>
      <c r="F3119" s="10"/>
      <c r="G3119" s="10"/>
      <c r="H3119" s="10"/>
      <c r="I3119" s="10"/>
      <c r="J3119" s="10"/>
      <c r="K3119" s="11"/>
      <c r="L3119" s="11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2"/>
      <c r="AS3119" s="12"/>
      <c r="AT3119" s="12"/>
      <c r="AU3119" s="12"/>
      <c r="AV3119" s="12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12"/>
      <c r="BG3119" s="12"/>
      <c r="BH3119" s="12"/>
      <c r="BI3119" s="12"/>
      <c r="BJ3119" s="13"/>
      <c r="BK3119" s="13"/>
      <c r="BL3119" s="13"/>
      <c r="BM3119" s="13"/>
      <c r="BN3119" s="13"/>
    </row>
    <row r="3120" spans="1:66" x14ac:dyDescent="0.25">
      <c r="A3120" s="10"/>
      <c r="B3120" s="10"/>
      <c r="C3120" s="10"/>
      <c r="D3120" s="18"/>
      <c r="E3120" s="10"/>
      <c r="F3120" s="10"/>
      <c r="G3120" s="10"/>
      <c r="H3120" s="10"/>
      <c r="I3120" s="10"/>
      <c r="J3120" s="10"/>
      <c r="K3120" s="11"/>
      <c r="L3120" s="11"/>
      <c r="M3120" s="12"/>
      <c r="N3120" s="12"/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/>
      <c r="AA3120" s="12"/>
      <c r="AB3120" s="12"/>
      <c r="AC3120" s="12"/>
      <c r="AD3120" s="12"/>
      <c r="AE3120" s="12"/>
      <c r="AF3120" s="12"/>
      <c r="AG3120" s="12"/>
      <c r="AH3120" s="12"/>
      <c r="AI3120" s="12"/>
      <c r="AJ3120" s="12"/>
      <c r="AK3120" s="12"/>
      <c r="AL3120" s="12"/>
      <c r="AM3120" s="12"/>
      <c r="AN3120" s="12"/>
      <c r="AO3120" s="12"/>
      <c r="AP3120" s="12"/>
      <c r="AQ3120" s="12"/>
      <c r="AR3120" s="12"/>
      <c r="AS3120" s="12"/>
      <c r="AT3120" s="12"/>
      <c r="AU3120" s="12"/>
      <c r="AV3120" s="12"/>
      <c r="AW3120" s="12"/>
      <c r="AX3120" s="12"/>
      <c r="AY3120" s="12"/>
      <c r="AZ3120" s="12"/>
      <c r="BA3120" s="12"/>
      <c r="BB3120" s="12"/>
      <c r="BC3120" s="12"/>
      <c r="BD3120" s="12"/>
      <c r="BE3120" s="12"/>
      <c r="BF3120" s="12"/>
      <c r="BG3120" s="12"/>
      <c r="BH3120" s="12"/>
      <c r="BI3120" s="12"/>
      <c r="BJ3120" s="13"/>
      <c r="BK3120" s="13"/>
      <c r="BL3120" s="13"/>
      <c r="BM3120" s="13"/>
      <c r="BN3120" s="13"/>
    </row>
    <row r="3121" spans="1:66" x14ac:dyDescent="0.25">
      <c r="A3121" s="10"/>
      <c r="B3121" s="10"/>
      <c r="C3121" s="10"/>
      <c r="D3121" s="18"/>
      <c r="E3121" s="10"/>
      <c r="F3121" s="10"/>
      <c r="G3121" s="10"/>
      <c r="H3121" s="10"/>
      <c r="I3121" s="10"/>
      <c r="J3121" s="10"/>
      <c r="K3121" s="11"/>
      <c r="L3121" s="11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2"/>
      <c r="AS3121" s="12"/>
      <c r="AT3121" s="12"/>
      <c r="AU3121" s="12"/>
      <c r="AV3121" s="12"/>
      <c r="AW3121" s="12"/>
      <c r="AX3121" s="12"/>
      <c r="AY3121" s="12"/>
      <c r="AZ3121" s="12"/>
      <c r="BA3121" s="12"/>
      <c r="BB3121" s="12"/>
      <c r="BC3121" s="12"/>
      <c r="BD3121" s="12"/>
      <c r="BE3121" s="12"/>
      <c r="BF3121" s="12"/>
      <c r="BG3121" s="12"/>
      <c r="BH3121" s="12"/>
      <c r="BI3121" s="12"/>
      <c r="BJ3121" s="13"/>
      <c r="BK3121" s="13"/>
      <c r="BL3121" s="13"/>
      <c r="BM3121" s="13"/>
      <c r="BN3121" s="13"/>
    </row>
    <row r="3122" spans="1:66" x14ac:dyDescent="0.25">
      <c r="A3122" s="10"/>
      <c r="B3122" s="10"/>
      <c r="C3122" s="10"/>
      <c r="D3122" s="18"/>
      <c r="E3122" s="10"/>
      <c r="F3122" s="10"/>
      <c r="G3122" s="10"/>
      <c r="H3122" s="10"/>
      <c r="I3122" s="10"/>
      <c r="J3122" s="10"/>
      <c r="K3122" s="11"/>
      <c r="L3122" s="11"/>
      <c r="M3122" s="12"/>
      <c r="N3122" s="12"/>
      <c r="O3122" s="12"/>
      <c r="P3122" s="12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  <c r="AE3122" s="12"/>
      <c r="AF3122" s="12"/>
      <c r="AG3122" s="12"/>
      <c r="AH3122" s="12"/>
      <c r="AI3122" s="12"/>
      <c r="AJ3122" s="12"/>
      <c r="AK3122" s="12"/>
      <c r="AL3122" s="12"/>
      <c r="AM3122" s="12"/>
      <c r="AN3122" s="12"/>
      <c r="AO3122" s="12"/>
      <c r="AP3122" s="12"/>
      <c r="AQ3122" s="12"/>
      <c r="AR3122" s="12"/>
      <c r="AS3122" s="12"/>
      <c r="AT3122" s="12"/>
      <c r="AU3122" s="12"/>
      <c r="AV3122" s="12"/>
      <c r="AW3122" s="12"/>
      <c r="AX3122" s="12"/>
      <c r="AY3122" s="12"/>
      <c r="AZ3122" s="12"/>
      <c r="BA3122" s="12"/>
      <c r="BB3122" s="12"/>
      <c r="BC3122" s="12"/>
      <c r="BD3122" s="12"/>
      <c r="BE3122" s="12"/>
      <c r="BF3122" s="12"/>
      <c r="BG3122" s="12"/>
      <c r="BH3122" s="12"/>
      <c r="BI3122" s="12"/>
      <c r="BJ3122" s="13"/>
      <c r="BK3122" s="13"/>
      <c r="BL3122" s="13"/>
      <c r="BM3122" s="13"/>
      <c r="BN3122" s="13"/>
    </row>
    <row r="3123" spans="1:66" x14ac:dyDescent="0.25">
      <c r="A3123" s="10"/>
      <c r="B3123" s="10"/>
      <c r="C3123" s="10"/>
      <c r="D3123" s="18"/>
      <c r="E3123" s="10"/>
      <c r="F3123" s="10"/>
      <c r="G3123" s="10"/>
      <c r="H3123" s="10"/>
      <c r="I3123" s="10"/>
      <c r="J3123" s="10"/>
      <c r="K3123" s="11"/>
      <c r="L3123" s="11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2"/>
      <c r="AS3123" s="12"/>
      <c r="AT3123" s="12"/>
      <c r="AU3123" s="12"/>
      <c r="AV3123" s="12"/>
      <c r="AW3123" s="12"/>
      <c r="AX3123" s="12"/>
      <c r="AY3123" s="12"/>
      <c r="AZ3123" s="12"/>
      <c r="BA3123" s="12"/>
      <c r="BB3123" s="12"/>
      <c r="BC3123" s="12"/>
      <c r="BD3123" s="12"/>
      <c r="BE3123" s="12"/>
      <c r="BF3123" s="12"/>
      <c r="BG3123" s="12"/>
      <c r="BH3123" s="12"/>
      <c r="BI3123" s="12"/>
      <c r="BJ3123" s="13"/>
      <c r="BK3123" s="13"/>
      <c r="BL3123" s="13"/>
      <c r="BM3123" s="13"/>
      <c r="BN3123" s="13"/>
    </row>
    <row r="3124" spans="1:66" x14ac:dyDescent="0.25">
      <c r="A3124" s="10"/>
      <c r="B3124" s="10"/>
      <c r="C3124" s="10"/>
      <c r="D3124" s="18"/>
      <c r="E3124" s="10"/>
      <c r="F3124" s="10"/>
      <c r="G3124" s="10"/>
      <c r="H3124" s="10"/>
      <c r="I3124" s="10"/>
      <c r="J3124" s="10"/>
      <c r="K3124" s="11"/>
      <c r="L3124" s="11"/>
      <c r="M3124" s="12"/>
      <c r="N3124" s="12"/>
      <c r="O3124" s="12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12"/>
      <c r="AE3124" s="12"/>
      <c r="AF3124" s="12"/>
      <c r="AG3124" s="12"/>
      <c r="AH3124" s="12"/>
      <c r="AI3124" s="12"/>
      <c r="AJ3124" s="12"/>
      <c r="AK3124" s="12"/>
      <c r="AL3124" s="12"/>
      <c r="AM3124" s="12"/>
      <c r="AN3124" s="12"/>
      <c r="AO3124" s="12"/>
      <c r="AP3124" s="12"/>
      <c r="AQ3124" s="12"/>
      <c r="AR3124" s="12"/>
      <c r="AS3124" s="12"/>
      <c r="AT3124" s="12"/>
      <c r="AU3124" s="12"/>
      <c r="AV3124" s="12"/>
      <c r="AW3124" s="12"/>
      <c r="AX3124" s="12"/>
      <c r="AY3124" s="12"/>
      <c r="AZ3124" s="12"/>
      <c r="BA3124" s="12"/>
      <c r="BB3124" s="12"/>
      <c r="BC3124" s="12"/>
      <c r="BD3124" s="12"/>
      <c r="BE3124" s="12"/>
      <c r="BF3124" s="12"/>
      <c r="BG3124" s="12"/>
      <c r="BH3124" s="12"/>
      <c r="BI3124" s="12"/>
      <c r="BJ3124" s="13"/>
      <c r="BK3124" s="13"/>
      <c r="BL3124" s="13"/>
      <c r="BM3124" s="13"/>
      <c r="BN3124" s="13"/>
    </row>
    <row r="3125" spans="1:66" x14ac:dyDescent="0.25">
      <c r="A3125" s="10"/>
      <c r="B3125" s="10"/>
      <c r="C3125" s="10"/>
      <c r="D3125" s="18"/>
      <c r="E3125" s="10"/>
      <c r="F3125" s="10"/>
      <c r="G3125" s="10"/>
      <c r="H3125" s="10"/>
      <c r="I3125" s="10"/>
      <c r="J3125" s="10"/>
      <c r="K3125" s="11"/>
      <c r="L3125" s="11"/>
      <c r="M3125" s="12"/>
      <c r="N3125" s="12"/>
      <c r="O3125" s="12"/>
      <c r="P3125" s="12"/>
      <c r="Q3125" s="12"/>
      <c r="R3125" s="12"/>
      <c r="S3125" s="12"/>
      <c r="T3125" s="12"/>
      <c r="U3125" s="12"/>
      <c r="V3125" s="12"/>
      <c r="W3125" s="12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2"/>
      <c r="AS3125" s="12"/>
      <c r="AT3125" s="12"/>
      <c r="AU3125" s="12"/>
      <c r="AV3125" s="12"/>
      <c r="AW3125" s="12"/>
      <c r="AX3125" s="12"/>
      <c r="AY3125" s="12"/>
      <c r="AZ3125" s="12"/>
      <c r="BA3125" s="12"/>
      <c r="BB3125" s="12"/>
      <c r="BC3125" s="12"/>
      <c r="BD3125" s="12"/>
      <c r="BE3125" s="12"/>
      <c r="BF3125" s="12"/>
      <c r="BG3125" s="12"/>
      <c r="BH3125" s="12"/>
      <c r="BI3125" s="12"/>
      <c r="BJ3125" s="13"/>
      <c r="BK3125" s="13"/>
      <c r="BL3125" s="13"/>
      <c r="BM3125" s="13"/>
      <c r="BN3125" s="13"/>
    </row>
    <row r="3126" spans="1:66" x14ac:dyDescent="0.25">
      <c r="A3126" s="10"/>
      <c r="B3126" s="10"/>
      <c r="C3126" s="10"/>
      <c r="D3126" s="18"/>
      <c r="E3126" s="10"/>
      <c r="F3126" s="10"/>
      <c r="G3126" s="10"/>
      <c r="H3126" s="10"/>
      <c r="I3126" s="10"/>
      <c r="J3126" s="10"/>
      <c r="K3126" s="11"/>
      <c r="L3126" s="11"/>
      <c r="M3126" s="12"/>
      <c r="N3126" s="12"/>
      <c r="O3126" s="12"/>
      <c r="P3126" s="12"/>
      <c r="Q3126" s="12"/>
      <c r="R3126" s="12"/>
      <c r="S3126" s="12"/>
      <c r="T3126" s="12"/>
      <c r="U3126" s="12"/>
      <c r="V3126" s="12"/>
      <c r="W3126" s="12"/>
      <c r="X3126" s="12"/>
      <c r="Y3126" s="12"/>
      <c r="Z3126" s="12"/>
      <c r="AA3126" s="12"/>
      <c r="AB3126" s="12"/>
      <c r="AC3126" s="12"/>
      <c r="AD3126" s="12"/>
      <c r="AE3126" s="12"/>
      <c r="AF3126" s="12"/>
      <c r="AG3126" s="12"/>
      <c r="AH3126" s="12"/>
      <c r="AI3126" s="12"/>
      <c r="AJ3126" s="12"/>
      <c r="AK3126" s="12"/>
      <c r="AL3126" s="12"/>
      <c r="AM3126" s="12"/>
      <c r="AN3126" s="12"/>
      <c r="AO3126" s="12"/>
      <c r="AP3126" s="12"/>
      <c r="AQ3126" s="12"/>
      <c r="AR3126" s="12"/>
      <c r="AS3126" s="12"/>
      <c r="AT3126" s="12"/>
      <c r="AU3126" s="12"/>
      <c r="AV3126" s="12"/>
      <c r="AW3126" s="12"/>
      <c r="AX3126" s="12"/>
      <c r="AY3126" s="12"/>
      <c r="AZ3126" s="12"/>
      <c r="BA3126" s="12"/>
      <c r="BB3126" s="12"/>
      <c r="BC3126" s="12"/>
      <c r="BD3126" s="12"/>
      <c r="BE3126" s="12"/>
      <c r="BF3126" s="12"/>
      <c r="BG3126" s="12"/>
      <c r="BH3126" s="12"/>
      <c r="BI3126" s="12"/>
      <c r="BJ3126" s="13"/>
      <c r="BK3126" s="13"/>
      <c r="BL3126" s="13"/>
      <c r="BM3126" s="13"/>
      <c r="BN3126" s="13"/>
    </row>
    <row r="3127" spans="1:66" x14ac:dyDescent="0.25">
      <c r="A3127" s="10"/>
      <c r="B3127" s="10"/>
      <c r="C3127" s="10"/>
      <c r="D3127" s="18"/>
      <c r="E3127" s="10"/>
      <c r="F3127" s="10"/>
      <c r="G3127" s="10"/>
      <c r="H3127" s="10"/>
      <c r="I3127" s="10"/>
      <c r="J3127" s="10"/>
      <c r="K3127" s="11"/>
      <c r="L3127" s="11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2"/>
      <c r="AS3127" s="12"/>
      <c r="AT3127" s="12"/>
      <c r="AU3127" s="12"/>
      <c r="AV3127" s="12"/>
      <c r="AW3127" s="12"/>
      <c r="AX3127" s="12"/>
      <c r="AY3127" s="12"/>
      <c r="AZ3127" s="12"/>
      <c r="BA3127" s="12"/>
      <c r="BB3127" s="12"/>
      <c r="BC3127" s="12"/>
      <c r="BD3127" s="12"/>
      <c r="BE3127" s="12"/>
      <c r="BF3127" s="12"/>
      <c r="BG3127" s="12"/>
      <c r="BH3127" s="12"/>
      <c r="BI3127" s="12"/>
      <c r="BJ3127" s="13"/>
      <c r="BK3127" s="13"/>
      <c r="BL3127" s="13"/>
      <c r="BM3127" s="13"/>
      <c r="BN3127" s="13"/>
    </row>
    <row r="3128" spans="1:66" x14ac:dyDescent="0.25">
      <c r="A3128" s="10"/>
      <c r="B3128" s="10"/>
      <c r="C3128" s="10"/>
      <c r="D3128" s="18"/>
      <c r="E3128" s="10"/>
      <c r="F3128" s="10"/>
      <c r="G3128" s="10"/>
      <c r="H3128" s="10"/>
      <c r="I3128" s="10"/>
      <c r="J3128" s="10"/>
      <c r="K3128" s="11"/>
      <c r="L3128" s="11"/>
      <c r="M3128" s="12"/>
      <c r="N3128" s="12"/>
      <c r="O3128" s="12"/>
      <c r="P3128" s="12"/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  <c r="AE3128" s="12"/>
      <c r="AF3128" s="12"/>
      <c r="AG3128" s="12"/>
      <c r="AH3128" s="12"/>
      <c r="AI3128" s="12"/>
      <c r="AJ3128" s="12"/>
      <c r="AK3128" s="12"/>
      <c r="AL3128" s="12"/>
      <c r="AM3128" s="12"/>
      <c r="AN3128" s="12"/>
      <c r="AO3128" s="12"/>
      <c r="AP3128" s="12"/>
      <c r="AQ3128" s="12"/>
      <c r="AR3128" s="12"/>
      <c r="AS3128" s="12"/>
      <c r="AT3128" s="12"/>
      <c r="AU3128" s="12"/>
      <c r="AV3128" s="12"/>
      <c r="AW3128" s="12"/>
      <c r="AX3128" s="12"/>
      <c r="AY3128" s="12"/>
      <c r="AZ3128" s="12"/>
      <c r="BA3128" s="12"/>
      <c r="BB3128" s="12"/>
      <c r="BC3128" s="12"/>
      <c r="BD3128" s="12"/>
      <c r="BE3128" s="12"/>
      <c r="BF3128" s="12"/>
      <c r="BG3128" s="12"/>
      <c r="BH3128" s="12"/>
      <c r="BI3128" s="12"/>
      <c r="BJ3128" s="13"/>
      <c r="BK3128" s="13"/>
      <c r="BL3128" s="13"/>
      <c r="BM3128" s="13"/>
      <c r="BN3128" s="13"/>
    </row>
    <row r="3129" spans="1:66" x14ac:dyDescent="0.25">
      <c r="A3129" s="10"/>
      <c r="B3129" s="10"/>
      <c r="C3129" s="10"/>
      <c r="D3129" s="18"/>
      <c r="E3129" s="10"/>
      <c r="F3129" s="10"/>
      <c r="G3129" s="10"/>
      <c r="H3129" s="10"/>
      <c r="I3129" s="10"/>
      <c r="J3129" s="10"/>
      <c r="K3129" s="11"/>
      <c r="L3129" s="11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2"/>
      <c r="AS3129" s="12"/>
      <c r="AT3129" s="12"/>
      <c r="AU3129" s="12"/>
      <c r="AV3129" s="12"/>
      <c r="AW3129" s="12"/>
      <c r="AX3129" s="12"/>
      <c r="AY3129" s="12"/>
      <c r="AZ3129" s="12"/>
      <c r="BA3129" s="12"/>
      <c r="BB3129" s="12"/>
      <c r="BC3129" s="12"/>
      <c r="BD3129" s="12"/>
      <c r="BE3129" s="12"/>
      <c r="BF3129" s="12"/>
      <c r="BG3129" s="12"/>
      <c r="BH3129" s="12"/>
      <c r="BI3129" s="12"/>
      <c r="BJ3129" s="13"/>
      <c r="BK3129" s="13"/>
      <c r="BL3129" s="13"/>
      <c r="BM3129" s="13"/>
      <c r="BN3129" s="13"/>
    </row>
    <row r="3130" spans="1:66" x14ac:dyDescent="0.25">
      <c r="A3130" s="10"/>
      <c r="B3130" s="10"/>
      <c r="C3130" s="10"/>
      <c r="D3130" s="18"/>
      <c r="E3130" s="10"/>
      <c r="F3130" s="10"/>
      <c r="G3130" s="10"/>
      <c r="H3130" s="10"/>
      <c r="I3130" s="10"/>
      <c r="J3130" s="10"/>
      <c r="K3130" s="11"/>
      <c r="L3130" s="11"/>
      <c r="M3130" s="12"/>
      <c r="N3130" s="12"/>
      <c r="O3130" s="12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12"/>
      <c r="AE3130" s="12"/>
      <c r="AF3130" s="12"/>
      <c r="AG3130" s="12"/>
      <c r="AH3130" s="12"/>
      <c r="AI3130" s="12"/>
      <c r="AJ3130" s="12"/>
      <c r="AK3130" s="12"/>
      <c r="AL3130" s="12"/>
      <c r="AM3130" s="12"/>
      <c r="AN3130" s="12"/>
      <c r="AO3130" s="12"/>
      <c r="AP3130" s="12"/>
      <c r="AQ3130" s="12"/>
      <c r="AR3130" s="12"/>
      <c r="AS3130" s="12"/>
      <c r="AT3130" s="12"/>
      <c r="AU3130" s="12"/>
      <c r="AV3130" s="12"/>
      <c r="AW3130" s="12"/>
      <c r="AX3130" s="12"/>
      <c r="AY3130" s="12"/>
      <c r="AZ3130" s="12"/>
      <c r="BA3130" s="12"/>
      <c r="BB3130" s="12"/>
      <c r="BC3130" s="12"/>
      <c r="BD3130" s="12"/>
      <c r="BE3130" s="12"/>
      <c r="BF3130" s="12"/>
      <c r="BG3130" s="12"/>
      <c r="BH3130" s="12"/>
      <c r="BI3130" s="12"/>
      <c r="BJ3130" s="13"/>
      <c r="BK3130" s="13"/>
      <c r="BL3130" s="13"/>
      <c r="BM3130" s="13"/>
      <c r="BN3130" s="13"/>
    </row>
    <row r="3131" spans="1:66" x14ac:dyDescent="0.25">
      <c r="A3131" s="10"/>
      <c r="B3131" s="10"/>
      <c r="C3131" s="10"/>
      <c r="D3131" s="18"/>
      <c r="E3131" s="10"/>
      <c r="F3131" s="10"/>
      <c r="G3131" s="10"/>
      <c r="H3131" s="10"/>
      <c r="I3131" s="10"/>
      <c r="J3131" s="10"/>
      <c r="K3131" s="11"/>
      <c r="L3131" s="11"/>
      <c r="M3131" s="12"/>
      <c r="N3131" s="12"/>
      <c r="O3131" s="12"/>
      <c r="P3131" s="12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2"/>
      <c r="AS3131" s="12"/>
      <c r="AT3131" s="12"/>
      <c r="AU3131" s="12"/>
      <c r="AV3131" s="12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12"/>
      <c r="BG3131" s="12"/>
      <c r="BH3131" s="12"/>
      <c r="BI3131" s="12"/>
      <c r="BJ3131" s="13"/>
      <c r="BK3131" s="13"/>
      <c r="BL3131" s="13"/>
      <c r="BM3131" s="13"/>
      <c r="BN3131" s="13"/>
    </row>
    <row r="3132" spans="1:66" x14ac:dyDescent="0.25">
      <c r="A3132" s="10"/>
      <c r="B3132" s="10"/>
      <c r="C3132" s="10"/>
      <c r="D3132" s="18"/>
      <c r="E3132" s="10"/>
      <c r="F3132" s="10"/>
      <c r="G3132" s="10"/>
      <c r="H3132" s="10"/>
      <c r="I3132" s="10"/>
      <c r="J3132" s="10"/>
      <c r="K3132" s="11"/>
      <c r="L3132" s="11"/>
      <c r="M3132" s="12"/>
      <c r="N3132" s="12"/>
      <c r="O3132" s="12"/>
      <c r="P3132" s="12"/>
      <c r="Q3132" s="12"/>
      <c r="R3132" s="12"/>
      <c r="S3132" s="12"/>
      <c r="T3132" s="12"/>
      <c r="U3132" s="12"/>
      <c r="V3132" s="12"/>
      <c r="W3132" s="12"/>
      <c r="X3132" s="12"/>
      <c r="Y3132" s="12"/>
      <c r="Z3132" s="12"/>
      <c r="AA3132" s="12"/>
      <c r="AB3132" s="12"/>
      <c r="AC3132" s="12"/>
      <c r="AD3132" s="12"/>
      <c r="AE3132" s="12"/>
      <c r="AF3132" s="12"/>
      <c r="AG3132" s="12"/>
      <c r="AH3132" s="12"/>
      <c r="AI3132" s="12"/>
      <c r="AJ3132" s="12"/>
      <c r="AK3132" s="12"/>
      <c r="AL3132" s="12"/>
      <c r="AM3132" s="12"/>
      <c r="AN3132" s="12"/>
      <c r="AO3132" s="12"/>
      <c r="AP3132" s="12"/>
      <c r="AQ3132" s="12"/>
      <c r="AR3132" s="12"/>
      <c r="AS3132" s="12"/>
      <c r="AT3132" s="12"/>
      <c r="AU3132" s="12"/>
      <c r="AV3132" s="12"/>
      <c r="AW3132" s="12"/>
      <c r="AX3132" s="12"/>
      <c r="AY3132" s="12"/>
      <c r="AZ3132" s="12"/>
      <c r="BA3132" s="12"/>
      <c r="BB3132" s="12"/>
      <c r="BC3132" s="12"/>
      <c r="BD3132" s="12"/>
      <c r="BE3132" s="12"/>
      <c r="BF3132" s="12"/>
      <c r="BG3132" s="12"/>
      <c r="BH3132" s="12"/>
      <c r="BI3132" s="12"/>
      <c r="BJ3132" s="13"/>
      <c r="BK3132" s="13"/>
      <c r="BL3132" s="13"/>
      <c r="BM3132" s="13"/>
      <c r="BN3132" s="13"/>
    </row>
    <row r="3133" spans="1:66" x14ac:dyDescent="0.25">
      <c r="A3133" s="10"/>
      <c r="B3133" s="10"/>
      <c r="C3133" s="10"/>
      <c r="D3133" s="18"/>
      <c r="E3133" s="10"/>
      <c r="F3133" s="10"/>
      <c r="G3133" s="10"/>
      <c r="H3133" s="10"/>
      <c r="I3133" s="10"/>
      <c r="J3133" s="10"/>
      <c r="K3133" s="11"/>
      <c r="L3133" s="11"/>
      <c r="M3133" s="12"/>
      <c r="N3133" s="12"/>
      <c r="O3133" s="12"/>
      <c r="P3133" s="12"/>
      <c r="Q3133" s="12"/>
      <c r="R3133" s="12"/>
      <c r="S3133" s="12"/>
      <c r="T3133" s="12"/>
      <c r="U3133" s="12"/>
      <c r="V3133" s="12"/>
      <c r="W3133" s="12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2"/>
      <c r="AS3133" s="12"/>
      <c r="AT3133" s="12"/>
      <c r="AU3133" s="12"/>
      <c r="AV3133" s="12"/>
      <c r="AW3133" s="12"/>
      <c r="AX3133" s="12"/>
      <c r="AY3133" s="12"/>
      <c r="AZ3133" s="12"/>
      <c r="BA3133" s="12"/>
      <c r="BB3133" s="12"/>
      <c r="BC3133" s="12"/>
      <c r="BD3133" s="12"/>
      <c r="BE3133" s="12"/>
      <c r="BF3133" s="12"/>
      <c r="BG3133" s="12"/>
      <c r="BH3133" s="12"/>
      <c r="BI3133" s="12"/>
      <c r="BJ3133" s="13"/>
      <c r="BK3133" s="13"/>
      <c r="BL3133" s="13"/>
      <c r="BM3133" s="13"/>
      <c r="BN3133" s="13"/>
    </row>
    <row r="3134" spans="1:66" x14ac:dyDescent="0.25">
      <c r="A3134" s="10"/>
      <c r="B3134" s="10"/>
      <c r="C3134" s="10"/>
      <c r="D3134" s="18"/>
      <c r="E3134" s="10"/>
      <c r="F3134" s="10"/>
      <c r="G3134" s="10"/>
      <c r="H3134" s="10"/>
      <c r="I3134" s="10"/>
      <c r="J3134" s="10"/>
      <c r="K3134" s="11"/>
      <c r="L3134" s="11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2"/>
      <c r="AC3134" s="12"/>
      <c r="AD3134" s="12"/>
      <c r="AE3134" s="12"/>
      <c r="AF3134" s="12"/>
      <c r="AG3134" s="12"/>
      <c r="AH3134" s="12"/>
      <c r="AI3134" s="12"/>
      <c r="AJ3134" s="12"/>
      <c r="AK3134" s="12"/>
      <c r="AL3134" s="12"/>
      <c r="AM3134" s="12"/>
      <c r="AN3134" s="12"/>
      <c r="AO3134" s="12"/>
      <c r="AP3134" s="12"/>
      <c r="AQ3134" s="12"/>
      <c r="AR3134" s="12"/>
      <c r="AS3134" s="12"/>
      <c r="AT3134" s="12"/>
      <c r="AU3134" s="12"/>
      <c r="AV3134" s="12"/>
      <c r="AW3134" s="12"/>
      <c r="AX3134" s="12"/>
      <c r="AY3134" s="12"/>
      <c r="AZ3134" s="12"/>
      <c r="BA3134" s="12"/>
      <c r="BB3134" s="12"/>
      <c r="BC3134" s="12"/>
      <c r="BD3134" s="12"/>
      <c r="BE3134" s="12"/>
      <c r="BF3134" s="12"/>
      <c r="BG3134" s="12"/>
      <c r="BH3134" s="12"/>
      <c r="BI3134" s="12"/>
      <c r="BJ3134" s="13"/>
      <c r="BK3134" s="13"/>
      <c r="BL3134" s="13"/>
      <c r="BM3134" s="13"/>
      <c r="BN3134" s="13"/>
    </row>
    <row r="3135" spans="1:66" x14ac:dyDescent="0.25">
      <c r="A3135" s="10"/>
      <c r="B3135" s="10"/>
      <c r="C3135" s="10"/>
      <c r="D3135" s="18"/>
      <c r="E3135" s="10"/>
      <c r="F3135" s="10"/>
      <c r="G3135" s="10"/>
      <c r="H3135" s="10"/>
      <c r="I3135" s="10"/>
      <c r="J3135" s="10"/>
      <c r="K3135" s="11"/>
      <c r="L3135" s="11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2"/>
      <c r="AS3135" s="12"/>
      <c r="AT3135" s="12"/>
      <c r="AU3135" s="12"/>
      <c r="AV3135" s="12"/>
      <c r="AW3135" s="12"/>
      <c r="AX3135" s="12"/>
      <c r="AY3135" s="12"/>
      <c r="AZ3135" s="12"/>
      <c r="BA3135" s="12"/>
      <c r="BB3135" s="12"/>
      <c r="BC3135" s="12"/>
      <c r="BD3135" s="12"/>
      <c r="BE3135" s="12"/>
      <c r="BF3135" s="12"/>
      <c r="BG3135" s="12"/>
      <c r="BH3135" s="12"/>
      <c r="BI3135" s="12"/>
      <c r="BJ3135" s="13"/>
      <c r="BK3135" s="13"/>
      <c r="BL3135" s="13"/>
      <c r="BM3135" s="13"/>
      <c r="BN3135" s="13"/>
    </row>
    <row r="3136" spans="1:66" x14ac:dyDescent="0.25">
      <c r="A3136" s="10"/>
      <c r="B3136" s="10"/>
      <c r="C3136" s="10"/>
      <c r="D3136" s="18"/>
      <c r="E3136" s="10"/>
      <c r="F3136" s="10"/>
      <c r="G3136" s="10"/>
      <c r="H3136" s="10"/>
      <c r="I3136" s="10"/>
      <c r="J3136" s="10"/>
      <c r="K3136" s="11"/>
      <c r="L3136" s="11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12"/>
      <c r="AE3136" s="12"/>
      <c r="AF3136" s="12"/>
      <c r="AG3136" s="12"/>
      <c r="AH3136" s="12"/>
      <c r="AI3136" s="12"/>
      <c r="AJ3136" s="12"/>
      <c r="AK3136" s="12"/>
      <c r="AL3136" s="12"/>
      <c r="AM3136" s="12"/>
      <c r="AN3136" s="12"/>
      <c r="AO3136" s="12"/>
      <c r="AP3136" s="12"/>
      <c r="AQ3136" s="12"/>
      <c r="AR3136" s="12"/>
      <c r="AS3136" s="12"/>
      <c r="AT3136" s="12"/>
      <c r="AU3136" s="12"/>
      <c r="AV3136" s="12"/>
      <c r="AW3136" s="12"/>
      <c r="AX3136" s="12"/>
      <c r="AY3136" s="12"/>
      <c r="AZ3136" s="12"/>
      <c r="BA3136" s="12"/>
      <c r="BB3136" s="12"/>
      <c r="BC3136" s="12"/>
      <c r="BD3136" s="12"/>
      <c r="BE3136" s="12"/>
      <c r="BF3136" s="12"/>
      <c r="BG3136" s="12"/>
      <c r="BH3136" s="12"/>
      <c r="BI3136" s="12"/>
      <c r="BJ3136" s="13"/>
      <c r="BK3136" s="13"/>
      <c r="BL3136" s="13"/>
      <c r="BM3136" s="13"/>
      <c r="BN3136" s="13"/>
    </row>
    <row r="3137" spans="1:66" x14ac:dyDescent="0.25">
      <c r="A3137" s="10"/>
      <c r="B3137" s="10"/>
      <c r="C3137" s="10"/>
      <c r="D3137" s="18"/>
      <c r="E3137" s="10"/>
      <c r="F3137" s="10"/>
      <c r="G3137" s="10"/>
      <c r="H3137" s="10"/>
      <c r="I3137" s="10"/>
      <c r="J3137" s="10"/>
      <c r="K3137" s="11"/>
      <c r="L3137" s="11"/>
      <c r="M3137" s="12"/>
      <c r="N3137" s="12"/>
      <c r="O3137" s="12"/>
      <c r="P3137" s="12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2"/>
      <c r="AS3137" s="12"/>
      <c r="AT3137" s="12"/>
      <c r="AU3137" s="12"/>
      <c r="AV3137" s="12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12"/>
      <c r="BG3137" s="12"/>
      <c r="BH3137" s="12"/>
      <c r="BI3137" s="12"/>
      <c r="BJ3137" s="13"/>
      <c r="BK3137" s="13"/>
      <c r="BL3137" s="13"/>
      <c r="BM3137" s="13"/>
      <c r="BN3137" s="13"/>
    </row>
    <row r="3138" spans="1:66" x14ac:dyDescent="0.25">
      <c r="A3138" s="10"/>
      <c r="B3138" s="10"/>
      <c r="C3138" s="10"/>
      <c r="D3138" s="18"/>
      <c r="E3138" s="10"/>
      <c r="F3138" s="10"/>
      <c r="G3138" s="10"/>
      <c r="H3138" s="10"/>
      <c r="I3138" s="10"/>
      <c r="J3138" s="10"/>
      <c r="K3138" s="11"/>
      <c r="L3138" s="11"/>
      <c r="M3138" s="12"/>
      <c r="N3138" s="12"/>
      <c r="O3138" s="12"/>
      <c r="P3138" s="12"/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  <c r="AE3138" s="12"/>
      <c r="AF3138" s="12"/>
      <c r="AG3138" s="12"/>
      <c r="AH3138" s="12"/>
      <c r="AI3138" s="12"/>
      <c r="AJ3138" s="12"/>
      <c r="AK3138" s="12"/>
      <c r="AL3138" s="12"/>
      <c r="AM3138" s="12"/>
      <c r="AN3138" s="12"/>
      <c r="AO3138" s="12"/>
      <c r="AP3138" s="12"/>
      <c r="AQ3138" s="12"/>
      <c r="AR3138" s="12"/>
      <c r="AS3138" s="12"/>
      <c r="AT3138" s="12"/>
      <c r="AU3138" s="12"/>
      <c r="AV3138" s="12"/>
      <c r="AW3138" s="12"/>
      <c r="AX3138" s="12"/>
      <c r="AY3138" s="12"/>
      <c r="AZ3138" s="12"/>
      <c r="BA3138" s="12"/>
      <c r="BB3138" s="12"/>
      <c r="BC3138" s="12"/>
      <c r="BD3138" s="12"/>
      <c r="BE3138" s="12"/>
      <c r="BF3138" s="12"/>
      <c r="BG3138" s="12"/>
      <c r="BH3138" s="12"/>
      <c r="BI3138" s="12"/>
      <c r="BJ3138" s="13"/>
      <c r="BK3138" s="13"/>
      <c r="BL3138" s="13"/>
      <c r="BM3138" s="13"/>
      <c r="BN3138" s="13"/>
    </row>
    <row r="3139" spans="1:66" x14ac:dyDescent="0.25">
      <c r="A3139" s="10"/>
      <c r="B3139" s="10"/>
      <c r="C3139" s="10"/>
      <c r="D3139" s="18"/>
      <c r="E3139" s="10"/>
      <c r="F3139" s="10"/>
      <c r="G3139" s="10"/>
      <c r="H3139" s="10"/>
      <c r="I3139" s="10"/>
      <c r="J3139" s="10"/>
      <c r="K3139" s="11"/>
      <c r="L3139" s="11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2"/>
      <c r="AS3139" s="12"/>
      <c r="AT3139" s="12"/>
      <c r="AU3139" s="12"/>
      <c r="AV3139" s="12"/>
      <c r="AW3139" s="12"/>
      <c r="AX3139" s="12"/>
      <c r="AY3139" s="12"/>
      <c r="AZ3139" s="12"/>
      <c r="BA3139" s="12"/>
      <c r="BB3139" s="12"/>
      <c r="BC3139" s="12"/>
      <c r="BD3139" s="12"/>
      <c r="BE3139" s="12"/>
      <c r="BF3139" s="12"/>
      <c r="BG3139" s="12"/>
      <c r="BH3139" s="12"/>
      <c r="BI3139" s="12"/>
      <c r="BJ3139" s="13"/>
      <c r="BK3139" s="13"/>
      <c r="BL3139" s="13"/>
      <c r="BM3139" s="13"/>
      <c r="BN3139" s="13"/>
    </row>
    <row r="3140" spans="1:66" x14ac:dyDescent="0.25">
      <c r="A3140" s="10"/>
      <c r="B3140" s="10"/>
      <c r="C3140" s="10"/>
      <c r="D3140" s="18"/>
      <c r="E3140" s="10"/>
      <c r="F3140" s="10"/>
      <c r="G3140" s="10"/>
      <c r="H3140" s="10"/>
      <c r="I3140" s="10"/>
      <c r="J3140" s="10"/>
      <c r="K3140" s="11"/>
      <c r="L3140" s="11"/>
      <c r="M3140" s="12"/>
      <c r="N3140" s="12"/>
      <c r="O3140" s="12"/>
      <c r="P3140" s="12"/>
      <c r="Q3140" s="12"/>
      <c r="R3140" s="12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  <c r="AL3140" s="12"/>
      <c r="AM3140" s="12"/>
      <c r="AN3140" s="12"/>
      <c r="AO3140" s="12"/>
      <c r="AP3140" s="12"/>
      <c r="AQ3140" s="12"/>
      <c r="AR3140" s="12"/>
      <c r="AS3140" s="12"/>
      <c r="AT3140" s="12"/>
      <c r="AU3140" s="12"/>
      <c r="AV3140" s="12"/>
      <c r="AW3140" s="12"/>
      <c r="AX3140" s="12"/>
      <c r="AY3140" s="12"/>
      <c r="AZ3140" s="12"/>
      <c r="BA3140" s="12"/>
      <c r="BB3140" s="12"/>
      <c r="BC3140" s="12"/>
      <c r="BD3140" s="12"/>
      <c r="BE3140" s="12"/>
      <c r="BF3140" s="12"/>
      <c r="BG3140" s="12"/>
      <c r="BH3140" s="12"/>
      <c r="BI3140" s="12"/>
      <c r="BJ3140" s="13"/>
      <c r="BK3140" s="13"/>
      <c r="BL3140" s="13"/>
      <c r="BM3140" s="13"/>
      <c r="BN3140" s="13"/>
    </row>
    <row r="3141" spans="1:66" x14ac:dyDescent="0.25">
      <c r="A3141" s="10"/>
      <c r="B3141" s="10"/>
      <c r="C3141" s="10"/>
      <c r="D3141" s="18"/>
      <c r="E3141" s="10"/>
      <c r="F3141" s="10"/>
      <c r="G3141" s="10"/>
      <c r="H3141" s="10"/>
      <c r="I3141" s="10"/>
      <c r="J3141" s="10"/>
      <c r="K3141" s="11"/>
      <c r="L3141" s="11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  <c r="W3141" s="12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2"/>
      <c r="AS3141" s="12"/>
      <c r="AT3141" s="12"/>
      <c r="AU3141" s="12"/>
      <c r="AV3141" s="12"/>
      <c r="AW3141" s="12"/>
      <c r="AX3141" s="12"/>
      <c r="AY3141" s="12"/>
      <c r="AZ3141" s="12"/>
      <c r="BA3141" s="12"/>
      <c r="BB3141" s="12"/>
      <c r="BC3141" s="12"/>
      <c r="BD3141" s="12"/>
      <c r="BE3141" s="12"/>
      <c r="BF3141" s="12"/>
      <c r="BG3141" s="12"/>
      <c r="BH3141" s="12"/>
      <c r="BI3141" s="12"/>
      <c r="BJ3141" s="13"/>
      <c r="BK3141" s="13"/>
      <c r="BL3141" s="13"/>
      <c r="BM3141" s="13"/>
      <c r="BN3141" s="13"/>
    </row>
    <row r="3142" spans="1:66" x14ac:dyDescent="0.25">
      <c r="A3142" s="10"/>
      <c r="B3142" s="10"/>
      <c r="C3142" s="10"/>
      <c r="D3142" s="18"/>
      <c r="E3142" s="10"/>
      <c r="F3142" s="10"/>
      <c r="G3142" s="10"/>
      <c r="H3142" s="10"/>
      <c r="I3142" s="10"/>
      <c r="J3142" s="10"/>
      <c r="K3142" s="11"/>
      <c r="L3142" s="11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12"/>
      <c r="AE3142" s="12"/>
      <c r="AF3142" s="12"/>
      <c r="AG3142" s="12"/>
      <c r="AH3142" s="12"/>
      <c r="AI3142" s="12"/>
      <c r="AJ3142" s="12"/>
      <c r="AK3142" s="12"/>
      <c r="AL3142" s="12"/>
      <c r="AM3142" s="12"/>
      <c r="AN3142" s="12"/>
      <c r="AO3142" s="12"/>
      <c r="AP3142" s="12"/>
      <c r="AQ3142" s="12"/>
      <c r="AR3142" s="12"/>
      <c r="AS3142" s="12"/>
      <c r="AT3142" s="12"/>
      <c r="AU3142" s="12"/>
      <c r="AV3142" s="12"/>
      <c r="AW3142" s="12"/>
      <c r="AX3142" s="12"/>
      <c r="AY3142" s="12"/>
      <c r="AZ3142" s="12"/>
      <c r="BA3142" s="12"/>
      <c r="BB3142" s="12"/>
      <c r="BC3142" s="12"/>
      <c r="BD3142" s="12"/>
      <c r="BE3142" s="12"/>
      <c r="BF3142" s="12"/>
      <c r="BG3142" s="12"/>
      <c r="BH3142" s="12"/>
      <c r="BI3142" s="12"/>
      <c r="BJ3142" s="13"/>
      <c r="BK3142" s="13"/>
      <c r="BL3142" s="13"/>
      <c r="BM3142" s="13"/>
      <c r="BN3142" s="13"/>
    </row>
    <row r="3143" spans="1:66" x14ac:dyDescent="0.25">
      <c r="A3143" s="10"/>
      <c r="B3143" s="10"/>
      <c r="C3143" s="10"/>
      <c r="D3143" s="18"/>
      <c r="E3143" s="10"/>
      <c r="F3143" s="10"/>
      <c r="G3143" s="10"/>
      <c r="H3143" s="10"/>
      <c r="I3143" s="10"/>
      <c r="J3143" s="10"/>
      <c r="K3143" s="11"/>
      <c r="L3143" s="11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  <c r="W3143" s="12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2"/>
      <c r="AS3143" s="12"/>
      <c r="AT3143" s="12"/>
      <c r="AU3143" s="12"/>
      <c r="AV3143" s="12"/>
      <c r="AW3143" s="12"/>
      <c r="AX3143" s="12"/>
      <c r="AY3143" s="12"/>
      <c r="AZ3143" s="12"/>
      <c r="BA3143" s="12"/>
      <c r="BB3143" s="12"/>
      <c r="BC3143" s="12"/>
      <c r="BD3143" s="12"/>
      <c r="BE3143" s="12"/>
      <c r="BF3143" s="12"/>
      <c r="BG3143" s="12"/>
      <c r="BH3143" s="12"/>
      <c r="BI3143" s="12"/>
      <c r="BJ3143" s="13"/>
      <c r="BK3143" s="13"/>
      <c r="BL3143" s="13"/>
      <c r="BM3143" s="13"/>
      <c r="BN3143" s="13"/>
    </row>
    <row r="3144" spans="1:66" s="14" customFormat="1" x14ac:dyDescent="0.25">
      <c r="A3144" s="10"/>
      <c r="B3144" s="10"/>
      <c r="C3144" s="10"/>
      <c r="D3144" s="18"/>
      <c r="E3144" s="10"/>
      <c r="F3144" s="10"/>
      <c r="G3144" s="10"/>
      <c r="H3144" s="10"/>
      <c r="I3144" s="10"/>
      <c r="J3144" s="10"/>
      <c r="K3144" s="11"/>
      <c r="L3144" s="11"/>
      <c r="M3144" s="12"/>
      <c r="N3144" s="12"/>
      <c r="O3144" s="12"/>
      <c r="P3144" s="12"/>
      <c r="Q3144" s="12"/>
      <c r="R3144" s="12"/>
      <c r="S3144" s="12"/>
      <c r="T3144" s="12"/>
      <c r="U3144" s="12"/>
      <c r="V3144" s="12"/>
      <c r="W3144" s="12"/>
      <c r="X3144" s="12"/>
      <c r="Y3144" s="12"/>
      <c r="Z3144" s="12"/>
      <c r="AA3144" s="12"/>
      <c r="AB3144" s="12"/>
      <c r="AC3144" s="12"/>
      <c r="AD3144" s="12"/>
      <c r="AE3144" s="12"/>
      <c r="AF3144" s="12"/>
      <c r="AG3144" s="12"/>
      <c r="AH3144" s="12"/>
      <c r="AI3144" s="12"/>
      <c r="AJ3144" s="12"/>
      <c r="AK3144" s="12"/>
      <c r="AL3144" s="12"/>
      <c r="AM3144" s="12"/>
      <c r="AN3144" s="12"/>
      <c r="AO3144" s="12"/>
      <c r="AP3144" s="12"/>
      <c r="AQ3144" s="12"/>
      <c r="AR3144" s="12"/>
      <c r="AS3144" s="12"/>
      <c r="AT3144" s="12"/>
      <c r="AU3144" s="12"/>
      <c r="AV3144" s="12"/>
      <c r="AW3144" s="12"/>
      <c r="AX3144" s="12"/>
      <c r="AY3144" s="12"/>
      <c r="AZ3144" s="12"/>
      <c r="BA3144" s="12"/>
      <c r="BB3144" s="12"/>
      <c r="BC3144" s="12"/>
      <c r="BD3144" s="12"/>
      <c r="BE3144" s="12"/>
      <c r="BF3144" s="12"/>
      <c r="BG3144" s="12"/>
      <c r="BH3144" s="12"/>
      <c r="BI3144" s="12"/>
      <c r="BJ3144" s="13"/>
      <c r="BK3144" s="13"/>
      <c r="BL3144" s="13"/>
      <c r="BM3144" s="13"/>
      <c r="BN3144" s="13"/>
    </row>
    <row r="3145" spans="1:66" x14ac:dyDescent="0.25">
      <c r="A3145" s="10"/>
      <c r="B3145" s="10"/>
      <c r="C3145" s="10"/>
      <c r="D3145" s="18"/>
      <c r="E3145" s="10"/>
      <c r="F3145" s="10"/>
      <c r="G3145" s="10"/>
      <c r="H3145" s="10"/>
      <c r="I3145" s="10"/>
      <c r="J3145" s="10"/>
      <c r="K3145" s="11"/>
      <c r="L3145" s="11"/>
      <c r="M3145" s="12"/>
      <c r="N3145" s="12"/>
      <c r="O3145" s="12"/>
      <c r="P3145" s="12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2"/>
      <c r="AS3145" s="12"/>
      <c r="AT3145" s="12"/>
      <c r="AU3145" s="12"/>
      <c r="AV3145" s="12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12"/>
      <c r="BG3145" s="12"/>
      <c r="BH3145" s="12"/>
      <c r="BI3145" s="12"/>
      <c r="BJ3145" s="13"/>
      <c r="BK3145" s="13"/>
      <c r="BL3145" s="13"/>
      <c r="BM3145" s="13"/>
      <c r="BN3145" s="13"/>
    </row>
    <row r="3146" spans="1:66" x14ac:dyDescent="0.25">
      <c r="A3146" s="10"/>
      <c r="B3146" s="10"/>
      <c r="C3146" s="10"/>
      <c r="D3146" s="18"/>
      <c r="E3146" s="10"/>
      <c r="F3146" s="10"/>
      <c r="G3146" s="10"/>
      <c r="H3146" s="10"/>
      <c r="I3146" s="10"/>
      <c r="J3146" s="10"/>
      <c r="K3146" s="11"/>
      <c r="L3146" s="11"/>
      <c r="M3146" s="12"/>
      <c r="N3146" s="12"/>
      <c r="O3146" s="12"/>
      <c r="P3146" s="12"/>
      <c r="Q3146" s="12"/>
      <c r="R3146" s="12"/>
      <c r="S3146" s="12"/>
      <c r="T3146" s="12"/>
      <c r="U3146" s="12"/>
      <c r="V3146" s="12"/>
      <c r="W3146" s="12"/>
      <c r="X3146" s="12"/>
      <c r="Y3146" s="12"/>
      <c r="Z3146" s="12"/>
      <c r="AA3146" s="12"/>
      <c r="AB3146" s="12"/>
      <c r="AC3146" s="12"/>
      <c r="AD3146" s="12"/>
      <c r="AE3146" s="12"/>
      <c r="AF3146" s="12"/>
      <c r="AG3146" s="12"/>
      <c r="AH3146" s="12"/>
      <c r="AI3146" s="12"/>
      <c r="AJ3146" s="12"/>
      <c r="AK3146" s="12"/>
      <c r="AL3146" s="12"/>
      <c r="AM3146" s="12"/>
      <c r="AN3146" s="12"/>
      <c r="AO3146" s="12"/>
      <c r="AP3146" s="12"/>
      <c r="AQ3146" s="12"/>
      <c r="AR3146" s="12"/>
      <c r="AS3146" s="12"/>
      <c r="AT3146" s="12"/>
      <c r="AU3146" s="12"/>
      <c r="AV3146" s="12"/>
      <c r="AW3146" s="12"/>
      <c r="AX3146" s="12"/>
      <c r="AY3146" s="12"/>
      <c r="AZ3146" s="12"/>
      <c r="BA3146" s="12"/>
      <c r="BB3146" s="12"/>
      <c r="BC3146" s="12"/>
      <c r="BD3146" s="12"/>
      <c r="BE3146" s="12"/>
      <c r="BF3146" s="12"/>
      <c r="BG3146" s="12"/>
      <c r="BH3146" s="12"/>
      <c r="BI3146" s="12"/>
      <c r="BJ3146" s="13"/>
      <c r="BK3146" s="13"/>
      <c r="BL3146" s="13"/>
      <c r="BM3146" s="13"/>
      <c r="BN3146" s="13"/>
    </row>
    <row r="3147" spans="1:66" x14ac:dyDescent="0.25">
      <c r="A3147" s="10"/>
      <c r="B3147" s="10"/>
      <c r="C3147" s="10"/>
      <c r="D3147" s="18"/>
      <c r="E3147" s="10"/>
      <c r="F3147" s="10"/>
      <c r="G3147" s="10"/>
      <c r="H3147" s="10"/>
      <c r="I3147" s="10"/>
      <c r="J3147" s="10"/>
      <c r="K3147" s="11"/>
      <c r="L3147" s="11"/>
      <c r="M3147" s="12"/>
      <c r="N3147" s="12"/>
      <c r="O3147" s="12"/>
      <c r="P3147" s="12"/>
      <c r="Q3147" s="12"/>
      <c r="R3147" s="12"/>
      <c r="S3147" s="12"/>
      <c r="T3147" s="12"/>
      <c r="U3147" s="12"/>
      <c r="V3147" s="12"/>
      <c r="W3147" s="12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2"/>
      <c r="AS3147" s="12"/>
      <c r="AT3147" s="12"/>
      <c r="AU3147" s="12"/>
      <c r="AV3147" s="12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12"/>
      <c r="BG3147" s="12"/>
      <c r="BH3147" s="12"/>
      <c r="BI3147" s="12"/>
      <c r="BJ3147" s="13"/>
      <c r="BK3147" s="13"/>
      <c r="BL3147" s="13"/>
      <c r="BM3147" s="13"/>
      <c r="BN3147" s="13"/>
    </row>
    <row r="3148" spans="1:66" x14ac:dyDescent="0.25">
      <c r="A3148" s="10"/>
      <c r="B3148" s="10"/>
      <c r="C3148" s="10"/>
      <c r="D3148" s="18"/>
      <c r="E3148" s="10"/>
      <c r="F3148" s="10"/>
      <c r="G3148" s="10"/>
      <c r="H3148" s="10"/>
      <c r="I3148" s="10"/>
      <c r="J3148" s="10"/>
      <c r="K3148" s="11"/>
      <c r="L3148" s="11"/>
      <c r="M3148" s="12"/>
      <c r="N3148" s="12"/>
      <c r="O3148" s="12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12"/>
      <c r="AE3148" s="12"/>
      <c r="AF3148" s="12"/>
      <c r="AG3148" s="12"/>
      <c r="AH3148" s="12"/>
      <c r="AI3148" s="12"/>
      <c r="AJ3148" s="12"/>
      <c r="AK3148" s="12"/>
      <c r="AL3148" s="12"/>
      <c r="AM3148" s="12"/>
      <c r="AN3148" s="12"/>
      <c r="AO3148" s="12"/>
      <c r="AP3148" s="12"/>
      <c r="AQ3148" s="12"/>
      <c r="AR3148" s="12"/>
      <c r="AS3148" s="12"/>
      <c r="AT3148" s="12"/>
      <c r="AU3148" s="12"/>
      <c r="AV3148" s="12"/>
      <c r="AW3148" s="12"/>
      <c r="AX3148" s="12"/>
      <c r="AY3148" s="12"/>
      <c r="AZ3148" s="12"/>
      <c r="BA3148" s="12"/>
      <c r="BB3148" s="12"/>
      <c r="BC3148" s="12"/>
      <c r="BD3148" s="12"/>
      <c r="BE3148" s="12"/>
      <c r="BF3148" s="12"/>
      <c r="BG3148" s="12"/>
      <c r="BH3148" s="12"/>
      <c r="BI3148" s="12"/>
      <c r="BJ3148" s="13"/>
      <c r="BK3148" s="13"/>
      <c r="BL3148" s="13"/>
      <c r="BM3148" s="13"/>
      <c r="BN3148" s="13"/>
    </row>
    <row r="3149" spans="1:66" x14ac:dyDescent="0.25">
      <c r="A3149" s="10"/>
      <c r="B3149" s="10"/>
      <c r="C3149" s="10"/>
      <c r="D3149" s="18"/>
      <c r="E3149" s="10"/>
      <c r="F3149" s="10"/>
      <c r="G3149" s="10"/>
      <c r="H3149" s="10"/>
      <c r="I3149" s="10"/>
      <c r="J3149" s="10"/>
      <c r="K3149" s="11"/>
      <c r="L3149" s="11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  <c r="W3149" s="12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2"/>
      <c r="AS3149" s="12"/>
      <c r="AT3149" s="12"/>
      <c r="AU3149" s="12"/>
      <c r="AV3149" s="12"/>
      <c r="AW3149" s="12"/>
      <c r="AX3149" s="12"/>
      <c r="AY3149" s="12"/>
      <c r="AZ3149" s="12"/>
      <c r="BA3149" s="12"/>
      <c r="BB3149" s="12"/>
      <c r="BC3149" s="12"/>
      <c r="BD3149" s="12"/>
      <c r="BE3149" s="12"/>
      <c r="BF3149" s="12"/>
      <c r="BG3149" s="12"/>
      <c r="BH3149" s="12"/>
      <c r="BI3149" s="12"/>
      <c r="BJ3149" s="13"/>
      <c r="BK3149" s="13"/>
      <c r="BL3149" s="13"/>
      <c r="BM3149" s="13"/>
      <c r="BN3149" s="13"/>
    </row>
    <row r="3150" spans="1:66" s="14" customFormat="1" x14ac:dyDescent="0.25">
      <c r="A3150" s="10"/>
      <c r="B3150" s="10"/>
      <c r="C3150" s="10"/>
      <c r="D3150" s="18"/>
      <c r="E3150" s="10"/>
      <c r="F3150" s="10"/>
      <c r="G3150" s="10"/>
      <c r="H3150" s="10"/>
      <c r="I3150" s="10"/>
      <c r="J3150" s="10"/>
      <c r="K3150" s="11"/>
      <c r="L3150" s="11"/>
      <c r="M3150" s="12"/>
      <c r="N3150" s="12"/>
      <c r="O3150" s="12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  <c r="AL3150" s="12"/>
      <c r="AM3150" s="12"/>
      <c r="AN3150" s="12"/>
      <c r="AO3150" s="12"/>
      <c r="AP3150" s="12"/>
      <c r="AQ3150" s="12"/>
      <c r="AR3150" s="12"/>
      <c r="AS3150" s="12"/>
      <c r="AT3150" s="12"/>
      <c r="AU3150" s="12"/>
      <c r="AV3150" s="12"/>
      <c r="AW3150" s="12"/>
      <c r="AX3150" s="12"/>
      <c r="AY3150" s="12"/>
      <c r="AZ3150" s="12"/>
      <c r="BA3150" s="12"/>
      <c r="BB3150" s="12"/>
      <c r="BC3150" s="12"/>
      <c r="BD3150" s="12"/>
      <c r="BE3150" s="12"/>
      <c r="BF3150" s="12"/>
      <c r="BG3150" s="12"/>
      <c r="BH3150" s="12"/>
      <c r="BI3150" s="12"/>
      <c r="BJ3150" s="13"/>
      <c r="BK3150" s="13"/>
      <c r="BL3150" s="13"/>
      <c r="BM3150" s="13"/>
      <c r="BN3150" s="13"/>
    </row>
    <row r="3151" spans="1:66" x14ac:dyDescent="0.25">
      <c r="A3151" s="10"/>
      <c r="B3151" s="10"/>
      <c r="C3151" s="10"/>
      <c r="D3151" s="10"/>
      <c r="E3151" s="10"/>
      <c r="F3151" s="10"/>
      <c r="G3151" s="10"/>
      <c r="H3151" s="10"/>
      <c r="I3151" s="10"/>
      <c r="J3151" s="10"/>
      <c r="K3151" s="11"/>
      <c r="L3151" s="11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2"/>
      <c r="AS3151" s="12"/>
      <c r="AT3151" s="12"/>
      <c r="AU3151" s="12"/>
      <c r="AV3151" s="12"/>
      <c r="AW3151" s="12"/>
      <c r="AX3151" s="12"/>
      <c r="AY3151" s="12"/>
      <c r="AZ3151" s="12"/>
      <c r="BA3151" s="12"/>
      <c r="BB3151" s="12"/>
      <c r="BC3151" s="12"/>
      <c r="BD3151" s="12"/>
      <c r="BE3151" s="12"/>
      <c r="BF3151" s="12"/>
      <c r="BG3151" s="12"/>
      <c r="BH3151" s="12"/>
      <c r="BI3151" s="12"/>
      <c r="BJ3151" s="13"/>
      <c r="BK3151" s="13"/>
      <c r="BL3151" s="13"/>
      <c r="BM3151" s="13"/>
      <c r="BN3151" s="13"/>
    </row>
    <row r="3152" spans="1:66" x14ac:dyDescent="0.25">
      <c r="A3152" s="10"/>
      <c r="B3152" s="10"/>
      <c r="C3152" s="10"/>
      <c r="D3152" s="10"/>
      <c r="E3152" s="10"/>
      <c r="F3152" s="10"/>
      <c r="G3152" s="10"/>
      <c r="H3152" s="10"/>
      <c r="I3152" s="10"/>
      <c r="J3152" s="10"/>
      <c r="K3152" s="11"/>
      <c r="L3152" s="11"/>
      <c r="M3152" s="12"/>
      <c r="N3152" s="12"/>
      <c r="O3152" s="12"/>
      <c r="P3152" s="12"/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  <c r="AA3152" s="12"/>
      <c r="AB3152" s="12"/>
      <c r="AC3152" s="12"/>
      <c r="AD3152" s="12"/>
      <c r="AE3152" s="12"/>
      <c r="AF3152" s="12"/>
      <c r="AG3152" s="12"/>
      <c r="AH3152" s="12"/>
      <c r="AI3152" s="12"/>
      <c r="AJ3152" s="12"/>
      <c r="AK3152" s="12"/>
      <c r="AL3152" s="12"/>
      <c r="AM3152" s="12"/>
      <c r="AN3152" s="12"/>
      <c r="AO3152" s="12"/>
      <c r="AP3152" s="12"/>
      <c r="AQ3152" s="12"/>
      <c r="AR3152" s="12"/>
      <c r="AS3152" s="12"/>
      <c r="AT3152" s="12"/>
      <c r="AU3152" s="12"/>
      <c r="AV3152" s="12"/>
      <c r="AW3152" s="12"/>
      <c r="AX3152" s="12"/>
      <c r="AY3152" s="12"/>
      <c r="AZ3152" s="12"/>
      <c r="BA3152" s="12"/>
      <c r="BB3152" s="12"/>
      <c r="BC3152" s="12"/>
      <c r="BD3152" s="12"/>
      <c r="BE3152" s="12"/>
      <c r="BF3152" s="12"/>
      <c r="BG3152" s="12"/>
      <c r="BH3152" s="12"/>
      <c r="BI3152" s="12"/>
      <c r="BJ3152" s="13"/>
      <c r="BK3152" s="13"/>
      <c r="BL3152" s="13"/>
      <c r="BM3152" s="13"/>
      <c r="BN3152" s="13"/>
    </row>
    <row r="3153" spans="1:66" x14ac:dyDescent="0.25">
      <c r="A3153" s="10"/>
      <c r="B3153" s="10"/>
      <c r="C3153" s="10"/>
      <c r="D3153" s="10"/>
      <c r="E3153" s="10"/>
      <c r="F3153" s="10"/>
      <c r="G3153" s="10"/>
      <c r="H3153" s="10"/>
      <c r="I3153" s="10"/>
      <c r="J3153" s="10"/>
      <c r="K3153" s="11"/>
      <c r="L3153" s="11"/>
      <c r="M3153" s="12"/>
      <c r="N3153" s="12"/>
      <c r="O3153" s="12"/>
      <c r="P3153" s="12"/>
      <c r="Q3153" s="12"/>
      <c r="R3153" s="12"/>
      <c r="S3153" s="12"/>
      <c r="T3153" s="12"/>
      <c r="U3153" s="12"/>
      <c r="V3153" s="12"/>
      <c r="W3153" s="12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2"/>
      <c r="AS3153" s="12"/>
      <c r="AT3153" s="12"/>
      <c r="AU3153" s="12"/>
      <c r="AV3153" s="12"/>
      <c r="AW3153" s="12"/>
      <c r="AX3153" s="12"/>
      <c r="AY3153" s="12"/>
      <c r="AZ3153" s="12"/>
      <c r="BA3153" s="12"/>
      <c r="BB3153" s="12"/>
      <c r="BC3153" s="12"/>
      <c r="BD3153" s="12"/>
      <c r="BE3153" s="12"/>
      <c r="BF3153" s="12"/>
      <c r="BG3153" s="12"/>
      <c r="BH3153" s="12"/>
      <c r="BI3153" s="12"/>
      <c r="BJ3153" s="13"/>
      <c r="BK3153" s="13"/>
      <c r="BL3153" s="13"/>
      <c r="BM3153" s="13"/>
      <c r="BN3153" s="13"/>
    </row>
    <row r="3154" spans="1:66" x14ac:dyDescent="0.25">
      <c r="A3154" s="10"/>
      <c r="B3154" s="10"/>
      <c r="C3154" s="10"/>
      <c r="D3154" s="10"/>
      <c r="E3154" s="10"/>
      <c r="F3154" s="10"/>
      <c r="G3154" s="10"/>
      <c r="H3154" s="10"/>
      <c r="I3154" s="10"/>
      <c r="J3154" s="10"/>
      <c r="K3154" s="11"/>
      <c r="L3154" s="11"/>
      <c r="M3154" s="12"/>
      <c r="N3154" s="12"/>
      <c r="O3154" s="12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12"/>
      <c r="AE3154" s="12"/>
      <c r="AF3154" s="12"/>
      <c r="AG3154" s="12"/>
      <c r="AH3154" s="12"/>
      <c r="AI3154" s="12"/>
      <c r="AJ3154" s="12"/>
      <c r="AK3154" s="12"/>
      <c r="AL3154" s="12"/>
      <c r="AM3154" s="12"/>
      <c r="AN3154" s="12"/>
      <c r="AO3154" s="12"/>
      <c r="AP3154" s="12"/>
      <c r="AQ3154" s="12"/>
      <c r="AR3154" s="12"/>
      <c r="AS3154" s="12"/>
      <c r="AT3154" s="12"/>
      <c r="AU3154" s="12"/>
      <c r="AV3154" s="12"/>
      <c r="AW3154" s="12"/>
      <c r="AX3154" s="12"/>
      <c r="AY3154" s="12"/>
      <c r="AZ3154" s="12"/>
      <c r="BA3154" s="12"/>
      <c r="BB3154" s="12"/>
      <c r="BC3154" s="12"/>
      <c r="BD3154" s="12"/>
      <c r="BE3154" s="12"/>
      <c r="BF3154" s="12"/>
      <c r="BG3154" s="12"/>
      <c r="BH3154" s="12"/>
      <c r="BI3154" s="12"/>
      <c r="BJ3154" s="13"/>
      <c r="BK3154" s="13"/>
      <c r="BL3154" s="13"/>
      <c r="BM3154" s="13"/>
      <c r="BN3154" s="13"/>
    </row>
    <row r="3155" spans="1:66" x14ac:dyDescent="0.25">
      <c r="A3155" s="10"/>
      <c r="B3155" s="10"/>
      <c r="C3155" s="10"/>
      <c r="D3155" s="10"/>
      <c r="E3155" s="10"/>
      <c r="F3155" s="10"/>
      <c r="G3155" s="10"/>
      <c r="H3155" s="10"/>
      <c r="I3155" s="10"/>
      <c r="J3155" s="10"/>
      <c r="K3155" s="11"/>
      <c r="L3155" s="11"/>
      <c r="M3155" s="12"/>
      <c r="N3155" s="12"/>
      <c r="O3155" s="12"/>
      <c r="P3155" s="12"/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2"/>
      <c r="AS3155" s="12"/>
      <c r="AT3155" s="12"/>
      <c r="AU3155" s="12"/>
      <c r="AV3155" s="12"/>
      <c r="AW3155" s="12"/>
      <c r="AX3155" s="12"/>
      <c r="AY3155" s="12"/>
      <c r="AZ3155" s="12"/>
      <c r="BA3155" s="12"/>
      <c r="BB3155" s="12"/>
      <c r="BC3155" s="12"/>
      <c r="BD3155" s="12"/>
      <c r="BE3155" s="12"/>
      <c r="BF3155" s="12"/>
      <c r="BG3155" s="12"/>
      <c r="BH3155" s="12"/>
      <c r="BI3155" s="12"/>
      <c r="BJ3155" s="13"/>
      <c r="BK3155" s="13"/>
      <c r="BL3155" s="13"/>
      <c r="BM3155" s="13"/>
      <c r="BN3155" s="13"/>
    </row>
    <row r="3156" spans="1:66" x14ac:dyDescent="0.25">
      <c r="A3156" s="10"/>
      <c r="B3156" s="10"/>
      <c r="C3156" s="10"/>
      <c r="D3156" s="10"/>
      <c r="E3156" s="10"/>
      <c r="F3156" s="10"/>
      <c r="G3156" s="10"/>
      <c r="H3156" s="10"/>
      <c r="I3156" s="10"/>
      <c r="J3156" s="10"/>
      <c r="K3156" s="11"/>
      <c r="L3156" s="11"/>
      <c r="M3156" s="12"/>
      <c r="N3156" s="12"/>
      <c r="O3156" s="12"/>
      <c r="P3156" s="12"/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  <c r="AL3156" s="12"/>
      <c r="AM3156" s="12"/>
      <c r="AN3156" s="12"/>
      <c r="AO3156" s="12"/>
      <c r="AP3156" s="12"/>
      <c r="AQ3156" s="12"/>
      <c r="AR3156" s="12"/>
      <c r="AS3156" s="12"/>
      <c r="AT3156" s="12"/>
      <c r="AU3156" s="12"/>
      <c r="AV3156" s="12"/>
      <c r="AW3156" s="12"/>
      <c r="AX3156" s="12"/>
      <c r="AY3156" s="12"/>
      <c r="AZ3156" s="12"/>
      <c r="BA3156" s="12"/>
      <c r="BB3156" s="12"/>
      <c r="BC3156" s="12"/>
      <c r="BD3156" s="12"/>
      <c r="BE3156" s="12"/>
      <c r="BF3156" s="12"/>
      <c r="BG3156" s="12"/>
      <c r="BH3156" s="12"/>
      <c r="BI3156" s="12"/>
      <c r="BJ3156" s="13"/>
      <c r="BK3156" s="13"/>
      <c r="BL3156" s="13"/>
      <c r="BM3156" s="13"/>
      <c r="BN3156" s="13"/>
    </row>
    <row r="3157" spans="1:66" x14ac:dyDescent="0.25">
      <c r="A3157" s="10"/>
      <c r="B3157" s="10"/>
      <c r="C3157" s="10"/>
      <c r="D3157" s="10"/>
      <c r="E3157" s="10"/>
      <c r="F3157" s="10"/>
      <c r="G3157" s="10"/>
      <c r="H3157" s="10"/>
      <c r="I3157" s="10"/>
      <c r="J3157" s="10"/>
      <c r="K3157" s="11"/>
      <c r="L3157" s="11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2"/>
      <c r="AS3157" s="12"/>
      <c r="AT3157" s="12"/>
      <c r="AU3157" s="12"/>
      <c r="AV3157" s="12"/>
      <c r="AW3157" s="12"/>
      <c r="AX3157" s="12"/>
      <c r="AY3157" s="12"/>
      <c r="AZ3157" s="12"/>
      <c r="BA3157" s="12"/>
      <c r="BB3157" s="12"/>
      <c r="BC3157" s="12"/>
      <c r="BD3157" s="12"/>
      <c r="BE3157" s="12"/>
      <c r="BF3157" s="12"/>
      <c r="BG3157" s="12"/>
      <c r="BH3157" s="12"/>
      <c r="BI3157" s="12"/>
      <c r="BJ3157" s="13"/>
      <c r="BK3157" s="13"/>
      <c r="BL3157" s="13"/>
      <c r="BM3157" s="13"/>
      <c r="BN3157" s="13"/>
    </row>
    <row r="3158" spans="1:66" x14ac:dyDescent="0.25">
      <c r="A3158" s="10"/>
      <c r="B3158" s="10"/>
      <c r="C3158" s="10"/>
      <c r="D3158" s="10"/>
      <c r="E3158" s="10"/>
      <c r="F3158" s="10"/>
      <c r="G3158" s="10"/>
      <c r="H3158" s="10"/>
      <c r="I3158" s="10"/>
      <c r="J3158" s="10"/>
      <c r="K3158" s="11"/>
      <c r="L3158" s="11"/>
      <c r="M3158" s="12"/>
      <c r="N3158" s="12"/>
      <c r="O3158" s="12"/>
      <c r="P3158" s="12"/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12"/>
      <c r="AD3158" s="12"/>
      <c r="AE3158" s="12"/>
      <c r="AF3158" s="12"/>
      <c r="AG3158" s="12"/>
      <c r="AH3158" s="12"/>
      <c r="AI3158" s="12"/>
      <c r="AJ3158" s="12"/>
      <c r="AK3158" s="12"/>
      <c r="AL3158" s="12"/>
      <c r="AM3158" s="12"/>
      <c r="AN3158" s="12"/>
      <c r="AO3158" s="12"/>
      <c r="AP3158" s="12"/>
      <c r="AQ3158" s="12"/>
      <c r="AR3158" s="12"/>
      <c r="AS3158" s="12"/>
      <c r="AT3158" s="12"/>
      <c r="AU3158" s="12"/>
      <c r="AV3158" s="12"/>
      <c r="AW3158" s="12"/>
      <c r="AX3158" s="12"/>
      <c r="AY3158" s="12"/>
      <c r="AZ3158" s="12"/>
      <c r="BA3158" s="12"/>
      <c r="BB3158" s="12"/>
      <c r="BC3158" s="12"/>
      <c r="BD3158" s="12"/>
      <c r="BE3158" s="12"/>
      <c r="BF3158" s="12"/>
      <c r="BG3158" s="12"/>
      <c r="BH3158" s="12"/>
      <c r="BI3158" s="12"/>
      <c r="BJ3158" s="13"/>
      <c r="BK3158" s="13"/>
      <c r="BL3158" s="13"/>
      <c r="BM3158" s="13"/>
      <c r="BN3158" s="13"/>
    </row>
    <row r="3159" spans="1:66" x14ac:dyDescent="0.25">
      <c r="A3159" s="10"/>
      <c r="B3159" s="10"/>
      <c r="C3159" s="10"/>
      <c r="D3159" s="10"/>
      <c r="E3159" s="10"/>
      <c r="F3159" s="10"/>
      <c r="G3159" s="10"/>
      <c r="H3159" s="10"/>
      <c r="I3159" s="10"/>
      <c r="J3159" s="10"/>
      <c r="K3159" s="11"/>
      <c r="L3159" s="11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  <c r="W3159" s="12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2"/>
      <c r="AS3159" s="12"/>
      <c r="AT3159" s="12"/>
      <c r="AU3159" s="12"/>
      <c r="AV3159" s="12"/>
      <c r="AW3159" s="12"/>
      <c r="AX3159" s="12"/>
      <c r="AY3159" s="12"/>
      <c r="AZ3159" s="12"/>
      <c r="BA3159" s="12"/>
      <c r="BB3159" s="12"/>
      <c r="BC3159" s="12"/>
      <c r="BD3159" s="12"/>
      <c r="BE3159" s="12"/>
      <c r="BF3159" s="12"/>
      <c r="BG3159" s="12"/>
      <c r="BH3159" s="12"/>
      <c r="BI3159" s="12"/>
      <c r="BJ3159" s="13"/>
      <c r="BK3159" s="13"/>
      <c r="BL3159" s="13"/>
      <c r="BM3159" s="13"/>
      <c r="BN3159" s="13"/>
    </row>
    <row r="3160" spans="1:66" x14ac:dyDescent="0.25">
      <c r="A3160" s="10"/>
      <c r="B3160" s="10"/>
      <c r="C3160" s="10"/>
      <c r="D3160" s="10"/>
      <c r="E3160" s="10"/>
      <c r="F3160" s="10"/>
      <c r="G3160" s="10"/>
      <c r="H3160" s="10"/>
      <c r="I3160" s="10"/>
      <c r="J3160" s="10"/>
      <c r="K3160" s="11"/>
      <c r="L3160" s="11"/>
      <c r="M3160" s="12"/>
      <c r="N3160" s="12"/>
      <c r="O3160" s="12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12"/>
      <c r="AE3160" s="12"/>
      <c r="AF3160" s="12"/>
      <c r="AG3160" s="12"/>
      <c r="AH3160" s="12"/>
      <c r="AI3160" s="12"/>
      <c r="AJ3160" s="12"/>
      <c r="AK3160" s="12"/>
      <c r="AL3160" s="12"/>
      <c r="AM3160" s="12"/>
      <c r="AN3160" s="12"/>
      <c r="AO3160" s="12"/>
      <c r="AP3160" s="12"/>
      <c r="AQ3160" s="12"/>
      <c r="AR3160" s="12"/>
      <c r="AS3160" s="12"/>
      <c r="AT3160" s="12"/>
      <c r="AU3160" s="12"/>
      <c r="AV3160" s="12"/>
      <c r="AW3160" s="12"/>
      <c r="AX3160" s="12"/>
      <c r="AY3160" s="12"/>
      <c r="AZ3160" s="12"/>
      <c r="BA3160" s="12"/>
      <c r="BB3160" s="12"/>
      <c r="BC3160" s="12"/>
      <c r="BD3160" s="12"/>
      <c r="BE3160" s="12"/>
      <c r="BF3160" s="12"/>
      <c r="BG3160" s="12"/>
      <c r="BH3160" s="12"/>
      <c r="BI3160" s="12"/>
      <c r="BJ3160" s="13"/>
      <c r="BK3160" s="13"/>
      <c r="BL3160" s="13"/>
      <c r="BM3160" s="13"/>
      <c r="BN3160" s="13"/>
    </row>
    <row r="3161" spans="1:66" x14ac:dyDescent="0.25">
      <c r="A3161" s="10"/>
      <c r="B3161" s="10"/>
      <c r="C3161" s="10"/>
      <c r="D3161" s="10"/>
      <c r="E3161" s="10"/>
      <c r="F3161" s="10"/>
      <c r="G3161" s="10"/>
      <c r="H3161" s="10"/>
      <c r="I3161" s="10"/>
      <c r="J3161" s="10"/>
      <c r="K3161" s="11"/>
      <c r="L3161" s="11"/>
      <c r="M3161" s="12"/>
      <c r="N3161" s="12"/>
      <c r="O3161" s="12"/>
      <c r="P3161" s="12"/>
      <c r="Q3161" s="12"/>
      <c r="R3161" s="12"/>
      <c r="S3161" s="12"/>
      <c r="T3161" s="12"/>
      <c r="U3161" s="12"/>
      <c r="V3161" s="12"/>
      <c r="W3161" s="12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2"/>
      <c r="AS3161" s="12"/>
      <c r="AT3161" s="12"/>
      <c r="AU3161" s="12"/>
      <c r="AV3161" s="12"/>
      <c r="AW3161" s="12"/>
      <c r="AX3161" s="12"/>
      <c r="AY3161" s="12"/>
      <c r="AZ3161" s="12"/>
      <c r="BA3161" s="12"/>
      <c r="BB3161" s="12"/>
      <c r="BC3161" s="12"/>
      <c r="BD3161" s="12"/>
      <c r="BE3161" s="12"/>
      <c r="BF3161" s="12"/>
      <c r="BG3161" s="12"/>
      <c r="BH3161" s="12"/>
      <c r="BI3161" s="12"/>
      <c r="BJ3161" s="13"/>
      <c r="BK3161" s="13"/>
      <c r="BL3161" s="13"/>
      <c r="BM3161" s="13"/>
      <c r="BN3161" s="13"/>
    </row>
    <row r="3162" spans="1:66" x14ac:dyDescent="0.25">
      <c r="A3162" s="10"/>
      <c r="B3162" s="10"/>
      <c r="C3162" s="10"/>
      <c r="D3162" s="10"/>
      <c r="E3162" s="10"/>
      <c r="F3162" s="10"/>
      <c r="G3162" s="10"/>
      <c r="H3162" s="10"/>
      <c r="I3162" s="10"/>
      <c r="J3162" s="10"/>
      <c r="K3162" s="11"/>
      <c r="L3162" s="11"/>
      <c r="M3162" s="12"/>
      <c r="N3162" s="12"/>
      <c r="O3162" s="12"/>
      <c r="P3162" s="12"/>
      <c r="Q3162" s="12"/>
      <c r="R3162" s="12"/>
      <c r="S3162" s="12"/>
      <c r="T3162" s="12"/>
      <c r="U3162" s="12"/>
      <c r="V3162" s="12"/>
      <c r="W3162" s="12"/>
      <c r="X3162" s="12"/>
      <c r="Y3162" s="12"/>
      <c r="Z3162" s="12"/>
      <c r="AA3162" s="12"/>
      <c r="AB3162" s="12"/>
      <c r="AC3162" s="12"/>
      <c r="AD3162" s="12"/>
      <c r="AE3162" s="12"/>
      <c r="AF3162" s="12"/>
      <c r="AG3162" s="12"/>
      <c r="AH3162" s="12"/>
      <c r="AI3162" s="12"/>
      <c r="AJ3162" s="12"/>
      <c r="AK3162" s="12"/>
      <c r="AL3162" s="12"/>
      <c r="AM3162" s="12"/>
      <c r="AN3162" s="12"/>
      <c r="AO3162" s="12"/>
      <c r="AP3162" s="12"/>
      <c r="AQ3162" s="12"/>
      <c r="AR3162" s="12"/>
      <c r="AS3162" s="12"/>
      <c r="AT3162" s="12"/>
      <c r="AU3162" s="12"/>
      <c r="AV3162" s="12"/>
      <c r="AW3162" s="12"/>
      <c r="AX3162" s="12"/>
      <c r="AY3162" s="12"/>
      <c r="AZ3162" s="12"/>
      <c r="BA3162" s="12"/>
      <c r="BB3162" s="12"/>
      <c r="BC3162" s="12"/>
      <c r="BD3162" s="12"/>
      <c r="BE3162" s="12"/>
      <c r="BF3162" s="12"/>
      <c r="BG3162" s="12"/>
      <c r="BH3162" s="12"/>
      <c r="BI3162" s="12"/>
      <c r="BJ3162" s="13"/>
      <c r="BK3162" s="13"/>
      <c r="BL3162" s="13"/>
      <c r="BM3162" s="13"/>
      <c r="BN3162" s="13"/>
    </row>
    <row r="3163" spans="1:66" x14ac:dyDescent="0.25">
      <c r="A3163" s="10"/>
      <c r="B3163" s="10"/>
      <c r="C3163" s="10"/>
      <c r="D3163" s="10"/>
      <c r="E3163" s="10"/>
      <c r="F3163" s="10"/>
      <c r="G3163" s="10"/>
      <c r="H3163" s="10"/>
      <c r="I3163" s="10"/>
      <c r="J3163" s="10"/>
      <c r="K3163" s="11"/>
      <c r="L3163" s="11"/>
      <c r="M3163" s="12"/>
      <c r="N3163" s="12"/>
      <c r="O3163" s="12"/>
      <c r="P3163" s="12"/>
      <c r="Q3163" s="12"/>
      <c r="R3163" s="12"/>
      <c r="S3163" s="12"/>
      <c r="T3163" s="12"/>
      <c r="U3163" s="12"/>
      <c r="V3163" s="12"/>
      <c r="W3163" s="12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2"/>
      <c r="AS3163" s="12"/>
      <c r="AT3163" s="12"/>
      <c r="AU3163" s="12"/>
      <c r="AV3163" s="12"/>
      <c r="AW3163" s="12"/>
      <c r="AX3163" s="12"/>
      <c r="AY3163" s="12"/>
      <c r="AZ3163" s="12"/>
      <c r="BA3163" s="12"/>
      <c r="BB3163" s="12"/>
      <c r="BC3163" s="12"/>
      <c r="BD3163" s="12"/>
      <c r="BE3163" s="12"/>
      <c r="BF3163" s="12"/>
      <c r="BG3163" s="12"/>
      <c r="BH3163" s="12"/>
      <c r="BI3163" s="12"/>
      <c r="BJ3163" s="13"/>
      <c r="BK3163" s="13"/>
      <c r="BL3163" s="13"/>
      <c r="BM3163" s="13"/>
      <c r="BN3163" s="13"/>
    </row>
    <row r="3164" spans="1:66" x14ac:dyDescent="0.25">
      <c r="A3164" s="10"/>
      <c r="B3164" s="10"/>
      <c r="C3164" s="10"/>
      <c r="D3164" s="10"/>
      <c r="E3164" s="10"/>
      <c r="F3164" s="10"/>
      <c r="G3164" s="10"/>
      <c r="H3164" s="10"/>
      <c r="I3164" s="10"/>
      <c r="J3164" s="10"/>
      <c r="K3164" s="11"/>
      <c r="L3164" s="11"/>
      <c r="M3164" s="12"/>
      <c r="N3164" s="12"/>
      <c r="O3164" s="12"/>
      <c r="P3164" s="12"/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  <c r="AE3164" s="12"/>
      <c r="AF3164" s="12"/>
      <c r="AG3164" s="12"/>
      <c r="AH3164" s="12"/>
      <c r="AI3164" s="12"/>
      <c r="AJ3164" s="12"/>
      <c r="AK3164" s="12"/>
      <c r="AL3164" s="12"/>
      <c r="AM3164" s="12"/>
      <c r="AN3164" s="12"/>
      <c r="AO3164" s="12"/>
      <c r="AP3164" s="12"/>
      <c r="AQ3164" s="12"/>
      <c r="AR3164" s="12"/>
      <c r="AS3164" s="12"/>
      <c r="AT3164" s="12"/>
      <c r="AU3164" s="12"/>
      <c r="AV3164" s="12"/>
      <c r="AW3164" s="12"/>
      <c r="AX3164" s="12"/>
      <c r="AY3164" s="12"/>
      <c r="AZ3164" s="12"/>
      <c r="BA3164" s="12"/>
      <c r="BB3164" s="12"/>
      <c r="BC3164" s="12"/>
      <c r="BD3164" s="12"/>
      <c r="BE3164" s="12"/>
      <c r="BF3164" s="12"/>
      <c r="BG3164" s="12"/>
      <c r="BH3164" s="12"/>
      <c r="BI3164" s="12"/>
      <c r="BJ3164" s="13"/>
      <c r="BK3164" s="13"/>
      <c r="BL3164" s="13"/>
      <c r="BM3164" s="13"/>
      <c r="BN3164" s="13"/>
    </row>
    <row r="3165" spans="1:66" x14ac:dyDescent="0.25">
      <c r="A3165" s="10"/>
      <c r="B3165" s="10"/>
      <c r="C3165" s="10"/>
      <c r="D3165" s="10"/>
      <c r="E3165" s="10"/>
      <c r="F3165" s="10"/>
      <c r="G3165" s="10"/>
      <c r="H3165" s="10"/>
      <c r="I3165" s="10"/>
      <c r="J3165" s="10"/>
      <c r="K3165" s="11"/>
      <c r="L3165" s="11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2"/>
      <c r="AS3165" s="12"/>
      <c r="AT3165" s="12"/>
      <c r="AU3165" s="12"/>
      <c r="AV3165" s="12"/>
      <c r="AW3165" s="12"/>
      <c r="AX3165" s="12"/>
      <c r="AY3165" s="12"/>
      <c r="AZ3165" s="12"/>
      <c r="BA3165" s="12"/>
      <c r="BB3165" s="12"/>
      <c r="BC3165" s="12"/>
      <c r="BD3165" s="12"/>
      <c r="BE3165" s="12"/>
      <c r="BF3165" s="12"/>
      <c r="BG3165" s="12"/>
      <c r="BH3165" s="12"/>
      <c r="BI3165" s="12"/>
      <c r="BJ3165" s="13"/>
      <c r="BK3165" s="13"/>
      <c r="BL3165" s="13"/>
      <c r="BM3165" s="13"/>
      <c r="BN3165" s="13"/>
    </row>
    <row r="3166" spans="1:66" x14ac:dyDescent="0.25">
      <c r="A3166" s="10"/>
      <c r="B3166" s="10"/>
      <c r="C3166" s="10"/>
      <c r="D3166" s="10"/>
      <c r="E3166" s="10"/>
      <c r="F3166" s="10"/>
      <c r="G3166" s="10"/>
      <c r="H3166" s="10"/>
      <c r="I3166" s="10"/>
      <c r="J3166" s="10"/>
      <c r="K3166" s="11"/>
      <c r="L3166" s="11"/>
      <c r="M3166" s="12"/>
      <c r="N3166" s="12"/>
      <c r="O3166" s="12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12"/>
      <c r="AE3166" s="12"/>
      <c r="AF3166" s="12"/>
      <c r="AG3166" s="12"/>
      <c r="AH3166" s="12"/>
      <c r="AI3166" s="12"/>
      <c r="AJ3166" s="12"/>
      <c r="AK3166" s="12"/>
      <c r="AL3166" s="12"/>
      <c r="AM3166" s="12"/>
      <c r="AN3166" s="12"/>
      <c r="AO3166" s="12"/>
      <c r="AP3166" s="12"/>
      <c r="AQ3166" s="12"/>
      <c r="AR3166" s="12"/>
      <c r="AS3166" s="12"/>
      <c r="AT3166" s="12"/>
      <c r="AU3166" s="12"/>
      <c r="AV3166" s="12"/>
      <c r="AW3166" s="12"/>
      <c r="AX3166" s="12"/>
      <c r="AY3166" s="12"/>
      <c r="AZ3166" s="12"/>
      <c r="BA3166" s="12"/>
      <c r="BB3166" s="12"/>
      <c r="BC3166" s="12"/>
      <c r="BD3166" s="12"/>
      <c r="BE3166" s="12"/>
      <c r="BF3166" s="12"/>
      <c r="BG3166" s="12"/>
      <c r="BH3166" s="12"/>
      <c r="BI3166" s="12"/>
      <c r="BJ3166" s="13"/>
      <c r="BK3166" s="13"/>
      <c r="BL3166" s="13"/>
      <c r="BM3166" s="13"/>
      <c r="BN3166" s="13"/>
    </row>
    <row r="3167" spans="1:66" x14ac:dyDescent="0.25">
      <c r="A3167" s="10"/>
      <c r="B3167" s="10"/>
      <c r="C3167" s="10"/>
      <c r="D3167" s="10"/>
      <c r="E3167" s="10"/>
      <c r="F3167" s="10"/>
      <c r="G3167" s="10"/>
      <c r="H3167" s="10"/>
      <c r="I3167" s="10"/>
      <c r="J3167" s="10"/>
      <c r="K3167" s="11"/>
      <c r="L3167" s="11"/>
      <c r="M3167" s="12"/>
      <c r="N3167" s="12"/>
      <c r="O3167" s="12"/>
      <c r="P3167" s="12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2"/>
      <c r="AS3167" s="12"/>
      <c r="AT3167" s="12"/>
      <c r="AU3167" s="12"/>
      <c r="AV3167" s="12"/>
      <c r="AW3167" s="12"/>
      <c r="AX3167" s="12"/>
      <c r="AY3167" s="12"/>
      <c r="AZ3167" s="12"/>
      <c r="BA3167" s="12"/>
      <c r="BB3167" s="12"/>
      <c r="BC3167" s="12"/>
      <c r="BD3167" s="12"/>
      <c r="BE3167" s="12"/>
      <c r="BF3167" s="12"/>
      <c r="BG3167" s="12"/>
      <c r="BH3167" s="12"/>
      <c r="BI3167" s="12"/>
      <c r="BJ3167" s="13"/>
      <c r="BK3167" s="13"/>
      <c r="BL3167" s="13"/>
      <c r="BM3167" s="13"/>
      <c r="BN3167" s="13"/>
    </row>
    <row r="3168" spans="1:66" x14ac:dyDescent="0.25">
      <c r="A3168" s="10"/>
      <c r="B3168" s="10"/>
      <c r="C3168" s="10"/>
      <c r="D3168" s="10"/>
      <c r="E3168" s="10"/>
      <c r="F3168" s="10"/>
      <c r="G3168" s="10"/>
      <c r="H3168" s="10"/>
      <c r="I3168" s="10"/>
      <c r="J3168" s="10"/>
      <c r="K3168" s="11"/>
      <c r="L3168" s="11"/>
      <c r="M3168" s="12"/>
      <c r="N3168" s="12"/>
      <c r="O3168" s="12"/>
      <c r="P3168" s="12"/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12"/>
      <c r="AD3168" s="12"/>
      <c r="AE3168" s="12"/>
      <c r="AF3168" s="12"/>
      <c r="AG3168" s="12"/>
      <c r="AH3168" s="12"/>
      <c r="AI3168" s="12"/>
      <c r="AJ3168" s="12"/>
      <c r="AK3168" s="12"/>
      <c r="AL3168" s="12"/>
      <c r="AM3168" s="12"/>
      <c r="AN3168" s="12"/>
      <c r="AO3168" s="12"/>
      <c r="AP3168" s="12"/>
      <c r="AQ3168" s="12"/>
      <c r="AR3168" s="12"/>
      <c r="AS3168" s="12"/>
      <c r="AT3168" s="12"/>
      <c r="AU3168" s="12"/>
      <c r="AV3168" s="12"/>
      <c r="AW3168" s="12"/>
      <c r="AX3168" s="12"/>
      <c r="AY3168" s="12"/>
      <c r="AZ3168" s="12"/>
      <c r="BA3168" s="12"/>
      <c r="BB3168" s="12"/>
      <c r="BC3168" s="12"/>
      <c r="BD3168" s="12"/>
      <c r="BE3168" s="12"/>
      <c r="BF3168" s="12"/>
      <c r="BG3168" s="12"/>
      <c r="BH3168" s="12"/>
      <c r="BI3168" s="12"/>
      <c r="BJ3168" s="13"/>
      <c r="BK3168" s="13"/>
      <c r="BL3168" s="13"/>
      <c r="BM3168" s="13"/>
      <c r="BN3168" s="13"/>
    </row>
    <row r="3169" spans="1:66" x14ac:dyDescent="0.25">
      <c r="A3169" s="10"/>
      <c r="B3169" s="10"/>
      <c r="C3169" s="10"/>
      <c r="D3169" s="10"/>
      <c r="E3169" s="10"/>
      <c r="F3169" s="10"/>
      <c r="G3169" s="10"/>
      <c r="H3169" s="10"/>
      <c r="I3169" s="10"/>
      <c r="J3169" s="10"/>
      <c r="K3169" s="11"/>
      <c r="L3169" s="11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2"/>
      <c r="AS3169" s="12"/>
      <c r="AT3169" s="12"/>
      <c r="AU3169" s="12"/>
      <c r="AV3169" s="12"/>
      <c r="AW3169" s="12"/>
      <c r="AX3169" s="12"/>
      <c r="AY3169" s="12"/>
      <c r="AZ3169" s="12"/>
      <c r="BA3169" s="12"/>
      <c r="BB3169" s="12"/>
      <c r="BC3169" s="12"/>
      <c r="BD3169" s="12"/>
      <c r="BE3169" s="12"/>
      <c r="BF3169" s="12"/>
      <c r="BG3169" s="12"/>
      <c r="BH3169" s="12"/>
      <c r="BI3169" s="12"/>
      <c r="BJ3169" s="13"/>
      <c r="BK3169" s="13"/>
      <c r="BL3169" s="13"/>
      <c r="BM3169" s="13"/>
      <c r="BN3169" s="13"/>
    </row>
    <row r="3170" spans="1:66" x14ac:dyDescent="0.25">
      <c r="A3170" s="10"/>
      <c r="B3170" s="10"/>
      <c r="C3170" s="10"/>
      <c r="D3170" s="10"/>
      <c r="E3170" s="10"/>
      <c r="F3170" s="10"/>
      <c r="G3170" s="10"/>
      <c r="H3170" s="10"/>
      <c r="I3170" s="10"/>
      <c r="J3170" s="10"/>
      <c r="K3170" s="11"/>
      <c r="L3170" s="11"/>
      <c r="M3170" s="12"/>
      <c r="N3170" s="12"/>
      <c r="O3170" s="12"/>
      <c r="P3170" s="12"/>
      <c r="Q3170" s="12"/>
      <c r="R3170" s="12"/>
      <c r="S3170" s="12"/>
      <c r="T3170" s="12"/>
      <c r="U3170" s="12"/>
      <c r="V3170" s="12"/>
      <c r="W3170" s="12"/>
      <c r="X3170" s="12"/>
      <c r="Y3170" s="12"/>
      <c r="Z3170" s="12"/>
      <c r="AA3170" s="12"/>
      <c r="AB3170" s="12"/>
      <c r="AC3170" s="12"/>
      <c r="AD3170" s="12"/>
      <c r="AE3170" s="12"/>
      <c r="AF3170" s="12"/>
      <c r="AG3170" s="12"/>
      <c r="AH3170" s="12"/>
      <c r="AI3170" s="12"/>
      <c r="AJ3170" s="12"/>
      <c r="AK3170" s="12"/>
      <c r="AL3170" s="12"/>
      <c r="AM3170" s="12"/>
      <c r="AN3170" s="12"/>
      <c r="AO3170" s="12"/>
      <c r="AP3170" s="12"/>
      <c r="AQ3170" s="12"/>
      <c r="AR3170" s="12"/>
      <c r="AS3170" s="12"/>
      <c r="AT3170" s="12"/>
      <c r="AU3170" s="12"/>
      <c r="AV3170" s="12"/>
      <c r="AW3170" s="12"/>
      <c r="AX3170" s="12"/>
      <c r="AY3170" s="12"/>
      <c r="AZ3170" s="12"/>
      <c r="BA3170" s="12"/>
      <c r="BB3170" s="12"/>
      <c r="BC3170" s="12"/>
      <c r="BD3170" s="12"/>
      <c r="BE3170" s="12"/>
      <c r="BF3170" s="12"/>
      <c r="BG3170" s="12"/>
      <c r="BH3170" s="12"/>
      <c r="BI3170" s="12"/>
      <c r="BJ3170" s="13"/>
      <c r="BK3170" s="13"/>
      <c r="BL3170" s="13"/>
      <c r="BM3170" s="13"/>
      <c r="BN3170" s="13"/>
    </row>
    <row r="3171" spans="1:66" x14ac:dyDescent="0.25">
      <c r="A3171" s="10"/>
      <c r="B3171" s="10"/>
      <c r="C3171" s="10"/>
      <c r="D3171" s="10"/>
      <c r="E3171" s="10"/>
      <c r="F3171" s="10"/>
      <c r="G3171" s="10"/>
      <c r="H3171" s="10"/>
      <c r="I3171" s="10"/>
      <c r="J3171" s="10"/>
      <c r="K3171" s="11"/>
      <c r="L3171" s="11"/>
      <c r="M3171" s="12"/>
      <c r="N3171" s="12"/>
      <c r="O3171" s="12"/>
      <c r="P3171" s="12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2"/>
      <c r="AS3171" s="12"/>
      <c r="AT3171" s="12"/>
      <c r="AU3171" s="12"/>
      <c r="AV3171" s="12"/>
      <c r="AW3171" s="12"/>
      <c r="AX3171" s="12"/>
      <c r="AY3171" s="12"/>
      <c r="AZ3171" s="12"/>
      <c r="BA3171" s="12"/>
      <c r="BB3171" s="12"/>
      <c r="BC3171" s="12"/>
      <c r="BD3171" s="12"/>
      <c r="BE3171" s="12"/>
      <c r="BF3171" s="12"/>
      <c r="BG3171" s="12"/>
      <c r="BH3171" s="12"/>
      <c r="BI3171" s="12"/>
      <c r="BJ3171" s="13"/>
      <c r="BK3171" s="13"/>
      <c r="BL3171" s="13"/>
      <c r="BM3171" s="13"/>
      <c r="BN3171" s="13"/>
    </row>
    <row r="3172" spans="1:66" x14ac:dyDescent="0.25">
      <c r="A3172" s="10"/>
      <c r="B3172" s="10"/>
      <c r="C3172" s="10"/>
      <c r="D3172" s="10"/>
      <c r="E3172" s="10"/>
      <c r="F3172" s="10"/>
      <c r="G3172" s="10"/>
      <c r="H3172" s="10"/>
      <c r="I3172" s="10"/>
      <c r="J3172" s="10"/>
      <c r="K3172" s="11"/>
      <c r="L3172" s="11"/>
      <c r="M3172" s="12"/>
      <c r="N3172" s="12"/>
      <c r="O3172" s="12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12"/>
      <c r="AE3172" s="12"/>
      <c r="AF3172" s="12"/>
      <c r="AG3172" s="12"/>
      <c r="AH3172" s="12"/>
      <c r="AI3172" s="12"/>
      <c r="AJ3172" s="12"/>
      <c r="AK3172" s="12"/>
      <c r="AL3172" s="12"/>
      <c r="AM3172" s="12"/>
      <c r="AN3172" s="12"/>
      <c r="AO3172" s="12"/>
      <c r="AP3172" s="12"/>
      <c r="AQ3172" s="12"/>
      <c r="AR3172" s="12"/>
      <c r="AS3172" s="12"/>
      <c r="AT3172" s="12"/>
      <c r="AU3172" s="12"/>
      <c r="AV3172" s="12"/>
      <c r="AW3172" s="12"/>
      <c r="AX3172" s="12"/>
      <c r="AY3172" s="12"/>
      <c r="AZ3172" s="12"/>
      <c r="BA3172" s="12"/>
      <c r="BB3172" s="12"/>
      <c r="BC3172" s="12"/>
      <c r="BD3172" s="12"/>
      <c r="BE3172" s="12"/>
      <c r="BF3172" s="12"/>
      <c r="BG3172" s="12"/>
      <c r="BH3172" s="12"/>
      <c r="BI3172" s="12"/>
      <c r="BJ3172" s="13"/>
      <c r="BK3172" s="13"/>
      <c r="BL3172" s="13"/>
      <c r="BM3172" s="13"/>
      <c r="BN3172" s="13"/>
    </row>
    <row r="3173" spans="1:66" x14ac:dyDescent="0.25">
      <c r="A3173" s="10"/>
      <c r="B3173" s="10"/>
      <c r="C3173" s="10"/>
      <c r="D3173" s="10"/>
      <c r="E3173" s="10"/>
      <c r="F3173" s="10"/>
      <c r="G3173" s="10"/>
      <c r="H3173" s="10"/>
      <c r="I3173" s="10"/>
      <c r="J3173" s="10"/>
      <c r="K3173" s="11"/>
      <c r="L3173" s="11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2"/>
      <c r="AS3173" s="12"/>
      <c r="AT3173" s="12"/>
      <c r="AU3173" s="12"/>
      <c r="AV3173" s="12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12"/>
      <c r="BG3173" s="12"/>
      <c r="BH3173" s="12"/>
      <c r="BI3173" s="12"/>
      <c r="BJ3173" s="13"/>
      <c r="BK3173" s="13"/>
      <c r="BL3173" s="13"/>
      <c r="BM3173" s="13"/>
      <c r="BN3173" s="13"/>
    </row>
    <row r="3174" spans="1:66" x14ac:dyDescent="0.25">
      <c r="A3174" s="10"/>
      <c r="B3174" s="10"/>
      <c r="C3174" s="10"/>
      <c r="D3174" s="10"/>
      <c r="E3174" s="10"/>
      <c r="F3174" s="10"/>
      <c r="G3174" s="10"/>
      <c r="H3174" s="10"/>
      <c r="I3174" s="10"/>
      <c r="J3174" s="10"/>
      <c r="K3174" s="11"/>
      <c r="L3174" s="11"/>
      <c r="M3174" s="12"/>
      <c r="N3174" s="12"/>
      <c r="O3174" s="12"/>
      <c r="P3174" s="12"/>
      <c r="Q3174" s="12"/>
      <c r="R3174" s="12"/>
      <c r="S3174" s="12"/>
      <c r="T3174" s="12"/>
      <c r="U3174" s="12"/>
      <c r="V3174" s="12"/>
      <c r="W3174" s="12"/>
      <c r="X3174" s="12"/>
      <c r="Y3174" s="12"/>
      <c r="Z3174" s="12"/>
      <c r="AA3174" s="12"/>
      <c r="AB3174" s="12"/>
      <c r="AC3174" s="12"/>
      <c r="AD3174" s="12"/>
      <c r="AE3174" s="12"/>
      <c r="AF3174" s="12"/>
      <c r="AG3174" s="12"/>
      <c r="AH3174" s="12"/>
      <c r="AI3174" s="12"/>
      <c r="AJ3174" s="12"/>
      <c r="AK3174" s="12"/>
      <c r="AL3174" s="12"/>
      <c r="AM3174" s="12"/>
      <c r="AN3174" s="12"/>
      <c r="AO3174" s="12"/>
      <c r="AP3174" s="12"/>
      <c r="AQ3174" s="12"/>
      <c r="AR3174" s="12"/>
      <c r="AS3174" s="12"/>
      <c r="AT3174" s="12"/>
      <c r="AU3174" s="12"/>
      <c r="AV3174" s="12"/>
      <c r="AW3174" s="12"/>
      <c r="AX3174" s="12"/>
      <c r="AY3174" s="12"/>
      <c r="AZ3174" s="12"/>
      <c r="BA3174" s="12"/>
      <c r="BB3174" s="12"/>
      <c r="BC3174" s="12"/>
      <c r="BD3174" s="12"/>
      <c r="BE3174" s="12"/>
      <c r="BF3174" s="12"/>
      <c r="BG3174" s="12"/>
      <c r="BH3174" s="12"/>
      <c r="BI3174" s="12"/>
      <c r="BJ3174" s="13"/>
      <c r="BK3174" s="13"/>
      <c r="BL3174" s="13"/>
      <c r="BM3174" s="13"/>
      <c r="BN3174" s="13"/>
    </row>
    <row r="3175" spans="1:66" x14ac:dyDescent="0.25">
      <c r="A3175" s="10"/>
      <c r="B3175" s="10"/>
      <c r="C3175" s="10"/>
      <c r="D3175" s="10"/>
      <c r="E3175" s="10"/>
      <c r="F3175" s="10"/>
      <c r="G3175" s="10"/>
      <c r="H3175" s="10"/>
      <c r="I3175" s="10"/>
      <c r="J3175" s="10"/>
      <c r="K3175" s="11"/>
      <c r="L3175" s="11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2"/>
      <c r="AS3175" s="12"/>
      <c r="AT3175" s="12"/>
      <c r="AU3175" s="12"/>
      <c r="AV3175" s="12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12"/>
      <c r="BG3175" s="12"/>
      <c r="BH3175" s="12"/>
      <c r="BI3175" s="12"/>
      <c r="BJ3175" s="13"/>
      <c r="BK3175" s="13"/>
      <c r="BL3175" s="13"/>
      <c r="BM3175" s="13"/>
      <c r="BN3175" s="13"/>
    </row>
    <row r="3176" spans="1:66" x14ac:dyDescent="0.25">
      <c r="A3176" s="10"/>
      <c r="B3176" s="10"/>
      <c r="C3176" s="10"/>
      <c r="D3176" s="10"/>
      <c r="E3176" s="10"/>
      <c r="F3176" s="10"/>
      <c r="G3176" s="10"/>
      <c r="H3176" s="10"/>
      <c r="I3176" s="10"/>
      <c r="J3176" s="10"/>
      <c r="K3176" s="11"/>
      <c r="L3176" s="11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12"/>
      <c r="AD3176" s="12"/>
      <c r="AE3176" s="12"/>
      <c r="AF3176" s="12"/>
      <c r="AG3176" s="12"/>
      <c r="AH3176" s="12"/>
      <c r="AI3176" s="12"/>
      <c r="AJ3176" s="12"/>
      <c r="AK3176" s="12"/>
      <c r="AL3176" s="12"/>
      <c r="AM3176" s="12"/>
      <c r="AN3176" s="12"/>
      <c r="AO3176" s="12"/>
      <c r="AP3176" s="12"/>
      <c r="AQ3176" s="12"/>
      <c r="AR3176" s="12"/>
      <c r="AS3176" s="12"/>
      <c r="AT3176" s="12"/>
      <c r="AU3176" s="12"/>
      <c r="AV3176" s="12"/>
      <c r="AW3176" s="12"/>
      <c r="AX3176" s="12"/>
      <c r="AY3176" s="12"/>
      <c r="AZ3176" s="12"/>
      <c r="BA3176" s="12"/>
      <c r="BB3176" s="12"/>
      <c r="BC3176" s="12"/>
      <c r="BD3176" s="12"/>
      <c r="BE3176" s="12"/>
      <c r="BF3176" s="12"/>
      <c r="BG3176" s="12"/>
      <c r="BH3176" s="12"/>
      <c r="BI3176" s="12"/>
      <c r="BJ3176" s="13"/>
      <c r="BK3176" s="13"/>
      <c r="BL3176" s="13"/>
      <c r="BM3176" s="13"/>
      <c r="BN3176" s="13"/>
    </row>
    <row r="3177" spans="1:66" x14ac:dyDescent="0.25">
      <c r="A3177" s="10"/>
      <c r="B3177" s="10"/>
      <c r="C3177" s="10"/>
      <c r="D3177" s="10"/>
      <c r="E3177" s="10"/>
      <c r="F3177" s="10"/>
      <c r="G3177" s="10"/>
      <c r="H3177" s="10"/>
      <c r="I3177" s="10"/>
      <c r="J3177" s="10"/>
      <c r="K3177" s="11"/>
      <c r="L3177" s="11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2"/>
      <c r="AS3177" s="12"/>
      <c r="AT3177" s="12"/>
      <c r="AU3177" s="12"/>
      <c r="AV3177" s="12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12"/>
      <c r="BG3177" s="12"/>
      <c r="BH3177" s="12"/>
      <c r="BI3177" s="12"/>
      <c r="BJ3177" s="13"/>
      <c r="BK3177" s="13"/>
      <c r="BL3177" s="13"/>
      <c r="BM3177" s="13"/>
      <c r="BN3177" s="13"/>
    </row>
    <row r="3178" spans="1:66" x14ac:dyDescent="0.25">
      <c r="A3178" s="10"/>
      <c r="B3178" s="10"/>
      <c r="C3178" s="10"/>
      <c r="D3178" s="10"/>
      <c r="E3178" s="10"/>
      <c r="F3178" s="10"/>
      <c r="G3178" s="10"/>
      <c r="H3178" s="10"/>
      <c r="I3178" s="10"/>
      <c r="J3178" s="10"/>
      <c r="K3178" s="11"/>
      <c r="L3178" s="11"/>
      <c r="M3178" s="12"/>
      <c r="N3178" s="12"/>
      <c r="O3178" s="12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  <c r="AE3178" s="12"/>
      <c r="AF3178" s="12"/>
      <c r="AG3178" s="12"/>
      <c r="AH3178" s="12"/>
      <c r="AI3178" s="12"/>
      <c r="AJ3178" s="12"/>
      <c r="AK3178" s="12"/>
      <c r="AL3178" s="12"/>
      <c r="AM3178" s="12"/>
      <c r="AN3178" s="12"/>
      <c r="AO3178" s="12"/>
      <c r="AP3178" s="12"/>
      <c r="AQ3178" s="12"/>
      <c r="AR3178" s="12"/>
      <c r="AS3178" s="12"/>
      <c r="AT3178" s="12"/>
      <c r="AU3178" s="12"/>
      <c r="AV3178" s="12"/>
      <c r="AW3178" s="12"/>
      <c r="AX3178" s="12"/>
      <c r="AY3178" s="12"/>
      <c r="AZ3178" s="12"/>
      <c r="BA3178" s="12"/>
      <c r="BB3178" s="12"/>
      <c r="BC3178" s="12"/>
      <c r="BD3178" s="12"/>
      <c r="BE3178" s="12"/>
      <c r="BF3178" s="12"/>
      <c r="BG3178" s="12"/>
      <c r="BH3178" s="12"/>
      <c r="BI3178" s="12"/>
      <c r="BJ3178" s="13"/>
      <c r="BK3178" s="13"/>
      <c r="BL3178" s="13"/>
      <c r="BM3178" s="13"/>
      <c r="BN3178" s="13"/>
    </row>
    <row r="3179" spans="1:66" x14ac:dyDescent="0.25">
      <c r="A3179" s="10"/>
      <c r="B3179" s="10"/>
      <c r="C3179" s="10"/>
      <c r="D3179" s="10"/>
      <c r="E3179" s="10"/>
      <c r="F3179" s="10"/>
      <c r="G3179" s="10"/>
      <c r="H3179" s="10"/>
      <c r="I3179" s="10"/>
      <c r="J3179" s="10"/>
      <c r="K3179" s="11"/>
      <c r="L3179" s="11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  <c r="W3179" s="12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2"/>
      <c r="AS3179" s="12"/>
      <c r="AT3179" s="12"/>
      <c r="AU3179" s="12"/>
      <c r="AV3179" s="12"/>
      <c r="AW3179" s="12"/>
      <c r="AX3179" s="12"/>
      <c r="AY3179" s="12"/>
      <c r="AZ3179" s="12"/>
      <c r="BA3179" s="12"/>
      <c r="BB3179" s="12"/>
      <c r="BC3179" s="12"/>
      <c r="BD3179" s="12"/>
      <c r="BE3179" s="12"/>
      <c r="BF3179" s="12"/>
      <c r="BG3179" s="12"/>
      <c r="BH3179" s="12"/>
      <c r="BI3179" s="12"/>
      <c r="BJ3179" s="13"/>
      <c r="BK3179" s="13"/>
      <c r="BL3179" s="13"/>
      <c r="BM3179" s="13"/>
      <c r="BN3179" s="13"/>
    </row>
    <row r="3180" spans="1:66" x14ac:dyDescent="0.25">
      <c r="A3180" s="10"/>
      <c r="B3180" s="10"/>
      <c r="C3180" s="10"/>
      <c r="D3180" s="10"/>
      <c r="E3180" s="10"/>
      <c r="F3180" s="10"/>
      <c r="G3180" s="10"/>
      <c r="H3180" s="10"/>
      <c r="I3180" s="10"/>
      <c r="J3180" s="10"/>
      <c r="K3180" s="11"/>
      <c r="L3180" s="11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2"/>
      <c r="Y3180" s="12"/>
      <c r="Z3180" s="12"/>
      <c r="AA3180" s="12"/>
      <c r="AB3180" s="12"/>
      <c r="AC3180" s="12"/>
      <c r="AD3180" s="12"/>
      <c r="AE3180" s="12"/>
      <c r="AF3180" s="12"/>
      <c r="AG3180" s="12"/>
      <c r="AH3180" s="12"/>
      <c r="AI3180" s="12"/>
      <c r="AJ3180" s="12"/>
      <c r="AK3180" s="12"/>
      <c r="AL3180" s="12"/>
      <c r="AM3180" s="12"/>
      <c r="AN3180" s="12"/>
      <c r="AO3180" s="12"/>
      <c r="AP3180" s="12"/>
      <c r="AQ3180" s="12"/>
      <c r="AR3180" s="12"/>
      <c r="AS3180" s="12"/>
      <c r="AT3180" s="12"/>
      <c r="AU3180" s="12"/>
      <c r="AV3180" s="12"/>
      <c r="AW3180" s="12"/>
      <c r="AX3180" s="12"/>
      <c r="AY3180" s="12"/>
      <c r="AZ3180" s="12"/>
      <c r="BA3180" s="12"/>
      <c r="BB3180" s="12"/>
      <c r="BC3180" s="12"/>
      <c r="BD3180" s="12"/>
      <c r="BE3180" s="12"/>
      <c r="BF3180" s="12"/>
      <c r="BG3180" s="12"/>
      <c r="BH3180" s="12"/>
      <c r="BI3180" s="12"/>
      <c r="BJ3180" s="13"/>
      <c r="BK3180" s="13"/>
      <c r="BL3180" s="13"/>
      <c r="BM3180" s="13"/>
      <c r="BN3180" s="13"/>
    </row>
    <row r="3181" spans="1:66" x14ac:dyDescent="0.25">
      <c r="A3181" s="10"/>
      <c r="B3181" s="10"/>
      <c r="C3181" s="10"/>
      <c r="D3181" s="10"/>
      <c r="E3181" s="10"/>
      <c r="F3181" s="10"/>
      <c r="G3181" s="10"/>
      <c r="H3181" s="10"/>
      <c r="I3181" s="10"/>
      <c r="J3181" s="10"/>
      <c r="K3181" s="11"/>
      <c r="L3181" s="11"/>
      <c r="M3181" s="12"/>
      <c r="N3181" s="12"/>
      <c r="O3181" s="12"/>
      <c r="P3181" s="12"/>
      <c r="Q3181" s="12"/>
      <c r="R3181" s="12"/>
      <c r="S3181" s="12"/>
      <c r="T3181" s="12"/>
      <c r="U3181" s="12"/>
      <c r="V3181" s="12"/>
      <c r="W3181" s="12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2"/>
      <c r="AS3181" s="12"/>
      <c r="AT3181" s="12"/>
      <c r="AU3181" s="12"/>
      <c r="AV3181" s="12"/>
      <c r="AW3181" s="12"/>
      <c r="AX3181" s="12"/>
      <c r="AY3181" s="12"/>
      <c r="AZ3181" s="12"/>
      <c r="BA3181" s="12"/>
      <c r="BB3181" s="12"/>
      <c r="BC3181" s="12"/>
      <c r="BD3181" s="12"/>
      <c r="BE3181" s="12"/>
      <c r="BF3181" s="12"/>
      <c r="BG3181" s="12"/>
      <c r="BH3181" s="12"/>
      <c r="BI3181" s="12"/>
      <c r="BJ3181" s="13"/>
      <c r="BK3181" s="13"/>
      <c r="BL3181" s="13"/>
      <c r="BM3181" s="13"/>
      <c r="BN3181" s="13"/>
    </row>
    <row r="3182" spans="1:66" x14ac:dyDescent="0.25">
      <c r="A3182" s="10"/>
      <c r="B3182" s="10"/>
      <c r="C3182" s="10"/>
      <c r="D3182" s="10"/>
      <c r="E3182" s="10"/>
      <c r="F3182" s="10"/>
      <c r="G3182" s="10"/>
      <c r="H3182" s="10"/>
      <c r="I3182" s="10"/>
      <c r="J3182" s="10"/>
      <c r="K3182" s="11"/>
      <c r="L3182" s="11"/>
      <c r="M3182" s="12"/>
      <c r="N3182" s="12"/>
      <c r="O3182" s="12"/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12"/>
      <c r="AF3182" s="12"/>
      <c r="AG3182" s="12"/>
      <c r="AH3182" s="12"/>
      <c r="AI3182" s="12"/>
      <c r="AJ3182" s="12"/>
      <c r="AK3182" s="12"/>
      <c r="AL3182" s="12"/>
      <c r="AM3182" s="12"/>
      <c r="AN3182" s="12"/>
      <c r="AO3182" s="12"/>
      <c r="AP3182" s="12"/>
      <c r="AQ3182" s="12"/>
      <c r="AR3182" s="12"/>
      <c r="AS3182" s="12"/>
      <c r="AT3182" s="12"/>
      <c r="AU3182" s="12"/>
      <c r="AV3182" s="12"/>
      <c r="AW3182" s="12"/>
      <c r="AX3182" s="12"/>
      <c r="AY3182" s="12"/>
      <c r="AZ3182" s="12"/>
      <c r="BA3182" s="12"/>
      <c r="BB3182" s="12"/>
      <c r="BC3182" s="12"/>
      <c r="BD3182" s="12"/>
      <c r="BE3182" s="12"/>
      <c r="BF3182" s="12"/>
      <c r="BG3182" s="12"/>
      <c r="BH3182" s="12"/>
      <c r="BI3182" s="12"/>
      <c r="BJ3182" s="13"/>
      <c r="BK3182" s="13"/>
      <c r="BL3182" s="13"/>
      <c r="BM3182" s="13"/>
      <c r="BN3182" s="13"/>
    </row>
    <row r="3183" spans="1:66" x14ac:dyDescent="0.25">
      <c r="A3183" s="10"/>
      <c r="B3183" s="10"/>
      <c r="C3183" s="10"/>
      <c r="D3183" s="10"/>
      <c r="E3183" s="10"/>
      <c r="F3183" s="10"/>
      <c r="G3183" s="10"/>
      <c r="H3183" s="10"/>
      <c r="I3183" s="10"/>
      <c r="J3183" s="10"/>
      <c r="K3183" s="11"/>
      <c r="L3183" s="11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2"/>
      <c r="AS3183" s="12"/>
      <c r="AT3183" s="12"/>
      <c r="AU3183" s="12"/>
      <c r="AV3183" s="12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12"/>
      <c r="BG3183" s="12"/>
      <c r="BH3183" s="12"/>
      <c r="BI3183" s="12"/>
      <c r="BJ3183" s="13"/>
      <c r="BK3183" s="13"/>
      <c r="BL3183" s="13"/>
      <c r="BM3183" s="13"/>
      <c r="BN3183" s="13"/>
    </row>
    <row r="3184" spans="1:66" x14ac:dyDescent="0.25">
      <c r="A3184" s="10"/>
      <c r="B3184" s="10"/>
      <c r="C3184" s="10"/>
      <c r="D3184" s="10"/>
      <c r="E3184" s="10"/>
      <c r="F3184" s="10"/>
      <c r="G3184" s="10"/>
      <c r="H3184" s="10"/>
      <c r="I3184" s="10"/>
      <c r="J3184" s="10"/>
      <c r="K3184" s="11"/>
      <c r="L3184" s="11"/>
      <c r="M3184" s="12"/>
      <c r="N3184" s="12"/>
      <c r="O3184" s="12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12"/>
      <c r="AE3184" s="12"/>
      <c r="AF3184" s="12"/>
      <c r="AG3184" s="12"/>
      <c r="AH3184" s="12"/>
      <c r="AI3184" s="12"/>
      <c r="AJ3184" s="12"/>
      <c r="AK3184" s="12"/>
      <c r="AL3184" s="12"/>
      <c r="AM3184" s="12"/>
      <c r="AN3184" s="12"/>
      <c r="AO3184" s="12"/>
      <c r="AP3184" s="12"/>
      <c r="AQ3184" s="12"/>
      <c r="AR3184" s="12"/>
      <c r="AS3184" s="12"/>
      <c r="AT3184" s="12"/>
      <c r="AU3184" s="12"/>
      <c r="AV3184" s="12"/>
      <c r="AW3184" s="12"/>
      <c r="AX3184" s="12"/>
      <c r="AY3184" s="12"/>
      <c r="AZ3184" s="12"/>
      <c r="BA3184" s="12"/>
      <c r="BB3184" s="12"/>
      <c r="BC3184" s="12"/>
      <c r="BD3184" s="12"/>
      <c r="BE3184" s="12"/>
      <c r="BF3184" s="12"/>
      <c r="BG3184" s="12"/>
      <c r="BH3184" s="12"/>
      <c r="BI3184" s="12"/>
      <c r="BJ3184" s="13"/>
      <c r="BK3184" s="13"/>
      <c r="BL3184" s="13"/>
      <c r="BM3184" s="13"/>
      <c r="BN3184" s="13"/>
    </row>
    <row r="3185" spans="1:66" x14ac:dyDescent="0.25">
      <c r="A3185" s="10"/>
      <c r="B3185" s="10"/>
      <c r="C3185" s="10"/>
      <c r="D3185" s="10"/>
      <c r="E3185" s="10"/>
      <c r="F3185" s="10"/>
      <c r="G3185" s="10"/>
      <c r="H3185" s="10"/>
      <c r="I3185" s="10"/>
      <c r="J3185" s="10"/>
      <c r="K3185" s="11"/>
      <c r="L3185" s="11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2"/>
      <c r="AS3185" s="12"/>
      <c r="AT3185" s="12"/>
      <c r="AU3185" s="12"/>
      <c r="AV3185" s="12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12"/>
      <c r="BG3185" s="12"/>
      <c r="BH3185" s="12"/>
      <c r="BI3185" s="12"/>
      <c r="BJ3185" s="13"/>
      <c r="BK3185" s="13"/>
      <c r="BL3185" s="13"/>
      <c r="BM3185" s="13"/>
      <c r="BN3185" s="13"/>
    </row>
    <row r="3186" spans="1:66" x14ac:dyDescent="0.25">
      <c r="A3186" s="10"/>
      <c r="B3186" s="10"/>
      <c r="C3186" s="10"/>
      <c r="D3186" s="10"/>
      <c r="E3186" s="10"/>
      <c r="F3186" s="10"/>
      <c r="G3186" s="10"/>
      <c r="H3186" s="10"/>
      <c r="I3186" s="10"/>
      <c r="J3186" s="10"/>
      <c r="K3186" s="11"/>
      <c r="L3186" s="11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12"/>
      <c r="AD3186" s="12"/>
      <c r="AE3186" s="12"/>
      <c r="AF3186" s="12"/>
      <c r="AG3186" s="12"/>
      <c r="AH3186" s="12"/>
      <c r="AI3186" s="12"/>
      <c r="AJ3186" s="12"/>
      <c r="AK3186" s="12"/>
      <c r="AL3186" s="12"/>
      <c r="AM3186" s="12"/>
      <c r="AN3186" s="12"/>
      <c r="AO3186" s="12"/>
      <c r="AP3186" s="12"/>
      <c r="AQ3186" s="12"/>
      <c r="AR3186" s="12"/>
      <c r="AS3186" s="12"/>
      <c r="AT3186" s="12"/>
      <c r="AU3186" s="12"/>
      <c r="AV3186" s="12"/>
      <c r="AW3186" s="12"/>
      <c r="AX3186" s="12"/>
      <c r="AY3186" s="12"/>
      <c r="AZ3186" s="12"/>
      <c r="BA3186" s="12"/>
      <c r="BB3186" s="12"/>
      <c r="BC3186" s="12"/>
      <c r="BD3186" s="12"/>
      <c r="BE3186" s="12"/>
      <c r="BF3186" s="12"/>
      <c r="BG3186" s="12"/>
      <c r="BH3186" s="12"/>
      <c r="BI3186" s="12"/>
      <c r="BJ3186" s="13"/>
      <c r="BK3186" s="13"/>
      <c r="BL3186" s="13"/>
      <c r="BM3186" s="13"/>
      <c r="BN3186" s="13"/>
    </row>
    <row r="3187" spans="1:66" x14ac:dyDescent="0.25">
      <c r="A3187" s="10"/>
      <c r="B3187" s="10"/>
      <c r="C3187" s="10"/>
      <c r="D3187" s="10"/>
      <c r="E3187" s="10"/>
      <c r="F3187" s="10"/>
      <c r="G3187" s="10"/>
      <c r="H3187" s="10"/>
      <c r="I3187" s="10"/>
      <c r="J3187" s="10"/>
      <c r="K3187" s="11"/>
      <c r="L3187" s="11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2"/>
      <c r="AS3187" s="12"/>
      <c r="AT3187" s="12"/>
      <c r="AU3187" s="12"/>
      <c r="AV3187" s="12"/>
      <c r="AW3187" s="12"/>
      <c r="AX3187" s="12"/>
      <c r="AY3187" s="12"/>
      <c r="AZ3187" s="12"/>
      <c r="BA3187" s="12"/>
      <c r="BB3187" s="12"/>
      <c r="BC3187" s="12"/>
      <c r="BD3187" s="12"/>
      <c r="BE3187" s="12"/>
      <c r="BF3187" s="12"/>
      <c r="BG3187" s="12"/>
      <c r="BH3187" s="12"/>
      <c r="BI3187" s="12"/>
      <c r="BJ3187" s="13"/>
      <c r="BK3187" s="13"/>
      <c r="BL3187" s="13"/>
      <c r="BM3187" s="13"/>
      <c r="BN3187" s="13"/>
    </row>
    <row r="3188" spans="1:66" x14ac:dyDescent="0.25">
      <c r="A3188" s="10"/>
      <c r="B3188" s="10"/>
      <c r="C3188" s="10"/>
      <c r="D3188" s="10"/>
      <c r="E3188" s="10"/>
      <c r="F3188" s="10"/>
      <c r="G3188" s="10"/>
      <c r="H3188" s="10"/>
      <c r="I3188" s="10"/>
      <c r="J3188" s="10"/>
      <c r="K3188" s="11"/>
      <c r="L3188" s="11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12"/>
      <c r="AF3188" s="12"/>
      <c r="AG3188" s="12"/>
      <c r="AH3188" s="12"/>
      <c r="AI3188" s="12"/>
      <c r="AJ3188" s="12"/>
      <c r="AK3188" s="12"/>
      <c r="AL3188" s="12"/>
      <c r="AM3188" s="12"/>
      <c r="AN3188" s="12"/>
      <c r="AO3188" s="12"/>
      <c r="AP3188" s="12"/>
      <c r="AQ3188" s="12"/>
      <c r="AR3188" s="12"/>
      <c r="AS3188" s="12"/>
      <c r="AT3188" s="12"/>
      <c r="AU3188" s="12"/>
      <c r="AV3188" s="12"/>
      <c r="AW3188" s="12"/>
      <c r="AX3188" s="12"/>
      <c r="AY3188" s="12"/>
      <c r="AZ3188" s="12"/>
      <c r="BA3188" s="12"/>
      <c r="BB3188" s="12"/>
      <c r="BC3188" s="12"/>
      <c r="BD3188" s="12"/>
      <c r="BE3188" s="12"/>
      <c r="BF3188" s="12"/>
      <c r="BG3188" s="12"/>
      <c r="BH3188" s="12"/>
      <c r="BI3188" s="12"/>
      <c r="BJ3188" s="13"/>
      <c r="BK3188" s="13"/>
      <c r="BL3188" s="13"/>
      <c r="BM3188" s="13"/>
      <c r="BN3188" s="13"/>
    </row>
    <row r="3189" spans="1:66" x14ac:dyDescent="0.25">
      <c r="A3189" s="10"/>
      <c r="B3189" s="10"/>
      <c r="C3189" s="10"/>
      <c r="D3189" s="10"/>
      <c r="E3189" s="10"/>
      <c r="F3189" s="10"/>
      <c r="G3189" s="10"/>
      <c r="H3189" s="10"/>
      <c r="I3189" s="10"/>
      <c r="J3189" s="10"/>
      <c r="K3189" s="11"/>
      <c r="L3189" s="11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2"/>
      <c r="AS3189" s="12"/>
      <c r="AT3189" s="12"/>
      <c r="AU3189" s="12"/>
      <c r="AV3189" s="12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12"/>
      <c r="BG3189" s="12"/>
      <c r="BH3189" s="12"/>
      <c r="BI3189" s="12"/>
      <c r="BJ3189" s="13"/>
      <c r="BK3189" s="13"/>
      <c r="BL3189" s="13"/>
      <c r="BM3189" s="13"/>
      <c r="BN3189" s="13"/>
    </row>
    <row r="3190" spans="1:66" x14ac:dyDescent="0.25">
      <c r="A3190" s="10"/>
      <c r="B3190" s="10"/>
      <c r="C3190" s="10"/>
      <c r="D3190" s="10"/>
      <c r="E3190" s="10"/>
      <c r="F3190" s="10"/>
      <c r="G3190" s="10"/>
      <c r="H3190" s="10"/>
      <c r="I3190" s="10"/>
      <c r="J3190" s="10"/>
      <c r="K3190" s="11"/>
      <c r="L3190" s="11"/>
      <c r="M3190" s="12"/>
      <c r="N3190" s="12"/>
      <c r="O3190" s="12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12"/>
      <c r="AE3190" s="12"/>
      <c r="AF3190" s="12"/>
      <c r="AG3190" s="12"/>
      <c r="AH3190" s="12"/>
      <c r="AI3190" s="12"/>
      <c r="AJ3190" s="12"/>
      <c r="AK3190" s="12"/>
      <c r="AL3190" s="12"/>
      <c r="AM3190" s="12"/>
      <c r="AN3190" s="12"/>
      <c r="AO3190" s="12"/>
      <c r="AP3190" s="12"/>
      <c r="AQ3190" s="12"/>
      <c r="AR3190" s="12"/>
      <c r="AS3190" s="12"/>
      <c r="AT3190" s="12"/>
      <c r="AU3190" s="12"/>
      <c r="AV3190" s="12"/>
      <c r="AW3190" s="12"/>
      <c r="AX3190" s="12"/>
      <c r="AY3190" s="12"/>
      <c r="AZ3190" s="12"/>
      <c r="BA3190" s="12"/>
      <c r="BB3190" s="12"/>
      <c r="BC3190" s="12"/>
      <c r="BD3190" s="12"/>
      <c r="BE3190" s="12"/>
      <c r="BF3190" s="12"/>
      <c r="BG3190" s="12"/>
      <c r="BH3190" s="12"/>
      <c r="BI3190" s="12"/>
      <c r="BJ3190" s="13"/>
      <c r="BK3190" s="13"/>
      <c r="BL3190" s="13"/>
      <c r="BM3190" s="13"/>
      <c r="BN3190" s="13"/>
    </row>
    <row r="3191" spans="1:66" x14ac:dyDescent="0.25">
      <c r="A3191" s="10"/>
      <c r="B3191" s="10"/>
      <c r="C3191" s="10"/>
      <c r="D3191" s="10"/>
      <c r="E3191" s="10"/>
      <c r="F3191" s="10"/>
      <c r="G3191" s="10"/>
      <c r="H3191" s="10"/>
      <c r="I3191" s="10"/>
      <c r="J3191" s="10"/>
      <c r="K3191" s="11"/>
      <c r="L3191" s="11"/>
      <c r="M3191" s="12"/>
      <c r="N3191" s="12"/>
      <c r="O3191" s="12"/>
      <c r="P3191" s="12"/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2"/>
      <c r="AS3191" s="12"/>
      <c r="AT3191" s="12"/>
      <c r="AU3191" s="12"/>
      <c r="AV3191" s="12"/>
      <c r="AW3191" s="12"/>
      <c r="AX3191" s="12"/>
      <c r="AY3191" s="12"/>
      <c r="AZ3191" s="12"/>
      <c r="BA3191" s="12"/>
      <c r="BB3191" s="12"/>
      <c r="BC3191" s="12"/>
      <c r="BD3191" s="12"/>
      <c r="BE3191" s="12"/>
      <c r="BF3191" s="12"/>
      <c r="BG3191" s="12"/>
      <c r="BH3191" s="12"/>
      <c r="BI3191" s="12"/>
      <c r="BJ3191" s="13"/>
      <c r="BK3191" s="13"/>
      <c r="BL3191" s="13"/>
      <c r="BM3191" s="13"/>
      <c r="BN3191" s="13"/>
    </row>
    <row r="3192" spans="1:66" x14ac:dyDescent="0.25">
      <c r="A3192" s="10"/>
      <c r="B3192" s="10"/>
      <c r="C3192" s="10"/>
      <c r="D3192" s="10"/>
      <c r="E3192" s="10"/>
      <c r="F3192" s="10"/>
      <c r="G3192" s="10"/>
      <c r="H3192" s="10"/>
      <c r="I3192" s="10"/>
      <c r="J3192" s="10"/>
      <c r="K3192" s="11"/>
      <c r="L3192" s="11"/>
      <c r="M3192" s="12"/>
      <c r="N3192" s="12"/>
      <c r="O3192" s="12"/>
      <c r="P3192" s="12"/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  <c r="AA3192" s="12"/>
      <c r="AB3192" s="12"/>
      <c r="AC3192" s="12"/>
      <c r="AD3192" s="12"/>
      <c r="AE3192" s="12"/>
      <c r="AF3192" s="12"/>
      <c r="AG3192" s="12"/>
      <c r="AH3192" s="12"/>
      <c r="AI3192" s="12"/>
      <c r="AJ3192" s="12"/>
      <c r="AK3192" s="12"/>
      <c r="AL3192" s="12"/>
      <c r="AM3192" s="12"/>
      <c r="AN3192" s="12"/>
      <c r="AO3192" s="12"/>
      <c r="AP3192" s="12"/>
      <c r="AQ3192" s="12"/>
      <c r="AR3192" s="12"/>
      <c r="AS3192" s="12"/>
      <c r="AT3192" s="12"/>
      <c r="AU3192" s="12"/>
      <c r="AV3192" s="12"/>
      <c r="AW3192" s="12"/>
      <c r="AX3192" s="12"/>
      <c r="AY3192" s="12"/>
      <c r="AZ3192" s="12"/>
      <c r="BA3192" s="12"/>
      <c r="BB3192" s="12"/>
      <c r="BC3192" s="12"/>
      <c r="BD3192" s="12"/>
      <c r="BE3192" s="12"/>
      <c r="BF3192" s="12"/>
      <c r="BG3192" s="12"/>
      <c r="BH3192" s="12"/>
      <c r="BI3192" s="12"/>
      <c r="BJ3192" s="13"/>
      <c r="BK3192" s="13"/>
      <c r="BL3192" s="13"/>
      <c r="BM3192" s="13"/>
      <c r="BN3192" s="13"/>
    </row>
    <row r="3193" spans="1:66" x14ac:dyDescent="0.25">
      <c r="A3193" s="10"/>
      <c r="B3193" s="10"/>
      <c r="C3193" s="10"/>
      <c r="D3193" s="10"/>
      <c r="E3193" s="10"/>
      <c r="F3193" s="10"/>
      <c r="G3193" s="10"/>
      <c r="H3193" s="10"/>
      <c r="I3193" s="10"/>
      <c r="J3193" s="10"/>
      <c r="K3193" s="11"/>
      <c r="L3193" s="11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2"/>
      <c r="AS3193" s="12"/>
      <c r="AT3193" s="12"/>
      <c r="AU3193" s="12"/>
      <c r="AV3193" s="12"/>
      <c r="AW3193" s="12"/>
      <c r="AX3193" s="12"/>
      <c r="AY3193" s="12"/>
      <c r="AZ3193" s="12"/>
      <c r="BA3193" s="12"/>
      <c r="BB3193" s="12"/>
      <c r="BC3193" s="12"/>
      <c r="BD3193" s="12"/>
      <c r="BE3193" s="12"/>
      <c r="BF3193" s="12"/>
      <c r="BG3193" s="12"/>
      <c r="BH3193" s="12"/>
      <c r="BI3193" s="12"/>
      <c r="BJ3193" s="13"/>
      <c r="BK3193" s="13"/>
      <c r="BL3193" s="13"/>
      <c r="BM3193" s="13"/>
      <c r="BN3193" s="13"/>
    </row>
    <row r="3194" spans="1:66" x14ac:dyDescent="0.25">
      <c r="A3194" s="10"/>
      <c r="B3194" s="10"/>
      <c r="C3194" s="10"/>
      <c r="D3194" s="10"/>
      <c r="E3194" s="10"/>
      <c r="F3194" s="10"/>
      <c r="G3194" s="10"/>
      <c r="H3194" s="10"/>
      <c r="I3194" s="10"/>
      <c r="J3194" s="10"/>
      <c r="K3194" s="11"/>
      <c r="L3194" s="11"/>
      <c r="M3194" s="12"/>
      <c r="N3194" s="12"/>
      <c r="O3194" s="12"/>
      <c r="P3194" s="12"/>
      <c r="Q3194" s="12"/>
      <c r="R3194" s="12"/>
      <c r="S3194" s="12"/>
      <c r="T3194" s="12"/>
      <c r="U3194" s="12"/>
      <c r="V3194" s="12"/>
      <c r="W3194" s="12"/>
      <c r="X3194" s="12"/>
      <c r="Y3194" s="12"/>
      <c r="Z3194" s="12"/>
      <c r="AA3194" s="12"/>
      <c r="AB3194" s="12"/>
      <c r="AC3194" s="12"/>
      <c r="AD3194" s="12"/>
      <c r="AE3194" s="12"/>
      <c r="AF3194" s="12"/>
      <c r="AG3194" s="12"/>
      <c r="AH3194" s="12"/>
      <c r="AI3194" s="12"/>
      <c r="AJ3194" s="12"/>
      <c r="AK3194" s="12"/>
      <c r="AL3194" s="12"/>
      <c r="AM3194" s="12"/>
      <c r="AN3194" s="12"/>
      <c r="AO3194" s="12"/>
      <c r="AP3194" s="12"/>
      <c r="AQ3194" s="12"/>
      <c r="AR3194" s="12"/>
      <c r="AS3194" s="12"/>
      <c r="AT3194" s="12"/>
      <c r="AU3194" s="12"/>
      <c r="AV3194" s="12"/>
      <c r="AW3194" s="12"/>
      <c r="AX3194" s="12"/>
      <c r="AY3194" s="12"/>
      <c r="AZ3194" s="12"/>
      <c r="BA3194" s="12"/>
      <c r="BB3194" s="12"/>
      <c r="BC3194" s="12"/>
      <c r="BD3194" s="12"/>
      <c r="BE3194" s="12"/>
      <c r="BF3194" s="12"/>
      <c r="BG3194" s="12"/>
      <c r="BH3194" s="12"/>
      <c r="BI3194" s="12"/>
      <c r="BJ3194" s="13"/>
      <c r="BK3194" s="13"/>
      <c r="BL3194" s="13"/>
      <c r="BM3194" s="13"/>
      <c r="BN3194" s="13"/>
    </row>
    <row r="3195" spans="1:66" s="14" customFormat="1" x14ac:dyDescent="0.25">
      <c r="A3195" s="10"/>
      <c r="B3195" s="10"/>
      <c r="C3195" s="10"/>
      <c r="D3195" s="10"/>
      <c r="E3195" s="10"/>
      <c r="F3195" s="10"/>
      <c r="G3195" s="10"/>
      <c r="H3195" s="10"/>
      <c r="I3195" s="10"/>
      <c r="J3195" s="10"/>
      <c r="K3195" s="11"/>
      <c r="L3195" s="11"/>
      <c r="M3195" s="12"/>
      <c r="N3195" s="12"/>
      <c r="O3195" s="12"/>
      <c r="P3195" s="12"/>
      <c r="Q3195" s="12"/>
      <c r="R3195" s="12"/>
      <c r="S3195" s="12"/>
      <c r="T3195" s="12"/>
      <c r="U3195" s="12"/>
      <c r="V3195" s="12"/>
      <c r="W3195" s="12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2"/>
      <c r="AS3195" s="12"/>
      <c r="AT3195" s="12"/>
      <c r="AU3195" s="12"/>
      <c r="AV3195" s="12"/>
      <c r="AW3195" s="12"/>
      <c r="AX3195" s="12"/>
      <c r="AY3195" s="12"/>
      <c r="AZ3195" s="12"/>
      <c r="BA3195" s="12"/>
      <c r="BB3195" s="12"/>
      <c r="BC3195" s="12"/>
      <c r="BD3195" s="12"/>
      <c r="BE3195" s="12"/>
      <c r="BF3195" s="12"/>
      <c r="BG3195" s="12"/>
      <c r="BH3195" s="12"/>
      <c r="BI3195" s="12"/>
      <c r="BJ3195" s="13"/>
      <c r="BK3195" s="13"/>
      <c r="BL3195" s="13"/>
      <c r="BM3195" s="13"/>
      <c r="BN3195" s="13"/>
    </row>
    <row r="3196" spans="1:66" x14ac:dyDescent="0.25">
      <c r="A3196" s="10"/>
      <c r="B3196" s="10"/>
      <c r="C3196" s="10"/>
      <c r="D3196" s="10"/>
      <c r="E3196" s="10"/>
      <c r="F3196" s="10"/>
      <c r="G3196" s="10"/>
      <c r="H3196" s="10"/>
      <c r="I3196" s="10"/>
      <c r="J3196" s="10"/>
      <c r="K3196" s="11"/>
      <c r="L3196" s="11"/>
      <c r="M3196" s="12"/>
      <c r="N3196" s="12"/>
      <c r="O3196" s="12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12"/>
      <c r="AE3196" s="12"/>
      <c r="AF3196" s="12"/>
      <c r="AG3196" s="12"/>
      <c r="AH3196" s="12"/>
      <c r="AI3196" s="12"/>
      <c r="AJ3196" s="12"/>
      <c r="AK3196" s="12"/>
      <c r="AL3196" s="12"/>
      <c r="AM3196" s="12"/>
      <c r="AN3196" s="12"/>
      <c r="AO3196" s="12"/>
      <c r="AP3196" s="12"/>
      <c r="AQ3196" s="12"/>
      <c r="AR3196" s="12"/>
      <c r="AS3196" s="12"/>
      <c r="AT3196" s="12"/>
      <c r="AU3196" s="12"/>
      <c r="AV3196" s="12"/>
      <c r="AW3196" s="12"/>
      <c r="AX3196" s="12"/>
      <c r="AY3196" s="12"/>
      <c r="AZ3196" s="12"/>
      <c r="BA3196" s="12"/>
      <c r="BB3196" s="12"/>
      <c r="BC3196" s="12"/>
      <c r="BD3196" s="12"/>
      <c r="BE3196" s="12"/>
      <c r="BF3196" s="12"/>
      <c r="BG3196" s="12"/>
      <c r="BH3196" s="12"/>
      <c r="BI3196" s="12"/>
      <c r="BJ3196" s="13"/>
      <c r="BK3196" s="13"/>
      <c r="BL3196" s="13"/>
      <c r="BM3196" s="13"/>
      <c r="BN3196" s="13"/>
    </row>
    <row r="3197" spans="1:66" x14ac:dyDescent="0.25">
      <c r="A3197" s="10"/>
      <c r="B3197" s="10"/>
      <c r="C3197" s="10"/>
      <c r="D3197" s="10"/>
      <c r="E3197" s="10"/>
      <c r="F3197" s="10"/>
      <c r="G3197" s="10"/>
      <c r="H3197" s="10"/>
      <c r="I3197" s="10"/>
      <c r="J3197" s="10"/>
      <c r="K3197" s="11"/>
      <c r="L3197" s="11"/>
      <c r="M3197" s="12"/>
      <c r="N3197" s="12"/>
      <c r="O3197" s="12"/>
      <c r="P3197" s="12"/>
      <c r="Q3197" s="12"/>
      <c r="R3197" s="12"/>
      <c r="S3197" s="12"/>
      <c r="T3197" s="12"/>
      <c r="U3197" s="12"/>
      <c r="V3197" s="12"/>
      <c r="W3197" s="12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2"/>
      <c r="AS3197" s="12"/>
      <c r="AT3197" s="12"/>
      <c r="AU3197" s="12"/>
      <c r="AV3197" s="12"/>
      <c r="AW3197" s="12"/>
      <c r="AX3197" s="12"/>
      <c r="AY3197" s="12"/>
      <c r="AZ3197" s="12"/>
      <c r="BA3197" s="12"/>
      <c r="BB3197" s="12"/>
      <c r="BC3197" s="12"/>
      <c r="BD3197" s="12"/>
      <c r="BE3197" s="12"/>
      <c r="BF3197" s="12"/>
      <c r="BG3197" s="12"/>
      <c r="BH3197" s="12"/>
      <c r="BI3197" s="12"/>
      <c r="BJ3197" s="13"/>
      <c r="BK3197" s="13"/>
      <c r="BL3197" s="13"/>
      <c r="BM3197" s="13"/>
      <c r="BN3197" s="13"/>
    </row>
    <row r="3198" spans="1:66" x14ac:dyDescent="0.25">
      <c r="A3198" s="10"/>
      <c r="B3198" s="10"/>
      <c r="C3198" s="10"/>
      <c r="D3198" s="10"/>
      <c r="E3198" s="10"/>
      <c r="F3198" s="10"/>
      <c r="G3198" s="10"/>
      <c r="H3198" s="10"/>
      <c r="I3198" s="10"/>
      <c r="J3198" s="10"/>
      <c r="K3198" s="11"/>
      <c r="L3198" s="11"/>
      <c r="M3198" s="12"/>
      <c r="N3198" s="12"/>
      <c r="O3198" s="12"/>
      <c r="P3198" s="12"/>
      <c r="Q3198" s="12"/>
      <c r="R3198" s="12"/>
      <c r="S3198" s="12"/>
      <c r="T3198" s="12"/>
      <c r="U3198" s="12"/>
      <c r="V3198" s="12"/>
      <c r="W3198" s="12"/>
      <c r="X3198" s="12"/>
      <c r="Y3198" s="12"/>
      <c r="Z3198" s="12"/>
      <c r="AA3198" s="12"/>
      <c r="AB3198" s="12"/>
      <c r="AC3198" s="12"/>
      <c r="AD3198" s="12"/>
      <c r="AE3198" s="12"/>
      <c r="AF3198" s="12"/>
      <c r="AG3198" s="12"/>
      <c r="AH3198" s="12"/>
      <c r="AI3198" s="12"/>
      <c r="AJ3198" s="12"/>
      <c r="AK3198" s="12"/>
      <c r="AL3198" s="12"/>
      <c r="AM3198" s="12"/>
      <c r="AN3198" s="12"/>
      <c r="AO3198" s="12"/>
      <c r="AP3198" s="12"/>
      <c r="AQ3198" s="12"/>
      <c r="AR3198" s="12"/>
      <c r="AS3198" s="12"/>
      <c r="AT3198" s="12"/>
      <c r="AU3198" s="12"/>
      <c r="AV3198" s="12"/>
      <c r="AW3198" s="12"/>
      <c r="AX3198" s="12"/>
      <c r="AY3198" s="12"/>
      <c r="AZ3198" s="12"/>
      <c r="BA3198" s="12"/>
      <c r="BB3198" s="12"/>
      <c r="BC3198" s="12"/>
      <c r="BD3198" s="12"/>
      <c r="BE3198" s="12"/>
      <c r="BF3198" s="12"/>
      <c r="BG3198" s="12"/>
      <c r="BH3198" s="12"/>
      <c r="BI3198" s="12"/>
      <c r="BJ3198" s="13"/>
      <c r="BK3198" s="13"/>
      <c r="BL3198" s="13"/>
      <c r="BM3198" s="13"/>
      <c r="BN3198" s="13"/>
    </row>
    <row r="3199" spans="1:66" x14ac:dyDescent="0.25">
      <c r="A3199" s="10"/>
      <c r="B3199" s="10"/>
      <c r="C3199" s="10"/>
      <c r="D3199" s="10"/>
      <c r="E3199" s="10"/>
      <c r="F3199" s="10"/>
      <c r="G3199" s="10"/>
      <c r="H3199" s="10"/>
      <c r="I3199" s="10"/>
      <c r="J3199" s="10"/>
      <c r="K3199" s="11"/>
      <c r="L3199" s="11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/>
      <c r="W3199" s="12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2"/>
      <c r="AS3199" s="12"/>
      <c r="AT3199" s="12"/>
      <c r="AU3199" s="12"/>
      <c r="AV3199" s="12"/>
      <c r="AW3199" s="12"/>
      <c r="AX3199" s="12"/>
      <c r="AY3199" s="12"/>
      <c r="AZ3199" s="12"/>
      <c r="BA3199" s="12"/>
      <c r="BB3199" s="12"/>
      <c r="BC3199" s="12"/>
      <c r="BD3199" s="12"/>
      <c r="BE3199" s="12"/>
      <c r="BF3199" s="12"/>
      <c r="BG3199" s="12"/>
      <c r="BH3199" s="12"/>
      <c r="BI3199" s="12"/>
      <c r="BJ3199" s="13"/>
      <c r="BK3199" s="13"/>
      <c r="BL3199" s="13"/>
      <c r="BM3199" s="13"/>
      <c r="BN3199" s="13"/>
    </row>
    <row r="3200" spans="1:66" x14ac:dyDescent="0.25">
      <c r="A3200" s="10"/>
      <c r="B3200" s="10"/>
      <c r="C3200" s="10"/>
      <c r="D3200" s="10"/>
      <c r="E3200" s="10"/>
      <c r="F3200" s="10"/>
      <c r="G3200" s="10"/>
      <c r="H3200" s="10"/>
      <c r="I3200" s="10"/>
      <c r="J3200" s="10"/>
      <c r="K3200" s="11"/>
      <c r="L3200" s="11"/>
      <c r="M3200" s="12"/>
      <c r="N3200" s="12"/>
      <c r="O3200" s="12"/>
      <c r="P3200" s="12"/>
      <c r="Q3200" s="12"/>
      <c r="R3200" s="12"/>
      <c r="S3200" s="12"/>
      <c r="T3200" s="12"/>
      <c r="U3200" s="12"/>
      <c r="V3200" s="12"/>
      <c r="W3200" s="12"/>
      <c r="X3200" s="12"/>
      <c r="Y3200" s="12"/>
      <c r="Z3200" s="12"/>
      <c r="AA3200" s="12"/>
      <c r="AB3200" s="12"/>
      <c r="AC3200" s="12"/>
      <c r="AD3200" s="12"/>
      <c r="AE3200" s="12"/>
      <c r="AF3200" s="12"/>
      <c r="AG3200" s="12"/>
      <c r="AH3200" s="12"/>
      <c r="AI3200" s="12"/>
      <c r="AJ3200" s="12"/>
      <c r="AK3200" s="12"/>
      <c r="AL3200" s="12"/>
      <c r="AM3200" s="12"/>
      <c r="AN3200" s="12"/>
      <c r="AO3200" s="12"/>
      <c r="AP3200" s="12"/>
      <c r="AQ3200" s="12"/>
      <c r="AR3200" s="12"/>
      <c r="AS3200" s="12"/>
      <c r="AT3200" s="12"/>
      <c r="AU3200" s="12"/>
      <c r="AV3200" s="12"/>
      <c r="AW3200" s="12"/>
      <c r="AX3200" s="12"/>
      <c r="AY3200" s="12"/>
      <c r="AZ3200" s="12"/>
      <c r="BA3200" s="12"/>
      <c r="BB3200" s="12"/>
      <c r="BC3200" s="12"/>
      <c r="BD3200" s="12"/>
      <c r="BE3200" s="12"/>
      <c r="BF3200" s="12"/>
      <c r="BG3200" s="12"/>
      <c r="BH3200" s="12"/>
      <c r="BI3200" s="12"/>
      <c r="BJ3200" s="13"/>
      <c r="BK3200" s="13"/>
      <c r="BL3200" s="13"/>
      <c r="BM3200" s="13"/>
      <c r="BN3200" s="13"/>
    </row>
    <row r="3201" spans="1:66" x14ac:dyDescent="0.25">
      <c r="A3201" s="10"/>
      <c r="B3201" s="10"/>
      <c r="C3201" s="10"/>
      <c r="D3201" s="10"/>
      <c r="E3201" s="10"/>
      <c r="F3201" s="10"/>
      <c r="G3201" s="10"/>
      <c r="H3201" s="10"/>
      <c r="I3201" s="10"/>
      <c r="J3201" s="10"/>
      <c r="K3201" s="11"/>
      <c r="L3201" s="11"/>
      <c r="M3201" s="12"/>
      <c r="N3201" s="12"/>
      <c r="O3201" s="12"/>
      <c r="P3201" s="12"/>
      <c r="Q3201" s="12"/>
      <c r="R3201" s="12"/>
      <c r="S3201" s="12"/>
      <c r="T3201" s="12"/>
      <c r="U3201" s="12"/>
      <c r="V3201" s="12"/>
      <c r="W3201" s="12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2"/>
      <c r="AS3201" s="12"/>
      <c r="AT3201" s="12"/>
      <c r="AU3201" s="12"/>
      <c r="AV3201" s="12"/>
      <c r="AW3201" s="12"/>
      <c r="AX3201" s="12"/>
      <c r="AY3201" s="12"/>
      <c r="AZ3201" s="12"/>
      <c r="BA3201" s="12"/>
      <c r="BB3201" s="12"/>
      <c r="BC3201" s="12"/>
      <c r="BD3201" s="12"/>
      <c r="BE3201" s="12"/>
      <c r="BF3201" s="12"/>
      <c r="BG3201" s="12"/>
      <c r="BH3201" s="12"/>
      <c r="BI3201" s="12"/>
      <c r="BJ3201" s="13"/>
      <c r="BK3201" s="13"/>
      <c r="BL3201" s="13"/>
      <c r="BM3201" s="13"/>
      <c r="BN3201" s="13"/>
    </row>
    <row r="3202" spans="1:66" x14ac:dyDescent="0.25">
      <c r="A3202" s="10"/>
      <c r="B3202" s="10"/>
      <c r="C3202" s="10"/>
      <c r="D3202" s="10"/>
      <c r="E3202" s="10"/>
      <c r="F3202" s="10"/>
      <c r="G3202" s="10"/>
      <c r="H3202" s="10"/>
      <c r="I3202" s="10"/>
      <c r="J3202" s="10"/>
      <c r="K3202" s="11"/>
      <c r="L3202" s="11"/>
      <c r="M3202" s="12"/>
      <c r="N3202" s="12"/>
      <c r="O3202" s="12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12"/>
      <c r="AE3202" s="12"/>
      <c r="AF3202" s="12"/>
      <c r="AG3202" s="12"/>
      <c r="AH3202" s="12"/>
      <c r="AI3202" s="12"/>
      <c r="AJ3202" s="12"/>
      <c r="AK3202" s="12"/>
      <c r="AL3202" s="12"/>
      <c r="AM3202" s="12"/>
      <c r="AN3202" s="12"/>
      <c r="AO3202" s="12"/>
      <c r="AP3202" s="12"/>
      <c r="AQ3202" s="12"/>
      <c r="AR3202" s="12"/>
      <c r="AS3202" s="12"/>
      <c r="AT3202" s="12"/>
      <c r="AU3202" s="12"/>
      <c r="AV3202" s="12"/>
      <c r="AW3202" s="12"/>
      <c r="AX3202" s="12"/>
      <c r="AY3202" s="12"/>
      <c r="AZ3202" s="12"/>
      <c r="BA3202" s="12"/>
      <c r="BB3202" s="12"/>
      <c r="BC3202" s="12"/>
      <c r="BD3202" s="12"/>
      <c r="BE3202" s="12"/>
      <c r="BF3202" s="12"/>
      <c r="BG3202" s="12"/>
      <c r="BH3202" s="12"/>
      <c r="BI3202" s="12"/>
      <c r="BJ3202" s="13"/>
      <c r="BK3202" s="13"/>
      <c r="BL3202" s="13"/>
      <c r="BM3202" s="13"/>
      <c r="BN3202" s="13"/>
    </row>
    <row r="3203" spans="1:66" x14ac:dyDescent="0.25">
      <c r="A3203" s="10"/>
      <c r="B3203" s="10"/>
      <c r="C3203" s="10"/>
      <c r="D3203" s="10"/>
      <c r="E3203" s="10"/>
      <c r="F3203" s="10"/>
      <c r="G3203" s="10"/>
      <c r="H3203" s="10"/>
      <c r="I3203" s="10"/>
      <c r="J3203" s="10"/>
      <c r="K3203" s="11"/>
      <c r="L3203" s="11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2"/>
      <c r="AS3203" s="12"/>
      <c r="AT3203" s="12"/>
      <c r="AU3203" s="12"/>
      <c r="AV3203" s="12"/>
      <c r="AW3203" s="12"/>
      <c r="AX3203" s="12"/>
      <c r="AY3203" s="12"/>
      <c r="AZ3203" s="12"/>
      <c r="BA3203" s="12"/>
      <c r="BB3203" s="12"/>
      <c r="BC3203" s="12"/>
      <c r="BD3203" s="12"/>
      <c r="BE3203" s="12"/>
      <c r="BF3203" s="12"/>
      <c r="BG3203" s="12"/>
      <c r="BH3203" s="12"/>
      <c r="BI3203" s="12"/>
      <c r="BJ3203" s="13"/>
      <c r="BK3203" s="13"/>
      <c r="BL3203" s="13"/>
      <c r="BM3203" s="13"/>
      <c r="BN3203" s="13"/>
    </row>
    <row r="3204" spans="1:66" x14ac:dyDescent="0.25">
      <c r="A3204" s="10"/>
      <c r="B3204" s="10"/>
      <c r="C3204" s="10"/>
      <c r="D3204" s="10"/>
      <c r="E3204" s="10"/>
      <c r="F3204" s="10"/>
      <c r="G3204" s="10"/>
      <c r="H3204" s="10"/>
      <c r="I3204" s="10"/>
      <c r="J3204" s="10"/>
      <c r="K3204" s="11"/>
      <c r="L3204" s="11"/>
      <c r="M3204" s="12"/>
      <c r="N3204" s="12"/>
      <c r="O3204" s="12"/>
      <c r="P3204" s="12"/>
      <c r="Q3204" s="12"/>
      <c r="R3204" s="12"/>
      <c r="S3204" s="12"/>
      <c r="T3204" s="12"/>
      <c r="U3204" s="12"/>
      <c r="V3204" s="12"/>
      <c r="W3204" s="12"/>
      <c r="X3204" s="12"/>
      <c r="Y3204" s="12"/>
      <c r="Z3204" s="12"/>
      <c r="AA3204" s="12"/>
      <c r="AB3204" s="12"/>
      <c r="AC3204" s="12"/>
      <c r="AD3204" s="12"/>
      <c r="AE3204" s="12"/>
      <c r="AF3204" s="12"/>
      <c r="AG3204" s="12"/>
      <c r="AH3204" s="12"/>
      <c r="AI3204" s="12"/>
      <c r="AJ3204" s="12"/>
      <c r="AK3204" s="12"/>
      <c r="AL3204" s="12"/>
      <c r="AM3204" s="12"/>
      <c r="AN3204" s="12"/>
      <c r="AO3204" s="12"/>
      <c r="AP3204" s="12"/>
      <c r="AQ3204" s="12"/>
      <c r="AR3204" s="12"/>
      <c r="AS3204" s="12"/>
      <c r="AT3204" s="12"/>
      <c r="AU3204" s="12"/>
      <c r="AV3204" s="12"/>
      <c r="AW3204" s="12"/>
      <c r="AX3204" s="12"/>
      <c r="AY3204" s="12"/>
      <c r="AZ3204" s="12"/>
      <c r="BA3204" s="12"/>
      <c r="BB3204" s="12"/>
      <c r="BC3204" s="12"/>
      <c r="BD3204" s="12"/>
      <c r="BE3204" s="12"/>
      <c r="BF3204" s="12"/>
      <c r="BG3204" s="12"/>
      <c r="BH3204" s="12"/>
      <c r="BI3204" s="12"/>
      <c r="BJ3204" s="13"/>
      <c r="BK3204" s="13"/>
      <c r="BL3204" s="13"/>
      <c r="BM3204" s="13"/>
      <c r="BN3204" s="13"/>
    </row>
    <row r="3205" spans="1:66" x14ac:dyDescent="0.25">
      <c r="A3205" s="10"/>
      <c r="B3205" s="10"/>
      <c r="C3205" s="10"/>
      <c r="D3205" s="10"/>
      <c r="E3205" s="10"/>
      <c r="F3205" s="10"/>
      <c r="G3205" s="10"/>
      <c r="H3205" s="10"/>
      <c r="I3205" s="10"/>
      <c r="J3205" s="10"/>
      <c r="K3205" s="11"/>
      <c r="L3205" s="11"/>
      <c r="M3205" s="12"/>
      <c r="N3205" s="12"/>
      <c r="O3205" s="12"/>
      <c r="P3205" s="12"/>
      <c r="Q3205" s="12"/>
      <c r="R3205" s="12"/>
      <c r="S3205" s="12"/>
      <c r="T3205" s="12"/>
      <c r="U3205" s="12"/>
      <c r="V3205" s="12"/>
      <c r="W3205" s="12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2"/>
      <c r="AS3205" s="12"/>
      <c r="AT3205" s="12"/>
      <c r="AU3205" s="12"/>
      <c r="AV3205" s="12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12"/>
      <c r="BG3205" s="12"/>
      <c r="BH3205" s="12"/>
      <c r="BI3205" s="12"/>
      <c r="BJ3205" s="13"/>
      <c r="BK3205" s="13"/>
      <c r="BL3205" s="13"/>
      <c r="BM3205" s="13"/>
      <c r="BN3205" s="13"/>
    </row>
    <row r="3206" spans="1:66" x14ac:dyDescent="0.25">
      <c r="A3206" s="10"/>
      <c r="B3206" s="10"/>
      <c r="C3206" s="10"/>
      <c r="D3206" s="10"/>
      <c r="E3206" s="10"/>
      <c r="F3206" s="10"/>
      <c r="G3206" s="10"/>
      <c r="H3206" s="10"/>
      <c r="I3206" s="10"/>
      <c r="J3206" s="10"/>
      <c r="K3206" s="11"/>
      <c r="L3206" s="11"/>
      <c r="M3206" s="12"/>
      <c r="N3206" s="12"/>
      <c r="O3206" s="12"/>
      <c r="P3206" s="12"/>
      <c r="Q3206" s="12"/>
      <c r="R3206" s="12"/>
      <c r="S3206" s="12"/>
      <c r="T3206" s="12"/>
      <c r="U3206" s="12"/>
      <c r="V3206" s="12"/>
      <c r="W3206" s="12"/>
      <c r="X3206" s="12"/>
      <c r="Y3206" s="12"/>
      <c r="Z3206" s="12"/>
      <c r="AA3206" s="12"/>
      <c r="AB3206" s="12"/>
      <c r="AC3206" s="12"/>
      <c r="AD3206" s="12"/>
      <c r="AE3206" s="12"/>
      <c r="AF3206" s="12"/>
      <c r="AG3206" s="12"/>
      <c r="AH3206" s="12"/>
      <c r="AI3206" s="12"/>
      <c r="AJ3206" s="12"/>
      <c r="AK3206" s="12"/>
      <c r="AL3206" s="12"/>
      <c r="AM3206" s="12"/>
      <c r="AN3206" s="12"/>
      <c r="AO3206" s="12"/>
      <c r="AP3206" s="12"/>
      <c r="AQ3206" s="12"/>
      <c r="AR3206" s="12"/>
      <c r="AS3206" s="12"/>
      <c r="AT3206" s="12"/>
      <c r="AU3206" s="12"/>
      <c r="AV3206" s="12"/>
      <c r="AW3206" s="12"/>
      <c r="AX3206" s="12"/>
      <c r="AY3206" s="12"/>
      <c r="AZ3206" s="12"/>
      <c r="BA3206" s="12"/>
      <c r="BB3206" s="12"/>
      <c r="BC3206" s="12"/>
      <c r="BD3206" s="12"/>
      <c r="BE3206" s="12"/>
      <c r="BF3206" s="12"/>
      <c r="BG3206" s="12"/>
      <c r="BH3206" s="12"/>
      <c r="BI3206" s="12"/>
      <c r="BJ3206" s="13"/>
      <c r="BK3206" s="13"/>
      <c r="BL3206" s="13"/>
      <c r="BM3206" s="13"/>
      <c r="BN3206" s="13"/>
    </row>
    <row r="3207" spans="1:66" x14ac:dyDescent="0.25">
      <c r="A3207" s="10"/>
      <c r="B3207" s="10"/>
      <c r="C3207" s="10"/>
      <c r="D3207" s="10"/>
      <c r="E3207" s="10"/>
      <c r="F3207" s="10"/>
      <c r="G3207" s="10"/>
      <c r="H3207" s="10"/>
      <c r="I3207" s="10"/>
      <c r="J3207" s="10"/>
      <c r="K3207" s="11"/>
      <c r="L3207" s="11"/>
      <c r="M3207" s="12"/>
      <c r="N3207" s="12"/>
      <c r="O3207" s="12"/>
      <c r="P3207" s="12"/>
      <c r="Q3207" s="12"/>
      <c r="R3207" s="12"/>
      <c r="S3207" s="12"/>
      <c r="T3207" s="12"/>
      <c r="U3207" s="12"/>
      <c r="V3207" s="12"/>
      <c r="W3207" s="12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2"/>
      <c r="AS3207" s="12"/>
      <c r="AT3207" s="12"/>
      <c r="AU3207" s="12"/>
      <c r="AV3207" s="12"/>
      <c r="AW3207" s="12"/>
      <c r="AX3207" s="12"/>
      <c r="AY3207" s="12"/>
      <c r="AZ3207" s="12"/>
      <c r="BA3207" s="12"/>
      <c r="BB3207" s="12"/>
      <c r="BC3207" s="12"/>
      <c r="BD3207" s="12"/>
      <c r="BE3207" s="12"/>
      <c r="BF3207" s="12"/>
      <c r="BG3207" s="12"/>
      <c r="BH3207" s="12"/>
      <c r="BI3207" s="12"/>
      <c r="BJ3207" s="13"/>
      <c r="BK3207" s="13"/>
      <c r="BL3207" s="13"/>
      <c r="BM3207" s="13"/>
      <c r="BN3207" s="13"/>
    </row>
    <row r="3208" spans="1:66" x14ac:dyDescent="0.25">
      <c r="A3208" s="10"/>
      <c r="B3208" s="10"/>
      <c r="C3208" s="10"/>
      <c r="D3208" s="10"/>
      <c r="E3208" s="10"/>
      <c r="F3208" s="10"/>
      <c r="G3208" s="10"/>
      <c r="H3208" s="10"/>
      <c r="I3208" s="10"/>
      <c r="J3208" s="10"/>
      <c r="K3208" s="11"/>
      <c r="L3208" s="11"/>
      <c r="M3208" s="12"/>
      <c r="N3208" s="12"/>
      <c r="O3208" s="12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12"/>
      <c r="AE3208" s="12"/>
      <c r="AF3208" s="12"/>
      <c r="AG3208" s="12"/>
      <c r="AH3208" s="12"/>
      <c r="AI3208" s="12"/>
      <c r="AJ3208" s="12"/>
      <c r="AK3208" s="12"/>
      <c r="AL3208" s="12"/>
      <c r="AM3208" s="12"/>
      <c r="AN3208" s="12"/>
      <c r="AO3208" s="12"/>
      <c r="AP3208" s="12"/>
      <c r="AQ3208" s="12"/>
      <c r="AR3208" s="12"/>
      <c r="AS3208" s="12"/>
      <c r="AT3208" s="12"/>
      <c r="AU3208" s="12"/>
      <c r="AV3208" s="12"/>
      <c r="AW3208" s="12"/>
      <c r="AX3208" s="12"/>
      <c r="AY3208" s="12"/>
      <c r="AZ3208" s="12"/>
      <c r="BA3208" s="12"/>
      <c r="BB3208" s="12"/>
      <c r="BC3208" s="12"/>
      <c r="BD3208" s="12"/>
      <c r="BE3208" s="12"/>
      <c r="BF3208" s="12"/>
      <c r="BG3208" s="12"/>
      <c r="BH3208" s="12"/>
      <c r="BI3208" s="12"/>
      <c r="BJ3208" s="13"/>
      <c r="BK3208" s="13"/>
      <c r="BL3208" s="13"/>
      <c r="BM3208" s="13"/>
      <c r="BN3208" s="13"/>
    </row>
    <row r="3209" spans="1:66" x14ac:dyDescent="0.25">
      <c r="A3209" s="10"/>
      <c r="B3209" s="10"/>
      <c r="C3209" s="10"/>
      <c r="D3209" s="10"/>
      <c r="E3209" s="10"/>
      <c r="F3209" s="10"/>
      <c r="G3209" s="10"/>
      <c r="H3209" s="10"/>
      <c r="I3209" s="10"/>
      <c r="J3209" s="10"/>
      <c r="K3209" s="11"/>
      <c r="L3209" s="11"/>
      <c r="M3209" s="12"/>
      <c r="N3209" s="12"/>
      <c r="O3209" s="12"/>
      <c r="P3209" s="12"/>
      <c r="Q3209" s="12"/>
      <c r="R3209" s="12"/>
      <c r="S3209" s="12"/>
      <c r="T3209" s="12"/>
      <c r="U3209" s="12"/>
      <c r="V3209" s="12"/>
      <c r="W3209" s="12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2"/>
      <c r="AS3209" s="12"/>
      <c r="AT3209" s="12"/>
      <c r="AU3209" s="12"/>
      <c r="AV3209" s="12"/>
      <c r="AW3209" s="12"/>
      <c r="AX3209" s="12"/>
      <c r="AY3209" s="12"/>
      <c r="AZ3209" s="12"/>
      <c r="BA3209" s="12"/>
      <c r="BB3209" s="12"/>
      <c r="BC3209" s="12"/>
      <c r="BD3209" s="12"/>
      <c r="BE3209" s="12"/>
      <c r="BF3209" s="12"/>
      <c r="BG3209" s="12"/>
      <c r="BH3209" s="12"/>
      <c r="BI3209" s="12"/>
      <c r="BJ3209" s="13"/>
      <c r="BK3209" s="13"/>
      <c r="BL3209" s="13"/>
      <c r="BM3209" s="13"/>
      <c r="BN3209" s="13"/>
    </row>
    <row r="3210" spans="1:66" x14ac:dyDescent="0.25">
      <c r="A3210" s="10"/>
      <c r="B3210" s="10"/>
      <c r="C3210" s="10"/>
      <c r="D3210" s="10"/>
      <c r="E3210" s="10"/>
      <c r="F3210" s="10"/>
      <c r="G3210" s="10"/>
      <c r="H3210" s="10"/>
      <c r="I3210" s="10"/>
      <c r="J3210" s="10"/>
      <c r="K3210" s="11"/>
      <c r="L3210" s="11"/>
      <c r="M3210" s="12"/>
      <c r="N3210" s="12"/>
      <c r="O3210" s="12"/>
      <c r="P3210" s="12"/>
      <c r="Q3210" s="12"/>
      <c r="R3210" s="12"/>
      <c r="S3210" s="12"/>
      <c r="T3210" s="12"/>
      <c r="U3210" s="12"/>
      <c r="V3210" s="12"/>
      <c r="W3210" s="12"/>
      <c r="X3210" s="12"/>
      <c r="Y3210" s="12"/>
      <c r="Z3210" s="12"/>
      <c r="AA3210" s="12"/>
      <c r="AB3210" s="12"/>
      <c r="AC3210" s="12"/>
      <c r="AD3210" s="12"/>
      <c r="AE3210" s="12"/>
      <c r="AF3210" s="12"/>
      <c r="AG3210" s="12"/>
      <c r="AH3210" s="12"/>
      <c r="AI3210" s="12"/>
      <c r="AJ3210" s="12"/>
      <c r="AK3210" s="12"/>
      <c r="AL3210" s="12"/>
      <c r="AM3210" s="12"/>
      <c r="AN3210" s="12"/>
      <c r="AO3210" s="12"/>
      <c r="AP3210" s="12"/>
      <c r="AQ3210" s="12"/>
      <c r="AR3210" s="12"/>
      <c r="AS3210" s="12"/>
      <c r="AT3210" s="12"/>
      <c r="AU3210" s="12"/>
      <c r="AV3210" s="12"/>
      <c r="AW3210" s="12"/>
      <c r="AX3210" s="12"/>
      <c r="AY3210" s="12"/>
      <c r="AZ3210" s="12"/>
      <c r="BA3210" s="12"/>
      <c r="BB3210" s="12"/>
      <c r="BC3210" s="12"/>
      <c r="BD3210" s="12"/>
      <c r="BE3210" s="12"/>
      <c r="BF3210" s="12"/>
      <c r="BG3210" s="12"/>
      <c r="BH3210" s="12"/>
      <c r="BI3210" s="12"/>
      <c r="BJ3210" s="13"/>
      <c r="BK3210" s="13"/>
      <c r="BL3210" s="13"/>
      <c r="BM3210" s="13"/>
      <c r="BN3210" s="13"/>
    </row>
    <row r="3211" spans="1:66" x14ac:dyDescent="0.25">
      <c r="A3211" s="10"/>
      <c r="B3211" s="10"/>
      <c r="C3211" s="10"/>
      <c r="D3211" s="10"/>
      <c r="E3211" s="10"/>
      <c r="F3211" s="10"/>
      <c r="G3211" s="10"/>
      <c r="H3211" s="10"/>
      <c r="I3211" s="10"/>
      <c r="J3211" s="10"/>
      <c r="K3211" s="11"/>
      <c r="L3211" s="11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  <c r="W3211" s="12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2"/>
      <c r="AS3211" s="12"/>
      <c r="AT3211" s="12"/>
      <c r="AU3211" s="12"/>
      <c r="AV3211" s="12"/>
      <c r="AW3211" s="12"/>
      <c r="AX3211" s="12"/>
      <c r="AY3211" s="12"/>
      <c r="AZ3211" s="12"/>
      <c r="BA3211" s="12"/>
      <c r="BB3211" s="12"/>
      <c r="BC3211" s="12"/>
      <c r="BD3211" s="12"/>
      <c r="BE3211" s="12"/>
      <c r="BF3211" s="12"/>
      <c r="BG3211" s="12"/>
      <c r="BH3211" s="12"/>
      <c r="BI3211" s="12"/>
      <c r="BJ3211" s="13"/>
      <c r="BK3211" s="13"/>
      <c r="BL3211" s="13"/>
      <c r="BM3211" s="13"/>
      <c r="BN3211" s="13"/>
    </row>
    <row r="3212" spans="1:66" s="14" customFormat="1" x14ac:dyDescent="0.25">
      <c r="A3212" s="10"/>
      <c r="B3212" s="10"/>
      <c r="C3212" s="10"/>
      <c r="D3212" s="10"/>
      <c r="E3212" s="10"/>
      <c r="F3212" s="10"/>
      <c r="G3212" s="10"/>
      <c r="H3212" s="10"/>
      <c r="I3212" s="10"/>
      <c r="J3212" s="10"/>
      <c r="K3212" s="11"/>
      <c r="L3212" s="11"/>
      <c r="M3212" s="12"/>
      <c r="N3212" s="12"/>
      <c r="O3212" s="12"/>
      <c r="P3212" s="12"/>
      <c r="Q3212" s="12"/>
      <c r="R3212" s="12"/>
      <c r="S3212" s="12"/>
      <c r="T3212" s="12"/>
      <c r="U3212" s="12"/>
      <c r="V3212" s="12"/>
      <c r="W3212" s="12"/>
      <c r="X3212" s="12"/>
      <c r="Y3212" s="12"/>
      <c r="Z3212" s="12"/>
      <c r="AA3212" s="12"/>
      <c r="AB3212" s="12"/>
      <c r="AC3212" s="12"/>
      <c r="AD3212" s="12"/>
      <c r="AE3212" s="12"/>
      <c r="AF3212" s="12"/>
      <c r="AG3212" s="12"/>
      <c r="AH3212" s="12"/>
      <c r="AI3212" s="12"/>
      <c r="AJ3212" s="12"/>
      <c r="AK3212" s="12"/>
      <c r="AL3212" s="12"/>
      <c r="AM3212" s="12"/>
      <c r="AN3212" s="12"/>
      <c r="AO3212" s="12"/>
      <c r="AP3212" s="12"/>
      <c r="AQ3212" s="12"/>
      <c r="AR3212" s="12"/>
      <c r="AS3212" s="12"/>
      <c r="AT3212" s="12"/>
      <c r="AU3212" s="12"/>
      <c r="AV3212" s="12"/>
      <c r="AW3212" s="12"/>
      <c r="AX3212" s="12"/>
      <c r="AY3212" s="12"/>
      <c r="AZ3212" s="12"/>
      <c r="BA3212" s="12"/>
      <c r="BB3212" s="12"/>
      <c r="BC3212" s="12"/>
      <c r="BD3212" s="12"/>
      <c r="BE3212" s="12"/>
      <c r="BF3212" s="12"/>
      <c r="BG3212" s="12"/>
      <c r="BH3212" s="12"/>
      <c r="BI3212" s="12"/>
      <c r="BJ3212" s="13"/>
      <c r="BK3212" s="13"/>
      <c r="BL3212" s="13"/>
      <c r="BM3212" s="13"/>
      <c r="BN3212" s="13"/>
    </row>
    <row r="3213" spans="1:66" ht="12.75" customHeight="1" x14ac:dyDescent="0.25">
      <c r="A3213" s="10"/>
      <c r="B3213" s="10"/>
      <c r="C3213" s="10"/>
      <c r="D3213" s="10"/>
      <c r="E3213" s="10"/>
      <c r="F3213" s="10"/>
      <c r="G3213" s="10"/>
      <c r="H3213" s="10"/>
      <c r="I3213" s="10"/>
      <c r="J3213" s="10"/>
      <c r="K3213" s="11"/>
      <c r="L3213" s="11"/>
      <c r="M3213" s="12"/>
      <c r="N3213" s="12"/>
      <c r="O3213" s="12"/>
      <c r="P3213" s="12"/>
      <c r="Q3213" s="12"/>
      <c r="R3213" s="12"/>
      <c r="S3213" s="12"/>
      <c r="T3213" s="12"/>
      <c r="U3213" s="12"/>
      <c r="V3213" s="12"/>
      <c r="W3213" s="12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2"/>
      <c r="AS3213" s="12"/>
      <c r="AT3213" s="12"/>
      <c r="AU3213" s="12"/>
      <c r="AV3213" s="12"/>
      <c r="AW3213" s="12"/>
      <c r="AX3213" s="12"/>
      <c r="AY3213" s="12"/>
      <c r="AZ3213" s="12"/>
      <c r="BA3213" s="12"/>
      <c r="BB3213" s="12"/>
      <c r="BC3213" s="12"/>
      <c r="BD3213" s="12"/>
      <c r="BE3213" s="12"/>
      <c r="BF3213" s="12"/>
      <c r="BG3213" s="12"/>
      <c r="BH3213" s="12"/>
      <c r="BI3213" s="12"/>
      <c r="BJ3213" s="13"/>
      <c r="BK3213" s="13"/>
      <c r="BL3213" s="13"/>
      <c r="BM3213" s="13"/>
      <c r="BN3213" s="13"/>
    </row>
    <row r="3214" spans="1:66" x14ac:dyDescent="0.25">
      <c r="A3214" s="10"/>
      <c r="B3214" s="10"/>
      <c r="C3214" s="10"/>
      <c r="D3214" s="10"/>
      <c r="E3214" s="10"/>
      <c r="F3214" s="10"/>
      <c r="G3214" s="10"/>
      <c r="H3214" s="10"/>
      <c r="I3214" s="10"/>
      <c r="J3214" s="10"/>
      <c r="K3214" s="11"/>
      <c r="L3214" s="11"/>
      <c r="M3214" s="12"/>
      <c r="N3214" s="12"/>
      <c r="O3214" s="12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12"/>
      <c r="AE3214" s="12"/>
      <c r="AF3214" s="12"/>
      <c r="AG3214" s="12"/>
      <c r="AH3214" s="12"/>
      <c r="AI3214" s="12"/>
      <c r="AJ3214" s="12"/>
      <c r="AK3214" s="12"/>
      <c r="AL3214" s="12"/>
      <c r="AM3214" s="12"/>
      <c r="AN3214" s="12"/>
      <c r="AO3214" s="12"/>
      <c r="AP3214" s="12"/>
      <c r="AQ3214" s="12"/>
      <c r="AR3214" s="12"/>
      <c r="AS3214" s="12"/>
      <c r="AT3214" s="12"/>
      <c r="AU3214" s="12"/>
      <c r="AV3214" s="12"/>
      <c r="AW3214" s="12"/>
      <c r="AX3214" s="12"/>
      <c r="AY3214" s="12"/>
      <c r="AZ3214" s="12"/>
      <c r="BA3214" s="12"/>
      <c r="BB3214" s="12"/>
      <c r="BC3214" s="12"/>
      <c r="BD3214" s="12"/>
      <c r="BE3214" s="12"/>
      <c r="BF3214" s="12"/>
      <c r="BG3214" s="12"/>
      <c r="BH3214" s="12"/>
      <c r="BI3214" s="12"/>
      <c r="BJ3214" s="13"/>
      <c r="BK3214" s="13"/>
      <c r="BL3214" s="13"/>
      <c r="BM3214" s="13"/>
      <c r="BN3214" s="13"/>
    </row>
    <row r="3215" spans="1:66" x14ac:dyDescent="0.25">
      <c r="A3215" s="10"/>
      <c r="B3215" s="10"/>
      <c r="C3215" s="10"/>
      <c r="D3215" s="10"/>
      <c r="E3215" s="10"/>
      <c r="F3215" s="10"/>
      <c r="G3215" s="10"/>
      <c r="H3215" s="10"/>
      <c r="I3215" s="10"/>
      <c r="J3215" s="10"/>
      <c r="K3215" s="11"/>
      <c r="L3215" s="11"/>
      <c r="M3215" s="12"/>
      <c r="N3215" s="12"/>
      <c r="O3215" s="12"/>
      <c r="P3215" s="12"/>
      <c r="Q3215" s="12"/>
      <c r="R3215" s="12"/>
      <c r="S3215" s="12"/>
      <c r="T3215" s="12"/>
      <c r="U3215" s="12"/>
      <c r="V3215" s="12"/>
      <c r="W3215" s="12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2"/>
      <c r="AS3215" s="12"/>
      <c r="AT3215" s="12"/>
      <c r="AU3215" s="12"/>
      <c r="AV3215" s="12"/>
      <c r="AW3215" s="12"/>
      <c r="AX3215" s="12"/>
      <c r="AY3215" s="12"/>
      <c r="AZ3215" s="12"/>
      <c r="BA3215" s="12"/>
      <c r="BB3215" s="12"/>
      <c r="BC3215" s="12"/>
      <c r="BD3215" s="12"/>
      <c r="BE3215" s="12"/>
      <c r="BF3215" s="12"/>
      <c r="BG3215" s="12"/>
      <c r="BH3215" s="12"/>
      <c r="BI3215" s="12"/>
      <c r="BJ3215" s="13"/>
      <c r="BK3215" s="13"/>
      <c r="BL3215" s="13"/>
      <c r="BM3215" s="13"/>
      <c r="BN3215" s="13"/>
    </row>
    <row r="3216" spans="1:66" x14ac:dyDescent="0.25">
      <c r="A3216" s="10"/>
      <c r="B3216" s="10"/>
      <c r="C3216" s="10"/>
      <c r="D3216" s="10"/>
      <c r="E3216" s="10"/>
      <c r="F3216" s="10"/>
      <c r="G3216" s="10"/>
      <c r="H3216" s="10"/>
      <c r="I3216" s="10"/>
      <c r="J3216" s="10"/>
      <c r="K3216" s="11"/>
      <c r="L3216" s="11"/>
      <c r="M3216" s="12"/>
      <c r="N3216" s="12"/>
      <c r="O3216" s="12"/>
      <c r="P3216" s="12"/>
      <c r="Q3216" s="12"/>
      <c r="R3216" s="12"/>
      <c r="S3216" s="12"/>
      <c r="T3216" s="12"/>
      <c r="U3216" s="12"/>
      <c r="V3216" s="12"/>
      <c r="W3216" s="12"/>
      <c r="X3216" s="12"/>
      <c r="Y3216" s="12"/>
      <c r="Z3216" s="12"/>
      <c r="AA3216" s="12"/>
      <c r="AB3216" s="12"/>
      <c r="AC3216" s="12"/>
      <c r="AD3216" s="12"/>
      <c r="AE3216" s="12"/>
      <c r="AF3216" s="12"/>
      <c r="AG3216" s="12"/>
      <c r="AH3216" s="12"/>
      <c r="AI3216" s="12"/>
      <c r="AJ3216" s="12"/>
      <c r="AK3216" s="12"/>
      <c r="AL3216" s="12"/>
      <c r="AM3216" s="12"/>
      <c r="AN3216" s="12"/>
      <c r="AO3216" s="12"/>
      <c r="AP3216" s="12"/>
      <c r="AQ3216" s="12"/>
      <c r="AR3216" s="12"/>
      <c r="AS3216" s="12"/>
      <c r="AT3216" s="12"/>
      <c r="AU3216" s="12"/>
      <c r="AV3216" s="12"/>
      <c r="AW3216" s="12"/>
      <c r="AX3216" s="12"/>
      <c r="AY3216" s="12"/>
      <c r="AZ3216" s="12"/>
      <c r="BA3216" s="12"/>
      <c r="BB3216" s="12"/>
      <c r="BC3216" s="12"/>
      <c r="BD3216" s="12"/>
      <c r="BE3216" s="12"/>
      <c r="BF3216" s="12"/>
      <c r="BG3216" s="12"/>
      <c r="BH3216" s="12"/>
      <c r="BI3216" s="12"/>
      <c r="BJ3216" s="13"/>
      <c r="BK3216" s="13"/>
      <c r="BL3216" s="13"/>
      <c r="BM3216" s="13"/>
      <c r="BN3216" s="13"/>
    </row>
    <row r="3217" spans="1:66" x14ac:dyDescent="0.25">
      <c r="A3217" s="10"/>
      <c r="B3217" s="10"/>
      <c r="C3217" s="10"/>
      <c r="D3217" s="10"/>
      <c r="E3217" s="10"/>
      <c r="F3217" s="10"/>
      <c r="G3217" s="10"/>
      <c r="H3217" s="10"/>
      <c r="I3217" s="10"/>
      <c r="J3217" s="10"/>
      <c r="K3217" s="11"/>
      <c r="L3217" s="11"/>
      <c r="M3217" s="12"/>
      <c r="N3217" s="12"/>
      <c r="O3217" s="12"/>
      <c r="P3217" s="12"/>
      <c r="Q3217" s="12"/>
      <c r="R3217" s="12"/>
      <c r="S3217" s="12"/>
      <c r="T3217" s="12"/>
      <c r="U3217" s="12"/>
      <c r="V3217" s="12"/>
      <c r="W3217" s="12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2"/>
      <c r="AS3217" s="12"/>
      <c r="AT3217" s="12"/>
      <c r="AU3217" s="12"/>
      <c r="AV3217" s="12"/>
      <c r="AW3217" s="12"/>
      <c r="AX3217" s="12"/>
      <c r="AY3217" s="12"/>
      <c r="AZ3217" s="12"/>
      <c r="BA3217" s="12"/>
      <c r="BB3217" s="12"/>
      <c r="BC3217" s="12"/>
      <c r="BD3217" s="12"/>
      <c r="BE3217" s="12"/>
      <c r="BF3217" s="12"/>
      <c r="BG3217" s="12"/>
      <c r="BH3217" s="12"/>
      <c r="BI3217" s="12"/>
      <c r="BJ3217" s="13"/>
      <c r="BK3217" s="13"/>
      <c r="BL3217" s="13"/>
      <c r="BM3217" s="13"/>
      <c r="BN3217" s="13"/>
    </row>
    <row r="3218" spans="1:66" x14ac:dyDescent="0.25">
      <c r="A3218" s="10"/>
      <c r="B3218" s="10"/>
      <c r="C3218" s="10"/>
      <c r="D3218" s="10"/>
      <c r="E3218" s="10"/>
      <c r="F3218" s="10"/>
      <c r="G3218" s="10"/>
      <c r="H3218" s="10"/>
      <c r="I3218" s="10"/>
      <c r="J3218" s="10"/>
      <c r="K3218" s="11"/>
      <c r="L3218" s="11"/>
      <c r="M3218" s="12"/>
      <c r="N3218" s="12"/>
      <c r="O3218" s="12"/>
      <c r="P3218" s="12"/>
      <c r="Q3218" s="12"/>
      <c r="R3218" s="12"/>
      <c r="S3218" s="12"/>
      <c r="T3218" s="12"/>
      <c r="U3218" s="12"/>
      <c r="V3218" s="12"/>
      <c r="W3218" s="12"/>
      <c r="X3218" s="12"/>
      <c r="Y3218" s="12"/>
      <c r="Z3218" s="12"/>
      <c r="AA3218" s="12"/>
      <c r="AB3218" s="12"/>
      <c r="AC3218" s="12"/>
      <c r="AD3218" s="12"/>
      <c r="AE3218" s="12"/>
      <c r="AF3218" s="12"/>
      <c r="AG3218" s="12"/>
      <c r="AH3218" s="12"/>
      <c r="AI3218" s="12"/>
      <c r="AJ3218" s="12"/>
      <c r="AK3218" s="12"/>
      <c r="AL3218" s="12"/>
      <c r="AM3218" s="12"/>
      <c r="AN3218" s="12"/>
      <c r="AO3218" s="12"/>
      <c r="AP3218" s="12"/>
      <c r="AQ3218" s="12"/>
      <c r="AR3218" s="12"/>
      <c r="AS3218" s="12"/>
      <c r="AT3218" s="12"/>
      <c r="AU3218" s="12"/>
      <c r="AV3218" s="12"/>
      <c r="AW3218" s="12"/>
      <c r="AX3218" s="12"/>
      <c r="AY3218" s="12"/>
      <c r="AZ3218" s="12"/>
      <c r="BA3218" s="12"/>
      <c r="BB3218" s="12"/>
      <c r="BC3218" s="12"/>
      <c r="BD3218" s="12"/>
      <c r="BE3218" s="12"/>
      <c r="BF3218" s="12"/>
      <c r="BG3218" s="12"/>
      <c r="BH3218" s="12"/>
      <c r="BI3218" s="12"/>
      <c r="BJ3218" s="13"/>
      <c r="BK3218" s="13"/>
      <c r="BL3218" s="13"/>
      <c r="BM3218" s="13"/>
      <c r="BN3218" s="13"/>
    </row>
    <row r="3219" spans="1:66" x14ac:dyDescent="0.25">
      <c r="A3219" s="10"/>
      <c r="B3219" s="10"/>
      <c r="C3219" s="10"/>
      <c r="D3219" s="10"/>
      <c r="E3219" s="10"/>
      <c r="F3219" s="10"/>
      <c r="G3219" s="10"/>
      <c r="H3219" s="10"/>
      <c r="I3219" s="10"/>
      <c r="J3219" s="10"/>
      <c r="K3219" s="11"/>
      <c r="L3219" s="11"/>
      <c r="M3219" s="12"/>
      <c r="N3219" s="12"/>
      <c r="O3219" s="12"/>
      <c r="P3219" s="12"/>
      <c r="Q3219" s="12"/>
      <c r="R3219" s="12"/>
      <c r="S3219" s="12"/>
      <c r="T3219" s="12"/>
      <c r="U3219" s="12"/>
      <c r="V3219" s="12"/>
      <c r="W3219" s="12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2"/>
      <c r="AS3219" s="12"/>
      <c r="AT3219" s="12"/>
      <c r="AU3219" s="12"/>
      <c r="AV3219" s="12"/>
      <c r="AW3219" s="12"/>
      <c r="AX3219" s="12"/>
      <c r="AY3219" s="12"/>
      <c r="AZ3219" s="12"/>
      <c r="BA3219" s="12"/>
      <c r="BB3219" s="12"/>
      <c r="BC3219" s="12"/>
      <c r="BD3219" s="12"/>
      <c r="BE3219" s="12"/>
      <c r="BF3219" s="12"/>
      <c r="BG3219" s="12"/>
      <c r="BH3219" s="12"/>
      <c r="BI3219" s="12"/>
      <c r="BJ3219" s="13"/>
      <c r="BK3219" s="13"/>
      <c r="BL3219" s="13"/>
      <c r="BM3219" s="13"/>
      <c r="BN3219" s="13"/>
    </row>
    <row r="3220" spans="1:66" x14ac:dyDescent="0.25">
      <c r="A3220" s="10"/>
      <c r="B3220" s="10"/>
      <c r="C3220" s="10"/>
      <c r="D3220" s="10"/>
      <c r="E3220" s="10"/>
      <c r="F3220" s="10"/>
      <c r="G3220" s="10"/>
      <c r="H3220" s="10"/>
      <c r="I3220" s="10"/>
      <c r="J3220" s="10"/>
      <c r="K3220" s="11"/>
      <c r="L3220" s="11"/>
      <c r="M3220" s="12"/>
      <c r="N3220" s="12"/>
      <c r="O3220" s="12"/>
      <c r="P3220" s="12"/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12"/>
      <c r="AD3220" s="12"/>
      <c r="AE3220" s="12"/>
      <c r="AF3220" s="12"/>
      <c r="AG3220" s="12"/>
      <c r="AH3220" s="12"/>
      <c r="AI3220" s="12"/>
      <c r="AJ3220" s="12"/>
      <c r="AK3220" s="12"/>
      <c r="AL3220" s="12"/>
      <c r="AM3220" s="12"/>
      <c r="AN3220" s="12"/>
      <c r="AO3220" s="12"/>
      <c r="AP3220" s="12"/>
      <c r="AQ3220" s="12"/>
      <c r="AR3220" s="12"/>
      <c r="AS3220" s="12"/>
      <c r="AT3220" s="12"/>
      <c r="AU3220" s="12"/>
      <c r="AV3220" s="12"/>
      <c r="AW3220" s="12"/>
      <c r="AX3220" s="12"/>
      <c r="AY3220" s="12"/>
      <c r="AZ3220" s="12"/>
      <c r="BA3220" s="12"/>
      <c r="BB3220" s="12"/>
      <c r="BC3220" s="12"/>
      <c r="BD3220" s="12"/>
      <c r="BE3220" s="12"/>
      <c r="BF3220" s="12"/>
      <c r="BG3220" s="12"/>
      <c r="BH3220" s="12"/>
      <c r="BI3220" s="12"/>
      <c r="BJ3220" s="13"/>
      <c r="BK3220" s="13"/>
      <c r="BL3220" s="13"/>
      <c r="BM3220" s="13"/>
      <c r="BN3220" s="13"/>
    </row>
    <row r="3221" spans="1:66" x14ac:dyDescent="0.25">
      <c r="A3221" s="10"/>
      <c r="B3221" s="10"/>
      <c r="C3221" s="10"/>
      <c r="D3221" s="10"/>
      <c r="E3221" s="10"/>
      <c r="F3221" s="10"/>
      <c r="G3221" s="10"/>
      <c r="H3221" s="10"/>
      <c r="I3221" s="10"/>
      <c r="J3221" s="10"/>
      <c r="K3221" s="11"/>
      <c r="L3221" s="11"/>
      <c r="M3221" s="12"/>
      <c r="N3221" s="12"/>
      <c r="O3221" s="12"/>
      <c r="P3221" s="12"/>
      <c r="Q3221" s="12"/>
      <c r="R3221" s="12"/>
      <c r="S3221" s="12"/>
      <c r="T3221" s="12"/>
      <c r="U3221" s="12"/>
      <c r="V3221" s="12"/>
      <c r="W3221" s="12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2"/>
      <c r="AS3221" s="12"/>
      <c r="AT3221" s="12"/>
      <c r="AU3221" s="12"/>
      <c r="AV3221" s="12"/>
      <c r="AW3221" s="12"/>
      <c r="AX3221" s="12"/>
      <c r="AY3221" s="12"/>
      <c r="AZ3221" s="12"/>
      <c r="BA3221" s="12"/>
      <c r="BB3221" s="12"/>
      <c r="BC3221" s="12"/>
      <c r="BD3221" s="12"/>
      <c r="BE3221" s="12"/>
      <c r="BF3221" s="12"/>
      <c r="BG3221" s="12"/>
      <c r="BH3221" s="12"/>
      <c r="BI3221" s="12"/>
      <c r="BJ3221" s="13"/>
      <c r="BK3221" s="13"/>
      <c r="BL3221" s="13"/>
      <c r="BM3221" s="13"/>
      <c r="BN3221" s="13"/>
    </row>
    <row r="3222" spans="1:66" x14ac:dyDescent="0.25">
      <c r="A3222" s="10"/>
      <c r="B3222" s="10"/>
      <c r="C3222" s="10"/>
      <c r="D3222" s="10"/>
      <c r="E3222" s="10"/>
      <c r="F3222" s="10"/>
      <c r="G3222" s="10"/>
      <c r="H3222" s="10"/>
      <c r="I3222" s="10"/>
      <c r="J3222" s="10"/>
      <c r="K3222" s="11"/>
      <c r="L3222" s="11"/>
      <c r="M3222" s="12"/>
      <c r="N3222" s="12"/>
      <c r="O3222" s="12"/>
      <c r="P3222" s="12"/>
      <c r="Q3222" s="12"/>
      <c r="R3222" s="12"/>
      <c r="S3222" s="12"/>
      <c r="T3222" s="12"/>
      <c r="U3222" s="12"/>
      <c r="V3222" s="12"/>
      <c r="W3222" s="12"/>
      <c r="X3222" s="12"/>
      <c r="Y3222" s="12"/>
      <c r="Z3222" s="12"/>
      <c r="AA3222" s="12"/>
      <c r="AB3222" s="12"/>
      <c r="AC3222" s="12"/>
      <c r="AD3222" s="12"/>
      <c r="AE3222" s="12"/>
      <c r="AF3222" s="12"/>
      <c r="AG3222" s="12"/>
      <c r="AH3222" s="12"/>
      <c r="AI3222" s="12"/>
      <c r="AJ3222" s="12"/>
      <c r="AK3222" s="12"/>
      <c r="AL3222" s="12"/>
      <c r="AM3222" s="12"/>
      <c r="AN3222" s="12"/>
      <c r="AO3222" s="12"/>
      <c r="AP3222" s="12"/>
      <c r="AQ3222" s="12"/>
      <c r="AR3222" s="12"/>
      <c r="AS3222" s="12"/>
      <c r="AT3222" s="12"/>
      <c r="AU3222" s="12"/>
      <c r="AV3222" s="12"/>
      <c r="AW3222" s="12"/>
      <c r="AX3222" s="12"/>
      <c r="AY3222" s="12"/>
      <c r="AZ3222" s="12"/>
      <c r="BA3222" s="12"/>
      <c r="BB3222" s="12"/>
      <c r="BC3222" s="12"/>
      <c r="BD3222" s="12"/>
      <c r="BE3222" s="12"/>
      <c r="BF3222" s="12"/>
      <c r="BG3222" s="12"/>
      <c r="BH3222" s="12"/>
      <c r="BI3222" s="12"/>
      <c r="BJ3222" s="13"/>
      <c r="BK3222" s="13"/>
      <c r="BL3222" s="13"/>
      <c r="BM3222" s="13"/>
      <c r="BN3222" s="13"/>
    </row>
    <row r="3223" spans="1:66" x14ac:dyDescent="0.25">
      <c r="A3223" s="10"/>
      <c r="B3223" s="10"/>
      <c r="C3223" s="10"/>
      <c r="D3223" s="10"/>
      <c r="E3223" s="10"/>
      <c r="F3223" s="10"/>
      <c r="G3223" s="10"/>
      <c r="H3223" s="10"/>
      <c r="I3223" s="10"/>
      <c r="J3223" s="10"/>
      <c r="K3223" s="11"/>
      <c r="L3223" s="11"/>
      <c r="M3223" s="12"/>
      <c r="N3223" s="12"/>
      <c r="O3223" s="12"/>
      <c r="P3223" s="12"/>
      <c r="Q3223" s="12"/>
      <c r="R3223" s="12"/>
      <c r="S3223" s="12"/>
      <c r="T3223" s="12"/>
      <c r="U3223" s="12"/>
      <c r="V3223" s="12"/>
      <c r="W3223" s="12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2"/>
      <c r="AS3223" s="12"/>
      <c r="AT3223" s="12"/>
      <c r="AU3223" s="12"/>
      <c r="AV3223" s="12"/>
      <c r="AW3223" s="12"/>
      <c r="AX3223" s="12"/>
      <c r="AY3223" s="12"/>
      <c r="AZ3223" s="12"/>
      <c r="BA3223" s="12"/>
      <c r="BB3223" s="12"/>
      <c r="BC3223" s="12"/>
      <c r="BD3223" s="12"/>
      <c r="BE3223" s="12"/>
      <c r="BF3223" s="12"/>
      <c r="BG3223" s="12"/>
      <c r="BH3223" s="12"/>
      <c r="BI3223" s="12"/>
      <c r="BJ3223" s="13"/>
      <c r="BK3223" s="13"/>
      <c r="BL3223" s="13"/>
      <c r="BM3223" s="13"/>
      <c r="BN3223" s="13"/>
    </row>
    <row r="3224" spans="1:66" x14ac:dyDescent="0.25">
      <c r="A3224" s="10"/>
      <c r="B3224" s="10"/>
      <c r="C3224" s="10"/>
      <c r="D3224" s="10"/>
      <c r="E3224" s="10"/>
      <c r="F3224" s="10"/>
      <c r="G3224" s="10"/>
      <c r="H3224" s="10"/>
      <c r="I3224" s="10"/>
      <c r="J3224" s="10"/>
      <c r="K3224" s="11"/>
      <c r="L3224" s="11"/>
      <c r="M3224" s="12"/>
      <c r="N3224" s="12"/>
      <c r="O3224" s="12"/>
      <c r="P3224" s="12"/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  <c r="AA3224" s="12"/>
      <c r="AB3224" s="12"/>
      <c r="AC3224" s="12"/>
      <c r="AD3224" s="12"/>
      <c r="AE3224" s="12"/>
      <c r="AF3224" s="12"/>
      <c r="AG3224" s="12"/>
      <c r="AH3224" s="12"/>
      <c r="AI3224" s="12"/>
      <c r="AJ3224" s="12"/>
      <c r="AK3224" s="12"/>
      <c r="AL3224" s="12"/>
      <c r="AM3224" s="12"/>
      <c r="AN3224" s="12"/>
      <c r="AO3224" s="12"/>
      <c r="AP3224" s="12"/>
      <c r="AQ3224" s="12"/>
      <c r="AR3224" s="12"/>
      <c r="AS3224" s="12"/>
      <c r="AT3224" s="12"/>
      <c r="AU3224" s="12"/>
      <c r="AV3224" s="12"/>
      <c r="AW3224" s="12"/>
      <c r="AX3224" s="12"/>
      <c r="AY3224" s="12"/>
      <c r="AZ3224" s="12"/>
      <c r="BA3224" s="12"/>
      <c r="BB3224" s="12"/>
      <c r="BC3224" s="12"/>
      <c r="BD3224" s="12"/>
      <c r="BE3224" s="12"/>
      <c r="BF3224" s="12"/>
      <c r="BG3224" s="12"/>
      <c r="BH3224" s="12"/>
      <c r="BI3224" s="12"/>
      <c r="BJ3224" s="13"/>
      <c r="BK3224" s="13"/>
      <c r="BL3224" s="13"/>
      <c r="BM3224" s="13"/>
      <c r="BN3224" s="13"/>
    </row>
    <row r="3225" spans="1:66" x14ac:dyDescent="0.25">
      <c r="A3225" s="10"/>
      <c r="B3225" s="10"/>
      <c r="C3225" s="10"/>
      <c r="D3225" s="10"/>
      <c r="E3225" s="10"/>
      <c r="F3225" s="10"/>
      <c r="G3225" s="10"/>
      <c r="H3225" s="10"/>
      <c r="I3225" s="10"/>
      <c r="J3225" s="10"/>
      <c r="K3225" s="11"/>
      <c r="L3225" s="11"/>
      <c r="M3225" s="12"/>
      <c r="N3225" s="12"/>
      <c r="O3225" s="12"/>
      <c r="P3225" s="12"/>
      <c r="Q3225" s="12"/>
      <c r="R3225" s="12"/>
      <c r="S3225" s="12"/>
      <c r="T3225" s="12"/>
      <c r="U3225" s="12"/>
      <c r="V3225" s="12"/>
      <c r="W3225" s="12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2"/>
      <c r="AS3225" s="12"/>
      <c r="AT3225" s="12"/>
      <c r="AU3225" s="12"/>
      <c r="AV3225" s="12"/>
      <c r="AW3225" s="12"/>
      <c r="AX3225" s="12"/>
      <c r="AY3225" s="12"/>
      <c r="AZ3225" s="12"/>
      <c r="BA3225" s="12"/>
      <c r="BB3225" s="12"/>
      <c r="BC3225" s="12"/>
      <c r="BD3225" s="12"/>
      <c r="BE3225" s="12"/>
      <c r="BF3225" s="12"/>
      <c r="BG3225" s="12"/>
      <c r="BH3225" s="12"/>
      <c r="BI3225" s="12"/>
      <c r="BJ3225" s="13"/>
      <c r="BK3225" s="13"/>
      <c r="BL3225" s="13"/>
      <c r="BM3225" s="13"/>
      <c r="BN3225" s="13"/>
    </row>
    <row r="3226" spans="1:66" x14ac:dyDescent="0.25">
      <c r="A3226" s="10"/>
      <c r="B3226" s="10"/>
      <c r="C3226" s="10"/>
      <c r="D3226" s="10"/>
      <c r="E3226" s="10"/>
      <c r="F3226" s="10"/>
      <c r="G3226" s="10"/>
      <c r="H3226" s="10"/>
      <c r="I3226" s="10"/>
      <c r="J3226" s="10"/>
      <c r="K3226" s="11"/>
      <c r="L3226" s="11"/>
      <c r="M3226" s="12"/>
      <c r="N3226" s="12"/>
      <c r="O3226" s="12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12"/>
      <c r="AE3226" s="12"/>
      <c r="AF3226" s="12"/>
      <c r="AG3226" s="12"/>
      <c r="AH3226" s="12"/>
      <c r="AI3226" s="12"/>
      <c r="AJ3226" s="12"/>
      <c r="AK3226" s="12"/>
      <c r="AL3226" s="12"/>
      <c r="AM3226" s="12"/>
      <c r="AN3226" s="12"/>
      <c r="AO3226" s="12"/>
      <c r="AP3226" s="12"/>
      <c r="AQ3226" s="12"/>
      <c r="AR3226" s="12"/>
      <c r="AS3226" s="12"/>
      <c r="AT3226" s="12"/>
      <c r="AU3226" s="12"/>
      <c r="AV3226" s="12"/>
      <c r="AW3226" s="12"/>
      <c r="AX3226" s="12"/>
      <c r="AY3226" s="12"/>
      <c r="AZ3226" s="12"/>
      <c r="BA3226" s="12"/>
      <c r="BB3226" s="12"/>
      <c r="BC3226" s="12"/>
      <c r="BD3226" s="12"/>
      <c r="BE3226" s="12"/>
      <c r="BF3226" s="12"/>
      <c r="BG3226" s="12"/>
      <c r="BH3226" s="12"/>
      <c r="BI3226" s="12"/>
      <c r="BJ3226" s="13"/>
      <c r="BK3226" s="13"/>
      <c r="BL3226" s="13"/>
      <c r="BM3226" s="13"/>
      <c r="BN3226" s="13"/>
    </row>
    <row r="3227" spans="1:66" x14ac:dyDescent="0.25">
      <c r="A3227" s="10"/>
      <c r="B3227" s="10"/>
      <c r="C3227" s="10"/>
      <c r="D3227" s="10"/>
      <c r="E3227" s="10"/>
      <c r="F3227" s="10"/>
      <c r="G3227" s="10"/>
      <c r="H3227" s="10"/>
      <c r="I3227" s="10"/>
      <c r="J3227" s="10"/>
      <c r="K3227" s="11"/>
      <c r="L3227" s="11"/>
      <c r="M3227" s="12"/>
      <c r="N3227" s="12"/>
      <c r="O3227" s="12"/>
      <c r="P3227" s="12"/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2"/>
      <c r="AS3227" s="12"/>
      <c r="AT3227" s="12"/>
      <c r="AU3227" s="12"/>
      <c r="AV3227" s="12"/>
      <c r="AW3227" s="12"/>
      <c r="AX3227" s="12"/>
      <c r="AY3227" s="12"/>
      <c r="AZ3227" s="12"/>
      <c r="BA3227" s="12"/>
      <c r="BB3227" s="12"/>
      <c r="BC3227" s="12"/>
      <c r="BD3227" s="12"/>
      <c r="BE3227" s="12"/>
      <c r="BF3227" s="12"/>
      <c r="BG3227" s="12"/>
      <c r="BH3227" s="12"/>
      <c r="BI3227" s="12"/>
      <c r="BJ3227" s="13"/>
      <c r="BK3227" s="13"/>
      <c r="BL3227" s="13"/>
      <c r="BM3227" s="13"/>
      <c r="BN3227" s="13"/>
    </row>
    <row r="3228" spans="1:66" x14ac:dyDescent="0.25">
      <c r="A3228" s="10"/>
      <c r="B3228" s="10"/>
      <c r="C3228" s="10"/>
      <c r="D3228" s="10"/>
      <c r="E3228" s="10"/>
      <c r="F3228" s="10"/>
      <c r="G3228" s="10"/>
      <c r="H3228" s="10"/>
      <c r="I3228" s="10"/>
      <c r="J3228" s="10"/>
      <c r="K3228" s="11"/>
      <c r="L3228" s="11"/>
      <c r="M3228" s="12"/>
      <c r="N3228" s="12"/>
      <c r="O3228" s="12"/>
      <c r="P3228" s="12"/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  <c r="AA3228" s="12"/>
      <c r="AB3228" s="12"/>
      <c r="AC3228" s="12"/>
      <c r="AD3228" s="12"/>
      <c r="AE3228" s="12"/>
      <c r="AF3228" s="12"/>
      <c r="AG3228" s="12"/>
      <c r="AH3228" s="12"/>
      <c r="AI3228" s="12"/>
      <c r="AJ3228" s="12"/>
      <c r="AK3228" s="12"/>
      <c r="AL3228" s="12"/>
      <c r="AM3228" s="12"/>
      <c r="AN3228" s="12"/>
      <c r="AO3228" s="12"/>
      <c r="AP3228" s="12"/>
      <c r="AQ3228" s="12"/>
      <c r="AR3228" s="12"/>
      <c r="AS3228" s="12"/>
      <c r="AT3228" s="12"/>
      <c r="AU3228" s="12"/>
      <c r="AV3228" s="12"/>
      <c r="AW3228" s="12"/>
      <c r="AX3228" s="12"/>
      <c r="AY3228" s="12"/>
      <c r="AZ3228" s="12"/>
      <c r="BA3228" s="12"/>
      <c r="BB3228" s="12"/>
      <c r="BC3228" s="12"/>
      <c r="BD3228" s="12"/>
      <c r="BE3228" s="12"/>
      <c r="BF3228" s="12"/>
      <c r="BG3228" s="12"/>
      <c r="BH3228" s="12"/>
      <c r="BI3228" s="12"/>
      <c r="BJ3228" s="13"/>
      <c r="BK3228" s="13"/>
      <c r="BL3228" s="13"/>
      <c r="BM3228" s="13"/>
      <c r="BN3228" s="13"/>
    </row>
    <row r="3229" spans="1:66" x14ac:dyDescent="0.25">
      <c r="A3229" s="10"/>
      <c r="B3229" s="10"/>
      <c r="C3229" s="10"/>
      <c r="D3229" s="10"/>
      <c r="E3229" s="10"/>
      <c r="F3229" s="10"/>
      <c r="G3229" s="10"/>
      <c r="H3229" s="10"/>
      <c r="I3229" s="10"/>
      <c r="J3229" s="10"/>
      <c r="K3229" s="11"/>
      <c r="L3229" s="11"/>
      <c r="M3229" s="12"/>
      <c r="N3229" s="12"/>
      <c r="O3229" s="12"/>
      <c r="P3229" s="12"/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2"/>
      <c r="AS3229" s="12"/>
      <c r="AT3229" s="12"/>
      <c r="AU3229" s="12"/>
      <c r="AV3229" s="12"/>
      <c r="AW3229" s="12"/>
      <c r="AX3229" s="12"/>
      <c r="AY3229" s="12"/>
      <c r="AZ3229" s="12"/>
      <c r="BA3229" s="12"/>
      <c r="BB3229" s="12"/>
      <c r="BC3229" s="12"/>
      <c r="BD3229" s="12"/>
      <c r="BE3229" s="12"/>
      <c r="BF3229" s="12"/>
      <c r="BG3229" s="12"/>
      <c r="BH3229" s="12"/>
      <c r="BI3229" s="12"/>
      <c r="BJ3229" s="13"/>
      <c r="BK3229" s="13"/>
      <c r="BL3229" s="13"/>
      <c r="BM3229" s="13"/>
      <c r="BN3229" s="13"/>
    </row>
    <row r="3230" spans="1:66" x14ac:dyDescent="0.25">
      <c r="A3230" s="10"/>
      <c r="B3230" s="10"/>
      <c r="C3230" s="10"/>
      <c r="D3230" s="10"/>
      <c r="E3230" s="10"/>
      <c r="F3230" s="10"/>
      <c r="G3230" s="10"/>
      <c r="H3230" s="10"/>
      <c r="I3230" s="10"/>
      <c r="J3230" s="10"/>
      <c r="K3230" s="11"/>
      <c r="L3230" s="11"/>
      <c r="M3230" s="12"/>
      <c r="N3230" s="12"/>
      <c r="O3230" s="12"/>
      <c r="P3230" s="12"/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  <c r="AA3230" s="12"/>
      <c r="AB3230" s="12"/>
      <c r="AC3230" s="12"/>
      <c r="AD3230" s="12"/>
      <c r="AE3230" s="12"/>
      <c r="AF3230" s="12"/>
      <c r="AG3230" s="12"/>
      <c r="AH3230" s="12"/>
      <c r="AI3230" s="12"/>
      <c r="AJ3230" s="12"/>
      <c r="AK3230" s="12"/>
      <c r="AL3230" s="12"/>
      <c r="AM3230" s="12"/>
      <c r="AN3230" s="12"/>
      <c r="AO3230" s="12"/>
      <c r="AP3230" s="12"/>
      <c r="AQ3230" s="12"/>
      <c r="AR3230" s="12"/>
      <c r="AS3230" s="12"/>
      <c r="AT3230" s="12"/>
      <c r="AU3230" s="12"/>
      <c r="AV3230" s="12"/>
      <c r="AW3230" s="12"/>
      <c r="AX3230" s="12"/>
      <c r="AY3230" s="12"/>
      <c r="AZ3230" s="12"/>
      <c r="BA3230" s="12"/>
      <c r="BB3230" s="12"/>
      <c r="BC3230" s="12"/>
      <c r="BD3230" s="12"/>
      <c r="BE3230" s="12"/>
      <c r="BF3230" s="12"/>
      <c r="BG3230" s="12"/>
      <c r="BH3230" s="12"/>
      <c r="BI3230" s="12"/>
      <c r="BJ3230" s="13"/>
      <c r="BK3230" s="13"/>
      <c r="BL3230" s="13"/>
      <c r="BM3230" s="13"/>
      <c r="BN3230" s="13"/>
    </row>
    <row r="3231" spans="1:66" x14ac:dyDescent="0.25">
      <c r="A3231" s="10"/>
      <c r="B3231" s="10"/>
      <c r="C3231" s="10"/>
      <c r="D3231" s="10"/>
      <c r="E3231" s="10"/>
      <c r="F3231" s="10"/>
      <c r="G3231" s="10"/>
      <c r="H3231" s="10"/>
      <c r="I3231" s="10"/>
      <c r="J3231" s="10"/>
      <c r="K3231" s="11"/>
      <c r="L3231" s="11"/>
      <c r="M3231" s="12"/>
      <c r="N3231" s="12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2"/>
      <c r="AS3231" s="12"/>
      <c r="AT3231" s="12"/>
      <c r="AU3231" s="12"/>
      <c r="AV3231" s="12"/>
      <c r="AW3231" s="12"/>
      <c r="AX3231" s="12"/>
      <c r="AY3231" s="12"/>
      <c r="AZ3231" s="12"/>
      <c r="BA3231" s="12"/>
      <c r="BB3231" s="12"/>
      <c r="BC3231" s="12"/>
      <c r="BD3231" s="12"/>
      <c r="BE3231" s="12"/>
      <c r="BF3231" s="12"/>
      <c r="BG3231" s="12"/>
      <c r="BH3231" s="12"/>
      <c r="BI3231" s="12"/>
      <c r="BJ3231" s="13"/>
      <c r="BK3231" s="13"/>
      <c r="BL3231" s="13"/>
      <c r="BM3231" s="13"/>
      <c r="BN3231" s="13"/>
    </row>
    <row r="3232" spans="1:66" x14ac:dyDescent="0.25">
      <c r="A3232" s="10"/>
      <c r="B3232" s="10"/>
      <c r="C3232" s="10"/>
      <c r="D3232" s="10"/>
      <c r="E3232" s="10"/>
      <c r="F3232" s="10"/>
      <c r="G3232" s="10"/>
      <c r="H3232" s="10"/>
      <c r="I3232" s="10"/>
      <c r="J3232" s="10"/>
      <c r="K3232" s="11"/>
      <c r="L3232" s="11"/>
      <c r="M3232" s="12"/>
      <c r="N3232" s="12"/>
      <c r="O3232" s="12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12"/>
      <c r="AE3232" s="12"/>
      <c r="AF3232" s="12"/>
      <c r="AG3232" s="12"/>
      <c r="AH3232" s="12"/>
      <c r="AI3232" s="12"/>
      <c r="AJ3232" s="12"/>
      <c r="AK3232" s="12"/>
      <c r="AL3232" s="12"/>
      <c r="AM3232" s="12"/>
      <c r="AN3232" s="12"/>
      <c r="AO3232" s="12"/>
      <c r="AP3232" s="12"/>
      <c r="AQ3232" s="12"/>
      <c r="AR3232" s="12"/>
      <c r="AS3232" s="12"/>
      <c r="AT3232" s="12"/>
      <c r="AU3232" s="12"/>
      <c r="AV3232" s="12"/>
      <c r="AW3232" s="12"/>
      <c r="AX3232" s="12"/>
      <c r="AY3232" s="12"/>
      <c r="AZ3232" s="12"/>
      <c r="BA3232" s="12"/>
      <c r="BB3232" s="12"/>
      <c r="BC3232" s="12"/>
      <c r="BD3232" s="12"/>
      <c r="BE3232" s="12"/>
      <c r="BF3232" s="12"/>
      <c r="BG3232" s="12"/>
      <c r="BH3232" s="12"/>
      <c r="BI3232" s="12"/>
      <c r="BJ3232" s="13"/>
      <c r="BK3232" s="13"/>
      <c r="BL3232" s="13"/>
      <c r="BM3232" s="13"/>
      <c r="BN3232" s="13"/>
    </row>
    <row r="3233" spans="1:66" x14ac:dyDescent="0.25">
      <c r="A3233" s="10"/>
      <c r="B3233" s="10"/>
      <c r="C3233" s="10"/>
      <c r="D3233" s="10"/>
      <c r="E3233" s="10"/>
      <c r="F3233" s="10"/>
      <c r="G3233" s="10"/>
      <c r="H3233" s="10"/>
      <c r="I3233" s="10"/>
      <c r="J3233" s="10"/>
      <c r="K3233" s="11"/>
      <c r="L3233" s="11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2"/>
      <c r="AS3233" s="12"/>
      <c r="AT3233" s="12"/>
      <c r="AU3233" s="12"/>
      <c r="AV3233" s="12"/>
      <c r="AW3233" s="12"/>
      <c r="AX3233" s="12"/>
      <c r="AY3233" s="12"/>
      <c r="AZ3233" s="12"/>
      <c r="BA3233" s="12"/>
      <c r="BB3233" s="12"/>
      <c r="BC3233" s="12"/>
      <c r="BD3233" s="12"/>
      <c r="BE3233" s="12"/>
      <c r="BF3233" s="12"/>
      <c r="BG3233" s="12"/>
      <c r="BH3233" s="12"/>
      <c r="BI3233" s="12"/>
      <c r="BJ3233" s="13"/>
      <c r="BK3233" s="13"/>
      <c r="BL3233" s="13"/>
      <c r="BM3233" s="13"/>
      <c r="BN3233" s="13"/>
    </row>
    <row r="3234" spans="1:66" x14ac:dyDescent="0.25">
      <c r="A3234" s="10"/>
      <c r="B3234" s="10"/>
      <c r="C3234" s="10"/>
      <c r="D3234" s="10"/>
      <c r="E3234" s="10"/>
      <c r="F3234" s="10"/>
      <c r="G3234" s="10"/>
      <c r="H3234" s="10"/>
      <c r="I3234" s="10"/>
      <c r="J3234" s="10"/>
      <c r="K3234" s="11"/>
      <c r="L3234" s="11"/>
      <c r="M3234" s="12"/>
      <c r="N3234" s="12"/>
      <c r="O3234" s="12"/>
      <c r="P3234" s="12"/>
      <c r="Q3234" s="12"/>
      <c r="R3234" s="12"/>
      <c r="S3234" s="12"/>
      <c r="T3234" s="12"/>
      <c r="U3234" s="12"/>
      <c r="V3234" s="12"/>
      <c r="W3234" s="12"/>
      <c r="X3234" s="12"/>
      <c r="Y3234" s="12"/>
      <c r="Z3234" s="12"/>
      <c r="AA3234" s="12"/>
      <c r="AB3234" s="12"/>
      <c r="AC3234" s="12"/>
      <c r="AD3234" s="12"/>
      <c r="AE3234" s="12"/>
      <c r="AF3234" s="12"/>
      <c r="AG3234" s="12"/>
      <c r="AH3234" s="12"/>
      <c r="AI3234" s="12"/>
      <c r="AJ3234" s="12"/>
      <c r="AK3234" s="12"/>
      <c r="AL3234" s="12"/>
      <c r="AM3234" s="12"/>
      <c r="AN3234" s="12"/>
      <c r="AO3234" s="12"/>
      <c r="AP3234" s="12"/>
      <c r="AQ3234" s="12"/>
      <c r="AR3234" s="12"/>
      <c r="AS3234" s="12"/>
      <c r="AT3234" s="12"/>
      <c r="AU3234" s="12"/>
      <c r="AV3234" s="12"/>
      <c r="AW3234" s="12"/>
      <c r="AX3234" s="12"/>
      <c r="AY3234" s="12"/>
      <c r="AZ3234" s="12"/>
      <c r="BA3234" s="12"/>
      <c r="BB3234" s="12"/>
      <c r="BC3234" s="12"/>
      <c r="BD3234" s="12"/>
      <c r="BE3234" s="12"/>
      <c r="BF3234" s="12"/>
      <c r="BG3234" s="12"/>
      <c r="BH3234" s="12"/>
      <c r="BI3234" s="12"/>
      <c r="BJ3234" s="13"/>
      <c r="BK3234" s="13"/>
      <c r="BL3234" s="13"/>
      <c r="BM3234" s="13"/>
      <c r="BN3234" s="13"/>
    </row>
    <row r="3235" spans="1:66" x14ac:dyDescent="0.25">
      <c r="A3235" s="10"/>
      <c r="B3235" s="10"/>
      <c r="C3235" s="10"/>
      <c r="D3235" s="10"/>
      <c r="E3235" s="10"/>
      <c r="F3235" s="10"/>
      <c r="G3235" s="10"/>
      <c r="H3235" s="10"/>
      <c r="I3235" s="10"/>
      <c r="J3235" s="10"/>
      <c r="K3235" s="11"/>
      <c r="L3235" s="11"/>
      <c r="M3235" s="12"/>
      <c r="N3235" s="12"/>
      <c r="O3235" s="12"/>
      <c r="P3235" s="12"/>
      <c r="Q3235" s="12"/>
      <c r="R3235" s="12"/>
      <c r="S3235" s="12"/>
      <c r="T3235" s="12"/>
      <c r="U3235" s="12"/>
      <c r="V3235" s="12"/>
      <c r="W3235" s="12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2"/>
      <c r="AS3235" s="12"/>
      <c r="AT3235" s="12"/>
      <c r="AU3235" s="12"/>
      <c r="AV3235" s="12"/>
      <c r="AW3235" s="12"/>
      <c r="AX3235" s="12"/>
      <c r="AY3235" s="12"/>
      <c r="AZ3235" s="12"/>
      <c r="BA3235" s="12"/>
      <c r="BB3235" s="12"/>
      <c r="BC3235" s="12"/>
      <c r="BD3235" s="12"/>
      <c r="BE3235" s="12"/>
      <c r="BF3235" s="12"/>
      <c r="BG3235" s="12"/>
      <c r="BH3235" s="12"/>
      <c r="BI3235" s="12"/>
      <c r="BJ3235" s="13"/>
      <c r="BK3235" s="13"/>
      <c r="BL3235" s="13"/>
      <c r="BM3235" s="13"/>
      <c r="BN3235" s="13"/>
    </row>
    <row r="3236" spans="1:66" x14ac:dyDescent="0.25">
      <c r="A3236" s="10"/>
      <c r="B3236" s="10"/>
      <c r="C3236" s="10"/>
      <c r="D3236" s="10"/>
      <c r="E3236" s="10"/>
      <c r="F3236" s="10"/>
      <c r="G3236" s="10"/>
      <c r="H3236" s="10"/>
      <c r="I3236" s="10"/>
      <c r="J3236" s="10"/>
      <c r="K3236" s="11"/>
      <c r="L3236" s="11"/>
      <c r="M3236" s="12"/>
      <c r="N3236" s="12"/>
      <c r="O3236" s="12"/>
      <c r="P3236" s="12"/>
      <c r="Q3236" s="12"/>
      <c r="R3236" s="12"/>
      <c r="S3236" s="12"/>
      <c r="T3236" s="12"/>
      <c r="U3236" s="12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12"/>
      <c r="AF3236" s="12"/>
      <c r="AG3236" s="12"/>
      <c r="AH3236" s="12"/>
      <c r="AI3236" s="12"/>
      <c r="AJ3236" s="12"/>
      <c r="AK3236" s="12"/>
      <c r="AL3236" s="12"/>
      <c r="AM3236" s="12"/>
      <c r="AN3236" s="12"/>
      <c r="AO3236" s="12"/>
      <c r="AP3236" s="12"/>
      <c r="AQ3236" s="12"/>
      <c r="AR3236" s="12"/>
      <c r="AS3236" s="12"/>
      <c r="AT3236" s="12"/>
      <c r="AU3236" s="12"/>
      <c r="AV3236" s="12"/>
      <c r="AW3236" s="12"/>
      <c r="AX3236" s="12"/>
      <c r="AY3236" s="12"/>
      <c r="AZ3236" s="12"/>
      <c r="BA3236" s="12"/>
      <c r="BB3236" s="12"/>
      <c r="BC3236" s="12"/>
      <c r="BD3236" s="12"/>
      <c r="BE3236" s="12"/>
      <c r="BF3236" s="12"/>
      <c r="BG3236" s="12"/>
      <c r="BH3236" s="12"/>
      <c r="BI3236" s="12"/>
      <c r="BJ3236" s="13"/>
      <c r="BK3236" s="13"/>
      <c r="BL3236" s="13"/>
      <c r="BM3236" s="13"/>
      <c r="BN3236" s="13"/>
    </row>
    <row r="3237" spans="1:66" x14ac:dyDescent="0.25">
      <c r="A3237" s="10"/>
      <c r="B3237" s="10"/>
      <c r="C3237" s="10"/>
      <c r="D3237" s="10"/>
      <c r="E3237" s="10"/>
      <c r="F3237" s="10"/>
      <c r="G3237" s="10"/>
      <c r="H3237" s="10"/>
      <c r="I3237" s="10"/>
      <c r="J3237" s="10"/>
      <c r="K3237" s="11"/>
      <c r="L3237" s="11"/>
      <c r="M3237" s="12"/>
      <c r="N3237" s="12"/>
      <c r="O3237" s="12"/>
      <c r="P3237" s="12"/>
      <c r="Q3237" s="12"/>
      <c r="R3237" s="12"/>
      <c r="S3237" s="12"/>
      <c r="T3237" s="12"/>
      <c r="U3237" s="12"/>
      <c r="V3237" s="12"/>
      <c r="W3237" s="12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2"/>
      <c r="AS3237" s="12"/>
      <c r="AT3237" s="12"/>
      <c r="AU3237" s="12"/>
      <c r="AV3237" s="12"/>
      <c r="AW3237" s="12"/>
      <c r="AX3237" s="12"/>
      <c r="AY3237" s="12"/>
      <c r="AZ3237" s="12"/>
      <c r="BA3237" s="12"/>
      <c r="BB3237" s="12"/>
      <c r="BC3237" s="12"/>
      <c r="BD3237" s="12"/>
      <c r="BE3237" s="12"/>
      <c r="BF3237" s="12"/>
      <c r="BG3237" s="12"/>
      <c r="BH3237" s="12"/>
      <c r="BI3237" s="12"/>
      <c r="BJ3237" s="13"/>
      <c r="BK3237" s="13"/>
      <c r="BL3237" s="13"/>
      <c r="BM3237" s="13"/>
      <c r="BN3237" s="13"/>
    </row>
    <row r="3238" spans="1:66" x14ac:dyDescent="0.25">
      <c r="A3238" s="10"/>
      <c r="B3238" s="10"/>
      <c r="C3238" s="10"/>
      <c r="D3238" s="10"/>
      <c r="E3238" s="10"/>
      <c r="F3238" s="10"/>
      <c r="G3238" s="10"/>
      <c r="H3238" s="10"/>
      <c r="I3238" s="10"/>
      <c r="J3238" s="10"/>
      <c r="K3238" s="11"/>
      <c r="L3238" s="11"/>
      <c r="M3238" s="12"/>
      <c r="N3238" s="12"/>
      <c r="O3238" s="12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12"/>
      <c r="AE3238" s="12"/>
      <c r="AF3238" s="12"/>
      <c r="AG3238" s="12"/>
      <c r="AH3238" s="12"/>
      <c r="AI3238" s="12"/>
      <c r="AJ3238" s="12"/>
      <c r="AK3238" s="12"/>
      <c r="AL3238" s="12"/>
      <c r="AM3238" s="12"/>
      <c r="AN3238" s="12"/>
      <c r="AO3238" s="12"/>
      <c r="AP3238" s="12"/>
      <c r="AQ3238" s="12"/>
      <c r="AR3238" s="12"/>
      <c r="AS3238" s="12"/>
      <c r="AT3238" s="12"/>
      <c r="AU3238" s="12"/>
      <c r="AV3238" s="12"/>
      <c r="AW3238" s="12"/>
      <c r="AX3238" s="12"/>
      <c r="AY3238" s="12"/>
      <c r="AZ3238" s="12"/>
      <c r="BA3238" s="12"/>
      <c r="BB3238" s="12"/>
      <c r="BC3238" s="12"/>
      <c r="BD3238" s="12"/>
      <c r="BE3238" s="12"/>
      <c r="BF3238" s="12"/>
      <c r="BG3238" s="12"/>
      <c r="BH3238" s="12"/>
      <c r="BI3238" s="12"/>
      <c r="BJ3238" s="13"/>
      <c r="BK3238" s="13"/>
      <c r="BL3238" s="13"/>
      <c r="BM3238" s="13"/>
      <c r="BN3238" s="13"/>
    </row>
    <row r="3239" spans="1:66" x14ac:dyDescent="0.25">
      <c r="A3239" s="10"/>
      <c r="B3239" s="10"/>
      <c r="C3239" s="10"/>
      <c r="D3239" s="10"/>
      <c r="E3239" s="10"/>
      <c r="F3239" s="10"/>
      <c r="G3239" s="10"/>
      <c r="H3239" s="10"/>
      <c r="I3239" s="10"/>
      <c r="J3239" s="10"/>
      <c r="K3239" s="11"/>
      <c r="L3239" s="11"/>
      <c r="M3239" s="12"/>
      <c r="N3239" s="12"/>
      <c r="O3239" s="12"/>
      <c r="P3239" s="12"/>
      <c r="Q3239" s="12"/>
      <c r="R3239" s="12"/>
      <c r="S3239" s="12"/>
      <c r="T3239" s="12"/>
      <c r="U3239" s="12"/>
      <c r="V3239" s="12"/>
      <c r="W3239" s="12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2"/>
      <c r="AS3239" s="12"/>
      <c r="AT3239" s="12"/>
      <c r="AU3239" s="12"/>
      <c r="AV3239" s="12"/>
      <c r="AW3239" s="12"/>
      <c r="AX3239" s="12"/>
      <c r="AY3239" s="12"/>
      <c r="AZ3239" s="12"/>
      <c r="BA3239" s="12"/>
      <c r="BB3239" s="12"/>
      <c r="BC3239" s="12"/>
      <c r="BD3239" s="12"/>
      <c r="BE3239" s="12"/>
      <c r="BF3239" s="12"/>
      <c r="BG3239" s="12"/>
      <c r="BH3239" s="12"/>
      <c r="BI3239" s="12"/>
      <c r="BJ3239" s="13"/>
      <c r="BK3239" s="13"/>
      <c r="BL3239" s="13"/>
      <c r="BM3239" s="13"/>
      <c r="BN3239" s="13"/>
    </row>
    <row r="3240" spans="1:66" x14ac:dyDescent="0.25">
      <c r="A3240" s="10"/>
      <c r="B3240" s="10"/>
      <c r="C3240" s="10"/>
      <c r="D3240" s="10"/>
      <c r="E3240" s="10"/>
      <c r="F3240" s="10"/>
      <c r="G3240" s="10"/>
      <c r="H3240" s="10"/>
      <c r="I3240" s="10"/>
      <c r="J3240" s="10"/>
      <c r="K3240" s="11"/>
      <c r="L3240" s="11"/>
      <c r="M3240" s="12"/>
      <c r="N3240" s="12"/>
      <c r="O3240" s="12"/>
      <c r="P3240" s="12"/>
      <c r="Q3240" s="12"/>
      <c r="R3240" s="12"/>
      <c r="S3240" s="12"/>
      <c r="T3240" s="12"/>
      <c r="U3240" s="12"/>
      <c r="V3240" s="12"/>
      <c r="W3240" s="12"/>
      <c r="X3240" s="12"/>
      <c r="Y3240" s="12"/>
      <c r="Z3240" s="12"/>
      <c r="AA3240" s="12"/>
      <c r="AB3240" s="12"/>
      <c r="AC3240" s="12"/>
      <c r="AD3240" s="12"/>
      <c r="AE3240" s="12"/>
      <c r="AF3240" s="12"/>
      <c r="AG3240" s="12"/>
      <c r="AH3240" s="12"/>
      <c r="AI3240" s="12"/>
      <c r="AJ3240" s="12"/>
      <c r="AK3240" s="12"/>
      <c r="AL3240" s="12"/>
      <c r="AM3240" s="12"/>
      <c r="AN3240" s="12"/>
      <c r="AO3240" s="12"/>
      <c r="AP3240" s="12"/>
      <c r="AQ3240" s="12"/>
      <c r="AR3240" s="12"/>
      <c r="AS3240" s="12"/>
      <c r="AT3240" s="12"/>
      <c r="AU3240" s="12"/>
      <c r="AV3240" s="12"/>
      <c r="AW3240" s="12"/>
      <c r="AX3240" s="12"/>
      <c r="AY3240" s="12"/>
      <c r="AZ3240" s="12"/>
      <c r="BA3240" s="12"/>
      <c r="BB3240" s="12"/>
      <c r="BC3240" s="12"/>
      <c r="BD3240" s="12"/>
      <c r="BE3240" s="12"/>
      <c r="BF3240" s="12"/>
      <c r="BG3240" s="12"/>
      <c r="BH3240" s="12"/>
      <c r="BI3240" s="12"/>
      <c r="BJ3240" s="13"/>
      <c r="BK3240" s="13"/>
      <c r="BL3240" s="13"/>
      <c r="BM3240" s="13"/>
      <c r="BN3240" s="13"/>
    </row>
    <row r="3241" spans="1:66" s="14" customFormat="1" x14ac:dyDescent="0.25">
      <c r="A3241" s="10"/>
      <c r="B3241" s="10"/>
      <c r="C3241" s="10"/>
      <c r="D3241" s="10"/>
      <c r="E3241" s="10"/>
      <c r="F3241" s="10"/>
      <c r="G3241" s="10"/>
      <c r="H3241" s="10"/>
      <c r="I3241" s="10"/>
      <c r="J3241" s="10"/>
      <c r="K3241" s="11"/>
      <c r="L3241" s="11"/>
      <c r="M3241" s="12"/>
      <c r="N3241" s="12"/>
      <c r="O3241" s="12"/>
      <c r="P3241" s="12"/>
      <c r="Q3241" s="12"/>
      <c r="R3241" s="12"/>
      <c r="S3241" s="12"/>
      <c r="T3241" s="12"/>
      <c r="U3241" s="12"/>
      <c r="V3241" s="12"/>
      <c r="W3241" s="12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2"/>
      <c r="AS3241" s="12"/>
      <c r="AT3241" s="12"/>
      <c r="AU3241" s="12"/>
      <c r="AV3241" s="12"/>
      <c r="AW3241" s="12"/>
      <c r="AX3241" s="12"/>
      <c r="AY3241" s="12"/>
      <c r="AZ3241" s="12"/>
      <c r="BA3241" s="12"/>
      <c r="BB3241" s="12"/>
      <c r="BC3241" s="12"/>
      <c r="BD3241" s="12"/>
      <c r="BE3241" s="12"/>
      <c r="BF3241" s="12"/>
      <c r="BG3241" s="12"/>
      <c r="BH3241" s="12"/>
      <c r="BI3241" s="12"/>
      <c r="BJ3241" s="13"/>
      <c r="BK3241" s="13"/>
      <c r="BL3241" s="13"/>
      <c r="BM3241" s="13"/>
      <c r="BN3241" s="13"/>
    </row>
    <row r="3242" spans="1:66" x14ac:dyDescent="0.25">
      <c r="A3242" s="10"/>
      <c r="B3242" s="10"/>
      <c r="C3242" s="10"/>
      <c r="D3242" s="18"/>
      <c r="E3242" s="10"/>
      <c r="F3242" s="10"/>
      <c r="G3242" s="10"/>
      <c r="H3242" s="10"/>
      <c r="I3242" s="10"/>
      <c r="J3242" s="10"/>
      <c r="K3242" s="11"/>
      <c r="L3242" s="11"/>
      <c r="M3242" s="12"/>
      <c r="N3242" s="12"/>
      <c r="O3242" s="12"/>
      <c r="P3242" s="12"/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  <c r="AE3242" s="12"/>
      <c r="AF3242" s="12"/>
      <c r="AG3242" s="12"/>
      <c r="AH3242" s="12"/>
      <c r="AI3242" s="12"/>
      <c r="AJ3242" s="12"/>
      <c r="AK3242" s="12"/>
      <c r="AL3242" s="12"/>
      <c r="AM3242" s="12"/>
      <c r="AN3242" s="12"/>
      <c r="AO3242" s="12"/>
      <c r="AP3242" s="12"/>
      <c r="AQ3242" s="12"/>
      <c r="AR3242" s="12"/>
      <c r="AS3242" s="12"/>
      <c r="AT3242" s="12"/>
      <c r="AU3242" s="12"/>
      <c r="AV3242" s="12"/>
      <c r="AW3242" s="12"/>
      <c r="AX3242" s="12"/>
      <c r="AY3242" s="12"/>
      <c r="AZ3242" s="12"/>
      <c r="BA3242" s="12"/>
      <c r="BB3242" s="12"/>
      <c r="BC3242" s="12"/>
      <c r="BD3242" s="12"/>
      <c r="BE3242" s="12"/>
      <c r="BF3242" s="12"/>
      <c r="BG3242" s="12"/>
      <c r="BH3242" s="12"/>
      <c r="BI3242" s="12"/>
      <c r="BJ3242" s="13"/>
      <c r="BK3242" s="13"/>
      <c r="BL3242" s="13"/>
      <c r="BM3242" s="13"/>
      <c r="BN3242" s="13"/>
    </row>
    <row r="3243" spans="1:66" x14ac:dyDescent="0.25">
      <c r="A3243" s="10"/>
      <c r="B3243" s="10"/>
      <c r="C3243" s="10"/>
      <c r="D3243" s="18"/>
      <c r="E3243" s="10"/>
      <c r="F3243" s="10"/>
      <c r="G3243" s="10"/>
      <c r="H3243" s="10"/>
      <c r="I3243" s="10"/>
      <c r="J3243" s="10"/>
      <c r="K3243" s="11"/>
      <c r="L3243" s="11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  <c r="W3243" s="12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2"/>
      <c r="AS3243" s="12"/>
      <c r="AT3243" s="12"/>
      <c r="AU3243" s="12"/>
      <c r="AV3243" s="12"/>
      <c r="AW3243" s="12"/>
      <c r="AX3243" s="12"/>
      <c r="AY3243" s="12"/>
      <c r="AZ3243" s="12"/>
      <c r="BA3243" s="12"/>
      <c r="BB3243" s="12"/>
      <c r="BC3243" s="12"/>
      <c r="BD3243" s="12"/>
      <c r="BE3243" s="12"/>
      <c r="BF3243" s="12"/>
      <c r="BG3243" s="12"/>
      <c r="BH3243" s="12"/>
      <c r="BI3243" s="12"/>
      <c r="BJ3243" s="13"/>
      <c r="BK3243" s="13"/>
      <c r="BL3243" s="13"/>
      <c r="BM3243" s="13"/>
      <c r="BN3243" s="13"/>
    </row>
    <row r="3244" spans="1:66" x14ac:dyDescent="0.25">
      <c r="A3244" s="10"/>
      <c r="B3244" s="10"/>
      <c r="C3244" s="10"/>
      <c r="D3244" s="18"/>
      <c r="E3244" s="10"/>
      <c r="F3244" s="10"/>
      <c r="G3244" s="10"/>
      <c r="H3244" s="10"/>
      <c r="I3244" s="10"/>
      <c r="J3244" s="10"/>
      <c r="K3244" s="11"/>
      <c r="L3244" s="11"/>
      <c r="M3244" s="12"/>
      <c r="N3244" s="12"/>
      <c r="O3244" s="12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12"/>
      <c r="AE3244" s="12"/>
      <c r="AF3244" s="12"/>
      <c r="AG3244" s="12"/>
      <c r="AH3244" s="12"/>
      <c r="AI3244" s="12"/>
      <c r="AJ3244" s="12"/>
      <c r="AK3244" s="12"/>
      <c r="AL3244" s="12"/>
      <c r="AM3244" s="12"/>
      <c r="AN3244" s="12"/>
      <c r="AO3244" s="12"/>
      <c r="AP3244" s="12"/>
      <c r="AQ3244" s="12"/>
      <c r="AR3244" s="12"/>
      <c r="AS3244" s="12"/>
      <c r="AT3244" s="12"/>
      <c r="AU3244" s="12"/>
      <c r="AV3244" s="12"/>
      <c r="AW3244" s="12"/>
      <c r="AX3244" s="12"/>
      <c r="AY3244" s="12"/>
      <c r="AZ3244" s="12"/>
      <c r="BA3244" s="12"/>
      <c r="BB3244" s="12"/>
      <c r="BC3244" s="12"/>
      <c r="BD3244" s="12"/>
      <c r="BE3244" s="12"/>
      <c r="BF3244" s="12"/>
      <c r="BG3244" s="12"/>
      <c r="BH3244" s="12"/>
      <c r="BI3244" s="12"/>
      <c r="BJ3244" s="13"/>
      <c r="BK3244" s="13"/>
      <c r="BL3244" s="13"/>
      <c r="BM3244" s="13"/>
      <c r="BN3244" s="13"/>
    </row>
    <row r="3245" spans="1:66" x14ac:dyDescent="0.25">
      <c r="A3245" s="10"/>
      <c r="B3245" s="10"/>
      <c r="C3245" s="10"/>
      <c r="D3245" s="18"/>
      <c r="E3245" s="10"/>
      <c r="F3245" s="10"/>
      <c r="G3245" s="10"/>
      <c r="H3245" s="10"/>
      <c r="I3245" s="10"/>
      <c r="J3245" s="10"/>
      <c r="K3245" s="11"/>
      <c r="L3245" s="11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2"/>
      <c r="AS3245" s="12"/>
      <c r="AT3245" s="12"/>
      <c r="AU3245" s="12"/>
      <c r="AV3245" s="12"/>
      <c r="AW3245" s="12"/>
      <c r="AX3245" s="12"/>
      <c r="AY3245" s="12"/>
      <c r="AZ3245" s="12"/>
      <c r="BA3245" s="12"/>
      <c r="BB3245" s="12"/>
      <c r="BC3245" s="12"/>
      <c r="BD3245" s="12"/>
      <c r="BE3245" s="12"/>
      <c r="BF3245" s="12"/>
      <c r="BG3245" s="12"/>
      <c r="BH3245" s="12"/>
      <c r="BI3245" s="12"/>
      <c r="BJ3245" s="13"/>
      <c r="BK3245" s="13"/>
      <c r="BL3245" s="13"/>
      <c r="BM3245" s="13"/>
      <c r="BN3245" s="13"/>
    </row>
    <row r="3246" spans="1:66" x14ac:dyDescent="0.25">
      <c r="A3246" s="10"/>
      <c r="B3246" s="10"/>
      <c r="C3246" s="10"/>
      <c r="D3246" s="18"/>
      <c r="E3246" s="10"/>
      <c r="F3246" s="10"/>
      <c r="G3246" s="10"/>
      <c r="H3246" s="10"/>
      <c r="I3246" s="10"/>
      <c r="J3246" s="10"/>
      <c r="K3246" s="11"/>
      <c r="L3246" s="11"/>
      <c r="M3246" s="12"/>
      <c r="N3246" s="12"/>
      <c r="O3246" s="12"/>
      <c r="P3246" s="12"/>
      <c r="Q3246" s="12"/>
      <c r="R3246" s="12"/>
      <c r="S3246" s="12"/>
      <c r="T3246" s="12"/>
      <c r="U3246" s="12"/>
      <c r="V3246" s="12"/>
      <c r="W3246" s="12"/>
      <c r="X3246" s="12"/>
      <c r="Y3246" s="12"/>
      <c r="Z3246" s="12"/>
      <c r="AA3246" s="12"/>
      <c r="AB3246" s="12"/>
      <c r="AC3246" s="12"/>
      <c r="AD3246" s="12"/>
      <c r="AE3246" s="12"/>
      <c r="AF3246" s="12"/>
      <c r="AG3246" s="12"/>
      <c r="AH3246" s="12"/>
      <c r="AI3246" s="12"/>
      <c r="AJ3246" s="12"/>
      <c r="AK3246" s="12"/>
      <c r="AL3246" s="12"/>
      <c r="AM3246" s="12"/>
      <c r="AN3246" s="12"/>
      <c r="AO3246" s="12"/>
      <c r="AP3246" s="12"/>
      <c r="AQ3246" s="12"/>
      <c r="AR3246" s="12"/>
      <c r="AS3246" s="12"/>
      <c r="AT3246" s="12"/>
      <c r="AU3246" s="12"/>
      <c r="AV3246" s="12"/>
      <c r="AW3246" s="12"/>
      <c r="AX3246" s="12"/>
      <c r="AY3246" s="12"/>
      <c r="AZ3246" s="12"/>
      <c r="BA3246" s="12"/>
      <c r="BB3246" s="12"/>
      <c r="BC3246" s="12"/>
      <c r="BD3246" s="12"/>
      <c r="BE3246" s="12"/>
      <c r="BF3246" s="12"/>
      <c r="BG3246" s="12"/>
      <c r="BH3246" s="12"/>
      <c r="BI3246" s="12"/>
      <c r="BJ3246" s="13"/>
      <c r="BK3246" s="13"/>
      <c r="BL3246" s="13"/>
      <c r="BM3246" s="13"/>
      <c r="BN3246" s="13"/>
    </row>
    <row r="3247" spans="1:66" x14ac:dyDescent="0.25">
      <c r="A3247" s="10"/>
      <c r="B3247" s="10"/>
      <c r="C3247" s="10"/>
      <c r="D3247" s="18"/>
      <c r="E3247" s="10"/>
      <c r="F3247" s="10"/>
      <c r="G3247" s="10"/>
      <c r="H3247" s="10"/>
      <c r="I3247" s="10"/>
      <c r="J3247" s="10"/>
      <c r="K3247" s="11"/>
      <c r="L3247" s="11"/>
      <c r="M3247" s="12"/>
      <c r="N3247" s="12"/>
      <c r="O3247" s="12"/>
      <c r="P3247" s="12"/>
      <c r="Q3247" s="12"/>
      <c r="R3247" s="12"/>
      <c r="S3247" s="12"/>
      <c r="T3247" s="12"/>
      <c r="U3247" s="12"/>
      <c r="V3247" s="12"/>
      <c r="W3247" s="12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2"/>
      <c r="AS3247" s="12"/>
      <c r="AT3247" s="12"/>
      <c r="AU3247" s="12"/>
      <c r="AV3247" s="12"/>
      <c r="AW3247" s="12"/>
      <c r="AX3247" s="12"/>
      <c r="AY3247" s="12"/>
      <c r="AZ3247" s="12"/>
      <c r="BA3247" s="12"/>
      <c r="BB3247" s="12"/>
      <c r="BC3247" s="12"/>
      <c r="BD3247" s="12"/>
      <c r="BE3247" s="12"/>
      <c r="BF3247" s="12"/>
      <c r="BG3247" s="12"/>
      <c r="BH3247" s="12"/>
      <c r="BI3247" s="12"/>
      <c r="BJ3247" s="13"/>
      <c r="BK3247" s="13"/>
      <c r="BL3247" s="13"/>
      <c r="BM3247" s="13"/>
      <c r="BN3247" s="13"/>
    </row>
    <row r="3248" spans="1:66" x14ac:dyDescent="0.25">
      <c r="A3248" s="10"/>
      <c r="B3248" s="10"/>
      <c r="C3248" s="10"/>
      <c r="D3248" s="18"/>
      <c r="E3248" s="10"/>
      <c r="F3248" s="10"/>
      <c r="G3248" s="10"/>
      <c r="H3248" s="10"/>
      <c r="I3248" s="10"/>
      <c r="J3248" s="10"/>
      <c r="K3248" s="11"/>
      <c r="L3248" s="11"/>
      <c r="M3248" s="12"/>
      <c r="N3248" s="12"/>
      <c r="O3248" s="12"/>
      <c r="P3248" s="12"/>
      <c r="Q3248" s="12"/>
      <c r="R3248" s="12"/>
      <c r="S3248" s="12"/>
      <c r="T3248" s="12"/>
      <c r="U3248" s="12"/>
      <c r="V3248" s="12"/>
      <c r="W3248" s="12"/>
      <c r="X3248" s="12"/>
      <c r="Y3248" s="12"/>
      <c r="Z3248" s="12"/>
      <c r="AA3248" s="12"/>
      <c r="AB3248" s="12"/>
      <c r="AC3248" s="12"/>
      <c r="AD3248" s="12"/>
      <c r="AE3248" s="12"/>
      <c r="AF3248" s="12"/>
      <c r="AG3248" s="12"/>
      <c r="AH3248" s="12"/>
      <c r="AI3248" s="12"/>
      <c r="AJ3248" s="12"/>
      <c r="AK3248" s="12"/>
      <c r="AL3248" s="12"/>
      <c r="AM3248" s="12"/>
      <c r="AN3248" s="12"/>
      <c r="AO3248" s="12"/>
      <c r="AP3248" s="12"/>
      <c r="AQ3248" s="12"/>
      <c r="AR3248" s="12"/>
      <c r="AS3248" s="12"/>
      <c r="AT3248" s="12"/>
      <c r="AU3248" s="12"/>
      <c r="AV3248" s="12"/>
      <c r="AW3248" s="12"/>
      <c r="AX3248" s="12"/>
      <c r="AY3248" s="12"/>
      <c r="AZ3248" s="12"/>
      <c r="BA3248" s="12"/>
      <c r="BB3248" s="12"/>
      <c r="BC3248" s="12"/>
      <c r="BD3248" s="12"/>
      <c r="BE3248" s="12"/>
      <c r="BF3248" s="12"/>
      <c r="BG3248" s="12"/>
      <c r="BH3248" s="12"/>
      <c r="BI3248" s="12"/>
      <c r="BJ3248" s="13"/>
      <c r="BK3248" s="13"/>
      <c r="BL3248" s="13"/>
      <c r="BM3248" s="13"/>
      <c r="BN3248" s="13"/>
    </row>
    <row r="3249" spans="1:66" x14ac:dyDescent="0.25">
      <c r="A3249" s="10"/>
      <c r="B3249" s="10"/>
      <c r="C3249" s="10"/>
      <c r="D3249" s="18"/>
      <c r="E3249" s="10"/>
      <c r="F3249" s="10"/>
      <c r="G3249" s="10"/>
      <c r="H3249" s="10"/>
      <c r="I3249" s="10"/>
      <c r="J3249" s="10"/>
      <c r="K3249" s="11"/>
      <c r="L3249" s="11"/>
      <c r="M3249" s="12"/>
      <c r="N3249" s="12"/>
      <c r="O3249" s="12"/>
      <c r="P3249" s="12"/>
      <c r="Q3249" s="12"/>
      <c r="R3249" s="12"/>
      <c r="S3249" s="12"/>
      <c r="T3249" s="12"/>
      <c r="U3249" s="12"/>
      <c r="V3249" s="12"/>
      <c r="W3249" s="12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2"/>
      <c r="AS3249" s="12"/>
      <c r="AT3249" s="12"/>
      <c r="AU3249" s="12"/>
      <c r="AV3249" s="12"/>
      <c r="AW3249" s="12"/>
      <c r="AX3249" s="12"/>
      <c r="AY3249" s="12"/>
      <c r="AZ3249" s="12"/>
      <c r="BA3249" s="12"/>
      <c r="BB3249" s="12"/>
      <c r="BC3249" s="12"/>
      <c r="BD3249" s="12"/>
      <c r="BE3249" s="12"/>
      <c r="BF3249" s="12"/>
      <c r="BG3249" s="12"/>
      <c r="BH3249" s="12"/>
      <c r="BI3249" s="12"/>
      <c r="BJ3249" s="13"/>
      <c r="BK3249" s="13"/>
      <c r="BL3249" s="13"/>
      <c r="BM3249" s="13"/>
      <c r="BN3249" s="13"/>
    </row>
    <row r="3250" spans="1:66" x14ac:dyDescent="0.25">
      <c r="A3250" s="10"/>
      <c r="B3250" s="10"/>
      <c r="C3250" s="10"/>
      <c r="D3250" s="18"/>
      <c r="E3250" s="10"/>
      <c r="F3250" s="10"/>
      <c r="G3250" s="10"/>
      <c r="H3250" s="10"/>
      <c r="I3250" s="10"/>
      <c r="J3250" s="10"/>
      <c r="K3250" s="11"/>
      <c r="L3250" s="11"/>
      <c r="M3250" s="12"/>
      <c r="N3250" s="12"/>
      <c r="O3250" s="12"/>
      <c r="P3250" s="12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12"/>
      <c r="AE3250" s="12"/>
      <c r="AF3250" s="12"/>
      <c r="AG3250" s="12"/>
      <c r="AH3250" s="12"/>
      <c r="AI3250" s="12"/>
      <c r="AJ3250" s="12"/>
      <c r="AK3250" s="12"/>
      <c r="AL3250" s="12"/>
      <c r="AM3250" s="12"/>
      <c r="AN3250" s="12"/>
      <c r="AO3250" s="12"/>
      <c r="AP3250" s="12"/>
      <c r="AQ3250" s="12"/>
      <c r="AR3250" s="12"/>
      <c r="AS3250" s="12"/>
      <c r="AT3250" s="12"/>
      <c r="AU3250" s="12"/>
      <c r="AV3250" s="12"/>
      <c r="AW3250" s="12"/>
      <c r="AX3250" s="12"/>
      <c r="AY3250" s="12"/>
      <c r="AZ3250" s="12"/>
      <c r="BA3250" s="12"/>
      <c r="BB3250" s="12"/>
      <c r="BC3250" s="12"/>
      <c r="BD3250" s="12"/>
      <c r="BE3250" s="12"/>
      <c r="BF3250" s="12"/>
      <c r="BG3250" s="12"/>
      <c r="BH3250" s="12"/>
      <c r="BI3250" s="12"/>
      <c r="BJ3250" s="13"/>
      <c r="BK3250" s="13"/>
      <c r="BL3250" s="13"/>
      <c r="BM3250" s="13"/>
      <c r="BN3250" s="13"/>
    </row>
    <row r="3251" spans="1:66" x14ac:dyDescent="0.25">
      <c r="A3251" s="10"/>
      <c r="B3251" s="10"/>
      <c r="C3251" s="10"/>
      <c r="D3251" s="18"/>
      <c r="E3251" s="10"/>
      <c r="F3251" s="10"/>
      <c r="G3251" s="10"/>
      <c r="H3251" s="10"/>
      <c r="I3251" s="10"/>
      <c r="J3251" s="10"/>
      <c r="K3251" s="11"/>
      <c r="L3251" s="11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/>
      <c r="W3251" s="12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2"/>
      <c r="AS3251" s="12"/>
      <c r="AT3251" s="12"/>
      <c r="AU3251" s="12"/>
      <c r="AV3251" s="12"/>
      <c r="AW3251" s="12"/>
      <c r="AX3251" s="12"/>
      <c r="AY3251" s="12"/>
      <c r="AZ3251" s="12"/>
      <c r="BA3251" s="12"/>
      <c r="BB3251" s="12"/>
      <c r="BC3251" s="12"/>
      <c r="BD3251" s="12"/>
      <c r="BE3251" s="12"/>
      <c r="BF3251" s="12"/>
      <c r="BG3251" s="12"/>
      <c r="BH3251" s="12"/>
      <c r="BI3251" s="12"/>
      <c r="BJ3251" s="13"/>
      <c r="BK3251" s="13"/>
      <c r="BL3251" s="13"/>
      <c r="BM3251" s="13"/>
      <c r="BN3251" s="13"/>
    </row>
    <row r="3252" spans="1:66" x14ac:dyDescent="0.25">
      <c r="A3252" s="10"/>
      <c r="B3252" s="10"/>
      <c r="C3252" s="10"/>
      <c r="D3252" s="18"/>
      <c r="E3252" s="10"/>
      <c r="F3252" s="10"/>
      <c r="G3252" s="10"/>
      <c r="H3252" s="10"/>
      <c r="I3252" s="10"/>
      <c r="J3252" s="10"/>
      <c r="K3252" s="11"/>
      <c r="L3252" s="11"/>
      <c r="M3252" s="12"/>
      <c r="N3252" s="12"/>
      <c r="O3252" s="12"/>
      <c r="P3252" s="12"/>
      <c r="Q3252" s="12"/>
      <c r="R3252" s="12"/>
      <c r="S3252" s="12"/>
      <c r="T3252" s="12"/>
      <c r="U3252" s="12"/>
      <c r="V3252" s="12"/>
      <c r="W3252" s="12"/>
      <c r="X3252" s="12"/>
      <c r="Y3252" s="12"/>
      <c r="Z3252" s="12"/>
      <c r="AA3252" s="12"/>
      <c r="AB3252" s="12"/>
      <c r="AC3252" s="12"/>
      <c r="AD3252" s="12"/>
      <c r="AE3252" s="12"/>
      <c r="AF3252" s="12"/>
      <c r="AG3252" s="12"/>
      <c r="AH3252" s="12"/>
      <c r="AI3252" s="12"/>
      <c r="AJ3252" s="12"/>
      <c r="AK3252" s="12"/>
      <c r="AL3252" s="12"/>
      <c r="AM3252" s="12"/>
      <c r="AN3252" s="12"/>
      <c r="AO3252" s="12"/>
      <c r="AP3252" s="12"/>
      <c r="AQ3252" s="12"/>
      <c r="AR3252" s="12"/>
      <c r="AS3252" s="12"/>
      <c r="AT3252" s="12"/>
      <c r="AU3252" s="12"/>
      <c r="AV3252" s="12"/>
      <c r="AW3252" s="12"/>
      <c r="AX3252" s="12"/>
      <c r="AY3252" s="12"/>
      <c r="AZ3252" s="12"/>
      <c r="BA3252" s="12"/>
      <c r="BB3252" s="12"/>
      <c r="BC3252" s="12"/>
      <c r="BD3252" s="12"/>
      <c r="BE3252" s="12"/>
      <c r="BF3252" s="12"/>
      <c r="BG3252" s="12"/>
      <c r="BH3252" s="12"/>
      <c r="BI3252" s="12"/>
      <c r="BJ3252" s="13"/>
      <c r="BK3252" s="13"/>
      <c r="BL3252" s="13"/>
      <c r="BM3252" s="13"/>
      <c r="BN3252" s="13"/>
    </row>
    <row r="3253" spans="1:66" x14ac:dyDescent="0.25">
      <c r="A3253" s="10"/>
      <c r="B3253" s="10"/>
      <c r="C3253" s="10"/>
      <c r="D3253" s="18"/>
      <c r="E3253" s="10"/>
      <c r="F3253" s="10"/>
      <c r="G3253" s="10"/>
      <c r="H3253" s="10"/>
      <c r="I3253" s="10"/>
      <c r="J3253" s="10"/>
      <c r="K3253" s="11"/>
      <c r="L3253" s="11"/>
      <c r="M3253" s="12"/>
      <c r="N3253" s="12"/>
      <c r="O3253" s="12"/>
      <c r="P3253" s="12"/>
      <c r="Q3253" s="12"/>
      <c r="R3253" s="12"/>
      <c r="S3253" s="12"/>
      <c r="T3253" s="12"/>
      <c r="U3253" s="12"/>
      <c r="V3253" s="12"/>
      <c r="W3253" s="12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2"/>
      <c r="AS3253" s="12"/>
      <c r="AT3253" s="12"/>
      <c r="AU3253" s="12"/>
      <c r="AV3253" s="12"/>
      <c r="AW3253" s="12"/>
      <c r="AX3253" s="12"/>
      <c r="AY3253" s="12"/>
      <c r="AZ3253" s="12"/>
      <c r="BA3253" s="12"/>
      <c r="BB3253" s="12"/>
      <c r="BC3253" s="12"/>
      <c r="BD3253" s="12"/>
      <c r="BE3253" s="12"/>
      <c r="BF3253" s="12"/>
      <c r="BG3253" s="12"/>
      <c r="BH3253" s="12"/>
      <c r="BI3253" s="12"/>
      <c r="BJ3253" s="13"/>
      <c r="BK3253" s="13"/>
      <c r="BL3253" s="13"/>
      <c r="BM3253" s="13"/>
      <c r="BN3253" s="13"/>
    </row>
    <row r="3254" spans="1:66" x14ac:dyDescent="0.25">
      <c r="A3254" s="10"/>
      <c r="B3254" s="10"/>
      <c r="C3254" s="10"/>
      <c r="D3254" s="18"/>
      <c r="E3254" s="10"/>
      <c r="F3254" s="10"/>
      <c r="G3254" s="10"/>
      <c r="H3254" s="10"/>
      <c r="I3254" s="10"/>
      <c r="J3254" s="10"/>
      <c r="K3254" s="11"/>
      <c r="L3254" s="11"/>
      <c r="M3254" s="12"/>
      <c r="N3254" s="12"/>
      <c r="O3254" s="12"/>
      <c r="P3254" s="12"/>
      <c r="Q3254" s="12"/>
      <c r="R3254" s="12"/>
      <c r="S3254" s="12"/>
      <c r="T3254" s="12"/>
      <c r="U3254" s="12"/>
      <c r="V3254" s="12"/>
      <c r="W3254" s="12"/>
      <c r="X3254" s="12"/>
      <c r="Y3254" s="12"/>
      <c r="Z3254" s="12"/>
      <c r="AA3254" s="12"/>
      <c r="AB3254" s="12"/>
      <c r="AC3254" s="12"/>
      <c r="AD3254" s="12"/>
      <c r="AE3254" s="12"/>
      <c r="AF3254" s="12"/>
      <c r="AG3254" s="12"/>
      <c r="AH3254" s="12"/>
      <c r="AI3254" s="12"/>
      <c r="AJ3254" s="12"/>
      <c r="AK3254" s="12"/>
      <c r="AL3254" s="12"/>
      <c r="AM3254" s="12"/>
      <c r="AN3254" s="12"/>
      <c r="AO3254" s="12"/>
      <c r="AP3254" s="12"/>
      <c r="AQ3254" s="12"/>
      <c r="AR3254" s="12"/>
      <c r="AS3254" s="12"/>
      <c r="AT3254" s="12"/>
      <c r="AU3254" s="12"/>
      <c r="AV3254" s="12"/>
      <c r="AW3254" s="12"/>
      <c r="AX3254" s="12"/>
      <c r="AY3254" s="12"/>
      <c r="AZ3254" s="12"/>
      <c r="BA3254" s="12"/>
      <c r="BB3254" s="12"/>
      <c r="BC3254" s="12"/>
      <c r="BD3254" s="12"/>
      <c r="BE3254" s="12"/>
      <c r="BF3254" s="12"/>
      <c r="BG3254" s="12"/>
      <c r="BH3254" s="12"/>
      <c r="BI3254" s="12"/>
      <c r="BJ3254" s="13"/>
      <c r="BK3254" s="13"/>
      <c r="BL3254" s="13"/>
      <c r="BM3254" s="13"/>
      <c r="BN3254" s="13"/>
    </row>
    <row r="3255" spans="1:66" x14ac:dyDescent="0.25">
      <c r="A3255" s="10"/>
      <c r="B3255" s="10"/>
      <c r="C3255" s="10"/>
      <c r="D3255" s="18"/>
      <c r="E3255" s="10"/>
      <c r="F3255" s="10"/>
      <c r="G3255" s="10"/>
      <c r="H3255" s="10"/>
      <c r="I3255" s="10"/>
      <c r="J3255" s="10"/>
      <c r="K3255" s="11"/>
      <c r="L3255" s="11"/>
      <c r="M3255" s="12"/>
      <c r="N3255" s="12"/>
      <c r="O3255" s="12"/>
      <c r="P3255" s="12"/>
      <c r="Q3255" s="12"/>
      <c r="R3255" s="12"/>
      <c r="S3255" s="12"/>
      <c r="T3255" s="12"/>
      <c r="U3255" s="12"/>
      <c r="V3255" s="12"/>
      <c r="W3255" s="12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2"/>
      <c r="AS3255" s="12"/>
      <c r="AT3255" s="12"/>
      <c r="AU3255" s="12"/>
      <c r="AV3255" s="12"/>
      <c r="AW3255" s="12"/>
      <c r="AX3255" s="12"/>
      <c r="AY3255" s="12"/>
      <c r="AZ3255" s="12"/>
      <c r="BA3255" s="12"/>
      <c r="BB3255" s="12"/>
      <c r="BC3255" s="12"/>
      <c r="BD3255" s="12"/>
      <c r="BE3255" s="12"/>
      <c r="BF3255" s="12"/>
      <c r="BG3255" s="12"/>
      <c r="BH3255" s="12"/>
      <c r="BI3255" s="12"/>
      <c r="BJ3255" s="13"/>
      <c r="BK3255" s="13"/>
      <c r="BL3255" s="13"/>
      <c r="BM3255" s="13"/>
      <c r="BN3255" s="13"/>
    </row>
    <row r="3256" spans="1:66" x14ac:dyDescent="0.25">
      <c r="A3256" s="10"/>
      <c r="B3256" s="10"/>
      <c r="C3256" s="10"/>
      <c r="D3256" s="18"/>
      <c r="E3256" s="10"/>
      <c r="F3256" s="10"/>
      <c r="G3256" s="10"/>
      <c r="H3256" s="10"/>
      <c r="I3256" s="10"/>
      <c r="J3256" s="10"/>
      <c r="K3256" s="11"/>
      <c r="L3256" s="11"/>
      <c r="M3256" s="12"/>
      <c r="N3256" s="12"/>
      <c r="O3256" s="12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12"/>
      <c r="AE3256" s="12"/>
      <c r="AF3256" s="12"/>
      <c r="AG3256" s="12"/>
      <c r="AH3256" s="12"/>
      <c r="AI3256" s="12"/>
      <c r="AJ3256" s="12"/>
      <c r="AK3256" s="12"/>
      <c r="AL3256" s="12"/>
      <c r="AM3256" s="12"/>
      <c r="AN3256" s="12"/>
      <c r="AO3256" s="12"/>
      <c r="AP3256" s="12"/>
      <c r="AQ3256" s="12"/>
      <c r="AR3256" s="12"/>
      <c r="AS3256" s="12"/>
      <c r="AT3256" s="12"/>
      <c r="AU3256" s="12"/>
      <c r="AV3256" s="12"/>
      <c r="AW3256" s="12"/>
      <c r="AX3256" s="12"/>
      <c r="AY3256" s="12"/>
      <c r="AZ3256" s="12"/>
      <c r="BA3256" s="12"/>
      <c r="BB3256" s="12"/>
      <c r="BC3256" s="12"/>
      <c r="BD3256" s="12"/>
      <c r="BE3256" s="12"/>
      <c r="BF3256" s="12"/>
      <c r="BG3256" s="12"/>
      <c r="BH3256" s="12"/>
      <c r="BI3256" s="12"/>
      <c r="BJ3256" s="13"/>
      <c r="BK3256" s="13"/>
      <c r="BL3256" s="13"/>
      <c r="BM3256" s="13"/>
      <c r="BN3256" s="13"/>
    </row>
    <row r="3257" spans="1:66" x14ac:dyDescent="0.25">
      <c r="A3257" s="10"/>
      <c r="B3257" s="10"/>
      <c r="C3257" s="10"/>
      <c r="D3257" s="18"/>
      <c r="E3257" s="10"/>
      <c r="F3257" s="10"/>
      <c r="G3257" s="10"/>
      <c r="H3257" s="10"/>
      <c r="I3257" s="10"/>
      <c r="J3257" s="10"/>
      <c r="K3257" s="11"/>
      <c r="L3257" s="11"/>
      <c r="M3257" s="12"/>
      <c r="N3257" s="12"/>
      <c r="O3257" s="12"/>
      <c r="P3257" s="12"/>
      <c r="Q3257" s="12"/>
      <c r="R3257" s="12"/>
      <c r="S3257" s="12"/>
      <c r="T3257" s="12"/>
      <c r="U3257" s="12"/>
      <c r="V3257" s="12"/>
      <c r="W3257" s="12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2"/>
      <c r="AS3257" s="12"/>
      <c r="AT3257" s="12"/>
      <c r="AU3257" s="12"/>
      <c r="AV3257" s="12"/>
      <c r="AW3257" s="12"/>
      <c r="AX3257" s="12"/>
      <c r="AY3257" s="12"/>
      <c r="AZ3257" s="12"/>
      <c r="BA3257" s="12"/>
      <c r="BB3257" s="12"/>
      <c r="BC3257" s="12"/>
      <c r="BD3257" s="12"/>
      <c r="BE3257" s="12"/>
      <c r="BF3257" s="12"/>
      <c r="BG3257" s="12"/>
      <c r="BH3257" s="12"/>
      <c r="BI3257" s="12"/>
      <c r="BJ3257" s="13"/>
      <c r="BK3257" s="13"/>
      <c r="BL3257" s="13"/>
      <c r="BM3257" s="13"/>
      <c r="BN3257" s="13"/>
    </row>
    <row r="3258" spans="1:66" x14ac:dyDescent="0.25">
      <c r="A3258" s="10"/>
      <c r="B3258" s="10"/>
      <c r="C3258" s="10"/>
      <c r="D3258" s="18"/>
      <c r="E3258" s="10"/>
      <c r="F3258" s="10"/>
      <c r="G3258" s="10"/>
      <c r="H3258" s="10"/>
      <c r="I3258" s="10"/>
      <c r="J3258" s="10"/>
      <c r="K3258" s="11"/>
      <c r="L3258" s="11"/>
      <c r="M3258" s="12"/>
      <c r="N3258" s="12"/>
      <c r="O3258" s="12"/>
      <c r="P3258" s="12"/>
      <c r="Q3258" s="12"/>
      <c r="R3258" s="12"/>
      <c r="S3258" s="12"/>
      <c r="T3258" s="12"/>
      <c r="U3258" s="12"/>
      <c r="V3258" s="12"/>
      <c r="W3258" s="12"/>
      <c r="X3258" s="12"/>
      <c r="Y3258" s="12"/>
      <c r="Z3258" s="12"/>
      <c r="AA3258" s="12"/>
      <c r="AB3258" s="12"/>
      <c r="AC3258" s="12"/>
      <c r="AD3258" s="12"/>
      <c r="AE3258" s="12"/>
      <c r="AF3258" s="12"/>
      <c r="AG3258" s="12"/>
      <c r="AH3258" s="12"/>
      <c r="AI3258" s="12"/>
      <c r="AJ3258" s="12"/>
      <c r="AK3258" s="12"/>
      <c r="AL3258" s="12"/>
      <c r="AM3258" s="12"/>
      <c r="AN3258" s="12"/>
      <c r="AO3258" s="12"/>
      <c r="AP3258" s="12"/>
      <c r="AQ3258" s="12"/>
      <c r="AR3258" s="12"/>
      <c r="AS3258" s="12"/>
      <c r="AT3258" s="12"/>
      <c r="AU3258" s="12"/>
      <c r="AV3258" s="12"/>
      <c r="AW3258" s="12"/>
      <c r="AX3258" s="12"/>
      <c r="AY3258" s="12"/>
      <c r="AZ3258" s="12"/>
      <c r="BA3258" s="12"/>
      <c r="BB3258" s="12"/>
      <c r="BC3258" s="12"/>
      <c r="BD3258" s="12"/>
      <c r="BE3258" s="12"/>
      <c r="BF3258" s="12"/>
      <c r="BG3258" s="12"/>
      <c r="BH3258" s="12"/>
      <c r="BI3258" s="12"/>
      <c r="BJ3258" s="13"/>
      <c r="BK3258" s="13"/>
      <c r="BL3258" s="13"/>
      <c r="BM3258" s="13"/>
      <c r="BN3258" s="13"/>
    </row>
    <row r="3259" spans="1:66" x14ac:dyDescent="0.25">
      <c r="A3259" s="10"/>
      <c r="B3259" s="10"/>
      <c r="C3259" s="10"/>
      <c r="D3259" s="18"/>
      <c r="E3259" s="10"/>
      <c r="F3259" s="10"/>
      <c r="G3259" s="10"/>
      <c r="H3259" s="10"/>
      <c r="I3259" s="10"/>
      <c r="J3259" s="10"/>
      <c r="K3259" s="11"/>
      <c r="L3259" s="11"/>
      <c r="M3259" s="12"/>
      <c r="N3259" s="12"/>
      <c r="O3259" s="12"/>
      <c r="P3259" s="12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2"/>
      <c r="AS3259" s="12"/>
      <c r="AT3259" s="12"/>
      <c r="AU3259" s="12"/>
      <c r="AV3259" s="12"/>
      <c r="AW3259" s="12"/>
      <c r="AX3259" s="12"/>
      <c r="AY3259" s="12"/>
      <c r="AZ3259" s="12"/>
      <c r="BA3259" s="12"/>
      <c r="BB3259" s="12"/>
      <c r="BC3259" s="12"/>
      <c r="BD3259" s="12"/>
      <c r="BE3259" s="12"/>
      <c r="BF3259" s="12"/>
      <c r="BG3259" s="12"/>
      <c r="BH3259" s="12"/>
      <c r="BI3259" s="12"/>
      <c r="BJ3259" s="13"/>
      <c r="BK3259" s="13"/>
      <c r="BL3259" s="13"/>
      <c r="BM3259" s="13"/>
      <c r="BN3259" s="13"/>
    </row>
    <row r="3260" spans="1:66" x14ac:dyDescent="0.25">
      <c r="A3260" s="10"/>
      <c r="B3260" s="10"/>
      <c r="C3260" s="10"/>
      <c r="D3260" s="18"/>
      <c r="E3260" s="10"/>
      <c r="F3260" s="10"/>
      <c r="G3260" s="10"/>
      <c r="H3260" s="10"/>
      <c r="I3260" s="10"/>
      <c r="J3260" s="10"/>
      <c r="K3260" s="11"/>
      <c r="L3260" s="11"/>
      <c r="M3260" s="12"/>
      <c r="N3260" s="12"/>
      <c r="O3260" s="12"/>
      <c r="P3260" s="12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12"/>
      <c r="AD3260" s="12"/>
      <c r="AE3260" s="12"/>
      <c r="AF3260" s="12"/>
      <c r="AG3260" s="12"/>
      <c r="AH3260" s="12"/>
      <c r="AI3260" s="12"/>
      <c r="AJ3260" s="12"/>
      <c r="AK3260" s="12"/>
      <c r="AL3260" s="12"/>
      <c r="AM3260" s="12"/>
      <c r="AN3260" s="12"/>
      <c r="AO3260" s="12"/>
      <c r="AP3260" s="12"/>
      <c r="AQ3260" s="12"/>
      <c r="AR3260" s="12"/>
      <c r="AS3260" s="12"/>
      <c r="AT3260" s="12"/>
      <c r="AU3260" s="12"/>
      <c r="AV3260" s="12"/>
      <c r="AW3260" s="12"/>
      <c r="AX3260" s="12"/>
      <c r="AY3260" s="12"/>
      <c r="AZ3260" s="12"/>
      <c r="BA3260" s="12"/>
      <c r="BB3260" s="12"/>
      <c r="BC3260" s="12"/>
      <c r="BD3260" s="12"/>
      <c r="BE3260" s="12"/>
      <c r="BF3260" s="12"/>
      <c r="BG3260" s="12"/>
      <c r="BH3260" s="12"/>
      <c r="BI3260" s="12"/>
      <c r="BJ3260" s="13"/>
      <c r="BK3260" s="13"/>
      <c r="BL3260" s="13"/>
      <c r="BM3260" s="13"/>
      <c r="BN3260" s="13"/>
    </row>
    <row r="3261" spans="1:66" x14ac:dyDescent="0.25">
      <c r="A3261" s="10"/>
      <c r="B3261" s="10"/>
      <c r="C3261" s="10"/>
      <c r="D3261" s="18"/>
      <c r="E3261" s="10"/>
      <c r="F3261" s="10"/>
      <c r="G3261" s="10"/>
      <c r="H3261" s="10"/>
      <c r="I3261" s="10"/>
      <c r="J3261" s="10"/>
      <c r="K3261" s="11"/>
      <c r="L3261" s="11"/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2"/>
      <c r="AS3261" s="12"/>
      <c r="AT3261" s="12"/>
      <c r="AU3261" s="12"/>
      <c r="AV3261" s="12"/>
      <c r="AW3261" s="12"/>
      <c r="AX3261" s="12"/>
      <c r="AY3261" s="12"/>
      <c r="AZ3261" s="12"/>
      <c r="BA3261" s="12"/>
      <c r="BB3261" s="12"/>
      <c r="BC3261" s="12"/>
      <c r="BD3261" s="12"/>
      <c r="BE3261" s="12"/>
      <c r="BF3261" s="12"/>
      <c r="BG3261" s="12"/>
      <c r="BH3261" s="12"/>
      <c r="BI3261" s="12"/>
      <c r="BJ3261" s="13"/>
      <c r="BK3261" s="13"/>
      <c r="BL3261" s="13"/>
      <c r="BM3261" s="13"/>
      <c r="BN3261" s="13"/>
    </row>
    <row r="3262" spans="1:66" x14ac:dyDescent="0.25">
      <c r="A3262" s="10"/>
      <c r="B3262" s="10"/>
      <c r="C3262" s="10"/>
      <c r="D3262" s="18"/>
      <c r="E3262" s="10"/>
      <c r="F3262" s="10"/>
      <c r="G3262" s="10"/>
      <c r="H3262" s="10"/>
      <c r="I3262" s="10"/>
      <c r="J3262" s="10"/>
      <c r="K3262" s="11"/>
      <c r="L3262" s="11"/>
      <c r="M3262" s="12"/>
      <c r="N3262" s="12"/>
      <c r="O3262" s="12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12"/>
      <c r="AE3262" s="12"/>
      <c r="AF3262" s="12"/>
      <c r="AG3262" s="12"/>
      <c r="AH3262" s="12"/>
      <c r="AI3262" s="12"/>
      <c r="AJ3262" s="12"/>
      <c r="AK3262" s="12"/>
      <c r="AL3262" s="12"/>
      <c r="AM3262" s="12"/>
      <c r="AN3262" s="12"/>
      <c r="AO3262" s="12"/>
      <c r="AP3262" s="12"/>
      <c r="AQ3262" s="12"/>
      <c r="AR3262" s="12"/>
      <c r="AS3262" s="12"/>
      <c r="AT3262" s="12"/>
      <c r="AU3262" s="12"/>
      <c r="AV3262" s="12"/>
      <c r="AW3262" s="12"/>
      <c r="AX3262" s="12"/>
      <c r="AY3262" s="12"/>
      <c r="AZ3262" s="12"/>
      <c r="BA3262" s="12"/>
      <c r="BB3262" s="12"/>
      <c r="BC3262" s="12"/>
      <c r="BD3262" s="12"/>
      <c r="BE3262" s="12"/>
      <c r="BF3262" s="12"/>
      <c r="BG3262" s="12"/>
      <c r="BH3262" s="12"/>
      <c r="BI3262" s="12"/>
      <c r="BJ3262" s="13"/>
      <c r="BK3262" s="13"/>
      <c r="BL3262" s="13"/>
      <c r="BM3262" s="13"/>
      <c r="BN3262" s="13"/>
    </row>
    <row r="3263" spans="1:66" x14ac:dyDescent="0.25">
      <c r="A3263" s="10"/>
      <c r="B3263" s="10"/>
      <c r="C3263" s="10"/>
      <c r="D3263" s="18"/>
      <c r="E3263" s="10"/>
      <c r="F3263" s="10"/>
      <c r="G3263" s="10"/>
      <c r="H3263" s="10"/>
      <c r="I3263" s="10"/>
      <c r="J3263" s="10"/>
      <c r="K3263" s="11"/>
      <c r="L3263" s="11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2"/>
      <c r="AS3263" s="12"/>
      <c r="AT3263" s="12"/>
      <c r="AU3263" s="12"/>
      <c r="AV3263" s="12"/>
      <c r="AW3263" s="12"/>
      <c r="AX3263" s="12"/>
      <c r="AY3263" s="12"/>
      <c r="AZ3263" s="12"/>
      <c r="BA3263" s="12"/>
      <c r="BB3263" s="12"/>
      <c r="BC3263" s="12"/>
      <c r="BD3263" s="12"/>
      <c r="BE3263" s="12"/>
      <c r="BF3263" s="12"/>
      <c r="BG3263" s="12"/>
      <c r="BH3263" s="12"/>
      <c r="BI3263" s="12"/>
      <c r="BJ3263" s="13"/>
      <c r="BK3263" s="13"/>
      <c r="BL3263" s="13"/>
      <c r="BM3263" s="13"/>
      <c r="BN3263" s="13"/>
    </row>
    <row r="3264" spans="1:66" x14ac:dyDescent="0.25">
      <c r="A3264" s="10"/>
      <c r="B3264" s="10"/>
      <c r="C3264" s="10"/>
      <c r="D3264" s="18"/>
      <c r="E3264" s="10"/>
      <c r="F3264" s="10"/>
      <c r="G3264" s="10"/>
      <c r="H3264" s="10"/>
      <c r="I3264" s="10"/>
      <c r="J3264" s="10"/>
      <c r="K3264" s="11"/>
      <c r="L3264" s="11"/>
      <c r="M3264" s="12"/>
      <c r="N3264" s="12"/>
      <c r="O3264" s="12"/>
      <c r="P3264" s="12"/>
      <c r="Q3264" s="12"/>
      <c r="R3264" s="12"/>
      <c r="S3264" s="12"/>
      <c r="T3264" s="12"/>
      <c r="U3264" s="12"/>
      <c r="V3264" s="12"/>
      <c r="W3264" s="12"/>
      <c r="X3264" s="12"/>
      <c r="Y3264" s="12"/>
      <c r="Z3264" s="12"/>
      <c r="AA3264" s="12"/>
      <c r="AB3264" s="12"/>
      <c r="AC3264" s="12"/>
      <c r="AD3264" s="12"/>
      <c r="AE3264" s="12"/>
      <c r="AF3264" s="12"/>
      <c r="AG3264" s="12"/>
      <c r="AH3264" s="12"/>
      <c r="AI3264" s="12"/>
      <c r="AJ3264" s="12"/>
      <c r="AK3264" s="12"/>
      <c r="AL3264" s="12"/>
      <c r="AM3264" s="12"/>
      <c r="AN3264" s="12"/>
      <c r="AO3264" s="12"/>
      <c r="AP3264" s="12"/>
      <c r="AQ3264" s="12"/>
      <c r="AR3264" s="12"/>
      <c r="AS3264" s="12"/>
      <c r="AT3264" s="12"/>
      <c r="AU3264" s="12"/>
      <c r="AV3264" s="12"/>
      <c r="AW3264" s="12"/>
      <c r="AX3264" s="12"/>
      <c r="AY3264" s="12"/>
      <c r="AZ3264" s="12"/>
      <c r="BA3264" s="12"/>
      <c r="BB3264" s="12"/>
      <c r="BC3264" s="12"/>
      <c r="BD3264" s="12"/>
      <c r="BE3264" s="12"/>
      <c r="BF3264" s="12"/>
      <c r="BG3264" s="12"/>
      <c r="BH3264" s="12"/>
      <c r="BI3264" s="12"/>
      <c r="BJ3264" s="13"/>
      <c r="BK3264" s="13"/>
      <c r="BL3264" s="13"/>
      <c r="BM3264" s="13"/>
      <c r="BN3264" s="13"/>
    </row>
    <row r="3265" spans="1:66" x14ac:dyDescent="0.25">
      <c r="A3265" s="10"/>
      <c r="B3265" s="10"/>
      <c r="C3265" s="10"/>
      <c r="D3265" s="18"/>
      <c r="E3265" s="10"/>
      <c r="F3265" s="10"/>
      <c r="G3265" s="10"/>
      <c r="H3265" s="10"/>
      <c r="I3265" s="10"/>
      <c r="J3265" s="10"/>
      <c r="K3265" s="11"/>
      <c r="L3265" s="11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2"/>
      <c r="AS3265" s="12"/>
      <c r="AT3265" s="12"/>
      <c r="AU3265" s="12"/>
      <c r="AV3265" s="12"/>
      <c r="AW3265" s="12"/>
      <c r="AX3265" s="12"/>
      <c r="AY3265" s="12"/>
      <c r="AZ3265" s="12"/>
      <c r="BA3265" s="12"/>
      <c r="BB3265" s="12"/>
      <c r="BC3265" s="12"/>
      <c r="BD3265" s="12"/>
      <c r="BE3265" s="12"/>
      <c r="BF3265" s="12"/>
      <c r="BG3265" s="12"/>
      <c r="BH3265" s="12"/>
      <c r="BI3265" s="12"/>
      <c r="BJ3265" s="13"/>
      <c r="BK3265" s="13"/>
      <c r="BL3265" s="13"/>
      <c r="BM3265" s="13"/>
      <c r="BN3265" s="13"/>
    </row>
    <row r="3266" spans="1:66" x14ac:dyDescent="0.25">
      <c r="A3266" s="10"/>
      <c r="B3266" s="10"/>
      <c r="C3266" s="10"/>
      <c r="D3266" s="18"/>
      <c r="E3266" s="10"/>
      <c r="F3266" s="10"/>
      <c r="G3266" s="10"/>
      <c r="H3266" s="10"/>
      <c r="I3266" s="10"/>
      <c r="J3266" s="10"/>
      <c r="K3266" s="11"/>
      <c r="L3266" s="11"/>
      <c r="M3266" s="12"/>
      <c r="N3266" s="12"/>
      <c r="O3266" s="12"/>
      <c r="P3266" s="12"/>
      <c r="Q3266" s="12"/>
      <c r="R3266" s="12"/>
      <c r="S3266" s="12"/>
      <c r="T3266" s="12"/>
      <c r="U3266" s="12"/>
      <c r="V3266" s="12"/>
      <c r="W3266" s="12"/>
      <c r="X3266" s="12"/>
      <c r="Y3266" s="12"/>
      <c r="Z3266" s="12"/>
      <c r="AA3266" s="12"/>
      <c r="AB3266" s="12"/>
      <c r="AC3266" s="12"/>
      <c r="AD3266" s="12"/>
      <c r="AE3266" s="12"/>
      <c r="AF3266" s="12"/>
      <c r="AG3266" s="12"/>
      <c r="AH3266" s="12"/>
      <c r="AI3266" s="12"/>
      <c r="AJ3266" s="12"/>
      <c r="AK3266" s="12"/>
      <c r="AL3266" s="12"/>
      <c r="AM3266" s="12"/>
      <c r="AN3266" s="12"/>
      <c r="AO3266" s="12"/>
      <c r="AP3266" s="12"/>
      <c r="AQ3266" s="12"/>
      <c r="AR3266" s="12"/>
      <c r="AS3266" s="12"/>
      <c r="AT3266" s="12"/>
      <c r="AU3266" s="12"/>
      <c r="AV3266" s="12"/>
      <c r="AW3266" s="12"/>
      <c r="AX3266" s="12"/>
      <c r="AY3266" s="12"/>
      <c r="AZ3266" s="12"/>
      <c r="BA3266" s="12"/>
      <c r="BB3266" s="12"/>
      <c r="BC3266" s="12"/>
      <c r="BD3266" s="12"/>
      <c r="BE3266" s="12"/>
      <c r="BF3266" s="12"/>
      <c r="BG3266" s="12"/>
      <c r="BH3266" s="12"/>
      <c r="BI3266" s="12"/>
      <c r="BJ3266" s="13"/>
      <c r="BK3266" s="13"/>
      <c r="BL3266" s="13"/>
      <c r="BM3266" s="13"/>
      <c r="BN3266" s="13"/>
    </row>
    <row r="3267" spans="1:66" x14ac:dyDescent="0.25">
      <c r="A3267" s="10"/>
      <c r="B3267" s="10"/>
      <c r="C3267" s="10"/>
      <c r="D3267" s="18"/>
      <c r="E3267" s="10"/>
      <c r="F3267" s="10"/>
      <c r="G3267" s="10"/>
      <c r="H3267" s="10"/>
      <c r="I3267" s="10"/>
      <c r="J3267" s="10"/>
      <c r="K3267" s="11"/>
      <c r="L3267" s="11"/>
      <c r="M3267" s="12"/>
      <c r="N3267" s="12"/>
      <c r="O3267" s="12"/>
      <c r="P3267" s="12"/>
      <c r="Q3267" s="12"/>
      <c r="R3267" s="12"/>
      <c r="S3267" s="12"/>
      <c r="T3267" s="12"/>
      <c r="U3267" s="12"/>
      <c r="V3267" s="12"/>
      <c r="W3267" s="12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2"/>
      <c r="AS3267" s="12"/>
      <c r="AT3267" s="12"/>
      <c r="AU3267" s="12"/>
      <c r="AV3267" s="12"/>
      <c r="AW3267" s="12"/>
      <c r="AX3267" s="12"/>
      <c r="AY3267" s="12"/>
      <c r="AZ3267" s="12"/>
      <c r="BA3267" s="12"/>
      <c r="BB3267" s="12"/>
      <c r="BC3267" s="12"/>
      <c r="BD3267" s="12"/>
      <c r="BE3267" s="12"/>
      <c r="BF3267" s="12"/>
      <c r="BG3267" s="12"/>
      <c r="BH3267" s="12"/>
      <c r="BI3267" s="12"/>
      <c r="BJ3267" s="13"/>
      <c r="BK3267" s="13"/>
      <c r="BL3267" s="13"/>
      <c r="BM3267" s="13"/>
      <c r="BN3267" s="13"/>
    </row>
    <row r="3268" spans="1:66" x14ac:dyDescent="0.25">
      <c r="A3268" s="10"/>
      <c r="B3268" s="10"/>
      <c r="C3268" s="10"/>
      <c r="D3268" s="18"/>
      <c r="E3268" s="10"/>
      <c r="F3268" s="10"/>
      <c r="G3268" s="10"/>
      <c r="H3268" s="10"/>
      <c r="I3268" s="10"/>
      <c r="J3268" s="10"/>
      <c r="K3268" s="11"/>
      <c r="L3268" s="11"/>
      <c r="M3268" s="12"/>
      <c r="N3268" s="12"/>
      <c r="O3268" s="12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12"/>
      <c r="AE3268" s="12"/>
      <c r="AF3268" s="12"/>
      <c r="AG3268" s="12"/>
      <c r="AH3268" s="12"/>
      <c r="AI3268" s="12"/>
      <c r="AJ3268" s="12"/>
      <c r="AK3268" s="12"/>
      <c r="AL3268" s="12"/>
      <c r="AM3268" s="12"/>
      <c r="AN3268" s="12"/>
      <c r="AO3268" s="12"/>
      <c r="AP3268" s="12"/>
      <c r="AQ3268" s="12"/>
      <c r="AR3268" s="12"/>
      <c r="AS3268" s="12"/>
      <c r="AT3268" s="12"/>
      <c r="AU3268" s="12"/>
      <c r="AV3268" s="12"/>
      <c r="AW3268" s="12"/>
      <c r="AX3268" s="12"/>
      <c r="AY3268" s="12"/>
      <c r="AZ3268" s="12"/>
      <c r="BA3268" s="12"/>
      <c r="BB3268" s="12"/>
      <c r="BC3268" s="12"/>
      <c r="BD3268" s="12"/>
      <c r="BE3268" s="12"/>
      <c r="BF3268" s="12"/>
      <c r="BG3268" s="12"/>
      <c r="BH3268" s="12"/>
      <c r="BI3268" s="12"/>
      <c r="BJ3268" s="13"/>
      <c r="BK3268" s="13"/>
      <c r="BL3268" s="13"/>
      <c r="BM3268" s="13"/>
      <c r="BN3268" s="13"/>
    </row>
    <row r="3269" spans="1:66" x14ac:dyDescent="0.25">
      <c r="A3269" s="10"/>
      <c r="B3269" s="10"/>
      <c r="C3269" s="10"/>
      <c r="D3269" s="18"/>
      <c r="E3269" s="10"/>
      <c r="F3269" s="10"/>
      <c r="G3269" s="10"/>
      <c r="H3269" s="10"/>
      <c r="I3269" s="10"/>
      <c r="J3269" s="10"/>
      <c r="K3269" s="11"/>
      <c r="L3269" s="11"/>
      <c r="M3269" s="12"/>
      <c r="N3269" s="12"/>
      <c r="O3269" s="12"/>
      <c r="P3269" s="12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2"/>
      <c r="AS3269" s="12"/>
      <c r="AT3269" s="12"/>
      <c r="AU3269" s="12"/>
      <c r="AV3269" s="12"/>
      <c r="AW3269" s="12"/>
      <c r="AX3269" s="12"/>
      <c r="AY3269" s="12"/>
      <c r="AZ3269" s="12"/>
      <c r="BA3269" s="12"/>
      <c r="BB3269" s="12"/>
      <c r="BC3269" s="12"/>
      <c r="BD3269" s="12"/>
      <c r="BE3269" s="12"/>
      <c r="BF3269" s="12"/>
      <c r="BG3269" s="12"/>
      <c r="BH3269" s="12"/>
      <c r="BI3269" s="12"/>
      <c r="BJ3269" s="13"/>
      <c r="BK3269" s="13"/>
      <c r="BL3269" s="13"/>
      <c r="BM3269" s="13"/>
      <c r="BN3269" s="13"/>
    </row>
    <row r="3270" spans="1:66" x14ac:dyDescent="0.25">
      <c r="A3270" s="10"/>
      <c r="B3270" s="10"/>
      <c r="C3270" s="10"/>
      <c r="D3270" s="18"/>
      <c r="E3270" s="10"/>
      <c r="F3270" s="10"/>
      <c r="G3270" s="10"/>
      <c r="H3270" s="10"/>
      <c r="I3270" s="10"/>
      <c r="J3270" s="10"/>
      <c r="K3270" s="11"/>
      <c r="L3270" s="11"/>
      <c r="M3270" s="12"/>
      <c r="N3270" s="12"/>
      <c r="O3270" s="12"/>
      <c r="P3270" s="12"/>
      <c r="Q3270" s="12"/>
      <c r="R3270" s="12"/>
      <c r="S3270" s="12"/>
      <c r="T3270" s="12"/>
      <c r="U3270" s="12"/>
      <c r="V3270" s="12"/>
      <c r="W3270" s="12"/>
      <c r="X3270" s="12"/>
      <c r="Y3270" s="12"/>
      <c r="Z3270" s="12"/>
      <c r="AA3270" s="12"/>
      <c r="AB3270" s="12"/>
      <c r="AC3270" s="12"/>
      <c r="AD3270" s="12"/>
      <c r="AE3270" s="12"/>
      <c r="AF3270" s="12"/>
      <c r="AG3270" s="12"/>
      <c r="AH3270" s="12"/>
      <c r="AI3270" s="12"/>
      <c r="AJ3270" s="12"/>
      <c r="AK3270" s="12"/>
      <c r="AL3270" s="12"/>
      <c r="AM3270" s="12"/>
      <c r="AN3270" s="12"/>
      <c r="AO3270" s="12"/>
      <c r="AP3270" s="12"/>
      <c r="AQ3270" s="12"/>
      <c r="AR3270" s="12"/>
      <c r="AS3270" s="12"/>
      <c r="AT3270" s="12"/>
      <c r="AU3270" s="12"/>
      <c r="AV3270" s="12"/>
      <c r="AW3270" s="12"/>
      <c r="AX3270" s="12"/>
      <c r="AY3270" s="12"/>
      <c r="AZ3270" s="12"/>
      <c r="BA3270" s="12"/>
      <c r="BB3270" s="12"/>
      <c r="BC3270" s="12"/>
      <c r="BD3270" s="12"/>
      <c r="BE3270" s="12"/>
      <c r="BF3270" s="12"/>
      <c r="BG3270" s="12"/>
      <c r="BH3270" s="12"/>
      <c r="BI3270" s="12"/>
      <c r="BJ3270" s="13"/>
      <c r="BK3270" s="13"/>
      <c r="BL3270" s="13"/>
      <c r="BM3270" s="13"/>
      <c r="BN3270" s="13"/>
    </row>
    <row r="3271" spans="1:66" x14ac:dyDescent="0.25">
      <c r="A3271" s="10"/>
      <c r="B3271" s="10"/>
      <c r="C3271" s="10"/>
      <c r="D3271" s="18"/>
      <c r="E3271" s="10"/>
      <c r="F3271" s="10"/>
      <c r="G3271" s="10"/>
      <c r="H3271" s="10"/>
      <c r="I3271" s="10"/>
      <c r="J3271" s="10"/>
      <c r="K3271" s="11"/>
      <c r="L3271" s="11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2"/>
      <c r="AS3271" s="12"/>
      <c r="AT3271" s="12"/>
      <c r="AU3271" s="12"/>
      <c r="AV3271" s="12"/>
      <c r="AW3271" s="12"/>
      <c r="AX3271" s="12"/>
      <c r="AY3271" s="12"/>
      <c r="AZ3271" s="12"/>
      <c r="BA3271" s="12"/>
      <c r="BB3271" s="12"/>
      <c r="BC3271" s="12"/>
      <c r="BD3271" s="12"/>
      <c r="BE3271" s="12"/>
      <c r="BF3271" s="12"/>
      <c r="BG3271" s="12"/>
      <c r="BH3271" s="12"/>
      <c r="BI3271" s="12"/>
      <c r="BJ3271" s="13"/>
      <c r="BK3271" s="13"/>
      <c r="BL3271" s="13"/>
      <c r="BM3271" s="13"/>
      <c r="BN3271" s="13"/>
    </row>
    <row r="3272" spans="1:66" x14ac:dyDescent="0.25">
      <c r="A3272" s="10"/>
      <c r="B3272" s="10"/>
      <c r="C3272" s="10"/>
      <c r="D3272" s="18"/>
      <c r="E3272" s="10"/>
      <c r="F3272" s="10"/>
      <c r="G3272" s="10"/>
      <c r="H3272" s="10"/>
      <c r="I3272" s="10"/>
      <c r="J3272" s="10"/>
      <c r="K3272" s="11"/>
      <c r="L3272" s="11"/>
      <c r="M3272" s="12"/>
      <c r="N3272" s="12"/>
      <c r="O3272" s="12"/>
      <c r="P3272" s="12"/>
      <c r="Q3272" s="12"/>
      <c r="R3272" s="12"/>
      <c r="S3272" s="12"/>
      <c r="T3272" s="12"/>
      <c r="U3272" s="12"/>
      <c r="V3272" s="12"/>
      <c r="W3272" s="12"/>
      <c r="X3272" s="12"/>
      <c r="Y3272" s="12"/>
      <c r="Z3272" s="12"/>
      <c r="AA3272" s="12"/>
      <c r="AB3272" s="12"/>
      <c r="AC3272" s="12"/>
      <c r="AD3272" s="12"/>
      <c r="AE3272" s="12"/>
      <c r="AF3272" s="12"/>
      <c r="AG3272" s="12"/>
      <c r="AH3272" s="12"/>
      <c r="AI3272" s="12"/>
      <c r="AJ3272" s="12"/>
      <c r="AK3272" s="12"/>
      <c r="AL3272" s="12"/>
      <c r="AM3272" s="12"/>
      <c r="AN3272" s="12"/>
      <c r="AO3272" s="12"/>
      <c r="AP3272" s="12"/>
      <c r="AQ3272" s="12"/>
      <c r="AR3272" s="12"/>
      <c r="AS3272" s="12"/>
      <c r="AT3272" s="12"/>
      <c r="AU3272" s="12"/>
      <c r="AV3272" s="12"/>
      <c r="AW3272" s="12"/>
      <c r="AX3272" s="12"/>
      <c r="AY3272" s="12"/>
      <c r="AZ3272" s="12"/>
      <c r="BA3272" s="12"/>
      <c r="BB3272" s="12"/>
      <c r="BC3272" s="12"/>
      <c r="BD3272" s="12"/>
      <c r="BE3272" s="12"/>
      <c r="BF3272" s="12"/>
      <c r="BG3272" s="12"/>
      <c r="BH3272" s="12"/>
      <c r="BI3272" s="12"/>
      <c r="BJ3272" s="13"/>
      <c r="BK3272" s="13"/>
      <c r="BL3272" s="13"/>
      <c r="BM3272" s="13"/>
      <c r="BN3272" s="13"/>
    </row>
    <row r="3273" spans="1:66" x14ac:dyDescent="0.25">
      <c r="A3273" s="10"/>
      <c r="B3273" s="10"/>
      <c r="C3273" s="10"/>
      <c r="D3273" s="18"/>
      <c r="E3273" s="10"/>
      <c r="F3273" s="10"/>
      <c r="G3273" s="10"/>
      <c r="H3273" s="10"/>
      <c r="I3273" s="10"/>
      <c r="J3273" s="10"/>
      <c r="K3273" s="11"/>
      <c r="L3273" s="11"/>
      <c r="M3273" s="12"/>
      <c r="N3273" s="12"/>
      <c r="O3273" s="12"/>
      <c r="P3273" s="12"/>
      <c r="Q3273" s="12"/>
      <c r="R3273" s="12"/>
      <c r="S3273" s="12"/>
      <c r="T3273" s="12"/>
      <c r="U3273" s="12"/>
      <c r="V3273" s="12"/>
      <c r="W3273" s="12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2"/>
      <c r="AS3273" s="12"/>
      <c r="AT3273" s="12"/>
      <c r="AU3273" s="12"/>
      <c r="AV3273" s="12"/>
      <c r="AW3273" s="12"/>
      <c r="AX3273" s="12"/>
      <c r="AY3273" s="12"/>
      <c r="AZ3273" s="12"/>
      <c r="BA3273" s="12"/>
      <c r="BB3273" s="12"/>
      <c r="BC3273" s="12"/>
      <c r="BD3273" s="12"/>
      <c r="BE3273" s="12"/>
      <c r="BF3273" s="12"/>
      <c r="BG3273" s="12"/>
      <c r="BH3273" s="12"/>
      <c r="BI3273" s="12"/>
      <c r="BJ3273" s="13"/>
      <c r="BK3273" s="13"/>
      <c r="BL3273" s="13"/>
      <c r="BM3273" s="13"/>
      <c r="BN3273" s="13"/>
    </row>
    <row r="3274" spans="1:66" x14ac:dyDescent="0.25">
      <c r="A3274" s="10"/>
      <c r="B3274" s="10"/>
      <c r="C3274" s="10"/>
      <c r="D3274" s="18"/>
      <c r="E3274" s="10"/>
      <c r="F3274" s="10"/>
      <c r="G3274" s="10"/>
      <c r="H3274" s="10"/>
      <c r="I3274" s="10"/>
      <c r="J3274" s="10"/>
      <c r="K3274" s="11"/>
      <c r="L3274" s="11"/>
      <c r="M3274" s="12"/>
      <c r="N3274" s="12"/>
      <c r="O3274" s="12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12"/>
      <c r="AE3274" s="12"/>
      <c r="AF3274" s="12"/>
      <c r="AG3274" s="12"/>
      <c r="AH3274" s="12"/>
      <c r="AI3274" s="12"/>
      <c r="AJ3274" s="12"/>
      <c r="AK3274" s="12"/>
      <c r="AL3274" s="12"/>
      <c r="AM3274" s="12"/>
      <c r="AN3274" s="12"/>
      <c r="AO3274" s="12"/>
      <c r="AP3274" s="12"/>
      <c r="AQ3274" s="12"/>
      <c r="AR3274" s="12"/>
      <c r="AS3274" s="12"/>
      <c r="AT3274" s="12"/>
      <c r="AU3274" s="12"/>
      <c r="AV3274" s="12"/>
      <c r="AW3274" s="12"/>
      <c r="AX3274" s="12"/>
      <c r="AY3274" s="12"/>
      <c r="AZ3274" s="12"/>
      <c r="BA3274" s="12"/>
      <c r="BB3274" s="12"/>
      <c r="BC3274" s="12"/>
      <c r="BD3274" s="12"/>
      <c r="BE3274" s="12"/>
      <c r="BF3274" s="12"/>
      <c r="BG3274" s="12"/>
      <c r="BH3274" s="12"/>
      <c r="BI3274" s="12"/>
      <c r="BJ3274" s="13"/>
      <c r="BK3274" s="13"/>
      <c r="BL3274" s="13"/>
      <c r="BM3274" s="13"/>
      <c r="BN3274" s="13"/>
    </row>
    <row r="3275" spans="1:66" x14ac:dyDescent="0.25">
      <c r="A3275" s="10"/>
      <c r="B3275" s="10"/>
      <c r="C3275" s="10"/>
      <c r="D3275" s="18"/>
      <c r="E3275" s="10"/>
      <c r="F3275" s="10"/>
      <c r="G3275" s="10"/>
      <c r="H3275" s="10"/>
      <c r="I3275" s="10"/>
      <c r="J3275" s="10"/>
      <c r="K3275" s="11"/>
      <c r="L3275" s="11"/>
      <c r="M3275" s="12"/>
      <c r="N3275" s="12"/>
      <c r="O3275" s="12"/>
      <c r="P3275" s="12"/>
      <c r="Q3275" s="12"/>
      <c r="R3275" s="12"/>
      <c r="S3275" s="12"/>
      <c r="T3275" s="12"/>
      <c r="U3275" s="12"/>
      <c r="V3275" s="12"/>
      <c r="W3275" s="12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2"/>
      <c r="AS3275" s="12"/>
      <c r="AT3275" s="12"/>
      <c r="AU3275" s="12"/>
      <c r="AV3275" s="12"/>
      <c r="AW3275" s="12"/>
      <c r="AX3275" s="12"/>
      <c r="AY3275" s="12"/>
      <c r="AZ3275" s="12"/>
      <c r="BA3275" s="12"/>
      <c r="BB3275" s="12"/>
      <c r="BC3275" s="12"/>
      <c r="BD3275" s="12"/>
      <c r="BE3275" s="12"/>
      <c r="BF3275" s="12"/>
      <c r="BG3275" s="12"/>
      <c r="BH3275" s="12"/>
      <c r="BI3275" s="12"/>
      <c r="BJ3275" s="13"/>
      <c r="BK3275" s="13"/>
      <c r="BL3275" s="13"/>
      <c r="BM3275" s="13"/>
      <c r="BN3275" s="13"/>
    </row>
    <row r="3276" spans="1:66" x14ac:dyDescent="0.25">
      <c r="A3276" s="10"/>
      <c r="B3276" s="10"/>
      <c r="C3276" s="10"/>
      <c r="D3276" s="18"/>
      <c r="E3276" s="10"/>
      <c r="F3276" s="10"/>
      <c r="G3276" s="10"/>
      <c r="H3276" s="10"/>
      <c r="I3276" s="10"/>
      <c r="J3276" s="10"/>
      <c r="K3276" s="11"/>
      <c r="L3276" s="11"/>
      <c r="M3276" s="12"/>
      <c r="N3276" s="12"/>
      <c r="O3276" s="12"/>
      <c r="P3276" s="12"/>
      <c r="Q3276" s="12"/>
      <c r="R3276" s="12"/>
      <c r="S3276" s="12"/>
      <c r="T3276" s="12"/>
      <c r="U3276" s="12"/>
      <c r="V3276" s="12"/>
      <c r="W3276" s="12"/>
      <c r="X3276" s="12"/>
      <c r="Y3276" s="12"/>
      <c r="Z3276" s="12"/>
      <c r="AA3276" s="12"/>
      <c r="AB3276" s="12"/>
      <c r="AC3276" s="12"/>
      <c r="AD3276" s="12"/>
      <c r="AE3276" s="12"/>
      <c r="AF3276" s="12"/>
      <c r="AG3276" s="12"/>
      <c r="AH3276" s="12"/>
      <c r="AI3276" s="12"/>
      <c r="AJ3276" s="12"/>
      <c r="AK3276" s="12"/>
      <c r="AL3276" s="12"/>
      <c r="AM3276" s="12"/>
      <c r="AN3276" s="12"/>
      <c r="AO3276" s="12"/>
      <c r="AP3276" s="12"/>
      <c r="AQ3276" s="12"/>
      <c r="AR3276" s="12"/>
      <c r="AS3276" s="12"/>
      <c r="AT3276" s="12"/>
      <c r="AU3276" s="12"/>
      <c r="AV3276" s="12"/>
      <c r="AW3276" s="12"/>
      <c r="AX3276" s="12"/>
      <c r="AY3276" s="12"/>
      <c r="AZ3276" s="12"/>
      <c r="BA3276" s="12"/>
      <c r="BB3276" s="12"/>
      <c r="BC3276" s="12"/>
      <c r="BD3276" s="12"/>
      <c r="BE3276" s="12"/>
      <c r="BF3276" s="12"/>
      <c r="BG3276" s="12"/>
      <c r="BH3276" s="12"/>
      <c r="BI3276" s="12"/>
      <c r="BJ3276" s="13"/>
      <c r="BK3276" s="13"/>
      <c r="BL3276" s="13"/>
      <c r="BM3276" s="13"/>
      <c r="BN3276" s="13"/>
    </row>
    <row r="3277" spans="1:66" x14ac:dyDescent="0.25">
      <c r="A3277" s="10"/>
      <c r="B3277" s="10"/>
      <c r="C3277" s="10"/>
      <c r="D3277" s="18"/>
      <c r="E3277" s="10"/>
      <c r="F3277" s="10"/>
      <c r="G3277" s="10"/>
      <c r="H3277" s="10"/>
      <c r="I3277" s="10"/>
      <c r="J3277" s="10"/>
      <c r="K3277" s="11"/>
      <c r="L3277" s="11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2"/>
      <c r="AS3277" s="12"/>
      <c r="AT3277" s="12"/>
      <c r="AU3277" s="12"/>
      <c r="AV3277" s="12"/>
      <c r="AW3277" s="12"/>
      <c r="AX3277" s="12"/>
      <c r="AY3277" s="12"/>
      <c r="AZ3277" s="12"/>
      <c r="BA3277" s="12"/>
      <c r="BB3277" s="12"/>
      <c r="BC3277" s="12"/>
      <c r="BD3277" s="12"/>
      <c r="BE3277" s="12"/>
      <c r="BF3277" s="12"/>
      <c r="BG3277" s="12"/>
      <c r="BH3277" s="12"/>
      <c r="BI3277" s="12"/>
      <c r="BJ3277" s="13"/>
      <c r="BK3277" s="13"/>
      <c r="BL3277" s="13"/>
      <c r="BM3277" s="13"/>
      <c r="BN3277" s="13"/>
    </row>
    <row r="3278" spans="1:66" x14ac:dyDescent="0.25">
      <c r="A3278" s="10"/>
      <c r="B3278" s="10"/>
      <c r="C3278" s="10"/>
      <c r="D3278" s="18"/>
      <c r="E3278" s="10"/>
      <c r="F3278" s="10"/>
      <c r="G3278" s="10"/>
      <c r="H3278" s="10"/>
      <c r="I3278" s="10"/>
      <c r="J3278" s="10"/>
      <c r="K3278" s="11"/>
      <c r="L3278" s="11"/>
      <c r="M3278" s="12"/>
      <c r="N3278" s="12"/>
      <c r="O3278" s="12"/>
      <c r="P3278" s="12"/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2"/>
      <c r="AC3278" s="12"/>
      <c r="AD3278" s="12"/>
      <c r="AE3278" s="12"/>
      <c r="AF3278" s="12"/>
      <c r="AG3278" s="12"/>
      <c r="AH3278" s="12"/>
      <c r="AI3278" s="12"/>
      <c r="AJ3278" s="12"/>
      <c r="AK3278" s="12"/>
      <c r="AL3278" s="12"/>
      <c r="AM3278" s="12"/>
      <c r="AN3278" s="12"/>
      <c r="AO3278" s="12"/>
      <c r="AP3278" s="12"/>
      <c r="AQ3278" s="12"/>
      <c r="AR3278" s="12"/>
      <c r="AS3278" s="12"/>
      <c r="AT3278" s="12"/>
      <c r="AU3278" s="12"/>
      <c r="AV3278" s="12"/>
      <c r="AW3278" s="12"/>
      <c r="AX3278" s="12"/>
      <c r="AY3278" s="12"/>
      <c r="AZ3278" s="12"/>
      <c r="BA3278" s="12"/>
      <c r="BB3278" s="12"/>
      <c r="BC3278" s="12"/>
      <c r="BD3278" s="12"/>
      <c r="BE3278" s="12"/>
      <c r="BF3278" s="12"/>
      <c r="BG3278" s="12"/>
      <c r="BH3278" s="12"/>
      <c r="BI3278" s="12"/>
      <c r="BJ3278" s="13"/>
      <c r="BK3278" s="13"/>
      <c r="BL3278" s="13"/>
      <c r="BM3278" s="13"/>
      <c r="BN3278" s="13"/>
    </row>
    <row r="3279" spans="1:66" x14ac:dyDescent="0.25">
      <c r="A3279" s="10"/>
      <c r="B3279" s="10"/>
      <c r="C3279" s="10"/>
      <c r="D3279" s="18"/>
      <c r="E3279" s="10"/>
      <c r="F3279" s="10"/>
      <c r="G3279" s="10"/>
      <c r="H3279" s="10"/>
      <c r="I3279" s="10"/>
      <c r="J3279" s="10"/>
      <c r="K3279" s="11"/>
      <c r="L3279" s="11"/>
      <c r="M3279" s="12"/>
      <c r="N3279" s="12"/>
      <c r="O3279" s="12"/>
      <c r="P3279" s="12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2"/>
      <c r="AS3279" s="12"/>
      <c r="AT3279" s="12"/>
      <c r="AU3279" s="12"/>
      <c r="AV3279" s="12"/>
      <c r="AW3279" s="12"/>
      <c r="AX3279" s="12"/>
      <c r="AY3279" s="12"/>
      <c r="AZ3279" s="12"/>
      <c r="BA3279" s="12"/>
      <c r="BB3279" s="12"/>
      <c r="BC3279" s="12"/>
      <c r="BD3279" s="12"/>
      <c r="BE3279" s="12"/>
      <c r="BF3279" s="12"/>
      <c r="BG3279" s="12"/>
      <c r="BH3279" s="12"/>
      <c r="BI3279" s="12"/>
      <c r="BJ3279" s="13"/>
      <c r="BK3279" s="13"/>
      <c r="BL3279" s="13"/>
      <c r="BM3279" s="13"/>
      <c r="BN3279" s="13"/>
    </row>
    <row r="3280" spans="1:66" x14ac:dyDescent="0.25">
      <c r="A3280" s="10"/>
      <c r="B3280" s="10"/>
      <c r="C3280" s="10"/>
      <c r="D3280" s="18"/>
      <c r="E3280" s="10"/>
      <c r="F3280" s="10"/>
      <c r="G3280" s="10"/>
      <c r="H3280" s="10"/>
      <c r="I3280" s="10"/>
      <c r="J3280" s="10"/>
      <c r="K3280" s="11"/>
      <c r="L3280" s="11"/>
      <c r="M3280" s="12"/>
      <c r="N3280" s="12"/>
      <c r="O3280" s="12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12"/>
      <c r="AE3280" s="12"/>
      <c r="AF3280" s="12"/>
      <c r="AG3280" s="12"/>
      <c r="AH3280" s="12"/>
      <c r="AI3280" s="12"/>
      <c r="AJ3280" s="12"/>
      <c r="AK3280" s="12"/>
      <c r="AL3280" s="12"/>
      <c r="AM3280" s="12"/>
      <c r="AN3280" s="12"/>
      <c r="AO3280" s="12"/>
      <c r="AP3280" s="12"/>
      <c r="AQ3280" s="12"/>
      <c r="AR3280" s="12"/>
      <c r="AS3280" s="12"/>
      <c r="AT3280" s="12"/>
      <c r="AU3280" s="12"/>
      <c r="AV3280" s="12"/>
      <c r="AW3280" s="12"/>
      <c r="AX3280" s="12"/>
      <c r="AY3280" s="12"/>
      <c r="AZ3280" s="12"/>
      <c r="BA3280" s="12"/>
      <c r="BB3280" s="12"/>
      <c r="BC3280" s="12"/>
      <c r="BD3280" s="12"/>
      <c r="BE3280" s="12"/>
      <c r="BF3280" s="12"/>
      <c r="BG3280" s="12"/>
      <c r="BH3280" s="12"/>
      <c r="BI3280" s="12"/>
      <c r="BJ3280" s="13"/>
      <c r="BK3280" s="13"/>
      <c r="BL3280" s="13"/>
      <c r="BM3280" s="13"/>
      <c r="BN3280" s="13"/>
    </row>
    <row r="3281" spans="1:66" x14ac:dyDescent="0.25">
      <c r="A3281" s="10"/>
      <c r="B3281" s="10"/>
      <c r="C3281" s="10"/>
      <c r="D3281" s="18"/>
      <c r="E3281" s="10"/>
      <c r="F3281" s="10"/>
      <c r="G3281" s="10"/>
      <c r="H3281" s="10"/>
      <c r="I3281" s="10"/>
      <c r="J3281" s="10"/>
      <c r="K3281" s="11"/>
      <c r="L3281" s="11"/>
      <c r="M3281" s="12"/>
      <c r="N3281" s="12"/>
      <c r="O3281" s="12"/>
      <c r="P3281" s="12"/>
      <c r="Q3281" s="12"/>
      <c r="R3281" s="12"/>
      <c r="S3281" s="12"/>
      <c r="T3281" s="12"/>
      <c r="U3281" s="12"/>
      <c r="V3281" s="12"/>
      <c r="W3281" s="12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2"/>
      <c r="AS3281" s="12"/>
      <c r="AT3281" s="12"/>
      <c r="AU3281" s="12"/>
      <c r="AV3281" s="12"/>
      <c r="AW3281" s="12"/>
      <c r="AX3281" s="12"/>
      <c r="AY3281" s="12"/>
      <c r="AZ3281" s="12"/>
      <c r="BA3281" s="12"/>
      <c r="BB3281" s="12"/>
      <c r="BC3281" s="12"/>
      <c r="BD3281" s="12"/>
      <c r="BE3281" s="12"/>
      <c r="BF3281" s="12"/>
      <c r="BG3281" s="12"/>
      <c r="BH3281" s="12"/>
      <c r="BI3281" s="12"/>
      <c r="BJ3281" s="13"/>
      <c r="BK3281" s="13"/>
      <c r="BL3281" s="13"/>
      <c r="BM3281" s="13"/>
      <c r="BN3281" s="13"/>
    </row>
    <row r="3282" spans="1:66" x14ac:dyDescent="0.25">
      <c r="A3282" s="10"/>
      <c r="B3282" s="10"/>
      <c r="C3282" s="10"/>
      <c r="D3282" s="18"/>
      <c r="E3282" s="10"/>
      <c r="F3282" s="10"/>
      <c r="G3282" s="10"/>
      <c r="H3282" s="10"/>
      <c r="I3282" s="10"/>
      <c r="J3282" s="10"/>
      <c r="K3282" s="11"/>
      <c r="L3282" s="11"/>
      <c r="M3282" s="12"/>
      <c r="N3282" s="12"/>
      <c r="O3282" s="12"/>
      <c r="P3282" s="12"/>
      <c r="Q3282" s="12"/>
      <c r="R3282" s="12"/>
      <c r="S3282" s="12"/>
      <c r="T3282" s="12"/>
      <c r="U3282" s="12"/>
      <c r="V3282" s="12"/>
      <c r="W3282" s="12"/>
      <c r="X3282" s="12"/>
      <c r="Y3282" s="12"/>
      <c r="Z3282" s="12"/>
      <c r="AA3282" s="12"/>
      <c r="AB3282" s="12"/>
      <c r="AC3282" s="12"/>
      <c r="AD3282" s="12"/>
      <c r="AE3282" s="12"/>
      <c r="AF3282" s="12"/>
      <c r="AG3282" s="12"/>
      <c r="AH3282" s="12"/>
      <c r="AI3282" s="12"/>
      <c r="AJ3282" s="12"/>
      <c r="AK3282" s="12"/>
      <c r="AL3282" s="12"/>
      <c r="AM3282" s="12"/>
      <c r="AN3282" s="12"/>
      <c r="AO3282" s="12"/>
      <c r="AP3282" s="12"/>
      <c r="AQ3282" s="12"/>
      <c r="AR3282" s="12"/>
      <c r="AS3282" s="12"/>
      <c r="AT3282" s="12"/>
      <c r="AU3282" s="12"/>
      <c r="AV3282" s="12"/>
      <c r="AW3282" s="12"/>
      <c r="AX3282" s="12"/>
      <c r="AY3282" s="12"/>
      <c r="AZ3282" s="12"/>
      <c r="BA3282" s="12"/>
      <c r="BB3282" s="12"/>
      <c r="BC3282" s="12"/>
      <c r="BD3282" s="12"/>
      <c r="BE3282" s="12"/>
      <c r="BF3282" s="12"/>
      <c r="BG3282" s="12"/>
      <c r="BH3282" s="12"/>
      <c r="BI3282" s="12"/>
      <c r="BJ3282" s="13"/>
      <c r="BK3282" s="13"/>
      <c r="BL3282" s="13"/>
      <c r="BM3282" s="13"/>
      <c r="BN3282" s="13"/>
    </row>
    <row r="3283" spans="1:66" x14ac:dyDescent="0.25">
      <c r="A3283" s="10"/>
      <c r="B3283" s="10"/>
      <c r="C3283" s="10"/>
      <c r="D3283" s="18"/>
      <c r="E3283" s="10"/>
      <c r="F3283" s="10"/>
      <c r="G3283" s="10"/>
      <c r="H3283" s="10"/>
      <c r="I3283" s="10"/>
      <c r="J3283" s="10"/>
      <c r="K3283" s="11"/>
      <c r="L3283" s="11"/>
      <c r="M3283" s="12"/>
      <c r="N3283" s="12"/>
      <c r="O3283" s="12"/>
      <c r="P3283" s="12"/>
      <c r="Q3283" s="12"/>
      <c r="R3283" s="12"/>
      <c r="S3283" s="12"/>
      <c r="T3283" s="12"/>
      <c r="U3283" s="12"/>
      <c r="V3283" s="12"/>
      <c r="W3283" s="12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2"/>
      <c r="AS3283" s="12"/>
      <c r="AT3283" s="12"/>
      <c r="AU3283" s="12"/>
      <c r="AV3283" s="12"/>
      <c r="AW3283" s="12"/>
      <c r="AX3283" s="12"/>
      <c r="AY3283" s="12"/>
      <c r="AZ3283" s="12"/>
      <c r="BA3283" s="12"/>
      <c r="BB3283" s="12"/>
      <c r="BC3283" s="12"/>
      <c r="BD3283" s="12"/>
      <c r="BE3283" s="12"/>
      <c r="BF3283" s="12"/>
      <c r="BG3283" s="12"/>
      <c r="BH3283" s="12"/>
      <c r="BI3283" s="12"/>
      <c r="BJ3283" s="13"/>
      <c r="BK3283" s="13"/>
      <c r="BL3283" s="13"/>
      <c r="BM3283" s="13"/>
      <c r="BN3283" s="13"/>
    </row>
    <row r="3284" spans="1:66" x14ac:dyDescent="0.25">
      <c r="A3284" s="10"/>
      <c r="B3284" s="10"/>
      <c r="C3284" s="10"/>
      <c r="D3284" s="18"/>
      <c r="E3284" s="10"/>
      <c r="F3284" s="10"/>
      <c r="G3284" s="10"/>
      <c r="H3284" s="10"/>
      <c r="I3284" s="10"/>
      <c r="J3284" s="10"/>
      <c r="K3284" s="11"/>
      <c r="L3284" s="11"/>
      <c r="M3284" s="12"/>
      <c r="N3284" s="12"/>
      <c r="O3284" s="12"/>
      <c r="P3284" s="12"/>
      <c r="Q3284" s="12"/>
      <c r="R3284" s="12"/>
      <c r="S3284" s="12"/>
      <c r="T3284" s="12"/>
      <c r="U3284" s="12"/>
      <c r="V3284" s="12"/>
      <c r="W3284" s="12"/>
      <c r="X3284" s="12"/>
      <c r="Y3284" s="12"/>
      <c r="Z3284" s="12"/>
      <c r="AA3284" s="12"/>
      <c r="AB3284" s="12"/>
      <c r="AC3284" s="12"/>
      <c r="AD3284" s="12"/>
      <c r="AE3284" s="12"/>
      <c r="AF3284" s="12"/>
      <c r="AG3284" s="12"/>
      <c r="AH3284" s="12"/>
      <c r="AI3284" s="12"/>
      <c r="AJ3284" s="12"/>
      <c r="AK3284" s="12"/>
      <c r="AL3284" s="12"/>
      <c r="AM3284" s="12"/>
      <c r="AN3284" s="12"/>
      <c r="AO3284" s="12"/>
      <c r="AP3284" s="12"/>
      <c r="AQ3284" s="12"/>
      <c r="AR3284" s="12"/>
      <c r="AS3284" s="12"/>
      <c r="AT3284" s="12"/>
      <c r="AU3284" s="12"/>
      <c r="AV3284" s="12"/>
      <c r="AW3284" s="12"/>
      <c r="AX3284" s="12"/>
      <c r="AY3284" s="12"/>
      <c r="AZ3284" s="12"/>
      <c r="BA3284" s="12"/>
      <c r="BB3284" s="12"/>
      <c r="BC3284" s="12"/>
      <c r="BD3284" s="12"/>
      <c r="BE3284" s="12"/>
      <c r="BF3284" s="12"/>
      <c r="BG3284" s="12"/>
      <c r="BH3284" s="12"/>
      <c r="BI3284" s="12"/>
      <c r="BJ3284" s="13"/>
      <c r="BK3284" s="13"/>
      <c r="BL3284" s="13"/>
      <c r="BM3284" s="13"/>
      <c r="BN3284" s="13"/>
    </row>
    <row r="3285" spans="1:66" x14ac:dyDescent="0.25">
      <c r="A3285" s="10"/>
      <c r="B3285" s="10"/>
      <c r="C3285" s="10"/>
      <c r="D3285" s="18"/>
      <c r="E3285" s="10"/>
      <c r="F3285" s="10"/>
      <c r="G3285" s="10"/>
      <c r="H3285" s="10"/>
      <c r="I3285" s="10"/>
      <c r="J3285" s="10"/>
      <c r="K3285" s="11"/>
      <c r="L3285" s="11"/>
      <c r="M3285" s="12"/>
      <c r="N3285" s="12"/>
      <c r="O3285" s="12"/>
      <c r="P3285" s="12"/>
      <c r="Q3285" s="12"/>
      <c r="R3285" s="12"/>
      <c r="S3285" s="12"/>
      <c r="T3285" s="12"/>
      <c r="U3285" s="12"/>
      <c r="V3285" s="12"/>
      <c r="W3285" s="12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2"/>
      <c r="AS3285" s="12"/>
      <c r="AT3285" s="12"/>
      <c r="AU3285" s="12"/>
      <c r="AV3285" s="12"/>
      <c r="AW3285" s="12"/>
      <c r="AX3285" s="12"/>
      <c r="AY3285" s="12"/>
      <c r="AZ3285" s="12"/>
      <c r="BA3285" s="12"/>
      <c r="BB3285" s="12"/>
      <c r="BC3285" s="12"/>
      <c r="BD3285" s="12"/>
      <c r="BE3285" s="12"/>
      <c r="BF3285" s="12"/>
      <c r="BG3285" s="12"/>
      <c r="BH3285" s="12"/>
      <c r="BI3285" s="12"/>
      <c r="BJ3285" s="13"/>
      <c r="BK3285" s="13"/>
      <c r="BL3285" s="13"/>
      <c r="BM3285" s="13"/>
      <c r="BN3285" s="13"/>
    </row>
    <row r="3286" spans="1:66" x14ac:dyDescent="0.25">
      <c r="A3286" s="10"/>
      <c r="B3286" s="10"/>
      <c r="C3286" s="10"/>
      <c r="D3286" s="18"/>
      <c r="E3286" s="10"/>
      <c r="F3286" s="10"/>
      <c r="G3286" s="10"/>
      <c r="H3286" s="10"/>
      <c r="I3286" s="10"/>
      <c r="J3286" s="10"/>
      <c r="K3286" s="11"/>
      <c r="L3286" s="11"/>
      <c r="M3286" s="12"/>
      <c r="N3286" s="12"/>
      <c r="O3286" s="12"/>
      <c r="P3286" s="12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12"/>
      <c r="AE3286" s="12"/>
      <c r="AF3286" s="12"/>
      <c r="AG3286" s="12"/>
      <c r="AH3286" s="12"/>
      <c r="AI3286" s="12"/>
      <c r="AJ3286" s="12"/>
      <c r="AK3286" s="12"/>
      <c r="AL3286" s="12"/>
      <c r="AM3286" s="12"/>
      <c r="AN3286" s="12"/>
      <c r="AO3286" s="12"/>
      <c r="AP3286" s="12"/>
      <c r="AQ3286" s="12"/>
      <c r="AR3286" s="12"/>
      <c r="AS3286" s="12"/>
      <c r="AT3286" s="12"/>
      <c r="AU3286" s="12"/>
      <c r="AV3286" s="12"/>
      <c r="AW3286" s="12"/>
      <c r="AX3286" s="12"/>
      <c r="AY3286" s="12"/>
      <c r="AZ3286" s="12"/>
      <c r="BA3286" s="12"/>
      <c r="BB3286" s="12"/>
      <c r="BC3286" s="12"/>
      <c r="BD3286" s="12"/>
      <c r="BE3286" s="12"/>
      <c r="BF3286" s="12"/>
      <c r="BG3286" s="12"/>
      <c r="BH3286" s="12"/>
      <c r="BI3286" s="12"/>
      <c r="BJ3286" s="13"/>
      <c r="BK3286" s="13"/>
      <c r="BL3286" s="13"/>
      <c r="BM3286" s="13"/>
      <c r="BN3286" s="13"/>
    </row>
    <row r="3287" spans="1:66" x14ac:dyDescent="0.25">
      <c r="A3287" s="10"/>
      <c r="B3287" s="10"/>
      <c r="C3287" s="10"/>
      <c r="D3287" s="18"/>
      <c r="E3287" s="10"/>
      <c r="F3287" s="10"/>
      <c r="G3287" s="10"/>
      <c r="H3287" s="10"/>
      <c r="I3287" s="10"/>
      <c r="J3287" s="10"/>
      <c r="K3287" s="11"/>
      <c r="L3287" s="11"/>
      <c r="M3287" s="12"/>
      <c r="N3287" s="12"/>
      <c r="O3287" s="12"/>
      <c r="P3287" s="12"/>
      <c r="Q3287" s="12"/>
      <c r="R3287" s="12"/>
      <c r="S3287" s="12"/>
      <c r="T3287" s="12"/>
      <c r="U3287" s="12"/>
      <c r="V3287" s="12"/>
      <c r="W3287" s="12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2"/>
      <c r="AS3287" s="12"/>
      <c r="AT3287" s="12"/>
      <c r="AU3287" s="12"/>
      <c r="AV3287" s="12"/>
      <c r="AW3287" s="12"/>
      <c r="AX3287" s="12"/>
      <c r="AY3287" s="12"/>
      <c r="AZ3287" s="12"/>
      <c r="BA3287" s="12"/>
      <c r="BB3287" s="12"/>
      <c r="BC3287" s="12"/>
      <c r="BD3287" s="12"/>
      <c r="BE3287" s="12"/>
      <c r="BF3287" s="12"/>
      <c r="BG3287" s="12"/>
      <c r="BH3287" s="12"/>
      <c r="BI3287" s="12"/>
      <c r="BJ3287" s="13"/>
      <c r="BK3287" s="13"/>
      <c r="BL3287" s="13"/>
      <c r="BM3287" s="13"/>
      <c r="BN3287" s="13"/>
    </row>
    <row r="3288" spans="1:66" x14ac:dyDescent="0.25">
      <c r="A3288" s="10"/>
      <c r="B3288" s="10"/>
      <c r="C3288" s="10"/>
      <c r="D3288" s="18"/>
      <c r="E3288" s="10"/>
      <c r="F3288" s="10"/>
      <c r="G3288" s="10"/>
      <c r="H3288" s="10"/>
      <c r="I3288" s="10"/>
      <c r="J3288" s="10"/>
      <c r="K3288" s="11"/>
      <c r="L3288" s="11"/>
      <c r="M3288" s="12"/>
      <c r="N3288" s="12"/>
      <c r="O3288" s="12"/>
      <c r="P3288" s="12"/>
      <c r="Q3288" s="12"/>
      <c r="R3288" s="12"/>
      <c r="S3288" s="12"/>
      <c r="T3288" s="12"/>
      <c r="U3288" s="12"/>
      <c r="V3288" s="12"/>
      <c r="W3288" s="12"/>
      <c r="X3288" s="12"/>
      <c r="Y3288" s="12"/>
      <c r="Z3288" s="12"/>
      <c r="AA3288" s="12"/>
      <c r="AB3288" s="12"/>
      <c r="AC3288" s="12"/>
      <c r="AD3288" s="12"/>
      <c r="AE3288" s="12"/>
      <c r="AF3288" s="12"/>
      <c r="AG3288" s="12"/>
      <c r="AH3288" s="12"/>
      <c r="AI3288" s="12"/>
      <c r="AJ3288" s="12"/>
      <c r="AK3288" s="12"/>
      <c r="AL3288" s="12"/>
      <c r="AM3288" s="12"/>
      <c r="AN3288" s="12"/>
      <c r="AO3288" s="12"/>
      <c r="AP3288" s="12"/>
      <c r="AQ3288" s="12"/>
      <c r="AR3288" s="12"/>
      <c r="AS3288" s="12"/>
      <c r="AT3288" s="12"/>
      <c r="AU3288" s="12"/>
      <c r="AV3288" s="12"/>
      <c r="AW3288" s="12"/>
      <c r="AX3288" s="12"/>
      <c r="AY3288" s="12"/>
      <c r="AZ3288" s="12"/>
      <c r="BA3288" s="12"/>
      <c r="BB3288" s="12"/>
      <c r="BC3288" s="12"/>
      <c r="BD3288" s="12"/>
      <c r="BE3288" s="12"/>
      <c r="BF3288" s="12"/>
      <c r="BG3288" s="12"/>
      <c r="BH3288" s="12"/>
      <c r="BI3288" s="12"/>
      <c r="BJ3288" s="13"/>
      <c r="BK3288" s="13"/>
      <c r="BL3288" s="13"/>
      <c r="BM3288" s="13"/>
      <c r="BN3288" s="13"/>
    </row>
    <row r="3289" spans="1:66" x14ac:dyDescent="0.25">
      <c r="A3289" s="10"/>
      <c r="B3289" s="10"/>
      <c r="C3289" s="10"/>
      <c r="D3289" s="18"/>
      <c r="E3289" s="10"/>
      <c r="F3289" s="10"/>
      <c r="G3289" s="10"/>
      <c r="H3289" s="10"/>
      <c r="I3289" s="10"/>
      <c r="J3289" s="10"/>
      <c r="K3289" s="11"/>
      <c r="L3289" s="11"/>
      <c r="M3289" s="12"/>
      <c r="N3289" s="12"/>
      <c r="O3289" s="12"/>
      <c r="P3289" s="12"/>
      <c r="Q3289" s="12"/>
      <c r="R3289" s="12"/>
      <c r="S3289" s="12"/>
      <c r="T3289" s="12"/>
      <c r="U3289" s="12"/>
      <c r="V3289" s="12"/>
      <c r="W3289" s="12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2"/>
      <c r="AS3289" s="12"/>
      <c r="AT3289" s="12"/>
      <c r="AU3289" s="12"/>
      <c r="AV3289" s="12"/>
      <c r="AW3289" s="12"/>
      <c r="AX3289" s="12"/>
      <c r="AY3289" s="12"/>
      <c r="AZ3289" s="12"/>
      <c r="BA3289" s="12"/>
      <c r="BB3289" s="12"/>
      <c r="BC3289" s="12"/>
      <c r="BD3289" s="12"/>
      <c r="BE3289" s="12"/>
      <c r="BF3289" s="12"/>
      <c r="BG3289" s="12"/>
      <c r="BH3289" s="12"/>
      <c r="BI3289" s="12"/>
      <c r="BJ3289" s="13"/>
      <c r="BK3289" s="13"/>
      <c r="BL3289" s="13"/>
      <c r="BM3289" s="13"/>
      <c r="BN3289" s="13"/>
    </row>
    <row r="3290" spans="1:66" x14ac:dyDescent="0.25">
      <c r="A3290" s="10"/>
      <c r="B3290" s="10"/>
      <c r="C3290" s="10"/>
      <c r="D3290" s="18"/>
      <c r="E3290" s="10"/>
      <c r="F3290" s="10"/>
      <c r="G3290" s="10"/>
      <c r="H3290" s="10"/>
      <c r="I3290" s="10"/>
      <c r="J3290" s="10"/>
      <c r="K3290" s="11"/>
      <c r="L3290" s="11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  <c r="AE3290" s="12"/>
      <c r="AF3290" s="12"/>
      <c r="AG3290" s="12"/>
      <c r="AH3290" s="12"/>
      <c r="AI3290" s="12"/>
      <c r="AJ3290" s="12"/>
      <c r="AK3290" s="12"/>
      <c r="AL3290" s="12"/>
      <c r="AM3290" s="12"/>
      <c r="AN3290" s="12"/>
      <c r="AO3290" s="12"/>
      <c r="AP3290" s="12"/>
      <c r="AQ3290" s="12"/>
      <c r="AR3290" s="12"/>
      <c r="AS3290" s="12"/>
      <c r="AT3290" s="12"/>
      <c r="AU3290" s="12"/>
      <c r="AV3290" s="12"/>
      <c r="AW3290" s="12"/>
      <c r="AX3290" s="12"/>
      <c r="AY3290" s="12"/>
      <c r="AZ3290" s="12"/>
      <c r="BA3290" s="12"/>
      <c r="BB3290" s="12"/>
      <c r="BC3290" s="12"/>
      <c r="BD3290" s="12"/>
      <c r="BE3290" s="12"/>
      <c r="BF3290" s="12"/>
      <c r="BG3290" s="12"/>
      <c r="BH3290" s="12"/>
      <c r="BI3290" s="12"/>
      <c r="BJ3290" s="13"/>
      <c r="BK3290" s="13"/>
      <c r="BL3290" s="13"/>
      <c r="BM3290" s="13"/>
      <c r="BN3290" s="13"/>
    </row>
    <row r="3291" spans="1:66" x14ac:dyDescent="0.25">
      <c r="A3291" s="10"/>
      <c r="B3291" s="10"/>
      <c r="C3291" s="10"/>
      <c r="D3291" s="18"/>
      <c r="E3291" s="10"/>
      <c r="F3291" s="10"/>
      <c r="G3291" s="10"/>
      <c r="H3291" s="10"/>
      <c r="I3291" s="10"/>
      <c r="J3291" s="10"/>
      <c r="K3291" s="11"/>
      <c r="L3291" s="11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2"/>
      <c r="AS3291" s="12"/>
      <c r="AT3291" s="12"/>
      <c r="AU3291" s="12"/>
      <c r="AV3291" s="12"/>
      <c r="AW3291" s="12"/>
      <c r="AX3291" s="12"/>
      <c r="AY3291" s="12"/>
      <c r="AZ3291" s="12"/>
      <c r="BA3291" s="12"/>
      <c r="BB3291" s="12"/>
      <c r="BC3291" s="12"/>
      <c r="BD3291" s="12"/>
      <c r="BE3291" s="12"/>
      <c r="BF3291" s="12"/>
      <c r="BG3291" s="12"/>
      <c r="BH3291" s="12"/>
      <c r="BI3291" s="12"/>
      <c r="BJ3291" s="13"/>
      <c r="BK3291" s="13"/>
      <c r="BL3291" s="13"/>
      <c r="BM3291" s="13"/>
      <c r="BN3291" s="13"/>
    </row>
    <row r="3292" spans="1:66" x14ac:dyDescent="0.25">
      <c r="A3292" s="10"/>
      <c r="B3292" s="10"/>
      <c r="C3292" s="10"/>
      <c r="D3292" s="18"/>
      <c r="E3292" s="10"/>
      <c r="F3292" s="10"/>
      <c r="G3292" s="10"/>
      <c r="H3292" s="10"/>
      <c r="I3292" s="10"/>
      <c r="J3292" s="10"/>
      <c r="K3292" s="11"/>
      <c r="L3292" s="11"/>
      <c r="M3292" s="12"/>
      <c r="N3292" s="12"/>
      <c r="O3292" s="12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12"/>
      <c r="AE3292" s="12"/>
      <c r="AF3292" s="12"/>
      <c r="AG3292" s="12"/>
      <c r="AH3292" s="12"/>
      <c r="AI3292" s="12"/>
      <c r="AJ3292" s="12"/>
      <c r="AK3292" s="12"/>
      <c r="AL3292" s="12"/>
      <c r="AM3292" s="12"/>
      <c r="AN3292" s="12"/>
      <c r="AO3292" s="12"/>
      <c r="AP3292" s="12"/>
      <c r="AQ3292" s="12"/>
      <c r="AR3292" s="12"/>
      <c r="AS3292" s="12"/>
      <c r="AT3292" s="12"/>
      <c r="AU3292" s="12"/>
      <c r="AV3292" s="12"/>
      <c r="AW3292" s="12"/>
      <c r="AX3292" s="12"/>
      <c r="AY3292" s="12"/>
      <c r="AZ3292" s="12"/>
      <c r="BA3292" s="12"/>
      <c r="BB3292" s="12"/>
      <c r="BC3292" s="12"/>
      <c r="BD3292" s="12"/>
      <c r="BE3292" s="12"/>
      <c r="BF3292" s="12"/>
      <c r="BG3292" s="12"/>
      <c r="BH3292" s="12"/>
      <c r="BI3292" s="12"/>
      <c r="BJ3292" s="13"/>
      <c r="BK3292" s="13"/>
      <c r="BL3292" s="13"/>
      <c r="BM3292" s="13"/>
      <c r="BN3292" s="13"/>
    </row>
    <row r="3293" spans="1:66" x14ac:dyDescent="0.25">
      <c r="A3293" s="10"/>
      <c r="B3293" s="10"/>
      <c r="C3293" s="10"/>
      <c r="D3293" s="18"/>
      <c r="E3293" s="10"/>
      <c r="F3293" s="10"/>
      <c r="G3293" s="10"/>
      <c r="H3293" s="10"/>
      <c r="I3293" s="10"/>
      <c r="J3293" s="10"/>
      <c r="K3293" s="11"/>
      <c r="L3293" s="11"/>
      <c r="M3293" s="12"/>
      <c r="N3293" s="12"/>
      <c r="O3293" s="12"/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2"/>
      <c r="AS3293" s="12"/>
      <c r="AT3293" s="12"/>
      <c r="AU3293" s="12"/>
      <c r="AV3293" s="12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12"/>
      <c r="BG3293" s="12"/>
      <c r="BH3293" s="12"/>
      <c r="BI3293" s="12"/>
      <c r="BJ3293" s="13"/>
      <c r="BK3293" s="13"/>
      <c r="BL3293" s="13"/>
      <c r="BM3293" s="13"/>
      <c r="BN3293" s="13"/>
    </row>
    <row r="3294" spans="1:66" x14ac:dyDescent="0.25">
      <c r="A3294" s="10"/>
      <c r="B3294" s="10"/>
      <c r="C3294" s="10"/>
      <c r="D3294" s="18"/>
      <c r="E3294" s="10"/>
      <c r="F3294" s="10"/>
      <c r="G3294" s="10"/>
      <c r="H3294" s="10"/>
      <c r="I3294" s="10"/>
      <c r="J3294" s="10"/>
      <c r="K3294" s="11"/>
      <c r="L3294" s="11"/>
      <c r="M3294" s="12"/>
      <c r="N3294" s="12"/>
      <c r="O3294" s="12"/>
      <c r="P3294" s="12"/>
      <c r="Q3294" s="12"/>
      <c r="R3294" s="12"/>
      <c r="S3294" s="12"/>
      <c r="T3294" s="12"/>
      <c r="U3294" s="12"/>
      <c r="V3294" s="12"/>
      <c r="W3294" s="12"/>
      <c r="X3294" s="12"/>
      <c r="Y3294" s="12"/>
      <c r="Z3294" s="12"/>
      <c r="AA3294" s="12"/>
      <c r="AB3294" s="12"/>
      <c r="AC3294" s="12"/>
      <c r="AD3294" s="12"/>
      <c r="AE3294" s="12"/>
      <c r="AF3294" s="12"/>
      <c r="AG3294" s="12"/>
      <c r="AH3294" s="12"/>
      <c r="AI3294" s="12"/>
      <c r="AJ3294" s="12"/>
      <c r="AK3294" s="12"/>
      <c r="AL3294" s="12"/>
      <c r="AM3294" s="12"/>
      <c r="AN3294" s="12"/>
      <c r="AO3294" s="12"/>
      <c r="AP3294" s="12"/>
      <c r="AQ3294" s="12"/>
      <c r="AR3294" s="12"/>
      <c r="AS3294" s="12"/>
      <c r="AT3294" s="12"/>
      <c r="AU3294" s="12"/>
      <c r="AV3294" s="12"/>
      <c r="AW3294" s="12"/>
      <c r="AX3294" s="12"/>
      <c r="AY3294" s="12"/>
      <c r="AZ3294" s="12"/>
      <c r="BA3294" s="12"/>
      <c r="BB3294" s="12"/>
      <c r="BC3294" s="12"/>
      <c r="BD3294" s="12"/>
      <c r="BE3294" s="12"/>
      <c r="BF3294" s="12"/>
      <c r="BG3294" s="12"/>
      <c r="BH3294" s="12"/>
      <c r="BI3294" s="12"/>
      <c r="BJ3294" s="13"/>
      <c r="BK3294" s="13"/>
      <c r="BL3294" s="13"/>
      <c r="BM3294" s="13"/>
      <c r="BN3294" s="13"/>
    </row>
    <row r="3295" spans="1:66" x14ac:dyDescent="0.25">
      <c r="A3295" s="10"/>
      <c r="B3295" s="10"/>
      <c r="C3295" s="10"/>
      <c r="D3295" s="18"/>
      <c r="E3295" s="10"/>
      <c r="F3295" s="10"/>
      <c r="G3295" s="10"/>
      <c r="H3295" s="10"/>
      <c r="I3295" s="10"/>
      <c r="J3295" s="10"/>
      <c r="K3295" s="11"/>
      <c r="L3295" s="11"/>
      <c r="M3295" s="12"/>
      <c r="N3295" s="12"/>
      <c r="O3295" s="12"/>
      <c r="P3295" s="12"/>
      <c r="Q3295" s="12"/>
      <c r="R3295" s="12"/>
      <c r="S3295" s="12"/>
      <c r="T3295" s="12"/>
      <c r="U3295" s="12"/>
      <c r="V3295" s="12"/>
      <c r="W3295" s="12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2"/>
      <c r="AS3295" s="12"/>
      <c r="AT3295" s="12"/>
      <c r="AU3295" s="12"/>
      <c r="AV3295" s="12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12"/>
      <c r="BG3295" s="12"/>
      <c r="BH3295" s="12"/>
      <c r="BI3295" s="12"/>
      <c r="BJ3295" s="13"/>
      <c r="BK3295" s="13"/>
      <c r="BL3295" s="13"/>
      <c r="BM3295" s="13"/>
      <c r="BN3295" s="13"/>
    </row>
    <row r="3296" spans="1:66" x14ac:dyDescent="0.25">
      <c r="A3296" s="10"/>
      <c r="B3296" s="10"/>
      <c r="C3296" s="10"/>
      <c r="D3296" s="18"/>
      <c r="E3296" s="10"/>
      <c r="F3296" s="10"/>
      <c r="G3296" s="10"/>
      <c r="H3296" s="10"/>
      <c r="I3296" s="10"/>
      <c r="J3296" s="10"/>
      <c r="K3296" s="11"/>
      <c r="L3296" s="11"/>
      <c r="M3296" s="12"/>
      <c r="N3296" s="12"/>
      <c r="O3296" s="12"/>
      <c r="P3296" s="12"/>
      <c r="Q3296" s="12"/>
      <c r="R3296" s="12"/>
      <c r="S3296" s="12"/>
      <c r="T3296" s="12"/>
      <c r="U3296" s="12"/>
      <c r="V3296" s="12"/>
      <c r="W3296" s="12"/>
      <c r="X3296" s="12"/>
      <c r="Y3296" s="12"/>
      <c r="Z3296" s="12"/>
      <c r="AA3296" s="12"/>
      <c r="AB3296" s="12"/>
      <c r="AC3296" s="12"/>
      <c r="AD3296" s="12"/>
      <c r="AE3296" s="12"/>
      <c r="AF3296" s="12"/>
      <c r="AG3296" s="12"/>
      <c r="AH3296" s="12"/>
      <c r="AI3296" s="12"/>
      <c r="AJ3296" s="12"/>
      <c r="AK3296" s="12"/>
      <c r="AL3296" s="12"/>
      <c r="AM3296" s="12"/>
      <c r="AN3296" s="12"/>
      <c r="AO3296" s="12"/>
      <c r="AP3296" s="12"/>
      <c r="AQ3296" s="12"/>
      <c r="AR3296" s="12"/>
      <c r="AS3296" s="12"/>
      <c r="AT3296" s="12"/>
      <c r="AU3296" s="12"/>
      <c r="AV3296" s="12"/>
      <c r="AW3296" s="12"/>
      <c r="AX3296" s="12"/>
      <c r="AY3296" s="12"/>
      <c r="AZ3296" s="12"/>
      <c r="BA3296" s="12"/>
      <c r="BB3296" s="12"/>
      <c r="BC3296" s="12"/>
      <c r="BD3296" s="12"/>
      <c r="BE3296" s="12"/>
      <c r="BF3296" s="12"/>
      <c r="BG3296" s="12"/>
      <c r="BH3296" s="12"/>
      <c r="BI3296" s="12"/>
      <c r="BJ3296" s="13"/>
      <c r="BK3296" s="13"/>
      <c r="BL3296" s="13"/>
      <c r="BM3296" s="13"/>
      <c r="BN3296" s="13"/>
    </row>
    <row r="3297" spans="1:66" x14ac:dyDescent="0.25">
      <c r="A3297" s="10"/>
      <c r="B3297" s="10"/>
      <c r="C3297" s="10"/>
      <c r="D3297" s="18"/>
      <c r="E3297" s="10"/>
      <c r="F3297" s="10"/>
      <c r="G3297" s="10"/>
      <c r="H3297" s="10"/>
      <c r="I3297" s="10"/>
      <c r="J3297" s="10"/>
      <c r="K3297" s="11"/>
      <c r="L3297" s="11"/>
      <c r="M3297" s="12"/>
      <c r="N3297" s="12"/>
      <c r="O3297" s="12"/>
      <c r="P3297" s="12"/>
      <c r="Q3297" s="12"/>
      <c r="R3297" s="12"/>
      <c r="S3297" s="12"/>
      <c r="T3297" s="12"/>
      <c r="U3297" s="12"/>
      <c r="V3297" s="12"/>
      <c r="W3297" s="12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2"/>
      <c r="AS3297" s="12"/>
      <c r="AT3297" s="12"/>
      <c r="AU3297" s="12"/>
      <c r="AV3297" s="12"/>
      <c r="AW3297" s="12"/>
      <c r="AX3297" s="12"/>
      <c r="AY3297" s="12"/>
      <c r="AZ3297" s="12"/>
      <c r="BA3297" s="12"/>
      <c r="BB3297" s="12"/>
      <c r="BC3297" s="12"/>
      <c r="BD3297" s="12"/>
      <c r="BE3297" s="12"/>
      <c r="BF3297" s="12"/>
      <c r="BG3297" s="12"/>
      <c r="BH3297" s="12"/>
      <c r="BI3297" s="12"/>
      <c r="BJ3297" s="13"/>
      <c r="BK3297" s="13"/>
      <c r="BL3297" s="13"/>
      <c r="BM3297" s="13"/>
      <c r="BN3297" s="13"/>
    </row>
    <row r="3298" spans="1:66" x14ac:dyDescent="0.25">
      <c r="A3298" s="10"/>
      <c r="B3298" s="10"/>
      <c r="C3298" s="10"/>
      <c r="D3298" s="18"/>
      <c r="E3298" s="10"/>
      <c r="F3298" s="10"/>
      <c r="G3298" s="10"/>
      <c r="H3298" s="10"/>
      <c r="I3298" s="10"/>
      <c r="J3298" s="10"/>
      <c r="K3298" s="11"/>
      <c r="L3298" s="11"/>
      <c r="M3298" s="12"/>
      <c r="N3298" s="12"/>
      <c r="O3298" s="12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12"/>
      <c r="AE3298" s="12"/>
      <c r="AF3298" s="12"/>
      <c r="AG3298" s="12"/>
      <c r="AH3298" s="12"/>
      <c r="AI3298" s="12"/>
      <c r="AJ3298" s="12"/>
      <c r="AK3298" s="12"/>
      <c r="AL3298" s="12"/>
      <c r="AM3298" s="12"/>
      <c r="AN3298" s="12"/>
      <c r="AO3298" s="12"/>
      <c r="AP3298" s="12"/>
      <c r="AQ3298" s="12"/>
      <c r="AR3298" s="12"/>
      <c r="AS3298" s="12"/>
      <c r="AT3298" s="12"/>
      <c r="AU3298" s="12"/>
      <c r="AV3298" s="12"/>
      <c r="AW3298" s="12"/>
      <c r="AX3298" s="12"/>
      <c r="AY3298" s="12"/>
      <c r="AZ3298" s="12"/>
      <c r="BA3298" s="12"/>
      <c r="BB3298" s="12"/>
      <c r="BC3298" s="12"/>
      <c r="BD3298" s="12"/>
      <c r="BE3298" s="12"/>
      <c r="BF3298" s="12"/>
      <c r="BG3298" s="12"/>
      <c r="BH3298" s="12"/>
      <c r="BI3298" s="12"/>
      <c r="BJ3298" s="13"/>
      <c r="BK3298" s="13"/>
      <c r="BL3298" s="13"/>
      <c r="BM3298" s="13"/>
      <c r="BN3298" s="13"/>
    </row>
    <row r="3299" spans="1:66" x14ac:dyDescent="0.25">
      <c r="A3299" s="10"/>
      <c r="B3299" s="10"/>
      <c r="C3299" s="10"/>
      <c r="D3299" s="18"/>
      <c r="E3299" s="10"/>
      <c r="F3299" s="10"/>
      <c r="G3299" s="10"/>
      <c r="H3299" s="10"/>
      <c r="I3299" s="10"/>
      <c r="J3299" s="10"/>
      <c r="K3299" s="11"/>
      <c r="L3299" s="11"/>
      <c r="M3299" s="12"/>
      <c r="N3299" s="12"/>
      <c r="O3299" s="12"/>
      <c r="P3299" s="12"/>
      <c r="Q3299" s="12"/>
      <c r="R3299" s="12"/>
      <c r="S3299" s="12"/>
      <c r="T3299" s="12"/>
      <c r="U3299" s="12"/>
      <c r="V3299" s="12"/>
      <c r="W3299" s="12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2"/>
      <c r="AS3299" s="12"/>
      <c r="AT3299" s="12"/>
      <c r="AU3299" s="12"/>
      <c r="AV3299" s="12"/>
      <c r="AW3299" s="12"/>
      <c r="AX3299" s="12"/>
      <c r="AY3299" s="12"/>
      <c r="AZ3299" s="12"/>
      <c r="BA3299" s="12"/>
      <c r="BB3299" s="12"/>
      <c r="BC3299" s="12"/>
      <c r="BD3299" s="12"/>
      <c r="BE3299" s="12"/>
      <c r="BF3299" s="12"/>
      <c r="BG3299" s="12"/>
      <c r="BH3299" s="12"/>
      <c r="BI3299" s="12"/>
      <c r="BJ3299" s="13"/>
      <c r="BK3299" s="13"/>
      <c r="BL3299" s="13"/>
      <c r="BM3299" s="13"/>
      <c r="BN3299" s="13"/>
    </row>
    <row r="3300" spans="1:66" x14ac:dyDescent="0.25">
      <c r="A3300" s="10"/>
      <c r="B3300" s="10"/>
      <c r="C3300" s="10"/>
      <c r="D3300" s="18"/>
      <c r="E3300" s="10"/>
      <c r="F3300" s="10"/>
      <c r="G3300" s="10"/>
      <c r="H3300" s="10"/>
      <c r="I3300" s="10"/>
      <c r="J3300" s="10"/>
      <c r="K3300" s="11"/>
      <c r="L3300" s="11"/>
      <c r="M3300" s="12"/>
      <c r="N3300" s="12"/>
      <c r="O3300" s="12"/>
      <c r="P3300" s="12"/>
      <c r="Q3300" s="12"/>
      <c r="R3300" s="12"/>
      <c r="S3300" s="12"/>
      <c r="T3300" s="12"/>
      <c r="U3300" s="12"/>
      <c r="V3300" s="12"/>
      <c r="W3300" s="12"/>
      <c r="X3300" s="12"/>
      <c r="Y3300" s="12"/>
      <c r="Z3300" s="12"/>
      <c r="AA3300" s="12"/>
      <c r="AB3300" s="12"/>
      <c r="AC3300" s="12"/>
      <c r="AD3300" s="12"/>
      <c r="AE3300" s="12"/>
      <c r="AF3300" s="12"/>
      <c r="AG3300" s="12"/>
      <c r="AH3300" s="12"/>
      <c r="AI3300" s="12"/>
      <c r="AJ3300" s="12"/>
      <c r="AK3300" s="12"/>
      <c r="AL3300" s="12"/>
      <c r="AM3300" s="12"/>
      <c r="AN3300" s="12"/>
      <c r="AO3300" s="12"/>
      <c r="AP3300" s="12"/>
      <c r="AQ3300" s="12"/>
      <c r="AR3300" s="12"/>
      <c r="AS3300" s="12"/>
      <c r="AT3300" s="12"/>
      <c r="AU3300" s="12"/>
      <c r="AV3300" s="12"/>
      <c r="AW3300" s="12"/>
      <c r="AX3300" s="12"/>
      <c r="AY3300" s="12"/>
      <c r="AZ3300" s="12"/>
      <c r="BA3300" s="12"/>
      <c r="BB3300" s="12"/>
      <c r="BC3300" s="12"/>
      <c r="BD3300" s="12"/>
      <c r="BE3300" s="12"/>
      <c r="BF3300" s="12"/>
      <c r="BG3300" s="12"/>
      <c r="BH3300" s="12"/>
      <c r="BI3300" s="12"/>
      <c r="BJ3300" s="13"/>
      <c r="BK3300" s="13"/>
      <c r="BL3300" s="13"/>
      <c r="BM3300" s="13"/>
      <c r="BN3300" s="13"/>
    </row>
    <row r="3301" spans="1:66" x14ac:dyDescent="0.25">
      <c r="A3301" s="10"/>
      <c r="B3301" s="10"/>
      <c r="C3301" s="10"/>
      <c r="D3301" s="18"/>
      <c r="E3301" s="10"/>
      <c r="F3301" s="10"/>
      <c r="G3301" s="10"/>
      <c r="H3301" s="10"/>
      <c r="I3301" s="10"/>
      <c r="J3301" s="10"/>
      <c r="K3301" s="11"/>
      <c r="L3301" s="11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  <c r="W3301" s="12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2"/>
      <c r="AS3301" s="12"/>
      <c r="AT3301" s="12"/>
      <c r="AU3301" s="12"/>
      <c r="AV3301" s="12"/>
      <c r="AW3301" s="12"/>
      <c r="AX3301" s="12"/>
      <c r="AY3301" s="12"/>
      <c r="AZ3301" s="12"/>
      <c r="BA3301" s="12"/>
      <c r="BB3301" s="12"/>
      <c r="BC3301" s="12"/>
      <c r="BD3301" s="12"/>
      <c r="BE3301" s="12"/>
      <c r="BF3301" s="12"/>
      <c r="BG3301" s="12"/>
      <c r="BH3301" s="12"/>
      <c r="BI3301" s="12"/>
      <c r="BJ3301" s="13"/>
      <c r="BK3301" s="13"/>
      <c r="BL3301" s="13"/>
      <c r="BM3301" s="13"/>
      <c r="BN3301" s="13"/>
    </row>
    <row r="3302" spans="1:66" x14ac:dyDescent="0.25">
      <c r="A3302" s="10"/>
      <c r="B3302" s="10"/>
      <c r="C3302" s="10"/>
      <c r="D3302" s="18"/>
      <c r="E3302" s="10"/>
      <c r="F3302" s="10"/>
      <c r="G3302" s="10"/>
      <c r="H3302" s="10"/>
      <c r="I3302" s="10"/>
      <c r="J3302" s="10"/>
      <c r="K3302" s="11"/>
      <c r="L3302" s="11"/>
      <c r="M3302" s="12"/>
      <c r="N3302" s="12"/>
      <c r="O3302" s="12"/>
      <c r="P3302" s="12"/>
      <c r="Q3302" s="12"/>
      <c r="R3302" s="12"/>
      <c r="S3302" s="12"/>
      <c r="T3302" s="12"/>
      <c r="U3302" s="12"/>
      <c r="V3302" s="12"/>
      <c r="W3302" s="12"/>
      <c r="X3302" s="12"/>
      <c r="Y3302" s="12"/>
      <c r="Z3302" s="12"/>
      <c r="AA3302" s="12"/>
      <c r="AB3302" s="12"/>
      <c r="AC3302" s="12"/>
      <c r="AD3302" s="12"/>
      <c r="AE3302" s="12"/>
      <c r="AF3302" s="12"/>
      <c r="AG3302" s="12"/>
      <c r="AH3302" s="12"/>
      <c r="AI3302" s="12"/>
      <c r="AJ3302" s="12"/>
      <c r="AK3302" s="12"/>
      <c r="AL3302" s="12"/>
      <c r="AM3302" s="12"/>
      <c r="AN3302" s="12"/>
      <c r="AO3302" s="12"/>
      <c r="AP3302" s="12"/>
      <c r="AQ3302" s="12"/>
      <c r="AR3302" s="12"/>
      <c r="AS3302" s="12"/>
      <c r="AT3302" s="12"/>
      <c r="AU3302" s="12"/>
      <c r="AV3302" s="12"/>
      <c r="AW3302" s="12"/>
      <c r="AX3302" s="12"/>
      <c r="AY3302" s="12"/>
      <c r="AZ3302" s="12"/>
      <c r="BA3302" s="12"/>
      <c r="BB3302" s="12"/>
      <c r="BC3302" s="12"/>
      <c r="BD3302" s="12"/>
      <c r="BE3302" s="12"/>
      <c r="BF3302" s="12"/>
      <c r="BG3302" s="12"/>
      <c r="BH3302" s="12"/>
      <c r="BI3302" s="12"/>
      <c r="BJ3302" s="13"/>
      <c r="BK3302" s="13"/>
      <c r="BL3302" s="13"/>
      <c r="BM3302" s="13"/>
      <c r="BN3302" s="13"/>
    </row>
    <row r="3303" spans="1:66" x14ac:dyDescent="0.25">
      <c r="A3303" s="10"/>
      <c r="B3303" s="10"/>
      <c r="C3303" s="10"/>
      <c r="D3303" s="18"/>
      <c r="E3303" s="10"/>
      <c r="F3303" s="10"/>
      <c r="G3303" s="10"/>
      <c r="H3303" s="10"/>
      <c r="I3303" s="10"/>
      <c r="J3303" s="10"/>
      <c r="K3303" s="11"/>
      <c r="L3303" s="11"/>
      <c r="M3303" s="12"/>
      <c r="N3303" s="12"/>
      <c r="O3303" s="12"/>
      <c r="P3303" s="12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2"/>
      <c r="AS3303" s="12"/>
      <c r="AT3303" s="12"/>
      <c r="AU3303" s="12"/>
      <c r="AV3303" s="12"/>
      <c r="AW3303" s="12"/>
      <c r="AX3303" s="12"/>
      <c r="AY3303" s="12"/>
      <c r="AZ3303" s="12"/>
      <c r="BA3303" s="12"/>
      <c r="BB3303" s="12"/>
      <c r="BC3303" s="12"/>
      <c r="BD3303" s="12"/>
      <c r="BE3303" s="12"/>
      <c r="BF3303" s="12"/>
      <c r="BG3303" s="12"/>
      <c r="BH3303" s="12"/>
      <c r="BI3303" s="12"/>
      <c r="BJ3303" s="13"/>
      <c r="BK3303" s="13"/>
      <c r="BL3303" s="13"/>
      <c r="BM3303" s="13"/>
      <c r="BN3303" s="13"/>
    </row>
    <row r="3304" spans="1:66" x14ac:dyDescent="0.25">
      <c r="A3304" s="10"/>
      <c r="B3304" s="10"/>
      <c r="C3304" s="10"/>
      <c r="D3304" s="18"/>
      <c r="E3304" s="10"/>
      <c r="F3304" s="10"/>
      <c r="G3304" s="10"/>
      <c r="H3304" s="10"/>
      <c r="I3304" s="10"/>
      <c r="J3304" s="10"/>
      <c r="K3304" s="11"/>
      <c r="L3304" s="11"/>
      <c r="M3304" s="12"/>
      <c r="N3304" s="12"/>
      <c r="O3304" s="12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12"/>
      <c r="AE3304" s="12"/>
      <c r="AF3304" s="12"/>
      <c r="AG3304" s="12"/>
      <c r="AH3304" s="12"/>
      <c r="AI3304" s="12"/>
      <c r="AJ3304" s="12"/>
      <c r="AK3304" s="12"/>
      <c r="AL3304" s="12"/>
      <c r="AM3304" s="12"/>
      <c r="AN3304" s="12"/>
      <c r="AO3304" s="12"/>
      <c r="AP3304" s="12"/>
      <c r="AQ3304" s="12"/>
      <c r="AR3304" s="12"/>
      <c r="AS3304" s="12"/>
      <c r="AT3304" s="12"/>
      <c r="AU3304" s="12"/>
      <c r="AV3304" s="12"/>
      <c r="AW3304" s="12"/>
      <c r="AX3304" s="12"/>
      <c r="AY3304" s="12"/>
      <c r="AZ3304" s="12"/>
      <c r="BA3304" s="12"/>
      <c r="BB3304" s="12"/>
      <c r="BC3304" s="12"/>
      <c r="BD3304" s="12"/>
      <c r="BE3304" s="12"/>
      <c r="BF3304" s="12"/>
      <c r="BG3304" s="12"/>
      <c r="BH3304" s="12"/>
      <c r="BI3304" s="12"/>
      <c r="BJ3304" s="13"/>
      <c r="BK3304" s="13"/>
      <c r="BL3304" s="13"/>
      <c r="BM3304" s="13"/>
      <c r="BN3304" s="13"/>
    </row>
    <row r="3305" spans="1:66" x14ac:dyDescent="0.25">
      <c r="A3305" s="10"/>
      <c r="B3305" s="10"/>
      <c r="C3305" s="10"/>
      <c r="D3305" s="18"/>
      <c r="E3305" s="10"/>
      <c r="F3305" s="10"/>
      <c r="G3305" s="10"/>
      <c r="H3305" s="10"/>
      <c r="I3305" s="10"/>
      <c r="J3305" s="10"/>
      <c r="K3305" s="11"/>
      <c r="L3305" s="11"/>
      <c r="M3305" s="12"/>
      <c r="N3305" s="12"/>
      <c r="O3305" s="12"/>
      <c r="P3305" s="12"/>
      <c r="Q3305" s="12"/>
      <c r="R3305" s="12"/>
      <c r="S3305" s="12"/>
      <c r="T3305" s="12"/>
      <c r="U3305" s="12"/>
      <c r="V3305" s="12"/>
      <c r="W3305" s="12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2"/>
      <c r="AS3305" s="12"/>
      <c r="AT3305" s="12"/>
      <c r="AU3305" s="12"/>
      <c r="AV3305" s="12"/>
      <c r="AW3305" s="12"/>
      <c r="AX3305" s="12"/>
      <c r="AY3305" s="12"/>
      <c r="AZ3305" s="12"/>
      <c r="BA3305" s="12"/>
      <c r="BB3305" s="12"/>
      <c r="BC3305" s="12"/>
      <c r="BD3305" s="12"/>
      <c r="BE3305" s="12"/>
      <c r="BF3305" s="12"/>
      <c r="BG3305" s="12"/>
      <c r="BH3305" s="12"/>
      <c r="BI3305" s="12"/>
      <c r="BJ3305" s="13"/>
      <c r="BK3305" s="13"/>
      <c r="BL3305" s="13"/>
      <c r="BM3305" s="13"/>
      <c r="BN3305" s="13"/>
    </row>
    <row r="3306" spans="1:66" x14ac:dyDescent="0.25">
      <c r="A3306" s="10"/>
      <c r="B3306" s="10"/>
      <c r="C3306" s="10"/>
      <c r="D3306" s="18"/>
      <c r="E3306" s="10"/>
      <c r="F3306" s="10"/>
      <c r="G3306" s="10"/>
      <c r="H3306" s="10"/>
      <c r="I3306" s="10"/>
      <c r="J3306" s="10"/>
      <c r="K3306" s="11"/>
      <c r="L3306" s="11"/>
      <c r="M3306" s="12"/>
      <c r="N3306" s="12"/>
      <c r="O3306" s="12"/>
      <c r="P3306" s="12"/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2"/>
      <c r="AC3306" s="12"/>
      <c r="AD3306" s="12"/>
      <c r="AE3306" s="12"/>
      <c r="AF3306" s="12"/>
      <c r="AG3306" s="12"/>
      <c r="AH3306" s="12"/>
      <c r="AI3306" s="12"/>
      <c r="AJ3306" s="12"/>
      <c r="AK3306" s="12"/>
      <c r="AL3306" s="12"/>
      <c r="AM3306" s="12"/>
      <c r="AN3306" s="12"/>
      <c r="AO3306" s="12"/>
      <c r="AP3306" s="12"/>
      <c r="AQ3306" s="12"/>
      <c r="AR3306" s="12"/>
      <c r="AS3306" s="12"/>
      <c r="AT3306" s="12"/>
      <c r="AU3306" s="12"/>
      <c r="AV3306" s="12"/>
      <c r="AW3306" s="12"/>
      <c r="AX3306" s="12"/>
      <c r="AY3306" s="12"/>
      <c r="AZ3306" s="12"/>
      <c r="BA3306" s="12"/>
      <c r="BB3306" s="12"/>
      <c r="BC3306" s="12"/>
      <c r="BD3306" s="12"/>
      <c r="BE3306" s="12"/>
      <c r="BF3306" s="12"/>
      <c r="BG3306" s="12"/>
      <c r="BH3306" s="12"/>
      <c r="BI3306" s="12"/>
      <c r="BJ3306" s="13"/>
      <c r="BK3306" s="13"/>
      <c r="BL3306" s="13"/>
      <c r="BM3306" s="13"/>
      <c r="BN3306" s="13"/>
    </row>
    <row r="3307" spans="1:66" x14ac:dyDescent="0.25">
      <c r="A3307" s="10"/>
      <c r="B3307" s="10"/>
      <c r="C3307" s="10"/>
      <c r="D3307" s="18"/>
      <c r="E3307" s="10"/>
      <c r="F3307" s="10"/>
      <c r="G3307" s="10"/>
      <c r="H3307" s="10"/>
      <c r="I3307" s="10"/>
      <c r="J3307" s="10"/>
      <c r="K3307" s="11"/>
      <c r="L3307" s="11"/>
      <c r="M3307" s="12"/>
      <c r="N3307" s="12"/>
      <c r="O3307" s="12"/>
      <c r="P3307" s="12"/>
      <c r="Q3307" s="12"/>
      <c r="R3307" s="12"/>
      <c r="S3307" s="12"/>
      <c r="T3307" s="12"/>
      <c r="U3307" s="12"/>
      <c r="V3307" s="12"/>
      <c r="W3307" s="12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2"/>
      <c r="AS3307" s="12"/>
      <c r="AT3307" s="12"/>
      <c r="AU3307" s="12"/>
      <c r="AV3307" s="12"/>
      <c r="AW3307" s="12"/>
      <c r="AX3307" s="12"/>
      <c r="AY3307" s="12"/>
      <c r="AZ3307" s="12"/>
      <c r="BA3307" s="12"/>
      <c r="BB3307" s="12"/>
      <c r="BC3307" s="12"/>
      <c r="BD3307" s="12"/>
      <c r="BE3307" s="12"/>
      <c r="BF3307" s="12"/>
      <c r="BG3307" s="12"/>
      <c r="BH3307" s="12"/>
      <c r="BI3307" s="12"/>
      <c r="BJ3307" s="13"/>
      <c r="BK3307" s="13"/>
      <c r="BL3307" s="13"/>
      <c r="BM3307" s="13"/>
      <c r="BN3307" s="13"/>
    </row>
    <row r="3308" spans="1:66" x14ac:dyDescent="0.25">
      <c r="A3308" s="10"/>
      <c r="B3308" s="10"/>
      <c r="C3308" s="10"/>
      <c r="D3308" s="18"/>
      <c r="E3308" s="10"/>
      <c r="F3308" s="10"/>
      <c r="G3308" s="10"/>
      <c r="H3308" s="10"/>
      <c r="I3308" s="10"/>
      <c r="J3308" s="10"/>
      <c r="K3308" s="11"/>
      <c r="L3308" s="11"/>
      <c r="M3308" s="12"/>
      <c r="N3308" s="12"/>
      <c r="O3308" s="12"/>
      <c r="P3308" s="12"/>
      <c r="Q3308" s="12"/>
      <c r="R3308" s="12"/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12"/>
      <c r="AD3308" s="12"/>
      <c r="AE3308" s="12"/>
      <c r="AF3308" s="12"/>
      <c r="AG3308" s="12"/>
      <c r="AH3308" s="12"/>
      <c r="AI3308" s="12"/>
      <c r="AJ3308" s="12"/>
      <c r="AK3308" s="12"/>
      <c r="AL3308" s="12"/>
      <c r="AM3308" s="12"/>
      <c r="AN3308" s="12"/>
      <c r="AO3308" s="12"/>
      <c r="AP3308" s="12"/>
      <c r="AQ3308" s="12"/>
      <c r="AR3308" s="12"/>
      <c r="AS3308" s="12"/>
      <c r="AT3308" s="12"/>
      <c r="AU3308" s="12"/>
      <c r="AV3308" s="12"/>
      <c r="AW3308" s="12"/>
      <c r="AX3308" s="12"/>
      <c r="AY3308" s="12"/>
      <c r="AZ3308" s="12"/>
      <c r="BA3308" s="12"/>
      <c r="BB3308" s="12"/>
      <c r="BC3308" s="12"/>
      <c r="BD3308" s="12"/>
      <c r="BE3308" s="12"/>
      <c r="BF3308" s="12"/>
      <c r="BG3308" s="12"/>
      <c r="BH3308" s="12"/>
      <c r="BI3308" s="12"/>
      <c r="BJ3308" s="13"/>
      <c r="BK3308" s="13"/>
      <c r="BL3308" s="13"/>
      <c r="BM3308" s="13"/>
      <c r="BN3308" s="13"/>
    </row>
    <row r="3309" spans="1:66" x14ac:dyDescent="0.25">
      <c r="A3309" s="10"/>
      <c r="B3309" s="10"/>
      <c r="C3309" s="10"/>
      <c r="D3309" s="18"/>
      <c r="E3309" s="10"/>
      <c r="F3309" s="10"/>
      <c r="G3309" s="10"/>
      <c r="H3309" s="10"/>
      <c r="I3309" s="10"/>
      <c r="J3309" s="10"/>
      <c r="K3309" s="11"/>
      <c r="L3309" s="11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2"/>
      <c r="AS3309" s="12"/>
      <c r="AT3309" s="12"/>
      <c r="AU3309" s="12"/>
      <c r="AV3309" s="12"/>
      <c r="AW3309" s="12"/>
      <c r="AX3309" s="12"/>
      <c r="AY3309" s="12"/>
      <c r="AZ3309" s="12"/>
      <c r="BA3309" s="12"/>
      <c r="BB3309" s="12"/>
      <c r="BC3309" s="12"/>
      <c r="BD3309" s="12"/>
      <c r="BE3309" s="12"/>
      <c r="BF3309" s="12"/>
      <c r="BG3309" s="12"/>
      <c r="BH3309" s="12"/>
      <c r="BI3309" s="12"/>
      <c r="BJ3309" s="13"/>
      <c r="BK3309" s="13"/>
      <c r="BL3309" s="13"/>
      <c r="BM3309" s="13"/>
      <c r="BN3309" s="13"/>
    </row>
    <row r="3310" spans="1:66" x14ac:dyDescent="0.25">
      <c r="A3310" s="10"/>
      <c r="B3310" s="10"/>
      <c r="C3310" s="10"/>
      <c r="D3310" s="18"/>
      <c r="E3310" s="10"/>
      <c r="F3310" s="10"/>
      <c r="G3310" s="10"/>
      <c r="H3310" s="10"/>
      <c r="I3310" s="10"/>
      <c r="J3310" s="10"/>
      <c r="K3310" s="11"/>
      <c r="L3310" s="11"/>
      <c r="M3310" s="12"/>
      <c r="N3310" s="12"/>
      <c r="O3310" s="12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12"/>
      <c r="AE3310" s="12"/>
      <c r="AF3310" s="12"/>
      <c r="AG3310" s="12"/>
      <c r="AH3310" s="12"/>
      <c r="AI3310" s="12"/>
      <c r="AJ3310" s="12"/>
      <c r="AK3310" s="12"/>
      <c r="AL3310" s="12"/>
      <c r="AM3310" s="12"/>
      <c r="AN3310" s="12"/>
      <c r="AO3310" s="12"/>
      <c r="AP3310" s="12"/>
      <c r="AQ3310" s="12"/>
      <c r="AR3310" s="12"/>
      <c r="AS3310" s="12"/>
      <c r="AT3310" s="12"/>
      <c r="AU3310" s="12"/>
      <c r="AV3310" s="12"/>
      <c r="AW3310" s="12"/>
      <c r="AX3310" s="12"/>
      <c r="AY3310" s="12"/>
      <c r="AZ3310" s="12"/>
      <c r="BA3310" s="12"/>
      <c r="BB3310" s="12"/>
      <c r="BC3310" s="12"/>
      <c r="BD3310" s="12"/>
      <c r="BE3310" s="12"/>
      <c r="BF3310" s="12"/>
      <c r="BG3310" s="12"/>
      <c r="BH3310" s="12"/>
      <c r="BI3310" s="12"/>
      <c r="BJ3310" s="13"/>
      <c r="BK3310" s="13"/>
      <c r="BL3310" s="13"/>
      <c r="BM3310" s="13"/>
      <c r="BN3310" s="13"/>
    </row>
    <row r="3311" spans="1:66" x14ac:dyDescent="0.25">
      <c r="A3311" s="10"/>
      <c r="B3311" s="10"/>
      <c r="C3311" s="10"/>
      <c r="D3311" s="18"/>
      <c r="E3311" s="10"/>
      <c r="F3311" s="10"/>
      <c r="G3311" s="10"/>
      <c r="H3311" s="10"/>
      <c r="I3311" s="10"/>
      <c r="J3311" s="10"/>
      <c r="K3311" s="11"/>
      <c r="L3311" s="11"/>
      <c r="M3311" s="12"/>
      <c r="N3311" s="12"/>
      <c r="O3311" s="12"/>
      <c r="P3311" s="12"/>
      <c r="Q3311" s="12"/>
      <c r="R3311" s="12"/>
      <c r="S3311" s="12"/>
      <c r="T3311" s="12"/>
      <c r="U3311" s="12"/>
      <c r="V3311" s="12"/>
      <c r="W3311" s="12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2"/>
      <c r="AS3311" s="12"/>
      <c r="AT3311" s="12"/>
      <c r="AU3311" s="12"/>
      <c r="AV3311" s="12"/>
      <c r="AW3311" s="12"/>
      <c r="AX3311" s="12"/>
      <c r="AY3311" s="12"/>
      <c r="AZ3311" s="12"/>
      <c r="BA3311" s="12"/>
      <c r="BB3311" s="12"/>
      <c r="BC3311" s="12"/>
      <c r="BD3311" s="12"/>
      <c r="BE3311" s="12"/>
      <c r="BF3311" s="12"/>
      <c r="BG3311" s="12"/>
      <c r="BH3311" s="12"/>
      <c r="BI3311" s="12"/>
      <c r="BJ3311" s="13"/>
      <c r="BK3311" s="13"/>
      <c r="BL3311" s="13"/>
      <c r="BM3311" s="13"/>
      <c r="BN3311" s="13"/>
    </row>
    <row r="3312" spans="1:66" x14ac:dyDescent="0.25">
      <c r="A3312" s="10"/>
      <c r="B3312" s="10"/>
      <c r="C3312" s="10"/>
      <c r="D3312" s="18"/>
      <c r="E3312" s="10"/>
      <c r="F3312" s="10"/>
      <c r="G3312" s="10"/>
      <c r="H3312" s="10"/>
      <c r="I3312" s="10"/>
      <c r="J3312" s="10"/>
      <c r="K3312" s="11"/>
      <c r="L3312" s="11"/>
      <c r="M3312" s="12"/>
      <c r="N3312" s="12"/>
      <c r="O3312" s="12"/>
      <c r="P3312" s="12"/>
      <c r="Q3312" s="12"/>
      <c r="R3312" s="12"/>
      <c r="S3312" s="12"/>
      <c r="T3312" s="12"/>
      <c r="U3312" s="12"/>
      <c r="V3312" s="12"/>
      <c r="W3312" s="12"/>
      <c r="X3312" s="12"/>
      <c r="Y3312" s="12"/>
      <c r="Z3312" s="12"/>
      <c r="AA3312" s="12"/>
      <c r="AB3312" s="12"/>
      <c r="AC3312" s="12"/>
      <c r="AD3312" s="12"/>
      <c r="AE3312" s="12"/>
      <c r="AF3312" s="12"/>
      <c r="AG3312" s="12"/>
      <c r="AH3312" s="12"/>
      <c r="AI3312" s="12"/>
      <c r="AJ3312" s="12"/>
      <c r="AK3312" s="12"/>
      <c r="AL3312" s="12"/>
      <c r="AM3312" s="12"/>
      <c r="AN3312" s="12"/>
      <c r="AO3312" s="12"/>
      <c r="AP3312" s="12"/>
      <c r="AQ3312" s="12"/>
      <c r="AR3312" s="12"/>
      <c r="AS3312" s="12"/>
      <c r="AT3312" s="12"/>
      <c r="AU3312" s="12"/>
      <c r="AV3312" s="12"/>
      <c r="AW3312" s="12"/>
      <c r="AX3312" s="12"/>
      <c r="AY3312" s="12"/>
      <c r="AZ3312" s="12"/>
      <c r="BA3312" s="12"/>
      <c r="BB3312" s="12"/>
      <c r="BC3312" s="12"/>
      <c r="BD3312" s="12"/>
      <c r="BE3312" s="12"/>
      <c r="BF3312" s="12"/>
      <c r="BG3312" s="12"/>
      <c r="BH3312" s="12"/>
      <c r="BI3312" s="12"/>
      <c r="BJ3312" s="13"/>
      <c r="BK3312" s="13"/>
      <c r="BL3312" s="13"/>
      <c r="BM3312" s="13"/>
      <c r="BN3312" s="13"/>
    </row>
    <row r="3313" spans="1:66" s="14" customFormat="1" x14ac:dyDescent="0.25">
      <c r="A3313" s="10"/>
      <c r="B3313" s="10"/>
      <c r="C3313" s="10"/>
      <c r="D3313" s="18"/>
      <c r="E3313" s="10"/>
      <c r="F3313" s="10"/>
      <c r="G3313" s="10"/>
      <c r="H3313" s="10"/>
      <c r="I3313" s="10"/>
      <c r="J3313" s="10"/>
      <c r="K3313" s="11"/>
      <c r="L3313" s="11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2"/>
      <c r="AS3313" s="12"/>
      <c r="AT3313" s="12"/>
      <c r="AU3313" s="12"/>
      <c r="AV3313" s="12"/>
      <c r="AW3313" s="12"/>
      <c r="AX3313" s="12"/>
      <c r="AY3313" s="12"/>
      <c r="AZ3313" s="12"/>
      <c r="BA3313" s="12"/>
      <c r="BB3313" s="12"/>
      <c r="BC3313" s="12"/>
      <c r="BD3313" s="12"/>
      <c r="BE3313" s="12"/>
      <c r="BF3313" s="12"/>
      <c r="BG3313" s="12"/>
      <c r="BH3313" s="12"/>
      <c r="BI3313" s="12"/>
      <c r="BJ3313" s="13"/>
      <c r="BK3313" s="13"/>
      <c r="BL3313" s="13"/>
      <c r="BM3313" s="13"/>
      <c r="BN3313" s="13"/>
    </row>
    <row r="3314" spans="1:66" x14ac:dyDescent="0.25">
      <c r="A3314" s="10"/>
      <c r="B3314" s="10"/>
      <c r="C3314" s="10"/>
      <c r="D3314" s="18"/>
      <c r="E3314" s="10"/>
      <c r="F3314" s="10"/>
      <c r="G3314" s="10"/>
      <c r="H3314" s="10"/>
      <c r="I3314" s="10"/>
      <c r="J3314" s="10"/>
      <c r="K3314" s="11"/>
      <c r="L3314" s="11"/>
      <c r="M3314" s="12"/>
      <c r="N3314" s="12"/>
      <c r="O3314" s="12"/>
      <c r="P3314" s="12"/>
      <c r="Q3314" s="12"/>
      <c r="R3314" s="12"/>
      <c r="S3314" s="12"/>
      <c r="T3314" s="12"/>
      <c r="U3314" s="12"/>
      <c r="V3314" s="12"/>
      <c r="W3314" s="12"/>
      <c r="X3314" s="12"/>
      <c r="Y3314" s="12"/>
      <c r="Z3314" s="12"/>
      <c r="AA3314" s="12"/>
      <c r="AB3314" s="12"/>
      <c r="AC3314" s="12"/>
      <c r="AD3314" s="12"/>
      <c r="AE3314" s="12"/>
      <c r="AF3314" s="12"/>
      <c r="AG3314" s="12"/>
      <c r="AH3314" s="12"/>
      <c r="AI3314" s="12"/>
      <c r="AJ3314" s="12"/>
      <c r="AK3314" s="12"/>
      <c r="AL3314" s="12"/>
      <c r="AM3314" s="12"/>
      <c r="AN3314" s="12"/>
      <c r="AO3314" s="12"/>
      <c r="AP3314" s="12"/>
      <c r="AQ3314" s="12"/>
      <c r="AR3314" s="12"/>
      <c r="AS3314" s="12"/>
      <c r="AT3314" s="12"/>
      <c r="AU3314" s="12"/>
      <c r="AV3314" s="12"/>
      <c r="AW3314" s="12"/>
      <c r="AX3314" s="12"/>
      <c r="AY3314" s="12"/>
      <c r="AZ3314" s="12"/>
      <c r="BA3314" s="12"/>
      <c r="BB3314" s="12"/>
      <c r="BC3314" s="12"/>
      <c r="BD3314" s="12"/>
      <c r="BE3314" s="12"/>
      <c r="BF3314" s="12"/>
      <c r="BG3314" s="12"/>
      <c r="BH3314" s="12"/>
      <c r="BI3314" s="12"/>
      <c r="BJ3314" s="13"/>
      <c r="BK3314" s="13"/>
      <c r="BL3314" s="13"/>
      <c r="BM3314" s="13"/>
      <c r="BN3314" s="13"/>
    </row>
    <row r="3315" spans="1:66" x14ac:dyDescent="0.25">
      <c r="A3315" s="10"/>
      <c r="B3315" s="10"/>
      <c r="C3315" s="10"/>
      <c r="D3315" s="18"/>
      <c r="E3315" s="10"/>
      <c r="F3315" s="10"/>
      <c r="G3315" s="10"/>
      <c r="H3315" s="10"/>
      <c r="I3315" s="10"/>
      <c r="J3315" s="10"/>
      <c r="K3315" s="11"/>
      <c r="L3315" s="11"/>
      <c r="M3315" s="12"/>
      <c r="N3315" s="12"/>
      <c r="O3315" s="12"/>
      <c r="P3315" s="12"/>
      <c r="Q3315" s="12"/>
      <c r="R3315" s="12"/>
      <c r="S3315" s="12"/>
      <c r="T3315" s="12"/>
      <c r="U3315" s="12"/>
      <c r="V3315" s="12"/>
      <c r="W3315" s="12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2"/>
      <c r="AS3315" s="12"/>
      <c r="AT3315" s="12"/>
      <c r="AU3315" s="12"/>
      <c r="AV3315" s="12"/>
      <c r="AW3315" s="12"/>
      <c r="AX3315" s="12"/>
      <c r="AY3315" s="12"/>
      <c r="AZ3315" s="12"/>
      <c r="BA3315" s="12"/>
      <c r="BB3315" s="12"/>
      <c r="BC3315" s="12"/>
      <c r="BD3315" s="12"/>
      <c r="BE3315" s="12"/>
      <c r="BF3315" s="12"/>
      <c r="BG3315" s="12"/>
      <c r="BH3315" s="12"/>
      <c r="BI3315" s="12"/>
      <c r="BJ3315" s="13"/>
      <c r="BK3315" s="13"/>
      <c r="BL3315" s="13"/>
      <c r="BM3315" s="13"/>
      <c r="BN3315" s="13"/>
    </row>
    <row r="3316" spans="1:66" x14ac:dyDescent="0.25">
      <c r="A3316" s="10"/>
      <c r="B3316" s="10"/>
      <c r="C3316" s="10"/>
      <c r="D3316" s="18"/>
      <c r="E3316" s="10"/>
      <c r="F3316" s="10"/>
      <c r="G3316" s="10"/>
      <c r="H3316" s="10"/>
      <c r="I3316" s="10"/>
      <c r="J3316" s="10"/>
      <c r="K3316" s="11"/>
      <c r="L3316" s="11"/>
      <c r="M3316" s="12"/>
      <c r="N3316" s="12"/>
      <c r="O3316" s="12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12"/>
      <c r="AE3316" s="12"/>
      <c r="AF3316" s="12"/>
      <c r="AG3316" s="12"/>
      <c r="AH3316" s="12"/>
      <c r="AI3316" s="12"/>
      <c r="AJ3316" s="12"/>
      <c r="AK3316" s="12"/>
      <c r="AL3316" s="12"/>
      <c r="AM3316" s="12"/>
      <c r="AN3316" s="12"/>
      <c r="AO3316" s="12"/>
      <c r="AP3316" s="12"/>
      <c r="AQ3316" s="12"/>
      <c r="AR3316" s="12"/>
      <c r="AS3316" s="12"/>
      <c r="AT3316" s="12"/>
      <c r="AU3316" s="12"/>
      <c r="AV3316" s="12"/>
      <c r="AW3316" s="12"/>
      <c r="AX3316" s="12"/>
      <c r="AY3316" s="12"/>
      <c r="AZ3316" s="12"/>
      <c r="BA3316" s="12"/>
      <c r="BB3316" s="12"/>
      <c r="BC3316" s="12"/>
      <c r="BD3316" s="12"/>
      <c r="BE3316" s="12"/>
      <c r="BF3316" s="12"/>
      <c r="BG3316" s="12"/>
      <c r="BH3316" s="12"/>
      <c r="BI3316" s="12"/>
      <c r="BJ3316" s="13"/>
      <c r="BK3316" s="13"/>
      <c r="BL3316" s="13"/>
      <c r="BM3316" s="13"/>
      <c r="BN3316" s="13"/>
    </row>
    <row r="3317" spans="1:66" x14ac:dyDescent="0.25">
      <c r="A3317" s="10"/>
      <c r="B3317" s="10"/>
      <c r="C3317" s="10"/>
      <c r="D3317" s="18"/>
      <c r="E3317" s="10"/>
      <c r="F3317" s="10"/>
      <c r="G3317" s="10"/>
      <c r="H3317" s="10"/>
      <c r="I3317" s="10"/>
      <c r="J3317" s="10"/>
      <c r="K3317" s="11"/>
      <c r="L3317" s="11"/>
      <c r="M3317" s="12"/>
      <c r="N3317" s="12"/>
      <c r="O3317" s="12"/>
      <c r="P3317" s="12"/>
      <c r="Q3317" s="12"/>
      <c r="R3317" s="12"/>
      <c r="S3317" s="12"/>
      <c r="T3317" s="12"/>
      <c r="U3317" s="12"/>
      <c r="V3317" s="12"/>
      <c r="W3317" s="12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2"/>
      <c r="AS3317" s="12"/>
      <c r="AT3317" s="12"/>
      <c r="AU3317" s="12"/>
      <c r="AV3317" s="12"/>
      <c r="AW3317" s="12"/>
      <c r="AX3317" s="12"/>
      <c r="AY3317" s="12"/>
      <c r="AZ3317" s="12"/>
      <c r="BA3317" s="12"/>
      <c r="BB3317" s="12"/>
      <c r="BC3317" s="12"/>
      <c r="BD3317" s="12"/>
      <c r="BE3317" s="12"/>
      <c r="BF3317" s="12"/>
      <c r="BG3317" s="12"/>
      <c r="BH3317" s="12"/>
      <c r="BI3317" s="12"/>
      <c r="BJ3317" s="13"/>
      <c r="BK3317" s="13"/>
      <c r="BL3317" s="13"/>
      <c r="BM3317" s="13"/>
      <c r="BN3317" s="13"/>
    </row>
    <row r="3318" spans="1:66" x14ac:dyDescent="0.25">
      <c r="A3318" s="10"/>
      <c r="B3318" s="10"/>
      <c r="C3318" s="10"/>
      <c r="D3318" s="18"/>
      <c r="E3318" s="10"/>
      <c r="F3318" s="10"/>
      <c r="G3318" s="10"/>
      <c r="H3318" s="10"/>
      <c r="I3318" s="10"/>
      <c r="J3318" s="10"/>
      <c r="K3318" s="11"/>
      <c r="L3318" s="11"/>
      <c r="M3318" s="12"/>
      <c r="N3318" s="12"/>
      <c r="O3318" s="12"/>
      <c r="P3318" s="12"/>
      <c r="Q3318" s="12"/>
      <c r="R3318" s="12"/>
      <c r="S3318" s="12"/>
      <c r="T3318" s="12"/>
      <c r="U3318" s="12"/>
      <c r="V3318" s="12"/>
      <c r="W3318" s="12"/>
      <c r="X3318" s="12"/>
      <c r="Y3318" s="12"/>
      <c r="Z3318" s="12"/>
      <c r="AA3318" s="12"/>
      <c r="AB3318" s="12"/>
      <c r="AC3318" s="12"/>
      <c r="AD3318" s="12"/>
      <c r="AE3318" s="12"/>
      <c r="AF3318" s="12"/>
      <c r="AG3318" s="12"/>
      <c r="AH3318" s="12"/>
      <c r="AI3318" s="12"/>
      <c r="AJ3318" s="12"/>
      <c r="AK3318" s="12"/>
      <c r="AL3318" s="12"/>
      <c r="AM3318" s="12"/>
      <c r="AN3318" s="12"/>
      <c r="AO3318" s="12"/>
      <c r="AP3318" s="12"/>
      <c r="AQ3318" s="12"/>
      <c r="AR3318" s="12"/>
      <c r="AS3318" s="12"/>
      <c r="AT3318" s="12"/>
      <c r="AU3318" s="12"/>
      <c r="AV3318" s="12"/>
      <c r="AW3318" s="12"/>
      <c r="AX3318" s="12"/>
      <c r="AY3318" s="12"/>
      <c r="AZ3318" s="12"/>
      <c r="BA3318" s="12"/>
      <c r="BB3318" s="12"/>
      <c r="BC3318" s="12"/>
      <c r="BD3318" s="12"/>
      <c r="BE3318" s="12"/>
      <c r="BF3318" s="12"/>
      <c r="BG3318" s="12"/>
      <c r="BH3318" s="12"/>
      <c r="BI3318" s="12"/>
      <c r="BJ3318" s="13"/>
      <c r="BK3318" s="13"/>
      <c r="BL3318" s="13"/>
      <c r="BM3318" s="13"/>
      <c r="BN3318" s="13"/>
    </row>
    <row r="3319" spans="1:66" x14ac:dyDescent="0.25">
      <c r="A3319" s="10"/>
      <c r="B3319" s="10"/>
      <c r="C3319" s="10"/>
      <c r="D3319" s="18"/>
      <c r="E3319" s="10"/>
      <c r="F3319" s="10"/>
      <c r="G3319" s="10"/>
      <c r="H3319" s="10"/>
      <c r="I3319" s="10"/>
      <c r="J3319" s="10"/>
      <c r="K3319" s="11"/>
      <c r="L3319" s="11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2"/>
      <c r="AS3319" s="12"/>
      <c r="AT3319" s="12"/>
      <c r="AU3319" s="12"/>
      <c r="AV3319" s="12"/>
      <c r="AW3319" s="12"/>
      <c r="AX3319" s="12"/>
      <c r="AY3319" s="12"/>
      <c r="AZ3319" s="12"/>
      <c r="BA3319" s="12"/>
      <c r="BB3319" s="12"/>
      <c r="BC3319" s="12"/>
      <c r="BD3319" s="12"/>
      <c r="BE3319" s="12"/>
      <c r="BF3319" s="12"/>
      <c r="BG3319" s="12"/>
      <c r="BH3319" s="12"/>
      <c r="BI3319" s="12"/>
      <c r="BJ3319" s="13"/>
      <c r="BK3319" s="13"/>
      <c r="BL3319" s="13"/>
      <c r="BM3319" s="13"/>
      <c r="BN3319" s="13"/>
    </row>
    <row r="3320" spans="1:66" x14ac:dyDescent="0.25">
      <c r="A3320" s="10"/>
      <c r="B3320" s="10"/>
      <c r="C3320" s="10"/>
      <c r="D3320" s="18"/>
      <c r="E3320" s="10"/>
      <c r="F3320" s="10"/>
      <c r="G3320" s="10"/>
      <c r="H3320" s="10"/>
      <c r="I3320" s="10"/>
      <c r="J3320" s="10"/>
      <c r="K3320" s="11"/>
      <c r="L3320" s="11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12"/>
      <c r="AF3320" s="12"/>
      <c r="AG3320" s="12"/>
      <c r="AH3320" s="12"/>
      <c r="AI3320" s="12"/>
      <c r="AJ3320" s="12"/>
      <c r="AK3320" s="12"/>
      <c r="AL3320" s="12"/>
      <c r="AM3320" s="12"/>
      <c r="AN3320" s="12"/>
      <c r="AO3320" s="12"/>
      <c r="AP3320" s="12"/>
      <c r="AQ3320" s="12"/>
      <c r="AR3320" s="12"/>
      <c r="AS3320" s="12"/>
      <c r="AT3320" s="12"/>
      <c r="AU3320" s="12"/>
      <c r="AV3320" s="12"/>
      <c r="AW3320" s="12"/>
      <c r="AX3320" s="12"/>
      <c r="AY3320" s="12"/>
      <c r="AZ3320" s="12"/>
      <c r="BA3320" s="12"/>
      <c r="BB3320" s="12"/>
      <c r="BC3320" s="12"/>
      <c r="BD3320" s="12"/>
      <c r="BE3320" s="12"/>
      <c r="BF3320" s="12"/>
      <c r="BG3320" s="12"/>
      <c r="BH3320" s="12"/>
      <c r="BI3320" s="12"/>
      <c r="BJ3320" s="13"/>
      <c r="BK3320" s="13"/>
      <c r="BL3320" s="13"/>
      <c r="BM3320" s="13"/>
      <c r="BN3320" s="13"/>
    </row>
    <row r="3321" spans="1:66" x14ac:dyDescent="0.25">
      <c r="A3321" s="10"/>
      <c r="B3321" s="10"/>
      <c r="C3321" s="10"/>
      <c r="D3321" s="18"/>
      <c r="E3321" s="10"/>
      <c r="F3321" s="10"/>
      <c r="G3321" s="10"/>
      <c r="H3321" s="10"/>
      <c r="I3321" s="10"/>
      <c r="J3321" s="10"/>
      <c r="K3321" s="11"/>
      <c r="L3321" s="11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2"/>
      <c r="AS3321" s="12"/>
      <c r="AT3321" s="12"/>
      <c r="AU3321" s="12"/>
      <c r="AV3321" s="12"/>
      <c r="AW3321" s="12"/>
      <c r="AX3321" s="12"/>
      <c r="AY3321" s="12"/>
      <c r="AZ3321" s="12"/>
      <c r="BA3321" s="12"/>
      <c r="BB3321" s="12"/>
      <c r="BC3321" s="12"/>
      <c r="BD3321" s="12"/>
      <c r="BE3321" s="12"/>
      <c r="BF3321" s="12"/>
      <c r="BG3321" s="12"/>
      <c r="BH3321" s="12"/>
      <c r="BI3321" s="12"/>
      <c r="BJ3321" s="13"/>
      <c r="BK3321" s="13"/>
      <c r="BL3321" s="13"/>
      <c r="BM3321" s="13"/>
      <c r="BN3321" s="13"/>
    </row>
    <row r="3322" spans="1:66" x14ac:dyDescent="0.25">
      <c r="A3322" s="10"/>
      <c r="B3322" s="10"/>
      <c r="C3322" s="10"/>
      <c r="D3322" s="18"/>
      <c r="E3322" s="10"/>
      <c r="F3322" s="10"/>
      <c r="G3322" s="10"/>
      <c r="H3322" s="10"/>
      <c r="I3322" s="10"/>
      <c r="J3322" s="10"/>
      <c r="K3322" s="11"/>
      <c r="L3322" s="11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  <c r="AE3322" s="12"/>
      <c r="AF3322" s="12"/>
      <c r="AG3322" s="12"/>
      <c r="AH3322" s="12"/>
      <c r="AI3322" s="12"/>
      <c r="AJ3322" s="12"/>
      <c r="AK3322" s="12"/>
      <c r="AL3322" s="12"/>
      <c r="AM3322" s="12"/>
      <c r="AN3322" s="12"/>
      <c r="AO3322" s="12"/>
      <c r="AP3322" s="12"/>
      <c r="AQ3322" s="12"/>
      <c r="AR3322" s="12"/>
      <c r="AS3322" s="12"/>
      <c r="AT3322" s="12"/>
      <c r="AU3322" s="12"/>
      <c r="AV3322" s="12"/>
      <c r="AW3322" s="12"/>
      <c r="AX3322" s="12"/>
      <c r="AY3322" s="12"/>
      <c r="AZ3322" s="12"/>
      <c r="BA3322" s="12"/>
      <c r="BB3322" s="12"/>
      <c r="BC3322" s="12"/>
      <c r="BD3322" s="12"/>
      <c r="BE3322" s="12"/>
      <c r="BF3322" s="12"/>
      <c r="BG3322" s="12"/>
      <c r="BH3322" s="12"/>
      <c r="BI3322" s="12"/>
      <c r="BJ3322" s="13"/>
      <c r="BK3322" s="13"/>
      <c r="BL3322" s="13"/>
      <c r="BM3322" s="13"/>
      <c r="BN3322" s="13"/>
    </row>
    <row r="3323" spans="1:66" x14ac:dyDescent="0.25">
      <c r="A3323" s="10"/>
      <c r="B3323" s="10"/>
      <c r="C3323" s="10"/>
      <c r="D3323" s="18"/>
      <c r="E3323" s="10"/>
      <c r="F3323" s="10"/>
      <c r="G3323" s="10"/>
      <c r="H3323" s="10"/>
      <c r="I3323" s="10"/>
      <c r="J3323" s="10"/>
      <c r="K3323" s="11"/>
      <c r="L3323" s="11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2"/>
      <c r="AS3323" s="12"/>
      <c r="AT3323" s="12"/>
      <c r="AU3323" s="12"/>
      <c r="AV3323" s="12"/>
      <c r="AW3323" s="12"/>
      <c r="AX3323" s="12"/>
      <c r="AY3323" s="12"/>
      <c r="AZ3323" s="12"/>
      <c r="BA3323" s="12"/>
      <c r="BB3323" s="12"/>
      <c r="BC3323" s="12"/>
      <c r="BD3323" s="12"/>
      <c r="BE3323" s="12"/>
      <c r="BF3323" s="12"/>
      <c r="BG3323" s="12"/>
      <c r="BH3323" s="12"/>
      <c r="BI3323" s="12"/>
      <c r="BJ3323" s="13"/>
      <c r="BK3323" s="13"/>
      <c r="BL3323" s="13"/>
      <c r="BM3323" s="13"/>
      <c r="BN3323" s="13"/>
    </row>
    <row r="3324" spans="1:66" x14ac:dyDescent="0.25">
      <c r="A3324" s="10"/>
      <c r="B3324" s="10"/>
      <c r="C3324" s="10"/>
      <c r="D3324" s="18"/>
      <c r="E3324" s="10"/>
      <c r="F3324" s="10"/>
      <c r="G3324" s="10"/>
      <c r="H3324" s="10"/>
      <c r="I3324" s="10"/>
      <c r="J3324" s="10"/>
      <c r="K3324" s="11"/>
      <c r="L3324" s="11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12"/>
      <c r="AF3324" s="12"/>
      <c r="AG3324" s="12"/>
      <c r="AH3324" s="12"/>
      <c r="AI3324" s="12"/>
      <c r="AJ3324" s="12"/>
      <c r="AK3324" s="12"/>
      <c r="AL3324" s="12"/>
      <c r="AM3324" s="12"/>
      <c r="AN3324" s="12"/>
      <c r="AO3324" s="12"/>
      <c r="AP3324" s="12"/>
      <c r="AQ3324" s="12"/>
      <c r="AR3324" s="12"/>
      <c r="AS3324" s="12"/>
      <c r="AT3324" s="12"/>
      <c r="AU3324" s="12"/>
      <c r="AV3324" s="12"/>
      <c r="AW3324" s="12"/>
      <c r="AX3324" s="12"/>
      <c r="AY3324" s="12"/>
      <c r="AZ3324" s="12"/>
      <c r="BA3324" s="12"/>
      <c r="BB3324" s="12"/>
      <c r="BC3324" s="12"/>
      <c r="BD3324" s="12"/>
      <c r="BE3324" s="12"/>
      <c r="BF3324" s="12"/>
      <c r="BG3324" s="12"/>
      <c r="BH3324" s="12"/>
      <c r="BI3324" s="12"/>
      <c r="BJ3324" s="13"/>
      <c r="BK3324" s="13"/>
      <c r="BL3324" s="13"/>
      <c r="BM3324" s="13"/>
      <c r="BN3324" s="13"/>
    </row>
    <row r="3325" spans="1:66" x14ac:dyDescent="0.25">
      <c r="A3325" s="10"/>
      <c r="B3325" s="10"/>
      <c r="C3325" s="10"/>
      <c r="D3325" s="18"/>
      <c r="E3325" s="10"/>
      <c r="F3325" s="10"/>
      <c r="G3325" s="10"/>
      <c r="H3325" s="10"/>
      <c r="I3325" s="10"/>
      <c r="J3325" s="10"/>
      <c r="K3325" s="11"/>
      <c r="L3325" s="11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2"/>
      <c r="AS3325" s="12"/>
      <c r="AT3325" s="12"/>
      <c r="AU3325" s="12"/>
      <c r="AV3325" s="12"/>
      <c r="AW3325" s="12"/>
      <c r="AX3325" s="12"/>
      <c r="AY3325" s="12"/>
      <c r="AZ3325" s="12"/>
      <c r="BA3325" s="12"/>
      <c r="BB3325" s="12"/>
      <c r="BC3325" s="12"/>
      <c r="BD3325" s="12"/>
      <c r="BE3325" s="12"/>
      <c r="BF3325" s="12"/>
      <c r="BG3325" s="12"/>
      <c r="BH3325" s="12"/>
      <c r="BI3325" s="12"/>
      <c r="BJ3325" s="13"/>
      <c r="BK3325" s="13"/>
      <c r="BL3325" s="13"/>
      <c r="BM3325" s="13"/>
      <c r="BN3325" s="13"/>
    </row>
    <row r="3326" spans="1:66" x14ac:dyDescent="0.25">
      <c r="A3326" s="10"/>
      <c r="B3326" s="10"/>
      <c r="C3326" s="10"/>
      <c r="D3326" s="18"/>
      <c r="E3326" s="10"/>
      <c r="F3326" s="10"/>
      <c r="G3326" s="10"/>
      <c r="H3326" s="10"/>
      <c r="I3326" s="10"/>
      <c r="J3326" s="10"/>
      <c r="K3326" s="11"/>
      <c r="L3326" s="11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12"/>
      <c r="AF3326" s="12"/>
      <c r="AG3326" s="12"/>
      <c r="AH3326" s="12"/>
      <c r="AI3326" s="12"/>
      <c r="AJ3326" s="12"/>
      <c r="AK3326" s="12"/>
      <c r="AL3326" s="12"/>
      <c r="AM3326" s="12"/>
      <c r="AN3326" s="12"/>
      <c r="AO3326" s="12"/>
      <c r="AP3326" s="12"/>
      <c r="AQ3326" s="12"/>
      <c r="AR3326" s="12"/>
      <c r="AS3326" s="12"/>
      <c r="AT3326" s="12"/>
      <c r="AU3326" s="12"/>
      <c r="AV3326" s="12"/>
      <c r="AW3326" s="12"/>
      <c r="AX3326" s="12"/>
      <c r="AY3326" s="12"/>
      <c r="AZ3326" s="12"/>
      <c r="BA3326" s="12"/>
      <c r="BB3326" s="12"/>
      <c r="BC3326" s="12"/>
      <c r="BD3326" s="12"/>
      <c r="BE3326" s="12"/>
      <c r="BF3326" s="12"/>
      <c r="BG3326" s="12"/>
      <c r="BH3326" s="12"/>
      <c r="BI3326" s="12"/>
      <c r="BJ3326" s="13"/>
      <c r="BK3326" s="13"/>
      <c r="BL3326" s="13"/>
      <c r="BM3326" s="13"/>
      <c r="BN3326" s="13"/>
    </row>
    <row r="3327" spans="1:66" x14ac:dyDescent="0.25">
      <c r="A3327" s="10"/>
      <c r="B3327" s="10"/>
      <c r="C3327" s="10"/>
      <c r="D3327" s="18"/>
      <c r="E3327" s="10"/>
      <c r="F3327" s="10"/>
      <c r="G3327" s="10"/>
      <c r="H3327" s="10"/>
      <c r="I3327" s="10"/>
      <c r="J3327" s="10"/>
      <c r="K3327" s="11"/>
      <c r="L3327" s="11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2"/>
      <c r="AS3327" s="12"/>
      <c r="AT3327" s="12"/>
      <c r="AU3327" s="12"/>
      <c r="AV3327" s="12"/>
      <c r="AW3327" s="12"/>
      <c r="AX3327" s="12"/>
      <c r="AY3327" s="12"/>
      <c r="AZ3327" s="12"/>
      <c r="BA3327" s="12"/>
      <c r="BB3327" s="12"/>
      <c r="BC3327" s="12"/>
      <c r="BD3327" s="12"/>
      <c r="BE3327" s="12"/>
      <c r="BF3327" s="12"/>
      <c r="BG3327" s="12"/>
      <c r="BH3327" s="12"/>
      <c r="BI3327" s="12"/>
      <c r="BJ3327" s="13"/>
      <c r="BK3327" s="13"/>
      <c r="BL3327" s="13"/>
      <c r="BM3327" s="13"/>
      <c r="BN3327" s="13"/>
    </row>
    <row r="3328" spans="1:66" x14ac:dyDescent="0.25">
      <c r="A3328" s="10"/>
      <c r="B3328" s="10"/>
      <c r="C3328" s="10"/>
      <c r="D3328" s="18"/>
      <c r="E3328" s="10"/>
      <c r="F3328" s="10"/>
      <c r="G3328" s="10"/>
      <c r="H3328" s="10"/>
      <c r="I3328" s="10"/>
      <c r="J3328" s="10"/>
      <c r="K3328" s="11"/>
      <c r="L3328" s="11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2"/>
      <c r="AF3328" s="12"/>
      <c r="AG3328" s="12"/>
      <c r="AH3328" s="12"/>
      <c r="AI3328" s="12"/>
      <c r="AJ3328" s="12"/>
      <c r="AK3328" s="12"/>
      <c r="AL3328" s="12"/>
      <c r="AM3328" s="12"/>
      <c r="AN3328" s="12"/>
      <c r="AO3328" s="12"/>
      <c r="AP3328" s="12"/>
      <c r="AQ3328" s="12"/>
      <c r="AR3328" s="12"/>
      <c r="AS3328" s="12"/>
      <c r="AT3328" s="12"/>
      <c r="AU3328" s="12"/>
      <c r="AV3328" s="12"/>
      <c r="AW3328" s="12"/>
      <c r="AX3328" s="12"/>
      <c r="AY3328" s="12"/>
      <c r="AZ3328" s="12"/>
      <c r="BA3328" s="12"/>
      <c r="BB3328" s="12"/>
      <c r="BC3328" s="12"/>
      <c r="BD3328" s="12"/>
      <c r="BE3328" s="12"/>
      <c r="BF3328" s="12"/>
      <c r="BG3328" s="12"/>
      <c r="BH3328" s="12"/>
      <c r="BI3328" s="12"/>
      <c r="BJ3328" s="13"/>
      <c r="BK3328" s="13"/>
      <c r="BL3328" s="13"/>
      <c r="BM3328" s="13"/>
      <c r="BN3328" s="13"/>
    </row>
    <row r="3329" spans="1:66" x14ac:dyDescent="0.25">
      <c r="A3329" s="10"/>
      <c r="B3329" s="10"/>
      <c r="C3329" s="10"/>
      <c r="D3329" s="18"/>
      <c r="E3329" s="10"/>
      <c r="F3329" s="10"/>
      <c r="G3329" s="10"/>
      <c r="H3329" s="10"/>
      <c r="I3329" s="10"/>
      <c r="J3329" s="10"/>
      <c r="K3329" s="11"/>
      <c r="L3329" s="11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2"/>
      <c r="AS3329" s="12"/>
      <c r="AT3329" s="12"/>
      <c r="AU3329" s="12"/>
      <c r="AV3329" s="12"/>
      <c r="AW3329" s="12"/>
      <c r="AX3329" s="12"/>
      <c r="AY3329" s="12"/>
      <c r="AZ3329" s="12"/>
      <c r="BA3329" s="12"/>
      <c r="BB3329" s="12"/>
      <c r="BC3329" s="12"/>
      <c r="BD3329" s="12"/>
      <c r="BE3329" s="12"/>
      <c r="BF3329" s="12"/>
      <c r="BG3329" s="12"/>
      <c r="BH3329" s="12"/>
      <c r="BI3329" s="12"/>
      <c r="BJ3329" s="13"/>
      <c r="BK3329" s="13"/>
      <c r="BL3329" s="13"/>
      <c r="BM3329" s="13"/>
      <c r="BN3329" s="13"/>
    </row>
    <row r="3330" spans="1:66" x14ac:dyDescent="0.25">
      <c r="A3330" s="10"/>
      <c r="B3330" s="10"/>
      <c r="C3330" s="10"/>
      <c r="D3330" s="18"/>
      <c r="E3330" s="10"/>
      <c r="F3330" s="10"/>
      <c r="G3330" s="10"/>
      <c r="H3330" s="10"/>
      <c r="I3330" s="10"/>
      <c r="J3330" s="10"/>
      <c r="K3330" s="11"/>
      <c r="L3330" s="11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  <c r="AE3330" s="12"/>
      <c r="AF3330" s="12"/>
      <c r="AG3330" s="12"/>
      <c r="AH3330" s="12"/>
      <c r="AI3330" s="12"/>
      <c r="AJ3330" s="12"/>
      <c r="AK3330" s="12"/>
      <c r="AL3330" s="12"/>
      <c r="AM3330" s="12"/>
      <c r="AN3330" s="12"/>
      <c r="AO3330" s="12"/>
      <c r="AP3330" s="12"/>
      <c r="AQ3330" s="12"/>
      <c r="AR3330" s="12"/>
      <c r="AS3330" s="12"/>
      <c r="AT3330" s="12"/>
      <c r="AU3330" s="12"/>
      <c r="AV3330" s="12"/>
      <c r="AW3330" s="12"/>
      <c r="AX3330" s="12"/>
      <c r="AY3330" s="12"/>
      <c r="AZ3330" s="12"/>
      <c r="BA3330" s="12"/>
      <c r="BB3330" s="12"/>
      <c r="BC3330" s="12"/>
      <c r="BD3330" s="12"/>
      <c r="BE3330" s="12"/>
      <c r="BF3330" s="12"/>
      <c r="BG3330" s="12"/>
      <c r="BH3330" s="12"/>
      <c r="BI3330" s="12"/>
      <c r="BJ3330" s="13"/>
      <c r="BK3330" s="13"/>
      <c r="BL3330" s="13"/>
      <c r="BM3330" s="13"/>
      <c r="BN3330" s="13"/>
    </row>
    <row r="3331" spans="1:66" x14ac:dyDescent="0.25">
      <c r="A3331" s="10"/>
      <c r="B3331" s="10"/>
      <c r="C3331" s="10"/>
      <c r="D3331" s="18"/>
      <c r="E3331" s="10"/>
      <c r="F3331" s="10"/>
      <c r="G3331" s="10"/>
      <c r="H3331" s="10"/>
      <c r="I3331" s="10"/>
      <c r="J3331" s="10"/>
      <c r="K3331" s="11"/>
      <c r="L3331" s="11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2"/>
      <c r="AS3331" s="12"/>
      <c r="AT3331" s="12"/>
      <c r="AU3331" s="12"/>
      <c r="AV3331" s="12"/>
      <c r="AW3331" s="12"/>
      <c r="AX3331" s="12"/>
      <c r="AY3331" s="12"/>
      <c r="AZ3331" s="12"/>
      <c r="BA3331" s="12"/>
      <c r="BB3331" s="12"/>
      <c r="BC3331" s="12"/>
      <c r="BD3331" s="12"/>
      <c r="BE3331" s="12"/>
      <c r="BF3331" s="12"/>
      <c r="BG3331" s="12"/>
      <c r="BH3331" s="12"/>
      <c r="BI3331" s="12"/>
      <c r="BJ3331" s="13"/>
      <c r="BK3331" s="13"/>
      <c r="BL3331" s="13"/>
      <c r="BM3331" s="13"/>
      <c r="BN3331" s="13"/>
    </row>
    <row r="3332" spans="1:66" x14ac:dyDescent="0.25">
      <c r="A3332" s="10"/>
      <c r="B3332" s="10"/>
      <c r="C3332" s="10"/>
      <c r="D3332" s="18"/>
      <c r="E3332" s="10"/>
      <c r="F3332" s="10"/>
      <c r="G3332" s="10"/>
      <c r="H3332" s="10"/>
      <c r="I3332" s="10"/>
      <c r="J3332" s="10"/>
      <c r="K3332" s="11"/>
      <c r="L3332" s="11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12"/>
      <c r="AF3332" s="12"/>
      <c r="AG3332" s="12"/>
      <c r="AH3332" s="12"/>
      <c r="AI3332" s="12"/>
      <c r="AJ3332" s="12"/>
      <c r="AK3332" s="12"/>
      <c r="AL3332" s="12"/>
      <c r="AM3332" s="12"/>
      <c r="AN3332" s="12"/>
      <c r="AO3332" s="12"/>
      <c r="AP3332" s="12"/>
      <c r="AQ3332" s="12"/>
      <c r="AR3332" s="12"/>
      <c r="AS3332" s="12"/>
      <c r="AT3332" s="12"/>
      <c r="AU3332" s="12"/>
      <c r="AV3332" s="12"/>
      <c r="AW3332" s="12"/>
      <c r="AX3332" s="12"/>
      <c r="AY3332" s="12"/>
      <c r="AZ3332" s="12"/>
      <c r="BA3332" s="12"/>
      <c r="BB3332" s="12"/>
      <c r="BC3332" s="12"/>
      <c r="BD3332" s="12"/>
      <c r="BE3332" s="12"/>
      <c r="BF3332" s="12"/>
      <c r="BG3332" s="12"/>
      <c r="BH3332" s="12"/>
      <c r="BI3332" s="12"/>
      <c r="BJ3332" s="13"/>
      <c r="BK3332" s="13"/>
      <c r="BL3332" s="13"/>
      <c r="BM3332" s="13"/>
      <c r="BN3332" s="13"/>
    </row>
    <row r="3333" spans="1:66" x14ac:dyDescent="0.25">
      <c r="A3333" s="10"/>
      <c r="B3333" s="10"/>
      <c r="C3333" s="10"/>
      <c r="D3333" s="18"/>
      <c r="E3333" s="10"/>
      <c r="F3333" s="10"/>
      <c r="G3333" s="10"/>
      <c r="H3333" s="10"/>
      <c r="I3333" s="10"/>
      <c r="J3333" s="10"/>
      <c r="K3333" s="11"/>
      <c r="L3333" s="11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2"/>
      <c r="AS3333" s="12"/>
      <c r="AT3333" s="12"/>
      <c r="AU3333" s="12"/>
      <c r="AV3333" s="12"/>
      <c r="AW3333" s="12"/>
      <c r="AX3333" s="12"/>
      <c r="AY3333" s="12"/>
      <c r="AZ3333" s="12"/>
      <c r="BA3333" s="12"/>
      <c r="BB3333" s="12"/>
      <c r="BC3333" s="12"/>
      <c r="BD3333" s="12"/>
      <c r="BE3333" s="12"/>
      <c r="BF3333" s="12"/>
      <c r="BG3333" s="12"/>
      <c r="BH3333" s="12"/>
      <c r="BI3333" s="12"/>
      <c r="BJ3333" s="13"/>
      <c r="BK3333" s="13"/>
      <c r="BL3333" s="13"/>
      <c r="BM3333" s="13"/>
      <c r="BN3333" s="13"/>
    </row>
    <row r="3334" spans="1:66" x14ac:dyDescent="0.25">
      <c r="A3334" s="10"/>
      <c r="B3334" s="10"/>
      <c r="C3334" s="10"/>
      <c r="D3334" s="25"/>
      <c r="E3334" s="10"/>
      <c r="F3334" s="10"/>
      <c r="G3334" s="10"/>
      <c r="H3334" s="10"/>
      <c r="I3334" s="10"/>
      <c r="J3334" s="10"/>
      <c r="K3334" s="11"/>
      <c r="L3334" s="11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12"/>
      <c r="AF3334" s="12"/>
      <c r="AG3334" s="12"/>
      <c r="AH3334" s="12"/>
      <c r="AI3334" s="12"/>
      <c r="AJ3334" s="12"/>
      <c r="AK3334" s="12"/>
      <c r="AL3334" s="12"/>
      <c r="AM3334" s="12"/>
      <c r="AN3334" s="12"/>
      <c r="AO3334" s="12"/>
      <c r="AP3334" s="12"/>
      <c r="AQ3334" s="12"/>
      <c r="AR3334" s="12"/>
      <c r="AS3334" s="12"/>
      <c r="AT3334" s="12"/>
      <c r="AU3334" s="12"/>
      <c r="AV3334" s="12"/>
      <c r="AW3334" s="12"/>
      <c r="AX3334" s="12"/>
      <c r="AY3334" s="12"/>
      <c r="AZ3334" s="12"/>
      <c r="BA3334" s="12"/>
      <c r="BB3334" s="12"/>
      <c r="BC3334" s="12"/>
      <c r="BD3334" s="12"/>
      <c r="BE3334" s="12"/>
      <c r="BF3334" s="12"/>
      <c r="BG3334" s="12"/>
      <c r="BH3334" s="12"/>
      <c r="BI3334" s="12"/>
      <c r="BJ3334" s="13"/>
      <c r="BK3334" s="13"/>
      <c r="BL3334" s="13"/>
      <c r="BM3334" s="13"/>
      <c r="BN3334" s="13"/>
    </row>
    <row r="3335" spans="1:66" x14ac:dyDescent="0.25">
      <c r="A3335" s="10"/>
      <c r="B3335" s="10"/>
      <c r="C3335" s="10"/>
      <c r="D3335" s="25"/>
      <c r="E3335" s="10"/>
      <c r="F3335" s="10"/>
      <c r="G3335" s="10"/>
      <c r="H3335" s="10"/>
      <c r="I3335" s="10"/>
      <c r="J3335" s="10"/>
      <c r="K3335" s="11"/>
      <c r="L3335" s="11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2"/>
      <c r="AS3335" s="12"/>
      <c r="AT3335" s="12"/>
      <c r="AU3335" s="12"/>
      <c r="AV3335" s="12"/>
      <c r="AW3335" s="12"/>
      <c r="AX3335" s="12"/>
      <c r="AY3335" s="12"/>
      <c r="AZ3335" s="12"/>
      <c r="BA3335" s="12"/>
      <c r="BB3335" s="12"/>
      <c r="BC3335" s="12"/>
      <c r="BD3335" s="12"/>
      <c r="BE3335" s="12"/>
      <c r="BF3335" s="12"/>
      <c r="BG3335" s="12"/>
      <c r="BH3335" s="12"/>
      <c r="BI3335" s="12"/>
      <c r="BJ3335" s="13"/>
      <c r="BK3335" s="13"/>
      <c r="BL3335" s="13"/>
      <c r="BM3335" s="13"/>
      <c r="BN3335" s="13"/>
    </row>
    <row r="3336" spans="1:66" s="14" customFormat="1" x14ac:dyDescent="0.25">
      <c r="A3336" s="10"/>
      <c r="B3336" s="10"/>
      <c r="C3336" s="10"/>
      <c r="D3336" s="25"/>
      <c r="E3336" s="10"/>
      <c r="F3336" s="10"/>
      <c r="G3336" s="10"/>
      <c r="H3336" s="10"/>
      <c r="I3336" s="10"/>
      <c r="J3336" s="10"/>
      <c r="K3336" s="11"/>
      <c r="L3336" s="11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2"/>
      <c r="AF3336" s="12"/>
      <c r="AG3336" s="12"/>
      <c r="AH3336" s="12"/>
      <c r="AI3336" s="12"/>
      <c r="AJ3336" s="12"/>
      <c r="AK3336" s="12"/>
      <c r="AL3336" s="12"/>
      <c r="AM3336" s="12"/>
      <c r="AN3336" s="12"/>
      <c r="AO3336" s="12"/>
      <c r="AP3336" s="12"/>
      <c r="AQ3336" s="12"/>
      <c r="AR3336" s="12"/>
      <c r="AS3336" s="12"/>
      <c r="AT3336" s="12"/>
      <c r="AU3336" s="12"/>
      <c r="AV3336" s="12"/>
      <c r="AW3336" s="12"/>
      <c r="AX3336" s="12"/>
      <c r="AY3336" s="12"/>
      <c r="AZ3336" s="12"/>
      <c r="BA3336" s="12"/>
      <c r="BB3336" s="12"/>
      <c r="BC3336" s="12"/>
      <c r="BD3336" s="12"/>
      <c r="BE3336" s="12"/>
      <c r="BF3336" s="12"/>
      <c r="BG3336" s="12"/>
      <c r="BH3336" s="12"/>
      <c r="BI3336" s="12"/>
      <c r="BJ3336" s="13"/>
      <c r="BK3336" s="13"/>
      <c r="BL3336" s="13"/>
      <c r="BM3336" s="13"/>
      <c r="BN3336" s="13"/>
    </row>
    <row r="3337" spans="1:66" x14ac:dyDescent="0.25">
      <c r="A3337" s="10"/>
      <c r="B3337" s="10"/>
      <c r="C3337" s="10"/>
      <c r="D3337" s="25"/>
      <c r="E3337" s="10"/>
      <c r="F3337" s="10"/>
      <c r="G3337" s="10"/>
      <c r="H3337" s="10"/>
      <c r="I3337" s="10"/>
      <c r="J3337" s="10"/>
      <c r="K3337" s="11"/>
      <c r="L3337" s="11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2"/>
      <c r="AS3337" s="12"/>
      <c r="AT3337" s="12"/>
      <c r="AU3337" s="12"/>
      <c r="AV3337" s="12"/>
      <c r="AW3337" s="12"/>
      <c r="AX3337" s="12"/>
      <c r="AY3337" s="12"/>
      <c r="AZ3337" s="12"/>
      <c r="BA3337" s="12"/>
      <c r="BB3337" s="12"/>
      <c r="BC3337" s="12"/>
      <c r="BD3337" s="12"/>
      <c r="BE3337" s="12"/>
      <c r="BF3337" s="12"/>
      <c r="BG3337" s="12"/>
      <c r="BH3337" s="12"/>
      <c r="BI3337" s="12"/>
      <c r="BJ3337" s="13"/>
      <c r="BK3337" s="13"/>
      <c r="BL3337" s="13"/>
      <c r="BM3337" s="13"/>
      <c r="BN3337" s="13"/>
    </row>
    <row r="3338" spans="1:66" x14ac:dyDescent="0.25">
      <c r="A3338" s="10"/>
      <c r="B3338" s="10"/>
      <c r="C3338" s="10"/>
      <c r="D3338" s="25"/>
      <c r="E3338" s="10"/>
      <c r="F3338" s="10"/>
      <c r="G3338" s="10"/>
      <c r="H3338" s="10"/>
      <c r="I3338" s="10"/>
      <c r="J3338" s="10"/>
      <c r="K3338" s="11"/>
      <c r="L3338" s="11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  <c r="AE3338" s="12"/>
      <c r="AF3338" s="12"/>
      <c r="AG3338" s="12"/>
      <c r="AH3338" s="12"/>
      <c r="AI3338" s="12"/>
      <c r="AJ3338" s="12"/>
      <c r="AK3338" s="12"/>
      <c r="AL3338" s="12"/>
      <c r="AM3338" s="12"/>
      <c r="AN3338" s="12"/>
      <c r="AO3338" s="12"/>
      <c r="AP3338" s="12"/>
      <c r="AQ3338" s="12"/>
      <c r="AR3338" s="12"/>
      <c r="AS3338" s="12"/>
      <c r="AT3338" s="12"/>
      <c r="AU3338" s="12"/>
      <c r="AV3338" s="12"/>
      <c r="AW3338" s="12"/>
      <c r="AX3338" s="12"/>
      <c r="AY3338" s="12"/>
      <c r="AZ3338" s="12"/>
      <c r="BA3338" s="12"/>
      <c r="BB3338" s="12"/>
      <c r="BC3338" s="12"/>
      <c r="BD3338" s="12"/>
      <c r="BE3338" s="12"/>
      <c r="BF3338" s="12"/>
      <c r="BG3338" s="12"/>
      <c r="BH3338" s="12"/>
      <c r="BI3338" s="12"/>
      <c r="BJ3338" s="13"/>
      <c r="BK3338" s="13"/>
      <c r="BL3338" s="13"/>
      <c r="BM3338" s="13"/>
      <c r="BN3338" s="13"/>
    </row>
    <row r="3339" spans="1:66" x14ac:dyDescent="0.25">
      <c r="A3339" s="10"/>
      <c r="B3339" s="10"/>
      <c r="C3339" s="10"/>
      <c r="D3339" s="25"/>
      <c r="E3339" s="10"/>
      <c r="F3339" s="10"/>
      <c r="G3339" s="10"/>
      <c r="H3339" s="10"/>
      <c r="I3339" s="10"/>
      <c r="J3339" s="10"/>
      <c r="K3339" s="11"/>
      <c r="L3339" s="11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2"/>
      <c r="AS3339" s="12"/>
      <c r="AT3339" s="12"/>
      <c r="AU3339" s="12"/>
      <c r="AV3339" s="12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12"/>
      <c r="BG3339" s="12"/>
      <c r="BH3339" s="12"/>
      <c r="BI3339" s="12"/>
      <c r="BJ3339" s="13"/>
      <c r="BK3339" s="13"/>
      <c r="BL3339" s="13"/>
      <c r="BM3339" s="13"/>
      <c r="BN3339" s="13"/>
    </row>
    <row r="3340" spans="1:66" x14ac:dyDescent="0.25">
      <c r="A3340" s="10"/>
      <c r="B3340" s="10"/>
      <c r="C3340" s="10"/>
      <c r="D3340" s="25"/>
      <c r="E3340" s="10"/>
      <c r="F3340" s="10"/>
      <c r="G3340" s="10"/>
      <c r="H3340" s="10"/>
      <c r="I3340" s="10"/>
      <c r="J3340" s="10"/>
      <c r="K3340" s="11"/>
      <c r="L3340" s="11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2"/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12"/>
      <c r="AP3340" s="12"/>
      <c r="AQ3340" s="12"/>
      <c r="AR3340" s="12"/>
      <c r="AS3340" s="12"/>
      <c r="AT3340" s="12"/>
      <c r="AU3340" s="12"/>
      <c r="AV3340" s="12"/>
      <c r="AW3340" s="12"/>
      <c r="AX3340" s="12"/>
      <c r="AY3340" s="12"/>
      <c r="AZ3340" s="12"/>
      <c r="BA3340" s="12"/>
      <c r="BB3340" s="12"/>
      <c r="BC3340" s="12"/>
      <c r="BD3340" s="12"/>
      <c r="BE3340" s="12"/>
      <c r="BF3340" s="12"/>
      <c r="BG3340" s="12"/>
      <c r="BH3340" s="12"/>
      <c r="BI3340" s="12"/>
      <c r="BJ3340" s="13"/>
      <c r="BK3340" s="13"/>
      <c r="BL3340" s="13"/>
      <c r="BM3340" s="13"/>
      <c r="BN3340" s="13"/>
    </row>
    <row r="3341" spans="1:66" x14ac:dyDescent="0.25">
      <c r="A3341" s="10"/>
      <c r="B3341" s="10"/>
      <c r="C3341" s="10"/>
      <c r="D3341" s="25"/>
      <c r="E3341" s="10"/>
      <c r="F3341" s="10"/>
      <c r="G3341" s="10"/>
      <c r="H3341" s="10"/>
      <c r="I3341" s="10"/>
      <c r="J3341" s="10"/>
      <c r="K3341" s="11"/>
      <c r="L3341" s="11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2"/>
      <c r="AS3341" s="12"/>
      <c r="AT3341" s="12"/>
      <c r="AU3341" s="12"/>
      <c r="AV3341" s="12"/>
      <c r="AW3341" s="12"/>
      <c r="AX3341" s="12"/>
      <c r="AY3341" s="12"/>
      <c r="AZ3341" s="12"/>
      <c r="BA3341" s="12"/>
      <c r="BB3341" s="12"/>
      <c r="BC3341" s="12"/>
      <c r="BD3341" s="12"/>
      <c r="BE3341" s="12"/>
      <c r="BF3341" s="12"/>
      <c r="BG3341" s="12"/>
      <c r="BH3341" s="12"/>
      <c r="BI3341" s="12"/>
      <c r="BJ3341" s="13"/>
      <c r="BK3341" s="13"/>
      <c r="BL3341" s="13"/>
      <c r="BM3341" s="13"/>
      <c r="BN3341" s="13"/>
    </row>
    <row r="3342" spans="1:66" x14ac:dyDescent="0.25">
      <c r="A3342" s="10"/>
      <c r="B3342" s="10"/>
      <c r="C3342" s="10"/>
      <c r="D3342" s="25"/>
      <c r="E3342" s="10"/>
      <c r="F3342" s="10"/>
      <c r="G3342" s="10"/>
      <c r="H3342" s="10"/>
      <c r="I3342" s="10"/>
      <c r="J3342" s="10"/>
      <c r="K3342" s="11"/>
      <c r="L3342" s="11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12"/>
      <c r="AF3342" s="12"/>
      <c r="AG3342" s="12"/>
      <c r="AH3342" s="12"/>
      <c r="AI3342" s="12"/>
      <c r="AJ3342" s="12"/>
      <c r="AK3342" s="12"/>
      <c r="AL3342" s="12"/>
      <c r="AM3342" s="12"/>
      <c r="AN3342" s="12"/>
      <c r="AO3342" s="12"/>
      <c r="AP3342" s="12"/>
      <c r="AQ3342" s="12"/>
      <c r="AR3342" s="12"/>
      <c r="AS3342" s="12"/>
      <c r="AT3342" s="12"/>
      <c r="AU3342" s="12"/>
      <c r="AV3342" s="12"/>
      <c r="AW3342" s="12"/>
      <c r="AX3342" s="12"/>
      <c r="AY3342" s="12"/>
      <c r="AZ3342" s="12"/>
      <c r="BA3342" s="12"/>
      <c r="BB3342" s="12"/>
      <c r="BC3342" s="12"/>
      <c r="BD3342" s="12"/>
      <c r="BE3342" s="12"/>
      <c r="BF3342" s="12"/>
      <c r="BG3342" s="12"/>
      <c r="BH3342" s="12"/>
      <c r="BI3342" s="12"/>
      <c r="BJ3342" s="13"/>
      <c r="BK3342" s="13"/>
      <c r="BL3342" s="13"/>
      <c r="BM3342" s="13"/>
      <c r="BN3342" s="13"/>
    </row>
    <row r="3343" spans="1:66" x14ac:dyDescent="0.25">
      <c r="A3343" s="10"/>
      <c r="B3343" s="10"/>
      <c r="C3343" s="10"/>
      <c r="D3343" s="25"/>
      <c r="E3343" s="10"/>
      <c r="F3343" s="10"/>
      <c r="G3343" s="10"/>
      <c r="H3343" s="10"/>
      <c r="I3343" s="10"/>
      <c r="J3343" s="10"/>
      <c r="K3343" s="11"/>
      <c r="L3343" s="11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2"/>
      <c r="AS3343" s="12"/>
      <c r="AT3343" s="12"/>
      <c r="AU3343" s="12"/>
      <c r="AV3343" s="12"/>
      <c r="AW3343" s="12"/>
      <c r="AX3343" s="12"/>
      <c r="AY3343" s="12"/>
      <c r="AZ3343" s="12"/>
      <c r="BA3343" s="12"/>
      <c r="BB3343" s="12"/>
      <c r="BC3343" s="12"/>
      <c r="BD3343" s="12"/>
      <c r="BE3343" s="12"/>
      <c r="BF3343" s="12"/>
      <c r="BG3343" s="12"/>
      <c r="BH3343" s="12"/>
      <c r="BI3343" s="12"/>
      <c r="BJ3343" s="13"/>
      <c r="BK3343" s="13"/>
      <c r="BL3343" s="13"/>
      <c r="BM3343" s="13"/>
      <c r="BN3343" s="13"/>
    </row>
    <row r="3344" spans="1:66" x14ac:dyDescent="0.25">
      <c r="A3344" s="10"/>
      <c r="B3344" s="10"/>
      <c r="C3344" s="10"/>
      <c r="D3344" s="25"/>
      <c r="E3344" s="10"/>
      <c r="F3344" s="10"/>
      <c r="G3344" s="10"/>
      <c r="H3344" s="10"/>
      <c r="I3344" s="10"/>
      <c r="J3344" s="10"/>
      <c r="K3344" s="11"/>
      <c r="L3344" s="11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  <c r="AE3344" s="12"/>
      <c r="AF3344" s="12"/>
      <c r="AG3344" s="12"/>
      <c r="AH3344" s="12"/>
      <c r="AI3344" s="12"/>
      <c r="AJ3344" s="12"/>
      <c r="AK3344" s="12"/>
      <c r="AL3344" s="12"/>
      <c r="AM3344" s="12"/>
      <c r="AN3344" s="12"/>
      <c r="AO3344" s="12"/>
      <c r="AP3344" s="12"/>
      <c r="AQ3344" s="12"/>
      <c r="AR3344" s="12"/>
      <c r="AS3344" s="12"/>
      <c r="AT3344" s="12"/>
      <c r="AU3344" s="12"/>
      <c r="AV3344" s="12"/>
      <c r="AW3344" s="12"/>
      <c r="AX3344" s="12"/>
      <c r="AY3344" s="12"/>
      <c r="AZ3344" s="12"/>
      <c r="BA3344" s="12"/>
      <c r="BB3344" s="12"/>
      <c r="BC3344" s="12"/>
      <c r="BD3344" s="12"/>
      <c r="BE3344" s="12"/>
      <c r="BF3344" s="12"/>
      <c r="BG3344" s="12"/>
      <c r="BH3344" s="12"/>
      <c r="BI3344" s="12"/>
      <c r="BJ3344" s="13"/>
      <c r="BK3344" s="13"/>
      <c r="BL3344" s="13"/>
      <c r="BM3344" s="13"/>
      <c r="BN3344" s="13"/>
    </row>
    <row r="3345" spans="1:66" x14ac:dyDescent="0.25">
      <c r="A3345" s="10"/>
      <c r="B3345" s="10"/>
      <c r="C3345" s="10"/>
      <c r="D3345" s="25"/>
      <c r="E3345" s="10"/>
      <c r="F3345" s="10"/>
      <c r="G3345" s="10"/>
      <c r="H3345" s="10"/>
      <c r="I3345" s="10"/>
      <c r="J3345" s="10"/>
      <c r="K3345" s="11"/>
      <c r="L3345" s="11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2"/>
      <c r="AS3345" s="12"/>
      <c r="AT3345" s="12"/>
      <c r="AU3345" s="12"/>
      <c r="AV3345" s="12"/>
      <c r="AW3345" s="12"/>
      <c r="AX3345" s="12"/>
      <c r="AY3345" s="12"/>
      <c r="AZ3345" s="12"/>
      <c r="BA3345" s="12"/>
      <c r="BB3345" s="12"/>
      <c r="BC3345" s="12"/>
      <c r="BD3345" s="12"/>
      <c r="BE3345" s="12"/>
      <c r="BF3345" s="12"/>
      <c r="BG3345" s="12"/>
      <c r="BH3345" s="12"/>
      <c r="BI3345" s="12"/>
      <c r="BJ3345" s="13"/>
      <c r="BK3345" s="13"/>
      <c r="BL3345" s="13"/>
      <c r="BM3345" s="13"/>
      <c r="BN3345" s="13"/>
    </row>
    <row r="3346" spans="1:66" x14ac:dyDescent="0.25">
      <c r="A3346" s="10"/>
      <c r="B3346" s="10"/>
      <c r="C3346" s="10"/>
      <c r="D3346" s="25"/>
      <c r="E3346" s="10"/>
      <c r="F3346" s="10"/>
      <c r="G3346" s="10"/>
      <c r="H3346" s="10"/>
      <c r="I3346" s="10"/>
      <c r="J3346" s="10"/>
      <c r="K3346" s="11"/>
      <c r="L3346" s="11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  <c r="AE3346" s="12"/>
      <c r="AF3346" s="12"/>
      <c r="AG3346" s="12"/>
      <c r="AH3346" s="12"/>
      <c r="AI3346" s="12"/>
      <c r="AJ3346" s="12"/>
      <c r="AK3346" s="12"/>
      <c r="AL3346" s="12"/>
      <c r="AM3346" s="12"/>
      <c r="AN3346" s="12"/>
      <c r="AO3346" s="12"/>
      <c r="AP3346" s="12"/>
      <c r="AQ3346" s="12"/>
      <c r="AR3346" s="12"/>
      <c r="AS3346" s="12"/>
      <c r="AT3346" s="12"/>
      <c r="AU3346" s="12"/>
      <c r="AV3346" s="12"/>
      <c r="AW3346" s="12"/>
      <c r="AX3346" s="12"/>
      <c r="AY3346" s="12"/>
      <c r="AZ3346" s="12"/>
      <c r="BA3346" s="12"/>
      <c r="BB3346" s="12"/>
      <c r="BC3346" s="12"/>
      <c r="BD3346" s="12"/>
      <c r="BE3346" s="12"/>
      <c r="BF3346" s="12"/>
      <c r="BG3346" s="12"/>
      <c r="BH3346" s="12"/>
      <c r="BI3346" s="12"/>
      <c r="BJ3346" s="13"/>
      <c r="BK3346" s="13"/>
      <c r="BL3346" s="13"/>
      <c r="BM3346" s="13"/>
      <c r="BN3346" s="13"/>
    </row>
    <row r="3347" spans="1:66" x14ac:dyDescent="0.25">
      <c r="A3347" s="10"/>
      <c r="B3347" s="10"/>
      <c r="C3347" s="10"/>
      <c r="D3347" s="25"/>
      <c r="E3347" s="10"/>
      <c r="F3347" s="10"/>
      <c r="G3347" s="10"/>
      <c r="H3347" s="10"/>
      <c r="I3347" s="10"/>
      <c r="J3347" s="10"/>
      <c r="K3347" s="11"/>
      <c r="L3347" s="11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2"/>
      <c r="AS3347" s="12"/>
      <c r="AT3347" s="12"/>
      <c r="AU3347" s="12"/>
      <c r="AV3347" s="12"/>
      <c r="AW3347" s="12"/>
      <c r="AX3347" s="12"/>
      <c r="AY3347" s="12"/>
      <c r="AZ3347" s="12"/>
      <c r="BA3347" s="12"/>
      <c r="BB3347" s="12"/>
      <c r="BC3347" s="12"/>
      <c r="BD3347" s="12"/>
      <c r="BE3347" s="12"/>
      <c r="BF3347" s="12"/>
      <c r="BG3347" s="12"/>
      <c r="BH3347" s="12"/>
      <c r="BI3347" s="12"/>
      <c r="BJ3347" s="13"/>
      <c r="BK3347" s="13"/>
      <c r="BL3347" s="13"/>
      <c r="BM3347" s="13"/>
      <c r="BN3347" s="13"/>
    </row>
    <row r="3348" spans="1:66" x14ac:dyDescent="0.25">
      <c r="A3348" s="10"/>
      <c r="B3348" s="10"/>
      <c r="C3348" s="10"/>
      <c r="D3348" s="25"/>
      <c r="E3348" s="10"/>
      <c r="F3348" s="10"/>
      <c r="G3348" s="10"/>
      <c r="H3348" s="10"/>
      <c r="I3348" s="10"/>
      <c r="J3348" s="10"/>
      <c r="K3348" s="11"/>
      <c r="L3348" s="11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12"/>
      <c r="AD3348" s="12"/>
      <c r="AE3348" s="12"/>
      <c r="AF3348" s="12"/>
      <c r="AG3348" s="12"/>
      <c r="AH3348" s="12"/>
      <c r="AI3348" s="12"/>
      <c r="AJ3348" s="12"/>
      <c r="AK3348" s="12"/>
      <c r="AL3348" s="12"/>
      <c r="AM3348" s="12"/>
      <c r="AN3348" s="12"/>
      <c r="AO3348" s="12"/>
      <c r="AP3348" s="12"/>
      <c r="AQ3348" s="12"/>
      <c r="AR3348" s="12"/>
      <c r="AS3348" s="12"/>
      <c r="AT3348" s="12"/>
      <c r="AU3348" s="12"/>
      <c r="AV3348" s="12"/>
      <c r="AW3348" s="12"/>
      <c r="AX3348" s="12"/>
      <c r="AY3348" s="12"/>
      <c r="AZ3348" s="12"/>
      <c r="BA3348" s="12"/>
      <c r="BB3348" s="12"/>
      <c r="BC3348" s="12"/>
      <c r="BD3348" s="12"/>
      <c r="BE3348" s="12"/>
      <c r="BF3348" s="12"/>
      <c r="BG3348" s="12"/>
      <c r="BH3348" s="12"/>
      <c r="BI3348" s="12"/>
      <c r="BJ3348" s="13"/>
      <c r="BK3348" s="13"/>
      <c r="BL3348" s="13"/>
      <c r="BM3348" s="13"/>
      <c r="BN3348" s="13"/>
    </row>
    <row r="3349" spans="1:66" x14ac:dyDescent="0.25">
      <c r="A3349" s="10"/>
      <c r="B3349" s="10"/>
      <c r="C3349" s="10"/>
      <c r="D3349" s="25"/>
      <c r="E3349" s="10"/>
      <c r="F3349" s="10"/>
      <c r="G3349" s="10"/>
      <c r="H3349" s="10"/>
      <c r="I3349" s="10"/>
      <c r="J3349" s="10"/>
      <c r="K3349" s="11"/>
      <c r="L3349" s="11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2"/>
      <c r="AS3349" s="12"/>
      <c r="AT3349" s="12"/>
      <c r="AU3349" s="12"/>
      <c r="AV3349" s="12"/>
      <c r="AW3349" s="12"/>
      <c r="AX3349" s="12"/>
      <c r="AY3349" s="12"/>
      <c r="AZ3349" s="12"/>
      <c r="BA3349" s="12"/>
      <c r="BB3349" s="12"/>
      <c r="BC3349" s="12"/>
      <c r="BD3349" s="12"/>
      <c r="BE3349" s="12"/>
      <c r="BF3349" s="12"/>
      <c r="BG3349" s="12"/>
      <c r="BH3349" s="12"/>
      <c r="BI3349" s="12"/>
      <c r="BJ3349" s="13"/>
      <c r="BK3349" s="13"/>
      <c r="BL3349" s="13"/>
      <c r="BM3349" s="13"/>
      <c r="BN3349" s="13"/>
    </row>
    <row r="3350" spans="1:66" x14ac:dyDescent="0.25">
      <c r="A3350" s="10"/>
      <c r="B3350" s="10"/>
      <c r="C3350" s="10"/>
      <c r="D3350" s="25"/>
      <c r="E3350" s="10"/>
      <c r="F3350" s="10"/>
      <c r="G3350" s="10"/>
      <c r="H3350" s="10"/>
      <c r="I3350" s="10"/>
      <c r="J3350" s="10"/>
      <c r="K3350" s="11"/>
      <c r="L3350" s="11"/>
      <c r="M3350" s="12"/>
      <c r="N3350" s="12"/>
      <c r="O3350" s="12"/>
      <c r="P3350" s="12"/>
      <c r="Q3350" s="12"/>
      <c r="R3350" s="12"/>
      <c r="S3350" s="12"/>
      <c r="T3350" s="12"/>
      <c r="U3350" s="12"/>
      <c r="V3350" s="12"/>
      <c r="W3350" s="12"/>
      <c r="X3350" s="12"/>
      <c r="Y3350" s="12"/>
      <c r="Z3350" s="12"/>
      <c r="AA3350" s="12"/>
      <c r="AB3350" s="12"/>
      <c r="AC3350" s="12"/>
      <c r="AD3350" s="12"/>
      <c r="AE3350" s="12"/>
      <c r="AF3350" s="12"/>
      <c r="AG3350" s="12"/>
      <c r="AH3350" s="12"/>
      <c r="AI3350" s="12"/>
      <c r="AJ3350" s="12"/>
      <c r="AK3350" s="12"/>
      <c r="AL3350" s="12"/>
      <c r="AM3350" s="12"/>
      <c r="AN3350" s="12"/>
      <c r="AO3350" s="12"/>
      <c r="AP3350" s="12"/>
      <c r="AQ3350" s="12"/>
      <c r="AR3350" s="12"/>
      <c r="AS3350" s="12"/>
      <c r="AT3350" s="12"/>
      <c r="AU3350" s="12"/>
      <c r="AV3350" s="12"/>
      <c r="AW3350" s="12"/>
      <c r="AX3350" s="12"/>
      <c r="AY3350" s="12"/>
      <c r="AZ3350" s="12"/>
      <c r="BA3350" s="12"/>
      <c r="BB3350" s="12"/>
      <c r="BC3350" s="12"/>
      <c r="BD3350" s="12"/>
      <c r="BE3350" s="12"/>
      <c r="BF3350" s="12"/>
      <c r="BG3350" s="12"/>
      <c r="BH3350" s="12"/>
      <c r="BI3350" s="12"/>
      <c r="BJ3350" s="13"/>
      <c r="BK3350" s="13"/>
      <c r="BL3350" s="13"/>
      <c r="BM3350" s="13"/>
      <c r="BN3350" s="13"/>
    </row>
    <row r="3351" spans="1:66" x14ac:dyDescent="0.25">
      <c r="A3351" s="10"/>
      <c r="B3351" s="10"/>
      <c r="C3351" s="10"/>
      <c r="D3351" s="25"/>
      <c r="E3351" s="10"/>
      <c r="F3351" s="10"/>
      <c r="G3351" s="10"/>
      <c r="H3351" s="10"/>
      <c r="I3351" s="10"/>
      <c r="J3351" s="10"/>
      <c r="K3351" s="11"/>
      <c r="L3351" s="11"/>
      <c r="M3351" s="12"/>
      <c r="N3351" s="12"/>
      <c r="O3351" s="12"/>
      <c r="P3351" s="12"/>
      <c r="Q3351" s="12"/>
      <c r="R3351" s="12"/>
      <c r="S3351" s="12"/>
      <c r="T3351" s="12"/>
      <c r="U3351" s="12"/>
      <c r="V3351" s="12"/>
      <c r="W3351" s="12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2"/>
      <c r="AS3351" s="12"/>
      <c r="AT3351" s="12"/>
      <c r="AU3351" s="12"/>
      <c r="AV3351" s="12"/>
      <c r="AW3351" s="12"/>
      <c r="AX3351" s="12"/>
      <c r="AY3351" s="12"/>
      <c r="AZ3351" s="12"/>
      <c r="BA3351" s="12"/>
      <c r="BB3351" s="12"/>
      <c r="BC3351" s="12"/>
      <c r="BD3351" s="12"/>
      <c r="BE3351" s="12"/>
      <c r="BF3351" s="12"/>
      <c r="BG3351" s="12"/>
      <c r="BH3351" s="12"/>
      <c r="BI3351" s="12"/>
      <c r="BJ3351" s="13"/>
      <c r="BK3351" s="13"/>
      <c r="BL3351" s="13"/>
      <c r="BM3351" s="13"/>
      <c r="BN3351" s="13"/>
    </row>
    <row r="3352" spans="1:66" x14ac:dyDescent="0.25">
      <c r="A3352" s="10"/>
      <c r="B3352" s="10"/>
      <c r="C3352" s="10"/>
      <c r="D3352" s="25"/>
      <c r="E3352" s="10"/>
      <c r="F3352" s="10"/>
      <c r="G3352" s="10"/>
      <c r="H3352" s="10"/>
      <c r="I3352" s="10"/>
      <c r="J3352" s="10"/>
      <c r="K3352" s="11"/>
      <c r="L3352" s="11"/>
      <c r="M3352" s="12"/>
      <c r="N3352" s="12"/>
      <c r="O3352" s="12"/>
      <c r="P3352" s="12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12"/>
      <c r="AE3352" s="12"/>
      <c r="AF3352" s="12"/>
      <c r="AG3352" s="12"/>
      <c r="AH3352" s="12"/>
      <c r="AI3352" s="12"/>
      <c r="AJ3352" s="12"/>
      <c r="AK3352" s="12"/>
      <c r="AL3352" s="12"/>
      <c r="AM3352" s="12"/>
      <c r="AN3352" s="12"/>
      <c r="AO3352" s="12"/>
      <c r="AP3352" s="12"/>
      <c r="AQ3352" s="12"/>
      <c r="AR3352" s="12"/>
      <c r="AS3352" s="12"/>
      <c r="AT3352" s="12"/>
      <c r="AU3352" s="12"/>
      <c r="AV3352" s="12"/>
      <c r="AW3352" s="12"/>
      <c r="AX3352" s="12"/>
      <c r="AY3352" s="12"/>
      <c r="AZ3352" s="12"/>
      <c r="BA3352" s="12"/>
      <c r="BB3352" s="12"/>
      <c r="BC3352" s="12"/>
      <c r="BD3352" s="12"/>
      <c r="BE3352" s="12"/>
      <c r="BF3352" s="12"/>
      <c r="BG3352" s="12"/>
      <c r="BH3352" s="12"/>
      <c r="BI3352" s="12"/>
      <c r="BJ3352" s="13"/>
      <c r="BK3352" s="13"/>
      <c r="BL3352" s="13"/>
      <c r="BM3352" s="13"/>
      <c r="BN3352" s="13"/>
    </row>
    <row r="3353" spans="1:66" x14ac:dyDescent="0.25">
      <c r="A3353" s="10"/>
      <c r="B3353" s="10"/>
      <c r="C3353" s="10"/>
      <c r="D3353" s="25"/>
      <c r="E3353" s="10"/>
      <c r="F3353" s="10"/>
      <c r="G3353" s="10"/>
      <c r="H3353" s="10"/>
      <c r="I3353" s="10"/>
      <c r="J3353" s="10"/>
      <c r="K3353" s="11"/>
      <c r="L3353" s="11"/>
      <c r="M3353" s="12"/>
      <c r="N3353" s="12"/>
      <c r="O3353" s="12"/>
      <c r="P3353" s="12"/>
      <c r="Q3353" s="12"/>
      <c r="R3353" s="12"/>
      <c r="S3353" s="12"/>
      <c r="T3353" s="12"/>
      <c r="U3353" s="12"/>
      <c r="V3353" s="12"/>
      <c r="W3353" s="12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2"/>
      <c r="AS3353" s="12"/>
      <c r="AT3353" s="12"/>
      <c r="AU3353" s="12"/>
      <c r="AV3353" s="12"/>
      <c r="AW3353" s="12"/>
      <c r="AX3353" s="12"/>
      <c r="AY3353" s="12"/>
      <c r="AZ3353" s="12"/>
      <c r="BA3353" s="12"/>
      <c r="BB3353" s="12"/>
      <c r="BC3353" s="12"/>
      <c r="BD3353" s="12"/>
      <c r="BE3353" s="12"/>
      <c r="BF3353" s="12"/>
      <c r="BG3353" s="12"/>
      <c r="BH3353" s="12"/>
      <c r="BI3353" s="12"/>
      <c r="BJ3353" s="13"/>
      <c r="BK3353" s="13"/>
      <c r="BL3353" s="13"/>
      <c r="BM3353" s="13"/>
      <c r="BN3353" s="13"/>
    </row>
    <row r="3354" spans="1:66" x14ac:dyDescent="0.25">
      <c r="A3354" s="10"/>
      <c r="B3354" s="10"/>
      <c r="C3354" s="10"/>
      <c r="D3354" s="25"/>
      <c r="E3354" s="10"/>
      <c r="F3354" s="10"/>
      <c r="G3354" s="10"/>
      <c r="H3354" s="10"/>
      <c r="I3354" s="10"/>
      <c r="J3354" s="10"/>
      <c r="K3354" s="11"/>
      <c r="L3354" s="11"/>
      <c r="M3354" s="12"/>
      <c r="N3354" s="12"/>
      <c r="O3354" s="12"/>
      <c r="P3354" s="12"/>
      <c r="Q3354" s="12"/>
      <c r="R3354" s="12"/>
      <c r="S3354" s="12"/>
      <c r="T3354" s="12"/>
      <c r="U3354" s="12"/>
      <c r="V3354" s="12"/>
      <c r="W3354" s="12"/>
      <c r="X3354" s="12"/>
      <c r="Y3354" s="12"/>
      <c r="Z3354" s="12"/>
      <c r="AA3354" s="12"/>
      <c r="AB3354" s="12"/>
      <c r="AC3354" s="12"/>
      <c r="AD3354" s="12"/>
      <c r="AE3354" s="12"/>
      <c r="AF3354" s="12"/>
      <c r="AG3354" s="12"/>
      <c r="AH3354" s="12"/>
      <c r="AI3354" s="12"/>
      <c r="AJ3354" s="12"/>
      <c r="AK3354" s="12"/>
      <c r="AL3354" s="12"/>
      <c r="AM3354" s="12"/>
      <c r="AN3354" s="12"/>
      <c r="AO3354" s="12"/>
      <c r="AP3354" s="12"/>
      <c r="AQ3354" s="12"/>
      <c r="AR3354" s="12"/>
      <c r="AS3354" s="12"/>
      <c r="AT3354" s="12"/>
      <c r="AU3354" s="12"/>
      <c r="AV3354" s="12"/>
      <c r="AW3354" s="12"/>
      <c r="AX3354" s="12"/>
      <c r="AY3354" s="12"/>
      <c r="AZ3354" s="12"/>
      <c r="BA3354" s="12"/>
      <c r="BB3354" s="12"/>
      <c r="BC3354" s="12"/>
      <c r="BD3354" s="12"/>
      <c r="BE3354" s="12"/>
      <c r="BF3354" s="12"/>
      <c r="BG3354" s="12"/>
      <c r="BH3354" s="12"/>
      <c r="BI3354" s="12"/>
      <c r="BJ3354" s="13"/>
      <c r="BK3354" s="13"/>
      <c r="BL3354" s="13"/>
      <c r="BM3354" s="13"/>
      <c r="BN3354" s="13"/>
    </row>
    <row r="3355" spans="1:66" x14ac:dyDescent="0.25">
      <c r="A3355" s="10"/>
      <c r="B3355" s="10"/>
      <c r="C3355" s="10"/>
      <c r="D3355" s="25"/>
      <c r="E3355" s="10"/>
      <c r="F3355" s="10"/>
      <c r="G3355" s="10"/>
      <c r="H3355" s="10"/>
      <c r="I3355" s="10"/>
      <c r="J3355" s="10"/>
      <c r="K3355" s="11"/>
      <c r="L3355" s="11"/>
      <c r="M3355" s="12"/>
      <c r="N3355" s="12"/>
      <c r="O3355" s="12"/>
      <c r="P3355" s="12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2"/>
      <c r="AS3355" s="12"/>
      <c r="AT3355" s="12"/>
      <c r="AU3355" s="12"/>
      <c r="AV3355" s="12"/>
      <c r="AW3355" s="12"/>
      <c r="AX3355" s="12"/>
      <c r="AY3355" s="12"/>
      <c r="AZ3355" s="12"/>
      <c r="BA3355" s="12"/>
      <c r="BB3355" s="12"/>
      <c r="BC3355" s="12"/>
      <c r="BD3355" s="12"/>
      <c r="BE3355" s="12"/>
      <c r="BF3355" s="12"/>
      <c r="BG3355" s="12"/>
      <c r="BH3355" s="12"/>
      <c r="BI3355" s="12"/>
      <c r="BJ3355" s="13"/>
      <c r="BK3355" s="13"/>
      <c r="BL3355" s="13"/>
      <c r="BM3355" s="13"/>
      <c r="BN3355" s="13"/>
    </row>
    <row r="3356" spans="1:66" x14ac:dyDescent="0.25">
      <c r="A3356" s="10"/>
      <c r="B3356" s="10"/>
      <c r="C3356" s="10"/>
      <c r="D3356" s="25"/>
      <c r="E3356" s="10"/>
      <c r="F3356" s="10"/>
      <c r="G3356" s="10"/>
      <c r="H3356" s="10"/>
      <c r="I3356" s="10"/>
      <c r="J3356" s="10"/>
      <c r="K3356" s="11"/>
      <c r="L3356" s="11"/>
      <c r="M3356" s="12"/>
      <c r="N3356" s="12"/>
      <c r="O3356" s="12"/>
      <c r="P3356" s="12"/>
      <c r="Q3356" s="12"/>
      <c r="R3356" s="12"/>
      <c r="S3356" s="12"/>
      <c r="T3356" s="12"/>
      <c r="U3356" s="12"/>
      <c r="V3356" s="12"/>
      <c r="W3356" s="12"/>
      <c r="X3356" s="12"/>
      <c r="Y3356" s="12"/>
      <c r="Z3356" s="12"/>
      <c r="AA3356" s="12"/>
      <c r="AB3356" s="12"/>
      <c r="AC3356" s="12"/>
      <c r="AD3356" s="12"/>
      <c r="AE3356" s="12"/>
      <c r="AF3356" s="12"/>
      <c r="AG3356" s="12"/>
      <c r="AH3356" s="12"/>
      <c r="AI3356" s="12"/>
      <c r="AJ3356" s="12"/>
      <c r="AK3356" s="12"/>
      <c r="AL3356" s="12"/>
      <c r="AM3356" s="12"/>
      <c r="AN3356" s="12"/>
      <c r="AO3356" s="12"/>
      <c r="AP3356" s="12"/>
      <c r="AQ3356" s="12"/>
      <c r="AR3356" s="12"/>
      <c r="AS3356" s="12"/>
      <c r="AT3356" s="12"/>
      <c r="AU3356" s="12"/>
      <c r="AV3356" s="12"/>
      <c r="AW3356" s="12"/>
      <c r="AX3356" s="12"/>
      <c r="AY3356" s="12"/>
      <c r="AZ3356" s="12"/>
      <c r="BA3356" s="12"/>
      <c r="BB3356" s="12"/>
      <c r="BC3356" s="12"/>
      <c r="BD3356" s="12"/>
      <c r="BE3356" s="12"/>
      <c r="BF3356" s="12"/>
      <c r="BG3356" s="12"/>
      <c r="BH3356" s="12"/>
      <c r="BI3356" s="12"/>
      <c r="BJ3356" s="13"/>
      <c r="BK3356" s="13"/>
      <c r="BL3356" s="13"/>
      <c r="BM3356" s="13"/>
      <c r="BN3356" s="13"/>
    </row>
    <row r="3357" spans="1:66" x14ac:dyDescent="0.25">
      <c r="A3357" s="10"/>
      <c r="B3357" s="10"/>
      <c r="C3357" s="10"/>
      <c r="D3357" s="25"/>
      <c r="E3357" s="10"/>
      <c r="F3357" s="10"/>
      <c r="G3357" s="10"/>
      <c r="H3357" s="10"/>
      <c r="I3357" s="10"/>
      <c r="J3357" s="10"/>
      <c r="K3357" s="11"/>
      <c r="L3357" s="11"/>
      <c r="M3357" s="12"/>
      <c r="N3357" s="12"/>
      <c r="O3357" s="12"/>
      <c r="P3357" s="12"/>
      <c r="Q3357" s="12"/>
      <c r="R3357" s="12"/>
      <c r="S3357" s="12"/>
      <c r="T3357" s="12"/>
      <c r="U3357" s="12"/>
      <c r="V3357" s="12"/>
      <c r="W3357" s="12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2"/>
      <c r="AS3357" s="12"/>
      <c r="AT3357" s="12"/>
      <c r="AU3357" s="12"/>
      <c r="AV3357" s="12"/>
      <c r="AW3357" s="12"/>
      <c r="AX3357" s="12"/>
      <c r="AY3357" s="12"/>
      <c r="AZ3357" s="12"/>
      <c r="BA3357" s="12"/>
      <c r="BB3357" s="12"/>
      <c r="BC3357" s="12"/>
      <c r="BD3357" s="12"/>
      <c r="BE3357" s="12"/>
      <c r="BF3357" s="12"/>
      <c r="BG3357" s="12"/>
      <c r="BH3357" s="12"/>
      <c r="BI3357" s="12"/>
      <c r="BJ3357" s="13"/>
      <c r="BK3357" s="13"/>
      <c r="BL3357" s="13"/>
      <c r="BM3357" s="13"/>
      <c r="BN3357" s="13"/>
    </row>
    <row r="3358" spans="1:66" x14ac:dyDescent="0.25">
      <c r="A3358" s="10"/>
      <c r="B3358" s="10"/>
      <c r="C3358" s="10"/>
      <c r="D3358" s="25"/>
      <c r="E3358" s="10"/>
      <c r="F3358" s="10"/>
      <c r="G3358" s="10"/>
      <c r="H3358" s="10"/>
      <c r="I3358" s="10"/>
      <c r="J3358" s="10"/>
      <c r="K3358" s="11"/>
      <c r="L3358" s="11"/>
      <c r="M3358" s="12"/>
      <c r="N3358" s="12"/>
      <c r="O3358" s="12"/>
      <c r="P3358" s="12"/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12"/>
      <c r="AE3358" s="12"/>
      <c r="AF3358" s="12"/>
      <c r="AG3358" s="12"/>
      <c r="AH3358" s="12"/>
      <c r="AI3358" s="12"/>
      <c r="AJ3358" s="12"/>
      <c r="AK3358" s="12"/>
      <c r="AL3358" s="12"/>
      <c r="AM3358" s="12"/>
      <c r="AN3358" s="12"/>
      <c r="AO3358" s="12"/>
      <c r="AP3358" s="12"/>
      <c r="AQ3358" s="12"/>
      <c r="AR3358" s="12"/>
      <c r="AS3358" s="12"/>
      <c r="AT3358" s="12"/>
      <c r="AU3358" s="12"/>
      <c r="AV3358" s="12"/>
      <c r="AW3358" s="12"/>
      <c r="AX3358" s="12"/>
      <c r="AY3358" s="12"/>
      <c r="AZ3358" s="12"/>
      <c r="BA3358" s="12"/>
      <c r="BB3358" s="12"/>
      <c r="BC3358" s="12"/>
      <c r="BD3358" s="12"/>
      <c r="BE3358" s="12"/>
      <c r="BF3358" s="12"/>
      <c r="BG3358" s="12"/>
      <c r="BH3358" s="12"/>
      <c r="BI3358" s="12"/>
      <c r="BJ3358" s="13"/>
      <c r="BK3358" s="13"/>
      <c r="BL3358" s="13"/>
      <c r="BM3358" s="13"/>
      <c r="BN3358" s="13"/>
    </row>
    <row r="3359" spans="1:66" x14ac:dyDescent="0.25">
      <c r="A3359" s="10"/>
      <c r="B3359" s="10"/>
      <c r="C3359" s="10"/>
      <c r="D3359" s="25"/>
      <c r="E3359" s="10"/>
      <c r="F3359" s="10"/>
      <c r="G3359" s="10"/>
      <c r="H3359" s="10"/>
      <c r="I3359" s="10"/>
      <c r="J3359" s="10"/>
      <c r="K3359" s="11"/>
      <c r="L3359" s="11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  <c r="W3359" s="12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2"/>
      <c r="AS3359" s="12"/>
      <c r="AT3359" s="12"/>
      <c r="AU3359" s="12"/>
      <c r="AV3359" s="12"/>
      <c r="AW3359" s="12"/>
      <c r="AX3359" s="12"/>
      <c r="AY3359" s="12"/>
      <c r="AZ3359" s="12"/>
      <c r="BA3359" s="12"/>
      <c r="BB3359" s="12"/>
      <c r="BC3359" s="12"/>
      <c r="BD3359" s="12"/>
      <c r="BE3359" s="12"/>
      <c r="BF3359" s="12"/>
      <c r="BG3359" s="12"/>
      <c r="BH3359" s="12"/>
      <c r="BI3359" s="12"/>
      <c r="BJ3359" s="13"/>
      <c r="BK3359" s="13"/>
      <c r="BL3359" s="13"/>
      <c r="BM3359" s="13"/>
      <c r="BN3359" s="13"/>
    </row>
    <row r="3360" spans="1:66" x14ac:dyDescent="0.25">
      <c r="A3360" s="10"/>
      <c r="B3360" s="10"/>
      <c r="C3360" s="10"/>
      <c r="D3360" s="25"/>
      <c r="E3360" s="10"/>
      <c r="F3360" s="10"/>
      <c r="G3360" s="10"/>
      <c r="H3360" s="10"/>
      <c r="I3360" s="10"/>
      <c r="J3360" s="10"/>
      <c r="K3360" s="11"/>
      <c r="L3360" s="11"/>
      <c r="M3360" s="12"/>
      <c r="N3360" s="12"/>
      <c r="O3360" s="12"/>
      <c r="P3360" s="12"/>
      <c r="Q3360" s="12"/>
      <c r="R3360" s="12"/>
      <c r="S3360" s="12"/>
      <c r="T3360" s="12"/>
      <c r="U3360" s="12"/>
      <c r="V3360" s="12"/>
      <c r="W3360" s="12"/>
      <c r="X3360" s="12"/>
      <c r="Y3360" s="12"/>
      <c r="Z3360" s="12"/>
      <c r="AA3360" s="12"/>
      <c r="AB3360" s="12"/>
      <c r="AC3360" s="12"/>
      <c r="AD3360" s="12"/>
      <c r="AE3360" s="12"/>
      <c r="AF3360" s="12"/>
      <c r="AG3360" s="12"/>
      <c r="AH3360" s="12"/>
      <c r="AI3360" s="12"/>
      <c r="AJ3360" s="12"/>
      <c r="AK3360" s="12"/>
      <c r="AL3360" s="12"/>
      <c r="AM3360" s="12"/>
      <c r="AN3360" s="12"/>
      <c r="AO3360" s="12"/>
      <c r="AP3360" s="12"/>
      <c r="AQ3360" s="12"/>
      <c r="AR3360" s="12"/>
      <c r="AS3360" s="12"/>
      <c r="AT3360" s="12"/>
      <c r="AU3360" s="12"/>
      <c r="AV3360" s="12"/>
      <c r="AW3360" s="12"/>
      <c r="AX3360" s="12"/>
      <c r="AY3360" s="12"/>
      <c r="AZ3360" s="12"/>
      <c r="BA3360" s="12"/>
      <c r="BB3360" s="12"/>
      <c r="BC3360" s="12"/>
      <c r="BD3360" s="12"/>
      <c r="BE3360" s="12"/>
      <c r="BF3360" s="12"/>
      <c r="BG3360" s="12"/>
      <c r="BH3360" s="12"/>
      <c r="BI3360" s="12"/>
      <c r="BJ3360" s="13"/>
      <c r="BK3360" s="13"/>
      <c r="BL3360" s="13"/>
      <c r="BM3360" s="13"/>
      <c r="BN3360" s="13"/>
    </row>
    <row r="3361" spans="1:66" x14ac:dyDescent="0.25">
      <c r="A3361" s="10"/>
      <c r="B3361" s="10"/>
      <c r="C3361" s="10"/>
      <c r="D3361" s="25"/>
      <c r="E3361" s="10"/>
      <c r="F3361" s="10"/>
      <c r="G3361" s="10"/>
      <c r="H3361" s="10"/>
      <c r="I3361" s="10"/>
      <c r="J3361" s="10"/>
      <c r="K3361" s="11"/>
      <c r="L3361" s="11"/>
      <c r="M3361" s="12"/>
      <c r="N3361" s="12"/>
      <c r="O3361" s="12"/>
      <c r="P3361" s="12"/>
      <c r="Q3361" s="12"/>
      <c r="R3361" s="12"/>
      <c r="S3361" s="12"/>
      <c r="T3361" s="12"/>
      <c r="U3361" s="12"/>
      <c r="V3361" s="12"/>
      <c r="W3361" s="12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2"/>
      <c r="AS3361" s="12"/>
      <c r="AT3361" s="12"/>
      <c r="AU3361" s="12"/>
      <c r="AV3361" s="12"/>
      <c r="AW3361" s="12"/>
      <c r="AX3361" s="12"/>
      <c r="AY3361" s="12"/>
      <c r="AZ3361" s="12"/>
      <c r="BA3361" s="12"/>
      <c r="BB3361" s="12"/>
      <c r="BC3361" s="12"/>
      <c r="BD3361" s="12"/>
      <c r="BE3361" s="12"/>
      <c r="BF3361" s="12"/>
      <c r="BG3361" s="12"/>
      <c r="BH3361" s="12"/>
      <c r="BI3361" s="12"/>
      <c r="BJ3361" s="13"/>
      <c r="BK3361" s="13"/>
      <c r="BL3361" s="13"/>
      <c r="BM3361" s="13"/>
      <c r="BN3361" s="13"/>
    </row>
    <row r="3362" spans="1:66" x14ac:dyDescent="0.25">
      <c r="A3362" s="10"/>
      <c r="B3362" s="10"/>
      <c r="C3362" s="10"/>
      <c r="D3362" s="18"/>
      <c r="E3362" s="10"/>
      <c r="F3362" s="10"/>
      <c r="G3362" s="10"/>
      <c r="H3362" s="10"/>
      <c r="I3362" s="10"/>
      <c r="J3362" s="10"/>
      <c r="K3362" s="11"/>
      <c r="L3362" s="11"/>
      <c r="M3362" s="12"/>
      <c r="N3362" s="12"/>
      <c r="O3362" s="12"/>
      <c r="P3362" s="12"/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2"/>
      <c r="AF3362" s="12"/>
      <c r="AG3362" s="12"/>
      <c r="AH3362" s="12"/>
      <c r="AI3362" s="12"/>
      <c r="AJ3362" s="12"/>
      <c r="AK3362" s="12"/>
      <c r="AL3362" s="12"/>
      <c r="AM3362" s="12"/>
      <c r="AN3362" s="12"/>
      <c r="AO3362" s="12"/>
      <c r="AP3362" s="12"/>
      <c r="AQ3362" s="12"/>
      <c r="AR3362" s="12"/>
      <c r="AS3362" s="12"/>
      <c r="AT3362" s="12"/>
      <c r="AU3362" s="12"/>
      <c r="AV3362" s="12"/>
      <c r="AW3362" s="12"/>
      <c r="AX3362" s="12"/>
      <c r="AY3362" s="12"/>
      <c r="AZ3362" s="12"/>
      <c r="BA3362" s="12"/>
      <c r="BB3362" s="12"/>
      <c r="BC3362" s="12"/>
      <c r="BD3362" s="12"/>
      <c r="BE3362" s="12"/>
      <c r="BF3362" s="12"/>
      <c r="BG3362" s="12"/>
      <c r="BH3362" s="12"/>
      <c r="BI3362" s="12"/>
      <c r="BJ3362" s="13"/>
      <c r="BK3362" s="13"/>
      <c r="BL3362" s="13"/>
      <c r="BM3362" s="13"/>
      <c r="BN3362" s="13"/>
    </row>
    <row r="3363" spans="1:66" x14ac:dyDescent="0.25">
      <c r="A3363" s="10"/>
      <c r="B3363" s="10"/>
      <c r="C3363" s="10"/>
      <c r="D3363" s="18"/>
      <c r="E3363" s="10"/>
      <c r="F3363" s="10"/>
      <c r="G3363" s="10"/>
      <c r="H3363" s="10"/>
      <c r="I3363" s="10"/>
      <c r="J3363" s="10"/>
      <c r="K3363" s="11"/>
      <c r="L3363" s="11"/>
      <c r="M3363" s="12"/>
      <c r="N3363" s="12"/>
      <c r="O3363" s="12"/>
      <c r="P3363" s="12"/>
      <c r="Q3363" s="12"/>
      <c r="R3363" s="12"/>
      <c r="S3363" s="12"/>
      <c r="T3363" s="12"/>
      <c r="U3363" s="12"/>
      <c r="V3363" s="12"/>
      <c r="W3363" s="12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2"/>
      <c r="AS3363" s="12"/>
      <c r="AT3363" s="12"/>
      <c r="AU3363" s="12"/>
      <c r="AV3363" s="12"/>
      <c r="AW3363" s="12"/>
      <c r="AX3363" s="12"/>
      <c r="AY3363" s="12"/>
      <c r="AZ3363" s="12"/>
      <c r="BA3363" s="12"/>
      <c r="BB3363" s="12"/>
      <c r="BC3363" s="12"/>
      <c r="BD3363" s="12"/>
      <c r="BE3363" s="12"/>
      <c r="BF3363" s="12"/>
      <c r="BG3363" s="12"/>
      <c r="BH3363" s="12"/>
      <c r="BI3363" s="12"/>
      <c r="BJ3363" s="13"/>
      <c r="BK3363" s="13"/>
      <c r="BL3363" s="13"/>
      <c r="BM3363" s="13"/>
      <c r="BN3363" s="13"/>
    </row>
    <row r="3364" spans="1:66" x14ac:dyDescent="0.25">
      <c r="A3364" s="10"/>
      <c r="B3364" s="10"/>
      <c r="C3364" s="10"/>
      <c r="D3364" s="18"/>
      <c r="E3364" s="10"/>
      <c r="F3364" s="10"/>
      <c r="G3364" s="10"/>
      <c r="H3364" s="10"/>
      <c r="I3364" s="10"/>
      <c r="J3364" s="10"/>
      <c r="K3364" s="11"/>
      <c r="L3364" s="11"/>
      <c r="M3364" s="12"/>
      <c r="N3364" s="12"/>
      <c r="O3364" s="12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12"/>
      <c r="AE3364" s="12"/>
      <c r="AF3364" s="12"/>
      <c r="AG3364" s="12"/>
      <c r="AH3364" s="12"/>
      <c r="AI3364" s="12"/>
      <c r="AJ3364" s="12"/>
      <c r="AK3364" s="12"/>
      <c r="AL3364" s="12"/>
      <c r="AM3364" s="12"/>
      <c r="AN3364" s="12"/>
      <c r="AO3364" s="12"/>
      <c r="AP3364" s="12"/>
      <c r="AQ3364" s="12"/>
      <c r="AR3364" s="12"/>
      <c r="AS3364" s="12"/>
      <c r="AT3364" s="12"/>
      <c r="AU3364" s="12"/>
      <c r="AV3364" s="12"/>
      <c r="AW3364" s="12"/>
      <c r="AX3364" s="12"/>
      <c r="AY3364" s="12"/>
      <c r="AZ3364" s="12"/>
      <c r="BA3364" s="12"/>
      <c r="BB3364" s="12"/>
      <c r="BC3364" s="12"/>
      <c r="BD3364" s="12"/>
      <c r="BE3364" s="12"/>
      <c r="BF3364" s="12"/>
      <c r="BG3364" s="12"/>
      <c r="BH3364" s="12"/>
      <c r="BI3364" s="12"/>
      <c r="BJ3364" s="13"/>
      <c r="BK3364" s="13"/>
      <c r="BL3364" s="13"/>
      <c r="BM3364" s="13"/>
      <c r="BN3364" s="13"/>
    </row>
    <row r="3365" spans="1:66" s="10" customFormat="1" x14ac:dyDescent="0.25">
      <c r="D3365" s="18"/>
      <c r="K3365" s="11"/>
      <c r="L3365" s="11"/>
      <c r="M3365" s="12"/>
      <c r="N3365" s="12"/>
      <c r="O3365" s="12"/>
      <c r="P3365" s="12"/>
      <c r="Q3365" s="12"/>
      <c r="R3365" s="12"/>
      <c r="S3365" s="12"/>
      <c r="T3365" s="12"/>
      <c r="U3365" s="12"/>
      <c r="V3365" s="12"/>
      <c r="W3365" s="12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2"/>
      <c r="AS3365" s="12"/>
      <c r="AT3365" s="12"/>
      <c r="AU3365" s="12"/>
      <c r="AV3365" s="12"/>
      <c r="AW3365" s="12"/>
      <c r="AX3365" s="12"/>
      <c r="AY3365" s="12"/>
      <c r="AZ3365" s="12"/>
      <c r="BA3365" s="12"/>
      <c r="BB3365" s="12"/>
      <c r="BC3365" s="12"/>
      <c r="BD3365" s="12"/>
      <c r="BE3365" s="12"/>
      <c r="BF3365" s="12"/>
      <c r="BG3365" s="12"/>
      <c r="BH3365" s="12"/>
      <c r="BI3365" s="12"/>
      <c r="BJ3365" s="13"/>
      <c r="BK3365" s="13"/>
      <c r="BL3365" s="13"/>
      <c r="BM3365" s="13"/>
      <c r="BN3365" s="13"/>
    </row>
    <row r="3366" spans="1:66" x14ac:dyDescent="0.25">
      <c r="A3366" s="10"/>
      <c r="B3366" s="10"/>
      <c r="C3366" s="10"/>
      <c r="D3366" s="18"/>
      <c r="E3366" s="10"/>
      <c r="F3366" s="10"/>
      <c r="G3366" s="10"/>
      <c r="H3366" s="10"/>
      <c r="I3366" s="10"/>
      <c r="J3366" s="10"/>
      <c r="K3366" s="11"/>
      <c r="L3366" s="11"/>
      <c r="M3366" s="12"/>
      <c r="N3366" s="12"/>
      <c r="O3366" s="12"/>
      <c r="P3366" s="12"/>
      <c r="Q3366" s="12"/>
      <c r="R3366" s="12"/>
      <c r="S3366" s="12"/>
      <c r="T3366" s="12"/>
      <c r="U3366" s="12"/>
      <c r="V3366" s="12"/>
      <c r="W3366" s="12"/>
      <c r="X3366" s="12"/>
      <c r="Y3366" s="12"/>
      <c r="Z3366" s="12"/>
      <c r="AA3366" s="12"/>
      <c r="AB3366" s="12"/>
      <c r="AC3366" s="12"/>
      <c r="AD3366" s="12"/>
      <c r="AE3366" s="12"/>
      <c r="AF3366" s="12"/>
      <c r="AG3366" s="12"/>
      <c r="AH3366" s="12"/>
      <c r="AI3366" s="12"/>
      <c r="AJ3366" s="12"/>
      <c r="AK3366" s="12"/>
      <c r="AL3366" s="12"/>
      <c r="AM3366" s="12"/>
      <c r="AN3366" s="12"/>
      <c r="AO3366" s="12"/>
      <c r="AP3366" s="12"/>
      <c r="AQ3366" s="12"/>
      <c r="AR3366" s="12"/>
      <c r="AS3366" s="12"/>
      <c r="AT3366" s="12"/>
      <c r="AU3366" s="12"/>
      <c r="AV3366" s="12"/>
      <c r="AW3366" s="12"/>
      <c r="AX3366" s="12"/>
      <c r="AY3366" s="12"/>
      <c r="AZ3366" s="12"/>
      <c r="BA3366" s="12"/>
      <c r="BB3366" s="12"/>
      <c r="BC3366" s="12"/>
      <c r="BD3366" s="12"/>
      <c r="BE3366" s="12"/>
      <c r="BF3366" s="12"/>
      <c r="BG3366" s="12"/>
      <c r="BH3366" s="12"/>
      <c r="BI3366" s="12"/>
      <c r="BJ3366" s="13"/>
      <c r="BK3366" s="13"/>
      <c r="BL3366" s="13"/>
      <c r="BM3366" s="13"/>
      <c r="BN3366" s="13"/>
    </row>
    <row r="3367" spans="1:66" x14ac:dyDescent="0.25">
      <c r="A3367" s="10"/>
      <c r="B3367" s="10"/>
      <c r="C3367" s="10"/>
      <c r="D3367" s="18"/>
      <c r="E3367" s="10"/>
      <c r="F3367" s="10"/>
      <c r="G3367" s="10"/>
      <c r="H3367" s="10"/>
      <c r="I3367" s="10"/>
      <c r="J3367" s="10"/>
      <c r="K3367" s="11"/>
      <c r="L3367" s="11"/>
      <c r="M3367" s="12"/>
      <c r="N3367" s="12"/>
      <c r="O3367" s="12"/>
      <c r="P3367" s="12"/>
      <c r="Q3367" s="12"/>
      <c r="R3367" s="12"/>
      <c r="S3367" s="12"/>
      <c r="T3367" s="12"/>
      <c r="U3367" s="12"/>
      <c r="V3367" s="12"/>
      <c r="W3367" s="12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2"/>
      <c r="AS3367" s="12"/>
      <c r="AT3367" s="12"/>
      <c r="AU3367" s="12"/>
      <c r="AV3367" s="12"/>
      <c r="AW3367" s="12"/>
      <c r="AX3367" s="12"/>
      <c r="AY3367" s="12"/>
      <c r="AZ3367" s="12"/>
      <c r="BA3367" s="12"/>
      <c r="BB3367" s="12"/>
      <c r="BC3367" s="12"/>
      <c r="BD3367" s="12"/>
      <c r="BE3367" s="12"/>
      <c r="BF3367" s="12"/>
      <c r="BG3367" s="12"/>
      <c r="BH3367" s="12"/>
      <c r="BI3367" s="12"/>
      <c r="BJ3367" s="13"/>
      <c r="BK3367" s="13"/>
      <c r="BL3367" s="13"/>
      <c r="BM3367" s="13"/>
      <c r="BN3367" s="13"/>
    </row>
    <row r="3368" spans="1:66" x14ac:dyDescent="0.25">
      <c r="A3368" s="10"/>
      <c r="B3368" s="10"/>
      <c r="C3368" s="10"/>
      <c r="D3368" s="18"/>
      <c r="E3368" s="10"/>
      <c r="F3368" s="10"/>
      <c r="G3368" s="10"/>
      <c r="H3368" s="10"/>
      <c r="I3368" s="10"/>
      <c r="J3368" s="10"/>
      <c r="K3368" s="11"/>
      <c r="L3368" s="11"/>
      <c r="M3368" s="12"/>
      <c r="N3368" s="12"/>
      <c r="O3368" s="12"/>
      <c r="P3368" s="12"/>
      <c r="Q3368" s="12"/>
      <c r="R3368" s="12"/>
      <c r="S3368" s="12"/>
      <c r="T3368" s="12"/>
      <c r="U3368" s="12"/>
      <c r="V3368" s="12"/>
      <c r="W3368" s="12"/>
      <c r="X3368" s="12"/>
      <c r="Y3368" s="12"/>
      <c r="Z3368" s="12"/>
      <c r="AA3368" s="12"/>
      <c r="AB3368" s="12"/>
      <c r="AC3368" s="12"/>
      <c r="AD3368" s="12"/>
      <c r="AE3368" s="12"/>
      <c r="AF3368" s="12"/>
      <c r="AG3368" s="12"/>
      <c r="AH3368" s="12"/>
      <c r="AI3368" s="12"/>
      <c r="AJ3368" s="12"/>
      <c r="AK3368" s="12"/>
      <c r="AL3368" s="12"/>
      <c r="AM3368" s="12"/>
      <c r="AN3368" s="12"/>
      <c r="AO3368" s="12"/>
      <c r="AP3368" s="12"/>
      <c r="AQ3368" s="12"/>
      <c r="AR3368" s="12"/>
      <c r="AS3368" s="12"/>
      <c r="AT3368" s="12"/>
      <c r="AU3368" s="12"/>
      <c r="AV3368" s="12"/>
      <c r="AW3368" s="12"/>
      <c r="AX3368" s="12"/>
      <c r="AY3368" s="12"/>
      <c r="AZ3368" s="12"/>
      <c r="BA3368" s="12"/>
      <c r="BB3368" s="12"/>
      <c r="BC3368" s="12"/>
      <c r="BD3368" s="12"/>
      <c r="BE3368" s="12"/>
      <c r="BF3368" s="12"/>
      <c r="BG3368" s="12"/>
      <c r="BH3368" s="12"/>
      <c r="BI3368" s="12"/>
      <c r="BJ3368" s="13"/>
      <c r="BK3368" s="13"/>
      <c r="BL3368" s="13"/>
      <c r="BM3368" s="13"/>
      <c r="BN3368" s="13"/>
    </row>
    <row r="3369" spans="1:66" x14ac:dyDescent="0.25">
      <c r="A3369" s="10"/>
      <c r="B3369" s="10"/>
      <c r="C3369" s="10"/>
      <c r="D3369" s="18"/>
      <c r="E3369" s="10"/>
      <c r="F3369" s="10"/>
      <c r="G3369" s="10"/>
      <c r="H3369" s="10"/>
      <c r="I3369" s="10"/>
      <c r="J3369" s="10"/>
      <c r="K3369" s="11"/>
      <c r="L3369" s="11"/>
      <c r="M3369" s="12"/>
      <c r="N3369" s="12"/>
      <c r="O3369" s="12"/>
      <c r="P3369" s="12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2"/>
      <c r="AS3369" s="12"/>
      <c r="AT3369" s="12"/>
      <c r="AU3369" s="12"/>
      <c r="AV3369" s="12"/>
      <c r="AW3369" s="12"/>
      <c r="AX3369" s="12"/>
      <c r="AY3369" s="12"/>
      <c r="AZ3369" s="12"/>
      <c r="BA3369" s="12"/>
      <c r="BB3369" s="12"/>
      <c r="BC3369" s="12"/>
      <c r="BD3369" s="12"/>
      <c r="BE3369" s="12"/>
      <c r="BF3369" s="12"/>
      <c r="BG3369" s="12"/>
      <c r="BH3369" s="12"/>
      <c r="BI3369" s="12"/>
      <c r="BJ3369" s="13"/>
      <c r="BK3369" s="13"/>
      <c r="BL3369" s="13"/>
      <c r="BM3369" s="13"/>
      <c r="BN3369" s="13"/>
    </row>
    <row r="3370" spans="1:66" x14ac:dyDescent="0.25">
      <c r="A3370" s="10"/>
      <c r="B3370" s="10"/>
      <c r="C3370" s="10"/>
      <c r="D3370" s="18"/>
      <c r="E3370" s="10"/>
      <c r="F3370" s="10"/>
      <c r="G3370" s="10"/>
      <c r="H3370" s="10"/>
      <c r="I3370" s="10"/>
      <c r="J3370" s="10"/>
      <c r="K3370" s="11"/>
      <c r="L3370" s="11"/>
      <c r="M3370" s="12"/>
      <c r="N3370" s="12"/>
      <c r="O3370" s="12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12"/>
      <c r="AE3370" s="12"/>
      <c r="AF3370" s="12"/>
      <c r="AG3370" s="12"/>
      <c r="AH3370" s="12"/>
      <c r="AI3370" s="12"/>
      <c r="AJ3370" s="12"/>
      <c r="AK3370" s="12"/>
      <c r="AL3370" s="12"/>
      <c r="AM3370" s="12"/>
      <c r="AN3370" s="12"/>
      <c r="AO3370" s="12"/>
      <c r="AP3370" s="12"/>
      <c r="AQ3370" s="12"/>
      <c r="AR3370" s="12"/>
      <c r="AS3370" s="12"/>
      <c r="AT3370" s="12"/>
      <c r="AU3370" s="12"/>
      <c r="AV3370" s="12"/>
      <c r="AW3370" s="12"/>
      <c r="AX3370" s="12"/>
      <c r="AY3370" s="12"/>
      <c r="AZ3370" s="12"/>
      <c r="BA3370" s="12"/>
      <c r="BB3370" s="12"/>
      <c r="BC3370" s="12"/>
      <c r="BD3370" s="12"/>
      <c r="BE3370" s="12"/>
      <c r="BF3370" s="12"/>
      <c r="BG3370" s="12"/>
      <c r="BH3370" s="12"/>
      <c r="BI3370" s="12"/>
      <c r="BJ3370" s="13"/>
      <c r="BK3370" s="13"/>
      <c r="BL3370" s="13"/>
      <c r="BM3370" s="13"/>
      <c r="BN3370" s="13"/>
    </row>
    <row r="3371" spans="1:66" x14ac:dyDescent="0.25">
      <c r="A3371" s="10"/>
      <c r="B3371" s="10"/>
      <c r="C3371" s="10"/>
      <c r="D3371" s="18"/>
      <c r="E3371" s="10"/>
      <c r="F3371" s="10"/>
      <c r="G3371" s="10"/>
      <c r="H3371" s="10"/>
      <c r="I3371" s="10"/>
      <c r="J3371" s="10"/>
      <c r="K3371" s="11"/>
      <c r="L3371" s="11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2"/>
      <c r="AS3371" s="12"/>
      <c r="AT3371" s="12"/>
      <c r="AU3371" s="12"/>
      <c r="AV3371" s="12"/>
      <c r="AW3371" s="12"/>
      <c r="AX3371" s="12"/>
      <c r="AY3371" s="12"/>
      <c r="AZ3371" s="12"/>
      <c r="BA3371" s="12"/>
      <c r="BB3371" s="12"/>
      <c r="BC3371" s="12"/>
      <c r="BD3371" s="12"/>
      <c r="BE3371" s="12"/>
      <c r="BF3371" s="12"/>
      <c r="BG3371" s="12"/>
      <c r="BH3371" s="12"/>
      <c r="BI3371" s="12"/>
      <c r="BJ3371" s="13"/>
      <c r="BK3371" s="13"/>
      <c r="BL3371" s="13"/>
      <c r="BM3371" s="13"/>
      <c r="BN3371" s="13"/>
    </row>
    <row r="3372" spans="1:66" x14ac:dyDescent="0.25">
      <c r="A3372" s="10"/>
      <c r="B3372" s="10"/>
      <c r="C3372" s="10"/>
      <c r="D3372" s="18"/>
      <c r="E3372" s="10"/>
      <c r="F3372" s="10"/>
      <c r="G3372" s="10"/>
      <c r="H3372" s="10"/>
      <c r="I3372" s="10"/>
      <c r="J3372" s="10"/>
      <c r="K3372" s="11"/>
      <c r="L3372" s="11"/>
      <c r="M3372" s="12"/>
      <c r="N3372" s="12"/>
      <c r="O3372" s="12"/>
      <c r="P3372" s="12"/>
      <c r="Q3372" s="12"/>
      <c r="R3372" s="12"/>
      <c r="S3372" s="12"/>
      <c r="T3372" s="12"/>
      <c r="U3372" s="12"/>
      <c r="V3372" s="12"/>
      <c r="W3372" s="12"/>
      <c r="X3372" s="12"/>
      <c r="Y3372" s="12"/>
      <c r="Z3372" s="12"/>
      <c r="AA3372" s="12"/>
      <c r="AB3372" s="12"/>
      <c r="AC3372" s="12"/>
      <c r="AD3372" s="12"/>
      <c r="AE3372" s="12"/>
      <c r="AF3372" s="12"/>
      <c r="AG3372" s="12"/>
      <c r="AH3372" s="12"/>
      <c r="AI3372" s="12"/>
      <c r="AJ3372" s="12"/>
      <c r="AK3372" s="12"/>
      <c r="AL3372" s="12"/>
      <c r="AM3372" s="12"/>
      <c r="AN3372" s="12"/>
      <c r="AO3372" s="12"/>
      <c r="AP3372" s="12"/>
      <c r="AQ3372" s="12"/>
      <c r="AR3372" s="12"/>
      <c r="AS3372" s="12"/>
      <c r="AT3372" s="12"/>
      <c r="AU3372" s="12"/>
      <c r="AV3372" s="12"/>
      <c r="AW3372" s="12"/>
      <c r="AX3372" s="12"/>
      <c r="AY3372" s="12"/>
      <c r="AZ3372" s="12"/>
      <c r="BA3372" s="12"/>
      <c r="BB3372" s="12"/>
      <c r="BC3372" s="12"/>
      <c r="BD3372" s="12"/>
      <c r="BE3372" s="12"/>
      <c r="BF3372" s="12"/>
      <c r="BG3372" s="12"/>
      <c r="BH3372" s="12"/>
      <c r="BI3372" s="12"/>
      <c r="BJ3372" s="13"/>
      <c r="BK3372" s="13"/>
      <c r="BL3372" s="13"/>
      <c r="BM3372" s="13"/>
      <c r="BN3372" s="13"/>
    </row>
    <row r="3373" spans="1:66" x14ac:dyDescent="0.25">
      <c r="A3373" s="10"/>
      <c r="B3373" s="10"/>
      <c r="C3373" s="10"/>
      <c r="D3373" s="18"/>
      <c r="E3373" s="10"/>
      <c r="F3373" s="10"/>
      <c r="G3373" s="10"/>
      <c r="H3373" s="10"/>
      <c r="I3373" s="10"/>
      <c r="J3373" s="10"/>
      <c r="K3373" s="11"/>
      <c r="L3373" s="11"/>
      <c r="M3373" s="12"/>
      <c r="N3373" s="12"/>
      <c r="O3373" s="12"/>
      <c r="P3373" s="12"/>
      <c r="Q3373" s="12"/>
      <c r="R3373" s="12"/>
      <c r="S3373" s="12"/>
      <c r="T3373" s="12"/>
      <c r="U3373" s="12"/>
      <c r="V3373" s="12"/>
      <c r="W3373" s="12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2"/>
      <c r="AS3373" s="12"/>
      <c r="AT3373" s="12"/>
      <c r="AU3373" s="12"/>
      <c r="AV3373" s="12"/>
      <c r="AW3373" s="12"/>
      <c r="AX3373" s="12"/>
      <c r="AY3373" s="12"/>
      <c r="AZ3373" s="12"/>
      <c r="BA3373" s="12"/>
      <c r="BB3373" s="12"/>
      <c r="BC3373" s="12"/>
      <c r="BD3373" s="12"/>
      <c r="BE3373" s="12"/>
      <c r="BF3373" s="12"/>
      <c r="BG3373" s="12"/>
      <c r="BH3373" s="12"/>
      <c r="BI3373" s="12"/>
      <c r="BJ3373" s="13"/>
      <c r="BK3373" s="13"/>
      <c r="BL3373" s="13"/>
      <c r="BM3373" s="13"/>
      <c r="BN3373" s="13"/>
    </row>
    <row r="3374" spans="1:66" x14ac:dyDescent="0.25">
      <c r="A3374" s="10"/>
      <c r="B3374" s="10"/>
      <c r="C3374" s="10"/>
      <c r="D3374" s="18"/>
      <c r="E3374" s="10"/>
      <c r="F3374" s="10"/>
      <c r="G3374" s="10"/>
      <c r="H3374" s="10"/>
      <c r="I3374" s="10"/>
      <c r="J3374" s="10"/>
      <c r="K3374" s="11"/>
      <c r="L3374" s="11"/>
      <c r="M3374" s="12"/>
      <c r="N3374" s="12"/>
      <c r="O3374" s="12"/>
      <c r="P3374" s="12"/>
      <c r="Q3374" s="12"/>
      <c r="R3374" s="12"/>
      <c r="S3374" s="12"/>
      <c r="T3374" s="12"/>
      <c r="U3374" s="12"/>
      <c r="V3374" s="12"/>
      <c r="W3374" s="12"/>
      <c r="X3374" s="12"/>
      <c r="Y3374" s="12"/>
      <c r="Z3374" s="12"/>
      <c r="AA3374" s="12"/>
      <c r="AB3374" s="12"/>
      <c r="AC3374" s="12"/>
      <c r="AD3374" s="12"/>
      <c r="AE3374" s="12"/>
      <c r="AF3374" s="12"/>
      <c r="AG3374" s="12"/>
      <c r="AH3374" s="12"/>
      <c r="AI3374" s="12"/>
      <c r="AJ3374" s="12"/>
      <c r="AK3374" s="12"/>
      <c r="AL3374" s="12"/>
      <c r="AM3374" s="12"/>
      <c r="AN3374" s="12"/>
      <c r="AO3374" s="12"/>
      <c r="AP3374" s="12"/>
      <c r="AQ3374" s="12"/>
      <c r="AR3374" s="12"/>
      <c r="AS3374" s="12"/>
      <c r="AT3374" s="12"/>
      <c r="AU3374" s="12"/>
      <c r="AV3374" s="12"/>
      <c r="AW3374" s="12"/>
      <c r="AX3374" s="12"/>
      <c r="AY3374" s="12"/>
      <c r="AZ3374" s="12"/>
      <c r="BA3374" s="12"/>
      <c r="BB3374" s="12"/>
      <c r="BC3374" s="12"/>
      <c r="BD3374" s="12"/>
      <c r="BE3374" s="12"/>
      <c r="BF3374" s="12"/>
      <c r="BG3374" s="12"/>
      <c r="BH3374" s="12"/>
      <c r="BI3374" s="12"/>
      <c r="BJ3374" s="13"/>
      <c r="BK3374" s="13"/>
      <c r="BL3374" s="13"/>
      <c r="BM3374" s="13"/>
      <c r="BN3374" s="13"/>
    </row>
    <row r="3375" spans="1:66" x14ac:dyDescent="0.25">
      <c r="A3375" s="10"/>
      <c r="B3375" s="10"/>
      <c r="C3375" s="10"/>
      <c r="D3375" s="18"/>
      <c r="E3375" s="10"/>
      <c r="F3375" s="10"/>
      <c r="G3375" s="10"/>
      <c r="H3375" s="10"/>
      <c r="I3375" s="10"/>
      <c r="J3375" s="10"/>
      <c r="K3375" s="11"/>
      <c r="L3375" s="11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2"/>
      <c r="AS3375" s="12"/>
      <c r="AT3375" s="12"/>
      <c r="AU3375" s="12"/>
      <c r="AV3375" s="12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12"/>
      <c r="BG3375" s="12"/>
      <c r="BH3375" s="12"/>
      <c r="BI3375" s="12"/>
      <c r="BJ3375" s="13"/>
      <c r="BK3375" s="13"/>
      <c r="BL3375" s="13"/>
      <c r="BM3375" s="13"/>
      <c r="BN3375" s="13"/>
    </row>
    <row r="3376" spans="1:66" x14ac:dyDescent="0.25">
      <c r="A3376" s="10"/>
      <c r="B3376" s="10"/>
      <c r="C3376" s="10"/>
      <c r="D3376" s="18"/>
      <c r="E3376" s="10"/>
      <c r="F3376" s="10"/>
      <c r="G3376" s="10"/>
      <c r="H3376" s="10"/>
      <c r="I3376" s="10"/>
      <c r="J3376" s="10"/>
      <c r="K3376" s="11"/>
      <c r="L3376" s="11"/>
      <c r="M3376" s="12"/>
      <c r="N3376" s="12"/>
      <c r="O3376" s="12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12"/>
      <c r="AE3376" s="12"/>
      <c r="AF3376" s="12"/>
      <c r="AG3376" s="12"/>
      <c r="AH3376" s="12"/>
      <c r="AI3376" s="12"/>
      <c r="AJ3376" s="12"/>
      <c r="AK3376" s="12"/>
      <c r="AL3376" s="12"/>
      <c r="AM3376" s="12"/>
      <c r="AN3376" s="12"/>
      <c r="AO3376" s="12"/>
      <c r="AP3376" s="12"/>
      <c r="AQ3376" s="12"/>
      <c r="AR3376" s="12"/>
      <c r="AS3376" s="12"/>
      <c r="AT3376" s="12"/>
      <c r="AU3376" s="12"/>
      <c r="AV3376" s="12"/>
      <c r="AW3376" s="12"/>
      <c r="AX3376" s="12"/>
      <c r="AY3376" s="12"/>
      <c r="AZ3376" s="12"/>
      <c r="BA3376" s="12"/>
      <c r="BB3376" s="12"/>
      <c r="BC3376" s="12"/>
      <c r="BD3376" s="12"/>
      <c r="BE3376" s="12"/>
      <c r="BF3376" s="12"/>
      <c r="BG3376" s="12"/>
      <c r="BH3376" s="12"/>
      <c r="BI3376" s="12"/>
      <c r="BJ3376" s="13"/>
      <c r="BK3376" s="13"/>
      <c r="BL3376" s="13"/>
      <c r="BM3376" s="13"/>
      <c r="BN3376" s="13"/>
    </row>
    <row r="3377" spans="1:66" x14ac:dyDescent="0.25">
      <c r="A3377" s="10"/>
      <c r="B3377" s="10"/>
      <c r="C3377" s="10"/>
      <c r="D3377" s="18"/>
      <c r="E3377" s="10"/>
      <c r="F3377" s="10"/>
      <c r="G3377" s="10"/>
      <c r="H3377" s="10"/>
      <c r="I3377" s="10"/>
      <c r="J3377" s="10"/>
      <c r="K3377" s="11"/>
      <c r="L3377" s="11"/>
      <c r="M3377" s="12"/>
      <c r="N3377" s="12"/>
      <c r="O3377" s="12"/>
      <c r="P3377" s="12"/>
      <c r="Q3377" s="12"/>
      <c r="R3377" s="12"/>
      <c r="S3377" s="12"/>
      <c r="T3377" s="12"/>
      <c r="U3377" s="12"/>
      <c r="V3377" s="12"/>
      <c r="W3377" s="12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2"/>
      <c r="AS3377" s="12"/>
      <c r="AT3377" s="12"/>
      <c r="AU3377" s="12"/>
      <c r="AV3377" s="12"/>
      <c r="AW3377" s="12"/>
      <c r="AX3377" s="12"/>
      <c r="AY3377" s="12"/>
      <c r="AZ3377" s="12"/>
      <c r="BA3377" s="12"/>
      <c r="BB3377" s="12"/>
      <c r="BC3377" s="12"/>
      <c r="BD3377" s="12"/>
      <c r="BE3377" s="12"/>
      <c r="BF3377" s="12"/>
      <c r="BG3377" s="12"/>
      <c r="BH3377" s="12"/>
      <c r="BI3377" s="12"/>
      <c r="BJ3377" s="13"/>
      <c r="BK3377" s="13"/>
      <c r="BL3377" s="13"/>
      <c r="BM3377" s="13"/>
      <c r="BN3377" s="13"/>
    </row>
    <row r="3378" spans="1:66" x14ac:dyDescent="0.25">
      <c r="A3378" s="10"/>
      <c r="B3378" s="10"/>
      <c r="C3378" s="10"/>
      <c r="D3378" s="18"/>
      <c r="E3378" s="10"/>
      <c r="F3378" s="10"/>
      <c r="G3378" s="10"/>
      <c r="H3378" s="10"/>
      <c r="I3378" s="10"/>
      <c r="J3378" s="10"/>
      <c r="K3378" s="11"/>
      <c r="L3378" s="11"/>
      <c r="M3378" s="12"/>
      <c r="N3378" s="12"/>
      <c r="O3378" s="12"/>
      <c r="P3378" s="12"/>
      <c r="Q3378" s="12"/>
      <c r="R3378" s="12"/>
      <c r="S3378" s="12"/>
      <c r="T3378" s="12"/>
      <c r="U3378" s="12"/>
      <c r="V3378" s="12"/>
      <c r="W3378" s="12"/>
      <c r="X3378" s="12"/>
      <c r="Y3378" s="12"/>
      <c r="Z3378" s="12"/>
      <c r="AA3378" s="12"/>
      <c r="AB3378" s="12"/>
      <c r="AC3378" s="12"/>
      <c r="AD3378" s="12"/>
      <c r="AE3378" s="12"/>
      <c r="AF3378" s="12"/>
      <c r="AG3378" s="12"/>
      <c r="AH3378" s="12"/>
      <c r="AI3378" s="12"/>
      <c r="AJ3378" s="12"/>
      <c r="AK3378" s="12"/>
      <c r="AL3378" s="12"/>
      <c r="AM3378" s="12"/>
      <c r="AN3378" s="12"/>
      <c r="AO3378" s="12"/>
      <c r="AP3378" s="12"/>
      <c r="AQ3378" s="12"/>
      <c r="AR3378" s="12"/>
      <c r="AS3378" s="12"/>
      <c r="AT3378" s="12"/>
      <c r="AU3378" s="12"/>
      <c r="AV3378" s="12"/>
      <c r="AW3378" s="12"/>
      <c r="AX3378" s="12"/>
      <c r="AY3378" s="12"/>
      <c r="AZ3378" s="12"/>
      <c r="BA3378" s="12"/>
      <c r="BB3378" s="12"/>
      <c r="BC3378" s="12"/>
      <c r="BD3378" s="12"/>
      <c r="BE3378" s="12"/>
      <c r="BF3378" s="12"/>
      <c r="BG3378" s="12"/>
      <c r="BH3378" s="12"/>
      <c r="BI3378" s="12"/>
      <c r="BJ3378" s="13"/>
      <c r="BK3378" s="13"/>
      <c r="BL3378" s="13"/>
      <c r="BM3378" s="13"/>
      <c r="BN3378" s="13"/>
    </row>
    <row r="3379" spans="1:66" x14ac:dyDescent="0.25">
      <c r="A3379" s="10"/>
      <c r="B3379" s="10"/>
      <c r="C3379" s="10"/>
      <c r="D3379" s="18"/>
      <c r="E3379" s="10"/>
      <c r="F3379" s="10"/>
      <c r="G3379" s="10"/>
      <c r="H3379" s="10"/>
      <c r="I3379" s="10"/>
      <c r="J3379" s="10"/>
      <c r="K3379" s="11"/>
      <c r="L3379" s="11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  <c r="W3379" s="12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2"/>
      <c r="AS3379" s="12"/>
      <c r="AT3379" s="12"/>
      <c r="AU3379" s="12"/>
      <c r="AV3379" s="12"/>
      <c r="AW3379" s="12"/>
      <c r="AX3379" s="12"/>
      <c r="AY3379" s="12"/>
      <c r="AZ3379" s="12"/>
      <c r="BA3379" s="12"/>
      <c r="BB3379" s="12"/>
      <c r="BC3379" s="12"/>
      <c r="BD3379" s="12"/>
      <c r="BE3379" s="12"/>
      <c r="BF3379" s="12"/>
      <c r="BG3379" s="12"/>
      <c r="BH3379" s="12"/>
      <c r="BI3379" s="12"/>
      <c r="BJ3379" s="13"/>
      <c r="BK3379" s="13"/>
      <c r="BL3379" s="13"/>
      <c r="BM3379" s="13"/>
      <c r="BN3379" s="13"/>
    </row>
    <row r="3380" spans="1:66" x14ac:dyDescent="0.25">
      <c r="A3380" s="10"/>
      <c r="B3380" s="10"/>
      <c r="C3380" s="10"/>
      <c r="D3380" s="18"/>
      <c r="E3380" s="10"/>
      <c r="F3380" s="10"/>
      <c r="G3380" s="10"/>
      <c r="H3380" s="10"/>
      <c r="I3380" s="10"/>
      <c r="J3380" s="10"/>
      <c r="K3380" s="11"/>
      <c r="L3380" s="11"/>
      <c r="M3380" s="12"/>
      <c r="N3380" s="12"/>
      <c r="O3380" s="12"/>
      <c r="P3380" s="12"/>
      <c r="Q3380" s="12"/>
      <c r="R3380" s="12"/>
      <c r="S3380" s="12"/>
      <c r="T3380" s="12"/>
      <c r="U3380" s="12"/>
      <c r="V3380" s="12"/>
      <c r="W3380" s="12"/>
      <c r="X3380" s="12"/>
      <c r="Y3380" s="12"/>
      <c r="Z3380" s="12"/>
      <c r="AA3380" s="12"/>
      <c r="AB3380" s="12"/>
      <c r="AC3380" s="12"/>
      <c r="AD3380" s="12"/>
      <c r="AE3380" s="12"/>
      <c r="AF3380" s="12"/>
      <c r="AG3380" s="12"/>
      <c r="AH3380" s="12"/>
      <c r="AI3380" s="12"/>
      <c r="AJ3380" s="12"/>
      <c r="AK3380" s="12"/>
      <c r="AL3380" s="12"/>
      <c r="AM3380" s="12"/>
      <c r="AN3380" s="12"/>
      <c r="AO3380" s="12"/>
      <c r="AP3380" s="12"/>
      <c r="AQ3380" s="12"/>
      <c r="AR3380" s="12"/>
      <c r="AS3380" s="12"/>
      <c r="AT3380" s="12"/>
      <c r="AU3380" s="12"/>
      <c r="AV3380" s="12"/>
      <c r="AW3380" s="12"/>
      <c r="AX3380" s="12"/>
      <c r="AY3380" s="12"/>
      <c r="AZ3380" s="12"/>
      <c r="BA3380" s="12"/>
      <c r="BB3380" s="12"/>
      <c r="BC3380" s="12"/>
      <c r="BD3380" s="12"/>
      <c r="BE3380" s="12"/>
      <c r="BF3380" s="12"/>
      <c r="BG3380" s="12"/>
      <c r="BH3380" s="12"/>
      <c r="BI3380" s="12"/>
      <c r="BJ3380" s="13"/>
      <c r="BK3380" s="13"/>
      <c r="BL3380" s="13"/>
      <c r="BM3380" s="13"/>
      <c r="BN3380" s="13"/>
    </row>
    <row r="3381" spans="1:66" x14ac:dyDescent="0.25">
      <c r="A3381" s="10"/>
      <c r="B3381" s="10"/>
      <c r="C3381" s="10"/>
      <c r="D3381" s="18"/>
      <c r="E3381" s="10"/>
      <c r="F3381" s="10"/>
      <c r="G3381" s="10"/>
      <c r="H3381" s="10"/>
      <c r="I3381" s="10"/>
      <c r="J3381" s="10"/>
      <c r="K3381" s="11"/>
      <c r="L3381" s="11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2"/>
      <c r="AS3381" s="12"/>
      <c r="AT3381" s="12"/>
      <c r="AU3381" s="12"/>
      <c r="AV3381" s="12"/>
      <c r="AW3381" s="12"/>
      <c r="AX3381" s="12"/>
      <c r="AY3381" s="12"/>
      <c r="AZ3381" s="12"/>
      <c r="BA3381" s="12"/>
      <c r="BB3381" s="12"/>
      <c r="BC3381" s="12"/>
      <c r="BD3381" s="12"/>
      <c r="BE3381" s="12"/>
      <c r="BF3381" s="12"/>
      <c r="BG3381" s="12"/>
      <c r="BH3381" s="12"/>
      <c r="BI3381" s="12"/>
      <c r="BJ3381" s="13"/>
      <c r="BK3381" s="13"/>
      <c r="BL3381" s="13"/>
      <c r="BM3381" s="13"/>
      <c r="BN3381" s="13"/>
    </row>
    <row r="3382" spans="1:66" x14ac:dyDescent="0.25">
      <c r="A3382" s="10"/>
      <c r="B3382" s="10"/>
      <c r="C3382" s="10"/>
      <c r="D3382" s="18"/>
      <c r="E3382" s="10"/>
      <c r="F3382" s="10"/>
      <c r="G3382" s="10"/>
      <c r="H3382" s="10"/>
      <c r="I3382" s="10"/>
      <c r="J3382" s="10"/>
      <c r="K3382" s="11"/>
      <c r="L3382" s="11"/>
      <c r="M3382" s="12"/>
      <c r="N3382" s="12"/>
      <c r="O3382" s="12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12"/>
      <c r="AE3382" s="12"/>
      <c r="AF3382" s="12"/>
      <c r="AG3382" s="12"/>
      <c r="AH3382" s="12"/>
      <c r="AI3382" s="12"/>
      <c r="AJ3382" s="12"/>
      <c r="AK3382" s="12"/>
      <c r="AL3382" s="12"/>
      <c r="AM3382" s="12"/>
      <c r="AN3382" s="12"/>
      <c r="AO3382" s="12"/>
      <c r="AP3382" s="12"/>
      <c r="AQ3382" s="12"/>
      <c r="AR3382" s="12"/>
      <c r="AS3382" s="12"/>
      <c r="AT3382" s="12"/>
      <c r="AU3382" s="12"/>
      <c r="AV3382" s="12"/>
      <c r="AW3382" s="12"/>
      <c r="AX3382" s="12"/>
      <c r="AY3382" s="12"/>
      <c r="AZ3382" s="12"/>
      <c r="BA3382" s="12"/>
      <c r="BB3382" s="12"/>
      <c r="BC3382" s="12"/>
      <c r="BD3382" s="12"/>
      <c r="BE3382" s="12"/>
      <c r="BF3382" s="12"/>
      <c r="BG3382" s="12"/>
      <c r="BH3382" s="12"/>
      <c r="BI3382" s="12"/>
      <c r="BJ3382" s="13"/>
      <c r="BK3382" s="13"/>
      <c r="BL3382" s="13"/>
      <c r="BM3382" s="13"/>
      <c r="BN3382" s="13"/>
    </row>
    <row r="3383" spans="1:66" x14ac:dyDescent="0.25">
      <c r="A3383" s="10"/>
      <c r="B3383" s="10"/>
      <c r="C3383" s="10"/>
      <c r="D3383" s="18"/>
      <c r="E3383" s="10"/>
      <c r="F3383" s="10"/>
      <c r="G3383" s="10"/>
      <c r="H3383" s="10"/>
      <c r="I3383" s="10"/>
      <c r="J3383" s="10"/>
      <c r="K3383" s="11"/>
      <c r="L3383" s="11"/>
      <c r="M3383" s="12"/>
      <c r="N3383" s="12"/>
      <c r="O3383" s="12"/>
      <c r="P3383" s="12"/>
      <c r="Q3383" s="12"/>
      <c r="R3383" s="12"/>
      <c r="S3383" s="12"/>
      <c r="T3383" s="12"/>
      <c r="U3383" s="12"/>
      <c r="V3383" s="12"/>
      <c r="W3383" s="12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2"/>
      <c r="AS3383" s="12"/>
      <c r="AT3383" s="12"/>
      <c r="AU3383" s="12"/>
      <c r="AV3383" s="12"/>
      <c r="AW3383" s="12"/>
      <c r="AX3383" s="12"/>
      <c r="AY3383" s="12"/>
      <c r="AZ3383" s="12"/>
      <c r="BA3383" s="12"/>
      <c r="BB3383" s="12"/>
      <c r="BC3383" s="12"/>
      <c r="BD3383" s="12"/>
      <c r="BE3383" s="12"/>
      <c r="BF3383" s="12"/>
      <c r="BG3383" s="12"/>
      <c r="BH3383" s="12"/>
      <c r="BI3383" s="12"/>
      <c r="BJ3383" s="13"/>
      <c r="BK3383" s="13"/>
      <c r="BL3383" s="13"/>
      <c r="BM3383" s="13"/>
      <c r="BN3383" s="13"/>
    </row>
    <row r="3384" spans="1:66" x14ac:dyDescent="0.25">
      <c r="A3384" s="10"/>
      <c r="B3384" s="10"/>
      <c r="C3384" s="10"/>
      <c r="D3384" s="18"/>
      <c r="E3384" s="10"/>
      <c r="F3384" s="10"/>
      <c r="G3384" s="10"/>
      <c r="H3384" s="10"/>
      <c r="I3384" s="10"/>
      <c r="J3384" s="10"/>
      <c r="K3384" s="11"/>
      <c r="L3384" s="11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12"/>
      <c r="AD3384" s="12"/>
      <c r="AE3384" s="12"/>
      <c r="AF3384" s="12"/>
      <c r="AG3384" s="12"/>
      <c r="AH3384" s="12"/>
      <c r="AI3384" s="12"/>
      <c r="AJ3384" s="12"/>
      <c r="AK3384" s="12"/>
      <c r="AL3384" s="12"/>
      <c r="AM3384" s="12"/>
      <c r="AN3384" s="12"/>
      <c r="AO3384" s="12"/>
      <c r="AP3384" s="12"/>
      <c r="AQ3384" s="12"/>
      <c r="AR3384" s="12"/>
      <c r="AS3384" s="12"/>
      <c r="AT3384" s="12"/>
      <c r="AU3384" s="12"/>
      <c r="AV3384" s="12"/>
      <c r="AW3384" s="12"/>
      <c r="AX3384" s="12"/>
      <c r="AY3384" s="12"/>
      <c r="AZ3384" s="12"/>
      <c r="BA3384" s="12"/>
      <c r="BB3384" s="12"/>
      <c r="BC3384" s="12"/>
      <c r="BD3384" s="12"/>
      <c r="BE3384" s="12"/>
      <c r="BF3384" s="12"/>
      <c r="BG3384" s="12"/>
      <c r="BH3384" s="12"/>
      <c r="BI3384" s="12"/>
      <c r="BJ3384" s="13"/>
      <c r="BK3384" s="13"/>
      <c r="BL3384" s="13"/>
      <c r="BM3384" s="13"/>
      <c r="BN3384" s="13"/>
    </row>
    <row r="3385" spans="1:66" x14ac:dyDescent="0.25">
      <c r="A3385" s="10"/>
      <c r="B3385" s="10"/>
      <c r="C3385" s="10"/>
      <c r="D3385" s="18"/>
      <c r="E3385" s="10"/>
      <c r="F3385" s="10"/>
      <c r="G3385" s="10"/>
      <c r="H3385" s="10"/>
      <c r="I3385" s="10"/>
      <c r="J3385" s="10"/>
      <c r="K3385" s="11"/>
      <c r="L3385" s="11"/>
      <c r="M3385" s="12"/>
      <c r="N3385" s="12"/>
      <c r="O3385" s="12"/>
      <c r="P3385" s="12"/>
      <c r="Q3385" s="12"/>
      <c r="R3385" s="12"/>
      <c r="S3385" s="12"/>
      <c r="T3385" s="12"/>
      <c r="U3385" s="12"/>
      <c r="V3385" s="12"/>
      <c r="W3385" s="12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2"/>
      <c r="AS3385" s="12"/>
      <c r="AT3385" s="12"/>
      <c r="AU3385" s="12"/>
      <c r="AV3385" s="12"/>
      <c r="AW3385" s="12"/>
      <c r="AX3385" s="12"/>
      <c r="AY3385" s="12"/>
      <c r="AZ3385" s="12"/>
      <c r="BA3385" s="12"/>
      <c r="BB3385" s="12"/>
      <c r="BC3385" s="12"/>
      <c r="BD3385" s="12"/>
      <c r="BE3385" s="12"/>
      <c r="BF3385" s="12"/>
      <c r="BG3385" s="12"/>
      <c r="BH3385" s="12"/>
      <c r="BI3385" s="12"/>
      <c r="BJ3385" s="13"/>
      <c r="BK3385" s="13"/>
      <c r="BL3385" s="13"/>
      <c r="BM3385" s="13"/>
      <c r="BN3385" s="13"/>
    </row>
    <row r="3386" spans="1:66" x14ac:dyDescent="0.25">
      <c r="A3386" s="10"/>
      <c r="B3386" s="10"/>
      <c r="C3386" s="10"/>
      <c r="D3386" s="18"/>
      <c r="E3386" s="10"/>
      <c r="F3386" s="10"/>
      <c r="G3386" s="10"/>
      <c r="H3386" s="10"/>
      <c r="I3386" s="10"/>
      <c r="J3386" s="10"/>
      <c r="K3386" s="11"/>
      <c r="L3386" s="11"/>
      <c r="M3386" s="12"/>
      <c r="N3386" s="12"/>
      <c r="O3386" s="12"/>
      <c r="P3386" s="12"/>
      <c r="Q3386" s="12"/>
      <c r="R3386" s="12"/>
      <c r="S3386" s="12"/>
      <c r="T3386" s="12"/>
      <c r="U3386" s="12"/>
      <c r="V3386" s="12"/>
      <c r="W3386" s="12"/>
      <c r="X3386" s="12"/>
      <c r="Y3386" s="12"/>
      <c r="Z3386" s="12"/>
      <c r="AA3386" s="12"/>
      <c r="AB3386" s="12"/>
      <c r="AC3386" s="12"/>
      <c r="AD3386" s="12"/>
      <c r="AE3386" s="12"/>
      <c r="AF3386" s="12"/>
      <c r="AG3386" s="12"/>
      <c r="AH3386" s="12"/>
      <c r="AI3386" s="12"/>
      <c r="AJ3386" s="12"/>
      <c r="AK3386" s="12"/>
      <c r="AL3386" s="12"/>
      <c r="AM3386" s="12"/>
      <c r="AN3386" s="12"/>
      <c r="AO3386" s="12"/>
      <c r="AP3386" s="12"/>
      <c r="AQ3386" s="12"/>
      <c r="AR3386" s="12"/>
      <c r="AS3386" s="12"/>
      <c r="AT3386" s="12"/>
      <c r="AU3386" s="12"/>
      <c r="AV3386" s="12"/>
      <c r="AW3386" s="12"/>
      <c r="AX3386" s="12"/>
      <c r="AY3386" s="12"/>
      <c r="AZ3386" s="12"/>
      <c r="BA3386" s="12"/>
      <c r="BB3386" s="12"/>
      <c r="BC3386" s="12"/>
      <c r="BD3386" s="12"/>
      <c r="BE3386" s="12"/>
      <c r="BF3386" s="12"/>
      <c r="BG3386" s="12"/>
      <c r="BH3386" s="12"/>
      <c r="BI3386" s="12"/>
      <c r="BJ3386" s="13"/>
      <c r="BK3386" s="13"/>
      <c r="BL3386" s="13"/>
      <c r="BM3386" s="13"/>
      <c r="BN3386" s="13"/>
    </row>
    <row r="3387" spans="1:66" x14ac:dyDescent="0.25">
      <c r="A3387" s="10"/>
      <c r="B3387" s="10"/>
      <c r="C3387" s="10"/>
      <c r="D3387" s="18"/>
      <c r="E3387" s="10"/>
      <c r="F3387" s="10"/>
      <c r="G3387" s="10"/>
      <c r="H3387" s="10"/>
      <c r="I3387" s="10"/>
      <c r="J3387" s="10"/>
      <c r="K3387" s="11"/>
      <c r="L3387" s="11"/>
      <c r="M3387" s="12"/>
      <c r="N3387" s="12"/>
      <c r="O3387" s="12"/>
      <c r="P3387" s="12"/>
      <c r="Q3387" s="12"/>
      <c r="R3387" s="12"/>
      <c r="S3387" s="12"/>
      <c r="T3387" s="12"/>
      <c r="U3387" s="12"/>
      <c r="V3387" s="12"/>
      <c r="W3387" s="12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2"/>
      <c r="AS3387" s="12"/>
      <c r="AT3387" s="12"/>
      <c r="AU3387" s="12"/>
      <c r="AV3387" s="12"/>
      <c r="AW3387" s="12"/>
      <c r="AX3387" s="12"/>
      <c r="AY3387" s="12"/>
      <c r="AZ3387" s="12"/>
      <c r="BA3387" s="12"/>
      <c r="BB3387" s="12"/>
      <c r="BC3387" s="12"/>
      <c r="BD3387" s="12"/>
      <c r="BE3387" s="12"/>
      <c r="BF3387" s="12"/>
      <c r="BG3387" s="12"/>
      <c r="BH3387" s="12"/>
      <c r="BI3387" s="12"/>
      <c r="BJ3387" s="13"/>
      <c r="BK3387" s="13"/>
      <c r="BL3387" s="13"/>
      <c r="BM3387" s="13"/>
      <c r="BN3387" s="13"/>
    </row>
    <row r="3388" spans="1:66" x14ac:dyDescent="0.25">
      <c r="A3388" s="10"/>
      <c r="B3388" s="10"/>
      <c r="C3388" s="10"/>
      <c r="D3388" s="18"/>
      <c r="E3388" s="10"/>
      <c r="F3388" s="10"/>
      <c r="G3388" s="10"/>
      <c r="H3388" s="10"/>
      <c r="I3388" s="10"/>
      <c r="J3388" s="10"/>
      <c r="K3388" s="11"/>
      <c r="L3388" s="11"/>
      <c r="M3388" s="12"/>
      <c r="N3388" s="12"/>
      <c r="O3388" s="12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12"/>
      <c r="AF3388" s="12"/>
      <c r="AG3388" s="12"/>
      <c r="AH3388" s="12"/>
      <c r="AI3388" s="12"/>
      <c r="AJ3388" s="12"/>
      <c r="AK3388" s="12"/>
      <c r="AL3388" s="12"/>
      <c r="AM3388" s="12"/>
      <c r="AN3388" s="12"/>
      <c r="AO3388" s="12"/>
      <c r="AP3388" s="12"/>
      <c r="AQ3388" s="12"/>
      <c r="AR3388" s="12"/>
      <c r="AS3388" s="12"/>
      <c r="AT3388" s="12"/>
      <c r="AU3388" s="12"/>
      <c r="AV3388" s="12"/>
      <c r="AW3388" s="12"/>
      <c r="AX3388" s="12"/>
      <c r="AY3388" s="12"/>
      <c r="AZ3388" s="12"/>
      <c r="BA3388" s="12"/>
      <c r="BB3388" s="12"/>
      <c r="BC3388" s="12"/>
      <c r="BD3388" s="12"/>
      <c r="BE3388" s="12"/>
      <c r="BF3388" s="12"/>
      <c r="BG3388" s="12"/>
      <c r="BH3388" s="12"/>
      <c r="BI3388" s="12"/>
      <c r="BJ3388" s="13"/>
      <c r="BK3388" s="13"/>
      <c r="BL3388" s="13"/>
      <c r="BM3388" s="13"/>
      <c r="BN3388" s="13"/>
    </row>
    <row r="3389" spans="1:66" x14ac:dyDescent="0.25">
      <c r="A3389" s="10"/>
      <c r="B3389" s="10"/>
      <c r="C3389" s="10"/>
      <c r="D3389" s="18"/>
      <c r="E3389" s="10"/>
      <c r="F3389" s="10"/>
      <c r="G3389" s="10"/>
      <c r="H3389" s="10"/>
      <c r="I3389" s="10"/>
      <c r="J3389" s="10"/>
      <c r="K3389" s="11"/>
      <c r="L3389" s="11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2"/>
      <c r="AS3389" s="12"/>
      <c r="AT3389" s="12"/>
      <c r="AU3389" s="12"/>
      <c r="AV3389" s="12"/>
      <c r="AW3389" s="12"/>
      <c r="AX3389" s="12"/>
      <c r="AY3389" s="12"/>
      <c r="AZ3389" s="12"/>
      <c r="BA3389" s="12"/>
      <c r="BB3389" s="12"/>
      <c r="BC3389" s="12"/>
      <c r="BD3389" s="12"/>
      <c r="BE3389" s="12"/>
      <c r="BF3389" s="12"/>
      <c r="BG3389" s="12"/>
      <c r="BH3389" s="12"/>
      <c r="BI3389" s="12"/>
      <c r="BJ3389" s="13"/>
      <c r="BK3389" s="13"/>
      <c r="BL3389" s="13"/>
      <c r="BM3389" s="13"/>
      <c r="BN3389" s="13"/>
    </row>
    <row r="3390" spans="1:66" x14ac:dyDescent="0.25">
      <c r="A3390" s="10"/>
      <c r="B3390" s="10"/>
      <c r="C3390" s="10"/>
      <c r="D3390" s="18"/>
      <c r="E3390" s="10"/>
      <c r="F3390" s="10"/>
      <c r="G3390" s="10"/>
      <c r="H3390" s="10"/>
      <c r="I3390" s="10"/>
      <c r="J3390" s="10"/>
      <c r="K3390" s="11"/>
      <c r="L3390" s="11"/>
      <c r="M3390" s="12"/>
      <c r="N3390" s="12"/>
      <c r="O3390" s="12"/>
      <c r="P3390" s="12"/>
      <c r="Q3390" s="12"/>
      <c r="R3390" s="12"/>
      <c r="S3390" s="12"/>
      <c r="T3390" s="12"/>
      <c r="U3390" s="12"/>
      <c r="V3390" s="12"/>
      <c r="W3390" s="12"/>
      <c r="X3390" s="12"/>
      <c r="Y3390" s="12"/>
      <c r="Z3390" s="12"/>
      <c r="AA3390" s="12"/>
      <c r="AB3390" s="12"/>
      <c r="AC3390" s="12"/>
      <c r="AD3390" s="12"/>
      <c r="AE3390" s="12"/>
      <c r="AF3390" s="12"/>
      <c r="AG3390" s="12"/>
      <c r="AH3390" s="12"/>
      <c r="AI3390" s="12"/>
      <c r="AJ3390" s="12"/>
      <c r="AK3390" s="12"/>
      <c r="AL3390" s="12"/>
      <c r="AM3390" s="12"/>
      <c r="AN3390" s="12"/>
      <c r="AO3390" s="12"/>
      <c r="AP3390" s="12"/>
      <c r="AQ3390" s="12"/>
      <c r="AR3390" s="12"/>
      <c r="AS3390" s="12"/>
      <c r="AT3390" s="12"/>
      <c r="AU3390" s="12"/>
      <c r="AV3390" s="12"/>
      <c r="AW3390" s="12"/>
      <c r="AX3390" s="12"/>
      <c r="AY3390" s="12"/>
      <c r="AZ3390" s="12"/>
      <c r="BA3390" s="12"/>
      <c r="BB3390" s="12"/>
      <c r="BC3390" s="12"/>
      <c r="BD3390" s="12"/>
      <c r="BE3390" s="12"/>
      <c r="BF3390" s="12"/>
      <c r="BG3390" s="12"/>
      <c r="BH3390" s="12"/>
      <c r="BI3390" s="12"/>
      <c r="BJ3390" s="13"/>
      <c r="BK3390" s="13"/>
      <c r="BL3390" s="13"/>
      <c r="BM3390" s="13"/>
      <c r="BN3390" s="13"/>
    </row>
    <row r="3391" spans="1:66" x14ac:dyDescent="0.25">
      <c r="A3391" s="10"/>
      <c r="B3391" s="10"/>
      <c r="C3391" s="10"/>
      <c r="D3391" s="18"/>
      <c r="E3391" s="10"/>
      <c r="F3391" s="10"/>
      <c r="G3391" s="10"/>
      <c r="H3391" s="10"/>
      <c r="I3391" s="10"/>
      <c r="J3391" s="10"/>
      <c r="K3391" s="11"/>
      <c r="L3391" s="11"/>
      <c r="M3391" s="12"/>
      <c r="N3391" s="12"/>
      <c r="O3391" s="12"/>
      <c r="P3391" s="12"/>
      <c r="Q3391" s="12"/>
      <c r="R3391" s="12"/>
      <c r="S3391" s="12"/>
      <c r="T3391" s="12"/>
      <c r="U3391" s="12"/>
      <c r="V3391" s="12"/>
      <c r="W3391" s="12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2"/>
      <c r="AS3391" s="12"/>
      <c r="AT3391" s="12"/>
      <c r="AU3391" s="12"/>
      <c r="AV3391" s="12"/>
      <c r="AW3391" s="12"/>
      <c r="AX3391" s="12"/>
      <c r="AY3391" s="12"/>
      <c r="AZ3391" s="12"/>
      <c r="BA3391" s="12"/>
      <c r="BB3391" s="12"/>
      <c r="BC3391" s="12"/>
      <c r="BD3391" s="12"/>
      <c r="BE3391" s="12"/>
      <c r="BF3391" s="12"/>
      <c r="BG3391" s="12"/>
      <c r="BH3391" s="12"/>
      <c r="BI3391" s="12"/>
      <c r="BJ3391" s="13"/>
      <c r="BK3391" s="13"/>
      <c r="BL3391" s="13"/>
      <c r="BM3391" s="13"/>
      <c r="BN3391" s="13"/>
    </row>
    <row r="3392" spans="1:66" x14ac:dyDescent="0.25">
      <c r="A3392" s="10"/>
      <c r="B3392" s="10"/>
      <c r="C3392" s="10"/>
      <c r="D3392" s="18"/>
      <c r="E3392" s="10"/>
      <c r="F3392" s="10"/>
      <c r="G3392" s="10"/>
      <c r="H3392" s="10"/>
      <c r="I3392" s="10"/>
      <c r="J3392" s="10"/>
      <c r="K3392" s="11"/>
      <c r="L3392" s="11"/>
      <c r="M3392" s="12"/>
      <c r="N3392" s="12"/>
      <c r="O3392" s="12"/>
      <c r="P3392" s="12"/>
      <c r="Q3392" s="12"/>
      <c r="R3392" s="12"/>
      <c r="S3392" s="12"/>
      <c r="T3392" s="12"/>
      <c r="U3392" s="12"/>
      <c r="V3392" s="12"/>
      <c r="W3392" s="12"/>
      <c r="X3392" s="12"/>
      <c r="Y3392" s="12"/>
      <c r="Z3392" s="12"/>
      <c r="AA3392" s="12"/>
      <c r="AB3392" s="12"/>
      <c r="AC3392" s="12"/>
      <c r="AD3392" s="12"/>
      <c r="AE3392" s="12"/>
      <c r="AF3392" s="12"/>
      <c r="AG3392" s="12"/>
      <c r="AH3392" s="12"/>
      <c r="AI3392" s="12"/>
      <c r="AJ3392" s="12"/>
      <c r="AK3392" s="12"/>
      <c r="AL3392" s="12"/>
      <c r="AM3392" s="12"/>
      <c r="AN3392" s="12"/>
      <c r="AO3392" s="12"/>
      <c r="AP3392" s="12"/>
      <c r="AQ3392" s="12"/>
      <c r="AR3392" s="12"/>
      <c r="AS3392" s="12"/>
      <c r="AT3392" s="12"/>
      <c r="AU3392" s="12"/>
      <c r="AV3392" s="12"/>
      <c r="AW3392" s="12"/>
      <c r="AX3392" s="12"/>
      <c r="AY3392" s="12"/>
      <c r="AZ3392" s="12"/>
      <c r="BA3392" s="12"/>
      <c r="BB3392" s="12"/>
      <c r="BC3392" s="12"/>
      <c r="BD3392" s="12"/>
      <c r="BE3392" s="12"/>
      <c r="BF3392" s="12"/>
      <c r="BG3392" s="12"/>
      <c r="BH3392" s="12"/>
      <c r="BI3392" s="12"/>
      <c r="BJ3392" s="13"/>
      <c r="BK3392" s="13"/>
      <c r="BL3392" s="13"/>
      <c r="BM3392" s="13"/>
      <c r="BN3392" s="13"/>
    </row>
    <row r="3393" spans="1:66" s="14" customFormat="1" x14ac:dyDescent="0.25">
      <c r="A3393" s="10"/>
      <c r="B3393" s="10"/>
      <c r="C3393" s="10"/>
      <c r="D3393" s="18"/>
      <c r="E3393" s="10"/>
      <c r="F3393" s="10"/>
      <c r="G3393" s="10"/>
      <c r="H3393" s="10"/>
      <c r="I3393" s="10"/>
      <c r="J3393" s="10"/>
      <c r="K3393" s="11"/>
      <c r="L3393" s="11"/>
      <c r="M3393" s="12"/>
      <c r="N3393" s="12"/>
      <c r="O3393" s="12"/>
      <c r="P3393" s="12"/>
      <c r="Q3393" s="12"/>
      <c r="R3393" s="12"/>
      <c r="S3393" s="12"/>
      <c r="T3393" s="12"/>
      <c r="U3393" s="12"/>
      <c r="V3393" s="12"/>
      <c r="W3393" s="12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2"/>
      <c r="AS3393" s="12"/>
      <c r="AT3393" s="12"/>
      <c r="AU3393" s="12"/>
      <c r="AV3393" s="12"/>
      <c r="AW3393" s="12"/>
      <c r="AX3393" s="12"/>
      <c r="AY3393" s="12"/>
      <c r="AZ3393" s="12"/>
      <c r="BA3393" s="12"/>
      <c r="BB3393" s="12"/>
      <c r="BC3393" s="12"/>
      <c r="BD3393" s="12"/>
      <c r="BE3393" s="12"/>
      <c r="BF3393" s="12"/>
      <c r="BG3393" s="12"/>
      <c r="BH3393" s="12"/>
      <c r="BI3393" s="12"/>
      <c r="BJ3393" s="13"/>
      <c r="BK3393" s="13"/>
      <c r="BL3393" s="13"/>
      <c r="BM3393" s="13"/>
      <c r="BN3393" s="13"/>
    </row>
    <row r="3394" spans="1:66" x14ac:dyDescent="0.25">
      <c r="A3394" s="10"/>
      <c r="B3394" s="10"/>
      <c r="C3394" s="10"/>
      <c r="D3394" s="18"/>
      <c r="E3394" s="10"/>
      <c r="F3394" s="10"/>
      <c r="G3394" s="10"/>
      <c r="H3394" s="10"/>
      <c r="I3394" s="10"/>
      <c r="J3394" s="10"/>
      <c r="K3394" s="11"/>
      <c r="L3394" s="11"/>
      <c r="M3394" s="12"/>
      <c r="N3394" s="12"/>
      <c r="O3394" s="12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  <c r="AE3394" s="12"/>
      <c r="AF3394" s="12"/>
      <c r="AG3394" s="12"/>
      <c r="AH3394" s="12"/>
      <c r="AI3394" s="12"/>
      <c r="AJ3394" s="12"/>
      <c r="AK3394" s="12"/>
      <c r="AL3394" s="12"/>
      <c r="AM3394" s="12"/>
      <c r="AN3394" s="12"/>
      <c r="AO3394" s="12"/>
      <c r="AP3394" s="12"/>
      <c r="AQ3394" s="12"/>
      <c r="AR3394" s="12"/>
      <c r="AS3394" s="12"/>
      <c r="AT3394" s="12"/>
      <c r="AU3394" s="12"/>
      <c r="AV3394" s="12"/>
      <c r="AW3394" s="12"/>
      <c r="AX3394" s="12"/>
      <c r="AY3394" s="12"/>
      <c r="AZ3394" s="12"/>
      <c r="BA3394" s="12"/>
      <c r="BB3394" s="12"/>
      <c r="BC3394" s="12"/>
      <c r="BD3394" s="12"/>
      <c r="BE3394" s="12"/>
      <c r="BF3394" s="12"/>
      <c r="BG3394" s="12"/>
      <c r="BH3394" s="12"/>
      <c r="BI3394" s="12"/>
      <c r="BJ3394" s="13"/>
      <c r="BK3394" s="13"/>
      <c r="BL3394" s="13"/>
      <c r="BM3394" s="13"/>
      <c r="BN3394" s="13"/>
    </row>
    <row r="3395" spans="1:66" x14ac:dyDescent="0.25">
      <c r="A3395" s="10"/>
      <c r="B3395" s="10"/>
      <c r="C3395" s="10"/>
      <c r="D3395" s="18"/>
      <c r="E3395" s="10"/>
      <c r="F3395" s="10"/>
      <c r="G3395" s="10"/>
      <c r="H3395" s="10"/>
      <c r="I3395" s="10"/>
      <c r="J3395" s="10"/>
      <c r="K3395" s="11"/>
      <c r="L3395" s="11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2"/>
      <c r="AS3395" s="12"/>
      <c r="AT3395" s="12"/>
      <c r="AU3395" s="12"/>
      <c r="AV3395" s="12"/>
      <c r="AW3395" s="12"/>
      <c r="AX3395" s="12"/>
      <c r="AY3395" s="12"/>
      <c r="AZ3395" s="12"/>
      <c r="BA3395" s="12"/>
      <c r="BB3395" s="12"/>
      <c r="BC3395" s="12"/>
      <c r="BD3395" s="12"/>
      <c r="BE3395" s="12"/>
      <c r="BF3395" s="12"/>
      <c r="BG3395" s="12"/>
      <c r="BH3395" s="12"/>
      <c r="BI3395" s="12"/>
      <c r="BJ3395" s="13"/>
      <c r="BK3395" s="13"/>
      <c r="BL3395" s="13"/>
      <c r="BM3395" s="13"/>
      <c r="BN3395" s="13"/>
    </row>
    <row r="3396" spans="1:66" x14ac:dyDescent="0.25">
      <c r="A3396" s="10"/>
      <c r="B3396" s="10"/>
      <c r="C3396" s="10"/>
      <c r="D3396" s="18"/>
      <c r="E3396" s="10"/>
      <c r="F3396" s="10"/>
      <c r="G3396" s="10"/>
      <c r="H3396" s="10"/>
      <c r="I3396" s="10"/>
      <c r="J3396" s="10"/>
      <c r="K3396" s="11"/>
      <c r="L3396" s="11"/>
      <c r="M3396" s="12"/>
      <c r="N3396" s="12"/>
      <c r="O3396" s="12"/>
      <c r="P3396" s="12"/>
      <c r="Q3396" s="12"/>
      <c r="R3396" s="12"/>
      <c r="S3396" s="12"/>
      <c r="T3396" s="12"/>
      <c r="U3396" s="12"/>
      <c r="V3396" s="12"/>
      <c r="W3396" s="12"/>
      <c r="X3396" s="12"/>
      <c r="Y3396" s="12"/>
      <c r="Z3396" s="12"/>
      <c r="AA3396" s="12"/>
      <c r="AB3396" s="12"/>
      <c r="AC3396" s="12"/>
      <c r="AD3396" s="12"/>
      <c r="AE3396" s="12"/>
      <c r="AF3396" s="12"/>
      <c r="AG3396" s="12"/>
      <c r="AH3396" s="12"/>
      <c r="AI3396" s="12"/>
      <c r="AJ3396" s="12"/>
      <c r="AK3396" s="12"/>
      <c r="AL3396" s="12"/>
      <c r="AM3396" s="12"/>
      <c r="AN3396" s="12"/>
      <c r="AO3396" s="12"/>
      <c r="AP3396" s="12"/>
      <c r="AQ3396" s="12"/>
      <c r="AR3396" s="12"/>
      <c r="AS3396" s="12"/>
      <c r="AT3396" s="12"/>
      <c r="AU3396" s="12"/>
      <c r="AV3396" s="12"/>
      <c r="AW3396" s="12"/>
      <c r="AX3396" s="12"/>
      <c r="AY3396" s="12"/>
      <c r="AZ3396" s="12"/>
      <c r="BA3396" s="12"/>
      <c r="BB3396" s="12"/>
      <c r="BC3396" s="12"/>
      <c r="BD3396" s="12"/>
      <c r="BE3396" s="12"/>
      <c r="BF3396" s="12"/>
      <c r="BG3396" s="12"/>
      <c r="BH3396" s="12"/>
      <c r="BI3396" s="12"/>
      <c r="BJ3396" s="13"/>
      <c r="BK3396" s="13"/>
      <c r="BL3396" s="13"/>
      <c r="BM3396" s="13"/>
      <c r="BN3396" s="13"/>
    </row>
    <row r="3397" spans="1:66" x14ac:dyDescent="0.25">
      <c r="A3397" s="10"/>
      <c r="B3397" s="10"/>
      <c r="C3397" s="10"/>
      <c r="D3397" s="18"/>
      <c r="E3397" s="10"/>
      <c r="F3397" s="10"/>
      <c r="G3397" s="10"/>
      <c r="H3397" s="10"/>
      <c r="I3397" s="10"/>
      <c r="J3397" s="10"/>
      <c r="K3397" s="11"/>
      <c r="L3397" s="11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2"/>
      <c r="AS3397" s="12"/>
      <c r="AT3397" s="12"/>
      <c r="AU3397" s="12"/>
      <c r="AV3397" s="12"/>
      <c r="AW3397" s="12"/>
      <c r="AX3397" s="12"/>
      <c r="AY3397" s="12"/>
      <c r="AZ3397" s="12"/>
      <c r="BA3397" s="12"/>
      <c r="BB3397" s="12"/>
      <c r="BC3397" s="12"/>
      <c r="BD3397" s="12"/>
      <c r="BE3397" s="12"/>
      <c r="BF3397" s="12"/>
      <c r="BG3397" s="12"/>
      <c r="BH3397" s="12"/>
      <c r="BI3397" s="12"/>
      <c r="BJ3397" s="13"/>
      <c r="BK3397" s="13"/>
      <c r="BL3397" s="13"/>
      <c r="BM3397" s="13"/>
      <c r="BN3397" s="13"/>
    </row>
    <row r="3398" spans="1:66" x14ac:dyDescent="0.25">
      <c r="A3398" s="10"/>
      <c r="B3398" s="10"/>
      <c r="C3398" s="10"/>
      <c r="D3398" s="18"/>
      <c r="E3398" s="10"/>
      <c r="F3398" s="10"/>
      <c r="G3398" s="10"/>
      <c r="H3398" s="10"/>
      <c r="I3398" s="10"/>
      <c r="J3398" s="10"/>
      <c r="K3398" s="11"/>
      <c r="L3398" s="11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  <c r="W3398" s="12"/>
      <c r="X3398" s="12"/>
      <c r="Y3398" s="12"/>
      <c r="Z3398" s="12"/>
      <c r="AA3398" s="12"/>
      <c r="AB3398" s="12"/>
      <c r="AC3398" s="12"/>
      <c r="AD3398" s="12"/>
      <c r="AE3398" s="12"/>
      <c r="AF3398" s="12"/>
      <c r="AG3398" s="12"/>
      <c r="AH3398" s="12"/>
      <c r="AI3398" s="12"/>
      <c r="AJ3398" s="12"/>
      <c r="AK3398" s="12"/>
      <c r="AL3398" s="12"/>
      <c r="AM3398" s="12"/>
      <c r="AN3398" s="12"/>
      <c r="AO3398" s="12"/>
      <c r="AP3398" s="12"/>
      <c r="AQ3398" s="12"/>
      <c r="AR3398" s="12"/>
      <c r="AS3398" s="12"/>
      <c r="AT3398" s="12"/>
      <c r="AU3398" s="12"/>
      <c r="AV3398" s="12"/>
      <c r="AW3398" s="12"/>
      <c r="AX3398" s="12"/>
      <c r="AY3398" s="12"/>
      <c r="AZ3398" s="12"/>
      <c r="BA3398" s="12"/>
      <c r="BB3398" s="12"/>
      <c r="BC3398" s="12"/>
      <c r="BD3398" s="12"/>
      <c r="BE3398" s="12"/>
      <c r="BF3398" s="12"/>
      <c r="BG3398" s="12"/>
      <c r="BH3398" s="12"/>
      <c r="BI3398" s="12"/>
      <c r="BJ3398" s="13"/>
      <c r="BK3398" s="13"/>
      <c r="BL3398" s="13"/>
      <c r="BM3398" s="13"/>
      <c r="BN3398" s="13"/>
    </row>
    <row r="3399" spans="1:66" x14ac:dyDescent="0.25">
      <c r="A3399" s="10"/>
      <c r="B3399" s="10"/>
      <c r="C3399" s="10"/>
      <c r="D3399" s="18"/>
      <c r="E3399" s="10"/>
      <c r="F3399" s="10"/>
      <c r="G3399" s="10"/>
      <c r="H3399" s="10"/>
      <c r="I3399" s="10"/>
      <c r="J3399" s="10"/>
      <c r="K3399" s="11"/>
      <c r="L3399" s="11"/>
      <c r="M3399" s="12"/>
      <c r="N3399" s="12"/>
      <c r="O3399" s="12"/>
      <c r="P3399" s="12"/>
      <c r="Q3399" s="12"/>
      <c r="R3399" s="12"/>
      <c r="S3399" s="12"/>
      <c r="T3399" s="12"/>
      <c r="U3399" s="12"/>
      <c r="V3399" s="12"/>
      <c r="W3399" s="12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2"/>
      <c r="AS3399" s="12"/>
      <c r="AT3399" s="12"/>
      <c r="AU3399" s="12"/>
      <c r="AV3399" s="12"/>
      <c r="AW3399" s="12"/>
      <c r="AX3399" s="12"/>
      <c r="AY3399" s="12"/>
      <c r="AZ3399" s="12"/>
      <c r="BA3399" s="12"/>
      <c r="BB3399" s="12"/>
      <c r="BC3399" s="12"/>
      <c r="BD3399" s="12"/>
      <c r="BE3399" s="12"/>
      <c r="BF3399" s="12"/>
      <c r="BG3399" s="12"/>
      <c r="BH3399" s="12"/>
      <c r="BI3399" s="12"/>
      <c r="BJ3399" s="13"/>
      <c r="BK3399" s="13"/>
      <c r="BL3399" s="13"/>
      <c r="BM3399" s="13"/>
      <c r="BN3399" s="13"/>
    </row>
    <row r="3400" spans="1:66" x14ac:dyDescent="0.25">
      <c r="A3400" s="10"/>
      <c r="B3400" s="10"/>
      <c r="C3400" s="10"/>
      <c r="D3400" s="18"/>
      <c r="E3400" s="10"/>
      <c r="F3400" s="10"/>
      <c r="G3400" s="10"/>
      <c r="H3400" s="10"/>
      <c r="I3400" s="10"/>
      <c r="J3400" s="10"/>
      <c r="K3400" s="11"/>
      <c r="L3400" s="11"/>
      <c r="M3400" s="12"/>
      <c r="N3400" s="12"/>
      <c r="O3400" s="12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12"/>
      <c r="AE3400" s="12"/>
      <c r="AF3400" s="12"/>
      <c r="AG3400" s="12"/>
      <c r="AH3400" s="12"/>
      <c r="AI3400" s="12"/>
      <c r="AJ3400" s="12"/>
      <c r="AK3400" s="12"/>
      <c r="AL3400" s="12"/>
      <c r="AM3400" s="12"/>
      <c r="AN3400" s="12"/>
      <c r="AO3400" s="12"/>
      <c r="AP3400" s="12"/>
      <c r="AQ3400" s="12"/>
      <c r="AR3400" s="12"/>
      <c r="AS3400" s="12"/>
      <c r="AT3400" s="12"/>
      <c r="AU3400" s="12"/>
      <c r="AV3400" s="12"/>
      <c r="AW3400" s="12"/>
      <c r="AX3400" s="12"/>
      <c r="AY3400" s="12"/>
      <c r="AZ3400" s="12"/>
      <c r="BA3400" s="12"/>
      <c r="BB3400" s="12"/>
      <c r="BC3400" s="12"/>
      <c r="BD3400" s="12"/>
      <c r="BE3400" s="12"/>
      <c r="BF3400" s="12"/>
      <c r="BG3400" s="12"/>
      <c r="BH3400" s="12"/>
      <c r="BI3400" s="12"/>
      <c r="BJ3400" s="13"/>
      <c r="BK3400" s="13"/>
      <c r="BL3400" s="13"/>
      <c r="BM3400" s="13"/>
      <c r="BN3400" s="13"/>
    </row>
    <row r="3401" spans="1:66" s="14" customFormat="1" x14ac:dyDescent="0.25">
      <c r="A3401" s="10"/>
      <c r="B3401" s="10"/>
      <c r="C3401" s="10"/>
      <c r="D3401" s="18"/>
      <c r="E3401" s="10"/>
      <c r="F3401" s="10"/>
      <c r="G3401" s="10"/>
      <c r="H3401" s="10"/>
      <c r="I3401" s="10"/>
      <c r="J3401" s="10"/>
      <c r="K3401" s="11"/>
      <c r="L3401" s="11"/>
      <c r="M3401" s="12"/>
      <c r="N3401" s="12"/>
      <c r="O3401" s="12"/>
      <c r="P3401" s="12"/>
      <c r="Q3401" s="12"/>
      <c r="R3401" s="12"/>
      <c r="S3401" s="12"/>
      <c r="T3401" s="12"/>
      <c r="U3401" s="12"/>
      <c r="V3401" s="12"/>
      <c r="W3401" s="12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2"/>
      <c r="AS3401" s="12"/>
      <c r="AT3401" s="12"/>
      <c r="AU3401" s="12"/>
      <c r="AV3401" s="12"/>
      <c r="AW3401" s="12"/>
      <c r="AX3401" s="12"/>
      <c r="AY3401" s="12"/>
      <c r="AZ3401" s="12"/>
      <c r="BA3401" s="12"/>
      <c r="BB3401" s="12"/>
      <c r="BC3401" s="12"/>
      <c r="BD3401" s="12"/>
      <c r="BE3401" s="12"/>
      <c r="BF3401" s="12"/>
      <c r="BG3401" s="12"/>
      <c r="BH3401" s="12"/>
      <c r="BI3401" s="12"/>
      <c r="BJ3401" s="13"/>
      <c r="BK3401" s="13"/>
      <c r="BL3401" s="13"/>
      <c r="BM3401" s="13"/>
      <c r="BN3401" s="13"/>
    </row>
    <row r="3402" spans="1:66" x14ac:dyDescent="0.25">
      <c r="A3402" s="10"/>
      <c r="B3402" s="10"/>
      <c r="C3402" s="10"/>
      <c r="D3402" s="18"/>
      <c r="E3402" s="10"/>
      <c r="F3402" s="10"/>
      <c r="G3402" s="10"/>
      <c r="H3402" s="10"/>
      <c r="I3402" s="10"/>
      <c r="J3402" s="10"/>
      <c r="K3402" s="11"/>
      <c r="L3402" s="11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  <c r="W3402" s="12"/>
      <c r="X3402" s="12"/>
      <c r="Y3402" s="12"/>
      <c r="Z3402" s="12"/>
      <c r="AA3402" s="12"/>
      <c r="AB3402" s="12"/>
      <c r="AC3402" s="12"/>
      <c r="AD3402" s="12"/>
      <c r="AE3402" s="12"/>
      <c r="AF3402" s="12"/>
      <c r="AG3402" s="12"/>
      <c r="AH3402" s="12"/>
      <c r="AI3402" s="12"/>
      <c r="AJ3402" s="12"/>
      <c r="AK3402" s="12"/>
      <c r="AL3402" s="12"/>
      <c r="AM3402" s="12"/>
      <c r="AN3402" s="12"/>
      <c r="AO3402" s="12"/>
      <c r="AP3402" s="12"/>
      <c r="AQ3402" s="12"/>
      <c r="AR3402" s="12"/>
      <c r="AS3402" s="12"/>
      <c r="AT3402" s="12"/>
      <c r="AU3402" s="12"/>
      <c r="AV3402" s="12"/>
      <c r="AW3402" s="12"/>
      <c r="AX3402" s="12"/>
      <c r="AY3402" s="12"/>
      <c r="AZ3402" s="12"/>
      <c r="BA3402" s="12"/>
      <c r="BB3402" s="12"/>
      <c r="BC3402" s="12"/>
      <c r="BD3402" s="12"/>
      <c r="BE3402" s="12"/>
      <c r="BF3402" s="12"/>
      <c r="BG3402" s="12"/>
      <c r="BH3402" s="12"/>
      <c r="BI3402" s="12"/>
      <c r="BJ3402" s="13"/>
      <c r="BK3402" s="13"/>
      <c r="BL3402" s="13"/>
      <c r="BM3402" s="13"/>
      <c r="BN3402" s="13"/>
    </row>
    <row r="3403" spans="1:66" x14ac:dyDescent="0.25">
      <c r="A3403" s="10"/>
      <c r="B3403" s="10"/>
      <c r="C3403" s="10"/>
      <c r="D3403" s="18"/>
      <c r="E3403" s="10"/>
      <c r="F3403" s="10"/>
      <c r="G3403" s="10"/>
      <c r="H3403" s="10"/>
      <c r="I3403" s="10"/>
      <c r="J3403" s="10"/>
      <c r="K3403" s="11"/>
      <c r="L3403" s="11"/>
      <c r="M3403" s="12"/>
      <c r="N3403" s="12"/>
      <c r="O3403" s="12"/>
      <c r="P3403" s="12"/>
      <c r="Q3403" s="12"/>
      <c r="R3403" s="12"/>
      <c r="S3403" s="12"/>
      <c r="T3403" s="12"/>
      <c r="U3403" s="12"/>
      <c r="V3403" s="12"/>
      <c r="W3403" s="12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2"/>
      <c r="AS3403" s="12"/>
      <c r="AT3403" s="12"/>
      <c r="AU3403" s="12"/>
      <c r="AV3403" s="12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12"/>
      <c r="BG3403" s="12"/>
      <c r="BH3403" s="12"/>
      <c r="BI3403" s="12"/>
      <c r="BJ3403" s="13"/>
      <c r="BK3403" s="13"/>
      <c r="BL3403" s="13"/>
      <c r="BM3403" s="13"/>
      <c r="BN3403" s="13"/>
    </row>
    <row r="3404" spans="1:66" x14ac:dyDescent="0.25">
      <c r="A3404" s="10"/>
      <c r="B3404" s="10"/>
      <c r="C3404" s="10"/>
      <c r="D3404" s="18"/>
      <c r="E3404" s="10"/>
      <c r="F3404" s="10"/>
      <c r="G3404" s="10"/>
      <c r="H3404" s="10"/>
      <c r="I3404" s="10"/>
      <c r="J3404" s="10"/>
      <c r="K3404" s="11"/>
      <c r="L3404" s="11"/>
      <c r="M3404" s="12"/>
      <c r="N3404" s="12"/>
      <c r="O3404" s="12"/>
      <c r="P3404" s="12"/>
      <c r="Q3404" s="12"/>
      <c r="R3404" s="12"/>
      <c r="S3404" s="12"/>
      <c r="T3404" s="12"/>
      <c r="U3404" s="12"/>
      <c r="V3404" s="12"/>
      <c r="W3404" s="12"/>
      <c r="X3404" s="12"/>
      <c r="Y3404" s="12"/>
      <c r="Z3404" s="12"/>
      <c r="AA3404" s="12"/>
      <c r="AB3404" s="12"/>
      <c r="AC3404" s="12"/>
      <c r="AD3404" s="12"/>
      <c r="AE3404" s="12"/>
      <c r="AF3404" s="12"/>
      <c r="AG3404" s="12"/>
      <c r="AH3404" s="12"/>
      <c r="AI3404" s="12"/>
      <c r="AJ3404" s="12"/>
      <c r="AK3404" s="12"/>
      <c r="AL3404" s="12"/>
      <c r="AM3404" s="12"/>
      <c r="AN3404" s="12"/>
      <c r="AO3404" s="12"/>
      <c r="AP3404" s="12"/>
      <c r="AQ3404" s="12"/>
      <c r="AR3404" s="12"/>
      <c r="AS3404" s="12"/>
      <c r="AT3404" s="12"/>
      <c r="AU3404" s="12"/>
      <c r="AV3404" s="12"/>
      <c r="AW3404" s="12"/>
      <c r="AX3404" s="12"/>
      <c r="AY3404" s="12"/>
      <c r="AZ3404" s="12"/>
      <c r="BA3404" s="12"/>
      <c r="BB3404" s="12"/>
      <c r="BC3404" s="12"/>
      <c r="BD3404" s="12"/>
      <c r="BE3404" s="12"/>
      <c r="BF3404" s="12"/>
      <c r="BG3404" s="12"/>
      <c r="BH3404" s="12"/>
      <c r="BI3404" s="12"/>
      <c r="BJ3404" s="13"/>
      <c r="BK3404" s="13"/>
      <c r="BL3404" s="13"/>
      <c r="BM3404" s="13"/>
      <c r="BN3404" s="13"/>
    </row>
    <row r="3405" spans="1:66" x14ac:dyDescent="0.25">
      <c r="A3405" s="10"/>
      <c r="B3405" s="10"/>
      <c r="C3405" s="10"/>
      <c r="D3405" s="18"/>
      <c r="E3405" s="10"/>
      <c r="F3405" s="10"/>
      <c r="G3405" s="10"/>
      <c r="H3405" s="10"/>
      <c r="I3405" s="10"/>
      <c r="J3405" s="10"/>
      <c r="K3405" s="11"/>
      <c r="L3405" s="11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2"/>
      <c r="AS3405" s="12"/>
      <c r="AT3405" s="12"/>
      <c r="AU3405" s="12"/>
      <c r="AV3405" s="12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12"/>
      <c r="BG3405" s="12"/>
      <c r="BH3405" s="12"/>
      <c r="BI3405" s="12"/>
      <c r="BJ3405" s="13"/>
      <c r="BK3405" s="13"/>
      <c r="BL3405" s="13"/>
      <c r="BM3405" s="13"/>
      <c r="BN3405" s="13"/>
    </row>
    <row r="3406" spans="1:66" x14ac:dyDescent="0.25">
      <c r="A3406" s="10"/>
      <c r="B3406" s="10"/>
      <c r="C3406" s="10"/>
      <c r="D3406" s="18"/>
      <c r="E3406" s="10"/>
      <c r="F3406" s="10"/>
      <c r="G3406" s="10"/>
      <c r="H3406" s="10"/>
      <c r="I3406" s="10"/>
      <c r="J3406" s="10"/>
      <c r="K3406" s="11"/>
      <c r="L3406" s="11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12"/>
      <c r="AE3406" s="12"/>
      <c r="AF3406" s="12"/>
      <c r="AG3406" s="12"/>
      <c r="AH3406" s="12"/>
      <c r="AI3406" s="12"/>
      <c r="AJ3406" s="12"/>
      <c r="AK3406" s="12"/>
      <c r="AL3406" s="12"/>
      <c r="AM3406" s="12"/>
      <c r="AN3406" s="12"/>
      <c r="AO3406" s="12"/>
      <c r="AP3406" s="12"/>
      <c r="AQ3406" s="12"/>
      <c r="AR3406" s="12"/>
      <c r="AS3406" s="12"/>
      <c r="AT3406" s="12"/>
      <c r="AU3406" s="12"/>
      <c r="AV3406" s="12"/>
      <c r="AW3406" s="12"/>
      <c r="AX3406" s="12"/>
      <c r="AY3406" s="12"/>
      <c r="AZ3406" s="12"/>
      <c r="BA3406" s="12"/>
      <c r="BB3406" s="12"/>
      <c r="BC3406" s="12"/>
      <c r="BD3406" s="12"/>
      <c r="BE3406" s="12"/>
      <c r="BF3406" s="12"/>
      <c r="BG3406" s="12"/>
      <c r="BH3406" s="12"/>
      <c r="BI3406" s="12"/>
      <c r="BJ3406" s="13"/>
      <c r="BK3406" s="13"/>
      <c r="BL3406" s="13"/>
      <c r="BM3406" s="13"/>
      <c r="BN3406" s="13"/>
    </row>
    <row r="3407" spans="1:66" x14ac:dyDescent="0.25">
      <c r="A3407" s="10"/>
      <c r="B3407" s="10"/>
      <c r="C3407" s="10"/>
      <c r="D3407" s="18"/>
      <c r="E3407" s="10"/>
      <c r="F3407" s="10"/>
      <c r="G3407" s="10"/>
      <c r="H3407" s="10"/>
      <c r="I3407" s="10"/>
      <c r="J3407" s="10"/>
      <c r="K3407" s="11"/>
      <c r="L3407" s="11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2"/>
      <c r="AS3407" s="12"/>
      <c r="AT3407" s="12"/>
      <c r="AU3407" s="12"/>
      <c r="AV3407" s="12"/>
      <c r="AW3407" s="12"/>
      <c r="AX3407" s="12"/>
      <c r="AY3407" s="12"/>
      <c r="AZ3407" s="12"/>
      <c r="BA3407" s="12"/>
      <c r="BB3407" s="12"/>
      <c r="BC3407" s="12"/>
      <c r="BD3407" s="12"/>
      <c r="BE3407" s="12"/>
      <c r="BF3407" s="12"/>
      <c r="BG3407" s="12"/>
      <c r="BH3407" s="12"/>
      <c r="BI3407" s="12"/>
      <c r="BJ3407" s="13"/>
      <c r="BK3407" s="13"/>
      <c r="BL3407" s="13"/>
      <c r="BM3407" s="13"/>
      <c r="BN3407" s="13"/>
    </row>
    <row r="3408" spans="1:66" x14ac:dyDescent="0.25">
      <c r="A3408" s="10"/>
      <c r="B3408" s="10"/>
      <c r="C3408" s="10"/>
      <c r="D3408" s="18"/>
      <c r="E3408" s="10"/>
      <c r="F3408" s="10"/>
      <c r="G3408" s="10"/>
      <c r="H3408" s="10"/>
      <c r="I3408" s="10"/>
      <c r="J3408" s="10"/>
      <c r="K3408" s="11"/>
      <c r="L3408" s="11"/>
      <c r="M3408" s="12"/>
      <c r="N3408" s="12"/>
      <c r="O3408" s="12"/>
      <c r="P3408" s="12"/>
      <c r="Q3408" s="12"/>
      <c r="R3408" s="12"/>
      <c r="S3408" s="12"/>
      <c r="T3408" s="12"/>
      <c r="U3408" s="12"/>
      <c r="V3408" s="12"/>
      <c r="W3408" s="12"/>
      <c r="X3408" s="12"/>
      <c r="Y3408" s="12"/>
      <c r="Z3408" s="12"/>
      <c r="AA3408" s="12"/>
      <c r="AB3408" s="12"/>
      <c r="AC3408" s="12"/>
      <c r="AD3408" s="12"/>
      <c r="AE3408" s="12"/>
      <c r="AF3408" s="12"/>
      <c r="AG3408" s="12"/>
      <c r="AH3408" s="12"/>
      <c r="AI3408" s="12"/>
      <c r="AJ3408" s="12"/>
      <c r="AK3408" s="12"/>
      <c r="AL3408" s="12"/>
      <c r="AM3408" s="12"/>
      <c r="AN3408" s="12"/>
      <c r="AO3408" s="12"/>
      <c r="AP3408" s="12"/>
      <c r="AQ3408" s="12"/>
      <c r="AR3408" s="12"/>
      <c r="AS3408" s="12"/>
      <c r="AT3408" s="12"/>
      <c r="AU3408" s="12"/>
      <c r="AV3408" s="12"/>
      <c r="AW3408" s="12"/>
      <c r="AX3408" s="12"/>
      <c r="AY3408" s="12"/>
      <c r="AZ3408" s="12"/>
      <c r="BA3408" s="12"/>
      <c r="BB3408" s="12"/>
      <c r="BC3408" s="12"/>
      <c r="BD3408" s="12"/>
      <c r="BE3408" s="12"/>
      <c r="BF3408" s="12"/>
      <c r="BG3408" s="12"/>
      <c r="BH3408" s="12"/>
      <c r="BI3408" s="12"/>
      <c r="BJ3408" s="13"/>
      <c r="BK3408" s="13"/>
      <c r="BL3408" s="13"/>
      <c r="BM3408" s="13"/>
      <c r="BN3408" s="13"/>
    </row>
    <row r="3409" spans="1:66" x14ac:dyDescent="0.25">
      <c r="A3409" s="10"/>
      <c r="B3409" s="10"/>
      <c r="C3409" s="10"/>
      <c r="D3409" s="18"/>
      <c r="E3409" s="10"/>
      <c r="F3409" s="10"/>
      <c r="G3409" s="10"/>
      <c r="H3409" s="10"/>
      <c r="I3409" s="10"/>
      <c r="J3409" s="10"/>
      <c r="K3409" s="11"/>
      <c r="L3409" s="11"/>
      <c r="M3409" s="12"/>
      <c r="N3409" s="12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2"/>
      <c r="AS3409" s="12"/>
      <c r="AT3409" s="12"/>
      <c r="AU3409" s="12"/>
      <c r="AV3409" s="12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12"/>
      <c r="BG3409" s="12"/>
      <c r="BH3409" s="12"/>
      <c r="BI3409" s="12"/>
      <c r="BJ3409" s="13"/>
      <c r="BK3409" s="13"/>
      <c r="BL3409" s="13"/>
      <c r="BM3409" s="13"/>
      <c r="BN3409" s="13"/>
    </row>
    <row r="3410" spans="1:66" x14ac:dyDescent="0.25">
      <c r="A3410" s="10"/>
      <c r="B3410" s="10"/>
      <c r="C3410" s="10"/>
      <c r="D3410" s="18"/>
      <c r="E3410" s="10"/>
      <c r="F3410" s="10"/>
      <c r="G3410" s="10"/>
      <c r="H3410" s="10"/>
      <c r="I3410" s="10"/>
      <c r="J3410" s="10"/>
      <c r="K3410" s="11"/>
      <c r="L3410" s="11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  <c r="AA3410" s="12"/>
      <c r="AB3410" s="12"/>
      <c r="AC3410" s="12"/>
      <c r="AD3410" s="12"/>
      <c r="AE3410" s="12"/>
      <c r="AF3410" s="12"/>
      <c r="AG3410" s="12"/>
      <c r="AH3410" s="12"/>
      <c r="AI3410" s="12"/>
      <c r="AJ3410" s="12"/>
      <c r="AK3410" s="12"/>
      <c r="AL3410" s="12"/>
      <c r="AM3410" s="12"/>
      <c r="AN3410" s="12"/>
      <c r="AO3410" s="12"/>
      <c r="AP3410" s="12"/>
      <c r="AQ3410" s="12"/>
      <c r="AR3410" s="12"/>
      <c r="AS3410" s="12"/>
      <c r="AT3410" s="12"/>
      <c r="AU3410" s="12"/>
      <c r="AV3410" s="12"/>
      <c r="AW3410" s="12"/>
      <c r="AX3410" s="12"/>
      <c r="AY3410" s="12"/>
      <c r="AZ3410" s="12"/>
      <c r="BA3410" s="12"/>
      <c r="BB3410" s="12"/>
      <c r="BC3410" s="12"/>
      <c r="BD3410" s="12"/>
      <c r="BE3410" s="12"/>
      <c r="BF3410" s="12"/>
      <c r="BG3410" s="12"/>
      <c r="BH3410" s="12"/>
      <c r="BI3410" s="12"/>
      <c r="BJ3410" s="13"/>
      <c r="BK3410" s="13"/>
      <c r="BL3410" s="13"/>
      <c r="BM3410" s="13"/>
      <c r="BN3410" s="13"/>
    </row>
    <row r="3411" spans="1:66" x14ac:dyDescent="0.25">
      <c r="A3411" s="10"/>
      <c r="B3411" s="10"/>
      <c r="C3411" s="10"/>
      <c r="D3411" s="18"/>
      <c r="E3411" s="10"/>
      <c r="F3411" s="10"/>
      <c r="G3411" s="10"/>
      <c r="H3411" s="10"/>
      <c r="I3411" s="10"/>
      <c r="J3411" s="10"/>
      <c r="K3411" s="11"/>
      <c r="L3411" s="11"/>
      <c r="M3411" s="12"/>
      <c r="N3411" s="12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2"/>
      <c r="AS3411" s="12"/>
      <c r="AT3411" s="12"/>
      <c r="AU3411" s="12"/>
      <c r="AV3411" s="12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12"/>
      <c r="BG3411" s="12"/>
      <c r="BH3411" s="12"/>
      <c r="BI3411" s="12"/>
      <c r="BJ3411" s="13"/>
      <c r="BK3411" s="13"/>
      <c r="BL3411" s="13"/>
      <c r="BM3411" s="13"/>
      <c r="BN3411" s="13"/>
    </row>
    <row r="3412" spans="1:66" x14ac:dyDescent="0.25">
      <c r="A3412" s="10"/>
      <c r="B3412" s="10"/>
      <c r="C3412" s="10"/>
      <c r="D3412" s="18"/>
      <c r="E3412" s="10"/>
      <c r="F3412" s="10"/>
      <c r="G3412" s="10"/>
      <c r="H3412" s="10"/>
      <c r="I3412" s="10"/>
      <c r="J3412" s="10"/>
      <c r="K3412" s="11"/>
      <c r="L3412" s="11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12"/>
      <c r="AE3412" s="12"/>
      <c r="AF3412" s="12"/>
      <c r="AG3412" s="12"/>
      <c r="AH3412" s="12"/>
      <c r="AI3412" s="12"/>
      <c r="AJ3412" s="12"/>
      <c r="AK3412" s="12"/>
      <c r="AL3412" s="12"/>
      <c r="AM3412" s="12"/>
      <c r="AN3412" s="12"/>
      <c r="AO3412" s="12"/>
      <c r="AP3412" s="12"/>
      <c r="AQ3412" s="12"/>
      <c r="AR3412" s="12"/>
      <c r="AS3412" s="12"/>
      <c r="AT3412" s="12"/>
      <c r="AU3412" s="12"/>
      <c r="AV3412" s="12"/>
      <c r="AW3412" s="12"/>
      <c r="AX3412" s="12"/>
      <c r="AY3412" s="12"/>
      <c r="AZ3412" s="12"/>
      <c r="BA3412" s="12"/>
      <c r="BB3412" s="12"/>
      <c r="BC3412" s="12"/>
      <c r="BD3412" s="12"/>
      <c r="BE3412" s="12"/>
      <c r="BF3412" s="12"/>
      <c r="BG3412" s="12"/>
      <c r="BH3412" s="12"/>
      <c r="BI3412" s="12"/>
      <c r="BJ3412" s="13"/>
      <c r="BK3412" s="13"/>
      <c r="BL3412" s="13"/>
      <c r="BM3412" s="13"/>
      <c r="BN3412" s="13"/>
    </row>
    <row r="3413" spans="1:66" x14ac:dyDescent="0.25">
      <c r="A3413" s="10"/>
      <c r="B3413" s="10"/>
      <c r="C3413" s="10"/>
      <c r="D3413" s="18"/>
      <c r="E3413" s="10"/>
      <c r="F3413" s="10"/>
      <c r="G3413" s="10"/>
      <c r="H3413" s="10"/>
      <c r="I3413" s="10"/>
      <c r="J3413" s="10"/>
      <c r="K3413" s="11"/>
      <c r="L3413" s="11"/>
      <c r="M3413" s="12"/>
      <c r="N3413" s="12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2"/>
      <c r="AS3413" s="12"/>
      <c r="AT3413" s="12"/>
      <c r="AU3413" s="12"/>
      <c r="AV3413" s="12"/>
      <c r="AW3413" s="12"/>
      <c r="AX3413" s="12"/>
      <c r="AY3413" s="12"/>
      <c r="AZ3413" s="12"/>
      <c r="BA3413" s="12"/>
      <c r="BB3413" s="12"/>
      <c r="BC3413" s="12"/>
      <c r="BD3413" s="12"/>
      <c r="BE3413" s="12"/>
      <c r="BF3413" s="12"/>
      <c r="BG3413" s="12"/>
      <c r="BH3413" s="12"/>
      <c r="BI3413" s="12"/>
      <c r="BJ3413" s="13"/>
      <c r="BK3413" s="13"/>
      <c r="BL3413" s="13"/>
      <c r="BM3413" s="13"/>
      <c r="BN3413" s="13"/>
    </row>
    <row r="3414" spans="1:66" x14ac:dyDescent="0.25">
      <c r="A3414" s="10"/>
      <c r="B3414" s="10"/>
      <c r="C3414" s="10"/>
      <c r="D3414" s="18"/>
      <c r="E3414" s="10"/>
      <c r="F3414" s="10"/>
      <c r="G3414" s="10"/>
      <c r="H3414" s="10"/>
      <c r="I3414" s="10"/>
      <c r="J3414" s="10"/>
      <c r="K3414" s="11"/>
      <c r="L3414" s="11"/>
      <c r="M3414" s="12"/>
      <c r="N3414" s="12"/>
      <c r="O3414" s="12"/>
      <c r="P3414" s="12"/>
      <c r="Q3414" s="12"/>
      <c r="R3414" s="12"/>
      <c r="S3414" s="12"/>
      <c r="T3414" s="12"/>
      <c r="U3414" s="12"/>
      <c r="V3414" s="12"/>
      <c r="W3414" s="12"/>
      <c r="X3414" s="12"/>
      <c r="Y3414" s="12"/>
      <c r="Z3414" s="12"/>
      <c r="AA3414" s="12"/>
      <c r="AB3414" s="12"/>
      <c r="AC3414" s="12"/>
      <c r="AD3414" s="12"/>
      <c r="AE3414" s="12"/>
      <c r="AF3414" s="12"/>
      <c r="AG3414" s="12"/>
      <c r="AH3414" s="12"/>
      <c r="AI3414" s="12"/>
      <c r="AJ3414" s="12"/>
      <c r="AK3414" s="12"/>
      <c r="AL3414" s="12"/>
      <c r="AM3414" s="12"/>
      <c r="AN3414" s="12"/>
      <c r="AO3414" s="12"/>
      <c r="AP3414" s="12"/>
      <c r="AQ3414" s="12"/>
      <c r="AR3414" s="12"/>
      <c r="AS3414" s="12"/>
      <c r="AT3414" s="12"/>
      <c r="AU3414" s="12"/>
      <c r="AV3414" s="12"/>
      <c r="AW3414" s="12"/>
      <c r="AX3414" s="12"/>
      <c r="AY3414" s="12"/>
      <c r="AZ3414" s="12"/>
      <c r="BA3414" s="12"/>
      <c r="BB3414" s="12"/>
      <c r="BC3414" s="12"/>
      <c r="BD3414" s="12"/>
      <c r="BE3414" s="12"/>
      <c r="BF3414" s="12"/>
      <c r="BG3414" s="12"/>
      <c r="BH3414" s="12"/>
      <c r="BI3414" s="12"/>
      <c r="BJ3414" s="13"/>
      <c r="BK3414" s="13"/>
      <c r="BL3414" s="13"/>
      <c r="BM3414" s="13"/>
      <c r="BN3414" s="13"/>
    </row>
    <row r="3415" spans="1:66" x14ac:dyDescent="0.25">
      <c r="A3415" s="10"/>
      <c r="B3415" s="10"/>
      <c r="C3415" s="10"/>
      <c r="D3415" s="18"/>
      <c r="E3415" s="10"/>
      <c r="F3415" s="10"/>
      <c r="G3415" s="10"/>
      <c r="H3415" s="10"/>
      <c r="I3415" s="10"/>
      <c r="J3415" s="10"/>
      <c r="K3415" s="11"/>
      <c r="L3415" s="11"/>
      <c r="M3415" s="12"/>
      <c r="N3415" s="12"/>
      <c r="O3415" s="12"/>
      <c r="P3415" s="12"/>
      <c r="Q3415" s="12"/>
      <c r="R3415" s="12"/>
      <c r="S3415" s="12"/>
      <c r="T3415" s="12"/>
      <c r="U3415" s="12"/>
      <c r="V3415" s="12"/>
      <c r="W3415" s="12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2"/>
      <c r="AS3415" s="12"/>
      <c r="AT3415" s="12"/>
      <c r="AU3415" s="12"/>
      <c r="AV3415" s="12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12"/>
      <c r="BG3415" s="12"/>
      <c r="BH3415" s="12"/>
      <c r="BI3415" s="12"/>
      <c r="BJ3415" s="13"/>
      <c r="BK3415" s="13"/>
      <c r="BL3415" s="13"/>
      <c r="BM3415" s="13"/>
      <c r="BN3415" s="13"/>
    </row>
    <row r="3416" spans="1:66" x14ac:dyDescent="0.25">
      <c r="A3416" s="10"/>
      <c r="B3416" s="10"/>
      <c r="C3416" s="10"/>
      <c r="D3416" s="18"/>
      <c r="E3416" s="10"/>
      <c r="F3416" s="10"/>
      <c r="G3416" s="10"/>
      <c r="H3416" s="10"/>
      <c r="I3416" s="10"/>
      <c r="J3416" s="10"/>
      <c r="K3416" s="11"/>
      <c r="L3416" s="11"/>
      <c r="M3416" s="12"/>
      <c r="N3416" s="12"/>
      <c r="O3416" s="12"/>
      <c r="P3416" s="12"/>
      <c r="Q3416" s="12"/>
      <c r="R3416" s="12"/>
      <c r="S3416" s="12"/>
      <c r="T3416" s="12"/>
      <c r="U3416" s="12"/>
      <c r="V3416" s="12"/>
      <c r="W3416" s="12"/>
      <c r="X3416" s="12"/>
      <c r="Y3416" s="12"/>
      <c r="Z3416" s="12"/>
      <c r="AA3416" s="12"/>
      <c r="AB3416" s="12"/>
      <c r="AC3416" s="12"/>
      <c r="AD3416" s="12"/>
      <c r="AE3416" s="12"/>
      <c r="AF3416" s="12"/>
      <c r="AG3416" s="12"/>
      <c r="AH3416" s="12"/>
      <c r="AI3416" s="12"/>
      <c r="AJ3416" s="12"/>
      <c r="AK3416" s="12"/>
      <c r="AL3416" s="12"/>
      <c r="AM3416" s="12"/>
      <c r="AN3416" s="12"/>
      <c r="AO3416" s="12"/>
      <c r="AP3416" s="12"/>
      <c r="AQ3416" s="12"/>
      <c r="AR3416" s="12"/>
      <c r="AS3416" s="12"/>
      <c r="AT3416" s="12"/>
      <c r="AU3416" s="12"/>
      <c r="AV3416" s="12"/>
      <c r="AW3416" s="12"/>
      <c r="AX3416" s="12"/>
      <c r="AY3416" s="12"/>
      <c r="AZ3416" s="12"/>
      <c r="BA3416" s="12"/>
      <c r="BB3416" s="12"/>
      <c r="BC3416" s="12"/>
      <c r="BD3416" s="12"/>
      <c r="BE3416" s="12"/>
      <c r="BF3416" s="12"/>
      <c r="BG3416" s="12"/>
      <c r="BH3416" s="12"/>
      <c r="BI3416" s="12"/>
      <c r="BJ3416" s="13"/>
      <c r="BK3416" s="13"/>
      <c r="BL3416" s="13"/>
      <c r="BM3416" s="13"/>
      <c r="BN3416" s="13"/>
    </row>
    <row r="3417" spans="1:66" x14ac:dyDescent="0.25">
      <c r="A3417" s="10"/>
      <c r="B3417" s="10"/>
      <c r="C3417" s="10"/>
      <c r="D3417" s="18"/>
      <c r="E3417" s="10"/>
      <c r="F3417" s="10"/>
      <c r="G3417" s="10"/>
      <c r="H3417" s="10"/>
      <c r="I3417" s="10"/>
      <c r="J3417" s="10"/>
      <c r="K3417" s="11"/>
      <c r="L3417" s="11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  <c r="W3417" s="12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2"/>
      <c r="AS3417" s="12"/>
      <c r="AT3417" s="12"/>
      <c r="AU3417" s="12"/>
      <c r="AV3417" s="12"/>
      <c r="AW3417" s="12"/>
      <c r="AX3417" s="12"/>
      <c r="AY3417" s="12"/>
      <c r="AZ3417" s="12"/>
      <c r="BA3417" s="12"/>
      <c r="BB3417" s="12"/>
      <c r="BC3417" s="12"/>
      <c r="BD3417" s="12"/>
      <c r="BE3417" s="12"/>
      <c r="BF3417" s="12"/>
      <c r="BG3417" s="12"/>
      <c r="BH3417" s="12"/>
      <c r="BI3417" s="12"/>
      <c r="BJ3417" s="13"/>
      <c r="BK3417" s="13"/>
      <c r="BL3417" s="13"/>
      <c r="BM3417" s="13"/>
      <c r="BN3417" s="13"/>
    </row>
    <row r="3418" spans="1:66" x14ac:dyDescent="0.25">
      <c r="A3418" s="10"/>
      <c r="B3418" s="10"/>
      <c r="C3418" s="10"/>
      <c r="D3418" s="18"/>
      <c r="E3418" s="10"/>
      <c r="F3418" s="10"/>
      <c r="G3418" s="10"/>
      <c r="H3418" s="10"/>
      <c r="I3418" s="10"/>
      <c r="J3418" s="10"/>
      <c r="K3418" s="11"/>
      <c r="L3418" s="11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12"/>
      <c r="AE3418" s="12"/>
      <c r="AF3418" s="12"/>
      <c r="AG3418" s="12"/>
      <c r="AH3418" s="12"/>
      <c r="AI3418" s="12"/>
      <c r="AJ3418" s="12"/>
      <c r="AK3418" s="12"/>
      <c r="AL3418" s="12"/>
      <c r="AM3418" s="12"/>
      <c r="AN3418" s="12"/>
      <c r="AO3418" s="12"/>
      <c r="AP3418" s="12"/>
      <c r="AQ3418" s="12"/>
      <c r="AR3418" s="12"/>
      <c r="AS3418" s="12"/>
      <c r="AT3418" s="12"/>
      <c r="AU3418" s="12"/>
      <c r="AV3418" s="12"/>
      <c r="AW3418" s="12"/>
      <c r="AX3418" s="12"/>
      <c r="AY3418" s="12"/>
      <c r="AZ3418" s="12"/>
      <c r="BA3418" s="12"/>
      <c r="BB3418" s="12"/>
      <c r="BC3418" s="12"/>
      <c r="BD3418" s="12"/>
      <c r="BE3418" s="12"/>
      <c r="BF3418" s="12"/>
      <c r="BG3418" s="12"/>
      <c r="BH3418" s="12"/>
      <c r="BI3418" s="12"/>
      <c r="BJ3418" s="13"/>
      <c r="BK3418" s="13"/>
      <c r="BL3418" s="13"/>
      <c r="BM3418" s="13"/>
      <c r="BN3418" s="13"/>
    </row>
    <row r="3419" spans="1:66" x14ac:dyDescent="0.25">
      <c r="A3419" s="10"/>
      <c r="B3419" s="10"/>
      <c r="C3419" s="10"/>
      <c r="D3419" s="18"/>
      <c r="E3419" s="10"/>
      <c r="F3419" s="10"/>
      <c r="G3419" s="10"/>
      <c r="H3419" s="10"/>
      <c r="I3419" s="10"/>
      <c r="J3419" s="10"/>
      <c r="K3419" s="11"/>
      <c r="L3419" s="11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2"/>
      <c r="AS3419" s="12"/>
      <c r="AT3419" s="12"/>
      <c r="AU3419" s="12"/>
      <c r="AV3419" s="12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12"/>
      <c r="BG3419" s="12"/>
      <c r="BH3419" s="12"/>
      <c r="BI3419" s="12"/>
      <c r="BJ3419" s="13"/>
      <c r="BK3419" s="13"/>
      <c r="BL3419" s="13"/>
      <c r="BM3419" s="13"/>
      <c r="BN3419" s="13"/>
    </row>
    <row r="3420" spans="1:66" x14ac:dyDescent="0.25">
      <c r="A3420" s="10"/>
      <c r="B3420" s="10"/>
      <c r="C3420" s="10"/>
      <c r="D3420" s="18"/>
      <c r="E3420" s="10"/>
      <c r="F3420" s="10"/>
      <c r="G3420" s="10"/>
      <c r="H3420" s="10"/>
      <c r="I3420" s="10"/>
      <c r="J3420" s="10"/>
      <c r="K3420" s="11"/>
      <c r="L3420" s="11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  <c r="W3420" s="12"/>
      <c r="X3420" s="12"/>
      <c r="Y3420" s="12"/>
      <c r="Z3420" s="12"/>
      <c r="AA3420" s="12"/>
      <c r="AB3420" s="12"/>
      <c r="AC3420" s="12"/>
      <c r="AD3420" s="12"/>
      <c r="AE3420" s="12"/>
      <c r="AF3420" s="12"/>
      <c r="AG3420" s="12"/>
      <c r="AH3420" s="12"/>
      <c r="AI3420" s="12"/>
      <c r="AJ3420" s="12"/>
      <c r="AK3420" s="12"/>
      <c r="AL3420" s="12"/>
      <c r="AM3420" s="12"/>
      <c r="AN3420" s="12"/>
      <c r="AO3420" s="12"/>
      <c r="AP3420" s="12"/>
      <c r="AQ3420" s="12"/>
      <c r="AR3420" s="12"/>
      <c r="AS3420" s="12"/>
      <c r="AT3420" s="12"/>
      <c r="AU3420" s="12"/>
      <c r="AV3420" s="12"/>
      <c r="AW3420" s="12"/>
      <c r="AX3420" s="12"/>
      <c r="AY3420" s="12"/>
      <c r="AZ3420" s="12"/>
      <c r="BA3420" s="12"/>
      <c r="BB3420" s="12"/>
      <c r="BC3420" s="12"/>
      <c r="BD3420" s="12"/>
      <c r="BE3420" s="12"/>
      <c r="BF3420" s="12"/>
      <c r="BG3420" s="12"/>
      <c r="BH3420" s="12"/>
      <c r="BI3420" s="12"/>
      <c r="BJ3420" s="13"/>
      <c r="BK3420" s="13"/>
      <c r="BL3420" s="13"/>
      <c r="BM3420" s="13"/>
      <c r="BN3420" s="13"/>
    </row>
    <row r="3421" spans="1:66" x14ac:dyDescent="0.25">
      <c r="A3421" s="10"/>
      <c r="B3421" s="10"/>
      <c r="C3421" s="10"/>
      <c r="D3421" s="18"/>
      <c r="E3421" s="10"/>
      <c r="F3421" s="10"/>
      <c r="G3421" s="10"/>
      <c r="H3421" s="10"/>
      <c r="I3421" s="10"/>
      <c r="J3421" s="10"/>
      <c r="K3421" s="11"/>
      <c r="L3421" s="11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2"/>
      <c r="AS3421" s="12"/>
      <c r="AT3421" s="12"/>
      <c r="AU3421" s="12"/>
      <c r="AV3421" s="12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12"/>
      <c r="BG3421" s="12"/>
      <c r="BH3421" s="12"/>
      <c r="BI3421" s="12"/>
      <c r="BJ3421" s="13"/>
      <c r="BK3421" s="13"/>
      <c r="BL3421" s="13"/>
      <c r="BM3421" s="13"/>
      <c r="BN3421" s="13"/>
    </row>
    <row r="3422" spans="1:66" x14ac:dyDescent="0.25">
      <c r="A3422" s="10"/>
      <c r="B3422" s="10"/>
      <c r="C3422" s="10"/>
      <c r="D3422" s="18"/>
      <c r="E3422" s="10"/>
      <c r="F3422" s="10"/>
      <c r="G3422" s="10"/>
      <c r="H3422" s="10"/>
      <c r="I3422" s="10"/>
      <c r="J3422" s="10"/>
      <c r="K3422" s="11"/>
      <c r="L3422" s="11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  <c r="AC3422" s="12"/>
      <c r="AD3422" s="12"/>
      <c r="AE3422" s="12"/>
      <c r="AF3422" s="12"/>
      <c r="AG3422" s="12"/>
      <c r="AH3422" s="12"/>
      <c r="AI3422" s="12"/>
      <c r="AJ3422" s="12"/>
      <c r="AK3422" s="12"/>
      <c r="AL3422" s="12"/>
      <c r="AM3422" s="12"/>
      <c r="AN3422" s="12"/>
      <c r="AO3422" s="12"/>
      <c r="AP3422" s="12"/>
      <c r="AQ3422" s="12"/>
      <c r="AR3422" s="12"/>
      <c r="AS3422" s="12"/>
      <c r="AT3422" s="12"/>
      <c r="AU3422" s="12"/>
      <c r="AV3422" s="12"/>
      <c r="AW3422" s="12"/>
      <c r="AX3422" s="12"/>
      <c r="AY3422" s="12"/>
      <c r="AZ3422" s="12"/>
      <c r="BA3422" s="12"/>
      <c r="BB3422" s="12"/>
      <c r="BC3422" s="12"/>
      <c r="BD3422" s="12"/>
      <c r="BE3422" s="12"/>
      <c r="BF3422" s="12"/>
      <c r="BG3422" s="12"/>
      <c r="BH3422" s="12"/>
      <c r="BI3422" s="12"/>
      <c r="BJ3422" s="13"/>
      <c r="BK3422" s="13"/>
      <c r="BL3422" s="13"/>
      <c r="BM3422" s="13"/>
      <c r="BN3422" s="13"/>
    </row>
    <row r="3423" spans="1:66" x14ac:dyDescent="0.25">
      <c r="A3423" s="10"/>
      <c r="B3423" s="10"/>
      <c r="C3423" s="10"/>
      <c r="D3423" s="18"/>
      <c r="E3423" s="10"/>
      <c r="F3423" s="10"/>
      <c r="G3423" s="10"/>
      <c r="H3423" s="10"/>
      <c r="I3423" s="10"/>
      <c r="J3423" s="10"/>
      <c r="K3423" s="11"/>
      <c r="L3423" s="11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2"/>
      <c r="AS3423" s="12"/>
      <c r="AT3423" s="12"/>
      <c r="AU3423" s="12"/>
      <c r="AV3423" s="12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12"/>
      <c r="BG3423" s="12"/>
      <c r="BH3423" s="12"/>
      <c r="BI3423" s="12"/>
      <c r="BJ3423" s="13"/>
      <c r="BK3423" s="13"/>
      <c r="BL3423" s="13"/>
      <c r="BM3423" s="13"/>
      <c r="BN3423" s="13"/>
    </row>
    <row r="3424" spans="1:66" x14ac:dyDescent="0.25">
      <c r="A3424" s="10"/>
      <c r="B3424" s="10"/>
      <c r="C3424" s="10"/>
      <c r="D3424" s="18"/>
      <c r="E3424" s="10"/>
      <c r="F3424" s="10"/>
      <c r="G3424" s="10"/>
      <c r="H3424" s="10"/>
      <c r="I3424" s="10"/>
      <c r="J3424" s="10"/>
      <c r="K3424" s="11"/>
      <c r="L3424" s="11"/>
      <c r="M3424" s="12"/>
      <c r="N3424" s="12"/>
      <c r="O3424" s="12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12"/>
      <c r="AE3424" s="12"/>
      <c r="AF3424" s="12"/>
      <c r="AG3424" s="12"/>
      <c r="AH3424" s="12"/>
      <c r="AI3424" s="12"/>
      <c r="AJ3424" s="12"/>
      <c r="AK3424" s="12"/>
      <c r="AL3424" s="12"/>
      <c r="AM3424" s="12"/>
      <c r="AN3424" s="12"/>
      <c r="AO3424" s="12"/>
      <c r="AP3424" s="12"/>
      <c r="AQ3424" s="12"/>
      <c r="AR3424" s="12"/>
      <c r="AS3424" s="12"/>
      <c r="AT3424" s="12"/>
      <c r="AU3424" s="12"/>
      <c r="AV3424" s="12"/>
      <c r="AW3424" s="12"/>
      <c r="AX3424" s="12"/>
      <c r="AY3424" s="12"/>
      <c r="AZ3424" s="12"/>
      <c r="BA3424" s="12"/>
      <c r="BB3424" s="12"/>
      <c r="BC3424" s="12"/>
      <c r="BD3424" s="12"/>
      <c r="BE3424" s="12"/>
      <c r="BF3424" s="12"/>
      <c r="BG3424" s="12"/>
      <c r="BH3424" s="12"/>
      <c r="BI3424" s="12"/>
      <c r="BJ3424" s="13"/>
      <c r="BK3424" s="13"/>
      <c r="BL3424" s="13"/>
      <c r="BM3424" s="13"/>
      <c r="BN3424" s="13"/>
    </row>
    <row r="3425" spans="1:66" x14ac:dyDescent="0.25">
      <c r="A3425" s="10"/>
      <c r="B3425" s="10"/>
      <c r="C3425" s="10"/>
      <c r="D3425" s="18"/>
      <c r="E3425" s="10"/>
      <c r="F3425" s="10"/>
      <c r="G3425" s="10"/>
      <c r="H3425" s="10"/>
      <c r="I3425" s="10"/>
      <c r="J3425" s="10"/>
      <c r="K3425" s="11"/>
      <c r="L3425" s="11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2"/>
      <c r="AS3425" s="12"/>
      <c r="AT3425" s="12"/>
      <c r="AU3425" s="12"/>
      <c r="AV3425" s="12"/>
      <c r="AW3425" s="12"/>
      <c r="AX3425" s="12"/>
      <c r="AY3425" s="12"/>
      <c r="AZ3425" s="12"/>
      <c r="BA3425" s="12"/>
      <c r="BB3425" s="12"/>
      <c r="BC3425" s="12"/>
      <c r="BD3425" s="12"/>
      <c r="BE3425" s="12"/>
      <c r="BF3425" s="12"/>
      <c r="BG3425" s="12"/>
      <c r="BH3425" s="12"/>
      <c r="BI3425" s="12"/>
      <c r="BJ3425" s="13"/>
      <c r="BK3425" s="13"/>
      <c r="BL3425" s="13"/>
      <c r="BM3425" s="13"/>
      <c r="BN3425" s="13"/>
    </row>
    <row r="3426" spans="1:66" x14ac:dyDescent="0.25">
      <c r="A3426" s="10"/>
      <c r="B3426" s="10"/>
      <c r="C3426" s="10"/>
      <c r="D3426" s="18"/>
      <c r="E3426" s="10"/>
      <c r="F3426" s="10"/>
      <c r="G3426" s="10"/>
      <c r="H3426" s="10"/>
      <c r="I3426" s="10"/>
      <c r="J3426" s="10"/>
      <c r="K3426" s="11"/>
      <c r="L3426" s="11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  <c r="W3426" s="12"/>
      <c r="X3426" s="12"/>
      <c r="Y3426" s="12"/>
      <c r="Z3426" s="12"/>
      <c r="AA3426" s="12"/>
      <c r="AB3426" s="12"/>
      <c r="AC3426" s="12"/>
      <c r="AD3426" s="12"/>
      <c r="AE3426" s="12"/>
      <c r="AF3426" s="12"/>
      <c r="AG3426" s="12"/>
      <c r="AH3426" s="12"/>
      <c r="AI3426" s="12"/>
      <c r="AJ3426" s="12"/>
      <c r="AK3426" s="12"/>
      <c r="AL3426" s="12"/>
      <c r="AM3426" s="12"/>
      <c r="AN3426" s="12"/>
      <c r="AO3426" s="12"/>
      <c r="AP3426" s="12"/>
      <c r="AQ3426" s="12"/>
      <c r="AR3426" s="12"/>
      <c r="AS3426" s="12"/>
      <c r="AT3426" s="12"/>
      <c r="AU3426" s="12"/>
      <c r="AV3426" s="12"/>
      <c r="AW3426" s="12"/>
      <c r="AX3426" s="12"/>
      <c r="AY3426" s="12"/>
      <c r="AZ3426" s="12"/>
      <c r="BA3426" s="12"/>
      <c r="BB3426" s="12"/>
      <c r="BC3426" s="12"/>
      <c r="BD3426" s="12"/>
      <c r="BE3426" s="12"/>
      <c r="BF3426" s="12"/>
      <c r="BG3426" s="12"/>
      <c r="BH3426" s="12"/>
      <c r="BI3426" s="12"/>
      <c r="BJ3426" s="13"/>
      <c r="BK3426" s="13"/>
      <c r="BL3426" s="13"/>
      <c r="BM3426" s="13"/>
      <c r="BN3426" s="13"/>
    </row>
    <row r="3427" spans="1:66" x14ac:dyDescent="0.25">
      <c r="A3427" s="10"/>
      <c r="B3427" s="10"/>
      <c r="C3427" s="10"/>
      <c r="D3427" s="18"/>
      <c r="E3427" s="10"/>
      <c r="F3427" s="10"/>
      <c r="G3427" s="10"/>
      <c r="H3427" s="10"/>
      <c r="I3427" s="10"/>
      <c r="J3427" s="10"/>
      <c r="K3427" s="11"/>
      <c r="L3427" s="11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2"/>
      <c r="AS3427" s="12"/>
      <c r="AT3427" s="12"/>
      <c r="AU3427" s="12"/>
      <c r="AV3427" s="12"/>
      <c r="AW3427" s="12"/>
      <c r="AX3427" s="12"/>
      <c r="AY3427" s="12"/>
      <c r="AZ3427" s="12"/>
      <c r="BA3427" s="12"/>
      <c r="BB3427" s="12"/>
      <c r="BC3427" s="12"/>
      <c r="BD3427" s="12"/>
      <c r="BE3427" s="12"/>
      <c r="BF3427" s="12"/>
      <c r="BG3427" s="12"/>
      <c r="BH3427" s="12"/>
      <c r="BI3427" s="12"/>
      <c r="BJ3427" s="13"/>
      <c r="BK3427" s="13"/>
      <c r="BL3427" s="13"/>
      <c r="BM3427" s="13"/>
      <c r="BN3427" s="13"/>
    </row>
    <row r="3428" spans="1:66" x14ac:dyDescent="0.25">
      <c r="A3428" s="10"/>
      <c r="B3428" s="10"/>
      <c r="C3428" s="10"/>
      <c r="D3428" s="18"/>
      <c r="E3428" s="10"/>
      <c r="F3428" s="10"/>
      <c r="G3428" s="10"/>
      <c r="H3428" s="10"/>
      <c r="I3428" s="10"/>
      <c r="J3428" s="10"/>
      <c r="K3428" s="11"/>
      <c r="L3428" s="11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12"/>
      <c r="AD3428" s="12"/>
      <c r="AE3428" s="12"/>
      <c r="AF3428" s="12"/>
      <c r="AG3428" s="12"/>
      <c r="AH3428" s="12"/>
      <c r="AI3428" s="12"/>
      <c r="AJ3428" s="12"/>
      <c r="AK3428" s="12"/>
      <c r="AL3428" s="12"/>
      <c r="AM3428" s="12"/>
      <c r="AN3428" s="12"/>
      <c r="AO3428" s="12"/>
      <c r="AP3428" s="12"/>
      <c r="AQ3428" s="12"/>
      <c r="AR3428" s="12"/>
      <c r="AS3428" s="12"/>
      <c r="AT3428" s="12"/>
      <c r="AU3428" s="12"/>
      <c r="AV3428" s="12"/>
      <c r="AW3428" s="12"/>
      <c r="AX3428" s="12"/>
      <c r="AY3428" s="12"/>
      <c r="AZ3428" s="12"/>
      <c r="BA3428" s="12"/>
      <c r="BB3428" s="12"/>
      <c r="BC3428" s="12"/>
      <c r="BD3428" s="12"/>
      <c r="BE3428" s="12"/>
      <c r="BF3428" s="12"/>
      <c r="BG3428" s="12"/>
      <c r="BH3428" s="12"/>
      <c r="BI3428" s="12"/>
      <c r="BJ3428" s="13"/>
      <c r="BK3428" s="13"/>
      <c r="BL3428" s="13"/>
      <c r="BM3428" s="13"/>
      <c r="BN3428" s="13"/>
    </row>
    <row r="3429" spans="1:66" x14ac:dyDescent="0.25">
      <c r="A3429" s="10"/>
      <c r="B3429" s="10"/>
      <c r="C3429" s="10"/>
      <c r="D3429" s="18"/>
      <c r="E3429" s="10"/>
      <c r="F3429" s="10"/>
      <c r="G3429" s="10"/>
      <c r="H3429" s="10"/>
      <c r="I3429" s="10"/>
      <c r="J3429" s="10"/>
      <c r="K3429" s="11"/>
      <c r="L3429" s="11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2"/>
      <c r="AS3429" s="12"/>
      <c r="AT3429" s="12"/>
      <c r="AU3429" s="12"/>
      <c r="AV3429" s="12"/>
      <c r="AW3429" s="12"/>
      <c r="AX3429" s="12"/>
      <c r="AY3429" s="12"/>
      <c r="AZ3429" s="12"/>
      <c r="BA3429" s="12"/>
      <c r="BB3429" s="12"/>
      <c r="BC3429" s="12"/>
      <c r="BD3429" s="12"/>
      <c r="BE3429" s="12"/>
      <c r="BF3429" s="12"/>
      <c r="BG3429" s="12"/>
      <c r="BH3429" s="12"/>
      <c r="BI3429" s="12"/>
      <c r="BJ3429" s="13"/>
      <c r="BK3429" s="13"/>
      <c r="BL3429" s="13"/>
      <c r="BM3429" s="13"/>
      <c r="BN3429" s="13"/>
    </row>
    <row r="3430" spans="1:66" x14ac:dyDescent="0.25">
      <c r="A3430" s="10"/>
      <c r="B3430" s="10"/>
      <c r="C3430" s="10"/>
      <c r="D3430" s="18"/>
      <c r="E3430" s="10"/>
      <c r="F3430" s="10"/>
      <c r="G3430" s="10"/>
      <c r="H3430" s="10"/>
      <c r="I3430" s="10"/>
      <c r="J3430" s="10"/>
      <c r="K3430" s="11"/>
      <c r="L3430" s="11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12"/>
      <c r="AE3430" s="12"/>
      <c r="AF3430" s="12"/>
      <c r="AG3430" s="12"/>
      <c r="AH3430" s="12"/>
      <c r="AI3430" s="12"/>
      <c r="AJ3430" s="12"/>
      <c r="AK3430" s="12"/>
      <c r="AL3430" s="12"/>
      <c r="AM3430" s="12"/>
      <c r="AN3430" s="12"/>
      <c r="AO3430" s="12"/>
      <c r="AP3430" s="12"/>
      <c r="AQ3430" s="12"/>
      <c r="AR3430" s="12"/>
      <c r="AS3430" s="12"/>
      <c r="AT3430" s="12"/>
      <c r="AU3430" s="12"/>
      <c r="AV3430" s="12"/>
      <c r="AW3430" s="12"/>
      <c r="AX3430" s="12"/>
      <c r="AY3430" s="12"/>
      <c r="AZ3430" s="12"/>
      <c r="BA3430" s="12"/>
      <c r="BB3430" s="12"/>
      <c r="BC3430" s="12"/>
      <c r="BD3430" s="12"/>
      <c r="BE3430" s="12"/>
      <c r="BF3430" s="12"/>
      <c r="BG3430" s="12"/>
      <c r="BH3430" s="12"/>
      <c r="BI3430" s="12"/>
      <c r="BJ3430" s="13"/>
      <c r="BK3430" s="13"/>
      <c r="BL3430" s="13"/>
      <c r="BM3430" s="13"/>
      <c r="BN3430" s="13"/>
    </row>
    <row r="3431" spans="1:66" x14ac:dyDescent="0.25">
      <c r="A3431" s="10"/>
      <c r="B3431" s="10"/>
      <c r="C3431" s="10"/>
      <c r="D3431" s="18"/>
      <c r="E3431" s="10"/>
      <c r="F3431" s="10"/>
      <c r="G3431" s="10"/>
      <c r="H3431" s="10"/>
      <c r="I3431" s="10"/>
      <c r="J3431" s="10"/>
      <c r="K3431" s="11"/>
      <c r="L3431" s="11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2"/>
      <c r="AS3431" s="12"/>
      <c r="AT3431" s="12"/>
      <c r="AU3431" s="12"/>
      <c r="AV3431" s="12"/>
      <c r="AW3431" s="12"/>
      <c r="AX3431" s="12"/>
      <c r="AY3431" s="12"/>
      <c r="AZ3431" s="12"/>
      <c r="BA3431" s="12"/>
      <c r="BB3431" s="12"/>
      <c r="BC3431" s="12"/>
      <c r="BD3431" s="12"/>
      <c r="BE3431" s="12"/>
      <c r="BF3431" s="12"/>
      <c r="BG3431" s="12"/>
      <c r="BH3431" s="12"/>
      <c r="BI3431" s="12"/>
      <c r="BJ3431" s="13"/>
      <c r="BK3431" s="13"/>
      <c r="BL3431" s="13"/>
      <c r="BM3431" s="13"/>
      <c r="BN3431" s="13"/>
    </row>
    <row r="3432" spans="1:66" x14ac:dyDescent="0.25">
      <c r="A3432" s="10"/>
      <c r="B3432" s="10"/>
      <c r="C3432" s="10"/>
      <c r="D3432" s="18"/>
      <c r="E3432" s="10"/>
      <c r="F3432" s="10"/>
      <c r="G3432" s="10"/>
      <c r="H3432" s="10"/>
      <c r="I3432" s="10"/>
      <c r="J3432" s="10"/>
      <c r="K3432" s="11"/>
      <c r="L3432" s="11"/>
      <c r="M3432" s="12"/>
      <c r="N3432" s="12"/>
      <c r="O3432" s="12"/>
      <c r="P3432" s="12"/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2"/>
      <c r="AC3432" s="12"/>
      <c r="AD3432" s="12"/>
      <c r="AE3432" s="12"/>
      <c r="AF3432" s="12"/>
      <c r="AG3432" s="12"/>
      <c r="AH3432" s="12"/>
      <c r="AI3432" s="12"/>
      <c r="AJ3432" s="12"/>
      <c r="AK3432" s="12"/>
      <c r="AL3432" s="12"/>
      <c r="AM3432" s="12"/>
      <c r="AN3432" s="12"/>
      <c r="AO3432" s="12"/>
      <c r="AP3432" s="12"/>
      <c r="AQ3432" s="12"/>
      <c r="AR3432" s="12"/>
      <c r="AS3432" s="12"/>
      <c r="AT3432" s="12"/>
      <c r="AU3432" s="12"/>
      <c r="AV3432" s="12"/>
      <c r="AW3432" s="12"/>
      <c r="AX3432" s="12"/>
      <c r="AY3432" s="12"/>
      <c r="AZ3432" s="12"/>
      <c r="BA3432" s="12"/>
      <c r="BB3432" s="12"/>
      <c r="BC3432" s="12"/>
      <c r="BD3432" s="12"/>
      <c r="BE3432" s="12"/>
      <c r="BF3432" s="12"/>
      <c r="BG3432" s="12"/>
      <c r="BH3432" s="12"/>
      <c r="BI3432" s="12"/>
      <c r="BJ3432" s="13"/>
      <c r="BK3432" s="13"/>
      <c r="BL3432" s="13"/>
      <c r="BM3432" s="13"/>
      <c r="BN3432" s="13"/>
    </row>
    <row r="3433" spans="1:66" x14ac:dyDescent="0.25">
      <c r="A3433" s="10"/>
      <c r="B3433" s="10"/>
      <c r="C3433" s="10"/>
      <c r="D3433" s="18"/>
      <c r="E3433" s="10"/>
      <c r="F3433" s="10"/>
      <c r="G3433" s="10"/>
      <c r="H3433" s="10"/>
      <c r="I3433" s="10"/>
      <c r="J3433" s="10"/>
      <c r="K3433" s="11"/>
      <c r="L3433" s="11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2"/>
      <c r="AS3433" s="12"/>
      <c r="AT3433" s="12"/>
      <c r="AU3433" s="12"/>
      <c r="AV3433" s="12"/>
      <c r="AW3433" s="12"/>
      <c r="AX3433" s="12"/>
      <c r="AY3433" s="12"/>
      <c r="AZ3433" s="12"/>
      <c r="BA3433" s="12"/>
      <c r="BB3433" s="12"/>
      <c r="BC3433" s="12"/>
      <c r="BD3433" s="12"/>
      <c r="BE3433" s="12"/>
      <c r="BF3433" s="12"/>
      <c r="BG3433" s="12"/>
      <c r="BH3433" s="12"/>
      <c r="BI3433" s="12"/>
      <c r="BJ3433" s="13"/>
      <c r="BK3433" s="13"/>
      <c r="BL3433" s="13"/>
      <c r="BM3433" s="13"/>
      <c r="BN3433" s="13"/>
    </row>
    <row r="3434" spans="1:66" x14ac:dyDescent="0.25">
      <c r="A3434" s="10"/>
      <c r="B3434" s="10"/>
      <c r="C3434" s="10"/>
      <c r="D3434" s="18"/>
      <c r="E3434" s="10"/>
      <c r="F3434" s="10"/>
      <c r="G3434" s="10"/>
      <c r="H3434" s="10"/>
      <c r="I3434" s="10"/>
      <c r="J3434" s="10"/>
      <c r="K3434" s="11"/>
      <c r="L3434" s="11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12"/>
      <c r="AD3434" s="12"/>
      <c r="AE3434" s="12"/>
      <c r="AF3434" s="12"/>
      <c r="AG3434" s="12"/>
      <c r="AH3434" s="12"/>
      <c r="AI3434" s="12"/>
      <c r="AJ3434" s="12"/>
      <c r="AK3434" s="12"/>
      <c r="AL3434" s="12"/>
      <c r="AM3434" s="12"/>
      <c r="AN3434" s="12"/>
      <c r="AO3434" s="12"/>
      <c r="AP3434" s="12"/>
      <c r="AQ3434" s="12"/>
      <c r="AR3434" s="12"/>
      <c r="AS3434" s="12"/>
      <c r="AT3434" s="12"/>
      <c r="AU3434" s="12"/>
      <c r="AV3434" s="12"/>
      <c r="AW3434" s="12"/>
      <c r="AX3434" s="12"/>
      <c r="AY3434" s="12"/>
      <c r="AZ3434" s="12"/>
      <c r="BA3434" s="12"/>
      <c r="BB3434" s="12"/>
      <c r="BC3434" s="12"/>
      <c r="BD3434" s="12"/>
      <c r="BE3434" s="12"/>
      <c r="BF3434" s="12"/>
      <c r="BG3434" s="12"/>
      <c r="BH3434" s="12"/>
      <c r="BI3434" s="12"/>
      <c r="BJ3434" s="13"/>
      <c r="BK3434" s="13"/>
      <c r="BL3434" s="13"/>
      <c r="BM3434" s="13"/>
      <c r="BN3434" s="13"/>
    </row>
    <row r="3435" spans="1:66" x14ac:dyDescent="0.25">
      <c r="A3435" s="10"/>
      <c r="B3435" s="10"/>
      <c r="C3435" s="10"/>
      <c r="D3435" s="18"/>
      <c r="E3435" s="10"/>
      <c r="F3435" s="10"/>
      <c r="G3435" s="10"/>
      <c r="H3435" s="10"/>
      <c r="I3435" s="10"/>
      <c r="J3435" s="10"/>
      <c r="K3435" s="11"/>
      <c r="L3435" s="11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2"/>
      <c r="AS3435" s="12"/>
      <c r="AT3435" s="12"/>
      <c r="AU3435" s="12"/>
      <c r="AV3435" s="12"/>
      <c r="AW3435" s="12"/>
      <c r="AX3435" s="12"/>
      <c r="AY3435" s="12"/>
      <c r="AZ3435" s="12"/>
      <c r="BA3435" s="12"/>
      <c r="BB3435" s="12"/>
      <c r="BC3435" s="12"/>
      <c r="BD3435" s="12"/>
      <c r="BE3435" s="12"/>
      <c r="BF3435" s="12"/>
      <c r="BG3435" s="12"/>
      <c r="BH3435" s="12"/>
      <c r="BI3435" s="12"/>
      <c r="BJ3435" s="13"/>
      <c r="BK3435" s="13"/>
      <c r="BL3435" s="13"/>
      <c r="BM3435" s="13"/>
      <c r="BN3435" s="13"/>
    </row>
    <row r="3436" spans="1:66" x14ac:dyDescent="0.25">
      <c r="A3436" s="10"/>
      <c r="B3436" s="10"/>
      <c r="C3436" s="10"/>
      <c r="D3436" s="18"/>
      <c r="E3436" s="10"/>
      <c r="F3436" s="10"/>
      <c r="G3436" s="10"/>
      <c r="H3436" s="10"/>
      <c r="I3436" s="10"/>
      <c r="J3436" s="10"/>
      <c r="K3436" s="11"/>
      <c r="L3436" s="11"/>
      <c r="M3436" s="12"/>
      <c r="N3436" s="12"/>
      <c r="O3436" s="12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12"/>
      <c r="AE3436" s="12"/>
      <c r="AF3436" s="12"/>
      <c r="AG3436" s="12"/>
      <c r="AH3436" s="12"/>
      <c r="AI3436" s="12"/>
      <c r="AJ3436" s="12"/>
      <c r="AK3436" s="12"/>
      <c r="AL3436" s="12"/>
      <c r="AM3436" s="12"/>
      <c r="AN3436" s="12"/>
      <c r="AO3436" s="12"/>
      <c r="AP3436" s="12"/>
      <c r="AQ3436" s="12"/>
      <c r="AR3436" s="12"/>
      <c r="AS3436" s="12"/>
      <c r="AT3436" s="12"/>
      <c r="AU3436" s="12"/>
      <c r="AV3436" s="12"/>
      <c r="AW3436" s="12"/>
      <c r="AX3436" s="12"/>
      <c r="AY3436" s="12"/>
      <c r="AZ3436" s="12"/>
      <c r="BA3436" s="12"/>
      <c r="BB3436" s="12"/>
      <c r="BC3436" s="12"/>
      <c r="BD3436" s="12"/>
      <c r="BE3436" s="12"/>
      <c r="BF3436" s="12"/>
      <c r="BG3436" s="12"/>
      <c r="BH3436" s="12"/>
      <c r="BI3436" s="12"/>
      <c r="BJ3436" s="13"/>
      <c r="BK3436" s="13"/>
      <c r="BL3436" s="13"/>
      <c r="BM3436" s="13"/>
      <c r="BN3436" s="13"/>
    </row>
    <row r="3437" spans="1:66" x14ac:dyDescent="0.25">
      <c r="A3437" s="10"/>
      <c r="B3437" s="10"/>
      <c r="C3437" s="10"/>
      <c r="D3437" s="18"/>
      <c r="E3437" s="10"/>
      <c r="F3437" s="10"/>
      <c r="G3437" s="10"/>
      <c r="H3437" s="10"/>
      <c r="I3437" s="10"/>
      <c r="J3437" s="10"/>
      <c r="K3437" s="11"/>
      <c r="L3437" s="11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  <c r="W3437" s="12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2"/>
      <c r="AS3437" s="12"/>
      <c r="AT3437" s="12"/>
      <c r="AU3437" s="12"/>
      <c r="AV3437" s="12"/>
      <c r="AW3437" s="12"/>
      <c r="AX3437" s="12"/>
      <c r="AY3437" s="12"/>
      <c r="AZ3437" s="12"/>
      <c r="BA3437" s="12"/>
      <c r="BB3437" s="12"/>
      <c r="BC3437" s="12"/>
      <c r="BD3437" s="12"/>
      <c r="BE3437" s="12"/>
      <c r="BF3437" s="12"/>
      <c r="BG3437" s="12"/>
      <c r="BH3437" s="12"/>
      <c r="BI3437" s="12"/>
      <c r="BJ3437" s="13"/>
      <c r="BK3437" s="13"/>
      <c r="BL3437" s="13"/>
      <c r="BM3437" s="13"/>
      <c r="BN3437" s="13"/>
    </row>
    <row r="3438" spans="1:66" x14ac:dyDescent="0.25">
      <c r="A3438" s="10"/>
      <c r="B3438" s="10"/>
      <c r="C3438" s="10"/>
      <c r="D3438" s="18"/>
      <c r="E3438" s="10"/>
      <c r="F3438" s="10"/>
      <c r="G3438" s="10"/>
      <c r="H3438" s="10"/>
      <c r="I3438" s="10"/>
      <c r="J3438" s="10"/>
      <c r="K3438" s="11"/>
      <c r="L3438" s="11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12"/>
      <c r="AD3438" s="12"/>
      <c r="AE3438" s="12"/>
      <c r="AF3438" s="12"/>
      <c r="AG3438" s="12"/>
      <c r="AH3438" s="12"/>
      <c r="AI3438" s="12"/>
      <c r="AJ3438" s="12"/>
      <c r="AK3438" s="12"/>
      <c r="AL3438" s="12"/>
      <c r="AM3438" s="12"/>
      <c r="AN3438" s="12"/>
      <c r="AO3438" s="12"/>
      <c r="AP3438" s="12"/>
      <c r="AQ3438" s="12"/>
      <c r="AR3438" s="12"/>
      <c r="AS3438" s="12"/>
      <c r="AT3438" s="12"/>
      <c r="AU3438" s="12"/>
      <c r="AV3438" s="12"/>
      <c r="AW3438" s="12"/>
      <c r="AX3438" s="12"/>
      <c r="AY3438" s="12"/>
      <c r="AZ3438" s="12"/>
      <c r="BA3438" s="12"/>
      <c r="BB3438" s="12"/>
      <c r="BC3438" s="12"/>
      <c r="BD3438" s="12"/>
      <c r="BE3438" s="12"/>
      <c r="BF3438" s="12"/>
      <c r="BG3438" s="12"/>
      <c r="BH3438" s="12"/>
      <c r="BI3438" s="12"/>
      <c r="BJ3438" s="13"/>
      <c r="BK3438" s="13"/>
      <c r="BL3438" s="13"/>
      <c r="BM3438" s="13"/>
      <c r="BN3438" s="13"/>
    </row>
    <row r="3439" spans="1:66" x14ac:dyDescent="0.25">
      <c r="A3439" s="10"/>
      <c r="B3439" s="10"/>
      <c r="C3439" s="10"/>
      <c r="D3439" s="18"/>
      <c r="E3439" s="10"/>
      <c r="F3439" s="10"/>
      <c r="G3439" s="10"/>
      <c r="H3439" s="10"/>
      <c r="I3439" s="10"/>
      <c r="J3439" s="10"/>
      <c r="K3439" s="11"/>
      <c r="L3439" s="11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2"/>
      <c r="AS3439" s="12"/>
      <c r="AT3439" s="12"/>
      <c r="AU3439" s="12"/>
      <c r="AV3439" s="12"/>
      <c r="AW3439" s="12"/>
      <c r="AX3439" s="12"/>
      <c r="AY3439" s="12"/>
      <c r="AZ3439" s="12"/>
      <c r="BA3439" s="12"/>
      <c r="BB3439" s="12"/>
      <c r="BC3439" s="12"/>
      <c r="BD3439" s="12"/>
      <c r="BE3439" s="12"/>
      <c r="BF3439" s="12"/>
      <c r="BG3439" s="12"/>
      <c r="BH3439" s="12"/>
      <c r="BI3439" s="12"/>
      <c r="BJ3439" s="13"/>
      <c r="BK3439" s="13"/>
      <c r="BL3439" s="13"/>
      <c r="BM3439" s="13"/>
      <c r="BN3439" s="13"/>
    </row>
    <row r="3440" spans="1:66" x14ac:dyDescent="0.25">
      <c r="A3440" s="10"/>
      <c r="B3440" s="10"/>
      <c r="C3440" s="10"/>
      <c r="D3440" s="18"/>
      <c r="E3440" s="10"/>
      <c r="F3440" s="10"/>
      <c r="G3440" s="10"/>
      <c r="H3440" s="10"/>
      <c r="I3440" s="10"/>
      <c r="J3440" s="10"/>
      <c r="K3440" s="11"/>
      <c r="L3440" s="11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12"/>
      <c r="AD3440" s="12"/>
      <c r="AE3440" s="12"/>
      <c r="AF3440" s="12"/>
      <c r="AG3440" s="12"/>
      <c r="AH3440" s="12"/>
      <c r="AI3440" s="12"/>
      <c r="AJ3440" s="12"/>
      <c r="AK3440" s="12"/>
      <c r="AL3440" s="12"/>
      <c r="AM3440" s="12"/>
      <c r="AN3440" s="12"/>
      <c r="AO3440" s="12"/>
      <c r="AP3440" s="12"/>
      <c r="AQ3440" s="12"/>
      <c r="AR3440" s="12"/>
      <c r="AS3440" s="12"/>
      <c r="AT3440" s="12"/>
      <c r="AU3440" s="12"/>
      <c r="AV3440" s="12"/>
      <c r="AW3440" s="12"/>
      <c r="AX3440" s="12"/>
      <c r="AY3440" s="12"/>
      <c r="AZ3440" s="12"/>
      <c r="BA3440" s="12"/>
      <c r="BB3440" s="12"/>
      <c r="BC3440" s="12"/>
      <c r="BD3440" s="12"/>
      <c r="BE3440" s="12"/>
      <c r="BF3440" s="12"/>
      <c r="BG3440" s="12"/>
      <c r="BH3440" s="12"/>
      <c r="BI3440" s="12"/>
      <c r="BJ3440" s="13"/>
      <c r="BK3440" s="13"/>
      <c r="BL3440" s="13"/>
      <c r="BM3440" s="13"/>
      <c r="BN3440" s="13"/>
    </row>
    <row r="3441" spans="1:66" x14ac:dyDescent="0.25">
      <c r="A3441" s="10"/>
      <c r="B3441" s="10"/>
      <c r="C3441" s="10"/>
      <c r="D3441" s="18"/>
      <c r="E3441" s="10"/>
      <c r="F3441" s="10"/>
      <c r="G3441" s="10"/>
      <c r="H3441" s="10"/>
      <c r="I3441" s="10"/>
      <c r="J3441" s="10"/>
      <c r="K3441" s="11"/>
      <c r="L3441" s="11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2"/>
      <c r="AS3441" s="12"/>
      <c r="AT3441" s="12"/>
      <c r="AU3441" s="12"/>
      <c r="AV3441" s="12"/>
      <c r="AW3441" s="12"/>
      <c r="AX3441" s="12"/>
      <c r="AY3441" s="12"/>
      <c r="AZ3441" s="12"/>
      <c r="BA3441" s="12"/>
      <c r="BB3441" s="12"/>
      <c r="BC3441" s="12"/>
      <c r="BD3441" s="12"/>
      <c r="BE3441" s="12"/>
      <c r="BF3441" s="12"/>
      <c r="BG3441" s="12"/>
      <c r="BH3441" s="12"/>
      <c r="BI3441" s="12"/>
      <c r="BJ3441" s="13"/>
      <c r="BK3441" s="13"/>
      <c r="BL3441" s="13"/>
      <c r="BM3441" s="13"/>
      <c r="BN3441" s="13"/>
    </row>
    <row r="3442" spans="1:66" x14ac:dyDescent="0.25">
      <c r="A3442" s="10"/>
      <c r="B3442" s="10"/>
      <c r="C3442" s="10"/>
      <c r="D3442" s="18"/>
      <c r="E3442" s="10"/>
      <c r="F3442" s="10"/>
      <c r="G3442" s="10"/>
      <c r="H3442" s="10"/>
      <c r="I3442" s="10"/>
      <c r="J3442" s="10"/>
      <c r="K3442" s="11"/>
      <c r="L3442" s="11"/>
      <c r="M3442" s="12"/>
      <c r="N3442" s="12"/>
      <c r="O3442" s="12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12"/>
      <c r="AE3442" s="12"/>
      <c r="AF3442" s="12"/>
      <c r="AG3442" s="12"/>
      <c r="AH3442" s="12"/>
      <c r="AI3442" s="12"/>
      <c r="AJ3442" s="12"/>
      <c r="AK3442" s="12"/>
      <c r="AL3442" s="12"/>
      <c r="AM3442" s="12"/>
      <c r="AN3442" s="12"/>
      <c r="AO3442" s="12"/>
      <c r="AP3442" s="12"/>
      <c r="AQ3442" s="12"/>
      <c r="AR3442" s="12"/>
      <c r="AS3442" s="12"/>
      <c r="AT3442" s="12"/>
      <c r="AU3442" s="12"/>
      <c r="AV3442" s="12"/>
      <c r="AW3442" s="12"/>
      <c r="AX3442" s="12"/>
      <c r="AY3442" s="12"/>
      <c r="AZ3442" s="12"/>
      <c r="BA3442" s="12"/>
      <c r="BB3442" s="12"/>
      <c r="BC3442" s="12"/>
      <c r="BD3442" s="12"/>
      <c r="BE3442" s="12"/>
      <c r="BF3442" s="12"/>
      <c r="BG3442" s="12"/>
      <c r="BH3442" s="12"/>
      <c r="BI3442" s="12"/>
      <c r="BJ3442" s="13"/>
      <c r="BK3442" s="13"/>
      <c r="BL3442" s="13"/>
      <c r="BM3442" s="13"/>
      <c r="BN3442" s="13"/>
    </row>
    <row r="3443" spans="1:66" x14ac:dyDescent="0.25">
      <c r="A3443" s="10"/>
      <c r="B3443" s="10"/>
      <c r="C3443" s="10"/>
      <c r="D3443" s="18"/>
      <c r="E3443" s="10"/>
      <c r="F3443" s="10"/>
      <c r="G3443" s="10"/>
      <c r="H3443" s="10"/>
      <c r="I3443" s="10"/>
      <c r="J3443" s="10"/>
      <c r="K3443" s="11"/>
      <c r="L3443" s="11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2"/>
      <c r="AS3443" s="12"/>
      <c r="AT3443" s="12"/>
      <c r="AU3443" s="12"/>
      <c r="AV3443" s="12"/>
      <c r="AW3443" s="12"/>
      <c r="AX3443" s="12"/>
      <c r="AY3443" s="12"/>
      <c r="AZ3443" s="12"/>
      <c r="BA3443" s="12"/>
      <c r="BB3443" s="12"/>
      <c r="BC3443" s="12"/>
      <c r="BD3443" s="12"/>
      <c r="BE3443" s="12"/>
      <c r="BF3443" s="12"/>
      <c r="BG3443" s="12"/>
      <c r="BH3443" s="12"/>
      <c r="BI3443" s="12"/>
      <c r="BJ3443" s="13"/>
      <c r="BK3443" s="13"/>
      <c r="BL3443" s="13"/>
      <c r="BM3443" s="13"/>
      <c r="BN3443" s="13"/>
    </row>
    <row r="3444" spans="1:66" x14ac:dyDescent="0.25">
      <c r="A3444" s="10"/>
      <c r="B3444" s="10"/>
      <c r="C3444" s="10"/>
      <c r="D3444" s="18"/>
      <c r="E3444" s="10"/>
      <c r="F3444" s="10"/>
      <c r="G3444" s="10"/>
      <c r="H3444" s="10"/>
      <c r="I3444" s="10"/>
      <c r="J3444" s="10"/>
      <c r="K3444" s="11"/>
      <c r="L3444" s="11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  <c r="AE3444" s="12"/>
      <c r="AF3444" s="12"/>
      <c r="AG3444" s="12"/>
      <c r="AH3444" s="12"/>
      <c r="AI3444" s="12"/>
      <c r="AJ3444" s="12"/>
      <c r="AK3444" s="12"/>
      <c r="AL3444" s="12"/>
      <c r="AM3444" s="12"/>
      <c r="AN3444" s="12"/>
      <c r="AO3444" s="12"/>
      <c r="AP3444" s="12"/>
      <c r="AQ3444" s="12"/>
      <c r="AR3444" s="12"/>
      <c r="AS3444" s="12"/>
      <c r="AT3444" s="12"/>
      <c r="AU3444" s="12"/>
      <c r="AV3444" s="12"/>
      <c r="AW3444" s="12"/>
      <c r="AX3444" s="12"/>
      <c r="AY3444" s="12"/>
      <c r="AZ3444" s="12"/>
      <c r="BA3444" s="12"/>
      <c r="BB3444" s="12"/>
      <c r="BC3444" s="12"/>
      <c r="BD3444" s="12"/>
      <c r="BE3444" s="12"/>
      <c r="BF3444" s="12"/>
      <c r="BG3444" s="12"/>
      <c r="BH3444" s="12"/>
      <c r="BI3444" s="12"/>
      <c r="BJ3444" s="13"/>
      <c r="BK3444" s="13"/>
      <c r="BL3444" s="13"/>
      <c r="BM3444" s="13"/>
      <c r="BN3444" s="13"/>
    </row>
    <row r="3445" spans="1:66" x14ac:dyDescent="0.25">
      <c r="A3445" s="10"/>
      <c r="B3445" s="10"/>
      <c r="C3445" s="10"/>
      <c r="D3445" s="18"/>
      <c r="E3445" s="10"/>
      <c r="F3445" s="10"/>
      <c r="G3445" s="10"/>
      <c r="H3445" s="10"/>
      <c r="I3445" s="10"/>
      <c r="J3445" s="10"/>
      <c r="K3445" s="11"/>
      <c r="L3445" s="11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2"/>
      <c r="AS3445" s="12"/>
      <c r="AT3445" s="12"/>
      <c r="AU3445" s="12"/>
      <c r="AV3445" s="12"/>
      <c r="AW3445" s="12"/>
      <c r="AX3445" s="12"/>
      <c r="AY3445" s="12"/>
      <c r="AZ3445" s="12"/>
      <c r="BA3445" s="12"/>
      <c r="BB3445" s="12"/>
      <c r="BC3445" s="12"/>
      <c r="BD3445" s="12"/>
      <c r="BE3445" s="12"/>
      <c r="BF3445" s="12"/>
      <c r="BG3445" s="12"/>
      <c r="BH3445" s="12"/>
      <c r="BI3445" s="12"/>
      <c r="BJ3445" s="13"/>
      <c r="BK3445" s="13"/>
      <c r="BL3445" s="13"/>
      <c r="BM3445" s="13"/>
      <c r="BN3445" s="13"/>
    </row>
    <row r="3446" spans="1:66" x14ac:dyDescent="0.25">
      <c r="A3446" s="10"/>
      <c r="B3446" s="10"/>
      <c r="C3446" s="10"/>
      <c r="D3446" s="18"/>
      <c r="E3446" s="10"/>
      <c r="F3446" s="10"/>
      <c r="G3446" s="10"/>
      <c r="H3446" s="10"/>
      <c r="I3446" s="10"/>
      <c r="J3446" s="10"/>
      <c r="K3446" s="11"/>
      <c r="L3446" s="11"/>
      <c r="M3446" s="12"/>
      <c r="N3446" s="12"/>
      <c r="O3446" s="12"/>
      <c r="P3446" s="12"/>
      <c r="Q3446" s="12"/>
      <c r="R3446" s="12"/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12"/>
      <c r="AD3446" s="12"/>
      <c r="AE3446" s="12"/>
      <c r="AF3446" s="12"/>
      <c r="AG3446" s="12"/>
      <c r="AH3446" s="12"/>
      <c r="AI3446" s="12"/>
      <c r="AJ3446" s="12"/>
      <c r="AK3446" s="12"/>
      <c r="AL3446" s="12"/>
      <c r="AM3446" s="12"/>
      <c r="AN3446" s="12"/>
      <c r="AO3446" s="12"/>
      <c r="AP3446" s="12"/>
      <c r="AQ3446" s="12"/>
      <c r="AR3446" s="12"/>
      <c r="AS3446" s="12"/>
      <c r="AT3446" s="12"/>
      <c r="AU3446" s="12"/>
      <c r="AV3446" s="12"/>
      <c r="AW3446" s="12"/>
      <c r="AX3446" s="12"/>
      <c r="AY3446" s="12"/>
      <c r="AZ3446" s="12"/>
      <c r="BA3446" s="12"/>
      <c r="BB3446" s="12"/>
      <c r="BC3446" s="12"/>
      <c r="BD3446" s="12"/>
      <c r="BE3446" s="12"/>
      <c r="BF3446" s="12"/>
      <c r="BG3446" s="12"/>
      <c r="BH3446" s="12"/>
      <c r="BI3446" s="12"/>
      <c r="BJ3446" s="13"/>
      <c r="BK3446" s="13"/>
      <c r="BL3446" s="13"/>
      <c r="BM3446" s="13"/>
      <c r="BN3446" s="13"/>
    </row>
    <row r="3447" spans="1:66" x14ac:dyDescent="0.25">
      <c r="A3447" s="10"/>
      <c r="B3447" s="10"/>
      <c r="C3447" s="10"/>
      <c r="D3447" s="18"/>
      <c r="E3447" s="10"/>
      <c r="F3447" s="10"/>
      <c r="G3447" s="10"/>
      <c r="H3447" s="10"/>
      <c r="I3447" s="10"/>
      <c r="J3447" s="10"/>
      <c r="K3447" s="11"/>
      <c r="L3447" s="11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  <c r="W3447" s="12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2"/>
      <c r="AS3447" s="12"/>
      <c r="AT3447" s="12"/>
      <c r="AU3447" s="12"/>
      <c r="AV3447" s="12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12"/>
      <c r="BG3447" s="12"/>
      <c r="BH3447" s="12"/>
      <c r="BI3447" s="12"/>
      <c r="BJ3447" s="13"/>
      <c r="BK3447" s="13"/>
      <c r="BL3447" s="13"/>
      <c r="BM3447" s="13"/>
      <c r="BN3447" s="13"/>
    </row>
    <row r="3448" spans="1:66" x14ac:dyDescent="0.25">
      <c r="A3448" s="10"/>
      <c r="B3448" s="10"/>
      <c r="C3448" s="10"/>
      <c r="D3448" s="18"/>
      <c r="E3448" s="10"/>
      <c r="F3448" s="10"/>
      <c r="G3448" s="10"/>
      <c r="H3448" s="10"/>
      <c r="I3448" s="10"/>
      <c r="J3448" s="10"/>
      <c r="K3448" s="11"/>
      <c r="L3448" s="11"/>
      <c r="M3448" s="12"/>
      <c r="N3448" s="12"/>
      <c r="O3448" s="12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12"/>
      <c r="AE3448" s="12"/>
      <c r="AF3448" s="12"/>
      <c r="AG3448" s="12"/>
      <c r="AH3448" s="12"/>
      <c r="AI3448" s="12"/>
      <c r="AJ3448" s="12"/>
      <c r="AK3448" s="12"/>
      <c r="AL3448" s="12"/>
      <c r="AM3448" s="12"/>
      <c r="AN3448" s="12"/>
      <c r="AO3448" s="12"/>
      <c r="AP3448" s="12"/>
      <c r="AQ3448" s="12"/>
      <c r="AR3448" s="12"/>
      <c r="AS3448" s="12"/>
      <c r="AT3448" s="12"/>
      <c r="AU3448" s="12"/>
      <c r="AV3448" s="12"/>
      <c r="AW3448" s="12"/>
      <c r="AX3448" s="12"/>
      <c r="AY3448" s="12"/>
      <c r="AZ3448" s="12"/>
      <c r="BA3448" s="12"/>
      <c r="BB3448" s="12"/>
      <c r="BC3448" s="12"/>
      <c r="BD3448" s="12"/>
      <c r="BE3448" s="12"/>
      <c r="BF3448" s="12"/>
      <c r="BG3448" s="12"/>
      <c r="BH3448" s="12"/>
      <c r="BI3448" s="12"/>
      <c r="BJ3448" s="13"/>
      <c r="BK3448" s="13"/>
      <c r="BL3448" s="13"/>
      <c r="BM3448" s="13"/>
      <c r="BN3448" s="13"/>
    </row>
    <row r="3449" spans="1:66" x14ac:dyDescent="0.25">
      <c r="A3449" s="10"/>
      <c r="B3449" s="10"/>
      <c r="C3449" s="10"/>
      <c r="D3449" s="18"/>
      <c r="E3449" s="10"/>
      <c r="F3449" s="10"/>
      <c r="G3449" s="10"/>
      <c r="H3449" s="10"/>
      <c r="I3449" s="10"/>
      <c r="J3449" s="10"/>
      <c r="K3449" s="11"/>
      <c r="L3449" s="11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2"/>
      <c r="AS3449" s="12"/>
      <c r="AT3449" s="12"/>
      <c r="AU3449" s="12"/>
      <c r="AV3449" s="12"/>
      <c r="AW3449" s="12"/>
      <c r="AX3449" s="12"/>
      <c r="AY3449" s="12"/>
      <c r="AZ3449" s="12"/>
      <c r="BA3449" s="12"/>
      <c r="BB3449" s="12"/>
      <c r="BC3449" s="12"/>
      <c r="BD3449" s="12"/>
      <c r="BE3449" s="12"/>
      <c r="BF3449" s="12"/>
      <c r="BG3449" s="12"/>
      <c r="BH3449" s="12"/>
      <c r="BI3449" s="12"/>
      <c r="BJ3449" s="13"/>
      <c r="BK3449" s="13"/>
      <c r="BL3449" s="13"/>
      <c r="BM3449" s="13"/>
      <c r="BN3449" s="13"/>
    </row>
    <row r="3450" spans="1:66" x14ac:dyDescent="0.25">
      <c r="A3450" s="10"/>
      <c r="B3450" s="10"/>
      <c r="C3450" s="10"/>
      <c r="D3450" s="18"/>
      <c r="E3450" s="10"/>
      <c r="F3450" s="10"/>
      <c r="G3450" s="10"/>
      <c r="H3450" s="10"/>
      <c r="I3450" s="10"/>
      <c r="J3450" s="10"/>
      <c r="K3450" s="11"/>
      <c r="L3450" s="11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  <c r="W3450" s="12"/>
      <c r="X3450" s="12"/>
      <c r="Y3450" s="12"/>
      <c r="Z3450" s="12"/>
      <c r="AA3450" s="12"/>
      <c r="AB3450" s="12"/>
      <c r="AC3450" s="12"/>
      <c r="AD3450" s="12"/>
      <c r="AE3450" s="12"/>
      <c r="AF3450" s="12"/>
      <c r="AG3450" s="12"/>
      <c r="AH3450" s="12"/>
      <c r="AI3450" s="12"/>
      <c r="AJ3450" s="12"/>
      <c r="AK3450" s="12"/>
      <c r="AL3450" s="12"/>
      <c r="AM3450" s="12"/>
      <c r="AN3450" s="12"/>
      <c r="AO3450" s="12"/>
      <c r="AP3450" s="12"/>
      <c r="AQ3450" s="12"/>
      <c r="AR3450" s="12"/>
      <c r="AS3450" s="12"/>
      <c r="AT3450" s="12"/>
      <c r="AU3450" s="12"/>
      <c r="AV3450" s="12"/>
      <c r="AW3450" s="12"/>
      <c r="AX3450" s="12"/>
      <c r="AY3450" s="12"/>
      <c r="AZ3450" s="12"/>
      <c r="BA3450" s="12"/>
      <c r="BB3450" s="12"/>
      <c r="BC3450" s="12"/>
      <c r="BD3450" s="12"/>
      <c r="BE3450" s="12"/>
      <c r="BF3450" s="12"/>
      <c r="BG3450" s="12"/>
      <c r="BH3450" s="12"/>
      <c r="BI3450" s="12"/>
      <c r="BJ3450" s="13"/>
      <c r="BK3450" s="13"/>
      <c r="BL3450" s="13"/>
      <c r="BM3450" s="13"/>
      <c r="BN3450" s="13"/>
    </row>
    <row r="3451" spans="1:66" x14ac:dyDescent="0.25">
      <c r="A3451" s="10"/>
      <c r="B3451" s="10"/>
      <c r="C3451" s="10"/>
      <c r="D3451" s="18"/>
      <c r="E3451" s="10"/>
      <c r="F3451" s="10"/>
      <c r="G3451" s="10"/>
      <c r="H3451" s="10"/>
      <c r="I3451" s="10"/>
      <c r="J3451" s="10"/>
      <c r="K3451" s="11"/>
      <c r="L3451" s="11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2"/>
      <c r="AS3451" s="12"/>
      <c r="AT3451" s="12"/>
      <c r="AU3451" s="12"/>
      <c r="AV3451" s="12"/>
      <c r="AW3451" s="12"/>
      <c r="AX3451" s="12"/>
      <c r="AY3451" s="12"/>
      <c r="AZ3451" s="12"/>
      <c r="BA3451" s="12"/>
      <c r="BB3451" s="12"/>
      <c r="BC3451" s="12"/>
      <c r="BD3451" s="12"/>
      <c r="BE3451" s="12"/>
      <c r="BF3451" s="12"/>
      <c r="BG3451" s="12"/>
      <c r="BH3451" s="12"/>
      <c r="BI3451" s="12"/>
      <c r="BJ3451" s="13"/>
      <c r="BK3451" s="13"/>
      <c r="BL3451" s="13"/>
      <c r="BM3451" s="13"/>
      <c r="BN3451" s="13"/>
    </row>
    <row r="3452" spans="1:66" x14ac:dyDescent="0.25">
      <c r="A3452" s="10"/>
      <c r="B3452" s="10"/>
      <c r="C3452" s="10"/>
      <c r="D3452" s="18"/>
      <c r="E3452" s="10"/>
      <c r="F3452" s="10"/>
      <c r="G3452" s="10"/>
      <c r="H3452" s="10"/>
      <c r="I3452" s="10"/>
      <c r="J3452" s="10"/>
      <c r="K3452" s="11"/>
      <c r="L3452" s="11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12"/>
      <c r="AD3452" s="12"/>
      <c r="AE3452" s="12"/>
      <c r="AF3452" s="12"/>
      <c r="AG3452" s="12"/>
      <c r="AH3452" s="12"/>
      <c r="AI3452" s="12"/>
      <c r="AJ3452" s="12"/>
      <c r="AK3452" s="12"/>
      <c r="AL3452" s="12"/>
      <c r="AM3452" s="12"/>
      <c r="AN3452" s="12"/>
      <c r="AO3452" s="12"/>
      <c r="AP3452" s="12"/>
      <c r="AQ3452" s="12"/>
      <c r="AR3452" s="12"/>
      <c r="AS3452" s="12"/>
      <c r="AT3452" s="12"/>
      <c r="AU3452" s="12"/>
      <c r="AV3452" s="12"/>
      <c r="AW3452" s="12"/>
      <c r="AX3452" s="12"/>
      <c r="AY3452" s="12"/>
      <c r="AZ3452" s="12"/>
      <c r="BA3452" s="12"/>
      <c r="BB3452" s="12"/>
      <c r="BC3452" s="12"/>
      <c r="BD3452" s="12"/>
      <c r="BE3452" s="12"/>
      <c r="BF3452" s="12"/>
      <c r="BG3452" s="12"/>
      <c r="BH3452" s="12"/>
      <c r="BI3452" s="12"/>
      <c r="BJ3452" s="13"/>
      <c r="BK3452" s="13"/>
      <c r="BL3452" s="13"/>
      <c r="BM3452" s="13"/>
      <c r="BN3452" s="13"/>
    </row>
    <row r="3453" spans="1:66" x14ac:dyDescent="0.25">
      <c r="A3453" s="10"/>
      <c r="B3453" s="10"/>
      <c r="C3453" s="10"/>
      <c r="D3453" s="18"/>
      <c r="E3453" s="10"/>
      <c r="F3453" s="10"/>
      <c r="G3453" s="10"/>
      <c r="H3453" s="10"/>
      <c r="I3453" s="10"/>
      <c r="J3453" s="10"/>
      <c r="K3453" s="11"/>
      <c r="L3453" s="11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2"/>
      <c r="AS3453" s="12"/>
      <c r="AT3453" s="12"/>
      <c r="AU3453" s="12"/>
      <c r="AV3453" s="12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12"/>
      <c r="BG3453" s="12"/>
      <c r="BH3453" s="12"/>
      <c r="BI3453" s="12"/>
      <c r="BJ3453" s="13"/>
      <c r="BK3453" s="13"/>
      <c r="BL3453" s="13"/>
      <c r="BM3453" s="13"/>
      <c r="BN3453" s="13"/>
    </row>
    <row r="3454" spans="1:66" x14ac:dyDescent="0.25">
      <c r="A3454" s="10"/>
      <c r="B3454" s="10"/>
      <c r="C3454" s="10"/>
      <c r="D3454" s="18"/>
      <c r="E3454" s="10"/>
      <c r="F3454" s="10"/>
      <c r="G3454" s="10"/>
      <c r="H3454" s="10"/>
      <c r="I3454" s="10"/>
      <c r="J3454" s="10"/>
      <c r="K3454" s="11"/>
      <c r="L3454" s="11"/>
      <c r="M3454" s="12"/>
      <c r="N3454" s="12"/>
      <c r="O3454" s="12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12"/>
      <c r="AE3454" s="12"/>
      <c r="AF3454" s="12"/>
      <c r="AG3454" s="12"/>
      <c r="AH3454" s="12"/>
      <c r="AI3454" s="12"/>
      <c r="AJ3454" s="12"/>
      <c r="AK3454" s="12"/>
      <c r="AL3454" s="12"/>
      <c r="AM3454" s="12"/>
      <c r="AN3454" s="12"/>
      <c r="AO3454" s="12"/>
      <c r="AP3454" s="12"/>
      <c r="AQ3454" s="12"/>
      <c r="AR3454" s="12"/>
      <c r="AS3454" s="12"/>
      <c r="AT3454" s="12"/>
      <c r="AU3454" s="12"/>
      <c r="AV3454" s="12"/>
      <c r="AW3454" s="12"/>
      <c r="AX3454" s="12"/>
      <c r="AY3454" s="12"/>
      <c r="AZ3454" s="12"/>
      <c r="BA3454" s="12"/>
      <c r="BB3454" s="12"/>
      <c r="BC3454" s="12"/>
      <c r="BD3454" s="12"/>
      <c r="BE3454" s="12"/>
      <c r="BF3454" s="12"/>
      <c r="BG3454" s="12"/>
      <c r="BH3454" s="12"/>
      <c r="BI3454" s="12"/>
      <c r="BJ3454" s="13"/>
      <c r="BK3454" s="13"/>
      <c r="BL3454" s="13"/>
      <c r="BM3454" s="13"/>
      <c r="BN3454" s="13"/>
    </row>
    <row r="3455" spans="1:66" x14ac:dyDescent="0.25">
      <c r="A3455" s="10"/>
      <c r="B3455" s="10"/>
      <c r="C3455" s="10"/>
      <c r="D3455" s="18"/>
      <c r="E3455" s="10"/>
      <c r="F3455" s="10"/>
      <c r="G3455" s="10"/>
      <c r="H3455" s="10"/>
      <c r="I3455" s="10"/>
      <c r="J3455" s="10"/>
      <c r="K3455" s="11"/>
      <c r="L3455" s="11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2"/>
      <c r="AS3455" s="12"/>
      <c r="AT3455" s="12"/>
      <c r="AU3455" s="12"/>
      <c r="AV3455" s="12"/>
      <c r="AW3455" s="12"/>
      <c r="AX3455" s="12"/>
      <c r="AY3455" s="12"/>
      <c r="AZ3455" s="12"/>
      <c r="BA3455" s="12"/>
      <c r="BB3455" s="12"/>
      <c r="BC3455" s="12"/>
      <c r="BD3455" s="12"/>
      <c r="BE3455" s="12"/>
      <c r="BF3455" s="12"/>
      <c r="BG3455" s="12"/>
      <c r="BH3455" s="12"/>
      <c r="BI3455" s="12"/>
      <c r="BJ3455" s="13"/>
      <c r="BK3455" s="13"/>
      <c r="BL3455" s="13"/>
      <c r="BM3455" s="13"/>
      <c r="BN3455" s="13"/>
    </row>
    <row r="3456" spans="1:66" x14ac:dyDescent="0.25">
      <c r="A3456" s="10"/>
      <c r="B3456" s="10"/>
      <c r="C3456" s="10"/>
      <c r="D3456" s="18"/>
      <c r="E3456" s="10"/>
      <c r="F3456" s="10"/>
      <c r="G3456" s="10"/>
      <c r="H3456" s="10"/>
      <c r="I3456" s="10"/>
      <c r="J3456" s="10"/>
      <c r="K3456" s="11"/>
      <c r="L3456" s="11"/>
      <c r="M3456" s="12"/>
      <c r="N3456" s="12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  <c r="AE3456" s="12"/>
      <c r="AF3456" s="12"/>
      <c r="AG3456" s="12"/>
      <c r="AH3456" s="12"/>
      <c r="AI3456" s="12"/>
      <c r="AJ3456" s="12"/>
      <c r="AK3456" s="12"/>
      <c r="AL3456" s="12"/>
      <c r="AM3456" s="12"/>
      <c r="AN3456" s="12"/>
      <c r="AO3456" s="12"/>
      <c r="AP3456" s="12"/>
      <c r="AQ3456" s="12"/>
      <c r="AR3456" s="12"/>
      <c r="AS3456" s="12"/>
      <c r="AT3456" s="12"/>
      <c r="AU3456" s="12"/>
      <c r="AV3456" s="12"/>
      <c r="AW3456" s="12"/>
      <c r="AX3456" s="12"/>
      <c r="AY3456" s="12"/>
      <c r="AZ3456" s="12"/>
      <c r="BA3456" s="12"/>
      <c r="BB3456" s="12"/>
      <c r="BC3456" s="12"/>
      <c r="BD3456" s="12"/>
      <c r="BE3456" s="12"/>
      <c r="BF3456" s="12"/>
      <c r="BG3456" s="12"/>
      <c r="BH3456" s="12"/>
      <c r="BI3456" s="12"/>
      <c r="BJ3456" s="13"/>
      <c r="BK3456" s="13"/>
      <c r="BL3456" s="13"/>
      <c r="BM3456" s="13"/>
      <c r="BN3456" s="13"/>
    </row>
    <row r="3457" spans="1:66" x14ac:dyDescent="0.25">
      <c r="A3457" s="10"/>
      <c r="B3457" s="10"/>
      <c r="C3457" s="10"/>
      <c r="D3457" s="18"/>
      <c r="E3457" s="10"/>
      <c r="F3457" s="10"/>
      <c r="G3457" s="10"/>
      <c r="H3457" s="10"/>
      <c r="I3457" s="10"/>
      <c r="J3457" s="10"/>
      <c r="K3457" s="11"/>
      <c r="L3457" s="11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2"/>
      <c r="AS3457" s="12"/>
      <c r="AT3457" s="12"/>
      <c r="AU3457" s="12"/>
      <c r="AV3457" s="12"/>
      <c r="AW3457" s="12"/>
      <c r="AX3457" s="12"/>
      <c r="AY3457" s="12"/>
      <c r="AZ3457" s="12"/>
      <c r="BA3457" s="12"/>
      <c r="BB3457" s="12"/>
      <c r="BC3457" s="12"/>
      <c r="BD3457" s="12"/>
      <c r="BE3457" s="12"/>
      <c r="BF3457" s="12"/>
      <c r="BG3457" s="12"/>
      <c r="BH3457" s="12"/>
      <c r="BI3457" s="12"/>
      <c r="BJ3457" s="13"/>
      <c r="BK3457" s="13"/>
      <c r="BL3457" s="13"/>
      <c r="BM3457" s="13"/>
      <c r="BN3457" s="13"/>
    </row>
    <row r="3458" spans="1:66" x14ac:dyDescent="0.25">
      <c r="A3458" s="10"/>
      <c r="B3458" s="10"/>
      <c r="C3458" s="10"/>
      <c r="D3458" s="18"/>
      <c r="E3458" s="10"/>
      <c r="F3458" s="10"/>
      <c r="G3458" s="10"/>
      <c r="H3458" s="10"/>
      <c r="I3458" s="10"/>
      <c r="J3458" s="10"/>
      <c r="K3458" s="11"/>
      <c r="L3458" s="11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12"/>
      <c r="AD3458" s="12"/>
      <c r="AE3458" s="12"/>
      <c r="AF3458" s="12"/>
      <c r="AG3458" s="12"/>
      <c r="AH3458" s="12"/>
      <c r="AI3458" s="12"/>
      <c r="AJ3458" s="12"/>
      <c r="AK3458" s="12"/>
      <c r="AL3458" s="12"/>
      <c r="AM3458" s="12"/>
      <c r="AN3458" s="12"/>
      <c r="AO3458" s="12"/>
      <c r="AP3458" s="12"/>
      <c r="AQ3458" s="12"/>
      <c r="AR3458" s="12"/>
      <c r="AS3458" s="12"/>
      <c r="AT3458" s="12"/>
      <c r="AU3458" s="12"/>
      <c r="AV3458" s="12"/>
      <c r="AW3458" s="12"/>
      <c r="AX3458" s="12"/>
      <c r="AY3458" s="12"/>
      <c r="AZ3458" s="12"/>
      <c r="BA3458" s="12"/>
      <c r="BB3458" s="12"/>
      <c r="BC3458" s="12"/>
      <c r="BD3458" s="12"/>
      <c r="BE3458" s="12"/>
      <c r="BF3458" s="12"/>
      <c r="BG3458" s="12"/>
      <c r="BH3458" s="12"/>
      <c r="BI3458" s="12"/>
      <c r="BJ3458" s="13"/>
      <c r="BK3458" s="13"/>
      <c r="BL3458" s="13"/>
      <c r="BM3458" s="13"/>
      <c r="BN3458" s="13"/>
    </row>
    <row r="3459" spans="1:66" x14ac:dyDescent="0.25">
      <c r="A3459" s="10"/>
      <c r="B3459" s="10"/>
      <c r="C3459" s="10"/>
      <c r="D3459" s="18"/>
      <c r="E3459" s="10"/>
      <c r="F3459" s="10"/>
      <c r="G3459" s="10"/>
      <c r="H3459" s="10"/>
      <c r="I3459" s="10"/>
      <c r="J3459" s="10"/>
      <c r="K3459" s="11"/>
      <c r="L3459" s="11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2"/>
      <c r="AS3459" s="12"/>
      <c r="AT3459" s="12"/>
      <c r="AU3459" s="12"/>
      <c r="AV3459" s="12"/>
      <c r="AW3459" s="12"/>
      <c r="AX3459" s="12"/>
      <c r="AY3459" s="12"/>
      <c r="AZ3459" s="12"/>
      <c r="BA3459" s="12"/>
      <c r="BB3459" s="12"/>
      <c r="BC3459" s="12"/>
      <c r="BD3459" s="12"/>
      <c r="BE3459" s="12"/>
      <c r="BF3459" s="12"/>
      <c r="BG3459" s="12"/>
      <c r="BH3459" s="12"/>
      <c r="BI3459" s="12"/>
      <c r="BJ3459" s="13"/>
      <c r="BK3459" s="13"/>
      <c r="BL3459" s="13"/>
      <c r="BM3459" s="13"/>
      <c r="BN3459" s="13"/>
    </row>
    <row r="3460" spans="1:66" x14ac:dyDescent="0.25">
      <c r="A3460" s="10"/>
      <c r="B3460" s="10"/>
      <c r="C3460" s="10"/>
      <c r="D3460" s="18"/>
      <c r="E3460" s="10"/>
      <c r="F3460" s="10"/>
      <c r="G3460" s="10"/>
      <c r="H3460" s="10"/>
      <c r="I3460" s="10"/>
      <c r="J3460" s="10"/>
      <c r="K3460" s="11"/>
      <c r="L3460" s="11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12"/>
      <c r="AE3460" s="12"/>
      <c r="AF3460" s="12"/>
      <c r="AG3460" s="12"/>
      <c r="AH3460" s="12"/>
      <c r="AI3460" s="12"/>
      <c r="AJ3460" s="12"/>
      <c r="AK3460" s="12"/>
      <c r="AL3460" s="12"/>
      <c r="AM3460" s="12"/>
      <c r="AN3460" s="12"/>
      <c r="AO3460" s="12"/>
      <c r="AP3460" s="12"/>
      <c r="AQ3460" s="12"/>
      <c r="AR3460" s="12"/>
      <c r="AS3460" s="12"/>
      <c r="AT3460" s="12"/>
      <c r="AU3460" s="12"/>
      <c r="AV3460" s="12"/>
      <c r="AW3460" s="12"/>
      <c r="AX3460" s="12"/>
      <c r="AY3460" s="12"/>
      <c r="AZ3460" s="12"/>
      <c r="BA3460" s="12"/>
      <c r="BB3460" s="12"/>
      <c r="BC3460" s="12"/>
      <c r="BD3460" s="12"/>
      <c r="BE3460" s="12"/>
      <c r="BF3460" s="12"/>
      <c r="BG3460" s="12"/>
      <c r="BH3460" s="12"/>
      <c r="BI3460" s="12"/>
      <c r="BJ3460" s="13"/>
      <c r="BK3460" s="13"/>
      <c r="BL3460" s="13"/>
      <c r="BM3460" s="13"/>
      <c r="BN3460" s="13"/>
    </row>
    <row r="3461" spans="1:66" x14ac:dyDescent="0.25">
      <c r="A3461" s="10"/>
      <c r="B3461" s="10"/>
      <c r="C3461" s="10"/>
      <c r="D3461" s="18"/>
      <c r="E3461" s="10"/>
      <c r="F3461" s="10"/>
      <c r="G3461" s="10"/>
      <c r="H3461" s="10"/>
      <c r="I3461" s="10"/>
      <c r="J3461" s="10"/>
      <c r="K3461" s="11"/>
      <c r="L3461" s="11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2"/>
      <c r="AS3461" s="12"/>
      <c r="AT3461" s="12"/>
      <c r="AU3461" s="12"/>
      <c r="AV3461" s="12"/>
      <c r="AW3461" s="12"/>
      <c r="AX3461" s="12"/>
      <c r="AY3461" s="12"/>
      <c r="AZ3461" s="12"/>
      <c r="BA3461" s="12"/>
      <c r="BB3461" s="12"/>
      <c r="BC3461" s="12"/>
      <c r="BD3461" s="12"/>
      <c r="BE3461" s="12"/>
      <c r="BF3461" s="12"/>
      <c r="BG3461" s="12"/>
      <c r="BH3461" s="12"/>
      <c r="BI3461" s="12"/>
      <c r="BJ3461" s="13"/>
      <c r="BK3461" s="13"/>
      <c r="BL3461" s="13"/>
      <c r="BM3461" s="13"/>
      <c r="BN3461" s="13"/>
    </row>
    <row r="3462" spans="1:66" x14ac:dyDescent="0.25">
      <c r="A3462" s="10"/>
      <c r="B3462" s="10"/>
      <c r="C3462" s="10"/>
      <c r="D3462" s="18"/>
      <c r="E3462" s="10"/>
      <c r="F3462" s="10"/>
      <c r="G3462" s="10"/>
      <c r="H3462" s="10"/>
      <c r="I3462" s="10"/>
      <c r="J3462" s="10"/>
      <c r="K3462" s="11"/>
      <c r="L3462" s="11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  <c r="W3462" s="12"/>
      <c r="X3462" s="12"/>
      <c r="Y3462" s="12"/>
      <c r="Z3462" s="12"/>
      <c r="AA3462" s="12"/>
      <c r="AB3462" s="12"/>
      <c r="AC3462" s="12"/>
      <c r="AD3462" s="12"/>
      <c r="AE3462" s="12"/>
      <c r="AF3462" s="12"/>
      <c r="AG3462" s="12"/>
      <c r="AH3462" s="12"/>
      <c r="AI3462" s="12"/>
      <c r="AJ3462" s="12"/>
      <c r="AK3462" s="12"/>
      <c r="AL3462" s="12"/>
      <c r="AM3462" s="12"/>
      <c r="AN3462" s="12"/>
      <c r="AO3462" s="12"/>
      <c r="AP3462" s="12"/>
      <c r="AQ3462" s="12"/>
      <c r="AR3462" s="12"/>
      <c r="AS3462" s="12"/>
      <c r="AT3462" s="12"/>
      <c r="AU3462" s="12"/>
      <c r="AV3462" s="12"/>
      <c r="AW3462" s="12"/>
      <c r="AX3462" s="12"/>
      <c r="AY3462" s="12"/>
      <c r="AZ3462" s="12"/>
      <c r="BA3462" s="12"/>
      <c r="BB3462" s="12"/>
      <c r="BC3462" s="12"/>
      <c r="BD3462" s="12"/>
      <c r="BE3462" s="12"/>
      <c r="BF3462" s="12"/>
      <c r="BG3462" s="12"/>
      <c r="BH3462" s="12"/>
      <c r="BI3462" s="12"/>
      <c r="BJ3462" s="13"/>
      <c r="BK3462" s="13"/>
      <c r="BL3462" s="13"/>
      <c r="BM3462" s="13"/>
      <c r="BN3462" s="13"/>
    </row>
    <row r="3463" spans="1:66" x14ac:dyDescent="0.25">
      <c r="A3463" s="10"/>
      <c r="B3463" s="10"/>
      <c r="C3463" s="10"/>
      <c r="D3463" s="18"/>
      <c r="E3463" s="10"/>
      <c r="F3463" s="10"/>
      <c r="G3463" s="10"/>
      <c r="H3463" s="10"/>
      <c r="I3463" s="10"/>
      <c r="J3463" s="10"/>
      <c r="K3463" s="11"/>
      <c r="L3463" s="11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2"/>
      <c r="AS3463" s="12"/>
      <c r="AT3463" s="12"/>
      <c r="AU3463" s="12"/>
      <c r="AV3463" s="12"/>
      <c r="AW3463" s="12"/>
      <c r="AX3463" s="12"/>
      <c r="AY3463" s="12"/>
      <c r="AZ3463" s="12"/>
      <c r="BA3463" s="12"/>
      <c r="BB3463" s="12"/>
      <c r="BC3463" s="12"/>
      <c r="BD3463" s="12"/>
      <c r="BE3463" s="12"/>
      <c r="BF3463" s="12"/>
      <c r="BG3463" s="12"/>
      <c r="BH3463" s="12"/>
      <c r="BI3463" s="12"/>
      <c r="BJ3463" s="13"/>
      <c r="BK3463" s="13"/>
      <c r="BL3463" s="13"/>
      <c r="BM3463" s="13"/>
      <c r="BN3463" s="13"/>
    </row>
    <row r="3464" spans="1:66" x14ac:dyDescent="0.25">
      <c r="A3464" s="10"/>
      <c r="B3464" s="10"/>
      <c r="C3464" s="10"/>
      <c r="D3464" s="18"/>
      <c r="E3464" s="10"/>
      <c r="F3464" s="10"/>
      <c r="G3464" s="10"/>
      <c r="H3464" s="10"/>
      <c r="I3464" s="10"/>
      <c r="J3464" s="10"/>
      <c r="K3464" s="11"/>
      <c r="L3464" s="11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12"/>
      <c r="Z3464" s="12"/>
      <c r="AA3464" s="12"/>
      <c r="AB3464" s="12"/>
      <c r="AC3464" s="12"/>
      <c r="AD3464" s="12"/>
      <c r="AE3464" s="12"/>
      <c r="AF3464" s="12"/>
      <c r="AG3464" s="12"/>
      <c r="AH3464" s="12"/>
      <c r="AI3464" s="12"/>
      <c r="AJ3464" s="12"/>
      <c r="AK3464" s="12"/>
      <c r="AL3464" s="12"/>
      <c r="AM3464" s="12"/>
      <c r="AN3464" s="12"/>
      <c r="AO3464" s="12"/>
      <c r="AP3464" s="12"/>
      <c r="AQ3464" s="12"/>
      <c r="AR3464" s="12"/>
      <c r="AS3464" s="12"/>
      <c r="AT3464" s="12"/>
      <c r="AU3464" s="12"/>
      <c r="AV3464" s="12"/>
      <c r="AW3464" s="12"/>
      <c r="AX3464" s="12"/>
      <c r="AY3464" s="12"/>
      <c r="AZ3464" s="12"/>
      <c r="BA3464" s="12"/>
      <c r="BB3464" s="12"/>
      <c r="BC3464" s="12"/>
      <c r="BD3464" s="12"/>
      <c r="BE3464" s="12"/>
      <c r="BF3464" s="12"/>
      <c r="BG3464" s="12"/>
      <c r="BH3464" s="12"/>
      <c r="BI3464" s="12"/>
      <c r="BJ3464" s="13"/>
      <c r="BK3464" s="13"/>
      <c r="BL3464" s="13"/>
      <c r="BM3464" s="13"/>
      <c r="BN3464" s="13"/>
    </row>
    <row r="3465" spans="1:66" x14ac:dyDescent="0.25">
      <c r="A3465" s="10"/>
      <c r="B3465" s="10"/>
      <c r="C3465" s="10"/>
      <c r="D3465" s="18"/>
      <c r="E3465" s="10"/>
      <c r="F3465" s="10"/>
      <c r="G3465" s="10"/>
      <c r="H3465" s="10"/>
      <c r="I3465" s="10"/>
      <c r="J3465" s="10"/>
      <c r="K3465" s="11"/>
      <c r="L3465" s="11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2"/>
      <c r="AS3465" s="12"/>
      <c r="AT3465" s="12"/>
      <c r="AU3465" s="12"/>
      <c r="AV3465" s="12"/>
      <c r="AW3465" s="12"/>
      <c r="AX3465" s="12"/>
      <c r="AY3465" s="12"/>
      <c r="AZ3465" s="12"/>
      <c r="BA3465" s="12"/>
      <c r="BB3465" s="12"/>
      <c r="BC3465" s="12"/>
      <c r="BD3465" s="12"/>
      <c r="BE3465" s="12"/>
      <c r="BF3465" s="12"/>
      <c r="BG3465" s="12"/>
      <c r="BH3465" s="12"/>
      <c r="BI3465" s="12"/>
      <c r="BJ3465" s="13"/>
      <c r="BK3465" s="13"/>
      <c r="BL3465" s="13"/>
      <c r="BM3465" s="13"/>
      <c r="BN3465" s="13"/>
    </row>
    <row r="3466" spans="1:66" x14ac:dyDescent="0.25">
      <c r="A3466" s="10"/>
      <c r="B3466" s="10"/>
      <c r="C3466" s="10"/>
      <c r="D3466" s="18"/>
      <c r="E3466" s="10"/>
      <c r="F3466" s="10"/>
      <c r="G3466" s="10"/>
      <c r="H3466" s="10"/>
      <c r="I3466" s="10"/>
      <c r="J3466" s="10"/>
      <c r="K3466" s="11"/>
      <c r="L3466" s="11"/>
      <c r="M3466" s="12"/>
      <c r="N3466" s="12"/>
      <c r="O3466" s="12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  <c r="AE3466" s="12"/>
      <c r="AF3466" s="12"/>
      <c r="AG3466" s="12"/>
      <c r="AH3466" s="12"/>
      <c r="AI3466" s="12"/>
      <c r="AJ3466" s="12"/>
      <c r="AK3466" s="12"/>
      <c r="AL3466" s="12"/>
      <c r="AM3466" s="12"/>
      <c r="AN3466" s="12"/>
      <c r="AO3466" s="12"/>
      <c r="AP3466" s="12"/>
      <c r="AQ3466" s="12"/>
      <c r="AR3466" s="12"/>
      <c r="AS3466" s="12"/>
      <c r="AT3466" s="12"/>
      <c r="AU3466" s="12"/>
      <c r="AV3466" s="12"/>
      <c r="AW3466" s="12"/>
      <c r="AX3466" s="12"/>
      <c r="AY3466" s="12"/>
      <c r="AZ3466" s="12"/>
      <c r="BA3466" s="12"/>
      <c r="BB3466" s="12"/>
      <c r="BC3466" s="12"/>
      <c r="BD3466" s="12"/>
      <c r="BE3466" s="12"/>
      <c r="BF3466" s="12"/>
      <c r="BG3466" s="12"/>
      <c r="BH3466" s="12"/>
      <c r="BI3466" s="12"/>
      <c r="BJ3466" s="13"/>
      <c r="BK3466" s="13"/>
      <c r="BL3466" s="13"/>
      <c r="BM3466" s="13"/>
      <c r="BN3466" s="13"/>
    </row>
    <row r="3467" spans="1:66" x14ac:dyDescent="0.25">
      <c r="A3467" s="10"/>
      <c r="B3467" s="10"/>
      <c r="C3467" s="10"/>
      <c r="D3467" s="18"/>
      <c r="E3467" s="10"/>
      <c r="F3467" s="10"/>
      <c r="G3467" s="10"/>
      <c r="H3467" s="10"/>
      <c r="I3467" s="10"/>
      <c r="J3467" s="10"/>
      <c r="K3467" s="11"/>
      <c r="L3467" s="11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2"/>
      <c r="AS3467" s="12"/>
      <c r="AT3467" s="12"/>
      <c r="AU3467" s="12"/>
      <c r="AV3467" s="12"/>
      <c r="AW3467" s="12"/>
      <c r="AX3467" s="12"/>
      <c r="AY3467" s="12"/>
      <c r="AZ3467" s="12"/>
      <c r="BA3467" s="12"/>
      <c r="BB3467" s="12"/>
      <c r="BC3467" s="12"/>
      <c r="BD3467" s="12"/>
      <c r="BE3467" s="12"/>
      <c r="BF3467" s="12"/>
      <c r="BG3467" s="12"/>
      <c r="BH3467" s="12"/>
      <c r="BI3467" s="12"/>
      <c r="BJ3467" s="13"/>
      <c r="BK3467" s="13"/>
      <c r="BL3467" s="13"/>
      <c r="BM3467" s="13"/>
      <c r="BN3467" s="13"/>
    </row>
    <row r="3468" spans="1:66" x14ac:dyDescent="0.25">
      <c r="A3468" s="10"/>
      <c r="B3468" s="10"/>
      <c r="C3468" s="10"/>
      <c r="D3468" s="18"/>
      <c r="E3468" s="10"/>
      <c r="F3468" s="10"/>
      <c r="G3468" s="10"/>
      <c r="H3468" s="10"/>
      <c r="I3468" s="10"/>
      <c r="J3468" s="10"/>
      <c r="K3468" s="11"/>
      <c r="L3468" s="11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  <c r="AE3468" s="12"/>
      <c r="AF3468" s="12"/>
      <c r="AG3468" s="12"/>
      <c r="AH3468" s="12"/>
      <c r="AI3468" s="12"/>
      <c r="AJ3468" s="12"/>
      <c r="AK3468" s="12"/>
      <c r="AL3468" s="12"/>
      <c r="AM3468" s="12"/>
      <c r="AN3468" s="12"/>
      <c r="AO3468" s="12"/>
      <c r="AP3468" s="12"/>
      <c r="AQ3468" s="12"/>
      <c r="AR3468" s="12"/>
      <c r="AS3468" s="12"/>
      <c r="AT3468" s="12"/>
      <c r="AU3468" s="12"/>
      <c r="AV3468" s="12"/>
      <c r="AW3468" s="12"/>
      <c r="AX3468" s="12"/>
      <c r="AY3468" s="12"/>
      <c r="AZ3468" s="12"/>
      <c r="BA3468" s="12"/>
      <c r="BB3468" s="12"/>
      <c r="BC3468" s="12"/>
      <c r="BD3468" s="12"/>
      <c r="BE3468" s="12"/>
      <c r="BF3468" s="12"/>
      <c r="BG3468" s="12"/>
      <c r="BH3468" s="12"/>
      <c r="BI3468" s="12"/>
      <c r="BJ3468" s="13"/>
      <c r="BK3468" s="13"/>
      <c r="BL3468" s="13"/>
      <c r="BM3468" s="13"/>
      <c r="BN3468" s="13"/>
    </row>
    <row r="3469" spans="1:66" x14ac:dyDescent="0.25">
      <c r="A3469" s="10"/>
      <c r="B3469" s="10"/>
      <c r="C3469" s="10"/>
      <c r="D3469" s="18"/>
      <c r="E3469" s="10"/>
      <c r="F3469" s="10"/>
      <c r="G3469" s="10"/>
      <c r="H3469" s="10"/>
      <c r="I3469" s="10"/>
      <c r="J3469" s="10"/>
      <c r="K3469" s="11"/>
      <c r="L3469" s="11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2"/>
      <c r="AS3469" s="12"/>
      <c r="AT3469" s="12"/>
      <c r="AU3469" s="12"/>
      <c r="AV3469" s="12"/>
      <c r="AW3469" s="12"/>
      <c r="AX3469" s="12"/>
      <c r="AY3469" s="12"/>
      <c r="AZ3469" s="12"/>
      <c r="BA3469" s="12"/>
      <c r="BB3469" s="12"/>
      <c r="BC3469" s="12"/>
      <c r="BD3469" s="12"/>
      <c r="BE3469" s="12"/>
      <c r="BF3469" s="12"/>
      <c r="BG3469" s="12"/>
      <c r="BH3469" s="12"/>
      <c r="BI3469" s="12"/>
      <c r="BJ3469" s="13"/>
      <c r="BK3469" s="13"/>
      <c r="BL3469" s="13"/>
      <c r="BM3469" s="13"/>
      <c r="BN3469" s="13"/>
    </row>
    <row r="3470" spans="1:66" x14ac:dyDescent="0.25">
      <c r="A3470" s="10"/>
      <c r="B3470" s="10"/>
      <c r="C3470" s="10"/>
      <c r="D3470" s="18"/>
      <c r="E3470" s="10"/>
      <c r="F3470" s="10"/>
      <c r="G3470" s="10"/>
      <c r="H3470" s="10"/>
      <c r="I3470" s="10"/>
      <c r="J3470" s="10"/>
      <c r="K3470" s="11"/>
      <c r="L3470" s="11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12"/>
      <c r="AF3470" s="12"/>
      <c r="AG3470" s="12"/>
      <c r="AH3470" s="12"/>
      <c r="AI3470" s="12"/>
      <c r="AJ3470" s="12"/>
      <c r="AK3470" s="12"/>
      <c r="AL3470" s="12"/>
      <c r="AM3470" s="12"/>
      <c r="AN3470" s="12"/>
      <c r="AO3470" s="12"/>
      <c r="AP3470" s="12"/>
      <c r="AQ3470" s="12"/>
      <c r="AR3470" s="12"/>
      <c r="AS3470" s="12"/>
      <c r="AT3470" s="12"/>
      <c r="AU3470" s="12"/>
      <c r="AV3470" s="12"/>
      <c r="AW3470" s="12"/>
      <c r="AX3470" s="12"/>
      <c r="AY3470" s="12"/>
      <c r="AZ3470" s="12"/>
      <c r="BA3470" s="12"/>
      <c r="BB3470" s="12"/>
      <c r="BC3470" s="12"/>
      <c r="BD3470" s="12"/>
      <c r="BE3470" s="12"/>
      <c r="BF3470" s="12"/>
      <c r="BG3470" s="12"/>
      <c r="BH3470" s="12"/>
      <c r="BI3470" s="12"/>
      <c r="BJ3470" s="13"/>
      <c r="BK3470" s="13"/>
      <c r="BL3470" s="13"/>
      <c r="BM3470" s="13"/>
      <c r="BN3470" s="13"/>
    </row>
    <row r="3471" spans="1:66" x14ac:dyDescent="0.25">
      <c r="A3471" s="10"/>
      <c r="B3471" s="10"/>
      <c r="C3471" s="10"/>
      <c r="D3471" s="18"/>
      <c r="E3471" s="10"/>
      <c r="F3471" s="10"/>
      <c r="G3471" s="10"/>
      <c r="H3471" s="10"/>
      <c r="I3471" s="10"/>
      <c r="J3471" s="10"/>
      <c r="K3471" s="11"/>
      <c r="L3471" s="11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2"/>
      <c r="AS3471" s="12"/>
      <c r="AT3471" s="12"/>
      <c r="AU3471" s="12"/>
      <c r="AV3471" s="12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12"/>
      <c r="BG3471" s="12"/>
      <c r="BH3471" s="12"/>
      <c r="BI3471" s="12"/>
      <c r="BJ3471" s="13"/>
      <c r="BK3471" s="13"/>
      <c r="BL3471" s="13"/>
      <c r="BM3471" s="13"/>
      <c r="BN3471" s="13"/>
    </row>
    <row r="3472" spans="1:66" x14ac:dyDescent="0.25">
      <c r="A3472" s="10"/>
      <c r="B3472" s="10"/>
      <c r="C3472" s="10"/>
      <c r="D3472" s="18"/>
      <c r="E3472" s="10"/>
      <c r="F3472" s="10"/>
      <c r="G3472" s="10"/>
      <c r="H3472" s="10"/>
      <c r="I3472" s="10"/>
      <c r="J3472" s="10"/>
      <c r="K3472" s="11"/>
      <c r="L3472" s="11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  <c r="AE3472" s="12"/>
      <c r="AF3472" s="12"/>
      <c r="AG3472" s="12"/>
      <c r="AH3472" s="12"/>
      <c r="AI3472" s="12"/>
      <c r="AJ3472" s="12"/>
      <c r="AK3472" s="12"/>
      <c r="AL3472" s="12"/>
      <c r="AM3472" s="12"/>
      <c r="AN3472" s="12"/>
      <c r="AO3472" s="12"/>
      <c r="AP3472" s="12"/>
      <c r="AQ3472" s="12"/>
      <c r="AR3472" s="12"/>
      <c r="AS3472" s="12"/>
      <c r="AT3472" s="12"/>
      <c r="AU3472" s="12"/>
      <c r="AV3472" s="12"/>
      <c r="AW3472" s="12"/>
      <c r="AX3472" s="12"/>
      <c r="AY3472" s="12"/>
      <c r="AZ3472" s="12"/>
      <c r="BA3472" s="12"/>
      <c r="BB3472" s="12"/>
      <c r="BC3472" s="12"/>
      <c r="BD3472" s="12"/>
      <c r="BE3472" s="12"/>
      <c r="BF3472" s="12"/>
      <c r="BG3472" s="12"/>
      <c r="BH3472" s="12"/>
      <c r="BI3472" s="12"/>
      <c r="BJ3472" s="13"/>
      <c r="BK3472" s="13"/>
      <c r="BL3472" s="13"/>
      <c r="BM3472" s="13"/>
      <c r="BN3472" s="13"/>
    </row>
    <row r="3473" spans="1:66" x14ac:dyDescent="0.25">
      <c r="A3473" s="10"/>
      <c r="B3473" s="10"/>
      <c r="C3473" s="10"/>
      <c r="D3473" s="18"/>
      <c r="E3473" s="10"/>
      <c r="F3473" s="10"/>
      <c r="G3473" s="10"/>
      <c r="H3473" s="10"/>
      <c r="I3473" s="10"/>
      <c r="J3473" s="10"/>
      <c r="K3473" s="11"/>
      <c r="L3473" s="11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2"/>
      <c r="AS3473" s="12"/>
      <c r="AT3473" s="12"/>
      <c r="AU3473" s="12"/>
      <c r="AV3473" s="12"/>
      <c r="AW3473" s="12"/>
      <c r="AX3473" s="12"/>
      <c r="AY3473" s="12"/>
      <c r="AZ3473" s="12"/>
      <c r="BA3473" s="12"/>
      <c r="BB3473" s="12"/>
      <c r="BC3473" s="12"/>
      <c r="BD3473" s="12"/>
      <c r="BE3473" s="12"/>
      <c r="BF3473" s="12"/>
      <c r="BG3473" s="12"/>
      <c r="BH3473" s="12"/>
      <c r="BI3473" s="12"/>
      <c r="BJ3473" s="13"/>
      <c r="BK3473" s="13"/>
      <c r="BL3473" s="13"/>
      <c r="BM3473" s="13"/>
      <c r="BN3473" s="13"/>
    </row>
    <row r="3474" spans="1:66" x14ac:dyDescent="0.25">
      <c r="A3474" s="10"/>
      <c r="B3474" s="10"/>
      <c r="C3474" s="10"/>
      <c r="D3474" s="18"/>
      <c r="E3474" s="10"/>
      <c r="F3474" s="10"/>
      <c r="G3474" s="10"/>
      <c r="H3474" s="10"/>
      <c r="I3474" s="10"/>
      <c r="J3474" s="10"/>
      <c r="K3474" s="11"/>
      <c r="L3474" s="11"/>
      <c r="M3474" s="12"/>
      <c r="N3474" s="12"/>
      <c r="O3474" s="12"/>
      <c r="P3474" s="12"/>
      <c r="Q3474" s="12"/>
      <c r="R3474" s="12"/>
      <c r="S3474" s="12"/>
      <c r="T3474" s="12"/>
      <c r="U3474" s="12"/>
      <c r="V3474" s="12"/>
      <c r="W3474" s="12"/>
      <c r="X3474" s="12"/>
      <c r="Y3474" s="12"/>
      <c r="Z3474" s="12"/>
      <c r="AA3474" s="12"/>
      <c r="AB3474" s="12"/>
      <c r="AC3474" s="12"/>
      <c r="AD3474" s="12"/>
      <c r="AE3474" s="12"/>
      <c r="AF3474" s="12"/>
      <c r="AG3474" s="12"/>
      <c r="AH3474" s="12"/>
      <c r="AI3474" s="12"/>
      <c r="AJ3474" s="12"/>
      <c r="AK3474" s="12"/>
      <c r="AL3474" s="12"/>
      <c r="AM3474" s="12"/>
      <c r="AN3474" s="12"/>
      <c r="AO3474" s="12"/>
      <c r="AP3474" s="12"/>
      <c r="AQ3474" s="12"/>
      <c r="AR3474" s="12"/>
      <c r="AS3474" s="12"/>
      <c r="AT3474" s="12"/>
      <c r="AU3474" s="12"/>
      <c r="AV3474" s="12"/>
      <c r="AW3474" s="12"/>
      <c r="AX3474" s="12"/>
      <c r="AY3474" s="12"/>
      <c r="AZ3474" s="12"/>
      <c r="BA3474" s="12"/>
      <c r="BB3474" s="12"/>
      <c r="BC3474" s="12"/>
      <c r="BD3474" s="12"/>
      <c r="BE3474" s="12"/>
      <c r="BF3474" s="12"/>
      <c r="BG3474" s="12"/>
      <c r="BH3474" s="12"/>
      <c r="BI3474" s="12"/>
      <c r="BJ3474" s="13"/>
      <c r="BK3474" s="13"/>
      <c r="BL3474" s="13"/>
      <c r="BM3474" s="13"/>
      <c r="BN3474" s="13"/>
    </row>
    <row r="3475" spans="1:66" x14ac:dyDescent="0.25">
      <c r="A3475" s="10"/>
      <c r="B3475" s="10"/>
      <c r="C3475" s="10"/>
      <c r="D3475" s="18"/>
      <c r="E3475" s="10"/>
      <c r="F3475" s="10"/>
      <c r="G3475" s="10"/>
      <c r="H3475" s="10"/>
      <c r="I3475" s="10"/>
      <c r="J3475" s="10"/>
      <c r="K3475" s="11"/>
      <c r="L3475" s="11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2"/>
      <c r="AS3475" s="12"/>
      <c r="AT3475" s="12"/>
      <c r="AU3475" s="12"/>
      <c r="AV3475" s="12"/>
      <c r="AW3475" s="12"/>
      <c r="AX3475" s="12"/>
      <c r="AY3475" s="12"/>
      <c r="AZ3475" s="12"/>
      <c r="BA3475" s="12"/>
      <c r="BB3475" s="12"/>
      <c r="BC3475" s="12"/>
      <c r="BD3475" s="12"/>
      <c r="BE3475" s="12"/>
      <c r="BF3475" s="12"/>
      <c r="BG3475" s="12"/>
      <c r="BH3475" s="12"/>
      <c r="BI3475" s="12"/>
      <c r="BJ3475" s="13"/>
      <c r="BK3475" s="13"/>
      <c r="BL3475" s="13"/>
      <c r="BM3475" s="13"/>
      <c r="BN3475" s="13"/>
    </row>
    <row r="3476" spans="1:66" x14ac:dyDescent="0.25">
      <c r="A3476" s="10"/>
      <c r="B3476" s="10"/>
      <c r="C3476" s="10"/>
      <c r="D3476" s="18"/>
      <c r="E3476" s="10"/>
      <c r="F3476" s="10"/>
      <c r="G3476" s="10"/>
      <c r="H3476" s="10"/>
      <c r="I3476" s="10"/>
      <c r="J3476" s="10"/>
      <c r="K3476" s="11"/>
      <c r="L3476" s="11"/>
      <c r="M3476" s="12"/>
      <c r="N3476" s="12"/>
      <c r="O3476" s="12"/>
      <c r="P3476" s="12"/>
      <c r="Q3476" s="12"/>
      <c r="R3476" s="12"/>
      <c r="S3476" s="12"/>
      <c r="T3476" s="12"/>
      <c r="U3476" s="12"/>
      <c r="V3476" s="12"/>
      <c r="W3476" s="12"/>
      <c r="X3476" s="12"/>
      <c r="Y3476" s="12"/>
      <c r="Z3476" s="12"/>
      <c r="AA3476" s="12"/>
      <c r="AB3476" s="12"/>
      <c r="AC3476" s="12"/>
      <c r="AD3476" s="12"/>
      <c r="AE3476" s="12"/>
      <c r="AF3476" s="12"/>
      <c r="AG3476" s="12"/>
      <c r="AH3476" s="12"/>
      <c r="AI3476" s="12"/>
      <c r="AJ3476" s="12"/>
      <c r="AK3476" s="12"/>
      <c r="AL3476" s="12"/>
      <c r="AM3476" s="12"/>
      <c r="AN3476" s="12"/>
      <c r="AO3476" s="12"/>
      <c r="AP3476" s="12"/>
      <c r="AQ3476" s="12"/>
      <c r="AR3476" s="12"/>
      <c r="AS3476" s="12"/>
      <c r="AT3476" s="12"/>
      <c r="AU3476" s="12"/>
      <c r="AV3476" s="12"/>
      <c r="AW3476" s="12"/>
      <c r="AX3476" s="12"/>
      <c r="AY3476" s="12"/>
      <c r="AZ3476" s="12"/>
      <c r="BA3476" s="12"/>
      <c r="BB3476" s="12"/>
      <c r="BC3476" s="12"/>
      <c r="BD3476" s="12"/>
      <c r="BE3476" s="12"/>
      <c r="BF3476" s="12"/>
      <c r="BG3476" s="12"/>
      <c r="BH3476" s="12"/>
      <c r="BI3476" s="12"/>
      <c r="BJ3476" s="13"/>
      <c r="BK3476" s="13"/>
      <c r="BL3476" s="13"/>
      <c r="BM3476" s="13"/>
      <c r="BN3476" s="13"/>
    </row>
    <row r="3477" spans="1:66" x14ac:dyDescent="0.25">
      <c r="A3477" s="10"/>
      <c r="B3477" s="10"/>
      <c r="C3477" s="10"/>
      <c r="D3477" s="18"/>
      <c r="E3477" s="10"/>
      <c r="F3477" s="10"/>
      <c r="G3477" s="10"/>
      <c r="H3477" s="10"/>
      <c r="I3477" s="10"/>
      <c r="J3477" s="10"/>
      <c r="K3477" s="11"/>
      <c r="L3477" s="11"/>
      <c r="M3477" s="12"/>
      <c r="N3477" s="12"/>
      <c r="O3477" s="12"/>
      <c r="P3477" s="12"/>
      <c r="Q3477" s="12"/>
      <c r="R3477" s="12"/>
      <c r="S3477" s="12"/>
      <c r="T3477" s="12"/>
      <c r="U3477" s="12"/>
      <c r="V3477" s="12"/>
      <c r="W3477" s="12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2"/>
      <c r="AS3477" s="12"/>
      <c r="AT3477" s="12"/>
      <c r="AU3477" s="12"/>
      <c r="AV3477" s="12"/>
      <c r="AW3477" s="12"/>
      <c r="AX3477" s="12"/>
      <c r="AY3477" s="12"/>
      <c r="AZ3477" s="12"/>
      <c r="BA3477" s="12"/>
      <c r="BB3477" s="12"/>
      <c r="BC3477" s="12"/>
      <c r="BD3477" s="12"/>
      <c r="BE3477" s="12"/>
      <c r="BF3477" s="12"/>
      <c r="BG3477" s="12"/>
      <c r="BH3477" s="12"/>
      <c r="BI3477" s="12"/>
      <c r="BJ3477" s="13"/>
      <c r="BK3477" s="13"/>
      <c r="BL3477" s="13"/>
      <c r="BM3477" s="13"/>
      <c r="BN3477" s="13"/>
    </row>
    <row r="3478" spans="1:66" s="14" customFormat="1" x14ac:dyDescent="0.25">
      <c r="A3478" s="10"/>
      <c r="B3478" s="10"/>
      <c r="C3478" s="10"/>
      <c r="D3478" s="18"/>
      <c r="E3478" s="10"/>
      <c r="F3478" s="10"/>
      <c r="G3478" s="10"/>
      <c r="H3478" s="10"/>
      <c r="I3478" s="10"/>
      <c r="J3478" s="10"/>
      <c r="K3478" s="11"/>
      <c r="L3478" s="11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12"/>
      <c r="AE3478" s="12"/>
      <c r="AF3478" s="12"/>
      <c r="AG3478" s="12"/>
      <c r="AH3478" s="12"/>
      <c r="AI3478" s="12"/>
      <c r="AJ3478" s="12"/>
      <c r="AK3478" s="12"/>
      <c r="AL3478" s="12"/>
      <c r="AM3478" s="12"/>
      <c r="AN3478" s="12"/>
      <c r="AO3478" s="12"/>
      <c r="AP3478" s="12"/>
      <c r="AQ3478" s="12"/>
      <c r="AR3478" s="12"/>
      <c r="AS3478" s="12"/>
      <c r="AT3478" s="12"/>
      <c r="AU3478" s="12"/>
      <c r="AV3478" s="12"/>
      <c r="AW3478" s="12"/>
      <c r="AX3478" s="12"/>
      <c r="AY3478" s="12"/>
      <c r="AZ3478" s="12"/>
      <c r="BA3478" s="12"/>
      <c r="BB3478" s="12"/>
      <c r="BC3478" s="12"/>
      <c r="BD3478" s="12"/>
      <c r="BE3478" s="12"/>
      <c r="BF3478" s="12"/>
      <c r="BG3478" s="12"/>
      <c r="BH3478" s="12"/>
      <c r="BI3478" s="12"/>
      <c r="BJ3478" s="13"/>
      <c r="BK3478" s="13"/>
      <c r="BL3478" s="13"/>
      <c r="BM3478" s="13"/>
      <c r="BN3478" s="13"/>
    </row>
    <row r="3479" spans="1:66" x14ac:dyDescent="0.25">
      <c r="A3479" s="10"/>
      <c r="B3479" s="10"/>
      <c r="C3479" s="10"/>
      <c r="D3479" s="24"/>
      <c r="E3479" s="10"/>
      <c r="F3479" s="10"/>
      <c r="G3479" s="10"/>
      <c r="H3479" s="10"/>
      <c r="I3479" s="10"/>
      <c r="J3479" s="10"/>
      <c r="K3479" s="11"/>
      <c r="L3479" s="11"/>
      <c r="M3479" s="12"/>
      <c r="N3479" s="12"/>
      <c r="O3479" s="12"/>
      <c r="P3479" s="12"/>
      <c r="Q3479" s="12"/>
      <c r="R3479" s="12"/>
      <c r="S3479" s="12"/>
      <c r="T3479" s="12"/>
      <c r="U3479" s="12"/>
      <c r="V3479" s="12"/>
      <c r="W3479" s="12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2"/>
      <c r="AS3479" s="12"/>
      <c r="AT3479" s="12"/>
      <c r="AU3479" s="12"/>
      <c r="AV3479" s="12"/>
      <c r="AW3479" s="12"/>
      <c r="AX3479" s="12"/>
      <c r="AY3479" s="12"/>
      <c r="AZ3479" s="12"/>
      <c r="BA3479" s="12"/>
      <c r="BB3479" s="12"/>
      <c r="BC3479" s="12"/>
      <c r="BD3479" s="12"/>
      <c r="BE3479" s="12"/>
      <c r="BF3479" s="12"/>
      <c r="BG3479" s="12"/>
      <c r="BH3479" s="12"/>
      <c r="BI3479" s="12"/>
      <c r="BJ3479" s="13"/>
      <c r="BK3479" s="13"/>
      <c r="BL3479" s="13"/>
      <c r="BM3479" s="13"/>
      <c r="BN3479" s="13"/>
    </row>
    <row r="3480" spans="1:66" x14ac:dyDescent="0.25">
      <c r="A3480" s="10"/>
      <c r="B3480" s="10"/>
      <c r="C3480" s="10"/>
      <c r="D3480" s="24"/>
      <c r="E3480" s="10"/>
      <c r="F3480" s="10"/>
      <c r="G3480" s="10"/>
      <c r="H3480" s="10"/>
      <c r="I3480" s="10"/>
      <c r="J3480" s="10"/>
      <c r="K3480" s="11"/>
      <c r="L3480" s="11"/>
      <c r="M3480" s="12"/>
      <c r="N3480" s="12"/>
      <c r="O3480" s="12"/>
      <c r="P3480" s="12"/>
      <c r="Q3480" s="12"/>
      <c r="R3480" s="12"/>
      <c r="S3480" s="12"/>
      <c r="T3480" s="12"/>
      <c r="U3480" s="12"/>
      <c r="V3480" s="12"/>
      <c r="W3480" s="12"/>
      <c r="X3480" s="12"/>
      <c r="Y3480" s="12"/>
      <c r="Z3480" s="12"/>
      <c r="AA3480" s="12"/>
      <c r="AB3480" s="12"/>
      <c r="AC3480" s="12"/>
      <c r="AD3480" s="12"/>
      <c r="AE3480" s="12"/>
      <c r="AF3480" s="12"/>
      <c r="AG3480" s="12"/>
      <c r="AH3480" s="12"/>
      <c r="AI3480" s="12"/>
      <c r="AJ3480" s="12"/>
      <c r="AK3480" s="12"/>
      <c r="AL3480" s="12"/>
      <c r="AM3480" s="12"/>
      <c r="AN3480" s="12"/>
      <c r="AO3480" s="12"/>
      <c r="AP3480" s="12"/>
      <c r="AQ3480" s="12"/>
      <c r="AR3480" s="12"/>
      <c r="AS3480" s="12"/>
      <c r="AT3480" s="12"/>
      <c r="AU3480" s="12"/>
      <c r="AV3480" s="12"/>
      <c r="AW3480" s="12"/>
      <c r="AX3480" s="12"/>
      <c r="AY3480" s="12"/>
      <c r="AZ3480" s="12"/>
      <c r="BA3480" s="12"/>
      <c r="BB3480" s="12"/>
      <c r="BC3480" s="12"/>
      <c r="BD3480" s="12"/>
      <c r="BE3480" s="12"/>
      <c r="BF3480" s="12"/>
      <c r="BG3480" s="12"/>
      <c r="BH3480" s="12"/>
      <c r="BI3480" s="12"/>
      <c r="BJ3480" s="13"/>
      <c r="BK3480" s="13"/>
      <c r="BL3480" s="13"/>
      <c r="BM3480" s="13"/>
      <c r="BN3480" s="13"/>
    </row>
    <row r="3481" spans="1:66" x14ac:dyDescent="0.25">
      <c r="A3481" s="10"/>
      <c r="B3481" s="10"/>
      <c r="C3481" s="10"/>
      <c r="D3481" s="24"/>
      <c r="E3481" s="10"/>
      <c r="F3481" s="10"/>
      <c r="G3481" s="10"/>
      <c r="H3481" s="10"/>
      <c r="I3481" s="10"/>
      <c r="J3481" s="10"/>
      <c r="K3481" s="11"/>
      <c r="L3481" s="11"/>
      <c r="M3481" s="12"/>
      <c r="N3481" s="12"/>
      <c r="O3481" s="12"/>
      <c r="P3481" s="12"/>
      <c r="Q3481" s="12"/>
      <c r="R3481" s="12"/>
      <c r="S3481" s="12"/>
      <c r="T3481" s="12"/>
      <c r="U3481" s="12"/>
      <c r="V3481" s="12"/>
      <c r="W3481" s="12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2"/>
      <c r="AS3481" s="12"/>
      <c r="AT3481" s="12"/>
      <c r="AU3481" s="12"/>
      <c r="AV3481" s="12"/>
      <c r="AW3481" s="12"/>
      <c r="AX3481" s="12"/>
      <c r="AY3481" s="12"/>
      <c r="AZ3481" s="12"/>
      <c r="BA3481" s="12"/>
      <c r="BB3481" s="12"/>
      <c r="BC3481" s="12"/>
      <c r="BD3481" s="12"/>
      <c r="BE3481" s="12"/>
      <c r="BF3481" s="12"/>
      <c r="BG3481" s="12"/>
      <c r="BH3481" s="12"/>
      <c r="BI3481" s="12"/>
      <c r="BJ3481" s="13"/>
      <c r="BK3481" s="13"/>
      <c r="BL3481" s="13"/>
      <c r="BM3481" s="13"/>
      <c r="BN3481" s="13"/>
    </row>
    <row r="3482" spans="1:66" x14ac:dyDescent="0.25">
      <c r="A3482" s="10"/>
      <c r="B3482" s="10"/>
      <c r="C3482" s="10"/>
      <c r="D3482" s="24"/>
      <c r="E3482" s="10"/>
      <c r="F3482" s="10"/>
      <c r="G3482" s="10"/>
      <c r="H3482" s="10"/>
      <c r="I3482" s="10"/>
      <c r="J3482" s="10"/>
      <c r="K3482" s="11"/>
      <c r="L3482" s="11"/>
      <c r="M3482" s="12"/>
      <c r="N3482" s="12"/>
      <c r="O3482" s="12"/>
      <c r="P3482" s="12"/>
      <c r="Q3482" s="12"/>
      <c r="R3482" s="12"/>
      <c r="S3482" s="12"/>
      <c r="T3482" s="12"/>
      <c r="U3482" s="12"/>
      <c r="V3482" s="12"/>
      <c r="W3482" s="12"/>
      <c r="X3482" s="12"/>
      <c r="Y3482" s="12"/>
      <c r="Z3482" s="12"/>
      <c r="AA3482" s="12"/>
      <c r="AB3482" s="12"/>
      <c r="AC3482" s="12"/>
      <c r="AD3482" s="12"/>
      <c r="AE3482" s="12"/>
      <c r="AF3482" s="12"/>
      <c r="AG3482" s="12"/>
      <c r="AH3482" s="12"/>
      <c r="AI3482" s="12"/>
      <c r="AJ3482" s="12"/>
      <c r="AK3482" s="12"/>
      <c r="AL3482" s="12"/>
      <c r="AM3482" s="12"/>
      <c r="AN3482" s="12"/>
      <c r="AO3482" s="12"/>
      <c r="AP3482" s="12"/>
      <c r="AQ3482" s="12"/>
      <c r="AR3482" s="12"/>
      <c r="AS3482" s="12"/>
      <c r="AT3482" s="12"/>
      <c r="AU3482" s="12"/>
      <c r="AV3482" s="12"/>
      <c r="AW3482" s="12"/>
      <c r="AX3482" s="12"/>
      <c r="AY3482" s="12"/>
      <c r="AZ3482" s="12"/>
      <c r="BA3482" s="12"/>
      <c r="BB3482" s="12"/>
      <c r="BC3482" s="12"/>
      <c r="BD3482" s="12"/>
      <c r="BE3482" s="12"/>
      <c r="BF3482" s="12"/>
      <c r="BG3482" s="12"/>
      <c r="BH3482" s="12"/>
      <c r="BI3482" s="12"/>
      <c r="BJ3482" s="13"/>
      <c r="BK3482" s="13"/>
      <c r="BL3482" s="13"/>
      <c r="BM3482" s="13"/>
      <c r="BN3482" s="13"/>
    </row>
    <row r="3483" spans="1:66" x14ac:dyDescent="0.25">
      <c r="A3483" s="10"/>
      <c r="B3483" s="10"/>
      <c r="C3483" s="10"/>
      <c r="D3483" s="24"/>
      <c r="E3483" s="10"/>
      <c r="F3483" s="10"/>
      <c r="G3483" s="10"/>
      <c r="H3483" s="10"/>
      <c r="I3483" s="10"/>
      <c r="J3483" s="10"/>
      <c r="K3483" s="11"/>
      <c r="L3483" s="11"/>
      <c r="M3483" s="12"/>
      <c r="N3483" s="12"/>
      <c r="O3483" s="12"/>
      <c r="P3483" s="12"/>
      <c r="Q3483" s="12"/>
      <c r="R3483" s="12"/>
      <c r="S3483" s="12"/>
      <c r="T3483" s="12"/>
      <c r="U3483" s="12"/>
      <c r="V3483" s="12"/>
      <c r="W3483" s="12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2"/>
      <c r="AS3483" s="12"/>
      <c r="AT3483" s="12"/>
      <c r="AU3483" s="12"/>
      <c r="AV3483" s="12"/>
      <c r="AW3483" s="12"/>
      <c r="AX3483" s="12"/>
      <c r="AY3483" s="12"/>
      <c r="AZ3483" s="12"/>
      <c r="BA3483" s="12"/>
      <c r="BB3483" s="12"/>
      <c r="BC3483" s="12"/>
      <c r="BD3483" s="12"/>
      <c r="BE3483" s="12"/>
      <c r="BF3483" s="12"/>
      <c r="BG3483" s="12"/>
      <c r="BH3483" s="12"/>
      <c r="BI3483" s="12"/>
      <c r="BJ3483" s="13"/>
      <c r="BK3483" s="13"/>
      <c r="BL3483" s="13"/>
      <c r="BM3483" s="13"/>
      <c r="BN3483" s="13"/>
    </row>
    <row r="3484" spans="1:66" x14ac:dyDescent="0.25">
      <c r="A3484" s="10"/>
      <c r="B3484" s="10"/>
      <c r="C3484" s="10"/>
      <c r="D3484" s="24"/>
      <c r="E3484" s="10"/>
      <c r="F3484" s="10"/>
      <c r="G3484" s="10"/>
      <c r="H3484" s="10"/>
      <c r="I3484" s="10"/>
      <c r="J3484" s="10"/>
      <c r="K3484" s="11"/>
      <c r="L3484" s="11"/>
      <c r="M3484" s="12"/>
      <c r="N3484" s="12"/>
      <c r="O3484" s="12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12"/>
      <c r="AE3484" s="12"/>
      <c r="AF3484" s="12"/>
      <c r="AG3484" s="12"/>
      <c r="AH3484" s="12"/>
      <c r="AI3484" s="12"/>
      <c r="AJ3484" s="12"/>
      <c r="AK3484" s="12"/>
      <c r="AL3484" s="12"/>
      <c r="AM3484" s="12"/>
      <c r="AN3484" s="12"/>
      <c r="AO3484" s="12"/>
      <c r="AP3484" s="12"/>
      <c r="AQ3484" s="12"/>
      <c r="AR3484" s="12"/>
      <c r="AS3484" s="12"/>
      <c r="AT3484" s="12"/>
      <c r="AU3484" s="12"/>
      <c r="AV3484" s="12"/>
      <c r="AW3484" s="12"/>
      <c r="AX3484" s="12"/>
      <c r="AY3484" s="12"/>
      <c r="AZ3484" s="12"/>
      <c r="BA3484" s="12"/>
      <c r="BB3484" s="12"/>
      <c r="BC3484" s="12"/>
      <c r="BD3484" s="12"/>
      <c r="BE3484" s="12"/>
      <c r="BF3484" s="12"/>
      <c r="BG3484" s="12"/>
      <c r="BH3484" s="12"/>
      <c r="BI3484" s="12"/>
      <c r="BJ3484" s="13"/>
      <c r="BK3484" s="13"/>
      <c r="BL3484" s="13"/>
      <c r="BM3484" s="13"/>
      <c r="BN3484" s="13"/>
    </row>
    <row r="3485" spans="1:66" x14ac:dyDescent="0.25">
      <c r="A3485" s="10"/>
      <c r="B3485" s="10"/>
      <c r="C3485" s="10"/>
      <c r="D3485" s="24"/>
      <c r="E3485" s="10"/>
      <c r="F3485" s="10"/>
      <c r="G3485" s="10"/>
      <c r="H3485" s="10"/>
      <c r="I3485" s="10"/>
      <c r="J3485" s="10"/>
      <c r="K3485" s="11"/>
      <c r="L3485" s="11"/>
      <c r="M3485" s="12"/>
      <c r="N3485" s="12"/>
      <c r="O3485" s="12"/>
      <c r="P3485" s="12"/>
      <c r="Q3485" s="12"/>
      <c r="R3485" s="12"/>
      <c r="S3485" s="12"/>
      <c r="T3485" s="12"/>
      <c r="U3485" s="12"/>
      <c r="V3485" s="12"/>
      <c r="W3485" s="12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2"/>
      <c r="AS3485" s="12"/>
      <c r="AT3485" s="12"/>
      <c r="AU3485" s="12"/>
      <c r="AV3485" s="12"/>
      <c r="AW3485" s="12"/>
      <c r="AX3485" s="12"/>
      <c r="AY3485" s="12"/>
      <c r="AZ3485" s="12"/>
      <c r="BA3485" s="12"/>
      <c r="BB3485" s="12"/>
      <c r="BC3485" s="12"/>
      <c r="BD3485" s="12"/>
      <c r="BE3485" s="12"/>
      <c r="BF3485" s="12"/>
      <c r="BG3485" s="12"/>
      <c r="BH3485" s="12"/>
      <c r="BI3485" s="12"/>
      <c r="BJ3485" s="13"/>
      <c r="BK3485" s="13"/>
      <c r="BL3485" s="13"/>
      <c r="BM3485" s="13"/>
      <c r="BN3485" s="13"/>
    </row>
    <row r="3486" spans="1:66" x14ac:dyDescent="0.25">
      <c r="A3486" s="10"/>
      <c r="B3486" s="10"/>
      <c r="C3486" s="10"/>
      <c r="D3486" s="24"/>
      <c r="E3486" s="10"/>
      <c r="F3486" s="10"/>
      <c r="G3486" s="10"/>
      <c r="H3486" s="10"/>
      <c r="I3486" s="10"/>
      <c r="J3486" s="10"/>
      <c r="K3486" s="11"/>
      <c r="L3486" s="11"/>
      <c r="M3486" s="12"/>
      <c r="N3486" s="12"/>
      <c r="O3486" s="12"/>
      <c r="P3486" s="12"/>
      <c r="Q3486" s="12"/>
      <c r="R3486" s="12"/>
      <c r="S3486" s="12"/>
      <c r="T3486" s="12"/>
      <c r="U3486" s="12"/>
      <c r="V3486" s="12"/>
      <c r="W3486" s="12"/>
      <c r="X3486" s="12"/>
      <c r="Y3486" s="12"/>
      <c r="Z3486" s="12"/>
      <c r="AA3486" s="12"/>
      <c r="AB3486" s="12"/>
      <c r="AC3486" s="12"/>
      <c r="AD3486" s="12"/>
      <c r="AE3486" s="12"/>
      <c r="AF3486" s="12"/>
      <c r="AG3486" s="12"/>
      <c r="AH3486" s="12"/>
      <c r="AI3486" s="12"/>
      <c r="AJ3486" s="12"/>
      <c r="AK3486" s="12"/>
      <c r="AL3486" s="12"/>
      <c r="AM3486" s="12"/>
      <c r="AN3486" s="12"/>
      <c r="AO3486" s="12"/>
      <c r="AP3486" s="12"/>
      <c r="AQ3486" s="12"/>
      <c r="AR3486" s="12"/>
      <c r="AS3486" s="12"/>
      <c r="AT3486" s="12"/>
      <c r="AU3486" s="12"/>
      <c r="AV3486" s="12"/>
      <c r="AW3486" s="12"/>
      <c r="AX3486" s="12"/>
      <c r="AY3486" s="12"/>
      <c r="AZ3486" s="12"/>
      <c r="BA3486" s="12"/>
      <c r="BB3486" s="12"/>
      <c r="BC3486" s="12"/>
      <c r="BD3486" s="12"/>
      <c r="BE3486" s="12"/>
      <c r="BF3486" s="12"/>
      <c r="BG3486" s="12"/>
      <c r="BH3486" s="12"/>
      <c r="BI3486" s="12"/>
      <c r="BJ3486" s="13"/>
      <c r="BK3486" s="13"/>
      <c r="BL3486" s="13"/>
      <c r="BM3486" s="13"/>
      <c r="BN3486" s="13"/>
    </row>
    <row r="3487" spans="1:66" x14ac:dyDescent="0.25">
      <c r="A3487" s="10"/>
      <c r="B3487" s="10"/>
      <c r="C3487" s="10"/>
      <c r="D3487" s="24"/>
      <c r="E3487" s="10"/>
      <c r="F3487" s="10"/>
      <c r="G3487" s="10"/>
      <c r="H3487" s="10"/>
      <c r="I3487" s="10"/>
      <c r="J3487" s="10"/>
      <c r="K3487" s="11"/>
      <c r="L3487" s="11"/>
      <c r="M3487" s="12"/>
      <c r="N3487" s="12"/>
      <c r="O3487" s="12"/>
      <c r="P3487" s="12"/>
      <c r="Q3487" s="12"/>
      <c r="R3487" s="12"/>
      <c r="S3487" s="12"/>
      <c r="T3487" s="12"/>
      <c r="U3487" s="12"/>
      <c r="V3487" s="12"/>
      <c r="W3487" s="12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2"/>
      <c r="AS3487" s="12"/>
      <c r="AT3487" s="12"/>
      <c r="AU3487" s="12"/>
      <c r="AV3487" s="12"/>
      <c r="AW3487" s="12"/>
      <c r="AX3487" s="12"/>
      <c r="AY3487" s="12"/>
      <c r="AZ3487" s="12"/>
      <c r="BA3487" s="12"/>
      <c r="BB3487" s="12"/>
      <c r="BC3487" s="12"/>
      <c r="BD3487" s="12"/>
      <c r="BE3487" s="12"/>
      <c r="BF3487" s="12"/>
      <c r="BG3487" s="12"/>
      <c r="BH3487" s="12"/>
      <c r="BI3487" s="12"/>
      <c r="BJ3487" s="13"/>
      <c r="BK3487" s="13"/>
      <c r="BL3487" s="13"/>
      <c r="BM3487" s="13"/>
      <c r="BN3487" s="13"/>
    </row>
    <row r="3488" spans="1:66" x14ac:dyDescent="0.25">
      <c r="A3488" s="10"/>
      <c r="B3488" s="10"/>
      <c r="C3488" s="10"/>
      <c r="D3488" s="24"/>
      <c r="E3488" s="10"/>
      <c r="F3488" s="10"/>
      <c r="G3488" s="10"/>
      <c r="H3488" s="10"/>
      <c r="I3488" s="10"/>
      <c r="J3488" s="10"/>
      <c r="K3488" s="11"/>
      <c r="L3488" s="11"/>
      <c r="M3488" s="12"/>
      <c r="N3488" s="12"/>
      <c r="O3488" s="12"/>
      <c r="P3488" s="12"/>
      <c r="Q3488" s="12"/>
      <c r="R3488" s="12"/>
      <c r="S3488" s="12"/>
      <c r="T3488" s="12"/>
      <c r="U3488" s="12"/>
      <c r="V3488" s="12"/>
      <c r="W3488" s="12"/>
      <c r="X3488" s="12"/>
      <c r="Y3488" s="12"/>
      <c r="Z3488" s="12"/>
      <c r="AA3488" s="12"/>
      <c r="AB3488" s="12"/>
      <c r="AC3488" s="12"/>
      <c r="AD3488" s="12"/>
      <c r="AE3488" s="12"/>
      <c r="AF3488" s="12"/>
      <c r="AG3488" s="12"/>
      <c r="AH3488" s="12"/>
      <c r="AI3488" s="12"/>
      <c r="AJ3488" s="12"/>
      <c r="AK3488" s="12"/>
      <c r="AL3488" s="12"/>
      <c r="AM3488" s="12"/>
      <c r="AN3488" s="12"/>
      <c r="AO3488" s="12"/>
      <c r="AP3488" s="12"/>
      <c r="AQ3488" s="12"/>
      <c r="AR3488" s="12"/>
      <c r="AS3488" s="12"/>
      <c r="AT3488" s="12"/>
      <c r="AU3488" s="12"/>
      <c r="AV3488" s="12"/>
      <c r="AW3488" s="12"/>
      <c r="AX3488" s="12"/>
      <c r="AY3488" s="12"/>
      <c r="AZ3488" s="12"/>
      <c r="BA3488" s="12"/>
      <c r="BB3488" s="12"/>
      <c r="BC3488" s="12"/>
      <c r="BD3488" s="12"/>
      <c r="BE3488" s="12"/>
      <c r="BF3488" s="12"/>
      <c r="BG3488" s="12"/>
      <c r="BH3488" s="12"/>
      <c r="BI3488" s="12"/>
      <c r="BJ3488" s="13"/>
      <c r="BK3488" s="13"/>
      <c r="BL3488" s="13"/>
      <c r="BM3488" s="13"/>
      <c r="BN3488" s="13"/>
    </row>
    <row r="3489" spans="1:66" x14ac:dyDescent="0.25">
      <c r="A3489" s="10"/>
      <c r="B3489" s="10"/>
      <c r="C3489" s="10"/>
      <c r="D3489" s="24"/>
      <c r="E3489" s="10"/>
      <c r="F3489" s="10"/>
      <c r="G3489" s="10"/>
      <c r="H3489" s="10"/>
      <c r="I3489" s="10"/>
      <c r="J3489" s="10"/>
      <c r="K3489" s="11"/>
      <c r="L3489" s="11"/>
      <c r="M3489" s="12"/>
      <c r="N3489" s="12"/>
      <c r="O3489" s="12"/>
      <c r="P3489" s="12"/>
      <c r="Q3489" s="12"/>
      <c r="R3489" s="12"/>
      <c r="S3489" s="12"/>
      <c r="T3489" s="12"/>
      <c r="U3489" s="12"/>
      <c r="V3489" s="12"/>
      <c r="W3489" s="12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2"/>
      <c r="AS3489" s="12"/>
      <c r="AT3489" s="12"/>
      <c r="AU3489" s="12"/>
      <c r="AV3489" s="12"/>
      <c r="AW3489" s="12"/>
      <c r="AX3489" s="12"/>
      <c r="AY3489" s="12"/>
      <c r="AZ3489" s="12"/>
      <c r="BA3489" s="12"/>
      <c r="BB3489" s="12"/>
      <c r="BC3489" s="12"/>
      <c r="BD3489" s="12"/>
      <c r="BE3489" s="12"/>
      <c r="BF3489" s="12"/>
      <c r="BG3489" s="12"/>
      <c r="BH3489" s="12"/>
      <c r="BI3489" s="12"/>
      <c r="BJ3489" s="13"/>
      <c r="BK3489" s="13"/>
      <c r="BL3489" s="13"/>
      <c r="BM3489" s="13"/>
      <c r="BN3489" s="13"/>
    </row>
    <row r="3490" spans="1:66" x14ac:dyDescent="0.25">
      <c r="A3490" s="10"/>
      <c r="B3490" s="10"/>
      <c r="C3490" s="10"/>
      <c r="D3490" s="24"/>
      <c r="E3490" s="10"/>
      <c r="F3490" s="10"/>
      <c r="G3490" s="10"/>
      <c r="H3490" s="10"/>
      <c r="I3490" s="10"/>
      <c r="J3490" s="10"/>
      <c r="K3490" s="11"/>
      <c r="L3490" s="11"/>
      <c r="M3490" s="12"/>
      <c r="N3490" s="12"/>
      <c r="O3490" s="12"/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12"/>
      <c r="AE3490" s="12"/>
      <c r="AF3490" s="12"/>
      <c r="AG3490" s="12"/>
      <c r="AH3490" s="12"/>
      <c r="AI3490" s="12"/>
      <c r="AJ3490" s="12"/>
      <c r="AK3490" s="12"/>
      <c r="AL3490" s="12"/>
      <c r="AM3490" s="12"/>
      <c r="AN3490" s="12"/>
      <c r="AO3490" s="12"/>
      <c r="AP3490" s="12"/>
      <c r="AQ3490" s="12"/>
      <c r="AR3490" s="12"/>
      <c r="AS3490" s="12"/>
      <c r="AT3490" s="12"/>
      <c r="AU3490" s="12"/>
      <c r="AV3490" s="12"/>
      <c r="AW3490" s="12"/>
      <c r="AX3490" s="12"/>
      <c r="AY3490" s="12"/>
      <c r="AZ3490" s="12"/>
      <c r="BA3490" s="12"/>
      <c r="BB3490" s="12"/>
      <c r="BC3490" s="12"/>
      <c r="BD3490" s="12"/>
      <c r="BE3490" s="12"/>
      <c r="BF3490" s="12"/>
      <c r="BG3490" s="12"/>
      <c r="BH3490" s="12"/>
      <c r="BI3490" s="12"/>
      <c r="BJ3490" s="13"/>
      <c r="BK3490" s="13"/>
      <c r="BL3490" s="13"/>
      <c r="BM3490" s="13"/>
      <c r="BN3490" s="13"/>
    </row>
    <row r="3491" spans="1:66" x14ac:dyDescent="0.25">
      <c r="A3491" s="10"/>
      <c r="B3491" s="10"/>
      <c r="C3491" s="10"/>
      <c r="D3491" s="24"/>
      <c r="E3491" s="10"/>
      <c r="F3491" s="10"/>
      <c r="G3491" s="10"/>
      <c r="H3491" s="10"/>
      <c r="I3491" s="10"/>
      <c r="J3491" s="10"/>
      <c r="K3491" s="11"/>
      <c r="L3491" s="11"/>
      <c r="M3491" s="12"/>
      <c r="N3491" s="12"/>
      <c r="O3491" s="12"/>
      <c r="P3491" s="12"/>
      <c r="Q3491" s="12"/>
      <c r="R3491" s="12"/>
      <c r="S3491" s="12"/>
      <c r="T3491" s="12"/>
      <c r="U3491" s="12"/>
      <c r="V3491" s="12"/>
      <c r="W3491" s="12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2"/>
      <c r="AS3491" s="12"/>
      <c r="AT3491" s="12"/>
      <c r="AU3491" s="12"/>
      <c r="AV3491" s="12"/>
      <c r="AW3491" s="12"/>
      <c r="AX3491" s="12"/>
      <c r="AY3491" s="12"/>
      <c r="AZ3491" s="12"/>
      <c r="BA3491" s="12"/>
      <c r="BB3491" s="12"/>
      <c r="BC3491" s="12"/>
      <c r="BD3491" s="12"/>
      <c r="BE3491" s="12"/>
      <c r="BF3491" s="12"/>
      <c r="BG3491" s="12"/>
      <c r="BH3491" s="12"/>
      <c r="BI3491" s="12"/>
      <c r="BJ3491" s="13"/>
      <c r="BK3491" s="13"/>
      <c r="BL3491" s="13"/>
      <c r="BM3491" s="13"/>
      <c r="BN3491" s="13"/>
    </row>
    <row r="3492" spans="1:66" x14ac:dyDescent="0.25">
      <c r="A3492" s="10"/>
      <c r="B3492" s="10"/>
      <c r="C3492" s="10"/>
      <c r="D3492" s="24"/>
      <c r="E3492" s="10"/>
      <c r="F3492" s="10"/>
      <c r="G3492" s="10"/>
      <c r="H3492" s="10"/>
      <c r="I3492" s="10"/>
      <c r="J3492" s="10"/>
      <c r="K3492" s="11"/>
      <c r="L3492" s="11"/>
      <c r="M3492" s="12"/>
      <c r="N3492" s="12"/>
      <c r="O3492" s="12"/>
      <c r="P3492" s="12"/>
      <c r="Q3492" s="12"/>
      <c r="R3492" s="12"/>
      <c r="S3492" s="12"/>
      <c r="T3492" s="12"/>
      <c r="U3492" s="12"/>
      <c r="V3492" s="12"/>
      <c r="W3492" s="12"/>
      <c r="X3492" s="12"/>
      <c r="Y3492" s="12"/>
      <c r="Z3492" s="12"/>
      <c r="AA3492" s="12"/>
      <c r="AB3492" s="12"/>
      <c r="AC3492" s="12"/>
      <c r="AD3492" s="12"/>
      <c r="AE3492" s="12"/>
      <c r="AF3492" s="12"/>
      <c r="AG3492" s="12"/>
      <c r="AH3492" s="12"/>
      <c r="AI3492" s="12"/>
      <c r="AJ3492" s="12"/>
      <c r="AK3492" s="12"/>
      <c r="AL3492" s="12"/>
      <c r="AM3492" s="12"/>
      <c r="AN3492" s="12"/>
      <c r="AO3492" s="12"/>
      <c r="AP3492" s="12"/>
      <c r="AQ3492" s="12"/>
      <c r="AR3492" s="12"/>
      <c r="AS3492" s="12"/>
      <c r="AT3492" s="12"/>
      <c r="AU3492" s="12"/>
      <c r="AV3492" s="12"/>
      <c r="AW3492" s="12"/>
      <c r="AX3492" s="12"/>
      <c r="AY3492" s="12"/>
      <c r="AZ3492" s="12"/>
      <c r="BA3492" s="12"/>
      <c r="BB3492" s="12"/>
      <c r="BC3492" s="12"/>
      <c r="BD3492" s="12"/>
      <c r="BE3492" s="12"/>
      <c r="BF3492" s="12"/>
      <c r="BG3492" s="12"/>
      <c r="BH3492" s="12"/>
      <c r="BI3492" s="12"/>
      <c r="BJ3492" s="13"/>
      <c r="BK3492" s="13"/>
      <c r="BL3492" s="13"/>
      <c r="BM3492" s="13"/>
      <c r="BN3492" s="13"/>
    </row>
    <row r="3493" spans="1:66" x14ac:dyDescent="0.25">
      <c r="A3493" s="10"/>
      <c r="B3493" s="10"/>
      <c r="C3493" s="10"/>
      <c r="D3493" s="24"/>
      <c r="E3493" s="10"/>
      <c r="F3493" s="10"/>
      <c r="G3493" s="10"/>
      <c r="H3493" s="10"/>
      <c r="I3493" s="10"/>
      <c r="J3493" s="10"/>
      <c r="K3493" s="11"/>
      <c r="L3493" s="11"/>
      <c r="M3493" s="12"/>
      <c r="N3493" s="12"/>
      <c r="O3493" s="12"/>
      <c r="P3493" s="12"/>
      <c r="Q3493" s="12"/>
      <c r="R3493" s="12"/>
      <c r="S3493" s="12"/>
      <c r="T3493" s="12"/>
      <c r="U3493" s="12"/>
      <c r="V3493" s="12"/>
      <c r="W3493" s="12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2"/>
      <c r="AS3493" s="12"/>
      <c r="AT3493" s="12"/>
      <c r="AU3493" s="12"/>
      <c r="AV3493" s="12"/>
      <c r="AW3493" s="12"/>
      <c r="AX3493" s="12"/>
      <c r="AY3493" s="12"/>
      <c r="AZ3493" s="12"/>
      <c r="BA3493" s="12"/>
      <c r="BB3493" s="12"/>
      <c r="BC3493" s="12"/>
      <c r="BD3493" s="12"/>
      <c r="BE3493" s="12"/>
      <c r="BF3493" s="12"/>
      <c r="BG3493" s="12"/>
      <c r="BH3493" s="12"/>
      <c r="BI3493" s="12"/>
      <c r="BJ3493" s="13"/>
      <c r="BK3493" s="13"/>
      <c r="BL3493" s="13"/>
      <c r="BM3493" s="13"/>
      <c r="BN3493" s="13"/>
    </row>
    <row r="3494" spans="1:66" x14ac:dyDescent="0.25">
      <c r="A3494" s="10"/>
      <c r="B3494" s="10"/>
      <c r="C3494" s="10"/>
      <c r="D3494" s="24"/>
      <c r="E3494" s="10"/>
      <c r="F3494" s="10"/>
      <c r="G3494" s="10"/>
      <c r="H3494" s="10"/>
      <c r="I3494" s="10"/>
      <c r="J3494" s="10"/>
      <c r="K3494" s="11"/>
      <c r="L3494" s="11"/>
      <c r="M3494" s="12"/>
      <c r="N3494" s="12"/>
      <c r="O3494" s="12"/>
      <c r="P3494" s="12"/>
      <c r="Q3494" s="12"/>
      <c r="R3494" s="12"/>
      <c r="S3494" s="12"/>
      <c r="T3494" s="12"/>
      <c r="U3494" s="12"/>
      <c r="V3494" s="12"/>
      <c r="W3494" s="12"/>
      <c r="X3494" s="12"/>
      <c r="Y3494" s="12"/>
      <c r="Z3494" s="12"/>
      <c r="AA3494" s="12"/>
      <c r="AB3494" s="12"/>
      <c r="AC3494" s="12"/>
      <c r="AD3494" s="12"/>
      <c r="AE3494" s="12"/>
      <c r="AF3494" s="12"/>
      <c r="AG3494" s="12"/>
      <c r="AH3494" s="12"/>
      <c r="AI3494" s="12"/>
      <c r="AJ3494" s="12"/>
      <c r="AK3494" s="12"/>
      <c r="AL3494" s="12"/>
      <c r="AM3494" s="12"/>
      <c r="AN3494" s="12"/>
      <c r="AO3494" s="12"/>
      <c r="AP3494" s="12"/>
      <c r="AQ3494" s="12"/>
      <c r="AR3494" s="12"/>
      <c r="AS3494" s="12"/>
      <c r="AT3494" s="12"/>
      <c r="AU3494" s="12"/>
      <c r="AV3494" s="12"/>
      <c r="AW3494" s="12"/>
      <c r="AX3494" s="12"/>
      <c r="AY3494" s="12"/>
      <c r="AZ3494" s="12"/>
      <c r="BA3494" s="12"/>
      <c r="BB3494" s="12"/>
      <c r="BC3494" s="12"/>
      <c r="BD3494" s="12"/>
      <c r="BE3494" s="12"/>
      <c r="BF3494" s="12"/>
      <c r="BG3494" s="12"/>
      <c r="BH3494" s="12"/>
      <c r="BI3494" s="12"/>
      <c r="BJ3494" s="13"/>
      <c r="BK3494" s="13"/>
      <c r="BL3494" s="13"/>
      <c r="BM3494" s="13"/>
      <c r="BN3494" s="13"/>
    </row>
    <row r="3495" spans="1:66" x14ac:dyDescent="0.25">
      <c r="A3495" s="10"/>
      <c r="B3495" s="10"/>
      <c r="C3495" s="10"/>
      <c r="D3495" s="24"/>
      <c r="E3495" s="10"/>
      <c r="F3495" s="10"/>
      <c r="G3495" s="10"/>
      <c r="H3495" s="10"/>
      <c r="I3495" s="10"/>
      <c r="J3495" s="10"/>
      <c r="K3495" s="11"/>
      <c r="L3495" s="11"/>
      <c r="M3495" s="12"/>
      <c r="N3495" s="12"/>
      <c r="O3495" s="12"/>
      <c r="P3495" s="12"/>
      <c r="Q3495" s="12"/>
      <c r="R3495" s="12"/>
      <c r="S3495" s="12"/>
      <c r="T3495" s="12"/>
      <c r="U3495" s="12"/>
      <c r="V3495" s="12"/>
      <c r="W3495" s="12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2"/>
      <c r="AS3495" s="12"/>
      <c r="AT3495" s="12"/>
      <c r="AU3495" s="12"/>
      <c r="AV3495" s="12"/>
      <c r="AW3495" s="12"/>
      <c r="AX3495" s="12"/>
      <c r="AY3495" s="12"/>
      <c r="AZ3495" s="12"/>
      <c r="BA3495" s="12"/>
      <c r="BB3495" s="12"/>
      <c r="BC3495" s="12"/>
      <c r="BD3495" s="12"/>
      <c r="BE3495" s="12"/>
      <c r="BF3495" s="12"/>
      <c r="BG3495" s="12"/>
      <c r="BH3495" s="12"/>
      <c r="BI3495" s="12"/>
      <c r="BJ3495" s="13"/>
      <c r="BK3495" s="13"/>
      <c r="BL3495" s="13"/>
      <c r="BM3495" s="13"/>
      <c r="BN3495" s="13"/>
    </row>
    <row r="3496" spans="1:66" x14ac:dyDescent="0.25">
      <c r="A3496" s="10"/>
      <c r="B3496" s="10"/>
      <c r="C3496" s="10"/>
      <c r="D3496" s="24"/>
      <c r="E3496" s="10"/>
      <c r="F3496" s="10"/>
      <c r="G3496" s="10"/>
      <c r="H3496" s="10"/>
      <c r="I3496" s="10"/>
      <c r="J3496" s="10"/>
      <c r="K3496" s="11"/>
      <c r="L3496" s="11"/>
      <c r="M3496" s="12"/>
      <c r="N3496" s="12"/>
      <c r="O3496" s="12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12"/>
      <c r="AE3496" s="12"/>
      <c r="AF3496" s="12"/>
      <c r="AG3496" s="12"/>
      <c r="AH3496" s="12"/>
      <c r="AI3496" s="12"/>
      <c r="AJ3496" s="12"/>
      <c r="AK3496" s="12"/>
      <c r="AL3496" s="12"/>
      <c r="AM3496" s="12"/>
      <c r="AN3496" s="12"/>
      <c r="AO3496" s="12"/>
      <c r="AP3496" s="12"/>
      <c r="AQ3496" s="12"/>
      <c r="AR3496" s="12"/>
      <c r="AS3496" s="12"/>
      <c r="AT3496" s="12"/>
      <c r="AU3496" s="12"/>
      <c r="AV3496" s="12"/>
      <c r="AW3496" s="12"/>
      <c r="AX3496" s="12"/>
      <c r="AY3496" s="12"/>
      <c r="AZ3496" s="12"/>
      <c r="BA3496" s="12"/>
      <c r="BB3496" s="12"/>
      <c r="BC3496" s="12"/>
      <c r="BD3496" s="12"/>
      <c r="BE3496" s="12"/>
      <c r="BF3496" s="12"/>
      <c r="BG3496" s="12"/>
      <c r="BH3496" s="12"/>
      <c r="BI3496" s="12"/>
      <c r="BJ3496" s="13"/>
      <c r="BK3496" s="13"/>
      <c r="BL3496" s="13"/>
      <c r="BM3496" s="13"/>
      <c r="BN3496" s="13"/>
    </row>
    <row r="3497" spans="1:66" x14ac:dyDescent="0.25">
      <c r="A3497" s="10"/>
      <c r="B3497" s="10"/>
      <c r="C3497" s="10"/>
      <c r="D3497" s="24"/>
      <c r="E3497" s="10"/>
      <c r="F3497" s="10"/>
      <c r="G3497" s="10"/>
      <c r="H3497" s="10"/>
      <c r="I3497" s="10"/>
      <c r="J3497" s="10"/>
      <c r="K3497" s="11"/>
      <c r="L3497" s="11"/>
      <c r="M3497" s="12"/>
      <c r="N3497" s="12"/>
      <c r="O3497" s="12"/>
      <c r="P3497" s="12"/>
      <c r="Q3497" s="12"/>
      <c r="R3497" s="12"/>
      <c r="S3497" s="12"/>
      <c r="T3497" s="12"/>
      <c r="U3497" s="12"/>
      <c r="V3497" s="12"/>
      <c r="W3497" s="12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2"/>
      <c r="AS3497" s="12"/>
      <c r="AT3497" s="12"/>
      <c r="AU3497" s="12"/>
      <c r="AV3497" s="12"/>
      <c r="AW3497" s="12"/>
      <c r="AX3497" s="12"/>
      <c r="AY3497" s="12"/>
      <c r="AZ3497" s="12"/>
      <c r="BA3497" s="12"/>
      <c r="BB3497" s="12"/>
      <c r="BC3497" s="12"/>
      <c r="BD3497" s="12"/>
      <c r="BE3497" s="12"/>
      <c r="BF3497" s="12"/>
      <c r="BG3497" s="12"/>
      <c r="BH3497" s="12"/>
      <c r="BI3497" s="12"/>
      <c r="BJ3497" s="13"/>
      <c r="BK3497" s="13"/>
      <c r="BL3497" s="13"/>
      <c r="BM3497" s="13"/>
      <c r="BN3497" s="13"/>
    </row>
    <row r="3498" spans="1:66" x14ac:dyDescent="0.25">
      <c r="A3498" s="10"/>
      <c r="B3498" s="10"/>
      <c r="C3498" s="10"/>
      <c r="D3498" s="24"/>
      <c r="E3498" s="10"/>
      <c r="F3498" s="10"/>
      <c r="G3498" s="10"/>
      <c r="H3498" s="10"/>
      <c r="I3498" s="10"/>
      <c r="J3498" s="10"/>
      <c r="K3498" s="11"/>
      <c r="L3498" s="11"/>
      <c r="M3498" s="12"/>
      <c r="N3498" s="12"/>
      <c r="O3498" s="12"/>
      <c r="P3498" s="12"/>
      <c r="Q3498" s="12"/>
      <c r="R3498" s="12"/>
      <c r="S3498" s="12"/>
      <c r="T3498" s="12"/>
      <c r="U3498" s="12"/>
      <c r="V3498" s="12"/>
      <c r="W3498" s="12"/>
      <c r="X3498" s="12"/>
      <c r="Y3498" s="12"/>
      <c r="Z3498" s="12"/>
      <c r="AA3498" s="12"/>
      <c r="AB3498" s="12"/>
      <c r="AC3498" s="12"/>
      <c r="AD3498" s="12"/>
      <c r="AE3498" s="12"/>
      <c r="AF3498" s="12"/>
      <c r="AG3498" s="12"/>
      <c r="AH3498" s="12"/>
      <c r="AI3498" s="12"/>
      <c r="AJ3498" s="12"/>
      <c r="AK3498" s="12"/>
      <c r="AL3498" s="12"/>
      <c r="AM3498" s="12"/>
      <c r="AN3498" s="12"/>
      <c r="AO3498" s="12"/>
      <c r="AP3498" s="12"/>
      <c r="AQ3498" s="12"/>
      <c r="AR3498" s="12"/>
      <c r="AS3498" s="12"/>
      <c r="AT3498" s="12"/>
      <c r="AU3498" s="12"/>
      <c r="AV3498" s="12"/>
      <c r="AW3498" s="12"/>
      <c r="AX3498" s="12"/>
      <c r="AY3498" s="12"/>
      <c r="AZ3498" s="12"/>
      <c r="BA3498" s="12"/>
      <c r="BB3498" s="12"/>
      <c r="BC3498" s="12"/>
      <c r="BD3498" s="12"/>
      <c r="BE3498" s="12"/>
      <c r="BF3498" s="12"/>
      <c r="BG3498" s="12"/>
      <c r="BH3498" s="12"/>
      <c r="BI3498" s="12"/>
      <c r="BJ3498" s="13"/>
      <c r="BK3498" s="13"/>
      <c r="BL3498" s="13"/>
      <c r="BM3498" s="13"/>
      <c r="BN3498" s="13"/>
    </row>
    <row r="3499" spans="1:66" x14ac:dyDescent="0.25">
      <c r="A3499" s="10"/>
      <c r="B3499" s="10"/>
      <c r="C3499" s="10"/>
      <c r="D3499" s="24"/>
      <c r="E3499" s="10"/>
      <c r="F3499" s="10"/>
      <c r="G3499" s="10"/>
      <c r="H3499" s="10"/>
      <c r="I3499" s="10"/>
      <c r="J3499" s="10"/>
      <c r="K3499" s="11"/>
      <c r="L3499" s="11"/>
      <c r="M3499" s="12"/>
      <c r="N3499" s="12"/>
      <c r="O3499" s="12"/>
      <c r="P3499" s="12"/>
      <c r="Q3499" s="12"/>
      <c r="R3499" s="12"/>
      <c r="S3499" s="12"/>
      <c r="T3499" s="12"/>
      <c r="U3499" s="12"/>
      <c r="V3499" s="12"/>
      <c r="W3499" s="12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2"/>
      <c r="AS3499" s="12"/>
      <c r="AT3499" s="12"/>
      <c r="AU3499" s="12"/>
      <c r="AV3499" s="12"/>
      <c r="AW3499" s="12"/>
      <c r="AX3499" s="12"/>
      <c r="AY3499" s="12"/>
      <c r="AZ3499" s="12"/>
      <c r="BA3499" s="12"/>
      <c r="BB3499" s="12"/>
      <c r="BC3499" s="12"/>
      <c r="BD3499" s="12"/>
      <c r="BE3499" s="12"/>
      <c r="BF3499" s="12"/>
      <c r="BG3499" s="12"/>
      <c r="BH3499" s="12"/>
      <c r="BI3499" s="12"/>
      <c r="BJ3499" s="13"/>
      <c r="BK3499" s="13"/>
      <c r="BL3499" s="13"/>
      <c r="BM3499" s="13"/>
      <c r="BN3499" s="13"/>
    </row>
    <row r="3500" spans="1:66" x14ac:dyDescent="0.25">
      <c r="A3500" s="10"/>
      <c r="B3500" s="10"/>
      <c r="C3500" s="10"/>
      <c r="D3500" s="24"/>
      <c r="E3500" s="10"/>
      <c r="F3500" s="10"/>
      <c r="G3500" s="10"/>
      <c r="H3500" s="10"/>
      <c r="I3500" s="10"/>
      <c r="J3500" s="10"/>
      <c r="K3500" s="11"/>
      <c r="L3500" s="11"/>
      <c r="M3500" s="12"/>
      <c r="N3500" s="12"/>
      <c r="O3500" s="12"/>
      <c r="P3500" s="12"/>
      <c r="Q3500" s="12"/>
      <c r="R3500" s="12"/>
      <c r="S3500" s="12"/>
      <c r="T3500" s="12"/>
      <c r="U3500" s="12"/>
      <c r="V3500" s="12"/>
      <c r="W3500" s="12"/>
      <c r="X3500" s="12"/>
      <c r="Y3500" s="12"/>
      <c r="Z3500" s="12"/>
      <c r="AA3500" s="12"/>
      <c r="AB3500" s="12"/>
      <c r="AC3500" s="12"/>
      <c r="AD3500" s="12"/>
      <c r="AE3500" s="12"/>
      <c r="AF3500" s="12"/>
      <c r="AG3500" s="12"/>
      <c r="AH3500" s="12"/>
      <c r="AI3500" s="12"/>
      <c r="AJ3500" s="12"/>
      <c r="AK3500" s="12"/>
      <c r="AL3500" s="12"/>
      <c r="AM3500" s="12"/>
      <c r="AN3500" s="12"/>
      <c r="AO3500" s="12"/>
      <c r="AP3500" s="12"/>
      <c r="AQ3500" s="12"/>
      <c r="AR3500" s="12"/>
      <c r="AS3500" s="12"/>
      <c r="AT3500" s="12"/>
      <c r="AU3500" s="12"/>
      <c r="AV3500" s="12"/>
      <c r="AW3500" s="12"/>
      <c r="AX3500" s="12"/>
      <c r="AY3500" s="12"/>
      <c r="AZ3500" s="12"/>
      <c r="BA3500" s="12"/>
      <c r="BB3500" s="12"/>
      <c r="BC3500" s="12"/>
      <c r="BD3500" s="12"/>
      <c r="BE3500" s="12"/>
      <c r="BF3500" s="12"/>
      <c r="BG3500" s="12"/>
      <c r="BH3500" s="12"/>
      <c r="BI3500" s="12"/>
      <c r="BJ3500" s="13"/>
      <c r="BK3500" s="13"/>
      <c r="BL3500" s="13"/>
      <c r="BM3500" s="13"/>
      <c r="BN3500" s="13"/>
    </row>
    <row r="3501" spans="1:66" x14ac:dyDescent="0.25">
      <c r="A3501" s="10"/>
      <c r="B3501" s="10"/>
      <c r="C3501" s="10"/>
      <c r="D3501" s="24"/>
      <c r="E3501" s="10"/>
      <c r="F3501" s="10"/>
      <c r="G3501" s="10"/>
      <c r="H3501" s="10"/>
      <c r="I3501" s="10"/>
      <c r="J3501" s="10"/>
      <c r="K3501" s="11"/>
      <c r="L3501" s="11"/>
      <c r="M3501" s="12"/>
      <c r="N3501" s="12"/>
      <c r="O3501" s="12"/>
      <c r="P3501" s="12"/>
      <c r="Q3501" s="12"/>
      <c r="R3501" s="12"/>
      <c r="S3501" s="12"/>
      <c r="T3501" s="12"/>
      <c r="U3501" s="12"/>
      <c r="V3501" s="12"/>
      <c r="W3501" s="12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2"/>
      <c r="AS3501" s="12"/>
      <c r="AT3501" s="12"/>
      <c r="AU3501" s="12"/>
      <c r="AV3501" s="12"/>
      <c r="AW3501" s="12"/>
      <c r="AX3501" s="12"/>
      <c r="AY3501" s="12"/>
      <c r="AZ3501" s="12"/>
      <c r="BA3501" s="12"/>
      <c r="BB3501" s="12"/>
      <c r="BC3501" s="12"/>
      <c r="BD3501" s="12"/>
      <c r="BE3501" s="12"/>
      <c r="BF3501" s="12"/>
      <c r="BG3501" s="12"/>
      <c r="BH3501" s="12"/>
      <c r="BI3501" s="12"/>
      <c r="BJ3501" s="13"/>
      <c r="BK3501" s="13"/>
      <c r="BL3501" s="13"/>
      <c r="BM3501" s="13"/>
      <c r="BN3501" s="13"/>
    </row>
    <row r="3502" spans="1:66" x14ac:dyDescent="0.25">
      <c r="A3502" s="10"/>
      <c r="B3502" s="10"/>
      <c r="C3502" s="10"/>
      <c r="D3502" s="24"/>
      <c r="E3502" s="10"/>
      <c r="F3502" s="10"/>
      <c r="G3502" s="10"/>
      <c r="H3502" s="10"/>
      <c r="I3502" s="10"/>
      <c r="J3502" s="10"/>
      <c r="K3502" s="11"/>
      <c r="L3502" s="11"/>
      <c r="M3502" s="12"/>
      <c r="N3502" s="12"/>
      <c r="O3502" s="12"/>
      <c r="P3502" s="12"/>
      <c r="Q3502" s="12"/>
      <c r="R3502" s="12"/>
      <c r="S3502" s="12"/>
      <c r="T3502" s="12"/>
      <c r="U3502" s="12"/>
      <c r="V3502" s="12"/>
      <c r="W3502" s="12"/>
      <c r="X3502" s="12"/>
      <c r="Y3502" s="12"/>
      <c r="Z3502" s="12"/>
      <c r="AA3502" s="12"/>
      <c r="AB3502" s="12"/>
      <c r="AC3502" s="12"/>
      <c r="AD3502" s="12"/>
      <c r="AE3502" s="12"/>
      <c r="AF3502" s="12"/>
      <c r="AG3502" s="12"/>
      <c r="AH3502" s="12"/>
      <c r="AI3502" s="12"/>
      <c r="AJ3502" s="12"/>
      <c r="AK3502" s="12"/>
      <c r="AL3502" s="12"/>
      <c r="AM3502" s="12"/>
      <c r="AN3502" s="12"/>
      <c r="AO3502" s="12"/>
      <c r="AP3502" s="12"/>
      <c r="AQ3502" s="12"/>
      <c r="AR3502" s="12"/>
      <c r="AS3502" s="12"/>
      <c r="AT3502" s="12"/>
      <c r="AU3502" s="12"/>
      <c r="AV3502" s="12"/>
      <c r="AW3502" s="12"/>
      <c r="AX3502" s="12"/>
      <c r="AY3502" s="12"/>
      <c r="AZ3502" s="12"/>
      <c r="BA3502" s="12"/>
      <c r="BB3502" s="12"/>
      <c r="BC3502" s="12"/>
      <c r="BD3502" s="12"/>
      <c r="BE3502" s="12"/>
      <c r="BF3502" s="12"/>
      <c r="BG3502" s="12"/>
      <c r="BH3502" s="12"/>
      <c r="BI3502" s="12"/>
      <c r="BJ3502" s="13"/>
      <c r="BK3502" s="13"/>
      <c r="BL3502" s="13"/>
      <c r="BM3502" s="13"/>
      <c r="BN3502" s="13"/>
    </row>
    <row r="3503" spans="1:66" x14ac:dyDescent="0.25">
      <c r="A3503" s="10"/>
      <c r="B3503" s="10"/>
      <c r="C3503" s="10"/>
      <c r="D3503" s="24"/>
      <c r="E3503" s="10"/>
      <c r="F3503" s="10"/>
      <c r="G3503" s="10"/>
      <c r="H3503" s="10"/>
      <c r="I3503" s="10"/>
      <c r="J3503" s="10"/>
      <c r="K3503" s="11"/>
      <c r="L3503" s="11"/>
      <c r="M3503" s="12"/>
      <c r="N3503" s="12"/>
      <c r="O3503" s="12"/>
      <c r="P3503" s="12"/>
      <c r="Q3503" s="12"/>
      <c r="R3503" s="12"/>
      <c r="S3503" s="12"/>
      <c r="T3503" s="12"/>
      <c r="U3503" s="12"/>
      <c r="V3503" s="12"/>
      <c r="W3503" s="12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2"/>
      <c r="AS3503" s="12"/>
      <c r="AT3503" s="12"/>
      <c r="AU3503" s="12"/>
      <c r="AV3503" s="12"/>
      <c r="AW3503" s="12"/>
      <c r="AX3503" s="12"/>
      <c r="AY3503" s="12"/>
      <c r="AZ3503" s="12"/>
      <c r="BA3503" s="12"/>
      <c r="BB3503" s="12"/>
      <c r="BC3503" s="12"/>
      <c r="BD3503" s="12"/>
      <c r="BE3503" s="12"/>
      <c r="BF3503" s="12"/>
      <c r="BG3503" s="12"/>
      <c r="BH3503" s="12"/>
      <c r="BI3503" s="12"/>
      <c r="BJ3503" s="13"/>
      <c r="BK3503" s="13"/>
      <c r="BL3503" s="13"/>
      <c r="BM3503" s="13"/>
      <c r="BN3503" s="13"/>
    </row>
    <row r="3504" spans="1:66" x14ac:dyDescent="0.25">
      <c r="A3504" s="10"/>
      <c r="B3504" s="10"/>
      <c r="C3504" s="10"/>
      <c r="D3504" s="24"/>
      <c r="E3504" s="10"/>
      <c r="F3504" s="10"/>
      <c r="G3504" s="10"/>
      <c r="H3504" s="10"/>
      <c r="I3504" s="10"/>
      <c r="J3504" s="10"/>
      <c r="K3504" s="11"/>
      <c r="L3504" s="11"/>
      <c r="M3504" s="12"/>
      <c r="N3504" s="12"/>
      <c r="O3504" s="12"/>
      <c r="P3504" s="12"/>
      <c r="Q3504" s="12"/>
      <c r="R3504" s="12"/>
      <c r="S3504" s="12"/>
      <c r="T3504" s="12"/>
      <c r="U3504" s="12"/>
      <c r="V3504" s="12"/>
      <c r="W3504" s="12"/>
      <c r="X3504" s="12"/>
      <c r="Y3504" s="12"/>
      <c r="Z3504" s="12"/>
      <c r="AA3504" s="12"/>
      <c r="AB3504" s="12"/>
      <c r="AC3504" s="12"/>
      <c r="AD3504" s="12"/>
      <c r="AE3504" s="12"/>
      <c r="AF3504" s="12"/>
      <c r="AG3504" s="12"/>
      <c r="AH3504" s="12"/>
      <c r="AI3504" s="12"/>
      <c r="AJ3504" s="12"/>
      <c r="AK3504" s="12"/>
      <c r="AL3504" s="12"/>
      <c r="AM3504" s="12"/>
      <c r="AN3504" s="12"/>
      <c r="AO3504" s="12"/>
      <c r="AP3504" s="12"/>
      <c r="AQ3504" s="12"/>
      <c r="AR3504" s="12"/>
      <c r="AS3504" s="12"/>
      <c r="AT3504" s="12"/>
      <c r="AU3504" s="12"/>
      <c r="AV3504" s="12"/>
      <c r="AW3504" s="12"/>
      <c r="AX3504" s="12"/>
      <c r="AY3504" s="12"/>
      <c r="AZ3504" s="12"/>
      <c r="BA3504" s="12"/>
      <c r="BB3504" s="12"/>
      <c r="BC3504" s="12"/>
      <c r="BD3504" s="12"/>
      <c r="BE3504" s="12"/>
      <c r="BF3504" s="12"/>
      <c r="BG3504" s="12"/>
      <c r="BH3504" s="12"/>
      <c r="BI3504" s="12"/>
      <c r="BJ3504" s="13"/>
      <c r="BK3504" s="13"/>
      <c r="BL3504" s="13"/>
      <c r="BM3504" s="13"/>
      <c r="BN3504" s="13"/>
    </row>
    <row r="3505" spans="1:66" x14ac:dyDescent="0.25">
      <c r="A3505" s="10"/>
      <c r="B3505" s="10"/>
      <c r="C3505" s="10"/>
      <c r="D3505" s="24"/>
      <c r="E3505" s="10"/>
      <c r="F3505" s="10"/>
      <c r="G3505" s="10"/>
      <c r="H3505" s="10"/>
      <c r="I3505" s="10"/>
      <c r="J3505" s="10"/>
      <c r="K3505" s="11"/>
      <c r="L3505" s="11"/>
      <c r="M3505" s="12"/>
      <c r="N3505" s="12"/>
      <c r="O3505" s="12"/>
      <c r="P3505" s="12"/>
      <c r="Q3505" s="12"/>
      <c r="R3505" s="12"/>
      <c r="S3505" s="12"/>
      <c r="T3505" s="12"/>
      <c r="U3505" s="12"/>
      <c r="V3505" s="12"/>
      <c r="W3505" s="12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2"/>
      <c r="AS3505" s="12"/>
      <c r="AT3505" s="12"/>
      <c r="AU3505" s="12"/>
      <c r="AV3505" s="12"/>
      <c r="AW3505" s="12"/>
      <c r="AX3505" s="12"/>
      <c r="AY3505" s="12"/>
      <c r="AZ3505" s="12"/>
      <c r="BA3505" s="12"/>
      <c r="BB3505" s="12"/>
      <c r="BC3505" s="12"/>
      <c r="BD3505" s="12"/>
      <c r="BE3505" s="12"/>
      <c r="BF3505" s="12"/>
      <c r="BG3505" s="12"/>
      <c r="BH3505" s="12"/>
      <c r="BI3505" s="12"/>
      <c r="BJ3505" s="13"/>
      <c r="BK3505" s="13"/>
      <c r="BL3505" s="13"/>
      <c r="BM3505" s="13"/>
      <c r="BN3505" s="13"/>
    </row>
    <row r="3506" spans="1:66" x14ac:dyDescent="0.25">
      <c r="A3506" s="10"/>
      <c r="B3506" s="10"/>
      <c r="C3506" s="10"/>
      <c r="D3506" s="24"/>
      <c r="E3506" s="10"/>
      <c r="F3506" s="10"/>
      <c r="G3506" s="10"/>
      <c r="H3506" s="10"/>
      <c r="I3506" s="10"/>
      <c r="J3506" s="10"/>
      <c r="K3506" s="11"/>
      <c r="L3506" s="11"/>
      <c r="M3506" s="12"/>
      <c r="N3506" s="12"/>
      <c r="O3506" s="12"/>
      <c r="P3506" s="12"/>
      <c r="Q3506" s="12"/>
      <c r="R3506" s="12"/>
      <c r="S3506" s="12"/>
      <c r="T3506" s="12"/>
      <c r="U3506" s="12"/>
      <c r="V3506" s="12"/>
      <c r="W3506" s="12"/>
      <c r="X3506" s="12"/>
      <c r="Y3506" s="12"/>
      <c r="Z3506" s="12"/>
      <c r="AA3506" s="12"/>
      <c r="AB3506" s="12"/>
      <c r="AC3506" s="12"/>
      <c r="AD3506" s="12"/>
      <c r="AE3506" s="12"/>
      <c r="AF3506" s="12"/>
      <c r="AG3506" s="12"/>
      <c r="AH3506" s="12"/>
      <c r="AI3506" s="12"/>
      <c r="AJ3506" s="12"/>
      <c r="AK3506" s="12"/>
      <c r="AL3506" s="12"/>
      <c r="AM3506" s="12"/>
      <c r="AN3506" s="12"/>
      <c r="AO3506" s="12"/>
      <c r="AP3506" s="12"/>
      <c r="AQ3506" s="12"/>
      <c r="AR3506" s="12"/>
      <c r="AS3506" s="12"/>
      <c r="AT3506" s="12"/>
      <c r="AU3506" s="12"/>
      <c r="AV3506" s="12"/>
      <c r="AW3506" s="12"/>
      <c r="AX3506" s="12"/>
      <c r="AY3506" s="12"/>
      <c r="AZ3506" s="12"/>
      <c r="BA3506" s="12"/>
      <c r="BB3506" s="12"/>
      <c r="BC3506" s="12"/>
      <c r="BD3506" s="12"/>
      <c r="BE3506" s="12"/>
      <c r="BF3506" s="12"/>
      <c r="BG3506" s="12"/>
      <c r="BH3506" s="12"/>
      <c r="BI3506" s="12"/>
      <c r="BJ3506" s="13"/>
      <c r="BK3506" s="13"/>
      <c r="BL3506" s="13"/>
      <c r="BM3506" s="13"/>
      <c r="BN3506" s="13"/>
    </row>
    <row r="3507" spans="1:66" x14ac:dyDescent="0.25">
      <c r="A3507" s="10"/>
      <c r="B3507" s="10"/>
      <c r="C3507" s="10"/>
      <c r="D3507" s="24"/>
      <c r="E3507" s="10"/>
      <c r="F3507" s="10"/>
      <c r="G3507" s="10"/>
      <c r="H3507" s="10"/>
      <c r="I3507" s="10"/>
      <c r="J3507" s="10"/>
      <c r="K3507" s="11"/>
      <c r="L3507" s="11"/>
      <c r="M3507" s="12"/>
      <c r="N3507" s="12"/>
      <c r="O3507" s="12"/>
      <c r="P3507" s="12"/>
      <c r="Q3507" s="12"/>
      <c r="R3507" s="12"/>
      <c r="S3507" s="12"/>
      <c r="T3507" s="12"/>
      <c r="U3507" s="12"/>
      <c r="V3507" s="12"/>
      <c r="W3507" s="12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2"/>
      <c r="AS3507" s="12"/>
      <c r="AT3507" s="12"/>
      <c r="AU3507" s="12"/>
      <c r="AV3507" s="12"/>
      <c r="AW3507" s="12"/>
      <c r="AX3507" s="12"/>
      <c r="AY3507" s="12"/>
      <c r="AZ3507" s="12"/>
      <c r="BA3507" s="12"/>
      <c r="BB3507" s="12"/>
      <c r="BC3507" s="12"/>
      <c r="BD3507" s="12"/>
      <c r="BE3507" s="12"/>
      <c r="BF3507" s="12"/>
      <c r="BG3507" s="12"/>
      <c r="BH3507" s="12"/>
      <c r="BI3507" s="12"/>
      <c r="BJ3507" s="13"/>
      <c r="BK3507" s="13"/>
      <c r="BL3507" s="13"/>
      <c r="BM3507" s="13"/>
      <c r="BN3507" s="13"/>
    </row>
    <row r="3508" spans="1:66" x14ac:dyDescent="0.25">
      <c r="A3508" s="10"/>
      <c r="B3508" s="10"/>
      <c r="C3508" s="10"/>
      <c r="D3508" s="24"/>
      <c r="E3508" s="10"/>
      <c r="F3508" s="10"/>
      <c r="G3508" s="10"/>
      <c r="H3508" s="10"/>
      <c r="I3508" s="10"/>
      <c r="J3508" s="10"/>
      <c r="K3508" s="11"/>
      <c r="L3508" s="11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12"/>
      <c r="AE3508" s="12"/>
      <c r="AF3508" s="12"/>
      <c r="AG3508" s="12"/>
      <c r="AH3508" s="12"/>
      <c r="AI3508" s="12"/>
      <c r="AJ3508" s="12"/>
      <c r="AK3508" s="12"/>
      <c r="AL3508" s="12"/>
      <c r="AM3508" s="12"/>
      <c r="AN3508" s="12"/>
      <c r="AO3508" s="12"/>
      <c r="AP3508" s="12"/>
      <c r="AQ3508" s="12"/>
      <c r="AR3508" s="12"/>
      <c r="AS3508" s="12"/>
      <c r="AT3508" s="12"/>
      <c r="AU3508" s="12"/>
      <c r="AV3508" s="12"/>
      <c r="AW3508" s="12"/>
      <c r="AX3508" s="12"/>
      <c r="AY3508" s="12"/>
      <c r="AZ3508" s="12"/>
      <c r="BA3508" s="12"/>
      <c r="BB3508" s="12"/>
      <c r="BC3508" s="12"/>
      <c r="BD3508" s="12"/>
      <c r="BE3508" s="12"/>
      <c r="BF3508" s="12"/>
      <c r="BG3508" s="12"/>
      <c r="BH3508" s="12"/>
      <c r="BI3508" s="12"/>
      <c r="BJ3508" s="13"/>
      <c r="BK3508" s="13"/>
      <c r="BL3508" s="13"/>
      <c r="BM3508" s="13"/>
      <c r="BN3508" s="13"/>
    </row>
    <row r="3509" spans="1:66" x14ac:dyDescent="0.25">
      <c r="A3509" s="10"/>
      <c r="B3509" s="10"/>
      <c r="C3509" s="10"/>
      <c r="D3509" s="24"/>
      <c r="E3509" s="10"/>
      <c r="F3509" s="10"/>
      <c r="G3509" s="10"/>
      <c r="H3509" s="10"/>
      <c r="I3509" s="10"/>
      <c r="J3509" s="10"/>
      <c r="K3509" s="11"/>
      <c r="L3509" s="11"/>
      <c r="M3509" s="12"/>
      <c r="N3509" s="12"/>
      <c r="O3509" s="12"/>
      <c r="P3509" s="12"/>
      <c r="Q3509" s="12"/>
      <c r="R3509" s="12"/>
      <c r="S3509" s="12"/>
      <c r="T3509" s="12"/>
      <c r="U3509" s="12"/>
      <c r="V3509" s="12"/>
      <c r="W3509" s="12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2"/>
      <c r="AS3509" s="12"/>
      <c r="AT3509" s="12"/>
      <c r="AU3509" s="12"/>
      <c r="AV3509" s="12"/>
      <c r="AW3509" s="12"/>
      <c r="AX3509" s="12"/>
      <c r="AY3509" s="12"/>
      <c r="AZ3509" s="12"/>
      <c r="BA3509" s="12"/>
      <c r="BB3509" s="12"/>
      <c r="BC3509" s="12"/>
      <c r="BD3509" s="12"/>
      <c r="BE3509" s="12"/>
      <c r="BF3509" s="12"/>
      <c r="BG3509" s="12"/>
      <c r="BH3509" s="12"/>
      <c r="BI3509" s="12"/>
      <c r="BJ3509" s="13"/>
      <c r="BK3509" s="13"/>
      <c r="BL3509" s="13"/>
      <c r="BM3509" s="13"/>
      <c r="BN3509" s="13"/>
    </row>
    <row r="3510" spans="1:66" x14ac:dyDescent="0.25">
      <c r="A3510" s="10"/>
      <c r="B3510" s="10"/>
      <c r="C3510" s="10"/>
      <c r="D3510" s="24"/>
      <c r="E3510" s="10"/>
      <c r="F3510" s="10"/>
      <c r="G3510" s="10"/>
      <c r="H3510" s="10"/>
      <c r="I3510" s="10"/>
      <c r="J3510" s="10"/>
      <c r="K3510" s="11"/>
      <c r="L3510" s="11"/>
      <c r="M3510" s="12"/>
      <c r="N3510" s="12"/>
      <c r="O3510" s="12"/>
      <c r="P3510" s="12"/>
      <c r="Q3510" s="12"/>
      <c r="R3510" s="12"/>
      <c r="S3510" s="12"/>
      <c r="T3510" s="12"/>
      <c r="U3510" s="12"/>
      <c r="V3510" s="12"/>
      <c r="W3510" s="12"/>
      <c r="X3510" s="12"/>
      <c r="Y3510" s="12"/>
      <c r="Z3510" s="12"/>
      <c r="AA3510" s="12"/>
      <c r="AB3510" s="12"/>
      <c r="AC3510" s="12"/>
      <c r="AD3510" s="12"/>
      <c r="AE3510" s="12"/>
      <c r="AF3510" s="12"/>
      <c r="AG3510" s="12"/>
      <c r="AH3510" s="12"/>
      <c r="AI3510" s="12"/>
      <c r="AJ3510" s="12"/>
      <c r="AK3510" s="12"/>
      <c r="AL3510" s="12"/>
      <c r="AM3510" s="12"/>
      <c r="AN3510" s="12"/>
      <c r="AO3510" s="12"/>
      <c r="AP3510" s="12"/>
      <c r="AQ3510" s="12"/>
      <c r="AR3510" s="12"/>
      <c r="AS3510" s="12"/>
      <c r="AT3510" s="12"/>
      <c r="AU3510" s="12"/>
      <c r="AV3510" s="12"/>
      <c r="AW3510" s="12"/>
      <c r="AX3510" s="12"/>
      <c r="AY3510" s="12"/>
      <c r="AZ3510" s="12"/>
      <c r="BA3510" s="12"/>
      <c r="BB3510" s="12"/>
      <c r="BC3510" s="12"/>
      <c r="BD3510" s="12"/>
      <c r="BE3510" s="12"/>
      <c r="BF3510" s="12"/>
      <c r="BG3510" s="12"/>
      <c r="BH3510" s="12"/>
      <c r="BI3510" s="12"/>
      <c r="BJ3510" s="13"/>
      <c r="BK3510" s="13"/>
      <c r="BL3510" s="13"/>
      <c r="BM3510" s="13"/>
      <c r="BN3510" s="13"/>
    </row>
    <row r="3511" spans="1:66" x14ac:dyDescent="0.25">
      <c r="A3511" s="10"/>
      <c r="B3511" s="10"/>
      <c r="C3511" s="10"/>
      <c r="D3511" s="24"/>
      <c r="E3511" s="10"/>
      <c r="F3511" s="10"/>
      <c r="G3511" s="10"/>
      <c r="H3511" s="10"/>
      <c r="I3511" s="10"/>
      <c r="J3511" s="10"/>
      <c r="K3511" s="11"/>
      <c r="L3511" s="11"/>
      <c r="M3511" s="12"/>
      <c r="N3511" s="12"/>
      <c r="O3511" s="12"/>
      <c r="P3511" s="12"/>
      <c r="Q3511" s="12"/>
      <c r="R3511" s="12"/>
      <c r="S3511" s="12"/>
      <c r="T3511" s="12"/>
      <c r="U3511" s="12"/>
      <c r="V3511" s="12"/>
      <c r="W3511" s="12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2"/>
      <c r="AS3511" s="12"/>
      <c r="AT3511" s="12"/>
      <c r="AU3511" s="12"/>
      <c r="AV3511" s="12"/>
      <c r="AW3511" s="12"/>
      <c r="AX3511" s="12"/>
      <c r="AY3511" s="12"/>
      <c r="AZ3511" s="12"/>
      <c r="BA3511" s="12"/>
      <c r="BB3511" s="12"/>
      <c r="BC3511" s="12"/>
      <c r="BD3511" s="12"/>
      <c r="BE3511" s="12"/>
      <c r="BF3511" s="12"/>
      <c r="BG3511" s="12"/>
      <c r="BH3511" s="12"/>
      <c r="BI3511" s="12"/>
      <c r="BJ3511" s="13"/>
      <c r="BK3511" s="13"/>
      <c r="BL3511" s="13"/>
      <c r="BM3511" s="13"/>
      <c r="BN3511" s="13"/>
    </row>
    <row r="3512" spans="1:66" x14ac:dyDescent="0.25">
      <c r="A3512" s="10"/>
      <c r="B3512" s="10"/>
      <c r="C3512" s="10"/>
      <c r="D3512" s="24"/>
      <c r="E3512" s="10"/>
      <c r="F3512" s="10"/>
      <c r="G3512" s="10"/>
      <c r="H3512" s="10"/>
      <c r="I3512" s="10"/>
      <c r="J3512" s="10"/>
      <c r="K3512" s="11"/>
      <c r="L3512" s="11"/>
      <c r="M3512" s="12"/>
      <c r="N3512" s="12"/>
      <c r="O3512" s="12"/>
      <c r="P3512" s="12"/>
      <c r="Q3512" s="12"/>
      <c r="R3512" s="12"/>
      <c r="S3512" s="12"/>
      <c r="T3512" s="12"/>
      <c r="U3512" s="12"/>
      <c r="V3512" s="12"/>
      <c r="W3512" s="12"/>
      <c r="X3512" s="12"/>
      <c r="Y3512" s="12"/>
      <c r="Z3512" s="12"/>
      <c r="AA3512" s="12"/>
      <c r="AB3512" s="12"/>
      <c r="AC3512" s="12"/>
      <c r="AD3512" s="12"/>
      <c r="AE3512" s="12"/>
      <c r="AF3512" s="12"/>
      <c r="AG3512" s="12"/>
      <c r="AH3512" s="12"/>
      <c r="AI3512" s="12"/>
      <c r="AJ3512" s="12"/>
      <c r="AK3512" s="12"/>
      <c r="AL3512" s="12"/>
      <c r="AM3512" s="12"/>
      <c r="AN3512" s="12"/>
      <c r="AO3512" s="12"/>
      <c r="AP3512" s="12"/>
      <c r="AQ3512" s="12"/>
      <c r="AR3512" s="12"/>
      <c r="AS3512" s="12"/>
      <c r="AT3512" s="12"/>
      <c r="AU3512" s="12"/>
      <c r="AV3512" s="12"/>
      <c r="AW3512" s="12"/>
      <c r="AX3512" s="12"/>
      <c r="AY3512" s="12"/>
      <c r="AZ3512" s="12"/>
      <c r="BA3512" s="12"/>
      <c r="BB3512" s="12"/>
      <c r="BC3512" s="12"/>
      <c r="BD3512" s="12"/>
      <c r="BE3512" s="12"/>
      <c r="BF3512" s="12"/>
      <c r="BG3512" s="12"/>
      <c r="BH3512" s="12"/>
      <c r="BI3512" s="12"/>
      <c r="BJ3512" s="13"/>
      <c r="BK3512" s="13"/>
      <c r="BL3512" s="13"/>
      <c r="BM3512" s="13"/>
      <c r="BN3512" s="13"/>
    </row>
    <row r="3513" spans="1:66" x14ac:dyDescent="0.25">
      <c r="A3513" s="10"/>
      <c r="B3513" s="10"/>
      <c r="C3513" s="10"/>
      <c r="D3513" s="24"/>
      <c r="E3513" s="10"/>
      <c r="F3513" s="10"/>
      <c r="G3513" s="10"/>
      <c r="H3513" s="10"/>
      <c r="I3513" s="10"/>
      <c r="J3513" s="10"/>
      <c r="K3513" s="11"/>
      <c r="L3513" s="11"/>
      <c r="M3513" s="12"/>
      <c r="N3513" s="12"/>
      <c r="O3513" s="12"/>
      <c r="P3513" s="12"/>
      <c r="Q3513" s="12"/>
      <c r="R3513" s="12"/>
      <c r="S3513" s="12"/>
      <c r="T3513" s="12"/>
      <c r="U3513" s="12"/>
      <c r="V3513" s="12"/>
      <c r="W3513" s="12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2"/>
      <c r="AS3513" s="12"/>
      <c r="AT3513" s="12"/>
      <c r="AU3513" s="12"/>
      <c r="AV3513" s="12"/>
      <c r="AW3513" s="12"/>
      <c r="AX3513" s="12"/>
      <c r="AY3513" s="12"/>
      <c r="AZ3513" s="12"/>
      <c r="BA3513" s="12"/>
      <c r="BB3513" s="12"/>
      <c r="BC3513" s="12"/>
      <c r="BD3513" s="12"/>
      <c r="BE3513" s="12"/>
      <c r="BF3513" s="12"/>
      <c r="BG3513" s="12"/>
      <c r="BH3513" s="12"/>
      <c r="BI3513" s="12"/>
      <c r="BJ3513" s="13"/>
      <c r="BK3513" s="13"/>
      <c r="BL3513" s="13"/>
      <c r="BM3513" s="13"/>
      <c r="BN3513" s="13"/>
    </row>
    <row r="3514" spans="1:66" x14ac:dyDescent="0.25">
      <c r="A3514" s="10"/>
      <c r="B3514" s="10"/>
      <c r="C3514" s="10"/>
      <c r="D3514" s="24"/>
      <c r="E3514" s="10"/>
      <c r="F3514" s="10"/>
      <c r="G3514" s="10"/>
      <c r="H3514" s="10"/>
      <c r="I3514" s="10"/>
      <c r="J3514" s="10"/>
      <c r="K3514" s="11"/>
      <c r="L3514" s="11"/>
      <c r="M3514" s="12"/>
      <c r="N3514" s="12"/>
      <c r="O3514" s="12"/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12"/>
      <c r="AD3514" s="12"/>
      <c r="AE3514" s="12"/>
      <c r="AF3514" s="12"/>
      <c r="AG3514" s="12"/>
      <c r="AH3514" s="12"/>
      <c r="AI3514" s="12"/>
      <c r="AJ3514" s="12"/>
      <c r="AK3514" s="12"/>
      <c r="AL3514" s="12"/>
      <c r="AM3514" s="12"/>
      <c r="AN3514" s="12"/>
      <c r="AO3514" s="12"/>
      <c r="AP3514" s="12"/>
      <c r="AQ3514" s="12"/>
      <c r="AR3514" s="12"/>
      <c r="AS3514" s="12"/>
      <c r="AT3514" s="12"/>
      <c r="AU3514" s="12"/>
      <c r="AV3514" s="12"/>
      <c r="AW3514" s="12"/>
      <c r="AX3514" s="12"/>
      <c r="AY3514" s="12"/>
      <c r="AZ3514" s="12"/>
      <c r="BA3514" s="12"/>
      <c r="BB3514" s="12"/>
      <c r="BC3514" s="12"/>
      <c r="BD3514" s="12"/>
      <c r="BE3514" s="12"/>
      <c r="BF3514" s="12"/>
      <c r="BG3514" s="12"/>
      <c r="BH3514" s="12"/>
      <c r="BI3514" s="12"/>
      <c r="BJ3514" s="13"/>
      <c r="BK3514" s="13"/>
      <c r="BL3514" s="13"/>
      <c r="BM3514" s="13"/>
      <c r="BN3514" s="13"/>
    </row>
    <row r="3515" spans="1:66" x14ac:dyDescent="0.25">
      <c r="A3515" s="10"/>
      <c r="B3515" s="10"/>
      <c r="C3515" s="10"/>
      <c r="D3515" s="24"/>
      <c r="E3515" s="10"/>
      <c r="F3515" s="10"/>
      <c r="G3515" s="10"/>
      <c r="H3515" s="10"/>
      <c r="I3515" s="10"/>
      <c r="J3515" s="10"/>
      <c r="K3515" s="11"/>
      <c r="L3515" s="11"/>
      <c r="M3515" s="12"/>
      <c r="N3515" s="12"/>
      <c r="O3515" s="12"/>
      <c r="P3515" s="12"/>
      <c r="Q3515" s="12"/>
      <c r="R3515" s="12"/>
      <c r="S3515" s="12"/>
      <c r="T3515" s="12"/>
      <c r="U3515" s="12"/>
      <c r="V3515" s="12"/>
      <c r="W3515" s="12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2"/>
      <c r="AS3515" s="12"/>
      <c r="AT3515" s="12"/>
      <c r="AU3515" s="12"/>
      <c r="AV3515" s="12"/>
      <c r="AW3515" s="12"/>
      <c r="AX3515" s="12"/>
      <c r="AY3515" s="12"/>
      <c r="AZ3515" s="12"/>
      <c r="BA3515" s="12"/>
      <c r="BB3515" s="12"/>
      <c r="BC3515" s="12"/>
      <c r="BD3515" s="12"/>
      <c r="BE3515" s="12"/>
      <c r="BF3515" s="12"/>
      <c r="BG3515" s="12"/>
      <c r="BH3515" s="12"/>
      <c r="BI3515" s="12"/>
      <c r="BJ3515" s="13"/>
      <c r="BK3515" s="13"/>
      <c r="BL3515" s="13"/>
      <c r="BM3515" s="13"/>
      <c r="BN3515" s="13"/>
    </row>
    <row r="3516" spans="1:66" x14ac:dyDescent="0.25">
      <c r="A3516" s="10"/>
      <c r="B3516" s="10"/>
      <c r="C3516" s="10"/>
      <c r="D3516" s="24"/>
      <c r="E3516" s="10"/>
      <c r="F3516" s="10"/>
      <c r="G3516" s="10"/>
      <c r="H3516" s="10"/>
      <c r="I3516" s="10"/>
      <c r="J3516" s="10"/>
      <c r="K3516" s="11"/>
      <c r="L3516" s="11"/>
      <c r="M3516" s="12"/>
      <c r="N3516" s="12"/>
      <c r="O3516" s="12"/>
      <c r="P3516" s="12"/>
      <c r="Q3516" s="12"/>
      <c r="R3516" s="12"/>
      <c r="S3516" s="12"/>
      <c r="T3516" s="12"/>
      <c r="U3516" s="12"/>
      <c r="V3516" s="12"/>
      <c r="W3516" s="12"/>
      <c r="X3516" s="12"/>
      <c r="Y3516" s="12"/>
      <c r="Z3516" s="12"/>
      <c r="AA3516" s="12"/>
      <c r="AB3516" s="12"/>
      <c r="AC3516" s="12"/>
      <c r="AD3516" s="12"/>
      <c r="AE3516" s="12"/>
      <c r="AF3516" s="12"/>
      <c r="AG3516" s="12"/>
      <c r="AH3516" s="12"/>
      <c r="AI3516" s="12"/>
      <c r="AJ3516" s="12"/>
      <c r="AK3516" s="12"/>
      <c r="AL3516" s="12"/>
      <c r="AM3516" s="12"/>
      <c r="AN3516" s="12"/>
      <c r="AO3516" s="12"/>
      <c r="AP3516" s="12"/>
      <c r="AQ3516" s="12"/>
      <c r="AR3516" s="12"/>
      <c r="AS3516" s="12"/>
      <c r="AT3516" s="12"/>
      <c r="AU3516" s="12"/>
      <c r="AV3516" s="12"/>
      <c r="AW3516" s="12"/>
      <c r="AX3516" s="12"/>
      <c r="AY3516" s="12"/>
      <c r="AZ3516" s="12"/>
      <c r="BA3516" s="12"/>
      <c r="BB3516" s="12"/>
      <c r="BC3516" s="12"/>
      <c r="BD3516" s="12"/>
      <c r="BE3516" s="12"/>
      <c r="BF3516" s="12"/>
      <c r="BG3516" s="12"/>
      <c r="BH3516" s="12"/>
      <c r="BI3516" s="12"/>
      <c r="BJ3516" s="13"/>
      <c r="BK3516" s="13"/>
      <c r="BL3516" s="13"/>
      <c r="BM3516" s="13"/>
      <c r="BN3516" s="13"/>
    </row>
    <row r="3517" spans="1:66" x14ac:dyDescent="0.25">
      <c r="A3517" s="10"/>
      <c r="B3517" s="10"/>
      <c r="C3517" s="10"/>
      <c r="D3517" s="24"/>
      <c r="E3517" s="10"/>
      <c r="F3517" s="10"/>
      <c r="G3517" s="10"/>
      <c r="H3517" s="10"/>
      <c r="I3517" s="10"/>
      <c r="J3517" s="10"/>
      <c r="K3517" s="11"/>
      <c r="L3517" s="11"/>
      <c r="M3517" s="12"/>
      <c r="N3517" s="12"/>
      <c r="O3517" s="12"/>
      <c r="P3517" s="12"/>
      <c r="Q3517" s="12"/>
      <c r="R3517" s="12"/>
      <c r="S3517" s="12"/>
      <c r="T3517" s="12"/>
      <c r="U3517" s="12"/>
      <c r="V3517" s="12"/>
      <c r="W3517" s="12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2"/>
      <c r="AS3517" s="12"/>
      <c r="AT3517" s="12"/>
      <c r="AU3517" s="12"/>
      <c r="AV3517" s="12"/>
      <c r="AW3517" s="12"/>
      <c r="AX3517" s="12"/>
      <c r="AY3517" s="12"/>
      <c r="AZ3517" s="12"/>
      <c r="BA3517" s="12"/>
      <c r="BB3517" s="12"/>
      <c r="BC3517" s="12"/>
      <c r="BD3517" s="12"/>
      <c r="BE3517" s="12"/>
      <c r="BF3517" s="12"/>
      <c r="BG3517" s="12"/>
      <c r="BH3517" s="12"/>
      <c r="BI3517" s="12"/>
      <c r="BJ3517" s="13"/>
      <c r="BK3517" s="13"/>
      <c r="BL3517" s="13"/>
      <c r="BM3517" s="13"/>
      <c r="BN3517" s="13"/>
    </row>
    <row r="3518" spans="1:66" x14ac:dyDescent="0.25">
      <c r="A3518" s="10"/>
      <c r="B3518" s="10"/>
      <c r="C3518" s="10"/>
      <c r="D3518" s="24"/>
      <c r="E3518" s="10"/>
      <c r="F3518" s="10"/>
      <c r="G3518" s="10"/>
      <c r="H3518" s="10"/>
      <c r="I3518" s="10"/>
      <c r="J3518" s="10"/>
      <c r="K3518" s="11"/>
      <c r="L3518" s="11"/>
      <c r="M3518" s="12"/>
      <c r="N3518" s="12"/>
      <c r="O3518" s="12"/>
      <c r="P3518" s="12"/>
      <c r="Q3518" s="12"/>
      <c r="R3518" s="12"/>
      <c r="S3518" s="12"/>
      <c r="T3518" s="12"/>
      <c r="U3518" s="12"/>
      <c r="V3518" s="12"/>
      <c r="W3518" s="12"/>
      <c r="X3518" s="12"/>
      <c r="Y3518" s="12"/>
      <c r="Z3518" s="12"/>
      <c r="AA3518" s="12"/>
      <c r="AB3518" s="12"/>
      <c r="AC3518" s="12"/>
      <c r="AD3518" s="12"/>
      <c r="AE3518" s="12"/>
      <c r="AF3518" s="12"/>
      <c r="AG3518" s="12"/>
      <c r="AH3518" s="12"/>
      <c r="AI3518" s="12"/>
      <c r="AJ3518" s="12"/>
      <c r="AK3518" s="12"/>
      <c r="AL3518" s="12"/>
      <c r="AM3518" s="12"/>
      <c r="AN3518" s="12"/>
      <c r="AO3518" s="12"/>
      <c r="AP3518" s="12"/>
      <c r="AQ3518" s="12"/>
      <c r="AR3518" s="12"/>
      <c r="AS3518" s="12"/>
      <c r="AT3518" s="12"/>
      <c r="AU3518" s="12"/>
      <c r="AV3518" s="12"/>
      <c r="AW3518" s="12"/>
      <c r="AX3518" s="12"/>
      <c r="AY3518" s="12"/>
      <c r="AZ3518" s="12"/>
      <c r="BA3518" s="12"/>
      <c r="BB3518" s="12"/>
      <c r="BC3518" s="12"/>
      <c r="BD3518" s="12"/>
      <c r="BE3518" s="12"/>
      <c r="BF3518" s="12"/>
      <c r="BG3518" s="12"/>
      <c r="BH3518" s="12"/>
      <c r="BI3518" s="12"/>
      <c r="BJ3518" s="13"/>
      <c r="BK3518" s="13"/>
      <c r="BL3518" s="13"/>
      <c r="BM3518" s="13"/>
      <c r="BN3518" s="13"/>
    </row>
    <row r="3519" spans="1:66" x14ac:dyDescent="0.25">
      <c r="A3519" s="10"/>
      <c r="B3519" s="10"/>
      <c r="C3519" s="10"/>
      <c r="D3519" s="24"/>
      <c r="E3519" s="10"/>
      <c r="F3519" s="10"/>
      <c r="G3519" s="10"/>
      <c r="H3519" s="10"/>
      <c r="I3519" s="10"/>
      <c r="J3519" s="10"/>
      <c r="K3519" s="11"/>
      <c r="L3519" s="11"/>
      <c r="M3519" s="12"/>
      <c r="N3519" s="12"/>
      <c r="O3519" s="12"/>
      <c r="P3519" s="12"/>
      <c r="Q3519" s="12"/>
      <c r="R3519" s="12"/>
      <c r="S3519" s="12"/>
      <c r="T3519" s="12"/>
      <c r="U3519" s="12"/>
      <c r="V3519" s="12"/>
      <c r="W3519" s="12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2"/>
      <c r="AS3519" s="12"/>
      <c r="AT3519" s="12"/>
      <c r="AU3519" s="12"/>
      <c r="AV3519" s="12"/>
      <c r="AW3519" s="12"/>
      <c r="AX3519" s="12"/>
      <c r="AY3519" s="12"/>
      <c r="AZ3519" s="12"/>
      <c r="BA3519" s="12"/>
      <c r="BB3519" s="12"/>
      <c r="BC3519" s="12"/>
      <c r="BD3519" s="12"/>
      <c r="BE3519" s="12"/>
      <c r="BF3519" s="12"/>
      <c r="BG3519" s="12"/>
      <c r="BH3519" s="12"/>
      <c r="BI3519" s="12"/>
      <c r="BJ3519" s="13"/>
      <c r="BK3519" s="13"/>
      <c r="BL3519" s="13"/>
      <c r="BM3519" s="13"/>
      <c r="BN3519" s="13"/>
    </row>
    <row r="3520" spans="1:66" x14ac:dyDescent="0.25">
      <c r="A3520" s="10"/>
      <c r="B3520" s="10"/>
      <c r="C3520" s="10"/>
      <c r="D3520" s="24"/>
      <c r="E3520" s="10"/>
      <c r="F3520" s="10"/>
      <c r="G3520" s="10"/>
      <c r="H3520" s="10"/>
      <c r="I3520" s="10"/>
      <c r="J3520" s="10"/>
      <c r="K3520" s="11"/>
      <c r="L3520" s="11"/>
      <c r="M3520" s="12"/>
      <c r="N3520" s="12"/>
      <c r="O3520" s="12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  <c r="AA3520" s="12"/>
      <c r="AB3520" s="12"/>
      <c r="AC3520" s="12"/>
      <c r="AD3520" s="12"/>
      <c r="AE3520" s="12"/>
      <c r="AF3520" s="12"/>
      <c r="AG3520" s="12"/>
      <c r="AH3520" s="12"/>
      <c r="AI3520" s="12"/>
      <c r="AJ3520" s="12"/>
      <c r="AK3520" s="12"/>
      <c r="AL3520" s="12"/>
      <c r="AM3520" s="12"/>
      <c r="AN3520" s="12"/>
      <c r="AO3520" s="12"/>
      <c r="AP3520" s="12"/>
      <c r="AQ3520" s="12"/>
      <c r="AR3520" s="12"/>
      <c r="AS3520" s="12"/>
      <c r="AT3520" s="12"/>
      <c r="AU3520" s="12"/>
      <c r="AV3520" s="12"/>
      <c r="AW3520" s="12"/>
      <c r="AX3520" s="12"/>
      <c r="AY3520" s="12"/>
      <c r="AZ3520" s="12"/>
      <c r="BA3520" s="12"/>
      <c r="BB3520" s="12"/>
      <c r="BC3520" s="12"/>
      <c r="BD3520" s="12"/>
      <c r="BE3520" s="12"/>
      <c r="BF3520" s="12"/>
      <c r="BG3520" s="12"/>
      <c r="BH3520" s="12"/>
      <c r="BI3520" s="12"/>
      <c r="BJ3520" s="13"/>
      <c r="BK3520" s="13"/>
      <c r="BL3520" s="13"/>
      <c r="BM3520" s="13"/>
      <c r="BN3520" s="13"/>
    </row>
    <row r="3521" spans="1:66" x14ac:dyDescent="0.25">
      <c r="A3521" s="10"/>
      <c r="B3521" s="10"/>
      <c r="C3521" s="10"/>
      <c r="D3521" s="24"/>
      <c r="E3521" s="10"/>
      <c r="F3521" s="10"/>
      <c r="G3521" s="10"/>
      <c r="H3521" s="10"/>
      <c r="I3521" s="10"/>
      <c r="J3521" s="10"/>
      <c r="K3521" s="11"/>
      <c r="L3521" s="11"/>
      <c r="M3521" s="12"/>
      <c r="N3521" s="12"/>
      <c r="O3521" s="12"/>
      <c r="P3521" s="12"/>
      <c r="Q3521" s="12"/>
      <c r="R3521" s="12"/>
      <c r="S3521" s="12"/>
      <c r="T3521" s="12"/>
      <c r="U3521" s="12"/>
      <c r="V3521" s="12"/>
      <c r="W3521" s="12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2"/>
      <c r="AS3521" s="12"/>
      <c r="AT3521" s="12"/>
      <c r="AU3521" s="12"/>
      <c r="AV3521" s="12"/>
      <c r="AW3521" s="12"/>
      <c r="AX3521" s="12"/>
      <c r="AY3521" s="12"/>
      <c r="AZ3521" s="12"/>
      <c r="BA3521" s="12"/>
      <c r="BB3521" s="12"/>
      <c r="BC3521" s="12"/>
      <c r="BD3521" s="12"/>
      <c r="BE3521" s="12"/>
      <c r="BF3521" s="12"/>
      <c r="BG3521" s="12"/>
      <c r="BH3521" s="12"/>
      <c r="BI3521" s="12"/>
      <c r="BJ3521" s="13"/>
      <c r="BK3521" s="13"/>
      <c r="BL3521" s="13"/>
      <c r="BM3521" s="13"/>
      <c r="BN3521" s="13"/>
    </row>
    <row r="3522" spans="1:66" x14ac:dyDescent="0.25">
      <c r="A3522" s="10"/>
      <c r="B3522" s="10"/>
      <c r="C3522" s="10"/>
      <c r="D3522" s="24"/>
      <c r="E3522" s="10"/>
      <c r="F3522" s="10"/>
      <c r="G3522" s="10"/>
      <c r="H3522" s="10"/>
      <c r="I3522" s="10"/>
      <c r="J3522" s="10"/>
      <c r="K3522" s="11"/>
      <c r="L3522" s="11"/>
      <c r="M3522" s="12"/>
      <c r="N3522" s="12"/>
      <c r="O3522" s="12"/>
      <c r="P3522" s="12"/>
      <c r="Q3522" s="12"/>
      <c r="R3522" s="12"/>
      <c r="S3522" s="12"/>
      <c r="T3522" s="12"/>
      <c r="U3522" s="12"/>
      <c r="V3522" s="12"/>
      <c r="W3522" s="12"/>
      <c r="X3522" s="12"/>
      <c r="Y3522" s="12"/>
      <c r="Z3522" s="12"/>
      <c r="AA3522" s="12"/>
      <c r="AB3522" s="12"/>
      <c r="AC3522" s="12"/>
      <c r="AD3522" s="12"/>
      <c r="AE3522" s="12"/>
      <c r="AF3522" s="12"/>
      <c r="AG3522" s="12"/>
      <c r="AH3522" s="12"/>
      <c r="AI3522" s="12"/>
      <c r="AJ3522" s="12"/>
      <c r="AK3522" s="12"/>
      <c r="AL3522" s="12"/>
      <c r="AM3522" s="12"/>
      <c r="AN3522" s="12"/>
      <c r="AO3522" s="12"/>
      <c r="AP3522" s="12"/>
      <c r="AQ3522" s="12"/>
      <c r="AR3522" s="12"/>
      <c r="AS3522" s="12"/>
      <c r="AT3522" s="12"/>
      <c r="AU3522" s="12"/>
      <c r="AV3522" s="12"/>
      <c r="AW3522" s="12"/>
      <c r="AX3522" s="12"/>
      <c r="AY3522" s="12"/>
      <c r="AZ3522" s="12"/>
      <c r="BA3522" s="12"/>
      <c r="BB3522" s="12"/>
      <c r="BC3522" s="12"/>
      <c r="BD3522" s="12"/>
      <c r="BE3522" s="12"/>
      <c r="BF3522" s="12"/>
      <c r="BG3522" s="12"/>
      <c r="BH3522" s="12"/>
      <c r="BI3522" s="12"/>
      <c r="BJ3522" s="13"/>
      <c r="BK3522" s="13"/>
      <c r="BL3522" s="13"/>
      <c r="BM3522" s="13"/>
      <c r="BN3522" s="13"/>
    </row>
    <row r="3523" spans="1:66" x14ac:dyDescent="0.25">
      <c r="A3523" s="10"/>
      <c r="B3523" s="10"/>
      <c r="C3523" s="10"/>
      <c r="D3523" s="24"/>
      <c r="E3523" s="10"/>
      <c r="F3523" s="10"/>
      <c r="G3523" s="10"/>
      <c r="H3523" s="10"/>
      <c r="I3523" s="10"/>
      <c r="J3523" s="10"/>
      <c r="K3523" s="11"/>
      <c r="L3523" s="11"/>
      <c r="M3523" s="12"/>
      <c r="N3523" s="12"/>
      <c r="O3523" s="12"/>
      <c r="P3523" s="12"/>
      <c r="Q3523" s="12"/>
      <c r="R3523" s="12"/>
      <c r="S3523" s="12"/>
      <c r="T3523" s="12"/>
      <c r="U3523" s="12"/>
      <c r="V3523" s="12"/>
      <c r="W3523" s="12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2"/>
      <c r="AS3523" s="12"/>
      <c r="AT3523" s="12"/>
      <c r="AU3523" s="12"/>
      <c r="AV3523" s="12"/>
      <c r="AW3523" s="12"/>
      <c r="AX3523" s="12"/>
      <c r="AY3523" s="12"/>
      <c r="AZ3523" s="12"/>
      <c r="BA3523" s="12"/>
      <c r="BB3523" s="12"/>
      <c r="BC3523" s="12"/>
      <c r="BD3523" s="12"/>
      <c r="BE3523" s="12"/>
      <c r="BF3523" s="12"/>
      <c r="BG3523" s="12"/>
      <c r="BH3523" s="12"/>
      <c r="BI3523" s="12"/>
      <c r="BJ3523" s="13"/>
      <c r="BK3523" s="13"/>
      <c r="BL3523" s="13"/>
      <c r="BM3523" s="13"/>
      <c r="BN3523" s="13"/>
    </row>
    <row r="3524" spans="1:66" x14ac:dyDescent="0.25">
      <c r="A3524" s="10"/>
      <c r="B3524" s="10"/>
      <c r="C3524" s="10"/>
      <c r="D3524" s="24"/>
      <c r="E3524" s="10"/>
      <c r="F3524" s="10"/>
      <c r="G3524" s="10"/>
      <c r="H3524" s="10"/>
      <c r="I3524" s="10"/>
      <c r="J3524" s="10"/>
      <c r="K3524" s="11"/>
      <c r="L3524" s="11"/>
      <c r="M3524" s="12"/>
      <c r="N3524" s="12"/>
      <c r="O3524" s="12"/>
      <c r="P3524" s="12"/>
      <c r="Q3524" s="12"/>
      <c r="R3524" s="12"/>
      <c r="S3524" s="12"/>
      <c r="T3524" s="12"/>
      <c r="U3524" s="12"/>
      <c r="V3524" s="12"/>
      <c r="W3524" s="12"/>
      <c r="X3524" s="12"/>
      <c r="Y3524" s="12"/>
      <c r="Z3524" s="12"/>
      <c r="AA3524" s="12"/>
      <c r="AB3524" s="12"/>
      <c r="AC3524" s="12"/>
      <c r="AD3524" s="12"/>
      <c r="AE3524" s="12"/>
      <c r="AF3524" s="12"/>
      <c r="AG3524" s="12"/>
      <c r="AH3524" s="12"/>
      <c r="AI3524" s="12"/>
      <c r="AJ3524" s="12"/>
      <c r="AK3524" s="12"/>
      <c r="AL3524" s="12"/>
      <c r="AM3524" s="12"/>
      <c r="AN3524" s="12"/>
      <c r="AO3524" s="12"/>
      <c r="AP3524" s="12"/>
      <c r="AQ3524" s="12"/>
      <c r="AR3524" s="12"/>
      <c r="AS3524" s="12"/>
      <c r="AT3524" s="12"/>
      <c r="AU3524" s="12"/>
      <c r="AV3524" s="12"/>
      <c r="AW3524" s="12"/>
      <c r="AX3524" s="12"/>
      <c r="AY3524" s="12"/>
      <c r="AZ3524" s="12"/>
      <c r="BA3524" s="12"/>
      <c r="BB3524" s="12"/>
      <c r="BC3524" s="12"/>
      <c r="BD3524" s="12"/>
      <c r="BE3524" s="12"/>
      <c r="BF3524" s="12"/>
      <c r="BG3524" s="12"/>
      <c r="BH3524" s="12"/>
      <c r="BI3524" s="12"/>
      <c r="BJ3524" s="13"/>
      <c r="BK3524" s="13"/>
      <c r="BL3524" s="13"/>
      <c r="BM3524" s="13"/>
      <c r="BN3524" s="13"/>
    </row>
    <row r="3525" spans="1:66" x14ac:dyDescent="0.25">
      <c r="A3525" s="10"/>
      <c r="B3525" s="10"/>
      <c r="C3525" s="10"/>
      <c r="D3525" s="24"/>
      <c r="E3525" s="10"/>
      <c r="F3525" s="10"/>
      <c r="G3525" s="10"/>
      <c r="H3525" s="10"/>
      <c r="I3525" s="10"/>
      <c r="J3525" s="10"/>
      <c r="K3525" s="11"/>
      <c r="L3525" s="11"/>
      <c r="M3525" s="12"/>
      <c r="N3525" s="12"/>
      <c r="O3525" s="12"/>
      <c r="P3525" s="12"/>
      <c r="Q3525" s="12"/>
      <c r="R3525" s="12"/>
      <c r="S3525" s="12"/>
      <c r="T3525" s="12"/>
      <c r="U3525" s="12"/>
      <c r="V3525" s="12"/>
      <c r="W3525" s="12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2"/>
      <c r="AS3525" s="12"/>
      <c r="AT3525" s="12"/>
      <c r="AU3525" s="12"/>
      <c r="AV3525" s="12"/>
      <c r="AW3525" s="12"/>
      <c r="AX3525" s="12"/>
      <c r="AY3525" s="12"/>
      <c r="AZ3525" s="12"/>
      <c r="BA3525" s="12"/>
      <c r="BB3525" s="12"/>
      <c r="BC3525" s="12"/>
      <c r="BD3525" s="12"/>
      <c r="BE3525" s="12"/>
      <c r="BF3525" s="12"/>
      <c r="BG3525" s="12"/>
      <c r="BH3525" s="12"/>
      <c r="BI3525" s="12"/>
      <c r="BJ3525" s="13"/>
      <c r="BK3525" s="13"/>
      <c r="BL3525" s="13"/>
      <c r="BM3525" s="13"/>
      <c r="BN3525" s="13"/>
    </row>
    <row r="3526" spans="1:66" x14ac:dyDescent="0.25">
      <c r="A3526" s="10"/>
      <c r="B3526" s="10"/>
      <c r="C3526" s="10"/>
      <c r="D3526" s="24"/>
      <c r="E3526" s="10"/>
      <c r="F3526" s="10"/>
      <c r="G3526" s="10"/>
      <c r="H3526" s="10"/>
      <c r="I3526" s="10"/>
      <c r="J3526" s="10"/>
      <c r="K3526" s="11"/>
      <c r="L3526" s="11"/>
      <c r="M3526" s="12"/>
      <c r="N3526" s="12"/>
      <c r="O3526" s="12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12"/>
      <c r="AE3526" s="12"/>
      <c r="AF3526" s="12"/>
      <c r="AG3526" s="12"/>
      <c r="AH3526" s="12"/>
      <c r="AI3526" s="12"/>
      <c r="AJ3526" s="12"/>
      <c r="AK3526" s="12"/>
      <c r="AL3526" s="12"/>
      <c r="AM3526" s="12"/>
      <c r="AN3526" s="12"/>
      <c r="AO3526" s="12"/>
      <c r="AP3526" s="12"/>
      <c r="AQ3526" s="12"/>
      <c r="AR3526" s="12"/>
      <c r="AS3526" s="12"/>
      <c r="AT3526" s="12"/>
      <c r="AU3526" s="12"/>
      <c r="AV3526" s="12"/>
      <c r="AW3526" s="12"/>
      <c r="AX3526" s="12"/>
      <c r="AY3526" s="12"/>
      <c r="AZ3526" s="12"/>
      <c r="BA3526" s="12"/>
      <c r="BB3526" s="12"/>
      <c r="BC3526" s="12"/>
      <c r="BD3526" s="12"/>
      <c r="BE3526" s="12"/>
      <c r="BF3526" s="12"/>
      <c r="BG3526" s="12"/>
      <c r="BH3526" s="12"/>
      <c r="BI3526" s="12"/>
      <c r="BJ3526" s="13"/>
      <c r="BK3526" s="13"/>
      <c r="BL3526" s="13"/>
      <c r="BM3526" s="13"/>
      <c r="BN3526" s="13"/>
    </row>
    <row r="3527" spans="1:66" x14ac:dyDescent="0.25">
      <c r="A3527" s="10"/>
      <c r="B3527" s="10"/>
      <c r="C3527" s="10"/>
      <c r="D3527" s="24"/>
      <c r="E3527" s="10"/>
      <c r="F3527" s="10"/>
      <c r="G3527" s="10"/>
      <c r="H3527" s="10"/>
      <c r="I3527" s="10"/>
      <c r="J3527" s="10"/>
      <c r="K3527" s="11"/>
      <c r="L3527" s="11"/>
      <c r="M3527" s="12"/>
      <c r="N3527" s="12"/>
      <c r="O3527" s="12"/>
      <c r="P3527" s="12"/>
      <c r="Q3527" s="12"/>
      <c r="R3527" s="12"/>
      <c r="S3527" s="12"/>
      <c r="T3527" s="12"/>
      <c r="U3527" s="12"/>
      <c r="V3527" s="12"/>
      <c r="W3527" s="12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2"/>
      <c r="AS3527" s="12"/>
      <c r="AT3527" s="12"/>
      <c r="AU3527" s="12"/>
      <c r="AV3527" s="12"/>
      <c r="AW3527" s="12"/>
      <c r="AX3527" s="12"/>
      <c r="AY3527" s="12"/>
      <c r="AZ3527" s="12"/>
      <c r="BA3527" s="12"/>
      <c r="BB3527" s="12"/>
      <c r="BC3527" s="12"/>
      <c r="BD3527" s="12"/>
      <c r="BE3527" s="12"/>
      <c r="BF3527" s="12"/>
      <c r="BG3527" s="12"/>
      <c r="BH3527" s="12"/>
      <c r="BI3527" s="12"/>
      <c r="BJ3527" s="13"/>
      <c r="BK3527" s="13"/>
      <c r="BL3527" s="13"/>
      <c r="BM3527" s="13"/>
      <c r="BN3527" s="13"/>
    </row>
    <row r="3528" spans="1:66" x14ac:dyDescent="0.25">
      <c r="A3528" s="10"/>
      <c r="B3528" s="10"/>
      <c r="C3528" s="10"/>
      <c r="D3528" s="24"/>
      <c r="E3528" s="10"/>
      <c r="F3528" s="10"/>
      <c r="G3528" s="10"/>
      <c r="H3528" s="10"/>
      <c r="I3528" s="10"/>
      <c r="J3528" s="10"/>
      <c r="K3528" s="11"/>
      <c r="L3528" s="11"/>
      <c r="M3528" s="12"/>
      <c r="N3528" s="12"/>
      <c r="O3528" s="12"/>
      <c r="P3528" s="12"/>
      <c r="Q3528" s="12"/>
      <c r="R3528" s="12"/>
      <c r="S3528" s="12"/>
      <c r="T3528" s="12"/>
      <c r="U3528" s="12"/>
      <c r="V3528" s="12"/>
      <c r="W3528" s="12"/>
      <c r="X3528" s="12"/>
      <c r="Y3528" s="12"/>
      <c r="Z3528" s="12"/>
      <c r="AA3528" s="12"/>
      <c r="AB3528" s="12"/>
      <c r="AC3528" s="12"/>
      <c r="AD3528" s="12"/>
      <c r="AE3528" s="12"/>
      <c r="AF3528" s="12"/>
      <c r="AG3528" s="12"/>
      <c r="AH3528" s="12"/>
      <c r="AI3528" s="12"/>
      <c r="AJ3528" s="12"/>
      <c r="AK3528" s="12"/>
      <c r="AL3528" s="12"/>
      <c r="AM3528" s="12"/>
      <c r="AN3528" s="12"/>
      <c r="AO3528" s="12"/>
      <c r="AP3528" s="12"/>
      <c r="AQ3528" s="12"/>
      <c r="AR3528" s="12"/>
      <c r="AS3528" s="12"/>
      <c r="AT3528" s="12"/>
      <c r="AU3528" s="12"/>
      <c r="AV3528" s="12"/>
      <c r="AW3528" s="12"/>
      <c r="AX3528" s="12"/>
      <c r="AY3528" s="12"/>
      <c r="AZ3528" s="12"/>
      <c r="BA3528" s="12"/>
      <c r="BB3528" s="12"/>
      <c r="BC3528" s="12"/>
      <c r="BD3528" s="12"/>
      <c r="BE3528" s="12"/>
      <c r="BF3528" s="12"/>
      <c r="BG3528" s="12"/>
      <c r="BH3528" s="12"/>
      <c r="BI3528" s="12"/>
      <c r="BJ3528" s="13"/>
      <c r="BK3528" s="13"/>
      <c r="BL3528" s="13"/>
      <c r="BM3528" s="13"/>
      <c r="BN3528" s="13"/>
    </row>
    <row r="3529" spans="1:66" x14ac:dyDescent="0.25">
      <c r="A3529" s="10"/>
      <c r="B3529" s="10"/>
      <c r="C3529" s="10"/>
      <c r="D3529" s="24"/>
      <c r="E3529" s="10"/>
      <c r="F3529" s="10"/>
      <c r="G3529" s="10"/>
      <c r="H3529" s="10"/>
      <c r="I3529" s="10"/>
      <c r="J3529" s="10"/>
      <c r="K3529" s="11"/>
      <c r="L3529" s="11"/>
      <c r="M3529" s="12"/>
      <c r="N3529" s="12"/>
      <c r="O3529" s="12"/>
      <c r="P3529" s="12"/>
      <c r="Q3529" s="12"/>
      <c r="R3529" s="12"/>
      <c r="S3529" s="12"/>
      <c r="T3529" s="12"/>
      <c r="U3529" s="12"/>
      <c r="V3529" s="12"/>
      <c r="W3529" s="12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2"/>
      <c r="AS3529" s="12"/>
      <c r="AT3529" s="12"/>
      <c r="AU3529" s="12"/>
      <c r="AV3529" s="12"/>
      <c r="AW3529" s="12"/>
      <c r="AX3529" s="12"/>
      <c r="AY3529" s="12"/>
      <c r="AZ3529" s="12"/>
      <c r="BA3529" s="12"/>
      <c r="BB3529" s="12"/>
      <c r="BC3529" s="12"/>
      <c r="BD3529" s="12"/>
      <c r="BE3529" s="12"/>
      <c r="BF3529" s="12"/>
      <c r="BG3529" s="12"/>
      <c r="BH3529" s="12"/>
      <c r="BI3529" s="12"/>
      <c r="BJ3529" s="13"/>
      <c r="BK3529" s="13"/>
      <c r="BL3529" s="13"/>
      <c r="BM3529" s="13"/>
      <c r="BN3529" s="13"/>
    </row>
    <row r="3530" spans="1:66" x14ac:dyDescent="0.25">
      <c r="A3530" s="10"/>
      <c r="B3530" s="10"/>
      <c r="C3530" s="10"/>
      <c r="D3530" s="24"/>
      <c r="E3530" s="10"/>
      <c r="F3530" s="10"/>
      <c r="G3530" s="10"/>
      <c r="H3530" s="10"/>
      <c r="I3530" s="10"/>
      <c r="J3530" s="10"/>
      <c r="K3530" s="11"/>
      <c r="L3530" s="11"/>
      <c r="M3530" s="12"/>
      <c r="N3530" s="12"/>
      <c r="O3530" s="12"/>
      <c r="P3530" s="12"/>
      <c r="Q3530" s="12"/>
      <c r="R3530" s="12"/>
      <c r="S3530" s="12"/>
      <c r="T3530" s="12"/>
      <c r="U3530" s="12"/>
      <c r="V3530" s="12"/>
      <c r="W3530" s="12"/>
      <c r="X3530" s="12"/>
      <c r="Y3530" s="12"/>
      <c r="Z3530" s="12"/>
      <c r="AA3530" s="12"/>
      <c r="AB3530" s="12"/>
      <c r="AC3530" s="12"/>
      <c r="AD3530" s="12"/>
      <c r="AE3530" s="12"/>
      <c r="AF3530" s="12"/>
      <c r="AG3530" s="12"/>
      <c r="AH3530" s="12"/>
      <c r="AI3530" s="12"/>
      <c r="AJ3530" s="12"/>
      <c r="AK3530" s="12"/>
      <c r="AL3530" s="12"/>
      <c r="AM3530" s="12"/>
      <c r="AN3530" s="12"/>
      <c r="AO3530" s="12"/>
      <c r="AP3530" s="12"/>
      <c r="AQ3530" s="12"/>
      <c r="AR3530" s="12"/>
      <c r="AS3530" s="12"/>
      <c r="AT3530" s="12"/>
      <c r="AU3530" s="12"/>
      <c r="AV3530" s="12"/>
      <c r="AW3530" s="12"/>
      <c r="AX3530" s="12"/>
      <c r="AY3530" s="12"/>
      <c r="AZ3530" s="12"/>
      <c r="BA3530" s="12"/>
      <c r="BB3530" s="12"/>
      <c r="BC3530" s="12"/>
      <c r="BD3530" s="12"/>
      <c r="BE3530" s="12"/>
      <c r="BF3530" s="12"/>
      <c r="BG3530" s="12"/>
      <c r="BH3530" s="12"/>
      <c r="BI3530" s="12"/>
      <c r="BJ3530" s="13"/>
      <c r="BK3530" s="13"/>
      <c r="BL3530" s="13"/>
      <c r="BM3530" s="13"/>
      <c r="BN3530" s="13"/>
    </row>
    <row r="3531" spans="1:66" x14ac:dyDescent="0.25">
      <c r="A3531" s="10"/>
      <c r="B3531" s="10"/>
      <c r="C3531" s="10"/>
      <c r="D3531" s="24"/>
      <c r="E3531" s="10"/>
      <c r="F3531" s="10"/>
      <c r="G3531" s="10"/>
      <c r="H3531" s="10"/>
      <c r="I3531" s="10"/>
      <c r="J3531" s="10"/>
      <c r="K3531" s="11"/>
      <c r="L3531" s="11"/>
      <c r="M3531" s="12"/>
      <c r="N3531" s="12"/>
      <c r="O3531" s="12"/>
      <c r="P3531" s="12"/>
      <c r="Q3531" s="12"/>
      <c r="R3531" s="12"/>
      <c r="S3531" s="12"/>
      <c r="T3531" s="12"/>
      <c r="U3531" s="12"/>
      <c r="V3531" s="12"/>
      <c r="W3531" s="12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2"/>
      <c r="AS3531" s="12"/>
      <c r="AT3531" s="12"/>
      <c r="AU3531" s="12"/>
      <c r="AV3531" s="12"/>
      <c r="AW3531" s="12"/>
      <c r="AX3531" s="12"/>
      <c r="AY3531" s="12"/>
      <c r="AZ3531" s="12"/>
      <c r="BA3531" s="12"/>
      <c r="BB3531" s="12"/>
      <c r="BC3531" s="12"/>
      <c r="BD3531" s="12"/>
      <c r="BE3531" s="12"/>
      <c r="BF3531" s="12"/>
      <c r="BG3531" s="12"/>
      <c r="BH3531" s="12"/>
      <c r="BI3531" s="12"/>
      <c r="BJ3531" s="13"/>
      <c r="BK3531" s="13"/>
      <c r="BL3531" s="13"/>
      <c r="BM3531" s="13"/>
      <c r="BN3531" s="13"/>
    </row>
    <row r="3532" spans="1:66" x14ac:dyDescent="0.25">
      <c r="A3532" s="10"/>
      <c r="B3532" s="10"/>
      <c r="C3532" s="10"/>
      <c r="D3532" s="24"/>
      <c r="E3532" s="10"/>
      <c r="F3532" s="10"/>
      <c r="G3532" s="10"/>
      <c r="H3532" s="10"/>
      <c r="I3532" s="10"/>
      <c r="J3532" s="10"/>
      <c r="K3532" s="11"/>
      <c r="L3532" s="11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12"/>
      <c r="AE3532" s="12"/>
      <c r="AF3532" s="12"/>
      <c r="AG3532" s="12"/>
      <c r="AH3532" s="12"/>
      <c r="AI3532" s="12"/>
      <c r="AJ3532" s="12"/>
      <c r="AK3532" s="12"/>
      <c r="AL3532" s="12"/>
      <c r="AM3532" s="12"/>
      <c r="AN3532" s="12"/>
      <c r="AO3532" s="12"/>
      <c r="AP3532" s="12"/>
      <c r="AQ3532" s="12"/>
      <c r="AR3532" s="12"/>
      <c r="AS3532" s="12"/>
      <c r="AT3532" s="12"/>
      <c r="AU3532" s="12"/>
      <c r="AV3532" s="12"/>
      <c r="AW3532" s="12"/>
      <c r="AX3532" s="12"/>
      <c r="AY3532" s="12"/>
      <c r="AZ3532" s="12"/>
      <c r="BA3532" s="12"/>
      <c r="BB3532" s="12"/>
      <c r="BC3532" s="12"/>
      <c r="BD3532" s="12"/>
      <c r="BE3532" s="12"/>
      <c r="BF3532" s="12"/>
      <c r="BG3532" s="12"/>
      <c r="BH3532" s="12"/>
      <c r="BI3532" s="12"/>
      <c r="BJ3532" s="13"/>
      <c r="BK3532" s="13"/>
      <c r="BL3532" s="13"/>
      <c r="BM3532" s="13"/>
      <c r="BN3532" s="13"/>
    </row>
    <row r="3533" spans="1:66" x14ac:dyDescent="0.25">
      <c r="A3533" s="10"/>
      <c r="B3533" s="10"/>
      <c r="C3533" s="10"/>
      <c r="D3533" s="24"/>
      <c r="E3533" s="10"/>
      <c r="F3533" s="10"/>
      <c r="G3533" s="10"/>
      <c r="H3533" s="10"/>
      <c r="I3533" s="10"/>
      <c r="J3533" s="10"/>
      <c r="K3533" s="11"/>
      <c r="L3533" s="11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  <c r="W3533" s="12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2"/>
      <c r="AS3533" s="12"/>
      <c r="AT3533" s="12"/>
      <c r="AU3533" s="12"/>
      <c r="AV3533" s="12"/>
      <c r="AW3533" s="12"/>
      <c r="AX3533" s="12"/>
      <c r="AY3533" s="12"/>
      <c r="AZ3533" s="12"/>
      <c r="BA3533" s="12"/>
      <c r="BB3533" s="12"/>
      <c r="BC3533" s="12"/>
      <c r="BD3533" s="12"/>
      <c r="BE3533" s="12"/>
      <c r="BF3533" s="12"/>
      <c r="BG3533" s="12"/>
      <c r="BH3533" s="12"/>
      <c r="BI3533" s="12"/>
      <c r="BJ3533" s="13"/>
      <c r="BK3533" s="13"/>
      <c r="BL3533" s="13"/>
      <c r="BM3533" s="13"/>
      <c r="BN3533" s="13"/>
    </row>
    <row r="3534" spans="1:66" x14ac:dyDescent="0.25">
      <c r="A3534" s="10"/>
      <c r="B3534" s="10"/>
      <c r="C3534" s="10"/>
      <c r="D3534" s="24"/>
      <c r="E3534" s="10"/>
      <c r="F3534" s="10"/>
      <c r="G3534" s="10"/>
      <c r="H3534" s="10"/>
      <c r="I3534" s="10"/>
      <c r="J3534" s="10"/>
      <c r="K3534" s="11"/>
      <c r="L3534" s="11"/>
      <c r="M3534" s="12"/>
      <c r="N3534" s="12"/>
      <c r="O3534" s="12"/>
      <c r="P3534" s="12"/>
      <c r="Q3534" s="12"/>
      <c r="R3534" s="12"/>
      <c r="S3534" s="12"/>
      <c r="T3534" s="12"/>
      <c r="U3534" s="12"/>
      <c r="V3534" s="12"/>
      <c r="W3534" s="12"/>
      <c r="X3534" s="12"/>
      <c r="Y3534" s="12"/>
      <c r="Z3534" s="12"/>
      <c r="AA3534" s="12"/>
      <c r="AB3534" s="12"/>
      <c r="AC3534" s="12"/>
      <c r="AD3534" s="12"/>
      <c r="AE3534" s="12"/>
      <c r="AF3534" s="12"/>
      <c r="AG3534" s="12"/>
      <c r="AH3534" s="12"/>
      <c r="AI3534" s="12"/>
      <c r="AJ3534" s="12"/>
      <c r="AK3534" s="12"/>
      <c r="AL3534" s="12"/>
      <c r="AM3534" s="12"/>
      <c r="AN3534" s="12"/>
      <c r="AO3534" s="12"/>
      <c r="AP3534" s="12"/>
      <c r="AQ3534" s="12"/>
      <c r="AR3534" s="12"/>
      <c r="AS3534" s="12"/>
      <c r="AT3534" s="12"/>
      <c r="AU3534" s="12"/>
      <c r="AV3534" s="12"/>
      <c r="AW3534" s="12"/>
      <c r="AX3534" s="12"/>
      <c r="AY3534" s="12"/>
      <c r="AZ3534" s="12"/>
      <c r="BA3534" s="12"/>
      <c r="BB3534" s="12"/>
      <c r="BC3534" s="12"/>
      <c r="BD3534" s="12"/>
      <c r="BE3534" s="12"/>
      <c r="BF3534" s="12"/>
      <c r="BG3534" s="12"/>
      <c r="BH3534" s="12"/>
      <c r="BI3534" s="12"/>
      <c r="BJ3534" s="13"/>
      <c r="BK3534" s="13"/>
      <c r="BL3534" s="13"/>
      <c r="BM3534" s="13"/>
      <c r="BN3534" s="13"/>
    </row>
    <row r="3535" spans="1:66" x14ac:dyDescent="0.25">
      <c r="A3535" s="10"/>
      <c r="B3535" s="10"/>
      <c r="C3535" s="10"/>
      <c r="D3535" s="24"/>
      <c r="E3535" s="10"/>
      <c r="F3535" s="10"/>
      <c r="G3535" s="10"/>
      <c r="H3535" s="10"/>
      <c r="I3535" s="10"/>
      <c r="J3535" s="10"/>
      <c r="K3535" s="11"/>
      <c r="L3535" s="11"/>
      <c r="M3535" s="12"/>
      <c r="N3535" s="12"/>
      <c r="O3535" s="12"/>
      <c r="P3535" s="12"/>
      <c r="Q3535" s="12"/>
      <c r="R3535" s="12"/>
      <c r="S3535" s="12"/>
      <c r="T3535" s="12"/>
      <c r="U3535" s="12"/>
      <c r="V3535" s="12"/>
      <c r="W3535" s="12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2"/>
      <c r="AS3535" s="12"/>
      <c r="AT3535" s="12"/>
      <c r="AU3535" s="12"/>
      <c r="AV3535" s="12"/>
      <c r="AW3535" s="12"/>
      <c r="AX3535" s="12"/>
      <c r="AY3535" s="12"/>
      <c r="AZ3535" s="12"/>
      <c r="BA3535" s="12"/>
      <c r="BB3535" s="12"/>
      <c r="BC3535" s="12"/>
      <c r="BD3535" s="12"/>
      <c r="BE3535" s="12"/>
      <c r="BF3535" s="12"/>
      <c r="BG3535" s="12"/>
      <c r="BH3535" s="12"/>
      <c r="BI3535" s="12"/>
      <c r="BJ3535" s="13"/>
      <c r="BK3535" s="13"/>
      <c r="BL3535" s="13"/>
      <c r="BM3535" s="13"/>
      <c r="BN3535" s="13"/>
    </row>
    <row r="3536" spans="1:66" x14ac:dyDescent="0.25">
      <c r="A3536" s="10"/>
      <c r="B3536" s="10"/>
      <c r="C3536" s="10"/>
      <c r="D3536" s="24"/>
      <c r="E3536" s="10"/>
      <c r="F3536" s="10"/>
      <c r="G3536" s="10"/>
      <c r="H3536" s="10"/>
      <c r="I3536" s="10"/>
      <c r="J3536" s="10"/>
      <c r="K3536" s="11"/>
      <c r="L3536" s="11"/>
      <c r="M3536" s="12"/>
      <c r="N3536" s="12"/>
      <c r="O3536" s="12"/>
      <c r="P3536" s="12"/>
      <c r="Q3536" s="12"/>
      <c r="R3536" s="12"/>
      <c r="S3536" s="12"/>
      <c r="T3536" s="12"/>
      <c r="U3536" s="12"/>
      <c r="V3536" s="12"/>
      <c r="W3536" s="12"/>
      <c r="X3536" s="12"/>
      <c r="Y3536" s="12"/>
      <c r="Z3536" s="12"/>
      <c r="AA3536" s="12"/>
      <c r="AB3536" s="12"/>
      <c r="AC3536" s="12"/>
      <c r="AD3536" s="12"/>
      <c r="AE3536" s="12"/>
      <c r="AF3536" s="12"/>
      <c r="AG3536" s="12"/>
      <c r="AH3536" s="12"/>
      <c r="AI3536" s="12"/>
      <c r="AJ3536" s="12"/>
      <c r="AK3536" s="12"/>
      <c r="AL3536" s="12"/>
      <c r="AM3536" s="12"/>
      <c r="AN3536" s="12"/>
      <c r="AO3536" s="12"/>
      <c r="AP3536" s="12"/>
      <c r="AQ3536" s="12"/>
      <c r="AR3536" s="12"/>
      <c r="AS3536" s="12"/>
      <c r="AT3536" s="12"/>
      <c r="AU3536" s="12"/>
      <c r="AV3536" s="12"/>
      <c r="AW3536" s="12"/>
      <c r="AX3536" s="12"/>
      <c r="AY3536" s="12"/>
      <c r="AZ3536" s="12"/>
      <c r="BA3536" s="12"/>
      <c r="BB3536" s="12"/>
      <c r="BC3536" s="12"/>
      <c r="BD3536" s="12"/>
      <c r="BE3536" s="12"/>
      <c r="BF3536" s="12"/>
      <c r="BG3536" s="12"/>
      <c r="BH3536" s="12"/>
      <c r="BI3536" s="12"/>
      <c r="BJ3536" s="13"/>
      <c r="BK3536" s="13"/>
      <c r="BL3536" s="13"/>
      <c r="BM3536" s="13"/>
      <c r="BN3536" s="13"/>
    </row>
    <row r="3537" spans="1:66" x14ac:dyDescent="0.25">
      <c r="A3537" s="10"/>
      <c r="B3537" s="10"/>
      <c r="C3537" s="10"/>
      <c r="D3537" s="24"/>
      <c r="E3537" s="10"/>
      <c r="F3537" s="10"/>
      <c r="G3537" s="10"/>
      <c r="H3537" s="10"/>
      <c r="I3537" s="10"/>
      <c r="J3537" s="10"/>
      <c r="K3537" s="11"/>
      <c r="L3537" s="11"/>
      <c r="M3537" s="12"/>
      <c r="N3537" s="12"/>
      <c r="O3537" s="12"/>
      <c r="P3537" s="12"/>
      <c r="Q3537" s="12"/>
      <c r="R3537" s="12"/>
      <c r="S3537" s="12"/>
      <c r="T3537" s="12"/>
      <c r="U3537" s="12"/>
      <c r="V3537" s="12"/>
      <c r="W3537" s="12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2"/>
      <c r="AS3537" s="12"/>
      <c r="AT3537" s="12"/>
      <c r="AU3537" s="12"/>
      <c r="AV3537" s="12"/>
      <c r="AW3537" s="12"/>
      <c r="AX3537" s="12"/>
      <c r="AY3537" s="12"/>
      <c r="AZ3537" s="12"/>
      <c r="BA3537" s="12"/>
      <c r="BB3537" s="12"/>
      <c r="BC3537" s="12"/>
      <c r="BD3537" s="12"/>
      <c r="BE3537" s="12"/>
      <c r="BF3537" s="12"/>
      <c r="BG3537" s="12"/>
      <c r="BH3537" s="12"/>
      <c r="BI3537" s="12"/>
      <c r="BJ3537" s="13"/>
      <c r="BK3537" s="13"/>
      <c r="BL3537" s="13"/>
      <c r="BM3537" s="13"/>
      <c r="BN3537" s="13"/>
    </row>
    <row r="3538" spans="1:66" x14ac:dyDescent="0.25">
      <c r="A3538" s="10"/>
      <c r="B3538" s="10"/>
      <c r="C3538" s="10"/>
      <c r="D3538" s="24"/>
      <c r="E3538" s="10"/>
      <c r="F3538" s="10"/>
      <c r="G3538" s="10"/>
      <c r="H3538" s="10"/>
      <c r="I3538" s="10"/>
      <c r="J3538" s="10"/>
      <c r="K3538" s="11"/>
      <c r="L3538" s="11"/>
      <c r="M3538" s="12"/>
      <c r="N3538" s="12"/>
      <c r="O3538" s="12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12"/>
      <c r="AE3538" s="12"/>
      <c r="AF3538" s="12"/>
      <c r="AG3538" s="12"/>
      <c r="AH3538" s="12"/>
      <c r="AI3538" s="12"/>
      <c r="AJ3538" s="12"/>
      <c r="AK3538" s="12"/>
      <c r="AL3538" s="12"/>
      <c r="AM3538" s="12"/>
      <c r="AN3538" s="12"/>
      <c r="AO3538" s="12"/>
      <c r="AP3538" s="12"/>
      <c r="AQ3538" s="12"/>
      <c r="AR3538" s="12"/>
      <c r="AS3538" s="12"/>
      <c r="AT3538" s="12"/>
      <c r="AU3538" s="12"/>
      <c r="AV3538" s="12"/>
      <c r="AW3538" s="12"/>
      <c r="AX3538" s="12"/>
      <c r="AY3538" s="12"/>
      <c r="AZ3538" s="12"/>
      <c r="BA3538" s="12"/>
      <c r="BB3538" s="12"/>
      <c r="BC3538" s="12"/>
      <c r="BD3538" s="12"/>
      <c r="BE3538" s="12"/>
      <c r="BF3538" s="12"/>
      <c r="BG3538" s="12"/>
      <c r="BH3538" s="12"/>
      <c r="BI3538" s="12"/>
      <c r="BJ3538" s="13"/>
      <c r="BK3538" s="13"/>
      <c r="BL3538" s="13"/>
      <c r="BM3538" s="13"/>
      <c r="BN3538" s="13"/>
    </row>
    <row r="3539" spans="1:66" x14ac:dyDescent="0.25">
      <c r="A3539" s="10"/>
      <c r="B3539" s="10"/>
      <c r="C3539" s="10"/>
      <c r="D3539" s="24"/>
      <c r="E3539" s="10"/>
      <c r="F3539" s="10"/>
      <c r="G3539" s="10"/>
      <c r="H3539" s="10"/>
      <c r="I3539" s="10"/>
      <c r="J3539" s="10"/>
      <c r="K3539" s="11"/>
      <c r="L3539" s="11"/>
      <c r="M3539" s="12"/>
      <c r="N3539" s="12"/>
      <c r="O3539" s="12"/>
      <c r="P3539" s="12"/>
      <c r="Q3539" s="12"/>
      <c r="R3539" s="12"/>
      <c r="S3539" s="12"/>
      <c r="T3539" s="12"/>
      <c r="U3539" s="12"/>
      <c r="V3539" s="12"/>
      <c r="W3539" s="12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2"/>
      <c r="AS3539" s="12"/>
      <c r="AT3539" s="12"/>
      <c r="AU3539" s="12"/>
      <c r="AV3539" s="12"/>
      <c r="AW3539" s="12"/>
      <c r="AX3539" s="12"/>
      <c r="AY3539" s="12"/>
      <c r="AZ3539" s="12"/>
      <c r="BA3539" s="12"/>
      <c r="BB3539" s="12"/>
      <c r="BC3539" s="12"/>
      <c r="BD3539" s="12"/>
      <c r="BE3539" s="12"/>
      <c r="BF3539" s="12"/>
      <c r="BG3539" s="12"/>
      <c r="BH3539" s="12"/>
      <c r="BI3539" s="12"/>
      <c r="BJ3539" s="13"/>
      <c r="BK3539" s="13"/>
      <c r="BL3539" s="13"/>
      <c r="BM3539" s="13"/>
      <c r="BN3539" s="13"/>
    </row>
    <row r="3540" spans="1:66" x14ac:dyDescent="0.25">
      <c r="A3540" s="10"/>
      <c r="B3540" s="10"/>
      <c r="C3540" s="10"/>
      <c r="D3540" s="24"/>
      <c r="E3540" s="10"/>
      <c r="F3540" s="10"/>
      <c r="G3540" s="10"/>
      <c r="H3540" s="10"/>
      <c r="I3540" s="10"/>
      <c r="J3540" s="10"/>
      <c r="K3540" s="11"/>
      <c r="L3540" s="11"/>
      <c r="M3540" s="12"/>
      <c r="N3540" s="12"/>
      <c r="O3540" s="12"/>
      <c r="P3540" s="12"/>
      <c r="Q3540" s="12"/>
      <c r="R3540" s="12"/>
      <c r="S3540" s="12"/>
      <c r="T3540" s="12"/>
      <c r="U3540" s="12"/>
      <c r="V3540" s="12"/>
      <c r="W3540" s="12"/>
      <c r="X3540" s="12"/>
      <c r="Y3540" s="12"/>
      <c r="Z3540" s="12"/>
      <c r="AA3540" s="12"/>
      <c r="AB3540" s="12"/>
      <c r="AC3540" s="12"/>
      <c r="AD3540" s="12"/>
      <c r="AE3540" s="12"/>
      <c r="AF3540" s="12"/>
      <c r="AG3540" s="12"/>
      <c r="AH3540" s="12"/>
      <c r="AI3540" s="12"/>
      <c r="AJ3540" s="12"/>
      <c r="AK3540" s="12"/>
      <c r="AL3540" s="12"/>
      <c r="AM3540" s="12"/>
      <c r="AN3540" s="12"/>
      <c r="AO3540" s="12"/>
      <c r="AP3540" s="12"/>
      <c r="AQ3540" s="12"/>
      <c r="AR3540" s="12"/>
      <c r="AS3540" s="12"/>
      <c r="AT3540" s="12"/>
      <c r="AU3540" s="12"/>
      <c r="AV3540" s="12"/>
      <c r="AW3540" s="12"/>
      <c r="AX3540" s="12"/>
      <c r="AY3540" s="12"/>
      <c r="AZ3540" s="12"/>
      <c r="BA3540" s="12"/>
      <c r="BB3540" s="12"/>
      <c r="BC3540" s="12"/>
      <c r="BD3540" s="12"/>
      <c r="BE3540" s="12"/>
      <c r="BF3540" s="12"/>
      <c r="BG3540" s="12"/>
      <c r="BH3540" s="12"/>
      <c r="BI3540" s="12"/>
      <c r="BJ3540" s="13"/>
      <c r="BK3540" s="13"/>
      <c r="BL3540" s="13"/>
      <c r="BM3540" s="13"/>
      <c r="BN3540" s="13"/>
    </row>
    <row r="3541" spans="1:66" x14ac:dyDescent="0.25">
      <c r="A3541" s="10"/>
      <c r="B3541" s="10"/>
      <c r="C3541" s="10"/>
      <c r="D3541" s="24"/>
      <c r="E3541" s="10"/>
      <c r="F3541" s="10"/>
      <c r="G3541" s="10"/>
      <c r="H3541" s="10"/>
      <c r="I3541" s="10"/>
      <c r="J3541" s="10"/>
      <c r="K3541" s="11"/>
      <c r="L3541" s="11"/>
      <c r="M3541" s="12"/>
      <c r="N3541" s="12"/>
      <c r="O3541" s="12"/>
      <c r="P3541" s="12"/>
      <c r="Q3541" s="12"/>
      <c r="R3541" s="12"/>
      <c r="S3541" s="12"/>
      <c r="T3541" s="12"/>
      <c r="U3541" s="12"/>
      <c r="V3541" s="12"/>
      <c r="W3541" s="12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2"/>
      <c r="AS3541" s="12"/>
      <c r="AT3541" s="12"/>
      <c r="AU3541" s="12"/>
      <c r="AV3541" s="12"/>
      <c r="AW3541" s="12"/>
      <c r="AX3541" s="12"/>
      <c r="AY3541" s="12"/>
      <c r="AZ3541" s="12"/>
      <c r="BA3541" s="12"/>
      <c r="BB3541" s="12"/>
      <c r="BC3541" s="12"/>
      <c r="BD3541" s="12"/>
      <c r="BE3541" s="12"/>
      <c r="BF3541" s="12"/>
      <c r="BG3541" s="12"/>
      <c r="BH3541" s="12"/>
      <c r="BI3541" s="12"/>
      <c r="BJ3541" s="13"/>
      <c r="BK3541" s="13"/>
      <c r="BL3541" s="13"/>
      <c r="BM3541" s="13"/>
      <c r="BN3541" s="13"/>
    </row>
    <row r="3542" spans="1:66" x14ac:dyDescent="0.25">
      <c r="A3542" s="10"/>
      <c r="B3542" s="10"/>
      <c r="C3542" s="10"/>
      <c r="D3542" s="24"/>
      <c r="E3542" s="10"/>
      <c r="F3542" s="10"/>
      <c r="G3542" s="10"/>
      <c r="H3542" s="10"/>
      <c r="I3542" s="10"/>
      <c r="J3542" s="10"/>
      <c r="K3542" s="11"/>
      <c r="L3542" s="11"/>
      <c r="M3542" s="12"/>
      <c r="N3542" s="12"/>
      <c r="O3542" s="12"/>
      <c r="P3542" s="12"/>
      <c r="Q3542" s="12"/>
      <c r="R3542" s="12"/>
      <c r="S3542" s="12"/>
      <c r="T3542" s="12"/>
      <c r="U3542" s="12"/>
      <c r="V3542" s="12"/>
      <c r="W3542" s="12"/>
      <c r="X3542" s="12"/>
      <c r="Y3542" s="12"/>
      <c r="Z3542" s="12"/>
      <c r="AA3542" s="12"/>
      <c r="AB3542" s="12"/>
      <c r="AC3542" s="12"/>
      <c r="AD3542" s="12"/>
      <c r="AE3542" s="12"/>
      <c r="AF3542" s="12"/>
      <c r="AG3542" s="12"/>
      <c r="AH3542" s="12"/>
      <c r="AI3542" s="12"/>
      <c r="AJ3542" s="12"/>
      <c r="AK3542" s="12"/>
      <c r="AL3542" s="12"/>
      <c r="AM3542" s="12"/>
      <c r="AN3542" s="12"/>
      <c r="AO3542" s="12"/>
      <c r="AP3542" s="12"/>
      <c r="AQ3542" s="12"/>
      <c r="AR3542" s="12"/>
      <c r="AS3542" s="12"/>
      <c r="AT3542" s="12"/>
      <c r="AU3542" s="12"/>
      <c r="AV3542" s="12"/>
      <c r="AW3542" s="12"/>
      <c r="AX3542" s="12"/>
      <c r="AY3542" s="12"/>
      <c r="AZ3542" s="12"/>
      <c r="BA3542" s="12"/>
      <c r="BB3542" s="12"/>
      <c r="BC3542" s="12"/>
      <c r="BD3542" s="12"/>
      <c r="BE3542" s="12"/>
      <c r="BF3542" s="12"/>
      <c r="BG3542" s="12"/>
      <c r="BH3542" s="12"/>
      <c r="BI3542" s="12"/>
      <c r="BJ3542" s="13"/>
      <c r="BK3542" s="13"/>
      <c r="BL3542" s="13"/>
      <c r="BM3542" s="13"/>
      <c r="BN3542" s="13"/>
    </row>
    <row r="3543" spans="1:66" x14ac:dyDescent="0.25">
      <c r="A3543" s="10"/>
      <c r="B3543" s="10"/>
      <c r="C3543" s="10"/>
      <c r="D3543" s="24"/>
      <c r="E3543" s="10"/>
      <c r="F3543" s="10"/>
      <c r="G3543" s="10"/>
      <c r="H3543" s="10"/>
      <c r="I3543" s="10"/>
      <c r="J3543" s="10"/>
      <c r="K3543" s="11"/>
      <c r="L3543" s="11"/>
      <c r="M3543" s="12"/>
      <c r="N3543" s="12"/>
      <c r="O3543" s="12"/>
      <c r="P3543" s="12"/>
      <c r="Q3543" s="12"/>
      <c r="R3543" s="12"/>
      <c r="S3543" s="12"/>
      <c r="T3543" s="12"/>
      <c r="U3543" s="12"/>
      <c r="V3543" s="12"/>
      <c r="W3543" s="12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2"/>
      <c r="AS3543" s="12"/>
      <c r="AT3543" s="12"/>
      <c r="AU3543" s="12"/>
      <c r="AV3543" s="12"/>
      <c r="AW3543" s="12"/>
      <c r="AX3543" s="12"/>
      <c r="AY3543" s="12"/>
      <c r="AZ3543" s="12"/>
      <c r="BA3543" s="12"/>
      <c r="BB3543" s="12"/>
      <c r="BC3543" s="12"/>
      <c r="BD3543" s="12"/>
      <c r="BE3543" s="12"/>
      <c r="BF3543" s="12"/>
      <c r="BG3543" s="12"/>
      <c r="BH3543" s="12"/>
      <c r="BI3543" s="12"/>
      <c r="BJ3543" s="13"/>
      <c r="BK3543" s="13"/>
      <c r="BL3543" s="13"/>
      <c r="BM3543" s="13"/>
      <c r="BN3543" s="13"/>
    </row>
    <row r="3544" spans="1:66" x14ac:dyDescent="0.25">
      <c r="A3544" s="10"/>
      <c r="B3544" s="10"/>
      <c r="C3544" s="10"/>
      <c r="D3544" s="24"/>
      <c r="E3544" s="10"/>
      <c r="F3544" s="10"/>
      <c r="G3544" s="10"/>
      <c r="H3544" s="10"/>
      <c r="I3544" s="10"/>
      <c r="J3544" s="10"/>
      <c r="K3544" s="11"/>
      <c r="L3544" s="11"/>
      <c r="M3544" s="12"/>
      <c r="N3544" s="12"/>
      <c r="O3544" s="12"/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12"/>
      <c r="AD3544" s="12"/>
      <c r="AE3544" s="12"/>
      <c r="AF3544" s="12"/>
      <c r="AG3544" s="12"/>
      <c r="AH3544" s="12"/>
      <c r="AI3544" s="12"/>
      <c r="AJ3544" s="12"/>
      <c r="AK3544" s="12"/>
      <c r="AL3544" s="12"/>
      <c r="AM3544" s="12"/>
      <c r="AN3544" s="12"/>
      <c r="AO3544" s="12"/>
      <c r="AP3544" s="12"/>
      <c r="AQ3544" s="12"/>
      <c r="AR3544" s="12"/>
      <c r="AS3544" s="12"/>
      <c r="AT3544" s="12"/>
      <c r="AU3544" s="12"/>
      <c r="AV3544" s="12"/>
      <c r="AW3544" s="12"/>
      <c r="AX3544" s="12"/>
      <c r="AY3544" s="12"/>
      <c r="AZ3544" s="12"/>
      <c r="BA3544" s="12"/>
      <c r="BB3544" s="12"/>
      <c r="BC3544" s="12"/>
      <c r="BD3544" s="12"/>
      <c r="BE3544" s="12"/>
      <c r="BF3544" s="12"/>
      <c r="BG3544" s="12"/>
      <c r="BH3544" s="12"/>
      <c r="BI3544" s="12"/>
      <c r="BJ3544" s="13"/>
      <c r="BK3544" s="13"/>
      <c r="BL3544" s="13"/>
      <c r="BM3544" s="13"/>
      <c r="BN3544" s="13"/>
    </row>
    <row r="3545" spans="1:66" x14ac:dyDescent="0.25">
      <c r="A3545" s="10"/>
      <c r="B3545" s="10"/>
      <c r="C3545" s="10"/>
      <c r="D3545" s="24"/>
      <c r="E3545" s="10"/>
      <c r="F3545" s="10"/>
      <c r="G3545" s="10"/>
      <c r="H3545" s="10"/>
      <c r="I3545" s="10"/>
      <c r="J3545" s="10"/>
      <c r="K3545" s="11"/>
      <c r="L3545" s="11"/>
      <c r="M3545" s="12"/>
      <c r="N3545" s="12"/>
      <c r="O3545" s="12"/>
      <c r="P3545" s="12"/>
      <c r="Q3545" s="12"/>
      <c r="R3545" s="12"/>
      <c r="S3545" s="12"/>
      <c r="T3545" s="12"/>
      <c r="U3545" s="12"/>
      <c r="V3545" s="12"/>
      <c r="W3545" s="12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2"/>
      <c r="AS3545" s="12"/>
      <c r="AT3545" s="12"/>
      <c r="AU3545" s="12"/>
      <c r="AV3545" s="12"/>
      <c r="AW3545" s="12"/>
      <c r="AX3545" s="12"/>
      <c r="AY3545" s="12"/>
      <c r="AZ3545" s="12"/>
      <c r="BA3545" s="12"/>
      <c r="BB3545" s="12"/>
      <c r="BC3545" s="12"/>
      <c r="BD3545" s="12"/>
      <c r="BE3545" s="12"/>
      <c r="BF3545" s="12"/>
      <c r="BG3545" s="12"/>
      <c r="BH3545" s="12"/>
      <c r="BI3545" s="12"/>
      <c r="BJ3545" s="13"/>
      <c r="BK3545" s="13"/>
      <c r="BL3545" s="13"/>
      <c r="BM3545" s="13"/>
      <c r="BN3545" s="13"/>
    </row>
    <row r="3546" spans="1:66" x14ac:dyDescent="0.25">
      <c r="A3546" s="10"/>
      <c r="B3546" s="10"/>
      <c r="C3546" s="10"/>
      <c r="D3546" s="24"/>
      <c r="E3546" s="10"/>
      <c r="F3546" s="10"/>
      <c r="G3546" s="10"/>
      <c r="H3546" s="10"/>
      <c r="I3546" s="10"/>
      <c r="J3546" s="10"/>
      <c r="K3546" s="11"/>
      <c r="L3546" s="11"/>
      <c r="M3546" s="12"/>
      <c r="N3546" s="12"/>
      <c r="O3546" s="12"/>
      <c r="P3546" s="12"/>
      <c r="Q3546" s="12"/>
      <c r="R3546" s="12"/>
      <c r="S3546" s="12"/>
      <c r="T3546" s="12"/>
      <c r="U3546" s="12"/>
      <c r="V3546" s="12"/>
      <c r="W3546" s="12"/>
      <c r="X3546" s="12"/>
      <c r="Y3546" s="12"/>
      <c r="Z3546" s="12"/>
      <c r="AA3546" s="12"/>
      <c r="AB3546" s="12"/>
      <c r="AC3546" s="12"/>
      <c r="AD3546" s="12"/>
      <c r="AE3546" s="12"/>
      <c r="AF3546" s="12"/>
      <c r="AG3546" s="12"/>
      <c r="AH3546" s="12"/>
      <c r="AI3546" s="12"/>
      <c r="AJ3546" s="12"/>
      <c r="AK3546" s="12"/>
      <c r="AL3546" s="12"/>
      <c r="AM3546" s="12"/>
      <c r="AN3546" s="12"/>
      <c r="AO3546" s="12"/>
      <c r="AP3546" s="12"/>
      <c r="AQ3546" s="12"/>
      <c r="AR3546" s="12"/>
      <c r="AS3546" s="12"/>
      <c r="AT3546" s="12"/>
      <c r="AU3546" s="12"/>
      <c r="AV3546" s="12"/>
      <c r="AW3546" s="12"/>
      <c r="AX3546" s="12"/>
      <c r="AY3546" s="12"/>
      <c r="AZ3546" s="12"/>
      <c r="BA3546" s="12"/>
      <c r="BB3546" s="12"/>
      <c r="BC3546" s="12"/>
      <c r="BD3546" s="12"/>
      <c r="BE3546" s="12"/>
      <c r="BF3546" s="12"/>
      <c r="BG3546" s="12"/>
      <c r="BH3546" s="12"/>
      <c r="BI3546" s="12"/>
      <c r="BJ3546" s="13"/>
      <c r="BK3546" s="13"/>
      <c r="BL3546" s="13"/>
      <c r="BM3546" s="13"/>
      <c r="BN3546" s="13"/>
    </row>
    <row r="3547" spans="1:66" x14ac:dyDescent="0.25">
      <c r="A3547" s="10"/>
      <c r="B3547" s="10"/>
      <c r="C3547" s="10"/>
      <c r="D3547" s="24"/>
      <c r="E3547" s="10"/>
      <c r="F3547" s="10"/>
      <c r="G3547" s="10"/>
      <c r="H3547" s="10"/>
      <c r="I3547" s="10"/>
      <c r="J3547" s="10"/>
      <c r="K3547" s="11"/>
      <c r="L3547" s="11"/>
      <c r="M3547" s="12"/>
      <c r="N3547" s="12"/>
      <c r="O3547" s="12"/>
      <c r="P3547" s="12"/>
      <c r="Q3547" s="12"/>
      <c r="R3547" s="12"/>
      <c r="S3547" s="12"/>
      <c r="T3547" s="12"/>
      <c r="U3547" s="12"/>
      <c r="V3547" s="12"/>
      <c r="W3547" s="12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2"/>
      <c r="AS3547" s="12"/>
      <c r="AT3547" s="12"/>
      <c r="AU3547" s="12"/>
      <c r="AV3547" s="12"/>
      <c r="AW3547" s="12"/>
      <c r="AX3547" s="12"/>
      <c r="AY3547" s="12"/>
      <c r="AZ3547" s="12"/>
      <c r="BA3547" s="12"/>
      <c r="BB3547" s="12"/>
      <c r="BC3547" s="12"/>
      <c r="BD3547" s="12"/>
      <c r="BE3547" s="12"/>
      <c r="BF3547" s="12"/>
      <c r="BG3547" s="12"/>
      <c r="BH3547" s="12"/>
      <c r="BI3547" s="12"/>
      <c r="BJ3547" s="13"/>
      <c r="BK3547" s="13"/>
      <c r="BL3547" s="13"/>
      <c r="BM3547" s="13"/>
      <c r="BN3547" s="13"/>
    </row>
    <row r="3548" spans="1:66" x14ac:dyDescent="0.25">
      <c r="A3548" s="10"/>
      <c r="B3548" s="10"/>
      <c r="C3548" s="10"/>
      <c r="D3548" s="24"/>
      <c r="E3548" s="10"/>
      <c r="F3548" s="10"/>
      <c r="G3548" s="10"/>
      <c r="H3548" s="10"/>
      <c r="I3548" s="10"/>
      <c r="J3548" s="10"/>
      <c r="K3548" s="11"/>
      <c r="L3548" s="11"/>
      <c r="M3548" s="12"/>
      <c r="N3548" s="12"/>
      <c r="O3548" s="12"/>
      <c r="P3548" s="12"/>
      <c r="Q3548" s="12"/>
      <c r="R3548" s="12"/>
      <c r="S3548" s="12"/>
      <c r="T3548" s="12"/>
      <c r="U3548" s="12"/>
      <c r="V3548" s="12"/>
      <c r="W3548" s="12"/>
      <c r="X3548" s="12"/>
      <c r="Y3548" s="12"/>
      <c r="Z3548" s="12"/>
      <c r="AA3548" s="12"/>
      <c r="AB3548" s="12"/>
      <c r="AC3548" s="12"/>
      <c r="AD3548" s="12"/>
      <c r="AE3548" s="12"/>
      <c r="AF3548" s="12"/>
      <c r="AG3548" s="12"/>
      <c r="AH3548" s="12"/>
      <c r="AI3548" s="12"/>
      <c r="AJ3548" s="12"/>
      <c r="AK3548" s="12"/>
      <c r="AL3548" s="12"/>
      <c r="AM3548" s="12"/>
      <c r="AN3548" s="12"/>
      <c r="AO3548" s="12"/>
      <c r="AP3548" s="12"/>
      <c r="AQ3548" s="12"/>
      <c r="AR3548" s="12"/>
      <c r="AS3548" s="12"/>
      <c r="AT3548" s="12"/>
      <c r="AU3548" s="12"/>
      <c r="AV3548" s="12"/>
      <c r="AW3548" s="12"/>
      <c r="AX3548" s="12"/>
      <c r="AY3548" s="12"/>
      <c r="AZ3548" s="12"/>
      <c r="BA3548" s="12"/>
      <c r="BB3548" s="12"/>
      <c r="BC3548" s="12"/>
      <c r="BD3548" s="12"/>
      <c r="BE3548" s="12"/>
      <c r="BF3548" s="12"/>
      <c r="BG3548" s="12"/>
      <c r="BH3548" s="12"/>
      <c r="BI3548" s="12"/>
      <c r="BJ3548" s="13"/>
      <c r="BK3548" s="13"/>
      <c r="BL3548" s="13"/>
      <c r="BM3548" s="13"/>
      <c r="BN3548" s="13"/>
    </row>
    <row r="3549" spans="1:66" x14ac:dyDescent="0.25">
      <c r="A3549" s="10"/>
      <c r="B3549" s="10"/>
      <c r="C3549" s="10"/>
      <c r="D3549" s="24"/>
      <c r="E3549" s="10"/>
      <c r="F3549" s="10"/>
      <c r="G3549" s="10"/>
      <c r="H3549" s="10"/>
      <c r="I3549" s="10"/>
      <c r="J3549" s="10"/>
      <c r="K3549" s="11"/>
      <c r="L3549" s="11"/>
      <c r="M3549" s="12"/>
      <c r="N3549" s="12"/>
      <c r="O3549" s="12"/>
      <c r="P3549" s="12"/>
      <c r="Q3549" s="12"/>
      <c r="R3549" s="12"/>
      <c r="S3549" s="12"/>
      <c r="T3549" s="12"/>
      <c r="U3549" s="12"/>
      <c r="V3549" s="12"/>
      <c r="W3549" s="12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2"/>
      <c r="AS3549" s="12"/>
      <c r="AT3549" s="12"/>
      <c r="AU3549" s="12"/>
      <c r="AV3549" s="12"/>
      <c r="AW3549" s="12"/>
      <c r="AX3549" s="12"/>
      <c r="AY3549" s="12"/>
      <c r="AZ3549" s="12"/>
      <c r="BA3549" s="12"/>
      <c r="BB3549" s="12"/>
      <c r="BC3549" s="12"/>
      <c r="BD3549" s="12"/>
      <c r="BE3549" s="12"/>
      <c r="BF3549" s="12"/>
      <c r="BG3549" s="12"/>
      <c r="BH3549" s="12"/>
      <c r="BI3549" s="12"/>
      <c r="BJ3549" s="13"/>
      <c r="BK3549" s="13"/>
      <c r="BL3549" s="13"/>
      <c r="BM3549" s="13"/>
      <c r="BN3549" s="13"/>
    </row>
    <row r="3550" spans="1:66" x14ac:dyDescent="0.25">
      <c r="A3550" s="10"/>
      <c r="B3550" s="10"/>
      <c r="C3550" s="10"/>
      <c r="D3550" s="24"/>
      <c r="E3550" s="10"/>
      <c r="F3550" s="10"/>
      <c r="G3550" s="10"/>
      <c r="H3550" s="10"/>
      <c r="I3550" s="10"/>
      <c r="J3550" s="10"/>
      <c r="K3550" s="11"/>
      <c r="L3550" s="11"/>
      <c r="M3550" s="12"/>
      <c r="N3550" s="12"/>
      <c r="O3550" s="12"/>
      <c r="P3550" s="12"/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12"/>
      <c r="AE3550" s="12"/>
      <c r="AF3550" s="12"/>
      <c r="AG3550" s="12"/>
      <c r="AH3550" s="12"/>
      <c r="AI3550" s="12"/>
      <c r="AJ3550" s="12"/>
      <c r="AK3550" s="12"/>
      <c r="AL3550" s="12"/>
      <c r="AM3550" s="12"/>
      <c r="AN3550" s="12"/>
      <c r="AO3550" s="12"/>
      <c r="AP3550" s="12"/>
      <c r="AQ3550" s="12"/>
      <c r="AR3550" s="12"/>
      <c r="AS3550" s="12"/>
      <c r="AT3550" s="12"/>
      <c r="AU3550" s="12"/>
      <c r="AV3550" s="12"/>
      <c r="AW3550" s="12"/>
      <c r="AX3550" s="12"/>
      <c r="AY3550" s="12"/>
      <c r="AZ3550" s="12"/>
      <c r="BA3550" s="12"/>
      <c r="BB3550" s="12"/>
      <c r="BC3550" s="12"/>
      <c r="BD3550" s="12"/>
      <c r="BE3550" s="12"/>
      <c r="BF3550" s="12"/>
      <c r="BG3550" s="12"/>
      <c r="BH3550" s="12"/>
      <c r="BI3550" s="12"/>
      <c r="BJ3550" s="13"/>
      <c r="BK3550" s="13"/>
      <c r="BL3550" s="13"/>
      <c r="BM3550" s="13"/>
      <c r="BN3550" s="13"/>
    </row>
    <row r="3551" spans="1:66" x14ac:dyDescent="0.25">
      <c r="A3551" s="10"/>
      <c r="B3551" s="10"/>
      <c r="C3551" s="10"/>
      <c r="D3551" s="24"/>
      <c r="E3551" s="10"/>
      <c r="F3551" s="10"/>
      <c r="G3551" s="10"/>
      <c r="H3551" s="10"/>
      <c r="I3551" s="10"/>
      <c r="J3551" s="10"/>
      <c r="K3551" s="11"/>
      <c r="L3551" s="11"/>
      <c r="M3551" s="12"/>
      <c r="N3551" s="12"/>
      <c r="O3551" s="12"/>
      <c r="P3551" s="12"/>
      <c r="Q3551" s="12"/>
      <c r="R3551" s="12"/>
      <c r="S3551" s="12"/>
      <c r="T3551" s="12"/>
      <c r="U3551" s="12"/>
      <c r="V3551" s="12"/>
      <c r="W3551" s="12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2"/>
      <c r="AS3551" s="12"/>
      <c r="AT3551" s="12"/>
      <c r="AU3551" s="12"/>
      <c r="AV3551" s="12"/>
      <c r="AW3551" s="12"/>
      <c r="AX3551" s="12"/>
      <c r="AY3551" s="12"/>
      <c r="AZ3551" s="12"/>
      <c r="BA3551" s="12"/>
      <c r="BB3551" s="12"/>
      <c r="BC3551" s="12"/>
      <c r="BD3551" s="12"/>
      <c r="BE3551" s="12"/>
      <c r="BF3551" s="12"/>
      <c r="BG3551" s="12"/>
      <c r="BH3551" s="12"/>
      <c r="BI3551" s="12"/>
      <c r="BJ3551" s="13"/>
      <c r="BK3551" s="13"/>
      <c r="BL3551" s="13"/>
      <c r="BM3551" s="13"/>
      <c r="BN3551" s="13"/>
    </row>
    <row r="3552" spans="1:66" x14ac:dyDescent="0.25">
      <c r="A3552" s="10"/>
      <c r="B3552" s="10"/>
      <c r="C3552" s="10"/>
      <c r="D3552" s="24"/>
      <c r="E3552" s="10"/>
      <c r="F3552" s="10"/>
      <c r="G3552" s="10"/>
      <c r="H3552" s="10"/>
      <c r="I3552" s="10"/>
      <c r="J3552" s="10"/>
      <c r="K3552" s="11"/>
      <c r="L3552" s="11"/>
      <c r="M3552" s="12"/>
      <c r="N3552" s="12"/>
      <c r="O3552" s="12"/>
      <c r="P3552" s="12"/>
      <c r="Q3552" s="12"/>
      <c r="R3552" s="12"/>
      <c r="S3552" s="12"/>
      <c r="T3552" s="12"/>
      <c r="U3552" s="12"/>
      <c r="V3552" s="12"/>
      <c r="W3552" s="12"/>
      <c r="X3552" s="12"/>
      <c r="Y3552" s="12"/>
      <c r="Z3552" s="12"/>
      <c r="AA3552" s="12"/>
      <c r="AB3552" s="12"/>
      <c r="AC3552" s="12"/>
      <c r="AD3552" s="12"/>
      <c r="AE3552" s="12"/>
      <c r="AF3552" s="12"/>
      <c r="AG3552" s="12"/>
      <c r="AH3552" s="12"/>
      <c r="AI3552" s="12"/>
      <c r="AJ3552" s="12"/>
      <c r="AK3552" s="12"/>
      <c r="AL3552" s="12"/>
      <c r="AM3552" s="12"/>
      <c r="AN3552" s="12"/>
      <c r="AO3552" s="12"/>
      <c r="AP3552" s="12"/>
      <c r="AQ3552" s="12"/>
      <c r="AR3552" s="12"/>
      <c r="AS3552" s="12"/>
      <c r="AT3552" s="12"/>
      <c r="AU3552" s="12"/>
      <c r="AV3552" s="12"/>
      <c r="AW3552" s="12"/>
      <c r="AX3552" s="12"/>
      <c r="AY3552" s="12"/>
      <c r="AZ3552" s="12"/>
      <c r="BA3552" s="12"/>
      <c r="BB3552" s="12"/>
      <c r="BC3552" s="12"/>
      <c r="BD3552" s="12"/>
      <c r="BE3552" s="12"/>
      <c r="BF3552" s="12"/>
      <c r="BG3552" s="12"/>
      <c r="BH3552" s="12"/>
      <c r="BI3552" s="12"/>
      <c r="BJ3552" s="13"/>
      <c r="BK3552" s="13"/>
      <c r="BL3552" s="13"/>
      <c r="BM3552" s="13"/>
      <c r="BN3552" s="13"/>
    </row>
    <row r="3553" spans="1:66" x14ac:dyDescent="0.25">
      <c r="A3553" s="10"/>
      <c r="B3553" s="10"/>
      <c r="C3553" s="10"/>
      <c r="D3553" s="24"/>
      <c r="E3553" s="10"/>
      <c r="F3553" s="10"/>
      <c r="G3553" s="10"/>
      <c r="H3553" s="10"/>
      <c r="I3553" s="10"/>
      <c r="J3553" s="10"/>
      <c r="K3553" s="11"/>
      <c r="L3553" s="11"/>
      <c r="M3553" s="12"/>
      <c r="N3553" s="12"/>
      <c r="O3553" s="12"/>
      <c r="P3553" s="12"/>
      <c r="Q3553" s="12"/>
      <c r="R3553" s="12"/>
      <c r="S3553" s="12"/>
      <c r="T3553" s="12"/>
      <c r="U3553" s="12"/>
      <c r="V3553" s="12"/>
      <c r="W3553" s="12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2"/>
      <c r="AS3553" s="12"/>
      <c r="AT3553" s="12"/>
      <c r="AU3553" s="12"/>
      <c r="AV3553" s="12"/>
      <c r="AW3553" s="12"/>
      <c r="AX3553" s="12"/>
      <c r="AY3553" s="12"/>
      <c r="AZ3553" s="12"/>
      <c r="BA3553" s="12"/>
      <c r="BB3553" s="12"/>
      <c r="BC3553" s="12"/>
      <c r="BD3553" s="12"/>
      <c r="BE3553" s="12"/>
      <c r="BF3553" s="12"/>
      <c r="BG3553" s="12"/>
      <c r="BH3553" s="12"/>
      <c r="BI3553" s="12"/>
      <c r="BJ3553" s="13"/>
      <c r="BK3553" s="13"/>
      <c r="BL3553" s="13"/>
      <c r="BM3553" s="13"/>
      <c r="BN3553" s="13"/>
    </row>
    <row r="3554" spans="1:66" x14ac:dyDescent="0.25">
      <c r="A3554" s="10"/>
      <c r="B3554" s="10"/>
      <c r="C3554" s="10"/>
      <c r="D3554" s="24"/>
      <c r="E3554" s="10"/>
      <c r="F3554" s="10"/>
      <c r="G3554" s="10"/>
      <c r="H3554" s="10"/>
      <c r="I3554" s="10"/>
      <c r="J3554" s="10"/>
      <c r="K3554" s="11"/>
      <c r="L3554" s="11"/>
      <c r="M3554" s="12"/>
      <c r="N3554" s="12"/>
      <c r="O3554" s="12"/>
      <c r="P3554" s="12"/>
      <c r="Q3554" s="12"/>
      <c r="R3554" s="12"/>
      <c r="S3554" s="12"/>
      <c r="T3554" s="12"/>
      <c r="U3554" s="12"/>
      <c r="V3554" s="12"/>
      <c r="W3554" s="12"/>
      <c r="X3554" s="12"/>
      <c r="Y3554" s="12"/>
      <c r="Z3554" s="12"/>
      <c r="AA3554" s="12"/>
      <c r="AB3554" s="12"/>
      <c r="AC3554" s="12"/>
      <c r="AD3554" s="12"/>
      <c r="AE3554" s="12"/>
      <c r="AF3554" s="12"/>
      <c r="AG3554" s="12"/>
      <c r="AH3554" s="12"/>
      <c r="AI3554" s="12"/>
      <c r="AJ3554" s="12"/>
      <c r="AK3554" s="12"/>
      <c r="AL3554" s="12"/>
      <c r="AM3554" s="12"/>
      <c r="AN3554" s="12"/>
      <c r="AO3554" s="12"/>
      <c r="AP3554" s="12"/>
      <c r="AQ3554" s="12"/>
      <c r="AR3554" s="12"/>
      <c r="AS3554" s="12"/>
      <c r="AT3554" s="12"/>
      <c r="AU3554" s="12"/>
      <c r="AV3554" s="12"/>
      <c r="AW3554" s="12"/>
      <c r="AX3554" s="12"/>
      <c r="AY3554" s="12"/>
      <c r="AZ3554" s="12"/>
      <c r="BA3554" s="12"/>
      <c r="BB3554" s="12"/>
      <c r="BC3554" s="12"/>
      <c r="BD3554" s="12"/>
      <c r="BE3554" s="12"/>
      <c r="BF3554" s="12"/>
      <c r="BG3554" s="12"/>
      <c r="BH3554" s="12"/>
      <c r="BI3554" s="12"/>
      <c r="BJ3554" s="13"/>
      <c r="BK3554" s="13"/>
      <c r="BL3554" s="13"/>
      <c r="BM3554" s="13"/>
      <c r="BN3554" s="13"/>
    </row>
    <row r="3555" spans="1:66" x14ac:dyDescent="0.25">
      <c r="A3555" s="10"/>
      <c r="B3555" s="10"/>
      <c r="C3555" s="10"/>
      <c r="D3555" s="24"/>
      <c r="E3555" s="10"/>
      <c r="F3555" s="10"/>
      <c r="G3555" s="10"/>
      <c r="H3555" s="10"/>
      <c r="I3555" s="10"/>
      <c r="J3555" s="10"/>
      <c r="K3555" s="11"/>
      <c r="L3555" s="11"/>
      <c r="M3555" s="12"/>
      <c r="N3555" s="12"/>
      <c r="O3555" s="12"/>
      <c r="P3555" s="12"/>
      <c r="Q3555" s="12"/>
      <c r="R3555" s="12"/>
      <c r="S3555" s="12"/>
      <c r="T3555" s="12"/>
      <c r="U3555" s="12"/>
      <c r="V3555" s="12"/>
      <c r="W3555" s="12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2"/>
      <c r="AS3555" s="12"/>
      <c r="AT3555" s="12"/>
      <c r="AU3555" s="12"/>
      <c r="AV3555" s="12"/>
      <c r="AW3555" s="12"/>
      <c r="AX3555" s="12"/>
      <c r="AY3555" s="12"/>
      <c r="AZ3555" s="12"/>
      <c r="BA3555" s="12"/>
      <c r="BB3555" s="12"/>
      <c r="BC3555" s="12"/>
      <c r="BD3555" s="12"/>
      <c r="BE3555" s="12"/>
      <c r="BF3555" s="12"/>
      <c r="BG3555" s="12"/>
      <c r="BH3555" s="12"/>
      <c r="BI3555" s="12"/>
      <c r="BJ3555" s="13"/>
      <c r="BK3555" s="13"/>
      <c r="BL3555" s="13"/>
      <c r="BM3555" s="13"/>
      <c r="BN3555" s="13"/>
    </row>
    <row r="3556" spans="1:66" x14ac:dyDescent="0.25">
      <c r="A3556" s="10"/>
      <c r="B3556" s="10"/>
      <c r="C3556" s="10"/>
      <c r="D3556" s="24"/>
      <c r="E3556" s="10"/>
      <c r="F3556" s="10"/>
      <c r="G3556" s="10"/>
      <c r="H3556" s="10"/>
      <c r="I3556" s="10"/>
      <c r="J3556" s="10"/>
      <c r="K3556" s="11"/>
      <c r="L3556" s="11"/>
      <c r="M3556" s="12"/>
      <c r="N3556" s="12"/>
      <c r="O3556" s="12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12"/>
      <c r="AE3556" s="12"/>
      <c r="AF3556" s="12"/>
      <c r="AG3556" s="12"/>
      <c r="AH3556" s="12"/>
      <c r="AI3556" s="12"/>
      <c r="AJ3556" s="12"/>
      <c r="AK3556" s="12"/>
      <c r="AL3556" s="12"/>
      <c r="AM3556" s="12"/>
      <c r="AN3556" s="12"/>
      <c r="AO3556" s="12"/>
      <c r="AP3556" s="12"/>
      <c r="AQ3556" s="12"/>
      <c r="AR3556" s="12"/>
      <c r="AS3556" s="12"/>
      <c r="AT3556" s="12"/>
      <c r="AU3556" s="12"/>
      <c r="AV3556" s="12"/>
      <c r="AW3556" s="12"/>
      <c r="AX3556" s="12"/>
      <c r="AY3556" s="12"/>
      <c r="AZ3556" s="12"/>
      <c r="BA3556" s="12"/>
      <c r="BB3556" s="12"/>
      <c r="BC3556" s="12"/>
      <c r="BD3556" s="12"/>
      <c r="BE3556" s="12"/>
      <c r="BF3556" s="12"/>
      <c r="BG3556" s="12"/>
      <c r="BH3556" s="12"/>
      <c r="BI3556" s="12"/>
      <c r="BJ3556" s="13"/>
      <c r="BK3556" s="13"/>
      <c r="BL3556" s="13"/>
      <c r="BM3556" s="13"/>
      <c r="BN3556" s="13"/>
    </row>
    <row r="3557" spans="1:66" x14ac:dyDescent="0.25">
      <c r="A3557" s="10"/>
      <c r="B3557" s="10"/>
      <c r="C3557" s="10"/>
      <c r="D3557" s="24"/>
      <c r="E3557" s="10"/>
      <c r="F3557" s="10"/>
      <c r="G3557" s="10"/>
      <c r="H3557" s="10"/>
      <c r="I3557" s="10"/>
      <c r="J3557" s="10"/>
      <c r="K3557" s="11"/>
      <c r="L3557" s="11"/>
      <c r="M3557" s="12"/>
      <c r="N3557" s="12"/>
      <c r="O3557" s="12"/>
      <c r="P3557" s="12"/>
      <c r="Q3557" s="12"/>
      <c r="R3557" s="12"/>
      <c r="S3557" s="12"/>
      <c r="T3557" s="12"/>
      <c r="U3557" s="12"/>
      <c r="V3557" s="12"/>
      <c r="W3557" s="12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2"/>
      <c r="AS3557" s="12"/>
      <c r="AT3557" s="12"/>
      <c r="AU3557" s="12"/>
      <c r="AV3557" s="12"/>
      <c r="AW3557" s="12"/>
      <c r="AX3557" s="12"/>
      <c r="AY3557" s="12"/>
      <c r="AZ3557" s="12"/>
      <c r="BA3557" s="12"/>
      <c r="BB3557" s="12"/>
      <c r="BC3557" s="12"/>
      <c r="BD3557" s="12"/>
      <c r="BE3557" s="12"/>
      <c r="BF3557" s="12"/>
      <c r="BG3557" s="12"/>
      <c r="BH3557" s="12"/>
      <c r="BI3557" s="12"/>
      <c r="BJ3557" s="13"/>
      <c r="BK3557" s="13"/>
      <c r="BL3557" s="13"/>
      <c r="BM3557" s="13"/>
      <c r="BN3557" s="13"/>
    </row>
    <row r="3558" spans="1:66" x14ac:dyDescent="0.25">
      <c r="A3558" s="10"/>
      <c r="B3558" s="10"/>
      <c r="C3558" s="10"/>
      <c r="D3558" s="24"/>
      <c r="E3558" s="10"/>
      <c r="F3558" s="10"/>
      <c r="G3558" s="10"/>
      <c r="H3558" s="10"/>
      <c r="I3558" s="10"/>
      <c r="J3558" s="10"/>
      <c r="K3558" s="11"/>
      <c r="L3558" s="11"/>
      <c r="M3558" s="12"/>
      <c r="N3558" s="12"/>
      <c r="O3558" s="12"/>
      <c r="P3558" s="12"/>
      <c r="Q3558" s="12"/>
      <c r="R3558" s="12"/>
      <c r="S3558" s="12"/>
      <c r="T3558" s="12"/>
      <c r="U3558" s="12"/>
      <c r="V3558" s="12"/>
      <c r="W3558" s="12"/>
      <c r="X3558" s="12"/>
      <c r="Y3558" s="12"/>
      <c r="Z3558" s="12"/>
      <c r="AA3558" s="12"/>
      <c r="AB3558" s="12"/>
      <c r="AC3558" s="12"/>
      <c r="AD3558" s="12"/>
      <c r="AE3558" s="12"/>
      <c r="AF3558" s="12"/>
      <c r="AG3558" s="12"/>
      <c r="AH3558" s="12"/>
      <c r="AI3558" s="12"/>
      <c r="AJ3558" s="12"/>
      <c r="AK3558" s="12"/>
      <c r="AL3558" s="12"/>
      <c r="AM3558" s="12"/>
      <c r="AN3558" s="12"/>
      <c r="AO3558" s="12"/>
      <c r="AP3558" s="12"/>
      <c r="AQ3558" s="12"/>
      <c r="AR3558" s="12"/>
      <c r="AS3558" s="12"/>
      <c r="AT3558" s="12"/>
      <c r="AU3558" s="12"/>
      <c r="AV3558" s="12"/>
      <c r="AW3558" s="12"/>
      <c r="AX3558" s="12"/>
      <c r="AY3558" s="12"/>
      <c r="AZ3558" s="12"/>
      <c r="BA3558" s="12"/>
      <c r="BB3558" s="12"/>
      <c r="BC3558" s="12"/>
      <c r="BD3558" s="12"/>
      <c r="BE3558" s="12"/>
      <c r="BF3558" s="12"/>
      <c r="BG3558" s="12"/>
      <c r="BH3558" s="12"/>
      <c r="BI3558" s="12"/>
      <c r="BJ3558" s="13"/>
      <c r="BK3558" s="13"/>
      <c r="BL3558" s="13"/>
      <c r="BM3558" s="13"/>
      <c r="BN3558" s="13"/>
    </row>
    <row r="3559" spans="1:66" x14ac:dyDescent="0.25">
      <c r="A3559" s="10"/>
      <c r="B3559" s="10"/>
      <c r="C3559" s="10"/>
      <c r="D3559" s="24"/>
      <c r="E3559" s="10"/>
      <c r="F3559" s="10"/>
      <c r="G3559" s="10"/>
      <c r="H3559" s="10"/>
      <c r="I3559" s="10"/>
      <c r="J3559" s="10"/>
      <c r="K3559" s="11"/>
      <c r="L3559" s="11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  <c r="W3559" s="12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2"/>
      <c r="AS3559" s="12"/>
      <c r="AT3559" s="12"/>
      <c r="AU3559" s="12"/>
      <c r="AV3559" s="12"/>
      <c r="AW3559" s="12"/>
      <c r="AX3559" s="12"/>
      <c r="AY3559" s="12"/>
      <c r="AZ3559" s="12"/>
      <c r="BA3559" s="12"/>
      <c r="BB3559" s="12"/>
      <c r="BC3559" s="12"/>
      <c r="BD3559" s="12"/>
      <c r="BE3559" s="12"/>
      <c r="BF3559" s="12"/>
      <c r="BG3559" s="12"/>
      <c r="BH3559" s="12"/>
      <c r="BI3559" s="12"/>
      <c r="BJ3559" s="13"/>
      <c r="BK3559" s="13"/>
      <c r="BL3559" s="13"/>
      <c r="BM3559" s="13"/>
      <c r="BN3559" s="13"/>
    </row>
    <row r="3560" spans="1:66" x14ac:dyDescent="0.25">
      <c r="A3560" s="10"/>
      <c r="B3560" s="10"/>
      <c r="C3560" s="10"/>
      <c r="D3560" s="24"/>
      <c r="E3560" s="10"/>
      <c r="F3560" s="10"/>
      <c r="G3560" s="10"/>
      <c r="H3560" s="10"/>
      <c r="I3560" s="10"/>
      <c r="J3560" s="10"/>
      <c r="K3560" s="11"/>
      <c r="L3560" s="11"/>
      <c r="M3560" s="12"/>
      <c r="N3560" s="12"/>
      <c r="O3560" s="12"/>
      <c r="P3560" s="12"/>
      <c r="Q3560" s="12"/>
      <c r="R3560" s="12"/>
      <c r="S3560" s="12"/>
      <c r="T3560" s="12"/>
      <c r="U3560" s="12"/>
      <c r="V3560" s="12"/>
      <c r="W3560" s="12"/>
      <c r="X3560" s="12"/>
      <c r="Y3560" s="12"/>
      <c r="Z3560" s="12"/>
      <c r="AA3560" s="12"/>
      <c r="AB3560" s="12"/>
      <c r="AC3560" s="12"/>
      <c r="AD3560" s="12"/>
      <c r="AE3560" s="12"/>
      <c r="AF3560" s="12"/>
      <c r="AG3560" s="12"/>
      <c r="AH3560" s="12"/>
      <c r="AI3560" s="12"/>
      <c r="AJ3560" s="12"/>
      <c r="AK3560" s="12"/>
      <c r="AL3560" s="12"/>
      <c r="AM3560" s="12"/>
      <c r="AN3560" s="12"/>
      <c r="AO3560" s="12"/>
      <c r="AP3560" s="12"/>
      <c r="AQ3560" s="12"/>
      <c r="AR3560" s="12"/>
      <c r="AS3560" s="12"/>
      <c r="AT3560" s="12"/>
      <c r="AU3560" s="12"/>
      <c r="AV3560" s="12"/>
      <c r="AW3560" s="12"/>
      <c r="AX3560" s="12"/>
      <c r="AY3560" s="12"/>
      <c r="AZ3560" s="12"/>
      <c r="BA3560" s="12"/>
      <c r="BB3560" s="12"/>
      <c r="BC3560" s="12"/>
      <c r="BD3560" s="12"/>
      <c r="BE3560" s="12"/>
      <c r="BF3560" s="12"/>
      <c r="BG3560" s="12"/>
      <c r="BH3560" s="12"/>
      <c r="BI3560" s="12"/>
      <c r="BJ3560" s="13"/>
      <c r="BK3560" s="13"/>
      <c r="BL3560" s="13"/>
      <c r="BM3560" s="13"/>
      <c r="BN3560" s="13"/>
    </row>
    <row r="3561" spans="1:66" x14ac:dyDescent="0.25">
      <c r="A3561" s="10"/>
      <c r="B3561" s="10"/>
      <c r="C3561" s="10"/>
      <c r="D3561" s="24"/>
      <c r="E3561" s="10"/>
      <c r="F3561" s="10"/>
      <c r="G3561" s="10"/>
      <c r="H3561" s="10"/>
      <c r="I3561" s="10"/>
      <c r="J3561" s="10"/>
      <c r="K3561" s="11"/>
      <c r="L3561" s="11"/>
      <c r="M3561" s="12"/>
      <c r="N3561" s="12"/>
      <c r="O3561" s="12"/>
      <c r="P3561" s="12"/>
      <c r="Q3561" s="12"/>
      <c r="R3561" s="12"/>
      <c r="S3561" s="12"/>
      <c r="T3561" s="12"/>
      <c r="U3561" s="12"/>
      <c r="V3561" s="12"/>
      <c r="W3561" s="12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2"/>
      <c r="AS3561" s="12"/>
      <c r="AT3561" s="12"/>
      <c r="AU3561" s="12"/>
      <c r="AV3561" s="12"/>
      <c r="AW3561" s="12"/>
      <c r="AX3561" s="12"/>
      <c r="AY3561" s="12"/>
      <c r="AZ3561" s="12"/>
      <c r="BA3561" s="12"/>
      <c r="BB3561" s="12"/>
      <c r="BC3561" s="12"/>
      <c r="BD3561" s="12"/>
      <c r="BE3561" s="12"/>
      <c r="BF3561" s="12"/>
      <c r="BG3561" s="12"/>
      <c r="BH3561" s="12"/>
      <c r="BI3561" s="12"/>
      <c r="BJ3561" s="13"/>
      <c r="BK3561" s="13"/>
      <c r="BL3561" s="13"/>
      <c r="BM3561" s="13"/>
      <c r="BN3561" s="13"/>
    </row>
    <row r="3562" spans="1:66" x14ac:dyDescent="0.25">
      <c r="A3562" s="10"/>
      <c r="B3562" s="10"/>
      <c r="C3562" s="10"/>
      <c r="D3562" s="24"/>
      <c r="E3562" s="10"/>
      <c r="F3562" s="10"/>
      <c r="G3562" s="10"/>
      <c r="H3562" s="10"/>
      <c r="I3562" s="10"/>
      <c r="J3562" s="10"/>
      <c r="K3562" s="11"/>
      <c r="L3562" s="11"/>
      <c r="M3562" s="12"/>
      <c r="N3562" s="12"/>
      <c r="O3562" s="12"/>
      <c r="P3562" s="12"/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12"/>
      <c r="AD3562" s="12"/>
      <c r="AE3562" s="12"/>
      <c r="AF3562" s="12"/>
      <c r="AG3562" s="12"/>
      <c r="AH3562" s="12"/>
      <c r="AI3562" s="12"/>
      <c r="AJ3562" s="12"/>
      <c r="AK3562" s="12"/>
      <c r="AL3562" s="12"/>
      <c r="AM3562" s="12"/>
      <c r="AN3562" s="12"/>
      <c r="AO3562" s="12"/>
      <c r="AP3562" s="12"/>
      <c r="AQ3562" s="12"/>
      <c r="AR3562" s="12"/>
      <c r="AS3562" s="12"/>
      <c r="AT3562" s="12"/>
      <c r="AU3562" s="12"/>
      <c r="AV3562" s="12"/>
      <c r="AW3562" s="12"/>
      <c r="AX3562" s="12"/>
      <c r="AY3562" s="12"/>
      <c r="AZ3562" s="12"/>
      <c r="BA3562" s="12"/>
      <c r="BB3562" s="12"/>
      <c r="BC3562" s="12"/>
      <c r="BD3562" s="12"/>
      <c r="BE3562" s="12"/>
      <c r="BF3562" s="12"/>
      <c r="BG3562" s="12"/>
      <c r="BH3562" s="12"/>
      <c r="BI3562" s="12"/>
      <c r="BJ3562" s="13"/>
      <c r="BK3562" s="13"/>
      <c r="BL3562" s="13"/>
      <c r="BM3562" s="13"/>
      <c r="BN3562" s="13"/>
    </row>
    <row r="3563" spans="1:66" x14ac:dyDescent="0.25">
      <c r="A3563" s="10"/>
      <c r="B3563" s="10"/>
      <c r="C3563" s="10"/>
      <c r="D3563" s="24"/>
      <c r="E3563" s="10"/>
      <c r="F3563" s="10"/>
      <c r="G3563" s="10"/>
      <c r="H3563" s="10"/>
      <c r="I3563" s="10"/>
      <c r="J3563" s="10"/>
      <c r="K3563" s="11"/>
      <c r="L3563" s="11"/>
      <c r="M3563" s="12"/>
      <c r="N3563" s="12"/>
      <c r="O3563" s="12"/>
      <c r="P3563" s="12"/>
      <c r="Q3563" s="12"/>
      <c r="R3563" s="12"/>
      <c r="S3563" s="12"/>
      <c r="T3563" s="12"/>
      <c r="U3563" s="12"/>
      <c r="V3563" s="12"/>
      <c r="W3563" s="12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2"/>
      <c r="AS3563" s="12"/>
      <c r="AT3563" s="12"/>
      <c r="AU3563" s="12"/>
      <c r="AV3563" s="12"/>
      <c r="AW3563" s="12"/>
      <c r="AX3563" s="12"/>
      <c r="AY3563" s="12"/>
      <c r="AZ3563" s="12"/>
      <c r="BA3563" s="12"/>
      <c r="BB3563" s="12"/>
      <c r="BC3563" s="12"/>
      <c r="BD3563" s="12"/>
      <c r="BE3563" s="12"/>
      <c r="BF3563" s="12"/>
      <c r="BG3563" s="12"/>
      <c r="BH3563" s="12"/>
      <c r="BI3563" s="12"/>
      <c r="BJ3563" s="13"/>
      <c r="BK3563" s="13"/>
      <c r="BL3563" s="13"/>
      <c r="BM3563" s="13"/>
      <c r="BN3563" s="13"/>
    </row>
    <row r="3564" spans="1:66" x14ac:dyDescent="0.25">
      <c r="A3564" s="10"/>
      <c r="B3564" s="10"/>
      <c r="C3564" s="10"/>
      <c r="D3564" s="24"/>
      <c r="E3564" s="10"/>
      <c r="F3564" s="10"/>
      <c r="G3564" s="10"/>
      <c r="H3564" s="10"/>
      <c r="I3564" s="10"/>
      <c r="J3564" s="10"/>
      <c r="K3564" s="11"/>
      <c r="L3564" s="11"/>
      <c r="M3564" s="12"/>
      <c r="N3564" s="12"/>
      <c r="O3564" s="12"/>
      <c r="P3564" s="12"/>
      <c r="Q3564" s="12"/>
      <c r="R3564" s="12"/>
      <c r="S3564" s="12"/>
      <c r="T3564" s="12"/>
      <c r="U3564" s="12"/>
      <c r="V3564" s="12"/>
      <c r="W3564" s="12"/>
      <c r="X3564" s="12"/>
      <c r="Y3564" s="12"/>
      <c r="Z3564" s="12"/>
      <c r="AA3564" s="12"/>
      <c r="AB3564" s="12"/>
      <c r="AC3564" s="12"/>
      <c r="AD3564" s="12"/>
      <c r="AE3564" s="12"/>
      <c r="AF3564" s="12"/>
      <c r="AG3564" s="12"/>
      <c r="AH3564" s="12"/>
      <c r="AI3564" s="12"/>
      <c r="AJ3564" s="12"/>
      <c r="AK3564" s="12"/>
      <c r="AL3564" s="12"/>
      <c r="AM3564" s="12"/>
      <c r="AN3564" s="12"/>
      <c r="AO3564" s="12"/>
      <c r="AP3564" s="12"/>
      <c r="AQ3564" s="12"/>
      <c r="AR3564" s="12"/>
      <c r="AS3564" s="12"/>
      <c r="AT3564" s="12"/>
      <c r="AU3564" s="12"/>
      <c r="AV3564" s="12"/>
      <c r="AW3564" s="12"/>
      <c r="AX3564" s="12"/>
      <c r="AY3564" s="12"/>
      <c r="AZ3564" s="12"/>
      <c r="BA3564" s="12"/>
      <c r="BB3564" s="12"/>
      <c r="BC3564" s="12"/>
      <c r="BD3564" s="12"/>
      <c r="BE3564" s="12"/>
      <c r="BF3564" s="12"/>
      <c r="BG3564" s="12"/>
      <c r="BH3564" s="12"/>
      <c r="BI3564" s="12"/>
      <c r="BJ3564" s="13"/>
      <c r="BK3564" s="13"/>
      <c r="BL3564" s="13"/>
      <c r="BM3564" s="13"/>
      <c r="BN3564" s="13"/>
    </row>
    <row r="3565" spans="1:66" x14ac:dyDescent="0.25">
      <c r="A3565" s="10"/>
      <c r="B3565" s="10"/>
      <c r="C3565" s="10"/>
      <c r="D3565" s="24"/>
      <c r="E3565" s="10"/>
      <c r="F3565" s="10"/>
      <c r="G3565" s="10"/>
      <c r="H3565" s="10"/>
      <c r="I3565" s="10"/>
      <c r="J3565" s="10"/>
      <c r="K3565" s="11"/>
      <c r="L3565" s="11"/>
      <c r="M3565" s="12"/>
      <c r="N3565" s="12"/>
      <c r="O3565" s="12"/>
      <c r="P3565" s="12"/>
      <c r="Q3565" s="12"/>
      <c r="R3565" s="12"/>
      <c r="S3565" s="12"/>
      <c r="T3565" s="12"/>
      <c r="U3565" s="12"/>
      <c r="V3565" s="12"/>
      <c r="W3565" s="12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2"/>
      <c r="AS3565" s="12"/>
      <c r="AT3565" s="12"/>
      <c r="AU3565" s="12"/>
      <c r="AV3565" s="12"/>
      <c r="AW3565" s="12"/>
      <c r="AX3565" s="12"/>
      <c r="AY3565" s="12"/>
      <c r="AZ3565" s="12"/>
      <c r="BA3565" s="12"/>
      <c r="BB3565" s="12"/>
      <c r="BC3565" s="12"/>
      <c r="BD3565" s="12"/>
      <c r="BE3565" s="12"/>
      <c r="BF3565" s="12"/>
      <c r="BG3565" s="12"/>
      <c r="BH3565" s="12"/>
      <c r="BI3565" s="12"/>
      <c r="BJ3565" s="13"/>
      <c r="BK3565" s="13"/>
      <c r="BL3565" s="13"/>
      <c r="BM3565" s="13"/>
      <c r="BN3565" s="13"/>
    </row>
    <row r="3566" spans="1:66" x14ac:dyDescent="0.25">
      <c r="A3566" s="10"/>
      <c r="B3566" s="10"/>
      <c r="C3566" s="10"/>
      <c r="D3566" s="24"/>
      <c r="E3566" s="10"/>
      <c r="F3566" s="10"/>
      <c r="G3566" s="10"/>
      <c r="H3566" s="10"/>
      <c r="I3566" s="10"/>
      <c r="J3566" s="10"/>
      <c r="K3566" s="11"/>
      <c r="L3566" s="11"/>
      <c r="M3566" s="12"/>
      <c r="N3566" s="12"/>
      <c r="O3566" s="12"/>
      <c r="P3566" s="12"/>
      <c r="Q3566" s="12"/>
      <c r="R3566" s="12"/>
      <c r="S3566" s="12"/>
      <c r="T3566" s="12"/>
      <c r="U3566" s="12"/>
      <c r="V3566" s="12"/>
      <c r="W3566" s="12"/>
      <c r="X3566" s="12"/>
      <c r="Y3566" s="12"/>
      <c r="Z3566" s="12"/>
      <c r="AA3566" s="12"/>
      <c r="AB3566" s="12"/>
      <c r="AC3566" s="12"/>
      <c r="AD3566" s="12"/>
      <c r="AE3566" s="12"/>
      <c r="AF3566" s="12"/>
      <c r="AG3566" s="12"/>
      <c r="AH3566" s="12"/>
      <c r="AI3566" s="12"/>
      <c r="AJ3566" s="12"/>
      <c r="AK3566" s="12"/>
      <c r="AL3566" s="12"/>
      <c r="AM3566" s="12"/>
      <c r="AN3566" s="12"/>
      <c r="AO3566" s="12"/>
      <c r="AP3566" s="12"/>
      <c r="AQ3566" s="12"/>
      <c r="AR3566" s="12"/>
      <c r="AS3566" s="12"/>
      <c r="AT3566" s="12"/>
      <c r="AU3566" s="12"/>
      <c r="AV3566" s="12"/>
      <c r="AW3566" s="12"/>
      <c r="AX3566" s="12"/>
      <c r="AY3566" s="12"/>
      <c r="AZ3566" s="12"/>
      <c r="BA3566" s="12"/>
      <c r="BB3566" s="12"/>
      <c r="BC3566" s="12"/>
      <c r="BD3566" s="12"/>
      <c r="BE3566" s="12"/>
      <c r="BF3566" s="12"/>
      <c r="BG3566" s="12"/>
      <c r="BH3566" s="12"/>
      <c r="BI3566" s="12"/>
      <c r="BJ3566" s="13"/>
      <c r="BK3566" s="13"/>
      <c r="BL3566" s="13"/>
      <c r="BM3566" s="13"/>
      <c r="BN3566" s="13"/>
    </row>
    <row r="3567" spans="1:66" x14ac:dyDescent="0.25">
      <c r="A3567" s="10"/>
      <c r="B3567" s="10"/>
      <c r="C3567" s="10"/>
      <c r="D3567" s="24"/>
      <c r="E3567" s="10"/>
      <c r="F3567" s="10"/>
      <c r="G3567" s="10"/>
      <c r="H3567" s="10"/>
      <c r="I3567" s="10"/>
      <c r="J3567" s="10"/>
      <c r="K3567" s="11"/>
      <c r="L3567" s="11"/>
      <c r="M3567" s="12"/>
      <c r="N3567" s="12"/>
      <c r="O3567" s="12"/>
      <c r="P3567" s="12"/>
      <c r="Q3567" s="12"/>
      <c r="R3567" s="12"/>
      <c r="S3567" s="12"/>
      <c r="T3567" s="12"/>
      <c r="U3567" s="12"/>
      <c r="V3567" s="12"/>
      <c r="W3567" s="12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2"/>
      <c r="AS3567" s="12"/>
      <c r="AT3567" s="12"/>
      <c r="AU3567" s="12"/>
      <c r="AV3567" s="12"/>
      <c r="AW3567" s="12"/>
      <c r="AX3567" s="12"/>
      <c r="AY3567" s="12"/>
      <c r="AZ3567" s="12"/>
      <c r="BA3567" s="12"/>
      <c r="BB3567" s="12"/>
      <c r="BC3567" s="12"/>
      <c r="BD3567" s="12"/>
      <c r="BE3567" s="12"/>
      <c r="BF3567" s="12"/>
      <c r="BG3567" s="12"/>
      <c r="BH3567" s="12"/>
      <c r="BI3567" s="12"/>
      <c r="BJ3567" s="13"/>
      <c r="BK3567" s="13"/>
      <c r="BL3567" s="13"/>
      <c r="BM3567" s="13"/>
      <c r="BN3567" s="13"/>
    </row>
    <row r="3568" spans="1:66" x14ac:dyDescent="0.25">
      <c r="A3568" s="10"/>
      <c r="B3568" s="10"/>
      <c r="C3568" s="10"/>
      <c r="D3568" s="24"/>
      <c r="E3568" s="10"/>
      <c r="F3568" s="10"/>
      <c r="G3568" s="10"/>
      <c r="H3568" s="10"/>
      <c r="I3568" s="10"/>
      <c r="J3568" s="10"/>
      <c r="K3568" s="11"/>
      <c r="L3568" s="11"/>
      <c r="M3568" s="12"/>
      <c r="N3568" s="12"/>
      <c r="O3568" s="12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12"/>
      <c r="AE3568" s="12"/>
      <c r="AF3568" s="12"/>
      <c r="AG3568" s="12"/>
      <c r="AH3568" s="12"/>
      <c r="AI3568" s="12"/>
      <c r="AJ3568" s="12"/>
      <c r="AK3568" s="12"/>
      <c r="AL3568" s="12"/>
      <c r="AM3568" s="12"/>
      <c r="AN3568" s="12"/>
      <c r="AO3568" s="12"/>
      <c r="AP3568" s="12"/>
      <c r="AQ3568" s="12"/>
      <c r="AR3568" s="12"/>
      <c r="AS3568" s="12"/>
      <c r="AT3568" s="12"/>
      <c r="AU3568" s="12"/>
      <c r="AV3568" s="12"/>
      <c r="AW3568" s="12"/>
      <c r="AX3568" s="12"/>
      <c r="AY3568" s="12"/>
      <c r="AZ3568" s="12"/>
      <c r="BA3568" s="12"/>
      <c r="BB3568" s="12"/>
      <c r="BC3568" s="12"/>
      <c r="BD3568" s="12"/>
      <c r="BE3568" s="12"/>
      <c r="BF3568" s="12"/>
      <c r="BG3568" s="12"/>
      <c r="BH3568" s="12"/>
      <c r="BI3568" s="12"/>
      <c r="BJ3568" s="13"/>
      <c r="BK3568" s="13"/>
      <c r="BL3568" s="13"/>
      <c r="BM3568" s="13"/>
      <c r="BN3568" s="13"/>
    </row>
    <row r="3569" spans="1:66" x14ac:dyDescent="0.25">
      <c r="A3569" s="10"/>
      <c r="B3569" s="10"/>
      <c r="C3569" s="10"/>
      <c r="D3569" s="24"/>
      <c r="E3569" s="10"/>
      <c r="F3569" s="10"/>
      <c r="G3569" s="10"/>
      <c r="H3569" s="10"/>
      <c r="I3569" s="10"/>
      <c r="J3569" s="10"/>
      <c r="K3569" s="11"/>
      <c r="L3569" s="11"/>
      <c r="M3569" s="12"/>
      <c r="N3569" s="12"/>
      <c r="O3569" s="12"/>
      <c r="P3569" s="12"/>
      <c r="Q3569" s="12"/>
      <c r="R3569" s="12"/>
      <c r="S3569" s="12"/>
      <c r="T3569" s="12"/>
      <c r="U3569" s="12"/>
      <c r="V3569" s="12"/>
      <c r="W3569" s="12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2"/>
      <c r="AS3569" s="12"/>
      <c r="AT3569" s="12"/>
      <c r="AU3569" s="12"/>
      <c r="AV3569" s="12"/>
      <c r="AW3569" s="12"/>
      <c r="AX3569" s="12"/>
      <c r="AY3569" s="12"/>
      <c r="AZ3569" s="12"/>
      <c r="BA3569" s="12"/>
      <c r="BB3569" s="12"/>
      <c r="BC3569" s="12"/>
      <c r="BD3569" s="12"/>
      <c r="BE3569" s="12"/>
      <c r="BF3569" s="12"/>
      <c r="BG3569" s="12"/>
      <c r="BH3569" s="12"/>
      <c r="BI3569" s="12"/>
      <c r="BJ3569" s="13"/>
      <c r="BK3569" s="13"/>
      <c r="BL3569" s="13"/>
      <c r="BM3569" s="13"/>
      <c r="BN3569" s="13"/>
    </row>
    <row r="3570" spans="1:66" x14ac:dyDescent="0.25">
      <c r="A3570" s="10"/>
      <c r="B3570" s="10"/>
      <c r="C3570" s="10"/>
      <c r="D3570" s="24"/>
      <c r="E3570" s="10"/>
      <c r="F3570" s="10"/>
      <c r="G3570" s="10"/>
      <c r="H3570" s="10"/>
      <c r="I3570" s="10"/>
      <c r="J3570" s="10"/>
      <c r="K3570" s="11"/>
      <c r="L3570" s="11"/>
      <c r="M3570" s="12"/>
      <c r="N3570" s="12"/>
      <c r="O3570" s="12"/>
      <c r="P3570" s="12"/>
      <c r="Q3570" s="12"/>
      <c r="R3570" s="12"/>
      <c r="S3570" s="12"/>
      <c r="T3570" s="12"/>
      <c r="U3570" s="12"/>
      <c r="V3570" s="12"/>
      <c r="W3570" s="12"/>
      <c r="X3570" s="12"/>
      <c r="Y3570" s="12"/>
      <c r="Z3570" s="12"/>
      <c r="AA3570" s="12"/>
      <c r="AB3570" s="12"/>
      <c r="AC3570" s="12"/>
      <c r="AD3570" s="12"/>
      <c r="AE3570" s="12"/>
      <c r="AF3570" s="12"/>
      <c r="AG3570" s="12"/>
      <c r="AH3570" s="12"/>
      <c r="AI3570" s="12"/>
      <c r="AJ3570" s="12"/>
      <c r="AK3570" s="12"/>
      <c r="AL3570" s="12"/>
      <c r="AM3570" s="12"/>
      <c r="AN3570" s="12"/>
      <c r="AO3570" s="12"/>
      <c r="AP3570" s="12"/>
      <c r="AQ3570" s="12"/>
      <c r="AR3570" s="12"/>
      <c r="AS3570" s="12"/>
      <c r="AT3570" s="12"/>
      <c r="AU3570" s="12"/>
      <c r="AV3570" s="12"/>
      <c r="AW3570" s="12"/>
      <c r="AX3570" s="12"/>
      <c r="AY3570" s="12"/>
      <c r="AZ3570" s="12"/>
      <c r="BA3570" s="12"/>
      <c r="BB3570" s="12"/>
      <c r="BC3570" s="12"/>
      <c r="BD3570" s="12"/>
      <c r="BE3570" s="12"/>
      <c r="BF3570" s="12"/>
      <c r="BG3570" s="12"/>
      <c r="BH3570" s="12"/>
      <c r="BI3570" s="12"/>
      <c r="BJ3570" s="13"/>
      <c r="BK3570" s="13"/>
      <c r="BL3570" s="13"/>
      <c r="BM3570" s="13"/>
      <c r="BN3570" s="13"/>
    </row>
    <row r="3571" spans="1:66" x14ac:dyDescent="0.25">
      <c r="A3571" s="10"/>
      <c r="B3571" s="10"/>
      <c r="C3571" s="10"/>
      <c r="D3571" s="24"/>
      <c r="E3571" s="10"/>
      <c r="F3571" s="10"/>
      <c r="G3571" s="10"/>
      <c r="H3571" s="10"/>
      <c r="I3571" s="10"/>
      <c r="J3571" s="10"/>
      <c r="K3571" s="11"/>
      <c r="L3571" s="11"/>
      <c r="M3571" s="12"/>
      <c r="N3571" s="12"/>
      <c r="O3571" s="12"/>
      <c r="P3571" s="12"/>
      <c r="Q3571" s="12"/>
      <c r="R3571" s="12"/>
      <c r="S3571" s="12"/>
      <c r="T3571" s="12"/>
      <c r="U3571" s="12"/>
      <c r="V3571" s="12"/>
      <c r="W3571" s="12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2"/>
      <c r="AS3571" s="12"/>
      <c r="AT3571" s="12"/>
      <c r="AU3571" s="12"/>
      <c r="AV3571" s="12"/>
      <c r="AW3571" s="12"/>
      <c r="AX3571" s="12"/>
      <c r="AY3571" s="12"/>
      <c r="AZ3571" s="12"/>
      <c r="BA3571" s="12"/>
      <c r="BB3571" s="12"/>
      <c r="BC3571" s="12"/>
      <c r="BD3571" s="12"/>
      <c r="BE3571" s="12"/>
      <c r="BF3571" s="12"/>
      <c r="BG3571" s="12"/>
      <c r="BH3571" s="12"/>
      <c r="BI3571" s="12"/>
      <c r="BJ3571" s="13"/>
      <c r="BK3571" s="13"/>
      <c r="BL3571" s="13"/>
      <c r="BM3571" s="13"/>
      <c r="BN3571" s="13"/>
    </row>
    <row r="3572" spans="1:66" x14ac:dyDescent="0.25">
      <c r="A3572" s="10"/>
      <c r="B3572" s="10"/>
      <c r="C3572" s="10"/>
      <c r="D3572" s="24"/>
      <c r="E3572" s="10"/>
      <c r="F3572" s="10"/>
      <c r="G3572" s="10"/>
      <c r="H3572" s="10"/>
      <c r="I3572" s="10"/>
      <c r="J3572" s="10"/>
      <c r="K3572" s="11"/>
      <c r="L3572" s="11"/>
      <c r="M3572" s="12"/>
      <c r="N3572" s="12"/>
      <c r="O3572" s="12"/>
      <c r="P3572" s="12"/>
      <c r="Q3572" s="12"/>
      <c r="R3572" s="12"/>
      <c r="S3572" s="12"/>
      <c r="T3572" s="12"/>
      <c r="U3572" s="12"/>
      <c r="V3572" s="12"/>
      <c r="W3572" s="12"/>
      <c r="X3572" s="12"/>
      <c r="Y3572" s="12"/>
      <c r="Z3572" s="12"/>
      <c r="AA3572" s="12"/>
      <c r="AB3572" s="12"/>
      <c r="AC3572" s="12"/>
      <c r="AD3572" s="12"/>
      <c r="AE3572" s="12"/>
      <c r="AF3572" s="12"/>
      <c r="AG3572" s="12"/>
      <c r="AH3572" s="12"/>
      <c r="AI3572" s="12"/>
      <c r="AJ3572" s="12"/>
      <c r="AK3572" s="12"/>
      <c r="AL3572" s="12"/>
      <c r="AM3572" s="12"/>
      <c r="AN3572" s="12"/>
      <c r="AO3572" s="12"/>
      <c r="AP3572" s="12"/>
      <c r="AQ3572" s="12"/>
      <c r="AR3572" s="12"/>
      <c r="AS3572" s="12"/>
      <c r="AT3572" s="12"/>
      <c r="AU3572" s="12"/>
      <c r="AV3572" s="12"/>
      <c r="AW3572" s="12"/>
      <c r="AX3572" s="12"/>
      <c r="AY3572" s="12"/>
      <c r="AZ3572" s="12"/>
      <c r="BA3572" s="12"/>
      <c r="BB3572" s="12"/>
      <c r="BC3572" s="12"/>
      <c r="BD3572" s="12"/>
      <c r="BE3572" s="12"/>
      <c r="BF3572" s="12"/>
      <c r="BG3572" s="12"/>
      <c r="BH3572" s="12"/>
      <c r="BI3572" s="12"/>
      <c r="BJ3572" s="13"/>
      <c r="BK3572" s="13"/>
      <c r="BL3572" s="13"/>
      <c r="BM3572" s="13"/>
      <c r="BN3572" s="13"/>
    </row>
    <row r="3573" spans="1:66" x14ac:dyDescent="0.25">
      <c r="A3573" s="10"/>
      <c r="B3573" s="10"/>
      <c r="C3573" s="10"/>
      <c r="D3573" s="24"/>
      <c r="E3573" s="10"/>
      <c r="F3573" s="10"/>
      <c r="G3573" s="10"/>
      <c r="H3573" s="10"/>
      <c r="I3573" s="10"/>
      <c r="J3573" s="10"/>
      <c r="K3573" s="11"/>
      <c r="L3573" s="11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2"/>
      <c r="AS3573" s="12"/>
      <c r="AT3573" s="12"/>
      <c r="AU3573" s="12"/>
      <c r="AV3573" s="12"/>
      <c r="AW3573" s="12"/>
      <c r="AX3573" s="12"/>
      <c r="AY3573" s="12"/>
      <c r="AZ3573" s="12"/>
      <c r="BA3573" s="12"/>
      <c r="BB3573" s="12"/>
      <c r="BC3573" s="12"/>
      <c r="BD3573" s="12"/>
      <c r="BE3573" s="12"/>
      <c r="BF3573" s="12"/>
      <c r="BG3573" s="12"/>
      <c r="BH3573" s="12"/>
      <c r="BI3573" s="12"/>
      <c r="BJ3573" s="13"/>
      <c r="BK3573" s="13"/>
      <c r="BL3573" s="13"/>
      <c r="BM3573" s="13"/>
      <c r="BN3573" s="13"/>
    </row>
    <row r="3574" spans="1:66" x14ac:dyDescent="0.25">
      <c r="A3574" s="10"/>
      <c r="B3574" s="10"/>
      <c r="C3574" s="10"/>
      <c r="D3574" s="24"/>
      <c r="E3574" s="10"/>
      <c r="F3574" s="10"/>
      <c r="G3574" s="10"/>
      <c r="H3574" s="10"/>
      <c r="I3574" s="10"/>
      <c r="J3574" s="10"/>
      <c r="K3574" s="11"/>
      <c r="L3574" s="11"/>
      <c r="M3574" s="12"/>
      <c r="N3574" s="12"/>
      <c r="O3574" s="12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12"/>
      <c r="AE3574" s="12"/>
      <c r="AF3574" s="12"/>
      <c r="AG3574" s="12"/>
      <c r="AH3574" s="12"/>
      <c r="AI3574" s="12"/>
      <c r="AJ3574" s="12"/>
      <c r="AK3574" s="12"/>
      <c r="AL3574" s="12"/>
      <c r="AM3574" s="12"/>
      <c r="AN3574" s="12"/>
      <c r="AO3574" s="12"/>
      <c r="AP3574" s="12"/>
      <c r="AQ3574" s="12"/>
      <c r="AR3574" s="12"/>
      <c r="AS3574" s="12"/>
      <c r="AT3574" s="12"/>
      <c r="AU3574" s="12"/>
      <c r="AV3574" s="12"/>
      <c r="AW3574" s="12"/>
      <c r="AX3574" s="12"/>
      <c r="AY3574" s="12"/>
      <c r="AZ3574" s="12"/>
      <c r="BA3574" s="12"/>
      <c r="BB3574" s="12"/>
      <c r="BC3574" s="12"/>
      <c r="BD3574" s="12"/>
      <c r="BE3574" s="12"/>
      <c r="BF3574" s="12"/>
      <c r="BG3574" s="12"/>
      <c r="BH3574" s="12"/>
      <c r="BI3574" s="12"/>
      <c r="BJ3574" s="13"/>
      <c r="BK3574" s="13"/>
      <c r="BL3574" s="13"/>
      <c r="BM3574" s="13"/>
      <c r="BN3574" s="13"/>
    </row>
    <row r="3575" spans="1:66" x14ac:dyDescent="0.25">
      <c r="A3575" s="10"/>
      <c r="B3575" s="10"/>
      <c r="C3575" s="10"/>
      <c r="D3575" s="24"/>
      <c r="E3575" s="10"/>
      <c r="F3575" s="10"/>
      <c r="G3575" s="10"/>
      <c r="H3575" s="10"/>
      <c r="I3575" s="10"/>
      <c r="J3575" s="10"/>
      <c r="K3575" s="11"/>
      <c r="L3575" s="11"/>
      <c r="M3575" s="12"/>
      <c r="N3575" s="12"/>
      <c r="O3575" s="12"/>
      <c r="P3575" s="12"/>
      <c r="Q3575" s="12"/>
      <c r="R3575" s="12"/>
      <c r="S3575" s="12"/>
      <c r="T3575" s="12"/>
      <c r="U3575" s="12"/>
      <c r="V3575" s="12"/>
      <c r="W3575" s="12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2"/>
      <c r="AS3575" s="12"/>
      <c r="AT3575" s="12"/>
      <c r="AU3575" s="12"/>
      <c r="AV3575" s="12"/>
      <c r="AW3575" s="12"/>
      <c r="AX3575" s="12"/>
      <c r="AY3575" s="12"/>
      <c r="AZ3575" s="12"/>
      <c r="BA3575" s="12"/>
      <c r="BB3575" s="12"/>
      <c r="BC3575" s="12"/>
      <c r="BD3575" s="12"/>
      <c r="BE3575" s="12"/>
      <c r="BF3575" s="12"/>
      <c r="BG3575" s="12"/>
      <c r="BH3575" s="12"/>
      <c r="BI3575" s="12"/>
      <c r="BJ3575" s="13"/>
      <c r="BK3575" s="13"/>
      <c r="BL3575" s="13"/>
      <c r="BM3575" s="13"/>
      <c r="BN3575" s="13"/>
    </row>
    <row r="3576" spans="1:66" x14ac:dyDescent="0.25">
      <c r="A3576" s="10"/>
      <c r="B3576" s="10"/>
      <c r="C3576" s="10"/>
      <c r="D3576" s="24"/>
      <c r="E3576" s="10"/>
      <c r="F3576" s="10"/>
      <c r="G3576" s="10"/>
      <c r="H3576" s="10"/>
      <c r="I3576" s="10"/>
      <c r="J3576" s="10"/>
      <c r="K3576" s="11"/>
      <c r="L3576" s="11"/>
      <c r="M3576" s="12"/>
      <c r="N3576" s="12"/>
      <c r="O3576" s="12"/>
      <c r="P3576" s="12"/>
      <c r="Q3576" s="12"/>
      <c r="R3576" s="12"/>
      <c r="S3576" s="12"/>
      <c r="T3576" s="12"/>
      <c r="U3576" s="12"/>
      <c r="V3576" s="12"/>
      <c r="W3576" s="12"/>
      <c r="X3576" s="12"/>
      <c r="Y3576" s="12"/>
      <c r="Z3576" s="12"/>
      <c r="AA3576" s="12"/>
      <c r="AB3576" s="12"/>
      <c r="AC3576" s="12"/>
      <c r="AD3576" s="12"/>
      <c r="AE3576" s="12"/>
      <c r="AF3576" s="12"/>
      <c r="AG3576" s="12"/>
      <c r="AH3576" s="12"/>
      <c r="AI3576" s="12"/>
      <c r="AJ3576" s="12"/>
      <c r="AK3576" s="12"/>
      <c r="AL3576" s="12"/>
      <c r="AM3576" s="12"/>
      <c r="AN3576" s="12"/>
      <c r="AO3576" s="12"/>
      <c r="AP3576" s="12"/>
      <c r="AQ3576" s="12"/>
      <c r="AR3576" s="12"/>
      <c r="AS3576" s="12"/>
      <c r="AT3576" s="12"/>
      <c r="AU3576" s="12"/>
      <c r="AV3576" s="12"/>
      <c r="AW3576" s="12"/>
      <c r="AX3576" s="12"/>
      <c r="AY3576" s="12"/>
      <c r="AZ3576" s="12"/>
      <c r="BA3576" s="12"/>
      <c r="BB3576" s="12"/>
      <c r="BC3576" s="12"/>
      <c r="BD3576" s="12"/>
      <c r="BE3576" s="12"/>
      <c r="BF3576" s="12"/>
      <c r="BG3576" s="12"/>
      <c r="BH3576" s="12"/>
      <c r="BI3576" s="12"/>
      <c r="BJ3576" s="13"/>
      <c r="BK3576" s="13"/>
      <c r="BL3576" s="13"/>
      <c r="BM3576" s="13"/>
      <c r="BN3576" s="13"/>
    </row>
    <row r="3577" spans="1:66" x14ac:dyDescent="0.25">
      <c r="A3577" s="10"/>
      <c r="B3577" s="10"/>
      <c r="C3577" s="10"/>
      <c r="D3577" s="24"/>
      <c r="E3577" s="10"/>
      <c r="F3577" s="10"/>
      <c r="G3577" s="10"/>
      <c r="H3577" s="10"/>
      <c r="I3577" s="10"/>
      <c r="J3577" s="10"/>
      <c r="K3577" s="11"/>
      <c r="L3577" s="11"/>
      <c r="M3577" s="12"/>
      <c r="N3577" s="12"/>
      <c r="O3577" s="12"/>
      <c r="P3577" s="12"/>
      <c r="Q3577" s="12"/>
      <c r="R3577" s="12"/>
      <c r="S3577" s="12"/>
      <c r="T3577" s="12"/>
      <c r="U3577" s="12"/>
      <c r="V3577" s="12"/>
      <c r="W3577" s="12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2"/>
      <c r="AS3577" s="12"/>
      <c r="AT3577" s="12"/>
      <c r="AU3577" s="12"/>
      <c r="AV3577" s="12"/>
      <c r="AW3577" s="12"/>
      <c r="AX3577" s="12"/>
      <c r="AY3577" s="12"/>
      <c r="AZ3577" s="12"/>
      <c r="BA3577" s="12"/>
      <c r="BB3577" s="12"/>
      <c r="BC3577" s="12"/>
      <c r="BD3577" s="12"/>
      <c r="BE3577" s="12"/>
      <c r="BF3577" s="12"/>
      <c r="BG3577" s="12"/>
      <c r="BH3577" s="12"/>
      <c r="BI3577" s="12"/>
      <c r="BJ3577" s="13"/>
      <c r="BK3577" s="13"/>
      <c r="BL3577" s="13"/>
      <c r="BM3577" s="13"/>
      <c r="BN3577" s="13"/>
    </row>
    <row r="3578" spans="1:66" x14ac:dyDescent="0.25">
      <c r="A3578" s="10"/>
      <c r="B3578" s="10"/>
      <c r="C3578" s="10"/>
      <c r="D3578" s="24"/>
      <c r="E3578" s="10"/>
      <c r="F3578" s="10"/>
      <c r="G3578" s="10"/>
      <c r="H3578" s="10"/>
      <c r="I3578" s="10"/>
      <c r="J3578" s="10"/>
      <c r="K3578" s="11"/>
      <c r="L3578" s="11"/>
      <c r="M3578" s="12"/>
      <c r="N3578" s="12"/>
      <c r="O3578" s="12"/>
      <c r="P3578" s="12"/>
      <c r="Q3578" s="12"/>
      <c r="R3578" s="12"/>
      <c r="S3578" s="12"/>
      <c r="T3578" s="12"/>
      <c r="U3578" s="12"/>
      <c r="V3578" s="12"/>
      <c r="W3578" s="12"/>
      <c r="X3578" s="12"/>
      <c r="Y3578" s="12"/>
      <c r="Z3578" s="12"/>
      <c r="AA3578" s="12"/>
      <c r="AB3578" s="12"/>
      <c r="AC3578" s="12"/>
      <c r="AD3578" s="12"/>
      <c r="AE3578" s="12"/>
      <c r="AF3578" s="12"/>
      <c r="AG3578" s="12"/>
      <c r="AH3578" s="12"/>
      <c r="AI3578" s="12"/>
      <c r="AJ3578" s="12"/>
      <c r="AK3578" s="12"/>
      <c r="AL3578" s="12"/>
      <c r="AM3578" s="12"/>
      <c r="AN3578" s="12"/>
      <c r="AO3578" s="12"/>
      <c r="AP3578" s="12"/>
      <c r="AQ3578" s="12"/>
      <c r="AR3578" s="12"/>
      <c r="AS3578" s="12"/>
      <c r="AT3578" s="12"/>
      <c r="AU3578" s="12"/>
      <c r="AV3578" s="12"/>
      <c r="AW3578" s="12"/>
      <c r="AX3578" s="12"/>
      <c r="AY3578" s="12"/>
      <c r="AZ3578" s="12"/>
      <c r="BA3578" s="12"/>
      <c r="BB3578" s="12"/>
      <c r="BC3578" s="12"/>
      <c r="BD3578" s="12"/>
      <c r="BE3578" s="12"/>
      <c r="BF3578" s="12"/>
      <c r="BG3578" s="12"/>
      <c r="BH3578" s="12"/>
      <c r="BI3578" s="12"/>
      <c r="BJ3578" s="13"/>
      <c r="BK3578" s="13"/>
      <c r="BL3578" s="13"/>
      <c r="BM3578" s="13"/>
      <c r="BN3578" s="13"/>
    </row>
    <row r="3579" spans="1:66" x14ac:dyDescent="0.25">
      <c r="A3579" s="10"/>
      <c r="B3579" s="10"/>
      <c r="C3579" s="10"/>
      <c r="D3579" s="24"/>
      <c r="E3579" s="10"/>
      <c r="F3579" s="10"/>
      <c r="G3579" s="10"/>
      <c r="H3579" s="10"/>
      <c r="I3579" s="10"/>
      <c r="J3579" s="10"/>
      <c r="K3579" s="11"/>
      <c r="L3579" s="11"/>
      <c r="M3579" s="12"/>
      <c r="N3579" s="12"/>
      <c r="O3579" s="12"/>
      <c r="P3579" s="12"/>
      <c r="Q3579" s="12"/>
      <c r="R3579" s="12"/>
      <c r="S3579" s="12"/>
      <c r="T3579" s="12"/>
      <c r="U3579" s="12"/>
      <c r="V3579" s="12"/>
      <c r="W3579" s="12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2"/>
      <c r="AS3579" s="12"/>
      <c r="AT3579" s="12"/>
      <c r="AU3579" s="12"/>
      <c r="AV3579" s="12"/>
      <c r="AW3579" s="12"/>
      <c r="AX3579" s="12"/>
      <c r="AY3579" s="12"/>
      <c r="AZ3579" s="12"/>
      <c r="BA3579" s="12"/>
      <c r="BB3579" s="12"/>
      <c r="BC3579" s="12"/>
      <c r="BD3579" s="12"/>
      <c r="BE3579" s="12"/>
      <c r="BF3579" s="12"/>
      <c r="BG3579" s="12"/>
      <c r="BH3579" s="12"/>
      <c r="BI3579" s="12"/>
      <c r="BJ3579" s="13"/>
      <c r="BK3579" s="13"/>
      <c r="BL3579" s="13"/>
      <c r="BM3579" s="13"/>
      <c r="BN3579" s="13"/>
    </row>
    <row r="3580" spans="1:66" x14ac:dyDescent="0.25">
      <c r="A3580" s="10"/>
      <c r="B3580" s="10"/>
      <c r="C3580" s="10"/>
      <c r="D3580" s="24"/>
      <c r="E3580" s="10"/>
      <c r="F3580" s="10"/>
      <c r="G3580" s="10"/>
      <c r="H3580" s="10"/>
      <c r="I3580" s="10"/>
      <c r="J3580" s="10"/>
      <c r="K3580" s="11"/>
      <c r="L3580" s="11"/>
      <c r="M3580" s="12"/>
      <c r="N3580" s="12"/>
      <c r="O3580" s="12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12"/>
      <c r="AE3580" s="12"/>
      <c r="AF3580" s="12"/>
      <c r="AG3580" s="12"/>
      <c r="AH3580" s="12"/>
      <c r="AI3580" s="12"/>
      <c r="AJ3580" s="12"/>
      <c r="AK3580" s="12"/>
      <c r="AL3580" s="12"/>
      <c r="AM3580" s="12"/>
      <c r="AN3580" s="12"/>
      <c r="AO3580" s="12"/>
      <c r="AP3580" s="12"/>
      <c r="AQ3580" s="12"/>
      <c r="AR3580" s="12"/>
      <c r="AS3580" s="12"/>
      <c r="AT3580" s="12"/>
      <c r="AU3580" s="12"/>
      <c r="AV3580" s="12"/>
      <c r="AW3580" s="12"/>
      <c r="AX3580" s="12"/>
      <c r="AY3580" s="12"/>
      <c r="AZ3580" s="12"/>
      <c r="BA3580" s="12"/>
      <c r="BB3580" s="12"/>
      <c r="BC3580" s="12"/>
      <c r="BD3580" s="12"/>
      <c r="BE3580" s="12"/>
      <c r="BF3580" s="12"/>
      <c r="BG3580" s="12"/>
      <c r="BH3580" s="12"/>
      <c r="BI3580" s="12"/>
      <c r="BJ3580" s="13"/>
      <c r="BK3580" s="13"/>
      <c r="BL3580" s="13"/>
      <c r="BM3580" s="13"/>
      <c r="BN3580" s="13"/>
    </row>
    <row r="3581" spans="1:66" x14ac:dyDescent="0.25">
      <c r="A3581" s="10"/>
      <c r="B3581" s="10"/>
      <c r="C3581" s="10"/>
      <c r="D3581" s="24"/>
      <c r="E3581" s="10"/>
      <c r="F3581" s="10"/>
      <c r="G3581" s="10"/>
      <c r="H3581" s="10"/>
      <c r="I3581" s="10"/>
      <c r="J3581" s="10"/>
      <c r="K3581" s="11"/>
      <c r="L3581" s="11"/>
      <c r="M3581" s="12"/>
      <c r="N3581" s="12"/>
      <c r="O3581" s="12"/>
      <c r="P3581" s="12"/>
      <c r="Q3581" s="12"/>
      <c r="R3581" s="12"/>
      <c r="S3581" s="12"/>
      <c r="T3581" s="12"/>
      <c r="U3581" s="12"/>
      <c r="V3581" s="12"/>
      <c r="W3581" s="12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2"/>
      <c r="AS3581" s="12"/>
      <c r="AT3581" s="12"/>
      <c r="AU3581" s="12"/>
      <c r="AV3581" s="12"/>
      <c r="AW3581" s="12"/>
      <c r="AX3581" s="12"/>
      <c r="AY3581" s="12"/>
      <c r="AZ3581" s="12"/>
      <c r="BA3581" s="12"/>
      <c r="BB3581" s="12"/>
      <c r="BC3581" s="12"/>
      <c r="BD3581" s="12"/>
      <c r="BE3581" s="12"/>
      <c r="BF3581" s="12"/>
      <c r="BG3581" s="12"/>
      <c r="BH3581" s="12"/>
      <c r="BI3581" s="12"/>
      <c r="BJ3581" s="13"/>
      <c r="BK3581" s="13"/>
      <c r="BL3581" s="13"/>
      <c r="BM3581" s="13"/>
      <c r="BN3581" s="13"/>
    </row>
    <row r="3582" spans="1:66" x14ac:dyDescent="0.25">
      <c r="A3582" s="10"/>
      <c r="B3582" s="10"/>
      <c r="C3582" s="10"/>
      <c r="D3582" s="24"/>
      <c r="E3582" s="10"/>
      <c r="F3582" s="10"/>
      <c r="G3582" s="10"/>
      <c r="H3582" s="10"/>
      <c r="I3582" s="10"/>
      <c r="J3582" s="10"/>
      <c r="K3582" s="11"/>
      <c r="L3582" s="11"/>
      <c r="M3582" s="12"/>
      <c r="N3582" s="12"/>
      <c r="O3582" s="12"/>
      <c r="P3582" s="12"/>
      <c r="Q3582" s="12"/>
      <c r="R3582" s="12"/>
      <c r="S3582" s="12"/>
      <c r="T3582" s="12"/>
      <c r="U3582" s="12"/>
      <c r="V3582" s="12"/>
      <c r="W3582" s="12"/>
      <c r="X3582" s="12"/>
      <c r="Y3582" s="12"/>
      <c r="Z3582" s="12"/>
      <c r="AA3582" s="12"/>
      <c r="AB3582" s="12"/>
      <c r="AC3582" s="12"/>
      <c r="AD3582" s="12"/>
      <c r="AE3582" s="12"/>
      <c r="AF3582" s="12"/>
      <c r="AG3582" s="12"/>
      <c r="AH3582" s="12"/>
      <c r="AI3582" s="12"/>
      <c r="AJ3582" s="12"/>
      <c r="AK3582" s="12"/>
      <c r="AL3582" s="12"/>
      <c r="AM3582" s="12"/>
      <c r="AN3582" s="12"/>
      <c r="AO3582" s="12"/>
      <c r="AP3582" s="12"/>
      <c r="AQ3582" s="12"/>
      <c r="AR3582" s="12"/>
      <c r="AS3582" s="12"/>
      <c r="AT3582" s="12"/>
      <c r="AU3582" s="12"/>
      <c r="AV3582" s="12"/>
      <c r="AW3582" s="12"/>
      <c r="AX3582" s="12"/>
      <c r="AY3582" s="12"/>
      <c r="AZ3582" s="12"/>
      <c r="BA3582" s="12"/>
      <c r="BB3582" s="12"/>
      <c r="BC3582" s="12"/>
      <c r="BD3582" s="12"/>
      <c r="BE3582" s="12"/>
      <c r="BF3582" s="12"/>
      <c r="BG3582" s="12"/>
      <c r="BH3582" s="12"/>
      <c r="BI3582" s="12"/>
      <c r="BJ3582" s="13"/>
      <c r="BK3582" s="13"/>
      <c r="BL3582" s="13"/>
      <c r="BM3582" s="13"/>
      <c r="BN3582" s="13"/>
    </row>
    <row r="3583" spans="1:66" x14ac:dyDescent="0.25">
      <c r="A3583" s="10"/>
      <c r="B3583" s="10"/>
      <c r="C3583" s="10"/>
      <c r="D3583" s="24"/>
      <c r="E3583" s="10"/>
      <c r="F3583" s="10"/>
      <c r="G3583" s="10"/>
      <c r="H3583" s="10"/>
      <c r="I3583" s="10"/>
      <c r="J3583" s="10"/>
      <c r="K3583" s="11"/>
      <c r="L3583" s="11"/>
      <c r="M3583" s="12"/>
      <c r="N3583" s="12"/>
      <c r="O3583" s="12"/>
      <c r="P3583" s="12"/>
      <c r="Q3583" s="12"/>
      <c r="R3583" s="12"/>
      <c r="S3583" s="12"/>
      <c r="T3583" s="12"/>
      <c r="U3583" s="12"/>
      <c r="V3583" s="12"/>
      <c r="W3583" s="12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2"/>
      <c r="AS3583" s="12"/>
      <c r="AT3583" s="12"/>
      <c r="AU3583" s="12"/>
      <c r="AV3583" s="12"/>
      <c r="AW3583" s="12"/>
      <c r="AX3583" s="12"/>
      <c r="AY3583" s="12"/>
      <c r="AZ3583" s="12"/>
      <c r="BA3583" s="12"/>
      <c r="BB3583" s="12"/>
      <c r="BC3583" s="12"/>
      <c r="BD3583" s="12"/>
      <c r="BE3583" s="12"/>
      <c r="BF3583" s="12"/>
      <c r="BG3583" s="12"/>
      <c r="BH3583" s="12"/>
      <c r="BI3583" s="12"/>
      <c r="BJ3583" s="13"/>
      <c r="BK3583" s="13"/>
      <c r="BL3583" s="13"/>
      <c r="BM3583" s="13"/>
      <c r="BN3583" s="13"/>
    </row>
    <row r="3584" spans="1:66" x14ac:dyDescent="0.25">
      <c r="A3584" s="10"/>
      <c r="B3584" s="10"/>
      <c r="C3584" s="10"/>
      <c r="D3584" s="24"/>
      <c r="E3584" s="10"/>
      <c r="F3584" s="10"/>
      <c r="G3584" s="10"/>
      <c r="H3584" s="10"/>
      <c r="I3584" s="10"/>
      <c r="J3584" s="10"/>
      <c r="K3584" s="11"/>
      <c r="L3584" s="11"/>
      <c r="M3584" s="12"/>
      <c r="N3584" s="12"/>
      <c r="O3584" s="12"/>
      <c r="P3584" s="12"/>
      <c r="Q3584" s="12"/>
      <c r="R3584" s="12"/>
      <c r="S3584" s="12"/>
      <c r="T3584" s="12"/>
      <c r="U3584" s="12"/>
      <c r="V3584" s="12"/>
      <c r="W3584" s="12"/>
      <c r="X3584" s="12"/>
      <c r="Y3584" s="12"/>
      <c r="Z3584" s="12"/>
      <c r="AA3584" s="12"/>
      <c r="AB3584" s="12"/>
      <c r="AC3584" s="12"/>
      <c r="AD3584" s="12"/>
      <c r="AE3584" s="12"/>
      <c r="AF3584" s="12"/>
      <c r="AG3584" s="12"/>
      <c r="AH3584" s="12"/>
      <c r="AI3584" s="12"/>
      <c r="AJ3584" s="12"/>
      <c r="AK3584" s="12"/>
      <c r="AL3584" s="12"/>
      <c r="AM3584" s="12"/>
      <c r="AN3584" s="12"/>
      <c r="AO3584" s="12"/>
      <c r="AP3584" s="12"/>
      <c r="AQ3584" s="12"/>
      <c r="AR3584" s="12"/>
      <c r="AS3584" s="12"/>
      <c r="AT3584" s="12"/>
      <c r="AU3584" s="12"/>
      <c r="AV3584" s="12"/>
      <c r="AW3584" s="12"/>
      <c r="AX3584" s="12"/>
      <c r="AY3584" s="12"/>
      <c r="AZ3584" s="12"/>
      <c r="BA3584" s="12"/>
      <c r="BB3584" s="12"/>
      <c r="BC3584" s="12"/>
      <c r="BD3584" s="12"/>
      <c r="BE3584" s="12"/>
      <c r="BF3584" s="12"/>
      <c r="BG3584" s="12"/>
      <c r="BH3584" s="12"/>
      <c r="BI3584" s="12"/>
      <c r="BJ3584" s="13"/>
      <c r="BK3584" s="13"/>
      <c r="BL3584" s="13"/>
      <c r="BM3584" s="13"/>
      <c r="BN3584" s="13"/>
    </row>
    <row r="3585" spans="1:66" x14ac:dyDescent="0.25">
      <c r="A3585" s="10"/>
      <c r="B3585" s="10"/>
      <c r="C3585" s="10"/>
      <c r="D3585" s="24"/>
      <c r="E3585" s="10"/>
      <c r="F3585" s="10"/>
      <c r="G3585" s="10"/>
      <c r="H3585" s="10"/>
      <c r="I3585" s="10"/>
      <c r="J3585" s="10"/>
      <c r="K3585" s="11"/>
      <c r="L3585" s="11"/>
      <c r="M3585" s="12"/>
      <c r="N3585" s="12"/>
      <c r="O3585" s="12"/>
      <c r="P3585" s="12"/>
      <c r="Q3585" s="12"/>
      <c r="R3585" s="12"/>
      <c r="S3585" s="12"/>
      <c r="T3585" s="12"/>
      <c r="U3585" s="12"/>
      <c r="V3585" s="12"/>
      <c r="W3585" s="12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2"/>
      <c r="AS3585" s="12"/>
      <c r="AT3585" s="12"/>
      <c r="AU3585" s="12"/>
      <c r="AV3585" s="12"/>
      <c r="AW3585" s="12"/>
      <c r="AX3585" s="12"/>
      <c r="AY3585" s="12"/>
      <c r="AZ3585" s="12"/>
      <c r="BA3585" s="12"/>
      <c r="BB3585" s="12"/>
      <c r="BC3585" s="12"/>
      <c r="BD3585" s="12"/>
      <c r="BE3585" s="12"/>
      <c r="BF3585" s="12"/>
      <c r="BG3585" s="12"/>
      <c r="BH3585" s="12"/>
      <c r="BI3585" s="12"/>
      <c r="BJ3585" s="13"/>
      <c r="BK3585" s="13"/>
      <c r="BL3585" s="13"/>
      <c r="BM3585" s="13"/>
      <c r="BN3585" s="13"/>
    </row>
    <row r="3586" spans="1:66" x14ac:dyDescent="0.25">
      <c r="A3586" s="10"/>
      <c r="B3586" s="10"/>
      <c r="C3586" s="10"/>
      <c r="D3586" s="24"/>
      <c r="E3586" s="10"/>
      <c r="F3586" s="10"/>
      <c r="G3586" s="10"/>
      <c r="H3586" s="10"/>
      <c r="I3586" s="10"/>
      <c r="J3586" s="10"/>
      <c r="K3586" s="11"/>
      <c r="L3586" s="11"/>
      <c r="M3586" s="12"/>
      <c r="N3586" s="12"/>
      <c r="O3586" s="12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12"/>
      <c r="AE3586" s="12"/>
      <c r="AF3586" s="12"/>
      <c r="AG3586" s="12"/>
      <c r="AH3586" s="12"/>
      <c r="AI3586" s="12"/>
      <c r="AJ3586" s="12"/>
      <c r="AK3586" s="12"/>
      <c r="AL3586" s="12"/>
      <c r="AM3586" s="12"/>
      <c r="AN3586" s="12"/>
      <c r="AO3586" s="12"/>
      <c r="AP3586" s="12"/>
      <c r="AQ3586" s="12"/>
      <c r="AR3586" s="12"/>
      <c r="AS3586" s="12"/>
      <c r="AT3586" s="12"/>
      <c r="AU3586" s="12"/>
      <c r="AV3586" s="12"/>
      <c r="AW3586" s="12"/>
      <c r="AX3586" s="12"/>
      <c r="AY3586" s="12"/>
      <c r="AZ3586" s="12"/>
      <c r="BA3586" s="12"/>
      <c r="BB3586" s="12"/>
      <c r="BC3586" s="12"/>
      <c r="BD3586" s="12"/>
      <c r="BE3586" s="12"/>
      <c r="BF3586" s="12"/>
      <c r="BG3586" s="12"/>
      <c r="BH3586" s="12"/>
      <c r="BI3586" s="12"/>
      <c r="BJ3586" s="13"/>
      <c r="BK3586" s="13"/>
      <c r="BL3586" s="13"/>
      <c r="BM3586" s="13"/>
      <c r="BN3586" s="13"/>
    </row>
    <row r="3587" spans="1:66" x14ac:dyDescent="0.25">
      <c r="A3587" s="10"/>
      <c r="B3587" s="10"/>
      <c r="C3587" s="10"/>
      <c r="D3587" s="24"/>
      <c r="E3587" s="10"/>
      <c r="F3587" s="10"/>
      <c r="G3587" s="10"/>
      <c r="H3587" s="10"/>
      <c r="I3587" s="10"/>
      <c r="J3587" s="10"/>
      <c r="K3587" s="11"/>
      <c r="L3587" s="11"/>
      <c r="M3587" s="12"/>
      <c r="N3587" s="12"/>
      <c r="O3587" s="12"/>
      <c r="P3587" s="12"/>
      <c r="Q3587" s="12"/>
      <c r="R3587" s="12"/>
      <c r="S3587" s="12"/>
      <c r="T3587" s="12"/>
      <c r="U3587" s="12"/>
      <c r="V3587" s="12"/>
      <c r="W3587" s="12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2"/>
      <c r="AS3587" s="12"/>
      <c r="AT3587" s="12"/>
      <c r="AU3587" s="12"/>
      <c r="AV3587" s="12"/>
      <c r="AW3587" s="12"/>
      <c r="AX3587" s="12"/>
      <c r="AY3587" s="12"/>
      <c r="AZ3587" s="12"/>
      <c r="BA3587" s="12"/>
      <c r="BB3587" s="12"/>
      <c r="BC3587" s="12"/>
      <c r="BD3587" s="12"/>
      <c r="BE3587" s="12"/>
      <c r="BF3587" s="12"/>
      <c r="BG3587" s="12"/>
      <c r="BH3587" s="12"/>
      <c r="BI3587" s="12"/>
      <c r="BJ3587" s="13"/>
      <c r="BK3587" s="13"/>
      <c r="BL3587" s="13"/>
      <c r="BM3587" s="13"/>
      <c r="BN3587" s="13"/>
    </row>
    <row r="3588" spans="1:66" x14ac:dyDescent="0.25">
      <c r="A3588" s="10"/>
      <c r="B3588" s="10"/>
      <c r="C3588" s="10"/>
      <c r="D3588" s="24"/>
      <c r="E3588" s="10"/>
      <c r="F3588" s="10"/>
      <c r="G3588" s="10"/>
      <c r="H3588" s="10"/>
      <c r="I3588" s="10"/>
      <c r="J3588" s="10"/>
      <c r="K3588" s="11"/>
      <c r="L3588" s="11"/>
      <c r="M3588" s="12"/>
      <c r="N3588" s="12"/>
      <c r="O3588" s="12"/>
      <c r="P3588" s="12"/>
      <c r="Q3588" s="12"/>
      <c r="R3588" s="12"/>
      <c r="S3588" s="12"/>
      <c r="T3588" s="12"/>
      <c r="U3588" s="12"/>
      <c r="V3588" s="12"/>
      <c r="W3588" s="12"/>
      <c r="X3588" s="12"/>
      <c r="Y3588" s="12"/>
      <c r="Z3588" s="12"/>
      <c r="AA3588" s="12"/>
      <c r="AB3588" s="12"/>
      <c r="AC3588" s="12"/>
      <c r="AD3588" s="12"/>
      <c r="AE3588" s="12"/>
      <c r="AF3588" s="12"/>
      <c r="AG3588" s="12"/>
      <c r="AH3588" s="12"/>
      <c r="AI3588" s="12"/>
      <c r="AJ3588" s="12"/>
      <c r="AK3588" s="12"/>
      <c r="AL3588" s="12"/>
      <c r="AM3588" s="12"/>
      <c r="AN3588" s="12"/>
      <c r="AO3588" s="12"/>
      <c r="AP3588" s="12"/>
      <c r="AQ3588" s="12"/>
      <c r="AR3588" s="12"/>
      <c r="AS3588" s="12"/>
      <c r="AT3588" s="12"/>
      <c r="AU3588" s="12"/>
      <c r="AV3588" s="12"/>
      <c r="AW3588" s="12"/>
      <c r="AX3588" s="12"/>
      <c r="AY3588" s="12"/>
      <c r="AZ3588" s="12"/>
      <c r="BA3588" s="12"/>
      <c r="BB3588" s="12"/>
      <c r="BC3588" s="12"/>
      <c r="BD3588" s="12"/>
      <c r="BE3588" s="12"/>
      <c r="BF3588" s="12"/>
      <c r="BG3588" s="12"/>
      <c r="BH3588" s="12"/>
      <c r="BI3588" s="12"/>
      <c r="BJ3588" s="13"/>
      <c r="BK3588" s="13"/>
      <c r="BL3588" s="13"/>
      <c r="BM3588" s="13"/>
      <c r="BN3588" s="13"/>
    </row>
    <row r="3589" spans="1:66" x14ac:dyDescent="0.25">
      <c r="A3589" s="10"/>
      <c r="B3589" s="10"/>
      <c r="C3589" s="10"/>
      <c r="D3589" s="24"/>
      <c r="E3589" s="10"/>
      <c r="F3589" s="10"/>
      <c r="G3589" s="10"/>
      <c r="H3589" s="10"/>
      <c r="I3589" s="10"/>
      <c r="J3589" s="10"/>
      <c r="K3589" s="11"/>
      <c r="L3589" s="11"/>
      <c r="M3589" s="12"/>
      <c r="N3589" s="12"/>
      <c r="O3589" s="12"/>
      <c r="P3589" s="12"/>
      <c r="Q3589" s="12"/>
      <c r="R3589" s="12"/>
      <c r="S3589" s="12"/>
      <c r="T3589" s="12"/>
      <c r="U3589" s="12"/>
      <c r="V3589" s="12"/>
      <c r="W3589" s="12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2"/>
      <c r="AS3589" s="12"/>
      <c r="AT3589" s="12"/>
      <c r="AU3589" s="12"/>
      <c r="AV3589" s="12"/>
      <c r="AW3589" s="12"/>
      <c r="AX3589" s="12"/>
      <c r="AY3589" s="12"/>
      <c r="AZ3589" s="12"/>
      <c r="BA3589" s="12"/>
      <c r="BB3589" s="12"/>
      <c r="BC3589" s="12"/>
      <c r="BD3589" s="12"/>
      <c r="BE3589" s="12"/>
      <c r="BF3589" s="12"/>
      <c r="BG3589" s="12"/>
      <c r="BH3589" s="12"/>
      <c r="BI3589" s="12"/>
      <c r="BJ3589" s="13"/>
      <c r="BK3589" s="13"/>
      <c r="BL3589" s="13"/>
      <c r="BM3589" s="13"/>
      <c r="BN3589" s="13"/>
    </row>
    <row r="3590" spans="1:66" x14ac:dyDescent="0.25">
      <c r="A3590" s="10"/>
      <c r="B3590" s="10"/>
      <c r="C3590" s="10"/>
      <c r="D3590" s="24"/>
      <c r="E3590" s="10"/>
      <c r="F3590" s="10"/>
      <c r="G3590" s="10"/>
      <c r="H3590" s="10"/>
      <c r="I3590" s="10"/>
      <c r="J3590" s="10"/>
      <c r="K3590" s="11"/>
      <c r="L3590" s="11"/>
      <c r="M3590" s="12"/>
      <c r="N3590" s="12"/>
      <c r="O3590" s="12"/>
      <c r="P3590" s="12"/>
      <c r="Q3590" s="12"/>
      <c r="R3590" s="12"/>
      <c r="S3590" s="12"/>
      <c r="T3590" s="12"/>
      <c r="U3590" s="12"/>
      <c r="V3590" s="12"/>
      <c r="W3590" s="12"/>
      <c r="X3590" s="12"/>
      <c r="Y3590" s="12"/>
      <c r="Z3590" s="12"/>
      <c r="AA3590" s="12"/>
      <c r="AB3590" s="12"/>
      <c r="AC3590" s="12"/>
      <c r="AD3590" s="12"/>
      <c r="AE3590" s="12"/>
      <c r="AF3590" s="12"/>
      <c r="AG3590" s="12"/>
      <c r="AH3590" s="12"/>
      <c r="AI3590" s="12"/>
      <c r="AJ3590" s="12"/>
      <c r="AK3590" s="12"/>
      <c r="AL3590" s="12"/>
      <c r="AM3590" s="12"/>
      <c r="AN3590" s="12"/>
      <c r="AO3590" s="12"/>
      <c r="AP3590" s="12"/>
      <c r="AQ3590" s="12"/>
      <c r="AR3590" s="12"/>
      <c r="AS3590" s="12"/>
      <c r="AT3590" s="12"/>
      <c r="AU3590" s="12"/>
      <c r="AV3590" s="12"/>
      <c r="AW3590" s="12"/>
      <c r="AX3590" s="12"/>
      <c r="AY3590" s="12"/>
      <c r="AZ3590" s="12"/>
      <c r="BA3590" s="12"/>
      <c r="BB3590" s="12"/>
      <c r="BC3590" s="12"/>
      <c r="BD3590" s="12"/>
      <c r="BE3590" s="12"/>
      <c r="BF3590" s="12"/>
      <c r="BG3590" s="12"/>
      <c r="BH3590" s="12"/>
      <c r="BI3590" s="12"/>
      <c r="BJ3590" s="13"/>
      <c r="BK3590" s="13"/>
      <c r="BL3590" s="13"/>
      <c r="BM3590" s="13"/>
      <c r="BN3590" s="13"/>
    </row>
    <row r="3591" spans="1:66" x14ac:dyDescent="0.25">
      <c r="A3591" s="10"/>
      <c r="B3591" s="10"/>
      <c r="C3591" s="10"/>
      <c r="D3591" s="24"/>
      <c r="E3591" s="10"/>
      <c r="F3591" s="10"/>
      <c r="G3591" s="10"/>
      <c r="H3591" s="10"/>
      <c r="I3591" s="10"/>
      <c r="J3591" s="10"/>
      <c r="K3591" s="11"/>
      <c r="L3591" s="11"/>
      <c r="M3591" s="12"/>
      <c r="N3591" s="12"/>
      <c r="O3591" s="12"/>
      <c r="P3591" s="12"/>
      <c r="Q3591" s="12"/>
      <c r="R3591" s="12"/>
      <c r="S3591" s="12"/>
      <c r="T3591" s="12"/>
      <c r="U3591" s="12"/>
      <c r="V3591" s="12"/>
      <c r="W3591" s="12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2"/>
      <c r="AS3591" s="12"/>
      <c r="AT3591" s="12"/>
      <c r="AU3591" s="12"/>
      <c r="AV3591" s="12"/>
      <c r="AW3591" s="12"/>
      <c r="AX3591" s="12"/>
      <c r="AY3591" s="12"/>
      <c r="AZ3591" s="12"/>
      <c r="BA3591" s="12"/>
      <c r="BB3591" s="12"/>
      <c r="BC3591" s="12"/>
      <c r="BD3591" s="12"/>
      <c r="BE3591" s="12"/>
      <c r="BF3591" s="12"/>
      <c r="BG3591" s="12"/>
      <c r="BH3591" s="12"/>
      <c r="BI3591" s="12"/>
      <c r="BJ3591" s="13"/>
      <c r="BK3591" s="13"/>
      <c r="BL3591" s="13"/>
      <c r="BM3591" s="13"/>
      <c r="BN3591" s="13"/>
    </row>
    <row r="3592" spans="1:66" x14ac:dyDescent="0.25">
      <c r="A3592" s="10"/>
      <c r="B3592" s="10"/>
      <c r="C3592" s="10"/>
      <c r="D3592" s="24"/>
      <c r="E3592" s="10"/>
      <c r="F3592" s="10"/>
      <c r="G3592" s="10"/>
      <c r="H3592" s="10"/>
      <c r="I3592" s="10"/>
      <c r="J3592" s="10"/>
      <c r="K3592" s="11"/>
      <c r="L3592" s="11"/>
      <c r="M3592" s="12"/>
      <c r="N3592" s="12"/>
      <c r="O3592" s="12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12"/>
      <c r="AE3592" s="12"/>
      <c r="AF3592" s="12"/>
      <c r="AG3592" s="12"/>
      <c r="AH3592" s="12"/>
      <c r="AI3592" s="12"/>
      <c r="AJ3592" s="12"/>
      <c r="AK3592" s="12"/>
      <c r="AL3592" s="12"/>
      <c r="AM3592" s="12"/>
      <c r="AN3592" s="12"/>
      <c r="AO3592" s="12"/>
      <c r="AP3592" s="12"/>
      <c r="AQ3592" s="12"/>
      <c r="AR3592" s="12"/>
      <c r="AS3592" s="12"/>
      <c r="AT3592" s="12"/>
      <c r="AU3592" s="12"/>
      <c r="AV3592" s="12"/>
      <c r="AW3592" s="12"/>
      <c r="AX3592" s="12"/>
      <c r="AY3592" s="12"/>
      <c r="AZ3592" s="12"/>
      <c r="BA3592" s="12"/>
      <c r="BB3592" s="12"/>
      <c r="BC3592" s="12"/>
      <c r="BD3592" s="12"/>
      <c r="BE3592" s="12"/>
      <c r="BF3592" s="12"/>
      <c r="BG3592" s="12"/>
      <c r="BH3592" s="12"/>
      <c r="BI3592" s="12"/>
      <c r="BJ3592" s="13"/>
      <c r="BK3592" s="13"/>
      <c r="BL3592" s="13"/>
      <c r="BM3592" s="13"/>
      <c r="BN3592" s="13"/>
    </row>
    <row r="3593" spans="1:66" s="10" customFormat="1" x14ac:dyDescent="0.25">
      <c r="D3593" s="24"/>
      <c r="K3593" s="11"/>
      <c r="L3593" s="11"/>
      <c r="M3593" s="12"/>
      <c r="N3593" s="12"/>
      <c r="O3593" s="12"/>
      <c r="P3593" s="12"/>
      <c r="Q3593" s="12"/>
      <c r="R3593" s="12"/>
      <c r="S3593" s="12"/>
      <c r="T3593" s="12"/>
      <c r="U3593" s="12"/>
      <c r="V3593" s="12"/>
      <c r="W3593" s="12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2"/>
      <c r="AS3593" s="12"/>
      <c r="AT3593" s="12"/>
      <c r="AU3593" s="12"/>
      <c r="AV3593" s="12"/>
      <c r="AW3593" s="12"/>
      <c r="AX3593" s="12"/>
      <c r="AY3593" s="12"/>
      <c r="AZ3593" s="12"/>
      <c r="BA3593" s="12"/>
      <c r="BB3593" s="12"/>
      <c r="BC3593" s="12"/>
      <c r="BD3593" s="12"/>
      <c r="BE3593" s="12"/>
      <c r="BF3593" s="12"/>
      <c r="BG3593" s="12"/>
      <c r="BH3593" s="12"/>
      <c r="BI3593" s="12"/>
      <c r="BJ3593" s="13"/>
      <c r="BK3593" s="13"/>
      <c r="BL3593" s="13"/>
      <c r="BM3593" s="13"/>
      <c r="BN3593" s="13"/>
    </row>
    <row r="3594" spans="1:66" x14ac:dyDescent="0.25">
      <c r="A3594" s="10"/>
      <c r="B3594" s="10"/>
      <c r="C3594" s="10"/>
      <c r="D3594" s="10"/>
      <c r="E3594" s="10"/>
      <c r="F3594" s="10"/>
      <c r="G3594" s="10"/>
      <c r="H3594" s="10"/>
      <c r="I3594" s="10"/>
      <c r="J3594" s="10"/>
      <c r="K3594" s="11"/>
      <c r="L3594" s="11"/>
      <c r="M3594" s="12"/>
      <c r="N3594" s="12"/>
      <c r="O3594" s="12"/>
      <c r="P3594" s="12"/>
      <c r="Q3594" s="12"/>
      <c r="R3594" s="12"/>
      <c r="S3594" s="12"/>
      <c r="T3594" s="12"/>
      <c r="U3594" s="12"/>
      <c r="V3594" s="12"/>
      <c r="W3594" s="12"/>
      <c r="X3594" s="12"/>
      <c r="Y3594" s="12"/>
      <c r="Z3594" s="12"/>
      <c r="AA3594" s="12"/>
      <c r="AB3594" s="12"/>
      <c r="AC3594" s="12"/>
      <c r="AD3594" s="12"/>
      <c r="AE3594" s="12"/>
      <c r="AF3594" s="12"/>
      <c r="AG3594" s="12"/>
      <c r="AH3594" s="12"/>
      <c r="AI3594" s="12"/>
      <c r="AJ3594" s="12"/>
      <c r="AK3594" s="12"/>
      <c r="AL3594" s="12"/>
      <c r="AM3594" s="12"/>
      <c r="AN3594" s="12"/>
      <c r="AO3594" s="12"/>
      <c r="AP3594" s="12"/>
      <c r="AQ3594" s="12"/>
      <c r="AR3594" s="12"/>
      <c r="AS3594" s="12"/>
      <c r="AT3594" s="12"/>
      <c r="AU3594" s="12"/>
      <c r="AV3594" s="12"/>
      <c r="AW3594" s="12"/>
      <c r="AX3594" s="12"/>
      <c r="AY3594" s="12"/>
      <c r="AZ3594" s="12"/>
      <c r="BA3594" s="12"/>
      <c r="BB3594" s="12"/>
      <c r="BC3594" s="12"/>
      <c r="BD3594" s="12"/>
      <c r="BE3594" s="12"/>
      <c r="BF3594" s="12"/>
      <c r="BG3594" s="12"/>
      <c r="BH3594" s="12"/>
      <c r="BI3594" s="12"/>
      <c r="BJ3594" s="13"/>
      <c r="BK3594" s="13"/>
      <c r="BL3594" s="13"/>
      <c r="BM3594" s="13"/>
      <c r="BN3594" s="13"/>
    </row>
    <row r="3595" spans="1:66" s="14" customFormat="1" x14ac:dyDescent="0.25">
      <c r="A3595" s="10"/>
      <c r="B3595" s="10"/>
      <c r="C3595" s="10"/>
      <c r="D3595" s="10"/>
      <c r="E3595" s="10"/>
      <c r="F3595" s="10"/>
      <c r="G3595" s="10"/>
      <c r="H3595" s="10"/>
      <c r="I3595" s="10"/>
      <c r="J3595" s="10"/>
      <c r="K3595" s="11"/>
      <c r="L3595" s="11"/>
      <c r="M3595" s="12"/>
      <c r="N3595" s="12"/>
      <c r="O3595" s="12"/>
      <c r="P3595" s="12"/>
      <c r="Q3595" s="12"/>
      <c r="R3595" s="12"/>
      <c r="S3595" s="12"/>
      <c r="T3595" s="12"/>
      <c r="U3595" s="12"/>
      <c r="V3595" s="12"/>
      <c r="W3595" s="12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2"/>
      <c r="AS3595" s="12"/>
      <c r="AT3595" s="12"/>
      <c r="AU3595" s="12"/>
      <c r="AV3595" s="12"/>
      <c r="AW3595" s="12"/>
      <c r="AX3595" s="12"/>
      <c r="AY3595" s="12"/>
      <c r="AZ3595" s="12"/>
      <c r="BA3595" s="12"/>
      <c r="BB3595" s="12"/>
      <c r="BC3595" s="12"/>
      <c r="BD3595" s="12"/>
      <c r="BE3595" s="12"/>
      <c r="BF3595" s="12"/>
      <c r="BG3595" s="12"/>
      <c r="BH3595" s="12"/>
      <c r="BI3595" s="12"/>
      <c r="BJ3595" s="13"/>
      <c r="BK3595" s="13"/>
      <c r="BL3595" s="13"/>
      <c r="BM3595" s="13"/>
      <c r="BN3595" s="13"/>
    </row>
    <row r="3596" spans="1:66" x14ac:dyDescent="0.25">
      <c r="A3596" s="10"/>
      <c r="B3596" s="10"/>
      <c r="C3596" s="10"/>
      <c r="D3596" s="10"/>
      <c r="E3596" s="10"/>
      <c r="F3596" s="10"/>
      <c r="G3596" s="10"/>
      <c r="H3596" s="10"/>
      <c r="I3596" s="10"/>
      <c r="J3596" s="10"/>
      <c r="K3596" s="11"/>
      <c r="L3596" s="11"/>
      <c r="M3596" s="12"/>
      <c r="N3596" s="12"/>
      <c r="O3596" s="12"/>
      <c r="P3596" s="12"/>
      <c r="Q3596" s="12"/>
      <c r="R3596" s="12"/>
      <c r="S3596" s="12"/>
      <c r="T3596" s="12"/>
      <c r="U3596" s="12"/>
      <c r="V3596" s="12"/>
      <c r="W3596" s="12"/>
      <c r="X3596" s="12"/>
      <c r="Y3596" s="12"/>
      <c r="Z3596" s="12"/>
      <c r="AA3596" s="12"/>
      <c r="AB3596" s="12"/>
      <c r="AC3596" s="12"/>
      <c r="AD3596" s="12"/>
      <c r="AE3596" s="12"/>
      <c r="AF3596" s="12"/>
      <c r="AG3596" s="12"/>
      <c r="AH3596" s="12"/>
      <c r="AI3596" s="12"/>
      <c r="AJ3596" s="12"/>
      <c r="AK3596" s="12"/>
      <c r="AL3596" s="12"/>
      <c r="AM3596" s="12"/>
      <c r="AN3596" s="12"/>
      <c r="AO3596" s="12"/>
      <c r="AP3596" s="12"/>
      <c r="AQ3596" s="12"/>
      <c r="AR3596" s="12"/>
      <c r="AS3596" s="12"/>
      <c r="AT3596" s="12"/>
      <c r="AU3596" s="12"/>
      <c r="AV3596" s="12"/>
      <c r="AW3596" s="12"/>
      <c r="AX3596" s="12"/>
      <c r="AY3596" s="12"/>
      <c r="AZ3596" s="12"/>
      <c r="BA3596" s="12"/>
      <c r="BB3596" s="12"/>
      <c r="BC3596" s="12"/>
      <c r="BD3596" s="12"/>
      <c r="BE3596" s="12"/>
      <c r="BF3596" s="12"/>
      <c r="BG3596" s="12"/>
      <c r="BH3596" s="12"/>
      <c r="BI3596" s="12"/>
      <c r="BJ3596" s="13"/>
      <c r="BK3596" s="13"/>
      <c r="BL3596" s="13"/>
      <c r="BM3596" s="13"/>
      <c r="BN3596" s="13"/>
    </row>
    <row r="3597" spans="1:66" x14ac:dyDescent="0.25">
      <c r="A3597" s="10"/>
      <c r="B3597" s="10"/>
      <c r="C3597" s="10"/>
      <c r="D3597" s="10"/>
      <c r="E3597" s="10"/>
      <c r="F3597" s="10"/>
      <c r="G3597" s="10"/>
      <c r="H3597" s="10"/>
      <c r="I3597" s="10"/>
      <c r="J3597" s="10"/>
      <c r="K3597" s="11"/>
      <c r="L3597" s="11"/>
      <c r="M3597" s="12"/>
      <c r="N3597" s="12"/>
      <c r="O3597" s="12"/>
      <c r="P3597" s="12"/>
      <c r="Q3597" s="12"/>
      <c r="R3597" s="12"/>
      <c r="S3597" s="12"/>
      <c r="T3597" s="12"/>
      <c r="U3597" s="12"/>
      <c r="V3597" s="12"/>
      <c r="W3597" s="12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2"/>
      <c r="AS3597" s="12"/>
      <c r="AT3597" s="12"/>
      <c r="AU3597" s="12"/>
      <c r="AV3597" s="12"/>
      <c r="AW3597" s="12"/>
      <c r="AX3597" s="12"/>
      <c r="AY3597" s="12"/>
      <c r="AZ3597" s="12"/>
      <c r="BA3597" s="12"/>
      <c r="BB3597" s="12"/>
      <c r="BC3597" s="12"/>
      <c r="BD3597" s="12"/>
      <c r="BE3597" s="12"/>
      <c r="BF3597" s="12"/>
      <c r="BG3597" s="12"/>
      <c r="BH3597" s="12"/>
      <c r="BI3597" s="12"/>
      <c r="BJ3597" s="13"/>
      <c r="BK3597" s="13"/>
      <c r="BL3597" s="13"/>
      <c r="BM3597" s="13"/>
      <c r="BN3597" s="13"/>
    </row>
    <row r="3598" spans="1:66" x14ac:dyDescent="0.25">
      <c r="A3598" s="10"/>
      <c r="B3598" s="10"/>
      <c r="C3598" s="10"/>
      <c r="D3598" s="10"/>
      <c r="E3598" s="10"/>
      <c r="F3598" s="10"/>
      <c r="G3598" s="10"/>
      <c r="H3598" s="10"/>
      <c r="I3598" s="10"/>
      <c r="J3598" s="10"/>
      <c r="K3598" s="11"/>
      <c r="L3598" s="11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12"/>
      <c r="AE3598" s="12"/>
      <c r="AF3598" s="12"/>
      <c r="AG3598" s="12"/>
      <c r="AH3598" s="12"/>
      <c r="AI3598" s="12"/>
      <c r="AJ3598" s="12"/>
      <c r="AK3598" s="12"/>
      <c r="AL3598" s="12"/>
      <c r="AM3598" s="12"/>
      <c r="AN3598" s="12"/>
      <c r="AO3598" s="12"/>
      <c r="AP3598" s="12"/>
      <c r="AQ3598" s="12"/>
      <c r="AR3598" s="12"/>
      <c r="AS3598" s="12"/>
      <c r="AT3598" s="12"/>
      <c r="AU3598" s="12"/>
      <c r="AV3598" s="12"/>
      <c r="AW3598" s="12"/>
      <c r="AX3598" s="12"/>
      <c r="AY3598" s="12"/>
      <c r="AZ3598" s="12"/>
      <c r="BA3598" s="12"/>
      <c r="BB3598" s="12"/>
      <c r="BC3598" s="12"/>
      <c r="BD3598" s="12"/>
      <c r="BE3598" s="12"/>
      <c r="BF3598" s="12"/>
      <c r="BG3598" s="12"/>
      <c r="BH3598" s="12"/>
      <c r="BI3598" s="12"/>
      <c r="BJ3598" s="13"/>
      <c r="BK3598" s="13"/>
      <c r="BL3598" s="13"/>
      <c r="BM3598" s="13"/>
      <c r="BN3598" s="13"/>
    </row>
    <row r="3599" spans="1:66" x14ac:dyDescent="0.25">
      <c r="A3599" s="10"/>
      <c r="B3599" s="10"/>
      <c r="C3599" s="10"/>
      <c r="D3599" s="10"/>
      <c r="E3599" s="10"/>
      <c r="F3599" s="10"/>
      <c r="G3599" s="10"/>
      <c r="H3599" s="10"/>
      <c r="I3599" s="10"/>
      <c r="J3599" s="10"/>
      <c r="K3599" s="11"/>
      <c r="L3599" s="11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2"/>
      <c r="AS3599" s="12"/>
      <c r="AT3599" s="12"/>
      <c r="AU3599" s="12"/>
      <c r="AV3599" s="12"/>
      <c r="AW3599" s="12"/>
      <c r="AX3599" s="12"/>
      <c r="AY3599" s="12"/>
      <c r="AZ3599" s="12"/>
      <c r="BA3599" s="12"/>
      <c r="BB3599" s="12"/>
      <c r="BC3599" s="12"/>
      <c r="BD3599" s="12"/>
      <c r="BE3599" s="12"/>
      <c r="BF3599" s="12"/>
      <c r="BG3599" s="12"/>
      <c r="BH3599" s="12"/>
      <c r="BI3599" s="12"/>
      <c r="BJ3599" s="13"/>
      <c r="BK3599" s="13"/>
      <c r="BL3599" s="13"/>
      <c r="BM3599" s="13"/>
      <c r="BN3599" s="13"/>
    </row>
    <row r="3600" spans="1:66" x14ac:dyDescent="0.25">
      <c r="A3600" s="10"/>
      <c r="B3600" s="10"/>
      <c r="C3600" s="10"/>
      <c r="D3600" s="10"/>
      <c r="E3600" s="10"/>
      <c r="F3600" s="10"/>
      <c r="G3600" s="10"/>
      <c r="H3600" s="10"/>
      <c r="I3600" s="10"/>
      <c r="J3600" s="10"/>
      <c r="K3600" s="11"/>
      <c r="L3600" s="11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  <c r="AE3600" s="12"/>
      <c r="AF3600" s="12"/>
      <c r="AG3600" s="12"/>
      <c r="AH3600" s="12"/>
      <c r="AI3600" s="12"/>
      <c r="AJ3600" s="12"/>
      <c r="AK3600" s="12"/>
      <c r="AL3600" s="12"/>
      <c r="AM3600" s="12"/>
      <c r="AN3600" s="12"/>
      <c r="AO3600" s="12"/>
      <c r="AP3600" s="12"/>
      <c r="AQ3600" s="12"/>
      <c r="AR3600" s="12"/>
      <c r="AS3600" s="12"/>
      <c r="AT3600" s="12"/>
      <c r="AU3600" s="12"/>
      <c r="AV3600" s="12"/>
      <c r="AW3600" s="12"/>
      <c r="AX3600" s="12"/>
      <c r="AY3600" s="12"/>
      <c r="AZ3600" s="12"/>
      <c r="BA3600" s="12"/>
      <c r="BB3600" s="12"/>
      <c r="BC3600" s="12"/>
      <c r="BD3600" s="12"/>
      <c r="BE3600" s="12"/>
      <c r="BF3600" s="12"/>
      <c r="BG3600" s="12"/>
      <c r="BH3600" s="12"/>
      <c r="BI3600" s="12"/>
      <c r="BJ3600" s="13"/>
      <c r="BK3600" s="13"/>
      <c r="BL3600" s="13"/>
      <c r="BM3600" s="13"/>
      <c r="BN3600" s="13"/>
    </row>
    <row r="3601" spans="1:66" x14ac:dyDescent="0.25">
      <c r="A3601" s="10"/>
      <c r="B3601" s="10"/>
      <c r="C3601" s="10"/>
      <c r="D3601" s="10"/>
      <c r="E3601" s="10"/>
      <c r="F3601" s="10"/>
      <c r="G3601" s="10"/>
      <c r="H3601" s="10"/>
      <c r="I3601" s="10"/>
      <c r="J3601" s="10"/>
      <c r="K3601" s="11"/>
      <c r="L3601" s="11"/>
      <c r="M3601" s="12"/>
      <c r="N3601" s="12"/>
      <c r="O3601" s="12"/>
      <c r="P3601" s="12"/>
      <c r="Q3601" s="12"/>
      <c r="R3601" s="12"/>
      <c r="S3601" s="12"/>
      <c r="T3601" s="12"/>
      <c r="U3601" s="12"/>
      <c r="V3601" s="12"/>
      <c r="W3601" s="12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2"/>
      <c r="AS3601" s="12"/>
      <c r="AT3601" s="12"/>
      <c r="AU3601" s="12"/>
      <c r="AV3601" s="12"/>
      <c r="AW3601" s="12"/>
      <c r="AX3601" s="12"/>
      <c r="AY3601" s="12"/>
      <c r="AZ3601" s="12"/>
      <c r="BA3601" s="12"/>
      <c r="BB3601" s="12"/>
      <c r="BC3601" s="12"/>
      <c r="BD3601" s="12"/>
      <c r="BE3601" s="12"/>
      <c r="BF3601" s="12"/>
      <c r="BG3601" s="12"/>
      <c r="BH3601" s="12"/>
      <c r="BI3601" s="12"/>
      <c r="BJ3601" s="13"/>
      <c r="BK3601" s="13"/>
      <c r="BL3601" s="13"/>
      <c r="BM3601" s="13"/>
      <c r="BN3601" s="13"/>
    </row>
    <row r="3602" spans="1:66" x14ac:dyDescent="0.25">
      <c r="A3602" s="10"/>
      <c r="B3602" s="10"/>
      <c r="C3602" s="10"/>
      <c r="D3602" s="10"/>
      <c r="E3602" s="10"/>
      <c r="F3602" s="10"/>
      <c r="G3602" s="10"/>
      <c r="H3602" s="10"/>
      <c r="I3602" s="10"/>
      <c r="J3602" s="10"/>
      <c r="K3602" s="11"/>
      <c r="L3602" s="11"/>
      <c r="M3602" s="12"/>
      <c r="N3602" s="12"/>
      <c r="O3602" s="12"/>
      <c r="P3602" s="12"/>
      <c r="Q3602" s="12"/>
      <c r="R3602" s="12"/>
      <c r="S3602" s="12"/>
      <c r="T3602" s="12"/>
      <c r="U3602" s="12"/>
      <c r="V3602" s="12"/>
      <c r="W3602" s="12"/>
      <c r="X3602" s="12"/>
      <c r="Y3602" s="12"/>
      <c r="Z3602" s="12"/>
      <c r="AA3602" s="12"/>
      <c r="AB3602" s="12"/>
      <c r="AC3602" s="12"/>
      <c r="AD3602" s="12"/>
      <c r="AE3602" s="12"/>
      <c r="AF3602" s="12"/>
      <c r="AG3602" s="12"/>
      <c r="AH3602" s="12"/>
      <c r="AI3602" s="12"/>
      <c r="AJ3602" s="12"/>
      <c r="AK3602" s="12"/>
      <c r="AL3602" s="12"/>
      <c r="AM3602" s="12"/>
      <c r="AN3602" s="12"/>
      <c r="AO3602" s="12"/>
      <c r="AP3602" s="12"/>
      <c r="AQ3602" s="12"/>
      <c r="AR3602" s="12"/>
      <c r="AS3602" s="12"/>
      <c r="AT3602" s="12"/>
      <c r="AU3602" s="12"/>
      <c r="AV3602" s="12"/>
      <c r="AW3602" s="12"/>
      <c r="AX3602" s="12"/>
      <c r="AY3602" s="12"/>
      <c r="AZ3602" s="12"/>
      <c r="BA3602" s="12"/>
      <c r="BB3602" s="12"/>
      <c r="BC3602" s="12"/>
      <c r="BD3602" s="12"/>
      <c r="BE3602" s="12"/>
      <c r="BF3602" s="12"/>
      <c r="BG3602" s="12"/>
      <c r="BH3602" s="12"/>
      <c r="BI3602" s="12"/>
      <c r="BJ3602" s="13"/>
      <c r="BK3602" s="13"/>
      <c r="BL3602" s="13"/>
      <c r="BM3602" s="13"/>
      <c r="BN3602" s="13"/>
    </row>
    <row r="3603" spans="1:66" x14ac:dyDescent="0.25">
      <c r="A3603" s="10"/>
      <c r="B3603" s="10"/>
      <c r="C3603" s="10"/>
      <c r="D3603" s="10"/>
      <c r="E3603" s="10"/>
      <c r="F3603" s="10"/>
      <c r="G3603" s="10"/>
      <c r="H3603" s="10"/>
      <c r="I3603" s="10"/>
      <c r="J3603" s="10"/>
      <c r="K3603" s="11"/>
      <c r="L3603" s="11"/>
      <c r="M3603" s="12"/>
      <c r="N3603" s="12"/>
      <c r="O3603" s="12"/>
      <c r="P3603" s="12"/>
      <c r="Q3603" s="12"/>
      <c r="R3603" s="12"/>
      <c r="S3603" s="12"/>
      <c r="T3603" s="12"/>
      <c r="U3603" s="12"/>
      <c r="V3603" s="12"/>
      <c r="W3603" s="12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2"/>
      <c r="AS3603" s="12"/>
      <c r="AT3603" s="12"/>
      <c r="AU3603" s="12"/>
      <c r="AV3603" s="12"/>
      <c r="AW3603" s="12"/>
      <c r="AX3603" s="12"/>
      <c r="AY3603" s="12"/>
      <c r="AZ3603" s="12"/>
      <c r="BA3603" s="12"/>
      <c r="BB3603" s="12"/>
      <c r="BC3603" s="12"/>
      <c r="BD3603" s="12"/>
      <c r="BE3603" s="12"/>
      <c r="BF3603" s="12"/>
      <c r="BG3603" s="12"/>
      <c r="BH3603" s="12"/>
      <c r="BI3603" s="12"/>
      <c r="BJ3603" s="13"/>
      <c r="BK3603" s="13"/>
      <c r="BL3603" s="13"/>
      <c r="BM3603" s="13"/>
      <c r="BN3603" s="13"/>
    </row>
    <row r="3604" spans="1:66" x14ac:dyDescent="0.25">
      <c r="A3604" s="10"/>
      <c r="B3604" s="10"/>
      <c r="C3604" s="10"/>
      <c r="D3604" s="10"/>
      <c r="E3604" s="10"/>
      <c r="F3604" s="10"/>
      <c r="G3604" s="10"/>
      <c r="H3604" s="10"/>
      <c r="I3604" s="10"/>
      <c r="J3604" s="10"/>
      <c r="K3604" s="11"/>
      <c r="L3604" s="11"/>
      <c r="M3604" s="12"/>
      <c r="N3604" s="12"/>
      <c r="O3604" s="12"/>
      <c r="P3604" s="12"/>
      <c r="Q3604" s="12"/>
      <c r="R3604" s="12"/>
      <c r="S3604" s="12"/>
      <c r="T3604" s="12"/>
      <c r="U3604" s="12"/>
      <c r="V3604" s="12"/>
      <c r="W3604" s="12"/>
      <c r="X3604" s="12"/>
      <c r="Y3604" s="12"/>
      <c r="Z3604" s="12"/>
      <c r="AA3604" s="12"/>
      <c r="AB3604" s="12"/>
      <c r="AC3604" s="12"/>
      <c r="AD3604" s="12"/>
      <c r="AE3604" s="12"/>
      <c r="AF3604" s="12"/>
      <c r="AG3604" s="12"/>
      <c r="AH3604" s="12"/>
      <c r="AI3604" s="12"/>
      <c r="AJ3604" s="12"/>
      <c r="AK3604" s="12"/>
      <c r="AL3604" s="12"/>
      <c r="AM3604" s="12"/>
      <c r="AN3604" s="12"/>
      <c r="AO3604" s="12"/>
      <c r="AP3604" s="12"/>
      <c r="AQ3604" s="12"/>
      <c r="AR3604" s="12"/>
      <c r="AS3604" s="12"/>
      <c r="AT3604" s="12"/>
      <c r="AU3604" s="12"/>
      <c r="AV3604" s="12"/>
      <c r="AW3604" s="12"/>
      <c r="AX3604" s="12"/>
      <c r="AY3604" s="12"/>
      <c r="AZ3604" s="12"/>
      <c r="BA3604" s="12"/>
      <c r="BB3604" s="12"/>
      <c r="BC3604" s="12"/>
      <c r="BD3604" s="12"/>
      <c r="BE3604" s="12"/>
      <c r="BF3604" s="12"/>
      <c r="BG3604" s="12"/>
      <c r="BH3604" s="12"/>
      <c r="BI3604" s="12"/>
      <c r="BJ3604" s="13"/>
      <c r="BK3604" s="13"/>
      <c r="BL3604" s="13"/>
      <c r="BM3604" s="13"/>
      <c r="BN3604" s="13"/>
    </row>
    <row r="3605" spans="1:66" x14ac:dyDescent="0.25">
      <c r="A3605" s="10"/>
      <c r="B3605" s="10"/>
      <c r="C3605" s="10"/>
      <c r="D3605" s="10"/>
      <c r="E3605" s="10"/>
      <c r="F3605" s="10"/>
      <c r="G3605" s="10"/>
      <c r="H3605" s="10"/>
      <c r="I3605" s="10"/>
      <c r="J3605" s="10"/>
      <c r="K3605" s="11"/>
      <c r="L3605" s="11"/>
      <c r="M3605" s="12"/>
      <c r="N3605" s="12"/>
      <c r="O3605" s="12"/>
      <c r="P3605" s="12"/>
      <c r="Q3605" s="12"/>
      <c r="R3605" s="12"/>
      <c r="S3605" s="12"/>
      <c r="T3605" s="12"/>
      <c r="U3605" s="12"/>
      <c r="V3605" s="12"/>
      <c r="W3605" s="12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2"/>
      <c r="AS3605" s="12"/>
      <c r="AT3605" s="12"/>
      <c r="AU3605" s="12"/>
      <c r="AV3605" s="12"/>
      <c r="AW3605" s="12"/>
      <c r="AX3605" s="12"/>
      <c r="AY3605" s="12"/>
      <c r="AZ3605" s="12"/>
      <c r="BA3605" s="12"/>
      <c r="BB3605" s="12"/>
      <c r="BC3605" s="12"/>
      <c r="BD3605" s="12"/>
      <c r="BE3605" s="12"/>
      <c r="BF3605" s="12"/>
      <c r="BG3605" s="12"/>
      <c r="BH3605" s="12"/>
      <c r="BI3605" s="12"/>
      <c r="BJ3605" s="13"/>
      <c r="BK3605" s="13"/>
      <c r="BL3605" s="13"/>
      <c r="BM3605" s="13"/>
      <c r="BN3605" s="13"/>
    </row>
    <row r="3606" spans="1:66" x14ac:dyDescent="0.25">
      <c r="A3606" s="10"/>
      <c r="B3606" s="10"/>
      <c r="C3606" s="10"/>
      <c r="D3606" s="10"/>
      <c r="E3606" s="10"/>
      <c r="F3606" s="10"/>
      <c r="G3606" s="10"/>
      <c r="H3606" s="10"/>
      <c r="I3606" s="10"/>
      <c r="J3606" s="10"/>
      <c r="K3606" s="11"/>
      <c r="L3606" s="11"/>
      <c r="M3606" s="12"/>
      <c r="N3606" s="12"/>
      <c r="O3606" s="12"/>
      <c r="P3606" s="12"/>
      <c r="Q3606" s="12"/>
      <c r="R3606" s="12"/>
      <c r="S3606" s="12"/>
      <c r="T3606" s="12"/>
      <c r="U3606" s="12"/>
      <c r="V3606" s="12"/>
      <c r="W3606" s="12"/>
      <c r="X3606" s="12"/>
      <c r="Y3606" s="12"/>
      <c r="Z3606" s="12"/>
      <c r="AA3606" s="12"/>
      <c r="AB3606" s="12"/>
      <c r="AC3606" s="12"/>
      <c r="AD3606" s="12"/>
      <c r="AE3606" s="12"/>
      <c r="AF3606" s="12"/>
      <c r="AG3606" s="12"/>
      <c r="AH3606" s="12"/>
      <c r="AI3606" s="12"/>
      <c r="AJ3606" s="12"/>
      <c r="AK3606" s="12"/>
      <c r="AL3606" s="12"/>
      <c r="AM3606" s="12"/>
      <c r="AN3606" s="12"/>
      <c r="AO3606" s="12"/>
      <c r="AP3606" s="12"/>
      <c r="AQ3606" s="12"/>
      <c r="AR3606" s="12"/>
      <c r="AS3606" s="12"/>
      <c r="AT3606" s="12"/>
      <c r="AU3606" s="12"/>
      <c r="AV3606" s="12"/>
      <c r="AW3606" s="12"/>
      <c r="AX3606" s="12"/>
      <c r="AY3606" s="12"/>
      <c r="AZ3606" s="12"/>
      <c r="BA3606" s="12"/>
      <c r="BB3606" s="12"/>
      <c r="BC3606" s="12"/>
      <c r="BD3606" s="12"/>
      <c r="BE3606" s="12"/>
      <c r="BF3606" s="12"/>
      <c r="BG3606" s="12"/>
      <c r="BH3606" s="12"/>
      <c r="BI3606" s="12"/>
      <c r="BJ3606" s="13"/>
      <c r="BK3606" s="13"/>
      <c r="BL3606" s="13"/>
      <c r="BM3606" s="13"/>
      <c r="BN3606" s="13"/>
    </row>
    <row r="3607" spans="1:66" x14ac:dyDescent="0.25">
      <c r="A3607" s="10"/>
      <c r="B3607" s="10"/>
      <c r="C3607" s="10"/>
      <c r="D3607" s="10"/>
      <c r="E3607" s="10"/>
      <c r="F3607" s="10"/>
      <c r="G3607" s="10"/>
      <c r="H3607" s="10"/>
      <c r="I3607" s="10"/>
      <c r="J3607" s="10"/>
      <c r="K3607" s="11"/>
      <c r="L3607" s="11"/>
      <c r="M3607" s="12"/>
      <c r="N3607" s="12"/>
      <c r="O3607" s="12"/>
      <c r="P3607" s="12"/>
      <c r="Q3607" s="12"/>
      <c r="R3607" s="12"/>
      <c r="S3607" s="12"/>
      <c r="T3607" s="12"/>
      <c r="U3607" s="12"/>
      <c r="V3607" s="12"/>
      <c r="W3607" s="12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2"/>
      <c r="AS3607" s="12"/>
      <c r="AT3607" s="12"/>
      <c r="AU3607" s="12"/>
      <c r="AV3607" s="12"/>
      <c r="AW3607" s="12"/>
      <c r="AX3607" s="12"/>
      <c r="AY3607" s="12"/>
      <c r="AZ3607" s="12"/>
      <c r="BA3607" s="12"/>
      <c r="BB3607" s="12"/>
      <c r="BC3607" s="12"/>
      <c r="BD3607" s="12"/>
      <c r="BE3607" s="12"/>
      <c r="BF3607" s="12"/>
      <c r="BG3607" s="12"/>
      <c r="BH3607" s="12"/>
      <c r="BI3607" s="12"/>
      <c r="BJ3607" s="13"/>
      <c r="BK3607" s="13"/>
      <c r="BL3607" s="13"/>
      <c r="BM3607" s="13"/>
      <c r="BN3607" s="13"/>
    </row>
    <row r="3608" spans="1:66" x14ac:dyDescent="0.25">
      <c r="A3608" s="10"/>
      <c r="B3608" s="10"/>
      <c r="C3608" s="10"/>
      <c r="D3608" s="10"/>
      <c r="E3608" s="10"/>
      <c r="F3608" s="10"/>
      <c r="G3608" s="10"/>
      <c r="H3608" s="10"/>
      <c r="I3608" s="10"/>
      <c r="J3608" s="10"/>
      <c r="K3608" s="11"/>
      <c r="L3608" s="11"/>
      <c r="M3608" s="12"/>
      <c r="N3608" s="12"/>
      <c r="O3608" s="12"/>
      <c r="P3608" s="12"/>
      <c r="Q3608" s="12"/>
      <c r="R3608" s="12"/>
      <c r="S3608" s="12"/>
      <c r="T3608" s="12"/>
      <c r="U3608" s="12"/>
      <c r="V3608" s="12"/>
      <c r="W3608" s="12"/>
      <c r="X3608" s="12"/>
      <c r="Y3608" s="12"/>
      <c r="Z3608" s="12"/>
      <c r="AA3608" s="12"/>
      <c r="AB3608" s="12"/>
      <c r="AC3608" s="12"/>
      <c r="AD3608" s="12"/>
      <c r="AE3608" s="12"/>
      <c r="AF3608" s="12"/>
      <c r="AG3608" s="12"/>
      <c r="AH3608" s="12"/>
      <c r="AI3608" s="12"/>
      <c r="AJ3608" s="12"/>
      <c r="AK3608" s="12"/>
      <c r="AL3608" s="12"/>
      <c r="AM3608" s="12"/>
      <c r="AN3608" s="12"/>
      <c r="AO3608" s="12"/>
      <c r="AP3608" s="12"/>
      <c r="AQ3608" s="12"/>
      <c r="AR3608" s="12"/>
      <c r="AS3608" s="12"/>
      <c r="AT3608" s="12"/>
      <c r="AU3608" s="12"/>
      <c r="AV3608" s="12"/>
      <c r="AW3608" s="12"/>
      <c r="AX3608" s="12"/>
      <c r="AY3608" s="12"/>
      <c r="AZ3608" s="12"/>
      <c r="BA3608" s="12"/>
      <c r="BB3608" s="12"/>
      <c r="BC3608" s="12"/>
      <c r="BD3608" s="12"/>
      <c r="BE3608" s="12"/>
      <c r="BF3608" s="12"/>
      <c r="BG3608" s="12"/>
      <c r="BH3608" s="12"/>
      <c r="BI3608" s="12"/>
      <c r="BJ3608" s="13"/>
      <c r="BK3608" s="13"/>
      <c r="BL3608" s="13"/>
      <c r="BM3608" s="13"/>
      <c r="BN3608" s="13"/>
    </row>
    <row r="3609" spans="1:66" x14ac:dyDescent="0.25">
      <c r="A3609" s="10"/>
      <c r="B3609" s="10"/>
      <c r="C3609" s="10"/>
      <c r="D3609" s="10"/>
      <c r="E3609" s="10"/>
      <c r="F3609" s="10"/>
      <c r="G3609" s="10"/>
      <c r="H3609" s="10"/>
      <c r="I3609" s="10"/>
      <c r="J3609" s="10"/>
      <c r="K3609" s="11"/>
      <c r="L3609" s="11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  <c r="W3609" s="12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2"/>
      <c r="AS3609" s="12"/>
      <c r="AT3609" s="12"/>
      <c r="AU3609" s="12"/>
      <c r="AV3609" s="12"/>
      <c r="AW3609" s="12"/>
      <c r="AX3609" s="12"/>
      <c r="AY3609" s="12"/>
      <c r="AZ3609" s="12"/>
      <c r="BA3609" s="12"/>
      <c r="BB3609" s="12"/>
      <c r="BC3609" s="12"/>
      <c r="BD3609" s="12"/>
      <c r="BE3609" s="12"/>
      <c r="BF3609" s="12"/>
      <c r="BG3609" s="12"/>
      <c r="BH3609" s="12"/>
      <c r="BI3609" s="12"/>
      <c r="BJ3609" s="13"/>
      <c r="BK3609" s="13"/>
      <c r="BL3609" s="13"/>
      <c r="BM3609" s="13"/>
      <c r="BN3609" s="13"/>
    </row>
    <row r="3610" spans="1:66" x14ac:dyDescent="0.25">
      <c r="A3610" s="10"/>
      <c r="B3610" s="10"/>
      <c r="C3610" s="10"/>
      <c r="D3610" s="10"/>
      <c r="E3610" s="10"/>
      <c r="F3610" s="10"/>
      <c r="G3610" s="10"/>
      <c r="H3610" s="10"/>
      <c r="I3610" s="10"/>
      <c r="J3610" s="10"/>
      <c r="K3610" s="11"/>
      <c r="L3610" s="11"/>
      <c r="M3610" s="12"/>
      <c r="N3610" s="12"/>
      <c r="O3610" s="12"/>
      <c r="P3610" s="12"/>
      <c r="Q3610" s="12"/>
      <c r="R3610" s="12"/>
      <c r="S3610" s="12"/>
      <c r="T3610" s="12"/>
      <c r="U3610" s="12"/>
      <c r="V3610" s="12"/>
      <c r="W3610" s="12"/>
      <c r="X3610" s="12"/>
      <c r="Y3610" s="12"/>
      <c r="Z3610" s="12"/>
      <c r="AA3610" s="12"/>
      <c r="AB3610" s="12"/>
      <c r="AC3610" s="12"/>
      <c r="AD3610" s="12"/>
      <c r="AE3610" s="12"/>
      <c r="AF3610" s="12"/>
      <c r="AG3610" s="12"/>
      <c r="AH3610" s="12"/>
      <c r="AI3610" s="12"/>
      <c r="AJ3610" s="12"/>
      <c r="AK3610" s="12"/>
      <c r="AL3610" s="12"/>
      <c r="AM3610" s="12"/>
      <c r="AN3610" s="12"/>
      <c r="AO3610" s="12"/>
      <c r="AP3610" s="12"/>
      <c r="AQ3610" s="12"/>
      <c r="AR3610" s="12"/>
      <c r="AS3610" s="12"/>
      <c r="AT3610" s="12"/>
      <c r="AU3610" s="12"/>
      <c r="AV3610" s="12"/>
      <c r="AW3610" s="12"/>
      <c r="AX3610" s="12"/>
      <c r="AY3610" s="12"/>
      <c r="AZ3610" s="12"/>
      <c r="BA3610" s="12"/>
      <c r="BB3610" s="12"/>
      <c r="BC3610" s="12"/>
      <c r="BD3610" s="12"/>
      <c r="BE3610" s="12"/>
      <c r="BF3610" s="12"/>
      <c r="BG3610" s="12"/>
      <c r="BH3610" s="12"/>
      <c r="BI3610" s="12"/>
      <c r="BJ3610" s="13"/>
      <c r="BK3610" s="13"/>
      <c r="BL3610" s="13"/>
      <c r="BM3610" s="13"/>
      <c r="BN3610" s="13"/>
    </row>
    <row r="3611" spans="1:66" x14ac:dyDescent="0.25">
      <c r="A3611" s="10"/>
      <c r="B3611" s="10"/>
      <c r="C3611" s="10"/>
      <c r="D3611" s="10"/>
      <c r="E3611" s="10"/>
      <c r="F3611" s="10"/>
      <c r="G3611" s="10"/>
      <c r="H3611" s="10"/>
      <c r="I3611" s="10"/>
      <c r="J3611" s="10"/>
      <c r="K3611" s="11"/>
      <c r="L3611" s="11"/>
      <c r="M3611" s="12"/>
      <c r="N3611" s="12"/>
      <c r="O3611" s="12"/>
      <c r="P3611" s="12"/>
      <c r="Q3611" s="12"/>
      <c r="R3611" s="12"/>
      <c r="S3611" s="12"/>
      <c r="T3611" s="12"/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2"/>
      <c r="AS3611" s="12"/>
      <c r="AT3611" s="12"/>
      <c r="AU3611" s="12"/>
      <c r="AV3611" s="12"/>
      <c r="AW3611" s="12"/>
      <c r="AX3611" s="12"/>
      <c r="AY3611" s="12"/>
      <c r="AZ3611" s="12"/>
      <c r="BA3611" s="12"/>
      <c r="BB3611" s="12"/>
      <c r="BC3611" s="12"/>
      <c r="BD3611" s="12"/>
      <c r="BE3611" s="12"/>
      <c r="BF3611" s="12"/>
      <c r="BG3611" s="12"/>
      <c r="BH3611" s="12"/>
      <c r="BI3611" s="12"/>
      <c r="BJ3611" s="13"/>
      <c r="BK3611" s="13"/>
      <c r="BL3611" s="13"/>
      <c r="BM3611" s="13"/>
      <c r="BN3611" s="13"/>
    </row>
    <row r="3612" spans="1:66" x14ac:dyDescent="0.25">
      <c r="A3612" s="10"/>
      <c r="B3612" s="10"/>
      <c r="C3612" s="10"/>
      <c r="D3612" s="10"/>
      <c r="E3612" s="10"/>
      <c r="F3612" s="10"/>
      <c r="G3612" s="10"/>
      <c r="H3612" s="10"/>
      <c r="I3612" s="10"/>
      <c r="J3612" s="10"/>
      <c r="K3612" s="11"/>
      <c r="L3612" s="11"/>
      <c r="M3612" s="12"/>
      <c r="N3612" s="12"/>
      <c r="O3612" s="12"/>
      <c r="P3612" s="12"/>
      <c r="Q3612" s="12"/>
      <c r="R3612" s="12"/>
      <c r="S3612" s="12"/>
      <c r="T3612" s="12"/>
      <c r="U3612" s="12"/>
      <c r="V3612" s="12"/>
      <c r="W3612" s="12"/>
      <c r="X3612" s="12"/>
      <c r="Y3612" s="12"/>
      <c r="Z3612" s="12"/>
      <c r="AA3612" s="12"/>
      <c r="AB3612" s="12"/>
      <c r="AC3612" s="12"/>
      <c r="AD3612" s="12"/>
      <c r="AE3612" s="12"/>
      <c r="AF3612" s="12"/>
      <c r="AG3612" s="12"/>
      <c r="AH3612" s="12"/>
      <c r="AI3612" s="12"/>
      <c r="AJ3612" s="12"/>
      <c r="AK3612" s="12"/>
      <c r="AL3612" s="12"/>
      <c r="AM3612" s="12"/>
      <c r="AN3612" s="12"/>
      <c r="AO3612" s="12"/>
      <c r="AP3612" s="12"/>
      <c r="AQ3612" s="12"/>
      <c r="AR3612" s="12"/>
      <c r="AS3612" s="12"/>
      <c r="AT3612" s="12"/>
      <c r="AU3612" s="12"/>
      <c r="AV3612" s="12"/>
      <c r="AW3612" s="12"/>
      <c r="AX3612" s="12"/>
      <c r="AY3612" s="12"/>
      <c r="AZ3612" s="12"/>
      <c r="BA3612" s="12"/>
      <c r="BB3612" s="12"/>
      <c r="BC3612" s="12"/>
      <c r="BD3612" s="12"/>
      <c r="BE3612" s="12"/>
      <c r="BF3612" s="12"/>
      <c r="BG3612" s="12"/>
      <c r="BH3612" s="12"/>
      <c r="BI3612" s="12"/>
      <c r="BJ3612" s="13"/>
      <c r="BK3612" s="13"/>
      <c r="BL3612" s="13"/>
      <c r="BM3612" s="13"/>
      <c r="BN3612" s="13"/>
    </row>
    <row r="3613" spans="1:66" x14ac:dyDescent="0.25">
      <c r="A3613" s="10"/>
      <c r="B3613" s="10"/>
      <c r="C3613" s="10"/>
      <c r="D3613" s="10"/>
      <c r="E3613" s="10"/>
      <c r="F3613" s="10"/>
      <c r="G3613" s="10"/>
      <c r="H3613" s="10"/>
      <c r="I3613" s="10"/>
      <c r="J3613" s="10"/>
      <c r="K3613" s="11"/>
      <c r="L3613" s="11"/>
      <c r="M3613" s="12"/>
      <c r="N3613" s="12"/>
      <c r="O3613" s="12"/>
      <c r="P3613" s="12"/>
      <c r="Q3613" s="12"/>
      <c r="R3613" s="12"/>
      <c r="S3613" s="12"/>
      <c r="T3613" s="12"/>
      <c r="U3613" s="12"/>
      <c r="V3613" s="12"/>
      <c r="W3613" s="12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2"/>
      <c r="AS3613" s="12"/>
      <c r="AT3613" s="12"/>
      <c r="AU3613" s="12"/>
      <c r="AV3613" s="12"/>
      <c r="AW3613" s="12"/>
      <c r="AX3613" s="12"/>
      <c r="AY3613" s="12"/>
      <c r="AZ3613" s="12"/>
      <c r="BA3613" s="12"/>
      <c r="BB3613" s="12"/>
      <c r="BC3613" s="12"/>
      <c r="BD3613" s="12"/>
      <c r="BE3613" s="12"/>
      <c r="BF3613" s="12"/>
      <c r="BG3613" s="12"/>
      <c r="BH3613" s="12"/>
      <c r="BI3613" s="12"/>
      <c r="BJ3613" s="13"/>
      <c r="BK3613" s="13"/>
      <c r="BL3613" s="13"/>
      <c r="BM3613" s="13"/>
      <c r="BN3613" s="13"/>
    </row>
    <row r="3614" spans="1:66" x14ac:dyDescent="0.25">
      <c r="A3614" s="10"/>
      <c r="B3614" s="10"/>
      <c r="C3614" s="10"/>
      <c r="D3614" s="10"/>
      <c r="E3614" s="10"/>
      <c r="F3614" s="10"/>
      <c r="G3614" s="10"/>
      <c r="H3614" s="10"/>
      <c r="I3614" s="10"/>
      <c r="J3614" s="10"/>
      <c r="K3614" s="11"/>
      <c r="L3614" s="11"/>
      <c r="M3614" s="12"/>
      <c r="N3614" s="12"/>
      <c r="O3614" s="12"/>
      <c r="P3614" s="12"/>
      <c r="Q3614" s="12"/>
      <c r="R3614" s="12"/>
      <c r="S3614" s="12"/>
      <c r="T3614" s="12"/>
      <c r="U3614" s="12"/>
      <c r="V3614" s="12"/>
      <c r="W3614" s="12"/>
      <c r="X3614" s="12"/>
      <c r="Y3614" s="12"/>
      <c r="Z3614" s="12"/>
      <c r="AA3614" s="12"/>
      <c r="AB3614" s="12"/>
      <c r="AC3614" s="12"/>
      <c r="AD3614" s="12"/>
      <c r="AE3614" s="12"/>
      <c r="AF3614" s="12"/>
      <c r="AG3614" s="12"/>
      <c r="AH3614" s="12"/>
      <c r="AI3614" s="12"/>
      <c r="AJ3614" s="12"/>
      <c r="AK3614" s="12"/>
      <c r="AL3614" s="12"/>
      <c r="AM3614" s="12"/>
      <c r="AN3614" s="12"/>
      <c r="AO3614" s="12"/>
      <c r="AP3614" s="12"/>
      <c r="AQ3614" s="12"/>
      <c r="AR3614" s="12"/>
      <c r="AS3614" s="12"/>
      <c r="AT3614" s="12"/>
      <c r="AU3614" s="12"/>
      <c r="AV3614" s="12"/>
      <c r="AW3614" s="12"/>
      <c r="AX3614" s="12"/>
      <c r="AY3614" s="12"/>
      <c r="AZ3614" s="12"/>
      <c r="BA3614" s="12"/>
      <c r="BB3614" s="12"/>
      <c r="BC3614" s="12"/>
      <c r="BD3614" s="12"/>
      <c r="BE3614" s="12"/>
      <c r="BF3614" s="12"/>
      <c r="BG3614" s="12"/>
      <c r="BH3614" s="12"/>
      <c r="BI3614" s="12"/>
      <c r="BJ3614" s="13"/>
      <c r="BK3614" s="13"/>
      <c r="BL3614" s="13"/>
      <c r="BM3614" s="13"/>
      <c r="BN3614" s="13"/>
    </row>
    <row r="3615" spans="1:66" x14ac:dyDescent="0.25">
      <c r="A3615" s="10"/>
      <c r="B3615" s="10"/>
      <c r="C3615" s="10"/>
      <c r="D3615" s="10"/>
      <c r="E3615" s="10"/>
      <c r="F3615" s="10"/>
      <c r="G3615" s="10"/>
      <c r="H3615" s="10"/>
      <c r="I3615" s="10"/>
      <c r="J3615" s="10"/>
      <c r="K3615" s="11"/>
      <c r="L3615" s="11"/>
      <c r="M3615" s="12"/>
      <c r="N3615" s="12"/>
      <c r="O3615" s="12"/>
      <c r="P3615" s="12"/>
      <c r="Q3615" s="12"/>
      <c r="R3615" s="12"/>
      <c r="S3615" s="12"/>
      <c r="T3615" s="12"/>
      <c r="U3615" s="12"/>
      <c r="V3615" s="12"/>
      <c r="W3615" s="12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2"/>
      <c r="AS3615" s="12"/>
      <c r="AT3615" s="12"/>
      <c r="AU3615" s="12"/>
      <c r="AV3615" s="12"/>
      <c r="AW3615" s="12"/>
      <c r="AX3615" s="12"/>
      <c r="AY3615" s="12"/>
      <c r="AZ3615" s="12"/>
      <c r="BA3615" s="12"/>
      <c r="BB3615" s="12"/>
      <c r="BC3615" s="12"/>
      <c r="BD3615" s="12"/>
      <c r="BE3615" s="12"/>
      <c r="BF3615" s="12"/>
      <c r="BG3615" s="12"/>
      <c r="BH3615" s="12"/>
      <c r="BI3615" s="12"/>
      <c r="BJ3615" s="13"/>
      <c r="BK3615" s="13"/>
      <c r="BL3615" s="13"/>
      <c r="BM3615" s="13"/>
      <c r="BN3615" s="13"/>
    </row>
    <row r="3616" spans="1:66" x14ac:dyDescent="0.25">
      <c r="A3616" s="10"/>
      <c r="B3616" s="10"/>
      <c r="C3616" s="10"/>
      <c r="D3616" s="10"/>
      <c r="E3616" s="10"/>
      <c r="F3616" s="10"/>
      <c r="G3616" s="10"/>
      <c r="H3616" s="10"/>
      <c r="I3616" s="10"/>
      <c r="J3616" s="10"/>
      <c r="K3616" s="11"/>
      <c r="L3616" s="11"/>
      <c r="M3616" s="12"/>
      <c r="N3616" s="12"/>
      <c r="O3616" s="12"/>
      <c r="P3616" s="12"/>
      <c r="Q3616" s="12"/>
      <c r="R3616" s="12"/>
      <c r="S3616" s="12"/>
      <c r="T3616" s="12"/>
      <c r="U3616" s="12"/>
      <c r="V3616" s="12"/>
      <c r="W3616" s="12"/>
      <c r="X3616" s="12"/>
      <c r="Y3616" s="12"/>
      <c r="Z3616" s="12"/>
      <c r="AA3616" s="12"/>
      <c r="AB3616" s="12"/>
      <c r="AC3616" s="12"/>
      <c r="AD3616" s="12"/>
      <c r="AE3616" s="12"/>
      <c r="AF3616" s="12"/>
      <c r="AG3616" s="12"/>
      <c r="AH3616" s="12"/>
      <c r="AI3616" s="12"/>
      <c r="AJ3616" s="12"/>
      <c r="AK3616" s="12"/>
      <c r="AL3616" s="12"/>
      <c r="AM3616" s="12"/>
      <c r="AN3616" s="12"/>
      <c r="AO3616" s="12"/>
      <c r="AP3616" s="12"/>
      <c r="AQ3616" s="12"/>
      <c r="AR3616" s="12"/>
      <c r="AS3616" s="12"/>
      <c r="AT3616" s="12"/>
      <c r="AU3616" s="12"/>
      <c r="AV3616" s="12"/>
      <c r="AW3616" s="12"/>
      <c r="AX3616" s="12"/>
      <c r="AY3616" s="12"/>
      <c r="AZ3616" s="12"/>
      <c r="BA3616" s="12"/>
      <c r="BB3616" s="12"/>
      <c r="BC3616" s="12"/>
      <c r="BD3616" s="12"/>
      <c r="BE3616" s="12"/>
      <c r="BF3616" s="12"/>
      <c r="BG3616" s="12"/>
      <c r="BH3616" s="12"/>
      <c r="BI3616" s="12"/>
      <c r="BJ3616" s="13"/>
      <c r="BK3616" s="13"/>
      <c r="BL3616" s="13"/>
      <c r="BM3616" s="13"/>
      <c r="BN3616" s="13"/>
    </row>
    <row r="3617" spans="1:66" x14ac:dyDescent="0.25">
      <c r="A3617" s="10"/>
      <c r="B3617" s="10"/>
      <c r="C3617" s="10"/>
      <c r="D3617" s="10"/>
      <c r="E3617" s="10"/>
      <c r="F3617" s="10"/>
      <c r="G3617" s="10"/>
      <c r="H3617" s="10"/>
      <c r="I3617" s="10"/>
      <c r="J3617" s="10"/>
      <c r="K3617" s="11"/>
      <c r="L3617" s="11"/>
      <c r="M3617" s="12"/>
      <c r="N3617" s="12"/>
      <c r="O3617" s="12"/>
      <c r="P3617" s="12"/>
      <c r="Q3617" s="12"/>
      <c r="R3617" s="12"/>
      <c r="S3617" s="12"/>
      <c r="T3617" s="12"/>
      <c r="U3617" s="12"/>
      <c r="V3617" s="12"/>
      <c r="W3617" s="12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2"/>
      <c r="AS3617" s="12"/>
      <c r="AT3617" s="12"/>
      <c r="AU3617" s="12"/>
      <c r="AV3617" s="12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12"/>
      <c r="BG3617" s="12"/>
      <c r="BH3617" s="12"/>
      <c r="BI3617" s="12"/>
      <c r="BJ3617" s="13"/>
      <c r="BK3617" s="13"/>
      <c r="BL3617" s="13"/>
      <c r="BM3617" s="13"/>
      <c r="BN3617" s="13"/>
    </row>
    <row r="3618" spans="1:66" x14ac:dyDescent="0.25">
      <c r="A3618" s="10"/>
      <c r="B3618" s="10"/>
      <c r="C3618" s="10"/>
      <c r="D3618" s="10"/>
      <c r="E3618" s="10"/>
      <c r="F3618" s="10"/>
      <c r="G3618" s="10"/>
      <c r="H3618" s="10"/>
      <c r="I3618" s="10"/>
      <c r="J3618" s="10"/>
      <c r="K3618" s="11"/>
      <c r="L3618" s="11"/>
      <c r="M3618" s="12"/>
      <c r="N3618" s="12"/>
      <c r="O3618" s="12"/>
      <c r="P3618" s="12"/>
      <c r="Q3618" s="12"/>
      <c r="R3618" s="12"/>
      <c r="S3618" s="12"/>
      <c r="T3618" s="12"/>
      <c r="U3618" s="12"/>
      <c r="V3618" s="12"/>
      <c r="W3618" s="12"/>
      <c r="X3618" s="12"/>
      <c r="Y3618" s="12"/>
      <c r="Z3618" s="12"/>
      <c r="AA3618" s="12"/>
      <c r="AB3618" s="12"/>
      <c r="AC3618" s="12"/>
      <c r="AD3618" s="12"/>
      <c r="AE3618" s="12"/>
      <c r="AF3618" s="12"/>
      <c r="AG3618" s="12"/>
      <c r="AH3618" s="12"/>
      <c r="AI3618" s="12"/>
      <c r="AJ3618" s="12"/>
      <c r="AK3618" s="12"/>
      <c r="AL3618" s="12"/>
      <c r="AM3618" s="12"/>
      <c r="AN3618" s="12"/>
      <c r="AO3618" s="12"/>
      <c r="AP3618" s="12"/>
      <c r="AQ3618" s="12"/>
      <c r="AR3618" s="12"/>
      <c r="AS3618" s="12"/>
      <c r="AT3618" s="12"/>
      <c r="AU3618" s="12"/>
      <c r="AV3618" s="12"/>
      <c r="AW3618" s="12"/>
      <c r="AX3618" s="12"/>
      <c r="AY3618" s="12"/>
      <c r="AZ3618" s="12"/>
      <c r="BA3618" s="12"/>
      <c r="BB3618" s="12"/>
      <c r="BC3618" s="12"/>
      <c r="BD3618" s="12"/>
      <c r="BE3618" s="12"/>
      <c r="BF3618" s="12"/>
      <c r="BG3618" s="12"/>
      <c r="BH3618" s="12"/>
      <c r="BI3618" s="12"/>
      <c r="BJ3618" s="13"/>
      <c r="BK3618" s="13"/>
      <c r="BL3618" s="13"/>
      <c r="BM3618" s="13"/>
      <c r="BN3618" s="13"/>
    </row>
    <row r="3619" spans="1:66" x14ac:dyDescent="0.25">
      <c r="A3619" s="10"/>
      <c r="B3619" s="10"/>
      <c r="C3619" s="10"/>
      <c r="D3619" s="10"/>
      <c r="E3619" s="10"/>
      <c r="F3619" s="10"/>
      <c r="G3619" s="10"/>
      <c r="H3619" s="10"/>
      <c r="I3619" s="10"/>
      <c r="J3619" s="10"/>
      <c r="K3619" s="11"/>
      <c r="L3619" s="11"/>
      <c r="M3619" s="12"/>
      <c r="N3619" s="12"/>
      <c r="O3619" s="12"/>
      <c r="P3619" s="12"/>
      <c r="Q3619" s="12"/>
      <c r="R3619" s="12"/>
      <c r="S3619" s="12"/>
      <c r="T3619" s="12"/>
      <c r="U3619" s="12"/>
      <c r="V3619" s="12"/>
      <c r="W3619" s="12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2"/>
      <c r="AS3619" s="12"/>
      <c r="AT3619" s="12"/>
      <c r="AU3619" s="12"/>
      <c r="AV3619" s="12"/>
      <c r="AW3619" s="12"/>
      <c r="AX3619" s="12"/>
      <c r="AY3619" s="12"/>
      <c r="AZ3619" s="12"/>
      <c r="BA3619" s="12"/>
      <c r="BB3619" s="12"/>
      <c r="BC3619" s="12"/>
      <c r="BD3619" s="12"/>
      <c r="BE3619" s="12"/>
      <c r="BF3619" s="12"/>
      <c r="BG3619" s="12"/>
      <c r="BH3619" s="12"/>
      <c r="BI3619" s="12"/>
      <c r="BJ3619" s="13"/>
      <c r="BK3619" s="13"/>
      <c r="BL3619" s="13"/>
      <c r="BM3619" s="13"/>
      <c r="BN3619" s="13"/>
    </row>
    <row r="3620" spans="1:66" x14ac:dyDescent="0.25">
      <c r="A3620" s="10"/>
      <c r="B3620" s="10"/>
      <c r="C3620" s="10"/>
      <c r="D3620" s="10"/>
      <c r="E3620" s="10"/>
      <c r="F3620" s="10"/>
      <c r="G3620" s="10"/>
      <c r="H3620" s="10"/>
      <c r="I3620" s="10"/>
      <c r="J3620" s="10"/>
      <c r="K3620" s="11"/>
      <c r="L3620" s="11"/>
      <c r="M3620" s="12"/>
      <c r="N3620" s="12"/>
      <c r="O3620" s="12"/>
      <c r="P3620" s="12"/>
      <c r="Q3620" s="12"/>
      <c r="R3620" s="12"/>
      <c r="S3620" s="12"/>
      <c r="T3620" s="12"/>
      <c r="U3620" s="12"/>
      <c r="V3620" s="12"/>
      <c r="W3620" s="12"/>
      <c r="X3620" s="12"/>
      <c r="Y3620" s="12"/>
      <c r="Z3620" s="12"/>
      <c r="AA3620" s="12"/>
      <c r="AB3620" s="12"/>
      <c r="AC3620" s="12"/>
      <c r="AD3620" s="12"/>
      <c r="AE3620" s="12"/>
      <c r="AF3620" s="12"/>
      <c r="AG3620" s="12"/>
      <c r="AH3620" s="12"/>
      <c r="AI3620" s="12"/>
      <c r="AJ3620" s="12"/>
      <c r="AK3620" s="12"/>
      <c r="AL3620" s="12"/>
      <c r="AM3620" s="12"/>
      <c r="AN3620" s="12"/>
      <c r="AO3620" s="12"/>
      <c r="AP3620" s="12"/>
      <c r="AQ3620" s="12"/>
      <c r="AR3620" s="12"/>
      <c r="AS3620" s="12"/>
      <c r="AT3620" s="12"/>
      <c r="AU3620" s="12"/>
      <c r="AV3620" s="12"/>
      <c r="AW3620" s="12"/>
      <c r="AX3620" s="12"/>
      <c r="AY3620" s="12"/>
      <c r="AZ3620" s="12"/>
      <c r="BA3620" s="12"/>
      <c r="BB3620" s="12"/>
      <c r="BC3620" s="12"/>
      <c r="BD3620" s="12"/>
      <c r="BE3620" s="12"/>
      <c r="BF3620" s="12"/>
      <c r="BG3620" s="12"/>
      <c r="BH3620" s="12"/>
      <c r="BI3620" s="12"/>
      <c r="BJ3620" s="13"/>
      <c r="BK3620" s="13"/>
      <c r="BL3620" s="13"/>
      <c r="BM3620" s="13"/>
      <c r="BN3620" s="13"/>
    </row>
    <row r="3621" spans="1:66" x14ac:dyDescent="0.25">
      <c r="A3621" s="10"/>
      <c r="B3621" s="10"/>
      <c r="C3621" s="10"/>
      <c r="D3621" s="10"/>
      <c r="E3621" s="10"/>
      <c r="F3621" s="10"/>
      <c r="G3621" s="10"/>
      <c r="H3621" s="10"/>
      <c r="I3621" s="10"/>
      <c r="J3621" s="10"/>
      <c r="K3621" s="11"/>
      <c r="L3621" s="11"/>
      <c r="M3621" s="12"/>
      <c r="N3621" s="12"/>
      <c r="O3621" s="12"/>
      <c r="P3621" s="12"/>
      <c r="Q3621" s="12"/>
      <c r="R3621" s="12"/>
      <c r="S3621" s="12"/>
      <c r="T3621" s="12"/>
      <c r="U3621" s="12"/>
      <c r="V3621" s="12"/>
      <c r="W3621" s="12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2"/>
      <c r="AS3621" s="12"/>
      <c r="AT3621" s="12"/>
      <c r="AU3621" s="12"/>
      <c r="AV3621" s="12"/>
      <c r="AW3621" s="12"/>
      <c r="AX3621" s="12"/>
      <c r="AY3621" s="12"/>
      <c r="AZ3621" s="12"/>
      <c r="BA3621" s="12"/>
      <c r="BB3621" s="12"/>
      <c r="BC3621" s="12"/>
      <c r="BD3621" s="12"/>
      <c r="BE3621" s="12"/>
      <c r="BF3621" s="12"/>
      <c r="BG3621" s="12"/>
      <c r="BH3621" s="12"/>
      <c r="BI3621" s="12"/>
      <c r="BJ3621" s="13"/>
      <c r="BK3621" s="13"/>
      <c r="BL3621" s="13"/>
      <c r="BM3621" s="13"/>
      <c r="BN3621" s="13"/>
    </row>
    <row r="3622" spans="1:66" x14ac:dyDescent="0.25">
      <c r="A3622" s="10"/>
      <c r="B3622" s="10"/>
      <c r="C3622" s="10"/>
      <c r="D3622" s="10"/>
      <c r="E3622" s="10"/>
      <c r="F3622" s="10"/>
      <c r="G3622" s="10"/>
      <c r="H3622" s="10"/>
      <c r="I3622" s="10"/>
      <c r="J3622" s="10"/>
      <c r="K3622" s="11"/>
      <c r="L3622" s="11"/>
      <c r="M3622" s="12"/>
      <c r="N3622" s="12"/>
      <c r="O3622" s="12"/>
      <c r="P3622" s="12"/>
      <c r="Q3622" s="12"/>
      <c r="R3622" s="12"/>
      <c r="S3622" s="12"/>
      <c r="T3622" s="12"/>
      <c r="U3622" s="12"/>
      <c r="V3622" s="12"/>
      <c r="W3622" s="12"/>
      <c r="X3622" s="12"/>
      <c r="Y3622" s="12"/>
      <c r="Z3622" s="12"/>
      <c r="AA3622" s="12"/>
      <c r="AB3622" s="12"/>
      <c r="AC3622" s="12"/>
      <c r="AD3622" s="12"/>
      <c r="AE3622" s="12"/>
      <c r="AF3622" s="12"/>
      <c r="AG3622" s="12"/>
      <c r="AH3622" s="12"/>
      <c r="AI3622" s="12"/>
      <c r="AJ3622" s="12"/>
      <c r="AK3622" s="12"/>
      <c r="AL3622" s="12"/>
      <c r="AM3622" s="12"/>
      <c r="AN3622" s="12"/>
      <c r="AO3622" s="12"/>
      <c r="AP3622" s="12"/>
      <c r="AQ3622" s="12"/>
      <c r="AR3622" s="12"/>
      <c r="AS3622" s="12"/>
      <c r="AT3622" s="12"/>
      <c r="AU3622" s="12"/>
      <c r="AV3622" s="12"/>
      <c r="AW3622" s="12"/>
      <c r="AX3622" s="12"/>
      <c r="AY3622" s="12"/>
      <c r="AZ3622" s="12"/>
      <c r="BA3622" s="12"/>
      <c r="BB3622" s="12"/>
      <c r="BC3622" s="12"/>
      <c r="BD3622" s="12"/>
      <c r="BE3622" s="12"/>
      <c r="BF3622" s="12"/>
      <c r="BG3622" s="12"/>
      <c r="BH3622" s="12"/>
      <c r="BI3622" s="12"/>
      <c r="BJ3622" s="13"/>
      <c r="BK3622" s="13"/>
      <c r="BL3622" s="13"/>
      <c r="BM3622" s="13"/>
      <c r="BN3622" s="13"/>
    </row>
    <row r="3623" spans="1:66" x14ac:dyDescent="0.25">
      <c r="A3623" s="10"/>
      <c r="B3623" s="10"/>
      <c r="C3623" s="10"/>
      <c r="D3623" s="10"/>
      <c r="E3623" s="10"/>
      <c r="F3623" s="10"/>
      <c r="G3623" s="10"/>
      <c r="H3623" s="10"/>
      <c r="I3623" s="10"/>
      <c r="J3623" s="10"/>
      <c r="K3623" s="11"/>
      <c r="L3623" s="11"/>
      <c r="M3623" s="12"/>
      <c r="N3623" s="12"/>
      <c r="O3623" s="12"/>
      <c r="P3623" s="12"/>
      <c r="Q3623" s="12"/>
      <c r="R3623" s="12"/>
      <c r="S3623" s="12"/>
      <c r="T3623" s="12"/>
      <c r="U3623" s="12"/>
      <c r="V3623" s="12"/>
      <c r="W3623" s="12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2"/>
      <c r="AS3623" s="12"/>
      <c r="AT3623" s="12"/>
      <c r="AU3623" s="12"/>
      <c r="AV3623" s="12"/>
      <c r="AW3623" s="12"/>
      <c r="AX3623" s="12"/>
      <c r="AY3623" s="12"/>
      <c r="AZ3623" s="12"/>
      <c r="BA3623" s="12"/>
      <c r="BB3623" s="12"/>
      <c r="BC3623" s="12"/>
      <c r="BD3623" s="12"/>
      <c r="BE3623" s="12"/>
      <c r="BF3623" s="12"/>
      <c r="BG3623" s="12"/>
      <c r="BH3623" s="12"/>
      <c r="BI3623" s="12"/>
      <c r="BJ3623" s="13"/>
      <c r="BK3623" s="13"/>
      <c r="BL3623" s="13"/>
      <c r="BM3623" s="13"/>
      <c r="BN3623" s="13"/>
    </row>
    <row r="3624" spans="1:66" x14ac:dyDescent="0.25">
      <c r="A3624" s="10"/>
      <c r="B3624" s="10"/>
      <c r="C3624" s="10"/>
      <c r="D3624" s="10"/>
      <c r="E3624" s="10"/>
      <c r="F3624" s="10"/>
      <c r="G3624" s="10"/>
      <c r="H3624" s="10"/>
      <c r="I3624" s="10"/>
      <c r="J3624" s="10"/>
      <c r="K3624" s="11"/>
      <c r="L3624" s="11"/>
      <c r="M3624" s="12"/>
      <c r="N3624" s="12"/>
      <c r="O3624" s="12"/>
      <c r="P3624" s="12"/>
      <c r="Q3624" s="12"/>
      <c r="R3624" s="12"/>
      <c r="S3624" s="12"/>
      <c r="T3624" s="12"/>
      <c r="U3624" s="12"/>
      <c r="V3624" s="12"/>
      <c r="W3624" s="12"/>
      <c r="X3624" s="12"/>
      <c r="Y3624" s="12"/>
      <c r="Z3624" s="12"/>
      <c r="AA3624" s="12"/>
      <c r="AB3624" s="12"/>
      <c r="AC3624" s="12"/>
      <c r="AD3624" s="12"/>
      <c r="AE3624" s="12"/>
      <c r="AF3624" s="12"/>
      <c r="AG3624" s="12"/>
      <c r="AH3624" s="12"/>
      <c r="AI3624" s="12"/>
      <c r="AJ3624" s="12"/>
      <c r="AK3624" s="12"/>
      <c r="AL3624" s="12"/>
      <c r="AM3624" s="12"/>
      <c r="AN3624" s="12"/>
      <c r="AO3624" s="12"/>
      <c r="AP3624" s="12"/>
      <c r="AQ3624" s="12"/>
      <c r="AR3624" s="12"/>
      <c r="AS3624" s="12"/>
      <c r="AT3624" s="12"/>
      <c r="AU3624" s="12"/>
      <c r="AV3624" s="12"/>
      <c r="AW3624" s="12"/>
      <c r="AX3624" s="12"/>
      <c r="AY3624" s="12"/>
      <c r="AZ3624" s="12"/>
      <c r="BA3624" s="12"/>
      <c r="BB3624" s="12"/>
      <c r="BC3624" s="12"/>
      <c r="BD3624" s="12"/>
      <c r="BE3624" s="12"/>
      <c r="BF3624" s="12"/>
      <c r="BG3624" s="12"/>
      <c r="BH3624" s="12"/>
      <c r="BI3624" s="12"/>
      <c r="BJ3624" s="13"/>
      <c r="BK3624" s="13"/>
      <c r="BL3624" s="13"/>
      <c r="BM3624" s="13"/>
      <c r="BN3624" s="13"/>
    </row>
    <row r="3625" spans="1:66" x14ac:dyDescent="0.25">
      <c r="A3625" s="10"/>
      <c r="B3625" s="10"/>
      <c r="C3625" s="10"/>
      <c r="D3625" s="10"/>
      <c r="E3625" s="10"/>
      <c r="F3625" s="10"/>
      <c r="G3625" s="10"/>
      <c r="H3625" s="10"/>
      <c r="I3625" s="10"/>
      <c r="J3625" s="10"/>
      <c r="K3625" s="11"/>
      <c r="L3625" s="11"/>
      <c r="M3625" s="12"/>
      <c r="N3625" s="12"/>
      <c r="O3625" s="12"/>
      <c r="P3625" s="12"/>
      <c r="Q3625" s="12"/>
      <c r="R3625" s="12"/>
      <c r="S3625" s="12"/>
      <c r="T3625" s="12"/>
      <c r="U3625" s="12"/>
      <c r="V3625" s="12"/>
      <c r="W3625" s="12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2"/>
      <c r="AS3625" s="12"/>
      <c r="AT3625" s="12"/>
      <c r="AU3625" s="12"/>
      <c r="AV3625" s="12"/>
      <c r="AW3625" s="12"/>
      <c r="AX3625" s="12"/>
      <c r="AY3625" s="12"/>
      <c r="AZ3625" s="12"/>
      <c r="BA3625" s="12"/>
      <c r="BB3625" s="12"/>
      <c r="BC3625" s="12"/>
      <c r="BD3625" s="12"/>
      <c r="BE3625" s="12"/>
      <c r="BF3625" s="12"/>
      <c r="BG3625" s="12"/>
      <c r="BH3625" s="12"/>
      <c r="BI3625" s="12"/>
      <c r="BJ3625" s="13"/>
      <c r="BK3625" s="13"/>
      <c r="BL3625" s="13"/>
      <c r="BM3625" s="13"/>
      <c r="BN3625" s="13"/>
    </row>
    <row r="3626" spans="1:66" x14ac:dyDescent="0.25">
      <c r="A3626" s="10"/>
      <c r="B3626" s="10"/>
      <c r="C3626" s="10"/>
      <c r="D3626" s="10"/>
      <c r="E3626" s="10"/>
      <c r="F3626" s="10"/>
      <c r="G3626" s="10"/>
      <c r="H3626" s="10"/>
      <c r="I3626" s="10"/>
      <c r="J3626" s="10"/>
      <c r="K3626" s="11"/>
      <c r="L3626" s="11"/>
      <c r="M3626" s="12"/>
      <c r="N3626" s="12"/>
      <c r="O3626" s="12"/>
      <c r="P3626" s="12"/>
      <c r="Q3626" s="12"/>
      <c r="R3626" s="12"/>
      <c r="S3626" s="12"/>
      <c r="T3626" s="12"/>
      <c r="U3626" s="12"/>
      <c r="V3626" s="12"/>
      <c r="W3626" s="12"/>
      <c r="X3626" s="12"/>
      <c r="Y3626" s="12"/>
      <c r="Z3626" s="12"/>
      <c r="AA3626" s="12"/>
      <c r="AB3626" s="12"/>
      <c r="AC3626" s="12"/>
      <c r="AD3626" s="12"/>
      <c r="AE3626" s="12"/>
      <c r="AF3626" s="12"/>
      <c r="AG3626" s="12"/>
      <c r="AH3626" s="12"/>
      <c r="AI3626" s="12"/>
      <c r="AJ3626" s="12"/>
      <c r="AK3626" s="12"/>
      <c r="AL3626" s="12"/>
      <c r="AM3626" s="12"/>
      <c r="AN3626" s="12"/>
      <c r="AO3626" s="12"/>
      <c r="AP3626" s="12"/>
      <c r="AQ3626" s="12"/>
      <c r="AR3626" s="12"/>
      <c r="AS3626" s="12"/>
      <c r="AT3626" s="12"/>
      <c r="AU3626" s="12"/>
      <c r="AV3626" s="12"/>
      <c r="AW3626" s="12"/>
      <c r="AX3626" s="12"/>
      <c r="AY3626" s="12"/>
      <c r="AZ3626" s="12"/>
      <c r="BA3626" s="12"/>
      <c r="BB3626" s="12"/>
      <c r="BC3626" s="12"/>
      <c r="BD3626" s="12"/>
      <c r="BE3626" s="12"/>
      <c r="BF3626" s="12"/>
      <c r="BG3626" s="12"/>
      <c r="BH3626" s="12"/>
      <c r="BI3626" s="12"/>
      <c r="BJ3626" s="13"/>
      <c r="BK3626" s="13"/>
      <c r="BL3626" s="13"/>
      <c r="BM3626" s="13"/>
      <c r="BN3626" s="13"/>
    </row>
    <row r="3627" spans="1:66" x14ac:dyDescent="0.25">
      <c r="A3627" s="10"/>
      <c r="B3627" s="10"/>
      <c r="C3627" s="10"/>
      <c r="D3627" s="10"/>
      <c r="E3627" s="10"/>
      <c r="F3627" s="10"/>
      <c r="G3627" s="10"/>
      <c r="H3627" s="10"/>
      <c r="I3627" s="10"/>
      <c r="J3627" s="10"/>
      <c r="K3627" s="11"/>
      <c r="L3627" s="11"/>
      <c r="M3627" s="12"/>
      <c r="N3627" s="12"/>
      <c r="O3627" s="12"/>
      <c r="P3627" s="12"/>
      <c r="Q3627" s="12"/>
      <c r="R3627" s="12"/>
      <c r="S3627" s="12"/>
      <c r="T3627" s="12"/>
      <c r="U3627" s="12"/>
      <c r="V3627" s="12"/>
      <c r="W3627" s="12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2"/>
      <c r="AS3627" s="12"/>
      <c r="AT3627" s="12"/>
      <c r="AU3627" s="12"/>
      <c r="AV3627" s="12"/>
      <c r="AW3627" s="12"/>
      <c r="AX3627" s="12"/>
      <c r="AY3627" s="12"/>
      <c r="AZ3627" s="12"/>
      <c r="BA3627" s="12"/>
      <c r="BB3627" s="12"/>
      <c r="BC3627" s="12"/>
      <c r="BD3627" s="12"/>
      <c r="BE3627" s="12"/>
      <c r="BF3627" s="12"/>
      <c r="BG3627" s="12"/>
      <c r="BH3627" s="12"/>
      <c r="BI3627" s="12"/>
      <c r="BJ3627" s="13"/>
      <c r="BK3627" s="13"/>
      <c r="BL3627" s="13"/>
      <c r="BM3627" s="13"/>
      <c r="BN3627" s="13"/>
    </row>
    <row r="3628" spans="1:66" x14ac:dyDescent="0.25">
      <c r="A3628" s="10"/>
      <c r="B3628" s="10"/>
      <c r="C3628" s="10"/>
      <c r="D3628" s="10"/>
      <c r="E3628" s="10"/>
      <c r="F3628" s="10"/>
      <c r="G3628" s="10"/>
      <c r="H3628" s="10"/>
      <c r="I3628" s="10"/>
      <c r="J3628" s="10"/>
      <c r="K3628" s="11"/>
      <c r="L3628" s="11"/>
      <c r="M3628" s="12"/>
      <c r="N3628" s="12"/>
      <c r="O3628" s="12"/>
      <c r="P3628" s="12"/>
      <c r="Q3628" s="12"/>
      <c r="R3628" s="12"/>
      <c r="S3628" s="12"/>
      <c r="T3628" s="12"/>
      <c r="U3628" s="12"/>
      <c r="V3628" s="12"/>
      <c r="W3628" s="12"/>
      <c r="X3628" s="12"/>
      <c r="Y3628" s="12"/>
      <c r="Z3628" s="12"/>
      <c r="AA3628" s="12"/>
      <c r="AB3628" s="12"/>
      <c r="AC3628" s="12"/>
      <c r="AD3628" s="12"/>
      <c r="AE3628" s="12"/>
      <c r="AF3628" s="12"/>
      <c r="AG3628" s="12"/>
      <c r="AH3628" s="12"/>
      <c r="AI3628" s="12"/>
      <c r="AJ3628" s="12"/>
      <c r="AK3628" s="12"/>
      <c r="AL3628" s="12"/>
      <c r="AM3628" s="12"/>
      <c r="AN3628" s="12"/>
      <c r="AO3628" s="12"/>
      <c r="AP3628" s="12"/>
      <c r="AQ3628" s="12"/>
      <c r="AR3628" s="12"/>
      <c r="AS3628" s="12"/>
      <c r="AT3628" s="12"/>
      <c r="AU3628" s="12"/>
      <c r="AV3628" s="12"/>
      <c r="AW3628" s="12"/>
      <c r="AX3628" s="12"/>
      <c r="AY3628" s="12"/>
      <c r="AZ3628" s="12"/>
      <c r="BA3628" s="12"/>
      <c r="BB3628" s="12"/>
      <c r="BC3628" s="12"/>
      <c r="BD3628" s="12"/>
      <c r="BE3628" s="12"/>
      <c r="BF3628" s="12"/>
      <c r="BG3628" s="12"/>
      <c r="BH3628" s="12"/>
      <c r="BI3628" s="12"/>
      <c r="BJ3628" s="13"/>
      <c r="BK3628" s="13"/>
      <c r="BL3628" s="13"/>
      <c r="BM3628" s="13"/>
      <c r="BN3628" s="13"/>
    </row>
    <row r="3629" spans="1:66" x14ac:dyDescent="0.25">
      <c r="A3629" s="10"/>
      <c r="B3629" s="10"/>
      <c r="C3629" s="10"/>
      <c r="D3629" s="10"/>
      <c r="E3629" s="10"/>
      <c r="F3629" s="10"/>
      <c r="G3629" s="10"/>
      <c r="H3629" s="10"/>
      <c r="I3629" s="10"/>
      <c r="J3629" s="10"/>
      <c r="K3629" s="11"/>
      <c r="L3629" s="11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2"/>
      <c r="AS3629" s="12"/>
      <c r="AT3629" s="12"/>
      <c r="AU3629" s="12"/>
      <c r="AV3629" s="12"/>
      <c r="AW3629" s="12"/>
      <c r="AX3629" s="12"/>
      <c r="AY3629" s="12"/>
      <c r="AZ3629" s="12"/>
      <c r="BA3629" s="12"/>
      <c r="BB3629" s="12"/>
      <c r="BC3629" s="12"/>
      <c r="BD3629" s="12"/>
      <c r="BE3629" s="12"/>
      <c r="BF3629" s="12"/>
      <c r="BG3629" s="12"/>
      <c r="BH3629" s="12"/>
      <c r="BI3629" s="12"/>
      <c r="BJ3629" s="13"/>
      <c r="BK3629" s="13"/>
      <c r="BL3629" s="13"/>
      <c r="BM3629" s="13"/>
      <c r="BN3629" s="13"/>
    </row>
    <row r="3630" spans="1:66" x14ac:dyDescent="0.25">
      <c r="A3630" s="10"/>
      <c r="B3630" s="10"/>
      <c r="C3630" s="10"/>
      <c r="D3630" s="10"/>
      <c r="E3630" s="10"/>
      <c r="F3630" s="10"/>
      <c r="G3630" s="10"/>
      <c r="H3630" s="10"/>
      <c r="I3630" s="10"/>
      <c r="J3630" s="10"/>
      <c r="K3630" s="11"/>
      <c r="L3630" s="11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  <c r="AE3630" s="12"/>
      <c r="AF3630" s="12"/>
      <c r="AG3630" s="12"/>
      <c r="AH3630" s="12"/>
      <c r="AI3630" s="12"/>
      <c r="AJ3630" s="12"/>
      <c r="AK3630" s="12"/>
      <c r="AL3630" s="12"/>
      <c r="AM3630" s="12"/>
      <c r="AN3630" s="12"/>
      <c r="AO3630" s="12"/>
      <c r="AP3630" s="12"/>
      <c r="AQ3630" s="12"/>
      <c r="AR3630" s="12"/>
      <c r="AS3630" s="12"/>
      <c r="AT3630" s="12"/>
      <c r="AU3630" s="12"/>
      <c r="AV3630" s="12"/>
      <c r="AW3630" s="12"/>
      <c r="AX3630" s="12"/>
      <c r="AY3630" s="12"/>
      <c r="AZ3630" s="12"/>
      <c r="BA3630" s="12"/>
      <c r="BB3630" s="12"/>
      <c r="BC3630" s="12"/>
      <c r="BD3630" s="12"/>
      <c r="BE3630" s="12"/>
      <c r="BF3630" s="12"/>
      <c r="BG3630" s="12"/>
      <c r="BH3630" s="12"/>
      <c r="BI3630" s="12"/>
      <c r="BJ3630" s="13"/>
      <c r="BK3630" s="13"/>
      <c r="BL3630" s="13"/>
      <c r="BM3630" s="13"/>
      <c r="BN3630" s="13"/>
    </row>
    <row r="3631" spans="1:66" x14ac:dyDescent="0.25">
      <c r="A3631" s="10"/>
      <c r="B3631" s="10"/>
      <c r="C3631" s="10"/>
      <c r="D3631" s="10"/>
      <c r="E3631" s="10"/>
      <c r="F3631" s="10"/>
      <c r="G3631" s="10"/>
      <c r="H3631" s="10"/>
      <c r="I3631" s="10"/>
      <c r="J3631" s="10"/>
      <c r="K3631" s="11"/>
      <c r="L3631" s="11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2"/>
      <c r="AS3631" s="12"/>
      <c r="AT3631" s="12"/>
      <c r="AU3631" s="12"/>
      <c r="AV3631" s="12"/>
      <c r="AW3631" s="12"/>
      <c r="AX3631" s="12"/>
      <c r="AY3631" s="12"/>
      <c r="AZ3631" s="12"/>
      <c r="BA3631" s="12"/>
      <c r="BB3631" s="12"/>
      <c r="BC3631" s="12"/>
      <c r="BD3631" s="12"/>
      <c r="BE3631" s="12"/>
      <c r="BF3631" s="12"/>
      <c r="BG3631" s="12"/>
      <c r="BH3631" s="12"/>
      <c r="BI3631" s="12"/>
      <c r="BJ3631" s="13"/>
      <c r="BK3631" s="13"/>
      <c r="BL3631" s="13"/>
      <c r="BM3631" s="13"/>
      <c r="BN3631" s="13"/>
    </row>
    <row r="3632" spans="1:66" s="10" customFormat="1" x14ac:dyDescent="0.25">
      <c r="K3632" s="11"/>
      <c r="L3632" s="11"/>
      <c r="M3632" s="12"/>
      <c r="N3632" s="12"/>
      <c r="O3632" s="12"/>
      <c r="P3632" s="12"/>
      <c r="Q3632" s="12"/>
      <c r="R3632" s="12"/>
      <c r="S3632" s="12"/>
      <c r="T3632" s="12"/>
      <c r="U3632" s="12"/>
      <c r="V3632" s="12"/>
      <c r="W3632" s="12"/>
      <c r="X3632" s="12"/>
      <c r="Y3632" s="12"/>
      <c r="Z3632" s="12"/>
      <c r="AA3632" s="12"/>
      <c r="AB3632" s="12"/>
      <c r="AC3632" s="12"/>
      <c r="AD3632" s="12"/>
      <c r="AE3632" s="12"/>
      <c r="AF3632" s="12"/>
      <c r="AG3632" s="12"/>
      <c r="AH3632" s="12"/>
      <c r="AI3632" s="12"/>
      <c r="AJ3632" s="12"/>
      <c r="AK3632" s="12"/>
      <c r="AL3632" s="12"/>
      <c r="AM3632" s="12"/>
      <c r="AN3632" s="12"/>
      <c r="AO3632" s="12"/>
      <c r="AP3632" s="12"/>
      <c r="AQ3632" s="12"/>
      <c r="AR3632" s="12"/>
      <c r="AS3632" s="12"/>
      <c r="AT3632" s="12"/>
      <c r="AU3632" s="12"/>
      <c r="AV3632" s="12"/>
      <c r="AW3632" s="12"/>
      <c r="AX3632" s="12"/>
      <c r="AY3632" s="12"/>
      <c r="AZ3632" s="12"/>
      <c r="BA3632" s="12"/>
      <c r="BB3632" s="12"/>
      <c r="BC3632" s="12"/>
      <c r="BD3632" s="12"/>
      <c r="BE3632" s="12"/>
      <c r="BF3632" s="12"/>
      <c r="BG3632" s="12"/>
      <c r="BH3632" s="12"/>
      <c r="BI3632" s="12"/>
      <c r="BJ3632" s="13"/>
      <c r="BK3632" s="13"/>
      <c r="BL3632" s="13"/>
      <c r="BM3632" s="13"/>
      <c r="BN3632" s="13"/>
    </row>
    <row r="3633" spans="1:66" x14ac:dyDescent="0.25">
      <c r="A3633" s="10"/>
      <c r="B3633" s="10"/>
      <c r="C3633" s="10"/>
      <c r="D3633" s="10"/>
      <c r="E3633" s="10"/>
      <c r="F3633" s="10"/>
      <c r="G3633" s="10"/>
      <c r="H3633" s="10"/>
      <c r="I3633" s="10"/>
      <c r="J3633" s="10"/>
      <c r="K3633" s="11"/>
      <c r="L3633" s="11"/>
      <c r="M3633" s="12"/>
      <c r="N3633" s="12"/>
      <c r="O3633" s="12"/>
      <c r="P3633" s="12"/>
      <c r="Q3633" s="12"/>
      <c r="R3633" s="12"/>
      <c r="S3633" s="12"/>
      <c r="T3633" s="12"/>
      <c r="U3633" s="12"/>
      <c r="V3633" s="12"/>
      <c r="W3633" s="12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2"/>
      <c r="AS3633" s="12"/>
      <c r="AT3633" s="12"/>
      <c r="AU3633" s="12"/>
      <c r="AV3633" s="12"/>
      <c r="AW3633" s="12"/>
      <c r="AX3633" s="12"/>
      <c r="AY3633" s="12"/>
      <c r="AZ3633" s="12"/>
      <c r="BA3633" s="12"/>
      <c r="BB3633" s="12"/>
      <c r="BC3633" s="12"/>
      <c r="BD3633" s="12"/>
      <c r="BE3633" s="12"/>
      <c r="BF3633" s="12"/>
      <c r="BG3633" s="12"/>
      <c r="BH3633" s="12"/>
      <c r="BI3633" s="12"/>
      <c r="BJ3633" s="13"/>
      <c r="BK3633" s="13"/>
      <c r="BL3633" s="13"/>
      <c r="BM3633" s="13"/>
      <c r="BN3633" s="13"/>
    </row>
    <row r="3634" spans="1:66" x14ac:dyDescent="0.25">
      <c r="A3634" s="10"/>
      <c r="B3634" s="10"/>
      <c r="C3634" s="10"/>
      <c r="D3634" s="10"/>
      <c r="E3634" s="10"/>
      <c r="F3634" s="10"/>
      <c r="G3634" s="10"/>
      <c r="H3634" s="10"/>
      <c r="I3634" s="10"/>
      <c r="J3634" s="10"/>
      <c r="K3634" s="11"/>
      <c r="L3634" s="11"/>
      <c r="M3634" s="12"/>
      <c r="N3634" s="12"/>
      <c r="O3634" s="12"/>
      <c r="P3634" s="12"/>
      <c r="Q3634" s="12"/>
      <c r="R3634" s="12"/>
      <c r="S3634" s="12"/>
      <c r="T3634" s="12"/>
      <c r="U3634" s="12"/>
      <c r="V3634" s="12"/>
      <c r="W3634" s="12"/>
      <c r="X3634" s="12"/>
      <c r="Y3634" s="12"/>
      <c r="Z3634" s="12"/>
      <c r="AA3634" s="12"/>
      <c r="AB3634" s="12"/>
      <c r="AC3634" s="12"/>
      <c r="AD3634" s="12"/>
      <c r="AE3634" s="12"/>
      <c r="AF3634" s="12"/>
      <c r="AG3634" s="12"/>
      <c r="AH3634" s="12"/>
      <c r="AI3634" s="12"/>
      <c r="AJ3634" s="12"/>
      <c r="AK3634" s="12"/>
      <c r="AL3634" s="12"/>
      <c r="AM3634" s="12"/>
      <c r="AN3634" s="12"/>
      <c r="AO3634" s="12"/>
      <c r="AP3634" s="12"/>
      <c r="AQ3634" s="12"/>
      <c r="AR3634" s="12"/>
      <c r="AS3634" s="12"/>
      <c r="AT3634" s="12"/>
      <c r="AU3634" s="12"/>
      <c r="AV3634" s="12"/>
      <c r="AW3634" s="12"/>
      <c r="AX3634" s="12"/>
      <c r="AY3634" s="12"/>
      <c r="AZ3634" s="12"/>
      <c r="BA3634" s="12"/>
      <c r="BB3634" s="12"/>
      <c r="BC3634" s="12"/>
      <c r="BD3634" s="12"/>
      <c r="BE3634" s="12"/>
      <c r="BF3634" s="12"/>
      <c r="BG3634" s="12"/>
      <c r="BH3634" s="12"/>
      <c r="BI3634" s="12"/>
      <c r="BJ3634" s="13"/>
      <c r="BK3634" s="13"/>
      <c r="BL3634" s="13"/>
      <c r="BM3634" s="13"/>
      <c r="BN3634" s="13"/>
    </row>
    <row r="3635" spans="1:66" x14ac:dyDescent="0.25">
      <c r="A3635" s="10"/>
      <c r="B3635" s="10"/>
      <c r="C3635" s="10"/>
      <c r="D3635" s="10"/>
      <c r="E3635" s="10"/>
      <c r="F3635" s="10"/>
      <c r="G3635" s="10"/>
      <c r="H3635" s="10"/>
      <c r="I3635" s="10"/>
      <c r="J3635" s="10"/>
      <c r="K3635" s="11"/>
      <c r="L3635" s="11"/>
      <c r="M3635" s="12"/>
      <c r="N3635" s="12"/>
      <c r="O3635" s="12"/>
      <c r="P3635" s="12"/>
      <c r="Q3635" s="12"/>
      <c r="R3635" s="12"/>
      <c r="S3635" s="12"/>
      <c r="T3635" s="12"/>
      <c r="U3635" s="12"/>
      <c r="V3635" s="12"/>
      <c r="W3635" s="12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2"/>
      <c r="AS3635" s="12"/>
      <c r="AT3635" s="12"/>
      <c r="AU3635" s="12"/>
      <c r="AV3635" s="12"/>
      <c r="AW3635" s="12"/>
      <c r="AX3635" s="12"/>
      <c r="AY3635" s="12"/>
      <c r="AZ3635" s="12"/>
      <c r="BA3635" s="12"/>
      <c r="BB3635" s="12"/>
      <c r="BC3635" s="12"/>
      <c r="BD3635" s="12"/>
      <c r="BE3635" s="12"/>
      <c r="BF3635" s="12"/>
      <c r="BG3635" s="12"/>
      <c r="BH3635" s="12"/>
      <c r="BI3635" s="12"/>
      <c r="BJ3635" s="13"/>
      <c r="BK3635" s="13"/>
      <c r="BL3635" s="13"/>
      <c r="BM3635" s="13"/>
      <c r="BN3635" s="13"/>
    </row>
    <row r="3636" spans="1:66" x14ac:dyDescent="0.25">
      <c r="A3636" s="10"/>
      <c r="B3636" s="10"/>
      <c r="C3636" s="10"/>
      <c r="D3636" s="10"/>
      <c r="E3636" s="10"/>
      <c r="F3636" s="10"/>
      <c r="G3636" s="10"/>
      <c r="H3636" s="10"/>
      <c r="I3636" s="10"/>
      <c r="J3636" s="10"/>
      <c r="K3636" s="11"/>
      <c r="L3636" s="11"/>
      <c r="M3636" s="12"/>
      <c r="N3636" s="12"/>
      <c r="O3636" s="12"/>
      <c r="P3636" s="12"/>
      <c r="Q3636" s="12"/>
      <c r="R3636" s="12"/>
      <c r="S3636" s="12"/>
      <c r="T3636" s="12"/>
      <c r="U3636" s="12"/>
      <c r="V3636" s="12"/>
      <c r="W3636" s="12"/>
      <c r="X3636" s="12"/>
      <c r="Y3636" s="12"/>
      <c r="Z3636" s="12"/>
      <c r="AA3636" s="12"/>
      <c r="AB3636" s="12"/>
      <c r="AC3636" s="12"/>
      <c r="AD3636" s="12"/>
      <c r="AE3636" s="12"/>
      <c r="AF3636" s="12"/>
      <c r="AG3636" s="12"/>
      <c r="AH3636" s="12"/>
      <c r="AI3636" s="12"/>
      <c r="AJ3636" s="12"/>
      <c r="AK3636" s="12"/>
      <c r="AL3636" s="12"/>
      <c r="AM3636" s="12"/>
      <c r="AN3636" s="12"/>
      <c r="AO3636" s="12"/>
      <c r="AP3636" s="12"/>
      <c r="AQ3636" s="12"/>
      <c r="AR3636" s="12"/>
      <c r="AS3636" s="12"/>
      <c r="AT3636" s="12"/>
      <c r="AU3636" s="12"/>
      <c r="AV3636" s="12"/>
      <c r="AW3636" s="12"/>
      <c r="AX3636" s="12"/>
      <c r="AY3636" s="12"/>
      <c r="AZ3636" s="12"/>
      <c r="BA3636" s="12"/>
      <c r="BB3636" s="12"/>
      <c r="BC3636" s="12"/>
      <c r="BD3636" s="12"/>
      <c r="BE3636" s="12"/>
      <c r="BF3636" s="12"/>
      <c r="BG3636" s="12"/>
      <c r="BH3636" s="12"/>
      <c r="BI3636" s="12"/>
      <c r="BJ3636" s="13"/>
      <c r="BK3636" s="13"/>
      <c r="BL3636" s="13"/>
      <c r="BM3636" s="13"/>
      <c r="BN3636" s="13"/>
    </row>
    <row r="3637" spans="1:66" x14ac:dyDescent="0.25">
      <c r="A3637" s="10"/>
      <c r="B3637" s="10"/>
      <c r="C3637" s="10"/>
      <c r="D3637" s="10"/>
      <c r="E3637" s="10"/>
      <c r="F3637" s="10"/>
      <c r="G3637" s="10"/>
      <c r="H3637" s="10"/>
      <c r="I3637" s="10"/>
      <c r="J3637" s="10"/>
      <c r="K3637" s="11"/>
      <c r="L3637" s="11"/>
      <c r="M3637" s="12"/>
      <c r="N3637" s="12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2"/>
      <c r="AS3637" s="12"/>
      <c r="AT3637" s="12"/>
      <c r="AU3637" s="12"/>
      <c r="AV3637" s="12"/>
      <c r="AW3637" s="12"/>
      <c r="AX3637" s="12"/>
      <c r="AY3637" s="12"/>
      <c r="AZ3637" s="12"/>
      <c r="BA3637" s="12"/>
      <c r="BB3637" s="12"/>
      <c r="BC3637" s="12"/>
      <c r="BD3637" s="12"/>
      <c r="BE3637" s="12"/>
      <c r="BF3637" s="12"/>
      <c r="BG3637" s="12"/>
      <c r="BH3637" s="12"/>
      <c r="BI3637" s="12"/>
      <c r="BJ3637" s="13"/>
      <c r="BK3637" s="13"/>
      <c r="BL3637" s="13"/>
      <c r="BM3637" s="13"/>
      <c r="BN3637" s="13"/>
    </row>
    <row r="3638" spans="1:66" x14ac:dyDescent="0.25">
      <c r="A3638" s="10"/>
      <c r="B3638" s="10"/>
      <c r="C3638" s="10"/>
      <c r="D3638" s="10"/>
      <c r="E3638" s="10"/>
      <c r="F3638" s="10"/>
      <c r="G3638" s="10"/>
      <c r="H3638" s="10"/>
      <c r="I3638" s="10"/>
      <c r="J3638" s="10"/>
      <c r="K3638" s="11"/>
      <c r="L3638" s="11"/>
      <c r="M3638" s="12"/>
      <c r="N3638" s="12"/>
      <c r="O3638" s="12"/>
      <c r="P3638" s="12"/>
      <c r="Q3638" s="12"/>
      <c r="R3638" s="12"/>
      <c r="S3638" s="12"/>
      <c r="T3638" s="12"/>
      <c r="U3638" s="12"/>
      <c r="V3638" s="12"/>
      <c r="W3638" s="12"/>
      <c r="X3638" s="12"/>
      <c r="Y3638" s="12"/>
      <c r="Z3638" s="12"/>
      <c r="AA3638" s="12"/>
      <c r="AB3638" s="12"/>
      <c r="AC3638" s="12"/>
      <c r="AD3638" s="12"/>
      <c r="AE3638" s="12"/>
      <c r="AF3638" s="12"/>
      <c r="AG3638" s="12"/>
      <c r="AH3638" s="12"/>
      <c r="AI3638" s="12"/>
      <c r="AJ3638" s="12"/>
      <c r="AK3638" s="12"/>
      <c r="AL3638" s="12"/>
      <c r="AM3638" s="12"/>
      <c r="AN3638" s="12"/>
      <c r="AO3638" s="12"/>
      <c r="AP3638" s="12"/>
      <c r="AQ3638" s="12"/>
      <c r="AR3638" s="12"/>
      <c r="AS3638" s="12"/>
      <c r="AT3638" s="12"/>
      <c r="AU3638" s="12"/>
      <c r="AV3638" s="12"/>
      <c r="AW3638" s="12"/>
      <c r="AX3638" s="12"/>
      <c r="AY3638" s="12"/>
      <c r="AZ3638" s="12"/>
      <c r="BA3638" s="12"/>
      <c r="BB3638" s="12"/>
      <c r="BC3638" s="12"/>
      <c r="BD3638" s="12"/>
      <c r="BE3638" s="12"/>
      <c r="BF3638" s="12"/>
      <c r="BG3638" s="12"/>
      <c r="BH3638" s="12"/>
      <c r="BI3638" s="12"/>
      <c r="BJ3638" s="13"/>
      <c r="BK3638" s="13"/>
      <c r="BL3638" s="13"/>
      <c r="BM3638" s="13"/>
      <c r="BN3638" s="13"/>
    </row>
    <row r="3639" spans="1:66" x14ac:dyDescent="0.25">
      <c r="A3639" s="10"/>
      <c r="B3639" s="10"/>
      <c r="C3639" s="10"/>
      <c r="D3639" s="10"/>
      <c r="E3639" s="10"/>
      <c r="F3639" s="10"/>
      <c r="G3639" s="10"/>
      <c r="H3639" s="10"/>
      <c r="I3639" s="10"/>
      <c r="J3639" s="10"/>
      <c r="K3639" s="11"/>
      <c r="L3639" s="11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  <c r="W3639" s="12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2"/>
      <c r="AS3639" s="12"/>
      <c r="AT3639" s="12"/>
      <c r="AU3639" s="12"/>
      <c r="AV3639" s="12"/>
      <c r="AW3639" s="12"/>
      <c r="AX3639" s="12"/>
      <c r="AY3639" s="12"/>
      <c r="AZ3639" s="12"/>
      <c r="BA3639" s="12"/>
      <c r="BB3639" s="12"/>
      <c r="BC3639" s="12"/>
      <c r="BD3639" s="12"/>
      <c r="BE3639" s="12"/>
      <c r="BF3639" s="12"/>
      <c r="BG3639" s="12"/>
      <c r="BH3639" s="12"/>
      <c r="BI3639" s="12"/>
      <c r="BJ3639" s="13"/>
      <c r="BK3639" s="13"/>
      <c r="BL3639" s="13"/>
      <c r="BM3639" s="13"/>
      <c r="BN3639" s="13"/>
    </row>
    <row r="3640" spans="1:66" x14ac:dyDescent="0.25">
      <c r="A3640" s="10"/>
      <c r="B3640" s="10"/>
      <c r="C3640" s="10"/>
      <c r="D3640" s="10"/>
      <c r="E3640" s="10"/>
      <c r="F3640" s="10"/>
      <c r="G3640" s="10"/>
      <c r="H3640" s="10"/>
      <c r="I3640" s="10"/>
      <c r="J3640" s="10"/>
      <c r="K3640" s="11"/>
      <c r="L3640" s="11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  <c r="W3640" s="12"/>
      <c r="X3640" s="12"/>
      <c r="Y3640" s="12"/>
      <c r="Z3640" s="12"/>
      <c r="AA3640" s="12"/>
      <c r="AB3640" s="12"/>
      <c r="AC3640" s="12"/>
      <c r="AD3640" s="12"/>
      <c r="AE3640" s="12"/>
      <c r="AF3640" s="12"/>
      <c r="AG3640" s="12"/>
      <c r="AH3640" s="12"/>
      <c r="AI3640" s="12"/>
      <c r="AJ3640" s="12"/>
      <c r="AK3640" s="12"/>
      <c r="AL3640" s="12"/>
      <c r="AM3640" s="12"/>
      <c r="AN3640" s="12"/>
      <c r="AO3640" s="12"/>
      <c r="AP3640" s="12"/>
      <c r="AQ3640" s="12"/>
      <c r="AR3640" s="12"/>
      <c r="AS3640" s="12"/>
      <c r="AT3640" s="12"/>
      <c r="AU3640" s="12"/>
      <c r="AV3640" s="12"/>
      <c r="AW3640" s="12"/>
      <c r="AX3640" s="12"/>
      <c r="AY3640" s="12"/>
      <c r="AZ3640" s="12"/>
      <c r="BA3640" s="12"/>
      <c r="BB3640" s="12"/>
      <c r="BC3640" s="12"/>
      <c r="BD3640" s="12"/>
      <c r="BE3640" s="12"/>
      <c r="BF3640" s="12"/>
      <c r="BG3640" s="12"/>
      <c r="BH3640" s="12"/>
      <c r="BI3640" s="12"/>
      <c r="BJ3640" s="13"/>
      <c r="BK3640" s="13"/>
      <c r="BL3640" s="13"/>
      <c r="BM3640" s="13"/>
      <c r="BN3640" s="13"/>
    </row>
    <row r="3641" spans="1:66" x14ac:dyDescent="0.25">
      <c r="A3641" s="10"/>
      <c r="B3641" s="10"/>
      <c r="C3641" s="10"/>
      <c r="D3641" s="10"/>
      <c r="E3641" s="10"/>
      <c r="F3641" s="10"/>
      <c r="G3641" s="10"/>
      <c r="H3641" s="10"/>
      <c r="I3641" s="10"/>
      <c r="J3641" s="10"/>
      <c r="K3641" s="11"/>
      <c r="L3641" s="11"/>
      <c r="M3641" s="12"/>
      <c r="N3641" s="12"/>
      <c r="O3641" s="12"/>
      <c r="P3641" s="12"/>
      <c r="Q3641" s="12"/>
      <c r="R3641" s="12"/>
      <c r="S3641" s="12"/>
      <c r="T3641" s="12"/>
      <c r="U3641" s="12"/>
      <c r="V3641" s="12"/>
      <c r="W3641" s="12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2"/>
      <c r="AS3641" s="12"/>
      <c r="AT3641" s="12"/>
      <c r="AU3641" s="12"/>
      <c r="AV3641" s="12"/>
      <c r="AW3641" s="12"/>
      <c r="AX3641" s="12"/>
      <c r="AY3641" s="12"/>
      <c r="AZ3641" s="12"/>
      <c r="BA3641" s="12"/>
      <c r="BB3641" s="12"/>
      <c r="BC3641" s="12"/>
      <c r="BD3641" s="12"/>
      <c r="BE3641" s="12"/>
      <c r="BF3641" s="12"/>
      <c r="BG3641" s="12"/>
      <c r="BH3641" s="12"/>
      <c r="BI3641" s="12"/>
      <c r="BJ3641" s="13"/>
      <c r="BK3641" s="13"/>
      <c r="BL3641" s="13"/>
      <c r="BM3641" s="13"/>
      <c r="BN3641" s="13"/>
    </row>
    <row r="3642" spans="1:66" x14ac:dyDescent="0.25">
      <c r="A3642" s="10"/>
      <c r="B3642" s="10"/>
      <c r="C3642" s="10"/>
      <c r="D3642" s="10"/>
      <c r="E3642" s="10"/>
      <c r="F3642" s="10"/>
      <c r="G3642" s="10"/>
      <c r="H3642" s="10"/>
      <c r="I3642" s="10"/>
      <c r="J3642" s="10"/>
      <c r="K3642" s="11"/>
      <c r="L3642" s="11"/>
      <c r="M3642" s="12"/>
      <c r="N3642" s="12"/>
      <c r="O3642" s="12"/>
      <c r="P3642" s="12"/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  <c r="AA3642" s="12"/>
      <c r="AB3642" s="12"/>
      <c r="AC3642" s="12"/>
      <c r="AD3642" s="12"/>
      <c r="AE3642" s="12"/>
      <c r="AF3642" s="12"/>
      <c r="AG3642" s="12"/>
      <c r="AH3642" s="12"/>
      <c r="AI3642" s="12"/>
      <c r="AJ3642" s="12"/>
      <c r="AK3642" s="12"/>
      <c r="AL3642" s="12"/>
      <c r="AM3642" s="12"/>
      <c r="AN3642" s="12"/>
      <c r="AO3642" s="12"/>
      <c r="AP3642" s="12"/>
      <c r="AQ3642" s="12"/>
      <c r="AR3642" s="12"/>
      <c r="AS3642" s="12"/>
      <c r="AT3642" s="12"/>
      <c r="AU3642" s="12"/>
      <c r="AV3642" s="12"/>
      <c r="AW3642" s="12"/>
      <c r="AX3642" s="12"/>
      <c r="AY3642" s="12"/>
      <c r="AZ3642" s="12"/>
      <c r="BA3642" s="12"/>
      <c r="BB3642" s="12"/>
      <c r="BC3642" s="12"/>
      <c r="BD3642" s="12"/>
      <c r="BE3642" s="12"/>
      <c r="BF3642" s="12"/>
      <c r="BG3642" s="12"/>
      <c r="BH3642" s="12"/>
      <c r="BI3642" s="12"/>
      <c r="BJ3642" s="13"/>
      <c r="BK3642" s="13"/>
      <c r="BL3642" s="13"/>
      <c r="BM3642" s="13"/>
      <c r="BN3642" s="13"/>
    </row>
    <row r="3643" spans="1:66" x14ac:dyDescent="0.25">
      <c r="A3643" s="10"/>
      <c r="B3643" s="10"/>
      <c r="C3643" s="10"/>
      <c r="D3643" s="10"/>
      <c r="E3643" s="10"/>
      <c r="F3643" s="10"/>
      <c r="G3643" s="10"/>
      <c r="H3643" s="10"/>
      <c r="I3643" s="10"/>
      <c r="J3643" s="10"/>
      <c r="K3643" s="11"/>
      <c r="L3643" s="11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2"/>
      <c r="AS3643" s="12"/>
      <c r="AT3643" s="12"/>
      <c r="AU3643" s="12"/>
      <c r="AV3643" s="12"/>
      <c r="AW3643" s="12"/>
      <c r="AX3643" s="12"/>
      <c r="AY3643" s="12"/>
      <c r="AZ3643" s="12"/>
      <c r="BA3643" s="12"/>
      <c r="BB3643" s="12"/>
      <c r="BC3643" s="12"/>
      <c r="BD3643" s="12"/>
      <c r="BE3643" s="12"/>
      <c r="BF3643" s="12"/>
      <c r="BG3643" s="12"/>
      <c r="BH3643" s="12"/>
      <c r="BI3643" s="12"/>
      <c r="BJ3643" s="13"/>
      <c r="BK3643" s="13"/>
      <c r="BL3643" s="13"/>
      <c r="BM3643" s="13"/>
      <c r="BN3643" s="13"/>
    </row>
    <row r="3644" spans="1:66" x14ac:dyDescent="0.25">
      <c r="A3644" s="10"/>
      <c r="B3644" s="10"/>
      <c r="C3644" s="10"/>
      <c r="D3644" s="10"/>
      <c r="E3644" s="10"/>
      <c r="F3644" s="10"/>
      <c r="G3644" s="10"/>
      <c r="H3644" s="10"/>
      <c r="I3644" s="10"/>
      <c r="J3644" s="10"/>
      <c r="K3644" s="11"/>
      <c r="L3644" s="11"/>
      <c r="M3644" s="12"/>
      <c r="N3644" s="12"/>
      <c r="O3644" s="12"/>
      <c r="P3644" s="12"/>
      <c r="Q3644" s="12"/>
      <c r="R3644" s="12"/>
      <c r="S3644" s="12"/>
      <c r="T3644" s="12"/>
      <c r="U3644" s="12"/>
      <c r="V3644" s="12"/>
      <c r="W3644" s="12"/>
      <c r="X3644" s="12"/>
      <c r="Y3644" s="12"/>
      <c r="Z3644" s="12"/>
      <c r="AA3644" s="12"/>
      <c r="AB3644" s="12"/>
      <c r="AC3644" s="12"/>
      <c r="AD3644" s="12"/>
      <c r="AE3644" s="12"/>
      <c r="AF3644" s="12"/>
      <c r="AG3644" s="12"/>
      <c r="AH3644" s="12"/>
      <c r="AI3644" s="12"/>
      <c r="AJ3644" s="12"/>
      <c r="AK3644" s="12"/>
      <c r="AL3644" s="12"/>
      <c r="AM3644" s="12"/>
      <c r="AN3644" s="12"/>
      <c r="AO3644" s="12"/>
      <c r="AP3644" s="12"/>
      <c r="AQ3644" s="12"/>
      <c r="AR3644" s="12"/>
      <c r="AS3644" s="12"/>
      <c r="AT3644" s="12"/>
      <c r="AU3644" s="12"/>
      <c r="AV3644" s="12"/>
      <c r="AW3644" s="12"/>
      <c r="AX3644" s="12"/>
      <c r="AY3644" s="12"/>
      <c r="AZ3644" s="12"/>
      <c r="BA3644" s="12"/>
      <c r="BB3644" s="12"/>
      <c r="BC3644" s="12"/>
      <c r="BD3644" s="12"/>
      <c r="BE3644" s="12"/>
      <c r="BF3644" s="12"/>
      <c r="BG3644" s="12"/>
      <c r="BH3644" s="12"/>
      <c r="BI3644" s="12"/>
      <c r="BJ3644" s="13"/>
      <c r="BK3644" s="13"/>
      <c r="BL3644" s="13"/>
      <c r="BM3644" s="13"/>
      <c r="BN3644" s="13"/>
    </row>
    <row r="3645" spans="1:66" x14ac:dyDescent="0.25">
      <c r="A3645" s="10"/>
      <c r="B3645" s="10"/>
      <c r="C3645" s="10"/>
      <c r="D3645" s="10"/>
      <c r="E3645" s="10"/>
      <c r="F3645" s="10"/>
      <c r="G3645" s="10"/>
      <c r="H3645" s="10"/>
      <c r="I3645" s="10"/>
      <c r="J3645" s="10"/>
      <c r="K3645" s="11"/>
      <c r="L3645" s="11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  <c r="W3645" s="12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2"/>
      <c r="AS3645" s="12"/>
      <c r="AT3645" s="12"/>
      <c r="AU3645" s="12"/>
      <c r="AV3645" s="12"/>
      <c r="AW3645" s="12"/>
      <c r="AX3645" s="12"/>
      <c r="AY3645" s="12"/>
      <c r="AZ3645" s="12"/>
      <c r="BA3645" s="12"/>
      <c r="BB3645" s="12"/>
      <c r="BC3645" s="12"/>
      <c r="BD3645" s="12"/>
      <c r="BE3645" s="12"/>
      <c r="BF3645" s="12"/>
      <c r="BG3645" s="12"/>
      <c r="BH3645" s="12"/>
      <c r="BI3645" s="12"/>
      <c r="BJ3645" s="13"/>
      <c r="BK3645" s="13"/>
      <c r="BL3645" s="13"/>
      <c r="BM3645" s="13"/>
      <c r="BN3645" s="13"/>
    </row>
    <row r="3646" spans="1:66" x14ac:dyDescent="0.25">
      <c r="A3646" s="10"/>
      <c r="B3646" s="10"/>
      <c r="C3646" s="10"/>
      <c r="D3646" s="10"/>
      <c r="E3646" s="10"/>
      <c r="F3646" s="10"/>
      <c r="G3646" s="10"/>
      <c r="H3646" s="10"/>
      <c r="I3646" s="10"/>
      <c r="J3646" s="10"/>
      <c r="K3646" s="11"/>
      <c r="L3646" s="11"/>
      <c r="M3646" s="12"/>
      <c r="N3646" s="12"/>
      <c r="O3646" s="12"/>
      <c r="P3646" s="12"/>
      <c r="Q3646" s="12"/>
      <c r="R3646" s="12"/>
      <c r="S3646" s="12"/>
      <c r="T3646" s="12"/>
      <c r="U3646" s="12"/>
      <c r="V3646" s="12"/>
      <c r="W3646" s="12"/>
      <c r="X3646" s="12"/>
      <c r="Y3646" s="12"/>
      <c r="Z3646" s="12"/>
      <c r="AA3646" s="12"/>
      <c r="AB3646" s="12"/>
      <c r="AC3646" s="12"/>
      <c r="AD3646" s="12"/>
      <c r="AE3646" s="12"/>
      <c r="AF3646" s="12"/>
      <c r="AG3646" s="12"/>
      <c r="AH3646" s="12"/>
      <c r="AI3646" s="12"/>
      <c r="AJ3646" s="12"/>
      <c r="AK3646" s="12"/>
      <c r="AL3646" s="12"/>
      <c r="AM3646" s="12"/>
      <c r="AN3646" s="12"/>
      <c r="AO3646" s="12"/>
      <c r="AP3646" s="12"/>
      <c r="AQ3646" s="12"/>
      <c r="AR3646" s="12"/>
      <c r="AS3646" s="12"/>
      <c r="AT3646" s="12"/>
      <c r="AU3646" s="12"/>
      <c r="AV3646" s="12"/>
      <c r="AW3646" s="12"/>
      <c r="AX3646" s="12"/>
      <c r="AY3646" s="12"/>
      <c r="AZ3646" s="12"/>
      <c r="BA3646" s="12"/>
      <c r="BB3646" s="12"/>
      <c r="BC3646" s="12"/>
      <c r="BD3646" s="12"/>
      <c r="BE3646" s="12"/>
      <c r="BF3646" s="12"/>
      <c r="BG3646" s="12"/>
      <c r="BH3646" s="12"/>
      <c r="BI3646" s="12"/>
      <c r="BJ3646" s="13"/>
      <c r="BK3646" s="13"/>
      <c r="BL3646" s="13"/>
      <c r="BM3646" s="13"/>
      <c r="BN3646" s="13"/>
    </row>
    <row r="3647" spans="1:66" x14ac:dyDescent="0.25">
      <c r="A3647" s="10"/>
      <c r="B3647" s="10"/>
      <c r="C3647" s="10"/>
      <c r="D3647" s="10"/>
      <c r="E3647" s="10"/>
      <c r="F3647" s="10"/>
      <c r="G3647" s="10"/>
      <c r="H3647" s="10"/>
      <c r="I3647" s="10"/>
      <c r="J3647" s="10"/>
      <c r="K3647" s="11"/>
      <c r="L3647" s="11"/>
      <c r="M3647" s="12"/>
      <c r="N3647" s="12"/>
      <c r="O3647" s="12"/>
      <c r="P3647" s="12"/>
      <c r="Q3647" s="12"/>
      <c r="R3647" s="12"/>
      <c r="S3647" s="12"/>
      <c r="T3647" s="12"/>
      <c r="U3647" s="12"/>
      <c r="V3647" s="12"/>
      <c r="W3647" s="12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2"/>
      <c r="AS3647" s="12"/>
      <c r="AT3647" s="12"/>
      <c r="AU3647" s="12"/>
      <c r="AV3647" s="12"/>
      <c r="AW3647" s="12"/>
      <c r="AX3647" s="12"/>
      <c r="AY3647" s="12"/>
      <c r="AZ3647" s="12"/>
      <c r="BA3647" s="12"/>
      <c r="BB3647" s="12"/>
      <c r="BC3647" s="12"/>
      <c r="BD3647" s="12"/>
      <c r="BE3647" s="12"/>
      <c r="BF3647" s="12"/>
      <c r="BG3647" s="12"/>
      <c r="BH3647" s="12"/>
      <c r="BI3647" s="12"/>
      <c r="BJ3647" s="13"/>
      <c r="BK3647" s="13"/>
      <c r="BL3647" s="13"/>
      <c r="BM3647" s="13"/>
      <c r="BN3647" s="13"/>
    </row>
    <row r="3648" spans="1:66" x14ac:dyDescent="0.25">
      <c r="A3648" s="10"/>
      <c r="B3648" s="10"/>
      <c r="C3648" s="10"/>
      <c r="D3648" s="10"/>
      <c r="E3648" s="10"/>
      <c r="F3648" s="10"/>
      <c r="G3648" s="10"/>
      <c r="H3648" s="10"/>
      <c r="I3648" s="10"/>
      <c r="J3648" s="10"/>
      <c r="K3648" s="11"/>
      <c r="L3648" s="11"/>
      <c r="M3648" s="12"/>
      <c r="N3648" s="12"/>
      <c r="O3648" s="12"/>
      <c r="P3648" s="12"/>
      <c r="Q3648" s="12"/>
      <c r="R3648" s="12"/>
      <c r="S3648" s="12"/>
      <c r="T3648" s="12"/>
      <c r="U3648" s="12"/>
      <c r="V3648" s="12"/>
      <c r="W3648" s="12"/>
      <c r="X3648" s="12"/>
      <c r="Y3648" s="12"/>
      <c r="Z3648" s="12"/>
      <c r="AA3648" s="12"/>
      <c r="AB3648" s="12"/>
      <c r="AC3648" s="12"/>
      <c r="AD3648" s="12"/>
      <c r="AE3648" s="12"/>
      <c r="AF3648" s="12"/>
      <c r="AG3648" s="12"/>
      <c r="AH3648" s="12"/>
      <c r="AI3648" s="12"/>
      <c r="AJ3648" s="12"/>
      <c r="AK3648" s="12"/>
      <c r="AL3648" s="12"/>
      <c r="AM3648" s="12"/>
      <c r="AN3648" s="12"/>
      <c r="AO3648" s="12"/>
      <c r="AP3648" s="12"/>
      <c r="AQ3648" s="12"/>
      <c r="AR3648" s="12"/>
      <c r="AS3648" s="12"/>
      <c r="AT3648" s="12"/>
      <c r="AU3648" s="12"/>
      <c r="AV3648" s="12"/>
      <c r="AW3648" s="12"/>
      <c r="AX3648" s="12"/>
      <c r="AY3648" s="12"/>
      <c r="AZ3648" s="12"/>
      <c r="BA3648" s="12"/>
      <c r="BB3648" s="12"/>
      <c r="BC3648" s="12"/>
      <c r="BD3648" s="12"/>
      <c r="BE3648" s="12"/>
      <c r="BF3648" s="12"/>
      <c r="BG3648" s="12"/>
      <c r="BH3648" s="12"/>
      <c r="BI3648" s="12"/>
      <c r="BJ3648" s="13"/>
      <c r="BK3648" s="13"/>
      <c r="BL3648" s="13"/>
      <c r="BM3648" s="13"/>
      <c r="BN3648" s="13"/>
    </row>
    <row r="3649" spans="1:66" x14ac:dyDescent="0.25">
      <c r="A3649" s="10"/>
      <c r="B3649" s="10"/>
      <c r="C3649" s="10"/>
      <c r="D3649" s="10"/>
      <c r="E3649" s="10"/>
      <c r="F3649" s="10"/>
      <c r="G3649" s="10"/>
      <c r="H3649" s="10"/>
      <c r="I3649" s="10"/>
      <c r="J3649" s="10"/>
      <c r="K3649" s="11"/>
      <c r="L3649" s="11"/>
      <c r="M3649" s="12"/>
      <c r="N3649" s="12"/>
      <c r="O3649" s="12"/>
      <c r="P3649" s="12"/>
      <c r="Q3649" s="12"/>
      <c r="R3649" s="12"/>
      <c r="S3649" s="12"/>
      <c r="T3649" s="12"/>
      <c r="U3649" s="12"/>
      <c r="V3649" s="12"/>
      <c r="W3649" s="12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2"/>
      <c r="AS3649" s="12"/>
      <c r="AT3649" s="12"/>
      <c r="AU3649" s="12"/>
      <c r="AV3649" s="12"/>
      <c r="AW3649" s="12"/>
      <c r="AX3649" s="12"/>
      <c r="AY3649" s="12"/>
      <c r="AZ3649" s="12"/>
      <c r="BA3649" s="12"/>
      <c r="BB3649" s="12"/>
      <c r="BC3649" s="12"/>
      <c r="BD3649" s="12"/>
      <c r="BE3649" s="12"/>
      <c r="BF3649" s="12"/>
      <c r="BG3649" s="12"/>
      <c r="BH3649" s="12"/>
      <c r="BI3649" s="12"/>
      <c r="BJ3649" s="13"/>
      <c r="BK3649" s="13"/>
      <c r="BL3649" s="13"/>
      <c r="BM3649" s="13"/>
      <c r="BN3649" s="13"/>
    </row>
    <row r="3650" spans="1:66" x14ac:dyDescent="0.25">
      <c r="A3650" s="10"/>
      <c r="B3650" s="10"/>
      <c r="C3650" s="10"/>
      <c r="D3650" s="10"/>
      <c r="E3650" s="10"/>
      <c r="F3650" s="10"/>
      <c r="G3650" s="10"/>
      <c r="H3650" s="10"/>
      <c r="I3650" s="10"/>
      <c r="J3650" s="10"/>
      <c r="K3650" s="11"/>
      <c r="L3650" s="11"/>
      <c r="M3650" s="12"/>
      <c r="N3650" s="12"/>
      <c r="O3650" s="12"/>
      <c r="P3650" s="12"/>
      <c r="Q3650" s="12"/>
      <c r="R3650" s="12"/>
      <c r="S3650" s="12"/>
      <c r="T3650" s="12"/>
      <c r="U3650" s="12"/>
      <c r="V3650" s="12"/>
      <c r="W3650" s="12"/>
      <c r="X3650" s="12"/>
      <c r="Y3650" s="12"/>
      <c r="Z3650" s="12"/>
      <c r="AA3650" s="12"/>
      <c r="AB3650" s="12"/>
      <c r="AC3650" s="12"/>
      <c r="AD3650" s="12"/>
      <c r="AE3650" s="12"/>
      <c r="AF3650" s="12"/>
      <c r="AG3650" s="12"/>
      <c r="AH3650" s="12"/>
      <c r="AI3650" s="12"/>
      <c r="AJ3650" s="12"/>
      <c r="AK3650" s="12"/>
      <c r="AL3650" s="12"/>
      <c r="AM3650" s="12"/>
      <c r="AN3650" s="12"/>
      <c r="AO3650" s="12"/>
      <c r="AP3650" s="12"/>
      <c r="AQ3650" s="12"/>
      <c r="AR3650" s="12"/>
      <c r="AS3650" s="12"/>
      <c r="AT3650" s="12"/>
      <c r="AU3650" s="12"/>
      <c r="AV3650" s="12"/>
      <c r="AW3650" s="12"/>
      <c r="AX3650" s="12"/>
      <c r="AY3650" s="12"/>
      <c r="AZ3650" s="12"/>
      <c r="BA3650" s="12"/>
      <c r="BB3650" s="12"/>
      <c r="BC3650" s="12"/>
      <c r="BD3650" s="12"/>
      <c r="BE3650" s="12"/>
      <c r="BF3650" s="12"/>
      <c r="BG3650" s="12"/>
      <c r="BH3650" s="12"/>
      <c r="BI3650" s="12"/>
      <c r="BJ3650" s="13"/>
      <c r="BK3650" s="13"/>
      <c r="BL3650" s="13"/>
      <c r="BM3650" s="13"/>
      <c r="BN3650" s="13"/>
    </row>
    <row r="3651" spans="1:66" x14ac:dyDescent="0.25">
      <c r="A3651" s="10"/>
      <c r="B3651" s="10"/>
      <c r="C3651" s="10"/>
      <c r="D3651" s="10"/>
      <c r="E3651" s="10"/>
      <c r="F3651" s="10"/>
      <c r="G3651" s="10"/>
      <c r="H3651" s="10"/>
      <c r="I3651" s="10"/>
      <c r="J3651" s="10"/>
      <c r="K3651" s="11"/>
      <c r="L3651" s="11"/>
      <c r="M3651" s="12"/>
      <c r="N3651" s="12"/>
      <c r="O3651" s="12"/>
      <c r="P3651" s="12"/>
      <c r="Q3651" s="12"/>
      <c r="R3651" s="12"/>
      <c r="S3651" s="12"/>
      <c r="T3651" s="12"/>
      <c r="U3651" s="12"/>
      <c r="V3651" s="12"/>
      <c r="W3651" s="12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2"/>
      <c r="AS3651" s="12"/>
      <c r="AT3651" s="12"/>
      <c r="AU3651" s="12"/>
      <c r="AV3651" s="12"/>
      <c r="AW3651" s="12"/>
      <c r="AX3651" s="12"/>
      <c r="AY3651" s="12"/>
      <c r="AZ3651" s="12"/>
      <c r="BA3651" s="12"/>
      <c r="BB3651" s="12"/>
      <c r="BC3651" s="12"/>
      <c r="BD3651" s="12"/>
      <c r="BE3651" s="12"/>
      <c r="BF3651" s="12"/>
      <c r="BG3651" s="12"/>
      <c r="BH3651" s="12"/>
      <c r="BI3651" s="12"/>
      <c r="BJ3651" s="13"/>
      <c r="BK3651" s="13"/>
      <c r="BL3651" s="13"/>
      <c r="BM3651" s="13"/>
      <c r="BN3651" s="13"/>
    </row>
    <row r="3652" spans="1:66" x14ac:dyDescent="0.25">
      <c r="A3652" s="10"/>
      <c r="B3652" s="10"/>
      <c r="C3652" s="10"/>
      <c r="D3652" s="10"/>
      <c r="E3652" s="10"/>
      <c r="F3652" s="10"/>
      <c r="G3652" s="10"/>
      <c r="H3652" s="10"/>
      <c r="I3652" s="10"/>
      <c r="J3652" s="10"/>
      <c r="K3652" s="11"/>
      <c r="L3652" s="11"/>
      <c r="M3652" s="12"/>
      <c r="N3652" s="12"/>
      <c r="O3652" s="12"/>
      <c r="P3652" s="12"/>
      <c r="Q3652" s="12"/>
      <c r="R3652" s="12"/>
      <c r="S3652" s="12"/>
      <c r="T3652" s="12"/>
      <c r="U3652" s="12"/>
      <c r="V3652" s="12"/>
      <c r="W3652" s="12"/>
      <c r="X3652" s="12"/>
      <c r="Y3652" s="12"/>
      <c r="Z3652" s="12"/>
      <c r="AA3652" s="12"/>
      <c r="AB3652" s="12"/>
      <c r="AC3652" s="12"/>
      <c r="AD3652" s="12"/>
      <c r="AE3652" s="12"/>
      <c r="AF3652" s="12"/>
      <c r="AG3652" s="12"/>
      <c r="AH3652" s="12"/>
      <c r="AI3652" s="12"/>
      <c r="AJ3652" s="12"/>
      <c r="AK3652" s="12"/>
      <c r="AL3652" s="12"/>
      <c r="AM3652" s="12"/>
      <c r="AN3652" s="12"/>
      <c r="AO3652" s="12"/>
      <c r="AP3652" s="12"/>
      <c r="AQ3652" s="12"/>
      <c r="AR3652" s="12"/>
      <c r="AS3652" s="12"/>
      <c r="AT3652" s="12"/>
      <c r="AU3652" s="12"/>
      <c r="AV3652" s="12"/>
      <c r="AW3652" s="12"/>
      <c r="AX3652" s="12"/>
      <c r="AY3652" s="12"/>
      <c r="AZ3652" s="12"/>
      <c r="BA3652" s="12"/>
      <c r="BB3652" s="12"/>
      <c r="BC3652" s="12"/>
      <c r="BD3652" s="12"/>
      <c r="BE3652" s="12"/>
      <c r="BF3652" s="12"/>
      <c r="BG3652" s="12"/>
      <c r="BH3652" s="12"/>
      <c r="BI3652" s="12"/>
      <c r="BJ3652" s="13"/>
      <c r="BK3652" s="13"/>
      <c r="BL3652" s="13"/>
      <c r="BM3652" s="13"/>
      <c r="BN3652" s="13"/>
    </row>
    <row r="3653" spans="1:66" x14ac:dyDescent="0.25">
      <c r="A3653" s="10"/>
      <c r="B3653" s="10"/>
      <c r="C3653" s="10"/>
      <c r="D3653" s="10"/>
      <c r="E3653" s="10"/>
      <c r="F3653" s="10"/>
      <c r="G3653" s="10"/>
      <c r="H3653" s="10"/>
      <c r="I3653" s="10"/>
      <c r="J3653" s="10"/>
      <c r="K3653" s="11"/>
      <c r="L3653" s="11"/>
      <c r="M3653" s="12"/>
      <c r="N3653" s="12"/>
      <c r="O3653" s="12"/>
      <c r="P3653" s="12"/>
      <c r="Q3653" s="12"/>
      <c r="R3653" s="12"/>
      <c r="S3653" s="12"/>
      <c r="T3653" s="12"/>
      <c r="U3653" s="12"/>
      <c r="V3653" s="12"/>
      <c r="W3653" s="12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2"/>
      <c r="AS3653" s="12"/>
      <c r="AT3653" s="12"/>
      <c r="AU3653" s="12"/>
      <c r="AV3653" s="12"/>
      <c r="AW3653" s="12"/>
      <c r="AX3653" s="12"/>
      <c r="AY3653" s="12"/>
      <c r="AZ3653" s="12"/>
      <c r="BA3653" s="12"/>
      <c r="BB3653" s="12"/>
      <c r="BC3653" s="12"/>
      <c r="BD3653" s="12"/>
      <c r="BE3653" s="12"/>
      <c r="BF3653" s="12"/>
      <c r="BG3653" s="12"/>
      <c r="BH3653" s="12"/>
      <c r="BI3653" s="12"/>
      <c r="BJ3653" s="13"/>
      <c r="BK3653" s="13"/>
      <c r="BL3653" s="13"/>
      <c r="BM3653" s="13"/>
      <c r="BN3653" s="13"/>
    </row>
    <row r="3654" spans="1:66" x14ac:dyDescent="0.25">
      <c r="A3654" s="10"/>
      <c r="B3654" s="10"/>
      <c r="C3654" s="10"/>
      <c r="D3654" s="10"/>
      <c r="E3654" s="10"/>
      <c r="F3654" s="10"/>
      <c r="G3654" s="10"/>
      <c r="H3654" s="10"/>
      <c r="I3654" s="10"/>
      <c r="J3654" s="10"/>
      <c r="K3654" s="11"/>
      <c r="L3654" s="11"/>
      <c r="M3654" s="12"/>
      <c r="N3654" s="12"/>
      <c r="O3654" s="12"/>
      <c r="P3654" s="12"/>
      <c r="Q3654" s="12"/>
      <c r="R3654" s="12"/>
      <c r="S3654" s="12"/>
      <c r="T3654" s="12"/>
      <c r="U3654" s="12"/>
      <c r="V3654" s="12"/>
      <c r="W3654" s="12"/>
      <c r="X3654" s="12"/>
      <c r="Y3654" s="12"/>
      <c r="Z3654" s="12"/>
      <c r="AA3654" s="12"/>
      <c r="AB3654" s="12"/>
      <c r="AC3654" s="12"/>
      <c r="AD3654" s="12"/>
      <c r="AE3654" s="12"/>
      <c r="AF3654" s="12"/>
      <c r="AG3654" s="12"/>
      <c r="AH3654" s="12"/>
      <c r="AI3654" s="12"/>
      <c r="AJ3654" s="12"/>
      <c r="AK3654" s="12"/>
      <c r="AL3654" s="12"/>
      <c r="AM3654" s="12"/>
      <c r="AN3654" s="12"/>
      <c r="AO3654" s="12"/>
      <c r="AP3654" s="12"/>
      <c r="AQ3654" s="12"/>
      <c r="AR3654" s="12"/>
      <c r="AS3654" s="12"/>
      <c r="AT3654" s="12"/>
      <c r="AU3654" s="12"/>
      <c r="AV3654" s="12"/>
      <c r="AW3654" s="12"/>
      <c r="AX3654" s="12"/>
      <c r="AY3654" s="12"/>
      <c r="AZ3654" s="12"/>
      <c r="BA3654" s="12"/>
      <c r="BB3654" s="12"/>
      <c r="BC3654" s="12"/>
      <c r="BD3654" s="12"/>
      <c r="BE3654" s="12"/>
      <c r="BF3654" s="12"/>
      <c r="BG3654" s="12"/>
      <c r="BH3654" s="12"/>
      <c r="BI3654" s="12"/>
      <c r="BJ3654" s="13"/>
      <c r="BK3654" s="13"/>
      <c r="BL3654" s="13"/>
      <c r="BM3654" s="13"/>
      <c r="BN3654" s="13"/>
    </row>
    <row r="3655" spans="1:66" x14ac:dyDescent="0.25">
      <c r="A3655" s="10"/>
      <c r="B3655" s="10"/>
      <c r="C3655" s="10"/>
      <c r="D3655" s="10"/>
      <c r="E3655" s="10"/>
      <c r="F3655" s="10"/>
      <c r="G3655" s="10"/>
      <c r="H3655" s="10"/>
      <c r="I3655" s="10"/>
      <c r="J3655" s="10"/>
      <c r="K3655" s="11"/>
      <c r="L3655" s="11"/>
      <c r="M3655" s="12"/>
      <c r="N3655" s="12"/>
      <c r="O3655" s="12"/>
      <c r="P3655" s="12"/>
      <c r="Q3655" s="12"/>
      <c r="R3655" s="12"/>
      <c r="S3655" s="12"/>
      <c r="T3655" s="12"/>
      <c r="U3655" s="12"/>
      <c r="V3655" s="12"/>
      <c r="W3655" s="12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2"/>
      <c r="AS3655" s="12"/>
      <c r="AT3655" s="12"/>
      <c r="AU3655" s="12"/>
      <c r="AV3655" s="12"/>
      <c r="AW3655" s="12"/>
      <c r="AX3655" s="12"/>
      <c r="AY3655" s="12"/>
      <c r="AZ3655" s="12"/>
      <c r="BA3655" s="12"/>
      <c r="BB3655" s="12"/>
      <c r="BC3655" s="12"/>
      <c r="BD3655" s="12"/>
      <c r="BE3655" s="12"/>
      <c r="BF3655" s="12"/>
      <c r="BG3655" s="12"/>
      <c r="BH3655" s="12"/>
      <c r="BI3655" s="12"/>
      <c r="BJ3655" s="13"/>
      <c r="BK3655" s="13"/>
      <c r="BL3655" s="13"/>
      <c r="BM3655" s="13"/>
      <c r="BN3655" s="13"/>
    </row>
    <row r="3656" spans="1:66" x14ac:dyDescent="0.25">
      <c r="A3656" s="10"/>
      <c r="B3656" s="10"/>
      <c r="C3656" s="10"/>
      <c r="D3656" s="10"/>
      <c r="E3656" s="10"/>
      <c r="F3656" s="10"/>
      <c r="G3656" s="10"/>
      <c r="H3656" s="10"/>
      <c r="I3656" s="10"/>
      <c r="J3656" s="10"/>
      <c r="K3656" s="11"/>
      <c r="L3656" s="11"/>
      <c r="M3656" s="12"/>
      <c r="N3656" s="12"/>
      <c r="O3656" s="12"/>
      <c r="P3656" s="12"/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  <c r="AA3656" s="12"/>
      <c r="AB3656" s="12"/>
      <c r="AC3656" s="12"/>
      <c r="AD3656" s="12"/>
      <c r="AE3656" s="12"/>
      <c r="AF3656" s="12"/>
      <c r="AG3656" s="12"/>
      <c r="AH3656" s="12"/>
      <c r="AI3656" s="12"/>
      <c r="AJ3656" s="12"/>
      <c r="AK3656" s="12"/>
      <c r="AL3656" s="12"/>
      <c r="AM3656" s="12"/>
      <c r="AN3656" s="12"/>
      <c r="AO3656" s="12"/>
      <c r="AP3656" s="12"/>
      <c r="AQ3656" s="12"/>
      <c r="AR3656" s="12"/>
      <c r="AS3656" s="12"/>
      <c r="AT3656" s="12"/>
      <c r="AU3656" s="12"/>
      <c r="AV3656" s="12"/>
      <c r="AW3656" s="12"/>
      <c r="AX3656" s="12"/>
      <c r="AY3656" s="12"/>
      <c r="AZ3656" s="12"/>
      <c r="BA3656" s="12"/>
      <c r="BB3656" s="12"/>
      <c r="BC3656" s="12"/>
      <c r="BD3656" s="12"/>
      <c r="BE3656" s="12"/>
      <c r="BF3656" s="12"/>
      <c r="BG3656" s="12"/>
      <c r="BH3656" s="12"/>
      <c r="BI3656" s="12"/>
      <c r="BJ3656" s="13"/>
      <c r="BK3656" s="13"/>
      <c r="BL3656" s="13"/>
      <c r="BM3656" s="13"/>
      <c r="BN3656" s="13"/>
    </row>
    <row r="3657" spans="1:66" x14ac:dyDescent="0.25">
      <c r="A3657" s="10"/>
      <c r="B3657" s="10"/>
      <c r="C3657" s="10"/>
      <c r="D3657" s="10"/>
      <c r="E3657" s="10"/>
      <c r="F3657" s="10"/>
      <c r="G3657" s="10"/>
      <c r="H3657" s="10"/>
      <c r="I3657" s="10"/>
      <c r="J3657" s="10"/>
      <c r="K3657" s="11"/>
      <c r="L3657" s="11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  <c r="W3657" s="12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2"/>
      <c r="AS3657" s="12"/>
      <c r="AT3657" s="12"/>
      <c r="AU3657" s="12"/>
      <c r="AV3657" s="12"/>
      <c r="AW3657" s="12"/>
      <c r="AX3657" s="12"/>
      <c r="AY3657" s="12"/>
      <c r="AZ3657" s="12"/>
      <c r="BA3657" s="12"/>
      <c r="BB3657" s="12"/>
      <c r="BC3657" s="12"/>
      <c r="BD3657" s="12"/>
      <c r="BE3657" s="12"/>
      <c r="BF3657" s="12"/>
      <c r="BG3657" s="12"/>
      <c r="BH3657" s="12"/>
      <c r="BI3657" s="12"/>
      <c r="BJ3657" s="13"/>
      <c r="BK3657" s="13"/>
      <c r="BL3657" s="13"/>
      <c r="BM3657" s="13"/>
      <c r="BN3657" s="13"/>
    </row>
    <row r="3658" spans="1:66" x14ac:dyDescent="0.25">
      <c r="A3658" s="10"/>
      <c r="B3658" s="10"/>
      <c r="C3658" s="10"/>
      <c r="D3658" s="10"/>
      <c r="E3658" s="10"/>
      <c r="F3658" s="10"/>
      <c r="G3658" s="10"/>
      <c r="H3658" s="10"/>
      <c r="I3658" s="10"/>
      <c r="J3658" s="10"/>
      <c r="K3658" s="11"/>
      <c r="L3658" s="11"/>
      <c r="M3658" s="12"/>
      <c r="N3658" s="12"/>
      <c r="O3658" s="12"/>
      <c r="P3658" s="12"/>
      <c r="Q3658" s="12"/>
      <c r="R3658" s="12"/>
      <c r="S3658" s="12"/>
      <c r="T3658" s="12"/>
      <c r="U3658" s="12"/>
      <c r="V3658" s="12"/>
      <c r="W3658" s="12"/>
      <c r="X3658" s="12"/>
      <c r="Y3658" s="12"/>
      <c r="Z3658" s="12"/>
      <c r="AA3658" s="12"/>
      <c r="AB3658" s="12"/>
      <c r="AC3658" s="12"/>
      <c r="AD3658" s="12"/>
      <c r="AE3658" s="12"/>
      <c r="AF3658" s="12"/>
      <c r="AG3658" s="12"/>
      <c r="AH3658" s="12"/>
      <c r="AI3658" s="12"/>
      <c r="AJ3658" s="12"/>
      <c r="AK3658" s="12"/>
      <c r="AL3658" s="12"/>
      <c r="AM3658" s="12"/>
      <c r="AN3658" s="12"/>
      <c r="AO3658" s="12"/>
      <c r="AP3658" s="12"/>
      <c r="AQ3658" s="12"/>
      <c r="AR3658" s="12"/>
      <c r="AS3658" s="12"/>
      <c r="AT3658" s="12"/>
      <c r="AU3658" s="12"/>
      <c r="AV3658" s="12"/>
      <c r="AW3658" s="12"/>
      <c r="AX3658" s="12"/>
      <c r="AY3658" s="12"/>
      <c r="AZ3658" s="12"/>
      <c r="BA3658" s="12"/>
      <c r="BB3658" s="12"/>
      <c r="BC3658" s="12"/>
      <c r="BD3658" s="12"/>
      <c r="BE3658" s="12"/>
      <c r="BF3658" s="12"/>
      <c r="BG3658" s="12"/>
      <c r="BH3658" s="12"/>
      <c r="BI3658" s="12"/>
      <c r="BJ3658" s="13"/>
      <c r="BK3658" s="13"/>
      <c r="BL3658" s="13"/>
      <c r="BM3658" s="13"/>
      <c r="BN3658" s="13"/>
    </row>
    <row r="3659" spans="1:66" x14ac:dyDescent="0.25">
      <c r="A3659" s="10"/>
      <c r="B3659" s="10"/>
      <c r="C3659" s="10"/>
      <c r="D3659" s="10"/>
      <c r="E3659" s="10"/>
      <c r="F3659" s="10"/>
      <c r="G3659" s="10"/>
      <c r="H3659" s="10"/>
      <c r="I3659" s="10"/>
      <c r="J3659" s="10"/>
      <c r="K3659" s="11"/>
      <c r="L3659" s="11"/>
      <c r="M3659" s="12"/>
      <c r="N3659" s="12"/>
      <c r="O3659" s="12"/>
      <c r="P3659" s="12"/>
      <c r="Q3659" s="12"/>
      <c r="R3659" s="12"/>
      <c r="S3659" s="12"/>
      <c r="T3659" s="12"/>
      <c r="U3659" s="12"/>
      <c r="V3659" s="12"/>
      <c r="W3659" s="12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2"/>
      <c r="AS3659" s="12"/>
      <c r="AT3659" s="12"/>
      <c r="AU3659" s="12"/>
      <c r="AV3659" s="12"/>
      <c r="AW3659" s="12"/>
      <c r="AX3659" s="12"/>
      <c r="AY3659" s="12"/>
      <c r="AZ3659" s="12"/>
      <c r="BA3659" s="12"/>
      <c r="BB3659" s="12"/>
      <c r="BC3659" s="12"/>
      <c r="BD3659" s="12"/>
      <c r="BE3659" s="12"/>
      <c r="BF3659" s="12"/>
      <c r="BG3659" s="12"/>
      <c r="BH3659" s="12"/>
      <c r="BI3659" s="12"/>
      <c r="BJ3659" s="13"/>
      <c r="BK3659" s="13"/>
      <c r="BL3659" s="13"/>
      <c r="BM3659" s="13"/>
      <c r="BN3659" s="13"/>
    </row>
    <row r="3660" spans="1:66" x14ac:dyDescent="0.25">
      <c r="A3660" s="10"/>
      <c r="B3660" s="10"/>
      <c r="C3660" s="10"/>
      <c r="D3660" s="10"/>
      <c r="E3660" s="10"/>
      <c r="F3660" s="10"/>
      <c r="G3660" s="10"/>
      <c r="H3660" s="10"/>
      <c r="I3660" s="10"/>
      <c r="J3660" s="10"/>
      <c r="K3660" s="11"/>
      <c r="L3660" s="11"/>
      <c r="M3660" s="12"/>
      <c r="N3660" s="12"/>
      <c r="O3660" s="12"/>
      <c r="P3660" s="12"/>
      <c r="Q3660" s="12"/>
      <c r="R3660" s="12"/>
      <c r="S3660" s="12"/>
      <c r="T3660" s="12"/>
      <c r="U3660" s="12"/>
      <c r="V3660" s="12"/>
      <c r="W3660" s="12"/>
      <c r="X3660" s="12"/>
      <c r="Y3660" s="12"/>
      <c r="Z3660" s="12"/>
      <c r="AA3660" s="12"/>
      <c r="AB3660" s="12"/>
      <c r="AC3660" s="12"/>
      <c r="AD3660" s="12"/>
      <c r="AE3660" s="12"/>
      <c r="AF3660" s="12"/>
      <c r="AG3660" s="12"/>
      <c r="AH3660" s="12"/>
      <c r="AI3660" s="12"/>
      <c r="AJ3660" s="12"/>
      <c r="AK3660" s="12"/>
      <c r="AL3660" s="12"/>
      <c r="AM3660" s="12"/>
      <c r="AN3660" s="12"/>
      <c r="AO3660" s="12"/>
      <c r="AP3660" s="12"/>
      <c r="AQ3660" s="12"/>
      <c r="AR3660" s="12"/>
      <c r="AS3660" s="12"/>
      <c r="AT3660" s="12"/>
      <c r="AU3660" s="12"/>
      <c r="AV3660" s="12"/>
      <c r="AW3660" s="12"/>
      <c r="AX3660" s="12"/>
      <c r="AY3660" s="12"/>
      <c r="AZ3660" s="12"/>
      <c r="BA3660" s="12"/>
      <c r="BB3660" s="12"/>
      <c r="BC3660" s="12"/>
      <c r="BD3660" s="12"/>
      <c r="BE3660" s="12"/>
      <c r="BF3660" s="12"/>
      <c r="BG3660" s="12"/>
      <c r="BH3660" s="12"/>
      <c r="BI3660" s="12"/>
      <c r="BJ3660" s="13"/>
      <c r="BK3660" s="13"/>
      <c r="BL3660" s="13"/>
      <c r="BM3660" s="13"/>
      <c r="BN3660" s="13"/>
    </row>
    <row r="3661" spans="1:66" x14ac:dyDescent="0.25">
      <c r="A3661" s="10"/>
      <c r="B3661" s="10"/>
      <c r="C3661" s="10"/>
      <c r="D3661" s="10"/>
      <c r="E3661" s="10"/>
      <c r="F3661" s="10"/>
      <c r="G3661" s="10"/>
      <c r="H3661" s="10"/>
      <c r="I3661" s="10"/>
      <c r="J3661" s="10"/>
      <c r="K3661" s="11"/>
      <c r="L3661" s="11"/>
      <c r="M3661" s="12"/>
      <c r="N3661" s="12"/>
      <c r="O3661" s="12"/>
      <c r="P3661" s="12"/>
      <c r="Q3661" s="12"/>
      <c r="R3661" s="12"/>
      <c r="S3661" s="12"/>
      <c r="T3661" s="12"/>
      <c r="U3661" s="12"/>
      <c r="V3661" s="12"/>
      <c r="W3661" s="12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2"/>
      <c r="AS3661" s="12"/>
      <c r="AT3661" s="12"/>
      <c r="AU3661" s="12"/>
      <c r="AV3661" s="12"/>
      <c r="AW3661" s="12"/>
      <c r="AX3661" s="12"/>
      <c r="AY3661" s="12"/>
      <c r="AZ3661" s="12"/>
      <c r="BA3661" s="12"/>
      <c r="BB3661" s="12"/>
      <c r="BC3661" s="12"/>
      <c r="BD3661" s="12"/>
      <c r="BE3661" s="12"/>
      <c r="BF3661" s="12"/>
      <c r="BG3661" s="12"/>
      <c r="BH3661" s="12"/>
      <c r="BI3661" s="12"/>
      <c r="BJ3661" s="13"/>
      <c r="BK3661" s="13"/>
      <c r="BL3661" s="13"/>
      <c r="BM3661" s="13"/>
      <c r="BN3661" s="13"/>
    </row>
    <row r="3662" spans="1:66" x14ac:dyDescent="0.25">
      <c r="A3662" s="10"/>
      <c r="B3662" s="10"/>
      <c r="C3662" s="10"/>
      <c r="D3662" s="10"/>
      <c r="E3662" s="10"/>
      <c r="F3662" s="10"/>
      <c r="G3662" s="10"/>
      <c r="H3662" s="10"/>
      <c r="I3662" s="10"/>
      <c r="J3662" s="10"/>
      <c r="K3662" s="11"/>
      <c r="L3662" s="11"/>
      <c r="M3662" s="12"/>
      <c r="N3662" s="12"/>
      <c r="O3662" s="12"/>
      <c r="P3662" s="12"/>
      <c r="Q3662" s="12"/>
      <c r="R3662" s="12"/>
      <c r="S3662" s="12"/>
      <c r="T3662" s="12"/>
      <c r="U3662" s="12"/>
      <c r="V3662" s="12"/>
      <c r="W3662" s="12"/>
      <c r="X3662" s="12"/>
      <c r="Y3662" s="12"/>
      <c r="Z3662" s="12"/>
      <c r="AA3662" s="12"/>
      <c r="AB3662" s="12"/>
      <c r="AC3662" s="12"/>
      <c r="AD3662" s="12"/>
      <c r="AE3662" s="12"/>
      <c r="AF3662" s="12"/>
      <c r="AG3662" s="12"/>
      <c r="AH3662" s="12"/>
      <c r="AI3662" s="12"/>
      <c r="AJ3662" s="12"/>
      <c r="AK3662" s="12"/>
      <c r="AL3662" s="12"/>
      <c r="AM3662" s="12"/>
      <c r="AN3662" s="12"/>
      <c r="AO3662" s="12"/>
      <c r="AP3662" s="12"/>
      <c r="AQ3662" s="12"/>
      <c r="AR3662" s="12"/>
      <c r="AS3662" s="12"/>
      <c r="AT3662" s="12"/>
      <c r="AU3662" s="12"/>
      <c r="AV3662" s="12"/>
      <c r="AW3662" s="12"/>
      <c r="AX3662" s="12"/>
      <c r="AY3662" s="12"/>
      <c r="AZ3662" s="12"/>
      <c r="BA3662" s="12"/>
      <c r="BB3662" s="12"/>
      <c r="BC3662" s="12"/>
      <c r="BD3662" s="12"/>
      <c r="BE3662" s="12"/>
      <c r="BF3662" s="12"/>
      <c r="BG3662" s="12"/>
      <c r="BH3662" s="12"/>
      <c r="BI3662" s="12"/>
      <c r="BJ3662" s="13"/>
      <c r="BK3662" s="13"/>
      <c r="BL3662" s="13"/>
      <c r="BM3662" s="13"/>
      <c r="BN3662" s="13"/>
    </row>
    <row r="3663" spans="1:66" x14ac:dyDescent="0.25">
      <c r="A3663" s="10"/>
      <c r="B3663" s="10"/>
      <c r="C3663" s="10"/>
      <c r="D3663" s="10"/>
      <c r="E3663" s="10"/>
      <c r="F3663" s="10"/>
      <c r="G3663" s="10"/>
      <c r="H3663" s="10"/>
      <c r="I3663" s="10"/>
      <c r="J3663" s="10"/>
      <c r="K3663" s="11"/>
      <c r="L3663" s="11"/>
      <c r="M3663" s="12"/>
      <c r="N3663" s="12"/>
      <c r="O3663" s="12"/>
      <c r="P3663" s="12"/>
      <c r="Q3663" s="12"/>
      <c r="R3663" s="12"/>
      <c r="S3663" s="12"/>
      <c r="T3663" s="12"/>
      <c r="U3663" s="12"/>
      <c r="V3663" s="12"/>
      <c r="W3663" s="12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2"/>
      <c r="AS3663" s="12"/>
      <c r="AT3663" s="12"/>
      <c r="AU3663" s="12"/>
      <c r="AV3663" s="12"/>
      <c r="AW3663" s="12"/>
      <c r="AX3663" s="12"/>
      <c r="AY3663" s="12"/>
      <c r="AZ3663" s="12"/>
      <c r="BA3663" s="12"/>
      <c r="BB3663" s="12"/>
      <c r="BC3663" s="12"/>
      <c r="BD3663" s="12"/>
      <c r="BE3663" s="12"/>
      <c r="BF3663" s="12"/>
      <c r="BG3663" s="12"/>
      <c r="BH3663" s="12"/>
      <c r="BI3663" s="12"/>
      <c r="BJ3663" s="13"/>
      <c r="BK3663" s="13"/>
      <c r="BL3663" s="13"/>
      <c r="BM3663" s="13"/>
      <c r="BN3663" s="13"/>
    </row>
    <row r="3664" spans="1:66" x14ac:dyDescent="0.25">
      <c r="A3664" s="10"/>
      <c r="B3664" s="10"/>
      <c r="C3664" s="10"/>
      <c r="D3664" s="10"/>
      <c r="E3664" s="10"/>
      <c r="F3664" s="10"/>
      <c r="G3664" s="10"/>
      <c r="H3664" s="10"/>
      <c r="I3664" s="10"/>
      <c r="J3664" s="10"/>
      <c r="K3664" s="11"/>
      <c r="L3664" s="11"/>
      <c r="M3664" s="12"/>
      <c r="N3664" s="12"/>
      <c r="O3664" s="12"/>
      <c r="P3664" s="12"/>
      <c r="Q3664" s="12"/>
      <c r="R3664" s="12"/>
      <c r="S3664" s="12"/>
      <c r="T3664" s="12"/>
      <c r="U3664" s="12"/>
      <c r="V3664" s="12"/>
      <c r="W3664" s="12"/>
      <c r="X3664" s="12"/>
      <c r="Y3664" s="12"/>
      <c r="Z3664" s="12"/>
      <c r="AA3664" s="12"/>
      <c r="AB3664" s="12"/>
      <c r="AC3664" s="12"/>
      <c r="AD3664" s="12"/>
      <c r="AE3664" s="12"/>
      <c r="AF3664" s="12"/>
      <c r="AG3664" s="12"/>
      <c r="AH3664" s="12"/>
      <c r="AI3664" s="12"/>
      <c r="AJ3664" s="12"/>
      <c r="AK3664" s="12"/>
      <c r="AL3664" s="12"/>
      <c r="AM3664" s="12"/>
      <c r="AN3664" s="12"/>
      <c r="AO3664" s="12"/>
      <c r="AP3664" s="12"/>
      <c r="AQ3664" s="12"/>
      <c r="AR3664" s="12"/>
      <c r="AS3664" s="12"/>
      <c r="AT3664" s="12"/>
      <c r="AU3664" s="12"/>
      <c r="AV3664" s="12"/>
      <c r="AW3664" s="12"/>
      <c r="AX3664" s="12"/>
      <c r="AY3664" s="12"/>
      <c r="AZ3664" s="12"/>
      <c r="BA3664" s="12"/>
      <c r="BB3664" s="12"/>
      <c r="BC3664" s="12"/>
      <c r="BD3664" s="12"/>
      <c r="BE3664" s="12"/>
      <c r="BF3664" s="12"/>
      <c r="BG3664" s="12"/>
      <c r="BH3664" s="12"/>
      <c r="BI3664" s="12"/>
      <c r="BJ3664" s="13"/>
      <c r="BK3664" s="13"/>
      <c r="BL3664" s="13"/>
      <c r="BM3664" s="13"/>
      <c r="BN3664" s="13"/>
    </row>
    <row r="3665" spans="1:66" x14ac:dyDescent="0.25">
      <c r="A3665" s="10"/>
      <c r="B3665" s="10"/>
      <c r="C3665" s="10"/>
      <c r="D3665" s="10"/>
      <c r="E3665" s="10"/>
      <c r="F3665" s="10"/>
      <c r="G3665" s="10"/>
      <c r="H3665" s="10"/>
      <c r="I3665" s="10"/>
      <c r="J3665" s="10"/>
      <c r="K3665" s="11"/>
      <c r="L3665" s="11"/>
      <c r="M3665" s="12"/>
      <c r="N3665" s="12"/>
      <c r="O3665" s="12"/>
      <c r="P3665" s="12"/>
      <c r="Q3665" s="12"/>
      <c r="R3665" s="12"/>
      <c r="S3665" s="12"/>
      <c r="T3665" s="12"/>
      <c r="U3665" s="12"/>
      <c r="V3665" s="12"/>
      <c r="W3665" s="12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2"/>
      <c r="AS3665" s="12"/>
      <c r="AT3665" s="12"/>
      <c r="AU3665" s="12"/>
      <c r="AV3665" s="12"/>
      <c r="AW3665" s="12"/>
      <c r="AX3665" s="12"/>
      <c r="AY3665" s="12"/>
      <c r="AZ3665" s="12"/>
      <c r="BA3665" s="12"/>
      <c r="BB3665" s="12"/>
      <c r="BC3665" s="12"/>
      <c r="BD3665" s="12"/>
      <c r="BE3665" s="12"/>
      <c r="BF3665" s="12"/>
      <c r="BG3665" s="12"/>
      <c r="BH3665" s="12"/>
      <c r="BI3665" s="12"/>
      <c r="BJ3665" s="13"/>
      <c r="BK3665" s="13"/>
      <c r="BL3665" s="13"/>
      <c r="BM3665" s="13"/>
      <c r="BN3665" s="13"/>
    </row>
    <row r="3666" spans="1:66" x14ac:dyDescent="0.25">
      <c r="A3666" s="10"/>
      <c r="B3666" s="10"/>
      <c r="C3666" s="10"/>
      <c r="D3666" s="10"/>
      <c r="E3666" s="10"/>
      <c r="F3666" s="10"/>
      <c r="G3666" s="10"/>
      <c r="H3666" s="10"/>
      <c r="I3666" s="10"/>
      <c r="J3666" s="10"/>
      <c r="K3666" s="11"/>
      <c r="L3666" s="11"/>
      <c r="M3666" s="12"/>
      <c r="N3666" s="12"/>
      <c r="O3666" s="12"/>
      <c r="P3666" s="12"/>
      <c r="Q3666" s="12"/>
      <c r="R3666" s="12"/>
      <c r="S3666" s="12"/>
      <c r="T3666" s="12"/>
      <c r="U3666" s="12"/>
      <c r="V3666" s="12"/>
      <c r="W3666" s="12"/>
      <c r="X3666" s="12"/>
      <c r="Y3666" s="12"/>
      <c r="Z3666" s="12"/>
      <c r="AA3666" s="12"/>
      <c r="AB3666" s="12"/>
      <c r="AC3666" s="12"/>
      <c r="AD3666" s="12"/>
      <c r="AE3666" s="12"/>
      <c r="AF3666" s="12"/>
      <c r="AG3666" s="12"/>
      <c r="AH3666" s="12"/>
      <c r="AI3666" s="12"/>
      <c r="AJ3666" s="12"/>
      <c r="AK3666" s="12"/>
      <c r="AL3666" s="12"/>
      <c r="AM3666" s="12"/>
      <c r="AN3666" s="12"/>
      <c r="AO3666" s="12"/>
      <c r="AP3666" s="12"/>
      <c r="AQ3666" s="12"/>
      <c r="AR3666" s="12"/>
      <c r="AS3666" s="12"/>
      <c r="AT3666" s="12"/>
      <c r="AU3666" s="12"/>
      <c r="AV3666" s="12"/>
      <c r="AW3666" s="12"/>
      <c r="AX3666" s="12"/>
      <c r="AY3666" s="12"/>
      <c r="AZ3666" s="12"/>
      <c r="BA3666" s="12"/>
      <c r="BB3666" s="12"/>
      <c r="BC3666" s="12"/>
      <c r="BD3666" s="12"/>
      <c r="BE3666" s="12"/>
      <c r="BF3666" s="12"/>
      <c r="BG3666" s="12"/>
      <c r="BH3666" s="12"/>
      <c r="BI3666" s="12"/>
      <c r="BJ3666" s="13"/>
      <c r="BK3666" s="13"/>
      <c r="BL3666" s="13"/>
      <c r="BM3666" s="13"/>
      <c r="BN3666" s="13"/>
    </row>
    <row r="3667" spans="1:66" x14ac:dyDescent="0.25">
      <c r="A3667" s="10"/>
      <c r="B3667" s="10"/>
      <c r="C3667" s="10"/>
      <c r="D3667" s="10"/>
      <c r="E3667" s="10"/>
      <c r="F3667" s="10"/>
      <c r="G3667" s="10"/>
      <c r="H3667" s="10"/>
      <c r="I3667" s="10"/>
      <c r="J3667" s="10"/>
      <c r="K3667" s="11"/>
      <c r="L3667" s="11"/>
      <c r="M3667" s="12"/>
      <c r="N3667" s="12"/>
      <c r="O3667" s="12"/>
      <c r="P3667" s="12"/>
      <c r="Q3667" s="12"/>
      <c r="R3667" s="12"/>
      <c r="S3667" s="12"/>
      <c r="T3667" s="12"/>
      <c r="U3667" s="12"/>
      <c r="V3667" s="12"/>
      <c r="W3667" s="12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2"/>
      <c r="AS3667" s="12"/>
      <c r="AT3667" s="12"/>
      <c r="AU3667" s="12"/>
      <c r="AV3667" s="12"/>
      <c r="AW3667" s="12"/>
      <c r="AX3667" s="12"/>
      <c r="AY3667" s="12"/>
      <c r="AZ3667" s="12"/>
      <c r="BA3667" s="12"/>
      <c r="BB3667" s="12"/>
      <c r="BC3667" s="12"/>
      <c r="BD3667" s="12"/>
      <c r="BE3667" s="12"/>
      <c r="BF3667" s="12"/>
      <c r="BG3667" s="12"/>
      <c r="BH3667" s="12"/>
      <c r="BI3667" s="12"/>
      <c r="BJ3667" s="13"/>
      <c r="BK3667" s="13"/>
      <c r="BL3667" s="13"/>
      <c r="BM3667" s="13"/>
      <c r="BN3667" s="13"/>
    </row>
    <row r="3668" spans="1:66" s="14" customFormat="1" x14ac:dyDescent="0.25">
      <c r="A3668" s="10"/>
      <c r="B3668" s="10"/>
      <c r="C3668" s="10"/>
      <c r="D3668" s="10"/>
      <c r="E3668" s="10"/>
      <c r="F3668" s="10"/>
      <c r="G3668" s="10"/>
      <c r="H3668" s="10"/>
      <c r="I3668" s="10"/>
      <c r="J3668" s="10"/>
      <c r="K3668" s="11"/>
      <c r="L3668" s="11"/>
      <c r="M3668" s="12"/>
      <c r="N3668" s="12"/>
      <c r="O3668" s="12"/>
      <c r="P3668" s="12"/>
      <c r="Q3668" s="12"/>
      <c r="R3668" s="12"/>
      <c r="S3668" s="12"/>
      <c r="T3668" s="12"/>
      <c r="U3668" s="12"/>
      <c r="V3668" s="12"/>
      <c r="W3668" s="12"/>
      <c r="X3668" s="12"/>
      <c r="Y3668" s="12"/>
      <c r="Z3668" s="12"/>
      <c r="AA3668" s="12"/>
      <c r="AB3668" s="12"/>
      <c r="AC3668" s="12"/>
      <c r="AD3668" s="12"/>
      <c r="AE3668" s="12"/>
      <c r="AF3668" s="12"/>
      <c r="AG3668" s="12"/>
      <c r="AH3668" s="12"/>
      <c r="AI3668" s="12"/>
      <c r="AJ3668" s="12"/>
      <c r="AK3668" s="12"/>
      <c r="AL3668" s="12"/>
      <c r="AM3668" s="12"/>
      <c r="AN3668" s="12"/>
      <c r="AO3668" s="12"/>
      <c r="AP3668" s="12"/>
      <c r="AQ3668" s="12"/>
      <c r="AR3668" s="12"/>
      <c r="AS3668" s="12"/>
      <c r="AT3668" s="12"/>
      <c r="AU3668" s="12"/>
      <c r="AV3668" s="12"/>
      <c r="AW3668" s="12"/>
      <c r="AX3668" s="12"/>
      <c r="AY3668" s="12"/>
      <c r="AZ3668" s="12"/>
      <c r="BA3668" s="12"/>
      <c r="BB3668" s="12"/>
      <c r="BC3668" s="12"/>
      <c r="BD3668" s="12"/>
      <c r="BE3668" s="12"/>
      <c r="BF3668" s="12"/>
      <c r="BG3668" s="12"/>
      <c r="BH3668" s="12"/>
      <c r="BI3668" s="12"/>
      <c r="BJ3668" s="13"/>
      <c r="BK3668" s="13"/>
      <c r="BL3668" s="13"/>
      <c r="BM3668" s="13"/>
      <c r="BN3668" s="13"/>
    </row>
    <row r="3669" spans="1:66" x14ac:dyDescent="0.25">
      <c r="A3669" s="10"/>
      <c r="B3669" s="10"/>
      <c r="C3669" s="10"/>
      <c r="D3669" s="10"/>
      <c r="E3669" s="10"/>
      <c r="F3669" s="10"/>
      <c r="G3669" s="10"/>
      <c r="H3669" s="10"/>
      <c r="I3669" s="10"/>
      <c r="J3669" s="10"/>
      <c r="K3669" s="11"/>
      <c r="L3669" s="11"/>
      <c r="M3669" s="12"/>
      <c r="N3669" s="12"/>
      <c r="O3669" s="12"/>
      <c r="P3669" s="12"/>
      <c r="Q3669" s="12"/>
      <c r="R3669" s="12"/>
      <c r="S3669" s="12"/>
      <c r="T3669" s="12"/>
      <c r="U3669" s="12"/>
      <c r="V3669" s="12"/>
      <c r="W3669" s="12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2"/>
      <c r="AS3669" s="12"/>
      <c r="AT3669" s="12"/>
      <c r="AU3669" s="12"/>
      <c r="AV3669" s="12"/>
      <c r="AW3669" s="12"/>
      <c r="AX3669" s="12"/>
      <c r="AY3669" s="12"/>
      <c r="AZ3669" s="12"/>
      <c r="BA3669" s="12"/>
      <c r="BB3669" s="12"/>
      <c r="BC3669" s="12"/>
      <c r="BD3669" s="12"/>
      <c r="BE3669" s="12"/>
      <c r="BF3669" s="12"/>
      <c r="BG3669" s="12"/>
      <c r="BH3669" s="12"/>
      <c r="BI3669" s="12"/>
      <c r="BJ3669" s="13"/>
      <c r="BK3669" s="13"/>
      <c r="BL3669" s="13"/>
      <c r="BM3669" s="13"/>
      <c r="BN3669" s="13"/>
    </row>
    <row r="3670" spans="1:66" x14ac:dyDescent="0.25">
      <c r="A3670" s="10"/>
      <c r="B3670" s="10"/>
      <c r="C3670" s="10"/>
      <c r="D3670" s="10"/>
      <c r="E3670" s="10"/>
      <c r="F3670" s="10"/>
      <c r="G3670" s="10"/>
      <c r="H3670" s="10"/>
      <c r="I3670" s="10"/>
      <c r="J3670" s="10"/>
      <c r="K3670" s="11"/>
      <c r="L3670" s="11"/>
      <c r="M3670" s="12"/>
      <c r="N3670" s="12"/>
      <c r="O3670" s="12"/>
      <c r="P3670" s="12"/>
      <c r="Q3670" s="12"/>
      <c r="R3670" s="12"/>
      <c r="S3670" s="12"/>
      <c r="T3670" s="12"/>
      <c r="U3670" s="12"/>
      <c r="V3670" s="12"/>
      <c r="W3670" s="12"/>
      <c r="X3670" s="12"/>
      <c r="Y3670" s="12"/>
      <c r="Z3670" s="12"/>
      <c r="AA3670" s="12"/>
      <c r="AB3670" s="12"/>
      <c r="AC3670" s="12"/>
      <c r="AD3670" s="12"/>
      <c r="AE3670" s="12"/>
      <c r="AF3670" s="12"/>
      <c r="AG3670" s="12"/>
      <c r="AH3670" s="12"/>
      <c r="AI3670" s="12"/>
      <c r="AJ3670" s="12"/>
      <c r="AK3670" s="12"/>
      <c r="AL3670" s="12"/>
      <c r="AM3670" s="12"/>
      <c r="AN3670" s="12"/>
      <c r="AO3670" s="12"/>
      <c r="AP3670" s="12"/>
      <c r="AQ3670" s="12"/>
      <c r="AR3670" s="12"/>
      <c r="AS3670" s="12"/>
      <c r="AT3670" s="12"/>
      <c r="AU3670" s="12"/>
      <c r="AV3670" s="12"/>
      <c r="AW3670" s="12"/>
      <c r="AX3670" s="12"/>
      <c r="AY3670" s="12"/>
      <c r="AZ3670" s="12"/>
      <c r="BA3670" s="12"/>
      <c r="BB3670" s="12"/>
      <c r="BC3670" s="12"/>
      <c r="BD3670" s="12"/>
      <c r="BE3670" s="12"/>
      <c r="BF3670" s="12"/>
      <c r="BG3670" s="12"/>
      <c r="BH3670" s="12"/>
      <c r="BI3670" s="12"/>
      <c r="BJ3670" s="13"/>
      <c r="BK3670" s="13"/>
      <c r="BL3670" s="13"/>
      <c r="BM3670" s="13"/>
      <c r="BN3670" s="13"/>
    </row>
    <row r="3671" spans="1:66" x14ac:dyDescent="0.25">
      <c r="A3671" s="10"/>
      <c r="B3671" s="10"/>
      <c r="C3671" s="10"/>
      <c r="D3671" s="10"/>
      <c r="E3671" s="10"/>
      <c r="F3671" s="10"/>
      <c r="G3671" s="10"/>
      <c r="H3671" s="10"/>
      <c r="I3671" s="10"/>
      <c r="J3671" s="10"/>
      <c r="K3671" s="11"/>
      <c r="L3671" s="11"/>
      <c r="M3671" s="12"/>
      <c r="N3671" s="12"/>
      <c r="O3671" s="12"/>
      <c r="P3671" s="12"/>
      <c r="Q3671" s="12"/>
      <c r="R3671" s="12"/>
      <c r="S3671" s="12"/>
      <c r="T3671" s="12"/>
      <c r="U3671" s="12"/>
      <c r="V3671" s="12"/>
      <c r="W3671" s="12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2"/>
      <c r="AS3671" s="12"/>
      <c r="AT3671" s="12"/>
      <c r="AU3671" s="12"/>
      <c r="AV3671" s="12"/>
      <c r="AW3671" s="12"/>
      <c r="AX3671" s="12"/>
      <c r="AY3671" s="12"/>
      <c r="AZ3671" s="12"/>
      <c r="BA3671" s="12"/>
      <c r="BB3671" s="12"/>
      <c r="BC3671" s="12"/>
      <c r="BD3671" s="12"/>
      <c r="BE3671" s="12"/>
      <c r="BF3671" s="12"/>
      <c r="BG3671" s="12"/>
      <c r="BH3671" s="12"/>
      <c r="BI3671" s="12"/>
      <c r="BJ3671" s="13"/>
      <c r="BK3671" s="13"/>
      <c r="BL3671" s="13"/>
      <c r="BM3671" s="13"/>
      <c r="BN3671" s="13"/>
    </row>
    <row r="3672" spans="1:66" x14ac:dyDescent="0.25">
      <c r="A3672" s="10"/>
      <c r="B3672" s="10"/>
      <c r="C3672" s="10"/>
      <c r="D3672" s="10"/>
      <c r="E3672" s="10"/>
      <c r="F3672" s="10"/>
      <c r="G3672" s="10"/>
      <c r="H3672" s="10"/>
      <c r="I3672" s="10"/>
      <c r="J3672" s="10"/>
      <c r="K3672" s="11"/>
      <c r="L3672" s="11"/>
      <c r="M3672" s="12"/>
      <c r="N3672" s="12"/>
      <c r="O3672" s="12"/>
      <c r="P3672" s="12"/>
      <c r="Q3672" s="12"/>
      <c r="R3672" s="12"/>
      <c r="S3672" s="12"/>
      <c r="T3672" s="12"/>
      <c r="U3672" s="12"/>
      <c r="V3672" s="12"/>
      <c r="W3672" s="12"/>
      <c r="X3672" s="12"/>
      <c r="Y3672" s="12"/>
      <c r="Z3672" s="12"/>
      <c r="AA3672" s="12"/>
      <c r="AB3672" s="12"/>
      <c r="AC3672" s="12"/>
      <c r="AD3672" s="12"/>
      <c r="AE3672" s="12"/>
      <c r="AF3672" s="12"/>
      <c r="AG3672" s="12"/>
      <c r="AH3672" s="12"/>
      <c r="AI3672" s="12"/>
      <c r="AJ3672" s="12"/>
      <c r="AK3672" s="12"/>
      <c r="AL3672" s="12"/>
      <c r="AM3672" s="12"/>
      <c r="AN3672" s="12"/>
      <c r="AO3672" s="12"/>
      <c r="AP3672" s="12"/>
      <c r="AQ3672" s="12"/>
      <c r="AR3672" s="12"/>
      <c r="AS3672" s="12"/>
      <c r="AT3672" s="12"/>
      <c r="AU3672" s="12"/>
      <c r="AV3672" s="12"/>
      <c r="AW3672" s="12"/>
      <c r="AX3672" s="12"/>
      <c r="AY3672" s="12"/>
      <c r="AZ3672" s="12"/>
      <c r="BA3672" s="12"/>
      <c r="BB3672" s="12"/>
      <c r="BC3672" s="12"/>
      <c r="BD3672" s="12"/>
      <c r="BE3672" s="12"/>
      <c r="BF3672" s="12"/>
      <c r="BG3672" s="12"/>
      <c r="BH3672" s="12"/>
      <c r="BI3672" s="12"/>
      <c r="BJ3672" s="13"/>
      <c r="BK3672" s="13"/>
      <c r="BL3672" s="13"/>
      <c r="BM3672" s="13"/>
      <c r="BN3672" s="13"/>
    </row>
    <row r="3673" spans="1:66" x14ac:dyDescent="0.25">
      <c r="A3673" s="10"/>
      <c r="B3673" s="10"/>
      <c r="C3673" s="10"/>
      <c r="D3673" s="10"/>
      <c r="E3673" s="10"/>
      <c r="F3673" s="10"/>
      <c r="G3673" s="10"/>
      <c r="H3673" s="10"/>
      <c r="I3673" s="10"/>
      <c r="J3673" s="10"/>
      <c r="K3673" s="11"/>
      <c r="L3673" s="11"/>
      <c r="M3673" s="12"/>
      <c r="N3673" s="12"/>
      <c r="O3673" s="12"/>
      <c r="P3673" s="12"/>
      <c r="Q3673" s="12"/>
      <c r="R3673" s="12"/>
      <c r="S3673" s="12"/>
      <c r="T3673" s="12"/>
      <c r="U3673" s="12"/>
      <c r="V3673" s="12"/>
      <c r="W3673" s="12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2"/>
      <c r="AS3673" s="12"/>
      <c r="AT3673" s="12"/>
      <c r="AU3673" s="12"/>
      <c r="AV3673" s="12"/>
      <c r="AW3673" s="12"/>
      <c r="AX3673" s="12"/>
      <c r="AY3673" s="12"/>
      <c r="AZ3673" s="12"/>
      <c r="BA3673" s="12"/>
      <c r="BB3673" s="12"/>
      <c r="BC3673" s="12"/>
      <c r="BD3673" s="12"/>
      <c r="BE3673" s="12"/>
      <c r="BF3673" s="12"/>
      <c r="BG3673" s="12"/>
      <c r="BH3673" s="12"/>
      <c r="BI3673" s="12"/>
      <c r="BJ3673" s="13"/>
      <c r="BK3673" s="13"/>
      <c r="BL3673" s="13"/>
      <c r="BM3673" s="13"/>
      <c r="BN3673" s="13"/>
    </row>
    <row r="3674" spans="1:66" x14ac:dyDescent="0.25">
      <c r="A3674" s="10"/>
      <c r="B3674" s="10"/>
      <c r="C3674" s="10"/>
      <c r="D3674" s="10"/>
      <c r="E3674" s="10"/>
      <c r="F3674" s="10"/>
      <c r="G3674" s="10"/>
      <c r="H3674" s="10"/>
      <c r="I3674" s="10"/>
      <c r="J3674" s="10"/>
      <c r="K3674" s="11"/>
      <c r="L3674" s="11"/>
      <c r="M3674" s="12"/>
      <c r="N3674" s="12"/>
      <c r="O3674" s="12"/>
      <c r="P3674" s="12"/>
      <c r="Q3674" s="12"/>
      <c r="R3674" s="12"/>
      <c r="S3674" s="12"/>
      <c r="T3674" s="12"/>
      <c r="U3674" s="12"/>
      <c r="V3674" s="12"/>
      <c r="W3674" s="12"/>
      <c r="X3674" s="12"/>
      <c r="Y3674" s="12"/>
      <c r="Z3674" s="12"/>
      <c r="AA3674" s="12"/>
      <c r="AB3674" s="12"/>
      <c r="AC3674" s="12"/>
      <c r="AD3674" s="12"/>
      <c r="AE3674" s="12"/>
      <c r="AF3674" s="12"/>
      <c r="AG3674" s="12"/>
      <c r="AH3674" s="12"/>
      <c r="AI3674" s="12"/>
      <c r="AJ3674" s="12"/>
      <c r="AK3674" s="12"/>
      <c r="AL3674" s="12"/>
      <c r="AM3674" s="12"/>
      <c r="AN3674" s="12"/>
      <c r="AO3674" s="12"/>
      <c r="AP3674" s="12"/>
      <c r="AQ3674" s="12"/>
      <c r="AR3674" s="12"/>
      <c r="AS3674" s="12"/>
      <c r="AT3674" s="12"/>
      <c r="AU3674" s="12"/>
      <c r="AV3674" s="12"/>
      <c r="AW3674" s="12"/>
      <c r="AX3674" s="12"/>
      <c r="AY3674" s="12"/>
      <c r="AZ3674" s="12"/>
      <c r="BA3674" s="12"/>
      <c r="BB3674" s="12"/>
      <c r="BC3674" s="12"/>
      <c r="BD3674" s="12"/>
      <c r="BE3674" s="12"/>
      <c r="BF3674" s="12"/>
      <c r="BG3674" s="12"/>
      <c r="BH3674" s="12"/>
      <c r="BI3674" s="12"/>
      <c r="BJ3674" s="13"/>
      <c r="BK3674" s="13"/>
      <c r="BL3674" s="13"/>
      <c r="BM3674" s="13"/>
      <c r="BN3674" s="13"/>
    </row>
    <row r="3675" spans="1:66" x14ac:dyDescent="0.25">
      <c r="A3675" s="10"/>
      <c r="B3675" s="10"/>
      <c r="C3675" s="10"/>
      <c r="D3675" s="10"/>
      <c r="E3675" s="10"/>
      <c r="F3675" s="10"/>
      <c r="G3675" s="10"/>
      <c r="H3675" s="10"/>
      <c r="I3675" s="10"/>
      <c r="J3675" s="10"/>
      <c r="K3675" s="11"/>
      <c r="L3675" s="11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/>
      <c r="W3675" s="12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2"/>
      <c r="AS3675" s="12"/>
      <c r="AT3675" s="12"/>
      <c r="AU3675" s="12"/>
      <c r="AV3675" s="12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12"/>
      <c r="BG3675" s="12"/>
      <c r="BH3675" s="12"/>
      <c r="BI3675" s="12"/>
      <c r="BJ3675" s="13"/>
      <c r="BK3675" s="13"/>
      <c r="BL3675" s="13"/>
      <c r="BM3675" s="13"/>
      <c r="BN3675" s="13"/>
    </row>
    <row r="3676" spans="1:66" x14ac:dyDescent="0.25">
      <c r="A3676" s="10"/>
      <c r="B3676" s="10"/>
      <c r="C3676" s="10"/>
      <c r="D3676" s="10"/>
      <c r="E3676" s="10"/>
      <c r="F3676" s="10"/>
      <c r="G3676" s="10"/>
      <c r="H3676" s="10"/>
      <c r="I3676" s="10"/>
      <c r="J3676" s="10"/>
      <c r="K3676" s="11"/>
      <c r="L3676" s="11"/>
      <c r="M3676" s="12"/>
      <c r="N3676" s="12"/>
      <c r="O3676" s="12"/>
      <c r="P3676" s="12"/>
      <c r="Q3676" s="12"/>
      <c r="R3676" s="12"/>
      <c r="S3676" s="12"/>
      <c r="T3676" s="12"/>
      <c r="U3676" s="12"/>
      <c r="V3676" s="12"/>
      <c r="W3676" s="12"/>
      <c r="X3676" s="12"/>
      <c r="Y3676" s="12"/>
      <c r="Z3676" s="12"/>
      <c r="AA3676" s="12"/>
      <c r="AB3676" s="12"/>
      <c r="AC3676" s="12"/>
      <c r="AD3676" s="12"/>
      <c r="AE3676" s="12"/>
      <c r="AF3676" s="12"/>
      <c r="AG3676" s="12"/>
      <c r="AH3676" s="12"/>
      <c r="AI3676" s="12"/>
      <c r="AJ3676" s="12"/>
      <c r="AK3676" s="12"/>
      <c r="AL3676" s="12"/>
      <c r="AM3676" s="12"/>
      <c r="AN3676" s="12"/>
      <c r="AO3676" s="12"/>
      <c r="AP3676" s="12"/>
      <c r="AQ3676" s="12"/>
      <c r="AR3676" s="12"/>
      <c r="AS3676" s="12"/>
      <c r="AT3676" s="12"/>
      <c r="AU3676" s="12"/>
      <c r="AV3676" s="12"/>
      <c r="AW3676" s="12"/>
      <c r="AX3676" s="12"/>
      <c r="AY3676" s="12"/>
      <c r="AZ3676" s="12"/>
      <c r="BA3676" s="12"/>
      <c r="BB3676" s="12"/>
      <c r="BC3676" s="12"/>
      <c r="BD3676" s="12"/>
      <c r="BE3676" s="12"/>
      <c r="BF3676" s="12"/>
      <c r="BG3676" s="12"/>
      <c r="BH3676" s="12"/>
      <c r="BI3676" s="12"/>
      <c r="BJ3676" s="13"/>
      <c r="BK3676" s="13"/>
      <c r="BL3676" s="13"/>
      <c r="BM3676" s="13"/>
      <c r="BN3676" s="13"/>
    </row>
    <row r="3677" spans="1:66" x14ac:dyDescent="0.25">
      <c r="A3677" s="10"/>
      <c r="B3677" s="10"/>
      <c r="C3677" s="10"/>
      <c r="D3677" s="10"/>
      <c r="E3677" s="10"/>
      <c r="F3677" s="10"/>
      <c r="G3677" s="10"/>
      <c r="H3677" s="10"/>
      <c r="I3677" s="10"/>
      <c r="J3677" s="10"/>
      <c r="K3677" s="11"/>
      <c r="L3677" s="11"/>
      <c r="M3677" s="12"/>
      <c r="N3677" s="12"/>
      <c r="O3677" s="12"/>
      <c r="P3677" s="12"/>
      <c r="Q3677" s="12"/>
      <c r="R3677" s="12"/>
      <c r="S3677" s="12"/>
      <c r="T3677" s="12"/>
      <c r="U3677" s="12"/>
      <c r="V3677" s="12"/>
      <c r="W3677" s="12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2"/>
      <c r="AS3677" s="12"/>
      <c r="AT3677" s="12"/>
      <c r="AU3677" s="12"/>
      <c r="AV3677" s="12"/>
      <c r="AW3677" s="12"/>
      <c r="AX3677" s="12"/>
      <c r="AY3677" s="12"/>
      <c r="AZ3677" s="12"/>
      <c r="BA3677" s="12"/>
      <c r="BB3677" s="12"/>
      <c r="BC3677" s="12"/>
      <c r="BD3677" s="12"/>
      <c r="BE3677" s="12"/>
      <c r="BF3677" s="12"/>
      <c r="BG3677" s="12"/>
      <c r="BH3677" s="12"/>
      <c r="BI3677" s="12"/>
      <c r="BJ3677" s="13"/>
      <c r="BK3677" s="13"/>
      <c r="BL3677" s="13"/>
      <c r="BM3677" s="13"/>
      <c r="BN3677" s="13"/>
    </row>
    <row r="3678" spans="1:66" x14ac:dyDescent="0.25">
      <c r="A3678" s="10"/>
      <c r="B3678" s="10"/>
      <c r="C3678" s="10"/>
      <c r="D3678" s="10"/>
      <c r="E3678" s="10"/>
      <c r="F3678" s="10"/>
      <c r="G3678" s="10"/>
      <c r="H3678" s="10"/>
      <c r="I3678" s="10"/>
      <c r="J3678" s="10"/>
      <c r="K3678" s="11"/>
      <c r="L3678" s="11"/>
      <c r="M3678" s="12"/>
      <c r="N3678" s="12"/>
      <c r="O3678" s="12"/>
      <c r="P3678" s="12"/>
      <c r="Q3678" s="12"/>
      <c r="R3678" s="12"/>
      <c r="S3678" s="12"/>
      <c r="T3678" s="12"/>
      <c r="U3678" s="12"/>
      <c r="V3678" s="12"/>
      <c r="W3678" s="12"/>
      <c r="X3678" s="12"/>
      <c r="Y3678" s="12"/>
      <c r="Z3678" s="12"/>
      <c r="AA3678" s="12"/>
      <c r="AB3678" s="12"/>
      <c r="AC3678" s="12"/>
      <c r="AD3678" s="12"/>
      <c r="AE3678" s="12"/>
      <c r="AF3678" s="12"/>
      <c r="AG3678" s="12"/>
      <c r="AH3678" s="12"/>
      <c r="AI3678" s="12"/>
      <c r="AJ3678" s="12"/>
      <c r="AK3678" s="12"/>
      <c r="AL3678" s="12"/>
      <c r="AM3678" s="12"/>
      <c r="AN3678" s="12"/>
      <c r="AO3678" s="12"/>
      <c r="AP3678" s="12"/>
      <c r="AQ3678" s="12"/>
      <c r="AR3678" s="12"/>
      <c r="AS3678" s="12"/>
      <c r="AT3678" s="12"/>
      <c r="AU3678" s="12"/>
      <c r="AV3678" s="12"/>
      <c r="AW3678" s="12"/>
      <c r="AX3678" s="12"/>
      <c r="AY3678" s="12"/>
      <c r="AZ3678" s="12"/>
      <c r="BA3678" s="12"/>
      <c r="BB3678" s="12"/>
      <c r="BC3678" s="12"/>
      <c r="BD3678" s="12"/>
      <c r="BE3678" s="12"/>
      <c r="BF3678" s="12"/>
      <c r="BG3678" s="12"/>
      <c r="BH3678" s="12"/>
      <c r="BI3678" s="12"/>
      <c r="BJ3678" s="13"/>
      <c r="BK3678" s="13"/>
      <c r="BL3678" s="13"/>
      <c r="BM3678" s="13"/>
      <c r="BN3678" s="13"/>
    </row>
    <row r="3679" spans="1:66" x14ac:dyDescent="0.25">
      <c r="A3679" s="10"/>
      <c r="B3679" s="10"/>
      <c r="C3679" s="10"/>
      <c r="D3679" s="10"/>
      <c r="E3679" s="10"/>
      <c r="F3679" s="10"/>
      <c r="G3679" s="10"/>
      <c r="H3679" s="10"/>
      <c r="I3679" s="10"/>
      <c r="J3679" s="10"/>
      <c r="K3679" s="11"/>
      <c r="L3679" s="11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  <c r="W3679" s="12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2"/>
      <c r="AS3679" s="12"/>
      <c r="AT3679" s="12"/>
      <c r="AU3679" s="12"/>
      <c r="AV3679" s="12"/>
      <c r="AW3679" s="12"/>
      <c r="AX3679" s="12"/>
      <c r="AY3679" s="12"/>
      <c r="AZ3679" s="12"/>
      <c r="BA3679" s="12"/>
      <c r="BB3679" s="12"/>
      <c r="BC3679" s="12"/>
      <c r="BD3679" s="12"/>
      <c r="BE3679" s="12"/>
      <c r="BF3679" s="12"/>
      <c r="BG3679" s="12"/>
      <c r="BH3679" s="12"/>
      <c r="BI3679" s="12"/>
      <c r="BJ3679" s="13"/>
      <c r="BK3679" s="13"/>
      <c r="BL3679" s="13"/>
      <c r="BM3679" s="13"/>
      <c r="BN3679" s="13"/>
    </row>
    <row r="3680" spans="1:66" x14ac:dyDescent="0.25">
      <c r="A3680" s="10"/>
      <c r="B3680" s="10"/>
      <c r="C3680" s="10"/>
      <c r="D3680" s="10"/>
      <c r="E3680" s="10"/>
      <c r="F3680" s="10"/>
      <c r="G3680" s="10"/>
      <c r="H3680" s="10"/>
      <c r="I3680" s="10"/>
      <c r="J3680" s="10"/>
      <c r="K3680" s="11"/>
      <c r="L3680" s="11"/>
      <c r="M3680" s="12"/>
      <c r="N3680" s="12"/>
      <c r="O3680" s="12"/>
      <c r="P3680" s="12"/>
      <c r="Q3680" s="12"/>
      <c r="R3680" s="12"/>
      <c r="S3680" s="12"/>
      <c r="T3680" s="12"/>
      <c r="U3680" s="12"/>
      <c r="V3680" s="12"/>
      <c r="W3680" s="12"/>
      <c r="X3680" s="12"/>
      <c r="Y3680" s="12"/>
      <c r="Z3680" s="12"/>
      <c r="AA3680" s="12"/>
      <c r="AB3680" s="12"/>
      <c r="AC3680" s="12"/>
      <c r="AD3680" s="12"/>
      <c r="AE3680" s="12"/>
      <c r="AF3680" s="12"/>
      <c r="AG3680" s="12"/>
      <c r="AH3680" s="12"/>
      <c r="AI3680" s="12"/>
      <c r="AJ3680" s="12"/>
      <c r="AK3680" s="12"/>
      <c r="AL3680" s="12"/>
      <c r="AM3680" s="12"/>
      <c r="AN3680" s="12"/>
      <c r="AO3680" s="12"/>
      <c r="AP3680" s="12"/>
      <c r="AQ3680" s="12"/>
      <c r="AR3680" s="12"/>
      <c r="AS3680" s="12"/>
      <c r="AT3680" s="12"/>
      <c r="AU3680" s="12"/>
      <c r="AV3680" s="12"/>
      <c r="AW3680" s="12"/>
      <c r="AX3680" s="12"/>
      <c r="AY3680" s="12"/>
      <c r="AZ3680" s="12"/>
      <c r="BA3680" s="12"/>
      <c r="BB3680" s="12"/>
      <c r="BC3680" s="12"/>
      <c r="BD3680" s="12"/>
      <c r="BE3680" s="12"/>
      <c r="BF3680" s="12"/>
      <c r="BG3680" s="12"/>
      <c r="BH3680" s="12"/>
      <c r="BI3680" s="12"/>
      <c r="BJ3680" s="13"/>
      <c r="BK3680" s="13"/>
      <c r="BL3680" s="13"/>
      <c r="BM3680" s="13"/>
      <c r="BN3680" s="13"/>
    </row>
    <row r="3681" spans="1:66" x14ac:dyDescent="0.25">
      <c r="A3681" s="10"/>
      <c r="B3681" s="10"/>
      <c r="C3681" s="10"/>
      <c r="D3681" s="10"/>
      <c r="E3681" s="10"/>
      <c r="F3681" s="10"/>
      <c r="G3681" s="10"/>
      <c r="H3681" s="10"/>
      <c r="I3681" s="10"/>
      <c r="J3681" s="10"/>
      <c r="K3681" s="11"/>
      <c r="L3681" s="11"/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2"/>
      <c r="AS3681" s="12"/>
      <c r="AT3681" s="12"/>
      <c r="AU3681" s="12"/>
      <c r="AV3681" s="12"/>
      <c r="AW3681" s="12"/>
      <c r="AX3681" s="12"/>
      <c r="AY3681" s="12"/>
      <c r="AZ3681" s="12"/>
      <c r="BA3681" s="12"/>
      <c r="BB3681" s="12"/>
      <c r="BC3681" s="12"/>
      <c r="BD3681" s="12"/>
      <c r="BE3681" s="12"/>
      <c r="BF3681" s="12"/>
      <c r="BG3681" s="12"/>
      <c r="BH3681" s="12"/>
      <c r="BI3681" s="12"/>
      <c r="BJ3681" s="13"/>
      <c r="BK3681" s="13"/>
      <c r="BL3681" s="13"/>
      <c r="BM3681" s="13"/>
      <c r="BN3681" s="13"/>
    </row>
    <row r="3682" spans="1:66" x14ac:dyDescent="0.25">
      <c r="A3682" s="10"/>
      <c r="B3682" s="10"/>
      <c r="C3682" s="10"/>
      <c r="D3682" s="10"/>
      <c r="E3682" s="10"/>
      <c r="F3682" s="10"/>
      <c r="G3682" s="10"/>
      <c r="H3682" s="10"/>
      <c r="I3682" s="10"/>
      <c r="J3682" s="10"/>
      <c r="K3682" s="11"/>
      <c r="L3682" s="11"/>
      <c r="M3682" s="12"/>
      <c r="N3682" s="12"/>
      <c r="O3682" s="12"/>
      <c r="P3682" s="12"/>
      <c r="Q3682" s="12"/>
      <c r="R3682" s="12"/>
      <c r="S3682" s="12"/>
      <c r="T3682" s="12"/>
      <c r="U3682" s="12"/>
      <c r="V3682" s="12"/>
      <c r="W3682" s="12"/>
      <c r="X3682" s="12"/>
      <c r="Y3682" s="12"/>
      <c r="Z3682" s="12"/>
      <c r="AA3682" s="12"/>
      <c r="AB3682" s="12"/>
      <c r="AC3682" s="12"/>
      <c r="AD3682" s="12"/>
      <c r="AE3682" s="12"/>
      <c r="AF3682" s="12"/>
      <c r="AG3682" s="12"/>
      <c r="AH3682" s="12"/>
      <c r="AI3682" s="12"/>
      <c r="AJ3682" s="12"/>
      <c r="AK3682" s="12"/>
      <c r="AL3682" s="12"/>
      <c r="AM3682" s="12"/>
      <c r="AN3682" s="12"/>
      <c r="AO3682" s="12"/>
      <c r="AP3682" s="12"/>
      <c r="AQ3682" s="12"/>
      <c r="AR3682" s="12"/>
      <c r="AS3682" s="12"/>
      <c r="AT3682" s="12"/>
      <c r="AU3682" s="12"/>
      <c r="AV3682" s="12"/>
      <c r="AW3682" s="12"/>
      <c r="AX3682" s="12"/>
      <c r="AY3682" s="12"/>
      <c r="AZ3682" s="12"/>
      <c r="BA3682" s="12"/>
      <c r="BB3682" s="12"/>
      <c r="BC3682" s="12"/>
      <c r="BD3682" s="12"/>
      <c r="BE3682" s="12"/>
      <c r="BF3682" s="12"/>
      <c r="BG3682" s="12"/>
      <c r="BH3682" s="12"/>
      <c r="BI3682" s="12"/>
      <c r="BJ3682" s="13"/>
      <c r="BK3682" s="13"/>
      <c r="BL3682" s="13"/>
      <c r="BM3682" s="13"/>
      <c r="BN3682" s="13"/>
    </row>
    <row r="3683" spans="1:66" x14ac:dyDescent="0.25">
      <c r="A3683" s="10"/>
      <c r="B3683" s="10"/>
      <c r="C3683" s="10"/>
      <c r="D3683" s="10"/>
      <c r="E3683" s="10"/>
      <c r="F3683" s="10"/>
      <c r="G3683" s="10"/>
      <c r="H3683" s="10"/>
      <c r="I3683" s="10"/>
      <c r="J3683" s="10"/>
      <c r="K3683" s="11"/>
      <c r="L3683" s="11"/>
      <c r="M3683" s="12"/>
      <c r="N3683" s="12"/>
      <c r="O3683" s="12"/>
      <c r="P3683" s="12"/>
      <c r="Q3683" s="12"/>
      <c r="R3683" s="12"/>
      <c r="S3683" s="12"/>
      <c r="T3683" s="12"/>
      <c r="U3683" s="12"/>
      <c r="V3683" s="12"/>
      <c r="W3683" s="12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2"/>
      <c r="AS3683" s="12"/>
      <c r="AT3683" s="12"/>
      <c r="AU3683" s="12"/>
      <c r="AV3683" s="12"/>
      <c r="AW3683" s="12"/>
      <c r="AX3683" s="12"/>
      <c r="AY3683" s="12"/>
      <c r="AZ3683" s="12"/>
      <c r="BA3683" s="12"/>
      <c r="BB3683" s="12"/>
      <c r="BC3683" s="12"/>
      <c r="BD3683" s="12"/>
      <c r="BE3683" s="12"/>
      <c r="BF3683" s="12"/>
      <c r="BG3683" s="12"/>
      <c r="BH3683" s="12"/>
      <c r="BI3683" s="12"/>
      <c r="BJ3683" s="13"/>
      <c r="BK3683" s="13"/>
      <c r="BL3683" s="13"/>
      <c r="BM3683" s="13"/>
      <c r="BN3683" s="13"/>
    </row>
    <row r="3684" spans="1:66" x14ac:dyDescent="0.25">
      <c r="A3684" s="10"/>
      <c r="B3684" s="10"/>
      <c r="C3684" s="10"/>
      <c r="D3684" s="10"/>
      <c r="E3684" s="10"/>
      <c r="F3684" s="10"/>
      <c r="G3684" s="10"/>
      <c r="H3684" s="10"/>
      <c r="I3684" s="10"/>
      <c r="J3684" s="10"/>
      <c r="K3684" s="11"/>
      <c r="L3684" s="11"/>
      <c r="M3684" s="12"/>
      <c r="N3684" s="12"/>
      <c r="O3684" s="12"/>
      <c r="P3684" s="12"/>
      <c r="Q3684" s="12"/>
      <c r="R3684" s="12"/>
      <c r="S3684" s="12"/>
      <c r="T3684" s="12"/>
      <c r="U3684" s="12"/>
      <c r="V3684" s="12"/>
      <c r="W3684" s="12"/>
      <c r="X3684" s="12"/>
      <c r="Y3684" s="12"/>
      <c r="Z3684" s="12"/>
      <c r="AA3684" s="12"/>
      <c r="AB3684" s="12"/>
      <c r="AC3684" s="12"/>
      <c r="AD3684" s="12"/>
      <c r="AE3684" s="12"/>
      <c r="AF3684" s="12"/>
      <c r="AG3684" s="12"/>
      <c r="AH3684" s="12"/>
      <c r="AI3684" s="12"/>
      <c r="AJ3684" s="12"/>
      <c r="AK3684" s="12"/>
      <c r="AL3684" s="12"/>
      <c r="AM3684" s="12"/>
      <c r="AN3684" s="12"/>
      <c r="AO3684" s="12"/>
      <c r="AP3684" s="12"/>
      <c r="AQ3684" s="12"/>
      <c r="AR3684" s="12"/>
      <c r="AS3684" s="12"/>
      <c r="AT3684" s="12"/>
      <c r="AU3684" s="12"/>
      <c r="AV3684" s="12"/>
      <c r="AW3684" s="12"/>
      <c r="AX3684" s="12"/>
      <c r="AY3684" s="12"/>
      <c r="AZ3684" s="12"/>
      <c r="BA3684" s="12"/>
      <c r="BB3684" s="12"/>
      <c r="BC3684" s="12"/>
      <c r="BD3684" s="12"/>
      <c r="BE3684" s="12"/>
      <c r="BF3684" s="12"/>
      <c r="BG3684" s="12"/>
      <c r="BH3684" s="12"/>
      <c r="BI3684" s="12"/>
      <c r="BJ3684" s="13"/>
      <c r="BK3684" s="13"/>
      <c r="BL3684" s="13"/>
      <c r="BM3684" s="13"/>
      <c r="BN3684" s="13"/>
    </row>
    <row r="3685" spans="1:66" x14ac:dyDescent="0.25">
      <c r="A3685" s="10"/>
      <c r="B3685" s="10"/>
      <c r="C3685" s="10"/>
      <c r="D3685" s="10"/>
      <c r="E3685" s="10"/>
      <c r="F3685" s="10"/>
      <c r="G3685" s="10"/>
      <c r="H3685" s="10"/>
      <c r="I3685" s="10"/>
      <c r="J3685" s="10"/>
      <c r="K3685" s="11"/>
      <c r="L3685" s="11"/>
      <c r="M3685" s="12"/>
      <c r="N3685" s="12"/>
      <c r="O3685" s="12"/>
      <c r="P3685" s="12"/>
      <c r="Q3685" s="12"/>
      <c r="R3685" s="12"/>
      <c r="S3685" s="12"/>
      <c r="T3685" s="12"/>
      <c r="U3685" s="12"/>
      <c r="V3685" s="12"/>
      <c r="W3685" s="12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2"/>
      <c r="AS3685" s="12"/>
      <c r="AT3685" s="12"/>
      <c r="AU3685" s="12"/>
      <c r="AV3685" s="12"/>
      <c r="AW3685" s="12"/>
      <c r="AX3685" s="12"/>
      <c r="AY3685" s="12"/>
      <c r="AZ3685" s="12"/>
      <c r="BA3685" s="12"/>
      <c r="BB3685" s="12"/>
      <c r="BC3685" s="12"/>
      <c r="BD3685" s="12"/>
      <c r="BE3685" s="12"/>
      <c r="BF3685" s="12"/>
      <c r="BG3685" s="12"/>
      <c r="BH3685" s="12"/>
      <c r="BI3685" s="12"/>
      <c r="BJ3685" s="13"/>
      <c r="BK3685" s="13"/>
      <c r="BL3685" s="13"/>
      <c r="BM3685" s="13"/>
      <c r="BN3685" s="13"/>
    </row>
    <row r="3686" spans="1:66" x14ac:dyDescent="0.25">
      <c r="A3686" s="10"/>
      <c r="B3686" s="10"/>
      <c r="C3686" s="10"/>
      <c r="D3686" s="10"/>
      <c r="E3686" s="10"/>
      <c r="F3686" s="10"/>
      <c r="G3686" s="10"/>
      <c r="H3686" s="10"/>
      <c r="I3686" s="10"/>
      <c r="J3686" s="10"/>
      <c r="K3686" s="11"/>
      <c r="L3686" s="11"/>
      <c r="M3686" s="12"/>
      <c r="N3686" s="12"/>
      <c r="O3686" s="12"/>
      <c r="P3686" s="12"/>
      <c r="Q3686" s="12"/>
      <c r="R3686" s="12"/>
      <c r="S3686" s="12"/>
      <c r="T3686" s="12"/>
      <c r="U3686" s="12"/>
      <c r="V3686" s="12"/>
      <c r="W3686" s="12"/>
      <c r="X3686" s="12"/>
      <c r="Y3686" s="12"/>
      <c r="Z3686" s="12"/>
      <c r="AA3686" s="12"/>
      <c r="AB3686" s="12"/>
      <c r="AC3686" s="12"/>
      <c r="AD3686" s="12"/>
      <c r="AE3686" s="12"/>
      <c r="AF3686" s="12"/>
      <c r="AG3686" s="12"/>
      <c r="AH3686" s="12"/>
      <c r="AI3686" s="12"/>
      <c r="AJ3686" s="12"/>
      <c r="AK3686" s="12"/>
      <c r="AL3686" s="12"/>
      <c r="AM3686" s="12"/>
      <c r="AN3686" s="12"/>
      <c r="AO3686" s="12"/>
      <c r="AP3686" s="12"/>
      <c r="AQ3686" s="12"/>
      <c r="AR3686" s="12"/>
      <c r="AS3686" s="12"/>
      <c r="AT3686" s="12"/>
      <c r="AU3686" s="12"/>
      <c r="AV3686" s="12"/>
      <c r="AW3686" s="12"/>
      <c r="AX3686" s="12"/>
      <c r="AY3686" s="12"/>
      <c r="AZ3686" s="12"/>
      <c r="BA3686" s="12"/>
      <c r="BB3686" s="12"/>
      <c r="BC3686" s="12"/>
      <c r="BD3686" s="12"/>
      <c r="BE3686" s="12"/>
      <c r="BF3686" s="12"/>
      <c r="BG3686" s="12"/>
      <c r="BH3686" s="12"/>
      <c r="BI3686" s="12"/>
      <c r="BJ3686" s="13"/>
      <c r="BK3686" s="13"/>
      <c r="BL3686" s="13"/>
      <c r="BM3686" s="13"/>
      <c r="BN3686" s="13"/>
    </row>
    <row r="3687" spans="1:66" x14ac:dyDescent="0.25">
      <c r="A3687" s="10"/>
      <c r="B3687" s="10"/>
      <c r="C3687" s="10"/>
      <c r="D3687" s="10"/>
      <c r="E3687" s="10"/>
      <c r="F3687" s="10"/>
      <c r="G3687" s="10"/>
      <c r="H3687" s="10"/>
      <c r="I3687" s="10"/>
      <c r="J3687" s="10"/>
      <c r="K3687" s="11"/>
      <c r="L3687" s="11"/>
      <c r="M3687" s="12"/>
      <c r="N3687" s="12"/>
      <c r="O3687" s="12"/>
      <c r="P3687" s="12"/>
      <c r="Q3687" s="12"/>
      <c r="R3687" s="12"/>
      <c r="S3687" s="12"/>
      <c r="T3687" s="12"/>
      <c r="U3687" s="12"/>
      <c r="V3687" s="12"/>
      <c r="W3687" s="12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2"/>
      <c r="AS3687" s="12"/>
      <c r="AT3687" s="12"/>
      <c r="AU3687" s="12"/>
      <c r="AV3687" s="12"/>
      <c r="AW3687" s="12"/>
      <c r="AX3687" s="12"/>
      <c r="AY3687" s="12"/>
      <c r="AZ3687" s="12"/>
      <c r="BA3687" s="12"/>
      <c r="BB3687" s="12"/>
      <c r="BC3687" s="12"/>
      <c r="BD3687" s="12"/>
      <c r="BE3687" s="12"/>
      <c r="BF3687" s="12"/>
      <c r="BG3687" s="12"/>
      <c r="BH3687" s="12"/>
      <c r="BI3687" s="12"/>
      <c r="BJ3687" s="13"/>
      <c r="BK3687" s="13"/>
      <c r="BL3687" s="13"/>
      <c r="BM3687" s="13"/>
      <c r="BN3687" s="13"/>
    </row>
    <row r="3688" spans="1:66" x14ac:dyDescent="0.25">
      <c r="A3688" s="10"/>
      <c r="B3688" s="10"/>
      <c r="C3688" s="10"/>
      <c r="D3688" s="10"/>
      <c r="E3688" s="10"/>
      <c r="F3688" s="10"/>
      <c r="G3688" s="10"/>
      <c r="H3688" s="10"/>
      <c r="I3688" s="10"/>
      <c r="J3688" s="10"/>
      <c r="K3688" s="11"/>
      <c r="L3688" s="11"/>
      <c r="M3688" s="12"/>
      <c r="N3688" s="12"/>
      <c r="O3688" s="12"/>
      <c r="P3688" s="12"/>
      <c r="Q3688" s="12"/>
      <c r="R3688" s="12"/>
      <c r="S3688" s="12"/>
      <c r="T3688" s="12"/>
      <c r="U3688" s="12"/>
      <c r="V3688" s="12"/>
      <c r="W3688" s="12"/>
      <c r="X3688" s="12"/>
      <c r="Y3688" s="12"/>
      <c r="Z3688" s="12"/>
      <c r="AA3688" s="12"/>
      <c r="AB3688" s="12"/>
      <c r="AC3688" s="12"/>
      <c r="AD3688" s="12"/>
      <c r="AE3688" s="12"/>
      <c r="AF3688" s="12"/>
      <c r="AG3688" s="12"/>
      <c r="AH3688" s="12"/>
      <c r="AI3688" s="12"/>
      <c r="AJ3688" s="12"/>
      <c r="AK3688" s="12"/>
      <c r="AL3688" s="12"/>
      <c r="AM3688" s="12"/>
      <c r="AN3688" s="12"/>
      <c r="AO3688" s="12"/>
      <c r="AP3688" s="12"/>
      <c r="AQ3688" s="12"/>
      <c r="AR3688" s="12"/>
      <c r="AS3688" s="12"/>
      <c r="AT3688" s="12"/>
      <c r="AU3688" s="12"/>
      <c r="AV3688" s="12"/>
      <c r="AW3688" s="12"/>
      <c r="AX3688" s="12"/>
      <c r="AY3688" s="12"/>
      <c r="AZ3688" s="12"/>
      <c r="BA3688" s="12"/>
      <c r="BB3688" s="12"/>
      <c r="BC3688" s="12"/>
      <c r="BD3688" s="12"/>
      <c r="BE3688" s="12"/>
      <c r="BF3688" s="12"/>
      <c r="BG3688" s="12"/>
      <c r="BH3688" s="12"/>
      <c r="BI3688" s="12"/>
      <c r="BJ3688" s="13"/>
      <c r="BK3688" s="13"/>
      <c r="BL3688" s="13"/>
      <c r="BM3688" s="13"/>
      <c r="BN3688" s="13"/>
    </row>
    <row r="3689" spans="1:66" x14ac:dyDescent="0.25">
      <c r="A3689" s="10"/>
      <c r="B3689" s="10"/>
      <c r="C3689" s="10"/>
      <c r="D3689" s="10"/>
      <c r="E3689" s="10"/>
      <c r="F3689" s="10"/>
      <c r="G3689" s="10"/>
      <c r="H3689" s="10"/>
      <c r="I3689" s="10"/>
      <c r="J3689" s="10"/>
      <c r="K3689" s="11"/>
      <c r="L3689" s="11"/>
      <c r="M3689" s="12"/>
      <c r="N3689" s="12"/>
      <c r="O3689" s="12"/>
      <c r="P3689" s="12"/>
      <c r="Q3689" s="12"/>
      <c r="R3689" s="12"/>
      <c r="S3689" s="12"/>
      <c r="T3689" s="12"/>
      <c r="U3689" s="12"/>
      <c r="V3689" s="12"/>
      <c r="W3689" s="12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2"/>
      <c r="AS3689" s="12"/>
      <c r="AT3689" s="12"/>
      <c r="AU3689" s="12"/>
      <c r="AV3689" s="12"/>
      <c r="AW3689" s="12"/>
      <c r="AX3689" s="12"/>
      <c r="AY3689" s="12"/>
      <c r="AZ3689" s="12"/>
      <c r="BA3689" s="12"/>
      <c r="BB3689" s="12"/>
      <c r="BC3689" s="12"/>
      <c r="BD3689" s="12"/>
      <c r="BE3689" s="12"/>
      <c r="BF3689" s="12"/>
      <c r="BG3689" s="12"/>
      <c r="BH3689" s="12"/>
      <c r="BI3689" s="12"/>
      <c r="BJ3689" s="13"/>
      <c r="BK3689" s="13"/>
      <c r="BL3689" s="13"/>
      <c r="BM3689" s="13"/>
      <c r="BN3689" s="13"/>
    </row>
    <row r="3690" spans="1:66" x14ac:dyDescent="0.25">
      <c r="A3690" s="10"/>
      <c r="B3690" s="10"/>
      <c r="C3690" s="10"/>
      <c r="D3690" s="10"/>
      <c r="E3690" s="10"/>
      <c r="F3690" s="10"/>
      <c r="G3690" s="10"/>
      <c r="H3690" s="10"/>
      <c r="I3690" s="10"/>
      <c r="J3690" s="10"/>
      <c r="K3690" s="11"/>
      <c r="L3690" s="11"/>
      <c r="M3690" s="12"/>
      <c r="N3690" s="12"/>
      <c r="O3690" s="12"/>
      <c r="P3690" s="12"/>
      <c r="Q3690" s="12"/>
      <c r="R3690" s="12"/>
      <c r="S3690" s="12"/>
      <c r="T3690" s="12"/>
      <c r="U3690" s="12"/>
      <c r="V3690" s="12"/>
      <c r="W3690" s="12"/>
      <c r="X3690" s="12"/>
      <c r="Y3690" s="12"/>
      <c r="Z3690" s="12"/>
      <c r="AA3690" s="12"/>
      <c r="AB3690" s="12"/>
      <c r="AC3690" s="12"/>
      <c r="AD3690" s="12"/>
      <c r="AE3690" s="12"/>
      <c r="AF3690" s="12"/>
      <c r="AG3690" s="12"/>
      <c r="AH3690" s="12"/>
      <c r="AI3690" s="12"/>
      <c r="AJ3690" s="12"/>
      <c r="AK3690" s="12"/>
      <c r="AL3690" s="12"/>
      <c r="AM3690" s="12"/>
      <c r="AN3690" s="12"/>
      <c r="AO3690" s="12"/>
      <c r="AP3690" s="12"/>
      <c r="AQ3690" s="12"/>
      <c r="AR3690" s="12"/>
      <c r="AS3690" s="12"/>
      <c r="AT3690" s="12"/>
      <c r="AU3690" s="12"/>
      <c r="AV3690" s="12"/>
      <c r="AW3690" s="12"/>
      <c r="AX3690" s="12"/>
      <c r="AY3690" s="12"/>
      <c r="AZ3690" s="12"/>
      <c r="BA3690" s="12"/>
      <c r="BB3690" s="12"/>
      <c r="BC3690" s="12"/>
      <c r="BD3690" s="12"/>
      <c r="BE3690" s="12"/>
      <c r="BF3690" s="12"/>
      <c r="BG3690" s="12"/>
      <c r="BH3690" s="12"/>
      <c r="BI3690" s="12"/>
      <c r="BJ3690" s="13"/>
      <c r="BK3690" s="13"/>
      <c r="BL3690" s="13"/>
      <c r="BM3690" s="13"/>
      <c r="BN3690" s="13"/>
    </row>
    <row r="3691" spans="1:66" x14ac:dyDescent="0.25">
      <c r="A3691" s="10"/>
      <c r="B3691" s="10"/>
      <c r="C3691" s="10"/>
      <c r="D3691" s="10"/>
      <c r="E3691" s="10"/>
      <c r="F3691" s="10"/>
      <c r="G3691" s="10"/>
      <c r="H3691" s="10"/>
      <c r="I3691" s="10"/>
      <c r="J3691" s="10"/>
      <c r="K3691" s="11"/>
      <c r="L3691" s="11"/>
      <c r="M3691" s="12"/>
      <c r="N3691" s="12"/>
      <c r="O3691" s="12"/>
      <c r="P3691" s="12"/>
      <c r="Q3691" s="12"/>
      <c r="R3691" s="12"/>
      <c r="S3691" s="12"/>
      <c r="T3691" s="12"/>
      <c r="U3691" s="12"/>
      <c r="V3691" s="12"/>
      <c r="W3691" s="12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2"/>
      <c r="AS3691" s="12"/>
      <c r="AT3691" s="12"/>
      <c r="AU3691" s="12"/>
      <c r="AV3691" s="12"/>
      <c r="AW3691" s="12"/>
      <c r="AX3691" s="12"/>
      <c r="AY3691" s="12"/>
      <c r="AZ3691" s="12"/>
      <c r="BA3691" s="12"/>
      <c r="BB3691" s="12"/>
      <c r="BC3691" s="12"/>
      <c r="BD3691" s="12"/>
      <c r="BE3691" s="12"/>
      <c r="BF3691" s="12"/>
      <c r="BG3691" s="12"/>
      <c r="BH3691" s="12"/>
      <c r="BI3691" s="12"/>
      <c r="BJ3691" s="13"/>
      <c r="BK3691" s="13"/>
      <c r="BL3691" s="13"/>
      <c r="BM3691" s="13"/>
      <c r="BN3691" s="13"/>
    </row>
    <row r="3692" spans="1:66" x14ac:dyDescent="0.25">
      <c r="A3692" s="10"/>
      <c r="B3692" s="10"/>
      <c r="C3692" s="10"/>
      <c r="D3692" s="10"/>
      <c r="E3692" s="10"/>
      <c r="F3692" s="10"/>
      <c r="G3692" s="10"/>
      <c r="H3692" s="10"/>
      <c r="I3692" s="10"/>
      <c r="J3692" s="10"/>
      <c r="K3692" s="11"/>
      <c r="L3692" s="11"/>
      <c r="M3692" s="12"/>
      <c r="N3692" s="12"/>
      <c r="O3692" s="12"/>
      <c r="P3692" s="12"/>
      <c r="Q3692" s="12"/>
      <c r="R3692" s="12"/>
      <c r="S3692" s="12"/>
      <c r="T3692" s="12"/>
      <c r="U3692" s="12"/>
      <c r="V3692" s="12"/>
      <c r="W3692" s="12"/>
      <c r="X3692" s="12"/>
      <c r="Y3692" s="12"/>
      <c r="Z3692" s="12"/>
      <c r="AA3692" s="12"/>
      <c r="AB3692" s="12"/>
      <c r="AC3692" s="12"/>
      <c r="AD3692" s="12"/>
      <c r="AE3692" s="12"/>
      <c r="AF3692" s="12"/>
      <c r="AG3692" s="12"/>
      <c r="AH3692" s="12"/>
      <c r="AI3692" s="12"/>
      <c r="AJ3692" s="12"/>
      <c r="AK3692" s="12"/>
      <c r="AL3692" s="12"/>
      <c r="AM3692" s="12"/>
      <c r="AN3692" s="12"/>
      <c r="AO3692" s="12"/>
      <c r="AP3692" s="12"/>
      <c r="AQ3692" s="12"/>
      <c r="AR3692" s="12"/>
      <c r="AS3692" s="12"/>
      <c r="AT3692" s="12"/>
      <c r="AU3692" s="12"/>
      <c r="AV3692" s="12"/>
      <c r="AW3692" s="12"/>
      <c r="AX3692" s="12"/>
      <c r="AY3692" s="12"/>
      <c r="AZ3692" s="12"/>
      <c r="BA3692" s="12"/>
      <c r="BB3692" s="12"/>
      <c r="BC3692" s="12"/>
      <c r="BD3692" s="12"/>
      <c r="BE3692" s="12"/>
      <c r="BF3692" s="12"/>
      <c r="BG3692" s="12"/>
      <c r="BH3692" s="12"/>
      <c r="BI3692" s="12"/>
      <c r="BJ3692" s="13"/>
      <c r="BK3692" s="13"/>
      <c r="BL3692" s="13"/>
      <c r="BM3692" s="13"/>
      <c r="BN3692" s="13"/>
    </row>
    <row r="3693" spans="1:66" x14ac:dyDescent="0.25">
      <c r="A3693" s="10"/>
      <c r="B3693" s="10"/>
      <c r="C3693" s="10"/>
      <c r="D3693" s="10"/>
      <c r="E3693" s="10"/>
      <c r="F3693" s="10"/>
      <c r="G3693" s="10"/>
      <c r="H3693" s="10"/>
      <c r="I3693" s="10"/>
      <c r="J3693" s="10"/>
      <c r="K3693" s="11"/>
      <c r="L3693" s="11"/>
      <c r="M3693" s="12"/>
      <c r="N3693" s="12"/>
      <c r="O3693" s="12"/>
      <c r="P3693" s="12"/>
      <c r="Q3693" s="12"/>
      <c r="R3693" s="12"/>
      <c r="S3693" s="12"/>
      <c r="T3693" s="12"/>
      <c r="U3693" s="12"/>
      <c r="V3693" s="12"/>
      <c r="W3693" s="12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2"/>
      <c r="AS3693" s="12"/>
      <c r="AT3693" s="12"/>
      <c r="AU3693" s="12"/>
      <c r="AV3693" s="12"/>
      <c r="AW3693" s="12"/>
      <c r="AX3693" s="12"/>
      <c r="AY3693" s="12"/>
      <c r="AZ3693" s="12"/>
      <c r="BA3693" s="12"/>
      <c r="BB3693" s="12"/>
      <c r="BC3693" s="12"/>
      <c r="BD3693" s="12"/>
      <c r="BE3693" s="12"/>
      <c r="BF3693" s="12"/>
      <c r="BG3693" s="12"/>
      <c r="BH3693" s="12"/>
      <c r="BI3693" s="12"/>
      <c r="BJ3693" s="13"/>
      <c r="BK3693" s="13"/>
      <c r="BL3693" s="13"/>
      <c r="BM3693" s="13"/>
      <c r="BN3693" s="13"/>
    </row>
    <row r="3694" spans="1:66" x14ac:dyDescent="0.25">
      <c r="A3694" s="10"/>
      <c r="B3694" s="10"/>
      <c r="C3694" s="10"/>
      <c r="D3694" s="10"/>
      <c r="E3694" s="10"/>
      <c r="F3694" s="10"/>
      <c r="G3694" s="10"/>
      <c r="H3694" s="10"/>
      <c r="I3694" s="10"/>
      <c r="J3694" s="10"/>
      <c r="K3694" s="11"/>
      <c r="L3694" s="11"/>
      <c r="M3694" s="12"/>
      <c r="N3694" s="12"/>
      <c r="O3694" s="12"/>
      <c r="P3694" s="12"/>
      <c r="Q3694" s="12"/>
      <c r="R3694" s="12"/>
      <c r="S3694" s="12"/>
      <c r="T3694" s="12"/>
      <c r="U3694" s="12"/>
      <c r="V3694" s="12"/>
      <c r="W3694" s="12"/>
      <c r="X3694" s="12"/>
      <c r="Y3694" s="12"/>
      <c r="Z3694" s="12"/>
      <c r="AA3694" s="12"/>
      <c r="AB3694" s="12"/>
      <c r="AC3694" s="12"/>
      <c r="AD3694" s="12"/>
      <c r="AE3694" s="12"/>
      <c r="AF3694" s="12"/>
      <c r="AG3694" s="12"/>
      <c r="AH3694" s="12"/>
      <c r="AI3694" s="12"/>
      <c r="AJ3694" s="12"/>
      <c r="AK3694" s="12"/>
      <c r="AL3694" s="12"/>
      <c r="AM3694" s="12"/>
      <c r="AN3694" s="12"/>
      <c r="AO3694" s="12"/>
      <c r="AP3694" s="12"/>
      <c r="AQ3694" s="12"/>
      <c r="AR3694" s="12"/>
      <c r="AS3694" s="12"/>
      <c r="AT3694" s="12"/>
      <c r="AU3694" s="12"/>
      <c r="AV3694" s="12"/>
      <c r="AW3694" s="12"/>
      <c r="AX3694" s="12"/>
      <c r="AY3694" s="12"/>
      <c r="AZ3694" s="12"/>
      <c r="BA3694" s="12"/>
      <c r="BB3694" s="12"/>
      <c r="BC3694" s="12"/>
      <c r="BD3694" s="12"/>
      <c r="BE3694" s="12"/>
      <c r="BF3694" s="12"/>
      <c r="BG3694" s="12"/>
      <c r="BH3694" s="12"/>
      <c r="BI3694" s="12"/>
      <c r="BJ3694" s="13"/>
      <c r="BK3694" s="13"/>
      <c r="BL3694" s="13"/>
      <c r="BM3694" s="13"/>
      <c r="BN3694" s="13"/>
    </row>
    <row r="3695" spans="1:66" x14ac:dyDescent="0.25">
      <c r="A3695" s="10"/>
      <c r="B3695" s="10"/>
      <c r="C3695" s="10"/>
      <c r="D3695" s="10"/>
      <c r="E3695" s="10"/>
      <c r="F3695" s="10"/>
      <c r="G3695" s="10"/>
      <c r="H3695" s="10"/>
      <c r="I3695" s="10"/>
      <c r="J3695" s="10"/>
      <c r="K3695" s="11"/>
      <c r="L3695" s="11"/>
      <c r="M3695" s="12"/>
      <c r="N3695" s="12"/>
      <c r="O3695" s="12"/>
      <c r="P3695" s="12"/>
      <c r="Q3695" s="12"/>
      <c r="R3695" s="12"/>
      <c r="S3695" s="12"/>
      <c r="T3695" s="12"/>
      <c r="U3695" s="12"/>
      <c r="V3695" s="12"/>
      <c r="W3695" s="12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2"/>
      <c r="AS3695" s="12"/>
      <c r="AT3695" s="12"/>
      <c r="AU3695" s="12"/>
      <c r="AV3695" s="12"/>
      <c r="AW3695" s="12"/>
      <c r="AX3695" s="12"/>
      <c r="AY3695" s="12"/>
      <c r="AZ3695" s="12"/>
      <c r="BA3695" s="12"/>
      <c r="BB3695" s="12"/>
      <c r="BC3695" s="12"/>
      <c r="BD3695" s="12"/>
      <c r="BE3695" s="12"/>
      <c r="BF3695" s="12"/>
      <c r="BG3695" s="12"/>
      <c r="BH3695" s="12"/>
      <c r="BI3695" s="12"/>
      <c r="BJ3695" s="13"/>
      <c r="BK3695" s="13"/>
      <c r="BL3695" s="13"/>
      <c r="BM3695" s="13"/>
      <c r="BN3695" s="13"/>
    </row>
    <row r="3696" spans="1:66" x14ac:dyDescent="0.25">
      <c r="A3696" s="10"/>
      <c r="B3696" s="10"/>
      <c r="C3696" s="10"/>
      <c r="D3696" s="10"/>
      <c r="E3696" s="10"/>
      <c r="F3696" s="10"/>
      <c r="G3696" s="10"/>
      <c r="H3696" s="10"/>
      <c r="I3696" s="10"/>
      <c r="J3696" s="10"/>
      <c r="K3696" s="11"/>
      <c r="L3696" s="11"/>
      <c r="M3696" s="12"/>
      <c r="N3696" s="12"/>
      <c r="O3696" s="12"/>
      <c r="P3696" s="12"/>
      <c r="Q3696" s="12"/>
      <c r="R3696" s="12"/>
      <c r="S3696" s="12"/>
      <c r="T3696" s="12"/>
      <c r="U3696" s="12"/>
      <c r="V3696" s="12"/>
      <c r="W3696" s="12"/>
      <c r="X3696" s="12"/>
      <c r="Y3696" s="12"/>
      <c r="Z3696" s="12"/>
      <c r="AA3696" s="12"/>
      <c r="AB3696" s="12"/>
      <c r="AC3696" s="12"/>
      <c r="AD3696" s="12"/>
      <c r="AE3696" s="12"/>
      <c r="AF3696" s="12"/>
      <c r="AG3696" s="12"/>
      <c r="AH3696" s="12"/>
      <c r="AI3696" s="12"/>
      <c r="AJ3696" s="12"/>
      <c r="AK3696" s="12"/>
      <c r="AL3696" s="12"/>
      <c r="AM3696" s="12"/>
      <c r="AN3696" s="12"/>
      <c r="AO3696" s="12"/>
      <c r="AP3696" s="12"/>
      <c r="AQ3696" s="12"/>
      <c r="AR3696" s="12"/>
      <c r="AS3696" s="12"/>
      <c r="AT3696" s="12"/>
      <c r="AU3696" s="12"/>
      <c r="AV3696" s="12"/>
      <c r="AW3696" s="12"/>
      <c r="AX3696" s="12"/>
      <c r="AY3696" s="12"/>
      <c r="AZ3696" s="12"/>
      <c r="BA3696" s="12"/>
      <c r="BB3696" s="12"/>
      <c r="BC3696" s="12"/>
      <c r="BD3696" s="12"/>
      <c r="BE3696" s="12"/>
      <c r="BF3696" s="12"/>
      <c r="BG3696" s="12"/>
      <c r="BH3696" s="12"/>
      <c r="BI3696" s="12"/>
      <c r="BJ3696" s="13"/>
      <c r="BK3696" s="13"/>
      <c r="BL3696" s="13"/>
      <c r="BM3696" s="13"/>
      <c r="BN3696" s="13"/>
    </row>
    <row r="3697" spans="1:66" x14ac:dyDescent="0.25">
      <c r="A3697" s="10"/>
      <c r="B3697" s="10"/>
      <c r="C3697" s="10"/>
      <c r="D3697" s="10"/>
      <c r="E3697" s="10"/>
      <c r="F3697" s="10"/>
      <c r="G3697" s="10"/>
      <c r="H3697" s="10"/>
      <c r="I3697" s="10"/>
      <c r="J3697" s="10"/>
      <c r="K3697" s="11"/>
      <c r="L3697" s="11"/>
      <c r="M3697" s="12"/>
      <c r="N3697" s="12"/>
      <c r="O3697" s="12"/>
      <c r="P3697" s="12"/>
      <c r="Q3697" s="12"/>
      <c r="R3697" s="12"/>
      <c r="S3697" s="12"/>
      <c r="T3697" s="12"/>
      <c r="U3697" s="12"/>
      <c r="V3697" s="12"/>
      <c r="W3697" s="12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2"/>
      <c r="AS3697" s="12"/>
      <c r="AT3697" s="12"/>
      <c r="AU3697" s="12"/>
      <c r="AV3697" s="12"/>
      <c r="AW3697" s="12"/>
      <c r="AX3697" s="12"/>
      <c r="AY3697" s="12"/>
      <c r="AZ3697" s="12"/>
      <c r="BA3697" s="12"/>
      <c r="BB3697" s="12"/>
      <c r="BC3697" s="12"/>
      <c r="BD3697" s="12"/>
      <c r="BE3697" s="12"/>
      <c r="BF3697" s="12"/>
      <c r="BG3697" s="12"/>
      <c r="BH3697" s="12"/>
      <c r="BI3697" s="12"/>
      <c r="BJ3697" s="13"/>
      <c r="BK3697" s="13"/>
      <c r="BL3697" s="13"/>
      <c r="BM3697" s="13"/>
      <c r="BN3697" s="13"/>
    </row>
    <row r="3698" spans="1:66" x14ac:dyDescent="0.25">
      <c r="A3698" s="10"/>
      <c r="B3698" s="10"/>
      <c r="C3698" s="10"/>
      <c r="D3698" s="10"/>
      <c r="E3698" s="10"/>
      <c r="F3698" s="10"/>
      <c r="G3698" s="10"/>
      <c r="H3698" s="10"/>
      <c r="I3698" s="10"/>
      <c r="J3698" s="10"/>
      <c r="K3698" s="11"/>
      <c r="L3698" s="11"/>
      <c r="M3698" s="12"/>
      <c r="N3698" s="12"/>
      <c r="O3698" s="12"/>
      <c r="P3698" s="12"/>
      <c r="Q3698" s="12"/>
      <c r="R3698" s="12"/>
      <c r="S3698" s="12"/>
      <c r="T3698" s="12"/>
      <c r="U3698" s="12"/>
      <c r="V3698" s="12"/>
      <c r="W3698" s="12"/>
      <c r="X3698" s="12"/>
      <c r="Y3698" s="12"/>
      <c r="Z3698" s="12"/>
      <c r="AA3698" s="12"/>
      <c r="AB3698" s="12"/>
      <c r="AC3698" s="12"/>
      <c r="AD3698" s="12"/>
      <c r="AE3698" s="12"/>
      <c r="AF3698" s="12"/>
      <c r="AG3698" s="12"/>
      <c r="AH3698" s="12"/>
      <c r="AI3698" s="12"/>
      <c r="AJ3698" s="12"/>
      <c r="AK3698" s="12"/>
      <c r="AL3698" s="12"/>
      <c r="AM3698" s="12"/>
      <c r="AN3698" s="12"/>
      <c r="AO3698" s="12"/>
      <c r="AP3698" s="12"/>
      <c r="AQ3698" s="12"/>
      <c r="AR3698" s="12"/>
      <c r="AS3698" s="12"/>
      <c r="AT3698" s="12"/>
      <c r="AU3698" s="12"/>
      <c r="AV3698" s="12"/>
      <c r="AW3698" s="12"/>
      <c r="AX3698" s="12"/>
      <c r="AY3698" s="12"/>
      <c r="AZ3698" s="12"/>
      <c r="BA3698" s="12"/>
      <c r="BB3698" s="12"/>
      <c r="BC3698" s="12"/>
      <c r="BD3698" s="12"/>
      <c r="BE3698" s="12"/>
      <c r="BF3698" s="12"/>
      <c r="BG3698" s="12"/>
      <c r="BH3698" s="12"/>
      <c r="BI3698" s="12"/>
      <c r="BJ3698" s="13"/>
      <c r="BK3698" s="13"/>
      <c r="BL3698" s="13"/>
      <c r="BM3698" s="13"/>
      <c r="BN3698" s="13"/>
    </row>
    <row r="3699" spans="1:66" x14ac:dyDescent="0.25">
      <c r="A3699" s="10"/>
      <c r="B3699" s="10"/>
      <c r="C3699" s="10"/>
      <c r="D3699" s="10"/>
      <c r="E3699" s="10"/>
      <c r="F3699" s="10"/>
      <c r="G3699" s="10"/>
      <c r="H3699" s="10"/>
      <c r="I3699" s="10"/>
      <c r="J3699" s="10"/>
      <c r="K3699" s="11"/>
      <c r="L3699" s="11"/>
      <c r="M3699" s="12"/>
      <c r="N3699" s="12"/>
      <c r="O3699" s="12"/>
      <c r="P3699" s="12"/>
      <c r="Q3699" s="12"/>
      <c r="R3699" s="12"/>
      <c r="S3699" s="12"/>
      <c r="T3699" s="12"/>
      <c r="U3699" s="12"/>
      <c r="V3699" s="12"/>
      <c r="W3699" s="12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2"/>
      <c r="AS3699" s="12"/>
      <c r="AT3699" s="12"/>
      <c r="AU3699" s="12"/>
      <c r="AV3699" s="12"/>
      <c r="AW3699" s="12"/>
      <c r="AX3699" s="12"/>
      <c r="AY3699" s="12"/>
      <c r="AZ3699" s="12"/>
      <c r="BA3699" s="12"/>
      <c r="BB3699" s="12"/>
      <c r="BC3699" s="12"/>
      <c r="BD3699" s="12"/>
      <c r="BE3699" s="12"/>
      <c r="BF3699" s="12"/>
      <c r="BG3699" s="12"/>
      <c r="BH3699" s="12"/>
      <c r="BI3699" s="12"/>
      <c r="BJ3699" s="13"/>
      <c r="BK3699" s="13"/>
      <c r="BL3699" s="13"/>
      <c r="BM3699" s="13"/>
      <c r="BN3699" s="13"/>
    </row>
    <row r="3700" spans="1:66" x14ac:dyDescent="0.25">
      <c r="A3700" s="10"/>
      <c r="B3700" s="10"/>
      <c r="C3700" s="10"/>
      <c r="D3700" s="10"/>
      <c r="E3700" s="10"/>
      <c r="F3700" s="10"/>
      <c r="G3700" s="10"/>
      <c r="H3700" s="10"/>
      <c r="I3700" s="10"/>
      <c r="J3700" s="10"/>
      <c r="K3700" s="11"/>
      <c r="L3700" s="11"/>
      <c r="M3700" s="12"/>
      <c r="N3700" s="12"/>
      <c r="O3700" s="12"/>
      <c r="P3700" s="12"/>
      <c r="Q3700" s="12"/>
      <c r="R3700" s="12"/>
      <c r="S3700" s="12"/>
      <c r="T3700" s="12"/>
      <c r="U3700" s="12"/>
      <c r="V3700" s="12"/>
      <c r="W3700" s="12"/>
      <c r="X3700" s="12"/>
      <c r="Y3700" s="12"/>
      <c r="Z3700" s="12"/>
      <c r="AA3700" s="12"/>
      <c r="AB3700" s="12"/>
      <c r="AC3700" s="12"/>
      <c r="AD3700" s="12"/>
      <c r="AE3700" s="12"/>
      <c r="AF3700" s="12"/>
      <c r="AG3700" s="12"/>
      <c r="AH3700" s="12"/>
      <c r="AI3700" s="12"/>
      <c r="AJ3700" s="12"/>
      <c r="AK3700" s="12"/>
      <c r="AL3700" s="12"/>
      <c r="AM3700" s="12"/>
      <c r="AN3700" s="12"/>
      <c r="AO3700" s="12"/>
      <c r="AP3700" s="12"/>
      <c r="AQ3700" s="12"/>
      <c r="AR3700" s="12"/>
      <c r="AS3700" s="12"/>
      <c r="AT3700" s="12"/>
      <c r="AU3700" s="12"/>
      <c r="AV3700" s="12"/>
      <c r="AW3700" s="12"/>
      <c r="AX3700" s="12"/>
      <c r="AY3700" s="12"/>
      <c r="AZ3700" s="12"/>
      <c r="BA3700" s="12"/>
      <c r="BB3700" s="12"/>
      <c r="BC3700" s="12"/>
      <c r="BD3700" s="12"/>
      <c r="BE3700" s="12"/>
      <c r="BF3700" s="12"/>
      <c r="BG3700" s="12"/>
      <c r="BH3700" s="12"/>
      <c r="BI3700" s="12"/>
      <c r="BJ3700" s="13"/>
      <c r="BK3700" s="13"/>
      <c r="BL3700" s="13"/>
      <c r="BM3700" s="13"/>
      <c r="BN3700" s="13"/>
    </row>
    <row r="3701" spans="1:66" x14ac:dyDescent="0.25">
      <c r="A3701" s="10"/>
      <c r="B3701" s="10"/>
      <c r="C3701" s="10"/>
      <c r="D3701" s="10"/>
      <c r="E3701" s="10"/>
      <c r="F3701" s="10"/>
      <c r="G3701" s="10"/>
      <c r="H3701" s="10"/>
      <c r="I3701" s="10"/>
      <c r="J3701" s="10"/>
      <c r="K3701" s="11"/>
      <c r="L3701" s="11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  <c r="W3701" s="12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2"/>
      <c r="AS3701" s="12"/>
      <c r="AT3701" s="12"/>
      <c r="AU3701" s="12"/>
      <c r="AV3701" s="12"/>
      <c r="AW3701" s="12"/>
      <c r="AX3701" s="12"/>
      <c r="AY3701" s="12"/>
      <c r="AZ3701" s="12"/>
      <c r="BA3701" s="12"/>
      <c r="BB3701" s="12"/>
      <c r="BC3701" s="12"/>
      <c r="BD3701" s="12"/>
      <c r="BE3701" s="12"/>
      <c r="BF3701" s="12"/>
      <c r="BG3701" s="12"/>
      <c r="BH3701" s="12"/>
      <c r="BI3701" s="12"/>
      <c r="BJ3701" s="13"/>
      <c r="BK3701" s="13"/>
      <c r="BL3701" s="13"/>
      <c r="BM3701" s="13"/>
      <c r="BN3701" s="13"/>
    </row>
    <row r="3702" spans="1:66" x14ac:dyDescent="0.25">
      <c r="A3702" s="10"/>
      <c r="B3702" s="10"/>
      <c r="C3702" s="10"/>
      <c r="D3702" s="10"/>
      <c r="E3702" s="10"/>
      <c r="F3702" s="10"/>
      <c r="G3702" s="10"/>
      <c r="H3702" s="10"/>
      <c r="I3702" s="10"/>
      <c r="J3702" s="10"/>
      <c r="K3702" s="11"/>
      <c r="L3702" s="11"/>
      <c r="M3702" s="12"/>
      <c r="N3702" s="12"/>
      <c r="O3702" s="12"/>
      <c r="P3702" s="12"/>
      <c r="Q3702" s="12"/>
      <c r="R3702" s="12"/>
      <c r="S3702" s="12"/>
      <c r="T3702" s="12"/>
      <c r="U3702" s="12"/>
      <c r="V3702" s="12"/>
      <c r="W3702" s="12"/>
      <c r="X3702" s="12"/>
      <c r="Y3702" s="12"/>
      <c r="Z3702" s="12"/>
      <c r="AA3702" s="12"/>
      <c r="AB3702" s="12"/>
      <c r="AC3702" s="12"/>
      <c r="AD3702" s="12"/>
      <c r="AE3702" s="12"/>
      <c r="AF3702" s="12"/>
      <c r="AG3702" s="12"/>
      <c r="AH3702" s="12"/>
      <c r="AI3702" s="12"/>
      <c r="AJ3702" s="12"/>
      <c r="AK3702" s="12"/>
      <c r="AL3702" s="12"/>
      <c r="AM3702" s="12"/>
      <c r="AN3702" s="12"/>
      <c r="AO3702" s="12"/>
      <c r="AP3702" s="12"/>
      <c r="AQ3702" s="12"/>
      <c r="AR3702" s="12"/>
      <c r="AS3702" s="12"/>
      <c r="AT3702" s="12"/>
      <c r="AU3702" s="12"/>
      <c r="AV3702" s="12"/>
      <c r="AW3702" s="12"/>
      <c r="AX3702" s="12"/>
      <c r="AY3702" s="12"/>
      <c r="AZ3702" s="12"/>
      <c r="BA3702" s="12"/>
      <c r="BB3702" s="12"/>
      <c r="BC3702" s="12"/>
      <c r="BD3702" s="12"/>
      <c r="BE3702" s="12"/>
      <c r="BF3702" s="12"/>
      <c r="BG3702" s="12"/>
      <c r="BH3702" s="12"/>
      <c r="BI3702" s="12"/>
      <c r="BJ3702" s="13"/>
      <c r="BK3702" s="13"/>
      <c r="BL3702" s="13"/>
      <c r="BM3702" s="13"/>
      <c r="BN3702" s="13"/>
    </row>
    <row r="3703" spans="1:66" x14ac:dyDescent="0.25">
      <c r="A3703" s="10"/>
      <c r="B3703" s="10"/>
      <c r="C3703" s="10"/>
      <c r="D3703" s="10"/>
      <c r="E3703" s="10"/>
      <c r="F3703" s="10"/>
      <c r="G3703" s="10"/>
      <c r="H3703" s="10"/>
      <c r="I3703" s="10"/>
      <c r="J3703" s="10"/>
      <c r="K3703" s="11"/>
      <c r="L3703" s="11"/>
      <c r="M3703" s="12"/>
      <c r="N3703" s="12"/>
      <c r="O3703" s="12"/>
      <c r="P3703" s="12"/>
      <c r="Q3703" s="12"/>
      <c r="R3703" s="12"/>
      <c r="S3703" s="12"/>
      <c r="T3703" s="12"/>
      <c r="U3703" s="12"/>
      <c r="V3703" s="12"/>
      <c r="W3703" s="12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2"/>
      <c r="AS3703" s="12"/>
      <c r="AT3703" s="12"/>
      <c r="AU3703" s="12"/>
      <c r="AV3703" s="12"/>
      <c r="AW3703" s="12"/>
      <c r="AX3703" s="12"/>
      <c r="AY3703" s="12"/>
      <c r="AZ3703" s="12"/>
      <c r="BA3703" s="12"/>
      <c r="BB3703" s="12"/>
      <c r="BC3703" s="12"/>
      <c r="BD3703" s="12"/>
      <c r="BE3703" s="12"/>
      <c r="BF3703" s="12"/>
      <c r="BG3703" s="12"/>
      <c r="BH3703" s="12"/>
      <c r="BI3703" s="12"/>
      <c r="BJ3703" s="13"/>
      <c r="BK3703" s="13"/>
      <c r="BL3703" s="13"/>
      <c r="BM3703" s="13"/>
      <c r="BN3703" s="13"/>
    </row>
    <row r="3704" spans="1:66" x14ac:dyDescent="0.25">
      <c r="A3704" s="10"/>
      <c r="B3704" s="10"/>
      <c r="C3704" s="10"/>
      <c r="D3704" s="10"/>
      <c r="E3704" s="10"/>
      <c r="F3704" s="10"/>
      <c r="G3704" s="10"/>
      <c r="H3704" s="10"/>
      <c r="I3704" s="10"/>
      <c r="J3704" s="10"/>
      <c r="K3704" s="11"/>
      <c r="L3704" s="11"/>
      <c r="M3704" s="12"/>
      <c r="N3704" s="12"/>
      <c r="O3704" s="12"/>
      <c r="P3704" s="12"/>
      <c r="Q3704" s="12"/>
      <c r="R3704" s="12"/>
      <c r="S3704" s="12"/>
      <c r="T3704" s="12"/>
      <c r="U3704" s="12"/>
      <c r="V3704" s="12"/>
      <c r="W3704" s="12"/>
      <c r="X3704" s="12"/>
      <c r="Y3704" s="12"/>
      <c r="Z3704" s="12"/>
      <c r="AA3704" s="12"/>
      <c r="AB3704" s="12"/>
      <c r="AC3704" s="12"/>
      <c r="AD3704" s="12"/>
      <c r="AE3704" s="12"/>
      <c r="AF3704" s="12"/>
      <c r="AG3704" s="12"/>
      <c r="AH3704" s="12"/>
      <c r="AI3704" s="12"/>
      <c r="AJ3704" s="12"/>
      <c r="AK3704" s="12"/>
      <c r="AL3704" s="12"/>
      <c r="AM3704" s="12"/>
      <c r="AN3704" s="12"/>
      <c r="AO3704" s="12"/>
      <c r="AP3704" s="12"/>
      <c r="AQ3704" s="12"/>
      <c r="AR3704" s="12"/>
      <c r="AS3704" s="12"/>
      <c r="AT3704" s="12"/>
      <c r="AU3704" s="12"/>
      <c r="AV3704" s="12"/>
      <c r="AW3704" s="12"/>
      <c r="AX3704" s="12"/>
      <c r="AY3704" s="12"/>
      <c r="AZ3704" s="12"/>
      <c r="BA3704" s="12"/>
      <c r="BB3704" s="12"/>
      <c r="BC3704" s="12"/>
      <c r="BD3704" s="12"/>
      <c r="BE3704" s="12"/>
      <c r="BF3704" s="12"/>
      <c r="BG3704" s="12"/>
      <c r="BH3704" s="12"/>
      <c r="BI3704" s="12"/>
      <c r="BJ3704" s="13"/>
      <c r="BK3704" s="13"/>
      <c r="BL3704" s="13"/>
      <c r="BM3704" s="13"/>
      <c r="BN3704" s="13"/>
    </row>
    <row r="3705" spans="1:66" x14ac:dyDescent="0.25">
      <c r="A3705" s="10"/>
      <c r="B3705" s="10"/>
      <c r="C3705" s="10"/>
      <c r="D3705" s="10"/>
      <c r="E3705" s="10"/>
      <c r="F3705" s="10"/>
      <c r="G3705" s="10"/>
      <c r="H3705" s="10"/>
      <c r="I3705" s="10"/>
      <c r="J3705" s="10"/>
      <c r="K3705" s="11"/>
      <c r="L3705" s="11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  <c r="W3705" s="12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2"/>
      <c r="AS3705" s="12"/>
      <c r="AT3705" s="12"/>
      <c r="AU3705" s="12"/>
      <c r="AV3705" s="12"/>
      <c r="AW3705" s="12"/>
      <c r="AX3705" s="12"/>
      <c r="AY3705" s="12"/>
      <c r="AZ3705" s="12"/>
      <c r="BA3705" s="12"/>
      <c r="BB3705" s="12"/>
      <c r="BC3705" s="12"/>
      <c r="BD3705" s="12"/>
      <c r="BE3705" s="12"/>
      <c r="BF3705" s="12"/>
      <c r="BG3705" s="12"/>
      <c r="BH3705" s="12"/>
      <c r="BI3705" s="12"/>
      <c r="BJ3705" s="13"/>
      <c r="BK3705" s="13"/>
      <c r="BL3705" s="13"/>
      <c r="BM3705" s="13"/>
      <c r="BN3705" s="13"/>
    </row>
    <row r="3706" spans="1:66" x14ac:dyDescent="0.25">
      <c r="A3706" s="10"/>
      <c r="B3706" s="10"/>
      <c r="C3706" s="10"/>
      <c r="D3706" s="10"/>
      <c r="E3706" s="10"/>
      <c r="F3706" s="10"/>
      <c r="G3706" s="10"/>
      <c r="H3706" s="10"/>
      <c r="I3706" s="10"/>
      <c r="J3706" s="10"/>
      <c r="K3706" s="11"/>
      <c r="L3706" s="11"/>
      <c r="M3706" s="12"/>
      <c r="N3706" s="12"/>
      <c r="O3706" s="12"/>
      <c r="P3706" s="12"/>
      <c r="Q3706" s="12"/>
      <c r="R3706" s="12"/>
      <c r="S3706" s="12"/>
      <c r="T3706" s="12"/>
      <c r="U3706" s="12"/>
      <c r="V3706" s="12"/>
      <c r="W3706" s="12"/>
      <c r="X3706" s="12"/>
      <c r="Y3706" s="12"/>
      <c r="Z3706" s="12"/>
      <c r="AA3706" s="12"/>
      <c r="AB3706" s="12"/>
      <c r="AC3706" s="12"/>
      <c r="AD3706" s="12"/>
      <c r="AE3706" s="12"/>
      <c r="AF3706" s="12"/>
      <c r="AG3706" s="12"/>
      <c r="AH3706" s="12"/>
      <c r="AI3706" s="12"/>
      <c r="AJ3706" s="12"/>
      <c r="AK3706" s="12"/>
      <c r="AL3706" s="12"/>
      <c r="AM3706" s="12"/>
      <c r="AN3706" s="12"/>
      <c r="AO3706" s="12"/>
      <c r="AP3706" s="12"/>
      <c r="AQ3706" s="12"/>
      <c r="AR3706" s="12"/>
      <c r="AS3706" s="12"/>
      <c r="AT3706" s="12"/>
      <c r="AU3706" s="12"/>
      <c r="AV3706" s="12"/>
      <c r="AW3706" s="12"/>
      <c r="AX3706" s="12"/>
      <c r="AY3706" s="12"/>
      <c r="AZ3706" s="12"/>
      <c r="BA3706" s="12"/>
      <c r="BB3706" s="12"/>
      <c r="BC3706" s="12"/>
      <c r="BD3706" s="12"/>
      <c r="BE3706" s="12"/>
      <c r="BF3706" s="12"/>
      <c r="BG3706" s="12"/>
      <c r="BH3706" s="12"/>
      <c r="BI3706" s="12"/>
      <c r="BJ3706" s="13"/>
      <c r="BK3706" s="13"/>
      <c r="BL3706" s="13"/>
      <c r="BM3706" s="13"/>
      <c r="BN3706" s="13"/>
    </row>
    <row r="3707" spans="1:66" x14ac:dyDescent="0.25">
      <c r="A3707" s="10"/>
      <c r="B3707" s="10"/>
      <c r="C3707" s="10"/>
      <c r="D3707" s="10"/>
      <c r="E3707" s="10"/>
      <c r="F3707" s="10"/>
      <c r="G3707" s="10"/>
      <c r="H3707" s="10"/>
      <c r="I3707" s="10"/>
      <c r="J3707" s="10"/>
      <c r="K3707" s="11"/>
      <c r="L3707" s="11"/>
      <c r="M3707" s="12"/>
      <c r="N3707" s="12"/>
      <c r="O3707" s="12"/>
      <c r="P3707" s="12"/>
      <c r="Q3707" s="12"/>
      <c r="R3707" s="12"/>
      <c r="S3707" s="12"/>
      <c r="T3707" s="12"/>
      <c r="U3707" s="12"/>
      <c r="V3707" s="12"/>
      <c r="W3707" s="12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2"/>
      <c r="AS3707" s="12"/>
      <c r="AT3707" s="12"/>
      <c r="AU3707" s="12"/>
      <c r="AV3707" s="12"/>
      <c r="AW3707" s="12"/>
      <c r="AX3707" s="12"/>
      <c r="AY3707" s="12"/>
      <c r="AZ3707" s="12"/>
      <c r="BA3707" s="12"/>
      <c r="BB3707" s="12"/>
      <c r="BC3707" s="12"/>
      <c r="BD3707" s="12"/>
      <c r="BE3707" s="12"/>
      <c r="BF3707" s="12"/>
      <c r="BG3707" s="12"/>
      <c r="BH3707" s="12"/>
      <c r="BI3707" s="12"/>
      <c r="BJ3707" s="13"/>
      <c r="BK3707" s="13"/>
      <c r="BL3707" s="13"/>
      <c r="BM3707" s="13"/>
      <c r="BN3707" s="13"/>
    </row>
    <row r="3708" spans="1:66" x14ac:dyDescent="0.25">
      <c r="A3708" s="10"/>
      <c r="B3708" s="10"/>
      <c r="C3708" s="10"/>
      <c r="D3708" s="10"/>
      <c r="E3708" s="10"/>
      <c r="F3708" s="10"/>
      <c r="G3708" s="10"/>
      <c r="H3708" s="10"/>
      <c r="I3708" s="10"/>
      <c r="J3708" s="10"/>
      <c r="K3708" s="11"/>
      <c r="L3708" s="11"/>
      <c r="M3708" s="12"/>
      <c r="N3708" s="12"/>
      <c r="O3708" s="12"/>
      <c r="P3708" s="12"/>
      <c r="Q3708" s="12"/>
      <c r="R3708" s="12"/>
      <c r="S3708" s="12"/>
      <c r="T3708" s="12"/>
      <c r="U3708" s="12"/>
      <c r="V3708" s="12"/>
      <c r="W3708" s="12"/>
      <c r="X3708" s="12"/>
      <c r="Y3708" s="12"/>
      <c r="Z3708" s="12"/>
      <c r="AA3708" s="12"/>
      <c r="AB3708" s="12"/>
      <c r="AC3708" s="12"/>
      <c r="AD3708" s="12"/>
      <c r="AE3708" s="12"/>
      <c r="AF3708" s="12"/>
      <c r="AG3708" s="12"/>
      <c r="AH3708" s="12"/>
      <c r="AI3708" s="12"/>
      <c r="AJ3708" s="12"/>
      <c r="AK3708" s="12"/>
      <c r="AL3708" s="12"/>
      <c r="AM3708" s="12"/>
      <c r="AN3708" s="12"/>
      <c r="AO3708" s="12"/>
      <c r="AP3708" s="12"/>
      <c r="AQ3708" s="12"/>
      <c r="AR3708" s="12"/>
      <c r="AS3708" s="12"/>
      <c r="AT3708" s="12"/>
      <c r="AU3708" s="12"/>
      <c r="AV3708" s="12"/>
      <c r="AW3708" s="12"/>
      <c r="AX3708" s="12"/>
      <c r="AY3708" s="12"/>
      <c r="AZ3708" s="12"/>
      <c r="BA3708" s="12"/>
      <c r="BB3708" s="12"/>
      <c r="BC3708" s="12"/>
      <c r="BD3708" s="12"/>
      <c r="BE3708" s="12"/>
      <c r="BF3708" s="12"/>
      <c r="BG3708" s="12"/>
      <c r="BH3708" s="12"/>
      <c r="BI3708" s="12"/>
      <c r="BJ3708" s="13"/>
      <c r="BK3708" s="13"/>
      <c r="BL3708" s="13"/>
      <c r="BM3708" s="13"/>
      <c r="BN3708" s="13"/>
    </row>
    <row r="3709" spans="1:66" x14ac:dyDescent="0.25">
      <c r="A3709" s="10"/>
      <c r="B3709" s="10"/>
      <c r="C3709" s="10"/>
      <c r="D3709" s="10"/>
      <c r="E3709" s="10"/>
      <c r="F3709" s="10"/>
      <c r="G3709" s="10"/>
      <c r="H3709" s="10"/>
      <c r="I3709" s="10"/>
      <c r="J3709" s="10"/>
      <c r="K3709" s="11"/>
      <c r="L3709" s="11"/>
      <c r="M3709" s="12"/>
      <c r="N3709" s="12"/>
      <c r="O3709" s="12"/>
      <c r="P3709" s="12"/>
      <c r="Q3709" s="12"/>
      <c r="R3709" s="12"/>
      <c r="S3709" s="12"/>
      <c r="T3709" s="12"/>
      <c r="U3709" s="12"/>
      <c r="V3709" s="12"/>
      <c r="W3709" s="12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2"/>
      <c r="AS3709" s="12"/>
      <c r="AT3709" s="12"/>
      <c r="AU3709" s="12"/>
      <c r="AV3709" s="12"/>
      <c r="AW3709" s="12"/>
      <c r="AX3709" s="12"/>
      <c r="AY3709" s="12"/>
      <c r="AZ3709" s="12"/>
      <c r="BA3709" s="12"/>
      <c r="BB3709" s="12"/>
      <c r="BC3709" s="12"/>
      <c r="BD3709" s="12"/>
      <c r="BE3709" s="12"/>
      <c r="BF3709" s="12"/>
      <c r="BG3709" s="12"/>
      <c r="BH3709" s="12"/>
      <c r="BI3709" s="12"/>
      <c r="BJ3709" s="13"/>
      <c r="BK3709" s="13"/>
      <c r="BL3709" s="13"/>
      <c r="BM3709" s="13"/>
      <c r="BN3709" s="13"/>
    </row>
    <row r="3710" spans="1:66" x14ac:dyDescent="0.25">
      <c r="A3710" s="10"/>
      <c r="B3710" s="10"/>
      <c r="C3710" s="10"/>
      <c r="D3710" s="10"/>
      <c r="E3710" s="10"/>
      <c r="F3710" s="10"/>
      <c r="G3710" s="10"/>
      <c r="H3710" s="10"/>
      <c r="I3710" s="10"/>
      <c r="J3710" s="10"/>
      <c r="K3710" s="11"/>
      <c r="L3710" s="11"/>
      <c r="M3710" s="12"/>
      <c r="N3710" s="12"/>
      <c r="O3710" s="12"/>
      <c r="P3710" s="12"/>
      <c r="Q3710" s="12"/>
      <c r="R3710" s="12"/>
      <c r="S3710" s="12"/>
      <c r="T3710" s="12"/>
      <c r="U3710" s="12"/>
      <c r="V3710" s="12"/>
      <c r="W3710" s="12"/>
      <c r="X3710" s="12"/>
      <c r="Y3710" s="12"/>
      <c r="Z3710" s="12"/>
      <c r="AA3710" s="12"/>
      <c r="AB3710" s="12"/>
      <c r="AC3710" s="12"/>
      <c r="AD3710" s="12"/>
      <c r="AE3710" s="12"/>
      <c r="AF3710" s="12"/>
      <c r="AG3710" s="12"/>
      <c r="AH3710" s="12"/>
      <c r="AI3710" s="12"/>
      <c r="AJ3710" s="12"/>
      <c r="AK3710" s="12"/>
      <c r="AL3710" s="12"/>
      <c r="AM3710" s="12"/>
      <c r="AN3710" s="12"/>
      <c r="AO3710" s="12"/>
      <c r="AP3710" s="12"/>
      <c r="AQ3710" s="12"/>
      <c r="AR3710" s="12"/>
      <c r="AS3710" s="12"/>
      <c r="AT3710" s="12"/>
      <c r="AU3710" s="12"/>
      <c r="AV3710" s="12"/>
      <c r="AW3710" s="12"/>
      <c r="AX3710" s="12"/>
      <c r="AY3710" s="12"/>
      <c r="AZ3710" s="12"/>
      <c r="BA3710" s="12"/>
      <c r="BB3710" s="12"/>
      <c r="BC3710" s="12"/>
      <c r="BD3710" s="12"/>
      <c r="BE3710" s="12"/>
      <c r="BF3710" s="12"/>
      <c r="BG3710" s="12"/>
      <c r="BH3710" s="12"/>
      <c r="BI3710" s="12"/>
      <c r="BJ3710" s="13"/>
      <c r="BK3710" s="13"/>
      <c r="BL3710" s="13"/>
      <c r="BM3710" s="13"/>
      <c r="BN3710" s="13"/>
    </row>
    <row r="3711" spans="1:66" x14ac:dyDescent="0.25">
      <c r="A3711" s="10"/>
      <c r="B3711" s="10"/>
      <c r="C3711" s="10"/>
      <c r="D3711" s="10"/>
      <c r="E3711" s="10"/>
      <c r="F3711" s="10"/>
      <c r="G3711" s="10"/>
      <c r="H3711" s="10"/>
      <c r="I3711" s="10"/>
      <c r="J3711" s="10"/>
      <c r="K3711" s="11"/>
      <c r="L3711" s="11"/>
      <c r="M3711" s="12"/>
      <c r="N3711" s="12"/>
      <c r="O3711" s="12"/>
      <c r="P3711" s="12"/>
      <c r="Q3711" s="12"/>
      <c r="R3711" s="12"/>
      <c r="S3711" s="12"/>
      <c r="T3711" s="12"/>
      <c r="U3711" s="12"/>
      <c r="V3711" s="12"/>
      <c r="W3711" s="12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2"/>
      <c r="AS3711" s="12"/>
      <c r="AT3711" s="12"/>
      <c r="AU3711" s="12"/>
      <c r="AV3711" s="12"/>
      <c r="AW3711" s="12"/>
      <c r="AX3711" s="12"/>
      <c r="AY3711" s="12"/>
      <c r="AZ3711" s="12"/>
      <c r="BA3711" s="12"/>
      <c r="BB3711" s="12"/>
      <c r="BC3711" s="12"/>
      <c r="BD3711" s="12"/>
      <c r="BE3711" s="12"/>
      <c r="BF3711" s="12"/>
      <c r="BG3711" s="12"/>
      <c r="BH3711" s="12"/>
      <c r="BI3711" s="12"/>
      <c r="BJ3711" s="13"/>
      <c r="BK3711" s="13"/>
      <c r="BL3711" s="13"/>
      <c r="BM3711" s="13"/>
      <c r="BN3711" s="13"/>
    </row>
    <row r="3712" spans="1:66" x14ac:dyDescent="0.25">
      <c r="A3712" s="10"/>
      <c r="B3712" s="10"/>
      <c r="C3712" s="10"/>
      <c r="D3712" s="10"/>
      <c r="E3712" s="10"/>
      <c r="F3712" s="10"/>
      <c r="G3712" s="10"/>
      <c r="H3712" s="10"/>
      <c r="I3712" s="10"/>
      <c r="J3712" s="10"/>
      <c r="K3712" s="11"/>
      <c r="L3712" s="11"/>
      <c r="M3712" s="12"/>
      <c r="N3712" s="12"/>
      <c r="O3712" s="12"/>
      <c r="P3712" s="12"/>
      <c r="Q3712" s="12"/>
      <c r="R3712" s="12"/>
      <c r="S3712" s="12"/>
      <c r="T3712" s="12"/>
      <c r="U3712" s="12"/>
      <c r="V3712" s="12"/>
      <c r="W3712" s="12"/>
      <c r="X3712" s="12"/>
      <c r="Y3712" s="12"/>
      <c r="Z3712" s="12"/>
      <c r="AA3712" s="12"/>
      <c r="AB3712" s="12"/>
      <c r="AC3712" s="12"/>
      <c r="AD3712" s="12"/>
      <c r="AE3712" s="12"/>
      <c r="AF3712" s="12"/>
      <c r="AG3712" s="12"/>
      <c r="AH3712" s="12"/>
      <c r="AI3712" s="12"/>
      <c r="AJ3712" s="12"/>
      <c r="AK3712" s="12"/>
      <c r="AL3712" s="12"/>
      <c r="AM3712" s="12"/>
      <c r="AN3712" s="12"/>
      <c r="AO3712" s="12"/>
      <c r="AP3712" s="12"/>
      <c r="AQ3712" s="12"/>
      <c r="AR3712" s="12"/>
      <c r="AS3712" s="12"/>
      <c r="AT3712" s="12"/>
      <c r="AU3712" s="12"/>
      <c r="AV3712" s="12"/>
      <c r="AW3712" s="12"/>
      <c r="AX3712" s="12"/>
      <c r="AY3712" s="12"/>
      <c r="AZ3712" s="12"/>
      <c r="BA3712" s="12"/>
      <c r="BB3712" s="12"/>
      <c r="BC3712" s="12"/>
      <c r="BD3712" s="12"/>
      <c r="BE3712" s="12"/>
      <c r="BF3712" s="12"/>
      <c r="BG3712" s="12"/>
      <c r="BH3712" s="12"/>
      <c r="BI3712" s="12"/>
      <c r="BJ3712" s="13"/>
      <c r="BK3712" s="13"/>
      <c r="BL3712" s="13"/>
      <c r="BM3712" s="13"/>
      <c r="BN3712" s="13"/>
    </row>
    <row r="3713" spans="1:66" x14ac:dyDescent="0.25">
      <c r="A3713" s="10"/>
      <c r="B3713" s="10"/>
      <c r="C3713" s="10"/>
      <c r="D3713" s="10"/>
      <c r="E3713" s="10"/>
      <c r="F3713" s="10"/>
      <c r="G3713" s="10"/>
      <c r="H3713" s="10"/>
      <c r="I3713" s="10"/>
      <c r="J3713" s="10"/>
      <c r="K3713" s="11"/>
      <c r="L3713" s="11"/>
      <c r="M3713" s="12"/>
      <c r="N3713" s="12"/>
      <c r="O3713" s="12"/>
      <c r="P3713" s="12"/>
      <c r="Q3713" s="12"/>
      <c r="R3713" s="12"/>
      <c r="S3713" s="12"/>
      <c r="T3713" s="12"/>
      <c r="U3713" s="12"/>
      <c r="V3713" s="12"/>
      <c r="W3713" s="12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2"/>
      <c r="AS3713" s="12"/>
      <c r="AT3713" s="12"/>
      <c r="AU3713" s="12"/>
      <c r="AV3713" s="12"/>
      <c r="AW3713" s="12"/>
      <c r="AX3713" s="12"/>
      <c r="AY3713" s="12"/>
      <c r="AZ3713" s="12"/>
      <c r="BA3713" s="12"/>
      <c r="BB3713" s="12"/>
      <c r="BC3713" s="12"/>
      <c r="BD3713" s="12"/>
      <c r="BE3713" s="12"/>
      <c r="BF3713" s="12"/>
      <c r="BG3713" s="12"/>
      <c r="BH3713" s="12"/>
      <c r="BI3713" s="12"/>
      <c r="BJ3713" s="13"/>
      <c r="BK3713" s="13"/>
      <c r="BL3713" s="13"/>
      <c r="BM3713" s="13"/>
      <c r="BN3713" s="13"/>
    </row>
    <row r="3714" spans="1:66" x14ac:dyDescent="0.25">
      <c r="A3714" s="10"/>
      <c r="B3714" s="10"/>
      <c r="C3714" s="10"/>
      <c r="D3714" s="10"/>
      <c r="E3714" s="10"/>
      <c r="F3714" s="10"/>
      <c r="G3714" s="10"/>
      <c r="H3714" s="10"/>
      <c r="I3714" s="10"/>
      <c r="J3714" s="10"/>
      <c r="K3714" s="11"/>
      <c r="L3714" s="11"/>
      <c r="M3714" s="12"/>
      <c r="N3714" s="12"/>
      <c r="O3714" s="12"/>
      <c r="P3714" s="12"/>
      <c r="Q3714" s="12"/>
      <c r="R3714" s="12"/>
      <c r="S3714" s="12"/>
      <c r="T3714" s="12"/>
      <c r="U3714" s="12"/>
      <c r="V3714" s="12"/>
      <c r="W3714" s="12"/>
      <c r="X3714" s="12"/>
      <c r="Y3714" s="12"/>
      <c r="Z3714" s="12"/>
      <c r="AA3714" s="12"/>
      <c r="AB3714" s="12"/>
      <c r="AC3714" s="12"/>
      <c r="AD3714" s="12"/>
      <c r="AE3714" s="12"/>
      <c r="AF3714" s="12"/>
      <c r="AG3714" s="12"/>
      <c r="AH3714" s="12"/>
      <c r="AI3714" s="12"/>
      <c r="AJ3714" s="12"/>
      <c r="AK3714" s="12"/>
      <c r="AL3714" s="12"/>
      <c r="AM3714" s="12"/>
      <c r="AN3714" s="12"/>
      <c r="AO3714" s="12"/>
      <c r="AP3714" s="12"/>
      <c r="AQ3714" s="12"/>
      <c r="AR3714" s="12"/>
      <c r="AS3714" s="12"/>
      <c r="AT3714" s="12"/>
      <c r="AU3714" s="12"/>
      <c r="AV3714" s="12"/>
      <c r="AW3714" s="12"/>
      <c r="AX3714" s="12"/>
      <c r="AY3714" s="12"/>
      <c r="AZ3714" s="12"/>
      <c r="BA3714" s="12"/>
      <c r="BB3714" s="12"/>
      <c r="BC3714" s="12"/>
      <c r="BD3714" s="12"/>
      <c r="BE3714" s="12"/>
      <c r="BF3714" s="12"/>
      <c r="BG3714" s="12"/>
      <c r="BH3714" s="12"/>
      <c r="BI3714" s="12"/>
      <c r="BJ3714" s="13"/>
      <c r="BK3714" s="13"/>
      <c r="BL3714" s="13"/>
      <c r="BM3714" s="13"/>
      <c r="BN3714" s="13"/>
    </row>
    <row r="3715" spans="1:66" x14ac:dyDescent="0.25">
      <c r="A3715" s="10"/>
      <c r="B3715" s="10"/>
      <c r="C3715" s="10"/>
      <c r="D3715" s="10"/>
      <c r="E3715" s="10"/>
      <c r="F3715" s="10"/>
      <c r="G3715" s="10"/>
      <c r="H3715" s="10"/>
      <c r="I3715" s="10"/>
      <c r="J3715" s="10"/>
      <c r="K3715" s="11"/>
      <c r="L3715" s="11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  <c r="W3715" s="12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2"/>
      <c r="AS3715" s="12"/>
      <c r="AT3715" s="12"/>
      <c r="AU3715" s="12"/>
      <c r="AV3715" s="12"/>
      <c r="AW3715" s="12"/>
      <c r="AX3715" s="12"/>
      <c r="AY3715" s="12"/>
      <c r="AZ3715" s="12"/>
      <c r="BA3715" s="12"/>
      <c r="BB3715" s="12"/>
      <c r="BC3715" s="12"/>
      <c r="BD3715" s="12"/>
      <c r="BE3715" s="12"/>
      <c r="BF3715" s="12"/>
      <c r="BG3715" s="12"/>
      <c r="BH3715" s="12"/>
      <c r="BI3715" s="12"/>
      <c r="BJ3715" s="13"/>
      <c r="BK3715" s="13"/>
      <c r="BL3715" s="13"/>
      <c r="BM3715" s="13"/>
      <c r="BN3715" s="13"/>
    </row>
    <row r="3716" spans="1:66" x14ac:dyDescent="0.25">
      <c r="A3716" s="10"/>
      <c r="B3716" s="10"/>
      <c r="C3716" s="10"/>
      <c r="D3716" s="10"/>
      <c r="E3716" s="10"/>
      <c r="F3716" s="10"/>
      <c r="G3716" s="10"/>
      <c r="H3716" s="10"/>
      <c r="I3716" s="10"/>
      <c r="J3716" s="10"/>
      <c r="K3716" s="11"/>
      <c r="L3716" s="11"/>
      <c r="M3716" s="12"/>
      <c r="N3716" s="12"/>
      <c r="O3716" s="12"/>
      <c r="P3716" s="12"/>
      <c r="Q3716" s="12"/>
      <c r="R3716" s="12"/>
      <c r="S3716" s="12"/>
      <c r="T3716" s="12"/>
      <c r="U3716" s="12"/>
      <c r="V3716" s="12"/>
      <c r="W3716" s="12"/>
      <c r="X3716" s="12"/>
      <c r="Y3716" s="12"/>
      <c r="Z3716" s="12"/>
      <c r="AA3716" s="12"/>
      <c r="AB3716" s="12"/>
      <c r="AC3716" s="12"/>
      <c r="AD3716" s="12"/>
      <c r="AE3716" s="12"/>
      <c r="AF3716" s="12"/>
      <c r="AG3716" s="12"/>
      <c r="AH3716" s="12"/>
      <c r="AI3716" s="12"/>
      <c r="AJ3716" s="12"/>
      <c r="AK3716" s="12"/>
      <c r="AL3716" s="12"/>
      <c r="AM3716" s="12"/>
      <c r="AN3716" s="12"/>
      <c r="AO3716" s="12"/>
      <c r="AP3716" s="12"/>
      <c r="AQ3716" s="12"/>
      <c r="AR3716" s="12"/>
      <c r="AS3716" s="12"/>
      <c r="AT3716" s="12"/>
      <c r="AU3716" s="12"/>
      <c r="AV3716" s="12"/>
      <c r="AW3716" s="12"/>
      <c r="AX3716" s="12"/>
      <c r="AY3716" s="12"/>
      <c r="AZ3716" s="12"/>
      <c r="BA3716" s="12"/>
      <c r="BB3716" s="12"/>
      <c r="BC3716" s="12"/>
      <c r="BD3716" s="12"/>
      <c r="BE3716" s="12"/>
      <c r="BF3716" s="12"/>
      <c r="BG3716" s="12"/>
      <c r="BH3716" s="12"/>
      <c r="BI3716" s="12"/>
      <c r="BJ3716" s="13"/>
      <c r="BK3716" s="13"/>
      <c r="BL3716" s="13"/>
      <c r="BM3716" s="13"/>
      <c r="BN3716" s="13"/>
    </row>
    <row r="3717" spans="1:66" x14ac:dyDescent="0.25">
      <c r="A3717" s="10"/>
      <c r="B3717" s="10"/>
      <c r="C3717" s="10"/>
      <c r="D3717" s="10"/>
      <c r="E3717" s="10"/>
      <c r="F3717" s="10"/>
      <c r="G3717" s="10"/>
      <c r="H3717" s="10"/>
      <c r="I3717" s="10"/>
      <c r="J3717" s="10"/>
      <c r="K3717" s="11"/>
      <c r="L3717" s="11"/>
      <c r="M3717" s="12"/>
      <c r="N3717" s="12"/>
      <c r="O3717" s="12"/>
      <c r="P3717" s="12"/>
      <c r="Q3717" s="12"/>
      <c r="R3717" s="12"/>
      <c r="S3717" s="12"/>
      <c r="T3717" s="12"/>
      <c r="U3717" s="12"/>
      <c r="V3717" s="12"/>
      <c r="W3717" s="12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2"/>
      <c r="AS3717" s="12"/>
      <c r="AT3717" s="12"/>
      <c r="AU3717" s="12"/>
      <c r="AV3717" s="12"/>
      <c r="AW3717" s="12"/>
      <c r="AX3717" s="12"/>
      <c r="AY3717" s="12"/>
      <c r="AZ3717" s="12"/>
      <c r="BA3717" s="12"/>
      <c r="BB3717" s="12"/>
      <c r="BC3717" s="12"/>
      <c r="BD3717" s="12"/>
      <c r="BE3717" s="12"/>
      <c r="BF3717" s="12"/>
      <c r="BG3717" s="12"/>
      <c r="BH3717" s="12"/>
      <c r="BI3717" s="12"/>
      <c r="BJ3717" s="13"/>
      <c r="BK3717" s="13"/>
      <c r="BL3717" s="13"/>
      <c r="BM3717" s="13"/>
      <c r="BN3717" s="13"/>
    </row>
    <row r="3718" spans="1:66" x14ac:dyDescent="0.25">
      <c r="A3718" s="10"/>
      <c r="B3718" s="10"/>
      <c r="C3718" s="10"/>
      <c r="D3718" s="10"/>
      <c r="E3718" s="10"/>
      <c r="F3718" s="10"/>
      <c r="G3718" s="10"/>
      <c r="H3718" s="10"/>
      <c r="I3718" s="10"/>
      <c r="J3718" s="10"/>
      <c r="K3718" s="11"/>
      <c r="L3718" s="11"/>
      <c r="M3718" s="12"/>
      <c r="N3718" s="12"/>
      <c r="O3718" s="12"/>
      <c r="P3718" s="12"/>
      <c r="Q3718" s="12"/>
      <c r="R3718" s="12"/>
      <c r="S3718" s="12"/>
      <c r="T3718" s="12"/>
      <c r="U3718" s="12"/>
      <c r="V3718" s="12"/>
      <c r="W3718" s="12"/>
      <c r="X3718" s="12"/>
      <c r="Y3718" s="12"/>
      <c r="Z3718" s="12"/>
      <c r="AA3718" s="12"/>
      <c r="AB3718" s="12"/>
      <c r="AC3718" s="12"/>
      <c r="AD3718" s="12"/>
      <c r="AE3718" s="12"/>
      <c r="AF3718" s="12"/>
      <c r="AG3718" s="12"/>
      <c r="AH3718" s="12"/>
      <c r="AI3718" s="12"/>
      <c r="AJ3718" s="12"/>
      <c r="AK3718" s="12"/>
      <c r="AL3718" s="12"/>
      <c r="AM3718" s="12"/>
      <c r="AN3718" s="12"/>
      <c r="AO3718" s="12"/>
      <c r="AP3718" s="12"/>
      <c r="AQ3718" s="12"/>
      <c r="AR3718" s="12"/>
      <c r="AS3718" s="12"/>
      <c r="AT3718" s="12"/>
      <c r="AU3718" s="12"/>
      <c r="AV3718" s="12"/>
      <c r="AW3718" s="12"/>
      <c r="AX3718" s="12"/>
      <c r="AY3718" s="12"/>
      <c r="AZ3718" s="12"/>
      <c r="BA3718" s="12"/>
      <c r="BB3718" s="12"/>
      <c r="BC3718" s="12"/>
      <c r="BD3718" s="12"/>
      <c r="BE3718" s="12"/>
      <c r="BF3718" s="12"/>
      <c r="BG3718" s="12"/>
      <c r="BH3718" s="12"/>
      <c r="BI3718" s="12"/>
      <c r="BJ3718" s="13"/>
      <c r="BK3718" s="13"/>
      <c r="BL3718" s="13"/>
      <c r="BM3718" s="13"/>
      <c r="BN3718" s="13"/>
    </row>
    <row r="3719" spans="1:66" x14ac:dyDescent="0.25">
      <c r="A3719" s="10"/>
      <c r="B3719" s="10"/>
      <c r="C3719" s="10"/>
      <c r="D3719" s="10"/>
      <c r="E3719" s="10"/>
      <c r="F3719" s="10"/>
      <c r="G3719" s="10"/>
      <c r="H3719" s="10"/>
      <c r="I3719" s="10"/>
      <c r="J3719" s="10"/>
      <c r="K3719" s="11"/>
      <c r="L3719" s="11"/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2"/>
      <c r="AS3719" s="12"/>
      <c r="AT3719" s="12"/>
      <c r="AU3719" s="12"/>
      <c r="AV3719" s="12"/>
      <c r="AW3719" s="12"/>
      <c r="AX3719" s="12"/>
      <c r="AY3719" s="12"/>
      <c r="AZ3719" s="12"/>
      <c r="BA3719" s="12"/>
      <c r="BB3719" s="12"/>
      <c r="BC3719" s="12"/>
      <c r="BD3719" s="12"/>
      <c r="BE3719" s="12"/>
      <c r="BF3719" s="12"/>
      <c r="BG3719" s="12"/>
      <c r="BH3719" s="12"/>
      <c r="BI3719" s="12"/>
      <c r="BJ3719" s="13"/>
      <c r="BK3719" s="13"/>
      <c r="BL3719" s="13"/>
      <c r="BM3719" s="13"/>
      <c r="BN3719" s="13"/>
    </row>
    <row r="3720" spans="1:66" x14ac:dyDescent="0.25">
      <c r="A3720" s="10"/>
      <c r="B3720" s="10"/>
      <c r="C3720" s="10"/>
      <c r="D3720" s="10"/>
      <c r="E3720" s="10"/>
      <c r="F3720" s="10"/>
      <c r="G3720" s="10"/>
      <c r="H3720" s="10"/>
      <c r="I3720" s="10"/>
      <c r="J3720" s="10"/>
      <c r="K3720" s="11"/>
      <c r="L3720" s="11"/>
      <c r="M3720" s="12"/>
      <c r="N3720" s="12"/>
      <c r="O3720" s="12"/>
      <c r="P3720" s="12"/>
      <c r="Q3720" s="12"/>
      <c r="R3720" s="12"/>
      <c r="S3720" s="12"/>
      <c r="T3720" s="12"/>
      <c r="U3720" s="12"/>
      <c r="V3720" s="12"/>
      <c r="W3720" s="12"/>
      <c r="X3720" s="12"/>
      <c r="Y3720" s="12"/>
      <c r="Z3720" s="12"/>
      <c r="AA3720" s="12"/>
      <c r="AB3720" s="12"/>
      <c r="AC3720" s="12"/>
      <c r="AD3720" s="12"/>
      <c r="AE3720" s="12"/>
      <c r="AF3720" s="12"/>
      <c r="AG3720" s="12"/>
      <c r="AH3720" s="12"/>
      <c r="AI3720" s="12"/>
      <c r="AJ3720" s="12"/>
      <c r="AK3720" s="12"/>
      <c r="AL3720" s="12"/>
      <c r="AM3720" s="12"/>
      <c r="AN3720" s="12"/>
      <c r="AO3720" s="12"/>
      <c r="AP3720" s="12"/>
      <c r="AQ3720" s="12"/>
      <c r="AR3720" s="12"/>
      <c r="AS3720" s="12"/>
      <c r="AT3720" s="12"/>
      <c r="AU3720" s="12"/>
      <c r="AV3720" s="12"/>
      <c r="AW3720" s="12"/>
      <c r="AX3720" s="12"/>
      <c r="AY3720" s="12"/>
      <c r="AZ3720" s="12"/>
      <c r="BA3720" s="12"/>
      <c r="BB3720" s="12"/>
      <c r="BC3720" s="12"/>
      <c r="BD3720" s="12"/>
      <c r="BE3720" s="12"/>
      <c r="BF3720" s="12"/>
      <c r="BG3720" s="12"/>
      <c r="BH3720" s="12"/>
      <c r="BI3720" s="12"/>
      <c r="BJ3720" s="13"/>
      <c r="BK3720" s="13"/>
      <c r="BL3720" s="13"/>
      <c r="BM3720" s="13"/>
      <c r="BN3720" s="13"/>
    </row>
    <row r="3721" spans="1:66" x14ac:dyDescent="0.25">
      <c r="A3721" s="10"/>
      <c r="B3721" s="10"/>
      <c r="C3721" s="10"/>
      <c r="D3721" s="10"/>
      <c r="E3721" s="10"/>
      <c r="F3721" s="10"/>
      <c r="G3721" s="10"/>
      <c r="H3721" s="10"/>
      <c r="I3721" s="10"/>
      <c r="J3721" s="10"/>
      <c r="K3721" s="11"/>
      <c r="L3721" s="11"/>
      <c r="M3721" s="12"/>
      <c r="N3721" s="12"/>
      <c r="O3721" s="12"/>
      <c r="P3721" s="12"/>
      <c r="Q3721" s="12"/>
      <c r="R3721" s="12"/>
      <c r="S3721" s="12"/>
      <c r="T3721" s="12"/>
      <c r="U3721" s="12"/>
      <c r="V3721" s="12"/>
      <c r="W3721" s="12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2"/>
      <c r="AS3721" s="12"/>
      <c r="AT3721" s="12"/>
      <c r="AU3721" s="12"/>
      <c r="AV3721" s="12"/>
      <c r="AW3721" s="12"/>
      <c r="AX3721" s="12"/>
      <c r="AY3721" s="12"/>
      <c r="AZ3721" s="12"/>
      <c r="BA3721" s="12"/>
      <c r="BB3721" s="12"/>
      <c r="BC3721" s="12"/>
      <c r="BD3721" s="12"/>
      <c r="BE3721" s="12"/>
      <c r="BF3721" s="12"/>
      <c r="BG3721" s="12"/>
      <c r="BH3721" s="12"/>
      <c r="BI3721" s="12"/>
      <c r="BJ3721" s="13"/>
      <c r="BK3721" s="13"/>
      <c r="BL3721" s="13"/>
      <c r="BM3721" s="13"/>
      <c r="BN3721" s="13"/>
    </row>
    <row r="3722" spans="1:66" x14ac:dyDescent="0.25">
      <c r="A3722" s="10"/>
      <c r="B3722" s="10"/>
      <c r="C3722" s="10"/>
      <c r="D3722" s="10"/>
      <c r="E3722" s="10"/>
      <c r="F3722" s="10"/>
      <c r="G3722" s="10"/>
      <c r="H3722" s="10"/>
      <c r="I3722" s="10"/>
      <c r="J3722" s="10"/>
      <c r="K3722" s="11"/>
      <c r="L3722" s="11"/>
      <c r="M3722" s="12"/>
      <c r="N3722" s="12"/>
      <c r="O3722" s="12"/>
      <c r="P3722" s="12"/>
      <c r="Q3722" s="12"/>
      <c r="R3722" s="12"/>
      <c r="S3722" s="12"/>
      <c r="T3722" s="12"/>
      <c r="U3722" s="12"/>
      <c r="V3722" s="12"/>
      <c r="W3722" s="12"/>
      <c r="X3722" s="12"/>
      <c r="Y3722" s="12"/>
      <c r="Z3722" s="12"/>
      <c r="AA3722" s="12"/>
      <c r="AB3722" s="12"/>
      <c r="AC3722" s="12"/>
      <c r="AD3722" s="12"/>
      <c r="AE3722" s="12"/>
      <c r="AF3722" s="12"/>
      <c r="AG3722" s="12"/>
      <c r="AH3722" s="12"/>
      <c r="AI3722" s="12"/>
      <c r="AJ3722" s="12"/>
      <c r="AK3722" s="12"/>
      <c r="AL3722" s="12"/>
      <c r="AM3722" s="12"/>
      <c r="AN3722" s="12"/>
      <c r="AO3722" s="12"/>
      <c r="AP3722" s="12"/>
      <c r="AQ3722" s="12"/>
      <c r="AR3722" s="12"/>
      <c r="AS3722" s="12"/>
      <c r="AT3722" s="12"/>
      <c r="AU3722" s="12"/>
      <c r="AV3722" s="12"/>
      <c r="AW3722" s="12"/>
      <c r="AX3722" s="12"/>
      <c r="AY3722" s="12"/>
      <c r="AZ3722" s="12"/>
      <c r="BA3722" s="12"/>
      <c r="BB3722" s="12"/>
      <c r="BC3722" s="12"/>
      <c r="BD3722" s="12"/>
      <c r="BE3722" s="12"/>
      <c r="BF3722" s="12"/>
      <c r="BG3722" s="12"/>
      <c r="BH3722" s="12"/>
      <c r="BI3722" s="12"/>
      <c r="BJ3722" s="13"/>
      <c r="BK3722" s="13"/>
      <c r="BL3722" s="13"/>
      <c r="BM3722" s="13"/>
      <c r="BN3722" s="13"/>
    </row>
    <row r="3723" spans="1:66" x14ac:dyDescent="0.25">
      <c r="A3723" s="10"/>
      <c r="B3723" s="10"/>
      <c r="C3723" s="10"/>
      <c r="D3723" s="10"/>
      <c r="E3723" s="10"/>
      <c r="F3723" s="10"/>
      <c r="G3723" s="10"/>
      <c r="H3723" s="10"/>
      <c r="I3723" s="10"/>
      <c r="J3723" s="10"/>
      <c r="K3723" s="11"/>
      <c r="L3723" s="11"/>
      <c r="M3723" s="12"/>
      <c r="N3723" s="12"/>
      <c r="O3723" s="12"/>
      <c r="P3723" s="12"/>
      <c r="Q3723" s="12"/>
      <c r="R3723" s="12"/>
      <c r="S3723" s="12"/>
      <c r="T3723" s="12"/>
      <c r="U3723" s="12"/>
      <c r="V3723" s="12"/>
      <c r="W3723" s="12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2"/>
      <c r="AS3723" s="12"/>
      <c r="AT3723" s="12"/>
      <c r="AU3723" s="12"/>
      <c r="AV3723" s="12"/>
      <c r="AW3723" s="12"/>
      <c r="AX3723" s="12"/>
      <c r="AY3723" s="12"/>
      <c r="AZ3723" s="12"/>
      <c r="BA3723" s="12"/>
      <c r="BB3723" s="12"/>
      <c r="BC3723" s="12"/>
      <c r="BD3723" s="12"/>
      <c r="BE3723" s="12"/>
      <c r="BF3723" s="12"/>
      <c r="BG3723" s="12"/>
      <c r="BH3723" s="12"/>
      <c r="BI3723" s="12"/>
      <c r="BJ3723" s="13"/>
      <c r="BK3723" s="13"/>
      <c r="BL3723" s="13"/>
      <c r="BM3723" s="13"/>
      <c r="BN3723" s="13"/>
    </row>
    <row r="3724" spans="1:66" x14ac:dyDescent="0.25">
      <c r="A3724" s="10"/>
      <c r="B3724" s="10"/>
      <c r="C3724" s="10"/>
      <c r="D3724" s="10"/>
      <c r="E3724" s="10"/>
      <c r="F3724" s="10"/>
      <c r="G3724" s="10"/>
      <c r="H3724" s="10"/>
      <c r="I3724" s="10"/>
      <c r="J3724" s="10"/>
      <c r="K3724" s="11"/>
      <c r="L3724" s="11"/>
      <c r="M3724" s="12"/>
      <c r="N3724" s="12"/>
      <c r="O3724" s="12"/>
      <c r="P3724" s="12"/>
      <c r="Q3724" s="12"/>
      <c r="R3724" s="12"/>
      <c r="S3724" s="12"/>
      <c r="T3724" s="12"/>
      <c r="U3724" s="12"/>
      <c r="V3724" s="12"/>
      <c r="W3724" s="12"/>
      <c r="X3724" s="12"/>
      <c r="Y3724" s="12"/>
      <c r="Z3724" s="12"/>
      <c r="AA3724" s="12"/>
      <c r="AB3724" s="12"/>
      <c r="AC3724" s="12"/>
      <c r="AD3724" s="12"/>
      <c r="AE3724" s="12"/>
      <c r="AF3724" s="12"/>
      <c r="AG3724" s="12"/>
      <c r="AH3724" s="12"/>
      <c r="AI3724" s="12"/>
      <c r="AJ3724" s="12"/>
      <c r="AK3724" s="12"/>
      <c r="AL3724" s="12"/>
      <c r="AM3724" s="12"/>
      <c r="AN3724" s="12"/>
      <c r="AO3724" s="12"/>
      <c r="AP3724" s="12"/>
      <c r="AQ3724" s="12"/>
      <c r="AR3724" s="12"/>
      <c r="AS3724" s="12"/>
      <c r="AT3724" s="12"/>
      <c r="AU3724" s="12"/>
      <c r="AV3724" s="12"/>
      <c r="AW3724" s="12"/>
      <c r="AX3724" s="12"/>
      <c r="AY3724" s="12"/>
      <c r="AZ3724" s="12"/>
      <c r="BA3724" s="12"/>
      <c r="BB3724" s="12"/>
      <c r="BC3724" s="12"/>
      <c r="BD3724" s="12"/>
      <c r="BE3724" s="12"/>
      <c r="BF3724" s="12"/>
      <c r="BG3724" s="12"/>
      <c r="BH3724" s="12"/>
      <c r="BI3724" s="12"/>
      <c r="BJ3724" s="13"/>
      <c r="BK3724" s="13"/>
      <c r="BL3724" s="13"/>
      <c r="BM3724" s="13"/>
      <c r="BN3724" s="13"/>
    </row>
    <row r="3725" spans="1:66" x14ac:dyDescent="0.25">
      <c r="A3725" s="10"/>
      <c r="B3725" s="10"/>
      <c r="C3725" s="10"/>
      <c r="D3725" s="10"/>
      <c r="E3725" s="10"/>
      <c r="F3725" s="10"/>
      <c r="G3725" s="10"/>
      <c r="H3725" s="10"/>
      <c r="I3725" s="10"/>
      <c r="J3725" s="10"/>
      <c r="K3725" s="11"/>
      <c r="L3725" s="11"/>
      <c r="M3725" s="12"/>
      <c r="N3725" s="12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2"/>
      <c r="AS3725" s="12"/>
      <c r="AT3725" s="12"/>
      <c r="AU3725" s="12"/>
      <c r="AV3725" s="12"/>
      <c r="AW3725" s="12"/>
      <c r="AX3725" s="12"/>
      <c r="AY3725" s="12"/>
      <c r="AZ3725" s="12"/>
      <c r="BA3725" s="12"/>
      <c r="BB3725" s="12"/>
      <c r="BC3725" s="12"/>
      <c r="BD3725" s="12"/>
      <c r="BE3725" s="12"/>
      <c r="BF3725" s="12"/>
      <c r="BG3725" s="12"/>
      <c r="BH3725" s="12"/>
      <c r="BI3725" s="12"/>
      <c r="BJ3725" s="13"/>
      <c r="BK3725" s="13"/>
      <c r="BL3725" s="13"/>
      <c r="BM3725" s="13"/>
      <c r="BN3725" s="13"/>
    </row>
    <row r="3726" spans="1:66" x14ac:dyDescent="0.25">
      <c r="A3726" s="10"/>
      <c r="B3726" s="10"/>
      <c r="C3726" s="10"/>
      <c r="D3726" s="10"/>
      <c r="E3726" s="10"/>
      <c r="F3726" s="10"/>
      <c r="G3726" s="10"/>
      <c r="H3726" s="10"/>
      <c r="I3726" s="10"/>
      <c r="J3726" s="10"/>
      <c r="K3726" s="11"/>
      <c r="L3726" s="11"/>
      <c r="M3726" s="12"/>
      <c r="N3726" s="12"/>
      <c r="O3726" s="12"/>
      <c r="P3726" s="12"/>
      <c r="Q3726" s="12"/>
      <c r="R3726" s="12"/>
      <c r="S3726" s="12"/>
      <c r="T3726" s="12"/>
      <c r="U3726" s="12"/>
      <c r="V3726" s="12"/>
      <c r="W3726" s="12"/>
      <c r="X3726" s="12"/>
      <c r="Y3726" s="12"/>
      <c r="Z3726" s="12"/>
      <c r="AA3726" s="12"/>
      <c r="AB3726" s="12"/>
      <c r="AC3726" s="12"/>
      <c r="AD3726" s="12"/>
      <c r="AE3726" s="12"/>
      <c r="AF3726" s="12"/>
      <c r="AG3726" s="12"/>
      <c r="AH3726" s="12"/>
      <c r="AI3726" s="12"/>
      <c r="AJ3726" s="12"/>
      <c r="AK3726" s="12"/>
      <c r="AL3726" s="12"/>
      <c r="AM3726" s="12"/>
      <c r="AN3726" s="12"/>
      <c r="AO3726" s="12"/>
      <c r="AP3726" s="12"/>
      <c r="AQ3726" s="12"/>
      <c r="AR3726" s="12"/>
      <c r="AS3726" s="12"/>
      <c r="AT3726" s="12"/>
      <c r="AU3726" s="12"/>
      <c r="AV3726" s="12"/>
      <c r="AW3726" s="12"/>
      <c r="AX3726" s="12"/>
      <c r="AY3726" s="12"/>
      <c r="AZ3726" s="12"/>
      <c r="BA3726" s="12"/>
      <c r="BB3726" s="12"/>
      <c r="BC3726" s="12"/>
      <c r="BD3726" s="12"/>
      <c r="BE3726" s="12"/>
      <c r="BF3726" s="12"/>
      <c r="BG3726" s="12"/>
      <c r="BH3726" s="12"/>
      <c r="BI3726" s="12"/>
      <c r="BJ3726" s="13"/>
      <c r="BK3726" s="13"/>
      <c r="BL3726" s="13"/>
      <c r="BM3726" s="13"/>
      <c r="BN3726" s="13"/>
    </row>
    <row r="3727" spans="1:66" x14ac:dyDescent="0.25">
      <c r="A3727" s="10"/>
      <c r="B3727" s="10"/>
      <c r="C3727" s="10"/>
      <c r="D3727" s="10"/>
      <c r="E3727" s="10"/>
      <c r="F3727" s="10"/>
      <c r="G3727" s="10"/>
      <c r="H3727" s="10"/>
      <c r="I3727" s="10"/>
      <c r="J3727" s="10"/>
      <c r="K3727" s="11"/>
      <c r="L3727" s="11"/>
      <c r="M3727" s="12"/>
      <c r="N3727" s="12"/>
      <c r="O3727" s="12"/>
      <c r="P3727" s="12"/>
      <c r="Q3727" s="12"/>
      <c r="R3727" s="12"/>
      <c r="S3727" s="12"/>
      <c r="T3727" s="12"/>
      <c r="U3727" s="12"/>
      <c r="V3727" s="12"/>
      <c r="W3727" s="12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2"/>
      <c r="AS3727" s="12"/>
      <c r="AT3727" s="12"/>
      <c r="AU3727" s="12"/>
      <c r="AV3727" s="12"/>
      <c r="AW3727" s="12"/>
      <c r="AX3727" s="12"/>
      <c r="AY3727" s="12"/>
      <c r="AZ3727" s="12"/>
      <c r="BA3727" s="12"/>
      <c r="BB3727" s="12"/>
      <c r="BC3727" s="12"/>
      <c r="BD3727" s="12"/>
      <c r="BE3727" s="12"/>
      <c r="BF3727" s="12"/>
      <c r="BG3727" s="12"/>
      <c r="BH3727" s="12"/>
      <c r="BI3727" s="12"/>
      <c r="BJ3727" s="13"/>
      <c r="BK3727" s="13"/>
      <c r="BL3727" s="13"/>
      <c r="BM3727" s="13"/>
      <c r="BN3727" s="13"/>
    </row>
    <row r="3728" spans="1:66" x14ac:dyDescent="0.25">
      <c r="A3728" s="10"/>
      <c r="B3728" s="10"/>
      <c r="C3728" s="10"/>
      <c r="D3728" s="10"/>
      <c r="E3728" s="10"/>
      <c r="F3728" s="10"/>
      <c r="G3728" s="10"/>
      <c r="H3728" s="10"/>
      <c r="I3728" s="10"/>
      <c r="J3728" s="10"/>
      <c r="K3728" s="11"/>
      <c r="L3728" s="11"/>
      <c r="M3728" s="12"/>
      <c r="N3728" s="12"/>
      <c r="O3728" s="12"/>
      <c r="P3728" s="12"/>
      <c r="Q3728" s="12"/>
      <c r="R3728" s="12"/>
      <c r="S3728" s="12"/>
      <c r="T3728" s="12"/>
      <c r="U3728" s="12"/>
      <c r="V3728" s="12"/>
      <c r="W3728" s="12"/>
      <c r="X3728" s="12"/>
      <c r="Y3728" s="12"/>
      <c r="Z3728" s="12"/>
      <c r="AA3728" s="12"/>
      <c r="AB3728" s="12"/>
      <c r="AC3728" s="12"/>
      <c r="AD3728" s="12"/>
      <c r="AE3728" s="12"/>
      <c r="AF3728" s="12"/>
      <c r="AG3728" s="12"/>
      <c r="AH3728" s="12"/>
      <c r="AI3728" s="12"/>
      <c r="AJ3728" s="12"/>
      <c r="AK3728" s="12"/>
      <c r="AL3728" s="12"/>
      <c r="AM3728" s="12"/>
      <c r="AN3728" s="12"/>
      <c r="AO3728" s="12"/>
      <c r="AP3728" s="12"/>
      <c r="AQ3728" s="12"/>
      <c r="AR3728" s="12"/>
      <c r="AS3728" s="12"/>
      <c r="AT3728" s="12"/>
      <c r="AU3728" s="12"/>
      <c r="AV3728" s="12"/>
      <c r="AW3728" s="12"/>
      <c r="AX3728" s="12"/>
      <c r="AY3728" s="12"/>
      <c r="AZ3728" s="12"/>
      <c r="BA3728" s="12"/>
      <c r="BB3728" s="12"/>
      <c r="BC3728" s="12"/>
      <c r="BD3728" s="12"/>
      <c r="BE3728" s="12"/>
      <c r="BF3728" s="12"/>
      <c r="BG3728" s="12"/>
      <c r="BH3728" s="12"/>
      <c r="BI3728" s="12"/>
      <c r="BJ3728" s="13"/>
      <c r="BK3728" s="13"/>
      <c r="BL3728" s="13"/>
      <c r="BM3728" s="13"/>
      <c r="BN3728" s="13"/>
    </row>
    <row r="3729" spans="1:66" x14ac:dyDescent="0.25">
      <c r="A3729" s="10"/>
      <c r="B3729" s="10"/>
      <c r="C3729" s="10"/>
      <c r="D3729" s="10"/>
      <c r="E3729" s="10"/>
      <c r="F3729" s="10"/>
      <c r="G3729" s="10"/>
      <c r="H3729" s="10"/>
      <c r="I3729" s="10"/>
      <c r="J3729" s="10"/>
      <c r="K3729" s="11"/>
      <c r="L3729" s="11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2"/>
      <c r="AS3729" s="12"/>
      <c r="AT3729" s="12"/>
      <c r="AU3729" s="12"/>
      <c r="AV3729" s="12"/>
      <c r="AW3729" s="12"/>
      <c r="AX3729" s="12"/>
      <c r="AY3729" s="12"/>
      <c r="AZ3729" s="12"/>
      <c r="BA3729" s="12"/>
      <c r="BB3729" s="12"/>
      <c r="BC3729" s="12"/>
      <c r="BD3729" s="12"/>
      <c r="BE3729" s="12"/>
      <c r="BF3729" s="12"/>
      <c r="BG3729" s="12"/>
      <c r="BH3729" s="12"/>
      <c r="BI3729" s="12"/>
      <c r="BJ3729" s="13"/>
      <c r="BK3729" s="13"/>
      <c r="BL3729" s="13"/>
      <c r="BM3729" s="13"/>
      <c r="BN3729" s="13"/>
    </row>
    <row r="3730" spans="1:66" x14ac:dyDescent="0.25">
      <c r="A3730" s="10"/>
      <c r="B3730" s="10"/>
      <c r="C3730" s="10"/>
      <c r="D3730" s="10"/>
      <c r="E3730" s="10"/>
      <c r="F3730" s="10"/>
      <c r="G3730" s="10"/>
      <c r="H3730" s="10"/>
      <c r="I3730" s="10"/>
      <c r="J3730" s="10"/>
      <c r="K3730" s="11"/>
      <c r="L3730" s="11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  <c r="W3730" s="12"/>
      <c r="X3730" s="12"/>
      <c r="Y3730" s="12"/>
      <c r="Z3730" s="12"/>
      <c r="AA3730" s="12"/>
      <c r="AB3730" s="12"/>
      <c r="AC3730" s="12"/>
      <c r="AD3730" s="12"/>
      <c r="AE3730" s="12"/>
      <c r="AF3730" s="12"/>
      <c r="AG3730" s="12"/>
      <c r="AH3730" s="12"/>
      <c r="AI3730" s="12"/>
      <c r="AJ3730" s="12"/>
      <c r="AK3730" s="12"/>
      <c r="AL3730" s="12"/>
      <c r="AM3730" s="12"/>
      <c r="AN3730" s="12"/>
      <c r="AO3730" s="12"/>
      <c r="AP3730" s="12"/>
      <c r="AQ3730" s="12"/>
      <c r="AR3730" s="12"/>
      <c r="AS3730" s="12"/>
      <c r="AT3730" s="12"/>
      <c r="AU3730" s="12"/>
      <c r="AV3730" s="12"/>
      <c r="AW3730" s="12"/>
      <c r="AX3730" s="12"/>
      <c r="AY3730" s="12"/>
      <c r="AZ3730" s="12"/>
      <c r="BA3730" s="12"/>
      <c r="BB3730" s="12"/>
      <c r="BC3730" s="12"/>
      <c r="BD3730" s="12"/>
      <c r="BE3730" s="12"/>
      <c r="BF3730" s="12"/>
      <c r="BG3730" s="12"/>
      <c r="BH3730" s="12"/>
      <c r="BI3730" s="12"/>
      <c r="BJ3730" s="13"/>
      <c r="BK3730" s="13"/>
      <c r="BL3730" s="13"/>
      <c r="BM3730" s="13"/>
      <c r="BN3730" s="13"/>
    </row>
    <row r="3731" spans="1:66" x14ac:dyDescent="0.25">
      <c r="A3731" s="10"/>
      <c r="B3731" s="10"/>
      <c r="C3731" s="10"/>
      <c r="D3731" s="10"/>
      <c r="E3731" s="10"/>
      <c r="F3731" s="10"/>
      <c r="G3731" s="10"/>
      <c r="H3731" s="10"/>
      <c r="I3731" s="10"/>
      <c r="J3731" s="10"/>
      <c r="K3731" s="11"/>
      <c r="L3731" s="11"/>
      <c r="M3731" s="12"/>
      <c r="N3731" s="12"/>
      <c r="O3731" s="12"/>
      <c r="P3731" s="12"/>
      <c r="Q3731" s="12"/>
      <c r="R3731" s="12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2"/>
      <c r="AS3731" s="12"/>
      <c r="AT3731" s="12"/>
      <c r="AU3731" s="12"/>
      <c r="AV3731" s="12"/>
      <c r="AW3731" s="12"/>
      <c r="AX3731" s="12"/>
      <c r="AY3731" s="12"/>
      <c r="AZ3731" s="12"/>
      <c r="BA3731" s="12"/>
      <c r="BB3731" s="12"/>
      <c r="BC3731" s="12"/>
      <c r="BD3731" s="12"/>
      <c r="BE3731" s="12"/>
      <c r="BF3731" s="12"/>
      <c r="BG3731" s="12"/>
      <c r="BH3731" s="12"/>
      <c r="BI3731" s="12"/>
      <c r="BJ3731" s="13"/>
      <c r="BK3731" s="13"/>
      <c r="BL3731" s="13"/>
      <c r="BM3731" s="13"/>
      <c r="BN3731" s="13"/>
    </row>
    <row r="3732" spans="1:66" x14ac:dyDescent="0.25">
      <c r="A3732" s="10"/>
      <c r="B3732" s="10"/>
      <c r="C3732" s="10"/>
      <c r="D3732" s="10"/>
      <c r="E3732" s="10"/>
      <c r="F3732" s="10"/>
      <c r="G3732" s="10"/>
      <c r="H3732" s="10"/>
      <c r="I3732" s="10"/>
      <c r="J3732" s="10"/>
      <c r="K3732" s="11"/>
      <c r="L3732" s="11"/>
      <c r="M3732" s="12"/>
      <c r="N3732" s="12"/>
      <c r="O3732" s="12"/>
      <c r="P3732" s="12"/>
      <c r="Q3732" s="12"/>
      <c r="R3732" s="12"/>
      <c r="S3732" s="12"/>
      <c r="T3732" s="12"/>
      <c r="U3732" s="12"/>
      <c r="V3732" s="12"/>
      <c r="W3732" s="12"/>
      <c r="X3732" s="12"/>
      <c r="Y3732" s="12"/>
      <c r="Z3732" s="12"/>
      <c r="AA3732" s="12"/>
      <c r="AB3732" s="12"/>
      <c r="AC3732" s="12"/>
      <c r="AD3732" s="12"/>
      <c r="AE3732" s="12"/>
      <c r="AF3732" s="12"/>
      <c r="AG3732" s="12"/>
      <c r="AH3732" s="12"/>
      <c r="AI3732" s="12"/>
      <c r="AJ3732" s="12"/>
      <c r="AK3732" s="12"/>
      <c r="AL3732" s="12"/>
      <c r="AM3732" s="12"/>
      <c r="AN3732" s="12"/>
      <c r="AO3732" s="12"/>
      <c r="AP3732" s="12"/>
      <c r="AQ3732" s="12"/>
      <c r="AR3732" s="12"/>
      <c r="AS3732" s="12"/>
      <c r="AT3732" s="12"/>
      <c r="AU3732" s="12"/>
      <c r="AV3732" s="12"/>
      <c r="AW3732" s="12"/>
      <c r="AX3732" s="12"/>
      <c r="AY3732" s="12"/>
      <c r="AZ3732" s="12"/>
      <c r="BA3732" s="12"/>
      <c r="BB3732" s="12"/>
      <c r="BC3732" s="12"/>
      <c r="BD3732" s="12"/>
      <c r="BE3732" s="12"/>
      <c r="BF3732" s="12"/>
      <c r="BG3732" s="12"/>
      <c r="BH3732" s="12"/>
      <c r="BI3732" s="12"/>
      <c r="BJ3732" s="13"/>
      <c r="BK3732" s="13"/>
      <c r="BL3732" s="13"/>
      <c r="BM3732" s="13"/>
      <c r="BN3732" s="13"/>
    </row>
    <row r="3733" spans="1:66" x14ac:dyDescent="0.25">
      <c r="A3733" s="10"/>
      <c r="B3733" s="10"/>
      <c r="C3733" s="10"/>
      <c r="D3733" s="10"/>
      <c r="E3733" s="10"/>
      <c r="F3733" s="10"/>
      <c r="G3733" s="10"/>
      <c r="H3733" s="10"/>
      <c r="I3733" s="10"/>
      <c r="J3733" s="10"/>
      <c r="K3733" s="11"/>
      <c r="L3733" s="11"/>
      <c r="M3733" s="12"/>
      <c r="N3733" s="12"/>
      <c r="O3733" s="12"/>
      <c r="P3733" s="12"/>
      <c r="Q3733" s="12"/>
      <c r="R3733" s="12"/>
      <c r="S3733" s="12"/>
      <c r="T3733" s="12"/>
      <c r="U3733" s="12"/>
      <c r="V3733" s="12"/>
      <c r="W3733" s="12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2"/>
      <c r="AS3733" s="12"/>
      <c r="AT3733" s="12"/>
      <c r="AU3733" s="12"/>
      <c r="AV3733" s="12"/>
      <c r="AW3733" s="12"/>
      <c r="AX3733" s="12"/>
      <c r="AY3733" s="12"/>
      <c r="AZ3733" s="12"/>
      <c r="BA3733" s="12"/>
      <c r="BB3733" s="12"/>
      <c r="BC3733" s="12"/>
      <c r="BD3733" s="12"/>
      <c r="BE3733" s="12"/>
      <c r="BF3733" s="12"/>
      <c r="BG3733" s="12"/>
      <c r="BH3733" s="12"/>
      <c r="BI3733" s="12"/>
      <c r="BJ3733" s="13"/>
      <c r="BK3733" s="13"/>
      <c r="BL3733" s="13"/>
      <c r="BM3733" s="13"/>
      <c r="BN3733" s="13"/>
    </row>
    <row r="3734" spans="1:66" x14ac:dyDescent="0.25">
      <c r="A3734" s="10"/>
      <c r="B3734" s="10"/>
      <c r="C3734" s="10"/>
      <c r="D3734" s="10"/>
      <c r="E3734" s="10"/>
      <c r="F3734" s="10"/>
      <c r="G3734" s="10"/>
      <c r="H3734" s="10"/>
      <c r="I3734" s="10"/>
      <c r="J3734" s="10"/>
      <c r="K3734" s="11"/>
      <c r="L3734" s="11"/>
      <c r="M3734" s="12"/>
      <c r="N3734" s="12"/>
      <c r="O3734" s="12"/>
      <c r="P3734" s="12"/>
      <c r="Q3734" s="12"/>
      <c r="R3734" s="12"/>
      <c r="S3734" s="12"/>
      <c r="T3734" s="12"/>
      <c r="U3734" s="12"/>
      <c r="V3734" s="12"/>
      <c r="W3734" s="12"/>
      <c r="X3734" s="12"/>
      <c r="Y3734" s="12"/>
      <c r="Z3734" s="12"/>
      <c r="AA3734" s="12"/>
      <c r="AB3734" s="12"/>
      <c r="AC3734" s="12"/>
      <c r="AD3734" s="12"/>
      <c r="AE3734" s="12"/>
      <c r="AF3734" s="12"/>
      <c r="AG3734" s="12"/>
      <c r="AH3734" s="12"/>
      <c r="AI3734" s="12"/>
      <c r="AJ3734" s="12"/>
      <c r="AK3734" s="12"/>
      <c r="AL3734" s="12"/>
      <c r="AM3734" s="12"/>
      <c r="AN3734" s="12"/>
      <c r="AO3734" s="12"/>
      <c r="AP3734" s="12"/>
      <c r="AQ3734" s="12"/>
      <c r="AR3734" s="12"/>
      <c r="AS3734" s="12"/>
      <c r="AT3734" s="12"/>
      <c r="AU3734" s="12"/>
      <c r="AV3734" s="12"/>
      <c r="AW3734" s="12"/>
      <c r="AX3734" s="12"/>
      <c r="AY3734" s="12"/>
      <c r="AZ3734" s="12"/>
      <c r="BA3734" s="12"/>
      <c r="BB3734" s="12"/>
      <c r="BC3734" s="12"/>
      <c r="BD3734" s="12"/>
      <c r="BE3734" s="12"/>
      <c r="BF3734" s="12"/>
      <c r="BG3734" s="12"/>
      <c r="BH3734" s="12"/>
      <c r="BI3734" s="12"/>
      <c r="BJ3734" s="13"/>
      <c r="BK3734" s="13"/>
      <c r="BL3734" s="13"/>
      <c r="BM3734" s="13"/>
      <c r="BN3734" s="13"/>
    </row>
    <row r="3735" spans="1:66" x14ac:dyDescent="0.25">
      <c r="A3735" s="10"/>
      <c r="B3735" s="10"/>
      <c r="C3735" s="10"/>
      <c r="D3735" s="10"/>
      <c r="E3735" s="10"/>
      <c r="F3735" s="10"/>
      <c r="G3735" s="10"/>
      <c r="H3735" s="10"/>
      <c r="I3735" s="10"/>
      <c r="J3735" s="10"/>
      <c r="K3735" s="11"/>
      <c r="L3735" s="11"/>
      <c r="M3735" s="12"/>
      <c r="N3735" s="12"/>
      <c r="O3735" s="12"/>
      <c r="P3735" s="12"/>
      <c r="Q3735" s="12"/>
      <c r="R3735" s="12"/>
      <c r="S3735" s="12"/>
      <c r="T3735" s="12"/>
      <c r="U3735" s="12"/>
      <c r="V3735" s="12"/>
      <c r="W3735" s="12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2"/>
      <c r="AS3735" s="12"/>
      <c r="AT3735" s="12"/>
      <c r="AU3735" s="12"/>
      <c r="AV3735" s="12"/>
      <c r="AW3735" s="12"/>
      <c r="AX3735" s="12"/>
      <c r="AY3735" s="12"/>
      <c r="AZ3735" s="12"/>
      <c r="BA3735" s="12"/>
      <c r="BB3735" s="12"/>
      <c r="BC3735" s="12"/>
      <c r="BD3735" s="12"/>
      <c r="BE3735" s="12"/>
      <c r="BF3735" s="12"/>
      <c r="BG3735" s="12"/>
      <c r="BH3735" s="12"/>
      <c r="BI3735" s="12"/>
      <c r="BJ3735" s="13"/>
      <c r="BK3735" s="13"/>
      <c r="BL3735" s="13"/>
      <c r="BM3735" s="13"/>
      <c r="BN3735" s="13"/>
    </row>
    <row r="3736" spans="1:66" x14ac:dyDescent="0.25">
      <c r="A3736" s="10"/>
      <c r="B3736" s="10"/>
      <c r="C3736" s="10"/>
      <c r="D3736" s="10"/>
      <c r="E3736" s="10"/>
      <c r="F3736" s="10"/>
      <c r="G3736" s="10"/>
      <c r="H3736" s="10"/>
      <c r="I3736" s="10"/>
      <c r="J3736" s="10"/>
      <c r="K3736" s="11"/>
      <c r="L3736" s="11"/>
      <c r="M3736" s="12"/>
      <c r="N3736" s="12"/>
      <c r="O3736" s="12"/>
      <c r="P3736" s="12"/>
      <c r="Q3736" s="12"/>
      <c r="R3736" s="12"/>
      <c r="S3736" s="12"/>
      <c r="T3736" s="12"/>
      <c r="U3736" s="12"/>
      <c r="V3736" s="12"/>
      <c r="W3736" s="12"/>
      <c r="X3736" s="12"/>
      <c r="Y3736" s="12"/>
      <c r="Z3736" s="12"/>
      <c r="AA3736" s="12"/>
      <c r="AB3736" s="12"/>
      <c r="AC3736" s="12"/>
      <c r="AD3736" s="12"/>
      <c r="AE3736" s="12"/>
      <c r="AF3736" s="12"/>
      <c r="AG3736" s="12"/>
      <c r="AH3736" s="12"/>
      <c r="AI3736" s="12"/>
      <c r="AJ3736" s="12"/>
      <c r="AK3736" s="12"/>
      <c r="AL3736" s="12"/>
      <c r="AM3736" s="12"/>
      <c r="AN3736" s="12"/>
      <c r="AO3736" s="12"/>
      <c r="AP3736" s="12"/>
      <c r="AQ3736" s="12"/>
      <c r="AR3736" s="12"/>
      <c r="AS3736" s="12"/>
      <c r="AT3736" s="12"/>
      <c r="AU3736" s="12"/>
      <c r="AV3736" s="12"/>
      <c r="AW3736" s="12"/>
      <c r="AX3736" s="12"/>
      <c r="AY3736" s="12"/>
      <c r="AZ3736" s="12"/>
      <c r="BA3736" s="12"/>
      <c r="BB3736" s="12"/>
      <c r="BC3736" s="12"/>
      <c r="BD3736" s="12"/>
      <c r="BE3736" s="12"/>
      <c r="BF3736" s="12"/>
      <c r="BG3736" s="12"/>
      <c r="BH3736" s="12"/>
      <c r="BI3736" s="12"/>
      <c r="BJ3736" s="13"/>
      <c r="BK3736" s="13"/>
      <c r="BL3736" s="13"/>
      <c r="BM3736" s="13"/>
      <c r="BN3736" s="13"/>
    </row>
    <row r="3737" spans="1:66" x14ac:dyDescent="0.25">
      <c r="A3737" s="10"/>
      <c r="B3737" s="10"/>
      <c r="C3737" s="10"/>
      <c r="D3737" s="10"/>
      <c r="E3737" s="10"/>
      <c r="F3737" s="10"/>
      <c r="G3737" s="10"/>
      <c r="H3737" s="10"/>
      <c r="I3737" s="10"/>
      <c r="J3737" s="10"/>
      <c r="K3737" s="11"/>
      <c r="L3737" s="11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  <c r="W3737" s="12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2"/>
      <c r="AS3737" s="12"/>
      <c r="AT3737" s="12"/>
      <c r="AU3737" s="12"/>
      <c r="AV3737" s="12"/>
      <c r="AW3737" s="12"/>
      <c r="AX3737" s="12"/>
      <c r="AY3737" s="12"/>
      <c r="AZ3737" s="12"/>
      <c r="BA3737" s="12"/>
      <c r="BB3737" s="12"/>
      <c r="BC3737" s="12"/>
      <c r="BD3737" s="12"/>
      <c r="BE3737" s="12"/>
      <c r="BF3737" s="12"/>
      <c r="BG3737" s="12"/>
      <c r="BH3737" s="12"/>
      <c r="BI3737" s="12"/>
      <c r="BJ3737" s="13"/>
      <c r="BK3737" s="13"/>
      <c r="BL3737" s="13"/>
      <c r="BM3737" s="13"/>
      <c r="BN3737" s="13"/>
    </row>
    <row r="3738" spans="1:66" x14ac:dyDescent="0.25">
      <c r="A3738" s="10"/>
      <c r="B3738" s="10"/>
      <c r="C3738" s="10"/>
      <c r="D3738" s="10"/>
      <c r="E3738" s="10"/>
      <c r="F3738" s="10"/>
      <c r="G3738" s="10"/>
      <c r="H3738" s="10"/>
      <c r="I3738" s="10"/>
      <c r="J3738" s="10"/>
      <c r="K3738" s="11"/>
      <c r="L3738" s="11"/>
      <c r="M3738" s="12"/>
      <c r="N3738" s="12"/>
      <c r="O3738" s="12"/>
      <c r="P3738" s="12"/>
      <c r="Q3738" s="12"/>
      <c r="R3738" s="12"/>
      <c r="S3738" s="12"/>
      <c r="T3738" s="12"/>
      <c r="U3738" s="12"/>
      <c r="V3738" s="12"/>
      <c r="W3738" s="12"/>
      <c r="X3738" s="12"/>
      <c r="Y3738" s="12"/>
      <c r="Z3738" s="12"/>
      <c r="AA3738" s="12"/>
      <c r="AB3738" s="12"/>
      <c r="AC3738" s="12"/>
      <c r="AD3738" s="12"/>
      <c r="AE3738" s="12"/>
      <c r="AF3738" s="12"/>
      <c r="AG3738" s="12"/>
      <c r="AH3738" s="12"/>
      <c r="AI3738" s="12"/>
      <c r="AJ3738" s="12"/>
      <c r="AK3738" s="12"/>
      <c r="AL3738" s="12"/>
      <c r="AM3738" s="12"/>
      <c r="AN3738" s="12"/>
      <c r="AO3738" s="12"/>
      <c r="AP3738" s="12"/>
      <c r="AQ3738" s="12"/>
      <c r="AR3738" s="12"/>
      <c r="AS3738" s="12"/>
      <c r="AT3738" s="12"/>
      <c r="AU3738" s="12"/>
      <c r="AV3738" s="12"/>
      <c r="AW3738" s="12"/>
      <c r="AX3738" s="12"/>
      <c r="AY3738" s="12"/>
      <c r="AZ3738" s="12"/>
      <c r="BA3738" s="12"/>
      <c r="BB3738" s="12"/>
      <c r="BC3738" s="12"/>
      <c r="BD3738" s="12"/>
      <c r="BE3738" s="12"/>
      <c r="BF3738" s="12"/>
      <c r="BG3738" s="12"/>
      <c r="BH3738" s="12"/>
      <c r="BI3738" s="12"/>
      <c r="BJ3738" s="13"/>
      <c r="BK3738" s="13"/>
      <c r="BL3738" s="13"/>
      <c r="BM3738" s="13"/>
      <c r="BN3738" s="13"/>
    </row>
    <row r="3739" spans="1:66" x14ac:dyDescent="0.25">
      <c r="A3739" s="10"/>
      <c r="B3739" s="10"/>
      <c r="C3739" s="10"/>
      <c r="D3739" s="10"/>
      <c r="E3739" s="10"/>
      <c r="F3739" s="10"/>
      <c r="G3739" s="10"/>
      <c r="H3739" s="10"/>
      <c r="I3739" s="10"/>
      <c r="J3739" s="10"/>
      <c r="K3739" s="11"/>
      <c r="L3739" s="11"/>
      <c r="M3739" s="12"/>
      <c r="N3739" s="12"/>
      <c r="O3739" s="12"/>
      <c r="P3739" s="12"/>
      <c r="Q3739" s="12"/>
      <c r="R3739" s="12"/>
      <c r="S3739" s="12"/>
      <c r="T3739" s="12"/>
      <c r="U3739" s="12"/>
      <c r="V3739" s="12"/>
      <c r="W3739" s="12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2"/>
      <c r="AS3739" s="12"/>
      <c r="AT3739" s="12"/>
      <c r="AU3739" s="12"/>
      <c r="AV3739" s="12"/>
      <c r="AW3739" s="12"/>
      <c r="AX3739" s="12"/>
      <c r="AY3739" s="12"/>
      <c r="AZ3739" s="12"/>
      <c r="BA3739" s="12"/>
      <c r="BB3739" s="12"/>
      <c r="BC3739" s="12"/>
      <c r="BD3739" s="12"/>
      <c r="BE3739" s="12"/>
      <c r="BF3739" s="12"/>
      <c r="BG3739" s="12"/>
      <c r="BH3739" s="12"/>
      <c r="BI3739" s="12"/>
      <c r="BJ3739" s="13"/>
      <c r="BK3739" s="13"/>
      <c r="BL3739" s="13"/>
      <c r="BM3739" s="13"/>
      <c r="BN3739" s="13"/>
    </row>
    <row r="3740" spans="1:66" x14ac:dyDescent="0.25">
      <c r="A3740" s="10"/>
      <c r="B3740" s="10"/>
      <c r="C3740" s="10"/>
      <c r="D3740" s="10"/>
      <c r="E3740" s="10"/>
      <c r="F3740" s="10"/>
      <c r="G3740" s="10"/>
      <c r="H3740" s="10"/>
      <c r="I3740" s="10"/>
      <c r="J3740" s="10"/>
      <c r="K3740" s="11"/>
      <c r="L3740" s="11"/>
      <c r="M3740" s="12"/>
      <c r="N3740" s="12"/>
      <c r="O3740" s="12"/>
      <c r="P3740" s="12"/>
      <c r="Q3740" s="12"/>
      <c r="R3740" s="12"/>
      <c r="S3740" s="12"/>
      <c r="T3740" s="12"/>
      <c r="U3740" s="12"/>
      <c r="V3740" s="12"/>
      <c r="W3740" s="12"/>
      <c r="X3740" s="12"/>
      <c r="Y3740" s="12"/>
      <c r="Z3740" s="12"/>
      <c r="AA3740" s="12"/>
      <c r="AB3740" s="12"/>
      <c r="AC3740" s="12"/>
      <c r="AD3740" s="12"/>
      <c r="AE3740" s="12"/>
      <c r="AF3740" s="12"/>
      <c r="AG3740" s="12"/>
      <c r="AH3740" s="12"/>
      <c r="AI3740" s="12"/>
      <c r="AJ3740" s="12"/>
      <c r="AK3740" s="12"/>
      <c r="AL3740" s="12"/>
      <c r="AM3740" s="12"/>
      <c r="AN3740" s="12"/>
      <c r="AO3740" s="12"/>
      <c r="AP3740" s="12"/>
      <c r="AQ3740" s="12"/>
      <c r="AR3740" s="12"/>
      <c r="AS3740" s="12"/>
      <c r="AT3740" s="12"/>
      <c r="AU3740" s="12"/>
      <c r="AV3740" s="12"/>
      <c r="AW3740" s="12"/>
      <c r="AX3740" s="12"/>
      <c r="AY3740" s="12"/>
      <c r="AZ3740" s="12"/>
      <c r="BA3740" s="12"/>
      <c r="BB3740" s="12"/>
      <c r="BC3740" s="12"/>
      <c r="BD3740" s="12"/>
      <c r="BE3740" s="12"/>
      <c r="BF3740" s="12"/>
      <c r="BG3740" s="12"/>
      <c r="BH3740" s="12"/>
      <c r="BI3740" s="12"/>
      <c r="BJ3740" s="13"/>
      <c r="BK3740" s="13"/>
      <c r="BL3740" s="13"/>
      <c r="BM3740" s="13"/>
      <c r="BN3740" s="13"/>
    </row>
    <row r="3741" spans="1:66" x14ac:dyDescent="0.25">
      <c r="A3741" s="10"/>
      <c r="B3741" s="10"/>
      <c r="C3741" s="10"/>
      <c r="D3741" s="10"/>
      <c r="E3741" s="10"/>
      <c r="F3741" s="10"/>
      <c r="G3741" s="10"/>
      <c r="H3741" s="10"/>
      <c r="I3741" s="10"/>
      <c r="J3741" s="10"/>
      <c r="K3741" s="11"/>
      <c r="L3741" s="11"/>
      <c r="M3741" s="12"/>
      <c r="N3741" s="12"/>
      <c r="O3741" s="12"/>
      <c r="P3741" s="12"/>
      <c r="Q3741" s="12"/>
      <c r="R3741" s="12"/>
      <c r="S3741" s="12"/>
      <c r="T3741" s="12"/>
      <c r="U3741" s="12"/>
      <c r="V3741" s="12"/>
      <c r="W3741" s="12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2"/>
      <c r="AS3741" s="12"/>
      <c r="AT3741" s="12"/>
      <c r="AU3741" s="12"/>
      <c r="AV3741" s="12"/>
      <c r="AW3741" s="12"/>
      <c r="AX3741" s="12"/>
      <c r="AY3741" s="12"/>
      <c r="AZ3741" s="12"/>
      <c r="BA3741" s="12"/>
      <c r="BB3741" s="12"/>
      <c r="BC3741" s="12"/>
      <c r="BD3741" s="12"/>
      <c r="BE3741" s="12"/>
      <c r="BF3741" s="12"/>
      <c r="BG3741" s="12"/>
      <c r="BH3741" s="12"/>
      <c r="BI3741" s="12"/>
      <c r="BJ3741" s="13"/>
      <c r="BK3741" s="13"/>
      <c r="BL3741" s="13"/>
      <c r="BM3741" s="13"/>
      <c r="BN3741" s="13"/>
    </row>
    <row r="3742" spans="1:66" x14ac:dyDescent="0.25">
      <c r="A3742" s="10"/>
      <c r="B3742" s="10"/>
      <c r="C3742" s="10"/>
      <c r="D3742" s="10"/>
      <c r="E3742" s="10"/>
      <c r="F3742" s="10"/>
      <c r="G3742" s="10"/>
      <c r="H3742" s="10"/>
      <c r="I3742" s="10"/>
      <c r="J3742" s="10"/>
      <c r="K3742" s="11"/>
      <c r="L3742" s="11"/>
      <c r="M3742" s="12"/>
      <c r="N3742" s="12"/>
      <c r="O3742" s="12"/>
      <c r="P3742" s="12"/>
      <c r="Q3742" s="12"/>
      <c r="R3742" s="12"/>
      <c r="S3742" s="12"/>
      <c r="T3742" s="12"/>
      <c r="U3742" s="12"/>
      <c r="V3742" s="12"/>
      <c r="W3742" s="12"/>
      <c r="X3742" s="12"/>
      <c r="Y3742" s="12"/>
      <c r="Z3742" s="12"/>
      <c r="AA3742" s="12"/>
      <c r="AB3742" s="12"/>
      <c r="AC3742" s="12"/>
      <c r="AD3742" s="12"/>
      <c r="AE3742" s="12"/>
      <c r="AF3742" s="12"/>
      <c r="AG3742" s="12"/>
      <c r="AH3742" s="12"/>
      <c r="AI3742" s="12"/>
      <c r="AJ3742" s="12"/>
      <c r="AK3742" s="12"/>
      <c r="AL3742" s="12"/>
      <c r="AM3742" s="12"/>
      <c r="AN3742" s="12"/>
      <c r="AO3742" s="12"/>
      <c r="AP3742" s="12"/>
      <c r="AQ3742" s="12"/>
      <c r="AR3742" s="12"/>
      <c r="AS3742" s="12"/>
      <c r="AT3742" s="12"/>
      <c r="AU3742" s="12"/>
      <c r="AV3742" s="12"/>
      <c r="AW3742" s="12"/>
      <c r="AX3742" s="12"/>
      <c r="AY3742" s="12"/>
      <c r="AZ3742" s="12"/>
      <c r="BA3742" s="12"/>
      <c r="BB3742" s="12"/>
      <c r="BC3742" s="12"/>
      <c r="BD3742" s="12"/>
      <c r="BE3742" s="12"/>
      <c r="BF3742" s="12"/>
      <c r="BG3742" s="12"/>
      <c r="BH3742" s="12"/>
      <c r="BI3742" s="12"/>
      <c r="BJ3742" s="13"/>
      <c r="BK3742" s="13"/>
      <c r="BL3742" s="13"/>
      <c r="BM3742" s="13"/>
      <c r="BN3742" s="13"/>
    </row>
    <row r="3743" spans="1:66" x14ac:dyDescent="0.25">
      <c r="A3743" s="10"/>
      <c r="B3743" s="10"/>
      <c r="C3743" s="10"/>
      <c r="D3743" s="10"/>
      <c r="E3743" s="10"/>
      <c r="F3743" s="10"/>
      <c r="G3743" s="10"/>
      <c r="H3743" s="10"/>
      <c r="I3743" s="10"/>
      <c r="J3743" s="10"/>
      <c r="K3743" s="11"/>
      <c r="L3743" s="11"/>
      <c r="M3743" s="12"/>
      <c r="N3743" s="12"/>
      <c r="O3743" s="12"/>
      <c r="P3743" s="12"/>
      <c r="Q3743" s="12"/>
      <c r="R3743" s="12"/>
      <c r="S3743" s="12"/>
      <c r="T3743" s="12"/>
      <c r="U3743" s="12"/>
      <c r="V3743" s="12"/>
      <c r="W3743" s="12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2"/>
      <c r="AS3743" s="12"/>
      <c r="AT3743" s="12"/>
      <c r="AU3743" s="12"/>
      <c r="AV3743" s="12"/>
      <c r="AW3743" s="12"/>
      <c r="AX3743" s="12"/>
      <c r="AY3743" s="12"/>
      <c r="AZ3743" s="12"/>
      <c r="BA3743" s="12"/>
      <c r="BB3743" s="12"/>
      <c r="BC3743" s="12"/>
      <c r="BD3743" s="12"/>
      <c r="BE3743" s="12"/>
      <c r="BF3743" s="12"/>
      <c r="BG3743" s="12"/>
      <c r="BH3743" s="12"/>
      <c r="BI3743" s="12"/>
      <c r="BJ3743" s="13"/>
      <c r="BK3743" s="13"/>
      <c r="BL3743" s="13"/>
      <c r="BM3743" s="13"/>
      <c r="BN3743" s="13"/>
    </row>
    <row r="3744" spans="1:66" x14ac:dyDescent="0.25">
      <c r="A3744" s="10"/>
      <c r="B3744" s="10"/>
      <c r="C3744" s="10"/>
      <c r="D3744" s="10"/>
      <c r="E3744" s="10"/>
      <c r="F3744" s="10"/>
      <c r="G3744" s="10"/>
      <c r="H3744" s="10"/>
      <c r="I3744" s="10"/>
      <c r="J3744" s="10"/>
      <c r="K3744" s="11"/>
      <c r="L3744" s="11"/>
      <c r="M3744" s="12"/>
      <c r="N3744" s="12"/>
      <c r="O3744" s="12"/>
      <c r="P3744" s="12"/>
      <c r="Q3744" s="12"/>
      <c r="R3744" s="12"/>
      <c r="S3744" s="12"/>
      <c r="T3744" s="12"/>
      <c r="U3744" s="12"/>
      <c r="V3744" s="12"/>
      <c r="W3744" s="12"/>
      <c r="X3744" s="12"/>
      <c r="Y3744" s="12"/>
      <c r="Z3744" s="12"/>
      <c r="AA3744" s="12"/>
      <c r="AB3744" s="12"/>
      <c r="AC3744" s="12"/>
      <c r="AD3744" s="12"/>
      <c r="AE3744" s="12"/>
      <c r="AF3744" s="12"/>
      <c r="AG3744" s="12"/>
      <c r="AH3744" s="12"/>
      <c r="AI3744" s="12"/>
      <c r="AJ3744" s="12"/>
      <c r="AK3744" s="12"/>
      <c r="AL3744" s="12"/>
      <c r="AM3744" s="12"/>
      <c r="AN3744" s="12"/>
      <c r="AO3744" s="12"/>
      <c r="AP3744" s="12"/>
      <c r="AQ3744" s="12"/>
      <c r="AR3744" s="12"/>
      <c r="AS3744" s="12"/>
      <c r="AT3744" s="12"/>
      <c r="AU3744" s="12"/>
      <c r="AV3744" s="12"/>
      <c r="AW3744" s="12"/>
      <c r="AX3744" s="12"/>
      <c r="AY3744" s="12"/>
      <c r="AZ3744" s="12"/>
      <c r="BA3744" s="12"/>
      <c r="BB3744" s="12"/>
      <c r="BC3744" s="12"/>
      <c r="BD3744" s="12"/>
      <c r="BE3744" s="12"/>
      <c r="BF3744" s="12"/>
      <c r="BG3744" s="12"/>
      <c r="BH3744" s="12"/>
      <c r="BI3744" s="12"/>
      <c r="BJ3744" s="13"/>
      <c r="BK3744" s="13"/>
      <c r="BL3744" s="13"/>
      <c r="BM3744" s="13"/>
      <c r="BN3744" s="13"/>
    </row>
    <row r="3745" spans="1:66" x14ac:dyDescent="0.25">
      <c r="A3745" s="10"/>
      <c r="B3745" s="10"/>
      <c r="C3745" s="10"/>
      <c r="D3745" s="10"/>
      <c r="E3745" s="10"/>
      <c r="F3745" s="10"/>
      <c r="G3745" s="10"/>
      <c r="H3745" s="10"/>
      <c r="I3745" s="10"/>
      <c r="J3745" s="10"/>
      <c r="K3745" s="11"/>
      <c r="L3745" s="11"/>
      <c r="M3745" s="12"/>
      <c r="N3745" s="12"/>
      <c r="O3745" s="12"/>
      <c r="P3745" s="12"/>
      <c r="Q3745" s="12"/>
      <c r="R3745" s="12"/>
      <c r="S3745" s="12"/>
      <c r="T3745" s="12"/>
      <c r="U3745" s="12"/>
      <c r="V3745" s="12"/>
      <c r="W3745" s="12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2"/>
      <c r="AS3745" s="12"/>
      <c r="AT3745" s="12"/>
      <c r="AU3745" s="12"/>
      <c r="AV3745" s="12"/>
      <c r="AW3745" s="12"/>
      <c r="AX3745" s="12"/>
      <c r="AY3745" s="12"/>
      <c r="AZ3745" s="12"/>
      <c r="BA3745" s="12"/>
      <c r="BB3745" s="12"/>
      <c r="BC3745" s="12"/>
      <c r="BD3745" s="12"/>
      <c r="BE3745" s="12"/>
      <c r="BF3745" s="12"/>
      <c r="BG3745" s="12"/>
      <c r="BH3745" s="12"/>
      <c r="BI3745" s="12"/>
      <c r="BJ3745" s="13"/>
      <c r="BK3745" s="13"/>
      <c r="BL3745" s="13"/>
      <c r="BM3745" s="13"/>
      <c r="BN3745" s="13"/>
    </row>
    <row r="3746" spans="1:66" x14ac:dyDescent="0.25">
      <c r="A3746" s="10"/>
      <c r="B3746" s="10"/>
      <c r="C3746" s="10"/>
      <c r="D3746" s="10"/>
      <c r="E3746" s="10"/>
      <c r="F3746" s="10"/>
      <c r="G3746" s="10"/>
      <c r="H3746" s="10"/>
      <c r="I3746" s="10"/>
      <c r="J3746" s="10"/>
      <c r="K3746" s="11"/>
      <c r="L3746" s="11"/>
      <c r="M3746" s="12"/>
      <c r="N3746" s="12"/>
      <c r="O3746" s="12"/>
      <c r="P3746" s="12"/>
      <c r="Q3746" s="12"/>
      <c r="R3746" s="12"/>
      <c r="S3746" s="12"/>
      <c r="T3746" s="12"/>
      <c r="U3746" s="12"/>
      <c r="V3746" s="12"/>
      <c r="W3746" s="12"/>
      <c r="X3746" s="12"/>
      <c r="Y3746" s="12"/>
      <c r="Z3746" s="12"/>
      <c r="AA3746" s="12"/>
      <c r="AB3746" s="12"/>
      <c r="AC3746" s="12"/>
      <c r="AD3746" s="12"/>
      <c r="AE3746" s="12"/>
      <c r="AF3746" s="12"/>
      <c r="AG3746" s="12"/>
      <c r="AH3746" s="12"/>
      <c r="AI3746" s="12"/>
      <c r="AJ3746" s="12"/>
      <c r="AK3746" s="12"/>
      <c r="AL3746" s="12"/>
      <c r="AM3746" s="12"/>
      <c r="AN3746" s="12"/>
      <c r="AO3746" s="12"/>
      <c r="AP3746" s="12"/>
      <c r="AQ3746" s="12"/>
      <c r="AR3746" s="12"/>
      <c r="AS3746" s="12"/>
      <c r="AT3746" s="12"/>
      <c r="AU3746" s="12"/>
      <c r="AV3746" s="12"/>
      <c r="AW3746" s="12"/>
      <c r="AX3746" s="12"/>
      <c r="AY3746" s="12"/>
      <c r="AZ3746" s="12"/>
      <c r="BA3746" s="12"/>
      <c r="BB3746" s="12"/>
      <c r="BC3746" s="12"/>
      <c r="BD3746" s="12"/>
      <c r="BE3746" s="12"/>
      <c r="BF3746" s="12"/>
      <c r="BG3746" s="12"/>
      <c r="BH3746" s="12"/>
      <c r="BI3746" s="12"/>
      <c r="BJ3746" s="13"/>
      <c r="BK3746" s="13"/>
      <c r="BL3746" s="13"/>
      <c r="BM3746" s="13"/>
      <c r="BN3746" s="13"/>
    </row>
    <row r="3747" spans="1:66" x14ac:dyDescent="0.25">
      <c r="A3747" s="10"/>
      <c r="B3747" s="10"/>
      <c r="C3747" s="10"/>
      <c r="D3747" s="10"/>
      <c r="E3747" s="10"/>
      <c r="F3747" s="10"/>
      <c r="G3747" s="10"/>
      <c r="H3747" s="10"/>
      <c r="I3747" s="10"/>
      <c r="J3747" s="10"/>
      <c r="K3747" s="11"/>
      <c r="L3747" s="11"/>
      <c r="M3747" s="12"/>
      <c r="N3747" s="12"/>
      <c r="O3747" s="12"/>
      <c r="P3747" s="12"/>
      <c r="Q3747" s="12"/>
      <c r="R3747" s="12"/>
      <c r="S3747" s="12"/>
      <c r="T3747" s="12"/>
      <c r="U3747" s="12"/>
      <c r="V3747" s="12"/>
      <c r="W3747" s="12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2"/>
      <c r="AS3747" s="12"/>
      <c r="AT3747" s="12"/>
      <c r="AU3747" s="12"/>
      <c r="AV3747" s="12"/>
      <c r="AW3747" s="12"/>
      <c r="AX3747" s="12"/>
      <c r="AY3747" s="12"/>
      <c r="AZ3747" s="12"/>
      <c r="BA3747" s="12"/>
      <c r="BB3747" s="12"/>
      <c r="BC3747" s="12"/>
      <c r="BD3747" s="12"/>
      <c r="BE3747" s="12"/>
      <c r="BF3747" s="12"/>
      <c r="BG3747" s="12"/>
      <c r="BH3747" s="12"/>
      <c r="BI3747" s="12"/>
      <c r="BJ3747" s="13"/>
      <c r="BK3747" s="13"/>
      <c r="BL3747" s="13"/>
      <c r="BM3747" s="13"/>
      <c r="BN3747" s="13"/>
    </row>
    <row r="3748" spans="1:66" x14ac:dyDescent="0.25">
      <c r="A3748" s="10"/>
      <c r="B3748" s="10"/>
      <c r="C3748" s="10"/>
      <c r="D3748" s="10"/>
      <c r="E3748" s="10"/>
      <c r="F3748" s="10"/>
      <c r="G3748" s="10"/>
      <c r="H3748" s="10"/>
      <c r="I3748" s="10"/>
      <c r="J3748" s="10"/>
      <c r="K3748" s="11"/>
      <c r="L3748" s="11"/>
      <c r="M3748" s="12"/>
      <c r="N3748" s="12"/>
      <c r="O3748" s="12"/>
      <c r="P3748" s="12"/>
      <c r="Q3748" s="12"/>
      <c r="R3748" s="12"/>
      <c r="S3748" s="12"/>
      <c r="T3748" s="12"/>
      <c r="U3748" s="12"/>
      <c r="V3748" s="12"/>
      <c r="W3748" s="12"/>
      <c r="X3748" s="12"/>
      <c r="Y3748" s="12"/>
      <c r="Z3748" s="12"/>
      <c r="AA3748" s="12"/>
      <c r="AB3748" s="12"/>
      <c r="AC3748" s="12"/>
      <c r="AD3748" s="12"/>
      <c r="AE3748" s="12"/>
      <c r="AF3748" s="12"/>
      <c r="AG3748" s="12"/>
      <c r="AH3748" s="12"/>
      <c r="AI3748" s="12"/>
      <c r="AJ3748" s="12"/>
      <c r="AK3748" s="12"/>
      <c r="AL3748" s="12"/>
      <c r="AM3748" s="12"/>
      <c r="AN3748" s="12"/>
      <c r="AO3748" s="12"/>
      <c r="AP3748" s="12"/>
      <c r="AQ3748" s="12"/>
      <c r="AR3748" s="12"/>
      <c r="AS3748" s="12"/>
      <c r="AT3748" s="12"/>
      <c r="AU3748" s="12"/>
      <c r="AV3748" s="12"/>
      <c r="AW3748" s="12"/>
      <c r="AX3748" s="12"/>
      <c r="AY3748" s="12"/>
      <c r="AZ3748" s="12"/>
      <c r="BA3748" s="12"/>
      <c r="BB3748" s="12"/>
      <c r="BC3748" s="12"/>
      <c r="BD3748" s="12"/>
      <c r="BE3748" s="12"/>
      <c r="BF3748" s="12"/>
      <c r="BG3748" s="12"/>
      <c r="BH3748" s="12"/>
      <c r="BI3748" s="12"/>
      <c r="BJ3748" s="13"/>
      <c r="BK3748" s="13"/>
      <c r="BL3748" s="13"/>
      <c r="BM3748" s="13"/>
      <c r="BN3748" s="13"/>
    </row>
    <row r="3749" spans="1:66" x14ac:dyDescent="0.25">
      <c r="A3749" s="10"/>
      <c r="B3749" s="10"/>
      <c r="C3749" s="10"/>
      <c r="D3749" s="10"/>
      <c r="E3749" s="10"/>
      <c r="F3749" s="10"/>
      <c r="G3749" s="10"/>
      <c r="H3749" s="10"/>
      <c r="I3749" s="10"/>
      <c r="J3749" s="10"/>
      <c r="K3749" s="11"/>
      <c r="L3749" s="11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  <c r="W3749" s="12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2"/>
      <c r="AS3749" s="12"/>
      <c r="AT3749" s="12"/>
      <c r="AU3749" s="12"/>
      <c r="AV3749" s="12"/>
      <c r="AW3749" s="12"/>
      <c r="AX3749" s="12"/>
      <c r="AY3749" s="12"/>
      <c r="AZ3749" s="12"/>
      <c r="BA3749" s="12"/>
      <c r="BB3749" s="12"/>
      <c r="BC3749" s="12"/>
      <c r="BD3749" s="12"/>
      <c r="BE3749" s="12"/>
      <c r="BF3749" s="12"/>
      <c r="BG3749" s="12"/>
      <c r="BH3749" s="12"/>
      <c r="BI3749" s="12"/>
      <c r="BJ3749" s="13"/>
      <c r="BK3749" s="13"/>
      <c r="BL3749" s="13"/>
      <c r="BM3749" s="13"/>
      <c r="BN3749" s="13"/>
    </row>
    <row r="3750" spans="1:66" x14ac:dyDescent="0.25">
      <c r="A3750" s="10"/>
      <c r="B3750" s="10"/>
      <c r="C3750" s="10"/>
      <c r="D3750" s="10"/>
      <c r="E3750" s="10"/>
      <c r="F3750" s="10"/>
      <c r="G3750" s="10"/>
      <c r="H3750" s="10"/>
      <c r="I3750" s="10"/>
      <c r="J3750" s="10"/>
      <c r="K3750" s="11"/>
      <c r="L3750" s="11"/>
      <c r="M3750" s="12"/>
      <c r="N3750" s="12"/>
      <c r="O3750" s="12"/>
      <c r="P3750" s="12"/>
      <c r="Q3750" s="12"/>
      <c r="R3750" s="12"/>
      <c r="S3750" s="12"/>
      <c r="T3750" s="12"/>
      <c r="U3750" s="12"/>
      <c r="V3750" s="12"/>
      <c r="W3750" s="12"/>
      <c r="X3750" s="12"/>
      <c r="Y3750" s="12"/>
      <c r="Z3750" s="12"/>
      <c r="AA3750" s="12"/>
      <c r="AB3750" s="12"/>
      <c r="AC3750" s="12"/>
      <c r="AD3750" s="12"/>
      <c r="AE3750" s="12"/>
      <c r="AF3750" s="12"/>
      <c r="AG3750" s="12"/>
      <c r="AH3750" s="12"/>
      <c r="AI3750" s="12"/>
      <c r="AJ3750" s="12"/>
      <c r="AK3750" s="12"/>
      <c r="AL3750" s="12"/>
      <c r="AM3750" s="12"/>
      <c r="AN3750" s="12"/>
      <c r="AO3750" s="12"/>
      <c r="AP3750" s="12"/>
      <c r="AQ3750" s="12"/>
      <c r="AR3750" s="12"/>
      <c r="AS3750" s="12"/>
      <c r="AT3750" s="12"/>
      <c r="AU3750" s="12"/>
      <c r="AV3750" s="12"/>
      <c r="AW3750" s="12"/>
      <c r="AX3750" s="12"/>
      <c r="AY3750" s="12"/>
      <c r="AZ3750" s="12"/>
      <c r="BA3750" s="12"/>
      <c r="BB3750" s="12"/>
      <c r="BC3750" s="12"/>
      <c r="BD3750" s="12"/>
      <c r="BE3750" s="12"/>
      <c r="BF3750" s="12"/>
      <c r="BG3750" s="12"/>
      <c r="BH3750" s="12"/>
      <c r="BI3750" s="12"/>
      <c r="BJ3750" s="13"/>
      <c r="BK3750" s="13"/>
      <c r="BL3750" s="13"/>
      <c r="BM3750" s="13"/>
      <c r="BN3750" s="13"/>
    </row>
    <row r="3751" spans="1:66" x14ac:dyDescent="0.25">
      <c r="A3751" s="10"/>
      <c r="B3751" s="10"/>
      <c r="C3751" s="10"/>
      <c r="D3751" s="10"/>
      <c r="E3751" s="10"/>
      <c r="F3751" s="10"/>
      <c r="G3751" s="10"/>
      <c r="H3751" s="10"/>
      <c r="I3751" s="10"/>
      <c r="J3751" s="10"/>
      <c r="K3751" s="11"/>
      <c r="L3751" s="11"/>
      <c r="M3751" s="12"/>
      <c r="N3751" s="12"/>
      <c r="O3751" s="12"/>
      <c r="P3751" s="12"/>
      <c r="Q3751" s="12"/>
      <c r="R3751" s="12"/>
      <c r="S3751" s="12"/>
      <c r="T3751" s="12"/>
      <c r="U3751" s="12"/>
      <c r="V3751" s="12"/>
      <c r="W3751" s="12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2"/>
      <c r="AS3751" s="12"/>
      <c r="AT3751" s="12"/>
      <c r="AU3751" s="12"/>
      <c r="AV3751" s="12"/>
      <c r="AW3751" s="12"/>
      <c r="AX3751" s="12"/>
      <c r="AY3751" s="12"/>
      <c r="AZ3751" s="12"/>
      <c r="BA3751" s="12"/>
      <c r="BB3751" s="12"/>
      <c r="BC3751" s="12"/>
      <c r="BD3751" s="12"/>
      <c r="BE3751" s="12"/>
      <c r="BF3751" s="12"/>
      <c r="BG3751" s="12"/>
      <c r="BH3751" s="12"/>
      <c r="BI3751" s="12"/>
      <c r="BJ3751" s="13"/>
      <c r="BK3751" s="13"/>
      <c r="BL3751" s="13"/>
      <c r="BM3751" s="13"/>
      <c r="BN3751" s="13"/>
    </row>
    <row r="3752" spans="1:66" x14ac:dyDescent="0.25">
      <c r="A3752" s="10"/>
      <c r="B3752" s="10"/>
      <c r="C3752" s="10"/>
      <c r="D3752" s="10"/>
      <c r="E3752" s="10"/>
      <c r="F3752" s="10"/>
      <c r="G3752" s="10"/>
      <c r="H3752" s="10"/>
      <c r="I3752" s="10"/>
      <c r="J3752" s="10"/>
      <c r="K3752" s="11"/>
      <c r="L3752" s="11"/>
      <c r="M3752" s="12"/>
      <c r="N3752" s="12"/>
      <c r="O3752" s="12"/>
      <c r="P3752" s="12"/>
      <c r="Q3752" s="12"/>
      <c r="R3752" s="12"/>
      <c r="S3752" s="12"/>
      <c r="T3752" s="12"/>
      <c r="U3752" s="12"/>
      <c r="V3752" s="12"/>
      <c r="W3752" s="12"/>
      <c r="X3752" s="12"/>
      <c r="Y3752" s="12"/>
      <c r="Z3752" s="12"/>
      <c r="AA3752" s="12"/>
      <c r="AB3752" s="12"/>
      <c r="AC3752" s="12"/>
      <c r="AD3752" s="12"/>
      <c r="AE3752" s="12"/>
      <c r="AF3752" s="12"/>
      <c r="AG3752" s="12"/>
      <c r="AH3752" s="12"/>
      <c r="AI3752" s="12"/>
      <c r="AJ3752" s="12"/>
      <c r="AK3752" s="12"/>
      <c r="AL3752" s="12"/>
      <c r="AM3752" s="12"/>
      <c r="AN3752" s="12"/>
      <c r="AO3752" s="12"/>
      <c r="AP3752" s="12"/>
      <c r="AQ3752" s="12"/>
      <c r="AR3752" s="12"/>
      <c r="AS3752" s="12"/>
      <c r="AT3752" s="12"/>
      <c r="AU3752" s="12"/>
      <c r="AV3752" s="12"/>
      <c r="AW3752" s="12"/>
      <c r="AX3752" s="12"/>
      <c r="AY3752" s="12"/>
      <c r="AZ3752" s="12"/>
      <c r="BA3752" s="12"/>
      <c r="BB3752" s="12"/>
      <c r="BC3752" s="12"/>
      <c r="BD3752" s="12"/>
      <c r="BE3752" s="12"/>
      <c r="BF3752" s="12"/>
      <c r="BG3752" s="12"/>
      <c r="BH3752" s="12"/>
      <c r="BI3752" s="12"/>
      <c r="BJ3752" s="13"/>
      <c r="BK3752" s="13"/>
      <c r="BL3752" s="13"/>
      <c r="BM3752" s="13"/>
      <c r="BN3752" s="13"/>
    </row>
    <row r="3753" spans="1:66" x14ac:dyDescent="0.25">
      <c r="A3753" s="10"/>
      <c r="B3753" s="10"/>
      <c r="C3753" s="10"/>
      <c r="D3753" s="10"/>
      <c r="E3753" s="10"/>
      <c r="F3753" s="10"/>
      <c r="G3753" s="10"/>
      <c r="H3753" s="10"/>
      <c r="I3753" s="10"/>
      <c r="J3753" s="10"/>
      <c r="K3753" s="11"/>
      <c r="L3753" s="11"/>
      <c r="M3753" s="12"/>
      <c r="N3753" s="12"/>
      <c r="O3753" s="12"/>
      <c r="P3753" s="12"/>
      <c r="Q3753" s="12"/>
      <c r="R3753" s="12"/>
      <c r="S3753" s="12"/>
      <c r="T3753" s="12"/>
      <c r="U3753" s="12"/>
      <c r="V3753" s="12"/>
      <c r="W3753" s="12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2"/>
      <c r="AS3753" s="12"/>
      <c r="AT3753" s="12"/>
      <c r="AU3753" s="12"/>
      <c r="AV3753" s="12"/>
      <c r="AW3753" s="12"/>
      <c r="AX3753" s="12"/>
      <c r="AY3753" s="12"/>
      <c r="AZ3753" s="12"/>
      <c r="BA3753" s="12"/>
      <c r="BB3753" s="12"/>
      <c r="BC3753" s="12"/>
      <c r="BD3753" s="12"/>
      <c r="BE3753" s="12"/>
      <c r="BF3753" s="12"/>
      <c r="BG3753" s="12"/>
      <c r="BH3753" s="12"/>
      <c r="BI3753" s="12"/>
      <c r="BJ3753" s="13"/>
      <c r="BK3753" s="13"/>
      <c r="BL3753" s="13"/>
      <c r="BM3753" s="13"/>
      <c r="BN3753" s="13"/>
    </row>
    <row r="3754" spans="1:66" x14ac:dyDescent="0.25">
      <c r="A3754" s="10"/>
      <c r="B3754" s="10"/>
      <c r="C3754" s="10"/>
      <c r="D3754" s="10"/>
      <c r="E3754" s="10"/>
      <c r="F3754" s="10"/>
      <c r="G3754" s="10"/>
      <c r="H3754" s="10"/>
      <c r="I3754" s="10"/>
      <c r="J3754" s="10"/>
      <c r="K3754" s="11"/>
      <c r="L3754" s="11"/>
      <c r="M3754" s="12"/>
      <c r="N3754" s="12"/>
      <c r="O3754" s="12"/>
      <c r="P3754" s="12"/>
      <c r="Q3754" s="12"/>
      <c r="R3754" s="12"/>
      <c r="S3754" s="12"/>
      <c r="T3754" s="12"/>
      <c r="U3754" s="12"/>
      <c r="V3754" s="12"/>
      <c r="W3754" s="12"/>
      <c r="X3754" s="12"/>
      <c r="Y3754" s="12"/>
      <c r="Z3754" s="12"/>
      <c r="AA3754" s="12"/>
      <c r="AB3754" s="12"/>
      <c r="AC3754" s="12"/>
      <c r="AD3754" s="12"/>
      <c r="AE3754" s="12"/>
      <c r="AF3754" s="12"/>
      <c r="AG3754" s="12"/>
      <c r="AH3754" s="12"/>
      <c r="AI3754" s="12"/>
      <c r="AJ3754" s="12"/>
      <c r="AK3754" s="12"/>
      <c r="AL3754" s="12"/>
      <c r="AM3754" s="12"/>
      <c r="AN3754" s="12"/>
      <c r="AO3754" s="12"/>
      <c r="AP3754" s="12"/>
      <c r="AQ3754" s="12"/>
      <c r="AR3754" s="12"/>
      <c r="AS3754" s="12"/>
      <c r="AT3754" s="12"/>
      <c r="AU3754" s="12"/>
      <c r="AV3754" s="12"/>
      <c r="AW3754" s="12"/>
      <c r="AX3754" s="12"/>
      <c r="AY3754" s="12"/>
      <c r="AZ3754" s="12"/>
      <c r="BA3754" s="12"/>
      <c r="BB3754" s="12"/>
      <c r="BC3754" s="12"/>
      <c r="BD3754" s="12"/>
      <c r="BE3754" s="12"/>
      <c r="BF3754" s="12"/>
      <c r="BG3754" s="12"/>
      <c r="BH3754" s="12"/>
      <c r="BI3754" s="12"/>
      <c r="BJ3754" s="13"/>
      <c r="BK3754" s="13"/>
      <c r="BL3754" s="13"/>
      <c r="BM3754" s="13"/>
      <c r="BN3754" s="13"/>
    </row>
    <row r="3755" spans="1:66" x14ac:dyDescent="0.25">
      <c r="A3755" s="10"/>
      <c r="B3755" s="10"/>
      <c r="C3755" s="10"/>
      <c r="D3755" s="10"/>
      <c r="E3755" s="10"/>
      <c r="F3755" s="10"/>
      <c r="G3755" s="10"/>
      <c r="H3755" s="10"/>
      <c r="I3755" s="10"/>
      <c r="J3755" s="10"/>
      <c r="K3755" s="11"/>
      <c r="L3755" s="11"/>
      <c r="M3755" s="12"/>
      <c r="N3755" s="12"/>
      <c r="O3755" s="12"/>
      <c r="P3755" s="12"/>
      <c r="Q3755" s="12"/>
      <c r="R3755" s="12"/>
      <c r="S3755" s="12"/>
      <c r="T3755" s="12"/>
      <c r="U3755" s="12"/>
      <c r="V3755" s="12"/>
      <c r="W3755" s="12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2"/>
      <c r="AS3755" s="12"/>
      <c r="AT3755" s="12"/>
      <c r="AU3755" s="12"/>
      <c r="AV3755" s="12"/>
      <c r="AW3755" s="12"/>
      <c r="AX3755" s="12"/>
      <c r="AY3755" s="12"/>
      <c r="AZ3755" s="12"/>
      <c r="BA3755" s="12"/>
      <c r="BB3755" s="12"/>
      <c r="BC3755" s="12"/>
      <c r="BD3755" s="12"/>
      <c r="BE3755" s="12"/>
      <c r="BF3755" s="12"/>
      <c r="BG3755" s="12"/>
      <c r="BH3755" s="12"/>
      <c r="BI3755" s="12"/>
      <c r="BJ3755" s="13"/>
      <c r="BK3755" s="13"/>
      <c r="BL3755" s="13"/>
      <c r="BM3755" s="13"/>
      <c r="BN3755" s="13"/>
    </row>
    <row r="3756" spans="1:66" x14ac:dyDescent="0.25">
      <c r="A3756" s="10"/>
      <c r="B3756" s="10"/>
      <c r="C3756" s="10"/>
      <c r="D3756" s="10"/>
      <c r="E3756" s="10"/>
      <c r="F3756" s="10"/>
      <c r="G3756" s="10"/>
      <c r="H3756" s="10"/>
      <c r="I3756" s="10"/>
      <c r="J3756" s="10"/>
      <c r="K3756" s="11"/>
      <c r="L3756" s="11"/>
      <c r="M3756" s="12"/>
      <c r="N3756" s="12"/>
      <c r="O3756" s="12"/>
      <c r="P3756" s="12"/>
      <c r="Q3756" s="12"/>
      <c r="R3756" s="12"/>
      <c r="S3756" s="12"/>
      <c r="T3756" s="12"/>
      <c r="U3756" s="12"/>
      <c r="V3756" s="12"/>
      <c r="W3756" s="12"/>
      <c r="X3756" s="12"/>
      <c r="Y3756" s="12"/>
      <c r="Z3756" s="12"/>
      <c r="AA3756" s="12"/>
      <c r="AB3756" s="12"/>
      <c r="AC3756" s="12"/>
      <c r="AD3756" s="12"/>
      <c r="AE3756" s="12"/>
      <c r="AF3756" s="12"/>
      <c r="AG3756" s="12"/>
      <c r="AH3756" s="12"/>
      <c r="AI3756" s="12"/>
      <c r="AJ3756" s="12"/>
      <c r="AK3756" s="12"/>
      <c r="AL3756" s="12"/>
      <c r="AM3756" s="12"/>
      <c r="AN3756" s="12"/>
      <c r="AO3756" s="12"/>
      <c r="AP3756" s="12"/>
      <c r="AQ3756" s="12"/>
      <c r="AR3756" s="12"/>
      <c r="AS3756" s="12"/>
      <c r="AT3756" s="12"/>
      <c r="AU3756" s="12"/>
      <c r="AV3756" s="12"/>
      <c r="AW3756" s="12"/>
      <c r="AX3756" s="12"/>
      <c r="AY3756" s="12"/>
      <c r="AZ3756" s="12"/>
      <c r="BA3756" s="12"/>
      <c r="BB3756" s="12"/>
      <c r="BC3756" s="12"/>
      <c r="BD3756" s="12"/>
      <c r="BE3756" s="12"/>
      <c r="BF3756" s="12"/>
      <c r="BG3756" s="12"/>
      <c r="BH3756" s="12"/>
      <c r="BI3756" s="12"/>
      <c r="BJ3756" s="13"/>
      <c r="BK3756" s="13"/>
      <c r="BL3756" s="13"/>
      <c r="BM3756" s="13"/>
      <c r="BN3756" s="13"/>
    </row>
    <row r="3757" spans="1:66" x14ac:dyDescent="0.25">
      <c r="A3757" s="10"/>
      <c r="B3757" s="10"/>
      <c r="C3757" s="10"/>
      <c r="D3757" s="10"/>
      <c r="E3757" s="10"/>
      <c r="F3757" s="10"/>
      <c r="G3757" s="10"/>
      <c r="H3757" s="10"/>
      <c r="I3757" s="10"/>
      <c r="J3757" s="10"/>
      <c r="K3757" s="11"/>
      <c r="L3757" s="11"/>
      <c r="M3757" s="12"/>
      <c r="N3757" s="12"/>
      <c r="O3757" s="12"/>
      <c r="P3757" s="12"/>
      <c r="Q3757" s="12"/>
      <c r="R3757" s="12"/>
      <c r="S3757" s="12"/>
      <c r="T3757" s="12"/>
      <c r="U3757" s="12"/>
      <c r="V3757" s="12"/>
      <c r="W3757" s="12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2"/>
      <c r="AS3757" s="12"/>
      <c r="AT3757" s="12"/>
      <c r="AU3757" s="12"/>
      <c r="AV3757" s="12"/>
      <c r="AW3757" s="12"/>
      <c r="AX3757" s="12"/>
      <c r="AY3757" s="12"/>
      <c r="AZ3757" s="12"/>
      <c r="BA3757" s="12"/>
      <c r="BB3757" s="12"/>
      <c r="BC3757" s="12"/>
      <c r="BD3757" s="12"/>
      <c r="BE3757" s="12"/>
      <c r="BF3757" s="12"/>
      <c r="BG3757" s="12"/>
      <c r="BH3757" s="12"/>
      <c r="BI3757" s="12"/>
      <c r="BJ3757" s="13"/>
      <c r="BK3757" s="13"/>
      <c r="BL3757" s="13"/>
      <c r="BM3757" s="13"/>
      <c r="BN3757" s="13"/>
    </row>
    <row r="3758" spans="1:66" x14ac:dyDescent="0.25">
      <c r="A3758" s="10"/>
      <c r="B3758" s="10"/>
      <c r="C3758" s="10"/>
      <c r="D3758" s="10"/>
      <c r="E3758" s="10"/>
      <c r="F3758" s="10"/>
      <c r="G3758" s="10"/>
      <c r="H3758" s="10"/>
      <c r="I3758" s="10"/>
      <c r="J3758" s="10"/>
      <c r="K3758" s="11"/>
      <c r="L3758" s="11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  <c r="W3758" s="12"/>
      <c r="X3758" s="12"/>
      <c r="Y3758" s="12"/>
      <c r="Z3758" s="12"/>
      <c r="AA3758" s="12"/>
      <c r="AB3758" s="12"/>
      <c r="AC3758" s="12"/>
      <c r="AD3758" s="12"/>
      <c r="AE3758" s="12"/>
      <c r="AF3758" s="12"/>
      <c r="AG3758" s="12"/>
      <c r="AH3758" s="12"/>
      <c r="AI3758" s="12"/>
      <c r="AJ3758" s="12"/>
      <c r="AK3758" s="12"/>
      <c r="AL3758" s="12"/>
      <c r="AM3758" s="12"/>
      <c r="AN3758" s="12"/>
      <c r="AO3758" s="12"/>
      <c r="AP3758" s="12"/>
      <c r="AQ3758" s="12"/>
      <c r="AR3758" s="12"/>
      <c r="AS3758" s="12"/>
      <c r="AT3758" s="12"/>
      <c r="AU3758" s="12"/>
      <c r="AV3758" s="12"/>
      <c r="AW3758" s="12"/>
      <c r="AX3758" s="12"/>
      <c r="AY3758" s="12"/>
      <c r="AZ3758" s="12"/>
      <c r="BA3758" s="12"/>
      <c r="BB3758" s="12"/>
      <c r="BC3758" s="12"/>
      <c r="BD3758" s="12"/>
      <c r="BE3758" s="12"/>
      <c r="BF3758" s="12"/>
      <c r="BG3758" s="12"/>
      <c r="BH3758" s="12"/>
      <c r="BI3758" s="12"/>
      <c r="BJ3758" s="13"/>
      <c r="BK3758" s="13"/>
      <c r="BL3758" s="13"/>
      <c r="BM3758" s="13"/>
      <c r="BN3758" s="13"/>
    </row>
    <row r="3759" spans="1:66" x14ac:dyDescent="0.25">
      <c r="A3759" s="10"/>
      <c r="B3759" s="10"/>
      <c r="C3759" s="10"/>
      <c r="D3759" s="10"/>
      <c r="E3759" s="10"/>
      <c r="F3759" s="10"/>
      <c r="G3759" s="10"/>
      <c r="H3759" s="10"/>
      <c r="I3759" s="10"/>
      <c r="J3759" s="10"/>
      <c r="K3759" s="11"/>
      <c r="L3759" s="11"/>
      <c r="M3759" s="12"/>
      <c r="N3759" s="12"/>
      <c r="O3759" s="12"/>
      <c r="P3759" s="12"/>
      <c r="Q3759" s="12"/>
      <c r="R3759" s="12"/>
      <c r="S3759" s="12"/>
      <c r="T3759" s="12"/>
      <c r="U3759" s="12"/>
      <c r="V3759" s="12"/>
      <c r="W3759" s="12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2"/>
      <c r="AS3759" s="12"/>
      <c r="AT3759" s="12"/>
      <c r="AU3759" s="12"/>
      <c r="AV3759" s="12"/>
      <c r="AW3759" s="12"/>
      <c r="AX3759" s="12"/>
      <c r="AY3759" s="12"/>
      <c r="AZ3759" s="12"/>
      <c r="BA3759" s="12"/>
      <c r="BB3759" s="12"/>
      <c r="BC3759" s="12"/>
      <c r="BD3759" s="12"/>
      <c r="BE3759" s="12"/>
      <c r="BF3759" s="12"/>
      <c r="BG3759" s="12"/>
      <c r="BH3759" s="12"/>
      <c r="BI3759" s="12"/>
      <c r="BJ3759" s="13"/>
      <c r="BK3759" s="13"/>
      <c r="BL3759" s="13"/>
      <c r="BM3759" s="13"/>
      <c r="BN3759" s="13"/>
    </row>
    <row r="3760" spans="1:66" x14ac:dyDescent="0.25">
      <c r="A3760" s="10"/>
      <c r="B3760" s="10"/>
      <c r="C3760" s="10"/>
      <c r="D3760" s="10"/>
      <c r="E3760" s="10"/>
      <c r="F3760" s="10"/>
      <c r="G3760" s="10"/>
      <c r="H3760" s="10"/>
      <c r="I3760" s="10"/>
      <c r="J3760" s="10"/>
      <c r="K3760" s="11"/>
      <c r="L3760" s="11"/>
      <c r="M3760" s="12"/>
      <c r="N3760" s="12"/>
      <c r="O3760" s="12"/>
      <c r="P3760" s="12"/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  <c r="AA3760" s="12"/>
      <c r="AB3760" s="12"/>
      <c r="AC3760" s="12"/>
      <c r="AD3760" s="12"/>
      <c r="AE3760" s="12"/>
      <c r="AF3760" s="12"/>
      <c r="AG3760" s="12"/>
      <c r="AH3760" s="12"/>
      <c r="AI3760" s="12"/>
      <c r="AJ3760" s="12"/>
      <c r="AK3760" s="12"/>
      <c r="AL3760" s="12"/>
      <c r="AM3760" s="12"/>
      <c r="AN3760" s="12"/>
      <c r="AO3760" s="12"/>
      <c r="AP3760" s="12"/>
      <c r="AQ3760" s="12"/>
      <c r="AR3760" s="12"/>
      <c r="AS3760" s="12"/>
      <c r="AT3760" s="12"/>
      <c r="AU3760" s="12"/>
      <c r="AV3760" s="12"/>
      <c r="AW3760" s="12"/>
      <c r="AX3760" s="12"/>
      <c r="AY3760" s="12"/>
      <c r="AZ3760" s="12"/>
      <c r="BA3760" s="12"/>
      <c r="BB3760" s="12"/>
      <c r="BC3760" s="12"/>
      <c r="BD3760" s="12"/>
      <c r="BE3760" s="12"/>
      <c r="BF3760" s="12"/>
      <c r="BG3760" s="12"/>
      <c r="BH3760" s="12"/>
      <c r="BI3760" s="12"/>
      <c r="BJ3760" s="13"/>
      <c r="BK3760" s="13"/>
      <c r="BL3760" s="13"/>
      <c r="BM3760" s="13"/>
      <c r="BN3760" s="13"/>
    </row>
    <row r="3761" spans="1:66" x14ac:dyDescent="0.25">
      <c r="A3761" s="10"/>
      <c r="B3761" s="10"/>
      <c r="C3761" s="10"/>
      <c r="D3761" s="10"/>
      <c r="E3761" s="10"/>
      <c r="F3761" s="10"/>
      <c r="G3761" s="10"/>
      <c r="H3761" s="10"/>
      <c r="I3761" s="10"/>
      <c r="J3761" s="10"/>
      <c r="K3761" s="11"/>
      <c r="L3761" s="11"/>
      <c r="M3761" s="12"/>
      <c r="N3761" s="12"/>
      <c r="O3761" s="12"/>
      <c r="P3761" s="12"/>
      <c r="Q3761" s="12"/>
      <c r="R3761" s="12"/>
      <c r="S3761" s="12"/>
      <c r="T3761" s="12"/>
      <c r="U3761" s="12"/>
      <c r="V3761" s="12"/>
      <c r="W3761" s="12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2"/>
      <c r="AS3761" s="12"/>
      <c r="AT3761" s="12"/>
      <c r="AU3761" s="12"/>
      <c r="AV3761" s="12"/>
      <c r="AW3761" s="12"/>
      <c r="AX3761" s="12"/>
      <c r="AY3761" s="12"/>
      <c r="AZ3761" s="12"/>
      <c r="BA3761" s="12"/>
      <c r="BB3761" s="12"/>
      <c r="BC3761" s="12"/>
      <c r="BD3761" s="12"/>
      <c r="BE3761" s="12"/>
      <c r="BF3761" s="12"/>
      <c r="BG3761" s="12"/>
      <c r="BH3761" s="12"/>
      <c r="BI3761" s="12"/>
      <c r="BJ3761" s="13"/>
      <c r="BK3761" s="13"/>
      <c r="BL3761" s="13"/>
      <c r="BM3761" s="13"/>
      <c r="BN3761" s="13"/>
    </row>
    <row r="3762" spans="1:66" x14ac:dyDescent="0.25">
      <c r="A3762" s="10"/>
      <c r="B3762" s="10"/>
      <c r="C3762" s="10"/>
      <c r="D3762" s="10"/>
      <c r="E3762" s="10"/>
      <c r="F3762" s="10"/>
      <c r="G3762" s="10"/>
      <c r="H3762" s="10"/>
      <c r="I3762" s="10"/>
      <c r="J3762" s="10"/>
      <c r="K3762" s="11"/>
      <c r="L3762" s="11"/>
      <c r="M3762" s="12"/>
      <c r="N3762" s="12"/>
      <c r="O3762" s="12"/>
      <c r="P3762" s="12"/>
      <c r="Q3762" s="12"/>
      <c r="R3762" s="12"/>
      <c r="S3762" s="12"/>
      <c r="T3762" s="12"/>
      <c r="U3762" s="12"/>
      <c r="V3762" s="12"/>
      <c r="W3762" s="12"/>
      <c r="X3762" s="12"/>
      <c r="Y3762" s="12"/>
      <c r="Z3762" s="12"/>
      <c r="AA3762" s="12"/>
      <c r="AB3762" s="12"/>
      <c r="AC3762" s="12"/>
      <c r="AD3762" s="12"/>
      <c r="AE3762" s="12"/>
      <c r="AF3762" s="12"/>
      <c r="AG3762" s="12"/>
      <c r="AH3762" s="12"/>
      <c r="AI3762" s="12"/>
      <c r="AJ3762" s="12"/>
      <c r="AK3762" s="12"/>
      <c r="AL3762" s="12"/>
      <c r="AM3762" s="12"/>
      <c r="AN3762" s="12"/>
      <c r="AO3762" s="12"/>
      <c r="AP3762" s="12"/>
      <c r="AQ3762" s="12"/>
      <c r="AR3762" s="12"/>
      <c r="AS3762" s="12"/>
      <c r="AT3762" s="12"/>
      <c r="AU3762" s="12"/>
      <c r="AV3762" s="12"/>
      <c r="AW3762" s="12"/>
      <c r="AX3762" s="12"/>
      <c r="AY3762" s="12"/>
      <c r="AZ3762" s="12"/>
      <c r="BA3762" s="12"/>
      <c r="BB3762" s="12"/>
      <c r="BC3762" s="12"/>
      <c r="BD3762" s="12"/>
      <c r="BE3762" s="12"/>
      <c r="BF3762" s="12"/>
      <c r="BG3762" s="12"/>
      <c r="BH3762" s="12"/>
      <c r="BI3762" s="12"/>
      <c r="BJ3762" s="13"/>
      <c r="BK3762" s="13"/>
      <c r="BL3762" s="13"/>
      <c r="BM3762" s="13"/>
      <c r="BN3762" s="13"/>
    </row>
    <row r="3763" spans="1:66" x14ac:dyDescent="0.25">
      <c r="A3763" s="10"/>
      <c r="B3763" s="10"/>
      <c r="C3763" s="10"/>
      <c r="D3763" s="10"/>
      <c r="E3763" s="10"/>
      <c r="F3763" s="10"/>
      <c r="G3763" s="10"/>
      <c r="H3763" s="10"/>
      <c r="I3763" s="10"/>
      <c r="J3763" s="10"/>
      <c r="K3763" s="11"/>
      <c r="L3763" s="11"/>
      <c r="M3763" s="12"/>
      <c r="N3763" s="12"/>
      <c r="O3763" s="12"/>
      <c r="P3763" s="12"/>
      <c r="Q3763" s="12"/>
      <c r="R3763" s="12"/>
      <c r="S3763" s="12"/>
      <c r="T3763" s="12"/>
      <c r="U3763" s="12"/>
      <c r="V3763" s="12"/>
      <c r="W3763" s="12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2"/>
      <c r="AS3763" s="12"/>
      <c r="AT3763" s="12"/>
      <c r="AU3763" s="12"/>
      <c r="AV3763" s="12"/>
      <c r="AW3763" s="12"/>
      <c r="AX3763" s="12"/>
      <c r="AY3763" s="12"/>
      <c r="AZ3763" s="12"/>
      <c r="BA3763" s="12"/>
      <c r="BB3763" s="12"/>
      <c r="BC3763" s="12"/>
      <c r="BD3763" s="12"/>
      <c r="BE3763" s="12"/>
      <c r="BF3763" s="12"/>
      <c r="BG3763" s="12"/>
      <c r="BH3763" s="12"/>
      <c r="BI3763" s="12"/>
      <c r="BJ3763" s="13"/>
      <c r="BK3763" s="13"/>
      <c r="BL3763" s="13"/>
      <c r="BM3763" s="13"/>
      <c r="BN3763" s="13"/>
    </row>
    <row r="3764" spans="1:66" x14ac:dyDescent="0.25">
      <c r="A3764" s="10"/>
      <c r="B3764" s="10"/>
      <c r="C3764" s="10"/>
      <c r="D3764" s="10"/>
      <c r="E3764" s="10"/>
      <c r="F3764" s="10"/>
      <c r="G3764" s="10"/>
      <c r="H3764" s="10"/>
      <c r="I3764" s="10"/>
      <c r="J3764" s="10"/>
      <c r="K3764" s="11"/>
      <c r="L3764" s="11"/>
      <c r="M3764" s="12"/>
      <c r="N3764" s="12"/>
      <c r="O3764" s="12"/>
      <c r="P3764" s="12"/>
      <c r="Q3764" s="12"/>
      <c r="R3764" s="12"/>
      <c r="S3764" s="12"/>
      <c r="T3764" s="12"/>
      <c r="U3764" s="12"/>
      <c r="V3764" s="12"/>
      <c r="W3764" s="12"/>
      <c r="X3764" s="12"/>
      <c r="Y3764" s="12"/>
      <c r="Z3764" s="12"/>
      <c r="AA3764" s="12"/>
      <c r="AB3764" s="12"/>
      <c r="AC3764" s="12"/>
      <c r="AD3764" s="12"/>
      <c r="AE3764" s="12"/>
      <c r="AF3764" s="12"/>
      <c r="AG3764" s="12"/>
      <c r="AH3764" s="12"/>
      <c r="AI3764" s="12"/>
      <c r="AJ3764" s="12"/>
      <c r="AK3764" s="12"/>
      <c r="AL3764" s="12"/>
      <c r="AM3764" s="12"/>
      <c r="AN3764" s="12"/>
      <c r="AO3764" s="12"/>
      <c r="AP3764" s="12"/>
      <c r="AQ3764" s="12"/>
      <c r="AR3764" s="12"/>
      <c r="AS3764" s="12"/>
      <c r="AT3764" s="12"/>
      <c r="AU3764" s="12"/>
      <c r="AV3764" s="12"/>
      <c r="AW3764" s="12"/>
      <c r="AX3764" s="12"/>
      <c r="AY3764" s="12"/>
      <c r="AZ3764" s="12"/>
      <c r="BA3764" s="12"/>
      <c r="BB3764" s="12"/>
      <c r="BC3764" s="12"/>
      <c r="BD3764" s="12"/>
      <c r="BE3764" s="12"/>
      <c r="BF3764" s="12"/>
      <c r="BG3764" s="12"/>
      <c r="BH3764" s="12"/>
      <c r="BI3764" s="12"/>
      <c r="BJ3764" s="13"/>
      <c r="BK3764" s="13"/>
      <c r="BL3764" s="13"/>
      <c r="BM3764" s="13"/>
      <c r="BN3764" s="13"/>
    </row>
    <row r="3765" spans="1:66" x14ac:dyDescent="0.25">
      <c r="A3765" s="10"/>
      <c r="B3765" s="10"/>
      <c r="C3765" s="10"/>
      <c r="D3765" s="10"/>
      <c r="E3765" s="10"/>
      <c r="F3765" s="10"/>
      <c r="G3765" s="10"/>
      <c r="H3765" s="10"/>
      <c r="I3765" s="10"/>
      <c r="J3765" s="10"/>
      <c r="K3765" s="11"/>
      <c r="L3765" s="11"/>
      <c r="M3765" s="12"/>
      <c r="N3765" s="12"/>
      <c r="O3765" s="12"/>
      <c r="P3765" s="12"/>
      <c r="Q3765" s="12"/>
      <c r="R3765" s="12"/>
      <c r="S3765" s="12"/>
      <c r="T3765" s="12"/>
      <c r="U3765" s="12"/>
      <c r="V3765" s="12"/>
      <c r="W3765" s="12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2"/>
      <c r="AS3765" s="12"/>
      <c r="AT3765" s="12"/>
      <c r="AU3765" s="12"/>
      <c r="AV3765" s="12"/>
      <c r="AW3765" s="12"/>
      <c r="AX3765" s="12"/>
      <c r="AY3765" s="12"/>
      <c r="AZ3765" s="12"/>
      <c r="BA3765" s="12"/>
      <c r="BB3765" s="12"/>
      <c r="BC3765" s="12"/>
      <c r="BD3765" s="12"/>
      <c r="BE3765" s="12"/>
      <c r="BF3765" s="12"/>
      <c r="BG3765" s="12"/>
      <c r="BH3765" s="12"/>
      <c r="BI3765" s="12"/>
      <c r="BJ3765" s="13"/>
      <c r="BK3765" s="13"/>
      <c r="BL3765" s="13"/>
      <c r="BM3765" s="13"/>
      <c r="BN3765" s="13"/>
    </row>
    <row r="3766" spans="1:66" x14ac:dyDescent="0.25">
      <c r="A3766" s="10"/>
      <c r="B3766" s="10"/>
      <c r="C3766" s="10"/>
      <c r="D3766" s="10"/>
      <c r="E3766" s="10"/>
      <c r="F3766" s="10"/>
      <c r="G3766" s="10"/>
      <c r="H3766" s="10"/>
      <c r="I3766" s="10"/>
      <c r="J3766" s="10"/>
      <c r="K3766" s="11"/>
      <c r="L3766" s="11"/>
      <c r="M3766" s="12"/>
      <c r="N3766" s="12"/>
      <c r="O3766" s="12"/>
      <c r="P3766" s="12"/>
      <c r="Q3766" s="12"/>
      <c r="R3766" s="12"/>
      <c r="S3766" s="12"/>
      <c r="T3766" s="12"/>
      <c r="U3766" s="12"/>
      <c r="V3766" s="12"/>
      <c r="W3766" s="12"/>
      <c r="X3766" s="12"/>
      <c r="Y3766" s="12"/>
      <c r="Z3766" s="12"/>
      <c r="AA3766" s="12"/>
      <c r="AB3766" s="12"/>
      <c r="AC3766" s="12"/>
      <c r="AD3766" s="12"/>
      <c r="AE3766" s="12"/>
      <c r="AF3766" s="12"/>
      <c r="AG3766" s="12"/>
      <c r="AH3766" s="12"/>
      <c r="AI3766" s="12"/>
      <c r="AJ3766" s="12"/>
      <c r="AK3766" s="12"/>
      <c r="AL3766" s="12"/>
      <c r="AM3766" s="12"/>
      <c r="AN3766" s="12"/>
      <c r="AO3766" s="12"/>
      <c r="AP3766" s="12"/>
      <c r="AQ3766" s="12"/>
      <c r="AR3766" s="12"/>
      <c r="AS3766" s="12"/>
      <c r="AT3766" s="12"/>
      <c r="AU3766" s="12"/>
      <c r="AV3766" s="12"/>
      <c r="AW3766" s="12"/>
      <c r="AX3766" s="12"/>
      <c r="AY3766" s="12"/>
      <c r="AZ3766" s="12"/>
      <c r="BA3766" s="12"/>
      <c r="BB3766" s="12"/>
      <c r="BC3766" s="12"/>
      <c r="BD3766" s="12"/>
      <c r="BE3766" s="12"/>
      <c r="BF3766" s="12"/>
      <c r="BG3766" s="12"/>
      <c r="BH3766" s="12"/>
      <c r="BI3766" s="12"/>
      <c r="BJ3766" s="13"/>
      <c r="BK3766" s="13"/>
      <c r="BL3766" s="13"/>
      <c r="BM3766" s="13"/>
      <c r="BN3766" s="13"/>
    </row>
    <row r="3767" spans="1:66" x14ac:dyDescent="0.25">
      <c r="A3767" s="10"/>
      <c r="B3767" s="10"/>
      <c r="C3767" s="10"/>
      <c r="D3767" s="10"/>
      <c r="E3767" s="10"/>
      <c r="F3767" s="10"/>
      <c r="G3767" s="10"/>
      <c r="H3767" s="10"/>
      <c r="I3767" s="10"/>
      <c r="J3767" s="10"/>
      <c r="K3767" s="11"/>
      <c r="L3767" s="11"/>
      <c r="M3767" s="12"/>
      <c r="N3767" s="12"/>
      <c r="O3767" s="12"/>
      <c r="P3767" s="12"/>
      <c r="Q3767" s="12"/>
      <c r="R3767" s="12"/>
      <c r="S3767" s="12"/>
      <c r="T3767" s="12"/>
      <c r="U3767" s="12"/>
      <c r="V3767" s="12"/>
      <c r="W3767" s="12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2"/>
      <c r="AS3767" s="12"/>
      <c r="AT3767" s="12"/>
      <c r="AU3767" s="12"/>
      <c r="AV3767" s="12"/>
      <c r="AW3767" s="12"/>
      <c r="AX3767" s="12"/>
      <c r="AY3767" s="12"/>
      <c r="AZ3767" s="12"/>
      <c r="BA3767" s="12"/>
      <c r="BB3767" s="12"/>
      <c r="BC3767" s="12"/>
      <c r="BD3767" s="12"/>
      <c r="BE3767" s="12"/>
      <c r="BF3767" s="12"/>
      <c r="BG3767" s="12"/>
      <c r="BH3767" s="12"/>
      <c r="BI3767" s="12"/>
      <c r="BJ3767" s="13"/>
      <c r="BK3767" s="13"/>
      <c r="BL3767" s="13"/>
      <c r="BM3767" s="13"/>
      <c r="BN3767" s="13"/>
    </row>
    <row r="3768" spans="1:66" x14ac:dyDescent="0.25">
      <c r="A3768" s="10"/>
      <c r="B3768" s="10"/>
      <c r="C3768" s="10"/>
      <c r="D3768" s="10"/>
      <c r="E3768" s="10"/>
      <c r="F3768" s="10"/>
      <c r="G3768" s="10"/>
      <c r="H3768" s="10"/>
      <c r="I3768" s="10"/>
      <c r="J3768" s="10"/>
      <c r="K3768" s="11"/>
      <c r="L3768" s="11"/>
      <c r="M3768" s="12"/>
      <c r="N3768" s="12"/>
      <c r="O3768" s="12"/>
      <c r="P3768" s="12"/>
      <c r="Q3768" s="12"/>
      <c r="R3768" s="12"/>
      <c r="S3768" s="12"/>
      <c r="T3768" s="12"/>
      <c r="U3768" s="12"/>
      <c r="V3768" s="12"/>
      <c r="W3768" s="12"/>
      <c r="X3768" s="12"/>
      <c r="Y3768" s="12"/>
      <c r="Z3768" s="12"/>
      <c r="AA3768" s="12"/>
      <c r="AB3768" s="12"/>
      <c r="AC3768" s="12"/>
      <c r="AD3768" s="12"/>
      <c r="AE3768" s="12"/>
      <c r="AF3768" s="12"/>
      <c r="AG3768" s="12"/>
      <c r="AH3768" s="12"/>
      <c r="AI3768" s="12"/>
      <c r="AJ3768" s="12"/>
      <c r="AK3768" s="12"/>
      <c r="AL3768" s="12"/>
      <c r="AM3768" s="12"/>
      <c r="AN3768" s="12"/>
      <c r="AO3768" s="12"/>
      <c r="AP3768" s="12"/>
      <c r="AQ3768" s="12"/>
      <c r="AR3768" s="12"/>
      <c r="AS3768" s="12"/>
      <c r="AT3768" s="12"/>
      <c r="AU3768" s="12"/>
      <c r="AV3768" s="12"/>
      <c r="AW3768" s="12"/>
      <c r="AX3768" s="12"/>
      <c r="AY3768" s="12"/>
      <c r="AZ3768" s="12"/>
      <c r="BA3768" s="12"/>
      <c r="BB3768" s="12"/>
      <c r="BC3768" s="12"/>
      <c r="BD3768" s="12"/>
      <c r="BE3768" s="12"/>
      <c r="BF3768" s="12"/>
      <c r="BG3768" s="12"/>
      <c r="BH3768" s="12"/>
      <c r="BI3768" s="12"/>
      <c r="BJ3768" s="13"/>
      <c r="BK3768" s="13"/>
      <c r="BL3768" s="13"/>
      <c r="BM3768" s="13"/>
      <c r="BN3768" s="13"/>
    </row>
    <row r="3769" spans="1:66" x14ac:dyDescent="0.25">
      <c r="A3769" s="10"/>
      <c r="B3769" s="10"/>
      <c r="C3769" s="10"/>
      <c r="D3769" s="10"/>
      <c r="E3769" s="10"/>
      <c r="F3769" s="10"/>
      <c r="G3769" s="10"/>
      <c r="H3769" s="10"/>
      <c r="I3769" s="10"/>
      <c r="J3769" s="10"/>
      <c r="K3769" s="11"/>
      <c r="L3769" s="11"/>
      <c r="M3769" s="12"/>
      <c r="N3769" s="12"/>
      <c r="O3769" s="12"/>
      <c r="P3769" s="12"/>
      <c r="Q3769" s="12"/>
      <c r="R3769" s="12"/>
      <c r="S3769" s="12"/>
      <c r="T3769" s="12"/>
      <c r="U3769" s="12"/>
      <c r="V3769" s="12"/>
      <c r="W3769" s="12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2"/>
      <c r="AS3769" s="12"/>
      <c r="AT3769" s="12"/>
      <c r="AU3769" s="12"/>
      <c r="AV3769" s="12"/>
      <c r="AW3769" s="12"/>
      <c r="AX3769" s="12"/>
      <c r="AY3769" s="12"/>
      <c r="AZ3769" s="12"/>
      <c r="BA3769" s="12"/>
      <c r="BB3769" s="12"/>
      <c r="BC3769" s="12"/>
      <c r="BD3769" s="12"/>
      <c r="BE3769" s="12"/>
      <c r="BF3769" s="12"/>
      <c r="BG3769" s="12"/>
      <c r="BH3769" s="12"/>
      <c r="BI3769" s="12"/>
      <c r="BJ3769" s="13"/>
      <c r="BK3769" s="13"/>
      <c r="BL3769" s="13"/>
      <c r="BM3769" s="13"/>
      <c r="BN3769" s="13"/>
    </row>
    <row r="3770" spans="1:66" x14ac:dyDescent="0.25">
      <c r="A3770" s="10"/>
      <c r="B3770" s="10"/>
      <c r="C3770" s="10"/>
      <c r="D3770" s="10"/>
      <c r="E3770" s="10"/>
      <c r="F3770" s="10"/>
      <c r="G3770" s="10"/>
      <c r="H3770" s="10"/>
      <c r="I3770" s="10"/>
      <c r="J3770" s="10"/>
      <c r="K3770" s="11"/>
      <c r="L3770" s="11"/>
      <c r="M3770" s="12"/>
      <c r="N3770" s="12"/>
      <c r="O3770" s="12"/>
      <c r="P3770" s="12"/>
      <c r="Q3770" s="12"/>
      <c r="R3770" s="12"/>
      <c r="S3770" s="12"/>
      <c r="T3770" s="12"/>
      <c r="U3770" s="12"/>
      <c r="V3770" s="12"/>
      <c r="W3770" s="12"/>
      <c r="X3770" s="12"/>
      <c r="Y3770" s="12"/>
      <c r="Z3770" s="12"/>
      <c r="AA3770" s="12"/>
      <c r="AB3770" s="12"/>
      <c r="AC3770" s="12"/>
      <c r="AD3770" s="12"/>
      <c r="AE3770" s="12"/>
      <c r="AF3770" s="12"/>
      <c r="AG3770" s="12"/>
      <c r="AH3770" s="12"/>
      <c r="AI3770" s="12"/>
      <c r="AJ3770" s="12"/>
      <c r="AK3770" s="12"/>
      <c r="AL3770" s="12"/>
      <c r="AM3770" s="12"/>
      <c r="AN3770" s="12"/>
      <c r="AO3770" s="12"/>
      <c r="AP3770" s="12"/>
      <c r="AQ3770" s="12"/>
      <c r="AR3770" s="12"/>
      <c r="AS3770" s="12"/>
      <c r="AT3770" s="12"/>
      <c r="AU3770" s="12"/>
      <c r="AV3770" s="12"/>
      <c r="AW3770" s="12"/>
      <c r="AX3770" s="12"/>
      <c r="AY3770" s="12"/>
      <c r="AZ3770" s="12"/>
      <c r="BA3770" s="12"/>
      <c r="BB3770" s="12"/>
      <c r="BC3770" s="12"/>
      <c r="BD3770" s="12"/>
      <c r="BE3770" s="12"/>
      <c r="BF3770" s="12"/>
      <c r="BG3770" s="12"/>
      <c r="BH3770" s="12"/>
      <c r="BI3770" s="12"/>
      <c r="BJ3770" s="13"/>
      <c r="BK3770" s="13"/>
      <c r="BL3770" s="13"/>
      <c r="BM3770" s="13"/>
      <c r="BN3770" s="13"/>
    </row>
    <row r="3771" spans="1:66" x14ac:dyDescent="0.25">
      <c r="A3771" s="10"/>
      <c r="B3771" s="10"/>
      <c r="C3771" s="10"/>
      <c r="D3771" s="10"/>
      <c r="E3771" s="10"/>
      <c r="F3771" s="10"/>
      <c r="G3771" s="10"/>
      <c r="H3771" s="10"/>
      <c r="I3771" s="10"/>
      <c r="J3771" s="10"/>
      <c r="K3771" s="11"/>
      <c r="L3771" s="11"/>
      <c r="M3771" s="12"/>
      <c r="N3771" s="12"/>
      <c r="O3771" s="12"/>
      <c r="P3771" s="12"/>
      <c r="Q3771" s="12"/>
      <c r="R3771" s="12"/>
      <c r="S3771" s="12"/>
      <c r="T3771" s="12"/>
      <c r="U3771" s="12"/>
      <c r="V3771" s="12"/>
      <c r="W3771" s="12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2"/>
      <c r="AS3771" s="12"/>
      <c r="AT3771" s="12"/>
      <c r="AU3771" s="12"/>
      <c r="AV3771" s="12"/>
      <c r="AW3771" s="12"/>
      <c r="AX3771" s="12"/>
      <c r="AY3771" s="12"/>
      <c r="AZ3771" s="12"/>
      <c r="BA3771" s="12"/>
      <c r="BB3771" s="12"/>
      <c r="BC3771" s="12"/>
      <c r="BD3771" s="12"/>
      <c r="BE3771" s="12"/>
      <c r="BF3771" s="12"/>
      <c r="BG3771" s="12"/>
      <c r="BH3771" s="12"/>
      <c r="BI3771" s="12"/>
      <c r="BJ3771" s="13"/>
      <c r="BK3771" s="13"/>
      <c r="BL3771" s="13"/>
      <c r="BM3771" s="13"/>
      <c r="BN3771" s="13"/>
    </row>
    <row r="3772" spans="1:66" x14ac:dyDescent="0.25">
      <c r="A3772" s="10"/>
      <c r="B3772" s="10"/>
      <c r="C3772" s="10"/>
      <c r="D3772" s="10"/>
      <c r="E3772" s="10"/>
      <c r="F3772" s="10"/>
      <c r="G3772" s="10"/>
      <c r="H3772" s="10"/>
      <c r="I3772" s="10"/>
      <c r="J3772" s="10"/>
      <c r="K3772" s="11"/>
      <c r="L3772" s="11"/>
      <c r="M3772" s="12"/>
      <c r="N3772" s="12"/>
      <c r="O3772" s="12"/>
      <c r="P3772" s="12"/>
      <c r="Q3772" s="12"/>
      <c r="R3772" s="12"/>
      <c r="S3772" s="12"/>
      <c r="T3772" s="12"/>
      <c r="U3772" s="12"/>
      <c r="V3772" s="12"/>
      <c r="W3772" s="12"/>
      <c r="X3772" s="12"/>
      <c r="Y3772" s="12"/>
      <c r="Z3772" s="12"/>
      <c r="AA3772" s="12"/>
      <c r="AB3772" s="12"/>
      <c r="AC3772" s="12"/>
      <c r="AD3772" s="12"/>
      <c r="AE3772" s="12"/>
      <c r="AF3772" s="12"/>
      <c r="AG3772" s="12"/>
      <c r="AH3772" s="12"/>
      <c r="AI3772" s="12"/>
      <c r="AJ3772" s="12"/>
      <c r="AK3772" s="12"/>
      <c r="AL3772" s="12"/>
      <c r="AM3772" s="12"/>
      <c r="AN3772" s="12"/>
      <c r="AO3772" s="12"/>
      <c r="AP3772" s="12"/>
      <c r="AQ3772" s="12"/>
      <c r="AR3772" s="12"/>
      <c r="AS3772" s="12"/>
      <c r="AT3772" s="12"/>
      <c r="AU3772" s="12"/>
      <c r="AV3772" s="12"/>
      <c r="AW3772" s="12"/>
      <c r="AX3772" s="12"/>
      <c r="AY3772" s="12"/>
      <c r="AZ3772" s="12"/>
      <c r="BA3772" s="12"/>
      <c r="BB3772" s="12"/>
      <c r="BC3772" s="12"/>
      <c r="BD3772" s="12"/>
      <c r="BE3772" s="12"/>
      <c r="BF3772" s="12"/>
      <c r="BG3772" s="12"/>
      <c r="BH3772" s="12"/>
      <c r="BI3772" s="12"/>
      <c r="BJ3772" s="13"/>
      <c r="BK3772" s="13"/>
      <c r="BL3772" s="13"/>
      <c r="BM3772" s="13"/>
      <c r="BN3772" s="13"/>
    </row>
    <row r="3773" spans="1:66" x14ac:dyDescent="0.25">
      <c r="A3773" s="10"/>
      <c r="B3773" s="10"/>
      <c r="C3773" s="10"/>
      <c r="D3773" s="10"/>
      <c r="E3773" s="10"/>
      <c r="F3773" s="10"/>
      <c r="G3773" s="10"/>
      <c r="H3773" s="10"/>
      <c r="I3773" s="10"/>
      <c r="J3773" s="10"/>
      <c r="K3773" s="11"/>
      <c r="L3773" s="11"/>
      <c r="M3773" s="12"/>
      <c r="N3773" s="12"/>
      <c r="O3773" s="12"/>
      <c r="P3773" s="12"/>
      <c r="Q3773" s="12"/>
      <c r="R3773" s="12"/>
      <c r="S3773" s="12"/>
      <c r="T3773" s="12"/>
      <c r="U3773" s="12"/>
      <c r="V3773" s="12"/>
      <c r="W3773" s="12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2"/>
      <c r="AS3773" s="12"/>
      <c r="AT3773" s="12"/>
      <c r="AU3773" s="12"/>
      <c r="AV3773" s="12"/>
      <c r="AW3773" s="12"/>
      <c r="AX3773" s="12"/>
      <c r="AY3773" s="12"/>
      <c r="AZ3773" s="12"/>
      <c r="BA3773" s="12"/>
      <c r="BB3773" s="12"/>
      <c r="BC3773" s="12"/>
      <c r="BD3773" s="12"/>
      <c r="BE3773" s="12"/>
      <c r="BF3773" s="12"/>
      <c r="BG3773" s="12"/>
      <c r="BH3773" s="12"/>
      <c r="BI3773" s="12"/>
      <c r="BJ3773" s="13"/>
      <c r="BK3773" s="13"/>
      <c r="BL3773" s="13"/>
      <c r="BM3773" s="13"/>
      <c r="BN3773" s="13"/>
    </row>
    <row r="3774" spans="1:66" x14ac:dyDescent="0.25">
      <c r="A3774" s="10"/>
      <c r="B3774" s="10"/>
      <c r="C3774" s="10"/>
      <c r="D3774" s="10"/>
      <c r="E3774" s="10"/>
      <c r="F3774" s="10"/>
      <c r="G3774" s="10"/>
      <c r="H3774" s="10"/>
      <c r="I3774" s="10"/>
      <c r="J3774" s="10"/>
      <c r="K3774" s="11"/>
      <c r="L3774" s="11"/>
      <c r="M3774" s="12"/>
      <c r="N3774" s="12"/>
      <c r="O3774" s="12"/>
      <c r="P3774" s="12"/>
      <c r="Q3774" s="12"/>
      <c r="R3774" s="12"/>
      <c r="S3774" s="12"/>
      <c r="T3774" s="12"/>
      <c r="U3774" s="12"/>
      <c r="V3774" s="12"/>
      <c r="W3774" s="12"/>
      <c r="X3774" s="12"/>
      <c r="Y3774" s="12"/>
      <c r="Z3774" s="12"/>
      <c r="AA3774" s="12"/>
      <c r="AB3774" s="12"/>
      <c r="AC3774" s="12"/>
      <c r="AD3774" s="12"/>
      <c r="AE3774" s="12"/>
      <c r="AF3774" s="12"/>
      <c r="AG3774" s="12"/>
      <c r="AH3774" s="12"/>
      <c r="AI3774" s="12"/>
      <c r="AJ3774" s="12"/>
      <c r="AK3774" s="12"/>
      <c r="AL3774" s="12"/>
      <c r="AM3774" s="12"/>
      <c r="AN3774" s="12"/>
      <c r="AO3774" s="12"/>
      <c r="AP3774" s="12"/>
      <c r="AQ3774" s="12"/>
      <c r="AR3774" s="12"/>
      <c r="AS3774" s="12"/>
      <c r="AT3774" s="12"/>
      <c r="AU3774" s="12"/>
      <c r="AV3774" s="12"/>
      <c r="AW3774" s="12"/>
      <c r="AX3774" s="12"/>
      <c r="AY3774" s="12"/>
      <c r="AZ3774" s="12"/>
      <c r="BA3774" s="12"/>
      <c r="BB3774" s="12"/>
      <c r="BC3774" s="12"/>
      <c r="BD3774" s="12"/>
      <c r="BE3774" s="12"/>
      <c r="BF3774" s="12"/>
      <c r="BG3774" s="12"/>
      <c r="BH3774" s="12"/>
      <c r="BI3774" s="12"/>
      <c r="BJ3774" s="13"/>
      <c r="BK3774" s="13"/>
      <c r="BL3774" s="13"/>
      <c r="BM3774" s="13"/>
      <c r="BN3774" s="13"/>
    </row>
    <row r="3775" spans="1:66" x14ac:dyDescent="0.25">
      <c r="A3775" s="10"/>
      <c r="B3775" s="10"/>
      <c r="C3775" s="10"/>
      <c r="D3775" s="10"/>
      <c r="E3775" s="10"/>
      <c r="F3775" s="10"/>
      <c r="G3775" s="10"/>
      <c r="H3775" s="10"/>
      <c r="I3775" s="10"/>
      <c r="J3775" s="10"/>
      <c r="K3775" s="11"/>
      <c r="L3775" s="11"/>
      <c r="M3775" s="12"/>
      <c r="N3775" s="12"/>
      <c r="O3775" s="12"/>
      <c r="P3775" s="12"/>
      <c r="Q3775" s="12"/>
      <c r="R3775" s="12"/>
      <c r="S3775" s="12"/>
      <c r="T3775" s="12"/>
      <c r="U3775" s="12"/>
      <c r="V3775" s="12"/>
      <c r="W3775" s="12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2"/>
      <c r="AS3775" s="12"/>
      <c r="AT3775" s="12"/>
      <c r="AU3775" s="12"/>
      <c r="AV3775" s="12"/>
      <c r="AW3775" s="12"/>
      <c r="AX3775" s="12"/>
      <c r="AY3775" s="12"/>
      <c r="AZ3775" s="12"/>
      <c r="BA3775" s="12"/>
      <c r="BB3775" s="12"/>
      <c r="BC3775" s="12"/>
      <c r="BD3775" s="12"/>
      <c r="BE3775" s="12"/>
      <c r="BF3775" s="12"/>
      <c r="BG3775" s="12"/>
      <c r="BH3775" s="12"/>
      <c r="BI3775" s="12"/>
      <c r="BJ3775" s="13"/>
      <c r="BK3775" s="13"/>
      <c r="BL3775" s="13"/>
      <c r="BM3775" s="13"/>
      <c r="BN3775" s="13"/>
    </row>
    <row r="3776" spans="1:66" x14ac:dyDescent="0.25">
      <c r="A3776" s="10"/>
      <c r="B3776" s="10"/>
      <c r="C3776" s="10"/>
      <c r="D3776" s="10"/>
      <c r="E3776" s="10"/>
      <c r="F3776" s="10"/>
      <c r="G3776" s="10"/>
      <c r="H3776" s="10"/>
      <c r="I3776" s="10"/>
      <c r="J3776" s="10"/>
      <c r="K3776" s="11"/>
      <c r="L3776" s="11"/>
      <c r="M3776" s="12"/>
      <c r="N3776" s="12"/>
      <c r="O3776" s="12"/>
      <c r="P3776" s="12"/>
      <c r="Q3776" s="12"/>
      <c r="R3776" s="12"/>
      <c r="S3776" s="12"/>
      <c r="T3776" s="12"/>
      <c r="U3776" s="12"/>
      <c r="V3776" s="12"/>
      <c r="W3776" s="12"/>
      <c r="X3776" s="12"/>
      <c r="Y3776" s="12"/>
      <c r="Z3776" s="12"/>
      <c r="AA3776" s="12"/>
      <c r="AB3776" s="12"/>
      <c r="AC3776" s="12"/>
      <c r="AD3776" s="12"/>
      <c r="AE3776" s="12"/>
      <c r="AF3776" s="12"/>
      <c r="AG3776" s="12"/>
      <c r="AH3776" s="12"/>
      <c r="AI3776" s="12"/>
      <c r="AJ3776" s="12"/>
      <c r="AK3776" s="12"/>
      <c r="AL3776" s="12"/>
      <c r="AM3776" s="12"/>
      <c r="AN3776" s="12"/>
      <c r="AO3776" s="12"/>
      <c r="AP3776" s="12"/>
      <c r="AQ3776" s="12"/>
      <c r="AR3776" s="12"/>
      <c r="AS3776" s="12"/>
      <c r="AT3776" s="12"/>
      <c r="AU3776" s="12"/>
      <c r="AV3776" s="12"/>
      <c r="AW3776" s="12"/>
      <c r="AX3776" s="12"/>
      <c r="AY3776" s="12"/>
      <c r="AZ3776" s="12"/>
      <c r="BA3776" s="12"/>
      <c r="BB3776" s="12"/>
      <c r="BC3776" s="12"/>
      <c r="BD3776" s="12"/>
      <c r="BE3776" s="12"/>
      <c r="BF3776" s="12"/>
      <c r="BG3776" s="12"/>
      <c r="BH3776" s="12"/>
      <c r="BI3776" s="12"/>
      <c r="BJ3776" s="13"/>
      <c r="BK3776" s="13"/>
      <c r="BL3776" s="13"/>
      <c r="BM3776" s="13"/>
      <c r="BN3776" s="13"/>
    </row>
    <row r="3777" spans="1:66" s="14" customFormat="1" x14ac:dyDescent="0.25">
      <c r="A3777" s="10"/>
      <c r="B3777" s="10"/>
      <c r="C3777" s="10"/>
      <c r="D3777" s="10"/>
      <c r="E3777" s="10"/>
      <c r="F3777" s="10"/>
      <c r="G3777" s="10"/>
      <c r="H3777" s="10"/>
      <c r="I3777" s="10"/>
      <c r="J3777" s="10"/>
      <c r="K3777" s="11"/>
      <c r="L3777" s="11"/>
      <c r="M3777" s="12"/>
      <c r="N3777" s="12"/>
      <c r="O3777" s="12"/>
      <c r="P3777" s="12"/>
      <c r="Q3777" s="12"/>
      <c r="R3777" s="12"/>
      <c r="S3777" s="12"/>
      <c r="T3777" s="12"/>
      <c r="U3777" s="12"/>
      <c r="V3777" s="12"/>
      <c r="W3777" s="12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2"/>
      <c r="AS3777" s="12"/>
      <c r="AT3777" s="12"/>
      <c r="AU3777" s="12"/>
      <c r="AV3777" s="12"/>
      <c r="AW3777" s="12"/>
      <c r="AX3777" s="12"/>
      <c r="AY3777" s="12"/>
      <c r="AZ3777" s="12"/>
      <c r="BA3777" s="12"/>
      <c r="BB3777" s="12"/>
      <c r="BC3777" s="12"/>
      <c r="BD3777" s="12"/>
      <c r="BE3777" s="12"/>
      <c r="BF3777" s="12"/>
      <c r="BG3777" s="12"/>
      <c r="BH3777" s="12"/>
      <c r="BI3777" s="12"/>
      <c r="BJ3777" s="13"/>
      <c r="BK3777" s="13"/>
      <c r="BL3777" s="13"/>
      <c r="BM3777" s="13"/>
      <c r="BN3777" s="13"/>
    </row>
    <row r="3778" spans="1:66" x14ac:dyDescent="0.25">
      <c r="A3778" s="10"/>
      <c r="B3778" s="10"/>
      <c r="C3778" s="10"/>
      <c r="D3778" s="10"/>
      <c r="E3778" s="10"/>
      <c r="F3778" s="10"/>
      <c r="G3778" s="10"/>
      <c r="H3778" s="10"/>
      <c r="I3778" s="10"/>
      <c r="J3778" s="10"/>
      <c r="K3778" s="11"/>
      <c r="L3778" s="11"/>
      <c r="M3778" s="12"/>
      <c r="N3778" s="12"/>
      <c r="O3778" s="12"/>
      <c r="P3778" s="12"/>
      <c r="Q3778" s="12"/>
      <c r="R3778" s="12"/>
      <c r="S3778" s="12"/>
      <c r="T3778" s="12"/>
      <c r="U3778" s="12"/>
      <c r="V3778" s="12"/>
      <c r="W3778" s="12"/>
      <c r="X3778" s="12"/>
      <c r="Y3778" s="12"/>
      <c r="Z3778" s="12"/>
      <c r="AA3778" s="12"/>
      <c r="AB3778" s="12"/>
      <c r="AC3778" s="12"/>
      <c r="AD3778" s="12"/>
      <c r="AE3778" s="12"/>
      <c r="AF3778" s="12"/>
      <c r="AG3778" s="12"/>
      <c r="AH3778" s="12"/>
      <c r="AI3778" s="12"/>
      <c r="AJ3778" s="12"/>
      <c r="AK3778" s="12"/>
      <c r="AL3778" s="12"/>
      <c r="AM3778" s="12"/>
      <c r="AN3778" s="12"/>
      <c r="AO3778" s="12"/>
      <c r="AP3778" s="12"/>
      <c r="AQ3778" s="12"/>
      <c r="AR3778" s="12"/>
      <c r="AS3778" s="12"/>
      <c r="AT3778" s="12"/>
      <c r="AU3778" s="12"/>
      <c r="AV3778" s="12"/>
      <c r="AW3778" s="12"/>
      <c r="AX3778" s="12"/>
      <c r="AY3778" s="12"/>
      <c r="AZ3778" s="12"/>
      <c r="BA3778" s="12"/>
      <c r="BB3778" s="12"/>
      <c r="BC3778" s="12"/>
      <c r="BD3778" s="12"/>
      <c r="BE3778" s="12"/>
      <c r="BF3778" s="12"/>
      <c r="BG3778" s="12"/>
      <c r="BH3778" s="12"/>
      <c r="BI3778" s="12"/>
      <c r="BJ3778" s="13"/>
      <c r="BK3778" s="13"/>
      <c r="BL3778" s="13"/>
      <c r="BM3778" s="13"/>
      <c r="BN3778" s="13"/>
    </row>
    <row r="3779" spans="1:66" x14ac:dyDescent="0.25">
      <c r="A3779" s="10"/>
      <c r="B3779" s="10"/>
      <c r="C3779" s="10"/>
      <c r="D3779" s="10"/>
      <c r="E3779" s="10"/>
      <c r="F3779" s="10"/>
      <c r="G3779" s="10"/>
      <c r="H3779" s="10"/>
      <c r="I3779" s="10"/>
      <c r="J3779" s="10"/>
      <c r="K3779" s="11"/>
      <c r="L3779" s="11"/>
      <c r="M3779" s="12"/>
      <c r="N3779" s="12"/>
      <c r="O3779" s="12"/>
      <c r="P3779" s="12"/>
      <c r="Q3779" s="12"/>
      <c r="R3779" s="12"/>
      <c r="S3779" s="12"/>
      <c r="T3779" s="12"/>
      <c r="U3779" s="12"/>
      <c r="V3779" s="12"/>
      <c r="W3779" s="12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2"/>
      <c r="AS3779" s="12"/>
      <c r="AT3779" s="12"/>
      <c r="AU3779" s="12"/>
      <c r="AV3779" s="12"/>
      <c r="AW3779" s="12"/>
      <c r="AX3779" s="12"/>
      <c r="AY3779" s="12"/>
      <c r="AZ3779" s="12"/>
      <c r="BA3779" s="12"/>
      <c r="BB3779" s="12"/>
      <c r="BC3779" s="12"/>
      <c r="BD3779" s="12"/>
      <c r="BE3779" s="12"/>
      <c r="BF3779" s="12"/>
      <c r="BG3779" s="12"/>
      <c r="BH3779" s="12"/>
      <c r="BI3779" s="12"/>
      <c r="BJ3779" s="13"/>
      <c r="BK3779" s="13"/>
      <c r="BL3779" s="13"/>
      <c r="BM3779" s="13"/>
      <c r="BN3779" s="13"/>
    </row>
    <row r="3780" spans="1:66" x14ac:dyDescent="0.25">
      <c r="A3780" s="10"/>
      <c r="B3780" s="10"/>
      <c r="C3780" s="10"/>
      <c r="D3780" s="10"/>
      <c r="E3780" s="10"/>
      <c r="F3780" s="10"/>
      <c r="G3780" s="10"/>
      <c r="H3780" s="10"/>
      <c r="I3780" s="10"/>
      <c r="J3780" s="10"/>
      <c r="K3780" s="11"/>
      <c r="L3780" s="11"/>
      <c r="M3780" s="12"/>
      <c r="N3780" s="12"/>
      <c r="O3780" s="12"/>
      <c r="P3780" s="12"/>
      <c r="Q3780" s="12"/>
      <c r="R3780" s="12"/>
      <c r="S3780" s="12"/>
      <c r="T3780" s="12"/>
      <c r="U3780" s="12"/>
      <c r="V3780" s="12"/>
      <c r="W3780" s="12"/>
      <c r="X3780" s="12"/>
      <c r="Y3780" s="12"/>
      <c r="Z3780" s="12"/>
      <c r="AA3780" s="12"/>
      <c r="AB3780" s="12"/>
      <c r="AC3780" s="12"/>
      <c r="AD3780" s="12"/>
      <c r="AE3780" s="12"/>
      <c r="AF3780" s="12"/>
      <c r="AG3780" s="12"/>
      <c r="AH3780" s="12"/>
      <c r="AI3780" s="12"/>
      <c r="AJ3780" s="12"/>
      <c r="AK3780" s="12"/>
      <c r="AL3780" s="12"/>
      <c r="AM3780" s="12"/>
      <c r="AN3780" s="12"/>
      <c r="AO3780" s="12"/>
      <c r="AP3780" s="12"/>
      <c r="AQ3780" s="12"/>
      <c r="AR3780" s="12"/>
      <c r="AS3780" s="12"/>
      <c r="AT3780" s="12"/>
      <c r="AU3780" s="12"/>
      <c r="AV3780" s="12"/>
      <c r="AW3780" s="12"/>
      <c r="AX3780" s="12"/>
      <c r="AY3780" s="12"/>
      <c r="AZ3780" s="12"/>
      <c r="BA3780" s="12"/>
      <c r="BB3780" s="12"/>
      <c r="BC3780" s="12"/>
      <c r="BD3780" s="12"/>
      <c r="BE3780" s="12"/>
      <c r="BF3780" s="12"/>
      <c r="BG3780" s="12"/>
      <c r="BH3780" s="12"/>
      <c r="BI3780" s="12"/>
      <c r="BJ3780" s="13"/>
      <c r="BK3780" s="13"/>
      <c r="BL3780" s="13"/>
      <c r="BM3780" s="13"/>
      <c r="BN3780" s="13"/>
    </row>
    <row r="3781" spans="1:66" x14ac:dyDescent="0.25">
      <c r="A3781" s="10"/>
      <c r="B3781" s="10"/>
      <c r="C3781" s="10"/>
      <c r="D3781" s="10"/>
      <c r="E3781" s="10"/>
      <c r="F3781" s="10"/>
      <c r="G3781" s="10"/>
      <c r="H3781" s="10"/>
      <c r="I3781" s="10"/>
      <c r="J3781" s="10"/>
      <c r="K3781" s="11"/>
      <c r="L3781" s="11"/>
      <c r="M3781" s="12"/>
      <c r="N3781" s="12"/>
      <c r="O3781" s="12"/>
      <c r="P3781" s="12"/>
      <c r="Q3781" s="12"/>
      <c r="R3781" s="12"/>
      <c r="S3781" s="12"/>
      <c r="T3781" s="12"/>
      <c r="U3781" s="12"/>
      <c r="V3781" s="12"/>
      <c r="W3781" s="12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2"/>
      <c r="AS3781" s="12"/>
      <c r="AT3781" s="12"/>
      <c r="AU3781" s="12"/>
      <c r="AV3781" s="12"/>
      <c r="AW3781" s="12"/>
      <c r="AX3781" s="12"/>
      <c r="AY3781" s="12"/>
      <c r="AZ3781" s="12"/>
      <c r="BA3781" s="12"/>
      <c r="BB3781" s="12"/>
      <c r="BC3781" s="12"/>
      <c r="BD3781" s="12"/>
      <c r="BE3781" s="12"/>
      <c r="BF3781" s="12"/>
      <c r="BG3781" s="12"/>
      <c r="BH3781" s="12"/>
      <c r="BI3781" s="12"/>
      <c r="BJ3781" s="13"/>
      <c r="BK3781" s="13"/>
      <c r="BL3781" s="13"/>
      <c r="BM3781" s="13"/>
      <c r="BN3781" s="13"/>
    </row>
    <row r="3782" spans="1:66" x14ac:dyDescent="0.25">
      <c r="A3782" s="10"/>
      <c r="B3782" s="10"/>
      <c r="C3782" s="10"/>
      <c r="D3782" s="10"/>
      <c r="E3782" s="10"/>
      <c r="F3782" s="10"/>
      <c r="G3782" s="10"/>
      <c r="H3782" s="10"/>
      <c r="I3782" s="10"/>
      <c r="J3782" s="10"/>
      <c r="K3782" s="11"/>
      <c r="L3782" s="11"/>
      <c r="M3782" s="12"/>
      <c r="N3782" s="12"/>
      <c r="O3782" s="12"/>
      <c r="P3782" s="12"/>
      <c r="Q3782" s="12"/>
      <c r="R3782" s="12"/>
      <c r="S3782" s="12"/>
      <c r="T3782" s="12"/>
      <c r="U3782" s="12"/>
      <c r="V3782" s="12"/>
      <c r="W3782" s="12"/>
      <c r="X3782" s="12"/>
      <c r="Y3782" s="12"/>
      <c r="Z3782" s="12"/>
      <c r="AA3782" s="12"/>
      <c r="AB3782" s="12"/>
      <c r="AC3782" s="12"/>
      <c r="AD3782" s="12"/>
      <c r="AE3782" s="12"/>
      <c r="AF3782" s="12"/>
      <c r="AG3782" s="12"/>
      <c r="AH3782" s="12"/>
      <c r="AI3782" s="12"/>
      <c r="AJ3782" s="12"/>
      <c r="AK3782" s="12"/>
      <c r="AL3782" s="12"/>
      <c r="AM3782" s="12"/>
      <c r="AN3782" s="12"/>
      <c r="AO3782" s="12"/>
      <c r="AP3782" s="12"/>
      <c r="AQ3782" s="12"/>
      <c r="AR3782" s="12"/>
      <c r="AS3782" s="12"/>
      <c r="AT3782" s="12"/>
      <c r="AU3782" s="12"/>
      <c r="AV3782" s="12"/>
      <c r="AW3782" s="12"/>
      <c r="AX3782" s="12"/>
      <c r="AY3782" s="12"/>
      <c r="AZ3782" s="12"/>
      <c r="BA3782" s="12"/>
      <c r="BB3782" s="12"/>
      <c r="BC3782" s="12"/>
      <c r="BD3782" s="12"/>
      <c r="BE3782" s="12"/>
      <c r="BF3782" s="12"/>
      <c r="BG3782" s="12"/>
      <c r="BH3782" s="12"/>
      <c r="BI3782" s="12"/>
      <c r="BJ3782" s="13"/>
      <c r="BK3782" s="13"/>
      <c r="BL3782" s="13"/>
      <c r="BM3782" s="13"/>
      <c r="BN3782" s="13"/>
    </row>
    <row r="3783" spans="1:66" s="14" customFormat="1" x14ac:dyDescent="0.25">
      <c r="A3783" s="10"/>
      <c r="B3783" s="10"/>
      <c r="C3783" s="10"/>
      <c r="D3783" s="10"/>
      <c r="E3783" s="10"/>
      <c r="F3783" s="10"/>
      <c r="G3783" s="10"/>
      <c r="H3783" s="10"/>
      <c r="I3783" s="10"/>
      <c r="J3783" s="10"/>
      <c r="K3783" s="11"/>
      <c r="L3783" s="11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  <c r="W3783" s="12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2"/>
      <c r="AS3783" s="12"/>
      <c r="AT3783" s="12"/>
      <c r="AU3783" s="12"/>
      <c r="AV3783" s="12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12"/>
      <c r="BG3783" s="12"/>
      <c r="BH3783" s="12"/>
      <c r="BI3783" s="12"/>
      <c r="BJ3783" s="13"/>
      <c r="BK3783" s="13"/>
      <c r="BL3783" s="13"/>
      <c r="BM3783" s="13"/>
      <c r="BN3783" s="13"/>
    </row>
    <row r="3784" spans="1:66" x14ac:dyDescent="0.25">
      <c r="A3784" s="10"/>
      <c r="B3784" s="10"/>
      <c r="C3784" s="10"/>
      <c r="D3784" s="18"/>
      <c r="E3784" s="10"/>
      <c r="F3784" s="10"/>
      <c r="G3784" s="10"/>
      <c r="H3784" s="10"/>
      <c r="I3784" s="10"/>
      <c r="J3784" s="10"/>
      <c r="K3784" s="11"/>
      <c r="L3784" s="11"/>
      <c r="M3784" s="12"/>
      <c r="N3784" s="12"/>
      <c r="O3784" s="12"/>
      <c r="P3784" s="12"/>
      <c r="Q3784" s="12"/>
      <c r="R3784" s="12"/>
      <c r="S3784" s="12"/>
      <c r="T3784" s="12"/>
      <c r="U3784" s="12"/>
      <c r="V3784" s="12"/>
      <c r="W3784" s="12"/>
      <c r="X3784" s="12"/>
      <c r="Y3784" s="12"/>
      <c r="Z3784" s="12"/>
      <c r="AA3784" s="12"/>
      <c r="AB3784" s="12"/>
      <c r="AC3784" s="12"/>
      <c r="AD3784" s="12"/>
      <c r="AE3784" s="12"/>
      <c r="AF3784" s="12"/>
      <c r="AG3784" s="12"/>
      <c r="AH3784" s="12"/>
      <c r="AI3784" s="12"/>
      <c r="AJ3784" s="12"/>
      <c r="AK3784" s="12"/>
      <c r="AL3784" s="12"/>
      <c r="AM3784" s="12"/>
      <c r="AN3784" s="12"/>
      <c r="AO3784" s="12"/>
      <c r="AP3784" s="12"/>
      <c r="AQ3784" s="12"/>
      <c r="AR3784" s="12"/>
      <c r="AS3784" s="12"/>
      <c r="AT3784" s="12"/>
      <c r="AU3784" s="12"/>
      <c r="AV3784" s="12"/>
      <c r="AW3784" s="12"/>
      <c r="AX3784" s="12"/>
      <c r="AY3784" s="12"/>
      <c r="AZ3784" s="12"/>
      <c r="BA3784" s="12"/>
      <c r="BB3784" s="12"/>
      <c r="BC3784" s="12"/>
      <c r="BD3784" s="12"/>
      <c r="BE3784" s="12"/>
      <c r="BF3784" s="12"/>
      <c r="BG3784" s="12"/>
      <c r="BH3784" s="12"/>
      <c r="BI3784" s="12"/>
      <c r="BJ3784" s="13"/>
      <c r="BK3784" s="13"/>
      <c r="BL3784" s="13"/>
      <c r="BM3784" s="13"/>
      <c r="BN3784" s="13"/>
    </row>
    <row r="3785" spans="1:66" x14ac:dyDescent="0.25">
      <c r="A3785" s="10"/>
      <c r="B3785" s="10"/>
      <c r="C3785" s="10"/>
      <c r="D3785" s="18"/>
      <c r="E3785" s="10"/>
      <c r="F3785" s="10"/>
      <c r="G3785" s="10"/>
      <c r="H3785" s="10"/>
      <c r="I3785" s="10"/>
      <c r="J3785" s="10"/>
      <c r="K3785" s="11"/>
      <c r="L3785" s="11"/>
      <c r="M3785" s="12"/>
      <c r="N3785" s="12"/>
      <c r="O3785" s="12"/>
      <c r="P3785" s="12"/>
      <c r="Q3785" s="12"/>
      <c r="R3785" s="12"/>
      <c r="S3785" s="12"/>
      <c r="T3785" s="12"/>
      <c r="U3785" s="12"/>
      <c r="V3785" s="12"/>
      <c r="W3785" s="12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2"/>
      <c r="AS3785" s="12"/>
      <c r="AT3785" s="12"/>
      <c r="AU3785" s="12"/>
      <c r="AV3785" s="12"/>
      <c r="AW3785" s="12"/>
      <c r="AX3785" s="12"/>
      <c r="AY3785" s="12"/>
      <c r="AZ3785" s="12"/>
      <c r="BA3785" s="12"/>
      <c r="BB3785" s="12"/>
      <c r="BC3785" s="12"/>
      <c r="BD3785" s="12"/>
      <c r="BE3785" s="12"/>
      <c r="BF3785" s="12"/>
      <c r="BG3785" s="12"/>
      <c r="BH3785" s="12"/>
      <c r="BI3785" s="12"/>
      <c r="BJ3785" s="13"/>
      <c r="BK3785" s="13"/>
      <c r="BL3785" s="13"/>
      <c r="BM3785" s="13"/>
      <c r="BN3785" s="13"/>
    </row>
    <row r="3786" spans="1:66" x14ac:dyDescent="0.25">
      <c r="A3786" s="10"/>
      <c r="B3786" s="10"/>
      <c r="C3786" s="10"/>
      <c r="D3786" s="18"/>
      <c r="E3786" s="10"/>
      <c r="F3786" s="10"/>
      <c r="G3786" s="10"/>
      <c r="H3786" s="10"/>
      <c r="I3786" s="10"/>
      <c r="J3786" s="10"/>
      <c r="K3786" s="11"/>
      <c r="L3786" s="11"/>
      <c r="M3786" s="12"/>
      <c r="N3786" s="12"/>
      <c r="O3786" s="12"/>
      <c r="P3786" s="12"/>
      <c r="Q3786" s="12"/>
      <c r="R3786" s="12"/>
      <c r="S3786" s="12"/>
      <c r="T3786" s="12"/>
      <c r="U3786" s="12"/>
      <c r="V3786" s="12"/>
      <c r="W3786" s="12"/>
      <c r="X3786" s="12"/>
      <c r="Y3786" s="12"/>
      <c r="Z3786" s="12"/>
      <c r="AA3786" s="12"/>
      <c r="AB3786" s="12"/>
      <c r="AC3786" s="12"/>
      <c r="AD3786" s="12"/>
      <c r="AE3786" s="12"/>
      <c r="AF3786" s="12"/>
      <c r="AG3786" s="12"/>
      <c r="AH3786" s="12"/>
      <c r="AI3786" s="12"/>
      <c r="AJ3786" s="12"/>
      <c r="AK3786" s="12"/>
      <c r="AL3786" s="12"/>
      <c r="AM3786" s="12"/>
      <c r="AN3786" s="12"/>
      <c r="AO3786" s="12"/>
      <c r="AP3786" s="12"/>
      <c r="AQ3786" s="12"/>
      <c r="AR3786" s="12"/>
      <c r="AS3786" s="12"/>
      <c r="AT3786" s="12"/>
      <c r="AU3786" s="12"/>
      <c r="AV3786" s="12"/>
      <c r="AW3786" s="12"/>
      <c r="AX3786" s="12"/>
      <c r="AY3786" s="12"/>
      <c r="AZ3786" s="12"/>
      <c r="BA3786" s="12"/>
      <c r="BB3786" s="12"/>
      <c r="BC3786" s="12"/>
      <c r="BD3786" s="12"/>
      <c r="BE3786" s="12"/>
      <c r="BF3786" s="12"/>
      <c r="BG3786" s="12"/>
      <c r="BH3786" s="12"/>
      <c r="BI3786" s="12"/>
      <c r="BJ3786" s="13"/>
      <c r="BK3786" s="13"/>
      <c r="BL3786" s="13"/>
      <c r="BM3786" s="13"/>
      <c r="BN3786" s="13"/>
    </row>
    <row r="3787" spans="1:66" x14ac:dyDescent="0.25">
      <c r="A3787" s="10"/>
      <c r="B3787" s="10"/>
      <c r="C3787" s="10"/>
      <c r="D3787" s="18"/>
      <c r="E3787" s="10"/>
      <c r="F3787" s="10"/>
      <c r="G3787" s="10"/>
      <c r="H3787" s="10"/>
      <c r="I3787" s="10"/>
      <c r="J3787" s="10"/>
      <c r="K3787" s="11"/>
      <c r="L3787" s="11"/>
      <c r="M3787" s="12"/>
      <c r="N3787" s="12"/>
      <c r="O3787" s="12"/>
      <c r="P3787" s="12"/>
      <c r="Q3787" s="12"/>
      <c r="R3787" s="12"/>
      <c r="S3787" s="12"/>
      <c r="T3787" s="12"/>
      <c r="U3787" s="12"/>
      <c r="V3787" s="12"/>
      <c r="W3787" s="12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2"/>
      <c r="AS3787" s="12"/>
      <c r="AT3787" s="12"/>
      <c r="AU3787" s="12"/>
      <c r="AV3787" s="12"/>
      <c r="AW3787" s="12"/>
      <c r="AX3787" s="12"/>
      <c r="AY3787" s="12"/>
      <c r="AZ3787" s="12"/>
      <c r="BA3787" s="12"/>
      <c r="BB3787" s="12"/>
      <c r="BC3787" s="12"/>
      <c r="BD3787" s="12"/>
      <c r="BE3787" s="12"/>
      <c r="BF3787" s="12"/>
      <c r="BG3787" s="12"/>
      <c r="BH3787" s="12"/>
      <c r="BI3787" s="12"/>
      <c r="BJ3787" s="13"/>
      <c r="BK3787" s="13"/>
      <c r="BL3787" s="13"/>
      <c r="BM3787" s="13"/>
      <c r="BN3787" s="13"/>
    </row>
    <row r="3788" spans="1:66" x14ac:dyDescent="0.25">
      <c r="A3788" s="10"/>
      <c r="B3788" s="10"/>
      <c r="C3788" s="10"/>
      <c r="D3788" s="18"/>
      <c r="E3788" s="10"/>
      <c r="F3788" s="10"/>
      <c r="G3788" s="10"/>
      <c r="H3788" s="10"/>
      <c r="I3788" s="10"/>
      <c r="J3788" s="10"/>
      <c r="K3788" s="11"/>
      <c r="L3788" s="11"/>
      <c r="M3788" s="12"/>
      <c r="N3788" s="12"/>
      <c r="O3788" s="12"/>
      <c r="P3788" s="12"/>
      <c r="Q3788" s="12"/>
      <c r="R3788" s="12"/>
      <c r="S3788" s="12"/>
      <c r="T3788" s="12"/>
      <c r="U3788" s="12"/>
      <c r="V3788" s="12"/>
      <c r="W3788" s="12"/>
      <c r="X3788" s="12"/>
      <c r="Y3788" s="12"/>
      <c r="Z3788" s="12"/>
      <c r="AA3788" s="12"/>
      <c r="AB3788" s="12"/>
      <c r="AC3788" s="12"/>
      <c r="AD3788" s="12"/>
      <c r="AE3788" s="12"/>
      <c r="AF3788" s="12"/>
      <c r="AG3788" s="12"/>
      <c r="AH3788" s="12"/>
      <c r="AI3788" s="12"/>
      <c r="AJ3788" s="12"/>
      <c r="AK3788" s="12"/>
      <c r="AL3788" s="12"/>
      <c r="AM3788" s="12"/>
      <c r="AN3788" s="12"/>
      <c r="AO3788" s="12"/>
      <c r="AP3788" s="12"/>
      <c r="AQ3788" s="12"/>
      <c r="AR3788" s="12"/>
      <c r="AS3788" s="12"/>
      <c r="AT3788" s="12"/>
      <c r="AU3788" s="12"/>
      <c r="AV3788" s="12"/>
      <c r="AW3788" s="12"/>
      <c r="AX3788" s="12"/>
      <c r="AY3788" s="12"/>
      <c r="AZ3788" s="12"/>
      <c r="BA3788" s="12"/>
      <c r="BB3788" s="12"/>
      <c r="BC3788" s="12"/>
      <c r="BD3788" s="12"/>
      <c r="BE3788" s="12"/>
      <c r="BF3788" s="12"/>
      <c r="BG3788" s="12"/>
      <c r="BH3788" s="12"/>
      <c r="BI3788" s="12"/>
      <c r="BJ3788" s="13"/>
      <c r="BK3788" s="13"/>
      <c r="BL3788" s="13"/>
      <c r="BM3788" s="13"/>
      <c r="BN3788" s="13"/>
    </row>
    <row r="3789" spans="1:66" x14ac:dyDescent="0.25">
      <c r="A3789" s="10"/>
      <c r="B3789" s="10"/>
      <c r="C3789" s="10"/>
      <c r="D3789" s="18"/>
      <c r="E3789" s="10"/>
      <c r="F3789" s="10"/>
      <c r="G3789" s="10"/>
      <c r="H3789" s="10"/>
      <c r="I3789" s="10"/>
      <c r="J3789" s="10"/>
      <c r="K3789" s="11"/>
      <c r="L3789" s="11"/>
      <c r="M3789" s="12"/>
      <c r="N3789" s="12"/>
      <c r="O3789" s="12"/>
      <c r="P3789" s="12"/>
      <c r="Q3789" s="12"/>
      <c r="R3789" s="12"/>
      <c r="S3789" s="12"/>
      <c r="T3789" s="12"/>
      <c r="U3789" s="12"/>
      <c r="V3789" s="12"/>
      <c r="W3789" s="12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2"/>
      <c r="AS3789" s="12"/>
      <c r="AT3789" s="12"/>
      <c r="AU3789" s="12"/>
      <c r="AV3789" s="12"/>
      <c r="AW3789" s="12"/>
      <c r="AX3789" s="12"/>
      <c r="AY3789" s="12"/>
      <c r="AZ3789" s="12"/>
      <c r="BA3789" s="12"/>
      <c r="BB3789" s="12"/>
      <c r="BC3789" s="12"/>
      <c r="BD3789" s="12"/>
      <c r="BE3789" s="12"/>
      <c r="BF3789" s="12"/>
      <c r="BG3789" s="12"/>
      <c r="BH3789" s="12"/>
      <c r="BI3789" s="12"/>
      <c r="BJ3789" s="13"/>
      <c r="BK3789" s="13"/>
      <c r="BL3789" s="13"/>
      <c r="BM3789" s="13"/>
      <c r="BN3789" s="13"/>
    </row>
    <row r="3790" spans="1:66" x14ac:dyDescent="0.25">
      <c r="A3790" s="10"/>
      <c r="B3790" s="10"/>
      <c r="C3790" s="10"/>
      <c r="D3790" s="18"/>
      <c r="E3790" s="10"/>
      <c r="F3790" s="10"/>
      <c r="G3790" s="10"/>
      <c r="H3790" s="10"/>
      <c r="I3790" s="10"/>
      <c r="J3790" s="10"/>
      <c r="K3790" s="11"/>
      <c r="L3790" s="11"/>
      <c r="M3790" s="12"/>
      <c r="N3790" s="12"/>
      <c r="O3790" s="12"/>
      <c r="P3790" s="12"/>
      <c r="Q3790" s="12"/>
      <c r="R3790" s="12"/>
      <c r="S3790" s="12"/>
      <c r="T3790" s="12"/>
      <c r="U3790" s="12"/>
      <c r="V3790" s="12"/>
      <c r="W3790" s="12"/>
      <c r="X3790" s="12"/>
      <c r="Y3790" s="12"/>
      <c r="Z3790" s="12"/>
      <c r="AA3790" s="12"/>
      <c r="AB3790" s="12"/>
      <c r="AC3790" s="12"/>
      <c r="AD3790" s="12"/>
      <c r="AE3790" s="12"/>
      <c r="AF3790" s="12"/>
      <c r="AG3790" s="12"/>
      <c r="AH3790" s="12"/>
      <c r="AI3790" s="12"/>
      <c r="AJ3790" s="12"/>
      <c r="AK3790" s="12"/>
      <c r="AL3790" s="12"/>
      <c r="AM3790" s="12"/>
      <c r="AN3790" s="12"/>
      <c r="AO3790" s="12"/>
      <c r="AP3790" s="12"/>
      <c r="AQ3790" s="12"/>
      <c r="AR3790" s="12"/>
      <c r="AS3790" s="12"/>
      <c r="AT3790" s="12"/>
      <c r="AU3790" s="12"/>
      <c r="AV3790" s="12"/>
      <c r="AW3790" s="12"/>
      <c r="AX3790" s="12"/>
      <c r="AY3790" s="12"/>
      <c r="AZ3790" s="12"/>
      <c r="BA3790" s="12"/>
      <c r="BB3790" s="12"/>
      <c r="BC3790" s="12"/>
      <c r="BD3790" s="12"/>
      <c r="BE3790" s="12"/>
      <c r="BF3790" s="12"/>
      <c r="BG3790" s="12"/>
      <c r="BH3790" s="12"/>
      <c r="BI3790" s="12"/>
      <c r="BJ3790" s="13"/>
      <c r="BK3790" s="13"/>
      <c r="BL3790" s="13"/>
      <c r="BM3790" s="13"/>
      <c r="BN3790" s="13"/>
    </row>
    <row r="3791" spans="1:66" x14ac:dyDescent="0.25">
      <c r="A3791" s="10"/>
      <c r="B3791" s="10"/>
      <c r="C3791" s="10"/>
      <c r="D3791" s="18"/>
      <c r="E3791" s="10"/>
      <c r="F3791" s="10"/>
      <c r="G3791" s="10"/>
      <c r="H3791" s="10"/>
      <c r="I3791" s="10"/>
      <c r="J3791" s="10"/>
      <c r="K3791" s="11"/>
      <c r="L3791" s="11"/>
      <c r="M3791" s="12"/>
      <c r="N3791" s="12"/>
      <c r="O3791" s="12"/>
      <c r="P3791" s="12"/>
      <c r="Q3791" s="12"/>
      <c r="R3791" s="12"/>
      <c r="S3791" s="12"/>
      <c r="T3791" s="12"/>
      <c r="U3791" s="12"/>
      <c r="V3791" s="12"/>
      <c r="W3791" s="12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2"/>
      <c r="AS3791" s="12"/>
      <c r="AT3791" s="12"/>
      <c r="AU3791" s="12"/>
      <c r="AV3791" s="12"/>
      <c r="AW3791" s="12"/>
      <c r="AX3791" s="12"/>
      <c r="AY3791" s="12"/>
      <c r="AZ3791" s="12"/>
      <c r="BA3791" s="12"/>
      <c r="BB3791" s="12"/>
      <c r="BC3791" s="12"/>
      <c r="BD3791" s="12"/>
      <c r="BE3791" s="12"/>
      <c r="BF3791" s="12"/>
      <c r="BG3791" s="12"/>
      <c r="BH3791" s="12"/>
      <c r="BI3791" s="12"/>
      <c r="BJ3791" s="13"/>
      <c r="BK3791" s="13"/>
      <c r="BL3791" s="13"/>
      <c r="BM3791" s="13"/>
      <c r="BN3791" s="13"/>
    </row>
    <row r="3792" spans="1:66" x14ac:dyDescent="0.25">
      <c r="A3792" s="10"/>
      <c r="B3792" s="10"/>
      <c r="C3792" s="10"/>
      <c r="D3792" s="18"/>
      <c r="E3792" s="10"/>
      <c r="F3792" s="10"/>
      <c r="G3792" s="10"/>
      <c r="H3792" s="10"/>
      <c r="I3792" s="10"/>
      <c r="J3792" s="10"/>
      <c r="K3792" s="11"/>
      <c r="L3792" s="11"/>
      <c r="M3792" s="12"/>
      <c r="N3792" s="12"/>
      <c r="O3792" s="12"/>
      <c r="P3792" s="12"/>
      <c r="Q3792" s="12"/>
      <c r="R3792" s="12"/>
      <c r="S3792" s="12"/>
      <c r="T3792" s="12"/>
      <c r="U3792" s="12"/>
      <c r="V3792" s="12"/>
      <c r="W3792" s="12"/>
      <c r="X3792" s="12"/>
      <c r="Y3792" s="12"/>
      <c r="Z3792" s="12"/>
      <c r="AA3792" s="12"/>
      <c r="AB3792" s="12"/>
      <c r="AC3792" s="12"/>
      <c r="AD3792" s="12"/>
      <c r="AE3792" s="12"/>
      <c r="AF3792" s="12"/>
      <c r="AG3792" s="12"/>
      <c r="AH3792" s="12"/>
      <c r="AI3792" s="12"/>
      <c r="AJ3792" s="12"/>
      <c r="AK3792" s="12"/>
      <c r="AL3792" s="12"/>
      <c r="AM3792" s="12"/>
      <c r="AN3792" s="12"/>
      <c r="AO3792" s="12"/>
      <c r="AP3792" s="12"/>
      <c r="AQ3792" s="12"/>
      <c r="AR3792" s="12"/>
      <c r="AS3792" s="12"/>
      <c r="AT3792" s="12"/>
      <c r="AU3792" s="12"/>
      <c r="AV3792" s="12"/>
      <c r="AW3792" s="12"/>
      <c r="AX3792" s="12"/>
      <c r="AY3792" s="12"/>
      <c r="AZ3792" s="12"/>
      <c r="BA3792" s="12"/>
      <c r="BB3792" s="12"/>
      <c r="BC3792" s="12"/>
      <c r="BD3792" s="12"/>
      <c r="BE3792" s="12"/>
      <c r="BF3792" s="12"/>
      <c r="BG3792" s="12"/>
      <c r="BH3792" s="12"/>
      <c r="BI3792" s="12"/>
      <c r="BJ3792" s="13"/>
      <c r="BK3792" s="13"/>
      <c r="BL3792" s="13"/>
      <c r="BM3792" s="13"/>
      <c r="BN3792" s="13"/>
    </row>
    <row r="3793" spans="1:66" x14ac:dyDescent="0.25">
      <c r="A3793" s="10"/>
      <c r="B3793" s="10"/>
      <c r="C3793" s="10"/>
      <c r="D3793" s="18"/>
      <c r="E3793" s="10"/>
      <c r="F3793" s="10"/>
      <c r="G3793" s="10"/>
      <c r="H3793" s="10"/>
      <c r="I3793" s="10"/>
      <c r="J3793" s="10"/>
      <c r="K3793" s="11"/>
      <c r="L3793" s="11"/>
      <c r="M3793" s="12"/>
      <c r="N3793" s="12"/>
      <c r="O3793" s="12"/>
      <c r="P3793" s="12"/>
      <c r="Q3793" s="12"/>
      <c r="R3793" s="12"/>
      <c r="S3793" s="12"/>
      <c r="T3793" s="12"/>
      <c r="U3793" s="12"/>
      <c r="V3793" s="12"/>
      <c r="W3793" s="12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2"/>
      <c r="AS3793" s="12"/>
      <c r="AT3793" s="12"/>
      <c r="AU3793" s="12"/>
      <c r="AV3793" s="12"/>
      <c r="AW3793" s="12"/>
      <c r="AX3793" s="12"/>
      <c r="AY3793" s="12"/>
      <c r="AZ3793" s="12"/>
      <c r="BA3793" s="12"/>
      <c r="BB3793" s="12"/>
      <c r="BC3793" s="12"/>
      <c r="BD3793" s="12"/>
      <c r="BE3793" s="12"/>
      <c r="BF3793" s="12"/>
      <c r="BG3793" s="12"/>
      <c r="BH3793" s="12"/>
      <c r="BI3793" s="12"/>
      <c r="BJ3793" s="13"/>
      <c r="BK3793" s="13"/>
      <c r="BL3793" s="13"/>
      <c r="BM3793" s="13"/>
      <c r="BN3793" s="13"/>
    </row>
    <row r="3794" spans="1:66" x14ac:dyDescent="0.25">
      <c r="A3794" s="10"/>
      <c r="B3794" s="10"/>
      <c r="C3794" s="10"/>
      <c r="D3794" s="18"/>
      <c r="E3794" s="10"/>
      <c r="F3794" s="10"/>
      <c r="G3794" s="10"/>
      <c r="H3794" s="10"/>
      <c r="I3794" s="10"/>
      <c r="J3794" s="10"/>
      <c r="K3794" s="11"/>
      <c r="L3794" s="11"/>
      <c r="M3794" s="12"/>
      <c r="N3794" s="12"/>
      <c r="O3794" s="12"/>
      <c r="P3794" s="12"/>
      <c r="Q3794" s="12"/>
      <c r="R3794" s="12"/>
      <c r="S3794" s="12"/>
      <c r="T3794" s="12"/>
      <c r="U3794" s="12"/>
      <c r="V3794" s="12"/>
      <c r="W3794" s="12"/>
      <c r="X3794" s="12"/>
      <c r="Y3794" s="12"/>
      <c r="Z3794" s="12"/>
      <c r="AA3794" s="12"/>
      <c r="AB3794" s="12"/>
      <c r="AC3794" s="12"/>
      <c r="AD3794" s="12"/>
      <c r="AE3794" s="12"/>
      <c r="AF3794" s="12"/>
      <c r="AG3794" s="12"/>
      <c r="AH3794" s="12"/>
      <c r="AI3794" s="12"/>
      <c r="AJ3794" s="12"/>
      <c r="AK3794" s="12"/>
      <c r="AL3794" s="12"/>
      <c r="AM3794" s="12"/>
      <c r="AN3794" s="12"/>
      <c r="AO3794" s="12"/>
      <c r="AP3794" s="12"/>
      <c r="AQ3794" s="12"/>
      <c r="AR3794" s="12"/>
      <c r="AS3794" s="12"/>
      <c r="AT3794" s="12"/>
      <c r="AU3794" s="12"/>
      <c r="AV3794" s="12"/>
      <c r="AW3794" s="12"/>
      <c r="AX3794" s="12"/>
      <c r="AY3794" s="12"/>
      <c r="AZ3794" s="12"/>
      <c r="BA3794" s="12"/>
      <c r="BB3794" s="12"/>
      <c r="BC3794" s="12"/>
      <c r="BD3794" s="12"/>
      <c r="BE3794" s="12"/>
      <c r="BF3794" s="12"/>
      <c r="BG3794" s="12"/>
      <c r="BH3794" s="12"/>
      <c r="BI3794" s="12"/>
      <c r="BJ3794" s="13"/>
      <c r="BK3794" s="13"/>
      <c r="BL3794" s="13"/>
      <c r="BM3794" s="13"/>
      <c r="BN3794" s="13"/>
    </row>
    <row r="3795" spans="1:66" x14ac:dyDescent="0.25">
      <c r="A3795" s="10"/>
      <c r="B3795" s="10"/>
      <c r="C3795" s="10"/>
      <c r="D3795" s="18"/>
      <c r="E3795" s="10"/>
      <c r="F3795" s="10"/>
      <c r="G3795" s="10"/>
      <c r="H3795" s="10"/>
      <c r="I3795" s="10"/>
      <c r="J3795" s="10"/>
      <c r="K3795" s="11"/>
      <c r="L3795" s="11"/>
      <c r="M3795" s="12"/>
      <c r="N3795" s="12"/>
      <c r="O3795" s="12"/>
      <c r="P3795" s="12"/>
      <c r="Q3795" s="12"/>
      <c r="R3795" s="12"/>
      <c r="S3795" s="12"/>
      <c r="T3795" s="12"/>
      <c r="U3795" s="12"/>
      <c r="V3795" s="12"/>
      <c r="W3795" s="12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2"/>
      <c r="AS3795" s="12"/>
      <c r="AT3795" s="12"/>
      <c r="AU3795" s="12"/>
      <c r="AV3795" s="12"/>
      <c r="AW3795" s="12"/>
      <c r="AX3795" s="12"/>
      <c r="AY3795" s="12"/>
      <c r="AZ3795" s="12"/>
      <c r="BA3795" s="12"/>
      <c r="BB3795" s="12"/>
      <c r="BC3795" s="12"/>
      <c r="BD3795" s="12"/>
      <c r="BE3795" s="12"/>
      <c r="BF3795" s="12"/>
      <c r="BG3795" s="12"/>
      <c r="BH3795" s="12"/>
      <c r="BI3795" s="12"/>
      <c r="BJ3795" s="13"/>
      <c r="BK3795" s="13"/>
      <c r="BL3795" s="13"/>
      <c r="BM3795" s="13"/>
      <c r="BN3795" s="13"/>
    </row>
    <row r="3796" spans="1:66" x14ac:dyDescent="0.25">
      <c r="A3796" s="10"/>
      <c r="B3796" s="10"/>
      <c r="C3796" s="10"/>
      <c r="D3796" s="18"/>
      <c r="E3796" s="10"/>
      <c r="F3796" s="10"/>
      <c r="G3796" s="10"/>
      <c r="H3796" s="10"/>
      <c r="I3796" s="10"/>
      <c r="J3796" s="10"/>
      <c r="K3796" s="11"/>
      <c r="L3796" s="11"/>
      <c r="M3796" s="12"/>
      <c r="N3796" s="12"/>
      <c r="O3796" s="12"/>
      <c r="P3796" s="12"/>
      <c r="Q3796" s="12"/>
      <c r="R3796" s="12"/>
      <c r="S3796" s="12"/>
      <c r="T3796" s="12"/>
      <c r="U3796" s="12"/>
      <c r="V3796" s="12"/>
      <c r="W3796" s="12"/>
      <c r="X3796" s="12"/>
      <c r="Y3796" s="12"/>
      <c r="Z3796" s="12"/>
      <c r="AA3796" s="12"/>
      <c r="AB3796" s="12"/>
      <c r="AC3796" s="12"/>
      <c r="AD3796" s="12"/>
      <c r="AE3796" s="12"/>
      <c r="AF3796" s="12"/>
      <c r="AG3796" s="12"/>
      <c r="AH3796" s="12"/>
      <c r="AI3796" s="12"/>
      <c r="AJ3796" s="12"/>
      <c r="AK3796" s="12"/>
      <c r="AL3796" s="12"/>
      <c r="AM3796" s="12"/>
      <c r="AN3796" s="12"/>
      <c r="AO3796" s="12"/>
      <c r="AP3796" s="12"/>
      <c r="AQ3796" s="12"/>
      <c r="AR3796" s="12"/>
      <c r="AS3796" s="12"/>
      <c r="AT3796" s="12"/>
      <c r="AU3796" s="12"/>
      <c r="AV3796" s="12"/>
      <c r="AW3796" s="12"/>
      <c r="AX3796" s="12"/>
      <c r="AY3796" s="12"/>
      <c r="AZ3796" s="12"/>
      <c r="BA3796" s="12"/>
      <c r="BB3796" s="12"/>
      <c r="BC3796" s="12"/>
      <c r="BD3796" s="12"/>
      <c r="BE3796" s="12"/>
      <c r="BF3796" s="12"/>
      <c r="BG3796" s="12"/>
      <c r="BH3796" s="12"/>
      <c r="BI3796" s="12"/>
      <c r="BJ3796" s="13"/>
      <c r="BK3796" s="13"/>
      <c r="BL3796" s="13"/>
      <c r="BM3796" s="13"/>
      <c r="BN3796" s="13"/>
    </row>
    <row r="3797" spans="1:66" x14ac:dyDescent="0.25">
      <c r="A3797" s="10"/>
      <c r="B3797" s="10"/>
      <c r="C3797" s="10"/>
      <c r="D3797" s="18"/>
      <c r="E3797" s="10"/>
      <c r="F3797" s="10"/>
      <c r="G3797" s="10"/>
      <c r="H3797" s="10"/>
      <c r="I3797" s="10"/>
      <c r="J3797" s="10"/>
      <c r="K3797" s="11"/>
      <c r="L3797" s="11"/>
      <c r="M3797" s="12"/>
      <c r="N3797" s="12"/>
      <c r="O3797" s="12"/>
      <c r="P3797" s="12"/>
      <c r="Q3797" s="12"/>
      <c r="R3797" s="12"/>
      <c r="S3797" s="12"/>
      <c r="T3797" s="12"/>
      <c r="U3797" s="12"/>
      <c r="V3797" s="12"/>
      <c r="W3797" s="12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2"/>
      <c r="AS3797" s="12"/>
      <c r="AT3797" s="12"/>
      <c r="AU3797" s="12"/>
      <c r="AV3797" s="12"/>
      <c r="AW3797" s="12"/>
      <c r="AX3797" s="12"/>
      <c r="AY3797" s="12"/>
      <c r="AZ3797" s="12"/>
      <c r="BA3797" s="12"/>
      <c r="BB3797" s="12"/>
      <c r="BC3797" s="12"/>
      <c r="BD3797" s="12"/>
      <c r="BE3797" s="12"/>
      <c r="BF3797" s="12"/>
      <c r="BG3797" s="12"/>
      <c r="BH3797" s="12"/>
      <c r="BI3797" s="12"/>
      <c r="BJ3797" s="13"/>
      <c r="BK3797" s="13"/>
      <c r="BL3797" s="13"/>
      <c r="BM3797" s="13"/>
      <c r="BN3797" s="13"/>
    </row>
    <row r="3798" spans="1:66" x14ac:dyDescent="0.25">
      <c r="A3798" s="10"/>
      <c r="B3798" s="10"/>
      <c r="C3798" s="10"/>
      <c r="D3798" s="18"/>
      <c r="E3798" s="10"/>
      <c r="F3798" s="10"/>
      <c r="G3798" s="10"/>
      <c r="H3798" s="10"/>
      <c r="I3798" s="10"/>
      <c r="J3798" s="10"/>
      <c r="K3798" s="11"/>
      <c r="L3798" s="11"/>
      <c r="M3798" s="12"/>
      <c r="N3798" s="12"/>
      <c r="O3798" s="12"/>
      <c r="P3798" s="12"/>
      <c r="Q3798" s="12"/>
      <c r="R3798" s="12"/>
      <c r="S3798" s="12"/>
      <c r="T3798" s="12"/>
      <c r="U3798" s="12"/>
      <c r="V3798" s="12"/>
      <c r="W3798" s="12"/>
      <c r="X3798" s="12"/>
      <c r="Y3798" s="12"/>
      <c r="Z3798" s="12"/>
      <c r="AA3798" s="12"/>
      <c r="AB3798" s="12"/>
      <c r="AC3798" s="12"/>
      <c r="AD3798" s="12"/>
      <c r="AE3798" s="12"/>
      <c r="AF3798" s="12"/>
      <c r="AG3798" s="12"/>
      <c r="AH3798" s="12"/>
      <c r="AI3798" s="12"/>
      <c r="AJ3798" s="12"/>
      <c r="AK3798" s="12"/>
      <c r="AL3798" s="12"/>
      <c r="AM3798" s="12"/>
      <c r="AN3798" s="12"/>
      <c r="AO3798" s="12"/>
      <c r="AP3798" s="12"/>
      <c r="AQ3798" s="12"/>
      <c r="AR3798" s="12"/>
      <c r="AS3798" s="12"/>
      <c r="AT3798" s="12"/>
      <c r="AU3798" s="12"/>
      <c r="AV3798" s="12"/>
      <c r="AW3798" s="12"/>
      <c r="AX3798" s="12"/>
      <c r="AY3798" s="12"/>
      <c r="AZ3798" s="12"/>
      <c r="BA3798" s="12"/>
      <c r="BB3798" s="12"/>
      <c r="BC3798" s="12"/>
      <c r="BD3798" s="12"/>
      <c r="BE3798" s="12"/>
      <c r="BF3798" s="12"/>
      <c r="BG3798" s="12"/>
      <c r="BH3798" s="12"/>
      <c r="BI3798" s="12"/>
      <c r="BJ3798" s="13"/>
      <c r="BK3798" s="13"/>
      <c r="BL3798" s="13"/>
      <c r="BM3798" s="13"/>
      <c r="BN3798" s="13"/>
    </row>
    <row r="3799" spans="1:66" x14ac:dyDescent="0.25">
      <c r="A3799" s="10"/>
      <c r="B3799" s="10"/>
      <c r="C3799" s="10"/>
      <c r="D3799" s="18"/>
      <c r="E3799" s="10"/>
      <c r="F3799" s="10"/>
      <c r="G3799" s="10"/>
      <c r="H3799" s="10"/>
      <c r="I3799" s="10"/>
      <c r="J3799" s="10"/>
      <c r="K3799" s="11"/>
      <c r="L3799" s="11"/>
      <c r="M3799" s="12"/>
      <c r="N3799" s="12"/>
      <c r="O3799" s="12"/>
      <c r="P3799" s="12"/>
      <c r="Q3799" s="12"/>
      <c r="R3799" s="12"/>
      <c r="S3799" s="12"/>
      <c r="T3799" s="12"/>
      <c r="U3799" s="12"/>
      <c r="V3799" s="12"/>
      <c r="W3799" s="12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2"/>
      <c r="AS3799" s="12"/>
      <c r="AT3799" s="12"/>
      <c r="AU3799" s="12"/>
      <c r="AV3799" s="12"/>
      <c r="AW3799" s="12"/>
      <c r="AX3799" s="12"/>
      <c r="AY3799" s="12"/>
      <c r="AZ3799" s="12"/>
      <c r="BA3799" s="12"/>
      <c r="BB3799" s="12"/>
      <c r="BC3799" s="12"/>
      <c r="BD3799" s="12"/>
      <c r="BE3799" s="12"/>
      <c r="BF3799" s="12"/>
      <c r="BG3799" s="12"/>
      <c r="BH3799" s="12"/>
      <c r="BI3799" s="12"/>
      <c r="BJ3799" s="13"/>
      <c r="BK3799" s="13"/>
      <c r="BL3799" s="13"/>
      <c r="BM3799" s="13"/>
      <c r="BN3799" s="13"/>
    </row>
    <row r="3800" spans="1:66" x14ac:dyDescent="0.25">
      <c r="A3800" s="10"/>
      <c r="B3800" s="10"/>
      <c r="C3800" s="10"/>
      <c r="D3800" s="18"/>
      <c r="E3800" s="10"/>
      <c r="F3800" s="10"/>
      <c r="G3800" s="10"/>
      <c r="H3800" s="10"/>
      <c r="I3800" s="10"/>
      <c r="J3800" s="10"/>
      <c r="K3800" s="11"/>
      <c r="L3800" s="11"/>
      <c r="M3800" s="12"/>
      <c r="N3800" s="12"/>
      <c r="O3800" s="12"/>
      <c r="P3800" s="12"/>
      <c r="Q3800" s="12"/>
      <c r="R3800" s="12"/>
      <c r="S3800" s="12"/>
      <c r="T3800" s="12"/>
      <c r="U3800" s="12"/>
      <c r="V3800" s="12"/>
      <c r="W3800" s="12"/>
      <c r="X3800" s="12"/>
      <c r="Y3800" s="12"/>
      <c r="Z3800" s="12"/>
      <c r="AA3800" s="12"/>
      <c r="AB3800" s="12"/>
      <c r="AC3800" s="12"/>
      <c r="AD3800" s="12"/>
      <c r="AE3800" s="12"/>
      <c r="AF3800" s="12"/>
      <c r="AG3800" s="12"/>
      <c r="AH3800" s="12"/>
      <c r="AI3800" s="12"/>
      <c r="AJ3800" s="12"/>
      <c r="AK3800" s="12"/>
      <c r="AL3800" s="12"/>
      <c r="AM3800" s="12"/>
      <c r="AN3800" s="12"/>
      <c r="AO3800" s="12"/>
      <c r="AP3800" s="12"/>
      <c r="AQ3800" s="12"/>
      <c r="AR3800" s="12"/>
      <c r="AS3800" s="12"/>
      <c r="AT3800" s="12"/>
      <c r="AU3800" s="12"/>
      <c r="AV3800" s="12"/>
      <c r="AW3800" s="12"/>
      <c r="AX3800" s="12"/>
      <c r="AY3800" s="12"/>
      <c r="AZ3800" s="12"/>
      <c r="BA3800" s="12"/>
      <c r="BB3800" s="12"/>
      <c r="BC3800" s="12"/>
      <c r="BD3800" s="12"/>
      <c r="BE3800" s="12"/>
      <c r="BF3800" s="12"/>
      <c r="BG3800" s="12"/>
      <c r="BH3800" s="12"/>
      <c r="BI3800" s="12"/>
      <c r="BJ3800" s="13"/>
      <c r="BK3800" s="13"/>
      <c r="BL3800" s="13"/>
      <c r="BM3800" s="13"/>
      <c r="BN3800" s="13"/>
    </row>
    <row r="3801" spans="1:66" x14ac:dyDescent="0.25">
      <c r="A3801" s="10"/>
      <c r="B3801" s="10"/>
      <c r="C3801" s="10"/>
      <c r="D3801" s="18"/>
      <c r="E3801" s="10"/>
      <c r="F3801" s="10"/>
      <c r="G3801" s="10"/>
      <c r="H3801" s="10"/>
      <c r="I3801" s="10"/>
      <c r="J3801" s="10"/>
      <c r="K3801" s="11"/>
      <c r="L3801" s="11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  <c r="W3801" s="12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2"/>
      <c r="AS3801" s="12"/>
      <c r="AT3801" s="12"/>
      <c r="AU3801" s="12"/>
      <c r="AV3801" s="12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12"/>
      <c r="BG3801" s="12"/>
      <c r="BH3801" s="12"/>
      <c r="BI3801" s="12"/>
      <c r="BJ3801" s="13"/>
      <c r="BK3801" s="13"/>
      <c r="BL3801" s="13"/>
      <c r="BM3801" s="13"/>
      <c r="BN3801" s="13"/>
    </row>
    <row r="3802" spans="1:66" x14ac:dyDescent="0.25">
      <c r="A3802" s="10"/>
      <c r="B3802" s="10"/>
      <c r="C3802" s="10"/>
      <c r="D3802" s="18"/>
      <c r="E3802" s="10"/>
      <c r="F3802" s="10"/>
      <c r="G3802" s="10"/>
      <c r="H3802" s="10"/>
      <c r="I3802" s="10"/>
      <c r="J3802" s="10"/>
      <c r="K3802" s="11"/>
      <c r="L3802" s="11"/>
      <c r="M3802" s="12"/>
      <c r="N3802" s="12"/>
      <c r="O3802" s="12"/>
      <c r="P3802" s="12"/>
      <c r="Q3802" s="12"/>
      <c r="R3802" s="12"/>
      <c r="S3802" s="12"/>
      <c r="T3802" s="12"/>
      <c r="U3802" s="12"/>
      <c r="V3802" s="12"/>
      <c r="W3802" s="12"/>
      <c r="X3802" s="12"/>
      <c r="Y3802" s="12"/>
      <c r="Z3802" s="12"/>
      <c r="AA3802" s="12"/>
      <c r="AB3802" s="12"/>
      <c r="AC3802" s="12"/>
      <c r="AD3802" s="12"/>
      <c r="AE3802" s="12"/>
      <c r="AF3802" s="12"/>
      <c r="AG3802" s="12"/>
      <c r="AH3802" s="12"/>
      <c r="AI3802" s="12"/>
      <c r="AJ3802" s="12"/>
      <c r="AK3802" s="12"/>
      <c r="AL3802" s="12"/>
      <c r="AM3802" s="12"/>
      <c r="AN3802" s="12"/>
      <c r="AO3802" s="12"/>
      <c r="AP3802" s="12"/>
      <c r="AQ3802" s="12"/>
      <c r="AR3802" s="12"/>
      <c r="AS3802" s="12"/>
      <c r="AT3802" s="12"/>
      <c r="AU3802" s="12"/>
      <c r="AV3802" s="12"/>
      <c r="AW3802" s="12"/>
      <c r="AX3802" s="12"/>
      <c r="AY3802" s="12"/>
      <c r="AZ3802" s="12"/>
      <c r="BA3802" s="12"/>
      <c r="BB3802" s="12"/>
      <c r="BC3802" s="12"/>
      <c r="BD3802" s="12"/>
      <c r="BE3802" s="12"/>
      <c r="BF3802" s="12"/>
      <c r="BG3802" s="12"/>
      <c r="BH3802" s="12"/>
      <c r="BI3802" s="12"/>
      <c r="BJ3802" s="13"/>
      <c r="BK3802" s="13"/>
      <c r="BL3802" s="13"/>
      <c r="BM3802" s="13"/>
      <c r="BN3802" s="13"/>
    </row>
    <row r="3803" spans="1:66" x14ac:dyDescent="0.25">
      <c r="A3803" s="10"/>
      <c r="B3803" s="10"/>
      <c r="C3803" s="10"/>
      <c r="D3803" s="18"/>
      <c r="E3803" s="10"/>
      <c r="F3803" s="10"/>
      <c r="G3803" s="10"/>
      <c r="H3803" s="10"/>
      <c r="I3803" s="10"/>
      <c r="J3803" s="10"/>
      <c r="K3803" s="11"/>
      <c r="L3803" s="11"/>
      <c r="M3803" s="12"/>
      <c r="N3803" s="12"/>
      <c r="O3803" s="12"/>
      <c r="P3803" s="12"/>
      <c r="Q3803" s="12"/>
      <c r="R3803" s="12"/>
      <c r="S3803" s="12"/>
      <c r="T3803" s="12"/>
      <c r="U3803" s="12"/>
      <c r="V3803" s="12"/>
      <c r="W3803" s="12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2"/>
      <c r="AS3803" s="12"/>
      <c r="AT3803" s="12"/>
      <c r="AU3803" s="12"/>
      <c r="AV3803" s="12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12"/>
      <c r="BG3803" s="12"/>
      <c r="BH3803" s="12"/>
      <c r="BI3803" s="12"/>
      <c r="BJ3803" s="13"/>
      <c r="BK3803" s="13"/>
      <c r="BL3803" s="13"/>
      <c r="BM3803" s="13"/>
      <c r="BN3803" s="13"/>
    </row>
    <row r="3804" spans="1:66" x14ac:dyDescent="0.25">
      <c r="A3804" s="10"/>
      <c r="B3804" s="10"/>
      <c r="C3804" s="10"/>
      <c r="D3804" s="18"/>
      <c r="E3804" s="10"/>
      <c r="F3804" s="10"/>
      <c r="G3804" s="10"/>
      <c r="H3804" s="10"/>
      <c r="I3804" s="10"/>
      <c r="J3804" s="10"/>
      <c r="K3804" s="11"/>
      <c r="L3804" s="11"/>
      <c r="M3804" s="12"/>
      <c r="N3804" s="12"/>
      <c r="O3804" s="12"/>
      <c r="P3804" s="12"/>
      <c r="Q3804" s="12"/>
      <c r="R3804" s="12"/>
      <c r="S3804" s="12"/>
      <c r="T3804" s="12"/>
      <c r="U3804" s="12"/>
      <c r="V3804" s="12"/>
      <c r="W3804" s="12"/>
      <c r="X3804" s="12"/>
      <c r="Y3804" s="12"/>
      <c r="Z3804" s="12"/>
      <c r="AA3804" s="12"/>
      <c r="AB3804" s="12"/>
      <c r="AC3804" s="12"/>
      <c r="AD3804" s="12"/>
      <c r="AE3804" s="12"/>
      <c r="AF3804" s="12"/>
      <c r="AG3804" s="12"/>
      <c r="AH3804" s="12"/>
      <c r="AI3804" s="12"/>
      <c r="AJ3804" s="12"/>
      <c r="AK3804" s="12"/>
      <c r="AL3804" s="12"/>
      <c r="AM3804" s="12"/>
      <c r="AN3804" s="12"/>
      <c r="AO3804" s="12"/>
      <c r="AP3804" s="12"/>
      <c r="AQ3804" s="12"/>
      <c r="AR3804" s="12"/>
      <c r="AS3804" s="12"/>
      <c r="AT3804" s="12"/>
      <c r="AU3804" s="12"/>
      <c r="AV3804" s="12"/>
      <c r="AW3804" s="12"/>
      <c r="AX3804" s="12"/>
      <c r="AY3804" s="12"/>
      <c r="AZ3804" s="12"/>
      <c r="BA3804" s="12"/>
      <c r="BB3804" s="12"/>
      <c r="BC3804" s="12"/>
      <c r="BD3804" s="12"/>
      <c r="BE3804" s="12"/>
      <c r="BF3804" s="12"/>
      <c r="BG3804" s="12"/>
      <c r="BH3804" s="12"/>
      <c r="BI3804" s="12"/>
      <c r="BJ3804" s="13"/>
      <c r="BK3804" s="13"/>
      <c r="BL3804" s="13"/>
      <c r="BM3804" s="13"/>
      <c r="BN3804" s="13"/>
    </row>
    <row r="3805" spans="1:66" x14ac:dyDescent="0.25">
      <c r="A3805" s="10"/>
      <c r="B3805" s="10"/>
      <c r="C3805" s="10"/>
      <c r="D3805" s="18"/>
      <c r="E3805" s="10"/>
      <c r="F3805" s="10"/>
      <c r="G3805" s="10"/>
      <c r="H3805" s="10"/>
      <c r="I3805" s="10"/>
      <c r="J3805" s="10"/>
      <c r="K3805" s="11"/>
      <c r="L3805" s="11"/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2"/>
      <c r="AS3805" s="12"/>
      <c r="AT3805" s="12"/>
      <c r="AU3805" s="12"/>
      <c r="AV3805" s="12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12"/>
      <c r="BG3805" s="12"/>
      <c r="BH3805" s="12"/>
      <c r="BI3805" s="12"/>
      <c r="BJ3805" s="13"/>
      <c r="BK3805" s="13"/>
      <c r="BL3805" s="13"/>
      <c r="BM3805" s="13"/>
      <c r="BN3805" s="13"/>
    </row>
    <row r="3806" spans="1:66" x14ac:dyDescent="0.25">
      <c r="A3806" s="10"/>
      <c r="B3806" s="10"/>
      <c r="C3806" s="10"/>
      <c r="D3806" s="18"/>
      <c r="E3806" s="10"/>
      <c r="F3806" s="10"/>
      <c r="G3806" s="10"/>
      <c r="H3806" s="10"/>
      <c r="I3806" s="10"/>
      <c r="J3806" s="10"/>
      <c r="K3806" s="11"/>
      <c r="L3806" s="11"/>
      <c r="M3806" s="12"/>
      <c r="N3806" s="12"/>
      <c r="O3806" s="12"/>
      <c r="P3806" s="12"/>
      <c r="Q3806" s="12"/>
      <c r="R3806" s="12"/>
      <c r="S3806" s="12"/>
      <c r="T3806" s="12"/>
      <c r="U3806" s="12"/>
      <c r="V3806" s="12"/>
      <c r="W3806" s="12"/>
      <c r="X3806" s="12"/>
      <c r="Y3806" s="12"/>
      <c r="Z3806" s="12"/>
      <c r="AA3806" s="12"/>
      <c r="AB3806" s="12"/>
      <c r="AC3806" s="12"/>
      <c r="AD3806" s="12"/>
      <c r="AE3806" s="12"/>
      <c r="AF3806" s="12"/>
      <c r="AG3806" s="12"/>
      <c r="AH3806" s="12"/>
      <c r="AI3806" s="12"/>
      <c r="AJ3806" s="12"/>
      <c r="AK3806" s="12"/>
      <c r="AL3806" s="12"/>
      <c r="AM3806" s="12"/>
      <c r="AN3806" s="12"/>
      <c r="AO3806" s="12"/>
      <c r="AP3806" s="12"/>
      <c r="AQ3806" s="12"/>
      <c r="AR3806" s="12"/>
      <c r="AS3806" s="12"/>
      <c r="AT3806" s="12"/>
      <c r="AU3806" s="12"/>
      <c r="AV3806" s="12"/>
      <c r="AW3806" s="12"/>
      <c r="AX3806" s="12"/>
      <c r="AY3806" s="12"/>
      <c r="AZ3806" s="12"/>
      <c r="BA3806" s="12"/>
      <c r="BB3806" s="12"/>
      <c r="BC3806" s="12"/>
      <c r="BD3806" s="12"/>
      <c r="BE3806" s="12"/>
      <c r="BF3806" s="12"/>
      <c r="BG3806" s="12"/>
      <c r="BH3806" s="12"/>
      <c r="BI3806" s="12"/>
      <c r="BJ3806" s="13"/>
      <c r="BK3806" s="13"/>
      <c r="BL3806" s="13"/>
      <c r="BM3806" s="13"/>
      <c r="BN3806" s="13"/>
    </row>
    <row r="3807" spans="1:66" x14ac:dyDescent="0.25">
      <c r="A3807" s="10"/>
      <c r="B3807" s="10"/>
      <c r="C3807" s="10"/>
      <c r="D3807" s="18"/>
      <c r="E3807" s="10"/>
      <c r="F3807" s="10"/>
      <c r="G3807" s="10"/>
      <c r="H3807" s="10"/>
      <c r="I3807" s="10"/>
      <c r="J3807" s="10"/>
      <c r="K3807" s="11"/>
      <c r="L3807" s="11"/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2"/>
      <c r="AS3807" s="12"/>
      <c r="AT3807" s="12"/>
      <c r="AU3807" s="12"/>
      <c r="AV3807" s="12"/>
      <c r="AW3807" s="12"/>
      <c r="AX3807" s="12"/>
      <c r="AY3807" s="12"/>
      <c r="AZ3807" s="12"/>
      <c r="BA3807" s="12"/>
      <c r="BB3807" s="12"/>
      <c r="BC3807" s="12"/>
      <c r="BD3807" s="12"/>
      <c r="BE3807" s="12"/>
      <c r="BF3807" s="12"/>
      <c r="BG3807" s="12"/>
      <c r="BH3807" s="12"/>
      <c r="BI3807" s="12"/>
      <c r="BJ3807" s="13"/>
      <c r="BK3807" s="13"/>
      <c r="BL3807" s="13"/>
      <c r="BM3807" s="13"/>
      <c r="BN3807" s="13"/>
    </row>
    <row r="3808" spans="1:66" x14ac:dyDescent="0.25">
      <c r="A3808" s="10"/>
      <c r="B3808" s="10"/>
      <c r="C3808" s="10"/>
      <c r="D3808" s="18"/>
      <c r="E3808" s="10"/>
      <c r="F3808" s="10"/>
      <c r="G3808" s="10"/>
      <c r="H3808" s="10"/>
      <c r="I3808" s="10"/>
      <c r="J3808" s="10"/>
      <c r="K3808" s="11"/>
      <c r="L3808" s="11"/>
      <c r="M3808" s="12"/>
      <c r="N3808" s="12"/>
      <c r="O3808" s="12"/>
      <c r="P3808" s="12"/>
      <c r="Q3808" s="12"/>
      <c r="R3808" s="12"/>
      <c r="S3808" s="12"/>
      <c r="T3808" s="12"/>
      <c r="U3808" s="12"/>
      <c r="V3808" s="12"/>
      <c r="W3808" s="12"/>
      <c r="X3808" s="12"/>
      <c r="Y3808" s="12"/>
      <c r="Z3808" s="12"/>
      <c r="AA3808" s="12"/>
      <c r="AB3808" s="12"/>
      <c r="AC3808" s="12"/>
      <c r="AD3808" s="12"/>
      <c r="AE3808" s="12"/>
      <c r="AF3808" s="12"/>
      <c r="AG3808" s="12"/>
      <c r="AH3808" s="12"/>
      <c r="AI3808" s="12"/>
      <c r="AJ3808" s="12"/>
      <c r="AK3808" s="12"/>
      <c r="AL3808" s="12"/>
      <c r="AM3808" s="12"/>
      <c r="AN3808" s="12"/>
      <c r="AO3808" s="12"/>
      <c r="AP3808" s="12"/>
      <c r="AQ3808" s="12"/>
      <c r="AR3808" s="12"/>
      <c r="AS3808" s="12"/>
      <c r="AT3808" s="12"/>
      <c r="AU3808" s="12"/>
      <c r="AV3808" s="12"/>
      <c r="AW3808" s="12"/>
      <c r="AX3808" s="12"/>
      <c r="AY3808" s="12"/>
      <c r="AZ3808" s="12"/>
      <c r="BA3808" s="12"/>
      <c r="BB3808" s="12"/>
      <c r="BC3808" s="12"/>
      <c r="BD3808" s="12"/>
      <c r="BE3808" s="12"/>
      <c r="BF3808" s="12"/>
      <c r="BG3808" s="12"/>
      <c r="BH3808" s="12"/>
      <c r="BI3808" s="12"/>
      <c r="BJ3808" s="13"/>
      <c r="BK3808" s="13"/>
      <c r="BL3808" s="13"/>
      <c r="BM3808" s="13"/>
      <c r="BN3808" s="13"/>
    </row>
    <row r="3809" spans="1:66" x14ac:dyDescent="0.25">
      <c r="A3809" s="10"/>
      <c r="B3809" s="10"/>
      <c r="C3809" s="10"/>
      <c r="D3809" s="18"/>
      <c r="E3809" s="10"/>
      <c r="F3809" s="10"/>
      <c r="G3809" s="10"/>
      <c r="H3809" s="10"/>
      <c r="I3809" s="10"/>
      <c r="J3809" s="10"/>
      <c r="K3809" s="11"/>
      <c r="L3809" s="11"/>
      <c r="M3809" s="12"/>
      <c r="N3809" s="12"/>
      <c r="O3809" s="12"/>
      <c r="P3809" s="12"/>
      <c r="Q3809" s="12"/>
      <c r="R3809" s="12"/>
      <c r="S3809" s="12"/>
      <c r="T3809" s="12"/>
      <c r="U3809" s="12"/>
      <c r="V3809" s="12"/>
      <c r="W3809" s="12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2"/>
      <c r="AS3809" s="12"/>
      <c r="AT3809" s="12"/>
      <c r="AU3809" s="12"/>
      <c r="AV3809" s="12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12"/>
      <c r="BG3809" s="12"/>
      <c r="BH3809" s="12"/>
      <c r="BI3809" s="12"/>
      <c r="BJ3809" s="13"/>
      <c r="BK3809" s="13"/>
      <c r="BL3809" s="13"/>
      <c r="BM3809" s="13"/>
      <c r="BN3809" s="13"/>
    </row>
    <row r="3810" spans="1:66" x14ac:dyDescent="0.25">
      <c r="A3810" s="10"/>
      <c r="B3810" s="10"/>
      <c r="C3810" s="10"/>
      <c r="D3810" s="18"/>
      <c r="E3810" s="10"/>
      <c r="F3810" s="10"/>
      <c r="G3810" s="10"/>
      <c r="H3810" s="10"/>
      <c r="I3810" s="10"/>
      <c r="J3810" s="10"/>
      <c r="K3810" s="11"/>
      <c r="L3810" s="11"/>
      <c r="M3810" s="12"/>
      <c r="N3810" s="12"/>
      <c r="O3810" s="12"/>
      <c r="P3810" s="12"/>
      <c r="Q3810" s="12"/>
      <c r="R3810" s="12"/>
      <c r="S3810" s="12"/>
      <c r="T3810" s="12"/>
      <c r="U3810" s="12"/>
      <c r="V3810" s="12"/>
      <c r="W3810" s="12"/>
      <c r="X3810" s="12"/>
      <c r="Y3810" s="12"/>
      <c r="Z3810" s="12"/>
      <c r="AA3810" s="12"/>
      <c r="AB3810" s="12"/>
      <c r="AC3810" s="12"/>
      <c r="AD3810" s="12"/>
      <c r="AE3810" s="12"/>
      <c r="AF3810" s="12"/>
      <c r="AG3810" s="12"/>
      <c r="AH3810" s="12"/>
      <c r="AI3810" s="12"/>
      <c r="AJ3810" s="12"/>
      <c r="AK3810" s="12"/>
      <c r="AL3810" s="12"/>
      <c r="AM3810" s="12"/>
      <c r="AN3810" s="12"/>
      <c r="AO3810" s="12"/>
      <c r="AP3810" s="12"/>
      <c r="AQ3810" s="12"/>
      <c r="AR3810" s="12"/>
      <c r="AS3810" s="12"/>
      <c r="AT3810" s="12"/>
      <c r="AU3810" s="12"/>
      <c r="AV3810" s="12"/>
      <c r="AW3810" s="12"/>
      <c r="AX3810" s="12"/>
      <c r="AY3810" s="12"/>
      <c r="AZ3810" s="12"/>
      <c r="BA3810" s="12"/>
      <c r="BB3810" s="12"/>
      <c r="BC3810" s="12"/>
      <c r="BD3810" s="12"/>
      <c r="BE3810" s="12"/>
      <c r="BF3810" s="12"/>
      <c r="BG3810" s="12"/>
      <c r="BH3810" s="12"/>
      <c r="BI3810" s="12"/>
      <c r="BJ3810" s="13"/>
      <c r="BK3810" s="13"/>
      <c r="BL3810" s="13"/>
      <c r="BM3810" s="13"/>
      <c r="BN3810" s="13"/>
    </row>
    <row r="3811" spans="1:66" x14ac:dyDescent="0.25">
      <c r="A3811" s="10"/>
      <c r="B3811" s="10"/>
      <c r="C3811" s="10"/>
      <c r="D3811" s="18"/>
      <c r="E3811" s="10"/>
      <c r="F3811" s="10"/>
      <c r="G3811" s="10"/>
      <c r="H3811" s="10"/>
      <c r="I3811" s="10"/>
      <c r="J3811" s="10"/>
      <c r="K3811" s="11"/>
      <c r="L3811" s="11"/>
      <c r="M3811" s="12"/>
      <c r="N3811" s="12"/>
      <c r="O3811" s="12"/>
      <c r="P3811" s="12"/>
      <c r="Q3811" s="12"/>
      <c r="R3811" s="12"/>
      <c r="S3811" s="12"/>
      <c r="T3811" s="12"/>
      <c r="U3811" s="12"/>
      <c r="V3811" s="12"/>
      <c r="W3811" s="12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2"/>
      <c r="AS3811" s="12"/>
      <c r="AT3811" s="12"/>
      <c r="AU3811" s="12"/>
      <c r="AV3811" s="12"/>
      <c r="AW3811" s="12"/>
      <c r="AX3811" s="12"/>
      <c r="AY3811" s="12"/>
      <c r="AZ3811" s="12"/>
      <c r="BA3811" s="12"/>
      <c r="BB3811" s="12"/>
      <c r="BC3811" s="12"/>
      <c r="BD3811" s="12"/>
      <c r="BE3811" s="12"/>
      <c r="BF3811" s="12"/>
      <c r="BG3811" s="12"/>
      <c r="BH3811" s="12"/>
      <c r="BI3811" s="12"/>
      <c r="BJ3811" s="13"/>
      <c r="BK3811" s="13"/>
      <c r="BL3811" s="13"/>
      <c r="BM3811" s="13"/>
      <c r="BN3811" s="13"/>
    </row>
    <row r="3812" spans="1:66" x14ac:dyDescent="0.25">
      <c r="A3812" s="10"/>
      <c r="B3812" s="10"/>
      <c r="C3812" s="10"/>
      <c r="D3812" s="18"/>
      <c r="E3812" s="10"/>
      <c r="F3812" s="10"/>
      <c r="G3812" s="10"/>
      <c r="H3812" s="10"/>
      <c r="I3812" s="10"/>
      <c r="J3812" s="10"/>
      <c r="K3812" s="11"/>
      <c r="L3812" s="11"/>
      <c r="M3812" s="12"/>
      <c r="N3812" s="12"/>
      <c r="O3812" s="12"/>
      <c r="P3812" s="12"/>
      <c r="Q3812" s="12"/>
      <c r="R3812" s="12"/>
      <c r="S3812" s="12"/>
      <c r="T3812" s="12"/>
      <c r="U3812" s="12"/>
      <c r="V3812" s="12"/>
      <c r="W3812" s="12"/>
      <c r="X3812" s="12"/>
      <c r="Y3812" s="12"/>
      <c r="Z3812" s="12"/>
      <c r="AA3812" s="12"/>
      <c r="AB3812" s="12"/>
      <c r="AC3812" s="12"/>
      <c r="AD3812" s="12"/>
      <c r="AE3812" s="12"/>
      <c r="AF3812" s="12"/>
      <c r="AG3812" s="12"/>
      <c r="AH3812" s="12"/>
      <c r="AI3812" s="12"/>
      <c r="AJ3812" s="12"/>
      <c r="AK3812" s="12"/>
      <c r="AL3812" s="12"/>
      <c r="AM3812" s="12"/>
      <c r="AN3812" s="12"/>
      <c r="AO3812" s="12"/>
      <c r="AP3812" s="12"/>
      <c r="AQ3812" s="12"/>
      <c r="AR3812" s="12"/>
      <c r="AS3812" s="12"/>
      <c r="AT3812" s="12"/>
      <c r="AU3812" s="12"/>
      <c r="AV3812" s="12"/>
      <c r="AW3812" s="12"/>
      <c r="AX3812" s="12"/>
      <c r="AY3812" s="12"/>
      <c r="AZ3812" s="12"/>
      <c r="BA3812" s="12"/>
      <c r="BB3812" s="12"/>
      <c r="BC3812" s="12"/>
      <c r="BD3812" s="12"/>
      <c r="BE3812" s="12"/>
      <c r="BF3812" s="12"/>
      <c r="BG3812" s="12"/>
      <c r="BH3812" s="12"/>
      <c r="BI3812" s="12"/>
      <c r="BJ3812" s="13"/>
      <c r="BK3812" s="13"/>
      <c r="BL3812" s="13"/>
      <c r="BM3812" s="13"/>
      <c r="BN3812" s="13"/>
    </row>
    <row r="3813" spans="1:66" x14ac:dyDescent="0.25">
      <c r="A3813" s="10"/>
      <c r="B3813" s="10"/>
      <c r="C3813" s="10"/>
      <c r="D3813" s="18"/>
      <c r="E3813" s="10"/>
      <c r="F3813" s="10"/>
      <c r="G3813" s="10"/>
      <c r="H3813" s="10"/>
      <c r="I3813" s="10"/>
      <c r="J3813" s="10"/>
      <c r="K3813" s="11"/>
      <c r="L3813" s="11"/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2"/>
      <c r="AS3813" s="12"/>
      <c r="AT3813" s="12"/>
      <c r="AU3813" s="12"/>
      <c r="AV3813" s="12"/>
      <c r="AW3813" s="12"/>
      <c r="AX3813" s="12"/>
      <c r="AY3813" s="12"/>
      <c r="AZ3813" s="12"/>
      <c r="BA3813" s="12"/>
      <c r="BB3813" s="12"/>
      <c r="BC3813" s="12"/>
      <c r="BD3813" s="12"/>
      <c r="BE3813" s="12"/>
      <c r="BF3813" s="12"/>
      <c r="BG3813" s="12"/>
      <c r="BH3813" s="12"/>
      <c r="BI3813" s="12"/>
      <c r="BJ3813" s="13"/>
      <c r="BK3813" s="13"/>
      <c r="BL3813" s="13"/>
      <c r="BM3813" s="13"/>
      <c r="BN3813" s="13"/>
    </row>
    <row r="3814" spans="1:66" x14ac:dyDescent="0.25">
      <c r="A3814" s="10"/>
      <c r="B3814" s="10"/>
      <c r="C3814" s="10"/>
      <c r="D3814" s="18"/>
      <c r="E3814" s="10"/>
      <c r="F3814" s="10"/>
      <c r="G3814" s="10"/>
      <c r="H3814" s="10"/>
      <c r="I3814" s="10"/>
      <c r="J3814" s="10"/>
      <c r="K3814" s="11"/>
      <c r="L3814" s="11"/>
      <c r="M3814" s="12"/>
      <c r="N3814" s="12"/>
      <c r="O3814" s="12"/>
      <c r="P3814" s="12"/>
      <c r="Q3814" s="12"/>
      <c r="R3814" s="12"/>
      <c r="S3814" s="12"/>
      <c r="T3814" s="12"/>
      <c r="U3814" s="12"/>
      <c r="V3814" s="12"/>
      <c r="W3814" s="12"/>
      <c r="X3814" s="12"/>
      <c r="Y3814" s="12"/>
      <c r="Z3814" s="12"/>
      <c r="AA3814" s="12"/>
      <c r="AB3814" s="12"/>
      <c r="AC3814" s="12"/>
      <c r="AD3814" s="12"/>
      <c r="AE3814" s="12"/>
      <c r="AF3814" s="12"/>
      <c r="AG3814" s="12"/>
      <c r="AH3814" s="12"/>
      <c r="AI3814" s="12"/>
      <c r="AJ3814" s="12"/>
      <c r="AK3814" s="12"/>
      <c r="AL3814" s="12"/>
      <c r="AM3814" s="12"/>
      <c r="AN3814" s="12"/>
      <c r="AO3814" s="12"/>
      <c r="AP3814" s="12"/>
      <c r="AQ3814" s="12"/>
      <c r="AR3814" s="12"/>
      <c r="AS3814" s="12"/>
      <c r="AT3814" s="12"/>
      <c r="AU3814" s="12"/>
      <c r="AV3814" s="12"/>
      <c r="AW3814" s="12"/>
      <c r="AX3814" s="12"/>
      <c r="AY3814" s="12"/>
      <c r="AZ3814" s="12"/>
      <c r="BA3814" s="12"/>
      <c r="BB3814" s="12"/>
      <c r="BC3814" s="12"/>
      <c r="BD3814" s="12"/>
      <c r="BE3814" s="12"/>
      <c r="BF3814" s="12"/>
      <c r="BG3814" s="12"/>
      <c r="BH3814" s="12"/>
      <c r="BI3814" s="12"/>
      <c r="BJ3814" s="13"/>
      <c r="BK3814" s="13"/>
      <c r="BL3814" s="13"/>
      <c r="BM3814" s="13"/>
      <c r="BN3814" s="13"/>
    </row>
    <row r="3815" spans="1:66" x14ac:dyDescent="0.25">
      <c r="A3815" s="10"/>
      <c r="B3815" s="10"/>
      <c r="C3815" s="10"/>
      <c r="D3815" s="18"/>
      <c r="E3815" s="10"/>
      <c r="F3815" s="10"/>
      <c r="G3815" s="10"/>
      <c r="H3815" s="10"/>
      <c r="I3815" s="10"/>
      <c r="J3815" s="10"/>
      <c r="K3815" s="11"/>
      <c r="L3815" s="11"/>
      <c r="M3815" s="12"/>
      <c r="N3815" s="12"/>
      <c r="O3815" s="12"/>
      <c r="P3815" s="12"/>
      <c r="Q3815" s="12"/>
      <c r="R3815" s="12"/>
      <c r="S3815" s="12"/>
      <c r="T3815" s="12"/>
      <c r="U3815" s="12"/>
      <c r="V3815" s="12"/>
      <c r="W3815" s="12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2"/>
      <c r="AS3815" s="12"/>
      <c r="AT3815" s="12"/>
      <c r="AU3815" s="12"/>
      <c r="AV3815" s="12"/>
      <c r="AW3815" s="12"/>
      <c r="AX3815" s="12"/>
      <c r="AY3815" s="12"/>
      <c r="AZ3815" s="12"/>
      <c r="BA3815" s="12"/>
      <c r="BB3815" s="12"/>
      <c r="BC3815" s="12"/>
      <c r="BD3815" s="12"/>
      <c r="BE3815" s="12"/>
      <c r="BF3815" s="12"/>
      <c r="BG3815" s="12"/>
      <c r="BH3815" s="12"/>
      <c r="BI3815" s="12"/>
      <c r="BJ3815" s="13"/>
      <c r="BK3815" s="13"/>
      <c r="BL3815" s="13"/>
      <c r="BM3815" s="13"/>
      <c r="BN3815" s="13"/>
    </row>
    <row r="3816" spans="1:66" x14ac:dyDescent="0.25">
      <c r="A3816" s="10"/>
      <c r="B3816" s="10"/>
      <c r="C3816" s="10"/>
      <c r="D3816" s="18"/>
      <c r="E3816" s="10"/>
      <c r="F3816" s="10"/>
      <c r="G3816" s="10"/>
      <c r="H3816" s="10"/>
      <c r="I3816" s="10"/>
      <c r="J3816" s="10"/>
      <c r="K3816" s="11"/>
      <c r="L3816" s="11"/>
      <c r="M3816" s="12"/>
      <c r="N3816" s="12"/>
      <c r="O3816" s="12"/>
      <c r="P3816" s="12"/>
      <c r="Q3816" s="12"/>
      <c r="R3816" s="12"/>
      <c r="S3816" s="12"/>
      <c r="T3816" s="12"/>
      <c r="U3816" s="12"/>
      <c r="V3816" s="12"/>
      <c r="W3816" s="12"/>
      <c r="X3816" s="12"/>
      <c r="Y3816" s="12"/>
      <c r="Z3816" s="12"/>
      <c r="AA3816" s="12"/>
      <c r="AB3816" s="12"/>
      <c r="AC3816" s="12"/>
      <c r="AD3816" s="12"/>
      <c r="AE3816" s="12"/>
      <c r="AF3816" s="12"/>
      <c r="AG3816" s="12"/>
      <c r="AH3816" s="12"/>
      <c r="AI3816" s="12"/>
      <c r="AJ3816" s="12"/>
      <c r="AK3816" s="12"/>
      <c r="AL3816" s="12"/>
      <c r="AM3816" s="12"/>
      <c r="AN3816" s="12"/>
      <c r="AO3816" s="12"/>
      <c r="AP3816" s="12"/>
      <c r="AQ3816" s="12"/>
      <c r="AR3816" s="12"/>
      <c r="AS3816" s="12"/>
      <c r="AT3816" s="12"/>
      <c r="AU3816" s="12"/>
      <c r="AV3816" s="12"/>
      <c r="AW3816" s="12"/>
      <c r="AX3816" s="12"/>
      <c r="AY3816" s="12"/>
      <c r="AZ3816" s="12"/>
      <c r="BA3816" s="12"/>
      <c r="BB3816" s="12"/>
      <c r="BC3816" s="12"/>
      <c r="BD3816" s="12"/>
      <c r="BE3816" s="12"/>
      <c r="BF3816" s="12"/>
      <c r="BG3816" s="12"/>
      <c r="BH3816" s="12"/>
      <c r="BI3816" s="12"/>
      <c r="BJ3816" s="13"/>
      <c r="BK3816" s="13"/>
      <c r="BL3816" s="13"/>
      <c r="BM3816" s="13"/>
      <c r="BN3816" s="13"/>
    </row>
    <row r="3817" spans="1:66" x14ac:dyDescent="0.25">
      <c r="A3817" s="10"/>
      <c r="B3817" s="10"/>
      <c r="C3817" s="10"/>
      <c r="D3817" s="18"/>
      <c r="E3817" s="10"/>
      <c r="F3817" s="10"/>
      <c r="G3817" s="10"/>
      <c r="H3817" s="10"/>
      <c r="I3817" s="10"/>
      <c r="J3817" s="10"/>
      <c r="K3817" s="11"/>
      <c r="L3817" s="11"/>
      <c r="M3817" s="12"/>
      <c r="N3817" s="12"/>
      <c r="O3817" s="12"/>
      <c r="P3817" s="12"/>
      <c r="Q3817" s="12"/>
      <c r="R3817" s="12"/>
      <c r="S3817" s="12"/>
      <c r="T3817" s="12"/>
      <c r="U3817" s="12"/>
      <c r="V3817" s="12"/>
      <c r="W3817" s="12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2"/>
      <c r="AS3817" s="12"/>
      <c r="AT3817" s="12"/>
      <c r="AU3817" s="12"/>
      <c r="AV3817" s="12"/>
      <c r="AW3817" s="12"/>
      <c r="AX3817" s="12"/>
      <c r="AY3817" s="12"/>
      <c r="AZ3817" s="12"/>
      <c r="BA3817" s="12"/>
      <c r="BB3817" s="12"/>
      <c r="BC3817" s="12"/>
      <c r="BD3817" s="12"/>
      <c r="BE3817" s="12"/>
      <c r="BF3817" s="12"/>
      <c r="BG3817" s="12"/>
      <c r="BH3817" s="12"/>
      <c r="BI3817" s="12"/>
      <c r="BJ3817" s="13"/>
      <c r="BK3817" s="13"/>
      <c r="BL3817" s="13"/>
      <c r="BM3817" s="13"/>
      <c r="BN3817" s="13"/>
    </row>
    <row r="3818" spans="1:66" x14ac:dyDescent="0.25">
      <c r="A3818" s="10"/>
      <c r="B3818" s="10"/>
      <c r="C3818" s="10"/>
      <c r="D3818" s="18"/>
      <c r="E3818" s="10"/>
      <c r="F3818" s="10"/>
      <c r="G3818" s="10"/>
      <c r="H3818" s="10"/>
      <c r="I3818" s="10"/>
      <c r="J3818" s="10"/>
      <c r="K3818" s="11"/>
      <c r="L3818" s="11"/>
      <c r="M3818" s="12"/>
      <c r="N3818" s="12"/>
      <c r="O3818" s="12"/>
      <c r="P3818" s="12"/>
      <c r="Q3818" s="12"/>
      <c r="R3818" s="12"/>
      <c r="S3818" s="12"/>
      <c r="T3818" s="12"/>
      <c r="U3818" s="12"/>
      <c r="V3818" s="12"/>
      <c r="W3818" s="12"/>
      <c r="X3818" s="12"/>
      <c r="Y3818" s="12"/>
      <c r="Z3818" s="12"/>
      <c r="AA3818" s="12"/>
      <c r="AB3818" s="12"/>
      <c r="AC3818" s="12"/>
      <c r="AD3818" s="12"/>
      <c r="AE3818" s="12"/>
      <c r="AF3818" s="12"/>
      <c r="AG3818" s="12"/>
      <c r="AH3818" s="12"/>
      <c r="AI3818" s="12"/>
      <c r="AJ3818" s="12"/>
      <c r="AK3818" s="12"/>
      <c r="AL3818" s="12"/>
      <c r="AM3818" s="12"/>
      <c r="AN3818" s="12"/>
      <c r="AO3818" s="12"/>
      <c r="AP3818" s="12"/>
      <c r="AQ3818" s="12"/>
      <c r="AR3818" s="12"/>
      <c r="AS3818" s="12"/>
      <c r="AT3818" s="12"/>
      <c r="AU3818" s="12"/>
      <c r="AV3818" s="12"/>
      <c r="AW3818" s="12"/>
      <c r="AX3818" s="12"/>
      <c r="AY3818" s="12"/>
      <c r="AZ3818" s="12"/>
      <c r="BA3818" s="12"/>
      <c r="BB3818" s="12"/>
      <c r="BC3818" s="12"/>
      <c r="BD3818" s="12"/>
      <c r="BE3818" s="12"/>
      <c r="BF3818" s="12"/>
      <c r="BG3818" s="12"/>
      <c r="BH3818" s="12"/>
      <c r="BI3818" s="12"/>
      <c r="BJ3818" s="13"/>
      <c r="BK3818" s="13"/>
      <c r="BL3818" s="13"/>
      <c r="BM3818" s="13"/>
      <c r="BN3818" s="13"/>
    </row>
    <row r="3819" spans="1:66" x14ac:dyDescent="0.25">
      <c r="A3819" s="10"/>
      <c r="B3819" s="10"/>
      <c r="C3819" s="10"/>
      <c r="D3819" s="18"/>
      <c r="E3819" s="10"/>
      <c r="F3819" s="10"/>
      <c r="G3819" s="10"/>
      <c r="H3819" s="10"/>
      <c r="I3819" s="10"/>
      <c r="J3819" s="10"/>
      <c r="K3819" s="11"/>
      <c r="L3819" s="11"/>
      <c r="M3819" s="12"/>
      <c r="N3819" s="12"/>
      <c r="O3819" s="12"/>
      <c r="P3819" s="12"/>
      <c r="Q3819" s="12"/>
      <c r="R3819" s="12"/>
      <c r="S3819" s="12"/>
      <c r="T3819" s="12"/>
      <c r="U3819" s="12"/>
      <c r="V3819" s="12"/>
      <c r="W3819" s="12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2"/>
      <c r="AS3819" s="12"/>
      <c r="AT3819" s="12"/>
      <c r="AU3819" s="12"/>
      <c r="AV3819" s="12"/>
      <c r="AW3819" s="12"/>
      <c r="AX3819" s="12"/>
      <c r="AY3819" s="12"/>
      <c r="AZ3819" s="12"/>
      <c r="BA3819" s="12"/>
      <c r="BB3819" s="12"/>
      <c r="BC3819" s="12"/>
      <c r="BD3819" s="12"/>
      <c r="BE3819" s="12"/>
      <c r="BF3819" s="12"/>
      <c r="BG3819" s="12"/>
      <c r="BH3819" s="12"/>
      <c r="BI3819" s="12"/>
      <c r="BJ3819" s="13"/>
      <c r="BK3819" s="13"/>
      <c r="BL3819" s="13"/>
      <c r="BM3819" s="13"/>
      <c r="BN3819" s="13"/>
    </row>
    <row r="3820" spans="1:66" x14ac:dyDescent="0.25">
      <c r="A3820" s="10"/>
      <c r="B3820" s="10"/>
      <c r="C3820" s="10"/>
      <c r="D3820" s="18"/>
      <c r="E3820" s="10"/>
      <c r="F3820" s="10"/>
      <c r="G3820" s="10"/>
      <c r="H3820" s="10"/>
      <c r="I3820" s="10"/>
      <c r="J3820" s="10"/>
      <c r="K3820" s="11"/>
      <c r="L3820" s="11"/>
      <c r="M3820" s="12"/>
      <c r="N3820" s="12"/>
      <c r="O3820" s="12"/>
      <c r="P3820" s="12"/>
      <c r="Q3820" s="12"/>
      <c r="R3820" s="12"/>
      <c r="S3820" s="12"/>
      <c r="T3820" s="12"/>
      <c r="U3820" s="12"/>
      <c r="V3820" s="12"/>
      <c r="W3820" s="12"/>
      <c r="X3820" s="12"/>
      <c r="Y3820" s="12"/>
      <c r="Z3820" s="12"/>
      <c r="AA3820" s="12"/>
      <c r="AB3820" s="12"/>
      <c r="AC3820" s="12"/>
      <c r="AD3820" s="12"/>
      <c r="AE3820" s="12"/>
      <c r="AF3820" s="12"/>
      <c r="AG3820" s="12"/>
      <c r="AH3820" s="12"/>
      <c r="AI3820" s="12"/>
      <c r="AJ3820" s="12"/>
      <c r="AK3820" s="12"/>
      <c r="AL3820" s="12"/>
      <c r="AM3820" s="12"/>
      <c r="AN3820" s="12"/>
      <c r="AO3820" s="12"/>
      <c r="AP3820" s="12"/>
      <c r="AQ3820" s="12"/>
      <c r="AR3820" s="12"/>
      <c r="AS3820" s="12"/>
      <c r="AT3820" s="12"/>
      <c r="AU3820" s="12"/>
      <c r="AV3820" s="12"/>
      <c r="AW3820" s="12"/>
      <c r="AX3820" s="12"/>
      <c r="AY3820" s="12"/>
      <c r="AZ3820" s="12"/>
      <c r="BA3820" s="12"/>
      <c r="BB3820" s="12"/>
      <c r="BC3820" s="12"/>
      <c r="BD3820" s="12"/>
      <c r="BE3820" s="12"/>
      <c r="BF3820" s="12"/>
      <c r="BG3820" s="12"/>
      <c r="BH3820" s="12"/>
      <c r="BI3820" s="12"/>
      <c r="BJ3820" s="13"/>
      <c r="BK3820" s="13"/>
      <c r="BL3820" s="13"/>
      <c r="BM3820" s="13"/>
      <c r="BN3820" s="13"/>
    </row>
    <row r="3821" spans="1:66" x14ac:dyDescent="0.25">
      <c r="A3821" s="10"/>
      <c r="B3821" s="10"/>
      <c r="C3821" s="10"/>
      <c r="D3821" s="18"/>
      <c r="E3821" s="10"/>
      <c r="F3821" s="10"/>
      <c r="G3821" s="10"/>
      <c r="H3821" s="10"/>
      <c r="I3821" s="10"/>
      <c r="J3821" s="10"/>
      <c r="K3821" s="11"/>
      <c r="L3821" s="11"/>
      <c r="M3821" s="12"/>
      <c r="N3821" s="12"/>
      <c r="O3821" s="12"/>
      <c r="P3821" s="12"/>
      <c r="Q3821" s="12"/>
      <c r="R3821" s="12"/>
      <c r="S3821" s="12"/>
      <c r="T3821" s="12"/>
      <c r="U3821" s="12"/>
      <c r="V3821" s="12"/>
      <c r="W3821" s="12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2"/>
      <c r="AS3821" s="12"/>
      <c r="AT3821" s="12"/>
      <c r="AU3821" s="12"/>
      <c r="AV3821" s="12"/>
      <c r="AW3821" s="12"/>
      <c r="AX3821" s="12"/>
      <c r="AY3821" s="12"/>
      <c r="AZ3821" s="12"/>
      <c r="BA3821" s="12"/>
      <c r="BB3821" s="12"/>
      <c r="BC3821" s="12"/>
      <c r="BD3821" s="12"/>
      <c r="BE3821" s="12"/>
      <c r="BF3821" s="12"/>
      <c r="BG3821" s="12"/>
      <c r="BH3821" s="12"/>
      <c r="BI3821" s="12"/>
      <c r="BJ3821" s="13"/>
      <c r="BK3821" s="13"/>
      <c r="BL3821" s="13"/>
      <c r="BM3821" s="13"/>
      <c r="BN3821" s="13"/>
    </row>
    <row r="3822" spans="1:66" x14ac:dyDescent="0.25">
      <c r="A3822" s="10"/>
      <c r="B3822" s="10"/>
      <c r="C3822" s="10"/>
      <c r="D3822" s="18"/>
      <c r="E3822" s="10"/>
      <c r="F3822" s="10"/>
      <c r="G3822" s="10"/>
      <c r="H3822" s="10"/>
      <c r="I3822" s="10"/>
      <c r="J3822" s="10"/>
      <c r="K3822" s="11"/>
      <c r="L3822" s="11"/>
      <c r="M3822" s="12"/>
      <c r="N3822" s="12"/>
      <c r="O3822" s="12"/>
      <c r="P3822" s="12"/>
      <c r="Q3822" s="12"/>
      <c r="R3822" s="12"/>
      <c r="S3822" s="12"/>
      <c r="T3822" s="12"/>
      <c r="U3822" s="12"/>
      <c r="V3822" s="12"/>
      <c r="W3822" s="12"/>
      <c r="X3822" s="12"/>
      <c r="Y3822" s="12"/>
      <c r="Z3822" s="12"/>
      <c r="AA3822" s="12"/>
      <c r="AB3822" s="12"/>
      <c r="AC3822" s="12"/>
      <c r="AD3822" s="12"/>
      <c r="AE3822" s="12"/>
      <c r="AF3822" s="12"/>
      <c r="AG3822" s="12"/>
      <c r="AH3822" s="12"/>
      <c r="AI3822" s="12"/>
      <c r="AJ3822" s="12"/>
      <c r="AK3822" s="12"/>
      <c r="AL3822" s="12"/>
      <c r="AM3822" s="12"/>
      <c r="AN3822" s="12"/>
      <c r="AO3822" s="12"/>
      <c r="AP3822" s="12"/>
      <c r="AQ3822" s="12"/>
      <c r="AR3822" s="12"/>
      <c r="AS3822" s="12"/>
      <c r="AT3822" s="12"/>
      <c r="AU3822" s="12"/>
      <c r="AV3822" s="12"/>
      <c r="AW3822" s="12"/>
      <c r="AX3822" s="12"/>
      <c r="AY3822" s="12"/>
      <c r="AZ3822" s="12"/>
      <c r="BA3822" s="12"/>
      <c r="BB3822" s="12"/>
      <c r="BC3822" s="12"/>
      <c r="BD3822" s="12"/>
      <c r="BE3822" s="12"/>
      <c r="BF3822" s="12"/>
      <c r="BG3822" s="12"/>
      <c r="BH3822" s="12"/>
      <c r="BI3822" s="12"/>
      <c r="BJ3822" s="13"/>
      <c r="BK3822" s="13"/>
      <c r="BL3822" s="13"/>
      <c r="BM3822" s="13"/>
      <c r="BN3822" s="13"/>
    </row>
    <row r="3823" spans="1:66" x14ac:dyDescent="0.25">
      <c r="A3823" s="10"/>
      <c r="B3823" s="10"/>
      <c r="C3823" s="10"/>
      <c r="D3823" s="18"/>
      <c r="E3823" s="10"/>
      <c r="F3823" s="10"/>
      <c r="G3823" s="10"/>
      <c r="H3823" s="10"/>
      <c r="I3823" s="10"/>
      <c r="J3823" s="10"/>
      <c r="K3823" s="11"/>
      <c r="L3823" s="11"/>
      <c r="M3823" s="12"/>
      <c r="N3823" s="12"/>
      <c r="O3823" s="12"/>
      <c r="P3823" s="12"/>
      <c r="Q3823" s="12"/>
      <c r="R3823" s="12"/>
      <c r="S3823" s="12"/>
      <c r="T3823" s="12"/>
      <c r="U3823" s="12"/>
      <c r="V3823" s="12"/>
      <c r="W3823" s="12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2"/>
      <c r="AS3823" s="12"/>
      <c r="AT3823" s="12"/>
      <c r="AU3823" s="12"/>
      <c r="AV3823" s="12"/>
      <c r="AW3823" s="12"/>
      <c r="AX3823" s="12"/>
      <c r="AY3823" s="12"/>
      <c r="AZ3823" s="12"/>
      <c r="BA3823" s="12"/>
      <c r="BB3823" s="12"/>
      <c r="BC3823" s="12"/>
      <c r="BD3823" s="12"/>
      <c r="BE3823" s="12"/>
      <c r="BF3823" s="12"/>
      <c r="BG3823" s="12"/>
      <c r="BH3823" s="12"/>
      <c r="BI3823" s="12"/>
      <c r="BJ3823" s="13"/>
      <c r="BK3823" s="13"/>
      <c r="BL3823" s="13"/>
      <c r="BM3823" s="13"/>
      <c r="BN3823" s="13"/>
    </row>
    <row r="3824" spans="1:66" x14ac:dyDescent="0.25">
      <c r="A3824" s="10"/>
      <c r="B3824" s="10"/>
      <c r="C3824" s="10"/>
      <c r="D3824" s="18"/>
      <c r="E3824" s="10"/>
      <c r="F3824" s="10"/>
      <c r="G3824" s="10"/>
      <c r="H3824" s="10"/>
      <c r="I3824" s="10"/>
      <c r="J3824" s="10"/>
      <c r="K3824" s="11"/>
      <c r="L3824" s="11"/>
      <c r="M3824" s="12"/>
      <c r="N3824" s="12"/>
      <c r="O3824" s="12"/>
      <c r="P3824" s="12"/>
      <c r="Q3824" s="12"/>
      <c r="R3824" s="12"/>
      <c r="S3824" s="12"/>
      <c r="T3824" s="12"/>
      <c r="U3824" s="12"/>
      <c r="V3824" s="12"/>
      <c r="W3824" s="12"/>
      <c r="X3824" s="12"/>
      <c r="Y3824" s="12"/>
      <c r="Z3824" s="12"/>
      <c r="AA3824" s="12"/>
      <c r="AB3824" s="12"/>
      <c r="AC3824" s="12"/>
      <c r="AD3824" s="12"/>
      <c r="AE3824" s="12"/>
      <c r="AF3824" s="12"/>
      <c r="AG3824" s="12"/>
      <c r="AH3824" s="12"/>
      <c r="AI3824" s="12"/>
      <c r="AJ3824" s="12"/>
      <c r="AK3824" s="12"/>
      <c r="AL3824" s="12"/>
      <c r="AM3824" s="12"/>
      <c r="AN3824" s="12"/>
      <c r="AO3824" s="12"/>
      <c r="AP3824" s="12"/>
      <c r="AQ3824" s="12"/>
      <c r="AR3824" s="12"/>
      <c r="AS3824" s="12"/>
      <c r="AT3824" s="12"/>
      <c r="AU3824" s="12"/>
      <c r="AV3824" s="12"/>
      <c r="AW3824" s="12"/>
      <c r="AX3824" s="12"/>
      <c r="AY3824" s="12"/>
      <c r="AZ3824" s="12"/>
      <c r="BA3824" s="12"/>
      <c r="BB3824" s="12"/>
      <c r="BC3824" s="12"/>
      <c r="BD3824" s="12"/>
      <c r="BE3824" s="12"/>
      <c r="BF3824" s="12"/>
      <c r="BG3824" s="12"/>
      <c r="BH3824" s="12"/>
      <c r="BI3824" s="12"/>
      <c r="BJ3824" s="13"/>
      <c r="BK3824" s="13"/>
      <c r="BL3824" s="13"/>
      <c r="BM3824" s="13"/>
      <c r="BN3824" s="13"/>
    </row>
    <row r="3825" spans="1:66" x14ac:dyDescent="0.25">
      <c r="A3825" s="10"/>
      <c r="B3825" s="10"/>
      <c r="C3825" s="10"/>
      <c r="D3825" s="18"/>
      <c r="E3825" s="10"/>
      <c r="F3825" s="10"/>
      <c r="G3825" s="10"/>
      <c r="H3825" s="10"/>
      <c r="I3825" s="10"/>
      <c r="J3825" s="10"/>
      <c r="K3825" s="11"/>
      <c r="L3825" s="11"/>
      <c r="M3825" s="12"/>
      <c r="N3825" s="12"/>
      <c r="O3825" s="12"/>
      <c r="P3825" s="12"/>
      <c r="Q3825" s="12"/>
      <c r="R3825" s="12"/>
      <c r="S3825" s="12"/>
      <c r="T3825" s="12"/>
      <c r="U3825" s="12"/>
      <c r="V3825" s="12"/>
      <c r="W3825" s="12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2"/>
      <c r="AS3825" s="12"/>
      <c r="AT3825" s="12"/>
      <c r="AU3825" s="12"/>
      <c r="AV3825" s="12"/>
      <c r="AW3825" s="12"/>
      <c r="AX3825" s="12"/>
      <c r="AY3825" s="12"/>
      <c r="AZ3825" s="12"/>
      <c r="BA3825" s="12"/>
      <c r="BB3825" s="12"/>
      <c r="BC3825" s="12"/>
      <c r="BD3825" s="12"/>
      <c r="BE3825" s="12"/>
      <c r="BF3825" s="12"/>
      <c r="BG3825" s="12"/>
      <c r="BH3825" s="12"/>
      <c r="BI3825" s="12"/>
      <c r="BJ3825" s="13"/>
      <c r="BK3825" s="13"/>
      <c r="BL3825" s="13"/>
      <c r="BM3825" s="13"/>
      <c r="BN3825" s="13"/>
    </row>
    <row r="3826" spans="1:66" x14ac:dyDescent="0.25">
      <c r="A3826" s="10"/>
      <c r="B3826" s="10"/>
      <c r="C3826" s="10"/>
      <c r="D3826" s="18"/>
      <c r="E3826" s="10"/>
      <c r="F3826" s="10"/>
      <c r="G3826" s="10"/>
      <c r="H3826" s="10"/>
      <c r="I3826" s="10"/>
      <c r="J3826" s="10"/>
      <c r="K3826" s="11"/>
      <c r="L3826" s="11"/>
      <c r="M3826" s="12"/>
      <c r="N3826" s="12"/>
      <c r="O3826" s="12"/>
      <c r="P3826" s="12"/>
      <c r="Q3826" s="12"/>
      <c r="R3826" s="12"/>
      <c r="S3826" s="12"/>
      <c r="T3826" s="12"/>
      <c r="U3826" s="12"/>
      <c r="V3826" s="12"/>
      <c r="W3826" s="12"/>
      <c r="X3826" s="12"/>
      <c r="Y3826" s="12"/>
      <c r="Z3826" s="12"/>
      <c r="AA3826" s="12"/>
      <c r="AB3826" s="12"/>
      <c r="AC3826" s="12"/>
      <c r="AD3826" s="12"/>
      <c r="AE3826" s="12"/>
      <c r="AF3826" s="12"/>
      <c r="AG3826" s="12"/>
      <c r="AH3826" s="12"/>
      <c r="AI3826" s="12"/>
      <c r="AJ3826" s="12"/>
      <c r="AK3826" s="12"/>
      <c r="AL3826" s="12"/>
      <c r="AM3826" s="12"/>
      <c r="AN3826" s="12"/>
      <c r="AO3826" s="12"/>
      <c r="AP3826" s="12"/>
      <c r="AQ3826" s="12"/>
      <c r="AR3826" s="12"/>
      <c r="AS3826" s="12"/>
      <c r="AT3826" s="12"/>
      <c r="AU3826" s="12"/>
      <c r="AV3826" s="12"/>
      <c r="AW3826" s="12"/>
      <c r="AX3826" s="12"/>
      <c r="AY3826" s="12"/>
      <c r="AZ3826" s="12"/>
      <c r="BA3826" s="12"/>
      <c r="BB3826" s="12"/>
      <c r="BC3826" s="12"/>
      <c r="BD3826" s="12"/>
      <c r="BE3826" s="12"/>
      <c r="BF3826" s="12"/>
      <c r="BG3826" s="12"/>
      <c r="BH3826" s="12"/>
      <c r="BI3826" s="12"/>
      <c r="BJ3826" s="13"/>
      <c r="BK3826" s="13"/>
      <c r="BL3826" s="13"/>
      <c r="BM3826" s="13"/>
      <c r="BN3826" s="13"/>
    </row>
    <row r="3827" spans="1:66" x14ac:dyDescent="0.25">
      <c r="A3827" s="10"/>
      <c r="B3827" s="10"/>
      <c r="C3827" s="10"/>
      <c r="D3827" s="18"/>
      <c r="E3827" s="10"/>
      <c r="F3827" s="10"/>
      <c r="G3827" s="10"/>
      <c r="H3827" s="10"/>
      <c r="I3827" s="10"/>
      <c r="J3827" s="10"/>
      <c r="K3827" s="11"/>
      <c r="L3827" s="11"/>
      <c r="M3827" s="12"/>
      <c r="N3827" s="12"/>
      <c r="O3827" s="12"/>
      <c r="P3827" s="12"/>
      <c r="Q3827" s="12"/>
      <c r="R3827" s="12"/>
      <c r="S3827" s="12"/>
      <c r="T3827" s="12"/>
      <c r="U3827" s="12"/>
      <c r="V3827" s="12"/>
      <c r="W3827" s="12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2"/>
      <c r="AS3827" s="12"/>
      <c r="AT3827" s="12"/>
      <c r="AU3827" s="12"/>
      <c r="AV3827" s="12"/>
      <c r="AW3827" s="12"/>
      <c r="AX3827" s="12"/>
      <c r="AY3827" s="12"/>
      <c r="AZ3827" s="12"/>
      <c r="BA3827" s="12"/>
      <c r="BB3827" s="12"/>
      <c r="BC3827" s="12"/>
      <c r="BD3827" s="12"/>
      <c r="BE3827" s="12"/>
      <c r="BF3827" s="12"/>
      <c r="BG3827" s="12"/>
      <c r="BH3827" s="12"/>
      <c r="BI3827" s="12"/>
      <c r="BJ3827" s="13"/>
      <c r="BK3827" s="13"/>
      <c r="BL3827" s="13"/>
      <c r="BM3827" s="13"/>
      <c r="BN3827" s="13"/>
    </row>
    <row r="3828" spans="1:66" x14ac:dyDescent="0.25">
      <c r="A3828" s="10"/>
      <c r="B3828" s="10"/>
      <c r="C3828" s="10"/>
      <c r="D3828" s="18"/>
      <c r="E3828" s="10"/>
      <c r="F3828" s="10"/>
      <c r="G3828" s="10"/>
      <c r="H3828" s="10"/>
      <c r="I3828" s="10"/>
      <c r="J3828" s="10"/>
      <c r="K3828" s="11"/>
      <c r="L3828" s="11"/>
      <c r="M3828" s="12"/>
      <c r="N3828" s="12"/>
      <c r="O3828" s="12"/>
      <c r="P3828" s="12"/>
      <c r="Q3828" s="12"/>
      <c r="R3828" s="12"/>
      <c r="S3828" s="12"/>
      <c r="T3828" s="12"/>
      <c r="U3828" s="12"/>
      <c r="V3828" s="12"/>
      <c r="W3828" s="12"/>
      <c r="X3828" s="12"/>
      <c r="Y3828" s="12"/>
      <c r="Z3828" s="12"/>
      <c r="AA3828" s="12"/>
      <c r="AB3828" s="12"/>
      <c r="AC3828" s="12"/>
      <c r="AD3828" s="12"/>
      <c r="AE3828" s="12"/>
      <c r="AF3828" s="12"/>
      <c r="AG3828" s="12"/>
      <c r="AH3828" s="12"/>
      <c r="AI3828" s="12"/>
      <c r="AJ3828" s="12"/>
      <c r="AK3828" s="12"/>
      <c r="AL3828" s="12"/>
      <c r="AM3828" s="12"/>
      <c r="AN3828" s="12"/>
      <c r="AO3828" s="12"/>
      <c r="AP3828" s="12"/>
      <c r="AQ3828" s="12"/>
      <c r="AR3828" s="12"/>
      <c r="AS3828" s="12"/>
      <c r="AT3828" s="12"/>
      <c r="AU3828" s="12"/>
      <c r="AV3828" s="12"/>
      <c r="AW3828" s="12"/>
      <c r="AX3828" s="12"/>
      <c r="AY3828" s="12"/>
      <c r="AZ3828" s="12"/>
      <c r="BA3828" s="12"/>
      <c r="BB3828" s="12"/>
      <c r="BC3828" s="12"/>
      <c r="BD3828" s="12"/>
      <c r="BE3828" s="12"/>
      <c r="BF3828" s="12"/>
      <c r="BG3828" s="12"/>
      <c r="BH3828" s="12"/>
      <c r="BI3828" s="12"/>
      <c r="BJ3828" s="13"/>
      <c r="BK3828" s="13"/>
      <c r="BL3828" s="13"/>
      <c r="BM3828" s="13"/>
      <c r="BN3828" s="13"/>
    </row>
    <row r="3829" spans="1:66" x14ac:dyDescent="0.25">
      <c r="A3829" s="10"/>
      <c r="B3829" s="10"/>
      <c r="C3829" s="10"/>
      <c r="D3829" s="18"/>
      <c r="E3829" s="10"/>
      <c r="F3829" s="10"/>
      <c r="G3829" s="10"/>
      <c r="H3829" s="10"/>
      <c r="I3829" s="10"/>
      <c r="J3829" s="10"/>
      <c r="K3829" s="11"/>
      <c r="L3829" s="11"/>
      <c r="M3829" s="12"/>
      <c r="N3829" s="12"/>
      <c r="O3829" s="12"/>
      <c r="P3829" s="12"/>
      <c r="Q3829" s="12"/>
      <c r="R3829" s="12"/>
      <c r="S3829" s="12"/>
      <c r="T3829" s="12"/>
      <c r="U3829" s="12"/>
      <c r="V3829" s="12"/>
      <c r="W3829" s="12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2"/>
      <c r="AS3829" s="12"/>
      <c r="AT3829" s="12"/>
      <c r="AU3829" s="12"/>
      <c r="AV3829" s="12"/>
      <c r="AW3829" s="12"/>
      <c r="AX3829" s="12"/>
      <c r="AY3829" s="12"/>
      <c r="AZ3829" s="12"/>
      <c r="BA3829" s="12"/>
      <c r="BB3829" s="12"/>
      <c r="BC3829" s="12"/>
      <c r="BD3829" s="12"/>
      <c r="BE3829" s="12"/>
      <c r="BF3829" s="12"/>
      <c r="BG3829" s="12"/>
      <c r="BH3829" s="12"/>
      <c r="BI3829" s="12"/>
      <c r="BJ3829" s="13"/>
      <c r="BK3829" s="13"/>
      <c r="BL3829" s="13"/>
      <c r="BM3829" s="13"/>
      <c r="BN3829" s="13"/>
    </row>
    <row r="3830" spans="1:66" x14ac:dyDescent="0.25">
      <c r="A3830" s="10"/>
      <c r="B3830" s="10"/>
      <c r="C3830" s="10"/>
      <c r="D3830" s="18"/>
      <c r="E3830" s="10"/>
      <c r="F3830" s="10"/>
      <c r="G3830" s="10"/>
      <c r="H3830" s="10"/>
      <c r="I3830" s="10"/>
      <c r="J3830" s="10"/>
      <c r="K3830" s="11"/>
      <c r="L3830" s="11"/>
      <c r="M3830" s="12"/>
      <c r="N3830" s="12"/>
      <c r="O3830" s="12"/>
      <c r="P3830" s="12"/>
      <c r="Q3830" s="12"/>
      <c r="R3830" s="12"/>
      <c r="S3830" s="12"/>
      <c r="T3830" s="12"/>
      <c r="U3830" s="12"/>
      <c r="V3830" s="12"/>
      <c r="W3830" s="12"/>
      <c r="X3830" s="12"/>
      <c r="Y3830" s="12"/>
      <c r="Z3830" s="12"/>
      <c r="AA3830" s="12"/>
      <c r="AB3830" s="12"/>
      <c r="AC3830" s="12"/>
      <c r="AD3830" s="12"/>
      <c r="AE3830" s="12"/>
      <c r="AF3830" s="12"/>
      <c r="AG3830" s="12"/>
      <c r="AH3830" s="12"/>
      <c r="AI3830" s="12"/>
      <c r="AJ3830" s="12"/>
      <c r="AK3830" s="12"/>
      <c r="AL3830" s="12"/>
      <c r="AM3830" s="12"/>
      <c r="AN3830" s="12"/>
      <c r="AO3830" s="12"/>
      <c r="AP3830" s="12"/>
      <c r="AQ3830" s="12"/>
      <c r="AR3830" s="12"/>
      <c r="AS3830" s="12"/>
      <c r="AT3830" s="12"/>
      <c r="AU3830" s="12"/>
      <c r="AV3830" s="12"/>
      <c r="AW3830" s="12"/>
      <c r="AX3830" s="12"/>
      <c r="AY3830" s="12"/>
      <c r="AZ3830" s="12"/>
      <c r="BA3830" s="12"/>
      <c r="BB3830" s="12"/>
      <c r="BC3830" s="12"/>
      <c r="BD3830" s="12"/>
      <c r="BE3830" s="12"/>
      <c r="BF3830" s="12"/>
      <c r="BG3830" s="12"/>
      <c r="BH3830" s="12"/>
      <c r="BI3830" s="12"/>
      <c r="BJ3830" s="13"/>
      <c r="BK3830" s="13"/>
      <c r="BL3830" s="13"/>
      <c r="BM3830" s="13"/>
      <c r="BN3830" s="13"/>
    </row>
    <row r="3831" spans="1:66" x14ac:dyDescent="0.25">
      <c r="A3831" s="10"/>
      <c r="B3831" s="10"/>
      <c r="C3831" s="10"/>
      <c r="D3831" s="18"/>
      <c r="E3831" s="10"/>
      <c r="F3831" s="10"/>
      <c r="G3831" s="10"/>
      <c r="H3831" s="10"/>
      <c r="I3831" s="10"/>
      <c r="J3831" s="10"/>
      <c r="K3831" s="11"/>
      <c r="L3831" s="11"/>
      <c r="M3831" s="12"/>
      <c r="N3831" s="12"/>
      <c r="O3831" s="12"/>
      <c r="P3831" s="12"/>
      <c r="Q3831" s="12"/>
      <c r="R3831" s="12"/>
      <c r="S3831" s="12"/>
      <c r="T3831" s="12"/>
      <c r="U3831" s="12"/>
      <c r="V3831" s="12"/>
      <c r="W3831" s="12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2"/>
      <c r="AS3831" s="12"/>
      <c r="AT3831" s="12"/>
      <c r="AU3831" s="12"/>
      <c r="AV3831" s="12"/>
      <c r="AW3831" s="12"/>
      <c r="AX3831" s="12"/>
      <c r="AY3831" s="12"/>
      <c r="AZ3831" s="12"/>
      <c r="BA3831" s="12"/>
      <c r="BB3831" s="12"/>
      <c r="BC3831" s="12"/>
      <c r="BD3831" s="12"/>
      <c r="BE3831" s="12"/>
      <c r="BF3831" s="12"/>
      <c r="BG3831" s="12"/>
      <c r="BH3831" s="12"/>
      <c r="BI3831" s="12"/>
      <c r="BJ3831" s="13"/>
      <c r="BK3831" s="13"/>
      <c r="BL3831" s="13"/>
      <c r="BM3831" s="13"/>
      <c r="BN3831" s="13"/>
    </row>
    <row r="3832" spans="1:66" x14ac:dyDescent="0.25">
      <c r="A3832" s="10"/>
      <c r="B3832" s="10"/>
      <c r="C3832" s="10"/>
      <c r="D3832" s="18"/>
      <c r="E3832" s="10"/>
      <c r="F3832" s="10"/>
      <c r="G3832" s="10"/>
      <c r="H3832" s="10"/>
      <c r="I3832" s="10"/>
      <c r="J3832" s="10"/>
      <c r="K3832" s="11"/>
      <c r="L3832" s="11"/>
      <c r="M3832" s="12"/>
      <c r="N3832" s="12"/>
      <c r="O3832" s="12"/>
      <c r="P3832" s="12"/>
      <c r="Q3832" s="12"/>
      <c r="R3832" s="12"/>
      <c r="S3832" s="12"/>
      <c r="T3832" s="12"/>
      <c r="U3832" s="12"/>
      <c r="V3832" s="12"/>
      <c r="W3832" s="12"/>
      <c r="X3832" s="12"/>
      <c r="Y3832" s="12"/>
      <c r="Z3832" s="12"/>
      <c r="AA3832" s="12"/>
      <c r="AB3832" s="12"/>
      <c r="AC3832" s="12"/>
      <c r="AD3832" s="12"/>
      <c r="AE3832" s="12"/>
      <c r="AF3832" s="12"/>
      <c r="AG3832" s="12"/>
      <c r="AH3832" s="12"/>
      <c r="AI3832" s="12"/>
      <c r="AJ3832" s="12"/>
      <c r="AK3832" s="12"/>
      <c r="AL3832" s="12"/>
      <c r="AM3832" s="12"/>
      <c r="AN3832" s="12"/>
      <c r="AO3832" s="12"/>
      <c r="AP3832" s="12"/>
      <c r="AQ3832" s="12"/>
      <c r="AR3832" s="12"/>
      <c r="AS3832" s="12"/>
      <c r="AT3832" s="12"/>
      <c r="AU3832" s="12"/>
      <c r="AV3832" s="12"/>
      <c r="AW3832" s="12"/>
      <c r="AX3832" s="12"/>
      <c r="AY3832" s="12"/>
      <c r="AZ3832" s="12"/>
      <c r="BA3832" s="12"/>
      <c r="BB3832" s="12"/>
      <c r="BC3832" s="12"/>
      <c r="BD3832" s="12"/>
      <c r="BE3832" s="12"/>
      <c r="BF3832" s="12"/>
      <c r="BG3832" s="12"/>
      <c r="BH3832" s="12"/>
      <c r="BI3832" s="12"/>
      <c r="BJ3832" s="13"/>
      <c r="BK3832" s="13"/>
      <c r="BL3832" s="13"/>
      <c r="BM3832" s="13"/>
      <c r="BN3832" s="13"/>
    </row>
    <row r="3833" spans="1:66" x14ac:dyDescent="0.25">
      <c r="A3833" s="10"/>
      <c r="B3833" s="10"/>
      <c r="C3833" s="10"/>
      <c r="D3833" s="18"/>
      <c r="E3833" s="10"/>
      <c r="F3833" s="10"/>
      <c r="G3833" s="10"/>
      <c r="H3833" s="10"/>
      <c r="I3833" s="10"/>
      <c r="J3833" s="10"/>
      <c r="K3833" s="11"/>
      <c r="L3833" s="11"/>
      <c r="M3833" s="12"/>
      <c r="N3833" s="12"/>
      <c r="O3833" s="12"/>
      <c r="P3833" s="12"/>
      <c r="Q3833" s="12"/>
      <c r="R3833" s="12"/>
      <c r="S3833" s="12"/>
      <c r="T3833" s="12"/>
      <c r="U3833" s="12"/>
      <c r="V3833" s="12"/>
      <c r="W3833" s="12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2"/>
      <c r="AS3833" s="12"/>
      <c r="AT3833" s="12"/>
      <c r="AU3833" s="12"/>
      <c r="AV3833" s="12"/>
      <c r="AW3833" s="12"/>
      <c r="AX3833" s="12"/>
      <c r="AY3833" s="12"/>
      <c r="AZ3833" s="12"/>
      <c r="BA3833" s="12"/>
      <c r="BB3833" s="12"/>
      <c r="BC3833" s="12"/>
      <c r="BD3833" s="12"/>
      <c r="BE3833" s="12"/>
      <c r="BF3833" s="12"/>
      <c r="BG3833" s="12"/>
      <c r="BH3833" s="12"/>
      <c r="BI3833" s="12"/>
      <c r="BJ3833" s="13"/>
      <c r="BK3833" s="13"/>
      <c r="BL3833" s="13"/>
      <c r="BM3833" s="13"/>
      <c r="BN3833" s="13"/>
    </row>
    <row r="3834" spans="1:66" x14ac:dyDescent="0.25">
      <c r="A3834" s="10"/>
      <c r="B3834" s="10"/>
      <c r="C3834" s="10"/>
      <c r="D3834" s="18"/>
      <c r="E3834" s="10"/>
      <c r="F3834" s="10"/>
      <c r="G3834" s="10"/>
      <c r="H3834" s="10"/>
      <c r="I3834" s="10"/>
      <c r="J3834" s="10"/>
      <c r="K3834" s="11"/>
      <c r="L3834" s="11"/>
      <c r="M3834" s="12"/>
      <c r="N3834" s="12"/>
      <c r="O3834" s="12"/>
      <c r="P3834" s="12"/>
      <c r="Q3834" s="12"/>
      <c r="R3834" s="12"/>
      <c r="S3834" s="12"/>
      <c r="T3834" s="12"/>
      <c r="U3834" s="12"/>
      <c r="V3834" s="12"/>
      <c r="W3834" s="12"/>
      <c r="X3834" s="12"/>
      <c r="Y3834" s="12"/>
      <c r="Z3834" s="12"/>
      <c r="AA3834" s="12"/>
      <c r="AB3834" s="12"/>
      <c r="AC3834" s="12"/>
      <c r="AD3834" s="12"/>
      <c r="AE3834" s="12"/>
      <c r="AF3834" s="12"/>
      <c r="AG3834" s="12"/>
      <c r="AH3834" s="12"/>
      <c r="AI3834" s="12"/>
      <c r="AJ3834" s="12"/>
      <c r="AK3834" s="12"/>
      <c r="AL3834" s="12"/>
      <c r="AM3834" s="12"/>
      <c r="AN3834" s="12"/>
      <c r="AO3834" s="12"/>
      <c r="AP3834" s="12"/>
      <c r="AQ3834" s="12"/>
      <c r="AR3834" s="12"/>
      <c r="AS3834" s="12"/>
      <c r="AT3834" s="12"/>
      <c r="AU3834" s="12"/>
      <c r="AV3834" s="12"/>
      <c r="AW3834" s="12"/>
      <c r="AX3834" s="12"/>
      <c r="AY3834" s="12"/>
      <c r="AZ3834" s="12"/>
      <c r="BA3834" s="12"/>
      <c r="BB3834" s="12"/>
      <c r="BC3834" s="12"/>
      <c r="BD3834" s="12"/>
      <c r="BE3834" s="12"/>
      <c r="BF3834" s="12"/>
      <c r="BG3834" s="12"/>
      <c r="BH3834" s="12"/>
      <c r="BI3834" s="12"/>
      <c r="BJ3834" s="13"/>
      <c r="BK3834" s="13"/>
      <c r="BL3834" s="13"/>
      <c r="BM3834" s="13"/>
      <c r="BN3834" s="13"/>
    </row>
    <row r="3835" spans="1:66" s="14" customFormat="1" x14ac:dyDescent="0.25">
      <c r="A3835" s="10"/>
      <c r="B3835" s="10"/>
      <c r="C3835" s="10"/>
      <c r="D3835" s="18"/>
      <c r="E3835" s="10"/>
      <c r="F3835" s="10"/>
      <c r="G3835" s="10"/>
      <c r="H3835" s="10"/>
      <c r="I3835" s="10"/>
      <c r="J3835" s="10"/>
      <c r="K3835" s="11"/>
      <c r="L3835" s="11"/>
      <c r="M3835" s="12"/>
      <c r="N3835" s="12"/>
      <c r="O3835" s="12"/>
      <c r="P3835" s="12"/>
      <c r="Q3835" s="12"/>
      <c r="R3835" s="12"/>
      <c r="S3835" s="12"/>
      <c r="T3835" s="12"/>
      <c r="U3835" s="12"/>
      <c r="V3835" s="12"/>
      <c r="W3835" s="12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2"/>
      <c r="AS3835" s="12"/>
      <c r="AT3835" s="12"/>
      <c r="AU3835" s="12"/>
      <c r="AV3835" s="12"/>
      <c r="AW3835" s="12"/>
      <c r="AX3835" s="12"/>
      <c r="AY3835" s="12"/>
      <c r="AZ3835" s="12"/>
      <c r="BA3835" s="12"/>
      <c r="BB3835" s="12"/>
      <c r="BC3835" s="12"/>
      <c r="BD3835" s="12"/>
      <c r="BE3835" s="12"/>
      <c r="BF3835" s="12"/>
      <c r="BG3835" s="12"/>
      <c r="BH3835" s="12"/>
      <c r="BI3835" s="12"/>
      <c r="BJ3835" s="13"/>
      <c r="BK3835" s="13"/>
      <c r="BL3835" s="13"/>
      <c r="BM3835" s="13"/>
      <c r="BN3835" s="13"/>
    </row>
    <row r="3836" spans="1:66" x14ac:dyDescent="0.25">
      <c r="A3836" s="10"/>
      <c r="B3836" s="10"/>
      <c r="C3836" s="10"/>
      <c r="D3836" s="18"/>
      <c r="E3836" s="10"/>
      <c r="F3836" s="10"/>
      <c r="G3836" s="10"/>
      <c r="H3836" s="10"/>
      <c r="I3836" s="10"/>
      <c r="J3836" s="10"/>
      <c r="K3836" s="11"/>
      <c r="L3836" s="11"/>
      <c r="M3836" s="12"/>
      <c r="N3836" s="12"/>
      <c r="O3836" s="12"/>
      <c r="P3836" s="12"/>
      <c r="Q3836" s="12"/>
      <c r="R3836" s="12"/>
      <c r="S3836" s="12"/>
      <c r="T3836" s="12"/>
      <c r="U3836" s="12"/>
      <c r="V3836" s="12"/>
      <c r="W3836" s="12"/>
      <c r="X3836" s="12"/>
      <c r="Y3836" s="12"/>
      <c r="Z3836" s="12"/>
      <c r="AA3836" s="12"/>
      <c r="AB3836" s="12"/>
      <c r="AC3836" s="12"/>
      <c r="AD3836" s="12"/>
      <c r="AE3836" s="12"/>
      <c r="AF3836" s="12"/>
      <c r="AG3836" s="12"/>
      <c r="AH3836" s="12"/>
      <c r="AI3836" s="12"/>
      <c r="AJ3836" s="12"/>
      <c r="AK3836" s="12"/>
      <c r="AL3836" s="12"/>
      <c r="AM3836" s="12"/>
      <c r="AN3836" s="12"/>
      <c r="AO3836" s="12"/>
      <c r="AP3836" s="12"/>
      <c r="AQ3836" s="12"/>
      <c r="AR3836" s="12"/>
      <c r="AS3836" s="12"/>
      <c r="AT3836" s="12"/>
      <c r="AU3836" s="12"/>
      <c r="AV3836" s="12"/>
      <c r="AW3836" s="12"/>
      <c r="AX3836" s="12"/>
      <c r="AY3836" s="12"/>
      <c r="AZ3836" s="12"/>
      <c r="BA3836" s="12"/>
      <c r="BB3836" s="12"/>
      <c r="BC3836" s="12"/>
      <c r="BD3836" s="12"/>
      <c r="BE3836" s="12"/>
      <c r="BF3836" s="12"/>
      <c r="BG3836" s="12"/>
      <c r="BH3836" s="12"/>
      <c r="BI3836" s="12"/>
      <c r="BJ3836" s="13"/>
      <c r="BK3836" s="13"/>
      <c r="BL3836" s="13"/>
      <c r="BM3836" s="13"/>
      <c r="BN3836" s="13"/>
    </row>
    <row r="3837" spans="1:66" x14ac:dyDescent="0.25">
      <c r="A3837" s="10"/>
      <c r="B3837" s="10"/>
      <c r="C3837" s="10"/>
      <c r="D3837" s="18"/>
      <c r="E3837" s="10"/>
      <c r="F3837" s="10"/>
      <c r="G3837" s="10"/>
      <c r="H3837" s="10"/>
      <c r="I3837" s="10"/>
      <c r="J3837" s="10"/>
      <c r="K3837" s="11"/>
      <c r="L3837" s="11"/>
      <c r="M3837" s="12"/>
      <c r="N3837" s="12"/>
      <c r="O3837" s="12"/>
      <c r="P3837" s="12"/>
      <c r="Q3837" s="12"/>
      <c r="R3837" s="12"/>
      <c r="S3837" s="12"/>
      <c r="T3837" s="12"/>
      <c r="U3837" s="12"/>
      <c r="V3837" s="12"/>
      <c r="W3837" s="12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2"/>
      <c r="AS3837" s="12"/>
      <c r="AT3837" s="12"/>
      <c r="AU3837" s="12"/>
      <c r="AV3837" s="12"/>
      <c r="AW3837" s="12"/>
      <c r="AX3837" s="12"/>
      <c r="AY3837" s="12"/>
      <c r="AZ3837" s="12"/>
      <c r="BA3837" s="12"/>
      <c r="BB3837" s="12"/>
      <c r="BC3837" s="12"/>
      <c r="BD3837" s="12"/>
      <c r="BE3837" s="12"/>
      <c r="BF3837" s="12"/>
      <c r="BG3837" s="12"/>
      <c r="BH3837" s="12"/>
      <c r="BI3837" s="12"/>
      <c r="BJ3837" s="13"/>
      <c r="BK3837" s="13"/>
      <c r="BL3837" s="13"/>
      <c r="BM3837" s="13"/>
      <c r="BN3837" s="13"/>
    </row>
    <row r="3838" spans="1:66" x14ac:dyDescent="0.25">
      <c r="A3838" s="10"/>
      <c r="B3838" s="10"/>
      <c r="C3838" s="10"/>
      <c r="D3838" s="18"/>
      <c r="E3838" s="10"/>
      <c r="F3838" s="10"/>
      <c r="G3838" s="10"/>
      <c r="H3838" s="10"/>
      <c r="I3838" s="10"/>
      <c r="J3838" s="10"/>
      <c r="K3838" s="11"/>
      <c r="L3838" s="11"/>
      <c r="M3838" s="12"/>
      <c r="N3838" s="12"/>
      <c r="O3838" s="12"/>
      <c r="P3838" s="12"/>
      <c r="Q3838" s="12"/>
      <c r="R3838" s="12"/>
      <c r="S3838" s="12"/>
      <c r="T3838" s="12"/>
      <c r="U3838" s="12"/>
      <c r="V3838" s="12"/>
      <c r="W3838" s="12"/>
      <c r="X3838" s="12"/>
      <c r="Y3838" s="12"/>
      <c r="Z3838" s="12"/>
      <c r="AA3838" s="12"/>
      <c r="AB3838" s="12"/>
      <c r="AC3838" s="12"/>
      <c r="AD3838" s="12"/>
      <c r="AE3838" s="12"/>
      <c r="AF3838" s="12"/>
      <c r="AG3838" s="12"/>
      <c r="AH3838" s="12"/>
      <c r="AI3838" s="12"/>
      <c r="AJ3838" s="12"/>
      <c r="AK3838" s="12"/>
      <c r="AL3838" s="12"/>
      <c r="AM3838" s="12"/>
      <c r="AN3838" s="12"/>
      <c r="AO3838" s="12"/>
      <c r="AP3838" s="12"/>
      <c r="AQ3838" s="12"/>
      <c r="AR3838" s="12"/>
      <c r="AS3838" s="12"/>
      <c r="AT3838" s="12"/>
      <c r="AU3838" s="12"/>
      <c r="AV3838" s="12"/>
      <c r="AW3838" s="12"/>
      <c r="AX3838" s="12"/>
      <c r="AY3838" s="12"/>
      <c r="AZ3838" s="12"/>
      <c r="BA3838" s="12"/>
      <c r="BB3838" s="12"/>
      <c r="BC3838" s="12"/>
      <c r="BD3838" s="12"/>
      <c r="BE3838" s="12"/>
      <c r="BF3838" s="12"/>
      <c r="BG3838" s="12"/>
      <c r="BH3838" s="12"/>
      <c r="BI3838" s="12"/>
      <c r="BJ3838" s="13"/>
      <c r="BK3838" s="13"/>
      <c r="BL3838" s="13"/>
      <c r="BM3838" s="13"/>
      <c r="BN3838" s="13"/>
    </row>
    <row r="3839" spans="1:66" x14ac:dyDescent="0.25">
      <c r="A3839" s="10"/>
      <c r="B3839" s="10"/>
      <c r="C3839" s="10"/>
      <c r="D3839" s="18"/>
      <c r="E3839" s="10"/>
      <c r="F3839" s="10"/>
      <c r="G3839" s="10"/>
      <c r="H3839" s="10"/>
      <c r="I3839" s="10"/>
      <c r="J3839" s="10"/>
      <c r="K3839" s="11"/>
      <c r="L3839" s="11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2"/>
      <c r="AS3839" s="12"/>
      <c r="AT3839" s="12"/>
      <c r="AU3839" s="12"/>
      <c r="AV3839" s="12"/>
      <c r="AW3839" s="12"/>
      <c r="AX3839" s="12"/>
      <c r="AY3839" s="12"/>
      <c r="AZ3839" s="12"/>
      <c r="BA3839" s="12"/>
      <c r="BB3839" s="12"/>
      <c r="BC3839" s="12"/>
      <c r="BD3839" s="12"/>
      <c r="BE3839" s="12"/>
      <c r="BF3839" s="12"/>
      <c r="BG3839" s="12"/>
      <c r="BH3839" s="12"/>
      <c r="BI3839" s="12"/>
      <c r="BJ3839" s="13"/>
      <c r="BK3839" s="13"/>
      <c r="BL3839" s="13"/>
      <c r="BM3839" s="13"/>
      <c r="BN3839" s="13"/>
    </row>
    <row r="3840" spans="1:66" x14ac:dyDescent="0.25">
      <c r="A3840" s="10"/>
      <c r="B3840" s="10"/>
      <c r="C3840" s="10"/>
      <c r="D3840" s="18"/>
      <c r="E3840" s="10"/>
      <c r="F3840" s="10"/>
      <c r="G3840" s="10"/>
      <c r="H3840" s="10"/>
      <c r="I3840" s="10"/>
      <c r="J3840" s="10"/>
      <c r="K3840" s="11"/>
      <c r="L3840" s="11"/>
      <c r="M3840" s="12"/>
      <c r="N3840" s="12"/>
      <c r="O3840" s="12"/>
      <c r="P3840" s="12"/>
      <c r="Q3840" s="12"/>
      <c r="R3840" s="12"/>
      <c r="S3840" s="12"/>
      <c r="T3840" s="12"/>
      <c r="U3840" s="12"/>
      <c r="V3840" s="12"/>
      <c r="W3840" s="12"/>
      <c r="X3840" s="12"/>
      <c r="Y3840" s="12"/>
      <c r="Z3840" s="12"/>
      <c r="AA3840" s="12"/>
      <c r="AB3840" s="12"/>
      <c r="AC3840" s="12"/>
      <c r="AD3840" s="12"/>
      <c r="AE3840" s="12"/>
      <c r="AF3840" s="12"/>
      <c r="AG3840" s="12"/>
      <c r="AH3840" s="12"/>
      <c r="AI3840" s="12"/>
      <c r="AJ3840" s="12"/>
      <c r="AK3840" s="12"/>
      <c r="AL3840" s="12"/>
      <c r="AM3840" s="12"/>
      <c r="AN3840" s="12"/>
      <c r="AO3840" s="12"/>
      <c r="AP3840" s="12"/>
      <c r="AQ3840" s="12"/>
      <c r="AR3840" s="12"/>
      <c r="AS3840" s="12"/>
      <c r="AT3840" s="12"/>
      <c r="AU3840" s="12"/>
      <c r="AV3840" s="12"/>
      <c r="AW3840" s="12"/>
      <c r="AX3840" s="12"/>
      <c r="AY3840" s="12"/>
      <c r="AZ3840" s="12"/>
      <c r="BA3840" s="12"/>
      <c r="BB3840" s="12"/>
      <c r="BC3840" s="12"/>
      <c r="BD3840" s="12"/>
      <c r="BE3840" s="12"/>
      <c r="BF3840" s="12"/>
      <c r="BG3840" s="12"/>
      <c r="BH3840" s="12"/>
      <c r="BI3840" s="12"/>
      <c r="BJ3840" s="13"/>
      <c r="BK3840" s="13"/>
      <c r="BL3840" s="13"/>
      <c r="BM3840" s="13"/>
      <c r="BN3840" s="13"/>
    </row>
    <row r="3841" spans="1:66" x14ac:dyDescent="0.25">
      <c r="A3841" s="10"/>
      <c r="B3841" s="10"/>
      <c r="C3841" s="10"/>
      <c r="D3841" s="18"/>
      <c r="E3841" s="10"/>
      <c r="F3841" s="10"/>
      <c r="G3841" s="10"/>
      <c r="H3841" s="10"/>
      <c r="I3841" s="10"/>
      <c r="J3841" s="10"/>
      <c r="K3841" s="11"/>
      <c r="L3841" s="11"/>
      <c r="M3841" s="12"/>
      <c r="N3841" s="12"/>
      <c r="O3841" s="12"/>
      <c r="P3841" s="12"/>
      <c r="Q3841" s="12"/>
      <c r="R3841" s="12"/>
      <c r="S3841" s="12"/>
      <c r="T3841" s="12"/>
      <c r="U3841" s="12"/>
      <c r="V3841" s="12"/>
      <c r="W3841" s="12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2"/>
      <c r="AS3841" s="12"/>
      <c r="AT3841" s="12"/>
      <c r="AU3841" s="12"/>
      <c r="AV3841" s="12"/>
      <c r="AW3841" s="12"/>
      <c r="AX3841" s="12"/>
      <c r="AY3841" s="12"/>
      <c r="AZ3841" s="12"/>
      <c r="BA3841" s="12"/>
      <c r="BB3841" s="12"/>
      <c r="BC3841" s="12"/>
      <c r="BD3841" s="12"/>
      <c r="BE3841" s="12"/>
      <c r="BF3841" s="12"/>
      <c r="BG3841" s="12"/>
      <c r="BH3841" s="12"/>
      <c r="BI3841" s="12"/>
      <c r="BJ3841" s="13"/>
      <c r="BK3841" s="13"/>
      <c r="BL3841" s="13"/>
      <c r="BM3841" s="13"/>
      <c r="BN3841" s="13"/>
    </row>
    <row r="3842" spans="1:66" x14ac:dyDescent="0.25">
      <c r="A3842" s="10"/>
      <c r="B3842" s="10"/>
      <c r="C3842" s="10"/>
      <c r="D3842" s="18"/>
      <c r="E3842" s="10"/>
      <c r="F3842" s="10"/>
      <c r="G3842" s="10"/>
      <c r="H3842" s="10"/>
      <c r="I3842" s="10"/>
      <c r="J3842" s="10"/>
      <c r="K3842" s="11"/>
      <c r="L3842" s="11"/>
      <c r="M3842" s="12"/>
      <c r="N3842" s="12"/>
      <c r="O3842" s="12"/>
      <c r="P3842" s="12"/>
      <c r="Q3842" s="12"/>
      <c r="R3842" s="12"/>
      <c r="S3842" s="12"/>
      <c r="T3842" s="12"/>
      <c r="U3842" s="12"/>
      <c r="V3842" s="12"/>
      <c r="W3842" s="12"/>
      <c r="X3842" s="12"/>
      <c r="Y3842" s="12"/>
      <c r="Z3842" s="12"/>
      <c r="AA3842" s="12"/>
      <c r="AB3842" s="12"/>
      <c r="AC3842" s="12"/>
      <c r="AD3842" s="12"/>
      <c r="AE3842" s="12"/>
      <c r="AF3842" s="12"/>
      <c r="AG3842" s="12"/>
      <c r="AH3842" s="12"/>
      <c r="AI3842" s="12"/>
      <c r="AJ3842" s="12"/>
      <c r="AK3842" s="12"/>
      <c r="AL3842" s="12"/>
      <c r="AM3842" s="12"/>
      <c r="AN3842" s="12"/>
      <c r="AO3842" s="12"/>
      <c r="AP3842" s="12"/>
      <c r="AQ3842" s="12"/>
      <c r="AR3842" s="12"/>
      <c r="AS3842" s="12"/>
      <c r="AT3842" s="12"/>
      <c r="AU3842" s="12"/>
      <c r="AV3842" s="12"/>
      <c r="AW3842" s="12"/>
      <c r="AX3842" s="12"/>
      <c r="AY3842" s="12"/>
      <c r="AZ3842" s="12"/>
      <c r="BA3842" s="12"/>
      <c r="BB3842" s="12"/>
      <c r="BC3842" s="12"/>
      <c r="BD3842" s="12"/>
      <c r="BE3842" s="12"/>
      <c r="BF3842" s="12"/>
      <c r="BG3842" s="12"/>
      <c r="BH3842" s="12"/>
      <c r="BI3842" s="12"/>
      <c r="BJ3842" s="13"/>
      <c r="BK3842" s="13"/>
      <c r="BL3842" s="13"/>
      <c r="BM3842" s="13"/>
      <c r="BN3842" s="13"/>
    </row>
    <row r="3843" spans="1:66" x14ac:dyDescent="0.25">
      <c r="A3843" s="10"/>
      <c r="B3843" s="10"/>
      <c r="C3843" s="10"/>
      <c r="D3843" s="18"/>
      <c r="E3843" s="10"/>
      <c r="F3843" s="10"/>
      <c r="G3843" s="10"/>
      <c r="H3843" s="10"/>
      <c r="I3843" s="10"/>
      <c r="J3843" s="10"/>
      <c r="K3843" s="11"/>
      <c r="L3843" s="11"/>
      <c r="M3843" s="12"/>
      <c r="N3843" s="12"/>
      <c r="O3843" s="12"/>
      <c r="P3843" s="12"/>
      <c r="Q3843" s="12"/>
      <c r="R3843" s="12"/>
      <c r="S3843" s="12"/>
      <c r="T3843" s="12"/>
      <c r="U3843" s="12"/>
      <c r="V3843" s="12"/>
      <c r="W3843" s="12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2"/>
      <c r="AS3843" s="12"/>
      <c r="AT3843" s="12"/>
      <c r="AU3843" s="12"/>
      <c r="AV3843" s="12"/>
      <c r="AW3843" s="12"/>
      <c r="AX3843" s="12"/>
      <c r="AY3843" s="12"/>
      <c r="AZ3843" s="12"/>
      <c r="BA3843" s="12"/>
      <c r="BB3843" s="12"/>
      <c r="BC3843" s="12"/>
      <c r="BD3843" s="12"/>
      <c r="BE3843" s="12"/>
      <c r="BF3843" s="12"/>
      <c r="BG3843" s="12"/>
      <c r="BH3843" s="12"/>
      <c r="BI3843" s="12"/>
      <c r="BJ3843" s="13"/>
      <c r="BK3843" s="13"/>
      <c r="BL3843" s="13"/>
      <c r="BM3843" s="13"/>
      <c r="BN3843" s="13"/>
    </row>
    <row r="3844" spans="1:66" x14ac:dyDescent="0.25">
      <c r="A3844" s="10"/>
      <c r="B3844" s="10"/>
      <c r="C3844" s="10"/>
      <c r="D3844" s="18"/>
      <c r="E3844" s="10"/>
      <c r="F3844" s="10"/>
      <c r="G3844" s="10"/>
      <c r="H3844" s="10"/>
      <c r="I3844" s="10"/>
      <c r="J3844" s="10"/>
      <c r="K3844" s="11"/>
      <c r="L3844" s="11"/>
      <c r="M3844" s="12"/>
      <c r="N3844" s="12"/>
      <c r="O3844" s="12"/>
      <c r="P3844" s="12"/>
      <c r="Q3844" s="12"/>
      <c r="R3844" s="12"/>
      <c r="S3844" s="12"/>
      <c r="T3844" s="12"/>
      <c r="U3844" s="12"/>
      <c r="V3844" s="12"/>
      <c r="W3844" s="12"/>
      <c r="X3844" s="12"/>
      <c r="Y3844" s="12"/>
      <c r="Z3844" s="12"/>
      <c r="AA3844" s="12"/>
      <c r="AB3844" s="12"/>
      <c r="AC3844" s="12"/>
      <c r="AD3844" s="12"/>
      <c r="AE3844" s="12"/>
      <c r="AF3844" s="12"/>
      <c r="AG3844" s="12"/>
      <c r="AH3844" s="12"/>
      <c r="AI3844" s="12"/>
      <c r="AJ3844" s="12"/>
      <c r="AK3844" s="12"/>
      <c r="AL3844" s="12"/>
      <c r="AM3844" s="12"/>
      <c r="AN3844" s="12"/>
      <c r="AO3844" s="12"/>
      <c r="AP3844" s="12"/>
      <c r="AQ3844" s="12"/>
      <c r="AR3844" s="12"/>
      <c r="AS3844" s="12"/>
      <c r="AT3844" s="12"/>
      <c r="AU3844" s="12"/>
      <c r="AV3844" s="12"/>
      <c r="AW3844" s="12"/>
      <c r="AX3844" s="12"/>
      <c r="AY3844" s="12"/>
      <c r="AZ3844" s="12"/>
      <c r="BA3844" s="12"/>
      <c r="BB3844" s="12"/>
      <c r="BC3844" s="12"/>
      <c r="BD3844" s="12"/>
      <c r="BE3844" s="12"/>
      <c r="BF3844" s="12"/>
      <c r="BG3844" s="12"/>
      <c r="BH3844" s="12"/>
      <c r="BI3844" s="12"/>
      <c r="BJ3844" s="13"/>
      <c r="BK3844" s="13"/>
      <c r="BL3844" s="13"/>
      <c r="BM3844" s="13"/>
      <c r="BN3844" s="13"/>
    </row>
    <row r="3845" spans="1:66" x14ac:dyDescent="0.25">
      <c r="A3845" s="10"/>
      <c r="B3845" s="10"/>
      <c r="C3845" s="10"/>
      <c r="D3845" s="18"/>
      <c r="E3845" s="10"/>
      <c r="F3845" s="10"/>
      <c r="G3845" s="10"/>
      <c r="H3845" s="10"/>
      <c r="I3845" s="10"/>
      <c r="J3845" s="10"/>
      <c r="K3845" s="11"/>
      <c r="L3845" s="11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  <c r="W3845" s="12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2"/>
      <c r="AS3845" s="12"/>
      <c r="AT3845" s="12"/>
      <c r="AU3845" s="12"/>
      <c r="AV3845" s="12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12"/>
      <c r="BG3845" s="12"/>
      <c r="BH3845" s="12"/>
      <c r="BI3845" s="12"/>
      <c r="BJ3845" s="13"/>
      <c r="BK3845" s="13"/>
      <c r="BL3845" s="13"/>
      <c r="BM3845" s="13"/>
      <c r="BN3845" s="13"/>
    </row>
    <row r="3846" spans="1:66" x14ac:dyDescent="0.25">
      <c r="A3846" s="10"/>
      <c r="B3846" s="10"/>
      <c r="C3846" s="10"/>
      <c r="D3846" s="18"/>
      <c r="E3846" s="10"/>
      <c r="F3846" s="10"/>
      <c r="G3846" s="10"/>
      <c r="H3846" s="10"/>
      <c r="I3846" s="10"/>
      <c r="J3846" s="10"/>
      <c r="K3846" s="11"/>
      <c r="L3846" s="11"/>
      <c r="M3846" s="12"/>
      <c r="N3846" s="12"/>
      <c r="O3846" s="12"/>
      <c r="P3846" s="12"/>
      <c r="Q3846" s="12"/>
      <c r="R3846" s="12"/>
      <c r="S3846" s="12"/>
      <c r="T3846" s="12"/>
      <c r="U3846" s="12"/>
      <c r="V3846" s="12"/>
      <c r="W3846" s="12"/>
      <c r="X3846" s="12"/>
      <c r="Y3846" s="12"/>
      <c r="Z3846" s="12"/>
      <c r="AA3846" s="12"/>
      <c r="AB3846" s="12"/>
      <c r="AC3846" s="12"/>
      <c r="AD3846" s="12"/>
      <c r="AE3846" s="12"/>
      <c r="AF3846" s="12"/>
      <c r="AG3846" s="12"/>
      <c r="AH3846" s="12"/>
      <c r="AI3846" s="12"/>
      <c r="AJ3846" s="12"/>
      <c r="AK3846" s="12"/>
      <c r="AL3846" s="12"/>
      <c r="AM3846" s="12"/>
      <c r="AN3846" s="12"/>
      <c r="AO3846" s="12"/>
      <c r="AP3846" s="12"/>
      <c r="AQ3846" s="12"/>
      <c r="AR3846" s="12"/>
      <c r="AS3846" s="12"/>
      <c r="AT3846" s="12"/>
      <c r="AU3846" s="12"/>
      <c r="AV3846" s="12"/>
      <c r="AW3846" s="12"/>
      <c r="AX3846" s="12"/>
      <c r="AY3846" s="12"/>
      <c r="AZ3846" s="12"/>
      <c r="BA3846" s="12"/>
      <c r="BB3846" s="12"/>
      <c r="BC3846" s="12"/>
      <c r="BD3846" s="12"/>
      <c r="BE3846" s="12"/>
      <c r="BF3846" s="12"/>
      <c r="BG3846" s="12"/>
      <c r="BH3846" s="12"/>
      <c r="BI3846" s="12"/>
      <c r="BJ3846" s="13"/>
      <c r="BK3846" s="13"/>
      <c r="BL3846" s="13"/>
      <c r="BM3846" s="13"/>
      <c r="BN3846" s="13"/>
    </row>
    <row r="3847" spans="1:66" x14ac:dyDescent="0.25">
      <c r="A3847" s="10"/>
      <c r="B3847" s="10"/>
      <c r="C3847" s="10"/>
      <c r="D3847" s="18"/>
      <c r="E3847" s="10"/>
      <c r="F3847" s="10"/>
      <c r="G3847" s="10"/>
      <c r="H3847" s="10"/>
      <c r="I3847" s="10"/>
      <c r="J3847" s="10"/>
      <c r="K3847" s="11"/>
      <c r="L3847" s="11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2"/>
      <c r="AS3847" s="12"/>
      <c r="AT3847" s="12"/>
      <c r="AU3847" s="12"/>
      <c r="AV3847" s="12"/>
      <c r="AW3847" s="12"/>
      <c r="AX3847" s="12"/>
      <c r="AY3847" s="12"/>
      <c r="AZ3847" s="12"/>
      <c r="BA3847" s="12"/>
      <c r="BB3847" s="12"/>
      <c r="BC3847" s="12"/>
      <c r="BD3847" s="12"/>
      <c r="BE3847" s="12"/>
      <c r="BF3847" s="12"/>
      <c r="BG3847" s="12"/>
      <c r="BH3847" s="12"/>
      <c r="BI3847" s="12"/>
      <c r="BJ3847" s="13"/>
      <c r="BK3847" s="13"/>
      <c r="BL3847" s="13"/>
      <c r="BM3847" s="13"/>
      <c r="BN3847" s="13"/>
    </row>
    <row r="3848" spans="1:66" x14ac:dyDescent="0.25">
      <c r="A3848" s="10"/>
      <c r="B3848" s="10"/>
      <c r="C3848" s="10"/>
      <c r="D3848" s="18"/>
      <c r="E3848" s="10"/>
      <c r="F3848" s="10"/>
      <c r="G3848" s="10"/>
      <c r="H3848" s="10"/>
      <c r="I3848" s="10"/>
      <c r="J3848" s="10"/>
      <c r="K3848" s="11"/>
      <c r="L3848" s="11"/>
      <c r="M3848" s="12"/>
      <c r="N3848" s="12"/>
      <c r="O3848" s="12"/>
      <c r="P3848" s="12"/>
      <c r="Q3848" s="12"/>
      <c r="R3848" s="12"/>
      <c r="S3848" s="12"/>
      <c r="T3848" s="12"/>
      <c r="U3848" s="12"/>
      <c r="V3848" s="12"/>
      <c r="W3848" s="12"/>
      <c r="X3848" s="12"/>
      <c r="Y3848" s="12"/>
      <c r="Z3848" s="12"/>
      <c r="AA3848" s="12"/>
      <c r="AB3848" s="12"/>
      <c r="AC3848" s="12"/>
      <c r="AD3848" s="12"/>
      <c r="AE3848" s="12"/>
      <c r="AF3848" s="12"/>
      <c r="AG3848" s="12"/>
      <c r="AH3848" s="12"/>
      <c r="AI3848" s="12"/>
      <c r="AJ3848" s="12"/>
      <c r="AK3848" s="12"/>
      <c r="AL3848" s="12"/>
      <c r="AM3848" s="12"/>
      <c r="AN3848" s="12"/>
      <c r="AO3848" s="12"/>
      <c r="AP3848" s="12"/>
      <c r="AQ3848" s="12"/>
      <c r="AR3848" s="12"/>
      <c r="AS3848" s="12"/>
      <c r="AT3848" s="12"/>
      <c r="AU3848" s="12"/>
      <c r="AV3848" s="12"/>
      <c r="AW3848" s="12"/>
      <c r="AX3848" s="12"/>
      <c r="AY3848" s="12"/>
      <c r="AZ3848" s="12"/>
      <c r="BA3848" s="12"/>
      <c r="BB3848" s="12"/>
      <c r="BC3848" s="12"/>
      <c r="BD3848" s="12"/>
      <c r="BE3848" s="12"/>
      <c r="BF3848" s="12"/>
      <c r="BG3848" s="12"/>
      <c r="BH3848" s="12"/>
      <c r="BI3848" s="12"/>
      <c r="BJ3848" s="13"/>
      <c r="BK3848" s="13"/>
      <c r="BL3848" s="13"/>
      <c r="BM3848" s="13"/>
      <c r="BN3848" s="13"/>
    </row>
    <row r="3849" spans="1:66" x14ac:dyDescent="0.25">
      <c r="A3849" s="10"/>
      <c r="B3849" s="10"/>
      <c r="C3849" s="10"/>
      <c r="D3849" s="18"/>
      <c r="E3849" s="10"/>
      <c r="F3849" s="10"/>
      <c r="G3849" s="10"/>
      <c r="H3849" s="10"/>
      <c r="I3849" s="10"/>
      <c r="J3849" s="10"/>
      <c r="K3849" s="11"/>
      <c r="L3849" s="11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2"/>
      <c r="AS3849" s="12"/>
      <c r="AT3849" s="12"/>
      <c r="AU3849" s="12"/>
      <c r="AV3849" s="12"/>
      <c r="AW3849" s="12"/>
      <c r="AX3849" s="12"/>
      <c r="AY3849" s="12"/>
      <c r="AZ3849" s="12"/>
      <c r="BA3849" s="12"/>
      <c r="BB3849" s="12"/>
      <c r="BC3849" s="12"/>
      <c r="BD3849" s="12"/>
      <c r="BE3849" s="12"/>
      <c r="BF3849" s="12"/>
      <c r="BG3849" s="12"/>
      <c r="BH3849" s="12"/>
      <c r="BI3849" s="12"/>
      <c r="BJ3849" s="13"/>
      <c r="BK3849" s="13"/>
      <c r="BL3849" s="13"/>
      <c r="BM3849" s="13"/>
      <c r="BN3849" s="13"/>
    </row>
    <row r="3850" spans="1:66" x14ac:dyDescent="0.25">
      <c r="A3850" s="10"/>
      <c r="B3850" s="10"/>
      <c r="C3850" s="10"/>
      <c r="D3850" s="18"/>
      <c r="E3850" s="10"/>
      <c r="F3850" s="10"/>
      <c r="G3850" s="10"/>
      <c r="H3850" s="10"/>
      <c r="I3850" s="10"/>
      <c r="J3850" s="10"/>
      <c r="K3850" s="11"/>
      <c r="L3850" s="11"/>
      <c r="M3850" s="12"/>
      <c r="N3850" s="12"/>
      <c r="O3850" s="12"/>
      <c r="P3850" s="12"/>
      <c r="Q3850" s="12"/>
      <c r="R3850" s="12"/>
      <c r="S3850" s="12"/>
      <c r="T3850" s="12"/>
      <c r="U3850" s="12"/>
      <c r="V3850" s="12"/>
      <c r="W3850" s="12"/>
      <c r="X3850" s="12"/>
      <c r="Y3850" s="12"/>
      <c r="Z3850" s="12"/>
      <c r="AA3850" s="12"/>
      <c r="AB3850" s="12"/>
      <c r="AC3850" s="12"/>
      <c r="AD3850" s="12"/>
      <c r="AE3850" s="12"/>
      <c r="AF3850" s="12"/>
      <c r="AG3850" s="12"/>
      <c r="AH3850" s="12"/>
      <c r="AI3850" s="12"/>
      <c r="AJ3850" s="12"/>
      <c r="AK3850" s="12"/>
      <c r="AL3850" s="12"/>
      <c r="AM3850" s="12"/>
      <c r="AN3850" s="12"/>
      <c r="AO3850" s="12"/>
      <c r="AP3850" s="12"/>
      <c r="AQ3850" s="12"/>
      <c r="AR3850" s="12"/>
      <c r="AS3850" s="12"/>
      <c r="AT3850" s="12"/>
      <c r="AU3850" s="12"/>
      <c r="AV3850" s="12"/>
      <c r="AW3850" s="12"/>
      <c r="AX3850" s="12"/>
      <c r="AY3850" s="12"/>
      <c r="AZ3850" s="12"/>
      <c r="BA3850" s="12"/>
      <c r="BB3850" s="12"/>
      <c r="BC3850" s="12"/>
      <c r="BD3850" s="12"/>
      <c r="BE3850" s="12"/>
      <c r="BF3850" s="12"/>
      <c r="BG3850" s="12"/>
      <c r="BH3850" s="12"/>
      <c r="BI3850" s="12"/>
      <c r="BJ3850" s="13"/>
      <c r="BK3850" s="13"/>
      <c r="BL3850" s="13"/>
      <c r="BM3850" s="13"/>
      <c r="BN3850" s="13"/>
    </row>
    <row r="3851" spans="1:66" x14ac:dyDescent="0.25">
      <c r="A3851" s="10"/>
      <c r="B3851" s="10"/>
      <c r="C3851" s="10"/>
      <c r="D3851" s="18"/>
      <c r="E3851" s="10"/>
      <c r="F3851" s="10"/>
      <c r="G3851" s="10"/>
      <c r="H3851" s="10"/>
      <c r="I3851" s="10"/>
      <c r="J3851" s="10"/>
      <c r="K3851" s="11"/>
      <c r="L3851" s="11"/>
      <c r="M3851" s="12"/>
      <c r="N3851" s="12"/>
      <c r="O3851" s="12"/>
      <c r="P3851" s="12"/>
      <c r="Q3851" s="12"/>
      <c r="R3851" s="12"/>
      <c r="S3851" s="12"/>
      <c r="T3851" s="12"/>
      <c r="U3851" s="12"/>
      <c r="V3851" s="12"/>
      <c r="W3851" s="12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2"/>
      <c r="AS3851" s="12"/>
      <c r="AT3851" s="12"/>
      <c r="AU3851" s="12"/>
      <c r="AV3851" s="12"/>
      <c r="AW3851" s="12"/>
      <c r="AX3851" s="12"/>
      <c r="AY3851" s="12"/>
      <c r="AZ3851" s="12"/>
      <c r="BA3851" s="12"/>
      <c r="BB3851" s="12"/>
      <c r="BC3851" s="12"/>
      <c r="BD3851" s="12"/>
      <c r="BE3851" s="12"/>
      <c r="BF3851" s="12"/>
      <c r="BG3851" s="12"/>
      <c r="BH3851" s="12"/>
      <c r="BI3851" s="12"/>
      <c r="BJ3851" s="13"/>
      <c r="BK3851" s="13"/>
      <c r="BL3851" s="13"/>
      <c r="BM3851" s="13"/>
      <c r="BN3851" s="13"/>
    </row>
    <row r="3852" spans="1:66" x14ac:dyDescent="0.25">
      <c r="A3852" s="10"/>
      <c r="B3852" s="10"/>
      <c r="C3852" s="10"/>
      <c r="D3852" s="18"/>
      <c r="E3852" s="10"/>
      <c r="F3852" s="10"/>
      <c r="G3852" s="10"/>
      <c r="H3852" s="10"/>
      <c r="I3852" s="10"/>
      <c r="J3852" s="10"/>
      <c r="K3852" s="11"/>
      <c r="L3852" s="11"/>
      <c r="M3852" s="12"/>
      <c r="N3852" s="12"/>
      <c r="O3852" s="12"/>
      <c r="P3852" s="12"/>
      <c r="Q3852" s="12"/>
      <c r="R3852" s="12"/>
      <c r="S3852" s="12"/>
      <c r="T3852" s="12"/>
      <c r="U3852" s="12"/>
      <c r="V3852" s="12"/>
      <c r="W3852" s="12"/>
      <c r="X3852" s="12"/>
      <c r="Y3852" s="12"/>
      <c r="Z3852" s="12"/>
      <c r="AA3852" s="12"/>
      <c r="AB3852" s="12"/>
      <c r="AC3852" s="12"/>
      <c r="AD3852" s="12"/>
      <c r="AE3852" s="12"/>
      <c r="AF3852" s="12"/>
      <c r="AG3852" s="12"/>
      <c r="AH3852" s="12"/>
      <c r="AI3852" s="12"/>
      <c r="AJ3852" s="12"/>
      <c r="AK3852" s="12"/>
      <c r="AL3852" s="12"/>
      <c r="AM3852" s="12"/>
      <c r="AN3852" s="12"/>
      <c r="AO3852" s="12"/>
      <c r="AP3852" s="12"/>
      <c r="AQ3852" s="12"/>
      <c r="AR3852" s="12"/>
      <c r="AS3852" s="12"/>
      <c r="AT3852" s="12"/>
      <c r="AU3852" s="12"/>
      <c r="AV3852" s="12"/>
      <c r="AW3852" s="12"/>
      <c r="AX3852" s="12"/>
      <c r="AY3852" s="12"/>
      <c r="AZ3852" s="12"/>
      <c r="BA3852" s="12"/>
      <c r="BB3852" s="12"/>
      <c r="BC3852" s="12"/>
      <c r="BD3852" s="12"/>
      <c r="BE3852" s="12"/>
      <c r="BF3852" s="12"/>
      <c r="BG3852" s="12"/>
      <c r="BH3852" s="12"/>
      <c r="BI3852" s="12"/>
      <c r="BJ3852" s="13"/>
      <c r="BK3852" s="13"/>
      <c r="BL3852" s="13"/>
      <c r="BM3852" s="13"/>
      <c r="BN3852" s="13"/>
    </row>
    <row r="3853" spans="1:66" x14ac:dyDescent="0.25">
      <c r="A3853" s="10"/>
      <c r="B3853" s="10"/>
      <c r="C3853" s="10"/>
      <c r="D3853" s="18"/>
      <c r="E3853" s="10"/>
      <c r="F3853" s="10"/>
      <c r="G3853" s="10"/>
      <c r="H3853" s="10"/>
      <c r="I3853" s="10"/>
      <c r="J3853" s="10"/>
      <c r="K3853" s="11"/>
      <c r="L3853" s="11"/>
      <c r="M3853" s="12"/>
      <c r="N3853" s="12"/>
      <c r="O3853" s="12"/>
      <c r="P3853" s="12"/>
      <c r="Q3853" s="12"/>
      <c r="R3853" s="12"/>
      <c r="S3853" s="12"/>
      <c r="T3853" s="12"/>
      <c r="U3853" s="12"/>
      <c r="V3853" s="12"/>
      <c r="W3853" s="12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2"/>
      <c r="AS3853" s="12"/>
      <c r="AT3853" s="12"/>
      <c r="AU3853" s="12"/>
      <c r="AV3853" s="12"/>
      <c r="AW3853" s="12"/>
      <c r="AX3853" s="12"/>
      <c r="AY3853" s="12"/>
      <c r="AZ3853" s="12"/>
      <c r="BA3853" s="12"/>
      <c r="BB3853" s="12"/>
      <c r="BC3853" s="12"/>
      <c r="BD3853" s="12"/>
      <c r="BE3853" s="12"/>
      <c r="BF3853" s="12"/>
      <c r="BG3853" s="12"/>
      <c r="BH3853" s="12"/>
      <c r="BI3853" s="12"/>
      <c r="BJ3853" s="13"/>
      <c r="BK3853" s="13"/>
      <c r="BL3853" s="13"/>
      <c r="BM3853" s="13"/>
      <c r="BN3853" s="13"/>
    </row>
    <row r="3854" spans="1:66" x14ac:dyDescent="0.25">
      <c r="A3854" s="10"/>
      <c r="B3854" s="10"/>
      <c r="C3854" s="10"/>
      <c r="D3854" s="18"/>
      <c r="E3854" s="10"/>
      <c r="F3854" s="10"/>
      <c r="G3854" s="10"/>
      <c r="H3854" s="10"/>
      <c r="I3854" s="10"/>
      <c r="J3854" s="10"/>
      <c r="K3854" s="11"/>
      <c r="L3854" s="11"/>
      <c r="M3854" s="12"/>
      <c r="N3854" s="12"/>
      <c r="O3854" s="12"/>
      <c r="P3854" s="12"/>
      <c r="Q3854" s="12"/>
      <c r="R3854" s="12"/>
      <c r="S3854" s="12"/>
      <c r="T3854" s="12"/>
      <c r="U3854" s="12"/>
      <c r="V3854" s="12"/>
      <c r="W3854" s="12"/>
      <c r="X3854" s="12"/>
      <c r="Y3854" s="12"/>
      <c r="Z3854" s="12"/>
      <c r="AA3854" s="12"/>
      <c r="AB3854" s="12"/>
      <c r="AC3854" s="12"/>
      <c r="AD3854" s="12"/>
      <c r="AE3854" s="12"/>
      <c r="AF3854" s="12"/>
      <c r="AG3854" s="12"/>
      <c r="AH3854" s="12"/>
      <c r="AI3854" s="12"/>
      <c r="AJ3854" s="12"/>
      <c r="AK3854" s="12"/>
      <c r="AL3854" s="12"/>
      <c r="AM3854" s="12"/>
      <c r="AN3854" s="12"/>
      <c r="AO3854" s="12"/>
      <c r="AP3854" s="12"/>
      <c r="AQ3854" s="12"/>
      <c r="AR3854" s="12"/>
      <c r="AS3854" s="12"/>
      <c r="AT3854" s="12"/>
      <c r="AU3854" s="12"/>
      <c r="AV3854" s="12"/>
      <c r="AW3854" s="12"/>
      <c r="AX3854" s="12"/>
      <c r="AY3854" s="12"/>
      <c r="AZ3854" s="12"/>
      <c r="BA3854" s="12"/>
      <c r="BB3854" s="12"/>
      <c r="BC3854" s="12"/>
      <c r="BD3854" s="12"/>
      <c r="BE3854" s="12"/>
      <c r="BF3854" s="12"/>
      <c r="BG3854" s="12"/>
      <c r="BH3854" s="12"/>
      <c r="BI3854" s="12"/>
      <c r="BJ3854" s="13"/>
      <c r="BK3854" s="13"/>
      <c r="BL3854" s="13"/>
      <c r="BM3854" s="13"/>
      <c r="BN3854" s="13"/>
    </row>
    <row r="3855" spans="1:66" x14ac:dyDescent="0.25">
      <c r="A3855" s="10"/>
      <c r="B3855" s="10"/>
      <c r="C3855" s="10"/>
      <c r="D3855" s="18"/>
      <c r="E3855" s="10"/>
      <c r="F3855" s="10"/>
      <c r="G3855" s="10"/>
      <c r="H3855" s="10"/>
      <c r="I3855" s="10"/>
      <c r="J3855" s="10"/>
      <c r="K3855" s="11"/>
      <c r="L3855" s="11"/>
      <c r="M3855" s="12"/>
      <c r="N3855" s="12"/>
      <c r="O3855" s="12"/>
      <c r="P3855" s="12"/>
      <c r="Q3855" s="12"/>
      <c r="R3855" s="12"/>
      <c r="S3855" s="12"/>
      <c r="T3855" s="12"/>
      <c r="U3855" s="12"/>
      <c r="V3855" s="12"/>
      <c r="W3855" s="12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2"/>
      <c r="AS3855" s="12"/>
      <c r="AT3855" s="12"/>
      <c r="AU3855" s="12"/>
      <c r="AV3855" s="12"/>
      <c r="AW3855" s="12"/>
      <c r="AX3855" s="12"/>
      <c r="AY3855" s="12"/>
      <c r="AZ3855" s="12"/>
      <c r="BA3855" s="12"/>
      <c r="BB3855" s="12"/>
      <c r="BC3855" s="12"/>
      <c r="BD3855" s="12"/>
      <c r="BE3855" s="12"/>
      <c r="BF3855" s="12"/>
      <c r="BG3855" s="12"/>
      <c r="BH3855" s="12"/>
      <c r="BI3855" s="12"/>
      <c r="BJ3855" s="13"/>
      <c r="BK3855" s="13"/>
      <c r="BL3855" s="13"/>
      <c r="BM3855" s="13"/>
      <c r="BN3855" s="13"/>
    </row>
    <row r="3856" spans="1:66" x14ac:dyDescent="0.25">
      <c r="A3856" s="10"/>
      <c r="B3856" s="10"/>
      <c r="C3856" s="10"/>
      <c r="D3856" s="18"/>
      <c r="E3856" s="10"/>
      <c r="F3856" s="10"/>
      <c r="G3856" s="10"/>
      <c r="H3856" s="10"/>
      <c r="I3856" s="10"/>
      <c r="J3856" s="10"/>
      <c r="K3856" s="11"/>
      <c r="L3856" s="11"/>
      <c r="M3856" s="12"/>
      <c r="N3856" s="12"/>
      <c r="O3856" s="12"/>
      <c r="P3856" s="12"/>
      <c r="Q3856" s="12"/>
      <c r="R3856" s="12"/>
      <c r="S3856" s="12"/>
      <c r="T3856" s="12"/>
      <c r="U3856" s="12"/>
      <c r="V3856" s="12"/>
      <c r="W3856" s="12"/>
      <c r="X3856" s="12"/>
      <c r="Y3856" s="12"/>
      <c r="Z3856" s="12"/>
      <c r="AA3856" s="12"/>
      <c r="AB3856" s="12"/>
      <c r="AC3856" s="12"/>
      <c r="AD3856" s="12"/>
      <c r="AE3856" s="12"/>
      <c r="AF3856" s="12"/>
      <c r="AG3856" s="12"/>
      <c r="AH3856" s="12"/>
      <c r="AI3856" s="12"/>
      <c r="AJ3856" s="12"/>
      <c r="AK3856" s="12"/>
      <c r="AL3856" s="12"/>
      <c r="AM3856" s="12"/>
      <c r="AN3856" s="12"/>
      <c r="AO3856" s="12"/>
      <c r="AP3856" s="12"/>
      <c r="AQ3856" s="12"/>
      <c r="AR3856" s="12"/>
      <c r="AS3856" s="12"/>
      <c r="AT3856" s="12"/>
      <c r="AU3856" s="12"/>
      <c r="AV3856" s="12"/>
      <c r="AW3856" s="12"/>
      <c r="AX3856" s="12"/>
      <c r="AY3856" s="12"/>
      <c r="AZ3856" s="12"/>
      <c r="BA3856" s="12"/>
      <c r="BB3856" s="12"/>
      <c r="BC3856" s="12"/>
      <c r="BD3856" s="12"/>
      <c r="BE3856" s="12"/>
      <c r="BF3856" s="12"/>
      <c r="BG3856" s="12"/>
      <c r="BH3856" s="12"/>
      <c r="BI3856" s="12"/>
      <c r="BJ3856" s="13"/>
      <c r="BK3856" s="13"/>
      <c r="BL3856" s="13"/>
      <c r="BM3856" s="13"/>
      <c r="BN3856" s="13"/>
    </row>
    <row r="3857" spans="1:66" x14ac:dyDescent="0.25">
      <c r="A3857" s="10"/>
      <c r="B3857" s="10"/>
      <c r="C3857" s="10"/>
      <c r="D3857" s="18"/>
      <c r="E3857" s="10"/>
      <c r="F3857" s="10"/>
      <c r="G3857" s="10"/>
      <c r="H3857" s="10"/>
      <c r="I3857" s="10"/>
      <c r="J3857" s="10"/>
      <c r="K3857" s="11"/>
      <c r="L3857" s="11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2"/>
      <c r="AS3857" s="12"/>
      <c r="AT3857" s="12"/>
      <c r="AU3857" s="12"/>
      <c r="AV3857" s="12"/>
      <c r="AW3857" s="12"/>
      <c r="AX3857" s="12"/>
      <c r="AY3857" s="12"/>
      <c r="AZ3857" s="12"/>
      <c r="BA3857" s="12"/>
      <c r="BB3857" s="12"/>
      <c r="BC3857" s="12"/>
      <c r="BD3857" s="12"/>
      <c r="BE3857" s="12"/>
      <c r="BF3857" s="12"/>
      <c r="BG3857" s="12"/>
      <c r="BH3857" s="12"/>
      <c r="BI3857" s="12"/>
      <c r="BJ3857" s="13"/>
      <c r="BK3857" s="13"/>
      <c r="BL3857" s="13"/>
      <c r="BM3857" s="13"/>
      <c r="BN3857" s="13"/>
    </row>
    <row r="3858" spans="1:66" x14ac:dyDescent="0.25">
      <c r="A3858" s="10"/>
      <c r="B3858" s="10"/>
      <c r="C3858" s="10"/>
      <c r="D3858" s="18"/>
      <c r="E3858" s="10"/>
      <c r="F3858" s="10"/>
      <c r="G3858" s="10"/>
      <c r="H3858" s="10"/>
      <c r="I3858" s="10"/>
      <c r="J3858" s="10"/>
      <c r="K3858" s="11"/>
      <c r="L3858" s="11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  <c r="W3858" s="12"/>
      <c r="X3858" s="12"/>
      <c r="Y3858" s="12"/>
      <c r="Z3858" s="12"/>
      <c r="AA3858" s="12"/>
      <c r="AB3858" s="12"/>
      <c r="AC3858" s="12"/>
      <c r="AD3858" s="12"/>
      <c r="AE3858" s="12"/>
      <c r="AF3858" s="12"/>
      <c r="AG3858" s="12"/>
      <c r="AH3858" s="12"/>
      <c r="AI3858" s="12"/>
      <c r="AJ3858" s="12"/>
      <c r="AK3858" s="12"/>
      <c r="AL3858" s="12"/>
      <c r="AM3858" s="12"/>
      <c r="AN3858" s="12"/>
      <c r="AO3858" s="12"/>
      <c r="AP3858" s="12"/>
      <c r="AQ3858" s="12"/>
      <c r="AR3858" s="12"/>
      <c r="AS3858" s="12"/>
      <c r="AT3858" s="12"/>
      <c r="AU3858" s="12"/>
      <c r="AV3858" s="12"/>
      <c r="AW3858" s="12"/>
      <c r="AX3858" s="12"/>
      <c r="AY3858" s="12"/>
      <c r="AZ3858" s="12"/>
      <c r="BA3858" s="12"/>
      <c r="BB3858" s="12"/>
      <c r="BC3858" s="12"/>
      <c r="BD3858" s="12"/>
      <c r="BE3858" s="12"/>
      <c r="BF3858" s="12"/>
      <c r="BG3858" s="12"/>
      <c r="BH3858" s="12"/>
      <c r="BI3858" s="12"/>
      <c r="BJ3858" s="13"/>
      <c r="BK3858" s="13"/>
      <c r="BL3858" s="13"/>
      <c r="BM3858" s="13"/>
      <c r="BN3858" s="13"/>
    </row>
    <row r="3859" spans="1:66" x14ac:dyDescent="0.25">
      <c r="A3859" s="10"/>
      <c r="B3859" s="10"/>
      <c r="C3859" s="10"/>
      <c r="D3859" s="18"/>
      <c r="E3859" s="10"/>
      <c r="F3859" s="10"/>
      <c r="G3859" s="10"/>
      <c r="H3859" s="10"/>
      <c r="I3859" s="10"/>
      <c r="J3859" s="10"/>
      <c r="K3859" s="11"/>
      <c r="L3859" s="11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  <c r="W3859" s="12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2"/>
      <c r="AS3859" s="12"/>
      <c r="AT3859" s="12"/>
      <c r="AU3859" s="12"/>
      <c r="AV3859" s="12"/>
      <c r="AW3859" s="12"/>
      <c r="AX3859" s="12"/>
      <c r="AY3859" s="12"/>
      <c r="AZ3859" s="12"/>
      <c r="BA3859" s="12"/>
      <c r="BB3859" s="12"/>
      <c r="BC3859" s="12"/>
      <c r="BD3859" s="12"/>
      <c r="BE3859" s="12"/>
      <c r="BF3859" s="12"/>
      <c r="BG3859" s="12"/>
      <c r="BH3859" s="12"/>
      <c r="BI3859" s="12"/>
      <c r="BJ3859" s="13"/>
      <c r="BK3859" s="13"/>
      <c r="BL3859" s="13"/>
      <c r="BM3859" s="13"/>
      <c r="BN3859" s="13"/>
    </row>
    <row r="3860" spans="1:66" x14ac:dyDescent="0.25">
      <c r="A3860" s="10"/>
      <c r="B3860" s="10"/>
      <c r="C3860" s="10"/>
      <c r="D3860" s="18"/>
      <c r="E3860" s="10"/>
      <c r="F3860" s="10"/>
      <c r="G3860" s="10"/>
      <c r="H3860" s="10"/>
      <c r="I3860" s="10"/>
      <c r="J3860" s="10"/>
      <c r="K3860" s="11"/>
      <c r="L3860" s="11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  <c r="W3860" s="12"/>
      <c r="X3860" s="12"/>
      <c r="Y3860" s="12"/>
      <c r="Z3860" s="12"/>
      <c r="AA3860" s="12"/>
      <c r="AB3860" s="12"/>
      <c r="AC3860" s="12"/>
      <c r="AD3860" s="12"/>
      <c r="AE3860" s="12"/>
      <c r="AF3860" s="12"/>
      <c r="AG3860" s="12"/>
      <c r="AH3860" s="12"/>
      <c r="AI3860" s="12"/>
      <c r="AJ3860" s="12"/>
      <c r="AK3860" s="12"/>
      <c r="AL3860" s="12"/>
      <c r="AM3860" s="12"/>
      <c r="AN3860" s="12"/>
      <c r="AO3860" s="12"/>
      <c r="AP3860" s="12"/>
      <c r="AQ3860" s="12"/>
      <c r="AR3860" s="12"/>
      <c r="AS3860" s="12"/>
      <c r="AT3860" s="12"/>
      <c r="AU3860" s="12"/>
      <c r="AV3860" s="12"/>
      <c r="AW3860" s="12"/>
      <c r="AX3860" s="12"/>
      <c r="AY3860" s="12"/>
      <c r="AZ3860" s="12"/>
      <c r="BA3860" s="12"/>
      <c r="BB3860" s="12"/>
      <c r="BC3860" s="12"/>
      <c r="BD3860" s="12"/>
      <c r="BE3860" s="12"/>
      <c r="BF3860" s="12"/>
      <c r="BG3860" s="12"/>
      <c r="BH3860" s="12"/>
      <c r="BI3860" s="12"/>
      <c r="BJ3860" s="13"/>
      <c r="BK3860" s="13"/>
      <c r="BL3860" s="13"/>
      <c r="BM3860" s="13"/>
      <c r="BN3860" s="13"/>
    </row>
    <row r="3861" spans="1:66" x14ac:dyDescent="0.25">
      <c r="A3861" s="10"/>
      <c r="B3861" s="10"/>
      <c r="C3861" s="10"/>
      <c r="D3861" s="18"/>
      <c r="E3861" s="10"/>
      <c r="F3861" s="10"/>
      <c r="G3861" s="10"/>
      <c r="H3861" s="10"/>
      <c r="I3861" s="10"/>
      <c r="J3861" s="10"/>
      <c r="K3861" s="11"/>
      <c r="L3861" s="11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  <c r="W3861" s="12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2"/>
      <c r="AS3861" s="12"/>
      <c r="AT3861" s="12"/>
      <c r="AU3861" s="12"/>
      <c r="AV3861" s="12"/>
      <c r="AW3861" s="12"/>
      <c r="AX3861" s="12"/>
      <c r="AY3861" s="12"/>
      <c r="AZ3861" s="12"/>
      <c r="BA3861" s="12"/>
      <c r="BB3861" s="12"/>
      <c r="BC3861" s="12"/>
      <c r="BD3861" s="12"/>
      <c r="BE3861" s="12"/>
      <c r="BF3861" s="12"/>
      <c r="BG3861" s="12"/>
      <c r="BH3861" s="12"/>
      <c r="BI3861" s="12"/>
      <c r="BJ3861" s="13"/>
      <c r="BK3861" s="13"/>
      <c r="BL3861" s="13"/>
      <c r="BM3861" s="13"/>
      <c r="BN3861" s="13"/>
    </row>
    <row r="3862" spans="1:66" x14ac:dyDescent="0.25">
      <c r="A3862" s="10"/>
      <c r="B3862" s="10"/>
      <c r="C3862" s="10"/>
      <c r="D3862" s="18"/>
      <c r="E3862" s="10"/>
      <c r="F3862" s="10"/>
      <c r="G3862" s="10"/>
      <c r="H3862" s="10"/>
      <c r="I3862" s="10"/>
      <c r="J3862" s="10"/>
      <c r="K3862" s="11"/>
      <c r="L3862" s="11"/>
      <c r="M3862" s="12"/>
      <c r="N3862" s="12"/>
      <c r="O3862" s="12"/>
      <c r="P3862" s="12"/>
      <c r="Q3862" s="12"/>
      <c r="R3862" s="12"/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  <c r="AE3862" s="12"/>
      <c r="AF3862" s="12"/>
      <c r="AG3862" s="12"/>
      <c r="AH3862" s="12"/>
      <c r="AI3862" s="12"/>
      <c r="AJ3862" s="12"/>
      <c r="AK3862" s="12"/>
      <c r="AL3862" s="12"/>
      <c r="AM3862" s="12"/>
      <c r="AN3862" s="12"/>
      <c r="AO3862" s="12"/>
      <c r="AP3862" s="12"/>
      <c r="AQ3862" s="12"/>
      <c r="AR3862" s="12"/>
      <c r="AS3862" s="12"/>
      <c r="AT3862" s="12"/>
      <c r="AU3862" s="12"/>
      <c r="AV3862" s="12"/>
      <c r="AW3862" s="12"/>
      <c r="AX3862" s="12"/>
      <c r="AY3862" s="12"/>
      <c r="AZ3862" s="12"/>
      <c r="BA3862" s="12"/>
      <c r="BB3862" s="12"/>
      <c r="BC3862" s="12"/>
      <c r="BD3862" s="12"/>
      <c r="BE3862" s="12"/>
      <c r="BF3862" s="12"/>
      <c r="BG3862" s="12"/>
      <c r="BH3862" s="12"/>
      <c r="BI3862" s="12"/>
      <c r="BJ3862" s="13"/>
      <c r="BK3862" s="13"/>
      <c r="BL3862" s="13"/>
      <c r="BM3862" s="13"/>
      <c r="BN3862" s="13"/>
    </row>
    <row r="3863" spans="1:66" x14ac:dyDescent="0.25">
      <c r="A3863" s="10"/>
      <c r="B3863" s="10"/>
      <c r="C3863" s="10"/>
      <c r="D3863" s="18"/>
      <c r="E3863" s="10"/>
      <c r="F3863" s="10"/>
      <c r="G3863" s="10"/>
      <c r="H3863" s="10"/>
      <c r="I3863" s="10"/>
      <c r="J3863" s="10"/>
      <c r="K3863" s="11"/>
      <c r="L3863" s="11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2"/>
      <c r="AS3863" s="12"/>
      <c r="AT3863" s="12"/>
      <c r="AU3863" s="12"/>
      <c r="AV3863" s="12"/>
      <c r="AW3863" s="12"/>
      <c r="AX3863" s="12"/>
      <c r="AY3863" s="12"/>
      <c r="AZ3863" s="12"/>
      <c r="BA3863" s="12"/>
      <c r="BB3863" s="12"/>
      <c r="BC3863" s="12"/>
      <c r="BD3863" s="12"/>
      <c r="BE3863" s="12"/>
      <c r="BF3863" s="12"/>
      <c r="BG3863" s="12"/>
      <c r="BH3863" s="12"/>
      <c r="BI3863" s="12"/>
      <c r="BJ3863" s="13"/>
      <c r="BK3863" s="13"/>
      <c r="BL3863" s="13"/>
      <c r="BM3863" s="13"/>
      <c r="BN3863" s="13"/>
    </row>
    <row r="3864" spans="1:66" x14ac:dyDescent="0.25">
      <c r="A3864" s="10"/>
      <c r="B3864" s="10"/>
      <c r="C3864" s="10"/>
      <c r="D3864" s="18"/>
      <c r="E3864" s="10"/>
      <c r="F3864" s="10"/>
      <c r="G3864" s="10"/>
      <c r="H3864" s="10"/>
      <c r="I3864" s="10"/>
      <c r="J3864" s="10"/>
      <c r="K3864" s="11"/>
      <c r="L3864" s="11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  <c r="AE3864" s="12"/>
      <c r="AF3864" s="12"/>
      <c r="AG3864" s="12"/>
      <c r="AH3864" s="12"/>
      <c r="AI3864" s="12"/>
      <c r="AJ3864" s="12"/>
      <c r="AK3864" s="12"/>
      <c r="AL3864" s="12"/>
      <c r="AM3864" s="12"/>
      <c r="AN3864" s="12"/>
      <c r="AO3864" s="12"/>
      <c r="AP3864" s="12"/>
      <c r="AQ3864" s="12"/>
      <c r="AR3864" s="12"/>
      <c r="AS3864" s="12"/>
      <c r="AT3864" s="12"/>
      <c r="AU3864" s="12"/>
      <c r="AV3864" s="12"/>
      <c r="AW3864" s="12"/>
      <c r="AX3864" s="12"/>
      <c r="AY3864" s="12"/>
      <c r="AZ3864" s="12"/>
      <c r="BA3864" s="12"/>
      <c r="BB3864" s="12"/>
      <c r="BC3864" s="12"/>
      <c r="BD3864" s="12"/>
      <c r="BE3864" s="12"/>
      <c r="BF3864" s="12"/>
      <c r="BG3864" s="12"/>
      <c r="BH3864" s="12"/>
      <c r="BI3864" s="12"/>
      <c r="BJ3864" s="13"/>
      <c r="BK3864" s="13"/>
      <c r="BL3864" s="13"/>
      <c r="BM3864" s="13"/>
      <c r="BN3864" s="13"/>
    </row>
    <row r="3865" spans="1:66" x14ac:dyDescent="0.25">
      <c r="A3865" s="10"/>
      <c r="B3865" s="10"/>
      <c r="C3865" s="10"/>
      <c r="D3865" s="18"/>
      <c r="E3865" s="10"/>
      <c r="F3865" s="10"/>
      <c r="G3865" s="10"/>
      <c r="H3865" s="10"/>
      <c r="I3865" s="10"/>
      <c r="J3865" s="10"/>
      <c r="K3865" s="11"/>
      <c r="L3865" s="11"/>
      <c r="M3865" s="12"/>
      <c r="N3865" s="12"/>
      <c r="O3865" s="12"/>
      <c r="P3865" s="12"/>
      <c r="Q3865" s="12"/>
      <c r="R3865" s="12"/>
      <c r="S3865" s="12"/>
      <c r="T3865" s="12"/>
      <c r="U3865" s="12"/>
      <c r="V3865" s="12"/>
      <c r="W3865" s="12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2"/>
      <c r="AS3865" s="12"/>
      <c r="AT3865" s="12"/>
      <c r="AU3865" s="12"/>
      <c r="AV3865" s="12"/>
      <c r="AW3865" s="12"/>
      <c r="AX3865" s="12"/>
      <c r="AY3865" s="12"/>
      <c r="AZ3865" s="12"/>
      <c r="BA3865" s="12"/>
      <c r="BB3865" s="12"/>
      <c r="BC3865" s="12"/>
      <c r="BD3865" s="12"/>
      <c r="BE3865" s="12"/>
      <c r="BF3865" s="12"/>
      <c r="BG3865" s="12"/>
      <c r="BH3865" s="12"/>
      <c r="BI3865" s="12"/>
      <c r="BJ3865" s="13"/>
      <c r="BK3865" s="13"/>
      <c r="BL3865" s="13"/>
      <c r="BM3865" s="13"/>
      <c r="BN3865" s="13"/>
    </row>
    <row r="3866" spans="1:66" x14ac:dyDescent="0.25">
      <c r="A3866" s="10"/>
      <c r="B3866" s="10"/>
      <c r="C3866" s="10"/>
      <c r="D3866" s="18"/>
      <c r="E3866" s="10"/>
      <c r="F3866" s="10"/>
      <c r="G3866" s="10"/>
      <c r="H3866" s="10"/>
      <c r="I3866" s="10"/>
      <c r="J3866" s="10"/>
      <c r="K3866" s="11"/>
      <c r="L3866" s="11"/>
      <c r="M3866" s="12"/>
      <c r="N3866" s="12"/>
      <c r="O3866" s="12"/>
      <c r="P3866" s="12"/>
      <c r="Q3866" s="12"/>
      <c r="R3866" s="12"/>
      <c r="S3866" s="12"/>
      <c r="T3866" s="12"/>
      <c r="U3866" s="12"/>
      <c r="V3866" s="12"/>
      <c r="W3866" s="12"/>
      <c r="X3866" s="12"/>
      <c r="Y3866" s="12"/>
      <c r="Z3866" s="12"/>
      <c r="AA3866" s="12"/>
      <c r="AB3866" s="12"/>
      <c r="AC3866" s="12"/>
      <c r="AD3866" s="12"/>
      <c r="AE3866" s="12"/>
      <c r="AF3866" s="12"/>
      <c r="AG3866" s="12"/>
      <c r="AH3866" s="12"/>
      <c r="AI3866" s="12"/>
      <c r="AJ3866" s="12"/>
      <c r="AK3866" s="12"/>
      <c r="AL3866" s="12"/>
      <c r="AM3866" s="12"/>
      <c r="AN3866" s="12"/>
      <c r="AO3866" s="12"/>
      <c r="AP3866" s="12"/>
      <c r="AQ3866" s="12"/>
      <c r="AR3866" s="12"/>
      <c r="AS3866" s="12"/>
      <c r="AT3866" s="12"/>
      <c r="AU3866" s="12"/>
      <c r="AV3866" s="12"/>
      <c r="AW3866" s="12"/>
      <c r="AX3866" s="12"/>
      <c r="AY3866" s="12"/>
      <c r="AZ3866" s="12"/>
      <c r="BA3866" s="12"/>
      <c r="BB3866" s="12"/>
      <c r="BC3866" s="12"/>
      <c r="BD3866" s="12"/>
      <c r="BE3866" s="12"/>
      <c r="BF3866" s="12"/>
      <c r="BG3866" s="12"/>
      <c r="BH3866" s="12"/>
      <c r="BI3866" s="12"/>
      <c r="BJ3866" s="13"/>
      <c r="BK3866" s="13"/>
      <c r="BL3866" s="13"/>
      <c r="BM3866" s="13"/>
      <c r="BN3866" s="13"/>
    </row>
    <row r="3867" spans="1:66" x14ac:dyDescent="0.25">
      <c r="A3867" s="10"/>
      <c r="B3867" s="10"/>
      <c r="C3867" s="10"/>
      <c r="D3867" s="18"/>
      <c r="E3867" s="10"/>
      <c r="F3867" s="10"/>
      <c r="G3867" s="10"/>
      <c r="H3867" s="10"/>
      <c r="I3867" s="10"/>
      <c r="J3867" s="10"/>
      <c r="K3867" s="11"/>
      <c r="L3867" s="11"/>
      <c r="M3867" s="12"/>
      <c r="N3867" s="12"/>
      <c r="O3867" s="12"/>
      <c r="P3867" s="12"/>
      <c r="Q3867" s="12"/>
      <c r="R3867" s="12"/>
      <c r="S3867" s="12"/>
      <c r="T3867" s="12"/>
      <c r="U3867" s="12"/>
      <c r="V3867" s="12"/>
      <c r="W3867" s="12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2"/>
      <c r="AS3867" s="12"/>
      <c r="AT3867" s="12"/>
      <c r="AU3867" s="12"/>
      <c r="AV3867" s="12"/>
      <c r="AW3867" s="12"/>
      <c r="AX3867" s="12"/>
      <c r="AY3867" s="12"/>
      <c r="AZ3867" s="12"/>
      <c r="BA3867" s="12"/>
      <c r="BB3867" s="12"/>
      <c r="BC3867" s="12"/>
      <c r="BD3867" s="12"/>
      <c r="BE3867" s="12"/>
      <c r="BF3867" s="12"/>
      <c r="BG3867" s="12"/>
      <c r="BH3867" s="12"/>
      <c r="BI3867" s="12"/>
      <c r="BJ3867" s="13"/>
      <c r="BK3867" s="13"/>
      <c r="BL3867" s="13"/>
      <c r="BM3867" s="13"/>
      <c r="BN3867" s="13"/>
    </row>
    <row r="3868" spans="1:66" x14ac:dyDescent="0.25">
      <c r="A3868" s="10"/>
      <c r="B3868" s="10"/>
      <c r="C3868" s="10"/>
      <c r="D3868" s="18"/>
      <c r="E3868" s="10"/>
      <c r="F3868" s="10"/>
      <c r="G3868" s="10"/>
      <c r="H3868" s="10"/>
      <c r="I3868" s="10"/>
      <c r="J3868" s="10"/>
      <c r="K3868" s="11"/>
      <c r="L3868" s="11"/>
      <c r="M3868" s="12"/>
      <c r="N3868" s="12"/>
      <c r="O3868" s="12"/>
      <c r="P3868" s="12"/>
      <c r="Q3868" s="12"/>
      <c r="R3868" s="12"/>
      <c r="S3868" s="12"/>
      <c r="T3868" s="12"/>
      <c r="U3868" s="12"/>
      <c r="V3868" s="12"/>
      <c r="W3868" s="12"/>
      <c r="X3868" s="12"/>
      <c r="Y3868" s="12"/>
      <c r="Z3868" s="12"/>
      <c r="AA3868" s="12"/>
      <c r="AB3868" s="12"/>
      <c r="AC3868" s="12"/>
      <c r="AD3868" s="12"/>
      <c r="AE3868" s="12"/>
      <c r="AF3868" s="12"/>
      <c r="AG3868" s="12"/>
      <c r="AH3868" s="12"/>
      <c r="AI3868" s="12"/>
      <c r="AJ3868" s="12"/>
      <c r="AK3868" s="12"/>
      <c r="AL3868" s="12"/>
      <c r="AM3868" s="12"/>
      <c r="AN3868" s="12"/>
      <c r="AO3868" s="12"/>
      <c r="AP3868" s="12"/>
      <c r="AQ3868" s="12"/>
      <c r="AR3868" s="12"/>
      <c r="AS3868" s="12"/>
      <c r="AT3868" s="12"/>
      <c r="AU3868" s="12"/>
      <c r="AV3868" s="12"/>
      <c r="AW3868" s="12"/>
      <c r="AX3868" s="12"/>
      <c r="AY3868" s="12"/>
      <c r="AZ3868" s="12"/>
      <c r="BA3868" s="12"/>
      <c r="BB3868" s="12"/>
      <c r="BC3868" s="12"/>
      <c r="BD3868" s="12"/>
      <c r="BE3868" s="12"/>
      <c r="BF3868" s="12"/>
      <c r="BG3868" s="12"/>
      <c r="BH3868" s="12"/>
      <c r="BI3868" s="12"/>
      <c r="BJ3868" s="13"/>
      <c r="BK3868" s="13"/>
      <c r="BL3868" s="13"/>
      <c r="BM3868" s="13"/>
      <c r="BN3868" s="13"/>
    </row>
    <row r="3869" spans="1:66" x14ac:dyDescent="0.25">
      <c r="A3869" s="10"/>
      <c r="B3869" s="10"/>
      <c r="C3869" s="10"/>
      <c r="D3869" s="18"/>
      <c r="E3869" s="10"/>
      <c r="F3869" s="10"/>
      <c r="G3869" s="10"/>
      <c r="H3869" s="10"/>
      <c r="I3869" s="10"/>
      <c r="J3869" s="10"/>
      <c r="K3869" s="11"/>
      <c r="L3869" s="11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  <c r="W3869" s="12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2"/>
      <c r="AS3869" s="12"/>
      <c r="AT3869" s="12"/>
      <c r="AU3869" s="12"/>
      <c r="AV3869" s="12"/>
      <c r="AW3869" s="12"/>
      <c r="AX3869" s="12"/>
      <c r="AY3869" s="12"/>
      <c r="AZ3869" s="12"/>
      <c r="BA3869" s="12"/>
      <c r="BB3869" s="12"/>
      <c r="BC3869" s="12"/>
      <c r="BD3869" s="12"/>
      <c r="BE3869" s="12"/>
      <c r="BF3869" s="12"/>
      <c r="BG3869" s="12"/>
      <c r="BH3869" s="12"/>
      <c r="BI3869" s="12"/>
      <c r="BJ3869" s="13"/>
      <c r="BK3869" s="13"/>
      <c r="BL3869" s="13"/>
      <c r="BM3869" s="13"/>
      <c r="BN3869" s="13"/>
    </row>
    <row r="3870" spans="1:66" x14ac:dyDescent="0.25">
      <c r="A3870" s="10"/>
      <c r="B3870" s="10"/>
      <c r="C3870" s="10"/>
      <c r="D3870" s="18"/>
      <c r="E3870" s="10"/>
      <c r="F3870" s="10"/>
      <c r="G3870" s="10"/>
      <c r="H3870" s="10"/>
      <c r="I3870" s="10"/>
      <c r="J3870" s="10"/>
      <c r="K3870" s="11"/>
      <c r="L3870" s="11"/>
      <c r="M3870" s="12"/>
      <c r="N3870" s="12"/>
      <c r="O3870" s="12"/>
      <c r="P3870" s="12"/>
      <c r="Q3870" s="12"/>
      <c r="R3870" s="12"/>
      <c r="S3870" s="12"/>
      <c r="T3870" s="12"/>
      <c r="U3870" s="12"/>
      <c r="V3870" s="12"/>
      <c r="W3870" s="12"/>
      <c r="X3870" s="12"/>
      <c r="Y3870" s="12"/>
      <c r="Z3870" s="12"/>
      <c r="AA3870" s="12"/>
      <c r="AB3870" s="12"/>
      <c r="AC3870" s="12"/>
      <c r="AD3870" s="12"/>
      <c r="AE3870" s="12"/>
      <c r="AF3870" s="12"/>
      <c r="AG3870" s="12"/>
      <c r="AH3870" s="12"/>
      <c r="AI3870" s="12"/>
      <c r="AJ3870" s="12"/>
      <c r="AK3870" s="12"/>
      <c r="AL3870" s="12"/>
      <c r="AM3870" s="12"/>
      <c r="AN3870" s="12"/>
      <c r="AO3870" s="12"/>
      <c r="AP3870" s="12"/>
      <c r="AQ3870" s="12"/>
      <c r="AR3870" s="12"/>
      <c r="AS3870" s="12"/>
      <c r="AT3870" s="12"/>
      <c r="AU3870" s="12"/>
      <c r="AV3870" s="12"/>
      <c r="AW3870" s="12"/>
      <c r="AX3870" s="12"/>
      <c r="AY3870" s="12"/>
      <c r="AZ3870" s="12"/>
      <c r="BA3870" s="12"/>
      <c r="BB3870" s="12"/>
      <c r="BC3870" s="12"/>
      <c r="BD3870" s="12"/>
      <c r="BE3870" s="12"/>
      <c r="BF3870" s="12"/>
      <c r="BG3870" s="12"/>
      <c r="BH3870" s="12"/>
      <c r="BI3870" s="12"/>
      <c r="BJ3870" s="13"/>
      <c r="BK3870" s="13"/>
      <c r="BL3870" s="13"/>
      <c r="BM3870" s="13"/>
      <c r="BN3870" s="13"/>
    </row>
    <row r="3871" spans="1:66" x14ac:dyDescent="0.25">
      <c r="A3871" s="10"/>
      <c r="B3871" s="10"/>
      <c r="C3871" s="10"/>
      <c r="D3871" s="18"/>
      <c r="E3871" s="10"/>
      <c r="F3871" s="10"/>
      <c r="G3871" s="10"/>
      <c r="H3871" s="10"/>
      <c r="I3871" s="10"/>
      <c r="J3871" s="10"/>
      <c r="K3871" s="11"/>
      <c r="L3871" s="11"/>
      <c r="M3871" s="12"/>
      <c r="N3871" s="12"/>
      <c r="O3871" s="12"/>
      <c r="P3871" s="12"/>
      <c r="Q3871" s="12"/>
      <c r="R3871" s="12"/>
      <c r="S3871" s="12"/>
      <c r="T3871" s="12"/>
      <c r="U3871" s="12"/>
      <c r="V3871" s="12"/>
      <c r="W3871" s="12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2"/>
      <c r="AS3871" s="12"/>
      <c r="AT3871" s="12"/>
      <c r="AU3871" s="12"/>
      <c r="AV3871" s="12"/>
      <c r="AW3871" s="12"/>
      <c r="AX3871" s="12"/>
      <c r="AY3871" s="12"/>
      <c r="AZ3871" s="12"/>
      <c r="BA3871" s="12"/>
      <c r="BB3871" s="12"/>
      <c r="BC3871" s="12"/>
      <c r="BD3871" s="12"/>
      <c r="BE3871" s="12"/>
      <c r="BF3871" s="12"/>
      <c r="BG3871" s="12"/>
      <c r="BH3871" s="12"/>
      <c r="BI3871" s="12"/>
      <c r="BJ3871" s="13"/>
      <c r="BK3871" s="13"/>
      <c r="BL3871" s="13"/>
      <c r="BM3871" s="13"/>
      <c r="BN3871" s="13"/>
    </row>
    <row r="3872" spans="1:66" x14ac:dyDescent="0.25">
      <c r="A3872" s="10"/>
      <c r="B3872" s="10"/>
      <c r="C3872" s="10"/>
      <c r="D3872" s="18"/>
      <c r="E3872" s="10"/>
      <c r="F3872" s="10"/>
      <c r="G3872" s="10"/>
      <c r="H3872" s="10"/>
      <c r="I3872" s="10"/>
      <c r="J3872" s="10"/>
      <c r="K3872" s="11"/>
      <c r="L3872" s="11"/>
      <c r="M3872" s="12"/>
      <c r="N3872" s="12"/>
      <c r="O3872" s="12"/>
      <c r="P3872" s="12"/>
      <c r="Q3872" s="12"/>
      <c r="R3872" s="12"/>
      <c r="S3872" s="12"/>
      <c r="T3872" s="12"/>
      <c r="U3872" s="12"/>
      <c r="V3872" s="12"/>
      <c r="W3872" s="12"/>
      <c r="X3872" s="12"/>
      <c r="Y3872" s="12"/>
      <c r="Z3872" s="12"/>
      <c r="AA3872" s="12"/>
      <c r="AB3872" s="12"/>
      <c r="AC3872" s="12"/>
      <c r="AD3872" s="12"/>
      <c r="AE3872" s="12"/>
      <c r="AF3872" s="12"/>
      <c r="AG3872" s="12"/>
      <c r="AH3872" s="12"/>
      <c r="AI3872" s="12"/>
      <c r="AJ3872" s="12"/>
      <c r="AK3872" s="12"/>
      <c r="AL3872" s="12"/>
      <c r="AM3872" s="12"/>
      <c r="AN3872" s="12"/>
      <c r="AO3872" s="12"/>
      <c r="AP3872" s="12"/>
      <c r="AQ3872" s="12"/>
      <c r="AR3872" s="12"/>
      <c r="AS3872" s="12"/>
      <c r="AT3872" s="12"/>
      <c r="AU3872" s="12"/>
      <c r="AV3872" s="12"/>
      <c r="AW3872" s="12"/>
      <c r="AX3872" s="12"/>
      <c r="AY3872" s="12"/>
      <c r="AZ3872" s="12"/>
      <c r="BA3872" s="12"/>
      <c r="BB3872" s="12"/>
      <c r="BC3872" s="12"/>
      <c r="BD3872" s="12"/>
      <c r="BE3872" s="12"/>
      <c r="BF3872" s="12"/>
      <c r="BG3872" s="12"/>
      <c r="BH3872" s="12"/>
      <c r="BI3872" s="12"/>
      <c r="BJ3872" s="13"/>
      <c r="BK3872" s="13"/>
      <c r="BL3872" s="13"/>
      <c r="BM3872" s="13"/>
      <c r="BN3872" s="13"/>
    </row>
    <row r="3873" spans="1:66" x14ac:dyDescent="0.25">
      <c r="A3873" s="10"/>
      <c r="B3873" s="10"/>
      <c r="C3873" s="10"/>
      <c r="D3873" s="18"/>
      <c r="E3873" s="10"/>
      <c r="F3873" s="10"/>
      <c r="G3873" s="10"/>
      <c r="H3873" s="10"/>
      <c r="I3873" s="10"/>
      <c r="J3873" s="10"/>
      <c r="K3873" s="11"/>
      <c r="L3873" s="11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  <c r="W3873" s="12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2"/>
      <c r="AS3873" s="12"/>
      <c r="AT3873" s="12"/>
      <c r="AU3873" s="12"/>
      <c r="AV3873" s="12"/>
      <c r="AW3873" s="12"/>
      <c r="AX3873" s="12"/>
      <c r="AY3873" s="12"/>
      <c r="AZ3873" s="12"/>
      <c r="BA3873" s="12"/>
      <c r="BB3873" s="12"/>
      <c r="BC3873" s="12"/>
      <c r="BD3873" s="12"/>
      <c r="BE3873" s="12"/>
      <c r="BF3873" s="12"/>
      <c r="BG3873" s="12"/>
      <c r="BH3873" s="12"/>
      <c r="BI3873" s="12"/>
      <c r="BJ3873" s="13"/>
      <c r="BK3873" s="13"/>
      <c r="BL3873" s="13"/>
      <c r="BM3873" s="13"/>
      <c r="BN3873" s="13"/>
    </row>
    <row r="3874" spans="1:66" x14ac:dyDescent="0.25">
      <c r="A3874" s="10"/>
      <c r="B3874" s="10"/>
      <c r="C3874" s="10"/>
      <c r="D3874" s="18"/>
      <c r="E3874" s="10"/>
      <c r="F3874" s="10"/>
      <c r="G3874" s="10"/>
      <c r="H3874" s="10"/>
      <c r="I3874" s="10"/>
      <c r="J3874" s="10"/>
      <c r="K3874" s="11"/>
      <c r="L3874" s="11"/>
      <c r="M3874" s="12"/>
      <c r="N3874" s="12"/>
      <c r="O3874" s="12"/>
      <c r="P3874" s="12"/>
      <c r="Q3874" s="12"/>
      <c r="R3874" s="12"/>
      <c r="S3874" s="12"/>
      <c r="T3874" s="12"/>
      <c r="U3874" s="12"/>
      <c r="V3874" s="12"/>
      <c r="W3874" s="12"/>
      <c r="X3874" s="12"/>
      <c r="Y3874" s="12"/>
      <c r="Z3874" s="12"/>
      <c r="AA3874" s="12"/>
      <c r="AB3874" s="12"/>
      <c r="AC3874" s="12"/>
      <c r="AD3874" s="12"/>
      <c r="AE3874" s="12"/>
      <c r="AF3874" s="12"/>
      <c r="AG3874" s="12"/>
      <c r="AH3874" s="12"/>
      <c r="AI3874" s="12"/>
      <c r="AJ3874" s="12"/>
      <c r="AK3874" s="12"/>
      <c r="AL3874" s="12"/>
      <c r="AM3874" s="12"/>
      <c r="AN3874" s="12"/>
      <c r="AO3874" s="12"/>
      <c r="AP3874" s="12"/>
      <c r="AQ3874" s="12"/>
      <c r="AR3874" s="12"/>
      <c r="AS3874" s="12"/>
      <c r="AT3874" s="12"/>
      <c r="AU3874" s="12"/>
      <c r="AV3874" s="12"/>
      <c r="AW3874" s="12"/>
      <c r="AX3874" s="12"/>
      <c r="AY3874" s="12"/>
      <c r="AZ3874" s="12"/>
      <c r="BA3874" s="12"/>
      <c r="BB3874" s="12"/>
      <c r="BC3874" s="12"/>
      <c r="BD3874" s="12"/>
      <c r="BE3874" s="12"/>
      <c r="BF3874" s="12"/>
      <c r="BG3874" s="12"/>
      <c r="BH3874" s="12"/>
      <c r="BI3874" s="12"/>
      <c r="BJ3874" s="13"/>
      <c r="BK3874" s="13"/>
      <c r="BL3874" s="13"/>
      <c r="BM3874" s="13"/>
      <c r="BN3874" s="13"/>
    </row>
    <row r="3875" spans="1:66" x14ac:dyDescent="0.25">
      <c r="A3875" s="10"/>
      <c r="B3875" s="10"/>
      <c r="C3875" s="10"/>
      <c r="D3875" s="18"/>
      <c r="E3875" s="10"/>
      <c r="F3875" s="10"/>
      <c r="G3875" s="10"/>
      <c r="H3875" s="10"/>
      <c r="I3875" s="10"/>
      <c r="J3875" s="10"/>
      <c r="K3875" s="11"/>
      <c r="L3875" s="11"/>
      <c r="M3875" s="12"/>
      <c r="N3875" s="12"/>
      <c r="O3875" s="12"/>
      <c r="P3875" s="12"/>
      <c r="Q3875" s="12"/>
      <c r="R3875" s="12"/>
      <c r="S3875" s="12"/>
      <c r="T3875" s="12"/>
      <c r="U3875" s="12"/>
      <c r="V3875" s="12"/>
      <c r="W3875" s="12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2"/>
      <c r="AS3875" s="12"/>
      <c r="AT3875" s="12"/>
      <c r="AU3875" s="12"/>
      <c r="AV3875" s="12"/>
      <c r="AW3875" s="12"/>
      <c r="AX3875" s="12"/>
      <c r="AY3875" s="12"/>
      <c r="AZ3875" s="12"/>
      <c r="BA3875" s="12"/>
      <c r="BB3875" s="12"/>
      <c r="BC3875" s="12"/>
      <c r="BD3875" s="12"/>
      <c r="BE3875" s="12"/>
      <c r="BF3875" s="12"/>
      <c r="BG3875" s="12"/>
      <c r="BH3875" s="12"/>
      <c r="BI3875" s="12"/>
      <c r="BJ3875" s="13"/>
      <c r="BK3875" s="13"/>
      <c r="BL3875" s="13"/>
      <c r="BM3875" s="13"/>
      <c r="BN3875" s="13"/>
    </row>
    <row r="3876" spans="1:66" x14ac:dyDescent="0.25">
      <c r="A3876" s="10"/>
      <c r="B3876" s="10"/>
      <c r="C3876" s="10"/>
      <c r="D3876" s="18"/>
      <c r="E3876" s="10"/>
      <c r="F3876" s="10"/>
      <c r="G3876" s="10"/>
      <c r="H3876" s="10"/>
      <c r="I3876" s="10"/>
      <c r="J3876" s="10"/>
      <c r="K3876" s="11"/>
      <c r="L3876" s="11"/>
      <c r="M3876" s="12"/>
      <c r="N3876" s="12"/>
      <c r="O3876" s="12"/>
      <c r="P3876" s="12"/>
      <c r="Q3876" s="12"/>
      <c r="R3876" s="12"/>
      <c r="S3876" s="12"/>
      <c r="T3876" s="12"/>
      <c r="U3876" s="12"/>
      <c r="V3876" s="12"/>
      <c r="W3876" s="12"/>
      <c r="X3876" s="12"/>
      <c r="Y3876" s="12"/>
      <c r="Z3876" s="12"/>
      <c r="AA3876" s="12"/>
      <c r="AB3876" s="12"/>
      <c r="AC3876" s="12"/>
      <c r="AD3876" s="12"/>
      <c r="AE3876" s="12"/>
      <c r="AF3876" s="12"/>
      <c r="AG3876" s="12"/>
      <c r="AH3876" s="12"/>
      <c r="AI3876" s="12"/>
      <c r="AJ3876" s="12"/>
      <c r="AK3876" s="12"/>
      <c r="AL3876" s="12"/>
      <c r="AM3876" s="12"/>
      <c r="AN3876" s="12"/>
      <c r="AO3876" s="12"/>
      <c r="AP3876" s="12"/>
      <c r="AQ3876" s="12"/>
      <c r="AR3876" s="12"/>
      <c r="AS3876" s="12"/>
      <c r="AT3876" s="12"/>
      <c r="AU3876" s="12"/>
      <c r="AV3876" s="12"/>
      <c r="AW3876" s="12"/>
      <c r="AX3876" s="12"/>
      <c r="AY3876" s="12"/>
      <c r="AZ3876" s="12"/>
      <c r="BA3876" s="12"/>
      <c r="BB3876" s="12"/>
      <c r="BC3876" s="12"/>
      <c r="BD3876" s="12"/>
      <c r="BE3876" s="12"/>
      <c r="BF3876" s="12"/>
      <c r="BG3876" s="12"/>
      <c r="BH3876" s="12"/>
      <c r="BI3876" s="12"/>
      <c r="BJ3876" s="13"/>
      <c r="BK3876" s="13"/>
      <c r="BL3876" s="13"/>
      <c r="BM3876" s="13"/>
      <c r="BN3876" s="13"/>
    </row>
    <row r="3877" spans="1:66" x14ac:dyDescent="0.25">
      <c r="A3877" s="10"/>
      <c r="B3877" s="10"/>
      <c r="C3877" s="10"/>
      <c r="D3877" s="18"/>
      <c r="E3877" s="10"/>
      <c r="F3877" s="10"/>
      <c r="G3877" s="10"/>
      <c r="H3877" s="10"/>
      <c r="I3877" s="10"/>
      <c r="J3877" s="10"/>
      <c r="K3877" s="11"/>
      <c r="L3877" s="11"/>
      <c r="M3877" s="12"/>
      <c r="N3877" s="12"/>
      <c r="O3877" s="12"/>
      <c r="P3877" s="12"/>
      <c r="Q3877" s="12"/>
      <c r="R3877" s="12"/>
      <c r="S3877" s="12"/>
      <c r="T3877" s="12"/>
      <c r="U3877" s="12"/>
      <c r="V3877" s="12"/>
      <c r="W3877" s="12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2"/>
      <c r="AS3877" s="12"/>
      <c r="AT3877" s="12"/>
      <c r="AU3877" s="12"/>
      <c r="AV3877" s="12"/>
      <c r="AW3877" s="12"/>
      <c r="AX3877" s="12"/>
      <c r="AY3877" s="12"/>
      <c r="AZ3877" s="12"/>
      <c r="BA3877" s="12"/>
      <c r="BB3877" s="12"/>
      <c r="BC3877" s="12"/>
      <c r="BD3877" s="12"/>
      <c r="BE3877" s="12"/>
      <c r="BF3877" s="12"/>
      <c r="BG3877" s="12"/>
      <c r="BH3877" s="12"/>
      <c r="BI3877" s="12"/>
      <c r="BJ3877" s="13"/>
      <c r="BK3877" s="13"/>
      <c r="BL3877" s="13"/>
      <c r="BM3877" s="13"/>
      <c r="BN3877" s="13"/>
    </row>
    <row r="3878" spans="1:66" x14ac:dyDescent="0.25">
      <c r="A3878" s="10"/>
      <c r="B3878" s="10"/>
      <c r="C3878" s="10"/>
      <c r="D3878" s="18"/>
      <c r="E3878" s="10"/>
      <c r="F3878" s="10"/>
      <c r="G3878" s="10"/>
      <c r="H3878" s="10"/>
      <c r="I3878" s="10"/>
      <c r="J3878" s="10"/>
      <c r="K3878" s="11"/>
      <c r="L3878" s="11"/>
      <c r="M3878" s="12"/>
      <c r="N3878" s="12"/>
      <c r="O3878" s="12"/>
      <c r="P3878" s="12"/>
      <c r="Q3878" s="12"/>
      <c r="R3878" s="12"/>
      <c r="S3878" s="12"/>
      <c r="T3878" s="12"/>
      <c r="U3878" s="12"/>
      <c r="V3878" s="12"/>
      <c r="W3878" s="12"/>
      <c r="X3878" s="12"/>
      <c r="Y3878" s="12"/>
      <c r="Z3878" s="12"/>
      <c r="AA3878" s="12"/>
      <c r="AB3878" s="12"/>
      <c r="AC3878" s="12"/>
      <c r="AD3878" s="12"/>
      <c r="AE3878" s="12"/>
      <c r="AF3878" s="12"/>
      <c r="AG3878" s="12"/>
      <c r="AH3878" s="12"/>
      <c r="AI3878" s="12"/>
      <c r="AJ3878" s="12"/>
      <c r="AK3878" s="12"/>
      <c r="AL3878" s="12"/>
      <c r="AM3878" s="12"/>
      <c r="AN3878" s="12"/>
      <c r="AO3878" s="12"/>
      <c r="AP3878" s="12"/>
      <c r="AQ3878" s="12"/>
      <c r="AR3878" s="12"/>
      <c r="AS3878" s="12"/>
      <c r="AT3878" s="12"/>
      <c r="AU3878" s="12"/>
      <c r="AV3878" s="12"/>
      <c r="AW3878" s="12"/>
      <c r="AX3878" s="12"/>
      <c r="AY3878" s="12"/>
      <c r="AZ3878" s="12"/>
      <c r="BA3878" s="12"/>
      <c r="BB3878" s="12"/>
      <c r="BC3878" s="12"/>
      <c r="BD3878" s="12"/>
      <c r="BE3878" s="12"/>
      <c r="BF3878" s="12"/>
      <c r="BG3878" s="12"/>
      <c r="BH3878" s="12"/>
      <c r="BI3878" s="12"/>
      <c r="BJ3878" s="13"/>
      <c r="BK3878" s="13"/>
      <c r="BL3878" s="13"/>
      <c r="BM3878" s="13"/>
      <c r="BN3878" s="13"/>
    </row>
    <row r="3879" spans="1:66" x14ac:dyDescent="0.25">
      <c r="A3879" s="10"/>
      <c r="B3879" s="10"/>
      <c r="C3879" s="10"/>
      <c r="D3879" s="18"/>
      <c r="E3879" s="10"/>
      <c r="F3879" s="10"/>
      <c r="G3879" s="10"/>
      <c r="H3879" s="10"/>
      <c r="I3879" s="10"/>
      <c r="J3879" s="10"/>
      <c r="K3879" s="11"/>
      <c r="L3879" s="11"/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  <c r="W3879" s="12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2"/>
      <c r="AS3879" s="12"/>
      <c r="AT3879" s="12"/>
      <c r="AU3879" s="12"/>
      <c r="AV3879" s="12"/>
      <c r="AW3879" s="12"/>
      <c r="AX3879" s="12"/>
      <c r="AY3879" s="12"/>
      <c r="AZ3879" s="12"/>
      <c r="BA3879" s="12"/>
      <c r="BB3879" s="12"/>
      <c r="BC3879" s="12"/>
      <c r="BD3879" s="12"/>
      <c r="BE3879" s="12"/>
      <c r="BF3879" s="12"/>
      <c r="BG3879" s="12"/>
      <c r="BH3879" s="12"/>
      <c r="BI3879" s="12"/>
      <c r="BJ3879" s="13"/>
      <c r="BK3879" s="13"/>
      <c r="BL3879" s="13"/>
      <c r="BM3879" s="13"/>
      <c r="BN3879" s="13"/>
    </row>
    <row r="3880" spans="1:66" x14ac:dyDescent="0.25">
      <c r="A3880" s="10"/>
      <c r="B3880" s="10"/>
      <c r="C3880" s="10"/>
      <c r="D3880" s="18"/>
      <c r="E3880" s="10"/>
      <c r="F3880" s="10"/>
      <c r="G3880" s="10"/>
      <c r="H3880" s="10"/>
      <c r="I3880" s="10"/>
      <c r="J3880" s="10"/>
      <c r="K3880" s="11"/>
      <c r="L3880" s="11"/>
      <c r="M3880" s="12"/>
      <c r="N3880" s="12"/>
      <c r="O3880" s="12"/>
      <c r="P3880" s="12"/>
      <c r="Q3880" s="12"/>
      <c r="R3880" s="12"/>
      <c r="S3880" s="12"/>
      <c r="T3880" s="12"/>
      <c r="U3880" s="12"/>
      <c r="V3880" s="12"/>
      <c r="W3880" s="12"/>
      <c r="X3880" s="12"/>
      <c r="Y3880" s="12"/>
      <c r="Z3880" s="12"/>
      <c r="AA3880" s="12"/>
      <c r="AB3880" s="12"/>
      <c r="AC3880" s="12"/>
      <c r="AD3880" s="12"/>
      <c r="AE3880" s="12"/>
      <c r="AF3880" s="12"/>
      <c r="AG3880" s="12"/>
      <c r="AH3880" s="12"/>
      <c r="AI3880" s="12"/>
      <c r="AJ3880" s="12"/>
      <c r="AK3880" s="12"/>
      <c r="AL3880" s="12"/>
      <c r="AM3880" s="12"/>
      <c r="AN3880" s="12"/>
      <c r="AO3880" s="12"/>
      <c r="AP3880" s="12"/>
      <c r="AQ3880" s="12"/>
      <c r="AR3880" s="12"/>
      <c r="AS3880" s="12"/>
      <c r="AT3880" s="12"/>
      <c r="AU3880" s="12"/>
      <c r="AV3880" s="12"/>
      <c r="AW3880" s="12"/>
      <c r="AX3880" s="12"/>
      <c r="AY3880" s="12"/>
      <c r="AZ3880" s="12"/>
      <c r="BA3880" s="12"/>
      <c r="BB3880" s="12"/>
      <c r="BC3880" s="12"/>
      <c r="BD3880" s="12"/>
      <c r="BE3880" s="12"/>
      <c r="BF3880" s="12"/>
      <c r="BG3880" s="12"/>
      <c r="BH3880" s="12"/>
      <c r="BI3880" s="12"/>
      <c r="BJ3880" s="13"/>
      <c r="BK3880" s="13"/>
      <c r="BL3880" s="13"/>
      <c r="BM3880" s="13"/>
      <c r="BN3880" s="13"/>
    </row>
    <row r="3881" spans="1:66" x14ac:dyDescent="0.25">
      <c r="A3881" s="10"/>
      <c r="B3881" s="10"/>
      <c r="C3881" s="10"/>
      <c r="D3881" s="18"/>
      <c r="E3881" s="10"/>
      <c r="F3881" s="10"/>
      <c r="G3881" s="10"/>
      <c r="H3881" s="10"/>
      <c r="I3881" s="10"/>
      <c r="J3881" s="10"/>
      <c r="K3881" s="11"/>
      <c r="L3881" s="11"/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2"/>
      <c r="AS3881" s="12"/>
      <c r="AT3881" s="12"/>
      <c r="AU3881" s="12"/>
      <c r="AV3881" s="12"/>
      <c r="AW3881" s="12"/>
      <c r="AX3881" s="12"/>
      <c r="AY3881" s="12"/>
      <c r="AZ3881" s="12"/>
      <c r="BA3881" s="12"/>
      <c r="BB3881" s="12"/>
      <c r="BC3881" s="12"/>
      <c r="BD3881" s="12"/>
      <c r="BE3881" s="12"/>
      <c r="BF3881" s="12"/>
      <c r="BG3881" s="12"/>
      <c r="BH3881" s="12"/>
      <c r="BI3881" s="12"/>
      <c r="BJ3881" s="13"/>
      <c r="BK3881" s="13"/>
      <c r="BL3881" s="13"/>
      <c r="BM3881" s="13"/>
      <c r="BN3881" s="13"/>
    </row>
    <row r="3882" spans="1:66" x14ac:dyDescent="0.25">
      <c r="A3882" s="10"/>
      <c r="B3882" s="10"/>
      <c r="C3882" s="10"/>
      <c r="D3882" s="18"/>
      <c r="E3882" s="10"/>
      <c r="F3882" s="10"/>
      <c r="G3882" s="10"/>
      <c r="H3882" s="10"/>
      <c r="I3882" s="10"/>
      <c r="J3882" s="10"/>
      <c r="K3882" s="11"/>
      <c r="L3882" s="11"/>
      <c r="M3882" s="12"/>
      <c r="N3882" s="12"/>
      <c r="O3882" s="12"/>
      <c r="P3882" s="12"/>
      <c r="Q3882" s="12"/>
      <c r="R3882" s="12"/>
      <c r="S3882" s="12"/>
      <c r="T3882" s="12"/>
      <c r="U3882" s="12"/>
      <c r="V3882" s="12"/>
      <c r="W3882" s="12"/>
      <c r="X3882" s="12"/>
      <c r="Y3882" s="12"/>
      <c r="Z3882" s="12"/>
      <c r="AA3882" s="12"/>
      <c r="AB3882" s="12"/>
      <c r="AC3882" s="12"/>
      <c r="AD3882" s="12"/>
      <c r="AE3882" s="12"/>
      <c r="AF3882" s="12"/>
      <c r="AG3882" s="12"/>
      <c r="AH3882" s="12"/>
      <c r="AI3882" s="12"/>
      <c r="AJ3882" s="12"/>
      <c r="AK3882" s="12"/>
      <c r="AL3882" s="12"/>
      <c r="AM3882" s="12"/>
      <c r="AN3882" s="12"/>
      <c r="AO3882" s="12"/>
      <c r="AP3882" s="12"/>
      <c r="AQ3882" s="12"/>
      <c r="AR3882" s="12"/>
      <c r="AS3882" s="12"/>
      <c r="AT3882" s="12"/>
      <c r="AU3882" s="12"/>
      <c r="AV3882" s="12"/>
      <c r="AW3882" s="12"/>
      <c r="AX3882" s="12"/>
      <c r="AY3882" s="12"/>
      <c r="AZ3882" s="12"/>
      <c r="BA3882" s="12"/>
      <c r="BB3882" s="12"/>
      <c r="BC3882" s="12"/>
      <c r="BD3882" s="12"/>
      <c r="BE3882" s="12"/>
      <c r="BF3882" s="12"/>
      <c r="BG3882" s="12"/>
      <c r="BH3882" s="12"/>
      <c r="BI3882" s="12"/>
      <c r="BJ3882" s="13"/>
      <c r="BK3882" s="13"/>
      <c r="BL3882" s="13"/>
      <c r="BM3882" s="13"/>
      <c r="BN3882" s="13"/>
    </row>
    <row r="3883" spans="1:66" x14ac:dyDescent="0.25">
      <c r="A3883" s="10"/>
      <c r="B3883" s="10"/>
      <c r="C3883" s="10"/>
      <c r="D3883" s="18"/>
      <c r="E3883" s="10"/>
      <c r="F3883" s="10"/>
      <c r="G3883" s="10"/>
      <c r="H3883" s="10"/>
      <c r="I3883" s="10"/>
      <c r="J3883" s="10"/>
      <c r="K3883" s="11"/>
      <c r="L3883" s="11"/>
      <c r="M3883" s="12"/>
      <c r="N3883" s="12"/>
      <c r="O3883" s="12"/>
      <c r="P3883" s="12"/>
      <c r="Q3883" s="12"/>
      <c r="R3883" s="12"/>
      <c r="S3883" s="12"/>
      <c r="T3883" s="12"/>
      <c r="U3883" s="12"/>
      <c r="V3883" s="12"/>
      <c r="W3883" s="12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2"/>
      <c r="AS3883" s="12"/>
      <c r="AT3883" s="12"/>
      <c r="AU3883" s="12"/>
      <c r="AV3883" s="12"/>
      <c r="AW3883" s="12"/>
      <c r="AX3883" s="12"/>
      <c r="AY3883" s="12"/>
      <c r="AZ3883" s="12"/>
      <c r="BA3883" s="12"/>
      <c r="BB3883" s="12"/>
      <c r="BC3883" s="12"/>
      <c r="BD3883" s="12"/>
      <c r="BE3883" s="12"/>
      <c r="BF3883" s="12"/>
      <c r="BG3883" s="12"/>
      <c r="BH3883" s="12"/>
      <c r="BI3883" s="12"/>
      <c r="BJ3883" s="13"/>
      <c r="BK3883" s="13"/>
      <c r="BL3883" s="13"/>
      <c r="BM3883" s="13"/>
      <c r="BN3883" s="13"/>
    </row>
    <row r="3884" spans="1:66" x14ac:dyDescent="0.25">
      <c r="A3884" s="10"/>
      <c r="B3884" s="10"/>
      <c r="C3884" s="10"/>
      <c r="D3884" s="18"/>
      <c r="E3884" s="10"/>
      <c r="F3884" s="10"/>
      <c r="G3884" s="10"/>
      <c r="H3884" s="10"/>
      <c r="I3884" s="10"/>
      <c r="J3884" s="10"/>
      <c r="K3884" s="11"/>
      <c r="L3884" s="11"/>
      <c r="M3884" s="12"/>
      <c r="N3884" s="12"/>
      <c r="O3884" s="12"/>
      <c r="P3884" s="12"/>
      <c r="Q3884" s="12"/>
      <c r="R3884" s="12"/>
      <c r="S3884" s="12"/>
      <c r="T3884" s="12"/>
      <c r="U3884" s="12"/>
      <c r="V3884" s="12"/>
      <c r="W3884" s="12"/>
      <c r="X3884" s="12"/>
      <c r="Y3884" s="12"/>
      <c r="Z3884" s="12"/>
      <c r="AA3884" s="12"/>
      <c r="AB3884" s="12"/>
      <c r="AC3884" s="12"/>
      <c r="AD3884" s="12"/>
      <c r="AE3884" s="12"/>
      <c r="AF3884" s="12"/>
      <c r="AG3884" s="12"/>
      <c r="AH3884" s="12"/>
      <c r="AI3884" s="12"/>
      <c r="AJ3884" s="12"/>
      <c r="AK3884" s="12"/>
      <c r="AL3884" s="12"/>
      <c r="AM3884" s="12"/>
      <c r="AN3884" s="12"/>
      <c r="AO3884" s="12"/>
      <c r="AP3884" s="12"/>
      <c r="AQ3884" s="12"/>
      <c r="AR3884" s="12"/>
      <c r="AS3884" s="12"/>
      <c r="AT3884" s="12"/>
      <c r="AU3884" s="12"/>
      <c r="AV3884" s="12"/>
      <c r="AW3884" s="12"/>
      <c r="AX3884" s="12"/>
      <c r="AY3884" s="12"/>
      <c r="AZ3884" s="12"/>
      <c r="BA3884" s="12"/>
      <c r="BB3884" s="12"/>
      <c r="BC3884" s="12"/>
      <c r="BD3884" s="12"/>
      <c r="BE3884" s="12"/>
      <c r="BF3884" s="12"/>
      <c r="BG3884" s="12"/>
      <c r="BH3884" s="12"/>
      <c r="BI3884" s="12"/>
      <c r="BJ3884" s="13"/>
      <c r="BK3884" s="13"/>
      <c r="BL3884" s="13"/>
      <c r="BM3884" s="13"/>
      <c r="BN3884" s="13"/>
    </row>
    <row r="3885" spans="1:66" x14ac:dyDescent="0.25">
      <c r="A3885" s="10"/>
      <c r="B3885" s="10"/>
      <c r="C3885" s="10"/>
      <c r="D3885" s="18"/>
      <c r="E3885" s="10"/>
      <c r="F3885" s="10"/>
      <c r="G3885" s="10"/>
      <c r="H3885" s="10"/>
      <c r="I3885" s="10"/>
      <c r="J3885" s="10"/>
      <c r="K3885" s="11"/>
      <c r="L3885" s="11"/>
      <c r="M3885" s="12"/>
      <c r="N3885" s="12"/>
      <c r="O3885" s="12"/>
      <c r="P3885" s="12"/>
      <c r="Q3885" s="12"/>
      <c r="R3885" s="12"/>
      <c r="S3885" s="12"/>
      <c r="T3885" s="12"/>
      <c r="U3885" s="12"/>
      <c r="V3885" s="12"/>
      <c r="W3885" s="12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2"/>
      <c r="AS3885" s="12"/>
      <c r="AT3885" s="12"/>
      <c r="AU3885" s="12"/>
      <c r="AV3885" s="12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12"/>
      <c r="BG3885" s="12"/>
      <c r="BH3885" s="12"/>
      <c r="BI3885" s="12"/>
      <c r="BJ3885" s="13"/>
      <c r="BK3885" s="13"/>
      <c r="BL3885" s="13"/>
      <c r="BM3885" s="13"/>
      <c r="BN3885" s="13"/>
    </row>
    <row r="3886" spans="1:66" x14ac:dyDescent="0.25">
      <c r="A3886" s="10"/>
      <c r="B3886" s="10"/>
      <c r="C3886" s="10"/>
      <c r="D3886" s="18"/>
      <c r="E3886" s="10"/>
      <c r="F3886" s="10"/>
      <c r="G3886" s="10"/>
      <c r="H3886" s="10"/>
      <c r="I3886" s="10"/>
      <c r="J3886" s="10"/>
      <c r="K3886" s="11"/>
      <c r="L3886" s="11"/>
      <c r="M3886" s="12"/>
      <c r="N3886" s="12"/>
      <c r="O3886" s="12"/>
      <c r="P3886" s="12"/>
      <c r="Q3886" s="12"/>
      <c r="R3886" s="12"/>
      <c r="S3886" s="12"/>
      <c r="T3886" s="12"/>
      <c r="U3886" s="12"/>
      <c r="V3886" s="12"/>
      <c r="W3886" s="12"/>
      <c r="X3886" s="12"/>
      <c r="Y3886" s="12"/>
      <c r="Z3886" s="12"/>
      <c r="AA3886" s="12"/>
      <c r="AB3886" s="12"/>
      <c r="AC3886" s="12"/>
      <c r="AD3886" s="12"/>
      <c r="AE3886" s="12"/>
      <c r="AF3886" s="12"/>
      <c r="AG3886" s="12"/>
      <c r="AH3886" s="12"/>
      <c r="AI3886" s="12"/>
      <c r="AJ3886" s="12"/>
      <c r="AK3886" s="12"/>
      <c r="AL3886" s="12"/>
      <c r="AM3886" s="12"/>
      <c r="AN3886" s="12"/>
      <c r="AO3886" s="12"/>
      <c r="AP3886" s="12"/>
      <c r="AQ3886" s="12"/>
      <c r="AR3886" s="12"/>
      <c r="AS3886" s="12"/>
      <c r="AT3886" s="12"/>
      <c r="AU3886" s="12"/>
      <c r="AV3886" s="12"/>
      <c r="AW3886" s="12"/>
      <c r="AX3886" s="12"/>
      <c r="AY3886" s="12"/>
      <c r="AZ3886" s="12"/>
      <c r="BA3886" s="12"/>
      <c r="BB3886" s="12"/>
      <c r="BC3886" s="12"/>
      <c r="BD3886" s="12"/>
      <c r="BE3886" s="12"/>
      <c r="BF3886" s="12"/>
      <c r="BG3886" s="12"/>
      <c r="BH3886" s="12"/>
      <c r="BI3886" s="12"/>
      <c r="BJ3886" s="13"/>
      <c r="BK3886" s="13"/>
      <c r="BL3886" s="13"/>
      <c r="BM3886" s="13"/>
      <c r="BN3886" s="13"/>
    </row>
    <row r="3887" spans="1:66" x14ac:dyDescent="0.25">
      <c r="A3887" s="10"/>
      <c r="B3887" s="10"/>
      <c r="C3887" s="10"/>
      <c r="D3887" s="18"/>
      <c r="E3887" s="10"/>
      <c r="F3887" s="10"/>
      <c r="G3887" s="10"/>
      <c r="H3887" s="10"/>
      <c r="I3887" s="10"/>
      <c r="J3887" s="10"/>
      <c r="K3887" s="11"/>
      <c r="L3887" s="11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2"/>
      <c r="AS3887" s="12"/>
      <c r="AT3887" s="12"/>
      <c r="AU3887" s="12"/>
      <c r="AV3887" s="12"/>
      <c r="AW3887" s="12"/>
      <c r="AX3887" s="12"/>
      <c r="AY3887" s="12"/>
      <c r="AZ3887" s="12"/>
      <c r="BA3887" s="12"/>
      <c r="BB3887" s="12"/>
      <c r="BC3887" s="12"/>
      <c r="BD3887" s="12"/>
      <c r="BE3887" s="12"/>
      <c r="BF3887" s="12"/>
      <c r="BG3887" s="12"/>
      <c r="BH3887" s="12"/>
      <c r="BI3887" s="12"/>
      <c r="BJ3887" s="13"/>
      <c r="BK3887" s="13"/>
      <c r="BL3887" s="13"/>
      <c r="BM3887" s="13"/>
      <c r="BN3887" s="13"/>
    </row>
    <row r="3888" spans="1:66" x14ac:dyDescent="0.25">
      <c r="A3888" s="10"/>
      <c r="B3888" s="10"/>
      <c r="C3888" s="10"/>
      <c r="D3888" s="18"/>
      <c r="E3888" s="10"/>
      <c r="F3888" s="10"/>
      <c r="G3888" s="10"/>
      <c r="H3888" s="10"/>
      <c r="I3888" s="10"/>
      <c r="J3888" s="10"/>
      <c r="K3888" s="11"/>
      <c r="L3888" s="11"/>
      <c r="M3888" s="12"/>
      <c r="N3888" s="12"/>
      <c r="O3888" s="12"/>
      <c r="P3888" s="12"/>
      <c r="Q3888" s="12"/>
      <c r="R3888" s="12"/>
      <c r="S3888" s="12"/>
      <c r="T3888" s="12"/>
      <c r="U3888" s="12"/>
      <c r="V3888" s="12"/>
      <c r="W3888" s="12"/>
      <c r="X3888" s="12"/>
      <c r="Y3888" s="12"/>
      <c r="Z3888" s="12"/>
      <c r="AA3888" s="12"/>
      <c r="AB3888" s="12"/>
      <c r="AC3888" s="12"/>
      <c r="AD3888" s="12"/>
      <c r="AE3888" s="12"/>
      <c r="AF3888" s="12"/>
      <c r="AG3888" s="12"/>
      <c r="AH3888" s="12"/>
      <c r="AI3888" s="12"/>
      <c r="AJ3888" s="12"/>
      <c r="AK3888" s="12"/>
      <c r="AL3888" s="12"/>
      <c r="AM3888" s="12"/>
      <c r="AN3888" s="12"/>
      <c r="AO3888" s="12"/>
      <c r="AP3888" s="12"/>
      <c r="AQ3888" s="12"/>
      <c r="AR3888" s="12"/>
      <c r="AS3888" s="12"/>
      <c r="AT3888" s="12"/>
      <c r="AU3888" s="12"/>
      <c r="AV3888" s="12"/>
      <c r="AW3888" s="12"/>
      <c r="AX3888" s="12"/>
      <c r="AY3888" s="12"/>
      <c r="AZ3888" s="12"/>
      <c r="BA3888" s="12"/>
      <c r="BB3888" s="12"/>
      <c r="BC3888" s="12"/>
      <c r="BD3888" s="12"/>
      <c r="BE3888" s="12"/>
      <c r="BF3888" s="12"/>
      <c r="BG3888" s="12"/>
      <c r="BH3888" s="12"/>
      <c r="BI3888" s="12"/>
      <c r="BJ3888" s="13"/>
      <c r="BK3888" s="13"/>
      <c r="BL3888" s="13"/>
      <c r="BM3888" s="13"/>
      <c r="BN3888" s="13"/>
    </row>
    <row r="3889" spans="1:66" x14ac:dyDescent="0.25">
      <c r="A3889" s="10"/>
      <c r="B3889" s="10"/>
      <c r="C3889" s="10"/>
      <c r="D3889" s="18"/>
      <c r="E3889" s="10"/>
      <c r="F3889" s="10"/>
      <c r="G3889" s="10"/>
      <c r="H3889" s="10"/>
      <c r="I3889" s="10"/>
      <c r="J3889" s="10"/>
      <c r="K3889" s="11"/>
      <c r="L3889" s="11"/>
      <c r="M3889" s="12"/>
      <c r="N3889" s="12"/>
      <c r="O3889" s="12"/>
      <c r="P3889" s="12"/>
      <c r="Q3889" s="12"/>
      <c r="R3889" s="12"/>
      <c r="S3889" s="12"/>
      <c r="T3889" s="12"/>
      <c r="U3889" s="12"/>
      <c r="V3889" s="12"/>
      <c r="W3889" s="12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2"/>
      <c r="AS3889" s="12"/>
      <c r="AT3889" s="12"/>
      <c r="AU3889" s="12"/>
      <c r="AV3889" s="12"/>
      <c r="AW3889" s="12"/>
      <c r="AX3889" s="12"/>
      <c r="AY3889" s="12"/>
      <c r="AZ3889" s="12"/>
      <c r="BA3889" s="12"/>
      <c r="BB3889" s="12"/>
      <c r="BC3889" s="12"/>
      <c r="BD3889" s="12"/>
      <c r="BE3889" s="12"/>
      <c r="BF3889" s="12"/>
      <c r="BG3889" s="12"/>
      <c r="BH3889" s="12"/>
      <c r="BI3889" s="12"/>
      <c r="BJ3889" s="13"/>
      <c r="BK3889" s="13"/>
      <c r="BL3889" s="13"/>
      <c r="BM3889" s="13"/>
      <c r="BN3889" s="13"/>
    </row>
    <row r="3890" spans="1:66" x14ac:dyDescent="0.25">
      <c r="A3890" s="10"/>
      <c r="B3890" s="10"/>
      <c r="C3890" s="10"/>
      <c r="D3890" s="18"/>
      <c r="E3890" s="10"/>
      <c r="F3890" s="10"/>
      <c r="G3890" s="10"/>
      <c r="H3890" s="10"/>
      <c r="I3890" s="10"/>
      <c r="J3890" s="10"/>
      <c r="K3890" s="11"/>
      <c r="L3890" s="11"/>
      <c r="M3890" s="12"/>
      <c r="N3890" s="12"/>
      <c r="O3890" s="12"/>
      <c r="P3890" s="12"/>
      <c r="Q3890" s="12"/>
      <c r="R3890" s="12"/>
      <c r="S3890" s="12"/>
      <c r="T3890" s="12"/>
      <c r="U3890" s="12"/>
      <c r="V3890" s="12"/>
      <c r="W3890" s="12"/>
      <c r="X3890" s="12"/>
      <c r="Y3890" s="12"/>
      <c r="Z3890" s="12"/>
      <c r="AA3890" s="12"/>
      <c r="AB3890" s="12"/>
      <c r="AC3890" s="12"/>
      <c r="AD3890" s="12"/>
      <c r="AE3890" s="12"/>
      <c r="AF3890" s="12"/>
      <c r="AG3890" s="12"/>
      <c r="AH3890" s="12"/>
      <c r="AI3890" s="12"/>
      <c r="AJ3890" s="12"/>
      <c r="AK3890" s="12"/>
      <c r="AL3890" s="12"/>
      <c r="AM3890" s="12"/>
      <c r="AN3890" s="12"/>
      <c r="AO3890" s="12"/>
      <c r="AP3890" s="12"/>
      <c r="AQ3890" s="12"/>
      <c r="AR3890" s="12"/>
      <c r="AS3890" s="12"/>
      <c r="AT3890" s="12"/>
      <c r="AU3890" s="12"/>
      <c r="AV3890" s="12"/>
      <c r="AW3890" s="12"/>
      <c r="AX3890" s="12"/>
      <c r="AY3890" s="12"/>
      <c r="AZ3890" s="12"/>
      <c r="BA3890" s="12"/>
      <c r="BB3890" s="12"/>
      <c r="BC3890" s="12"/>
      <c r="BD3890" s="12"/>
      <c r="BE3890" s="12"/>
      <c r="BF3890" s="12"/>
      <c r="BG3890" s="12"/>
      <c r="BH3890" s="12"/>
      <c r="BI3890" s="12"/>
      <c r="BJ3890" s="13"/>
      <c r="BK3890" s="13"/>
      <c r="BL3890" s="13"/>
      <c r="BM3890" s="13"/>
      <c r="BN3890" s="13"/>
    </row>
    <row r="3891" spans="1:66" x14ac:dyDescent="0.25">
      <c r="A3891" s="10"/>
      <c r="B3891" s="10"/>
      <c r="C3891" s="10"/>
      <c r="D3891" s="18"/>
      <c r="E3891" s="10"/>
      <c r="F3891" s="10"/>
      <c r="G3891" s="10"/>
      <c r="H3891" s="10"/>
      <c r="I3891" s="10"/>
      <c r="J3891" s="10"/>
      <c r="K3891" s="11"/>
      <c r="L3891" s="11"/>
      <c r="M3891" s="12"/>
      <c r="N3891" s="12"/>
      <c r="O3891" s="12"/>
      <c r="P3891" s="12"/>
      <c r="Q3891" s="12"/>
      <c r="R3891" s="12"/>
      <c r="S3891" s="12"/>
      <c r="T3891" s="12"/>
      <c r="U3891" s="12"/>
      <c r="V3891" s="12"/>
      <c r="W3891" s="12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2"/>
      <c r="AS3891" s="12"/>
      <c r="AT3891" s="12"/>
      <c r="AU3891" s="12"/>
      <c r="AV3891" s="12"/>
      <c r="AW3891" s="12"/>
      <c r="AX3891" s="12"/>
      <c r="AY3891" s="12"/>
      <c r="AZ3891" s="12"/>
      <c r="BA3891" s="12"/>
      <c r="BB3891" s="12"/>
      <c r="BC3891" s="12"/>
      <c r="BD3891" s="12"/>
      <c r="BE3891" s="12"/>
      <c r="BF3891" s="12"/>
      <c r="BG3891" s="12"/>
      <c r="BH3891" s="12"/>
      <c r="BI3891" s="12"/>
      <c r="BJ3891" s="13"/>
      <c r="BK3891" s="13"/>
      <c r="BL3891" s="13"/>
      <c r="BM3891" s="13"/>
      <c r="BN3891" s="13"/>
    </row>
    <row r="3892" spans="1:66" x14ac:dyDescent="0.25">
      <c r="A3892" s="10"/>
      <c r="B3892" s="10"/>
      <c r="C3892" s="10"/>
      <c r="D3892" s="18"/>
      <c r="E3892" s="10"/>
      <c r="F3892" s="10"/>
      <c r="G3892" s="10"/>
      <c r="H3892" s="10"/>
      <c r="I3892" s="10"/>
      <c r="J3892" s="10"/>
      <c r="K3892" s="11"/>
      <c r="L3892" s="11"/>
      <c r="M3892" s="12"/>
      <c r="N3892" s="12"/>
      <c r="O3892" s="12"/>
      <c r="P3892" s="12"/>
      <c r="Q3892" s="12"/>
      <c r="R3892" s="12"/>
      <c r="S3892" s="12"/>
      <c r="T3892" s="12"/>
      <c r="U3892" s="12"/>
      <c r="V3892" s="12"/>
      <c r="W3892" s="12"/>
      <c r="X3892" s="12"/>
      <c r="Y3892" s="12"/>
      <c r="Z3892" s="12"/>
      <c r="AA3892" s="12"/>
      <c r="AB3892" s="12"/>
      <c r="AC3892" s="12"/>
      <c r="AD3892" s="12"/>
      <c r="AE3892" s="12"/>
      <c r="AF3892" s="12"/>
      <c r="AG3892" s="12"/>
      <c r="AH3892" s="12"/>
      <c r="AI3892" s="12"/>
      <c r="AJ3892" s="12"/>
      <c r="AK3892" s="12"/>
      <c r="AL3892" s="12"/>
      <c r="AM3892" s="12"/>
      <c r="AN3892" s="12"/>
      <c r="AO3892" s="12"/>
      <c r="AP3892" s="12"/>
      <c r="AQ3892" s="12"/>
      <c r="AR3892" s="12"/>
      <c r="AS3892" s="12"/>
      <c r="AT3892" s="12"/>
      <c r="AU3892" s="12"/>
      <c r="AV3892" s="12"/>
      <c r="AW3892" s="12"/>
      <c r="AX3892" s="12"/>
      <c r="AY3892" s="12"/>
      <c r="AZ3892" s="12"/>
      <c r="BA3892" s="12"/>
      <c r="BB3892" s="12"/>
      <c r="BC3892" s="12"/>
      <c r="BD3892" s="12"/>
      <c r="BE3892" s="12"/>
      <c r="BF3892" s="12"/>
      <c r="BG3892" s="12"/>
      <c r="BH3892" s="12"/>
      <c r="BI3892" s="12"/>
      <c r="BJ3892" s="13"/>
      <c r="BK3892" s="13"/>
      <c r="BL3892" s="13"/>
      <c r="BM3892" s="13"/>
      <c r="BN3892" s="13"/>
    </row>
    <row r="3893" spans="1:66" x14ac:dyDescent="0.25">
      <c r="A3893" s="10"/>
      <c r="B3893" s="10"/>
      <c r="C3893" s="10"/>
      <c r="D3893" s="18"/>
      <c r="E3893" s="10"/>
      <c r="F3893" s="10"/>
      <c r="G3893" s="10"/>
      <c r="H3893" s="10"/>
      <c r="I3893" s="10"/>
      <c r="J3893" s="10"/>
      <c r="K3893" s="11"/>
      <c r="L3893" s="11"/>
      <c r="M3893" s="12"/>
      <c r="N3893" s="12"/>
      <c r="O3893" s="12"/>
      <c r="P3893" s="12"/>
      <c r="Q3893" s="12"/>
      <c r="R3893" s="12"/>
      <c r="S3893" s="12"/>
      <c r="T3893" s="12"/>
      <c r="U3893" s="12"/>
      <c r="V3893" s="12"/>
      <c r="W3893" s="12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2"/>
      <c r="AS3893" s="12"/>
      <c r="AT3893" s="12"/>
      <c r="AU3893" s="12"/>
      <c r="AV3893" s="12"/>
      <c r="AW3893" s="12"/>
      <c r="AX3893" s="12"/>
      <c r="AY3893" s="12"/>
      <c r="AZ3893" s="12"/>
      <c r="BA3893" s="12"/>
      <c r="BB3893" s="12"/>
      <c r="BC3893" s="12"/>
      <c r="BD3893" s="12"/>
      <c r="BE3893" s="12"/>
      <c r="BF3893" s="12"/>
      <c r="BG3893" s="12"/>
      <c r="BH3893" s="12"/>
      <c r="BI3893" s="12"/>
      <c r="BJ3893" s="13"/>
      <c r="BK3893" s="13"/>
      <c r="BL3893" s="13"/>
      <c r="BM3893" s="13"/>
      <c r="BN3893" s="13"/>
    </row>
    <row r="3894" spans="1:66" x14ac:dyDescent="0.25">
      <c r="A3894" s="10"/>
      <c r="B3894" s="10"/>
      <c r="C3894" s="10"/>
      <c r="D3894" s="18"/>
      <c r="E3894" s="10"/>
      <c r="F3894" s="10"/>
      <c r="G3894" s="10"/>
      <c r="H3894" s="10"/>
      <c r="I3894" s="10"/>
      <c r="J3894" s="10"/>
      <c r="K3894" s="11"/>
      <c r="L3894" s="11"/>
      <c r="M3894" s="12"/>
      <c r="N3894" s="12"/>
      <c r="O3894" s="12"/>
      <c r="P3894" s="12"/>
      <c r="Q3894" s="12"/>
      <c r="R3894" s="12"/>
      <c r="S3894" s="12"/>
      <c r="T3894" s="12"/>
      <c r="U3894" s="12"/>
      <c r="V3894" s="12"/>
      <c r="W3894" s="12"/>
      <c r="X3894" s="12"/>
      <c r="Y3894" s="12"/>
      <c r="Z3894" s="12"/>
      <c r="AA3894" s="12"/>
      <c r="AB3894" s="12"/>
      <c r="AC3894" s="12"/>
      <c r="AD3894" s="12"/>
      <c r="AE3894" s="12"/>
      <c r="AF3894" s="12"/>
      <c r="AG3894" s="12"/>
      <c r="AH3894" s="12"/>
      <c r="AI3894" s="12"/>
      <c r="AJ3894" s="12"/>
      <c r="AK3894" s="12"/>
      <c r="AL3894" s="12"/>
      <c r="AM3894" s="12"/>
      <c r="AN3894" s="12"/>
      <c r="AO3894" s="12"/>
      <c r="AP3894" s="12"/>
      <c r="AQ3894" s="12"/>
      <c r="AR3894" s="12"/>
      <c r="AS3894" s="12"/>
      <c r="AT3894" s="12"/>
      <c r="AU3894" s="12"/>
      <c r="AV3894" s="12"/>
      <c r="AW3894" s="12"/>
      <c r="AX3894" s="12"/>
      <c r="AY3894" s="12"/>
      <c r="AZ3894" s="12"/>
      <c r="BA3894" s="12"/>
      <c r="BB3894" s="12"/>
      <c r="BC3894" s="12"/>
      <c r="BD3894" s="12"/>
      <c r="BE3894" s="12"/>
      <c r="BF3894" s="12"/>
      <c r="BG3894" s="12"/>
      <c r="BH3894" s="12"/>
      <c r="BI3894" s="12"/>
      <c r="BJ3894" s="13"/>
      <c r="BK3894" s="13"/>
      <c r="BL3894" s="13"/>
      <c r="BM3894" s="13"/>
      <c r="BN3894" s="13"/>
    </row>
    <row r="3895" spans="1:66" x14ac:dyDescent="0.25">
      <c r="A3895" s="10"/>
      <c r="B3895" s="10"/>
      <c r="C3895" s="10"/>
      <c r="D3895" s="18"/>
      <c r="E3895" s="10"/>
      <c r="F3895" s="10"/>
      <c r="G3895" s="10"/>
      <c r="H3895" s="10"/>
      <c r="I3895" s="10"/>
      <c r="J3895" s="10"/>
      <c r="K3895" s="11"/>
      <c r="L3895" s="11"/>
      <c r="M3895" s="12"/>
      <c r="N3895" s="12"/>
      <c r="O3895" s="12"/>
      <c r="P3895" s="12"/>
      <c r="Q3895" s="12"/>
      <c r="R3895" s="12"/>
      <c r="S3895" s="12"/>
      <c r="T3895" s="12"/>
      <c r="U3895" s="12"/>
      <c r="V3895" s="12"/>
      <c r="W3895" s="12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2"/>
      <c r="AS3895" s="12"/>
      <c r="AT3895" s="12"/>
      <c r="AU3895" s="12"/>
      <c r="AV3895" s="12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12"/>
      <c r="BG3895" s="12"/>
      <c r="BH3895" s="12"/>
      <c r="BI3895" s="12"/>
      <c r="BJ3895" s="13"/>
      <c r="BK3895" s="13"/>
      <c r="BL3895" s="13"/>
      <c r="BM3895" s="13"/>
      <c r="BN3895" s="13"/>
    </row>
    <row r="3896" spans="1:66" x14ac:dyDescent="0.25">
      <c r="A3896" s="10"/>
      <c r="B3896" s="10"/>
      <c r="C3896" s="10"/>
      <c r="D3896" s="18"/>
      <c r="E3896" s="10"/>
      <c r="F3896" s="10"/>
      <c r="G3896" s="10"/>
      <c r="H3896" s="10"/>
      <c r="I3896" s="10"/>
      <c r="J3896" s="10"/>
      <c r="K3896" s="11"/>
      <c r="L3896" s="11"/>
      <c r="M3896" s="12"/>
      <c r="N3896" s="12"/>
      <c r="O3896" s="12"/>
      <c r="P3896" s="12"/>
      <c r="Q3896" s="12"/>
      <c r="R3896" s="12"/>
      <c r="S3896" s="12"/>
      <c r="T3896" s="12"/>
      <c r="U3896" s="12"/>
      <c r="V3896" s="12"/>
      <c r="W3896" s="12"/>
      <c r="X3896" s="12"/>
      <c r="Y3896" s="12"/>
      <c r="Z3896" s="12"/>
      <c r="AA3896" s="12"/>
      <c r="AB3896" s="12"/>
      <c r="AC3896" s="12"/>
      <c r="AD3896" s="12"/>
      <c r="AE3896" s="12"/>
      <c r="AF3896" s="12"/>
      <c r="AG3896" s="12"/>
      <c r="AH3896" s="12"/>
      <c r="AI3896" s="12"/>
      <c r="AJ3896" s="12"/>
      <c r="AK3896" s="12"/>
      <c r="AL3896" s="12"/>
      <c r="AM3896" s="12"/>
      <c r="AN3896" s="12"/>
      <c r="AO3896" s="12"/>
      <c r="AP3896" s="12"/>
      <c r="AQ3896" s="12"/>
      <c r="AR3896" s="12"/>
      <c r="AS3896" s="12"/>
      <c r="AT3896" s="12"/>
      <c r="AU3896" s="12"/>
      <c r="AV3896" s="12"/>
      <c r="AW3896" s="12"/>
      <c r="AX3896" s="12"/>
      <c r="AY3896" s="12"/>
      <c r="AZ3896" s="12"/>
      <c r="BA3896" s="12"/>
      <c r="BB3896" s="12"/>
      <c r="BC3896" s="12"/>
      <c r="BD3896" s="12"/>
      <c r="BE3896" s="12"/>
      <c r="BF3896" s="12"/>
      <c r="BG3896" s="12"/>
      <c r="BH3896" s="12"/>
      <c r="BI3896" s="12"/>
      <c r="BJ3896" s="13"/>
      <c r="BK3896" s="13"/>
      <c r="BL3896" s="13"/>
      <c r="BM3896" s="13"/>
      <c r="BN3896" s="13"/>
    </row>
    <row r="3897" spans="1:66" x14ac:dyDescent="0.25">
      <c r="A3897" s="10"/>
      <c r="B3897" s="10"/>
      <c r="C3897" s="10"/>
      <c r="D3897" s="18"/>
      <c r="E3897" s="10"/>
      <c r="F3897" s="10"/>
      <c r="G3897" s="10"/>
      <c r="H3897" s="10"/>
      <c r="I3897" s="10"/>
      <c r="J3897" s="10"/>
      <c r="K3897" s="11"/>
      <c r="L3897" s="11"/>
      <c r="M3897" s="12"/>
      <c r="N3897" s="12"/>
      <c r="O3897" s="12"/>
      <c r="P3897" s="12"/>
      <c r="Q3897" s="12"/>
      <c r="R3897" s="12"/>
      <c r="S3897" s="12"/>
      <c r="T3897" s="12"/>
      <c r="U3897" s="12"/>
      <c r="V3897" s="12"/>
      <c r="W3897" s="12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2"/>
      <c r="AS3897" s="12"/>
      <c r="AT3897" s="12"/>
      <c r="AU3897" s="12"/>
      <c r="AV3897" s="12"/>
      <c r="AW3897" s="12"/>
      <c r="AX3897" s="12"/>
      <c r="AY3897" s="12"/>
      <c r="AZ3897" s="12"/>
      <c r="BA3897" s="12"/>
      <c r="BB3897" s="12"/>
      <c r="BC3897" s="12"/>
      <c r="BD3897" s="12"/>
      <c r="BE3897" s="12"/>
      <c r="BF3897" s="12"/>
      <c r="BG3897" s="12"/>
      <c r="BH3897" s="12"/>
      <c r="BI3897" s="12"/>
      <c r="BJ3897" s="13"/>
      <c r="BK3897" s="13"/>
      <c r="BL3897" s="13"/>
      <c r="BM3897" s="13"/>
      <c r="BN3897" s="13"/>
    </row>
    <row r="3898" spans="1:66" x14ac:dyDescent="0.25">
      <c r="A3898" s="10"/>
      <c r="B3898" s="10"/>
      <c r="C3898" s="10"/>
      <c r="D3898" s="18"/>
      <c r="E3898" s="10"/>
      <c r="F3898" s="10"/>
      <c r="G3898" s="10"/>
      <c r="H3898" s="10"/>
      <c r="I3898" s="10"/>
      <c r="J3898" s="10"/>
      <c r="K3898" s="11"/>
      <c r="L3898" s="11"/>
      <c r="M3898" s="12"/>
      <c r="N3898" s="12"/>
      <c r="O3898" s="12"/>
      <c r="P3898" s="12"/>
      <c r="Q3898" s="12"/>
      <c r="R3898" s="12"/>
      <c r="S3898" s="12"/>
      <c r="T3898" s="12"/>
      <c r="U3898" s="12"/>
      <c r="V3898" s="12"/>
      <c r="W3898" s="12"/>
      <c r="X3898" s="12"/>
      <c r="Y3898" s="12"/>
      <c r="Z3898" s="12"/>
      <c r="AA3898" s="12"/>
      <c r="AB3898" s="12"/>
      <c r="AC3898" s="12"/>
      <c r="AD3898" s="12"/>
      <c r="AE3898" s="12"/>
      <c r="AF3898" s="12"/>
      <c r="AG3898" s="12"/>
      <c r="AH3898" s="12"/>
      <c r="AI3898" s="12"/>
      <c r="AJ3898" s="12"/>
      <c r="AK3898" s="12"/>
      <c r="AL3898" s="12"/>
      <c r="AM3898" s="12"/>
      <c r="AN3898" s="12"/>
      <c r="AO3898" s="12"/>
      <c r="AP3898" s="12"/>
      <c r="AQ3898" s="12"/>
      <c r="AR3898" s="12"/>
      <c r="AS3898" s="12"/>
      <c r="AT3898" s="12"/>
      <c r="AU3898" s="12"/>
      <c r="AV3898" s="12"/>
      <c r="AW3898" s="12"/>
      <c r="AX3898" s="12"/>
      <c r="AY3898" s="12"/>
      <c r="AZ3898" s="12"/>
      <c r="BA3898" s="12"/>
      <c r="BB3898" s="12"/>
      <c r="BC3898" s="12"/>
      <c r="BD3898" s="12"/>
      <c r="BE3898" s="12"/>
      <c r="BF3898" s="12"/>
      <c r="BG3898" s="12"/>
      <c r="BH3898" s="12"/>
      <c r="BI3898" s="12"/>
      <c r="BJ3898" s="13"/>
      <c r="BK3898" s="13"/>
      <c r="BL3898" s="13"/>
      <c r="BM3898" s="13"/>
      <c r="BN3898" s="13"/>
    </row>
    <row r="3899" spans="1:66" x14ac:dyDescent="0.25">
      <c r="A3899" s="10"/>
      <c r="B3899" s="10"/>
      <c r="C3899" s="10"/>
      <c r="D3899" s="18"/>
      <c r="E3899" s="10"/>
      <c r="F3899" s="10"/>
      <c r="G3899" s="10"/>
      <c r="H3899" s="10"/>
      <c r="I3899" s="10"/>
      <c r="J3899" s="10"/>
      <c r="K3899" s="11"/>
      <c r="L3899" s="11"/>
      <c r="M3899" s="12"/>
      <c r="N3899" s="12"/>
      <c r="O3899" s="12"/>
      <c r="P3899" s="12"/>
      <c r="Q3899" s="12"/>
      <c r="R3899" s="12"/>
      <c r="S3899" s="12"/>
      <c r="T3899" s="12"/>
      <c r="U3899" s="12"/>
      <c r="V3899" s="12"/>
      <c r="W3899" s="12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2"/>
      <c r="AS3899" s="12"/>
      <c r="AT3899" s="12"/>
      <c r="AU3899" s="12"/>
      <c r="AV3899" s="12"/>
      <c r="AW3899" s="12"/>
      <c r="AX3899" s="12"/>
      <c r="AY3899" s="12"/>
      <c r="AZ3899" s="12"/>
      <c r="BA3899" s="12"/>
      <c r="BB3899" s="12"/>
      <c r="BC3899" s="12"/>
      <c r="BD3899" s="12"/>
      <c r="BE3899" s="12"/>
      <c r="BF3899" s="12"/>
      <c r="BG3899" s="12"/>
      <c r="BH3899" s="12"/>
      <c r="BI3899" s="12"/>
      <c r="BJ3899" s="13"/>
      <c r="BK3899" s="13"/>
      <c r="BL3899" s="13"/>
      <c r="BM3899" s="13"/>
      <c r="BN3899" s="13"/>
    </row>
    <row r="3900" spans="1:66" s="14" customFormat="1" x14ac:dyDescent="0.25">
      <c r="A3900" s="10"/>
      <c r="B3900" s="10"/>
      <c r="C3900" s="10"/>
      <c r="D3900" s="18"/>
      <c r="E3900" s="10"/>
      <c r="F3900" s="10"/>
      <c r="G3900" s="10"/>
      <c r="H3900" s="10"/>
      <c r="I3900" s="10"/>
      <c r="J3900" s="10"/>
      <c r="K3900" s="11"/>
      <c r="L3900" s="11"/>
      <c r="M3900" s="12"/>
      <c r="N3900" s="12"/>
      <c r="O3900" s="12"/>
      <c r="P3900" s="12"/>
      <c r="Q3900" s="12"/>
      <c r="R3900" s="12"/>
      <c r="S3900" s="12"/>
      <c r="T3900" s="12"/>
      <c r="U3900" s="12"/>
      <c r="V3900" s="12"/>
      <c r="W3900" s="12"/>
      <c r="X3900" s="12"/>
      <c r="Y3900" s="12"/>
      <c r="Z3900" s="12"/>
      <c r="AA3900" s="12"/>
      <c r="AB3900" s="12"/>
      <c r="AC3900" s="12"/>
      <c r="AD3900" s="12"/>
      <c r="AE3900" s="12"/>
      <c r="AF3900" s="12"/>
      <c r="AG3900" s="12"/>
      <c r="AH3900" s="12"/>
      <c r="AI3900" s="12"/>
      <c r="AJ3900" s="12"/>
      <c r="AK3900" s="12"/>
      <c r="AL3900" s="12"/>
      <c r="AM3900" s="12"/>
      <c r="AN3900" s="12"/>
      <c r="AO3900" s="12"/>
      <c r="AP3900" s="12"/>
      <c r="AQ3900" s="12"/>
      <c r="AR3900" s="12"/>
      <c r="AS3900" s="12"/>
      <c r="AT3900" s="12"/>
      <c r="AU3900" s="12"/>
      <c r="AV3900" s="12"/>
      <c r="AW3900" s="12"/>
      <c r="AX3900" s="12"/>
      <c r="AY3900" s="12"/>
      <c r="AZ3900" s="12"/>
      <c r="BA3900" s="12"/>
      <c r="BB3900" s="12"/>
      <c r="BC3900" s="12"/>
      <c r="BD3900" s="12"/>
      <c r="BE3900" s="12"/>
      <c r="BF3900" s="12"/>
      <c r="BG3900" s="12"/>
      <c r="BH3900" s="12"/>
      <c r="BI3900" s="12"/>
      <c r="BJ3900" s="13"/>
      <c r="BK3900" s="13"/>
      <c r="BL3900" s="13"/>
      <c r="BM3900" s="13"/>
      <c r="BN3900" s="13"/>
    </row>
    <row r="3901" spans="1:66" x14ac:dyDescent="0.25">
      <c r="A3901" s="10"/>
      <c r="B3901" s="10"/>
      <c r="C3901" s="10"/>
      <c r="D3901" s="18"/>
      <c r="E3901" s="10"/>
      <c r="F3901" s="10"/>
      <c r="G3901" s="10"/>
      <c r="H3901" s="10"/>
      <c r="I3901" s="10"/>
      <c r="J3901" s="10"/>
      <c r="K3901" s="11"/>
      <c r="L3901" s="11"/>
      <c r="M3901" s="12"/>
      <c r="N3901" s="12"/>
      <c r="O3901" s="12"/>
      <c r="P3901" s="12"/>
      <c r="Q3901" s="12"/>
      <c r="R3901" s="12"/>
      <c r="S3901" s="12"/>
      <c r="T3901" s="12"/>
      <c r="U3901" s="12"/>
      <c r="V3901" s="12"/>
      <c r="W3901" s="12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2"/>
      <c r="AS3901" s="12"/>
      <c r="AT3901" s="12"/>
      <c r="AU3901" s="12"/>
      <c r="AV3901" s="12"/>
      <c r="AW3901" s="12"/>
      <c r="AX3901" s="12"/>
      <c r="AY3901" s="12"/>
      <c r="AZ3901" s="12"/>
      <c r="BA3901" s="12"/>
      <c r="BB3901" s="12"/>
      <c r="BC3901" s="12"/>
      <c r="BD3901" s="12"/>
      <c r="BE3901" s="12"/>
      <c r="BF3901" s="12"/>
      <c r="BG3901" s="12"/>
      <c r="BH3901" s="12"/>
      <c r="BI3901" s="12"/>
      <c r="BJ3901" s="13"/>
      <c r="BK3901" s="13"/>
      <c r="BL3901" s="13"/>
      <c r="BM3901" s="13"/>
      <c r="BN3901" s="13"/>
    </row>
    <row r="3902" spans="1:66" x14ac:dyDescent="0.25">
      <c r="A3902" s="10"/>
      <c r="B3902" s="10"/>
      <c r="C3902" s="10"/>
      <c r="D3902" s="18"/>
      <c r="E3902" s="10"/>
      <c r="F3902" s="10"/>
      <c r="G3902" s="10"/>
      <c r="H3902" s="10"/>
      <c r="I3902" s="10"/>
      <c r="J3902" s="10"/>
      <c r="K3902" s="11"/>
      <c r="L3902" s="11"/>
      <c r="M3902" s="12"/>
      <c r="N3902" s="12"/>
      <c r="O3902" s="12"/>
      <c r="P3902" s="12"/>
      <c r="Q3902" s="12"/>
      <c r="R3902" s="12"/>
      <c r="S3902" s="12"/>
      <c r="T3902" s="12"/>
      <c r="U3902" s="12"/>
      <c r="V3902" s="12"/>
      <c r="W3902" s="12"/>
      <c r="X3902" s="12"/>
      <c r="Y3902" s="12"/>
      <c r="Z3902" s="12"/>
      <c r="AA3902" s="12"/>
      <c r="AB3902" s="12"/>
      <c r="AC3902" s="12"/>
      <c r="AD3902" s="12"/>
      <c r="AE3902" s="12"/>
      <c r="AF3902" s="12"/>
      <c r="AG3902" s="12"/>
      <c r="AH3902" s="12"/>
      <c r="AI3902" s="12"/>
      <c r="AJ3902" s="12"/>
      <c r="AK3902" s="12"/>
      <c r="AL3902" s="12"/>
      <c r="AM3902" s="12"/>
      <c r="AN3902" s="12"/>
      <c r="AO3902" s="12"/>
      <c r="AP3902" s="12"/>
      <c r="AQ3902" s="12"/>
      <c r="AR3902" s="12"/>
      <c r="AS3902" s="12"/>
      <c r="AT3902" s="12"/>
      <c r="AU3902" s="12"/>
      <c r="AV3902" s="12"/>
      <c r="AW3902" s="12"/>
      <c r="AX3902" s="12"/>
      <c r="AY3902" s="12"/>
      <c r="AZ3902" s="12"/>
      <c r="BA3902" s="12"/>
      <c r="BB3902" s="12"/>
      <c r="BC3902" s="12"/>
      <c r="BD3902" s="12"/>
      <c r="BE3902" s="12"/>
      <c r="BF3902" s="12"/>
      <c r="BG3902" s="12"/>
      <c r="BH3902" s="12"/>
      <c r="BI3902" s="12"/>
      <c r="BJ3902" s="13"/>
      <c r="BK3902" s="13"/>
      <c r="BL3902" s="13"/>
      <c r="BM3902" s="13"/>
      <c r="BN3902" s="13"/>
    </row>
    <row r="3903" spans="1:66" x14ac:dyDescent="0.25">
      <c r="A3903" s="10"/>
      <c r="B3903" s="10"/>
      <c r="C3903" s="10"/>
      <c r="D3903" s="18"/>
      <c r="E3903" s="10"/>
      <c r="F3903" s="10"/>
      <c r="G3903" s="10"/>
      <c r="H3903" s="10"/>
      <c r="I3903" s="10"/>
      <c r="J3903" s="10"/>
      <c r="K3903" s="11"/>
      <c r="L3903" s="11"/>
      <c r="M3903" s="12"/>
      <c r="N3903" s="12"/>
      <c r="O3903" s="12"/>
      <c r="P3903" s="12"/>
      <c r="Q3903" s="12"/>
      <c r="R3903" s="12"/>
      <c r="S3903" s="12"/>
      <c r="T3903" s="12"/>
      <c r="U3903" s="12"/>
      <c r="V3903" s="12"/>
      <c r="W3903" s="12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2"/>
      <c r="AS3903" s="12"/>
      <c r="AT3903" s="12"/>
      <c r="AU3903" s="12"/>
      <c r="AV3903" s="12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12"/>
      <c r="BG3903" s="12"/>
      <c r="BH3903" s="12"/>
      <c r="BI3903" s="12"/>
      <c r="BJ3903" s="13"/>
      <c r="BK3903" s="13"/>
      <c r="BL3903" s="13"/>
      <c r="BM3903" s="13"/>
      <c r="BN3903" s="13"/>
    </row>
    <row r="3904" spans="1:66" x14ac:dyDescent="0.25">
      <c r="A3904" s="10"/>
      <c r="B3904" s="10"/>
      <c r="C3904" s="10"/>
      <c r="D3904" s="18"/>
      <c r="E3904" s="10"/>
      <c r="F3904" s="10"/>
      <c r="G3904" s="10"/>
      <c r="H3904" s="10"/>
      <c r="I3904" s="10"/>
      <c r="J3904" s="10"/>
      <c r="K3904" s="11"/>
      <c r="L3904" s="11"/>
      <c r="M3904" s="12"/>
      <c r="N3904" s="12"/>
      <c r="O3904" s="12"/>
      <c r="P3904" s="12"/>
      <c r="Q3904" s="12"/>
      <c r="R3904" s="12"/>
      <c r="S3904" s="12"/>
      <c r="T3904" s="12"/>
      <c r="U3904" s="12"/>
      <c r="V3904" s="12"/>
      <c r="W3904" s="12"/>
      <c r="X3904" s="12"/>
      <c r="Y3904" s="12"/>
      <c r="Z3904" s="12"/>
      <c r="AA3904" s="12"/>
      <c r="AB3904" s="12"/>
      <c r="AC3904" s="12"/>
      <c r="AD3904" s="12"/>
      <c r="AE3904" s="12"/>
      <c r="AF3904" s="12"/>
      <c r="AG3904" s="12"/>
      <c r="AH3904" s="12"/>
      <c r="AI3904" s="12"/>
      <c r="AJ3904" s="12"/>
      <c r="AK3904" s="12"/>
      <c r="AL3904" s="12"/>
      <c r="AM3904" s="12"/>
      <c r="AN3904" s="12"/>
      <c r="AO3904" s="12"/>
      <c r="AP3904" s="12"/>
      <c r="AQ3904" s="12"/>
      <c r="AR3904" s="12"/>
      <c r="AS3904" s="12"/>
      <c r="AT3904" s="12"/>
      <c r="AU3904" s="12"/>
      <c r="AV3904" s="12"/>
      <c r="AW3904" s="12"/>
      <c r="AX3904" s="12"/>
      <c r="AY3904" s="12"/>
      <c r="AZ3904" s="12"/>
      <c r="BA3904" s="12"/>
      <c r="BB3904" s="12"/>
      <c r="BC3904" s="12"/>
      <c r="BD3904" s="12"/>
      <c r="BE3904" s="12"/>
      <c r="BF3904" s="12"/>
      <c r="BG3904" s="12"/>
      <c r="BH3904" s="12"/>
      <c r="BI3904" s="12"/>
      <c r="BJ3904" s="13"/>
      <c r="BK3904" s="13"/>
      <c r="BL3904" s="13"/>
      <c r="BM3904" s="13"/>
      <c r="BN3904" s="13"/>
    </row>
    <row r="3905" spans="1:66" x14ac:dyDescent="0.25">
      <c r="A3905" s="10"/>
      <c r="B3905" s="10"/>
      <c r="C3905" s="10"/>
      <c r="D3905" s="18"/>
      <c r="E3905" s="10"/>
      <c r="F3905" s="10"/>
      <c r="G3905" s="10"/>
      <c r="H3905" s="10"/>
      <c r="I3905" s="10"/>
      <c r="J3905" s="10"/>
      <c r="K3905" s="11"/>
      <c r="L3905" s="11"/>
      <c r="M3905" s="12"/>
      <c r="N3905" s="12"/>
      <c r="O3905" s="12"/>
      <c r="P3905" s="12"/>
      <c r="Q3905" s="12"/>
      <c r="R3905" s="12"/>
      <c r="S3905" s="12"/>
      <c r="T3905" s="12"/>
      <c r="U3905" s="12"/>
      <c r="V3905" s="12"/>
      <c r="W3905" s="12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2"/>
      <c r="AS3905" s="12"/>
      <c r="AT3905" s="12"/>
      <c r="AU3905" s="12"/>
      <c r="AV3905" s="12"/>
      <c r="AW3905" s="12"/>
      <c r="AX3905" s="12"/>
      <c r="AY3905" s="12"/>
      <c r="AZ3905" s="12"/>
      <c r="BA3905" s="12"/>
      <c r="BB3905" s="12"/>
      <c r="BC3905" s="12"/>
      <c r="BD3905" s="12"/>
      <c r="BE3905" s="12"/>
      <c r="BF3905" s="12"/>
      <c r="BG3905" s="12"/>
      <c r="BH3905" s="12"/>
      <c r="BI3905" s="12"/>
      <c r="BJ3905" s="13"/>
      <c r="BK3905" s="13"/>
      <c r="BL3905" s="13"/>
      <c r="BM3905" s="13"/>
      <c r="BN3905" s="13"/>
    </row>
    <row r="3906" spans="1:66" x14ac:dyDescent="0.25">
      <c r="A3906" s="10"/>
      <c r="B3906" s="10"/>
      <c r="C3906" s="10"/>
      <c r="D3906" s="18"/>
      <c r="E3906" s="10"/>
      <c r="F3906" s="10"/>
      <c r="G3906" s="10"/>
      <c r="H3906" s="10"/>
      <c r="I3906" s="10"/>
      <c r="J3906" s="10"/>
      <c r="K3906" s="11"/>
      <c r="L3906" s="11"/>
      <c r="M3906" s="12"/>
      <c r="N3906" s="12"/>
      <c r="O3906" s="12"/>
      <c r="P3906" s="12"/>
      <c r="Q3906" s="12"/>
      <c r="R3906" s="12"/>
      <c r="S3906" s="12"/>
      <c r="T3906" s="12"/>
      <c r="U3906" s="12"/>
      <c r="V3906" s="12"/>
      <c r="W3906" s="12"/>
      <c r="X3906" s="12"/>
      <c r="Y3906" s="12"/>
      <c r="Z3906" s="12"/>
      <c r="AA3906" s="12"/>
      <c r="AB3906" s="12"/>
      <c r="AC3906" s="12"/>
      <c r="AD3906" s="12"/>
      <c r="AE3906" s="12"/>
      <c r="AF3906" s="12"/>
      <c r="AG3906" s="12"/>
      <c r="AH3906" s="12"/>
      <c r="AI3906" s="12"/>
      <c r="AJ3906" s="12"/>
      <c r="AK3906" s="12"/>
      <c r="AL3906" s="12"/>
      <c r="AM3906" s="12"/>
      <c r="AN3906" s="12"/>
      <c r="AO3906" s="12"/>
      <c r="AP3906" s="12"/>
      <c r="AQ3906" s="12"/>
      <c r="AR3906" s="12"/>
      <c r="AS3906" s="12"/>
      <c r="AT3906" s="12"/>
      <c r="AU3906" s="12"/>
      <c r="AV3906" s="12"/>
      <c r="AW3906" s="12"/>
      <c r="AX3906" s="12"/>
      <c r="AY3906" s="12"/>
      <c r="AZ3906" s="12"/>
      <c r="BA3906" s="12"/>
      <c r="BB3906" s="12"/>
      <c r="BC3906" s="12"/>
      <c r="BD3906" s="12"/>
      <c r="BE3906" s="12"/>
      <c r="BF3906" s="12"/>
      <c r="BG3906" s="12"/>
      <c r="BH3906" s="12"/>
      <c r="BI3906" s="12"/>
      <c r="BJ3906" s="13"/>
      <c r="BK3906" s="13"/>
      <c r="BL3906" s="13"/>
      <c r="BM3906" s="13"/>
      <c r="BN3906" s="13"/>
    </row>
    <row r="3907" spans="1:66" x14ac:dyDescent="0.25">
      <c r="A3907" s="10"/>
      <c r="B3907" s="10"/>
      <c r="C3907" s="10"/>
      <c r="D3907" s="18"/>
      <c r="E3907" s="10"/>
      <c r="F3907" s="10"/>
      <c r="G3907" s="10"/>
      <c r="H3907" s="10"/>
      <c r="I3907" s="10"/>
      <c r="J3907" s="10"/>
      <c r="K3907" s="11"/>
      <c r="L3907" s="11"/>
      <c r="M3907" s="12"/>
      <c r="N3907" s="12"/>
      <c r="O3907" s="12"/>
      <c r="P3907" s="12"/>
      <c r="Q3907" s="12"/>
      <c r="R3907" s="12"/>
      <c r="S3907" s="12"/>
      <c r="T3907" s="12"/>
      <c r="U3907" s="12"/>
      <c r="V3907" s="12"/>
      <c r="W3907" s="12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2"/>
      <c r="AS3907" s="12"/>
      <c r="AT3907" s="12"/>
      <c r="AU3907" s="12"/>
      <c r="AV3907" s="12"/>
      <c r="AW3907" s="12"/>
      <c r="AX3907" s="12"/>
      <c r="AY3907" s="12"/>
      <c r="AZ3907" s="12"/>
      <c r="BA3907" s="12"/>
      <c r="BB3907" s="12"/>
      <c r="BC3907" s="12"/>
      <c r="BD3907" s="12"/>
      <c r="BE3907" s="12"/>
      <c r="BF3907" s="12"/>
      <c r="BG3907" s="12"/>
      <c r="BH3907" s="12"/>
      <c r="BI3907" s="12"/>
      <c r="BJ3907" s="13"/>
      <c r="BK3907" s="13"/>
      <c r="BL3907" s="13"/>
      <c r="BM3907" s="13"/>
      <c r="BN3907" s="13"/>
    </row>
    <row r="3908" spans="1:66" x14ac:dyDescent="0.25">
      <c r="A3908" s="10"/>
      <c r="B3908" s="10"/>
      <c r="C3908" s="10"/>
      <c r="D3908" s="18"/>
      <c r="E3908" s="10"/>
      <c r="F3908" s="10"/>
      <c r="G3908" s="10"/>
      <c r="H3908" s="10"/>
      <c r="I3908" s="10"/>
      <c r="J3908" s="10"/>
      <c r="K3908" s="11"/>
      <c r="L3908" s="11"/>
      <c r="M3908" s="12"/>
      <c r="N3908" s="12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  <c r="AE3908" s="12"/>
      <c r="AF3908" s="12"/>
      <c r="AG3908" s="12"/>
      <c r="AH3908" s="12"/>
      <c r="AI3908" s="12"/>
      <c r="AJ3908" s="12"/>
      <c r="AK3908" s="12"/>
      <c r="AL3908" s="12"/>
      <c r="AM3908" s="12"/>
      <c r="AN3908" s="12"/>
      <c r="AO3908" s="12"/>
      <c r="AP3908" s="12"/>
      <c r="AQ3908" s="12"/>
      <c r="AR3908" s="12"/>
      <c r="AS3908" s="12"/>
      <c r="AT3908" s="12"/>
      <c r="AU3908" s="12"/>
      <c r="AV3908" s="12"/>
      <c r="AW3908" s="12"/>
      <c r="AX3908" s="12"/>
      <c r="AY3908" s="12"/>
      <c r="AZ3908" s="12"/>
      <c r="BA3908" s="12"/>
      <c r="BB3908" s="12"/>
      <c r="BC3908" s="12"/>
      <c r="BD3908" s="12"/>
      <c r="BE3908" s="12"/>
      <c r="BF3908" s="12"/>
      <c r="BG3908" s="12"/>
      <c r="BH3908" s="12"/>
      <c r="BI3908" s="12"/>
      <c r="BJ3908" s="13"/>
      <c r="BK3908" s="13"/>
      <c r="BL3908" s="13"/>
      <c r="BM3908" s="13"/>
      <c r="BN3908" s="13"/>
    </row>
    <row r="3909" spans="1:66" x14ac:dyDescent="0.25">
      <c r="A3909" s="10"/>
      <c r="B3909" s="10"/>
      <c r="C3909" s="10"/>
      <c r="D3909" s="18"/>
      <c r="E3909" s="10"/>
      <c r="F3909" s="10"/>
      <c r="G3909" s="10"/>
      <c r="H3909" s="10"/>
      <c r="I3909" s="10"/>
      <c r="J3909" s="10"/>
      <c r="K3909" s="11"/>
      <c r="L3909" s="11"/>
      <c r="M3909" s="12"/>
      <c r="N3909" s="12"/>
      <c r="O3909" s="12"/>
      <c r="P3909" s="12"/>
      <c r="Q3909" s="12"/>
      <c r="R3909" s="12"/>
      <c r="S3909" s="12"/>
      <c r="T3909" s="12"/>
      <c r="U3909" s="12"/>
      <c r="V3909" s="12"/>
      <c r="W3909" s="12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2"/>
      <c r="AS3909" s="12"/>
      <c r="AT3909" s="12"/>
      <c r="AU3909" s="12"/>
      <c r="AV3909" s="12"/>
      <c r="AW3909" s="12"/>
      <c r="AX3909" s="12"/>
      <c r="AY3909" s="12"/>
      <c r="AZ3909" s="12"/>
      <c r="BA3909" s="12"/>
      <c r="BB3909" s="12"/>
      <c r="BC3909" s="12"/>
      <c r="BD3909" s="12"/>
      <c r="BE3909" s="12"/>
      <c r="BF3909" s="12"/>
      <c r="BG3909" s="12"/>
      <c r="BH3909" s="12"/>
      <c r="BI3909" s="12"/>
      <c r="BJ3909" s="13"/>
      <c r="BK3909" s="13"/>
      <c r="BL3909" s="13"/>
      <c r="BM3909" s="13"/>
      <c r="BN3909" s="13"/>
    </row>
    <row r="3910" spans="1:66" x14ac:dyDescent="0.25">
      <c r="A3910" s="10"/>
      <c r="B3910" s="10"/>
      <c r="C3910" s="10"/>
      <c r="D3910" s="18"/>
      <c r="E3910" s="10"/>
      <c r="F3910" s="10"/>
      <c r="G3910" s="10"/>
      <c r="H3910" s="10"/>
      <c r="I3910" s="10"/>
      <c r="J3910" s="10"/>
      <c r="K3910" s="11"/>
      <c r="L3910" s="11"/>
      <c r="M3910" s="12"/>
      <c r="N3910" s="12"/>
      <c r="O3910" s="12"/>
      <c r="P3910" s="12"/>
      <c r="Q3910" s="12"/>
      <c r="R3910" s="12"/>
      <c r="S3910" s="12"/>
      <c r="T3910" s="12"/>
      <c r="U3910" s="12"/>
      <c r="V3910" s="12"/>
      <c r="W3910" s="12"/>
      <c r="X3910" s="12"/>
      <c r="Y3910" s="12"/>
      <c r="Z3910" s="12"/>
      <c r="AA3910" s="12"/>
      <c r="AB3910" s="12"/>
      <c r="AC3910" s="12"/>
      <c r="AD3910" s="12"/>
      <c r="AE3910" s="12"/>
      <c r="AF3910" s="12"/>
      <c r="AG3910" s="12"/>
      <c r="AH3910" s="12"/>
      <c r="AI3910" s="12"/>
      <c r="AJ3910" s="12"/>
      <c r="AK3910" s="12"/>
      <c r="AL3910" s="12"/>
      <c r="AM3910" s="12"/>
      <c r="AN3910" s="12"/>
      <c r="AO3910" s="12"/>
      <c r="AP3910" s="12"/>
      <c r="AQ3910" s="12"/>
      <c r="AR3910" s="12"/>
      <c r="AS3910" s="12"/>
      <c r="AT3910" s="12"/>
      <c r="AU3910" s="12"/>
      <c r="AV3910" s="12"/>
      <c r="AW3910" s="12"/>
      <c r="AX3910" s="12"/>
      <c r="AY3910" s="12"/>
      <c r="AZ3910" s="12"/>
      <c r="BA3910" s="12"/>
      <c r="BB3910" s="12"/>
      <c r="BC3910" s="12"/>
      <c r="BD3910" s="12"/>
      <c r="BE3910" s="12"/>
      <c r="BF3910" s="12"/>
      <c r="BG3910" s="12"/>
      <c r="BH3910" s="12"/>
      <c r="BI3910" s="12"/>
      <c r="BJ3910" s="13"/>
      <c r="BK3910" s="13"/>
      <c r="BL3910" s="13"/>
      <c r="BM3910" s="13"/>
      <c r="BN3910" s="13"/>
    </row>
    <row r="3911" spans="1:66" x14ac:dyDescent="0.25">
      <c r="A3911" s="10"/>
      <c r="B3911" s="10"/>
      <c r="C3911" s="10"/>
      <c r="D3911" s="18"/>
      <c r="E3911" s="10"/>
      <c r="F3911" s="10"/>
      <c r="G3911" s="10"/>
      <c r="H3911" s="10"/>
      <c r="I3911" s="10"/>
      <c r="J3911" s="10"/>
      <c r="K3911" s="11"/>
      <c r="L3911" s="11"/>
      <c r="M3911" s="12"/>
      <c r="N3911" s="12"/>
      <c r="O3911" s="12"/>
      <c r="P3911" s="12"/>
      <c r="Q3911" s="12"/>
      <c r="R3911" s="12"/>
      <c r="S3911" s="12"/>
      <c r="T3911" s="12"/>
      <c r="U3911" s="12"/>
      <c r="V3911" s="12"/>
      <c r="W3911" s="12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2"/>
      <c r="AS3911" s="12"/>
      <c r="AT3911" s="12"/>
      <c r="AU3911" s="12"/>
      <c r="AV3911" s="12"/>
      <c r="AW3911" s="12"/>
      <c r="AX3911" s="12"/>
      <c r="AY3911" s="12"/>
      <c r="AZ3911" s="12"/>
      <c r="BA3911" s="12"/>
      <c r="BB3911" s="12"/>
      <c r="BC3911" s="12"/>
      <c r="BD3911" s="12"/>
      <c r="BE3911" s="12"/>
      <c r="BF3911" s="12"/>
      <c r="BG3911" s="12"/>
      <c r="BH3911" s="12"/>
      <c r="BI3911" s="12"/>
      <c r="BJ3911" s="13"/>
      <c r="BK3911" s="13"/>
      <c r="BL3911" s="13"/>
      <c r="BM3911" s="13"/>
      <c r="BN3911" s="13"/>
    </row>
    <row r="3912" spans="1:66" x14ac:dyDescent="0.25">
      <c r="A3912" s="10"/>
      <c r="B3912" s="10"/>
      <c r="C3912" s="10"/>
      <c r="D3912" s="18"/>
      <c r="E3912" s="10"/>
      <c r="F3912" s="10"/>
      <c r="G3912" s="10"/>
      <c r="H3912" s="10"/>
      <c r="I3912" s="10"/>
      <c r="J3912" s="10"/>
      <c r="K3912" s="11"/>
      <c r="L3912" s="11"/>
      <c r="M3912" s="12"/>
      <c r="N3912" s="12"/>
      <c r="O3912" s="12"/>
      <c r="P3912" s="12"/>
      <c r="Q3912" s="12"/>
      <c r="R3912" s="12"/>
      <c r="S3912" s="12"/>
      <c r="T3912" s="12"/>
      <c r="U3912" s="12"/>
      <c r="V3912" s="12"/>
      <c r="W3912" s="12"/>
      <c r="X3912" s="12"/>
      <c r="Y3912" s="12"/>
      <c r="Z3912" s="12"/>
      <c r="AA3912" s="12"/>
      <c r="AB3912" s="12"/>
      <c r="AC3912" s="12"/>
      <c r="AD3912" s="12"/>
      <c r="AE3912" s="12"/>
      <c r="AF3912" s="12"/>
      <c r="AG3912" s="12"/>
      <c r="AH3912" s="12"/>
      <c r="AI3912" s="12"/>
      <c r="AJ3912" s="12"/>
      <c r="AK3912" s="12"/>
      <c r="AL3912" s="12"/>
      <c r="AM3912" s="12"/>
      <c r="AN3912" s="12"/>
      <c r="AO3912" s="12"/>
      <c r="AP3912" s="12"/>
      <c r="AQ3912" s="12"/>
      <c r="AR3912" s="12"/>
      <c r="AS3912" s="12"/>
      <c r="AT3912" s="12"/>
      <c r="AU3912" s="12"/>
      <c r="AV3912" s="12"/>
      <c r="AW3912" s="12"/>
      <c r="AX3912" s="12"/>
      <c r="AY3912" s="12"/>
      <c r="AZ3912" s="12"/>
      <c r="BA3912" s="12"/>
      <c r="BB3912" s="12"/>
      <c r="BC3912" s="12"/>
      <c r="BD3912" s="12"/>
      <c r="BE3912" s="12"/>
      <c r="BF3912" s="12"/>
      <c r="BG3912" s="12"/>
      <c r="BH3912" s="12"/>
      <c r="BI3912" s="12"/>
      <c r="BJ3912" s="13"/>
      <c r="BK3912" s="13"/>
      <c r="BL3912" s="13"/>
      <c r="BM3912" s="13"/>
      <c r="BN3912" s="13"/>
    </row>
    <row r="3913" spans="1:66" x14ac:dyDescent="0.25">
      <c r="A3913" s="10"/>
      <c r="B3913" s="10"/>
      <c r="C3913" s="10"/>
      <c r="D3913" s="18"/>
      <c r="E3913" s="10"/>
      <c r="F3913" s="10"/>
      <c r="G3913" s="10"/>
      <c r="H3913" s="10"/>
      <c r="I3913" s="10"/>
      <c r="J3913" s="10"/>
      <c r="K3913" s="11"/>
      <c r="L3913" s="11"/>
      <c r="M3913" s="12"/>
      <c r="N3913" s="12"/>
      <c r="O3913" s="12"/>
      <c r="P3913" s="12"/>
      <c r="Q3913" s="12"/>
      <c r="R3913" s="12"/>
      <c r="S3913" s="12"/>
      <c r="T3913" s="12"/>
      <c r="U3913" s="12"/>
      <c r="V3913" s="12"/>
      <c r="W3913" s="12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2"/>
      <c r="AS3913" s="12"/>
      <c r="AT3913" s="12"/>
      <c r="AU3913" s="12"/>
      <c r="AV3913" s="12"/>
      <c r="AW3913" s="12"/>
      <c r="AX3913" s="12"/>
      <c r="AY3913" s="12"/>
      <c r="AZ3913" s="12"/>
      <c r="BA3913" s="12"/>
      <c r="BB3913" s="12"/>
      <c r="BC3913" s="12"/>
      <c r="BD3913" s="12"/>
      <c r="BE3913" s="12"/>
      <c r="BF3913" s="12"/>
      <c r="BG3913" s="12"/>
      <c r="BH3913" s="12"/>
      <c r="BI3913" s="12"/>
      <c r="BJ3913" s="13"/>
      <c r="BK3913" s="13"/>
      <c r="BL3913" s="13"/>
      <c r="BM3913" s="13"/>
      <c r="BN3913" s="13"/>
    </row>
    <row r="3914" spans="1:66" x14ac:dyDescent="0.25">
      <c r="A3914" s="10"/>
      <c r="B3914" s="10"/>
      <c r="C3914" s="10"/>
      <c r="D3914" s="18"/>
      <c r="E3914" s="10"/>
      <c r="F3914" s="10"/>
      <c r="G3914" s="10"/>
      <c r="H3914" s="10"/>
      <c r="I3914" s="10"/>
      <c r="J3914" s="10"/>
      <c r="K3914" s="11"/>
      <c r="L3914" s="11"/>
      <c r="M3914" s="12"/>
      <c r="N3914" s="12"/>
      <c r="O3914" s="12"/>
      <c r="P3914" s="12"/>
      <c r="Q3914" s="12"/>
      <c r="R3914" s="12"/>
      <c r="S3914" s="12"/>
      <c r="T3914" s="12"/>
      <c r="U3914" s="12"/>
      <c r="V3914" s="12"/>
      <c r="W3914" s="12"/>
      <c r="X3914" s="12"/>
      <c r="Y3914" s="12"/>
      <c r="Z3914" s="12"/>
      <c r="AA3914" s="12"/>
      <c r="AB3914" s="12"/>
      <c r="AC3914" s="12"/>
      <c r="AD3914" s="12"/>
      <c r="AE3914" s="12"/>
      <c r="AF3914" s="12"/>
      <c r="AG3914" s="12"/>
      <c r="AH3914" s="12"/>
      <c r="AI3914" s="12"/>
      <c r="AJ3914" s="12"/>
      <c r="AK3914" s="12"/>
      <c r="AL3914" s="12"/>
      <c r="AM3914" s="12"/>
      <c r="AN3914" s="12"/>
      <c r="AO3914" s="12"/>
      <c r="AP3914" s="12"/>
      <c r="AQ3914" s="12"/>
      <c r="AR3914" s="12"/>
      <c r="AS3914" s="12"/>
      <c r="AT3914" s="12"/>
      <c r="AU3914" s="12"/>
      <c r="AV3914" s="12"/>
      <c r="AW3914" s="12"/>
      <c r="AX3914" s="12"/>
      <c r="AY3914" s="12"/>
      <c r="AZ3914" s="12"/>
      <c r="BA3914" s="12"/>
      <c r="BB3914" s="12"/>
      <c r="BC3914" s="12"/>
      <c r="BD3914" s="12"/>
      <c r="BE3914" s="12"/>
      <c r="BF3914" s="12"/>
      <c r="BG3914" s="12"/>
      <c r="BH3914" s="12"/>
      <c r="BI3914" s="12"/>
      <c r="BJ3914" s="13"/>
      <c r="BK3914" s="13"/>
      <c r="BL3914" s="13"/>
      <c r="BM3914" s="13"/>
      <c r="BN3914" s="13"/>
    </row>
    <row r="3915" spans="1:66" x14ac:dyDescent="0.25">
      <c r="A3915" s="10"/>
      <c r="B3915" s="10"/>
      <c r="C3915" s="10"/>
      <c r="D3915" s="18"/>
      <c r="E3915" s="10"/>
      <c r="F3915" s="10"/>
      <c r="G3915" s="10"/>
      <c r="H3915" s="10"/>
      <c r="I3915" s="10"/>
      <c r="J3915" s="10"/>
      <c r="K3915" s="11"/>
      <c r="L3915" s="11"/>
      <c r="M3915" s="12"/>
      <c r="N3915" s="12"/>
      <c r="O3915" s="12"/>
      <c r="P3915" s="12"/>
      <c r="Q3915" s="12"/>
      <c r="R3915" s="12"/>
      <c r="S3915" s="12"/>
      <c r="T3915" s="12"/>
      <c r="U3915" s="12"/>
      <c r="V3915" s="12"/>
      <c r="W3915" s="12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2"/>
      <c r="AS3915" s="12"/>
      <c r="AT3915" s="12"/>
      <c r="AU3915" s="12"/>
      <c r="AV3915" s="12"/>
      <c r="AW3915" s="12"/>
      <c r="AX3915" s="12"/>
      <c r="AY3915" s="12"/>
      <c r="AZ3915" s="12"/>
      <c r="BA3915" s="12"/>
      <c r="BB3915" s="12"/>
      <c r="BC3915" s="12"/>
      <c r="BD3915" s="12"/>
      <c r="BE3915" s="12"/>
      <c r="BF3915" s="12"/>
      <c r="BG3915" s="12"/>
      <c r="BH3915" s="12"/>
      <c r="BI3915" s="12"/>
      <c r="BJ3915" s="13"/>
      <c r="BK3915" s="13"/>
      <c r="BL3915" s="13"/>
      <c r="BM3915" s="13"/>
      <c r="BN3915" s="13"/>
    </row>
    <row r="3916" spans="1:66" x14ac:dyDescent="0.25">
      <c r="A3916" s="10"/>
      <c r="B3916" s="10"/>
      <c r="C3916" s="10"/>
      <c r="D3916" s="18"/>
      <c r="E3916" s="10"/>
      <c r="F3916" s="10"/>
      <c r="G3916" s="10"/>
      <c r="H3916" s="10"/>
      <c r="I3916" s="10"/>
      <c r="J3916" s="10"/>
      <c r="K3916" s="11"/>
      <c r="L3916" s="11"/>
      <c r="M3916" s="12"/>
      <c r="N3916" s="12"/>
      <c r="O3916" s="12"/>
      <c r="P3916" s="12"/>
      <c r="Q3916" s="12"/>
      <c r="R3916" s="12"/>
      <c r="S3916" s="12"/>
      <c r="T3916" s="12"/>
      <c r="U3916" s="12"/>
      <c r="V3916" s="12"/>
      <c r="W3916" s="12"/>
      <c r="X3916" s="12"/>
      <c r="Y3916" s="12"/>
      <c r="Z3916" s="12"/>
      <c r="AA3916" s="12"/>
      <c r="AB3916" s="12"/>
      <c r="AC3916" s="12"/>
      <c r="AD3916" s="12"/>
      <c r="AE3916" s="12"/>
      <c r="AF3916" s="12"/>
      <c r="AG3916" s="12"/>
      <c r="AH3916" s="12"/>
      <c r="AI3916" s="12"/>
      <c r="AJ3916" s="12"/>
      <c r="AK3916" s="12"/>
      <c r="AL3916" s="12"/>
      <c r="AM3916" s="12"/>
      <c r="AN3916" s="12"/>
      <c r="AO3916" s="12"/>
      <c r="AP3916" s="12"/>
      <c r="AQ3916" s="12"/>
      <c r="AR3916" s="12"/>
      <c r="AS3916" s="12"/>
      <c r="AT3916" s="12"/>
      <c r="AU3916" s="12"/>
      <c r="AV3916" s="12"/>
      <c r="AW3916" s="12"/>
      <c r="AX3916" s="12"/>
      <c r="AY3916" s="12"/>
      <c r="AZ3916" s="12"/>
      <c r="BA3916" s="12"/>
      <c r="BB3916" s="12"/>
      <c r="BC3916" s="12"/>
      <c r="BD3916" s="12"/>
      <c r="BE3916" s="12"/>
      <c r="BF3916" s="12"/>
      <c r="BG3916" s="12"/>
      <c r="BH3916" s="12"/>
      <c r="BI3916" s="12"/>
      <c r="BJ3916" s="13"/>
      <c r="BK3916" s="13"/>
      <c r="BL3916" s="13"/>
      <c r="BM3916" s="13"/>
      <c r="BN3916" s="13"/>
    </row>
    <row r="3917" spans="1:66" x14ac:dyDescent="0.25">
      <c r="A3917" s="10"/>
      <c r="B3917" s="10"/>
      <c r="C3917" s="10"/>
      <c r="D3917" s="18"/>
      <c r="E3917" s="10"/>
      <c r="F3917" s="10"/>
      <c r="G3917" s="10"/>
      <c r="H3917" s="10"/>
      <c r="I3917" s="10"/>
      <c r="J3917" s="10"/>
      <c r="K3917" s="11"/>
      <c r="L3917" s="11"/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2"/>
      <c r="AS3917" s="12"/>
      <c r="AT3917" s="12"/>
      <c r="AU3917" s="12"/>
      <c r="AV3917" s="12"/>
      <c r="AW3917" s="12"/>
      <c r="AX3917" s="12"/>
      <c r="AY3917" s="12"/>
      <c r="AZ3917" s="12"/>
      <c r="BA3917" s="12"/>
      <c r="BB3917" s="12"/>
      <c r="BC3917" s="12"/>
      <c r="BD3917" s="12"/>
      <c r="BE3917" s="12"/>
      <c r="BF3917" s="12"/>
      <c r="BG3917" s="12"/>
      <c r="BH3917" s="12"/>
      <c r="BI3917" s="12"/>
      <c r="BJ3917" s="13"/>
      <c r="BK3917" s="13"/>
      <c r="BL3917" s="13"/>
      <c r="BM3917" s="13"/>
      <c r="BN3917" s="13"/>
    </row>
    <row r="3918" spans="1:66" x14ac:dyDescent="0.25">
      <c r="A3918" s="10"/>
      <c r="B3918" s="10"/>
      <c r="C3918" s="10"/>
      <c r="D3918" s="18"/>
      <c r="E3918" s="10"/>
      <c r="F3918" s="10"/>
      <c r="G3918" s="10"/>
      <c r="H3918" s="10"/>
      <c r="I3918" s="10"/>
      <c r="J3918" s="10"/>
      <c r="K3918" s="11"/>
      <c r="L3918" s="11"/>
      <c r="M3918" s="12"/>
      <c r="N3918" s="12"/>
      <c r="O3918" s="12"/>
      <c r="P3918" s="12"/>
      <c r="Q3918" s="12"/>
      <c r="R3918" s="12"/>
      <c r="S3918" s="12"/>
      <c r="T3918" s="12"/>
      <c r="U3918" s="12"/>
      <c r="V3918" s="12"/>
      <c r="W3918" s="12"/>
      <c r="X3918" s="12"/>
      <c r="Y3918" s="12"/>
      <c r="Z3918" s="12"/>
      <c r="AA3918" s="12"/>
      <c r="AB3918" s="12"/>
      <c r="AC3918" s="12"/>
      <c r="AD3918" s="12"/>
      <c r="AE3918" s="12"/>
      <c r="AF3918" s="12"/>
      <c r="AG3918" s="12"/>
      <c r="AH3918" s="12"/>
      <c r="AI3918" s="12"/>
      <c r="AJ3918" s="12"/>
      <c r="AK3918" s="12"/>
      <c r="AL3918" s="12"/>
      <c r="AM3918" s="12"/>
      <c r="AN3918" s="12"/>
      <c r="AO3918" s="12"/>
      <c r="AP3918" s="12"/>
      <c r="AQ3918" s="12"/>
      <c r="AR3918" s="12"/>
      <c r="AS3918" s="12"/>
      <c r="AT3918" s="12"/>
      <c r="AU3918" s="12"/>
      <c r="AV3918" s="12"/>
      <c r="AW3918" s="12"/>
      <c r="AX3918" s="12"/>
      <c r="AY3918" s="12"/>
      <c r="AZ3918" s="12"/>
      <c r="BA3918" s="12"/>
      <c r="BB3918" s="12"/>
      <c r="BC3918" s="12"/>
      <c r="BD3918" s="12"/>
      <c r="BE3918" s="12"/>
      <c r="BF3918" s="12"/>
      <c r="BG3918" s="12"/>
      <c r="BH3918" s="12"/>
      <c r="BI3918" s="12"/>
      <c r="BJ3918" s="13"/>
      <c r="BK3918" s="13"/>
      <c r="BL3918" s="13"/>
      <c r="BM3918" s="13"/>
      <c r="BN3918" s="13"/>
    </row>
    <row r="3919" spans="1:66" x14ac:dyDescent="0.25">
      <c r="A3919" s="10"/>
      <c r="B3919" s="10"/>
      <c r="C3919" s="10"/>
      <c r="D3919" s="18"/>
      <c r="E3919" s="10"/>
      <c r="F3919" s="10"/>
      <c r="G3919" s="10"/>
      <c r="H3919" s="10"/>
      <c r="I3919" s="10"/>
      <c r="J3919" s="10"/>
      <c r="K3919" s="11"/>
      <c r="L3919" s="11"/>
      <c r="M3919" s="12"/>
      <c r="N3919" s="12"/>
      <c r="O3919" s="12"/>
      <c r="P3919" s="12"/>
      <c r="Q3919" s="12"/>
      <c r="R3919" s="12"/>
      <c r="S3919" s="12"/>
      <c r="T3919" s="12"/>
      <c r="U3919" s="12"/>
      <c r="V3919" s="12"/>
      <c r="W3919" s="12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2"/>
      <c r="AS3919" s="12"/>
      <c r="AT3919" s="12"/>
      <c r="AU3919" s="12"/>
      <c r="AV3919" s="12"/>
      <c r="AW3919" s="12"/>
      <c r="AX3919" s="12"/>
      <c r="AY3919" s="12"/>
      <c r="AZ3919" s="12"/>
      <c r="BA3919" s="12"/>
      <c r="BB3919" s="12"/>
      <c r="BC3919" s="12"/>
      <c r="BD3919" s="12"/>
      <c r="BE3919" s="12"/>
      <c r="BF3919" s="12"/>
      <c r="BG3919" s="12"/>
      <c r="BH3919" s="12"/>
      <c r="BI3919" s="12"/>
      <c r="BJ3919" s="13"/>
      <c r="BK3919" s="13"/>
      <c r="BL3919" s="13"/>
      <c r="BM3919" s="13"/>
      <c r="BN3919" s="13"/>
    </row>
    <row r="3920" spans="1:66" x14ac:dyDescent="0.25">
      <c r="A3920" s="10"/>
      <c r="B3920" s="10"/>
      <c r="C3920" s="10"/>
      <c r="D3920" s="18"/>
      <c r="E3920" s="10"/>
      <c r="F3920" s="10"/>
      <c r="G3920" s="10"/>
      <c r="H3920" s="10"/>
      <c r="I3920" s="10"/>
      <c r="J3920" s="10"/>
      <c r="K3920" s="11"/>
      <c r="L3920" s="11"/>
      <c r="M3920" s="12"/>
      <c r="N3920" s="12"/>
      <c r="O3920" s="12"/>
      <c r="P3920" s="12"/>
      <c r="Q3920" s="12"/>
      <c r="R3920" s="12"/>
      <c r="S3920" s="12"/>
      <c r="T3920" s="12"/>
      <c r="U3920" s="12"/>
      <c r="V3920" s="12"/>
      <c r="W3920" s="12"/>
      <c r="X3920" s="12"/>
      <c r="Y3920" s="12"/>
      <c r="Z3920" s="12"/>
      <c r="AA3920" s="12"/>
      <c r="AB3920" s="12"/>
      <c r="AC3920" s="12"/>
      <c r="AD3920" s="12"/>
      <c r="AE3920" s="12"/>
      <c r="AF3920" s="12"/>
      <c r="AG3920" s="12"/>
      <c r="AH3920" s="12"/>
      <c r="AI3920" s="12"/>
      <c r="AJ3920" s="12"/>
      <c r="AK3920" s="12"/>
      <c r="AL3920" s="12"/>
      <c r="AM3920" s="12"/>
      <c r="AN3920" s="12"/>
      <c r="AO3920" s="12"/>
      <c r="AP3920" s="12"/>
      <c r="AQ3920" s="12"/>
      <c r="AR3920" s="12"/>
      <c r="AS3920" s="12"/>
      <c r="AT3920" s="12"/>
      <c r="AU3920" s="12"/>
      <c r="AV3920" s="12"/>
      <c r="AW3920" s="12"/>
      <c r="AX3920" s="12"/>
      <c r="AY3920" s="12"/>
      <c r="AZ3920" s="12"/>
      <c r="BA3920" s="12"/>
      <c r="BB3920" s="12"/>
      <c r="BC3920" s="12"/>
      <c r="BD3920" s="12"/>
      <c r="BE3920" s="12"/>
      <c r="BF3920" s="12"/>
      <c r="BG3920" s="12"/>
      <c r="BH3920" s="12"/>
      <c r="BI3920" s="12"/>
      <c r="BJ3920" s="13"/>
      <c r="BK3920" s="13"/>
      <c r="BL3920" s="13"/>
      <c r="BM3920" s="13"/>
      <c r="BN3920" s="13"/>
    </row>
    <row r="3921" spans="1:66" x14ac:dyDescent="0.25">
      <c r="A3921" s="10"/>
      <c r="B3921" s="10"/>
      <c r="C3921" s="10"/>
      <c r="D3921" s="18"/>
      <c r="E3921" s="10"/>
      <c r="F3921" s="10"/>
      <c r="G3921" s="10"/>
      <c r="H3921" s="10"/>
      <c r="I3921" s="10"/>
      <c r="J3921" s="10"/>
      <c r="K3921" s="11"/>
      <c r="L3921" s="11"/>
      <c r="M3921" s="12"/>
      <c r="N3921" s="12"/>
      <c r="O3921" s="12"/>
      <c r="P3921" s="12"/>
      <c r="Q3921" s="12"/>
      <c r="R3921" s="12"/>
      <c r="S3921" s="12"/>
      <c r="T3921" s="12"/>
      <c r="U3921" s="12"/>
      <c r="V3921" s="12"/>
      <c r="W3921" s="12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2"/>
      <c r="AS3921" s="12"/>
      <c r="AT3921" s="12"/>
      <c r="AU3921" s="12"/>
      <c r="AV3921" s="12"/>
      <c r="AW3921" s="12"/>
      <c r="AX3921" s="12"/>
      <c r="AY3921" s="12"/>
      <c r="AZ3921" s="12"/>
      <c r="BA3921" s="12"/>
      <c r="BB3921" s="12"/>
      <c r="BC3921" s="12"/>
      <c r="BD3921" s="12"/>
      <c r="BE3921" s="12"/>
      <c r="BF3921" s="12"/>
      <c r="BG3921" s="12"/>
      <c r="BH3921" s="12"/>
      <c r="BI3921" s="12"/>
      <c r="BJ3921" s="13"/>
      <c r="BK3921" s="13"/>
      <c r="BL3921" s="13"/>
      <c r="BM3921" s="13"/>
      <c r="BN3921" s="13"/>
    </row>
    <row r="3922" spans="1:66" x14ac:dyDescent="0.25">
      <c r="A3922" s="10"/>
      <c r="B3922" s="10"/>
      <c r="C3922" s="10"/>
      <c r="D3922" s="18"/>
      <c r="E3922" s="10"/>
      <c r="F3922" s="10"/>
      <c r="G3922" s="10"/>
      <c r="H3922" s="10"/>
      <c r="I3922" s="10"/>
      <c r="J3922" s="10"/>
      <c r="K3922" s="11"/>
      <c r="L3922" s="11"/>
      <c r="M3922" s="12"/>
      <c r="N3922" s="12"/>
      <c r="O3922" s="12"/>
      <c r="P3922" s="12"/>
      <c r="Q3922" s="12"/>
      <c r="R3922" s="12"/>
      <c r="S3922" s="12"/>
      <c r="T3922" s="12"/>
      <c r="U3922" s="12"/>
      <c r="V3922" s="12"/>
      <c r="W3922" s="12"/>
      <c r="X3922" s="12"/>
      <c r="Y3922" s="12"/>
      <c r="Z3922" s="12"/>
      <c r="AA3922" s="12"/>
      <c r="AB3922" s="12"/>
      <c r="AC3922" s="12"/>
      <c r="AD3922" s="12"/>
      <c r="AE3922" s="12"/>
      <c r="AF3922" s="12"/>
      <c r="AG3922" s="12"/>
      <c r="AH3922" s="12"/>
      <c r="AI3922" s="12"/>
      <c r="AJ3922" s="12"/>
      <c r="AK3922" s="12"/>
      <c r="AL3922" s="12"/>
      <c r="AM3922" s="12"/>
      <c r="AN3922" s="12"/>
      <c r="AO3922" s="12"/>
      <c r="AP3922" s="12"/>
      <c r="AQ3922" s="12"/>
      <c r="AR3922" s="12"/>
      <c r="AS3922" s="12"/>
      <c r="AT3922" s="12"/>
      <c r="AU3922" s="12"/>
      <c r="AV3922" s="12"/>
      <c r="AW3922" s="12"/>
      <c r="AX3922" s="12"/>
      <c r="AY3922" s="12"/>
      <c r="AZ3922" s="12"/>
      <c r="BA3922" s="12"/>
      <c r="BB3922" s="12"/>
      <c r="BC3922" s="12"/>
      <c r="BD3922" s="12"/>
      <c r="BE3922" s="12"/>
      <c r="BF3922" s="12"/>
      <c r="BG3922" s="12"/>
      <c r="BH3922" s="12"/>
      <c r="BI3922" s="12"/>
      <c r="BJ3922" s="13"/>
      <c r="BK3922" s="13"/>
      <c r="BL3922" s="13"/>
      <c r="BM3922" s="13"/>
      <c r="BN3922" s="13"/>
    </row>
    <row r="3923" spans="1:66" x14ac:dyDescent="0.25">
      <c r="A3923" s="10"/>
      <c r="B3923" s="10"/>
      <c r="C3923" s="10"/>
      <c r="D3923" s="18"/>
      <c r="E3923" s="10"/>
      <c r="F3923" s="10"/>
      <c r="G3923" s="10"/>
      <c r="H3923" s="10"/>
      <c r="I3923" s="10"/>
      <c r="J3923" s="10"/>
      <c r="K3923" s="11"/>
      <c r="L3923" s="11"/>
      <c r="M3923" s="12"/>
      <c r="N3923" s="12"/>
      <c r="O3923" s="12"/>
      <c r="P3923" s="12"/>
      <c r="Q3923" s="12"/>
      <c r="R3923" s="12"/>
      <c r="S3923" s="12"/>
      <c r="T3923" s="12"/>
      <c r="U3923" s="12"/>
      <c r="V3923" s="12"/>
      <c r="W3923" s="12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2"/>
      <c r="AS3923" s="12"/>
      <c r="AT3923" s="12"/>
      <c r="AU3923" s="12"/>
      <c r="AV3923" s="12"/>
      <c r="AW3923" s="12"/>
      <c r="AX3923" s="12"/>
      <c r="AY3923" s="12"/>
      <c r="AZ3923" s="12"/>
      <c r="BA3923" s="12"/>
      <c r="BB3923" s="12"/>
      <c r="BC3923" s="12"/>
      <c r="BD3923" s="12"/>
      <c r="BE3923" s="12"/>
      <c r="BF3923" s="12"/>
      <c r="BG3923" s="12"/>
      <c r="BH3923" s="12"/>
      <c r="BI3923" s="12"/>
      <c r="BJ3923" s="13"/>
      <c r="BK3923" s="13"/>
      <c r="BL3923" s="13"/>
      <c r="BM3923" s="13"/>
      <c r="BN3923" s="13"/>
    </row>
    <row r="3924" spans="1:66" x14ac:dyDescent="0.25">
      <c r="A3924" s="10"/>
      <c r="B3924" s="10"/>
      <c r="C3924" s="10"/>
      <c r="D3924" s="18"/>
      <c r="E3924" s="10"/>
      <c r="F3924" s="10"/>
      <c r="G3924" s="10"/>
      <c r="H3924" s="10"/>
      <c r="I3924" s="10"/>
      <c r="J3924" s="10"/>
      <c r="K3924" s="11"/>
      <c r="L3924" s="11"/>
      <c r="M3924" s="12"/>
      <c r="N3924" s="12"/>
      <c r="O3924" s="12"/>
      <c r="P3924" s="12"/>
      <c r="Q3924" s="12"/>
      <c r="R3924" s="12"/>
      <c r="S3924" s="12"/>
      <c r="T3924" s="12"/>
      <c r="U3924" s="12"/>
      <c r="V3924" s="12"/>
      <c r="W3924" s="12"/>
      <c r="X3924" s="12"/>
      <c r="Y3924" s="12"/>
      <c r="Z3924" s="12"/>
      <c r="AA3924" s="12"/>
      <c r="AB3924" s="12"/>
      <c r="AC3924" s="12"/>
      <c r="AD3924" s="12"/>
      <c r="AE3924" s="12"/>
      <c r="AF3924" s="12"/>
      <c r="AG3924" s="12"/>
      <c r="AH3924" s="12"/>
      <c r="AI3924" s="12"/>
      <c r="AJ3924" s="12"/>
      <c r="AK3924" s="12"/>
      <c r="AL3924" s="12"/>
      <c r="AM3924" s="12"/>
      <c r="AN3924" s="12"/>
      <c r="AO3924" s="12"/>
      <c r="AP3924" s="12"/>
      <c r="AQ3924" s="12"/>
      <c r="AR3924" s="12"/>
      <c r="AS3924" s="12"/>
      <c r="AT3924" s="12"/>
      <c r="AU3924" s="12"/>
      <c r="AV3924" s="12"/>
      <c r="AW3924" s="12"/>
      <c r="AX3924" s="12"/>
      <c r="AY3924" s="12"/>
      <c r="AZ3924" s="12"/>
      <c r="BA3924" s="12"/>
      <c r="BB3924" s="12"/>
      <c r="BC3924" s="12"/>
      <c r="BD3924" s="12"/>
      <c r="BE3924" s="12"/>
      <c r="BF3924" s="12"/>
      <c r="BG3924" s="12"/>
      <c r="BH3924" s="12"/>
      <c r="BI3924" s="12"/>
      <c r="BJ3924" s="13"/>
      <c r="BK3924" s="13"/>
      <c r="BL3924" s="13"/>
      <c r="BM3924" s="13"/>
      <c r="BN3924" s="13"/>
    </row>
    <row r="3925" spans="1:66" x14ac:dyDescent="0.25">
      <c r="A3925" s="10"/>
      <c r="B3925" s="10"/>
      <c r="C3925" s="10"/>
      <c r="D3925" s="18"/>
      <c r="E3925" s="10"/>
      <c r="F3925" s="10"/>
      <c r="G3925" s="10"/>
      <c r="H3925" s="10"/>
      <c r="I3925" s="10"/>
      <c r="J3925" s="10"/>
      <c r="K3925" s="11"/>
      <c r="L3925" s="11"/>
      <c r="M3925" s="12"/>
      <c r="N3925" s="12"/>
      <c r="O3925" s="12"/>
      <c r="P3925" s="12"/>
      <c r="Q3925" s="12"/>
      <c r="R3925" s="12"/>
      <c r="S3925" s="12"/>
      <c r="T3925" s="12"/>
      <c r="U3925" s="12"/>
      <c r="V3925" s="12"/>
      <c r="W3925" s="12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2"/>
      <c r="AS3925" s="12"/>
      <c r="AT3925" s="12"/>
      <c r="AU3925" s="12"/>
      <c r="AV3925" s="12"/>
      <c r="AW3925" s="12"/>
      <c r="AX3925" s="12"/>
      <c r="AY3925" s="12"/>
      <c r="AZ3925" s="12"/>
      <c r="BA3925" s="12"/>
      <c r="BB3925" s="12"/>
      <c r="BC3925" s="12"/>
      <c r="BD3925" s="12"/>
      <c r="BE3925" s="12"/>
      <c r="BF3925" s="12"/>
      <c r="BG3925" s="12"/>
      <c r="BH3925" s="12"/>
      <c r="BI3925" s="12"/>
      <c r="BJ3925" s="13"/>
      <c r="BK3925" s="13"/>
      <c r="BL3925" s="13"/>
      <c r="BM3925" s="13"/>
      <c r="BN3925" s="13"/>
    </row>
    <row r="3926" spans="1:66" x14ac:dyDescent="0.25">
      <c r="A3926" s="10"/>
      <c r="B3926" s="10"/>
      <c r="C3926" s="10"/>
      <c r="D3926" s="18"/>
      <c r="E3926" s="10"/>
      <c r="F3926" s="10"/>
      <c r="G3926" s="10"/>
      <c r="H3926" s="10"/>
      <c r="I3926" s="10"/>
      <c r="J3926" s="10"/>
      <c r="K3926" s="11"/>
      <c r="L3926" s="11"/>
      <c r="M3926" s="12"/>
      <c r="N3926" s="12"/>
      <c r="O3926" s="12"/>
      <c r="P3926" s="12"/>
      <c r="Q3926" s="12"/>
      <c r="R3926" s="12"/>
      <c r="S3926" s="12"/>
      <c r="T3926" s="12"/>
      <c r="U3926" s="12"/>
      <c r="V3926" s="12"/>
      <c r="W3926" s="12"/>
      <c r="X3926" s="12"/>
      <c r="Y3926" s="12"/>
      <c r="Z3926" s="12"/>
      <c r="AA3926" s="12"/>
      <c r="AB3926" s="12"/>
      <c r="AC3926" s="12"/>
      <c r="AD3926" s="12"/>
      <c r="AE3926" s="12"/>
      <c r="AF3926" s="12"/>
      <c r="AG3926" s="12"/>
      <c r="AH3926" s="12"/>
      <c r="AI3926" s="12"/>
      <c r="AJ3926" s="12"/>
      <c r="AK3926" s="12"/>
      <c r="AL3926" s="12"/>
      <c r="AM3926" s="12"/>
      <c r="AN3926" s="12"/>
      <c r="AO3926" s="12"/>
      <c r="AP3926" s="12"/>
      <c r="AQ3926" s="12"/>
      <c r="AR3926" s="12"/>
      <c r="AS3926" s="12"/>
      <c r="AT3926" s="12"/>
      <c r="AU3926" s="12"/>
      <c r="AV3926" s="12"/>
      <c r="AW3926" s="12"/>
      <c r="AX3926" s="12"/>
      <c r="AY3926" s="12"/>
      <c r="AZ3926" s="12"/>
      <c r="BA3926" s="12"/>
      <c r="BB3926" s="12"/>
      <c r="BC3926" s="12"/>
      <c r="BD3926" s="12"/>
      <c r="BE3926" s="12"/>
      <c r="BF3926" s="12"/>
      <c r="BG3926" s="12"/>
      <c r="BH3926" s="12"/>
      <c r="BI3926" s="12"/>
      <c r="BJ3926" s="13"/>
      <c r="BK3926" s="13"/>
      <c r="BL3926" s="13"/>
      <c r="BM3926" s="13"/>
      <c r="BN3926" s="13"/>
    </row>
    <row r="3927" spans="1:66" x14ac:dyDescent="0.25">
      <c r="A3927" s="10"/>
      <c r="B3927" s="10"/>
      <c r="C3927" s="10"/>
      <c r="D3927" s="18"/>
      <c r="E3927" s="10"/>
      <c r="F3927" s="10"/>
      <c r="G3927" s="10"/>
      <c r="H3927" s="10"/>
      <c r="I3927" s="10"/>
      <c r="J3927" s="10"/>
      <c r="K3927" s="11"/>
      <c r="L3927" s="11"/>
      <c r="M3927" s="12"/>
      <c r="N3927" s="12"/>
      <c r="O3927" s="12"/>
      <c r="P3927" s="12"/>
      <c r="Q3927" s="12"/>
      <c r="R3927" s="12"/>
      <c r="S3927" s="12"/>
      <c r="T3927" s="12"/>
      <c r="U3927" s="12"/>
      <c r="V3927" s="12"/>
      <c r="W3927" s="12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2"/>
      <c r="AS3927" s="12"/>
      <c r="AT3927" s="12"/>
      <c r="AU3927" s="12"/>
      <c r="AV3927" s="12"/>
      <c r="AW3927" s="12"/>
      <c r="AX3927" s="12"/>
      <c r="AY3927" s="12"/>
      <c r="AZ3927" s="12"/>
      <c r="BA3927" s="12"/>
      <c r="BB3927" s="12"/>
      <c r="BC3927" s="12"/>
      <c r="BD3927" s="12"/>
      <c r="BE3927" s="12"/>
      <c r="BF3927" s="12"/>
      <c r="BG3927" s="12"/>
      <c r="BH3927" s="12"/>
      <c r="BI3927" s="12"/>
      <c r="BJ3927" s="13"/>
      <c r="BK3927" s="13"/>
      <c r="BL3927" s="13"/>
      <c r="BM3927" s="13"/>
      <c r="BN3927" s="13"/>
    </row>
    <row r="3928" spans="1:66" x14ac:dyDescent="0.25">
      <c r="A3928" s="10"/>
      <c r="B3928" s="10"/>
      <c r="C3928" s="10"/>
      <c r="D3928" s="18"/>
      <c r="E3928" s="10"/>
      <c r="F3928" s="10"/>
      <c r="G3928" s="10"/>
      <c r="H3928" s="10"/>
      <c r="I3928" s="10"/>
      <c r="J3928" s="10"/>
      <c r="K3928" s="11"/>
      <c r="L3928" s="11"/>
      <c r="M3928" s="12"/>
      <c r="N3928" s="12"/>
      <c r="O3928" s="12"/>
      <c r="P3928" s="12"/>
      <c r="Q3928" s="12"/>
      <c r="R3928" s="12"/>
      <c r="S3928" s="12"/>
      <c r="T3928" s="12"/>
      <c r="U3928" s="12"/>
      <c r="V3928" s="12"/>
      <c r="W3928" s="12"/>
      <c r="X3928" s="12"/>
      <c r="Y3928" s="12"/>
      <c r="Z3928" s="12"/>
      <c r="AA3928" s="12"/>
      <c r="AB3928" s="12"/>
      <c r="AC3928" s="12"/>
      <c r="AD3928" s="12"/>
      <c r="AE3928" s="12"/>
      <c r="AF3928" s="12"/>
      <c r="AG3928" s="12"/>
      <c r="AH3928" s="12"/>
      <c r="AI3928" s="12"/>
      <c r="AJ3928" s="12"/>
      <c r="AK3928" s="12"/>
      <c r="AL3928" s="12"/>
      <c r="AM3928" s="12"/>
      <c r="AN3928" s="12"/>
      <c r="AO3928" s="12"/>
      <c r="AP3928" s="12"/>
      <c r="AQ3928" s="12"/>
      <c r="AR3928" s="12"/>
      <c r="AS3928" s="12"/>
      <c r="AT3928" s="12"/>
      <c r="AU3928" s="12"/>
      <c r="AV3928" s="12"/>
      <c r="AW3928" s="12"/>
      <c r="AX3928" s="12"/>
      <c r="AY3928" s="12"/>
      <c r="AZ3928" s="12"/>
      <c r="BA3928" s="12"/>
      <c r="BB3928" s="12"/>
      <c r="BC3928" s="12"/>
      <c r="BD3928" s="12"/>
      <c r="BE3928" s="12"/>
      <c r="BF3928" s="12"/>
      <c r="BG3928" s="12"/>
      <c r="BH3928" s="12"/>
      <c r="BI3928" s="12"/>
      <c r="BJ3928" s="13"/>
      <c r="BK3928" s="13"/>
      <c r="BL3928" s="13"/>
      <c r="BM3928" s="13"/>
      <c r="BN3928" s="13"/>
    </row>
    <row r="3929" spans="1:66" x14ac:dyDescent="0.25">
      <c r="A3929" s="10"/>
      <c r="B3929" s="10"/>
      <c r="C3929" s="10"/>
      <c r="D3929" s="18"/>
      <c r="E3929" s="10"/>
      <c r="F3929" s="10"/>
      <c r="G3929" s="10"/>
      <c r="H3929" s="10"/>
      <c r="I3929" s="10"/>
      <c r="J3929" s="10"/>
      <c r="K3929" s="11"/>
      <c r="L3929" s="11"/>
      <c r="M3929" s="12"/>
      <c r="N3929" s="12"/>
      <c r="O3929" s="12"/>
      <c r="P3929" s="12"/>
      <c r="Q3929" s="12"/>
      <c r="R3929" s="12"/>
      <c r="S3929" s="12"/>
      <c r="T3929" s="12"/>
      <c r="U3929" s="12"/>
      <c r="V3929" s="12"/>
      <c r="W3929" s="12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2"/>
      <c r="AS3929" s="12"/>
      <c r="AT3929" s="12"/>
      <c r="AU3929" s="12"/>
      <c r="AV3929" s="12"/>
      <c r="AW3929" s="12"/>
      <c r="AX3929" s="12"/>
      <c r="AY3929" s="12"/>
      <c r="AZ3929" s="12"/>
      <c r="BA3929" s="12"/>
      <c r="BB3929" s="12"/>
      <c r="BC3929" s="12"/>
      <c r="BD3929" s="12"/>
      <c r="BE3929" s="12"/>
      <c r="BF3929" s="12"/>
      <c r="BG3929" s="12"/>
      <c r="BH3929" s="12"/>
      <c r="BI3929" s="12"/>
      <c r="BJ3929" s="13"/>
      <c r="BK3929" s="13"/>
      <c r="BL3929" s="13"/>
      <c r="BM3929" s="13"/>
      <c r="BN3929" s="13"/>
    </row>
    <row r="3930" spans="1:66" x14ac:dyDescent="0.25">
      <c r="A3930" s="10"/>
      <c r="B3930" s="10"/>
      <c r="C3930" s="10"/>
      <c r="D3930" s="18"/>
      <c r="E3930" s="10"/>
      <c r="F3930" s="10"/>
      <c r="G3930" s="10"/>
      <c r="H3930" s="10"/>
      <c r="I3930" s="10"/>
      <c r="J3930" s="10"/>
      <c r="K3930" s="11"/>
      <c r="L3930" s="11"/>
      <c r="M3930" s="12"/>
      <c r="N3930" s="12"/>
      <c r="O3930" s="12"/>
      <c r="P3930" s="12"/>
      <c r="Q3930" s="12"/>
      <c r="R3930" s="12"/>
      <c r="S3930" s="12"/>
      <c r="T3930" s="12"/>
      <c r="U3930" s="12"/>
      <c r="V3930" s="12"/>
      <c r="W3930" s="12"/>
      <c r="X3930" s="12"/>
      <c r="Y3930" s="12"/>
      <c r="Z3930" s="12"/>
      <c r="AA3930" s="12"/>
      <c r="AB3930" s="12"/>
      <c r="AC3930" s="12"/>
      <c r="AD3930" s="12"/>
      <c r="AE3930" s="12"/>
      <c r="AF3930" s="12"/>
      <c r="AG3930" s="12"/>
      <c r="AH3930" s="12"/>
      <c r="AI3930" s="12"/>
      <c r="AJ3930" s="12"/>
      <c r="AK3930" s="12"/>
      <c r="AL3930" s="12"/>
      <c r="AM3930" s="12"/>
      <c r="AN3930" s="12"/>
      <c r="AO3930" s="12"/>
      <c r="AP3930" s="12"/>
      <c r="AQ3930" s="12"/>
      <c r="AR3930" s="12"/>
      <c r="AS3930" s="12"/>
      <c r="AT3930" s="12"/>
      <c r="AU3930" s="12"/>
      <c r="AV3930" s="12"/>
      <c r="AW3930" s="12"/>
      <c r="AX3930" s="12"/>
      <c r="AY3930" s="12"/>
      <c r="AZ3930" s="12"/>
      <c r="BA3930" s="12"/>
      <c r="BB3930" s="12"/>
      <c r="BC3930" s="12"/>
      <c r="BD3930" s="12"/>
      <c r="BE3930" s="12"/>
      <c r="BF3930" s="12"/>
      <c r="BG3930" s="12"/>
      <c r="BH3930" s="12"/>
      <c r="BI3930" s="12"/>
      <c r="BJ3930" s="13"/>
      <c r="BK3930" s="13"/>
      <c r="BL3930" s="13"/>
      <c r="BM3930" s="13"/>
      <c r="BN3930" s="13"/>
    </row>
    <row r="3931" spans="1:66" x14ac:dyDescent="0.25">
      <c r="A3931" s="10"/>
      <c r="B3931" s="10"/>
      <c r="C3931" s="10"/>
      <c r="D3931" s="18"/>
      <c r="E3931" s="10"/>
      <c r="F3931" s="10"/>
      <c r="G3931" s="10"/>
      <c r="H3931" s="10"/>
      <c r="I3931" s="10"/>
      <c r="J3931" s="10"/>
      <c r="K3931" s="11"/>
      <c r="L3931" s="11"/>
      <c r="M3931" s="12"/>
      <c r="N3931" s="12"/>
      <c r="O3931" s="12"/>
      <c r="P3931" s="12"/>
      <c r="Q3931" s="12"/>
      <c r="R3931" s="12"/>
      <c r="S3931" s="12"/>
      <c r="T3931" s="12"/>
      <c r="U3931" s="12"/>
      <c r="V3931" s="12"/>
      <c r="W3931" s="12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2"/>
      <c r="AS3931" s="12"/>
      <c r="AT3931" s="12"/>
      <c r="AU3931" s="12"/>
      <c r="AV3931" s="12"/>
      <c r="AW3931" s="12"/>
      <c r="AX3931" s="12"/>
      <c r="AY3931" s="12"/>
      <c r="AZ3931" s="12"/>
      <c r="BA3931" s="12"/>
      <c r="BB3931" s="12"/>
      <c r="BC3931" s="12"/>
      <c r="BD3931" s="12"/>
      <c r="BE3931" s="12"/>
      <c r="BF3931" s="12"/>
      <c r="BG3931" s="12"/>
      <c r="BH3931" s="12"/>
      <c r="BI3931" s="12"/>
      <c r="BJ3931" s="13"/>
      <c r="BK3931" s="13"/>
      <c r="BL3931" s="13"/>
      <c r="BM3931" s="13"/>
      <c r="BN3931" s="13"/>
    </row>
    <row r="3932" spans="1:66" x14ac:dyDescent="0.25">
      <c r="A3932" s="10"/>
      <c r="B3932" s="10"/>
      <c r="C3932" s="10"/>
      <c r="D3932" s="18"/>
      <c r="E3932" s="10"/>
      <c r="F3932" s="10"/>
      <c r="G3932" s="10"/>
      <c r="H3932" s="10"/>
      <c r="I3932" s="10"/>
      <c r="J3932" s="10"/>
      <c r="K3932" s="11"/>
      <c r="L3932" s="11"/>
      <c r="M3932" s="12"/>
      <c r="N3932" s="12"/>
      <c r="O3932" s="12"/>
      <c r="P3932" s="12"/>
      <c r="Q3932" s="12"/>
      <c r="R3932" s="12"/>
      <c r="S3932" s="12"/>
      <c r="T3932" s="12"/>
      <c r="U3932" s="12"/>
      <c r="V3932" s="12"/>
      <c r="W3932" s="12"/>
      <c r="X3932" s="12"/>
      <c r="Y3932" s="12"/>
      <c r="Z3932" s="12"/>
      <c r="AA3932" s="12"/>
      <c r="AB3932" s="12"/>
      <c r="AC3932" s="12"/>
      <c r="AD3932" s="12"/>
      <c r="AE3932" s="12"/>
      <c r="AF3932" s="12"/>
      <c r="AG3932" s="12"/>
      <c r="AH3932" s="12"/>
      <c r="AI3932" s="12"/>
      <c r="AJ3932" s="12"/>
      <c r="AK3932" s="12"/>
      <c r="AL3932" s="12"/>
      <c r="AM3932" s="12"/>
      <c r="AN3932" s="12"/>
      <c r="AO3932" s="12"/>
      <c r="AP3932" s="12"/>
      <c r="AQ3932" s="12"/>
      <c r="AR3932" s="12"/>
      <c r="AS3932" s="12"/>
      <c r="AT3932" s="12"/>
      <c r="AU3932" s="12"/>
      <c r="AV3932" s="12"/>
      <c r="AW3932" s="12"/>
      <c r="AX3932" s="12"/>
      <c r="AY3932" s="12"/>
      <c r="AZ3932" s="12"/>
      <c r="BA3932" s="12"/>
      <c r="BB3932" s="12"/>
      <c r="BC3932" s="12"/>
      <c r="BD3932" s="12"/>
      <c r="BE3932" s="12"/>
      <c r="BF3932" s="12"/>
      <c r="BG3932" s="12"/>
      <c r="BH3932" s="12"/>
      <c r="BI3932" s="12"/>
      <c r="BJ3932" s="13"/>
      <c r="BK3932" s="13"/>
      <c r="BL3932" s="13"/>
      <c r="BM3932" s="13"/>
      <c r="BN3932" s="13"/>
    </row>
    <row r="3933" spans="1:66" x14ac:dyDescent="0.25">
      <c r="A3933" s="10"/>
      <c r="B3933" s="10"/>
      <c r="C3933" s="10"/>
      <c r="D3933" s="18"/>
      <c r="E3933" s="10"/>
      <c r="F3933" s="10"/>
      <c r="G3933" s="10"/>
      <c r="H3933" s="10"/>
      <c r="I3933" s="10"/>
      <c r="J3933" s="10"/>
      <c r="K3933" s="11"/>
      <c r="L3933" s="11"/>
      <c r="M3933" s="12"/>
      <c r="N3933" s="12"/>
      <c r="O3933" s="12"/>
      <c r="P3933" s="12"/>
      <c r="Q3933" s="12"/>
      <c r="R3933" s="12"/>
      <c r="S3933" s="12"/>
      <c r="T3933" s="12"/>
      <c r="U3933" s="12"/>
      <c r="V3933" s="12"/>
      <c r="W3933" s="12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2"/>
      <c r="AS3933" s="12"/>
      <c r="AT3933" s="12"/>
      <c r="AU3933" s="12"/>
      <c r="AV3933" s="12"/>
      <c r="AW3933" s="12"/>
      <c r="AX3933" s="12"/>
      <c r="AY3933" s="12"/>
      <c r="AZ3933" s="12"/>
      <c r="BA3933" s="12"/>
      <c r="BB3933" s="12"/>
      <c r="BC3933" s="12"/>
      <c r="BD3933" s="12"/>
      <c r="BE3933" s="12"/>
      <c r="BF3933" s="12"/>
      <c r="BG3933" s="12"/>
      <c r="BH3933" s="12"/>
      <c r="BI3933" s="12"/>
      <c r="BJ3933" s="13"/>
      <c r="BK3933" s="13"/>
      <c r="BL3933" s="13"/>
      <c r="BM3933" s="13"/>
      <c r="BN3933" s="13"/>
    </row>
    <row r="3934" spans="1:66" x14ac:dyDescent="0.25">
      <c r="A3934" s="10"/>
      <c r="B3934" s="10"/>
      <c r="C3934" s="10"/>
      <c r="D3934" s="18"/>
      <c r="E3934" s="10"/>
      <c r="F3934" s="10"/>
      <c r="G3934" s="10"/>
      <c r="H3934" s="10"/>
      <c r="I3934" s="10"/>
      <c r="J3934" s="10"/>
      <c r="K3934" s="11"/>
      <c r="L3934" s="11"/>
      <c r="M3934" s="12"/>
      <c r="N3934" s="12"/>
      <c r="O3934" s="12"/>
      <c r="P3934" s="12"/>
      <c r="Q3934" s="12"/>
      <c r="R3934" s="12"/>
      <c r="S3934" s="12"/>
      <c r="T3934" s="12"/>
      <c r="U3934" s="12"/>
      <c r="V3934" s="12"/>
      <c r="W3934" s="12"/>
      <c r="X3934" s="12"/>
      <c r="Y3934" s="12"/>
      <c r="Z3934" s="12"/>
      <c r="AA3934" s="12"/>
      <c r="AB3934" s="12"/>
      <c r="AC3934" s="12"/>
      <c r="AD3934" s="12"/>
      <c r="AE3934" s="12"/>
      <c r="AF3934" s="12"/>
      <c r="AG3934" s="12"/>
      <c r="AH3934" s="12"/>
      <c r="AI3934" s="12"/>
      <c r="AJ3934" s="12"/>
      <c r="AK3934" s="12"/>
      <c r="AL3934" s="12"/>
      <c r="AM3934" s="12"/>
      <c r="AN3934" s="12"/>
      <c r="AO3934" s="12"/>
      <c r="AP3934" s="12"/>
      <c r="AQ3934" s="12"/>
      <c r="AR3934" s="12"/>
      <c r="AS3934" s="12"/>
      <c r="AT3934" s="12"/>
      <c r="AU3934" s="12"/>
      <c r="AV3934" s="12"/>
      <c r="AW3934" s="12"/>
      <c r="AX3934" s="12"/>
      <c r="AY3934" s="12"/>
      <c r="AZ3934" s="12"/>
      <c r="BA3934" s="12"/>
      <c r="BB3934" s="12"/>
      <c r="BC3934" s="12"/>
      <c r="BD3934" s="12"/>
      <c r="BE3934" s="12"/>
      <c r="BF3934" s="12"/>
      <c r="BG3934" s="12"/>
      <c r="BH3934" s="12"/>
      <c r="BI3934" s="12"/>
      <c r="BJ3934" s="13"/>
      <c r="BK3934" s="13"/>
      <c r="BL3934" s="13"/>
      <c r="BM3934" s="13"/>
      <c r="BN3934" s="13"/>
    </row>
    <row r="3935" spans="1:66" x14ac:dyDescent="0.25">
      <c r="A3935" s="10"/>
      <c r="B3935" s="10"/>
      <c r="C3935" s="10"/>
      <c r="D3935" s="18"/>
      <c r="E3935" s="10"/>
      <c r="F3935" s="10"/>
      <c r="G3935" s="10"/>
      <c r="H3935" s="10"/>
      <c r="I3935" s="10"/>
      <c r="J3935" s="10"/>
      <c r="K3935" s="11"/>
      <c r="L3935" s="11"/>
      <c r="M3935" s="12"/>
      <c r="N3935" s="12"/>
      <c r="O3935" s="12"/>
      <c r="P3935" s="12"/>
      <c r="Q3935" s="12"/>
      <c r="R3935" s="12"/>
      <c r="S3935" s="12"/>
      <c r="T3935" s="12"/>
      <c r="U3935" s="12"/>
      <c r="V3935" s="12"/>
      <c r="W3935" s="12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2"/>
      <c r="AS3935" s="12"/>
      <c r="AT3935" s="12"/>
      <c r="AU3935" s="12"/>
      <c r="AV3935" s="12"/>
      <c r="AW3935" s="12"/>
      <c r="AX3935" s="12"/>
      <c r="AY3935" s="12"/>
      <c r="AZ3935" s="12"/>
      <c r="BA3935" s="12"/>
      <c r="BB3935" s="12"/>
      <c r="BC3935" s="12"/>
      <c r="BD3935" s="12"/>
      <c r="BE3935" s="12"/>
      <c r="BF3935" s="12"/>
      <c r="BG3935" s="12"/>
      <c r="BH3935" s="12"/>
      <c r="BI3935" s="12"/>
      <c r="BJ3935" s="13"/>
      <c r="BK3935" s="13"/>
      <c r="BL3935" s="13"/>
      <c r="BM3935" s="13"/>
      <c r="BN3935" s="13"/>
    </row>
    <row r="3936" spans="1:66" x14ac:dyDescent="0.25">
      <c r="A3936" s="10"/>
      <c r="B3936" s="10"/>
      <c r="C3936" s="10"/>
      <c r="D3936" s="18"/>
      <c r="E3936" s="10"/>
      <c r="F3936" s="10"/>
      <c r="G3936" s="10"/>
      <c r="H3936" s="10"/>
      <c r="I3936" s="10"/>
      <c r="J3936" s="10"/>
      <c r="K3936" s="11"/>
      <c r="L3936" s="11"/>
      <c r="M3936" s="12"/>
      <c r="N3936" s="12"/>
      <c r="O3936" s="12"/>
      <c r="P3936" s="12"/>
      <c r="Q3936" s="12"/>
      <c r="R3936" s="12"/>
      <c r="S3936" s="12"/>
      <c r="T3936" s="12"/>
      <c r="U3936" s="12"/>
      <c r="V3936" s="12"/>
      <c r="W3936" s="12"/>
      <c r="X3936" s="12"/>
      <c r="Y3936" s="12"/>
      <c r="Z3936" s="12"/>
      <c r="AA3936" s="12"/>
      <c r="AB3936" s="12"/>
      <c r="AC3936" s="12"/>
      <c r="AD3936" s="12"/>
      <c r="AE3936" s="12"/>
      <c r="AF3936" s="12"/>
      <c r="AG3936" s="12"/>
      <c r="AH3936" s="12"/>
      <c r="AI3936" s="12"/>
      <c r="AJ3936" s="12"/>
      <c r="AK3936" s="12"/>
      <c r="AL3936" s="12"/>
      <c r="AM3936" s="12"/>
      <c r="AN3936" s="12"/>
      <c r="AO3936" s="12"/>
      <c r="AP3936" s="12"/>
      <c r="AQ3936" s="12"/>
      <c r="AR3936" s="12"/>
      <c r="AS3936" s="12"/>
      <c r="AT3936" s="12"/>
      <c r="AU3936" s="12"/>
      <c r="AV3936" s="12"/>
      <c r="AW3936" s="12"/>
      <c r="AX3936" s="12"/>
      <c r="AY3936" s="12"/>
      <c r="AZ3936" s="12"/>
      <c r="BA3936" s="12"/>
      <c r="BB3936" s="12"/>
      <c r="BC3936" s="12"/>
      <c r="BD3936" s="12"/>
      <c r="BE3936" s="12"/>
      <c r="BF3936" s="12"/>
      <c r="BG3936" s="12"/>
      <c r="BH3936" s="12"/>
      <c r="BI3936" s="12"/>
      <c r="BJ3936" s="13"/>
      <c r="BK3936" s="13"/>
      <c r="BL3936" s="13"/>
      <c r="BM3936" s="13"/>
      <c r="BN3936" s="13"/>
    </row>
    <row r="3937" spans="1:66" x14ac:dyDescent="0.25">
      <c r="A3937" s="10"/>
      <c r="B3937" s="10"/>
      <c r="C3937" s="10"/>
      <c r="D3937" s="18"/>
      <c r="E3937" s="10"/>
      <c r="F3937" s="10"/>
      <c r="G3937" s="10"/>
      <c r="H3937" s="10"/>
      <c r="I3937" s="10"/>
      <c r="J3937" s="10"/>
      <c r="K3937" s="11"/>
      <c r="L3937" s="11"/>
      <c r="M3937" s="12"/>
      <c r="N3937" s="12"/>
      <c r="O3937" s="12"/>
      <c r="P3937" s="12"/>
      <c r="Q3937" s="12"/>
      <c r="R3937" s="12"/>
      <c r="S3937" s="12"/>
      <c r="T3937" s="12"/>
      <c r="U3937" s="12"/>
      <c r="V3937" s="12"/>
      <c r="W3937" s="12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2"/>
      <c r="AS3937" s="12"/>
      <c r="AT3937" s="12"/>
      <c r="AU3937" s="12"/>
      <c r="AV3937" s="12"/>
      <c r="AW3937" s="12"/>
      <c r="AX3937" s="12"/>
      <c r="AY3937" s="12"/>
      <c r="AZ3937" s="12"/>
      <c r="BA3937" s="12"/>
      <c r="BB3937" s="12"/>
      <c r="BC3937" s="12"/>
      <c r="BD3937" s="12"/>
      <c r="BE3937" s="12"/>
      <c r="BF3937" s="12"/>
      <c r="BG3937" s="12"/>
      <c r="BH3937" s="12"/>
      <c r="BI3937" s="12"/>
      <c r="BJ3937" s="13"/>
      <c r="BK3937" s="13"/>
      <c r="BL3937" s="13"/>
      <c r="BM3937" s="13"/>
      <c r="BN3937" s="13"/>
    </row>
    <row r="3938" spans="1:66" x14ac:dyDescent="0.25">
      <c r="A3938" s="10"/>
      <c r="B3938" s="10"/>
      <c r="C3938" s="10"/>
      <c r="D3938" s="18"/>
      <c r="E3938" s="10"/>
      <c r="F3938" s="10"/>
      <c r="G3938" s="10"/>
      <c r="H3938" s="10"/>
      <c r="I3938" s="10"/>
      <c r="J3938" s="10"/>
      <c r="K3938" s="11"/>
      <c r="L3938" s="11"/>
      <c r="M3938" s="12"/>
      <c r="N3938" s="12"/>
      <c r="O3938" s="12"/>
      <c r="P3938" s="12"/>
      <c r="Q3938" s="12"/>
      <c r="R3938" s="12"/>
      <c r="S3938" s="12"/>
      <c r="T3938" s="12"/>
      <c r="U3938" s="12"/>
      <c r="V3938" s="12"/>
      <c r="W3938" s="12"/>
      <c r="X3938" s="12"/>
      <c r="Y3938" s="12"/>
      <c r="Z3938" s="12"/>
      <c r="AA3938" s="12"/>
      <c r="AB3938" s="12"/>
      <c r="AC3938" s="12"/>
      <c r="AD3938" s="12"/>
      <c r="AE3938" s="12"/>
      <c r="AF3938" s="12"/>
      <c r="AG3938" s="12"/>
      <c r="AH3938" s="12"/>
      <c r="AI3938" s="12"/>
      <c r="AJ3938" s="12"/>
      <c r="AK3938" s="12"/>
      <c r="AL3938" s="12"/>
      <c r="AM3938" s="12"/>
      <c r="AN3938" s="12"/>
      <c r="AO3938" s="12"/>
      <c r="AP3938" s="12"/>
      <c r="AQ3938" s="12"/>
      <c r="AR3938" s="12"/>
      <c r="AS3938" s="12"/>
      <c r="AT3938" s="12"/>
      <c r="AU3938" s="12"/>
      <c r="AV3938" s="12"/>
      <c r="AW3938" s="12"/>
      <c r="AX3938" s="12"/>
      <c r="AY3938" s="12"/>
      <c r="AZ3938" s="12"/>
      <c r="BA3938" s="12"/>
      <c r="BB3938" s="12"/>
      <c r="BC3938" s="12"/>
      <c r="BD3938" s="12"/>
      <c r="BE3938" s="12"/>
      <c r="BF3938" s="12"/>
      <c r="BG3938" s="12"/>
      <c r="BH3938" s="12"/>
      <c r="BI3938" s="12"/>
      <c r="BJ3938" s="13"/>
      <c r="BK3938" s="13"/>
      <c r="BL3938" s="13"/>
      <c r="BM3938" s="13"/>
      <c r="BN3938" s="13"/>
    </row>
    <row r="3939" spans="1:66" x14ac:dyDescent="0.25">
      <c r="A3939" s="10"/>
      <c r="B3939" s="10"/>
      <c r="C3939" s="10"/>
      <c r="D3939" s="18"/>
      <c r="E3939" s="10"/>
      <c r="F3939" s="10"/>
      <c r="G3939" s="10"/>
      <c r="H3939" s="10"/>
      <c r="I3939" s="10"/>
      <c r="J3939" s="10"/>
      <c r="K3939" s="11"/>
      <c r="L3939" s="11"/>
      <c r="M3939" s="12"/>
      <c r="N3939" s="12"/>
      <c r="O3939" s="12"/>
      <c r="P3939" s="12"/>
      <c r="Q3939" s="12"/>
      <c r="R3939" s="12"/>
      <c r="S3939" s="12"/>
      <c r="T3939" s="12"/>
      <c r="U3939" s="12"/>
      <c r="V3939" s="12"/>
      <c r="W3939" s="12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2"/>
      <c r="AS3939" s="12"/>
      <c r="AT3939" s="12"/>
      <c r="AU3939" s="12"/>
      <c r="AV3939" s="12"/>
      <c r="AW3939" s="12"/>
      <c r="AX3939" s="12"/>
      <c r="AY3939" s="12"/>
      <c r="AZ3939" s="12"/>
      <c r="BA3939" s="12"/>
      <c r="BB3939" s="12"/>
      <c r="BC3939" s="12"/>
      <c r="BD3939" s="12"/>
      <c r="BE3939" s="12"/>
      <c r="BF3939" s="12"/>
      <c r="BG3939" s="12"/>
      <c r="BH3939" s="12"/>
      <c r="BI3939" s="12"/>
      <c r="BJ3939" s="13"/>
      <c r="BK3939" s="13"/>
      <c r="BL3939" s="13"/>
      <c r="BM3939" s="13"/>
      <c r="BN3939" s="13"/>
    </row>
    <row r="3940" spans="1:66" x14ac:dyDescent="0.25">
      <c r="A3940" s="10"/>
      <c r="B3940" s="10"/>
      <c r="C3940" s="10"/>
      <c r="D3940" s="18"/>
      <c r="E3940" s="10"/>
      <c r="F3940" s="10"/>
      <c r="G3940" s="10"/>
      <c r="H3940" s="10"/>
      <c r="I3940" s="10"/>
      <c r="J3940" s="10"/>
      <c r="K3940" s="11"/>
      <c r="L3940" s="11"/>
      <c r="M3940" s="12"/>
      <c r="N3940" s="12"/>
      <c r="O3940" s="12"/>
      <c r="P3940" s="12"/>
      <c r="Q3940" s="12"/>
      <c r="R3940" s="12"/>
      <c r="S3940" s="12"/>
      <c r="T3940" s="12"/>
      <c r="U3940" s="12"/>
      <c r="V3940" s="12"/>
      <c r="W3940" s="12"/>
      <c r="X3940" s="12"/>
      <c r="Y3940" s="12"/>
      <c r="Z3940" s="12"/>
      <c r="AA3940" s="12"/>
      <c r="AB3940" s="12"/>
      <c r="AC3940" s="12"/>
      <c r="AD3940" s="12"/>
      <c r="AE3940" s="12"/>
      <c r="AF3940" s="12"/>
      <c r="AG3940" s="12"/>
      <c r="AH3940" s="12"/>
      <c r="AI3940" s="12"/>
      <c r="AJ3940" s="12"/>
      <c r="AK3940" s="12"/>
      <c r="AL3940" s="12"/>
      <c r="AM3940" s="12"/>
      <c r="AN3940" s="12"/>
      <c r="AO3940" s="12"/>
      <c r="AP3940" s="12"/>
      <c r="AQ3940" s="12"/>
      <c r="AR3940" s="12"/>
      <c r="AS3940" s="12"/>
      <c r="AT3940" s="12"/>
      <c r="AU3940" s="12"/>
      <c r="AV3940" s="12"/>
      <c r="AW3940" s="12"/>
      <c r="AX3940" s="12"/>
      <c r="AY3940" s="12"/>
      <c r="AZ3940" s="12"/>
      <c r="BA3940" s="12"/>
      <c r="BB3940" s="12"/>
      <c r="BC3940" s="12"/>
      <c r="BD3940" s="12"/>
      <c r="BE3940" s="12"/>
      <c r="BF3940" s="12"/>
      <c r="BG3940" s="12"/>
      <c r="BH3940" s="12"/>
      <c r="BI3940" s="12"/>
      <c r="BJ3940" s="13"/>
      <c r="BK3940" s="13"/>
      <c r="BL3940" s="13"/>
      <c r="BM3940" s="13"/>
      <c r="BN3940" s="13"/>
    </row>
    <row r="3941" spans="1:66" x14ac:dyDescent="0.25">
      <c r="A3941" s="10"/>
      <c r="B3941" s="10"/>
      <c r="C3941" s="10"/>
      <c r="D3941" s="18"/>
      <c r="E3941" s="10"/>
      <c r="F3941" s="10"/>
      <c r="G3941" s="10"/>
      <c r="H3941" s="10"/>
      <c r="I3941" s="10"/>
      <c r="J3941" s="10"/>
      <c r="K3941" s="11"/>
      <c r="L3941" s="11"/>
      <c r="M3941" s="12"/>
      <c r="N3941" s="12"/>
      <c r="O3941" s="12"/>
      <c r="P3941" s="12"/>
      <c r="Q3941" s="12"/>
      <c r="R3941" s="12"/>
      <c r="S3941" s="12"/>
      <c r="T3941" s="12"/>
      <c r="U3941" s="12"/>
      <c r="V3941" s="12"/>
      <c r="W3941" s="12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2"/>
      <c r="AS3941" s="12"/>
      <c r="AT3941" s="12"/>
      <c r="AU3941" s="12"/>
      <c r="AV3941" s="12"/>
      <c r="AW3941" s="12"/>
      <c r="AX3941" s="12"/>
      <c r="AY3941" s="12"/>
      <c r="AZ3941" s="12"/>
      <c r="BA3941" s="12"/>
      <c r="BB3941" s="12"/>
      <c r="BC3941" s="12"/>
      <c r="BD3941" s="12"/>
      <c r="BE3941" s="12"/>
      <c r="BF3941" s="12"/>
      <c r="BG3941" s="12"/>
      <c r="BH3941" s="12"/>
      <c r="BI3941" s="12"/>
      <c r="BJ3941" s="13"/>
      <c r="BK3941" s="13"/>
      <c r="BL3941" s="13"/>
      <c r="BM3941" s="13"/>
      <c r="BN3941" s="13"/>
    </row>
    <row r="3942" spans="1:66" x14ac:dyDescent="0.25">
      <c r="A3942" s="10"/>
      <c r="B3942" s="10"/>
      <c r="C3942" s="10"/>
      <c r="D3942" s="18"/>
      <c r="E3942" s="10"/>
      <c r="F3942" s="10"/>
      <c r="G3942" s="10"/>
      <c r="H3942" s="10"/>
      <c r="I3942" s="10"/>
      <c r="J3942" s="10"/>
      <c r="K3942" s="11"/>
      <c r="L3942" s="11"/>
      <c r="M3942" s="12"/>
      <c r="N3942" s="12"/>
      <c r="O3942" s="12"/>
      <c r="P3942" s="12"/>
      <c r="Q3942" s="12"/>
      <c r="R3942" s="12"/>
      <c r="S3942" s="12"/>
      <c r="T3942" s="12"/>
      <c r="U3942" s="12"/>
      <c r="V3942" s="12"/>
      <c r="W3942" s="12"/>
      <c r="X3942" s="12"/>
      <c r="Y3942" s="12"/>
      <c r="Z3942" s="12"/>
      <c r="AA3942" s="12"/>
      <c r="AB3942" s="12"/>
      <c r="AC3942" s="12"/>
      <c r="AD3942" s="12"/>
      <c r="AE3942" s="12"/>
      <c r="AF3942" s="12"/>
      <c r="AG3942" s="12"/>
      <c r="AH3942" s="12"/>
      <c r="AI3942" s="12"/>
      <c r="AJ3942" s="12"/>
      <c r="AK3942" s="12"/>
      <c r="AL3942" s="12"/>
      <c r="AM3942" s="12"/>
      <c r="AN3942" s="12"/>
      <c r="AO3942" s="12"/>
      <c r="AP3942" s="12"/>
      <c r="AQ3942" s="12"/>
      <c r="AR3942" s="12"/>
      <c r="AS3942" s="12"/>
      <c r="AT3942" s="12"/>
      <c r="AU3942" s="12"/>
      <c r="AV3942" s="12"/>
      <c r="AW3942" s="12"/>
      <c r="AX3942" s="12"/>
      <c r="AY3942" s="12"/>
      <c r="AZ3942" s="12"/>
      <c r="BA3942" s="12"/>
      <c r="BB3942" s="12"/>
      <c r="BC3942" s="12"/>
      <c r="BD3942" s="12"/>
      <c r="BE3942" s="12"/>
      <c r="BF3942" s="12"/>
      <c r="BG3942" s="12"/>
      <c r="BH3942" s="12"/>
      <c r="BI3942" s="12"/>
      <c r="BJ3942" s="13"/>
      <c r="BK3942" s="13"/>
      <c r="BL3942" s="13"/>
      <c r="BM3942" s="13"/>
      <c r="BN3942" s="13"/>
    </row>
    <row r="3943" spans="1:66" x14ac:dyDescent="0.25">
      <c r="A3943" s="10"/>
      <c r="B3943" s="10"/>
      <c r="C3943" s="10"/>
      <c r="D3943" s="18"/>
      <c r="E3943" s="10"/>
      <c r="F3943" s="10"/>
      <c r="G3943" s="10"/>
      <c r="H3943" s="10"/>
      <c r="I3943" s="10"/>
      <c r="J3943" s="10"/>
      <c r="K3943" s="11"/>
      <c r="L3943" s="11"/>
      <c r="M3943" s="12"/>
      <c r="N3943" s="12"/>
      <c r="O3943" s="12"/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2"/>
      <c r="AS3943" s="12"/>
      <c r="AT3943" s="12"/>
      <c r="AU3943" s="12"/>
      <c r="AV3943" s="12"/>
      <c r="AW3943" s="12"/>
      <c r="AX3943" s="12"/>
      <c r="AY3943" s="12"/>
      <c r="AZ3943" s="12"/>
      <c r="BA3943" s="12"/>
      <c r="BB3943" s="12"/>
      <c r="BC3943" s="12"/>
      <c r="BD3943" s="12"/>
      <c r="BE3943" s="12"/>
      <c r="BF3943" s="12"/>
      <c r="BG3943" s="12"/>
      <c r="BH3943" s="12"/>
      <c r="BI3943" s="12"/>
      <c r="BJ3943" s="13"/>
      <c r="BK3943" s="13"/>
      <c r="BL3943" s="13"/>
      <c r="BM3943" s="13"/>
      <c r="BN3943" s="13"/>
    </row>
    <row r="3944" spans="1:66" x14ac:dyDescent="0.25">
      <c r="A3944" s="10"/>
      <c r="B3944" s="10"/>
      <c r="C3944" s="10"/>
      <c r="D3944" s="18"/>
      <c r="E3944" s="10"/>
      <c r="F3944" s="10"/>
      <c r="G3944" s="10"/>
      <c r="H3944" s="10"/>
      <c r="I3944" s="10"/>
      <c r="J3944" s="10"/>
      <c r="K3944" s="11"/>
      <c r="L3944" s="11"/>
      <c r="M3944" s="12"/>
      <c r="N3944" s="12"/>
      <c r="O3944" s="12"/>
      <c r="P3944" s="12"/>
      <c r="Q3944" s="12"/>
      <c r="R3944" s="12"/>
      <c r="S3944" s="12"/>
      <c r="T3944" s="12"/>
      <c r="U3944" s="12"/>
      <c r="V3944" s="12"/>
      <c r="W3944" s="12"/>
      <c r="X3944" s="12"/>
      <c r="Y3944" s="12"/>
      <c r="Z3944" s="12"/>
      <c r="AA3944" s="12"/>
      <c r="AB3944" s="12"/>
      <c r="AC3944" s="12"/>
      <c r="AD3944" s="12"/>
      <c r="AE3944" s="12"/>
      <c r="AF3944" s="12"/>
      <c r="AG3944" s="12"/>
      <c r="AH3944" s="12"/>
      <c r="AI3944" s="12"/>
      <c r="AJ3944" s="12"/>
      <c r="AK3944" s="12"/>
      <c r="AL3944" s="12"/>
      <c r="AM3944" s="12"/>
      <c r="AN3944" s="12"/>
      <c r="AO3944" s="12"/>
      <c r="AP3944" s="12"/>
      <c r="AQ3944" s="12"/>
      <c r="AR3944" s="12"/>
      <c r="AS3944" s="12"/>
      <c r="AT3944" s="12"/>
      <c r="AU3944" s="12"/>
      <c r="AV3944" s="12"/>
      <c r="AW3944" s="12"/>
      <c r="AX3944" s="12"/>
      <c r="AY3944" s="12"/>
      <c r="AZ3944" s="12"/>
      <c r="BA3944" s="12"/>
      <c r="BB3944" s="12"/>
      <c r="BC3944" s="12"/>
      <c r="BD3944" s="12"/>
      <c r="BE3944" s="12"/>
      <c r="BF3944" s="12"/>
      <c r="BG3944" s="12"/>
      <c r="BH3944" s="12"/>
      <c r="BI3944" s="12"/>
      <c r="BJ3944" s="13"/>
      <c r="BK3944" s="13"/>
      <c r="BL3944" s="13"/>
      <c r="BM3944" s="13"/>
      <c r="BN3944" s="13"/>
    </row>
    <row r="3945" spans="1:66" x14ac:dyDescent="0.25">
      <c r="A3945" s="10"/>
      <c r="B3945" s="10"/>
      <c r="C3945" s="10"/>
      <c r="D3945" s="18"/>
      <c r="E3945" s="10"/>
      <c r="F3945" s="10"/>
      <c r="G3945" s="10"/>
      <c r="H3945" s="10"/>
      <c r="I3945" s="10"/>
      <c r="J3945" s="10"/>
      <c r="K3945" s="11"/>
      <c r="L3945" s="11"/>
      <c r="M3945" s="12"/>
      <c r="N3945" s="12"/>
      <c r="O3945" s="12"/>
      <c r="P3945" s="12"/>
      <c r="Q3945" s="12"/>
      <c r="R3945" s="12"/>
      <c r="S3945" s="12"/>
      <c r="T3945" s="12"/>
      <c r="U3945" s="12"/>
      <c r="V3945" s="12"/>
      <c r="W3945" s="12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2"/>
      <c r="AS3945" s="12"/>
      <c r="AT3945" s="12"/>
      <c r="AU3945" s="12"/>
      <c r="AV3945" s="12"/>
      <c r="AW3945" s="12"/>
      <c r="AX3945" s="12"/>
      <c r="AY3945" s="12"/>
      <c r="AZ3945" s="12"/>
      <c r="BA3945" s="12"/>
      <c r="BB3945" s="12"/>
      <c r="BC3945" s="12"/>
      <c r="BD3945" s="12"/>
      <c r="BE3945" s="12"/>
      <c r="BF3945" s="12"/>
      <c r="BG3945" s="12"/>
      <c r="BH3945" s="12"/>
      <c r="BI3945" s="12"/>
      <c r="BJ3945" s="13"/>
      <c r="BK3945" s="13"/>
      <c r="BL3945" s="13"/>
      <c r="BM3945" s="13"/>
      <c r="BN3945" s="13"/>
    </row>
    <row r="3946" spans="1:66" x14ac:dyDescent="0.25">
      <c r="A3946" s="10"/>
      <c r="B3946" s="10"/>
      <c r="C3946" s="10"/>
      <c r="D3946" s="18"/>
      <c r="E3946" s="10"/>
      <c r="F3946" s="10"/>
      <c r="G3946" s="10"/>
      <c r="H3946" s="10"/>
      <c r="I3946" s="10"/>
      <c r="J3946" s="10"/>
      <c r="K3946" s="11"/>
      <c r="L3946" s="11"/>
      <c r="M3946" s="12"/>
      <c r="N3946" s="12"/>
      <c r="O3946" s="12"/>
      <c r="P3946" s="12"/>
      <c r="Q3946" s="12"/>
      <c r="R3946" s="12"/>
      <c r="S3946" s="12"/>
      <c r="T3946" s="12"/>
      <c r="U3946" s="12"/>
      <c r="V3946" s="12"/>
      <c r="W3946" s="12"/>
      <c r="X3946" s="12"/>
      <c r="Y3946" s="12"/>
      <c r="Z3946" s="12"/>
      <c r="AA3946" s="12"/>
      <c r="AB3946" s="12"/>
      <c r="AC3946" s="12"/>
      <c r="AD3946" s="12"/>
      <c r="AE3946" s="12"/>
      <c r="AF3946" s="12"/>
      <c r="AG3946" s="12"/>
      <c r="AH3946" s="12"/>
      <c r="AI3946" s="12"/>
      <c r="AJ3946" s="12"/>
      <c r="AK3946" s="12"/>
      <c r="AL3946" s="12"/>
      <c r="AM3946" s="12"/>
      <c r="AN3946" s="12"/>
      <c r="AO3946" s="12"/>
      <c r="AP3946" s="12"/>
      <c r="AQ3946" s="12"/>
      <c r="AR3946" s="12"/>
      <c r="AS3946" s="12"/>
      <c r="AT3946" s="12"/>
      <c r="AU3946" s="12"/>
      <c r="AV3946" s="12"/>
      <c r="AW3946" s="12"/>
      <c r="AX3946" s="12"/>
      <c r="AY3946" s="12"/>
      <c r="AZ3946" s="12"/>
      <c r="BA3946" s="12"/>
      <c r="BB3946" s="12"/>
      <c r="BC3946" s="12"/>
      <c r="BD3946" s="12"/>
      <c r="BE3946" s="12"/>
      <c r="BF3946" s="12"/>
      <c r="BG3946" s="12"/>
      <c r="BH3946" s="12"/>
      <c r="BI3946" s="12"/>
      <c r="BJ3946" s="13"/>
      <c r="BK3946" s="13"/>
      <c r="BL3946" s="13"/>
      <c r="BM3946" s="13"/>
      <c r="BN3946" s="13"/>
    </row>
    <row r="3947" spans="1:66" x14ac:dyDescent="0.25">
      <c r="A3947" s="10"/>
      <c r="B3947" s="10"/>
      <c r="C3947" s="10"/>
      <c r="D3947" s="18"/>
      <c r="E3947" s="10"/>
      <c r="F3947" s="10"/>
      <c r="G3947" s="10"/>
      <c r="H3947" s="10"/>
      <c r="I3947" s="10"/>
      <c r="J3947" s="10"/>
      <c r="K3947" s="11"/>
      <c r="L3947" s="11"/>
      <c r="M3947" s="12"/>
      <c r="N3947" s="12"/>
      <c r="O3947" s="12"/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2"/>
      <c r="AS3947" s="12"/>
      <c r="AT3947" s="12"/>
      <c r="AU3947" s="12"/>
      <c r="AV3947" s="12"/>
      <c r="AW3947" s="12"/>
      <c r="AX3947" s="12"/>
      <c r="AY3947" s="12"/>
      <c r="AZ3947" s="12"/>
      <c r="BA3947" s="12"/>
      <c r="BB3947" s="12"/>
      <c r="BC3947" s="12"/>
      <c r="BD3947" s="12"/>
      <c r="BE3947" s="12"/>
      <c r="BF3947" s="12"/>
      <c r="BG3947" s="12"/>
      <c r="BH3947" s="12"/>
      <c r="BI3947" s="12"/>
      <c r="BJ3947" s="13"/>
      <c r="BK3947" s="13"/>
      <c r="BL3947" s="13"/>
      <c r="BM3947" s="13"/>
      <c r="BN3947" s="13"/>
    </row>
    <row r="3948" spans="1:66" x14ac:dyDescent="0.25">
      <c r="A3948" s="10"/>
      <c r="B3948" s="10"/>
      <c r="C3948" s="10"/>
      <c r="D3948" s="18"/>
      <c r="E3948" s="10"/>
      <c r="F3948" s="10"/>
      <c r="G3948" s="10"/>
      <c r="H3948" s="10"/>
      <c r="I3948" s="10"/>
      <c r="J3948" s="10"/>
      <c r="K3948" s="11"/>
      <c r="L3948" s="11"/>
      <c r="M3948" s="12"/>
      <c r="N3948" s="12"/>
      <c r="O3948" s="12"/>
      <c r="P3948" s="12"/>
      <c r="Q3948" s="12"/>
      <c r="R3948" s="12"/>
      <c r="S3948" s="12"/>
      <c r="T3948" s="12"/>
      <c r="U3948" s="12"/>
      <c r="V3948" s="12"/>
      <c r="W3948" s="12"/>
      <c r="X3948" s="12"/>
      <c r="Y3948" s="12"/>
      <c r="Z3948" s="12"/>
      <c r="AA3948" s="12"/>
      <c r="AB3948" s="12"/>
      <c r="AC3948" s="12"/>
      <c r="AD3948" s="12"/>
      <c r="AE3948" s="12"/>
      <c r="AF3948" s="12"/>
      <c r="AG3948" s="12"/>
      <c r="AH3948" s="12"/>
      <c r="AI3948" s="12"/>
      <c r="AJ3948" s="12"/>
      <c r="AK3948" s="12"/>
      <c r="AL3948" s="12"/>
      <c r="AM3948" s="12"/>
      <c r="AN3948" s="12"/>
      <c r="AO3948" s="12"/>
      <c r="AP3948" s="12"/>
      <c r="AQ3948" s="12"/>
      <c r="AR3948" s="12"/>
      <c r="AS3948" s="12"/>
      <c r="AT3948" s="12"/>
      <c r="AU3948" s="12"/>
      <c r="AV3948" s="12"/>
      <c r="AW3948" s="12"/>
      <c r="AX3948" s="12"/>
      <c r="AY3948" s="12"/>
      <c r="AZ3948" s="12"/>
      <c r="BA3948" s="12"/>
      <c r="BB3948" s="12"/>
      <c r="BC3948" s="12"/>
      <c r="BD3948" s="12"/>
      <c r="BE3948" s="12"/>
      <c r="BF3948" s="12"/>
      <c r="BG3948" s="12"/>
      <c r="BH3948" s="12"/>
      <c r="BI3948" s="12"/>
      <c r="BJ3948" s="13"/>
      <c r="BK3948" s="13"/>
      <c r="BL3948" s="13"/>
      <c r="BM3948" s="13"/>
      <c r="BN3948" s="13"/>
    </row>
    <row r="3949" spans="1:66" x14ac:dyDescent="0.25">
      <c r="A3949" s="10"/>
      <c r="B3949" s="10"/>
      <c r="C3949" s="10"/>
      <c r="D3949" s="18"/>
      <c r="E3949" s="10"/>
      <c r="F3949" s="10"/>
      <c r="G3949" s="10"/>
      <c r="H3949" s="10"/>
      <c r="I3949" s="10"/>
      <c r="J3949" s="10"/>
      <c r="K3949" s="11"/>
      <c r="L3949" s="11"/>
      <c r="M3949" s="12"/>
      <c r="N3949" s="12"/>
      <c r="O3949" s="12"/>
      <c r="P3949" s="12"/>
      <c r="Q3949" s="12"/>
      <c r="R3949" s="12"/>
      <c r="S3949" s="12"/>
      <c r="T3949" s="12"/>
      <c r="U3949" s="12"/>
      <c r="V3949" s="12"/>
      <c r="W3949" s="12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2"/>
      <c r="AS3949" s="12"/>
      <c r="AT3949" s="12"/>
      <c r="AU3949" s="12"/>
      <c r="AV3949" s="12"/>
      <c r="AW3949" s="12"/>
      <c r="AX3949" s="12"/>
      <c r="AY3949" s="12"/>
      <c r="AZ3949" s="12"/>
      <c r="BA3949" s="12"/>
      <c r="BB3949" s="12"/>
      <c r="BC3949" s="12"/>
      <c r="BD3949" s="12"/>
      <c r="BE3949" s="12"/>
      <c r="BF3949" s="12"/>
      <c r="BG3949" s="12"/>
      <c r="BH3949" s="12"/>
      <c r="BI3949" s="12"/>
      <c r="BJ3949" s="13"/>
      <c r="BK3949" s="13"/>
      <c r="BL3949" s="13"/>
      <c r="BM3949" s="13"/>
      <c r="BN3949" s="13"/>
    </row>
    <row r="3950" spans="1:66" x14ac:dyDescent="0.25">
      <c r="A3950" s="10"/>
      <c r="B3950" s="10"/>
      <c r="C3950" s="10"/>
      <c r="D3950" s="18"/>
      <c r="E3950" s="10"/>
      <c r="F3950" s="10"/>
      <c r="G3950" s="10"/>
      <c r="H3950" s="10"/>
      <c r="I3950" s="10"/>
      <c r="J3950" s="10"/>
      <c r="K3950" s="11"/>
      <c r="L3950" s="11"/>
      <c r="M3950" s="12"/>
      <c r="N3950" s="12"/>
      <c r="O3950" s="12"/>
      <c r="P3950" s="12"/>
      <c r="Q3950" s="12"/>
      <c r="R3950" s="12"/>
      <c r="S3950" s="12"/>
      <c r="T3950" s="12"/>
      <c r="U3950" s="12"/>
      <c r="V3950" s="12"/>
      <c r="W3950" s="12"/>
      <c r="X3950" s="12"/>
      <c r="Y3950" s="12"/>
      <c r="Z3950" s="12"/>
      <c r="AA3950" s="12"/>
      <c r="AB3950" s="12"/>
      <c r="AC3950" s="12"/>
      <c r="AD3950" s="12"/>
      <c r="AE3950" s="12"/>
      <c r="AF3950" s="12"/>
      <c r="AG3950" s="12"/>
      <c r="AH3950" s="12"/>
      <c r="AI3950" s="12"/>
      <c r="AJ3950" s="12"/>
      <c r="AK3950" s="12"/>
      <c r="AL3950" s="12"/>
      <c r="AM3950" s="12"/>
      <c r="AN3950" s="12"/>
      <c r="AO3950" s="12"/>
      <c r="AP3950" s="12"/>
      <c r="AQ3950" s="12"/>
      <c r="AR3950" s="12"/>
      <c r="AS3950" s="12"/>
      <c r="AT3950" s="12"/>
      <c r="AU3950" s="12"/>
      <c r="AV3950" s="12"/>
      <c r="AW3950" s="12"/>
      <c r="AX3950" s="12"/>
      <c r="AY3950" s="12"/>
      <c r="AZ3950" s="12"/>
      <c r="BA3950" s="12"/>
      <c r="BB3950" s="12"/>
      <c r="BC3950" s="12"/>
      <c r="BD3950" s="12"/>
      <c r="BE3950" s="12"/>
      <c r="BF3950" s="12"/>
      <c r="BG3950" s="12"/>
      <c r="BH3950" s="12"/>
      <c r="BI3950" s="12"/>
      <c r="BJ3950" s="13"/>
      <c r="BK3950" s="13"/>
      <c r="BL3950" s="13"/>
      <c r="BM3950" s="13"/>
      <c r="BN3950" s="13"/>
    </row>
    <row r="3951" spans="1:66" s="14" customFormat="1" x14ac:dyDescent="0.25">
      <c r="A3951" s="10"/>
      <c r="B3951" s="10"/>
      <c r="C3951" s="10"/>
      <c r="D3951" s="18"/>
      <c r="E3951" s="10"/>
      <c r="F3951" s="10"/>
      <c r="G3951" s="10"/>
      <c r="H3951" s="10"/>
      <c r="I3951" s="10"/>
      <c r="J3951" s="10"/>
      <c r="K3951" s="11"/>
      <c r="L3951" s="11"/>
      <c r="M3951" s="12"/>
      <c r="N3951" s="12"/>
      <c r="O3951" s="12"/>
      <c r="P3951" s="12"/>
      <c r="Q3951" s="12"/>
      <c r="R3951" s="12"/>
      <c r="S3951" s="12"/>
      <c r="T3951" s="12"/>
      <c r="U3951" s="12"/>
      <c r="V3951" s="12"/>
      <c r="W3951" s="12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2"/>
      <c r="AS3951" s="12"/>
      <c r="AT3951" s="12"/>
      <c r="AU3951" s="12"/>
      <c r="AV3951" s="12"/>
      <c r="AW3951" s="12"/>
      <c r="AX3951" s="12"/>
      <c r="AY3951" s="12"/>
      <c r="AZ3951" s="12"/>
      <c r="BA3951" s="12"/>
      <c r="BB3951" s="12"/>
      <c r="BC3951" s="12"/>
      <c r="BD3951" s="12"/>
      <c r="BE3951" s="12"/>
      <c r="BF3951" s="12"/>
      <c r="BG3951" s="12"/>
      <c r="BH3951" s="12"/>
      <c r="BI3951" s="12"/>
      <c r="BJ3951" s="13"/>
      <c r="BK3951" s="13"/>
      <c r="BL3951" s="13"/>
      <c r="BM3951" s="13"/>
      <c r="BN3951" s="13"/>
    </row>
    <row r="3952" spans="1:66" x14ac:dyDescent="0.25">
      <c r="A3952" s="10"/>
      <c r="B3952" s="10"/>
      <c r="C3952" s="10"/>
      <c r="D3952" s="18"/>
      <c r="E3952" s="10"/>
      <c r="F3952" s="10"/>
      <c r="G3952" s="10"/>
      <c r="H3952" s="10"/>
      <c r="I3952" s="10"/>
      <c r="J3952" s="10"/>
      <c r="K3952" s="11"/>
      <c r="L3952" s="11"/>
      <c r="M3952" s="12"/>
      <c r="N3952" s="12"/>
      <c r="O3952" s="12"/>
      <c r="P3952" s="12"/>
      <c r="Q3952" s="12"/>
      <c r="R3952" s="12"/>
      <c r="S3952" s="12"/>
      <c r="T3952" s="12"/>
      <c r="U3952" s="12"/>
      <c r="V3952" s="12"/>
      <c r="W3952" s="12"/>
      <c r="X3952" s="12"/>
      <c r="Y3952" s="12"/>
      <c r="Z3952" s="12"/>
      <c r="AA3952" s="12"/>
      <c r="AB3952" s="12"/>
      <c r="AC3952" s="12"/>
      <c r="AD3952" s="12"/>
      <c r="AE3952" s="12"/>
      <c r="AF3952" s="12"/>
      <c r="AG3952" s="12"/>
      <c r="AH3952" s="12"/>
      <c r="AI3952" s="12"/>
      <c r="AJ3952" s="12"/>
      <c r="AK3952" s="12"/>
      <c r="AL3952" s="12"/>
      <c r="AM3952" s="12"/>
      <c r="AN3952" s="12"/>
      <c r="AO3952" s="12"/>
      <c r="AP3952" s="12"/>
      <c r="AQ3952" s="12"/>
      <c r="AR3952" s="12"/>
      <c r="AS3952" s="12"/>
      <c r="AT3952" s="12"/>
      <c r="AU3952" s="12"/>
      <c r="AV3952" s="12"/>
      <c r="AW3952" s="12"/>
      <c r="AX3952" s="12"/>
      <c r="AY3952" s="12"/>
      <c r="AZ3952" s="12"/>
      <c r="BA3952" s="12"/>
      <c r="BB3952" s="12"/>
      <c r="BC3952" s="12"/>
      <c r="BD3952" s="12"/>
      <c r="BE3952" s="12"/>
      <c r="BF3952" s="12"/>
      <c r="BG3952" s="12"/>
      <c r="BH3952" s="12"/>
      <c r="BI3952" s="12"/>
      <c r="BJ3952" s="13"/>
      <c r="BK3952" s="13"/>
      <c r="BL3952" s="13"/>
      <c r="BM3952" s="13"/>
      <c r="BN3952" s="13"/>
    </row>
    <row r="3953" spans="1:66" s="14" customFormat="1" x14ac:dyDescent="0.25">
      <c r="A3953" s="10"/>
      <c r="B3953" s="10"/>
      <c r="C3953" s="10"/>
      <c r="D3953" s="18"/>
      <c r="E3953" s="10"/>
      <c r="F3953" s="10"/>
      <c r="G3953" s="10"/>
      <c r="H3953" s="10"/>
      <c r="I3953" s="10"/>
      <c r="J3953" s="10"/>
      <c r="K3953" s="11"/>
      <c r="L3953" s="11"/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2"/>
      <c r="AS3953" s="12"/>
      <c r="AT3953" s="12"/>
      <c r="AU3953" s="12"/>
      <c r="AV3953" s="12"/>
      <c r="AW3953" s="12"/>
      <c r="AX3953" s="12"/>
      <c r="AY3953" s="12"/>
      <c r="AZ3953" s="12"/>
      <c r="BA3953" s="12"/>
      <c r="BB3953" s="12"/>
      <c r="BC3953" s="12"/>
      <c r="BD3953" s="12"/>
      <c r="BE3953" s="12"/>
      <c r="BF3953" s="12"/>
      <c r="BG3953" s="12"/>
      <c r="BH3953" s="12"/>
      <c r="BI3953" s="12"/>
      <c r="BJ3953" s="13"/>
      <c r="BK3953" s="13"/>
      <c r="BL3953" s="13"/>
      <c r="BM3953" s="13"/>
      <c r="BN3953" s="13"/>
    </row>
    <row r="3954" spans="1:66" x14ac:dyDescent="0.25">
      <c r="A3954" s="10"/>
      <c r="B3954" s="10"/>
      <c r="C3954" s="10"/>
      <c r="D3954" s="18"/>
      <c r="E3954" s="10"/>
      <c r="F3954" s="10"/>
      <c r="G3954" s="10"/>
      <c r="H3954" s="10"/>
      <c r="I3954" s="10"/>
      <c r="J3954" s="10"/>
      <c r="K3954" s="11"/>
      <c r="L3954" s="11"/>
      <c r="M3954" s="12"/>
      <c r="N3954" s="12"/>
      <c r="O3954" s="12"/>
      <c r="P3954" s="12"/>
      <c r="Q3954" s="12"/>
      <c r="R3954" s="12"/>
      <c r="S3954" s="12"/>
      <c r="T3954" s="12"/>
      <c r="U3954" s="12"/>
      <c r="V3954" s="12"/>
      <c r="W3954" s="12"/>
      <c r="X3954" s="12"/>
      <c r="Y3954" s="12"/>
      <c r="Z3954" s="12"/>
      <c r="AA3954" s="12"/>
      <c r="AB3954" s="12"/>
      <c r="AC3954" s="12"/>
      <c r="AD3954" s="12"/>
      <c r="AE3954" s="12"/>
      <c r="AF3954" s="12"/>
      <c r="AG3954" s="12"/>
      <c r="AH3954" s="12"/>
      <c r="AI3954" s="12"/>
      <c r="AJ3954" s="12"/>
      <c r="AK3954" s="12"/>
      <c r="AL3954" s="12"/>
      <c r="AM3954" s="12"/>
      <c r="AN3954" s="12"/>
      <c r="AO3954" s="12"/>
      <c r="AP3954" s="12"/>
      <c r="AQ3954" s="12"/>
      <c r="AR3954" s="12"/>
      <c r="AS3954" s="12"/>
      <c r="AT3954" s="12"/>
      <c r="AU3954" s="12"/>
      <c r="AV3954" s="12"/>
      <c r="AW3954" s="12"/>
      <c r="AX3954" s="12"/>
      <c r="AY3954" s="12"/>
      <c r="AZ3954" s="12"/>
      <c r="BA3954" s="12"/>
      <c r="BB3954" s="12"/>
      <c r="BC3954" s="12"/>
      <c r="BD3954" s="12"/>
      <c r="BE3954" s="12"/>
      <c r="BF3954" s="12"/>
      <c r="BG3954" s="12"/>
      <c r="BH3954" s="12"/>
      <c r="BI3954" s="12"/>
      <c r="BJ3954" s="13"/>
      <c r="BK3954" s="13"/>
      <c r="BL3954" s="13"/>
      <c r="BM3954" s="13"/>
      <c r="BN3954" s="13"/>
    </row>
    <row r="3955" spans="1:66" x14ac:dyDescent="0.25">
      <c r="A3955" s="10"/>
      <c r="B3955" s="10"/>
      <c r="C3955" s="10"/>
      <c r="D3955" s="18"/>
      <c r="E3955" s="10"/>
      <c r="F3955" s="10"/>
      <c r="G3955" s="10"/>
      <c r="H3955" s="10"/>
      <c r="I3955" s="10"/>
      <c r="J3955" s="10"/>
      <c r="K3955" s="11"/>
      <c r="L3955" s="11"/>
      <c r="M3955" s="12"/>
      <c r="N3955" s="12"/>
      <c r="O3955" s="12"/>
      <c r="P3955" s="12"/>
      <c r="Q3955" s="12"/>
      <c r="R3955" s="12"/>
      <c r="S3955" s="12"/>
      <c r="T3955" s="12"/>
      <c r="U3955" s="12"/>
      <c r="V3955" s="12"/>
      <c r="W3955" s="12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2"/>
      <c r="AS3955" s="12"/>
      <c r="AT3955" s="12"/>
      <c r="AU3955" s="12"/>
      <c r="AV3955" s="12"/>
      <c r="AW3955" s="12"/>
      <c r="AX3955" s="12"/>
      <c r="AY3955" s="12"/>
      <c r="AZ3955" s="12"/>
      <c r="BA3955" s="12"/>
      <c r="BB3955" s="12"/>
      <c r="BC3955" s="12"/>
      <c r="BD3955" s="12"/>
      <c r="BE3955" s="12"/>
      <c r="BF3955" s="12"/>
      <c r="BG3955" s="12"/>
      <c r="BH3955" s="12"/>
      <c r="BI3955" s="12"/>
      <c r="BJ3955" s="13"/>
      <c r="BK3955" s="13"/>
      <c r="BL3955" s="13"/>
      <c r="BM3955" s="13"/>
      <c r="BN3955" s="13"/>
    </row>
    <row r="3956" spans="1:66" x14ac:dyDescent="0.25">
      <c r="A3956" s="10"/>
      <c r="B3956" s="10"/>
      <c r="C3956" s="10"/>
      <c r="D3956" s="18"/>
      <c r="E3956" s="10"/>
      <c r="F3956" s="10"/>
      <c r="G3956" s="10"/>
      <c r="H3956" s="10"/>
      <c r="I3956" s="10"/>
      <c r="J3956" s="10"/>
      <c r="K3956" s="11"/>
      <c r="L3956" s="11"/>
      <c r="M3956" s="12"/>
      <c r="N3956" s="12"/>
      <c r="O3956" s="12"/>
      <c r="P3956" s="12"/>
      <c r="Q3956" s="12"/>
      <c r="R3956" s="12"/>
      <c r="S3956" s="12"/>
      <c r="T3956" s="12"/>
      <c r="U3956" s="12"/>
      <c r="V3956" s="12"/>
      <c r="W3956" s="12"/>
      <c r="X3956" s="12"/>
      <c r="Y3956" s="12"/>
      <c r="Z3956" s="12"/>
      <c r="AA3956" s="12"/>
      <c r="AB3956" s="12"/>
      <c r="AC3956" s="12"/>
      <c r="AD3956" s="12"/>
      <c r="AE3956" s="12"/>
      <c r="AF3956" s="12"/>
      <c r="AG3956" s="12"/>
      <c r="AH3956" s="12"/>
      <c r="AI3956" s="12"/>
      <c r="AJ3956" s="12"/>
      <c r="AK3956" s="12"/>
      <c r="AL3956" s="12"/>
      <c r="AM3956" s="12"/>
      <c r="AN3956" s="12"/>
      <c r="AO3956" s="12"/>
      <c r="AP3956" s="12"/>
      <c r="AQ3956" s="12"/>
      <c r="AR3956" s="12"/>
      <c r="AS3956" s="12"/>
      <c r="AT3956" s="12"/>
      <c r="AU3956" s="12"/>
      <c r="AV3956" s="12"/>
      <c r="AW3956" s="12"/>
      <c r="AX3956" s="12"/>
      <c r="AY3956" s="12"/>
      <c r="AZ3956" s="12"/>
      <c r="BA3956" s="12"/>
      <c r="BB3956" s="12"/>
      <c r="BC3956" s="12"/>
      <c r="BD3956" s="12"/>
      <c r="BE3956" s="12"/>
      <c r="BF3956" s="12"/>
      <c r="BG3956" s="12"/>
      <c r="BH3956" s="12"/>
      <c r="BI3956" s="12"/>
      <c r="BJ3956" s="13"/>
      <c r="BK3956" s="13"/>
      <c r="BL3956" s="13"/>
      <c r="BM3956" s="13"/>
      <c r="BN3956" s="13"/>
    </row>
    <row r="3957" spans="1:66" x14ac:dyDescent="0.25">
      <c r="A3957" s="10"/>
      <c r="B3957" s="10"/>
      <c r="C3957" s="10"/>
      <c r="D3957" s="18"/>
      <c r="E3957" s="10"/>
      <c r="F3957" s="10"/>
      <c r="G3957" s="10"/>
      <c r="H3957" s="10"/>
      <c r="I3957" s="10"/>
      <c r="J3957" s="10"/>
      <c r="K3957" s="11"/>
      <c r="L3957" s="11"/>
      <c r="M3957" s="12"/>
      <c r="N3957" s="12"/>
      <c r="O3957" s="12"/>
      <c r="P3957" s="12"/>
      <c r="Q3957" s="12"/>
      <c r="R3957" s="12"/>
      <c r="S3957" s="12"/>
      <c r="T3957" s="12"/>
      <c r="U3957" s="12"/>
      <c r="V3957" s="12"/>
      <c r="W3957" s="12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2"/>
      <c r="AS3957" s="12"/>
      <c r="AT3957" s="12"/>
      <c r="AU3957" s="12"/>
      <c r="AV3957" s="12"/>
      <c r="AW3957" s="12"/>
      <c r="AX3957" s="12"/>
      <c r="AY3957" s="12"/>
      <c r="AZ3957" s="12"/>
      <c r="BA3957" s="12"/>
      <c r="BB3957" s="12"/>
      <c r="BC3957" s="12"/>
      <c r="BD3957" s="12"/>
      <c r="BE3957" s="12"/>
      <c r="BF3957" s="12"/>
      <c r="BG3957" s="12"/>
      <c r="BH3957" s="12"/>
      <c r="BI3957" s="12"/>
      <c r="BJ3957" s="13"/>
      <c r="BK3957" s="13"/>
      <c r="BL3957" s="13"/>
      <c r="BM3957" s="13"/>
      <c r="BN3957" s="13"/>
    </row>
    <row r="3958" spans="1:66" x14ac:dyDescent="0.25">
      <c r="A3958" s="10"/>
      <c r="B3958" s="10"/>
      <c r="C3958" s="10"/>
      <c r="D3958" s="18"/>
      <c r="E3958" s="10"/>
      <c r="F3958" s="10"/>
      <c r="G3958" s="10"/>
      <c r="H3958" s="10"/>
      <c r="I3958" s="10"/>
      <c r="J3958" s="10"/>
      <c r="K3958" s="11"/>
      <c r="L3958" s="11"/>
      <c r="M3958" s="12"/>
      <c r="N3958" s="12"/>
      <c r="O3958" s="12"/>
      <c r="P3958" s="12"/>
      <c r="Q3958" s="12"/>
      <c r="R3958" s="12"/>
      <c r="S3958" s="12"/>
      <c r="T3958" s="12"/>
      <c r="U3958" s="12"/>
      <c r="V3958" s="12"/>
      <c r="W3958" s="12"/>
      <c r="X3958" s="12"/>
      <c r="Y3958" s="12"/>
      <c r="Z3958" s="12"/>
      <c r="AA3958" s="12"/>
      <c r="AB3958" s="12"/>
      <c r="AC3958" s="12"/>
      <c r="AD3958" s="12"/>
      <c r="AE3958" s="12"/>
      <c r="AF3958" s="12"/>
      <c r="AG3958" s="12"/>
      <c r="AH3958" s="12"/>
      <c r="AI3958" s="12"/>
      <c r="AJ3958" s="12"/>
      <c r="AK3958" s="12"/>
      <c r="AL3958" s="12"/>
      <c r="AM3958" s="12"/>
      <c r="AN3958" s="12"/>
      <c r="AO3958" s="12"/>
      <c r="AP3958" s="12"/>
      <c r="AQ3958" s="12"/>
      <c r="AR3958" s="12"/>
      <c r="AS3958" s="12"/>
      <c r="AT3958" s="12"/>
      <c r="AU3958" s="12"/>
      <c r="AV3958" s="12"/>
      <c r="AW3958" s="12"/>
      <c r="AX3958" s="12"/>
      <c r="AY3958" s="12"/>
      <c r="AZ3958" s="12"/>
      <c r="BA3958" s="12"/>
      <c r="BB3958" s="12"/>
      <c r="BC3958" s="12"/>
      <c r="BD3958" s="12"/>
      <c r="BE3958" s="12"/>
      <c r="BF3958" s="12"/>
      <c r="BG3958" s="12"/>
      <c r="BH3958" s="12"/>
      <c r="BI3958" s="12"/>
      <c r="BJ3958" s="13"/>
      <c r="BK3958" s="13"/>
      <c r="BL3958" s="13"/>
      <c r="BM3958" s="13"/>
      <c r="BN3958" s="13"/>
    </row>
    <row r="3959" spans="1:66" x14ac:dyDescent="0.25">
      <c r="A3959" s="10"/>
      <c r="B3959" s="10"/>
      <c r="C3959" s="10"/>
      <c r="D3959" s="18"/>
      <c r="E3959" s="10"/>
      <c r="F3959" s="10"/>
      <c r="G3959" s="10"/>
      <c r="H3959" s="10"/>
      <c r="I3959" s="10"/>
      <c r="J3959" s="10"/>
      <c r="K3959" s="11"/>
      <c r="L3959" s="11"/>
      <c r="M3959" s="12"/>
      <c r="N3959" s="12"/>
      <c r="O3959" s="12"/>
      <c r="P3959" s="12"/>
      <c r="Q3959" s="12"/>
      <c r="R3959" s="12"/>
      <c r="S3959" s="12"/>
      <c r="T3959" s="12"/>
      <c r="U3959" s="12"/>
      <c r="V3959" s="12"/>
      <c r="W3959" s="12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2"/>
      <c r="AS3959" s="12"/>
      <c r="AT3959" s="12"/>
      <c r="AU3959" s="12"/>
      <c r="AV3959" s="12"/>
      <c r="AW3959" s="12"/>
      <c r="AX3959" s="12"/>
      <c r="AY3959" s="12"/>
      <c r="AZ3959" s="12"/>
      <c r="BA3959" s="12"/>
      <c r="BB3959" s="12"/>
      <c r="BC3959" s="12"/>
      <c r="BD3959" s="12"/>
      <c r="BE3959" s="12"/>
      <c r="BF3959" s="12"/>
      <c r="BG3959" s="12"/>
      <c r="BH3959" s="12"/>
      <c r="BI3959" s="12"/>
      <c r="BJ3959" s="13"/>
      <c r="BK3959" s="13"/>
      <c r="BL3959" s="13"/>
      <c r="BM3959" s="13"/>
      <c r="BN3959" s="13"/>
    </row>
    <row r="3960" spans="1:66" x14ac:dyDescent="0.25">
      <c r="A3960" s="10"/>
      <c r="B3960" s="10"/>
      <c r="C3960" s="10"/>
      <c r="D3960" s="18"/>
      <c r="E3960" s="10"/>
      <c r="F3960" s="10"/>
      <c r="G3960" s="10"/>
      <c r="H3960" s="10"/>
      <c r="I3960" s="10"/>
      <c r="J3960" s="10"/>
      <c r="K3960" s="11"/>
      <c r="L3960" s="11"/>
      <c r="M3960" s="12"/>
      <c r="N3960" s="12"/>
      <c r="O3960" s="12"/>
      <c r="P3960" s="12"/>
      <c r="Q3960" s="12"/>
      <c r="R3960" s="12"/>
      <c r="S3960" s="12"/>
      <c r="T3960" s="12"/>
      <c r="U3960" s="12"/>
      <c r="V3960" s="12"/>
      <c r="W3960" s="12"/>
      <c r="X3960" s="12"/>
      <c r="Y3960" s="12"/>
      <c r="Z3960" s="12"/>
      <c r="AA3960" s="12"/>
      <c r="AB3960" s="12"/>
      <c r="AC3960" s="12"/>
      <c r="AD3960" s="12"/>
      <c r="AE3960" s="12"/>
      <c r="AF3960" s="12"/>
      <c r="AG3960" s="12"/>
      <c r="AH3960" s="12"/>
      <c r="AI3960" s="12"/>
      <c r="AJ3960" s="12"/>
      <c r="AK3960" s="12"/>
      <c r="AL3960" s="12"/>
      <c r="AM3960" s="12"/>
      <c r="AN3960" s="12"/>
      <c r="AO3960" s="12"/>
      <c r="AP3960" s="12"/>
      <c r="AQ3960" s="12"/>
      <c r="AR3960" s="12"/>
      <c r="AS3960" s="12"/>
      <c r="AT3960" s="12"/>
      <c r="AU3960" s="12"/>
      <c r="AV3960" s="12"/>
      <c r="AW3960" s="12"/>
      <c r="AX3960" s="12"/>
      <c r="AY3960" s="12"/>
      <c r="AZ3960" s="12"/>
      <c r="BA3960" s="12"/>
      <c r="BB3960" s="12"/>
      <c r="BC3960" s="12"/>
      <c r="BD3960" s="12"/>
      <c r="BE3960" s="12"/>
      <c r="BF3960" s="12"/>
      <c r="BG3960" s="12"/>
      <c r="BH3960" s="12"/>
      <c r="BI3960" s="12"/>
      <c r="BJ3960" s="13"/>
      <c r="BK3960" s="13"/>
      <c r="BL3960" s="13"/>
      <c r="BM3960" s="13"/>
      <c r="BN3960" s="13"/>
    </row>
    <row r="3961" spans="1:66" x14ac:dyDescent="0.25">
      <c r="A3961" s="10"/>
      <c r="B3961" s="10"/>
      <c r="C3961" s="10"/>
      <c r="D3961" s="18"/>
      <c r="E3961" s="10"/>
      <c r="F3961" s="10"/>
      <c r="G3961" s="10"/>
      <c r="H3961" s="10"/>
      <c r="I3961" s="10"/>
      <c r="J3961" s="10"/>
      <c r="K3961" s="11"/>
      <c r="L3961" s="11"/>
      <c r="M3961" s="12"/>
      <c r="N3961" s="12"/>
      <c r="O3961" s="12"/>
      <c r="P3961" s="12"/>
      <c r="Q3961" s="12"/>
      <c r="R3961" s="12"/>
      <c r="S3961" s="12"/>
      <c r="T3961" s="12"/>
      <c r="U3961" s="12"/>
      <c r="V3961" s="12"/>
      <c r="W3961" s="12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2"/>
      <c r="AS3961" s="12"/>
      <c r="AT3961" s="12"/>
      <c r="AU3961" s="12"/>
      <c r="AV3961" s="12"/>
      <c r="AW3961" s="12"/>
      <c r="AX3961" s="12"/>
      <c r="AY3961" s="12"/>
      <c r="AZ3961" s="12"/>
      <c r="BA3961" s="12"/>
      <c r="BB3961" s="12"/>
      <c r="BC3961" s="12"/>
      <c r="BD3961" s="12"/>
      <c r="BE3961" s="12"/>
      <c r="BF3961" s="12"/>
      <c r="BG3961" s="12"/>
      <c r="BH3961" s="12"/>
      <c r="BI3961" s="12"/>
      <c r="BJ3961" s="13"/>
      <c r="BK3961" s="13"/>
      <c r="BL3961" s="13"/>
      <c r="BM3961" s="13"/>
      <c r="BN3961" s="13"/>
    </row>
    <row r="3962" spans="1:66" x14ac:dyDescent="0.25">
      <c r="A3962" s="10"/>
      <c r="B3962" s="10"/>
      <c r="C3962" s="10"/>
      <c r="D3962" s="18"/>
      <c r="E3962" s="10"/>
      <c r="F3962" s="10"/>
      <c r="G3962" s="10"/>
      <c r="H3962" s="10"/>
      <c r="I3962" s="10"/>
      <c r="J3962" s="10"/>
      <c r="K3962" s="11"/>
      <c r="L3962" s="11"/>
      <c r="M3962" s="12"/>
      <c r="N3962" s="12"/>
      <c r="O3962" s="12"/>
      <c r="P3962" s="12"/>
      <c r="Q3962" s="12"/>
      <c r="R3962" s="12"/>
      <c r="S3962" s="12"/>
      <c r="T3962" s="12"/>
      <c r="U3962" s="12"/>
      <c r="V3962" s="12"/>
      <c r="W3962" s="12"/>
      <c r="X3962" s="12"/>
      <c r="Y3962" s="12"/>
      <c r="Z3962" s="12"/>
      <c r="AA3962" s="12"/>
      <c r="AB3962" s="12"/>
      <c r="AC3962" s="12"/>
      <c r="AD3962" s="12"/>
      <c r="AE3962" s="12"/>
      <c r="AF3962" s="12"/>
      <c r="AG3962" s="12"/>
      <c r="AH3962" s="12"/>
      <c r="AI3962" s="12"/>
      <c r="AJ3962" s="12"/>
      <c r="AK3962" s="12"/>
      <c r="AL3962" s="12"/>
      <c r="AM3962" s="12"/>
      <c r="AN3962" s="12"/>
      <c r="AO3962" s="12"/>
      <c r="AP3962" s="12"/>
      <c r="AQ3962" s="12"/>
      <c r="AR3962" s="12"/>
      <c r="AS3962" s="12"/>
      <c r="AT3962" s="12"/>
      <c r="AU3962" s="12"/>
      <c r="AV3962" s="12"/>
      <c r="AW3962" s="12"/>
      <c r="AX3962" s="12"/>
      <c r="AY3962" s="12"/>
      <c r="AZ3962" s="12"/>
      <c r="BA3962" s="12"/>
      <c r="BB3962" s="12"/>
      <c r="BC3962" s="12"/>
      <c r="BD3962" s="12"/>
      <c r="BE3962" s="12"/>
      <c r="BF3962" s="12"/>
      <c r="BG3962" s="12"/>
      <c r="BH3962" s="12"/>
      <c r="BI3962" s="12"/>
      <c r="BJ3962" s="13"/>
      <c r="BK3962" s="13"/>
      <c r="BL3962" s="13"/>
      <c r="BM3962" s="13"/>
      <c r="BN3962" s="13"/>
    </row>
    <row r="3963" spans="1:66" x14ac:dyDescent="0.25">
      <c r="A3963" s="10"/>
      <c r="B3963" s="10"/>
      <c r="C3963" s="10"/>
      <c r="D3963" s="18"/>
      <c r="E3963" s="10"/>
      <c r="F3963" s="10"/>
      <c r="G3963" s="10"/>
      <c r="H3963" s="10"/>
      <c r="I3963" s="10"/>
      <c r="J3963" s="10"/>
      <c r="K3963" s="11"/>
      <c r="L3963" s="11"/>
      <c r="M3963" s="12"/>
      <c r="N3963" s="12"/>
      <c r="O3963" s="12"/>
      <c r="P3963" s="12"/>
      <c r="Q3963" s="12"/>
      <c r="R3963" s="12"/>
      <c r="S3963" s="12"/>
      <c r="T3963" s="12"/>
      <c r="U3963" s="12"/>
      <c r="V3963" s="12"/>
      <c r="W3963" s="12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2"/>
      <c r="AS3963" s="12"/>
      <c r="AT3963" s="12"/>
      <c r="AU3963" s="12"/>
      <c r="AV3963" s="12"/>
      <c r="AW3963" s="12"/>
      <c r="AX3963" s="12"/>
      <c r="AY3963" s="12"/>
      <c r="AZ3963" s="12"/>
      <c r="BA3963" s="12"/>
      <c r="BB3963" s="12"/>
      <c r="BC3963" s="12"/>
      <c r="BD3963" s="12"/>
      <c r="BE3963" s="12"/>
      <c r="BF3963" s="12"/>
      <c r="BG3963" s="12"/>
      <c r="BH3963" s="12"/>
      <c r="BI3963" s="12"/>
      <c r="BJ3963" s="13"/>
      <c r="BK3963" s="13"/>
      <c r="BL3963" s="13"/>
      <c r="BM3963" s="13"/>
      <c r="BN3963" s="13"/>
    </row>
    <row r="3964" spans="1:66" x14ac:dyDescent="0.25">
      <c r="A3964" s="10"/>
      <c r="B3964" s="10"/>
      <c r="C3964" s="10"/>
      <c r="D3964" s="18"/>
      <c r="E3964" s="10"/>
      <c r="F3964" s="10"/>
      <c r="G3964" s="10"/>
      <c r="H3964" s="10"/>
      <c r="I3964" s="10"/>
      <c r="J3964" s="10"/>
      <c r="K3964" s="11"/>
      <c r="L3964" s="11"/>
      <c r="M3964" s="12"/>
      <c r="N3964" s="12"/>
      <c r="O3964" s="12"/>
      <c r="P3964" s="12"/>
      <c r="Q3964" s="12"/>
      <c r="R3964" s="12"/>
      <c r="S3964" s="12"/>
      <c r="T3964" s="12"/>
      <c r="U3964" s="12"/>
      <c r="V3964" s="12"/>
      <c r="W3964" s="12"/>
      <c r="X3964" s="12"/>
      <c r="Y3964" s="12"/>
      <c r="Z3964" s="12"/>
      <c r="AA3964" s="12"/>
      <c r="AB3964" s="12"/>
      <c r="AC3964" s="12"/>
      <c r="AD3964" s="12"/>
      <c r="AE3964" s="12"/>
      <c r="AF3964" s="12"/>
      <c r="AG3964" s="12"/>
      <c r="AH3964" s="12"/>
      <c r="AI3964" s="12"/>
      <c r="AJ3964" s="12"/>
      <c r="AK3964" s="12"/>
      <c r="AL3964" s="12"/>
      <c r="AM3964" s="12"/>
      <c r="AN3964" s="12"/>
      <c r="AO3964" s="12"/>
      <c r="AP3964" s="12"/>
      <c r="AQ3964" s="12"/>
      <c r="AR3964" s="12"/>
      <c r="AS3964" s="12"/>
      <c r="AT3964" s="12"/>
      <c r="AU3964" s="12"/>
      <c r="AV3964" s="12"/>
      <c r="AW3964" s="12"/>
      <c r="AX3964" s="12"/>
      <c r="AY3964" s="12"/>
      <c r="AZ3964" s="12"/>
      <c r="BA3964" s="12"/>
      <c r="BB3964" s="12"/>
      <c r="BC3964" s="12"/>
      <c r="BD3964" s="12"/>
      <c r="BE3964" s="12"/>
      <c r="BF3964" s="12"/>
      <c r="BG3964" s="12"/>
      <c r="BH3964" s="12"/>
      <c r="BI3964" s="12"/>
      <c r="BJ3964" s="13"/>
      <c r="BK3964" s="13"/>
      <c r="BL3964" s="13"/>
      <c r="BM3964" s="13"/>
      <c r="BN3964" s="13"/>
    </row>
    <row r="3965" spans="1:66" x14ac:dyDescent="0.25">
      <c r="A3965" s="10"/>
      <c r="B3965" s="10"/>
      <c r="C3965" s="10"/>
      <c r="D3965" s="18"/>
      <c r="E3965" s="10"/>
      <c r="F3965" s="10"/>
      <c r="G3965" s="10"/>
      <c r="H3965" s="10"/>
      <c r="I3965" s="10"/>
      <c r="J3965" s="10"/>
      <c r="K3965" s="11"/>
      <c r="L3965" s="11"/>
      <c r="M3965" s="12"/>
      <c r="N3965" s="12"/>
      <c r="O3965" s="12"/>
      <c r="P3965" s="12"/>
      <c r="Q3965" s="12"/>
      <c r="R3965" s="12"/>
      <c r="S3965" s="12"/>
      <c r="T3965" s="12"/>
      <c r="U3965" s="12"/>
      <c r="V3965" s="12"/>
      <c r="W3965" s="12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2"/>
      <c r="AS3965" s="12"/>
      <c r="AT3965" s="12"/>
      <c r="AU3965" s="12"/>
      <c r="AV3965" s="12"/>
      <c r="AW3965" s="12"/>
      <c r="AX3965" s="12"/>
      <c r="AY3965" s="12"/>
      <c r="AZ3965" s="12"/>
      <c r="BA3965" s="12"/>
      <c r="BB3965" s="12"/>
      <c r="BC3965" s="12"/>
      <c r="BD3965" s="12"/>
      <c r="BE3965" s="12"/>
      <c r="BF3965" s="12"/>
      <c r="BG3965" s="12"/>
      <c r="BH3965" s="12"/>
      <c r="BI3965" s="12"/>
      <c r="BJ3965" s="13"/>
      <c r="BK3965" s="13"/>
      <c r="BL3965" s="13"/>
      <c r="BM3965" s="13"/>
      <c r="BN3965" s="13"/>
    </row>
    <row r="3966" spans="1:66" x14ac:dyDescent="0.25">
      <c r="A3966" s="10"/>
      <c r="B3966" s="10"/>
      <c r="C3966" s="10"/>
      <c r="D3966" s="18"/>
      <c r="E3966" s="10"/>
      <c r="F3966" s="10"/>
      <c r="G3966" s="10"/>
      <c r="H3966" s="10"/>
      <c r="I3966" s="10"/>
      <c r="J3966" s="10"/>
      <c r="K3966" s="11"/>
      <c r="L3966" s="11"/>
      <c r="M3966" s="12"/>
      <c r="N3966" s="12"/>
      <c r="O3966" s="12"/>
      <c r="P3966" s="12"/>
      <c r="Q3966" s="12"/>
      <c r="R3966" s="12"/>
      <c r="S3966" s="12"/>
      <c r="T3966" s="12"/>
      <c r="U3966" s="12"/>
      <c r="V3966" s="12"/>
      <c r="W3966" s="12"/>
      <c r="X3966" s="12"/>
      <c r="Y3966" s="12"/>
      <c r="Z3966" s="12"/>
      <c r="AA3966" s="12"/>
      <c r="AB3966" s="12"/>
      <c r="AC3966" s="12"/>
      <c r="AD3966" s="12"/>
      <c r="AE3966" s="12"/>
      <c r="AF3966" s="12"/>
      <c r="AG3966" s="12"/>
      <c r="AH3966" s="12"/>
      <c r="AI3966" s="12"/>
      <c r="AJ3966" s="12"/>
      <c r="AK3966" s="12"/>
      <c r="AL3966" s="12"/>
      <c r="AM3966" s="12"/>
      <c r="AN3966" s="12"/>
      <c r="AO3966" s="12"/>
      <c r="AP3966" s="12"/>
      <c r="AQ3966" s="12"/>
      <c r="AR3966" s="12"/>
      <c r="AS3966" s="12"/>
      <c r="AT3966" s="12"/>
      <c r="AU3966" s="12"/>
      <c r="AV3966" s="12"/>
      <c r="AW3966" s="12"/>
      <c r="AX3966" s="12"/>
      <c r="AY3966" s="12"/>
      <c r="AZ3966" s="12"/>
      <c r="BA3966" s="12"/>
      <c r="BB3966" s="12"/>
      <c r="BC3966" s="12"/>
      <c r="BD3966" s="12"/>
      <c r="BE3966" s="12"/>
      <c r="BF3966" s="12"/>
      <c r="BG3966" s="12"/>
      <c r="BH3966" s="12"/>
      <c r="BI3966" s="12"/>
      <c r="BJ3966" s="13"/>
      <c r="BK3966" s="13"/>
      <c r="BL3966" s="13"/>
      <c r="BM3966" s="13"/>
      <c r="BN3966" s="13"/>
    </row>
    <row r="3967" spans="1:66" x14ac:dyDescent="0.25">
      <c r="A3967" s="10"/>
      <c r="B3967" s="10"/>
      <c r="C3967" s="10"/>
      <c r="D3967" s="18"/>
      <c r="E3967" s="10"/>
      <c r="F3967" s="10"/>
      <c r="G3967" s="10"/>
      <c r="H3967" s="10"/>
      <c r="I3967" s="10"/>
      <c r="J3967" s="10"/>
      <c r="K3967" s="11"/>
      <c r="L3967" s="11"/>
      <c r="M3967" s="12"/>
      <c r="N3967" s="12"/>
      <c r="O3967" s="12"/>
      <c r="P3967" s="12"/>
      <c r="Q3967" s="12"/>
      <c r="R3967" s="12"/>
      <c r="S3967" s="12"/>
      <c r="T3967" s="12"/>
      <c r="U3967" s="12"/>
      <c r="V3967" s="12"/>
      <c r="W3967" s="12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2"/>
      <c r="AS3967" s="12"/>
      <c r="AT3967" s="12"/>
      <c r="AU3967" s="12"/>
      <c r="AV3967" s="12"/>
      <c r="AW3967" s="12"/>
      <c r="AX3967" s="12"/>
      <c r="AY3967" s="12"/>
      <c r="AZ3967" s="12"/>
      <c r="BA3967" s="12"/>
      <c r="BB3967" s="12"/>
      <c r="BC3967" s="12"/>
      <c r="BD3967" s="12"/>
      <c r="BE3967" s="12"/>
      <c r="BF3967" s="12"/>
      <c r="BG3967" s="12"/>
      <c r="BH3967" s="12"/>
      <c r="BI3967" s="12"/>
      <c r="BJ3967" s="13"/>
      <c r="BK3967" s="13"/>
      <c r="BL3967" s="13"/>
      <c r="BM3967" s="13"/>
      <c r="BN3967" s="13"/>
    </row>
    <row r="3968" spans="1:66" x14ac:dyDescent="0.25">
      <c r="A3968" s="10"/>
      <c r="B3968" s="10"/>
      <c r="C3968" s="10"/>
      <c r="D3968" s="18"/>
      <c r="E3968" s="10"/>
      <c r="F3968" s="10"/>
      <c r="G3968" s="10"/>
      <c r="H3968" s="10"/>
      <c r="I3968" s="10"/>
      <c r="J3968" s="10"/>
      <c r="K3968" s="11"/>
      <c r="L3968" s="11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  <c r="AE3968" s="12"/>
      <c r="AF3968" s="12"/>
      <c r="AG3968" s="12"/>
      <c r="AH3968" s="12"/>
      <c r="AI3968" s="12"/>
      <c r="AJ3968" s="12"/>
      <c r="AK3968" s="12"/>
      <c r="AL3968" s="12"/>
      <c r="AM3968" s="12"/>
      <c r="AN3968" s="12"/>
      <c r="AO3968" s="12"/>
      <c r="AP3968" s="12"/>
      <c r="AQ3968" s="12"/>
      <c r="AR3968" s="12"/>
      <c r="AS3968" s="12"/>
      <c r="AT3968" s="12"/>
      <c r="AU3968" s="12"/>
      <c r="AV3968" s="12"/>
      <c r="AW3968" s="12"/>
      <c r="AX3968" s="12"/>
      <c r="AY3968" s="12"/>
      <c r="AZ3968" s="12"/>
      <c r="BA3968" s="12"/>
      <c r="BB3968" s="12"/>
      <c r="BC3968" s="12"/>
      <c r="BD3968" s="12"/>
      <c r="BE3968" s="12"/>
      <c r="BF3968" s="12"/>
      <c r="BG3968" s="12"/>
      <c r="BH3968" s="12"/>
      <c r="BI3968" s="12"/>
      <c r="BJ3968" s="13"/>
      <c r="BK3968" s="13"/>
      <c r="BL3968" s="13"/>
      <c r="BM3968" s="13"/>
      <c r="BN3968" s="13"/>
    </row>
    <row r="3969" spans="1:66" x14ac:dyDescent="0.25">
      <c r="A3969" s="10"/>
      <c r="B3969" s="10"/>
      <c r="C3969" s="10"/>
      <c r="D3969" s="18"/>
      <c r="E3969" s="10"/>
      <c r="F3969" s="10"/>
      <c r="G3969" s="10"/>
      <c r="H3969" s="10"/>
      <c r="I3969" s="10"/>
      <c r="J3969" s="10"/>
      <c r="K3969" s="11"/>
      <c r="L3969" s="11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  <c r="W3969" s="12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2"/>
      <c r="AS3969" s="12"/>
      <c r="AT3969" s="12"/>
      <c r="AU3969" s="12"/>
      <c r="AV3969" s="12"/>
      <c r="AW3969" s="12"/>
      <c r="AX3969" s="12"/>
      <c r="AY3969" s="12"/>
      <c r="AZ3969" s="12"/>
      <c r="BA3969" s="12"/>
      <c r="BB3969" s="12"/>
      <c r="BC3969" s="12"/>
      <c r="BD3969" s="12"/>
      <c r="BE3969" s="12"/>
      <c r="BF3969" s="12"/>
      <c r="BG3969" s="12"/>
      <c r="BH3969" s="12"/>
      <c r="BI3969" s="12"/>
      <c r="BJ3969" s="13"/>
      <c r="BK3969" s="13"/>
      <c r="BL3969" s="13"/>
      <c r="BM3969" s="13"/>
      <c r="BN3969" s="13"/>
    </row>
    <row r="3970" spans="1:66" x14ac:dyDescent="0.25">
      <c r="A3970" s="10"/>
      <c r="B3970" s="10"/>
      <c r="C3970" s="10"/>
      <c r="D3970" s="18"/>
      <c r="E3970" s="10"/>
      <c r="F3970" s="10"/>
      <c r="G3970" s="10"/>
      <c r="H3970" s="10"/>
      <c r="I3970" s="10"/>
      <c r="J3970" s="10"/>
      <c r="K3970" s="11"/>
      <c r="L3970" s="11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2"/>
      <c r="AF3970" s="12"/>
      <c r="AG3970" s="12"/>
      <c r="AH3970" s="12"/>
      <c r="AI3970" s="12"/>
      <c r="AJ3970" s="12"/>
      <c r="AK3970" s="12"/>
      <c r="AL3970" s="12"/>
      <c r="AM3970" s="12"/>
      <c r="AN3970" s="12"/>
      <c r="AO3970" s="12"/>
      <c r="AP3970" s="12"/>
      <c r="AQ3970" s="12"/>
      <c r="AR3970" s="12"/>
      <c r="AS3970" s="12"/>
      <c r="AT3970" s="12"/>
      <c r="AU3970" s="12"/>
      <c r="AV3970" s="12"/>
      <c r="AW3970" s="12"/>
      <c r="AX3970" s="12"/>
      <c r="AY3970" s="12"/>
      <c r="AZ3970" s="12"/>
      <c r="BA3970" s="12"/>
      <c r="BB3970" s="12"/>
      <c r="BC3970" s="12"/>
      <c r="BD3970" s="12"/>
      <c r="BE3970" s="12"/>
      <c r="BF3970" s="12"/>
      <c r="BG3970" s="12"/>
      <c r="BH3970" s="12"/>
      <c r="BI3970" s="12"/>
      <c r="BJ3970" s="13"/>
      <c r="BK3970" s="13"/>
      <c r="BL3970" s="13"/>
      <c r="BM3970" s="13"/>
      <c r="BN3970" s="13"/>
    </row>
    <row r="3971" spans="1:66" x14ac:dyDescent="0.25">
      <c r="A3971" s="10"/>
      <c r="B3971" s="10"/>
      <c r="C3971" s="10"/>
      <c r="D3971" s="18"/>
      <c r="E3971" s="10"/>
      <c r="F3971" s="10"/>
      <c r="G3971" s="10"/>
      <c r="H3971" s="10"/>
      <c r="I3971" s="10"/>
      <c r="J3971" s="10"/>
      <c r="K3971" s="11"/>
      <c r="L3971" s="11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2"/>
      <c r="AS3971" s="12"/>
      <c r="AT3971" s="12"/>
      <c r="AU3971" s="12"/>
      <c r="AV3971" s="12"/>
      <c r="AW3971" s="12"/>
      <c r="AX3971" s="12"/>
      <c r="AY3971" s="12"/>
      <c r="AZ3971" s="12"/>
      <c r="BA3971" s="12"/>
      <c r="BB3971" s="12"/>
      <c r="BC3971" s="12"/>
      <c r="BD3971" s="12"/>
      <c r="BE3971" s="12"/>
      <c r="BF3971" s="12"/>
      <c r="BG3971" s="12"/>
      <c r="BH3971" s="12"/>
      <c r="BI3971" s="12"/>
      <c r="BJ3971" s="13"/>
      <c r="BK3971" s="13"/>
      <c r="BL3971" s="13"/>
      <c r="BM3971" s="13"/>
      <c r="BN3971" s="13"/>
    </row>
    <row r="3972" spans="1:66" s="14" customFormat="1" x14ac:dyDescent="0.25">
      <c r="A3972" s="10"/>
      <c r="B3972" s="10"/>
      <c r="C3972" s="10"/>
      <c r="D3972" s="18"/>
      <c r="E3972" s="10"/>
      <c r="F3972" s="10"/>
      <c r="G3972" s="10"/>
      <c r="H3972" s="10"/>
      <c r="I3972" s="10"/>
      <c r="J3972" s="10"/>
      <c r="K3972" s="11"/>
      <c r="L3972" s="11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  <c r="AC3972" s="12"/>
      <c r="AD3972" s="12"/>
      <c r="AE3972" s="12"/>
      <c r="AF3972" s="12"/>
      <c r="AG3972" s="12"/>
      <c r="AH3972" s="12"/>
      <c r="AI3972" s="12"/>
      <c r="AJ3972" s="12"/>
      <c r="AK3972" s="12"/>
      <c r="AL3972" s="12"/>
      <c r="AM3972" s="12"/>
      <c r="AN3972" s="12"/>
      <c r="AO3972" s="12"/>
      <c r="AP3972" s="12"/>
      <c r="AQ3972" s="12"/>
      <c r="AR3972" s="12"/>
      <c r="AS3972" s="12"/>
      <c r="AT3972" s="12"/>
      <c r="AU3972" s="12"/>
      <c r="AV3972" s="12"/>
      <c r="AW3972" s="12"/>
      <c r="AX3972" s="12"/>
      <c r="AY3972" s="12"/>
      <c r="AZ3972" s="12"/>
      <c r="BA3972" s="12"/>
      <c r="BB3972" s="12"/>
      <c r="BC3972" s="12"/>
      <c r="BD3972" s="12"/>
      <c r="BE3972" s="12"/>
      <c r="BF3972" s="12"/>
      <c r="BG3972" s="12"/>
      <c r="BH3972" s="12"/>
      <c r="BI3972" s="12"/>
      <c r="BJ3972" s="13"/>
      <c r="BK3972" s="13"/>
      <c r="BL3972" s="13"/>
      <c r="BM3972" s="13"/>
      <c r="BN3972" s="13"/>
    </row>
    <row r="3973" spans="1:66" x14ac:dyDescent="0.25">
      <c r="A3973" s="10"/>
      <c r="B3973" s="10"/>
      <c r="C3973" s="10"/>
      <c r="D3973" s="18"/>
      <c r="E3973" s="10"/>
      <c r="F3973" s="10"/>
      <c r="G3973" s="10"/>
      <c r="H3973" s="10"/>
      <c r="I3973" s="10"/>
      <c r="J3973" s="10"/>
      <c r="K3973" s="11"/>
      <c r="L3973" s="11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2"/>
      <c r="AS3973" s="12"/>
      <c r="AT3973" s="12"/>
      <c r="AU3973" s="12"/>
      <c r="AV3973" s="12"/>
      <c r="AW3973" s="12"/>
      <c r="AX3973" s="12"/>
      <c r="AY3973" s="12"/>
      <c r="AZ3973" s="12"/>
      <c r="BA3973" s="12"/>
      <c r="BB3973" s="12"/>
      <c r="BC3973" s="12"/>
      <c r="BD3973" s="12"/>
      <c r="BE3973" s="12"/>
      <c r="BF3973" s="12"/>
      <c r="BG3973" s="12"/>
      <c r="BH3973" s="12"/>
      <c r="BI3973" s="12"/>
      <c r="BJ3973" s="13"/>
      <c r="BK3973" s="13"/>
      <c r="BL3973" s="13"/>
      <c r="BM3973" s="13"/>
      <c r="BN3973" s="13"/>
    </row>
    <row r="3974" spans="1:66" x14ac:dyDescent="0.25">
      <c r="A3974" s="10"/>
      <c r="B3974" s="10"/>
      <c r="C3974" s="10"/>
      <c r="D3974" s="18"/>
      <c r="E3974" s="10"/>
      <c r="F3974" s="10"/>
      <c r="G3974" s="10"/>
      <c r="H3974" s="10"/>
      <c r="I3974" s="10"/>
      <c r="J3974" s="10"/>
      <c r="K3974" s="11"/>
      <c r="L3974" s="11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12"/>
      <c r="AF3974" s="12"/>
      <c r="AG3974" s="12"/>
      <c r="AH3974" s="12"/>
      <c r="AI3974" s="12"/>
      <c r="AJ3974" s="12"/>
      <c r="AK3974" s="12"/>
      <c r="AL3974" s="12"/>
      <c r="AM3974" s="12"/>
      <c r="AN3974" s="12"/>
      <c r="AO3974" s="12"/>
      <c r="AP3974" s="12"/>
      <c r="AQ3974" s="12"/>
      <c r="AR3974" s="12"/>
      <c r="AS3974" s="12"/>
      <c r="AT3974" s="12"/>
      <c r="AU3974" s="12"/>
      <c r="AV3974" s="12"/>
      <c r="AW3974" s="12"/>
      <c r="AX3974" s="12"/>
      <c r="AY3974" s="12"/>
      <c r="AZ3974" s="12"/>
      <c r="BA3974" s="12"/>
      <c r="BB3974" s="12"/>
      <c r="BC3974" s="12"/>
      <c r="BD3974" s="12"/>
      <c r="BE3974" s="12"/>
      <c r="BF3974" s="12"/>
      <c r="BG3974" s="12"/>
      <c r="BH3974" s="12"/>
      <c r="BI3974" s="12"/>
      <c r="BJ3974" s="13"/>
      <c r="BK3974" s="13"/>
      <c r="BL3974" s="13"/>
      <c r="BM3974" s="13"/>
      <c r="BN3974" s="13"/>
    </row>
    <row r="3975" spans="1:66" x14ac:dyDescent="0.25">
      <c r="A3975" s="10"/>
      <c r="B3975" s="10"/>
      <c r="C3975" s="10"/>
      <c r="D3975" s="18"/>
      <c r="E3975" s="10"/>
      <c r="F3975" s="10"/>
      <c r="G3975" s="10"/>
      <c r="H3975" s="10"/>
      <c r="I3975" s="10"/>
      <c r="J3975" s="10"/>
      <c r="K3975" s="11"/>
      <c r="L3975" s="11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2"/>
      <c r="AS3975" s="12"/>
      <c r="AT3975" s="12"/>
      <c r="AU3975" s="12"/>
      <c r="AV3975" s="12"/>
      <c r="AW3975" s="12"/>
      <c r="AX3975" s="12"/>
      <c r="AY3975" s="12"/>
      <c r="AZ3975" s="12"/>
      <c r="BA3975" s="12"/>
      <c r="BB3975" s="12"/>
      <c r="BC3975" s="12"/>
      <c r="BD3975" s="12"/>
      <c r="BE3975" s="12"/>
      <c r="BF3975" s="12"/>
      <c r="BG3975" s="12"/>
      <c r="BH3975" s="12"/>
      <c r="BI3975" s="12"/>
      <c r="BJ3975" s="13"/>
      <c r="BK3975" s="13"/>
      <c r="BL3975" s="13"/>
      <c r="BM3975" s="13"/>
      <c r="BN3975" s="13"/>
    </row>
    <row r="3976" spans="1:66" x14ac:dyDescent="0.25">
      <c r="A3976" s="10"/>
      <c r="B3976" s="10"/>
      <c r="C3976" s="10"/>
      <c r="D3976" s="18"/>
      <c r="E3976" s="10"/>
      <c r="F3976" s="10"/>
      <c r="G3976" s="10"/>
      <c r="H3976" s="10"/>
      <c r="I3976" s="10"/>
      <c r="J3976" s="10"/>
      <c r="K3976" s="11"/>
      <c r="L3976" s="11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  <c r="AE3976" s="12"/>
      <c r="AF3976" s="12"/>
      <c r="AG3976" s="12"/>
      <c r="AH3976" s="12"/>
      <c r="AI3976" s="12"/>
      <c r="AJ3976" s="12"/>
      <c r="AK3976" s="12"/>
      <c r="AL3976" s="12"/>
      <c r="AM3976" s="12"/>
      <c r="AN3976" s="12"/>
      <c r="AO3976" s="12"/>
      <c r="AP3976" s="12"/>
      <c r="AQ3976" s="12"/>
      <c r="AR3976" s="12"/>
      <c r="AS3976" s="12"/>
      <c r="AT3976" s="12"/>
      <c r="AU3976" s="12"/>
      <c r="AV3976" s="12"/>
      <c r="AW3976" s="12"/>
      <c r="AX3976" s="12"/>
      <c r="AY3976" s="12"/>
      <c r="AZ3976" s="12"/>
      <c r="BA3976" s="12"/>
      <c r="BB3976" s="12"/>
      <c r="BC3976" s="12"/>
      <c r="BD3976" s="12"/>
      <c r="BE3976" s="12"/>
      <c r="BF3976" s="12"/>
      <c r="BG3976" s="12"/>
      <c r="BH3976" s="12"/>
      <c r="BI3976" s="12"/>
      <c r="BJ3976" s="13"/>
      <c r="BK3976" s="13"/>
      <c r="BL3976" s="13"/>
      <c r="BM3976" s="13"/>
      <c r="BN3976" s="13"/>
    </row>
    <row r="3977" spans="1:66" x14ac:dyDescent="0.25">
      <c r="A3977" s="10"/>
      <c r="B3977" s="10"/>
      <c r="C3977" s="10"/>
      <c r="D3977" s="18"/>
      <c r="E3977" s="10"/>
      <c r="F3977" s="10"/>
      <c r="G3977" s="10"/>
      <c r="H3977" s="10"/>
      <c r="I3977" s="10"/>
      <c r="J3977" s="10"/>
      <c r="K3977" s="11"/>
      <c r="L3977" s="11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2"/>
      <c r="AS3977" s="12"/>
      <c r="AT3977" s="12"/>
      <c r="AU3977" s="12"/>
      <c r="AV3977" s="12"/>
      <c r="AW3977" s="12"/>
      <c r="AX3977" s="12"/>
      <c r="AY3977" s="12"/>
      <c r="AZ3977" s="12"/>
      <c r="BA3977" s="12"/>
      <c r="BB3977" s="12"/>
      <c r="BC3977" s="12"/>
      <c r="BD3977" s="12"/>
      <c r="BE3977" s="12"/>
      <c r="BF3977" s="12"/>
      <c r="BG3977" s="12"/>
      <c r="BH3977" s="12"/>
      <c r="BI3977" s="12"/>
      <c r="BJ3977" s="13"/>
      <c r="BK3977" s="13"/>
      <c r="BL3977" s="13"/>
      <c r="BM3977" s="13"/>
      <c r="BN3977" s="13"/>
    </row>
    <row r="3978" spans="1:66" x14ac:dyDescent="0.25">
      <c r="A3978" s="10"/>
      <c r="B3978" s="10"/>
      <c r="C3978" s="10"/>
      <c r="D3978" s="18"/>
      <c r="E3978" s="10"/>
      <c r="F3978" s="10"/>
      <c r="G3978" s="10"/>
      <c r="H3978" s="10"/>
      <c r="I3978" s="10"/>
      <c r="J3978" s="10"/>
      <c r="K3978" s="11"/>
      <c r="L3978" s="11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  <c r="AE3978" s="12"/>
      <c r="AF3978" s="12"/>
      <c r="AG3978" s="12"/>
      <c r="AH3978" s="12"/>
      <c r="AI3978" s="12"/>
      <c r="AJ3978" s="12"/>
      <c r="AK3978" s="12"/>
      <c r="AL3978" s="12"/>
      <c r="AM3978" s="12"/>
      <c r="AN3978" s="12"/>
      <c r="AO3978" s="12"/>
      <c r="AP3978" s="12"/>
      <c r="AQ3978" s="12"/>
      <c r="AR3978" s="12"/>
      <c r="AS3978" s="12"/>
      <c r="AT3978" s="12"/>
      <c r="AU3978" s="12"/>
      <c r="AV3978" s="12"/>
      <c r="AW3978" s="12"/>
      <c r="AX3978" s="12"/>
      <c r="AY3978" s="12"/>
      <c r="AZ3978" s="12"/>
      <c r="BA3978" s="12"/>
      <c r="BB3978" s="12"/>
      <c r="BC3978" s="12"/>
      <c r="BD3978" s="12"/>
      <c r="BE3978" s="12"/>
      <c r="BF3978" s="12"/>
      <c r="BG3978" s="12"/>
      <c r="BH3978" s="12"/>
      <c r="BI3978" s="12"/>
      <c r="BJ3978" s="13"/>
      <c r="BK3978" s="13"/>
      <c r="BL3978" s="13"/>
      <c r="BM3978" s="13"/>
      <c r="BN3978" s="13"/>
    </row>
    <row r="3979" spans="1:66" x14ac:dyDescent="0.25">
      <c r="A3979" s="10"/>
      <c r="B3979" s="10"/>
      <c r="C3979" s="10"/>
      <c r="D3979" s="18"/>
      <c r="E3979" s="10"/>
      <c r="F3979" s="10"/>
      <c r="G3979" s="10"/>
      <c r="H3979" s="10"/>
      <c r="I3979" s="10"/>
      <c r="J3979" s="10"/>
      <c r="K3979" s="11"/>
      <c r="L3979" s="11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2"/>
      <c r="AS3979" s="12"/>
      <c r="AT3979" s="12"/>
      <c r="AU3979" s="12"/>
      <c r="AV3979" s="12"/>
      <c r="AW3979" s="12"/>
      <c r="AX3979" s="12"/>
      <c r="AY3979" s="12"/>
      <c r="AZ3979" s="12"/>
      <c r="BA3979" s="12"/>
      <c r="BB3979" s="12"/>
      <c r="BC3979" s="12"/>
      <c r="BD3979" s="12"/>
      <c r="BE3979" s="12"/>
      <c r="BF3979" s="12"/>
      <c r="BG3979" s="12"/>
      <c r="BH3979" s="12"/>
      <c r="BI3979" s="12"/>
      <c r="BJ3979" s="13"/>
      <c r="BK3979" s="13"/>
      <c r="BL3979" s="13"/>
      <c r="BM3979" s="13"/>
      <c r="BN3979" s="13"/>
    </row>
    <row r="3980" spans="1:66" x14ac:dyDescent="0.25">
      <c r="A3980" s="10"/>
      <c r="B3980" s="10"/>
      <c r="C3980" s="10"/>
      <c r="D3980" s="18"/>
      <c r="E3980" s="10"/>
      <c r="F3980" s="10"/>
      <c r="G3980" s="10"/>
      <c r="H3980" s="10"/>
      <c r="I3980" s="10"/>
      <c r="J3980" s="10"/>
      <c r="K3980" s="11"/>
      <c r="L3980" s="11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12"/>
      <c r="Z3980" s="12"/>
      <c r="AA3980" s="12"/>
      <c r="AB3980" s="12"/>
      <c r="AC3980" s="12"/>
      <c r="AD3980" s="12"/>
      <c r="AE3980" s="12"/>
      <c r="AF3980" s="12"/>
      <c r="AG3980" s="12"/>
      <c r="AH3980" s="12"/>
      <c r="AI3980" s="12"/>
      <c r="AJ3980" s="12"/>
      <c r="AK3980" s="12"/>
      <c r="AL3980" s="12"/>
      <c r="AM3980" s="12"/>
      <c r="AN3980" s="12"/>
      <c r="AO3980" s="12"/>
      <c r="AP3980" s="12"/>
      <c r="AQ3980" s="12"/>
      <c r="AR3980" s="12"/>
      <c r="AS3980" s="12"/>
      <c r="AT3980" s="12"/>
      <c r="AU3980" s="12"/>
      <c r="AV3980" s="12"/>
      <c r="AW3980" s="12"/>
      <c r="AX3980" s="12"/>
      <c r="AY3980" s="12"/>
      <c r="AZ3980" s="12"/>
      <c r="BA3980" s="12"/>
      <c r="BB3980" s="12"/>
      <c r="BC3980" s="12"/>
      <c r="BD3980" s="12"/>
      <c r="BE3980" s="12"/>
      <c r="BF3980" s="12"/>
      <c r="BG3980" s="12"/>
      <c r="BH3980" s="12"/>
      <c r="BI3980" s="12"/>
      <c r="BJ3980" s="13"/>
      <c r="BK3980" s="13"/>
      <c r="BL3980" s="13"/>
      <c r="BM3980" s="13"/>
      <c r="BN3980" s="13"/>
    </row>
    <row r="3981" spans="1:66" x14ac:dyDescent="0.25">
      <c r="A3981" s="10"/>
      <c r="B3981" s="10"/>
      <c r="C3981" s="10"/>
      <c r="D3981" s="18"/>
      <c r="E3981" s="10"/>
      <c r="F3981" s="10"/>
      <c r="G3981" s="10"/>
      <c r="H3981" s="10"/>
      <c r="I3981" s="10"/>
      <c r="J3981" s="10"/>
      <c r="K3981" s="11"/>
      <c r="L3981" s="11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2"/>
      <c r="AS3981" s="12"/>
      <c r="AT3981" s="12"/>
      <c r="AU3981" s="12"/>
      <c r="AV3981" s="12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12"/>
      <c r="BG3981" s="12"/>
      <c r="BH3981" s="12"/>
      <c r="BI3981" s="12"/>
      <c r="BJ3981" s="13"/>
      <c r="BK3981" s="13"/>
      <c r="BL3981" s="13"/>
      <c r="BM3981" s="13"/>
      <c r="BN3981" s="13"/>
    </row>
    <row r="3982" spans="1:66" x14ac:dyDescent="0.25">
      <c r="A3982" s="10"/>
      <c r="B3982" s="10"/>
      <c r="C3982" s="10"/>
      <c r="D3982" s="18"/>
      <c r="E3982" s="10"/>
      <c r="F3982" s="10"/>
      <c r="G3982" s="10"/>
      <c r="H3982" s="10"/>
      <c r="I3982" s="10"/>
      <c r="J3982" s="10"/>
      <c r="K3982" s="11"/>
      <c r="L3982" s="11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  <c r="AE3982" s="12"/>
      <c r="AF3982" s="12"/>
      <c r="AG3982" s="12"/>
      <c r="AH3982" s="12"/>
      <c r="AI3982" s="12"/>
      <c r="AJ3982" s="12"/>
      <c r="AK3982" s="12"/>
      <c r="AL3982" s="12"/>
      <c r="AM3982" s="12"/>
      <c r="AN3982" s="12"/>
      <c r="AO3982" s="12"/>
      <c r="AP3982" s="12"/>
      <c r="AQ3982" s="12"/>
      <c r="AR3982" s="12"/>
      <c r="AS3982" s="12"/>
      <c r="AT3982" s="12"/>
      <c r="AU3982" s="12"/>
      <c r="AV3982" s="12"/>
      <c r="AW3982" s="12"/>
      <c r="AX3982" s="12"/>
      <c r="AY3982" s="12"/>
      <c r="AZ3982" s="12"/>
      <c r="BA3982" s="12"/>
      <c r="BB3982" s="12"/>
      <c r="BC3982" s="12"/>
      <c r="BD3982" s="12"/>
      <c r="BE3982" s="12"/>
      <c r="BF3982" s="12"/>
      <c r="BG3982" s="12"/>
      <c r="BH3982" s="12"/>
      <c r="BI3982" s="12"/>
      <c r="BJ3982" s="13"/>
      <c r="BK3982" s="13"/>
      <c r="BL3982" s="13"/>
      <c r="BM3982" s="13"/>
      <c r="BN3982" s="13"/>
    </row>
    <row r="3983" spans="1:66" x14ac:dyDescent="0.25">
      <c r="A3983" s="10"/>
      <c r="B3983" s="10"/>
      <c r="C3983" s="10"/>
      <c r="D3983" s="18"/>
      <c r="E3983" s="10"/>
      <c r="F3983" s="10"/>
      <c r="G3983" s="10"/>
      <c r="H3983" s="10"/>
      <c r="I3983" s="10"/>
      <c r="J3983" s="10"/>
      <c r="K3983" s="11"/>
      <c r="L3983" s="11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2"/>
      <c r="AS3983" s="12"/>
      <c r="AT3983" s="12"/>
      <c r="AU3983" s="12"/>
      <c r="AV3983" s="12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12"/>
      <c r="BG3983" s="12"/>
      <c r="BH3983" s="12"/>
      <c r="BI3983" s="12"/>
      <c r="BJ3983" s="13"/>
      <c r="BK3983" s="13"/>
      <c r="BL3983" s="13"/>
      <c r="BM3983" s="13"/>
      <c r="BN3983" s="13"/>
    </row>
    <row r="3984" spans="1:66" x14ac:dyDescent="0.25">
      <c r="A3984" s="10"/>
      <c r="B3984" s="10"/>
      <c r="C3984" s="10"/>
      <c r="D3984" s="18"/>
      <c r="E3984" s="10"/>
      <c r="F3984" s="10"/>
      <c r="G3984" s="10"/>
      <c r="H3984" s="10"/>
      <c r="I3984" s="10"/>
      <c r="J3984" s="10"/>
      <c r="K3984" s="11"/>
      <c r="L3984" s="11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2"/>
      <c r="Y3984" s="12"/>
      <c r="Z3984" s="12"/>
      <c r="AA3984" s="12"/>
      <c r="AB3984" s="12"/>
      <c r="AC3984" s="12"/>
      <c r="AD3984" s="12"/>
      <c r="AE3984" s="12"/>
      <c r="AF3984" s="12"/>
      <c r="AG3984" s="12"/>
      <c r="AH3984" s="12"/>
      <c r="AI3984" s="12"/>
      <c r="AJ3984" s="12"/>
      <c r="AK3984" s="12"/>
      <c r="AL3984" s="12"/>
      <c r="AM3984" s="12"/>
      <c r="AN3984" s="12"/>
      <c r="AO3984" s="12"/>
      <c r="AP3984" s="12"/>
      <c r="AQ3984" s="12"/>
      <c r="AR3984" s="12"/>
      <c r="AS3984" s="12"/>
      <c r="AT3984" s="12"/>
      <c r="AU3984" s="12"/>
      <c r="AV3984" s="12"/>
      <c r="AW3984" s="12"/>
      <c r="AX3984" s="12"/>
      <c r="AY3984" s="12"/>
      <c r="AZ3984" s="12"/>
      <c r="BA3984" s="12"/>
      <c r="BB3984" s="12"/>
      <c r="BC3984" s="12"/>
      <c r="BD3984" s="12"/>
      <c r="BE3984" s="12"/>
      <c r="BF3984" s="12"/>
      <c r="BG3984" s="12"/>
      <c r="BH3984" s="12"/>
      <c r="BI3984" s="12"/>
      <c r="BJ3984" s="13"/>
      <c r="BK3984" s="13"/>
      <c r="BL3984" s="13"/>
      <c r="BM3984" s="13"/>
      <c r="BN3984" s="13"/>
    </row>
    <row r="3985" spans="1:66" x14ac:dyDescent="0.25">
      <c r="A3985" s="10"/>
      <c r="B3985" s="10"/>
      <c r="C3985" s="10"/>
      <c r="D3985" s="18"/>
      <c r="E3985" s="10"/>
      <c r="F3985" s="10"/>
      <c r="G3985" s="10"/>
      <c r="H3985" s="10"/>
      <c r="I3985" s="10"/>
      <c r="J3985" s="10"/>
      <c r="K3985" s="11"/>
      <c r="L3985" s="11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2"/>
      <c r="AS3985" s="12"/>
      <c r="AT3985" s="12"/>
      <c r="AU3985" s="12"/>
      <c r="AV3985" s="12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12"/>
      <c r="BG3985" s="12"/>
      <c r="BH3985" s="12"/>
      <c r="BI3985" s="12"/>
      <c r="BJ3985" s="13"/>
      <c r="BK3985" s="13"/>
      <c r="BL3985" s="13"/>
      <c r="BM3985" s="13"/>
      <c r="BN3985" s="13"/>
    </row>
    <row r="3986" spans="1:66" x14ac:dyDescent="0.25">
      <c r="A3986" s="10"/>
      <c r="B3986" s="10"/>
      <c r="C3986" s="10"/>
      <c r="D3986" s="18"/>
      <c r="E3986" s="10"/>
      <c r="F3986" s="10"/>
      <c r="G3986" s="10"/>
      <c r="H3986" s="10"/>
      <c r="I3986" s="10"/>
      <c r="J3986" s="10"/>
      <c r="K3986" s="11"/>
      <c r="L3986" s="11"/>
      <c r="M3986" s="12"/>
      <c r="N3986" s="12"/>
      <c r="O3986" s="12"/>
      <c r="P3986" s="12"/>
      <c r="Q3986" s="12"/>
      <c r="R3986" s="12"/>
      <c r="S3986" s="12"/>
      <c r="T3986" s="12"/>
      <c r="U3986" s="12"/>
      <c r="V3986" s="12"/>
      <c r="W3986" s="12"/>
      <c r="X3986" s="12"/>
      <c r="Y3986" s="12"/>
      <c r="Z3986" s="12"/>
      <c r="AA3986" s="12"/>
      <c r="AB3986" s="12"/>
      <c r="AC3986" s="12"/>
      <c r="AD3986" s="12"/>
      <c r="AE3986" s="12"/>
      <c r="AF3986" s="12"/>
      <c r="AG3986" s="12"/>
      <c r="AH3986" s="12"/>
      <c r="AI3986" s="12"/>
      <c r="AJ3986" s="12"/>
      <c r="AK3986" s="12"/>
      <c r="AL3986" s="12"/>
      <c r="AM3986" s="12"/>
      <c r="AN3986" s="12"/>
      <c r="AO3986" s="12"/>
      <c r="AP3986" s="12"/>
      <c r="AQ3986" s="12"/>
      <c r="AR3986" s="12"/>
      <c r="AS3986" s="12"/>
      <c r="AT3986" s="12"/>
      <c r="AU3986" s="12"/>
      <c r="AV3986" s="12"/>
      <c r="AW3986" s="12"/>
      <c r="AX3986" s="12"/>
      <c r="AY3986" s="12"/>
      <c r="AZ3986" s="12"/>
      <c r="BA3986" s="12"/>
      <c r="BB3986" s="12"/>
      <c r="BC3986" s="12"/>
      <c r="BD3986" s="12"/>
      <c r="BE3986" s="12"/>
      <c r="BF3986" s="12"/>
      <c r="BG3986" s="12"/>
      <c r="BH3986" s="12"/>
      <c r="BI3986" s="12"/>
      <c r="BJ3986" s="13"/>
      <c r="BK3986" s="13"/>
      <c r="BL3986" s="13"/>
      <c r="BM3986" s="13"/>
      <c r="BN3986" s="13"/>
    </row>
    <row r="3987" spans="1:66" x14ac:dyDescent="0.25">
      <c r="A3987" s="10"/>
      <c r="B3987" s="10"/>
      <c r="C3987" s="10"/>
      <c r="D3987" s="18"/>
      <c r="E3987" s="10"/>
      <c r="F3987" s="10"/>
      <c r="G3987" s="10"/>
      <c r="H3987" s="10"/>
      <c r="I3987" s="10"/>
      <c r="J3987" s="10"/>
      <c r="K3987" s="11"/>
      <c r="L3987" s="11"/>
      <c r="M3987" s="12"/>
      <c r="N3987" s="12"/>
      <c r="O3987" s="12"/>
      <c r="P3987" s="12"/>
      <c r="Q3987" s="12"/>
      <c r="R3987" s="12"/>
      <c r="S3987" s="12"/>
      <c r="T3987" s="12"/>
      <c r="U3987" s="12"/>
      <c r="V3987" s="12"/>
      <c r="W3987" s="12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2"/>
      <c r="AS3987" s="12"/>
      <c r="AT3987" s="12"/>
      <c r="AU3987" s="12"/>
      <c r="AV3987" s="12"/>
      <c r="AW3987" s="12"/>
      <c r="AX3987" s="12"/>
      <c r="AY3987" s="12"/>
      <c r="AZ3987" s="12"/>
      <c r="BA3987" s="12"/>
      <c r="BB3987" s="12"/>
      <c r="BC3987" s="12"/>
      <c r="BD3987" s="12"/>
      <c r="BE3987" s="12"/>
      <c r="BF3987" s="12"/>
      <c r="BG3987" s="12"/>
      <c r="BH3987" s="12"/>
      <c r="BI3987" s="12"/>
      <c r="BJ3987" s="13"/>
      <c r="BK3987" s="13"/>
      <c r="BL3987" s="13"/>
      <c r="BM3987" s="13"/>
      <c r="BN3987" s="13"/>
    </row>
    <row r="3988" spans="1:66" x14ac:dyDescent="0.25">
      <c r="A3988" s="10"/>
      <c r="B3988" s="10"/>
      <c r="C3988" s="10"/>
      <c r="D3988" s="18"/>
      <c r="E3988" s="10"/>
      <c r="F3988" s="10"/>
      <c r="G3988" s="10"/>
      <c r="H3988" s="10"/>
      <c r="I3988" s="10"/>
      <c r="J3988" s="10"/>
      <c r="K3988" s="11"/>
      <c r="L3988" s="11"/>
      <c r="M3988" s="12"/>
      <c r="N3988" s="12"/>
      <c r="O3988" s="12"/>
      <c r="P3988" s="12"/>
      <c r="Q3988" s="12"/>
      <c r="R3988" s="12"/>
      <c r="S3988" s="12"/>
      <c r="T3988" s="12"/>
      <c r="U3988" s="12"/>
      <c r="V3988" s="12"/>
      <c r="W3988" s="12"/>
      <c r="X3988" s="12"/>
      <c r="Y3988" s="12"/>
      <c r="Z3988" s="12"/>
      <c r="AA3988" s="12"/>
      <c r="AB3988" s="12"/>
      <c r="AC3988" s="12"/>
      <c r="AD3988" s="12"/>
      <c r="AE3988" s="12"/>
      <c r="AF3988" s="12"/>
      <c r="AG3988" s="12"/>
      <c r="AH3988" s="12"/>
      <c r="AI3988" s="12"/>
      <c r="AJ3988" s="12"/>
      <c r="AK3988" s="12"/>
      <c r="AL3988" s="12"/>
      <c r="AM3988" s="12"/>
      <c r="AN3988" s="12"/>
      <c r="AO3988" s="12"/>
      <c r="AP3988" s="12"/>
      <c r="AQ3988" s="12"/>
      <c r="AR3988" s="12"/>
      <c r="AS3988" s="12"/>
      <c r="AT3988" s="12"/>
      <c r="AU3988" s="12"/>
      <c r="AV3988" s="12"/>
      <c r="AW3988" s="12"/>
      <c r="AX3988" s="12"/>
      <c r="AY3988" s="12"/>
      <c r="AZ3988" s="12"/>
      <c r="BA3988" s="12"/>
      <c r="BB3988" s="12"/>
      <c r="BC3988" s="12"/>
      <c r="BD3988" s="12"/>
      <c r="BE3988" s="12"/>
      <c r="BF3988" s="12"/>
      <c r="BG3988" s="12"/>
      <c r="BH3988" s="12"/>
      <c r="BI3988" s="12"/>
      <c r="BJ3988" s="13"/>
      <c r="BK3988" s="13"/>
      <c r="BL3988" s="13"/>
      <c r="BM3988" s="13"/>
      <c r="BN3988" s="13"/>
    </row>
    <row r="3989" spans="1:66" x14ac:dyDescent="0.25">
      <c r="A3989" s="10"/>
      <c r="B3989" s="10"/>
      <c r="C3989" s="10"/>
      <c r="D3989" s="18"/>
      <c r="E3989" s="10"/>
      <c r="F3989" s="10"/>
      <c r="G3989" s="10"/>
      <c r="H3989" s="10"/>
      <c r="I3989" s="10"/>
      <c r="J3989" s="10"/>
      <c r="K3989" s="11"/>
      <c r="L3989" s="11"/>
      <c r="M3989" s="12"/>
      <c r="N3989" s="12"/>
      <c r="O3989" s="12"/>
      <c r="P3989" s="12"/>
      <c r="Q3989" s="12"/>
      <c r="R3989" s="12"/>
      <c r="S3989" s="12"/>
      <c r="T3989" s="12"/>
      <c r="U3989" s="12"/>
      <c r="V3989" s="12"/>
      <c r="W3989" s="12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2"/>
      <c r="AS3989" s="12"/>
      <c r="AT3989" s="12"/>
      <c r="AU3989" s="12"/>
      <c r="AV3989" s="12"/>
      <c r="AW3989" s="12"/>
      <c r="AX3989" s="12"/>
      <c r="AY3989" s="12"/>
      <c r="AZ3989" s="12"/>
      <c r="BA3989" s="12"/>
      <c r="BB3989" s="12"/>
      <c r="BC3989" s="12"/>
      <c r="BD3989" s="12"/>
      <c r="BE3989" s="12"/>
      <c r="BF3989" s="12"/>
      <c r="BG3989" s="12"/>
      <c r="BH3989" s="12"/>
      <c r="BI3989" s="12"/>
      <c r="BJ3989" s="13"/>
      <c r="BK3989" s="13"/>
      <c r="BL3989" s="13"/>
      <c r="BM3989" s="13"/>
      <c r="BN3989" s="13"/>
    </row>
    <row r="3990" spans="1:66" x14ac:dyDescent="0.25">
      <c r="A3990" s="10"/>
      <c r="B3990" s="10"/>
      <c r="C3990" s="10"/>
      <c r="D3990" s="18"/>
      <c r="E3990" s="10"/>
      <c r="F3990" s="10"/>
      <c r="G3990" s="10"/>
      <c r="H3990" s="10"/>
      <c r="I3990" s="10"/>
      <c r="J3990" s="10"/>
      <c r="K3990" s="11"/>
      <c r="L3990" s="11"/>
      <c r="M3990" s="12"/>
      <c r="N3990" s="12"/>
      <c r="O3990" s="12"/>
      <c r="P3990" s="12"/>
      <c r="Q3990" s="12"/>
      <c r="R3990" s="12"/>
      <c r="S3990" s="12"/>
      <c r="T3990" s="12"/>
      <c r="U3990" s="12"/>
      <c r="V3990" s="12"/>
      <c r="W3990" s="12"/>
      <c r="X3990" s="12"/>
      <c r="Y3990" s="12"/>
      <c r="Z3990" s="12"/>
      <c r="AA3990" s="12"/>
      <c r="AB3990" s="12"/>
      <c r="AC3990" s="12"/>
      <c r="AD3990" s="12"/>
      <c r="AE3990" s="12"/>
      <c r="AF3990" s="12"/>
      <c r="AG3990" s="12"/>
      <c r="AH3990" s="12"/>
      <c r="AI3990" s="12"/>
      <c r="AJ3990" s="12"/>
      <c r="AK3990" s="12"/>
      <c r="AL3990" s="12"/>
      <c r="AM3990" s="12"/>
      <c r="AN3990" s="12"/>
      <c r="AO3990" s="12"/>
      <c r="AP3990" s="12"/>
      <c r="AQ3990" s="12"/>
      <c r="AR3990" s="12"/>
      <c r="AS3990" s="12"/>
      <c r="AT3990" s="12"/>
      <c r="AU3990" s="12"/>
      <c r="AV3990" s="12"/>
      <c r="AW3990" s="12"/>
      <c r="AX3990" s="12"/>
      <c r="AY3990" s="12"/>
      <c r="AZ3990" s="12"/>
      <c r="BA3990" s="12"/>
      <c r="BB3990" s="12"/>
      <c r="BC3990" s="12"/>
      <c r="BD3990" s="12"/>
      <c r="BE3990" s="12"/>
      <c r="BF3990" s="12"/>
      <c r="BG3990" s="12"/>
      <c r="BH3990" s="12"/>
      <c r="BI3990" s="12"/>
      <c r="BJ3990" s="13"/>
      <c r="BK3990" s="13"/>
      <c r="BL3990" s="13"/>
      <c r="BM3990" s="13"/>
      <c r="BN3990" s="13"/>
    </row>
    <row r="3991" spans="1:66" x14ac:dyDescent="0.25">
      <c r="A3991" s="10"/>
      <c r="B3991" s="10"/>
      <c r="C3991" s="10"/>
      <c r="D3991" s="18"/>
      <c r="E3991" s="10"/>
      <c r="F3991" s="10"/>
      <c r="G3991" s="10"/>
      <c r="H3991" s="10"/>
      <c r="I3991" s="10"/>
      <c r="J3991" s="10"/>
      <c r="K3991" s="11"/>
      <c r="L3991" s="11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2"/>
      <c r="AS3991" s="12"/>
      <c r="AT3991" s="12"/>
      <c r="AU3991" s="12"/>
      <c r="AV3991" s="12"/>
      <c r="AW3991" s="12"/>
      <c r="AX3991" s="12"/>
      <c r="AY3991" s="12"/>
      <c r="AZ3991" s="12"/>
      <c r="BA3991" s="12"/>
      <c r="BB3991" s="12"/>
      <c r="BC3991" s="12"/>
      <c r="BD3991" s="12"/>
      <c r="BE3991" s="12"/>
      <c r="BF3991" s="12"/>
      <c r="BG3991" s="12"/>
      <c r="BH3991" s="12"/>
      <c r="BI3991" s="12"/>
      <c r="BJ3991" s="13"/>
      <c r="BK3991" s="13"/>
      <c r="BL3991" s="13"/>
      <c r="BM3991" s="13"/>
      <c r="BN3991" s="13"/>
    </row>
    <row r="3992" spans="1:66" x14ac:dyDescent="0.25">
      <c r="A3992" s="10"/>
      <c r="B3992" s="10"/>
      <c r="C3992" s="10"/>
      <c r="D3992" s="18"/>
      <c r="E3992" s="10"/>
      <c r="F3992" s="10"/>
      <c r="G3992" s="10"/>
      <c r="H3992" s="10"/>
      <c r="I3992" s="10"/>
      <c r="J3992" s="10"/>
      <c r="K3992" s="11"/>
      <c r="L3992" s="11"/>
      <c r="M3992" s="12"/>
      <c r="N3992" s="12"/>
      <c r="O3992" s="12"/>
      <c r="P3992" s="12"/>
      <c r="Q3992" s="12"/>
      <c r="R3992" s="12"/>
      <c r="S3992" s="12"/>
      <c r="T3992" s="12"/>
      <c r="U3992" s="12"/>
      <c r="V3992" s="12"/>
      <c r="W3992" s="12"/>
      <c r="X3992" s="12"/>
      <c r="Y3992" s="12"/>
      <c r="Z3992" s="12"/>
      <c r="AA3992" s="12"/>
      <c r="AB3992" s="12"/>
      <c r="AC3992" s="12"/>
      <c r="AD3992" s="12"/>
      <c r="AE3992" s="12"/>
      <c r="AF3992" s="12"/>
      <c r="AG3992" s="12"/>
      <c r="AH3992" s="12"/>
      <c r="AI3992" s="12"/>
      <c r="AJ3992" s="12"/>
      <c r="AK3992" s="12"/>
      <c r="AL3992" s="12"/>
      <c r="AM3992" s="12"/>
      <c r="AN3992" s="12"/>
      <c r="AO3992" s="12"/>
      <c r="AP3992" s="12"/>
      <c r="AQ3992" s="12"/>
      <c r="AR3992" s="12"/>
      <c r="AS3992" s="12"/>
      <c r="AT3992" s="12"/>
      <c r="AU3992" s="12"/>
      <c r="AV3992" s="12"/>
      <c r="AW3992" s="12"/>
      <c r="AX3992" s="12"/>
      <c r="AY3992" s="12"/>
      <c r="AZ3992" s="12"/>
      <c r="BA3992" s="12"/>
      <c r="BB3992" s="12"/>
      <c r="BC3992" s="12"/>
      <c r="BD3992" s="12"/>
      <c r="BE3992" s="12"/>
      <c r="BF3992" s="12"/>
      <c r="BG3992" s="12"/>
      <c r="BH3992" s="12"/>
      <c r="BI3992" s="12"/>
      <c r="BJ3992" s="13"/>
      <c r="BK3992" s="13"/>
      <c r="BL3992" s="13"/>
      <c r="BM3992" s="13"/>
      <c r="BN3992" s="13"/>
    </row>
    <row r="3993" spans="1:66" x14ac:dyDescent="0.25">
      <c r="A3993" s="10"/>
      <c r="B3993" s="10"/>
      <c r="C3993" s="10"/>
      <c r="D3993" s="18"/>
      <c r="E3993" s="10"/>
      <c r="F3993" s="10"/>
      <c r="G3993" s="10"/>
      <c r="H3993" s="10"/>
      <c r="I3993" s="10"/>
      <c r="J3993" s="10"/>
      <c r="K3993" s="11"/>
      <c r="L3993" s="11"/>
      <c r="M3993" s="12"/>
      <c r="N3993" s="12"/>
      <c r="O3993" s="12"/>
      <c r="P3993" s="12"/>
      <c r="Q3993" s="12"/>
      <c r="R3993" s="12"/>
      <c r="S3993" s="12"/>
      <c r="T3993" s="12"/>
      <c r="U3993" s="12"/>
      <c r="V3993" s="12"/>
      <c r="W3993" s="12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2"/>
      <c r="AS3993" s="12"/>
      <c r="AT3993" s="12"/>
      <c r="AU3993" s="12"/>
      <c r="AV3993" s="12"/>
      <c r="AW3993" s="12"/>
      <c r="AX3993" s="12"/>
      <c r="AY3993" s="12"/>
      <c r="AZ3993" s="12"/>
      <c r="BA3993" s="12"/>
      <c r="BB3993" s="12"/>
      <c r="BC3993" s="12"/>
      <c r="BD3993" s="12"/>
      <c r="BE3993" s="12"/>
      <c r="BF3993" s="12"/>
      <c r="BG3993" s="12"/>
      <c r="BH3993" s="12"/>
      <c r="BI3993" s="12"/>
      <c r="BJ3993" s="13"/>
      <c r="BK3993" s="13"/>
      <c r="BL3993" s="13"/>
      <c r="BM3993" s="13"/>
      <c r="BN3993" s="13"/>
    </row>
    <row r="3994" spans="1:66" x14ac:dyDescent="0.25">
      <c r="A3994" s="10"/>
      <c r="B3994" s="10"/>
      <c r="C3994" s="10"/>
      <c r="D3994" s="18"/>
      <c r="E3994" s="10"/>
      <c r="F3994" s="10"/>
      <c r="G3994" s="10"/>
      <c r="H3994" s="10"/>
      <c r="I3994" s="10"/>
      <c r="J3994" s="10"/>
      <c r="K3994" s="11"/>
      <c r="L3994" s="11"/>
      <c r="M3994" s="12"/>
      <c r="N3994" s="12"/>
      <c r="O3994" s="12"/>
      <c r="P3994" s="12"/>
      <c r="Q3994" s="12"/>
      <c r="R3994" s="12"/>
      <c r="S3994" s="12"/>
      <c r="T3994" s="12"/>
      <c r="U3994" s="12"/>
      <c r="V3994" s="12"/>
      <c r="W3994" s="12"/>
      <c r="X3994" s="12"/>
      <c r="Y3994" s="12"/>
      <c r="Z3994" s="12"/>
      <c r="AA3994" s="12"/>
      <c r="AB3994" s="12"/>
      <c r="AC3994" s="12"/>
      <c r="AD3994" s="12"/>
      <c r="AE3994" s="12"/>
      <c r="AF3994" s="12"/>
      <c r="AG3994" s="12"/>
      <c r="AH3994" s="12"/>
      <c r="AI3994" s="12"/>
      <c r="AJ3994" s="12"/>
      <c r="AK3994" s="12"/>
      <c r="AL3994" s="12"/>
      <c r="AM3994" s="12"/>
      <c r="AN3994" s="12"/>
      <c r="AO3994" s="12"/>
      <c r="AP3994" s="12"/>
      <c r="AQ3994" s="12"/>
      <c r="AR3994" s="12"/>
      <c r="AS3994" s="12"/>
      <c r="AT3994" s="12"/>
      <c r="AU3994" s="12"/>
      <c r="AV3994" s="12"/>
      <c r="AW3994" s="12"/>
      <c r="AX3994" s="12"/>
      <c r="AY3994" s="12"/>
      <c r="AZ3994" s="12"/>
      <c r="BA3994" s="12"/>
      <c r="BB3994" s="12"/>
      <c r="BC3994" s="12"/>
      <c r="BD3994" s="12"/>
      <c r="BE3994" s="12"/>
      <c r="BF3994" s="12"/>
      <c r="BG3994" s="12"/>
      <c r="BH3994" s="12"/>
      <c r="BI3994" s="12"/>
      <c r="BJ3994" s="13"/>
      <c r="BK3994" s="13"/>
      <c r="BL3994" s="13"/>
      <c r="BM3994" s="13"/>
      <c r="BN3994" s="13"/>
    </row>
    <row r="3995" spans="1:66" x14ac:dyDescent="0.25">
      <c r="A3995" s="10"/>
      <c r="B3995" s="10"/>
      <c r="C3995" s="10"/>
      <c r="D3995" s="18"/>
      <c r="E3995" s="10"/>
      <c r="F3995" s="10"/>
      <c r="G3995" s="10"/>
      <c r="H3995" s="10"/>
      <c r="I3995" s="10"/>
      <c r="J3995" s="10"/>
      <c r="K3995" s="11"/>
      <c r="L3995" s="11"/>
      <c r="M3995" s="12"/>
      <c r="N3995" s="12"/>
      <c r="O3995" s="12"/>
      <c r="P3995" s="12"/>
      <c r="Q3995" s="12"/>
      <c r="R3995" s="12"/>
      <c r="S3995" s="12"/>
      <c r="T3995" s="12"/>
      <c r="U3995" s="12"/>
      <c r="V3995" s="12"/>
      <c r="W3995" s="12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2"/>
      <c r="AS3995" s="12"/>
      <c r="AT3995" s="12"/>
      <c r="AU3995" s="12"/>
      <c r="AV3995" s="12"/>
      <c r="AW3995" s="12"/>
      <c r="AX3995" s="12"/>
      <c r="AY3995" s="12"/>
      <c r="AZ3995" s="12"/>
      <c r="BA3995" s="12"/>
      <c r="BB3995" s="12"/>
      <c r="BC3995" s="12"/>
      <c r="BD3995" s="12"/>
      <c r="BE3995" s="12"/>
      <c r="BF3995" s="12"/>
      <c r="BG3995" s="12"/>
      <c r="BH3995" s="12"/>
      <c r="BI3995" s="12"/>
      <c r="BJ3995" s="13"/>
      <c r="BK3995" s="13"/>
      <c r="BL3995" s="13"/>
      <c r="BM3995" s="13"/>
      <c r="BN3995" s="13"/>
    </row>
    <row r="3996" spans="1:66" x14ac:dyDescent="0.25">
      <c r="A3996" s="10"/>
      <c r="B3996" s="10"/>
      <c r="C3996" s="10"/>
      <c r="D3996" s="18"/>
      <c r="E3996" s="10"/>
      <c r="F3996" s="10"/>
      <c r="G3996" s="10"/>
      <c r="H3996" s="10"/>
      <c r="I3996" s="10"/>
      <c r="J3996" s="10"/>
      <c r="K3996" s="11"/>
      <c r="L3996" s="11"/>
      <c r="M3996" s="12"/>
      <c r="N3996" s="12"/>
      <c r="O3996" s="12"/>
      <c r="P3996" s="12"/>
      <c r="Q3996" s="12"/>
      <c r="R3996" s="12"/>
      <c r="S3996" s="12"/>
      <c r="T3996" s="12"/>
      <c r="U3996" s="12"/>
      <c r="V3996" s="12"/>
      <c r="W3996" s="12"/>
      <c r="X3996" s="12"/>
      <c r="Y3996" s="12"/>
      <c r="Z3996" s="12"/>
      <c r="AA3996" s="12"/>
      <c r="AB3996" s="12"/>
      <c r="AC3996" s="12"/>
      <c r="AD3996" s="12"/>
      <c r="AE3996" s="12"/>
      <c r="AF3996" s="12"/>
      <c r="AG3996" s="12"/>
      <c r="AH3996" s="12"/>
      <c r="AI3996" s="12"/>
      <c r="AJ3996" s="12"/>
      <c r="AK3996" s="12"/>
      <c r="AL3996" s="12"/>
      <c r="AM3996" s="12"/>
      <c r="AN3996" s="12"/>
      <c r="AO3996" s="12"/>
      <c r="AP3996" s="12"/>
      <c r="AQ3996" s="12"/>
      <c r="AR3996" s="12"/>
      <c r="AS3996" s="12"/>
      <c r="AT3996" s="12"/>
      <c r="AU3996" s="12"/>
      <c r="AV3996" s="12"/>
      <c r="AW3996" s="12"/>
      <c r="AX3996" s="12"/>
      <c r="AY3996" s="12"/>
      <c r="AZ3996" s="12"/>
      <c r="BA3996" s="12"/>
      <c r="BB3996" s="12"/>
      <c r="BC3996" s="12"/>
      <c r="BD3996" s="12"/>
      <c r="BE3996" s="12"/>
      <c r="BF3996" s="12"/>
      <c r="BG3996" s="12"/>
      <c r="BH3996" s="12"/>
      <c r="BI3996" s="12"/>
      <c r="BJ3996" s="13"/>
      <c r="BK3996" s="13"/>
      <c r="BL3996" s="13"/>
      <c r="BM3996" s="13"/>
      <c r="BN3996" s="13"/>
    </row>
    <row r="3997" spans="1:66" x14ac:dyDescent="0.25">
      <c r="A3997" s="10"/>
      <c r="B3997" s="10"/>
      <c r="C3997" s="10"/>
      <c r="D3997" s="18"/>
      <c r="E3997" s="10"/>
      <c r="F3997" s="10"/>
      <c r="G3997" s="10"/>
      <c r="H3997" s="10"/>
      <c r="I3997" s="10"/>
      <c r="J3997" s="10"/>
      <c r="K3997" s="11"/>
      <c r="L3997" s="11"/>
      <c r="M3997" s="12"/>
      <c r="N3997" s="12"/>
      <c r="O3997" s="12"/>
      <c r="P3997" s="12"/>
      <c r="Q3997" s="12"/>
      <c r="R3997" s="12"/>
      <c r="S3997" s="12"/>
      <c r="T3997" s="12"/>
      <c r="U3997" s="12"/>
      <c r="V3997" s="12"/>
      <c r="W3997" s="12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2"/>
      <c r="AS3997" s="12"/>
      <c r="AT3997" s="12"/>
      <c r="AU3997" s="12"/>
      <c r="AV3997" s="12"/>
      <c r="AW3997" s="12"/>
      <c r="AX3997" s="12"/>
      <c r="AY3997" s="12"/>
      <c r="AZ3997" s="12"/>
      <c r="BA3997" s="12"/>
      <c r="BB3997" s="12"/>
      <c r="BC3997" s="12"/>
      <c r="BD3997" s="12"/>
      <c r="BE3997" s="12"/>
      <c r="BF3997" s="12"/>
      <c r="BG3997" s="12"/>
      <c r="BH3997" s="12"/>
      <c r="BI3997" s="12"/>
      <c r="BJ3997" s="13"/>
      <c r="BK3997" s="13"/>
      <c r="BL3997" s="13"/>
      <c r="BM3997" s="13"/>
      <c r="BN3997" s="13"/>
    </row>
    <row r="3998" spans="1:66" x14ac:dyDescent="0.25">
      <c r="A3998" s="10"/>
      <c r="B3998" s="10"/>
      <c r="C3998" s="10"/>
      <c r="D3998" s="18"/>
      <c r="E3998" s="10"/>
      <c r="F3998" s="10"/>
      <c r="G3998" s="10"/>
      <c r="H3998" s="10"/>
      <c r="I3998" s="10"/>
      <c r="J3998" s="10"/>
      <c r="K3998" s="11"/>
      <c r="L3998" s="11"/>
      <c r="M3998" s="12"/>
      <c r="N3998" s="12"/>
      <c r="O3998" s="12"/>
      <c r="P3998" s="12"/>
      <c r="Q3998" s="12"/>
      <c r="R3998" s="12"/>
      <c r="S3998" s="12"/>
      <c r="T3998" s="12"/>
      <c r="U3998" s="12"/>
      <c r="V3998" s="12"/>
      <c r="W3998" s="12"/>
      <c r="X3998" s="12"/>
      <c r="Y3998" s="12"/>
      <c r="Z3998" s="12"/>
      <c r="AA3998" s="12"/>
      <c r="AB3998" s="12"/>
      <c r="AC3998" s="12"/>
      <c r="AD3998" s="12"/>
      <c r="AE3998" s="12"/>
      <c r="AF3998" s="12"/>
      <c r="AG3998" s="12"/>
      <c r="AH3998" s="12"/>
      <c r="AI3998" s="12"/>
      <c r="AJ3998" s="12"/>
      <c r="AK3998" s="12"/>
      <c r="AL3998" s="12"/>
      <c r="AM3998" s="12"/>
      <c r="AN3998" s="12"/>
      <c r="AO3998" s="12"/>
      <c r="AP3998" s="12"/>
      <c r="AQ3998" s="12"/>
      <c r="AR3998" s="12"/>
      <c r="AS3998" s="12"/>
      <c r="AT3998" s="12"/>
      <c r="AU3998" s="12"/>
      <c r="AV3998" s="12"/>
      <c r="AW3998" s="12"/>
      <c r="AX3998" s="12"/>
      <c r="AY3998" s="12"/>
      <c r="AZ3998" s="12"/>
      <c r="BA3998" s="12"/>
      <c r="BB3998" s="12"/>
      <c r="BC3998" s="12"/>
      <c r="BD3998" s="12"/>
      <c r="BE3998" s="12"/>
      <c r="BF3998" s="12"/>
      <c r="BG3998" s="12"/>
      <c r="BH3998" s="12"/>
      <c r="BI3998" s="12"/>
      <c r="BJ3998" s="13"/>
      <c r="BK3998" s="13"/>
      <c r="BL3998" s="13"/>
      <c r="BM3998" s="13"/>
      <c r="BN3998" s="13"/>
    </row>
    <row r="3999" spans="1:66" x14ac:dyDescent="0.25">
      <c r="A3999" s="10"/>
      <c r="B3999" s="10"/>
      <c r="C3999" s="10"/>
      <c r="D3999" s="18"/>
      <c r="E3999" s="10"/>
      <c r="F3999" s="10"/>
      <c r="G3999" s="10"/>
      <c r="H3999" s="10"/>
      <c r="I3999" s="10"/>
      <c r="J3999" s="10"/>
      <c r="K3999" s="11"/>
      <c r="L3999" s="11"/>
      <c r="M3999" s="12"/>
      <c r="N3999" s="12"/>
      <c r="O3999" s="12"/>
      <c r="P3999" s="12"/>
      <c r="Q3999" s="12"/>
      <c r="R3999" s="12"/>
      <c r="S3999" s="12"/>
      <c r="T3999" s="12"/>
      <c r="U3999" s="12"/>
      <c r="V3999" s="12"/>
      <c r="W3999" s="12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2"/>
      <c r="AS3999" s="12"/>
      <c r="AT3999" s="12"/>
      <c r="AU3999" s="12"/>
      <c r="AV3999" s="12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12"/>
      <c r="BG3999" s="12"/>
      <c r="BH3999" s="12"/>
      <c r="BI3999" s="12"/>
      <c r="BJ3999" s="13"/>
      <c r="BK3999" s="13"/>
      <c r="BL3999" s="13"/>
      <c r="BM3999" s="13"/>
      <c r="BN3999" s="13"/>
    </row>
    <row r="4000" spans="1:66" x14ac:dyDescent="0.25">
      <c r="A4000" s="10"/>
      <c r="B4000" s="10"/>
      <c r="C4000" s="10"/>
      <c r="D4000" s="18"/>
      <c r="E4000" s="10"/>
      <c r="F4000" s="10"/>
      <c r="G4000" s="10"/>
      <c r="H4000" s="10"/>
      <c r="I4000" s="10"/>
      <c r="J4000" s="10"/>
      <c r="K4000" s="11"/>
      <c r="L4000" s="11"/>
      <c r="M4000" s="12"/>
      <c r="N4000" s="12"/>
      <c r="O4000" s="12"/>
      <c r="P4000" s="12"/>
      <c r="Q4000" s="12"/>
      <c r="R4000" s="12"/>
      <c r="S4000" s="12"/>
      <c r="T4000" s="12"/>
      <c r="U4000" s="12"/>
      <c r="V4000" s="12"/>
      <c r="W4000" s="12"/>
      <c r="X4000" s="12"/>
      <c r="Y4000" s="12"/>
      <c r="Z4000" s="12"/>
      <c r="AA4000" s="12"/>
      <c r="AB4000" s="12"/>
      <c r="AC4000" s="12"/>
      <c r="AD4000" s="12"/>
      <c r="AE4000" s="12"/>
      <c r="AF4000" s="12"/>
      <c r="AG4000" s="12"/>
      <c r="AH4000" s="12"/>
      <c r="AI4000" s="12"/>
      <c r="AJ4000" s="12"/>
      <c r="AK4000" s="12"/>
      <c r="AL4000" s="12"/>
      <c r="AM4000" s="12"/>
      <c r="AN4000" s="12"/>
      <c r="AO4000" s="12"/>
      <c r="AP4000" s="12"/>
      <c r="AQ4000" s="12"/>
      <c r="AR4000" s="12"/>
      <c r="AS4000" s="12"/>
      <c r="AT4000" s="12"/>
      <c r="AU4000" s="12"/>
      <c r="AV4000" s="12"/>
      <c r="AW4000" s="12"/>
      <c r="AX4000" s="12"/>
      <c r="AY4000" s="12"/>
      <c r="AZ4000" s="12"/>
      <c r="BA4000" s="12"/>
      <c r="BB4000" s="12"/>
      <c r="BC4000" s="12"/>
      <c r="BD4000" s="12"/>
      <c r="BE4000" s="12"/>
      <c r="BF4000" s="12"/>
      <c r="BG4000" s="12"/>
      <c r="BH4000" s="12"/>
      <c r="BI4000" s="12"/>
      <c r="BJ4000" s="13"/>
      <c r="BK4000" s="13"/>
      <c r="BL4000" s="13"/>
      <c r="BM4000" s="13"/>
      <c r="BN4000" s="13"/>
    </row>
    <row r="4001" spans="1:66" x14ac:dyDescent="0.25">
      <c r="A4001" s="10"/>
      <c r="B4001" s="10"/>
      <c r="C4001" s="10"/>
      <c r="D4001" s="18"/>
      <c r="E4001" s="10"/>
      <c r="F4001" s="10"/>
      <c r="G4001" s="10"/>
      <c r="H4001" s="10"/>
      <c r="I4001" s="10"/>
      <c r="J4001" s="10"/>
      <c r="K4001" s="11"/>
      <c r="L4001" s="11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2"/>
      <c r="AS4001" s="12"/>
      <c r="AT4001" s="12"/>
      <c r="AU4001" s="12"/>
      <c r="AV4001" s="12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12"/>
      <c r="BG4001" s="12"/>
      <c r="BH4001" s="12"/>
      <c r="BI4001" s="12"/>
      <c r="BJ4001" s="13"/>
      <c r="BK4001" s="13"/>
      <c r="BL4001" s="13"/>
      <c r="BM4001" s="13"/>
      <c r="BN4001" s="13"/>
    </row>
    <row r="4002" spans="1:66" x14ac:dyDescent="0.25">
      <c r="A4002" s="10"/>
      <c r="B4002" s="10"/>
      <c r="C4002" s="10"/>
      <c r="D4002" s="18"/>
      <c r="E4002" s="10"/>
      <c r="F4002" s="10"/>
      <c r="G4002" s="10"/>
      <c r="H4002" s="10"/>
      <c r="I4002" s="10"/>
      <c r="J4002" s="10"/>
      <c r="K4002" s="11"/>
      <c r="L4002" s="11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  <c r="AE4002" s="12"/>
      <c r="AF4002" s="12"/>
      <c r="AG4002" s="12"/>
      <c r="AH4002" s="12"/>
      <c r="AI4002" s="12"/>
      <c r="AJ4002" s="12"/>
      <c r="AK4002" s="12"/>
      <c r="AL4002" s="12"/>
      <c r="AM4002" s="12"/>
      <c r="AN4002" s="12"/>
      <c r="AO4002" s="12"/>
      <c r="AP4002" s="12"/>
      <c r="AQ4002" s="12"/>
      <c r="AR4002" s="12"/>
      <c r="AS4002" s="12"/>
      <c r="AT4002" s="12"/>
      <c r="AU4002" s="12"/>
      <c r="AV4002" s="12"/>
      <c r="AW4002" s="12"/>
      <c r="AX4002" s="12"/>
      <c r="AY4002" s="12"/>
      <c r="AZ4002" s="12"/>
      <c r="BA4002" s="12"/>
      <c r="BB4002" s="12"/>
      <c r="BC4002" s="12"/>
      <c r="BD4002" s="12"/>
      <c r="BE4002" s="12"/>
      <c r="BF4002" s="12"/>
      <c r="BG4002" s="12"/>
      <c r="BH4002" s="12"/>
      <c r="BI4002" s="12"/>
      <c r="BJ4002" s="13"/>
      <c r="BK4002" s="13"/>
      <c r="BL4002" s="13"/>
      <c r="BM4002" s="13"/>
      <c r="BN4002" s="13"/>
    </row>
    <row r="4003" spans="1:66" x14ac:dyDescent="0.25">
      <c r="A4003" s="10"/>
      <c r="B4003" s="10"/>
      <c r="C4003" s="10"/>
      <c r="D4003" s="18"/>
      <c r="E4003" s="10"/>
      <c r="F4003" s="10"/>
      <c r="G4003" s="10"/>
      <c r="H4003" s="10"/>
      <c r="I4003" s="10"/>
      <c r="J4003" s="10"/>
      <c r="K4003" s="11"/>
      <c r="L4003" s="11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2"/>
      <c r="AS4003" s="12"/>
      <c r="AT4003" s="12"/>
      <c r="AU4003" s="12"/>
      <c r="AV4003" s="12"/>
      <c r="AW4003" s="12"/>
      <c r="AX4003" s="12"/>
      <c r="AY4003" s="12"/>
      <c r="AZ4003" s="12"/>
      <c r="BA4003" s="12"/>
      <c r="BB4003" s="12"/>
      <c r="BC4003" s="12"/>
      <c r="BD4003" s="12"/>
      <c r="BE4003" s="12"/>
      <c r="BF4003" s="12"/>
      <c r="BG4003" s="12"/>
      <c r="BH4003" s="12"/>
      <c r="BI4003" s="12"/>
      <c r="BJ4003" s="13"/>
      <c r="BK4003" s="13"/>
      <c r="BL4003" s="13"/>
      <c r="BM4003" s="13"/>
      <c r="BN4003" s="13"/>
    </row>
    <row r="4004" spans="1:66" x14ac:dyDescent="0.25">
      <c r="A4004" s="10"/>
      <c r="B4004" s="10"/>
      <c r="C4004" s="10"/>
      <c r="D4004" s="18"/>
      <c r="E4004" s="10"/>
      <c r="F4004" s="10"/>
      <c r="G4004" s="10"/>
      <c r="H4004" s="10"/>
      <c r="I4004" s="10"/>
      <c r="J4004" s="10"/>
      <c r="K4004" s="11"/>
      <c r="L4004" s="11"/>
      <c r="M4004" s="12"/>
      <c r="N4004" s="12"/>
      <c r="O4004" s="12"/>
      <c r="P4004" s="12"/>
      <c r="Q4004" s="12"/>
      <c r="R4004" s="12"/>
      <c r="S4004" s="12"/>
      <c r="T4004" s="12"/>
      <c r="U4004" s="12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2"/>
      <c r="AF4004" s="12"/>
      <c r="AG4004" s="12"/>
      <c r="AH4004" s="12"/>
      <c r="AI4004" s="12"/>
      <c r="AJ4004" s="12"/>
      <c r="AK4004" s="12"/>
      <c r="AL4004" s="12"/>
      <c r="AM4004" s="12"/>
      <c r="AN4004" s="12"/>
      <c r="AO4004" s="12"/>
      <c r="AP4004" s="12"/>
      <c r="AQ4004" s="12"/>
      <c r="AR4004" s="12"/>
      <c r="AS4004" s="12"/>
      <c r="AT4004" s="12"/>
      <c r="AU4004" s="12"/>
      <c r="AV4004" s="12"/>
      <c r="AW4004" s="12"/>
      <c r="AX4004" s="12"/>
      <c r="AY4004" s="12"/>
      <c r="AZ4004" s="12"/>
      <c r="BA4004" s="12"/>
      <c r="BB4004" s="12"/>
      <c r="BC4004" s="12"/>
      <c r="BD4004" s="12"/>
      <c r="BE4004" s="12"/>
      <c r="BF4004" s="12"/>
      <c r="BG4004" s="12"/>
      <c r="BH4004" s="12"/>
      <c r="BI4004" s="12"/>
      <c r="BJ4004" s="13"/>
      <c r="BK4004" s="13"/>
      <c r="BL4004" s="13"/>
      <c r="BM4004" s="13"/>
      <c r="BN4004" s="13"/>
    </row>
    <row r="4005" spans="1:66" x14ac:dyDescent="0.25">
      <c r="A4005" s="10"/>
      <c r="B4005" s="10"/>
      <c r="C4005" s="10"/>
      <c r="D4005" s="18"/>
      <c r="E4005" s="10"/>
      <c r="F4005" s="10"/>
      <c r="G4005" s="10"/>
      <c r="H4005" s="10"/>
      <c r="I4005" s="10"/>
      <c r="J4005" s="10"/>
      <c r="K4005" s="11"/>
      <c r="L4005" s="11"/>
      <c r="M4005" s="12"/>
      <c r="N4005" s="12"/>
      <c r="O4005" s="12"/>
      <c r="P4005" s="12"/>
      <c r="Q4005" s="12"/>
      <c r="R4005" s="12"/>
      <c r="S4005" s="12"/>
      <c r="T4005" s="12"/>
      <c r="U4005" s="12"/>
      <c r="V4005" s="12"/>
      <c r="W4005" s="12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2"/>
      <c r="AS4005" s="12"/>
      <c r="AT4005" s="12"/>
      <c r="AU4005" s="12"/>
      <c r="AV4005" s="12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12"/>
      <c r="BG4005" s="12"/>
      <c r="BH4005" s="12"/>
      <c r="BI4005" s="12"/>
      <c r="BJ4005" s="13"/>
      <c r="BK4005" s="13"/>
      <c r="BL4005" s="13"/>
      <c r="BM4005" s="13"/>
      <c r="BN4005" s="13"/>
    </row>
    <row r="4006" spans="1:66" x14ac:dyDescent="0.25">
      <c r="A4006" s="10"/>
      <c r="B4006" s="10"/>
      <c r="C4006" s="10"/>
      <c r="D4006" s="18"/>
      <c r="E4006" s="10"/>
      <c r="F4006" s="10"/>
      <c r="G4006" s="10"/>
      <c r="H4006" s="10"/>
      <c r="I4006" s="10"/>
      <c r="J4006" s="10"/>
      <c r="K4006" s="11"/>
      <c r="L4006" s="11"/>
      <c r="M4006" s="12"/>
      <c r="N4006" s="12"/>
      <c r="O4006" s="12"/>
      <c r="P4006" s="12"/>
      <c r="Q4006" s="12"/>
      <c r="R4006" s="12"/>
      <c r="S4006" s="12"/>
      <c r="T4006" s="12"/>
      <c r="U4006" s="12"/>
      <c r="V4006" s="12"/>
      <c r="W4006" s="12"/>
      <c r="X4006" s="12"/>
      <c r="Y4006" s="12"/>
      <c r="Z4006" s="12"/>
      <c r="AA4006" s="12"/>
      <c r="AB4006" s="12"/>
      <c r="AC4006" s="12"/>
      <c r="AD4006" s="12"/>
      <c r="AE4006" s="12"/>
      <c r="AF4006" s="12"/>
      <c r="AG4006" s="12"/>
      <c r="AH4006" s="12"/>
      <c r="AI4006" s="12"/>
      <c r="AJ4006" s="12"/>
      <c r="AK4006" s="12"/>
      <c r="AL4006" s="12"/>
      <c r="AM4006" s="12"/>
      <c r="AN4006" s="12"/>
      <c r="AO4006" s="12"/>
      <c r="AP4006" s="12"/>
      <c r="AQ4006" s="12"/>
      <c r="AR4006" s="12"/>
      <c r="AS4006" s="12"/>
      <c r="AT4006" s="12"/>
      <c r="AU4006" s="12"/>
      <c r="AV4006" s="12"/>
      <c r="AW4006" s="12"/>
      <c r="AX4006" s="12"/>
      <c r="AY4006" s="12"/>
      <c r="AZ4006" s="12"/>
      <c r="BA4006" s="12"/>
      <c r="BB4006" s="12"/>
      <c r="BC4006" s="12"/>
      <c r="BD4006" s="12"/>
      <c r="BE4006" s="12"/>
      <c r="BF4006" s="12"/>
      <c r="BG4006" s="12"/>
      <c r="BH4006" s="12"/>
      <c r="BI4006" s="12"/>
      <c r="BJ4006" s="13"/>
      <c r="BK4006" s="13"/>
      <c r="BL4006" s="13"/>
      <c r="BM4006" s="13"/>
      <c r="BN4006" s="13"/>
    </row>
    <row r="4007" spans="1:66" x14ac:dyDescent="0.25">
      <c r="A4007" s="10"/>
      <c r="B4007" s="10"/>
      <c r="C4007" s="10"/>
      <c r="D4007" s="18"/>
      <c r="E4007" s="10"/>
      <c r="F4007" s="10"/>
      <c r="G4007" s="10"/>
      <c r="H4007" s="10"/>
      <c r="I4007" s="10"/>
      <c r="J4007" s="10"/>
      <c r="K4007" s="11"/>
      <c r="L4007" s="11"/>
      <c r="M4007" s="12"/>
      <c r="N4007" s="12"/>
      <c r="O4007" s="12"/>
      <c r="P4007" s="12"/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2"/>
      <c r="AS4007" s="12"/>
      <c r="AT4007" s="12"/>
      <c r="AU4007" s="12"/>
      <c r="AV4007" s="12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12"/>
      <c r="BG4007" s="12"/>
      <c r="BH4007" s="12"/>
      <c r="BI4007" s="12"/>
      <c r="BJ4007" s="13"/>
      <c r="BK4007" s="13"/>
      <c r="BL4007" s="13"/>
      <c r="BM4007" s="13"/>
      <c r="BN4007" s="13"/>
    </row>
    <row r="4008" spans="1:66" x14ac:dyDescent="0.25">
      <c r="A4008" s="10"/>
      <c r="B4008" s="10"/>
      <c r="C4008" s="10"/>
      <c r="D4008" s="18"/>
      <c r="E4008" s="10"/>
      <c r="F4008" s="10"/>
      <c r="G4008" s="10"/>
      <c r="H4008" s="10"/>
      <c r="I4008" s="10"/>
      <c r="J4008" s="10"/>
      <c r="K4008" s="11"/>
      <c r="L4008" s="11"/>
      <c r="M4008" s="12"/>
      <c r="N4008" s="12"/>
      <c r="O4008" s="12"/>
      <c r="P4008" s="12"/>
      <c r="Q4008" s="12"/>
      <c r="R4008" s="12"/>
      <c r="S4008" s="12"/>
      <c r="T4008" s="12"/>
      <c r="U4008" s="12"/>
      <c r="V4008" s="12"/>
      <c r="W4008" s="12"/>
      <c r="X4008" s="12"/>
      <c r="Y4008" s="12"/>
      <c r="Z4008" s="12"/>
      <c r="AA4008" s="12"/>
      <c r="AB4008" s="12"/>
      <c r="AC4008" s="12"/>
      <c r="AD4008" s="12"/>
      <c r="AE4008" s="12"/>
      <c r="AF4008" s="12"/>
      <c r="AG4008" s="12"/>
      <c r="AH4008" s="12"/>
      <c r="AI4008" s="12"/>
      <c r="AJ4008" s="12"/>
      <c r="AK4008" s="12"/>
      <c r="AL4008" s="12"/>
      <c r="AM4008" s="12"/>
      <c r="AN4008" s="12"/>
      <c r="AO4008" s="12"/>
      <c r="AP4008" s="12"/>
      <c r="AQ4008" s="12"/>
      <c r="AR4008" s="12"/>
      <c r="AS4008" s="12"/>
      <c r="AT4008" s="12"/>
      <c r="AU4008" s="12"/>
      <c r="AV4008" s="12"/>
      <c r="AW4008" s="12"/>
      <c r="AX4008" s="12"/>
      <c r="AY4008" s="12"/>
      <c r="AZ4008" s="12"/>
      <c r="BA4008" s="12"/>
      <c r="BB4008" s="12"/>
      <c r="BC4008" s="12"/>
      <c r="BD4008" s="12"/>
      <c r="BE4008" s="12"/>
      <c r="BF4008" s="12"/>
      <c r="BG4008" s="12"/>
      <c r="BH4008" s="12"/>
      <c r="BI4008" s="12"/>
      <c r="BJ4008" s="13"/>
      <c r="BK4008" s="13"/>
      <c r="BL4008" s="13"/>
      <c r="BM4008" s="13"/>
      <c r="BN4008" s="13"/>
    </row>
    <row r="4009" spans="1:66" x14ac:dyDescent="0.25">
      <c r="A4009" s="10"/>
      <c r="B4009" s="10"/>
      <c r="C4009" s="10"/>
      <c r="D4009" s="18"/>
      <c r="E4009" s="10"/>
      <c r="F4009" s="10"/>
      <c r="G4009" s="10"/>
      <c r="H4009" s="10"/>
      <c r="I4009" s="10"/>
      <c r="J4009" s="10"/>
      <c r="K4009" s="11"/>
      <c r="L4009" s="11"/>
      <c r="M4009" s="12"/>
      <c r="N4009" s="12"/>
      <c r="O4009" s="12"/>
      <c r="P4009" s="12"/>
      <c r="Q4009" s="12"/>
      <c r="R4009" s="12"/>
      <c r="S4009" s="12"/>
      <c r="T4009" s="12"/>
      <c r="U4009" s="12"/>
      <c r="V4009" s="12"/>
      <c r="W4009" s="12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2"/>
      <c r="AS4009" s="12"/>
      <c r="AT4009" s="12"/>
      <c r="AU4009" s="12"/>
      <c r="AV4009" s="12"/>
      <c r="AW4009" s="12"/>
      <c r="AX4009" s="12"/>
      <c r="AY4009" s="12"/>
      <c r="AZ4009" s="12"/>
      <c r="BA4009" s="12"/>
      <c r="BB4009" s="12"/>
      <c r="BC4009" s="12"/>
      <c r="BD4009" s="12"/>
      <c r="BE4009" s="12"/>
      <c r="BF4009" s="12"/>
      <c r="BG4009" s="12"/>
      <c r="BH4009" s="12"/>
      <c r="BI4009" s="12"/>
      <c r="BJ4009" s="13"/>
      <c r="BK4009" s="13"/>
      <c r="BL4009" s="13"/>
      <c r="BM4009" s="13"/>
      <c r="BN4009" s="13"/>
    </row>
    <row r="4010" spans="1:66" x14ac:dyDescent="0.25">
      <c r="A4010" s="10"/>
      <c r="B4010" s="10"/>
      <c r="C4010" s="10"/>
      <c r="D4010" s="18"/>
      <c r="E4010" s="10"/>
      <c r="F4010" s="10"/>
      <c r="G4010" s="10"/>
      <c r="H4010" s="10"/>
      <c r="I4010" s="10"/>
      <c r="J4010" s="10"/>
      <c r="K4010" s="11"/>
      <c r="L4010" s="11"/>
      <c r="M4010" s="12"/>
      <c r="N4010" s="12"/>
      <c r="O4010" s="12"/>
      <c r="P4010" s="12"/>
      <c r="Q4010" s="12"/>
      <c r="R4010" s="12"/>
      <c r="S4010" s="12"/>
      <c r="T4010" s="12"/>
      <c r="U4010" s="12"/>
      <c r="V4010" s="12"/>
      <c r="W4010" s="12"/>
      <c r="X4010" s="12"/>
      <c r="Y4010" s="12"/>
      <c r="Z4010" s="12"/>
      <c r="AA4010" s="12"/>
      <c r="AB4010" s="12"/>
      <c r="AC4010" s="12"/>
      <c r="AD4010" s="12"/>
      <c r="AE4010" s="12"/>
      <c r="AF4010" s="12"/>
      <c r="AG4010" s="12"/>
      <c r="AH4010" s="12"/>
      <c r="AI4010" s="12"/>
      <c r="AJ4010" s="12"/>
      <c r="AK4010" s="12"/>
      <c r="AL4010" s="12"/>
      <c r="AM4010" s="12"/>
      <c r="AN4010" s="12"/>
      <c r="AO4010" s="12"/>
      <c r="AP4010" s="12"/>
      <c r="AQ4010" s="12"/>
      <c r="AR4010" s="12"/>
      <c r="AS4010" s="12"/>
      <c r="AT4010" s="12"/>
      <c r="AU4010" s="12"/>
      <c r="AV4010" s="12"/>
      <c r="AW4010" s="12"/>
      <c r="AX4010" s="12"/>
      <c r="AY4010" s="12"/>
      <c r="AZ4010" s="12"/>
      <c r="BA4010" s="12"/>
      <c r="BB4010" s="12"/>
      <c r="BC4010" s="12"/>
      <c r="BD4010" s="12"/>
      <c r="BE4010" s="12"/>
      <c r="BF4010" s="12"/>
      <c r="BG4010" s="12"/>
      <c r="BH4010" s="12"/>
      <c r="BI4010" s="12"/>
      <c r="BJ4010" s="13"/>
      <c r="BK4010" s="13"/>
      <c r="BL4010" s="13"/>
      <c r="BM4010" s="13"/>
      <c r="BN4010" s="13"/>
    </row>
    <row r="4011" spans="1:66" x14ac:dyDescent="0.25">
      <c r="A4011" s="10"/>
      <c r="B4011" s="10"/>
      <c r="C4011" s="10"/>
      <c r="D4011" s="18"/>
      <c r="E4011" s="10"/>
      <c r="F4011" s="10"/>
      <c r="G4011" s="10"/>
      <c r="H4011" s="10"/>
      <c r="I4011" s="10"/>
      <c r="J4011" s="10"/>
      <c r="K4011" s="11"/>
      <c r="L4011" s="11"/>
      <c r="M4011" s="12"/>
      <c r="N4011" s="12"/>
      <c r="O4011" s="12"/>
      <c r="P4011" s="12"/>
      <c r="Q4011" s="12"/>
      <c r="R4011" s="12"/>
      <c r="S4011" s="12"/>
      <c r="T4011" s="12"/>
      <c r="U4011" s="12"/>
      <c r="V4011" s="12"/>
      <c r="W4011" s="12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2"/>
      <c r="AS4011" s="12"/>
      <c r="AT4011" s="12"/>
      <c r="AU4011" s="12"/>
      <c r="AV4011" s="12"/>
      <c r="AW4011" s="12"/>
      <c r="AX4011" s="12"/>
      <c r="AY4011" s="12"/>
      <c r="AZ4011" s="12"/>
      <c r="BA4011" s="12"/>
      <c r="BB4011" s="12"/>
      <c r="BC4011" s="12"/>
      <c r="BD4011" s="12"/>
      <c r="BE4011" s="12"/>
      <c r="BF4011" s="12"/>
      <c r="BG4011" s="12"/>
      <c r="BH4011" s="12"/>
      <c r="BI4011" s="12"/>
      <c r="BJ4011" s="13"/>
      <c r="BK4011" s="13"/>
      <c r="BL4011" s="13"/>
      <c r="BM4011" s="13"/>
      <c r="BN4011" s="13"/>
    </row>
    <row r="4012" spans="1:66" x14ac:dyDescent="0.25">
      <c r="A4012" s="10"/>
      <c r="B4012" s="10"/>
      <c r="C4012" s="10"/>
      <c r="D4012" s="18"/>
      <c r="E4012" s="10"/>
      <c r="F4012" s="10"/>
      <c r="G4012" s="10"/>
      <c r="H4012" s="10"/>
      <c r="I4012" s="10"/>
      <c r="J4012" s="10"/>
      <c r="K4012" s="11"/>
      <c r="L4012" s="11"/>
      <c r="M4012" s="12"/>
      <c r="N4012" s="12"/>
      <c r="O4012" s="12"/>
      <c r="P4012" s="12"/>
      <c r="Q4012" s="12"/>
      <c r="R4012" s="12"/>
      <c r="S4012" s="12"/>
      <c r="T4012" s="12"/>
      <c r="U4012" s="12"/>
      <c r="V4012" s="12"/>
      <c r="W4012" s="12"/>
      <c r="X4012" s="12"/>
      <c r="Y4012" s="12"/>
      <c r="Z4012" s="12"/>
      <c r="AA4012" s="12"/>
      <c r="AB4012" s="12"/>
      <c r="AC4012" s="12"/>
      <c r="AD4012" s="12"/>
      <c r="AE4012" s="12"/>
      <c r="AF4012" s="12"/>
      <c r="AG4012" s="12"/>
      <c r="AH4012" s="12"/>
      <c r="AI4012" s="12"/>
      <c r="AJ4012" s="12"/>
      <c r="AK4012" s="12"/>
      <c r="AL4012" s="12"/>
      <c r="AM4012" s="12"/>
      <c r="AN4012" s="12"/>
      <c r="AO4012" s="12"/>
      <c r="AP4012" s="12"/>
      <c r="AQ4012" s="12"/>
      <c r="AR4012" s="12"/>
      <c r="AS4012" s="12"/>
      <c r="AT4012" s="12"/>
      <c r="AU4012" s="12"/>
      <c r="AV4012" s="12"/>
      <c r="AW4012" s="12"/>
      <c r="AX4012" s="12"/>
      <c r="AY4012" s="12"/>
      <c r="AZ4012" s="12"/>
      <c r="BA4012" s="12"/>
      <c r="BB4012" s="12"/>
      <c r="BC4012" s="12"/>
      <c r="BD4012" s="12"/>
      <c r="BE4012" s="12"/>
      <c r="BF4012" s="12"/>
      <c r="BG4012" s="12"/>
      <c r="BH4012" s="12"/>
      <c r="BI4012" s="12"/>
      <c r="BJ4012" s="13"/>
      <c r="BK4012" s="13"/>
      <c r="BL4012" s="13"/>
      <c r="BM4012" s="13"/>
      <c r="BN4012" s="13"/>
    </row>
    <row r="4013" spans="1:66" x14ac:dyDescent="0.25">
      <c r="A4013" s="10"/>
      <c r="B4013" s="10"/>
      <c r="C4013" s="10"/>
      <c r="D4013" s="18"/>
      <c r="E4013" s="10"/>
      <c r="F4013" s="10"/>
      <c r="G4013" s="10"/>
      <c r="H4013" s="10"/>
      <c r="I4013" s="10"/>
      <c r="J4013" s="10"/>
      <c r="K4013" s="11"/>
      <c r="L4013" s="11"/>
      <c r="M4013" s="12"/>
      <c r="N4013" s="12"/>
      <c r="O4013" s="12"/>
      <c r="P4013" s="12"/>
      <c r="Q4013" s="12"/>
      <c r="R4013" s="12"/>
      <c r="S4013" s="12"/>
      <c r="T4013" s="12"/>
      <c r="U4013" s="12"/>
      <c r="V4013" s="12"/>
      <c r="W4013" s="12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2"/>
      <c r="AS4013" s="12"/>
      <c r="AT4013" s="12"/>
      <c r="AU4013" s="12"/>
      <c r="AV4013" s="12"/>
      <c r="AW4013" s="12"/>
      <c r="AX4013" s="12"/>
      <c r="AY4013" s="12"/>
      <c r="AZ4013" s="12"/>
      <c r="BA4013" s="12"/>
      <c r="BB4013" s="12"/>
      <c r="BC4013" s="12"/>
      <c r="BD4013" s="12"/>
      <c r="BE4013" s="12"/>
      <c r="BF4013" s="12"/>
      <c r="BG4013" s="12"/>
      <c r="BH4013" s="12"/>
      <c r="BI4013" s="12"/>
      <c r="BJ4013" s="13"/>
      <c r="BK4013" s="13"/>
      <c r="BL4013" s="13"/>
      <c r="BM4013" s="13"/>
      <c r="BN4013" s="13"/>
    </row>
    <row r="4014" spans="1:66" x14ac:dyDescent="0.25">
      <c r="A4014" s="10"/>
      <c r="B4014" s="10"/>
      <c r="C4014" s="10"/>
      <c r="D4014" s="18"/>
      <c r="E4014" s="10"/>
      <c r="F4014" s="10"/>
      <c r="G4014" s="10"/>
      <c r="H4014" s="10"/>
      <c r="I4014" s="10"/>
      <c r="J4014" s="10"/>
      <c r="K4014" s="11"/>
      <c r="L4014" s="11"/>
      <c r="M4014" s="12"/>
      <c r="N4014" s="12"/>
      <c r="O4014" s="12"/>
      <c r="P4014" s="12"/>
      <c r="Q4014" s="12"/>
      <c r="R4014" s="12"/>
      <c r="S4014" s="12"/>
      <c r="T4014" s="12"/>
      <c r="U4014" s="12"/>
      <c r="V4014" s="12"/>
      <c r="W4014" s="12"/>
      <c r="X4014" s="12"/>
      <c r="Y4014" s="12"/>
      <c r="Z4014" s="12"/>
      <c r="AA4014" s="12"/>
      <c r="AB4014" s="12"/>
      <c r="AC4014" s="12"/>
      <c r="AD4014" s="12"/>
      <c r="AE4014" s="12"/>
      <c r="AF4014" s="12"/>
      <c r="AG4014" s="12"/>
      <c r="AH4014" s="12"/>
      <c r="AI4014" s="12"/>
      <c r="AJ4014" s="12"/>
      <c r="AK4014" s="12"/>
      <c r="AL4014" s="12"/>
      <c r="AM4014" s="12"/>
      <c r="AN4014" s="12"/>
      <c r="AO4014" s="12"/>
      <c r="AP4014" s="12"/>
      <c r="AQ4014" s="12"/>
      <c r="AR4014" s="12"/>
      <c r="AS4014" s="12"/>
      <c r="AT4014" s="12"/>
      <c r="AU4014" s="12"/>
      <c r="AV4014" s="12"/>
      <c r="AW4014" s="12"/>
      <c r="AX4014" s="12"/>
      <c r="AY4014" s="12"/>
      <c r="AZ4014" s="12"/>
      <c r="BA4014" s="12"/>
      <c r="BB4014" s="12"/>
      <c r="BC4014" s="12"/>
      <c r="BD4014" s="12"/>
      <c r="BE4014" s="12"/>
      <c r="BF4014" s="12"/>
      <c r="BG4014" s="12"/>
      <c r="BH4014" s="12"/>
      <c r="BI4014" s="12"/>
      <c r="BJ4014" s="13"/>
      <c r="BK4014" s="13"/>
      <c r="BL4014" s="13"/>
      <c r="BM4014" s="13"/>
      <c r="BN4014" s="13"/>
    </row>
    <row r="4015" spans="1:66" x14ac:dyDescent="0.25">
      <c r="A4015" s="10"/>
      <c r="B4015" s="10"/>
      <c r="C4015" s="10"/>
      <c r="D4015" s="18"/>
      <c r="E4015" s="10"/>
      <c r="F4015" s="10"/>
      <c r="G4015" s="10"/>
      <c r="H4015" s="10"/>
      <c r="I4015" s="10"/>
      <c r="J4015" s="10"/>
      <c r="K4015" s="11"/>
      <c r="L4015" s="11"/>
      <c r="M4015" s="12"/>
      <c r="N4015" s="12"/>
      <c r="O4015" s="12"/>
      <c r="P4015" s="12"/>
      <c r="Q4015" s="12"/>
      <c r="R4015" s="12"/>
      <c r="S4015" s="12"/>
      <c r="T4015" s="12"/>
      <c r="U4015" s="12"/>
      <c r="V4015" s="12"/>
      <c r="W4015" s="12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2"/>
      <c r="AS4015" s="12"/>
      <c r="AT4015" s="12"/>
      <c r="AU4015" s="12"/>
      <c r="AV4015" s="12"/>
      <c r="AW4015" s="12"/>
      <c r="AX4015" s="12"/>
      <c r="AY4015" s="12"/>
      <c r="AZ4015" s="12"/>
      <c r="BA4015" s="12"/>
      <c r="BB4015" s="12"/>
      <c r="BC4015" s="12"/>
      <c r="BD4015" s="12"/>
      <c r="BE4015" s="12"/>
      <c r="BF4015" s="12"/>
      <c r="BG4015" s="12"/>
      <c r="BH4015" s="12"/>
      <c r="BI4015" s="12"/>
      <c r="BJ4015" s="13"/>
      <c r="BK4015" s="13"/>
      <c r="BL4015" s="13"/>
      <c r="BM4015" s="13"/>
      <c r="BN4015" s="13"/>
    </row>
    <row r="4016" spans="1:66" x14ac:dyDescent="0.25">
      <c r="A4016" s="10"/>
      <c r="B4016" s="10"/>
      <c r="C4016" s="10"/>
      <c r="D4016" s="18"/>
      <c r="E4016" s="10"/>
      <c r="F4016" s="10"/>
      <c r="G4016" s="10"/>
      <c r="H4016" s="10"/>
      <c r="I4016" s="10"/>
      <c r="J4016" s="10"/>
      <c r="K4016" s="11"/>
      <c r="L4016" s="11"/>
      <c r="M4016" s="12"/>
      <c r="N4016" s="12"/>
      <c r="O4016" s="12"/>
      <c r="P4016" s="12"/>
      <c r="Q4016" s="12"/>
      <c r="R4016" s="12"/>
      <c r="S4016" s="12"/>
      <c r="T4016" s="12"/>
      <c r="U4016" s="12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2"/>
      <c r="AF4016" s="12"/>
      <c r="AG4016" s="12"/>
      <c r="AH4016" s="12"/>
      <c r="AI4016" s="12"/>
      <c r="AJ4016" s="12"/>
      <c r="AK4016" s="12"/>
      <c r="AL4016" s="12"/>
      <c r="AM4016" s="12"/>
      <c r="AN4016" s="12"/>
      <c r="AO4016" s="12"/>
      <c r="AP4016" s="12"/>
      <c r="AQ4016" s="12"/>
      <c r="AR4016" s="12"/>
      <c r="AS4016" s="12"/>
      <c r="AT4016" s="12"/>
      <c r="AU4016" s="12"/>
      <c r="AV4016" s="12"/>
      <c r="AW4016" s="12"/>
      <c r="AX4016" s="12"/>
      <c r="AY4016" s="12"/>
      <c r="AZ4016" s="12"/>
      <c r="BA4016" s="12"/>
      <c r="BB4016" s="12"/>
      <c r="BC4016" s="12"/>
      <c r="BD4016" s="12"/>
      <c r="BE4016" s="12"/>
      <c r="BF4016" s="12"/>
      <c r="BG4016" s="12"/>
      <c r="BH4016" s="12"/>
      <c r="BI4016" s="12"/>
      <c r="BJ4016" s="13"/>
      <c r="BK4016" s="13"/>
      <c r="BL4016" s="13"/>
      <c r="BM4016" s="13"/>
      <c r="BN4016" s="13"/>
    </row>
    <row r="4017" spans="1:66" x14ac:dyDescent="0.25">
      <c r="A4017" s="10"/>
      <c r="B4017" s="10"/>
      <c r="C4017" s="10"/>
      <c r="D4017" s="18"/>
      <c r="E4017" s="10"/>
      <c r="F4017" s="10"/>
      <c r="G4017" s="10"/>
      <c r="H4017" s="10"/>
      <c r="I4017" s="10"/>
      <c r="J4017" s="10"/>
      <c r="K4017" s="11"/>
      <c r="L4017" s="11"/>
      <c r="M4017" s="12"/>
      <c r="N4017" s="12"/>
      <c r="O4017" s="12"/>
      <c r="P4017" s="12"/>
      <c r="Q4017" s="12"/>
      <c r="R4017" s="12"/>
      <c r="S4017" s="12"/>
      <c r="T4017" s="12"/>
      <c r="U4017" s="12"/>
      <c r="V4017" s="12"/>
      <c r="W4017" s="12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2"/>
      <c r="AS4017" s="12"/>
      <c r="AT4017" s="12"/>
      <c r="AU4017" s="12"/>
      <c r="AV4017" s="12"/>
      <c r="AW4017" s="12"/>
      <c r="AX4017" s="12"/>
      <c r="AY4017" s="12"/>
      <c r="AZ4017" s="12"/>
      <c r="BA4017" s="12"/>
      <c r="BB4017" s="12"/>
      <c r="BC4017" s="12"/>
      <c r="BD4017" s="12"/>
      <c r="BE4017" s="12"/>
      <c r="BF4017" s="12"/>
      <c r="BG4017" s="12"/>
      <c r="BH4017" s="12"/>
      <c r="BI4017" s="12"/>
      <c r="BJ4017" s="13"/>
      <c r="BK4017" s="13"/>
      <c r="BL4017" s="13"/>
      <c r="BM4017" s="13"/>
      <c r="BN4017" s="13"/>
    </row>
    <row r="4018" spans="1:66" x14ac:dyDescent="0.25">
      <c r="A4018" s="10"/>
      <c r="B4018" s="10"/>
      <c r="C4018" s="10"/>
      <c r="D4018" s="18"/>
      <c r="E4018" s="10"/>
      <c r="F4018" s="10"/>
      <c r="G4018" s="10"/>
      <c r="H4018" s="10"/>
      <c r="I4018" s="10"/>
      <c r="J4018" s="10"/>
      <c r="K4018" s="11"/>
      <c r="L4018" s="11"/>
      <c r="M4018" s="12"/>
      <c r="N4018" s="12"/>
      <c r="O4018" s="12"/>
      <c r="P4018" s="12"/>
      <c r="Q4018" s="12"/>
      <c r="R4018" s="12"/>
      <c r="S4018" s="12"/>
      <c r="T4018" s="12"/>
      <c r="U4018" s="12"/>
      <c r="V4018" s="12"/>
      <c r="W4018" s="12"/>
      <c r="X4018" s="12"/>
      <c r="Y4018" s="12"/>
      <c r="Z4018" s="12"/>
      <c r="AA4018" s="12"/>
      <c r="AB4018" s="12"/>
      <c r="AC4018" s="12"/>
      <c r="AD4018" s="12"/>
      <c r="AE4018" s="12"/>
      <c r="AF4018" s="12"/>
      <c r="AG4018" s="12"/>
      <c r="AH4018" s="12"/>
      <c r="AI4018" s="12"/>
      <c r="AJ4018" s="12"/>
      <c r="AK4018" s="12"/>
      <c r="AL4018" s="12"/>
      <c r="AM4018" s="12"/>
      <c r="AN4018" s="12"/>
      <c r="AO4018" s="12"/>
      <c r="AP4018" s="12"/>
      <c r="AQ4018" s="12"/>
      <c r="AR4018" s="12"/>
      <c r="AS4018" s="12"/>
      <c r="AT4018" s="12"/>
      <c r="AU4018" s="12"/>
      <c r="AV4018" s="12"/>
      <c r="AW4018" s="12"/>
      <c r="AX4018" s="12"/>
      <c r="AY4018" s="12"/>
      <c r="AZ4018" s="12"/>
      <c r="BA4018" s="12"/>
      <c r="BB4018" s="12"/>
      <c r="BC4018" s="12"/>
      <c r="BD4018" s="12"/>
      <c r="BE4018" s="12"/>
      <c r="BF4018" s="12"/>
      <c r="BG4018" s="12"/>
      <c r="BH4018" s="12"/>
      <c r="BI4018" s="12"/>
      <c r="BJ4018" s="13"/>
      <c r="BK4018" s="13"/>
      <c r="BL4018" s="13"/>
      <c r="BM4018" s="13"/>
      <c r="BN4018" s="13"/>
    </row>
    <row r="4019" spans="1:66" x14ac:dyDescent="0.25">
      <c r="A4019" s="10"/>
      <c r="B4019" s="10"/>
      <c r="C4019" s="10"/>
      <c r="D4019" s="18"/>
      <c r="E4019" s="10"/>
      <c r="F4019" s="10"/>
      <c r="G4019" s="10"/>
      <c r="H4019" s="10"/>
      <c r="I4019" s="10"/>
      <c r="J4019" s="10"/>
      <c r="K4019" s="11"/>
      <c r="L4019" s="11"/>
      <c r="M4019" s="12"/>
      <c r="N4019" s="12"/>
      <c r="O4019" s="12"/>
      <c r="P4019" s="12"/>
      <c r="Q4019" s="12"/>
      <c r="R4019" s="12"/>
      <c r="S4019" s="12"/>
      <c r="T4019" s="12"/>
      <c r="U4019" s="12"/>
      <c r="V4019" s="12"/>
      <c r="W4019" s="12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2"/>
      <c r="AS4019" s="12"/>
      <c r="AT4019" s="12"/>
      <c r="AU4019" s="12"/>
      <c r="AV4019" s="12"/>
      <c r="AW4019" s="12"/>
      <c r="AX4019" s="12"/>
      <c r="AY4019" s="12"/>
      <c r="AZ4019" s="12"/>
      <c r="BA4019" s="12"/>
      <c r="BB4019" s="12"/>
      <c r="BC4019" s="12"/>
      <c r="BD4019" s="12"/>
      <c r="BE4019" s="12"/>
      <c r="BF4019" s="12"/>
      <c r="BG4019" s="12"/>
      <c r="BH4019" s="12"/>
      <c r="BI4019" s="12"/>
      <c r="BJ4019" s="13"/>
      <c r="BK4019" s="13"/>
      <c r="BL4019" s="13"/>
      <c r="BM4019" s="13"/>
      <c r="BN4019" s="13"/>
    </row>
    <row r="4020" spans="1:66" x14ac:dyDescent="0.25">
      <c r="A4020" s="10"/>
      <c r="B4020" s="10"/>
      <c r="C4020" s="10"/>
      <c r="D4020" s="18"/>
      <c r="E4020" s="10"/>
      <c r="F4020" s="10"/>
      <c r="G4020" s="10"/>
      <c r="H4020" s="10"/>
      <c r="I4020" s="10"/>
      <c r="J4020" s="10"/>
      <c r="K4020" s="11"/>
      <c r="L4020" s="11"/>
      <c r="M4020" s="12"/>
      <c r="N4020" s="12"/>
      <c r="O4020" s="12"/>
      <c r="P4020" s="12"/>
      <c r="Q4020" s="12"/>
      <c r="R4020" s="12"/>
      <c r="S4020" s="12"/>
      <c r="T4020" s="12"/>
      <c r="U4020" s="12"/>
      <c r="V4020" s="12"/>
      <c r="W4020" s="12"/>
      <c r="X4020" s="12"/>
      <c r="Y4020" s="12"/>
      <c r="Z4020" s="12"/>
      <c r="AA4020" s="12"/>
      <c r="AB4020" s="12"/>
      <c r="AC4020" s="12"/>
      <c r="AD4020" s="12"/>
      <c r="AE4020" s="12"/>
      <c r="AF4020" s="12"/>
      <c r="AG4020" s="12"/>
      <c r="AH4020" s="12"/>
      <c r="AI4020" s="12"/>
      <c r="AJ4020" s="12"/>
      <c r="AK4020" s="12"/>
      <c r="AL4020" s="12"/>
      <c r="AM4020" s="12"/>
      <c r="AN4020" s="12"/>
      <c r="AO4020" s="12"/>
      <c r="AP4020" s="12"/>
      <c r="AQ4020" s="12"/>
      <c r="AR4020" s="12"/>
      <c r="AS4020" s="12"/>
      <c r="AT4020" s="12"/>
      <c r="AU4020" s="12"/>
      <c r="AV4020" s="12"/>
      <c r="AW4020" s="12"/>
      <c r="AX4020" s="12"/>
      <c r="AY4020" s="12"/>
      <c r="AZ4020" s="12"/>
      <c r="BA4020" s="12"/>
      <c r="BB4020" s="12"/>
      <c r="BC4020" s="12"/>
      <c r="BD4020" s="12"/>
      <c r="BE4020" s="12"/>
      <c r="BF4020" s="12"/>
      <c r="BG4020" s="12"/>
      <c r="BH4020" s="12"/>
      <c r="BI4020" s="12"/>
      <c r="BJ4020" s="13"/>
      <c r="BK4020" s="13"/>
      <c r="BL4020" s="13"/>
      <c r="BM4020" s="13"/>
      <c r="BN4020" s="13"/>
    </row>
    <row r="4021" spans="1:66" x14ac:dyDescent="0.25">
      <c r="A4021" s="10"/>
      <c r="B4021" s="10"/>
      <c r="C4021" s="10"/>
      <c r="D4021" s="18"/>
      <c r="E4021" s="10"/>
      <c r="F4021" s="10"/>
      <c r="G4021" s="10"/>
      <c r="H4021" s="10"/>
      <c r="I4021" s="10"/>
      <c r="J4021" s="10"/>
      <c r="K4021" s="11"/>
      <c r="L4021" s="11"/>
      <c r="M4021" s="12"/>
      <c r="N4021" s="12"/>
      <c r="O4021" s="12"/>
      <c r="P4021" s="12"/>
      <c r="Q4021" s="12"/>
      <c r="R4021" s="12"/>
      <c r="S4021" s="12"/>
      <c r="T4021" s="12"/>
      <c r="U4021" s="12"/>
      <c r="V4021" s="12"/>
      <c r="W4021" s="12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2"/>
      <c r="AS4021" s="12"/>
      <c r="AT4021" s="12"/>
      <c r="AU4021" s="12"/>
      <c r="AV4021" s="12"/>
      <c r="AW4021" s="12"/>
      <c r="AX4021" s="12"/>
      <c r="AY4021" s="12"/>
      <c r="AZ4021" s="12"/>
      <c r="BA4021" s="12"/>
      <c r="BB4021" s="12"/>
      <c r="BC4021" s="12"/>
      <c r="BD4021" s="12"/>
      <c r="BE4021" s="12"/>
      <c r="BF4021" s="12"/>
      <c r="BG4021" s="12"/>
      <c r="BH4021" s="12"/>
      <c r="BI4021" s="12"/>
      <c r="BJ4021" s="13"/>
      <c r="BK4021" s="13"/>
      <c r="BL4021" s="13"/>
      <c r="BM4021" s="13"/>
      <c r="BN4021" s="13"/>
    </row>
    <row r="4022" spans="1:66" x14ac:dyDescent="0.25">
      <c r="A4022" s="10"/>
      <c r="B4022" s="10"/>
      <c r="C4022" s="10"/>
      <c r="D4022" s="18"/>
      <c r="E4022" s="10"/>
      <c r="F4022" s="10"/>
      <c r="G4022" s="10"/>
      <c r="H4022" s="10"/>
      <c r="I4022" s="10"/>
      <c r="J4022" s="10"/>
      <c r="K4022" s="11"/>
      <c r="L4022" s="11"/>
      <c r="M4022" s="12"/>
      <c r="N4022" s="12"/>
      <c r="O4022" s="12"/>
      <c r="P4022" s="12"/>
      <c r="Q4022" s="12"/>
      <c r="R4022" s="12"/>
      <c r="S4022" s="12"/>
      <c r="T4022" s="12"/>
      <c r="U4022" s="12"/>
      <c r="V4022" s="12"/>
      <c r="W4022" s="12"/>
      <c r="X4022" s="12"/>
      <c r="Y4022" s="12"/>
      <c r="Z4022" s="12"/>
      <c r="AA4022" s="12"/>
      <c r="AB4022" s="12"/>
      <c r="AC4022" s="12"/>
      <c r="AD4022" s="12"/>
      <c r="AE4022" s="12"/>
      <c r="AF4022" s="12"/>
      <c r="AG4022" s="12"/>
      <c r="AH4022" s="12"/>
      <c r="AI4022" s="12"/>
      <c r="AJ4022" s="12"/>
      <c r="AK4022" s="12"/>
      <c r="AL4022" s="12"/>
      <c r="AM4022" s="12"/>
      <c r="AN4022" s="12"/>
      <c r="AO4022" s="12"/>
      <c r="AP4022" s="12"/>
      <c r="AQ4022" s="12"/>
      <c r="AR4022" s="12"/>
      <c r="AS4022" s="12"/>
      <c r="AT4022" s="12"/>
      <c r="AU4022" s="12"/>
      <c r="AV4022" s="12"/>
      <c r="AW4022" s="12"/>
      <c r="AX4022" s="12"/>
      <c r="AY4022" s="12"/>
      <c r="AZ4022" s="12"/>
      <c r="BA4022" s="12"/>
      <c r="BB4022" s="12"/>
      <c r="BC4022" s="12"/>
      <c r="BD4022" s="12"/>
      <c r="BE4022" s="12"/>
      <c r="BF4022" s="12"/>
      <c r="BG4022" s="12"/>
      <c r="BH4022" s="12"/>
      <c r="BI4022" s="12"/>
      <c r="BJ4022" s="13"/>
      <c r="BK4022" s="13"/>
      <c r="BL4022" s="13"/>
      <c r="BM4022" s="13"/>
      <c r="BN4022" s="13"/>
    </row>
    <row r="4023" spans="1:66" x14ac:dyDescent="0.25">
      <c r="A4023" s="10"/>
      <c r="B4023" s="10"/>
      <c r="C4023" s="10"/>
      <c r="D4023" s="18"/>
      <c r="E4023" s="10"/>
      <c r="F4023" s="10"/>
      <c r="G4023" s="10"/>
      <c r="H4023" s="10"/>
      <c r="I4023" s="10"/>
      <c r="J4023" s="10"/>
      <c r="K4023" s="11"/>
      <c r="L4023" s="11"/>
      <c r="M4023" s="12"/>
      <c r="N4023" s="12"/>
      <c r="O4023" s="12"/>
      <c r="P4023" s="12"/>
      <c r="Q4023" s="12"/>
      <c r="R4023" s="12"/>
      <c r="S4023" s="12"/>
      <c r="T4023" s="12"/>
      <c r="U4023" s="12"/>
      <c r="V4023" s="12"/>
      <c r="W4023" s="12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2"/>
      <c r="AS4023" s="12"/>
      <c r="AT4023" s="12"/>
      <c r="AU4023" s="12"/>
      <c r="AV4023" s="12"/>
      <c r="AW4023" s="12"/>
      <c r="AX4023" s="12"/>
      <c r="AY4023" s="12"/>
      <c r="AZ4023" s="12"/>
      <c r="BA4023" s="12"/>
      <c r="BB4023" s="12"/>
      <c r="BC4023" s="12"/>
      <c r="BD4023" s="12"/>
      <c r="BE4023" s="12"/>
      <c r="BF4023" s="12"/>
      <c r="BG4023" s="12"/>
      <c r="BH4023" s="12"/>
      <c r="BI4023" s="12"/>
      <c r="BJ4023" s="13"/>
      <c r="BK4023" s="13"/>
      <c r="BL4023" s="13"/>
      <c r="BM4023" s="13"/>
      <c r="BN4023" s="13"/>
    </row>
    <row r="4024" spans="1:66" x14ac:dyDescent="0.25">
      <c r="A4024" s="10"/>
      <c r="B4024" s="10"/>
      <c r="C4024" s="10"/>
      <c r="D4024" s="18"/>
      <c r="E4024" s="10"/>
      <c r="F4024" s="10"/>
      <c r="G4024" s="10"/>
      <c r="H4024" s="10"/>
      <c r="I4024" s="10"/>
      <c r="J4024" s="10"/>
      <c r="K4024" s="11"/>
      <c r="L4024" s="11"/>
      <c r="M4024" s="12"/>
      <c r="N4024" s="12"/>
      <c r="O4024" s="12"/>
      <c r="P4024" s="12"/>
      <c r="Q4024" s="12"/>
      <c r="R4024" s="12"/>
      <c r="S4024" s="12"/>
      <c r="T4024" s="12"/>
      <c r="U4024" s="12"/>
      <c r="V4024" s="12"/>
      <c r="W4024" s="12"/>
      <c r="X4024" s="12"/>
      <c r="Y4024" s="12"/>
      <c r="Z4024" s="12"/>
      <c r="AA4024" s="12"/>
      <c r="AB4024" s="12"/>
      <c r="AC4024" s="12"/>
      <c r="AD4024" s="12"/>
      <c r="AE4024" s="12"/>
      <c r="AF4024" s="12"/>
      <c r="AG4024" s="12"/>
      <c r="AH4024" s="12"/>
      <c r="AI4024" s="12"/>
      <c r="AJ4024" s="12"/>
      <c r="AK4024" s="12"/>
      <c r="AL4024" s="12"/>
      <c r="AM4024" s="12"/>
      <c r="AN4024" s="12"/>
      <c r="AO4024" s="12"/>
      <c r="AP4024" s="12"/>
      <c r="AQ4024" s="12"/>
      <c r="AR4024" s="12"/>
      <c r="AS4024" s="12"/>
      <c r="AT4024" s="12"/>
      <c r="AU4024" s="12"/>
      <c r="AV4024" s="12"/>
      <c r="AW4024" s="12"/>
      <c r="AX4024" s="12"/>
      <c r="AY4024" s="12"/>
      <c r="AZ4024" s="12"/>
      <c r="BA4024" s="12"/>
      <c r="BB4024" s="12"/>
      <c r="BC4024" s="12"/>
      <c r="BD4024" s="12"/>
      <c r="BE4024" s="12"/>
      <c r="BF4024" s="12"/>
      <c r="BG4024" s="12"/>
      <c r="BH4024" s="12"/>
      <c r="BI4024" s="12"/>
      <c r="BJ4024" s="13"/>
      <c r="BK4024" s="13"/>
      <c r="BL4024" s="13"/>
      <c r="BM4024" s="13"/>
      <c r="BN4024" s="13"/>
    </row>
    <row r="4025" spans="1:66" x14ac:dyDescent="0.25">
      <c r="A4025" s="10"/>
      <c r="B4025" s="10"/>
      <c r="C4025" s="10"/>
      <c r="D4025" s="18"/>
      <c r="E4025" s="10"/>
      <c r="F4025" s="10"/>
      <c r="G4025" s="10"/>
      <c r="H4025" s="10"/>
      <c r="I4025" s="10"/>
      <c r="J4025" s="10"/>
      <c r="K4025" s="11"/>
      <c r="L4025" s="11"/>
      <c r="M4025" s="12"/>
      <c r="N4025" s="12"/>
      <c r="O4025" s="12"/>
      <c r="P4025" s="12"/>
      <c r="Q4025" s="12"/>
      <c r="R4025" s="12"/>
      <c r="S4025" s="12"/>
      <c r="T4025" s="12"/>
      <c r="U4025" s="12"/>
      <c r="V4025" s="12"/>
      <c r="W4025" s="12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2"/>
      <c r="AS4025" s="12"/>
      <c r="AT4025" s="12"/>
      <c r="AU4025" s="12"/>
      <c r="AV4025" s="12"/>
      <c r="AW4025" s="12"/>
      <c r="AX4025" s="12"/>
      <c r="AY4025" s="12"/>
      <c r="AZ4025" s="12"/>
      <c r="BA4025" s="12"/>
      <c r="BB4025" s="12"/>
      <c r="BC4025" s="12"/>
      <c r="BD4025" s="12"/>
      <c r="BE4025" s="12"/>
      <c r="BF4025" s="12"/>
      <c r="BG4025" s="12"/>
      <c r="BH4025" s="12"/>
      <c r="BI4025" s="12"/>
      <c r="BJ4025" s="13"/>
      <c r="BK4025" s="13"/>
      <c r="BL4025" s="13"/>
      <c r="BM4025" s="13"/>
      <c r="BN4025" s="13"/>
    </row>
    <row r="4026" spans="1:66" x14ac:dyDescent="0.25">
      <c r="A4026" s="10"/>
      <c r="B4026" s="10"/>
      <c r="C4026" s="10"/>
      <c r="D4026" s="18"/>
      <c r="E4026" s="10"/>
      <c r="F4026" s="10"/>
      <c r="G4026" s="10"/>
      <c r="H4026" s="10"/>
      <c r="I4026" s="10"/>
      <c r="J4026" s="10"/>
      <c r="K4026" s="11"/>
      <c r="L4026" s="11"/>
      <c r="M4026" s="12"/>
      <c r="N4026" s="12"/>
      <c r="O4026" s="12"/>
      <c r="P4026" s="12"/>
      <c r="Q4026" s="12"/>
      <c r="R4026" s="12"/>
      <c r="S4026" s="12"/>
      <c r="T4026" s="12"/>
      <c r="U4026" s="12"/>
      <c r="V4026" s="12"/>
      <c r="W4026" s="12"/>
      <c r="X4026" s="12"/>
      <c r="Y4026" s="12"/>
      <c r="Z4026" s="12"/>
      <c r="AA4026" s="12"/>
      <c r="AB4026" s="12"/>
      <c r="AC4026" s="12"/>
      <c r="AD4026" s="12"/>
      <c r="AE4026" s="12"/>
      <c r="AF4026" s="12"/>
      <c r="AG4026" s="12"/>
      <c r="AH4026" s="12"/>
      <c r="AI4026" s="12"/>
      <c r="AJ4026" s="12"/>
      <c r="AK4026" s="12"/>
      <c r="AL4026" s="12"/>
      <c r="AM4026" s="12"/>
      <c r="AN4026" s="12"/>
      <c r="AO4026" s="12"/>
      <c r="AP4026" s="12"/>
      <c r="AQ4026" s="12"/>
      <c r="AR4026" s="12"/>
      <c r="AS4026" s="12"/>
      <c r="AT4026" s="12"/>
      <c r="AU4026" s="12"/>
      <c r="AV4026" s="12"/>
      <c r="AW4026" s="12"/>
      <c r="AX4026" s="12"/>
      <c r="AY4026" s="12"/>
      <c r="AZ4026" s="12"/>
      <c r="BA4026" s="12"/>
      <c r="BB4026" s="12"/>
      <c r="BC4026" s="12"/>
      <c r="BD4026" s="12"/>
      <c r="BE4026" s="12"/>
      <c r="BF4026" s="12"/>
      <c r="BG4026" s="12"/>
      <c r="BH4026" s="12"/>
      <c r="BI4026" s="12"/>
      <c r="BJ4026" s="13"/>
      <c r="BK4026" s="13"/>
      <c r="BL4026" s="13"/>
      <c r="BM4026" s="13"/>
      <c r="BN4026" s="13"/>
    </row>
    <row r="4027" spans="1:66" x14ac:dyDescent="0.25">
      <c r="A4027" s="10"/>
      <c r="B4027" s="10"/>
      <c r="C4027" s="10"/>
      <c r="D4027" s="18"/>
      <c r="E4027" s="10"/>
      <c r="F4027" s="10"/>
      <c r="G4027" s="10"/>
      <c r="H4027" s="10"/>
      <c r="I4027" s="10"/>
      <c r="J4027" s="10"/>
      <c r="K4027" s="11"/>
      <c r="L4027" s="11"/>
      <c r="M4027" s="12"/>
      <c r="N4027" s="12"/>
      <c r="O4027" s="12"/>
      <c r="P4027" s="12"/>
      <c r="Q4027" s="12"/>
      <c r="R4027" s="12"/>
      <c r="S4027" s="12"/>
      <c r="T4027" s="12"/>
      <c r="U4027" s="12"/>
      <c r="V4027" s="12"/>
      <c r="W4027" s="12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2"/>
      <c r="AS4027" s="12"/>
      <c r="AT4027" s="12"/>
      <c r="AU4027" s="12"/>
      <c r="AV4027" s="12"/>
      <c r="AW4027" s="12"/>
      <c r="AX4027" s="12"/>
      <c r="AY4027" s="12"/>
      <c r="AZ4027" s="12"/>
      <c r="BA4027" s="12"/>
      <c r="BB4027" s="12"/>
      <c r="BC4027" s="12"/>
      <c r="BD4027" s="12"/>
      <c r="BE4027" s="12"/>
      <c r="BF4027" s="12"/>
      <c r="BG4027" s="12"/>
      <c r="BH4027" s="12"/>
      <c r="BI4027" s="12"/>
      <c r="BJ4027" s="13"/>
      <c r="BK4027" s="13"/>
      <c r="BL4027" s="13"/>
      <c r="BM4027" s="13"/>
      <c r="BN4027" s="13"/>
    </row>
    <row r="4028" spans="1:66" x14ac:dyDescent="0.25">
      <c r="A4028" s="10"/>
      <c r="B4028" s="10"/>
      <c r="C4028" s="10"/>
      <c r="D4028" s="18"/>
      <c r="E4028" s="10"/>
      <c r="F4028" s="10"/>
      <c r="G4028" s="10"/>
      <c r="H4028" s="10"/>
      <c r="I4028" s="10"/>
      <c r="J4028" s="10"/>
      <c r="K4028" s="11"/>
      <c r="L4028" s="11"/>
      <c r="M4028" s="12"/>
      <c r="N4028" s="12"/>
      <c r="O4028" s="12"/>
      <c r="P4028" s="12"/>
      <c r="Q4028" s="12"/>
      <c r="R4028" s="12"/>
      <c r="S4028" s="12"/>
      <c r="T4028" s="12"/>
      <c r="U4028" s="12"/>
      <c r="V4028" s="12"/>
      <c r="W4028" s="12"/>
      <c r="X4028" s="12"/>
      <c r="Y4028" s="12"/>
      <c r="Z4028" s="12"/>
      <c r="AA4028" s="12"/>
      <c r="AB4028" s="12"/>
      <c r="AC4028" s="12"/>
      <c r="AD4028" s="12"/>
      <c r="AE4028" s="12"/>
      <c r="AF4028" s="12"/>
      <c r="AG4028" s="12"/>
      <c r="AH4028" s="12"/>
      <c r="AI4028" s="12"/>
      <c r="AJ4028" s="12"/>
      <c r="AK4028" s="12"/>
      <c r="AL4028" s="12"/>
      <c r="AM4028" s="12"/>
      <c r="AN4028" s="12"/>
      <c r="AO4028" s="12"/>
      <c r="AP4028" s="12"/>
      <c r="AQ4028" s="12"/>
      <c r="AR4028" s="12"/>
      <c r="AS4028" s="12"/>
      <c r="AT4028" s="12"/>
      <c r="AU4028" s="12"/>
      <c r="AV4028" s="12"/>
      <c r="AW4028" s="12"/>
      <c r="AX4028" s="12"/>
      <c r="AY4028" s="12"/>
      <c r="AZ4028" s="12"/>
      <c r="BA4028" s="12"/>
      <c r="BB4028" s="12"/>
      <c r="BC4028" s="12"/>
      <c r="BD4028" s="12"/>
      <c r="BE4028" s="12"/>
      <c r="BF4028" s="12"/>
      <c r="BG4028" s="12"/>
      <c r="BH4028" s="12"/>
      <c r="BI4028" s="12"/>
      <c r="BJ4028" s="13"/>
      <c r="BK4028" s="13"/>
      <c r="BL4028" s="13"/>
      <c r="BM4028" s="13"/>
      <c r="BN4028" s="13"/>
    </row>
    <row r="4029" spans="1:66" x14ac:dyDescent="0.25">
      <c r="A4029" s="10"/>
      <c r="B4029" s="10"/>
      <c r="C4029" s="10"/>
      <c r="D4029" s="18"/>
      <c r="E4029" s="10"/>
      <c r="F4029" s="10"/>
      <c r="G4029" s="10"/>
      <c r="H4029" s="10"/>
      <c r="I4029" s="10"/>
      <c r="J4029" s="10"/>
      <c r="K4029" s="11"/>
      <c r="L4029" s="11"/>
      <c r="M4029" s="12"/>
      <c r="N4029" s="12"/>
      <c r="O4029" s="12"/>
      <c r="P4029" s="12"/>
      <c r="Q4029" s="12"/>
      <c r="R4029" s="12"/>
      <c r="S4029" s="12"/>
      <c r="T4029" s="12"/>
      <c r="U4029" s="12"/>
      <c r="V4029" s="12"/>
      <c r="W4029" s="12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2"/>
      <c r="AS4029" s="12"/>
      <c r="AT4029" s="12"/>
      <c r="AU4029" s="12"/>
      <c r="AV4029" s="12"/>
      <c r="AW4029" s="12"/>
      <c r="AX4029" s="12"/>
      <c r="AY4029" s="12"/>
      <c r="AZ4029" s="12"/>
      <c r="BA4029" s="12"/>
      <c r="BB4029" s="12"/>
      <c r="BC4029" s="12"/>
      <c r="BD4029" s="12"/>
      <c r="BE4029" s="12"/>
      <c r="BF4029" s="12"/>
      <c r="BG4029" s="12"/>
      <c r="BH4029" s="12"/>
      <c r="BI4029" s="12"/>
      <c r="BJ4029" s="13"/>
      <c r="BK4029" s="13"/>
      <c r="BL4029" s="13"/>
      <c r="BM4029" s="13"/>
      <c r="BN4029" s="13"/>
    </row>
    <row r="4030" spans="1:66" x14ac:dyDescent="0.25">
      <c r="A4030" s="10"/>
      <c r="B4030" s="10"/>
      <c r="C4030" s="10"/>
      <c r="D4030" s="18"/>
      <c r="E4030" s="10"/>
      <c r="F4030" s="10"/>
      <c r="G4030" s="10"/>
      <c r="H4030" s="10"/>
      <c r="I4030" s="10"/>
      <c r="J4030" s="10"/>
      <c r="K4030" s="11"/>
      <c r="L4030" s="11"/>
      <c r="M4030" s="12"/>
      <c r="N4030" s="12"/>
      <c r="O4030" s="12"/>
      <c r="P4030" s="12"/>
      <c r="Q4030" s="12"/>
      <c r="R4030" s="12"/>
      <c r="S4030" s="12"/>
      <c r="T4030" s="12"/>
      <c r="U4030" s="12"/>
      <c r="V4030" s="12"/>
      <c r="W4030" s="12"/>
      <c r="X4030" s="12"/>
      <c r="Y4030" s="12"/>
      <c r="Z4030" s="12"/>
      <c r="AA4030" s="12"/>
      <c r="AB4030" s="12"/>
      <c r="AC4030" s="12"/>
      <c r="AD4030" s="12"/>
      <c r="AE4030" s="12"/>
      <c r="AF4030" s="12"/>
      <c r="AG4030" s="12"/>
      <c r="AH4030" s="12"/>
      <c r="AI4030" s="12"/>
      <c r="AJ4030" s="12"/>
      <c r="AK4030" s="12"/>
      <c r="AL4030" s="12"/>
      <c r="AM4030" s="12"/>
      <c r="AN4030" s="12"/>
      <c r="AO4030" s="12"/>
      <c r="AP4030" s="12"/>
      <c r="AQ4030" s="12"/>
      <c r="AR4030" s="12"/>
      <c r="AS4030" s="12"/>
      <c r="AT4030" s="12"/>
      <c r="AU4030" s="12"/>
      <c r="AV4030" s="12"/>
      <c r="AW4030" s="12"/>
      <c r="AX4030" s="12"/>
      <c r="AY4030" s="12"/>
      <c r="AZ4030" s="12"/>
      <c r="BA4030" s="12"/>
      <c r="BB4030" s="12"/>
      <c r="BC4030" s="12"/>
      <c r="BD4030" s="12"/>
      <c r="BE4030" s="12"/>
      <c r="BF4030" s="12"/>
      <c r="BG4030" s="12"/>
      <c r="BH4030" s="12"/>
      <c r="BI4030" s="12"/>
      <c r="BJ4030" s="13"/>
      <c r="BK4030" s="13"/>
      <c r="BL4030" s="13"/>
      <c r="BM4030" s="13"/>
      <c r="BN4030" s="13"/>
    </row>
    <row r="4031" spans="1:66" x14ac:dyDescent="0.25">
      <c r="A4031" s="10"/>
      <c r="B4031" s="10"/>
      <c r="C4031" s="10"/>
      <c r="D4031" s="18"/>
      <c r="E4031" s="10"/>
      <c r="F4031" s="10"/>
      <c r="G4031" s="10"/>
      <c r="H4031" s="10"/>
      <c r="I4031" s="10"/>
      <c r="J4031" s="10"/>
      <c r="K4031" s="11"/>
      <c r="L4031" s="11"/>
      <c r="M4031" s="12"/>
      <c r="N4031" s="12"/>
      <c r="O4031" s="12"/>
      <c r="P4031" s="12"/>
      <c r="Q4031" s="12"/>
      <c r="R4031" s="12"/>
      <c r="S4031" s="12"/>
      <c r="T4031" s="12"/>
      <c r="U4031" s="12"/>
      <c r="V4031" s="12"/>
      <c r="W4031" s="12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2"/>
      <c r="AS4031" s="12"/>
      <c r="AT4031" s="12"/>
      <c r="AU4031" s="12"/>
      <c r="AV4031" s="12"/>
      <c r="AW4031" s="12"/>
      <c r="AX4031" s="12"/>
      <c r="AY4031" s="12"/>
      <c r="AZ4031" s="12"/>
      <c r="BA4031" s="12"/>
      <c r="BB4031" s="12"/>
      <c r="BC4031" s="12"/>
      <c r="BD4031" s="12"/>
      <c r="BE4031" s="12"/>
      <c r="BF4031" s="12"/>
      <c r="BG4031" s="12"/>
      <c r="BH4031" s="12"/>
      <c r="BI4031" s="12"/>
      <c r="BJ4031" s="13"/>
      <c r="BK4031" s="13"/>
      <c r="BL4031" s="13"/>
      <c r="BM4031" s="13"/>
      <c r="BN4031" s="13"/>
    </row>
    <row r="4032" spans="1:66" x14ac:dyDescent="0.25">
      <c r="A4032" s="10"/>
      <c r="B4032" s="10"/>
      <c r="C4032" s="10"/>
      <c r="D4032" s="18"/>
      <c r="E4032" s="10"/>
      <c r="F4032" s="10"/>
      <c r="G4032" s="10"/>
      <c r="H4032" s="10"/>
      <c r="I4032" s="10"/>
      <c r="J4032" s="10"/>
      <c r="K4032" s="11"/>
      <c r="L4032" s="11"/>
      <c r="M4032" s="12"/>
      <c r="N4032" s="12"/>
      <c r="O4032" s="12"/>
      <c r="P4032" s="12"/>
      <c r="Q4032" s="12"/>
      <c r="R4032" s="12"/>
      <c r="S4032" s="12"/>
      <c r="T4032" s="12"/>
      <c r="U4032" s="12"/>
      <c r="V4032" s="12"/>
      <c r="W4032" s="12"/>
      <c r="X4032" s="12"/>
      <c r="Y4032" s="12"/>
      <c r="Z4032" s="12"/>
      <c r="AA4032" s="12"/>
      <c r="AB4032" s="12"/>
      <c r="AC4032" s="12"/>
      <c r="AD4032" s="12"/>
      <c r="AE4032" s="12"/>
      <c r="AF4032" s="12"/>
      <c r="AG4032" s="12"/>
      <c r="AH4032" s="12"/>
      <c r="AI4032" s="12"/>
      <c r="AJ4032" s="12"/>
      <c r="AK4032" s="12"/>
      <c r="AL4032" s="12"/>
      <c r="AM4032" s="12"/>
      <c r="AN4032" s="12"/>
      <c r="AO4032" s="12"/>
      <c r="AP4032" s="12"/>
      <c r="AQ4032" s="12"/>
      <c r="AR4032" s="12"/>
      <c r="AS4032" s="12"/>
      <c r="AT4032" s="12"/>
      <c r="AU4032" s="12"/>
      <c r="AV4032" s="12"/>
      <c r="AW4032" s="12"/>
      <c r="AX4032" s="12"/>
      <c r="AY4032" s="12"/>
      <c r="AZ4032" s="12"/>
      <c r="BA4032" s="12"/>
      <c r="BB4032" s="12"/>
      <c r="BC4032" s="12"/>
      <c r="BD4032" s="12"/>
      <c r="BE4032" s="12"/>
      <c r="BF4032" s="12"/>
      <c r="BG4032" s="12"/>
      <c r="BH4032" s="12"/>
      <c r="BI4032" s="12"/>
      <c r="BJ4032" s="13"/>
      <c r="BK4032" s="13"/>
      <c r="BL4032" s="13"/>
      <c r="BM4032" s="13"/>
      <c r="BN4032" s="13"/>
    </row>
    <row r="4033" spans="1:66" x14ac:dyDescent="0.25">
      <c r="A4033" s="10"/>
      <c r="B4033" s="10"/>
      <c r="C4033" s="10"/>
      <c r="D4033" s="18"/>
      <c r="E4033" s="10"/>
      <c r="F4033" s="10"/>
      <c r="G4033" s="10"/>
      <c r="H4033" s="10"/>
      <c r="I4033" s="10"/>
      <c r="J4033" s="10"/>
      <c r="K4033" s="11"/>
      <c r="L4033" s="11"/>
      <c r="M4033" s="12"/>
      <c r="N4033" s="12"/>
      <c r="O4033" s="12"/>
      <c r="P4033" s="12"/>
      <c r="Q4033" s="12"/>
      <c r="R4033" s="12"/>
      <c r="S4033" s="12"/>
      <c r="T4033" s="12"/>
      <c r="U4033" s="12"/>
      <c r="V4033" s="12"/>
      <c r="W4033" s="12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2"/>
      <c r="AS4033" s="12"/>
      <c r="AT4033" s="12"/>
      <c r="AU4033" s="12"/>
      <c r="AV4033" s="12"/>
      <c r="AW4033" s="12"/>
      <c r="AX4033" s="12"/>
      <c r="AY4033" s="12"/>
      <c r="AZ4033" s="12"/>
      <c r="BA4033" s="12"/>
      <c r="BB4033" s="12"/>
      <c r="BC4033" s="12"/>
      <c r="BD4033" s="12"/>
      <c r="BE4033" s="12"/>
      <c r="BF4033" s="12"/>
      <c r="BG4033" s="12"/>
      <c r="BH4033" s="12"/>
      <c r="BI4033" s="12"/>
      <c r="BJ4033" s="13"/>
      <c r="BK4033" s="13"/>
      <c r="BL4033" s="13"/>
      <c r="BM4033" s="13"/>
      <c r="BN4033" s="13"/>
    </row>
    <row r="4034" spans="1:66" x14ac:dyDescent="0.25">
      <c r="A4034" s="10"/>
      <c r="B4034" s="10"/>
      <c r="C4034" s="10"/>
      <c r="D4034" s="18"/>
      <c r="E4034" s="10"/>
      <c r="F4034" s="10"/>
      <c r="G4034" s="10"/>
      <c r="H4034" s="10"/>
      <c r="I4034" s="10"/>
      <c r="J4034" s="10"/>
      <c r="K4034" s="11"/>
      <c r="L4034" s="11"/>
      <c r="M4034" s="12"/>
      <c r="N4034" s="12"/>
      <c r="O4034" s="12"/>
      <c r="P4034" s="12"/>
      <c r="Q4034" s="12"/>
      <c r="R4034" s="12"/>
      <c r="S4034" s="12"/>
      <c r="T4034" s="12"/>
      <c r="U4034" s="12"/>
      <c r="V4034" s="12"/>
      <c r="W4034" s="12"/>
      <c r="X4034" s="12"/>
      <c r="Y4034" s="12"/>
      <c r="Z4034" s="12"/>
      <c r="AA4034" s="12"/>
      <c r="AB4034" s="12"/>
      <c r="AC4034" s="12"/>
      <c r="AD4034" s="12"/>
      <c r="AE4034" s="12"/>
      <c r="AF4034" s="12"/>
      <c r="AG4034" s="12"/>
      <c r="AH4034" s="12"/>
      <c r="AI4034" s="12"/>
      <c r="AJ4034" s="12"/>
      <c r="AK4034" s="12"/>
      <c r="AL4034" s="12"/>
      <c r="AM4034" s="12"/>
      <c r="AN4034" s="12"/>
      <c r="AO4034" s="12"/>
      <c r="AP4034" s="12"/>
      <c r="AQ4034" s="12"/>
      <c r="AR4034" s="12"/>
      <c r="AS4034" s="12"/>
      <c r="AT4034" s="12"/>
      <c r="AU4034" s="12"/>
      <c r="AV4034" s="12"/>
      <c r="AW4034" s="12"/>
      <c r="AX4034" s="12"/>
      <c r="AY4034" s="12"/>
      <c r="AZ4034" s="12"/>
      <c r="BA4034" s="12"/>
      <c r="BB4034" s="12"/>
      <c r="BC4034" s="12"/>
      <c r="BD4034" s="12"/>
      <c r="BE4034" s="12"/>
      <c r="BF4034" s="12"/>
      <c r="BG4034" s="12"/>
      <c r="BH4034" s="12"/>
      <c r="BI4034" s="12"/>
      <c r="BJ4034" s="13"/>
      <c r="BK4034" s="13"/>
      <c r="BL4034" s="13"/>
      <c r="BM4034" s="13"/>
      <c r="BN4034" s="13"/>
    </row>
    <row r="4035" spans="1:66" x14ac:dyDescent="0.25">
      <c r="A4035" s="10"/>
      <c r="B4035" s="10"/>
      <c r="C4035" s="10"/>
      <c r="D4035" s="18"/>
      <c r="E4035" s="10"/>
      <c r="F4035" s="10"/>
      <c r="G4035" s="10"/>
      <c r="H4035" s="10"/>
      <c r="I4035" s="10"/>
      <c r="J4035" s="10"/>
      <c r="K4035" s="11"/>
      <c r="L4035" s="11"/>
      <c r="M4035" s="12"/>
      <c r="N4035" s="12"/>
      <c r="O4035" s="12"/>
      <c r="P4035" s="12"/>
      <c r="Q4035" s="12"/>
      <c r="R4035" s="12"/>
      <c r="S4035" s="12"/>
      <c r="T4035" s="12"/>
      <c r="U4035" s="12"/>
      <c r="V4035" s="12"/>
      <c r="W4035" s="12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2"/>
      <c r="AS4035" s="12"/>
      <c r="AT4035" s="12"/>
      <c r="AU4035" s="12"/>
      <c r="AV4035" s="12"/>
      <c r="AW4035" s="12"/>
      <c r="AX4035" s="12"/>
      <c r="AY4035" s="12"/>
      <c r="AZ4035" s="12"/>
      <c r="BA4035" s="12"/>
      <c r="BB4035" s="12"/>
      <c r="BC4035" s="12"/>
      <c r="BD4035" s="12"/>
      <c r="BE4035" s="12"/>
      <c r="BF4035" s="12"/>
      <c r="BG4035" s="12"/>
      <c r="BH4035" s="12"/>
      <c r="BI4035" s="12"/>
      <c r="BJ4035" s="13"/>
      <c r="BK4035" s="13"/>
      <c r="BL4035" s="13"/>
      <c r="BM4035" s="13"/>
      <c r="BN4035" s="13"/>
    </row>
    <row r="4036" spans="1:66" s="14" customFormat="1" x14ac:dyDescent="0.25">
      <c r="A4036" s="10"/>
      <c r="B4036" s="10"/>
      <c r="C4036" s="10"/>
      <c r="D4036" s="18"/>
      <c r="E4036" s="10"/>
      <c r="F4036" s="10"/>
      <c r="G4036" s="10"/>
      <c r="H4036" s="10"/>
      <c r="I4036" s="10"/>
      <c r="J4036" s="10"/>
      <c r="K4036" s="11"/>
      <c r="L4036" s="11"/>
      <c r="M4036" s="12"/>
      <c r="N4036" s="12"/>
      <c r="O4036" s="12"/>
      <c r="P4036" s="12"/>
      <c r="Q4036" s="12"/>
      <c r="R4036" s="12"/>
      <c r="S4036" s="12"/>
      <c r="T4036" s="12"/>
      <c r="U4036" s="12"/>
      <c r="V4036" s="12"/>
      <c r="W4036" s="12"/>
      <c r="X4036" s="12"/>
      <c r="Y4036" s="12"/>
      <c r="Z4036" s="12"/>
      <c r="AA4036" s="12"/>
      <c r="AB4036" s="12"/>
      <c r="AC4036" s="12"/>
      <c r="AD4036" s="12"/>
      <c r="AE4036" s="12"/>
      <c r="AF4036" s="12"/>
      <c r="AG4036" s="12"/>
      <c r="AH4036" s="12"/>
      <c r="AI4036" s="12"/>
      <c r="AJ4036" s="12"/>
      <c r="AK4036" s="12"/>
      <c r="AL4036" s="12"/>
      <c r="AM4036" s="12"/>
      <c r="AN4036" s="12"/>
      <c r="AO4036" s="12"/>
      <c r="AP4036" s="12"/>
      <c r="AQ4036" s="12"/>
      <c r="AR4036" s="12"/>
      <c r="AS4036" s="12"/>
      <c r="AT4036" s="12"/>
      <c r="AU4036" s="12"/>
      <c r="AV4036" s="12"/>
      <c r="AW4036" s="12"/>
      <c r="AX4036" s="12"/>
      <c r="AY4036" s="12"/>
      <c r="AZ4036" s="12"/>
      <c r="BA4036" s="12"/>
      <c r="BB4036" s="12"/>
      <c r="BC4036" s="12"/>
      <c r="BD4036" s="12"/>
      <c r="BE4036" s="12"/>
      <c r="BF4036" s="12"/>
      <c r="BG4036" s="12"/>
      <c r="BH4036" s="12"/>
      <c r="BI4036" s="12"/>
      <c r="BJ4036" s="13"/>
      <c r="BK4036" s="13"/>
      <c r="BL4036" s="13"/>
      <c r="BM4036" s="13"/>
      <c r="BN4036" s="13"/>
    </row>
    <row r="4037" spans="1:66" x14ac:dyDescent="0.25">
      <c r="A4037" s="10"/>
      <c r="B4037" s="10"/>
      <c r="C4037" s="10"/>
      <c r="D4037" s="18"/>
      <c r="E4037" s="10"/>
      <c r="F4037" s="10"/>
      <c r="G4037" s="10"/>
      <c r="H4037" s="10"/>
      <c r="I4037" s="10"/>
      <c r="J4037" s="10"/>
      <c r="K4037" s="11"/>
      <c r="L4037" s="11"/>
      <c r="M4037" s="12"/>
      <c r="N4037" s="12"/>
      <c r="O4037" s="12"/>
      <c r="P4037" s="12"/>
      <c r="Q4037" s="12"/>
      <c r="R4037" s="12"/>
      <c r="S4037" s="12"/>
      <c r="T4037" s="12"/>
      <c r="U4037" s="12"/>
      <c r="V4037" s="12"/>
      <c r="W4037" s="12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2"/>
      <c r="AS4037" s="12"/>
      <c r="AT4037" s="12"/>
      <c r="AU4037" s="12"/>
      <c r="AV4037" s="12"/>
      <c r="AW4037" s="12"/>
      <c r="AX4037" s="12"/>
      <c r="AY4037" s="12"/>
      <c r="AZ4037" s="12"/>
      <c r="BA4037" s="12"/>
      <c r="BB4037" s="12"/>
      <c r="BC4037" s="12"/>
      <c r="BD4037" s="12"/>
      <c r="BE4037" s="12"/>
      <c r="BF4037" s="12"/>
      <c r="BG4037" s="12"/>
      <c r="BH4037" s="12"/>
      <c r="BI4037" s="12"/>
      <c r="BJ4037" s="13"/>
      <c r="BK4037" s="13"/>
      <c r="BL4037" s="13"/>
      <c r="BM4037" s="13"/>
      <c r="BN4037" s="13"/>
    </row>
    <row r="4038" spans="1:66" x14ac:dyDescent="0.25">
      <c r="A4038" s="10"/>
      <c r="B4038" s="10"/>
      <c r="C4038" s="10"/>
      <c r="D4038" s="18"/>
      <c r="E4038" s="10"/>
      <c r="F4038" s="10"/>
      <c r="G4038" s="10"/>
      <c r="H4038" s="10"/>
      <c r="I4038" s="10"/>
      <c r="J4038" s="10"/>
      <c r="K4038" s="11"/>
      <c r="L4038" s="11"/>
      <c r="M4038" s="12"/>
      <c r="N4038" s="12"/>
      <c r="O4038" s="12"/>
      <c r="P4038" s="12"/>
      <c r="Q4038" s="12"/>
      <c r="R4038" s="12"/>
      <c r="S4038" s="12"/>
      <c r="T4038" s="12"/>
      <c r="U4038" s="12"/>
      <c r="V4038" s="12"/>
      <c r="W4038" s="12"/>
      <c r="X4038" s="12"/>
      <c r="Y4038" s="12"/>
      <c r="Z4038" s="12"/>
      <c r="AA4038" s="12"/>
      <c r="AB4038" s="12"/>
      <c r="AC4038" s="12"/>
      <c r="AD4038" s="12"/>
      <c r="AE4038" s="12"/>
      <c r="AF4038" s="12"/>
      <c r="AG4038" s="12"/>
      <c r="AH4038" s="12"/>
      <c r="AI4038" s="12"/>
      <c r="AJ4038" s="12"/>
      <c r="AK4038" s="12"/>
      <c r="AL4038" s="12"/>
      <c r="AM4038" s="12"/>
      <c r="AN4038" s="12"/>
      <c r="AO4038" s="12"/>
      <c r="AP4038" s="12"/>
      <c r="AQ4038" s="12"/>
      <c r="AR4038" s="12"/>
      <c r="AS4038" s="12"/>
      <c r="AT4038" s="12"/>
      <c r="AU4038" s="12"/>
      <c r="AV4038" s="12"/>
      <c r="AW4038" s="12"/>
      <c r="AX4038" s="12"/>
      <c r="AY4038" s="12"/>
      <c r="AZ4038" s="12"/>
      <c r="BA4038" s="12"/>
      <c r="BB4038" s="12"/>
      <c r="BC4038" s="12"/>
      <c r="BD4038" s="12"/>
      <c r="BE4038" s="12"/>
      <c r="BF4038" s="12"/>
      <c r="BG4038" s="12"/>
      <c r="BH4038" s="12"/>
      <c r="BI4038" s="12"/>
      <c r="BJ4038" s="13"/>
      <c r="BK4038" s="13"/>
      <c r="BL4038" s="13"/>
      <c r="BM4038" s="13"/>
      <c r="BN4038" s="13"/>
    </row>
    <row r="4039" spans="1:66" x14ac:dyDescent="0.25">
      <c r="A4039" s="10"/>
      <c r="B4039" s="10"/>
      <c r="C4039" s="10"/>
      <c r="D4039" s="18"/>
      <c r="E4039" s="10"/>
      <c r="F4039" s="10"/>
      <c r="G4039" s="10"/>
      <c r="H4039" s="10"/>
      <c r="I4039" s="10"/>
      <c r="J4039" s="10"/>
      <c r="K4039" s="11"/>
      <c r="L4039" s="11"/>
      <c r="M4039" s="12"/>
      <c r="N4039" s="12"/>
      <c r="O4039" s="12"/>
      <c r="P4039" s="12"/>
      <c r="Q4039" s="12"/>
      <c r="R4039" s="12"/>
      <c r="S4039" s="12"/>
      <c r="T4039" s="12"/>
      <c r="U4039" s="12"/>
      <c r="V4039" s="12"/>
      <c r="W4039" s="12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2"/>
      <c r="AS4039" s="12"/>
      <c r="AT4039" s="12"/>
      <c r="AU4039" s="12"/>
      <c r="AV4039" s="12"/>
      <c r="AW4039" s="12"/>
      <c r="AX4039" s="12"/>
      <c r="AY4039" s="12"/>
      <c r="AZ4039" s="12"/>
      <c r="BA4039" s="12"/>
      <c r="BB4039" s="12"/>
      <c r="BC4039" s="12"/>
      <c r="BD4039" s="12"/>
      <c r="BE4039" s="12"/>
      <c r="BF4039" s="12"/>
      <c r="BG4039" s="12"/>
      <c r="BH4039" s="12"/>
      <c r="BI4039" s="12"/>
      <c r="BJ4039" s="13"/>
      <c r="BK4039" s="13"/>
      <c r="BL4039" s="13"/>
      <c r="BM4039" s="13"/>
      <c r="BN4039" s="13"/>
    </row>
    <row r="4040" spans="1:66" x14ac:dyDescent="0.25">
      <c r="A4040" s="10"/>
      <c r="B4040" s="10"/>
      <c r="C4040" s="10"/>
      <c r="D4040" s="18"/>
      <c r="E4040" s="10"/>
      <c r="F4040" s="10"/>
      <c r="G4040" s="10"/>
      <c r="H4040" s="10"/>
      <c r="I4040" s="10"/>
      <c r="J4040" s="10"/>
      <c r="K4040" s="11"/>
      <c r="L4040" s="11"/>
      <c r="M4040" s="12"/>
      <c r="N4040" s="12"/>
      <c r="O4040" s="12"/>
      <c r="P4040" s="12"/>
      <c r="Q4040" s="12"/>
      <c r="R4040" s="12"/>
      <c r="S4040" s="12"/>
      <c r="T4040" s="12"/>
      <c r="U4040" s="12"/>
      <c r="V4040" s="12"/>
      <c r="W4040" s="12"/>
      <c r="X4040" s="12"/>
      <c r="Y4040" s="12"/>
      <c r="Z4040" s="12"/>
      <c r="AA4040" s="12"/>
      <c r="AB4040" s="12"/>
      <c r="AC4040" s="12"/>
      <c r="AD4040" s="12"/>
      <c r="AE4040" s="12"/>
      <c r="AF4040" s="12"/>
      <c r="AG4040" s="12"/>
      <c r="AH4040" s="12"/>
      <c r="AI4040" s="12"/>
      <c r="AJ4040" s="12"/>
      <c r="AK4040" s="12"/>
      <c r="AL4040" s="12"/>
      <c r="AM4040" s="12"/>
      <c r="AN4040" s="12"/>
      <c r="AO4040" s="12"/>
      <c r="AP4040" s="12"/>
      <c r="AQ4040" s="12"/>
      <c r="AR4040" s="12"/>
      <c r="AS4040" s="12"/>
      <c r="AT4040" s="12"/>
      <c r="AU4040" s="12"/>
      <c r="AV4040" s="12"/>
      <c r="AW4040" s="12"/>
      <c r="AX4040" s="12"/>
      <c r="AY4040" s="12"/>
      <c r="AZ4040" s="12"/>
      <c r="BA4040" s="12"/>
      <c r="BB4040" s="12"/>
      <c r="BC4040" s="12"/>
      <c r="BD4040" s="12"/>
      <c r="BE4040" s="12"/>
      <c r="BF4040" s="12"/>
      <c r="BG4040" s="12"/>
      <c r="BH4040" s="12"/>
      <c r="BI4040" s="12"/>
      <c r="BJ4040" s="13"/>
      <c r="BK4040" s="13"/>
      <c r="BL4040" s="13"/>
      <c r="BM4040" s="13"/>
      <c r="BN4040" s="13"/>
    </row>
    <row r="4041" spans="1:66" x14ac:dyDescent="0.25">
      <c r="A4041" s="10"/>
      <c r="B4041" s="10"/>
      <c r="C4041" s="10"/>
      <c r="D4041" s="18"/>
      <c r="E4041" s="10"/>
      <c r="F4041" s="10"/>
      <c r="G4041" s="10"/>
      <c r="H4041" s="10"/>
      <c r="I4041" s="10"/>
      <c r="J4041" s="10"/>
      <c r="K4041" s="11"/>
      <c r="L4041" s="11"/>
      <c r="M4041" s="12"/>
      <c r="N4041" s="12"/>
      <c r="O4041" s="12"/>
      <c r="P4041" s="12"/>
      <c r="Q4041" s="12"/>
      <c r="R4041" s="12"/>
      <c r="S4041" s="12"/>
      <c r="T4041" s="12"/>
      <c r="U4041" s="12"/>
      <c r="V4041" s="12"/>
      <c r="W4041" s="12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2"/>
      <c r="AS4041" s="12"/>
      <c r="AT4041" s="12"/>
      <c r="AU4041" s="12"/>
      <c r="AV4041" s="12"/>
      <c r="AW4041" s="12"/>
      <c r="AX4041" s="12"/>
      <c r="AY4041" s="12"/>
      <c r="AZ4041" s="12"/>
      <c r="BA4041" s="12"/>
      <c r="BB4041" s="12"/>
      <c r="BC4041" s="12"/>
      <c r="BD4041" s="12"/>
      <c r="BE4041" s="12"/>
      <c r="BF4041" s="12"/>
      <c r="BG4041" s="12"/>
      <c r="BH4041" s="12"/>
      <c r="BI4041" s="12"/>
      <c r="BJ4041" s="13"/>
      <c r="BK4041" s="13"/>
      <c r="BL4041" s="13"/>
      <c r="BM4041" s="13"/>
      <c r="BN4041" s="13"/>
    </row>
    <row r="4042" spans="1:66" x14ac:dyDescent="0.25">
      <c r="A4042" s="10"/>
      <c r="B4042" s="10"/>
      <c r="C4042" s="10"/>
      <c r="D4042" s="18"/>
      <c r="E4042" s="10"/>
      <c r="F4042" s="10"/>
      <c r="G4042" s="10"/>
      <c r="H4042" s="10"/>
      <c r="I4042" s="10"/>
      <c r="J4042" s="10"/>
      <c r="K4042" s="11"/>
      <c r="L4042" s="11"/>
      <c r="M4042" s="12"/>
      <c r="N4042" s="12"/>
      <c r="O4042" s="12"/>
      <c r="P4042" s="12"/>
      <c r="Q4042" s="12"/>
      <c r="R4042" s="12"/>
      <c r="S4042" s="12"/>
      <c r="T4042" s="12"/>
      <c r="U4042" s="12"/>
      <c r="V4042" s="12"/>
      <c r="W4042" s="12"/>
      <c r="X4042" s="12"/>
      <c r="Y4042" s="12"/>
      <c r="Z4042" s="12"/>
      <c r="AA4042" s="12"/>
      <c r="AB4042" s="12"/>
      <c r="AC4042" s="12"/>
      <c r="AD4042" s="12"/>
      <c r="AE4042" s="12"/>
      <c r="AF4042" s="12"/>
      <c r="AG4042" s="12"/>
      <c r="AH4042" s="12"/>
      <c r="AI4042" s="12"/>
      <c r="AJ4042" s="12"/>
      <c r="AK4042" s="12"/>
      <c r="AL4042" s="12"/>
      <c r="AM4042" s="12"/>
      <c r="AN4042" s="12"/>
      <c r="AO4042" s="12"/>
      <c r="AP4042" s="12"/>
      <c r="AQ4042" s="12"/>
      <c r="AR4042" s="12"/>
      <c r="AS4042" s="12"/>
      <c r="AT4042" s="12"/>
      <c r="AU4042" s="12"/>
      <c r="AV4042" s="12"/>
      <c r="AW4042" s="12"/>
      <c r="AX4042" s="12"/>
      <c r="AY4042" s="12"/>
      <c r="AZ4042" s="12"/>
      <c r="BA4042" s="12"/>
      <c r="BB4042" s="12"/>
      <c r="BC4042" s="12"/>
      <c r="BD4042" s="12"/>
      <c r="BE4042" s="12"/>
      <c r="BF4042" s="12"/>
      <c r="BG4042" s="12"/>
      <c r="BH4042" s="12"/>
      <c r="BI4042" s="12"/>
      <c r="BJ4042" s="13"/>
      <c r="BK4042" s="13"/>
      <c r="BL4042" s="13"/>
      <c r="BM4042" s="13"/>
      <c r="BN4042" s="13"/>
    </row>
    <row r="4043" spans="1:66" x14ac:dyDescent="0.25">
      <c r="A4043" s="10"/>
      <c r="B4043" s="10"/>
      <c r="C4043" s="10"/>
      <c r="D4043" s="18"/>
      <c r="E4043" s="10"/>
      <c r="F4043" s="10"/>
      <c r="G4043" s="10"/>
      <c r="H4043" s="10"/>
      <c r="I4043" s="10"/>
      <c r="J4043" s="10"/>
      <c r="K4043" s="11"/>
      <c r="L4043" s="11"/>
      <c r="M4043" s="12"/>
      <c r="N4043" s="12"/>
      <c r="O4043" s="12"/>
      <c r="P4043" s="12"/>
      <c r="Q4043" s="12"/>
      <c r="R4043" s="12"/>
      <c r="S4043" s="12"/>
      <c r="T4043" s="12"/>
      <c r="U4043" s="12"/>
      <c r="V4043" s="12"/>
      <c r="W4043" s="12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2"/>
      <c r="AS4043" s="12"/>
      <c r="AT4043" s="12"/>
      <c r="AU4043" s="12"/>
      <c r="AV4043" s="12"/>
      <c r="AW4043" s="12"/>
      <c r="AX4043" s="12"/>
      <c r="AY4043" s="12"/>
      <c r="AZ4043" s="12"/>
      <c r="BA4043" s="12"/>
      <c r="BB4043" s="12"/>
      <c r="BC4043" s="12"/>
      <c r="BD4043" s="12"/>
      <c r="BE4043" s="12"/>
      <c r="BF4043" s="12"/>
      <c r="BG4043" s="12"/>
      <c r="BH4043" s="12"/>
      <c r="BI4043" s="12"/>
      <c r="BJ4043" s="13"/>
      <c r="BK4043" s="13"/>
      <c r="BL4043" s="13"/>
      <c r="BM4043" s="13"/>
      <c r="BN4043" s="13"/>
    </row>
    <row r="4044" spans="1:66" x14ac:dyDescent="0.25">
      <c r="A4044" s="10"/>
      <c r="B4044" s="10"/>
      <c r="C4044" s="10"/>
      <c r="D4044" s="18"/>
      <c r="E4044" s="10"/>
      <c r="F4044" s="10"/>
      <c r="G4044" s="10"/>
      <c r="H4044" s="10"/>
      <c r="I4044" s="10"/>
      <c r="J4044" s="10"/>
      <c r="K4044" s="11"/>
      <c r="L4044" s="11"/>
      <c r="M4044" s="12"/>
      <c r="N4044" s="12"/>
      <c r="O4044" s="12"/>
      <c r="P4044" s="12"/>
      <c r="Q4044" s="12"/>
      <c r="R4044" s="12"/>
      <c r="S4044" s="12"/>
      <c r="T4044" s="12"/>
      <c r="U4044" s="12"/>
      <c r="V4044" s="12"/>
      <c r="W4044" s="12"/>
      <c r="X4044" s="12"/>
      <c r="Y4044" s="12"/>
      <c r="Z4044" s="12"/>
      <c r="AA4044" s="12"/>
      <c r="AB4044" s="12"/>
      <c r="AC4044" s="12"/>
      <c r="AD4044" s="12"/>
      <c r="AE4044" s="12"/>
      <c r="AF4044" s="12"/>
      <c r="AG4044" s="12"/>
      <c r="AH4044" s="12"/>
      <c r="AI4044" s="12"/>
      <c r="AJ4044" s="12"/>
      <c r="AK4044" s="12"/>
      <c r="AL4044" s="12"/>
      <c r="AM4044" s="12"/>
      <c r="AN4044" s="12"/>
      <c r="AO4044" s="12"/>
      <c r="AP4044" s="12"/>
      <c r="AQ4044" s="12"/>
      <c r="AR4044" s="12"/>
      <c r="AS4044" s="12"/>
      <c r="AT4044" s="12"/>
      <c r="AU4044" s="12"/>
      <c r="AV4044" s="12"/>
      <c r="AW4044" s="12"/>
      <c r="AX4044" s="12"/>
      <c r="AY4044" s="12"/>
      <c r="AZ4044" s="12"/>
      <c r="BA4044" s="12"/>
      <c r="BB4044" s="12"/>
      <c r="BC4044" s="12"/>
      <c r="BD4044" s="12"/>
      <c r="BE4044" s="12"/>
      <c r="BF4044" s="12"/>
      <c r="BG4044" s="12"/>
      <c r="BH4044" s="12"/>
      <c r="BI4044" s="12"/>
      <c r="BJ4044" s="13"/>
      <c r="BK4044" s="13"/>
      <c r="BL4044" s="13"/>
      <c r="BM4044" s="13"/>
      <c r="BN4044" s="13"/>
    </row>
    <row r="4045" spans="1:66" x14ac:dyDescent="0.25">
      <c r="A4045" s="10"/>
      <c r="B4045" s="10"/>
      <c r="C4045" s="10"/>
      <c r="D4045" s="18"/>
      <c r="E4045" s="10"/>
      <c r="F4045" s="10"/>
      <c r="G4045" s="10"/>
      <c r="H4045" s="10"/>
      <c r="I4045" s="10"/>
      <c r="J4045" s="10"/>
      <c r="K4045" s="11"/>
      <c r="L4045" s="11"/>
      <c r="M4045" s="12"/>
      <c r="N4045" s="12"/>
      <c r="O4045" s="12"/>
      <c r="P4045" s="12"/>
      <c r="Q4045" s="12"/>
      <c r="R4045" s="12"/>
      <c r="S4045" s="12"/>
      <c r="T4045" s="12"/>
      <c r="U4045" s="12"/>
      <c r="V4045" s="12"/>
      <c r="W4045" s="12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2"/>
      <c r="AS4045" s="12"/>
      <c r="AT4045" s="12"/>
      <c r="AU4045" s="12"/>
      <c r="AV4045" s="12"/>
      <c r="AW4045" s="12"/>
      <c r="AX4045" s="12"/>
      <c r="AY4045" s="12"/>
      <c r="AZ4045" s="12"/>
      <c r="BA4045" s="12"/>
      <c r="BB4045" s="12"/>
      <c r="BC4045" s="12"/>
      <c r="BD4045" s="12"/>
      <c r="BE4045" s="12"/>
      <c r="BF4045" s="12"/>
      <c r="BG4045" s="12"/>
      <c r="BH4045" s="12"/>
      <c r="BI4045" s="12"/>
      <c r="BJ4045" s="13"/>
      <c r="BK4045" s="13"/>
      <c r="BL4045" s="13"/>
      <c r="BM4045" s="13"/>
      <c r="BN4045" s="13"/>
    </row>
    <row r="4046" spans="1:66" x14ac:dyDescent="0.25">
      <c r="A4046" s="10"/>
      <c r="B4046" s="10"/>
      <c r="C4046" s="10"/>
      <c r="D4046" s="18"/>
      <c r="E4046" s="10"/>
      <c r="F4046" s="10"/>
      <c r="G4046" s="10"/>
      <c r="H4046" s="10"/>
      <c r="I4046" s="10"/>
      <c r="J4046" s="10"/>
      <c r="K4046" s="11"/>
      <c r="L4046" s="11"/>
      <c r="M4046" s="12"/>
      <c r="N4046" s="12"/>
      <c r="O4046" s="12"/>
      <c r="P4046" s="12"/>
      <c r="Q4046" s="12"/>
      <c r="R4046" s="12"/>
      <c r="S4046" s="12"/>
      <c r="T4046" s="12"/>
      <c r="U4046" s="12"/>
      <c r="V4046" s="12"/>
      <c r="W4046" s="12"/>
      <c r="X4046" s="12"/>
      <c r="Y4046" s="12"/>
      <c r="Z4046" s="12"/>
      <c r="AA4046" s="12"/>
      <c r="AB4046" s="12"/>
      <c r="AC4046" s="12"/>
      <c r="AD4046" s="12"/>
      <c r="AE4046" s="12"/>
      <c r="AF4046" s="12"/>
      <c r="AG4046" s="12"/>
      <c r="AH4046" s="12"/>
      <c r="AI4046" s="12"/>
      <c r="AJ4046" s="12"/>
      <c r="AK4046" s="12"/>
      <c r="AL4046" s="12"/>
      <c r="AM4046" s="12"/>
      <c r="AN4046" s="12"/>
      <c r="AO4046" s="12"/>
      <c r="AP4046" s="12"/>
      <c r="AQ4046" s="12"/>
      <c r="AR4046" s="12"/>
      <c r="AS4046" s="12"/>
      <c r="AT4046" s="12"/>
      <c r="AU4046" s="12"/>
      <c r="AV4046" s="12"/>
      <c r="AW4046" s="12"/>
      <c r="AX4046" s="12"/>
      <c r="AY4046" s="12"/>
      <c r="AZ4046" s="12"/>
      <c r="BA4046" s="12"/>
      <c r="BB4046" s="12"/>
      <c r="BC4046" s="12"/>
      <c r="BD4046" s="12"/>
      <c r="BE4046" s="12"/>
      <c r="BF4046" s="12"/>
      <c r="BG4046" s="12"/>
      <c r="BH4046" s="12"/>
      <c r="BI4046" s="12"/>
      <c r="BJ4046" s="13"/>
      <c r="BK4046" s="13"/>
      <c r="BL4046" s="13"/>
      <c r="BM4046" s="13"/>
      <c r="BN4046" s="13"/>
    </row>
    <row r="4047" spans="1:66" x14ac:dyDescent="0.25">
      <c r="A4047" s="10"/>
      <c r="B4047" s="10"/>
      <c r="C4047" s="10"/>
      <c r="D4047" s="18"/>
      <c r="E4047" s="10"/>
      <c r="F4047" s="10"/>
      <c r="G4047" s="10"/>
      <c r="H4047" s="10"/>
      <c r="I4047" s="10"/>
      <c r="J4047" s="10"/>
      <c r="K4047" s="11"/>
      <c r="L4047" s="11"/>
      <c r="M4047" s="12"/>
      <c r="N4047" s="12"/>
      <c r="O4047" s="12"/>
      <c r="P4047" s="12"/>
      <c r="Q4047" s="12"/>
      <c r="R4047" s="12"/>
      <c r="S4047" s="12"/>
      <c r="T4047" s="12"/>
      <c r="U4047" s="12"/>
      <c r="V4047" s="12"/>
      <c r="W4047" s="12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2"/>
      <c r="AS4047" s="12"/>
      <c r="AT4047" s="12"/>
      <c r="AU4047" s="12"/>
      <c r="AV4047" s="12"/>
      <c r="AW4047" s="12"/>
      <c r="AX4047" s="12"/>
      <c r="AY4047" s="12"/>
      <c r="AZ4047" s="12"/>
      <c r="BA4047" s="12"/>
      <c r="BB4047" s="12"/>
      <c r="BC4047" s="12"/>
      <c r="BD4047" s="12"/>
      <c r="BE4047" s="12"/>
      <c r="BF4047" s="12"/>
      <c r="BG4047" s="12"/>
      <c r="BH4047" s="12"/>
      <c r="BI4047" s="12"/>
      <c r="BJ4047" s="13"/>
      <c r="BK4047" s="13"/>
      <c r="BL4047" s="13"/>
      <c r="BM4047" s="13"/>
      <c r="BN4047" s="13"/>
    </row>
    <row r="4048" spans="1:66" x14ac:dyDescent="0.25">
      <c r="A4048" s="10"/>
      <c r="B4048" s="10"/>
      <c r="C4048" s="10"/>
      <c r="D4048" s="18"/>
      <c r="E4048" s="10"/>
      <c r="F4048" s="10"/>
      <c r="G4048" s="10"/>
      <c r="H4048" s="10"/>
      <c r="I4048" s="10"/>
      <c r="J4048" s="10"/>
      <c r="K4048" s="11"/>
      <c r="L4048" s="11"/>
      <c r="M4048" s="12"/>
      <c r="N4048" s="12"/>
      <c r="O4048" s="12"/>
      <c r="P4048" s="12"/>
      <c r="Q4048" s="12"/>
      <c r="R4048" s="12"/>
      <c r="S4048" s="12"/>
      <c r="T4048" s="12"/>
      <c r="U4048" s="12"/>
      <c r="V4048" s="12"/>
      <c r="W4048" s="12"/>
      <c r="X4048" s="12"/>
      <c r="Y4048" s="12"/>
      <c r="Z4048" s="12"/>
      <c r="AA4048" s="12"/>
      <c r="AB4048" s="12"/>
      <c r="AC4048" s="12"/>
      <c r="AD4048" s="12"/>
      <c r="AE4048" s="12"/>
      <c r="AF4048" s="12"/>
      <c r="AG4048" s="12"/>
      <c r="AH4048" s="12"/>
      <c r="AI4048" s="12"/>
      <c r="AJ4048" s="12"/>
      <c r="AK4048" s="12"/>
      <c r="AL4048" s="12"/>
      <c r="AM4048" s="12"/>
      <c r="AN4048" s="12"/>
      <c r="AO4048" s="12"/>
      <c r="AP4048" s="12"/>
      <c r="AQ4048" s="12"/>
      <c r="AR4048" s="12"/>
      <c r="AS4048" s="12"/>
      <c r="AT4048" s="12"/>
      <c r="AU4048" s="12"/>
      <c r="AV4048" s="12"/>
      <c r="AW4048" s="12"/>
      <c r="AX4048" s="12"/>
      <c r="AY4048" s="12"/>
      <c r="AZ4048" s="12"/>
      <c r="BA4048" s="12"/>
      <c r="BB4048" s="12"/>
      <c r="BC4048" s="12"/>
      <c r="BD4048" s="12"/>
      <c r="BE4048" s="12"/>
      <c r="BF4048" s="12"/>
      <c r="BG4048" s="12"/>
      <c r="BH4048" s="12"/>
      <c r="BI4048" s="12"/>
      <c r="BJ4048" s="13"/>
      <c r="BK4048" s="13"/>
      <c r="BL4048" s="13"/>
      <c r="BM4048" s="13"/>
      <c r="BN4048" s="13"/>
    </row>
    <row r="4049" spans="1:66" x14ac:dyDescent="0.25">
      <c r="A4049" s="10"/>
      <c r="B4049" s="10"/>
      <c r="C4049" s="10"/>
      <c r="D4049" s="18"/>
      <c r="E4049" s="10"/>
      <c r="F4049" s="10"/>
      <c r="G4049" s="10"/>
      <c r="H4049" s="10"/>
      <c r="I4049" s="10"/>
      <c r="J4049" s="10"/>
      <c r="K4049" s="11"/>
      <c r="L4049" s="11"/>
      <c r="M4049" s="12"/>
      <c r="N4049" s="12"/>
      <c r="O4049" s="12"/>
      <c r="P4049" s="12"/>
      <c r="Q4049" s="12"/>
      <c r="R4049" s="12"/>
      <c r="S4049" s="12"/>
      <c r="T4049" s="12"/>
      <c r="U4049" s="12"/>
      <c r="V4049" s="12"/>
      <c r="W4049" s="12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2"/>
      <c r="AS4049" s="12"/>
      <c r="AT4049" s="12"/>
      <c r="AU4049" s="12"/>
      <c r="AV4049" s="12"/>
      <c r="AW4049" s="12"/>
      <c r="AX4049" s="12"/>
      <c r="AY4049" s="12"/>
      <c r="AZ4049" s="12"/>
      <c r="BA4049" s="12"/>
      <c r="BB4049" s="12"/>
      <c r="BC4049" s="12"/>
      <c r="BD4049" s="12"/>
      <c r="BE4049" s="12"/>
      <c r="BF4049" s="12"/>
      <c r="BG4049" s="12"/>
      <c r="BH4049" s="12"/>
      <c r="BI4049" s="12"/>
      <c r="BJ4049" s="13"/>
      <c r="BK4049" s="13"/>
      <c r="BL4049" s="13"/>
      <c r="BM4049" s="13"/>
      <c r="BN4049" s="13"/>
    </row>
    <row r="4050" spans="1:66" x14ac:dyDescent="0.25">
      <c r="A4050" s="10"/>
      <c r="B4050" s="10"/>
      <c r="C4050" s="10"/>
      <c r="D4050" s="18"/>
      <c r="E4050" s="10"/>
      <c r="F4050" s="10"/>
      <c r="G4050" s="10"/>
      <c r="H4050" s="10"/>
      <c r="I4050" s="10"/>
      <c r="J4050" s="10"/>
      <c r="K4050" s="11"/>
      <c r="L4050" s="11"/>
      <c r="M4050" s="12"/>
      <c r="N4050" s="12"/>
      <c r="O4050" s="12"/>
      <c r="P4050" s="12"/>
      <c r="Q4050" s="12"/>
      <c r="R4050" s="12"/>
      <c r="S4050" s="12"/>
      <c r="T4050" s="12"/>
      <c r="U4050" s="12"/>
      <c r="V4050" s="12"/>
      <c r="W4050" s="12"/>
      <c r="X4050" s="12"/>
      <c r="Y4050" s="12"/>
      <c r="Z4050" s="12"/>
      <c r="AA4050" s="12"/>
      <c r="AB4050" s="12"/>
      <c r="AC4050" s="12"/>
      <c r="AD4050" s="12"/>
      <c r="AE4050" s="12"/>
      <c r="AF4050" s="12"/>
      <c r="AG4050" s="12"/>
      <c r="AH4050" s="12"/>
      <c r="AI4050" s="12"/>
      <c r="AJ4050" s="12"/>
      <c r="AK4050" s="12"/>
      <c r="AL4050" s="12"/>
      <c r="AM4050" s="12"/>
      <c r="AN4050" s="12"/>
      <c r="AO4050" s="12"/>
      <c r="AP4050" s="12"/>
      <c r="AQ4050" s="12"/>
      <c r="AR4050" s="12"/>
      <c r="AS4050" s="12"/>
      <c r="AT4050" s="12"/>
      <c r="AU4050" s="12"/>
      <c r="AV4050" s="12"/>
      <c r="AW4050" s="12"/>
      <c r="AX4050" s="12"/>
      <c r="AY4050" s="12"/>
      <c r="AZ4050" s="12"/>
      <c r="BA4050" s="12"/>
      <c r="BB4050" s="12"/>
      <c r="BC4050" s="12"/>
      <c r="BD4050" s="12"/>
      <c r="BE4050" s="12"/>
      <c r="BF4050" s="12"/>
      <c r="BG4050" s="12"/>
      <c r="BH4050" s="12"/>
      <c r="BI4050" s="12"/>
      <c r="BJ4050" s="13"/>
      <c r="BK4050" s="13"/>
      <c r="BL4050" s="13"/>
      <c r="BM4050" s="13"/>
      <c r="BN4050" s="13"/>
    </row>
    <row r="4051" spans="1:66" x14ac:dyDescent="0.25">
      <c r="A4051" s="10"/>
      <c r="B4051" s="10"/>
      <c r="C4051" s="10"/>
      <c r="D4051" s="18"/>
      <c r="E4051" s="10"/>
      <c r="F4051" s="10"/>
      <c r="G4051" s="10"/>
      <c r="H4051" s="10"/>
      <c r="I4051" s="10"/>
      <c r="J4051" s="10"/>
      <c r="K4051" s="11"/>
      <c r="L4051" s="11"/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2"/>
      <c r="AS4051" s="12"/>
      <c r="AT4051" s="12"/>
      <c r="AU4051" s="12"/>
      <c r="AV4051" s="12"/>
      <c r="AW4051" s="12"/>
      <c r="AX4051" s="12"/>
      <c r="AY4051" s="12"/>
      <c r="AZ4051" s="12"/>
      <c r="BA4051" s="12"/>
      <c r="BB4051" s="12"/>
      <c r="BC4051" s="12"/>
      <c r="BD4051" s="12"/>
      <c r="BE4051" s="12"/>
      <c r="BF4051" s="12"/>
      <c r="BG4051" s="12"/>
      <c r="BH4051" s="12"/>
      <c r="BI4051" s="12"/>
      <c r="BJ4051" s="13"/>
      <c r="BK4051" s="13"/>
      <c r="BL4051" s="13"/>
      <c r="BM4051" s="13"/>
      <c r="BN4051" s="13"/>
    </row>
    <row r="4052" spans="1:66" x14ac:dyDescent="0.25">
      <c r="A4052" s="10"/>
      <c r="B4052" s="10"/>
      <c r="C4052" s="10"/>
      <c r="D4052" s="18"/>
      <c r="E4052" s="10"/>
      <c r="F4052" s="10"/>
      <c r="G4052" s="10"/>
      <c r="H4052" s="10"/>
      <c r="I4052" s="10"/>
      <c r="J4052" s="10"/>
      <c r="K4052" s="11"/>
      <c r="L4052" s="11"/>
      <c r="M4052" s="12"/>
      <c r="N4052" s="12"/>
      <c r="O4052" s="12"/>
      <c r="P4052" s="12"/>
      <c r="Q4052" s="12"/>
      <c r="R4052" s="12"/>
      <c r="S4052" s="12"/>
      <c r="T4052" s="12"/>
      <c r="U4052" s="12"/>
      <c r="V4052" s="12"/>
      <c r="W4052" s="12"/>
      <c r="X4052" s="12"/>
      <c r="Y4052" s="12"/>
      <c r="Z4052" s="12"/>
      <c r="AA4052" s="12"/>
      <c r="AB4052" s="12"/>
      <c r="AC4052" s="12"/>
      <c r="AD4052" s="12"/>
      <c r="AE4052" s="12"/>
      <c r="AF4052" s="12"/>
      <c r="AG4052" s="12"/>
      <c r="AH4052" s="12"/>
      <c r="AI4052" s="12"/>
      <c r="AJ4052" s="12"/>
      <c r="AK4052" s="12"/>
      <c r="AL4052" s="12"/>
      <c r="AM4052" s="12"/>
      <c r="AN4052" s="12"/>
      <c r="AO4052" s="12"/>
      <c r="AP4052" s="12"/>
      <c r="AQ4052" s="12"/>
      <c r="AR4052" s="12"/>
      <c r="AS4052" s="12"/>
      <c r="AT4052" s="12"/>
      <c r="AU4052" s="12"/>
      <c r="AV4052" s="12"/>
      <c r="AW4052" s="12"/>
      <c r="AX4052" s="12"/>
      <c r="AY4052" s="12"/>
      <c r="AZ4052" s="12"/>
      <c r="BA4052" s="12"/>
      <c r="BB4052" s="12"/>
      <c r="BC4052" s="12"/>
      <c r="BD4052" s="12"/>
      <c r="BE4052" s="12"/>
      <c r="BF4052" s="12"/>
      <c r="BG4052" s="12"/>
      <c r="BH4052" s="12"/>
      <c r="BI4052" s="12"/>
      <c r="BJ4052" s="13"/>
      <c r="BK4052" s="13"/>
      <c r="BL4052" s="13"/>
      <c r="BM4052" s="13"/>
      <c r="BN4052" s="13"/>
    </row>
    <row r="4053" spans="1:66" x14ac:dyDescent="0.25">
      <c r="A4053" s="10"/>
      <c r="B4053" s="10"/>
      <c r="C4053" s="10"/>
      <c r="D4053" s="18"/>
      <c r="E4053" s="10"/>
      <c r="F4053" s="10"/>
      <c r="G4053" s="10"/>
      <c r="H4053" s="10"/>
      <c r="I4053" s="10"/>
      <c r="J4053" s="10"/>
      <c r="K4053" s="11"/>
      <c r="L4053" s="11"/>
      <c r="M4053" s="12"/>
      <c r="N4053" s="12"/>
      <c r="O4053" s="12"/>
      <c r="P4053" s="12"/>
      <c r="Q4053" s="12"/>
      <c r="R4053" s="12"/>
      <c r="S4053" s="12"/>
      <c r="T4053" s="12"/>
      <c r="U4053" s="12"/>
      <c r="V4053" s="12"/>
      <c r="W4053" s="12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2"/>
      <c r="AS4053" s="12"/>
      <c r="AT4053" s="12"/>
      <c r="AU4053" s="12"/>
      <c r="AV4053" s="12"/>
      <c r="AW4053" s="12"/>
      <c r="AX4053" s="12"/>
      <c r="AY4053" s="12"/>
      <c r="AZ4053" s="12"/>
      <c r="BA4053" s="12"/>
      <c r="BB4053" s="12"/>
      <c r="BC4053" s="12"/>
      <c r="BD4053" s="12"/>
      <c r="BE4053" s="12"/>
      <c r="BF4053" s="12"/>
      <c r="BG4053" s="12"/>
      <c r="BH4053" s="12"/>
      <c r="BI4053" s="12"/>
      <c r="BJ4053" s="13"/>
      <c r="BK4053" s="13"/>
      <c r="BL4053" s="13"/>
      <c r="BM4053" s="13"/>
      <c r="BN4053" s="13"/>
    </row>
    <row r="4054" spans="1:66" x14ac:dyDescent="0.25">
      <c r="A4054" s="10"/>
      <c r="B4054" s="10"/>
      <c r="C4054" s="10"/>
      <c r="D4054" s="18"/>
      <c r="E4054" s="10"/>
      <c r="F4054" s="10"/>
      <c r="G4054" s="10"/>
      <c r="H4054" s="10"/>
      <c r="I4054" s="10"/>
      <c r="J4054" s="10"/>
      <c r="K4054" s="11"/>
      <c r="L4054" s="11"/>
      <c r="M4054" s="12"/>
      <c r="N4054" s="12"/>
      <c r="O4054" s="12"/>
      <c r="P4054" s="12"/>
      <c r="Q4054" s="12"/>
      <c r="R4054" s="12"/>
      <c r="S4054" s="12"/>
      <c r="T4054" s="12"/>
      <c r="U4054" s="12"/>
      <c r="V4054" s="12"/>
      <c r="W4054" s="12"/>
      <c r="X4054" s="12"/>
      <c r="Y4054" s="12"/>
      <c r="Z4054" s="12"/>
      <c r="AA4054" s="12"/>
      <c r="AB4054" s="12"/>
      <c r="AC4054" s="12"/>
      <c r="AD4054" s="12"/>
      <c r="AE4054" s="12"/>
      <c r="AF4054" s="12"/>
      <c r="AG4054" s="12"/>
      <c r="AH4054" s="12"/>
      <c r="AI4054" s="12"/>
      <c r="AJ4054" s="12"/>
      <c r="AK4054" s="12"/>
      <c r="AL4054" s="12"/>
      <c r="AM4054" s="12"/>
      <c r="AN4054" s="12"/>
      <c r="AO4054" s="12"/>
      <c r="AP4054" s="12"/>
      <c r="AQ4054" s="12"/>
      <c r="AR4054" s="12"/>
      <c r="AS4054" s="12"/>
      <c r="AT4054" s="12"/>
      <c r="AU4054" s="12"/>
      <c r="AV4054" s="12"/>
      <c r="AW4054" s="12"/>
      <c r="AX4054" s="12"/>
      <c r="AY4054" s="12"/>
      <c r="AZ4054" s="12"/>
      <c r="BA4054" s="12"/>
      <c r="BB4054" s="12"/>
      <c r="BC4054" s="12"/>
      <c r="BD4054" s="12"/>
      <c r="BE4054" s="12"/>
      <c r="BF4054" s="12"/>
      <c r="BG4054" s="12"/>
      <c r="BH4054" s="12"/>
      <c r="BI4054" s="12"/>
      <c r="BJ4054" s="13"/>
      <c r="BK4054" s="13"/>
      <c r="BL4054" s="13"/>
      <c r="BM4054" s="13"/>
      <c r="BN4054" s="13"/>
    </row>
    <row r="4055" spans="1:66" x14ac:dyDescent="0.25">
      <c r="A4055" s="10"/>
      <c r="B4055" s="10"/>
      <c r="C4055" s="10"/>
      <c r="D4055" s="18"/>
      <c r="E4055" s="10"/>
      <c r="F4055" s="10"/>
      <c r="G4055" s="10"/>
      <c r="H4055" s="10"/>
      <c r="I4055" s="10"/>
      <c r="J4055" s="10"/>
      <c r="K4055" s="11"/>
      <c r="L4055" s="11"/>
      <c r="M4055" s="12"/>
      <c r="N4055" s="12"/>
      <c r="O4055" s="12"/>
      <c r="P4055" s="12"/>
      <c r="Q4055" s="12"/>
      <c r="R4055" s="12"/>
      <c r="S4055" s="12"/>
      <c r="T4055" s="12"/>
      <c r="U4055" s="12"/>
      <c r="V4055" s="12"/>
      <c r="W4055" s="12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2"/>
      <c r="AS4055" s="12"/>
      <c r="AT4055" s="12"/>
      <c r="AU4055" s="12"/>
      <c r="AV4055" s="12"/>
      <c r="AW4055" s="12"/>
      <c r="AX4055" s="12"/>
      <c r="AY4055" s="12"/>
      <c r="AZ4055" s="12"/>
      <c r="BA4055" s="12"/>
      <c r="BB4055" s="12"/>
      <c r="BC4055" s="12"/>
      <c r="BD4055" s="12"/>
      <c r="BE4055" s="12"/>
      <c r="BF4055" s="12"/>
      <c r="BG4055" s="12"/>
      <c r="BH4055" s="12"/>
      <c r="BI4055" s="12"/>
      <c r="BJ4055" s="13"/>
      <c r="BK4055" s="13"/>
      <c r="BL4055" s="13"/>
      <c r="BM4055" s="13"/>
      <c r="BN4055" s="13"/>
    </row>
    <row r="4056" spans="1:66" x14ac:dyDescent="0.25">
      <c r="A4056" s="10"/>
      <c r="B4056" s="10"/>
      <c r="C4056" s="10"/>
      <c r="D4056" s="18"/>
      <c r="E4056" s="10"/>
      <c r="F4056" s="10"/>
      <c r="G4056" s="10"/>
      <c r="H4056" s="10"/>
      <c r="I4056" s="10"/>
      <c r="J4056" s="10"/>
      <c r="K4056" s="11"/>
      <c r="L4056" s="11"/>
      <c r="M4056" s="12"/>
      <c r="N4056" s="12"/>
      <c r="O4056" s="12"/>
      <c r="P4056" s="12"/>
      <c r="Q4056" s="12"/>
      <c r="R4056" s="12"/>
      <c r="S4056" s="12"/>
      <c r="T4056" s="12"/>
      <c r="U4056" s="12"/>
      <c r="V4056" s="12"/>
      <c r="W4056" s="12"/>
      <c r="X4056" s="12"/>
      <c r="Y4056" s="12"/>
      <c r="Z4056" s="12"/>
      <c r="AA4056" s="12"/>
      <c r="AB4056" s="12"/>
      <c r="AC4056" s="12"/>
      <c r="AD4056" s="12"/>
      <c r="AE4056" s="12"/>
      <c r="AF4056" s="12"/>
      <c r="AG4056" s="12"/>
      <c r="AH4056" s="12"/>
      <c r="AI4056" s="12"/>
      <c r="AJ4056" s="12"/>
      <c r="AK4056" s="12"/>
      <c r="AL4056" s="12"/>
      <c r="AM4056" s="12"/>
      <c r="AN4056" s="12"/>
      <c r="AO4056" s="12"/>
      <c r="AP4056" s="12"/>
      <c r="AQ4056" s="12"/>
      <c r="AR4056" s="12"/>
      <c r="AS4056" s="12"/>
      <c r="AT4056" s="12"/>
      <c r="AU4056" s="12"/>
      <c r="AV4056" s="12"/>
      <c r="AW4056" s="12"/>
      <c r="AX4056" s="12"/>
      <c r="AY4056" s="12"/>
      <c r="AZ4056" s="12"/>
      <c r="BA4056" s="12"/>
      <c r="BB4056" s="12"/>
      <c r="BC4056" s="12"/>
      <c r="BD4056" s="12"/>
      <c r="BE4056" s="12"/>
      <c r="BF4056" s="12"/>
      <c r="BG4056" s="12"/>
      <c r="BH4056" s="12"/>
      <c r="BI4056" s="12"/>
      <c r="BJ4056" s="13"/>
      <c r="BK4056" s="13"/>
      <c r="BL4056" s="13"/>
      <c r="BM4056" s="13"/>
      <c r="BN4056" s="13"/>
    </row>
    <row r="4057" spans="1:66" x14ac:dyDescent="0.25">
      <c r="A4057" s="10"/>
      <c r="B4057" s="10"/>
      <c r="C4057" s="10"/>
      <c r="D4057" s="18"/>
      <c r="E4057" s="10"/>
      <c r="F4057" s="10"/>
      <c r="G4057" s="10"/>
      <c r="H4057" s="10"/>
      <c r="I4057" s="10"/>
      <c r="J4057" s="10"/>
      <c r="K4057" s="11"/>
      <c r="L4057" s="11"/>
      <c r="M4057" s="12"/>
      <c r="N4057" s="12"/>
      <c r="O4057" s="12"/>
      <c r="P4057" s="12"/>
      <c r="Q4057" s="12"/>
      <c r="R4057" s="12"/>
      <c r="S4057" s="12"/>
      <c r="T4057" s="12"/>
      <c r="U4057" s="12"/>
      <c r="V4057" s="12"/>
      <c r="W4057" s="12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2"/>
      <c r="AS4057" s="12"/>
      <c r="AT4057" s="12"/>
      <c r="AU4057" s="12"/>
      <c r="AV4057" s="12"/>
      <c r="AW4057" s="12"/>
      <c r="AX4057" s="12"/>
      <c r="AY4057" s="12"/>
      <c r="AZ4057" s="12"/>
      <c r="BA4057" s="12"/>
      <c r="BB4057" s="12"/>
      <c r="BC4057" s="12"/>
      <c r="BD4057" s="12"/>
      <c r="BE4057" s="12"/>
      <c r="BF4057" s="12"/>
      <c r="BG4057" s="12"/>
      <c r="BH4057" s="12"/>
      <c r="BI4057" s="12"/>
      <c r="BJ4057" s="13"/>
      <c r="BK4057" s="13"/>
      <c r="BL4057" s="13"/>
      <c r="BM4057" s="13"/>
      <c r="BN4057" s="13"/>
    </row>
    <row r="4058" spans="1:66" x14ac:dyDescent="0.25">
      <c r="A4058" s="10"/>
      <c r="B4058" s="10"/>
      <c r="C4058" s="10"/>
      <c r="D4058" s="18"/>
      <c r="E4058" s="10"/>
      <c r="F4058" s="10"/>
      <c r="G4058" s="10"/>
      <c r="H4058" s="10"/>
      <c r="I4058" s="10"/>
      <c r="J4058" s="10"/>
      <c r="K4058" s="11"/>
      <c r="L4058" s="11"/>
      <c r="M4058" s="12"/>
      <c r="N4058" s="12"/>
      <c r="O4058" s="12"/>
      <c r="P4058" s="12"/>
      <c r="Q4058" s="12"/>
      <c r="R4058" s="12"/>
      <c r="S4058" s="12"/>
      <c r="T4058" s="12"/>
      <c r="U4058" s="12"/>
      <c r="V4058" s="12"/>
      <c r="W4058" s="12"/>
      <c r="X4058" s="12"/>
      <c r="Y4058" s="12"/>
      <c r="Z4058" s="12"/>
      <c r="AA4058" s="12"/>
      <c r="AB4058" s="12"/>
      <c r="AC4058" s="12"/>
      <c r="AD4058" s="12"/>
      <c r="AE4058" s="12"/>
      <c r="AF4058" s="12"/>
      <c r="AG4058" s="12"/>
      <c r="AH4058" s="12"/>
      <c r="AI4058" s="12"/>
      <c r="AJ4058" s="12"/>
      <c r="AK4058" s="12"/>
      <c r="AL4058" s="12"/>
      <c r="AM4058" s="12"/>
      <c r="AN4058" s="12"/>
      <c r="AO4058" s="12"/>
      <c r="AP4058" s="12"/>
      <c r="AQ4058" s="12"/>
      <c r="AR4058" s="12"/>
      <c r="AS4058" s="12"/>
      <c r="AT4058" s="12"/>
      <c r="AU4058" s="12"/>
      <c r="AV4058" s="12"/>
      <c r="AW4058" s="12"/>
      <c r="AX4058" s="12"/>
      <c r="AY4058" s="12"/>
      <c r="AZ4058" s="12"/>
      <c r="BA4058" s="12"/>
      <c r="BB4058" s="12"/>
      <c r="BC4058" s="12"/>
      <c r="BD4058" s="12"/>
      <c r="BE4058" s="12"/>
      <c r="BF4058" s="12"/>
      <c r="BG4058" s="12"/>
      <c r="BH4058" s="12"/>
      <c r="BI4058" s="12"/>
      <c r="BJ4058" s="13"/>
      <c r="BK4058" s="13"/>
      <c r="BL4058" s="13"/>
      <c r="BM4058" s="13"/>
      <c r="BN4058" s="13"/>
    </row>
    <row r="4059" spans="1:66" x14ac:dyDescent="0.25">
      <c r="A4059" s="10"/>
      <c r="B4059" s="10"/>
      <c r="C4059" s="10"/>
      <c r="D4059" s="18"/>
      <c r="E4059" s="10"/>
      <c r="F4059" s="10"/>
      <c r="G4059" s="10"/>
      <c r="H4059" s="10"/>
      <c r="I4059" s="10"/>
      <c r="J4059" s="10"/>
      <c r="K4059" s="11"/>
      <c r="L4059" s="11"/>
      <c r="M4059" s="12"/>
      <c r="N4059" s="12"/>
      <c r="O4059" s="12"/>
      <c r="P4059" s="12"/>
      <c r="Q4059" s="12"/>
      <c r="R4059" s="12"/>
      <c r="S4059" s="12"/>
      <c r="T4059" s="12"/>
      <c r="U4059" s="12"/>
      <c r="V4059" s="12"/>
      <c r="W4059" s="12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2"/>
      <c r="AS4059" s="12"/>
      <c r="AT4059" s="12"/>
      <c r="AU4059" s="12"/>
      <c r="AV4059" s="12"/>
      <c r="AW4059" s="12"/>
      <c r="AX4059" s="12"/>
      <c r="AY4059" s="12"/>
      <c r="AZ4059" s="12"/>
      <c r="BA4059" s="12"/>
      <c r="BB4059" s="12"/>
      <c r="BC4059" s="12"/>
      <c r="BD4059" s="12"/>
      <c r="BE4059" s="12"/>
      <c r="BF4059" s="12"/>
      <c r="BG4059" s="12"/>
      <c r="BH4059" s="12"/>
      <c r="BI4059" s="12"/>
      <c r="BJ4059" s="13"/>
      <c r="BK4059" s="13"/>
      <c r="BL4059" s="13"/>
      <c r="BM4059" s="13"/>
      <c r="BN4059" s="13"/>
    </row>
    <row r="4060" spans="1:66" x14ac:dyDescent="0.25">
      <c r="A4060" s="10"/>
      <c r="B4060" s="10"/>
      <c r="C4060" s="10"/>
      <c r="D4060" s="18"/>
      <c r="E4060" s="10"/>
      <c r="F4060" s="10"/>
      <c r="G4060" s="10"/>
      <c r="H4060" s="10"/>
      <c r="I4060" s="10"/>
      <c r="J4060" s="10"/>
      <c r="K4060" s="11"/>
      <c r="L4060" s="11"/>
      <c r="M4060" s="12"/>
      <c r="N4060" s="12"/>
      <c r="O4060" s="12"/>
      <c r="P4060" s="12"/>
      <c r="Q4060" s="12"/>
      <c r="R4060" s="12"/>
      <c r="S4060" s="12"/>
      <c r="T4060" s="12"/>
      <c r="U4060" s="12"/>
      <c r="V4060" s="12"/>
      <c r="W4060" s="12"/>
      <c r="X4060" s="12"/>
      <c r="Y4060" s="12"/>
      <c r="Z4060" s="12"/>
      <c r="AA4060" s="12"/>
      <c r="AB4060" s="12"/>
      <c r="AC4060" s="12"/>
      <c r="AD4060" s="12"/>
      <c r="AE4060" s="12"/>
      <c r="AF4060" s="12"/>
      <c r="AG4060" s="12"/>
      <c r="AH4060" s="12"/>
      <c r="AI4060" s="12"/>
      <c r="AJ4060" s="12"/>
      <c r="AK4060" s="12"/>
      <c r="AL4060" s="12"/>
      <c r="AM4060" s="12"/>
      <c r="AN4060" s="12"/>
      <c r="AO4060" s="12"/>
      <c r="AP4060" s="12"/>
      <c r="AQ4060" s="12"/>
      <c r="AR4060" s="12"/>
      <c r="AS4060" s="12"/>
      <c r="AT4060" s="12"/>
      <c r="AU4060" s="12"/>
      <c r="AV4060" s="12"/>
      <c r="AW4060" s="12"/>
      <c r="AX4060" s="12"/>
      <c r="AY4060" s="12"/>
      <c r="AZ4060" s="12"/>
      <c r="BA4060" s="12"/>
      <c r="BB4060" s="12"/>
      <c r="BC4060" s="12"/>
      <c r="BD4060" s="12"/>
      <c r="BE4060" s="12"/>
      <c r="BF4060" s="12"/>
      <c r="BG4060" s="12"/>
      <c r="BH4060" s="12"/>
      <c r="BI4060" s="12"/>
      <c r="BJ4060" s="13"/>
      <c r="BK4060" s="13"/>
      <c r="BL4060" s="13"/>
      <c r="BM4060" s="13"/>
      <c r="BN4060" s="13"/>
    </row>
    <row r="4061" spans="1:66" x14ac:dyDescent="0.25">
      <c r="A4061" s="10"/>
      <c r="B4061" s="10"/>
      <c r="C4061" s="10"/>
      <c r="D4061" s="18"/>
      <c r="E4061" s="10"/>
      <c r="F4061" s="10"/>
      <c r="G4061" s="10"/>
      <c r="H4061" s="10"/>
      <c r="I4061" s="10"/>
      <c r="J4061" s="10"/>
      <c r="K4061" s="11"/>
      <c r="L4061" s="11"/>
      <c r="M4061" s="12"/>
      <c r="N4061" s="12"/>
      <c r="O4061" s="12"/>
      <c r="P4061" s="12"/>
      <c r="Q4061" s="12"/>
      <c r="R4061" s="12"/>
      <c r="S4061" s="12"/>
      <c r="T4061" s="12"/>
      <c r="U4061" s="12"/>
      <c r="V4061" s="12"/>
      <c r="W4061" s="12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2"/>
      <c r="AS4061" s="12"/>
      <c r="AT4061" s="12"/>
      <c r="AU4061" s="12"/>
      <c r="AV4061" s="12"/>
      <c r="AW4061" s="12"/>
      <c r="AX4061" s="12"/>
      <c r="AY4061" s="12"/>
      <c r="AZ4061" s="12"/>
      <c r="BA4061" s="12"/>
      <c r="BB4061" s="12"/>
      <c r="BC4061" s="12"/>
      <c r="BD4061" s="12"/>
      <c r="BE4061" s="12"/>
      <c r="BF4061" s="12"/>
      <c r="BG4061" s="12"/>
      <c r="BH4061" s="12"/>
      <c r="BI4061" s="12"/>
      <c r="BJ4061" s="13"/>
      <c r="BK4061" s="13"/>
      <c r="BL4061" s="13"/>
      <c r="BM4061" s="13"/>
      <c r="BN4061" s="13"/>
    </row>
    <row r="4062" spans="1:66" x14ac:dyDescent="0.25">
      <c r="A4062" s="10"/>
      <c r="B4062" s="10"/>
      <c r="C4062" s="10"/>
      <c r="D4062" s="18"/>
      <c r="E4062" s="10"/>
      <c r="F4062" s="10"/>
      <c r="G4062" s="10"/>
      <c r="H4062" s="10"/>
      <c r="I4062" s="10"/>
      <c r="J4062" s="10"/>
      <c r="K4062" s="11"/>
      <c r="L4062" s="11"/>
      <c r="M4062" s="12"/>
      <c r="N4062" s="12"/>
      <c r="O4062" s="12"/>
      <c r="P4062" s="12"/>
      <c r="Q4062" s="12"/>
      <c r="R4062" s="12"/>
      <c r="S4062" s="12"/>
      <c r="T4062" s="12"/>
      <c r="U4062" s="12"/>
      <c r="V4062" s="12"/>
      <c r="W4062" s="12"/>
      <c r="X4062" s="12"/>
      <c r="Y4062" s="12"/>
      <c r="Z4062" s="12"/>
      <c r="AA4062" s="12"/>
      <c r="AB4062" s="12"/>
      <c r="AC4062" s="12"/>
      <c r="AD4062" s="12"/>
      <c r="AE4062" s="12"/>
      <c r="AF4062" s="12"/>
      <c r="AG4062" s="12"/>
      <c r="AH4062" s="12"/>
      <c r="AI4062" s="12"/>
      <c r="AJ4062" s="12"/>
      <c r="AK4062" s="12"/>
      <c r="AL4062" s="12"/>
      <c r="AM4062" s="12"/>
      <c r="AN4062" s="12"/>
      <c r="AO4062" s="12"/>
      <c r="AP4062" s="12"/>
      <c r="AQ4062" s="12"/>
      <c r="AR4062" s="12"/>
      <c r="AS4062" s="12"/>
      <c r="AT4062" s="12"/>
      <c r="AU4062" s="12"/>
      <c r="AV4062" s="12"/>
      <c r="AW4062" s="12"/>
      <c r="AX4062" s="12"/>
      <c r="AY4062" s="12"/>
      <c r="AZ4062" s="12"/>
      <c r="BA4062" s="12"/>
      <c r="BB4062" s="12"/>
      <c r="BC4062" s="12"/>
      <c r="BD4062" s="12"/>
      <c r="BE4062" s="12"/>
      <c r="BF4062" s="12"/>
      <c r="BG4062" s="12"/>
      <c r="BH4062" s="12"/>
      <c r="BI4062" s="12"/>
      <c r="BJ4062" s="13"/>
      <c r="BK4062" s="13"/>
      <c r="BL4062" s="13"/>
      <c r="BM4062" s="13"/>
      <c r="BN4062" s="13"/>
    </row>
    <row r="4063" spans="1:66" x14ac:dyDescent="0.25">
      <c r="A4063" s="10"/>
      <c r="B4063" s="10"/>
      <c r="C4063" s="10"/>
      <c r="D4063" s="18"/>
      <c r="E4063" s="10"/>
      <c r="F4063" s="10"/>
      <c r="G4063" s="10"/>
      <c r="H4063" s="10"/>
      <c r="I4063" s="10"/>
      <c r="J4063" s="10"/>
      <c r="K4063" s="11"/>
      <c r="L4063" s="11"/>
      <c r="M4063" s="12"/>
      <c r="N4063" s="12"/>
      <c r="O4063" s="12"/>
      <c r="P4063" s="12"/>
      <c r="Q4063" s="12"/>
      <c r="R4063" s="12"/>
      <c r="S4063" s="12"/>
      <c r="T4063" s="12"/>
      <c r="U4063" s="12"/>
      <c r="V4063" s="12"/>
      <c r="W4063" s="12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2"/>
      <c r="AS4063" s="12"/>
      <c r="AT4063" s="12"/>
      <c r="AU4063" s="12"/>
      <c r="AV4063" s="12"/>
      <c r="AW4063" s="12"/>
      <c r="AX4063" s="12"/>
      <c r="AY4063" s="12"/>
      <c r="AZ4063" s="12"/>
      <c r="BA4063" s="12"/>
      <c r="BB4063" s="12"/>
      <c r="BC4063" s="12"/>
      <c r="BD4063" s="12"/>
      <c r="BE4063" s="12"/>
      <c r="BF4063" s="12"/>
      <c r="BG4063" s="12"/>
      <c r="BH4063" s="12"/>
      <c r="BI4063" s="12"/>
      <c r="BJ4063" s="13"/>
      <c r="BK4063" s="13"/>
      <c r="BL4063" s="13"/>
      <c r="BM4063" s="13"/>
      <c r="BN4063" s="13"/>
    </row>
    <row r="4064" spans="1:66" x14ac:dyDescent="0.25">
      <c r="A4064" s="10"/>
      <c r="B4064" s="10"/>
      <c r="C4064" s="10"/>
      <c r="D4064" s="18"/>
      <c r="E4064" s="10"/>
      <c r="F4064" s="10"/>
      <c r="G4064" s="10"/>
      <c r="H4064" s="10"/>
      <c r="I4064" s="10"/>
      <c r="J4064" s="10"/>
      <c r="K4064" s="11"/>
      <c r="L4064" s="11"/>
      <c r="M4064" s="12"/>
      <c r="N4064" s="12"/>
      <c r="O4064" s="12"/>
      <c r="P4064" s="12"/>
      <c r="Q4064" s="12"/>
      <c r="R4064" s="12"/>
      <c r="S4064" s="12"/>
      <c r="T4064" s="12"/>
      <c r="U4064" s="12"/>
      <c r="V4064" s="12"/>
      <c r="W4064" s="12"/>
      <c r="X4064" s="12"/>
      <c r="Y4064" s="12"/>
      <c r="Z4064" s="12"/>
      <c r="AA4064" s="12"/>
      <c r="AB4064" s="12"/>
      <c r="AC4064" s="12"/>
      <c r="AD4064" s="12"/>
      <c r="AE4064" s="12"/>
      <c r="AF4064" s="12"/>
      <c r="AG4064" s="12"/>
      <c r="AH4064" s="12"/>
      <c r="AI4064" s="12"/>
      <c r="AJ4064" s="12"/>
      <c r="AK4064" s="12"/>
      <c r="AL4064" s="12"/>
      <c r="AM4064" s="12"/>
      <c r="AN4064" s="12"/>
      <c r="AO4064" s="12"/>
      <c r="AP4064" s="12"/>
      <c r="AQ4064" s="12"/>
      <c r="AR4064" s="12"/>
      <c r="AS4064" s="12"/>
      <c r="AT4064" s="12"/>
      <c r="AU4064" s="12"/>
      <c r="AV4064" s="12"/>
      <c r="AW4064" s="12"/>
      <c r="AX4064" s="12"/>
      <c r="AY4064" s="12"/>
      <c r="AZ4064" s="12"/>
      <c r="BA4064" s="12"/>
      <c r="BB4064" s="12"/>
      <c r="BC4064" s="12"/>
      <c r="BD4064" s="12"/>
      <c r="BE4064" s="12"/>
      <c r="BF4064" s="12"/>
      <c r="BG4064" s="12"/>
      <c r="BH4064" s="12"/>
      <c r="BI4064" s="12"/>
      <c r="BJ4064" s="13"/>
      <c r="BK4064" s="13"/>
      <c r="BL4064" s="13"/>
      <c r="BM4064" s="13"/>
      <c r="BN4064" s="13"/>
    </row>
    <row r="4065" spans="1:66" x14ac:dyDescent="0.25">
      <c r="A4065" s="10"/>
      <c r="B4065" s="10"/>
      <c r="C4065" s="10"/>
      <c r="D4065" s="18"/>
      <c r="E4065" s="10"/>
      <c r="F4065" s="10"/>
      <c r="G4065" s="10"/>
      <c r="H4065" s="10"/>
      <c r="I4065" s="10"/>
      <c r="J4065" s="10"/>
      <c r="K4065" s="11"/>
      <c r="L4065" s="11"/>
      <c r="M4065" s="12"/>
      <c r="N4065" s="12"/>
      <c r="O4065" s="12"/>
      <c r="P4065" s="12"/>
      <c r="Q4065" s="12"/>
      <c r="R4065" s="12"/>
      <c r="S4065" s="12"/>
      <c r="T4065" s="12"/>
      <c r="U4065" s="12"/>
      <c r="V4065" s="12"/>
      <c r="W4065" s="12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2"/>
      <c r="AS4065" s="12"/>
      <c r="AT4065" s="12"/>
      <c r="AU4065" s="12"/>
      <c r="AV4065" s="12"/>
      <c r="AW4065" s="12"/>
      <c r="AX4065" s="12"/>
      <c r="AY4065" s="12"/>
      <c r="AZ4065" s="12"/>
      <c r="BA4065" s="12"/>
      <c r="BB4065" s="12"/>
      <c r="BC4065" s="12"/>
      <c r="BD4065" s="12"/>
      <c r="BE4065" s="12"/>
      <c r="BF4065" s="12"/>
      <c r="BG4065" s="12"/>
      <c r="BH4065" s="12"/>
      <c r="BI4065" s="12"/>
      <c r="BJ4065" s="13"/>
      <c r="BK4065" s="13"/>
      <c r="BL4065" s="13"/>
      <c r="BM4065" s="13"/>
      <c r="BN4065" s="13"/>
    </row>
    <row r="4066" spans="1:66" x14ac:dyDescent="0.25">
      <c r="A4066" s="10"/>
      <c r="B4066" s="10"/>
      <c r="C4066" s="10"/>
      <c r="D4066" s="18"/>
      <c r="E4066" s="10"/>
      <c r="F4066" s="10"/>
      <c r="G4066" s="10"/>
      <c r="H4066" s="10"/>
      <c r="I4066" s="10"/>
      <c r="J4066" s="10"/>
      <c r="K4066" s="11"/>
      <c r="L4066" s="11"/>
      <c r="M4066" s="12"/>
      <c r="N4066" s="12"/>
      <c r="O4066" s="12"/>
      <c r="P4066" s="12"/>
      <c r="Q4066" s="12"/>
      <c r="R4066" s="12"/>
      <c r="S4066" s="12"/>
      <c r="T4066" s="12"/>
      <c r="U4066" s="12"/>
      <c r="V4066" s="12"/>
      <c r="W4066" s="12"/>
      <c r="X4066" s="12"/>
      <c r="Y4066" s="12"/>
      <c r="Z4066" s="12"/>
      <c r="AA4066" s="12"/>
      <c r="AB4066" s="12"/>
      <c r="AC4066" s="12"/>
      <c r="AD4066" s="12"/>
      <c r="AE4066" s="12"/>
      <c r="AF4066" s="12"/>
      <c r="AG4066" s="12"/>
      <c r="AH4066" s="12"/>
      <c r="AI4066" s="12"/>
      <c r="AJ4066" s="12"/>
      <c r="AK4066" s="12"/>
      <c r="AL4066" s="12"/>
      <c r="AM4066" s="12"/>
      <c r="AN4066" s="12"/>
      <c r="AO4066" s="12"/>
      <c r="AP4066" s="12"/>
      <c r="AQ4066" s="12"/>
      <c r="AR4066" s="12"/>
      <c r="AS4066" s="12"/>
      <c r="AT4066" s="12"/>
      <c r="AU4066" s="12"/>
      <c r="AV4066" s="12"/>
      <c r="AW4066" s="12"/>
      <c r="AX4066" s="12"/>
      <c r="AY4066" s="12"/>
      <c r="AZ4066" s="12"/>
      <c r="BA4066" s="12"/>
      <c r="BB4066" s="12"/>
      <c r="BC4066" s="12"/>
      <c r="BD4066" s="12"/>
      <c r="BE4066" s="12"/>
      <c r="BF4066" s="12"/>
      <c r="BG4066" s="12"/>
      <c r="BH4066" s="12"/>
      <c r="BI4066" s="12"/>
      <c r="BJ4066" s="13"/>
      <c r="BK4066" s="13"/>
      <c r="BL4066" s="13"/>
      <c r="BM4066" s="13"/>
      <c r="BN4066" s="13"/>
    </row>
    <row r="4067" spans="1:66" x14ac:dyDescent="0.25">
      <c r="A4067" s="10"/>
      <c r="B4067" s="10"/>
      <c r="C4067" s="10"/>
      <c r="D4067" s="18"/>
      <c r="E4067" s="10"/>
      <c r="F4067" s="10"/>
      <c r="G4067" s="10"/>
      <c r="H4067" s="10"/>
      <c r="I4067" s="10"/>
      <c r="J4067" s="10"/>
      <c r="K4067" s="11"/>
      <c r="L4067" s="11"/>
      <c r="M4067" s="12"/>
      <c r="N4067" s="12"/>
      <c r="O4067" s="12"/>
      <c r="P4067" s="12"/>
      <c r="Q4067" s="12"/>
      <c r="R4067" s="12"/>
      <c r="S4067" s="12"/>
      <c r="T4067" s="12"/>
      <c r="U4067" s="12"/>
      <c r="V4067" s="12"/>
      <c r="W4067" s="12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2"/>
      <c r="AS4067" s="12"/>
      <c r="AT4067" s="12"/>
      <c r="AU4067" s="12"/>
      <c r="AV4067" s="12"/>
      <c r="AW4067" s="12"/>
      <c r="AX4067" s="12"/>
      <c r="AY4067" s="12"/>
      <c r="AZ4067" s="12"/>
      <c r="BA4067" s="12"/>
      <c r="BB4067" s="12"/>
      <c r="BC4067" s="12"/>
      <c r="BD4067" s="12"/>
      <c r="BE4067" s="12"/>
      <c r="BF4067" s="12"/>
      <c r="BG4067" s="12"/>
      <c r="BH4067" s="12"/>
      <c r="BI4067" s="12"/>
      <c r="BJ4067" s="13"/>
      <c r="BK4067" s="13"/>
      <c r="BL4067" s="13"/>
      <c r="BM4067" s="13"/>
      <c r="BN4067" s="13"/>
    </row>
    <row r="4068" spans="1:66" x14ac:dyDescent="0.25">
      <c r="A4068" s="10"/>
      <c r="B4068" s="10"/>
      <c r="C4068" s="10"/>
      <c r="D4068" s="18"/>
      <c r="E4068" s="10"/>
      <c r="F4068" s="10"/>
      <c r="G4068" s="10"/>
      <c r="H4068" s="10"/>
      <c r="I4068" s="10"/>
      <c r="J4068" s="10"/>
      <c r="K4068" s="11"/>
      <c r="L4068" s="11"/>
      <c r="M4068" s="12"/>
      <c r="N4068" s="12"/>
      <c r="O4068" s="12"/>
      <c r="P4068" s="12"/>
      <c r="Q4068" s="12"/>
      <c r="R4068" s="12"/>
      <c r="S4068" s="12"/>
      <c r="T4068" s="12"/>
      <c r="U4068" s="12"/>
      <c r="V4068" s="12"/>
      <c r="W4068" s="12"/>
      <c r="X4068" s="12"/>
      <c r="Y4068" s="12"/>
      <c r="Z4068" s="12"/>
      <c r="AA4068" s="12"/>
      <c r="AB4068" s="12"/>
      <c r="AC4068" s="12"/>
      <c r="AD4068" s="12"/>
      <c r="AE4068" s="12"/>
      <c r="AF4068" s="12"/>
      <c r="AG4068" s="12"/>
      <c r="AH4068" s="12"/>
      <c r="AI4068" s="12"/>
      <c r="AJ4068" s="12"/>
      <c r="AK4068" s="12"/>
      <c r="AL4068" s="12"/>
      <c r="AM4068" s="12"/>
      <c r="AN4068" s="12"/>
      <c r="AO4068" s="12"/>
      <c r="AP4068" s="12"/>
      <c r="AQ4068" s="12"/>
      <c r="AR4068" s="12"/>
      <c r="AS4068" s="12"/>
      <c r="AT4068" s="12"/>
      <c r="AU4068" s="12"/>
      <c r="AV4068" s="12"/>
      <c r="AW4068" s="12"/>
      <c r="AX4068" s="12"/>
      <c r="AY4068" s="12"/>
      <c r="AZ4068" s="12"/>
      <c r="BA4068" s="12"/>
      <c r="BB4068" s="12"/>
      <c r="BC4068" s="12"/>
      <c r="BD4068" s="12"/>
      <c r="BE4068" s="12"/>
      <c r="BF4068" s="12"/>
      <c r="BG4068" s="12"/>
      <c r="BH4068" s="12"/>
      <c r="BI4068" s="12"/>
      <c r="BJ4068" s="13"/>
      <c r="BK4068" s="13"/>
      <c r="BL4068" s="13"/>
      <c r="BM4068" s="13"/>
      <c r="BN4068" s="13"/>
    </row>
    <row r="4069" spans="1:66" x14ac:dyDescent="0.25">
      <c r="A4069" s="10"/>
      <c r="B4069" s="10"/>
      <c r="C4069" s="10"/>
      <c r="D4069" s="18"/>
      <c r="E4069" s="10"/>
      <c r="F4069" s="10"/>
      <c r="G4069" s="10"/>
      <c r="H4069" s="10"/>
      <c r="I4069" s="10"/>
      <c r="J4069" s="10"/>
      <c r="K4069" s="11"/>
      <c r="L4069" s="11"/>
      <c r="M4069" s="12"/>
      <c r="N4069" s="12"/>
      <c r="O4069" s="12"/>
      <c r="P4069" s="12"/>
      <c r="Q4069" s="12"/>
      <c r="R4069" s="12"/>
      <c r="S4069" s="12"/>
      <c r="T4069" s="12"/>
      <c r="U4069" s="12"/>
      <c r="V4069" s="12"/>
      <c r="W4069" s="12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2"/>
      <c r="AS4069" s="12"/>
      <c r="AT4069" s="12"/>
      <c r="AU4069" s="12"/>
      <c r="AV4069" s="12"/>
      <c r="AW4069" s="12"/>
      <c r="AX4069" s="12"/>
      <c r="AY4069" s="12"/>
      <c r="AZ4069" s="12"/>
      <c r="BA4069" s="12"/>
      <c r="BB4069" s="12"/>
      <c r="BC4069" s="12"/>
      <c r="BD4069" s="12"/>
      <c r="BE4069" s="12"/>
      <c r="BF4069" s="12"/>
      <c r="BG4069" s="12"/>
      <c r="BH4069" s="12"/>
      <c r="BI4069" s="12"/>
      <c r="BJ4069" s="13"/>
      <c r="BK4069" s="13"/>
      <c r="BL4069" s="13"/>
      <c r="BM4069" s="13"/>
      <c r="BN4069" s="13"/>
    </row>
    <row r="4070" spans="1:66" x14ac:dyDescent="0.25">
      <c r="A4070" s="10"/>
      <c r="B4070" s="10"/>
      <c r="C4070" s="10"/>
      <c r="D4070" s="18"/>
      <c r="E4070" s="10"/>
      <c r="F4070" s="10"/>
      <c r="G4070" s="10"/>
      <c r="H4070" s="10"/>
      <c r="I4070" s="10"/>
      <c r="J4070" s="10"/>
      <c r="K4070" s="11"/>
      <c r="L4070" s="11"/>
      <c r="M4070" s="12"/>
      <c r="N4070" s="12"/>
      <c r="O4070" s="12"/>
      <c r="P4070" s="12"/>
      <c r="Q4070" s="12"/>
      <c r="R4070" s="12"/>
      <c r="S4070" s="12"/>
      <c r="T4070" s="12"/>
      <c r="U4070" s="12"/>
      <c r="V4070" s="12"/>
      <c r="W4070" s="12"/>
      <c r="X4070" s="12"/>
      <c r="Y4070" s="12"/>
      <c r="Z4070" s="12"/>
      <c r="AA4070" s="12"/>
      <c r="AB4070" s="12"/>
      <c r="AC4070" s="12"/>
      <c r="AD4070" s="12"/>
      <c r="AE4070" s="12"/>
      <c r="AF4070" s="12"/>
      <c r="AG4070" s="12"/>
      <c r="AH4070" s="12"/>
      <c r="AI4070" s="12"/>
      <c r="AJ4070" s="12"/>
      <c r="AK4070" s="12"/>
      <c r="AL4070" s="12"/>
      <c r="AM4070" s="12"/>
      <c r="AN4070" s="12"/>
      <c r="AO4070" s="12"/>
      <c r="AP4070" s="12"/>
      <c r="AQ4070" s="12"/>
      <c r="AR4070" s="12"/>
      <c r="AS4070" s="12"/>
      <c r="AT4070" s="12"/>
      <c r="AU4070" s="12"/>
      <c r="AV4070" s="12"/>
      <c r="AW4070" s="12"/>
      <c r="AX4070" s="12"/>
      <c r="AY4070" s="12"/>
      <c r="AZ4070" s="12"/>
      <c r="BA4070" s="12"/>
      <c r="BB4070" s="12"/>
      <c r="BC4070" s="12"/>
      <c r="BD4070" s="12"/>
      <c r="BE4070" s="12"/>
      <c r="BF4070" s="12"/>
      <c r="BG4070" s="12"/>
      <c r="BH4070" s="12"/>
      <c r="BI4070" s="12"/>
      <c r="BJ4070" s="13"/>
      <c r="BK4070" s="13"/>
      <c r="BL4070" s="13"/>
      <c r="BM4070" s="13"/>
      <c r="BN4070" s="13"/>
    </row>
    <row r="4071" spans="1:66" x14ac:dyDescent="0.25">
      <c r="A4071" s="10"/>
      <c r="B4071" s="10"/>
      <c r="C4071" s="10"/>
      <c r="D4071" s="18"/>
      <c r="E4071" s="10"/>
      <c r="F4071" s="10"/>
      <c r="G4071" s="10"/>
      <c r="H4071" s="10"/>
      <c r="I4071" s="10"/>
      <c r="J4071" s="10"/>
      <c r="K4071" s="11"/>
      <c r="L4071" s="11"/>
      <c r="M4071" s="12"/>
      <c r="N4071" s="12"/>
      <c r="O4071" s="12"/>
      <c r="P4071" s="12"/>
      <c r="Q4071" s="12"/>
      <c r="R4071" s="12"/>
      <c r="S4071" s="12"/>
      <c r="T4071" s="12"/>
      <c r="U4071" s="12"/>
      <c r="V4071" s="12"/>
      <c r="W4071" s="12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2"/>
      <c r="AS4071" s="12"/>
      <c r="AT4071" s="12"/>
      <c r="AU4071" s="12"/>
      <c r="AV4071" s="12"/>
      <c r="AW4071" s="12"/>
      <c r="AX4071" s="12"/>
      <c r="AY4071" s="12"/>
      <c r="AZ4071" s="12"/>
      <c r="BA4071" s="12"/>
      <c r="BB4071" s="12"/>
      <c r="BC4071" s="12"/>
      <c r="BD4071" s="12"/>
      <c r="BE4071" s="12"/>
      <c r="BF4071" s="12"/>
      <c r="BG4071" s="12"/>
      <c r="BH4071" s="12"/>
      <c r="BI4071" s="12"/>
      <c r="BJ4071" s="13"/>
      <c r="BK4071" s="13"/>
      <c r="BL4071" s="13"/>
      <c r="BM4071" s="13"/>
      <c r="BN4071" s="13"/>
    </row>
    <row r="4072" spans="1:66" x14ac:dyDescent="0.25">
      <c r="A4072" s="10"/>
      <c r="B4072" s="10"/>
      <c r="C4072" s="10"/>
      <c r="D4072" s="18"/>
      <c r="E4072" s="10"/>
      <c r="F4072" s="10"/>
      <c r="G4072" s="10"/>
      <c r="H4072" s="10"/>
      <c r="I4072" s="10"/>
      <c r="J4072" s="10"/>
      <c r="K4072" s="11"/>
      <c r="L4072" s="11"/>
      <c r="M4072" s="12"/>
      <c r="N4072" s="12"/>
      <c r="O4072" s="12"/>
      <c r="P4072" s="12"/>
      <c r="Q4072" s="12"/>
      <c r="R4072" s="12"/>
      <c r="S4072" s="12"/>
      <c r="T4072" s="12"/>
      <c r="U4072" s="12"/>
      <c r="V4072" s="12"/>
      <c r="W4072" s="12"/>
      <c r="X4072" s="12"/>
      <c r="Y4072" s="12"/>
      <c r="Z4072" s="12"/>
      <c r="AA4072" s="12"/>
      <c r="AB4072" s="12"/>
      <c r="AC4072" s="12"/>
      <c r="AD4072" s="12"/>
      <c r="AE4072" s="12"/>
      <c r="AF4072" s="12"/>
      <c r="AG4072" s="12"/>
      <c r="AH4072" s="12"/>
      <c r="AI4072" s="12"/>
      <c r="AJ4072" s="12"/>
      <c r="AK4072" s="12"/>
      <c r="AL4072" s="12"/>
      <c r="AM4072" s="12"/>
      <c r="AN4072" s="12"/>
      <c r="AO4072" s="12"/>
      <c r="AP4072" s="12"/>
      <c r="AQ4072" s="12"/>
      <c r="AR4072" s="12"/>
      <c r="AS4072" s="12"/>
      <c r="AT4072" s="12"/>
      <c r="AU4072" s="12"/>
      <c r="AV4072" s="12"/>
      <c r="AW4072" s="12"/>
      <c r="AX4072" s="12"/>
      <c r="AY4072" s="12"/>
      <c r="AZ4072" s="12"/>
      <c r="BA4072" s="12"/>
      <c r="BB4072" s="12"/>
      <c r="BC4072" s="12"/>
      <c r="BD4072" s="12"/>
      <c r="BE4072" s="12"/>
      <c r="BF4072" s="12"/>
      <c r="BG4072" s="12"/>
      <c r="BH4072" s="12"/>
      <c r="BI4072" s="12"/>
      <c r="BJ4072" s="13"/>
      <c r="BK4072" s="13"/>
      <c r="BL4072" s="13"/>
      <c r="BM4072" s="13"/>
      <c r="BN4072" s="13"/>
    </row>
    <row r="4073" spans="1:66" x14ac:dyDescent="0.25">
      <c r="A4073" s="10"/>
      <c r="B4073" s="10"/>
      <c r="C4073" s="10"/>
      <c r="D4073" s="18"/>
      <c r="E4073" s="10"/>
      <c r="F4073" s="10"/>
      <c r="G4073" s="10"/>
      <c r="H4073" s="10"/>
      <c r="I4073" s="10"/>
      <c r="J4073" s="10"/>
      <c r="K4073" s="11"/>
      <c r="L4073" s="11"/>
      <c r="M4073" s="12"/>
      <c r="N4073" s="12"/>
      <c r="O4073" s="12"/>
      <c r="P4073" s="12"/>
      <c r="Q4073" s="12"/>
      <c r="R4073" s="12"/>
      <c r="S4073" s="12"/>
      <c r="T4073" s="12"/>
      <c r="U4073" s="12"/>
      <c r="V4073" s="12"/>
      <c r="W4073" s="12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2"/>
      <c r="AS4073" s="12"/>
      <c r="AT4073" s="12"/>
      <c r="AU4073" s="12"/>
      <c r="AV4073" s="12"/>
      <c r="AW4073" s="12"/>
      <c r="AX4073" s="12"/>
      <c r="AY4073" s="12"/>
      <c r="AZ4073" s="12"/>
      <c r="BA4073" s="12"/>
      <c r="BB4073" s="12"/>
      <c r="BC4073" s="12"/>
      <c r="BD4073" s="12"/>
      <c r="BE4073" s="12"/>
      <c r="BF4073" s="12"/>
      <c r="BG4073" s="12"/>
      <c r="BH4073" s="12"/>
      <c r="BI4073" s="12"/>
      <c r="BJ4073" s="13"/>
      <c r="BK4073" s="13"/>
      <c r="BL4073" s="13"/>
      <c r="BM4073" s="13"/>
      <c r="BN4073" s="13"/>
    </row>
    <row r="4074" spans="1:66" x14ac:dyDescent="0.25">
      <c r="A4074" s="10"/>
      <c r="B4074" s="10"/>
      <c r="C4074" s="10"/>
      <c r="D4074" s="18"/>
      <c r="E4074" s="10"/>
      <c r="F4074" s="10"/>
      <c r="G4074" s="10"/>
      <c r="H4074" s="10"/>
      <c r="I4074" s="10"/>
      <c r="J4074" s="10"/>
      <c r="K4074" s="11"/>
      <c r="L4074" s="11"/>
      <c r="M4074" s="12"/>
      <c r="N4074" s="12"/>
      <c r="O4074" s="12"/>
      <c r="P4074" s="12"/>
      <c r="Q4074" s="12"/>
      <c r="R4074" s="12"/>
      <c r="S4074" s="12"/>
      <c r="T4074" s="12"/>
      <c r="U4074" s="12"/>
      <c r="V4074" s="12"/>
      <c r="W4074" s="12"/>
      <c r="X4074" s="12"/>
      <c r="Y4074" s="12"/>
      <c r="Z4074" s="12"/>
      <c r="AA4074" s="12"/>
      <c r="AB4074" s="12"/>
      <c r="AC4074" s="12"/>
      <c r="AD4074" s="12"/>
      <c r="AE4074" s="12"/>
      <c r="AF4074" s="12"/>
      <c r="AG4074" s="12"/>
      <c r="AH4074" s="12"/>
      <c r="AI4074" s="12"/>
      <c r="AJ4074" s="12"/>
      <c r="AK4074" s="12"/>
      <c r="AL4074" s="12"/>
      <c r="AM4074" s="12"/>
      <c r="AN4074" s="12"/>
      <c r="AO4074" s="12"/>
      <c r="AP4074" s="12"/>
      <c r="AQ4074" s="12"/>
      <c r="AR4074" s="12"/>
      <c r="AS4074" s="12"/>
      <c r="AT4074" s="12"/>
      <c r="AU4074" s="12"/>
      <c r="AV4074" s="12"/>
      <c r="AW4074" s="12"/>
      <c r="AX4074" s="12"/>
      <c r="AY4074" s="12"/>
      <c r="AZ4074" s="12"/>
      <c r="BA4074" s="12"/>
      <c r="BB4074" s="12"/>
      <c r="BC4074" s="12"/>
      <c r="BD4074" s="12"/>
      <c r="BE4074" s="12"/>
      <c r="BF4074" s="12"/>
      <c r="BG4074" s="12"/>
      <c r="BH4074" s="12"/>
      <c r="BI4074" s="12"/>
      <c r="BJ4074" s="13"/>
      <c r="BK4074" s="13"/>
      <c r="BL4074" s="13"/>
      <c r="BM4074" s="13"/>
      <c r="BN4074" s="13"/>
    </row>
    <row r="4075" spans="1:66" x14ac:dyDescent="0.25">
      <c r="A4075" s="10"/>
      <c r="B4075" s="10"/>
      <c r="C4075" s="10"/>
      <c r="D4075" s="18"/>
      <c r="E4075" s="10"/>
      <c r="F4075" s="10"/>
      <c r="G4075" s="10"/>
      <c r="H4075" s="10"/>
      <c r="I4075" s="10"/>
      <c r="J4075" s="10"/>
      <c r="K4075" s="11"/>
      <c r="L4075" s="11"/>
      <c r="M4075" s="12"/>
      <c r="N4075" s="12"/>
      <c r="O4075" s="12"/>
      <c r="P4075" s="12"/>
      <c r="Q4075" s="12"/>
      <c r="R4075" s="12"/>
      <c r="S4075" s="12"/>
      <c r="T4075" s="12"/>
      <c r="U4075" s="12"/>
      <c r="V4075" s="12"/>
      <c r="W4075" s="12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2"/>
      <c r="AS4075" s="12"/>
      <c r="AT4075" s="12"/>
      <c r="AU4075" s="12"/>
      <c r="AV4075" s="12"/>
      <c r="AW4075" s="12"/>
      <c r="AX4075" s="12"/>
      <c r="AY4075" s="12"/>
      <c r="AZ4075" s="12"/>
      <c r="BA4075" s="12"/>
      <c r="BB4075" s="12"/>
      <c r="BC4075" s="12"/>
      <c r="BD4075" s="12"/>
      <c r="BE4075" s="12"/>
      <c r="BF4075" s="12"/>
      <c r="BG4075" s="12"/>
      <c r="BH4075" s="12"/>
      <c r="BI4075" s="12"/>
      <c r="BJ4075" s="13"/>
      <c r="BK4075" s="13"/>
      <c r="BL4075" s="13"/>
      <c r="BM4075" s="13"/>
      <c r="BN4075" s="13"/>
    </row>
    <row r="4076" spans="1:66" x14ac:dyDescent="0.25">
      <c r="A4076" s="10"/>
      <c r="B4076" s="10"/>
      <c r="C4076" s="10"/>
      <c r="D4076" s="18"/>
      <c r="E4076" s="10"/>
      <c r="F4076" s="10"/>
      <c r="G4076" s="10"/>
      <c r="H4076" s="10"/>
      <c r="I4076" s="10"/>
      <c r="J4076" s="10"/>
      <c r="K4076" s="11"/>
      <c r="L4076" s="11"/>
      <c r="M4076" s="12"/>
      <c r="N4076" s="12"/>
      <c r="O4076" s="12"/>
      <c r="P4076" s="12"/>
      <c r="Q4076" s="12"/>
      <c r="R4076" s="12"/>
      <c r="S4076" s="12"/>
      <c r="T4076" s="12"/>
      <c r="U4076" s="12"/>
      <c r="V4076" s="12"/>
      <c r="W4076" s="12"/>
      <c r="X4076" s="12"/>
      <c r="Y4076" s="12"/>
      <c r="Z4076" s="12"/>
      <c r="AA4076" s="12"/>
      <c r="AB4076" s="12"/>
      <c r="AC4076" s="12"/>
      <c r="AD4076" s="12"/>
      <c r="AE4076" s="12"/>
      <c r="AF4076" s="12"/>
      <c r="AG4076" s="12"/>
      <c r="AH4076" s="12"/>
      <c r="AI4076" s="12"/>
      <c r="AJ4076" s="12"/>
      <c r="AK4076" s="12"/>
      <c r="AL4076" s="12"/>
      <c r="AM4076" s="12"/>
      <c r="AN4076" s="12"/>
      <c r="AO4076" s="12"/>
      <c r="AP4076" s="12"/>
      <c r="AQ4076" s="12"/>
      <c r="AR4076" s="12"/>
      <c r="AS4076" s="12"/>
      <c r="AT4076" s="12"/>
      <c r="AU4076" s="12"/>
      <c r="AV4076" s="12"/>
      <c r="AW4076" s="12"/>
      <c r="AX4076" s="12"/>
      <c r="AY4076" s="12"/>
      <c r="AZ4076" s="12"/>
      <c r="BA4076" s="12"/>
      <c r="BB4076" s="12"/>
      <c r="BC4076" s="12"/>
      <c r="BD4076" s="12"/>
      <c r="BE4076" s="12"/>
      <c r="BF4076" s="12"/>
      <c r="BG4076" s="12"/>
      <c r="BH4076" s="12"/>
      <c r="BI4076" s="12"/>
      <c r="BJ4076" s="13"/>
      <c r="BK4076" s="13"/>
      <c r="BL4076" s="13"/>
      <c r="BM4076" s="13"/>
      <c r="BN4076" s="13"/>
    </row>
    <row r="4077" spans="1:66" x14ac:dyDescent="0.25">
      <c r="A4077" s="10"/>
      <c r="B4077" s="10"/>
      <c r="C4077" s="10"/>
      <c r="D4077" s="18"/>
      <c r="E4077" s="10"/>
      <c r="F4077" s="10"/>
      <c r="G4077" s="10"/>
      <c r="H4077" s="10"/>
      <c r="I4077" s="10"/>
      <c r="J4077" s="10"/>
      <c r="K4077" s="11"/>
      <c r="L4077" s="11"/>
      <c r="M4077" s="12"/>
      <c r="N4077" s="12"/>
      <c r="O4077" s="12"/>
      <c r="P4077" s="12"/>
      <c r="Q4077" s="12"/>
      <c r="R4077" s="12"/>
      <c r="S4077" s="12"/>
      <c r="T4077" s="12"/>
      <c r="U4077" s="12"/>
      <c r="V4077" s="12"/>
      <c r="W4077" s="12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2"/>
      <c r="AS4077" s="12"/>
      <c r="AT4077" s="12"/>
      <c r="AU4077" s="12"/>
      <c r="AV4077" s="12"/>
      <c r="AW4077" s="12"/>
      <c r="AX4077" s="12"/>
      <c r="AY4077" s="12"/>
      <c r="AZ4077" s="12"/>
      <c r="BA4077" s="12"/>
      <c r="BB4077" s="12"/>
      <c r="BC4077" s="12"/>
      <c r="BD4077" s="12"/>
      <c r="BE4077" s="12"/>
      <c r="BF4077" s="12"/>
      <c r="BG4077" s="12"/>
      <c r="BH4077" s="12"/>
      <c r="BI4077" s="12"/>
      <c r="BJ4077" s="13"/>
      <c r="BK4077" s="13"/>
      <c r="BL4077" s="13"/>
      <c r="BM4077" s="13"/>
      <c r="BN4077" s="13"/>
    </row>
    <row r="4078" spans="1:66" x14ac:dyDescent="0.25">
      <c r="A4078" s="10"/>
      <c r="B4078" s="10"/>
      <c r="C4078" s="10"/>
      <c r="D4078" s="18"/>
      <c r="E4078" s="10"/>
      <c r="F4078" s="10"/>
      <c r="G4078" s="10"/>
      <c r="H4078" s="10"/>
      <c r="I4078" s="10"/>
      <c r="J4078" s="10"/>
      <c r="K4078" s="11"/>
      <c r="L4078" s="11"/>
      <c r="M4078" s="12"/>
      <c r="N4078" s="12"/>
      <c r="O4078" s="12"/>
      <c r="P4078" s="12"/>
      <c r="Q4078" s="12"/>
      <c r="R4078" s="12"/>
      <c r="S4078" s="12"/>
      <c r="T4078" s="12"/>
      <c r="U4078" s="12"/>
      <c r="V4078" s="12"/>
      <c r="W4078" s="12"/>
      <c r="X4078" s="12"/>
      <c r="Y4078" s="12"/>
      <c r="Z4078" s="12"/>
      <c r="AA4078" s="12"/>
      <c r="AB4078" s="12"/>
      <c r="AC4078" s="12"/>
      <c r="AD4078" s="12"/>
      <c r="AE4078" s="12"/>
      <c r="AF4078" s="12"/>
      <c r="AG4078" s="12"/>
      <c r="AH4078" s="12"/>
      <c r="AI4078" s="12"/>
      <c r="AJ4078" s="12"/>
      <c r="AK4078" s="12"/>
      <c r="AL4078" s="12"/>
      <c r="AM4078" s="12"/>
      <c r="AN4078" s="12"/>
      <c r="AO4078" s="12"/>
      <c r="AP4078" s="12"/>
      <c r="AQ4078" s="12"/>
      <c r="AR4078" s="12"/>
      <c r="AS4078" s="12"/>
      <c r="AT4078" s="12"/>
      <c r="AU4078" s="12"/>
      <c r="AV4078" s="12"/>
      <c r="AW4078" s="12"/>
      <c r="AX4078" s="12"/>
      <c r="AY4078" s="12"/>
      <c r="AZ4078" s="12"/>
      <c r="BA4078" s="12"/>
      <c r="BB4078" s="12"/>
      <c r="BC4078" s="12"/>
      <c r="BD4078" s="12"/>
      <c r="BE4078" s="12"/>
      <c r="BF4078" s="12"/>
      <c r="BG4078" s="12"/>
      <c r="BH4078" s="12"/>
      <c r="BI4078" s="12"/>
      <c r="BJ4078" s="13"/>
      <c r="BK4078" s="13"/>
      <c r="BL4078" s="13"/>
      <c r="BM4078" s="13"/>
      <c r="BN4078" s="13"/>
    </row>
    <row r="4079" spans="1:66" x14ac:dyDescent="0.25">
      <c r="A4079" s="10"/>
      <c r="B4079" s="10"/>
      <c r="C4079" s="10"/>
      <c r="D4079" s="18"/>
      <c r="E4079" s="10"/>
      <c r="F4079" s="10"/>
      <c r="G4079" s="10"/>
      <c r="H4079" s="10"/>
      <c r="I4079" s="10"/>
      <c r="J4079" s="10"/>
      <c r="K4079" s="11"/>
      <c r="L4079" s="11"/>
      <c r="M4079" s="12"/>
      <c r="N4079" s="12"/>
      <c r="O4079" s="12"/>
      <c r="P4079" s="12"/>
      <c r="Q4079" s="12"/>
      <c r="R4079" s="12"/>
      <c r="S4079" s="12"/>
      <c r="T4079" s="12"/>
      <c r="U4079" s="12"/>
      <c r="V4079" s="12"/>
      <c r="W4079" s="12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2"/>
      <c r="AS4079" s="12"/>
      <c r="AT4079" s="12"/>
      <c r="AU4079" s="12"/>
      <c r="AV4079" s="12"/>
      <c r="AW4079" s="12"/>
      <c r="AX4079" s="12"/>
      <c r="AY4079" s="12"/>
      <c r="AZ4079" s="12"/>
      <c r="BA4079" s="12"/>
      <c r="BB4079" s="12"/>
      <c r="BC4079" s="12"/>
      <c r="BD4079" s="12"/>
      <c r="BE4079" s="12"/>
      <c r="BF4079" s="12"/>
      <c r="BG4079" s="12"/>
      <c r="BH4079" s="12"/>
      <c r="BI4079" s="12"/>
      <c r="BJ4079" s="13"/>
      <c r="BK4079" s="13"/>
      <c r="BL4079" s="13"/>
      <c r="BM4079" s="13"/>
      <c r="BN4079" s="13"/>
    </row>
    <row r="4080" spans="1:66" x14ac:dyDescent="0.25">
      <c r="A4080" s="10"/>
      <c r="B4080" s="10"/>
      <c r="C4080" s="10"/>
      <c r="D4080" s="18"/>
      <c r="E4080" s="10"/>
      <c r="F4080" s="10"/>
      <c r="G4080" s="10"/>
      <c r="H4080" s="10"/>
      <c r="I4080" s="10"/>
      <c r="J4080" s="10"/>
      <c r="K4080" s="11"/>
      <c r="L4080" s="11"/>
      <c r="M4080" s="12"/>
      <c r="N4080" s="12"/>
      <c r="O4080" s="12"/>
      <c r="P4080" s="12"/>
      <c r="Q4080" s="12"/>
      <c r="R4080" s="12"/>
      <c r="S4080" s="12"/>
      <c r="T4080" s="12"/>
      <c r="U4080" s="12"/>
      <c r="V4080" s="12"/>
      <c r="W4080" s="12"/>
      <c r="X4080" s="12"/>
      <c r="Y4080" s="12"/>
      <c r="Z4080" s="12"/>
      <c r="AA4080" s="12"/>
      <c r="AB4080" s="12"/>
      <c r="AC4080" s="12"/>
      <c r="AD4080" s="12"/>
      <c r="AE4080" s="12"/>
      <c r="AF4080" s="12"/>
      <c r="AG4080" s="12"/>
      <c r="AH4080" s="12"/>
      <c r="AI4080" s="12"/>
      <c r="AJ4080" s="12"/>
      <c r="AK4080" s="12"/>
      <c r="AL4080" s="12"/>
      <c r="AM4080" s="12"/>
      <c r="AN4080" s="12"/>
      <c r="AO4080" s="12"/>
      <c r="AP4080" s="12"/>
      <c r="AQ4080" s="12"/>
      <c r="AR4080" s="12"/>
      <c r="AS4080" s="12"/>
      <c r="AT4080" s="12"/>
      <c r="AU4080" s="12"/>
      <c r="AV4080" s="12"/>
      <c r="AW4080" s="12"/>
      <c r="AX4080" s="12"/>
      <c r="AY4080" s="12"/>
      <c r="AZ4080" s="12"/>
      <c r="BA4080" s="12"/>
      <c r="BB4080" s="12"/>
      <c r="BC4080" s="12"/>
      <c r="BD4080" s="12"/>
      <c r="BE4080" s="12"/>
      <c r="BF4080" s="12"/>
      <c r="BG4080" s="12"/>
      <c r="BH4080" s="12"/>
      <c r="BI4080" s="12"/>
      <c r="BJ4080" s="13"/>
      <c r="BK4080" s="13"/>
      <c r="BL4080" s="13"/>
      <c r="BM4080" s="13"/>
      <c r="BN4080" s="13"/>
    </row>
    <row r="4081" spans="1:66" x14ac:dyDescent="0.25">
      <c r="A4081" s="10"/>
      <c r="B4081" s="10"/>
      <c r="C4081" s="10"/>
      <c r="D4081" s="18"/>
      <c r="E4081" s="10"/>
      <c r="F4081" s="10"/>
      <c r="G4081" s="10"/>
      <c r="H4081" s="10"/>
      <c r="I4081" s="10"/>
      <c r="J4081" s="10"/>
      <c r="K4081" s="11"/>
      <c r="L4081" s="11"/>
      <c r="M4081" s="12"/>
      <c r="N4081" s="12"/>
      <c r="O4081" s="12"/>
      <c r="P4081" s="12"/>
      <c r="Q4081" s="12"/>
      <c r="R4081" s="12"/>
      <c r="S4081" s="12"/>
      <c r="T4081" s="12"/>
      <c r="U4081" s="12"/>
      <c r="V4081" s="12"/>
      <c r="W4081" s="12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2"/>
      <c r="AS4081" s="12"/>
      <c r="AT4081" s="12"/>
      <c r="AU4081" s="12"/>
      <c r="AV4081" s="12"/>
      <c r="AW4081" s="12"/>
      <c r="AX4081" s="12"/>
      <c r="AY4081" s="12"/>
      <c r="AZ4081" s="12"/>
      <c r="BA4081" s="12"/>
      <c r="BB4081" s="12"/>
      <c r="BC4081" s="12"/>
      <c r="BD4081" s="12"/>
      <c r="BE4081" s="12"/>
      <c r="BF4081" s="12"/>
      <c r="BG4081" s="12"/>
      <c r="BH4081" s="12"/>
      <c r="BI4081" s="12"/>
      <c r="BJ4081" s="13"/>
      <c r="BK4081" s="13"/>
      <c r="BL4081" s="13"/>
      <c r="BM4081" s="13"/>
      <c r="BN4081" s="13"/>
    </row>
    <row r="4082" spans="1:66" x14ac:dyDescent="0.25">
      <c r="A4082" s="10"/>
      <c r="B4082" s="10"/>
      <c r="C4082" s="10"/>
      <c r="D4082" s="18"/>
      <c r="E4082" s="10"/>
      <c r="F4082" s="10"/>
      <c r="G4082" s="10"/>
      <c r="H4082" s="10"/>
      <c r="I4082" s="10"/>
      <c r="J4082" s="10"/>
      <c r="K4082" s="11"/>
      <c r="L4082" s="11"/>
      <c r="M4082" s="12"/>
      <c r="N4082" s="12"/>
      <c r="O4082" s="12"/>
      <c r="P4082" s="12"/>
      <c r="Q4082" s="12"/>
      <c r="R4082" s="12"/>
      <c r="S4082" s="12"/>
      <c r="T4082" s="12"/>
      <c r="U4082" s="12"/>
      <c r="V4082" s="12"/>
      <c r="W4082" s="12"/>
      <c r="X4082" s="12"/>
      <c r="Y4082" s="12"/>
      <c r="Z4082" s="12"/>
      <c r="AA4082" s="12"/>
      <c r="AB4082" s="12"/>
      <c r="AC4082" s="12"/>
      <c r="AD4082" s="12"/>
      <c r="AE4082" s="12"/>
      <c r="AF4082" s="12"/>
      <c r="AG4082" s="12"/>
      <c r="AH4082" s="12"/>
      <c r="AI4082" s="12"/>
      <c r="AJ4082" s="12"/>
      <c r="AK4082" s="12"/>
      <c r="AL4082" s="12"/>
      <c r="AM4082" s="12"/>
      <c r="AN4082" s="12"/>
      <c r="AO4082" s="12"/>
      <c r="AP4082" s="12"/>
      <c r="AQ4082" s="12"/>
      <c r="AR4082" s="12"/>
      <c r="AS4082" s="12"/>
      <c r="AT4082" s="12"/>
      <c r="AU4082" s="12"/>
      <c r="AV4082" s="12"/>
      <c r="AW4082" s="12"/>
      <c r="AX4082" s="12"/>
      <c r="AY4082" s="12"/>
      <c r="AZ4082" s="12"/>
      <c r="BA4082" s="12"/>
      <c r="BB4082" s="12"/>
      <c r="BC4082" s="12"/>
      <c r="BD4082" s="12"/>
      <c r="BE4082" s="12"/>
      <c r="BF4082" s="12"/>
      <c r="BG4082" s="12"/>
      <c r="BH4082" s="12"/>
      <c r="BI4082" s="12"/>
      <c r="BJ4082" s="13"/>
      <c r="BK4082" s="13"/>
      <c r="BL4082" s="13"/>
      <c r="BM4082" s="13"/>
      <c r="BN4082" s="13"/>
    </row>
    <row r="4083" spans="1:66" x14ac:dyDescent="0.25">
      <c r="A4083" s="10"/>
      <c r="B4083" s="10"/>
      <c r="C4083" s="10"/>
      <c r="D4083" s="18"/>
      <c r="E4083" s="10"/>
      <c r="F4083" s="10"/>
      <c r="G4083" s="10"/>
      <c r="H4083" s="10"/>
      <c r="I4083" s="10"/>
      <c r="J4083" s="10"/>
      <c r="K4083" s="11"/>
      <c r="L4083" s="11"/>
      <c r="M4083" s="12"/>
      <c r="N4083" s="12"/>
      <c r="O4083" s="12"/>
      <c r="P4083" s="12"/>
      <c r="Q4083" s="12"/>
      <c r="R4083" s="12"/>
      <c r="S4083" s="12"/>
      <c r="T4083" s="12"/>
      <c r="U4083" s="12"/>
      <c r="V4083" s="12"/>
      <c r="W4083" s="12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2"/>
      <c r="AS4083" s="12"/>
      <c r="AT4083" s="12"/>
      <c r="AU4083" s="12"/>
      <c r="AV4083" s="12"/>
      <c r="AW4083" s="12"/>
      <c r="AX4083" s="12"/>
      <c r="AY4083" s="12"/>
      <c r="AZ4083" s="12"/>
      <c r="BA4083" s="12"/>
      <c r="BB4083" s="12"/>
      <c r="BC4083" s="12"/>
      <c r="BD4083" s="12"/>
      <c r="BE4083" s="12"/>
      <c r="BF4083" s="12"/>
      <c r="BG4083" s="12"/>
      <c r="BH4083" s="12"/>
      <c r="BI4083" s="12"/>
      <c r="BJ4083" s="13"/>
      <c r="BK4083" s="13"/>
      <c r="BL4083" s="13"/>
      <c r="BM4083" s="13"/>
      <c r="BN4083" s="13"/>
    </row>
    <row r="4084" spans="1:66" x14ac:dyDescent="0.25">
      <c r="A4084" s="10"/>
      <c r="B4084" s="10"/>
      <c r="C4084" s="10"/>
      <c r="D4084" s="18"/>
      <c r="E4084" s="10"/>
      <c r="F4084" s="10"/>
      <c r="G4084" s="10"/>
      <c r="H4084" s="10"/>
      <c r="I4084" s="10"/>
      <c r="J4084" s="10"/>
      <c r="K4084" s="11"/>
      <c r="L4084" s="11"/>
      <c r="M4084" s="12"/>
      <c r="N4084" s="12"/>
      <c r="O4084" s="12"/>
      <c r="P4084" s="12"/>
      <c r="Q4084" s="12"/>
      <c r="R4084" s="12"/>
      <c r="S4084" s="12"/>
      <c r="T4084" s="12"/>
      <c r="U4084" s="12"/>
      <c r="V4084" s="12"/>
      <c r="W4084" s="12"/>
      <c r="X4084" s="12"/>
      <c r="Y4084" s="12"/>
      <c r="Z4084" s="12"/>
      <c r="AA4084" s="12"/>
      <c r="AB4084" s="12"/>
      <c r="AC4084" s="12"/>
      <c r="AD4084" s="12"/>
      <c r="AE4084" s="12"/>
      <c r="AF4084" s="12"/>
      <c r="AG4084" s="12"/>
      <c r="AH4084" s="12"/>
      <c r="AI4084" s="12"/>
      <c r="AJ4084" s="12"/>
      <c r="AK4084" s="12"/>
      <c r="AL4084" s="12"/>
      <c r="AM4084" s="12"/>
      <c r="AN4084" s="12"/>
      <c r="AO4084" s="12"/>
      <c r="AP4084" s="12"/>
      <c r="AQ4084" s="12"/>
      <c r="AR4084" s="12"/>
      <c r="AS4084" s="12"/>
      <c r="AT4084" s="12"/>
      <c r="AU4084" s="12"/>
      <c r="AV4084" s="12"/>
      <c r="AW4084" s="12"/>
      <c r="AX4084" s="12"/>
      <c r="AY4084" s="12"/>
      <c r="AZ4084" s="12"/>
      <c r="BA4084" s="12"/>
      <c r="BB4084" s="12"/>
      <c r="BC4084" s="12"/>
      <c r="BD4084" s="12"/>
      <c r="BE4084" s="12"/>
      <c r="BF4084" s="12"/>
      <c r="BG4084" s="12"/>
      <c r="BH4084" s="12"/>
      <c r="BI4084" s="12"/>
      <c r="BJ4084" s="13"/>
      <c r="BK4084" s="13"/>
      <c r="BL4084" s="13"/>
      <c r="BM4084" s="13"/>
      <c r="BN4084" s="13"/>
    </row>
    <row r="4085" spans="1:66" x14ac:dyDescent="0.25">
      <c r="A4085" s="10"/>
      <c r="B4085" s="10"/>
      <c r="C4085" s="10"/>
      <c r="D4085" s="18"/>
      <c r="E4085" s="10"/>
      <c r="F4085" s="10"/>
      <c r="G4085" s="10"/>
      <c r="H4085" s="10"/>
      <c r="I4085" s="10"/>
      <c r="J4085" s="10"/>
      <c r="K4085" s="11"/>
      <c r="L4085" s="11"/>
      <c r="M4085" s="12"/>
      <c r="N4085" s="12"/>
      <c r="O4085" s="12"/>
      <c r="P4085" s="12"/>
      <c r="Q4085" s="12"/>
      <c r="R4085" s="12"/>
      <c r="S4085" s="12"/>
      <c r="T4085" s="12"/>
      <c r="U4085" s="12"/>
      <c r="V4085" s="12"/>
      <c r="W4085" s="12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2"/>
      <c r="AS4085" s="12"/>
      <c r="AT4085" s="12"/>
      <c r="AU4085" s="12"/>
      <c r="AV4085" s="12"/>
      <c r="AW4085" s="12"/>
      <c r="AX4085" s="12"/>
      <c r="AY4085" s="12"/>
      <c r="AZ4085" s="12"/>
      <c r="BA4085" s="12"/>
      <c r="BB4085" s="12"/>
      <c r="BC4085" s="12"/>
      <c r="BD4085" s="12"/>
      <c r="BE4085" s="12"/>
      <c r="BF4085" s="12"/>
      <c r="BG4085" s="12"/>
      <c r="BH4085" s="12"/>
      <c r="BI4085" s="12"/>
      <c r="BJ4085" s="13"/>
      <c r="BK4085" s="13"/>
      <c r="BL4085" s="13"/>
      <c r="BM4085" s="13"/>
      <c r="BN4085" s="13"/>
    </row>
    <row r="4086" spans="1:66" x14ac:dyDescent="0.25">
      <c r="A4086" s="10"/>
      <c r="B4086" s="10"/>
      <c r="C4086" s="10"/>
      <c r="D4086" s="18"/>
      <c r="E4086" s="10"/>
      <c r="F4086" s="10"/>
      <c r="G4086" s="10"/>
      <c r="H4086" s="10"/>
      <c r="I4086" s="10"/>
      <c r="J4086" s="10"/>
      <c r="K4086" s="11"/>
      <c r="L4086" s="11"/>
      <c r="M4086" s="12"/>
      <c r="N4086" s="12"/>
      <c r="O4086" s="12"/>
      <c r="P4086" s="12"/>
      <c r="Q4086" s="12"/>
      <c r="R4086" s="12"/>
      <c r="S4086" s="12"/>
      <c r="T4086" s="12"/>
      <c r="U4086" s="12"/>
      <c r="V4086" s="12"/>
      <c r="W4086" s="12"/>
      <c r="X4086" s="12"/>
      <c r="Y4086" s="12"/>
      <c r="Z4086" s="12"/>
      <c r="AA4086" s="12"/>
      <c r="AB4086" s="12"/>
      <c r="AC4086" s="12"/>
      <c r="AD4086" s="12"/>
      <c r="AE4086" s="12"/>
      <c r="AF4086" s="12"/>
      <c r="AG4086" s="12"/>
      <c r="AH4086" s="12"/>
      <c r="AI4086" s="12"/>
      <c r="AJ4086" s="12"/>
      <c r="AK4086" s="12"/>
      <c r="AL4086" s="12"/>
      <c r="AM4086" s="12"/>
      <c r="AN4086" s="12"/>
      <c r="AO4086" s="12"/>
      <c r="AP4086" s="12"/>
      <c r="AQ4086" s="12"/>
      <c r="AR4086" s="12"/>
      <c r="AS4086" s="12"/>
      <c r="AT4086" s="12"/>
      <c r="AU4086" s="12"/>
      <c r="AV4086" s="12"/>
      <c r="AW4086" s="12"/>
      <c r="AX4086" s="12"/>
      <c r="AY4086" s="12"/>
      <c r="AZ4086" s="12"/>
      <c r="BA4086" s="12"/>
      <c r="BB4086" s="12"/>
      <c r="BC4086" s="12"/>
      <c r="BD4086" s="12"/>
      <c r="BE4086" s="12"/>
      <c r="BF4086" s="12"/>
      <c r="BG4086" s="12"/>
      <c r="BH4086" s="12"/>
      <c r="BI4086" s="12"/>
      <c r="BJ4086" s="13"/>
      <c r="BK4086" s="13"/>
      <c r="BL4086" s="13"/>
      <c r="BM4086" s="13"/>
      <c r="BN4086" s="13"/>
    </row>
    <row r="4087" spans="1:66" x14ac:dyDescent="0.25">
      <c r="A4087" s="10"/>
      <c r="B4087" s="10"/>
      <c r="C4087" s="10"/>
      <c r="D4087" s="18"/>
      <c r="E4087" s="10"/>
      <c r="F4087" s="10"/>
      <c r="G4087" s="10"/>
      <c r="H4087" s="10"/>
      <c r="I4087" s="10"/>
      <c r="J4087" s="10"/>
      <c r="K4087" s="11"/>
      <c r="L4087" s="11"/>
      <c r="M4087" s="12"/>
      <c r="N4087" s="12"/>
      <c r="O4087" s="12"/>
      <c r="P4087" s="12"/>
      <c r="Q4087" s="12"/>
      <c r="R4087" s="12"/>
      <c r="S4087" s="12"/>
      <c r="T4087" s="12"/>
      <c r="U4087" s="12"/>
      <c r="V4087" s="12"/>
      <c r="W4087" s="12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2"/>
      <c r="AS4087" s="12"/>
      <c r="AT4087" s="12"/>
      <c r="AU4087" s="12"/>
      <c r="AV4087" s="12"/>
      <c r="AW4087" s="12"/>
      <c r="AX4087" s="12"/>
      <c r="AY4087" s="12"/>
      <c r="AZ4087" s="12"/>
      <c r="BA4087" s="12"/>
      <c r="BB4087" s="12"/>
      <c r="BC4087" s="12"/>
      <c r="BD4087" s="12"/>
      <c r="BE4087" s="12"/>
      <c r="BF4087" s="12"/>
      <c r="BG4087" s="12"/>
      <c r="BH4087" s="12"/>
      <c r="BI4087" s="12"/>
      <c r="BJ4087" s="13"/>
      <c r="BK4087" s="13"/>
      <c r="BL4087" s="13"/>
      <c r="BM4087" s="13"/>
      <c r="BN4087" s="13"/>
    </row>
    <row r="4088" spans="1:66" x14ac:dyDescent="0.25">
      <c r="A4088" s="10"/>
      <c r="B4088" s="10"/>
      <c r="C4088" s="10"/>
      <c r="D4088" s="18"/>
      <c r="E4088" s="10"/>
      <c r="F4088" s="10"/>
      <c r="G4088" s="10"/>
      <c r="H4088" s="10"/>
      <c r="I4088" s="10"/>
      <c r="J4088" s="10"/>
      <c r="K4088" s="11"/>
      <c r="L4088" s="11"/>
      <c r="M4088" s="12"/>
      <c r="N4088" s="12"/>
      <c r="O4088" s="12"/>
      <c r="P4088" s="12"/>
      <c r="Q4088" s="12"/>
      <c r="R4088" s="12"/>
      <c r="S4088" s="12"/>
      <c r="T4088" s="12"/>
      <c r="U4088" s="12"/>
      <c r="V4088" s="12"/>
      <c r="W4088" s="12"/>
      <c r="X4088" s="12"/>
      <c r="Y4088" s="12"/>
      <c r="Z4088" s="12"/>
      <c r="AA4088" s="12"/>
      <c r="AB4088" s="12"/>
      <c r="AC4088" s="12"/>
      <c r="AD4088" s="12"/>
      <c r="AE4088" s="12"/>
      <c r="AF4088" s="12"/>
      <c r="AG4088" s="12"/>
      <c r="AH4088" s="12"/>
      <c r="AI4088" s="12"/>
      <c r="AJ4088" s="12"/>
      <c r="AK4088" s="12"/>
      <c r="AL4088" s="12"/>
      <c r="AM4088" s="12"/>
      <c r="AN4088" s="12"/>
      <c r="AO4088" s="12"/>
      <c r="AP4088" s="12"/>
      <c r="AQ4088" s="12"/>
      <c r="AR4088" s="12"/>
      <c r="AS4088" s="12"/>
      <c r="AT4088" s="12"/>
      <c r="AU4088" s="12"/>
      <c r="AV4088" s="12"/>
      <c r="AW4088" s="12"/>
      <c r="AX4088" s="12"/>
      <c r="AY4088" s="12"/>
      <c r="AZ4088" s="12"/>
      <c r="BA4088" s="12"/>
      <c r="BB4088" s="12"/>
      <c r="BC4088" s="12"/>
      <c r="BD4088" s="12"/>
      <c r="BE4088" s="12"/>
      <c r="BF4088" s="12"/>
      <c r="BG4088" s="12"/>
      <c r="BH4088" s="12"/>
      <c r="BI4088" s="12"/>
      <c r="BJ4088" s="13"/>
      <c r="BK4088" s="13"/>
      <c r="BL4088" s="13"/>
      <c r="BM4088" s="13"/>
      <c r="BN4088" s="13"/>
    </row>
    <row r="4089" spans="1:66" x14ac:dyDescent="0.25">
      <c r="A4089" s="10"/>
      <c r="B4089" s="10"/>
      <c r="C4089" s="10"/>
      <c r="D4089" s="18"/>
      <c r="E4089" s="10"/>
      <c r="F4089" s="10"/>
      <c r="G4089" s="10"/>
      <c r="H4089" s="10"/>
      <c r="I4089" s="10"/>
      <c r="J4089" s="10"/>
      <c r="K4089" s="11"/>
      <c r="L4089" s="11"/>
      <c r="M4089" s="12"/>
      <c r="N4089" s="12"/>
      <c r="O4089" s="12"/>
      <c r="P4089" s="12"/>
      <c r="Q4089" s="12"/>
      <c r="R4089" s="12"/>
      <c r="S4089" s="12"/>
      <c r="T4089" s="12"/>
      <c r="U4089" s="12"/>
      <c r="V4089" s="12"/>
      <c r="W4089" s="12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2"/>
      <c r="AS4089" s="12"/>
      <c r="AT4089" s="12"/>
      <c r="AU4089" s="12"/>
      <c r="AV4089" s="12"/>
      <c r="AW4089" s="12"/>
      <c r="AX4089" s="12"/>
      <c r="AY4089" s="12"/>
      <c r="AZ4089" s="12"/>
      <c r="BA4089" s="12"/>
      <c r="BB4089" s="12"/>
      <c r="BC4089" s="12"/>
      <c r="BD4089" s="12"/>
      <c r="BE4089" s="12"/>
      <c r="BF4089" s="12"/>
      <c r="BG4089" s="12"/>
      <c r="BH4089" s="12"/>
      <c r="BI4089" s="12"/>
      <c r="BJ4089" s="13"/>
      <c r="BK4089" s="13"/>
      <c r="BL4089" s="13"/>
      <c r="BM4089" s="13"/>
      <c r="BN4089" s="13"/>
    </row>
    <row r="4090" spans="1:66" x14ac:dyDescent="0.25">
      <c r="A4090" s="10"/>
      <c r="B4090" s="10"/>
      <c r="C4090" s="10"/>
      <c r="D4090" s="18"/>
      <c r="E4090" s="10"/>
      <c r="F4090" s="10"/>
      <c r="G4090" s="10"/>
      <c r="H4090" s="10"/>
      <c r="I4090" s="10"/>
      <c r="J4090" s="10"/>
      <c r="K4090" s="11"/>
      <c r="L4090" s="11"/>
      <c r="M4090" s="12"/>
      <c r="N4090" s="12"/>
      <c r="O4090" s="12"/>
      <c r="P4090" s="12"/>
      <c r="Q4090" s="12"/>
      <c r="R4090" s="12"/>
      <c r="S4090" s="12"/>
      <c r="T4090" s="12"/>
      <c r="U4090" s="12"/>
      <c r="V4090" s="12"/>
      <c r="W4090" s="12"/>
      <c r="X4090" s="12"/>
      <c r="Y4090" s="12"/>
      <c r="Z4090" s="12"/>
      <c r="AA4090" s="12"/>
      <c r="AB4090" s="12"/>
      <c r="AC4090" s="12"/>
      <c r="AD4090" s="12"/>
      <c r="AE4090" s="12"/>
      <c r="AF4090" s="12"/>
      <c r="AG4090" s="12"/>
      <c r="AH4090" s="12"/>
      <c r="AI4090" s="12"/>
      <c r="AJ4090" s="12"/>
      <c r="AK4090" s="12"/>
      <c r="AL4090" s="12"/>
      <c r="AM4090" s="12"/>
      <c r="AN4090" s="12"/>
      <c r="AO4090" s="12"/>
      <c r="AP4090" s="12"/>
      <c r="AQ4090" s="12"/>
      <c r="AR4090" s="12"/>
      <c r="AS4090" s="12"/>
      <c r="AT4090" s="12"/>
      <c r="AU4090" s="12"/>
      <c r="AV4090" s="12"/>
      <c r="AW4090" s="12"/>
      <c r="AX4090" s="12"/>
      <c r="AY4090" s="12"/>
      <c r="AZ4090" s="12"/>
      <c r="BA4090" s="12"/>
      <c r="BB4090" s="12"/>
      <c r="BC4090" s="12"/>
      <c r="BD4090" s="12"/>
      <c r="BE4090" s="12"/>
      <c r="BF4090" s="12"/>
      <c r="BG4090" s="12"/>
      <c r="BH4090" s="12"/>
      <c r="BI4090" s="12"/>
      <c r="BJ4090" s="13"/>
      <c r="BK4090" s="13"/>
      <c r="BL4090" s="13"/>
      <c r="BM4090" s="13"/>
      <c r="BN4090" s="13"/>
    </row>
    <row r="4091" spans="1:66" x14ac:dyDescent="0.25">
      <c r="A4091" s="10"/>
      <c r="B4091" s="10"/>
      <c r="C4091" s="10"/>
      <c r="D4091" s="18"/>
      <c r="E4091" s="10"/>
      <c r="F4091" s="10"/>
      <c r="G4091" s="10"/>
      <c r="H4091" s="10"/>
      <c r="I4091" s="10"/>
      <c r="J4091" s="10"/>
      <c r="K4091" s="11"/>
      <c r="L4091" s="11"/>
      <c r="M4091" s="12"/>
      <c r="N4091" s="12"/>
      <c r="O4091" s="12"/>
      <c r="P4091" s="12"/>
      <c r="Q4091" s="12"/>
      <c r="R4091" s="12"/>
      <c r="S4091" s="12"/>
      <c r="T4091" s="12"/>
      <c r="U4091" s="12"/>
      <c r="V4091" s="12"/>
      <c r="W4091" s="12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2"/>
      <c r="AS4091" s="12"/>
      <c r="AT4091" s="12"/>
      <c r="AU4091" s="12"/>
      <c r="AV4091" s="12"/>
      <c r="AW4091" s="12"/>
      <c r="AX4091" s="12"/>
      <c r="AY4091" s="12"/>
      <c r="AZ4091" s="12"/>
      <c r="BA4091" s="12"/>
      <c r="BB4091" s="12"/>
      <c r="BC4091" s="12"/>
      <c r="BD4091" s="12"/>
      <c r="BE4091" s="12"/>
      <c r="BF4091" s="12"/>
      <c r="BG4091" s="12"/>
      <c r="BH4091" s="12"/>
      <c r="BI4091" s="12"/>
      <c r="BJ4091" s="13"/>
      <c r="BK4091" s="13"/>
      <c r="BL4091" s="13"/>
      <c r="BM4091" s="13"/>
      <c r="BN4091" s="13"/>
    </row>
    <row r="4092" spans="1:66" x14ac:dyDescent="0.25">
      <c r="A4092" s="10"/>
      <c r="B4092" s="10"/>
      <c r="C4092" s="10"/>
      <c r="D4092" s="18"/>
      <c r="E4092" s="10"/>
      <c r="F4092" s="10"/>
      <c r="G4092" s="10"/>
      <c r="H4092" s="10"/>
      <c r="I4092" s="10"/>
      <c r="J4092" s="10"/>
      <c r="K4092" s="11"/>
      <c r="L4092" s="11"/>
      <c r="M4092" s="12"/>
      <c r="N4092" s="12"/>
      <c r="O4092" s="12"/>
      <c r="P4092" s="12"/>
      <c r="Q4092" s="12"/>
      <c r="R4092" s="12"/>
      <c r="S4092" s="12"/>
      <c r="T4092" s="12"/>
      <c r="U4092" s="12"/>
      <c r="V4092" s="12"/>
      <c r="W4092" s="12"/>
      <c r="X4092" s="12"/>
      <c r="Y4092" s="12"/>
      <c r="Z4092" s="12"/>
      <c r="AA4092" s="12"/>
      <c r="AB4092" s="12"/>
      <c r="AC4092" s="12"/>
      <c r="AD4092" s="12"/>
      <c r="AE4092" s="12"/>
      <c r="AF4092" s="12"/>
      <c r="AG4092" s="12"/>
      <c r="AH4092" s="12"/>
      <c r="AI4092" s="12"/>
      <c r="AJ4092" s="12"/>
      <c r="AK4092" s="12"/>
      <c r="AL4092" s="12"/>
      <c r="AM4092" s="12"/>
      <c r="AN4092" s="12"/>
      <c r="AO4092" s="12"/>
      <c r="AP4092" s="12"/>
      <c r="AQ4092" s="12"/>
      <c r="AR4092" s="12"/>
      <c r="AS4092" s="12"/>
      <c r="AT4092" s="12"/>
      <c r="AU4092" s="12"/>
      <c r="AV4092" s="12"/>
      <c r="AW4092" s="12"/>
      <c r="AX4092" s="12"/>
      <c r="AY4092" s="12"/>
      <c r="AZ4092" s="12"/>
      <c r="BA4092" s="12"/>
      <c r="BB4092" s="12"/>
      <c r="BC4092" s="12"/>
      <c r="BD4092" s="12"/>
      <c r="BE4092" s="12"/>
      <c r="BF4092" s="12"/>
      <c r="BG4092" s="12"/>
      <c r="BH4092" s="12"/>
      <c r="BI4092" s="12"/>
      <c r="BJ4092" s="13"/>
      <c r="BK4092" s="13"/>
      <c r="BL4092" s="13"/>
      <c r="BM4092" s="13"/>
      <c r="BN4092" s="13"/>
    </row>
    <row r="4093" spans="1:66" x14ac:dyDescent="0.25">
      <c r="A4093" s="10"/>
      <c r="B4093" s="10"/>
      <c r="C4093" s="10"/>
      <c r="D4093" s="18"/>
      <c r="E4093" s="10"/>
      <c r="F4093" s="10"/>
      <c r="G4093" s="10"/>
      <c r="H4093" s="10"/>
      <c r="I4093" s="10"/>
      <c r="J4093" s="10"/>
      <c r="K4093" s="11"/>
      <c r="L4093" s="11"/>
      <c r="M4093" s="12"/>
      <c r="N4093" s="12"/>
      <c r="O4093" s="12"/>
      <c r="P4093" s="12"/>
      <c r="Q4093" s="12"/>
      <c r="R4093" s="12"/>
      <c r="S4093" s="12"/>
      <c r="T4093" s="12"/>
      <c r="U4093" s="12"/>
      <c r="V4093" s="12"/>
      <c r="W4093" s="12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2"/>
      <c r="AS4093" s="12"/>
      <c r="AT4093" s="12"/>
      <c r="AU4093" s="12"/>
      <c r="AV4093" s="12"/>
      <c r="AW4093" s="12"/>
      <c r="AX4093" s="12"/>
      <c r="AY4093" s="12"/>
      <c r="AZ4093" s="12"/>
      <c r="BA4093" s="12"/>
      <c r="BB4093" s="12"/>
      <c r="BC4093" s="12"/>
      <c r="BD4093" s="12"/>
      <c r="BE4093" s="12"/>
      <c r="BF4093" s="12"/>
      <c r="BG4093" s="12"/>
      <c r="BH4093" s="12"/>
      <c r="BI4093" s="12"/>
      <c r="BJ4093" s="13"/>
      <c r="BK4093" s="13"/>
      <c r="BL4093" s="13"/>
      <c r="BM4093" s="13"/>
      <c r="BN4093" s="13"/>
    </row>
    <row r="4094" spans="1:66" x14ac:dyDescent="0.25">
      <c r="A4094" s="10"/>
      <c r="B4094" s="10"/>
      <c r="C4094" s="10"/>
      <c r="D4094" s="18"/>
      <c r="E4094" s="10"/>
      <c r="F4094" s="10"/>
      <c r="G4094" s="10"/>
      <c r="H4094" s="10"/>
      <c r="I4094" s="10"/>
      <c r="J4094" s="10"/>
      <c r="K4094" s="11"/>
      <c r="L4094" s="11"/>
      <c r="M4094" s="12"/>
      <c r="N4094" s="12"/>
      <c r="O4094" s="12"/>
      <c r="P4094" s="12"/>
      <c r="Q4094" s="12"/>
      <c r="R4094" s="12"/>
      <c r="S4094" s="12"/>
      <c r="T4094" s="12"/>
      <c r="U4094" s="12"/>
      <c r="V4094" s="12"/>
      <c r="W4094" s="12"/>
      <c r="X4094" s="12"/>
      <c r="Y4094" s="12"/>
      <c r="Z4094" s="12"/>
      <c r="AA4094" s="12"/>
      <c r="AB4094" s="12"/>
      <c r="AC4094" s="12"/>
      <c r="AD4094" s="12"/>
      <c r="AE4094" s="12"/>
      <c r="AF4094" s="12"/>
      <c r="AG4094" s="12"/>
      <c r="AH4094" s="12"/>
      <c r="AI4094" s="12"/>
      <c r="AJ4094" s="12"/>
      <c r="AK4094" s="12"/>
      <c r="AL4094" s="12"/>
      <c r="AM4094" s="12"/>
      <c r="AN4094" s="12"/>
      <c r="AO4094" s="12"/>
      <c r="AP4094" s="12"/>
      <c r="AQ4094" s="12"/>
      <c r="AR4094" s="12"/>
      <c r="AS4094" s="12"/>
      <c r="AT4094" s="12"/>
      <c r="AU4094" s="12"/>
      <c r="AV4094" s="12"/>
      <c r="AW4094" s="12"/>
      <c r="AX4094" s="12"/>
      <c r="AY4094" s="12"/>
      <c r="AZ4094" s="12"/>
      <c r="BA4094" s="12"/>
      <c r="BB4094" s="12"/>
      <c r="BC4094" s="12"/>
      <c r="BD4094" s="12"/>
      <c r="BE4094" s="12"/>
      <c r="BF4094" s="12"/>
      <c r="BG4094" s="12"/>
      <c r="BH4094" s="12"/>
      <c r="BI4094" s="12"/>
      <c r="BJ4094" s="13"/>
      <c r="BK4094" s="13"/>
      <c r="BL4094" s="13"/>
      <c r="BM4094" s="13"/>
      <c r="BN4094" s="13"/>
    </row>
    <row r="4095" spans="1:66" x14ac:dyDescent="0.25">
      <c r="A4095" s="10"/>
      <c r="B4095" s="10"/>
      <c r="C4095" s="10"/>
      <c r="D4095" s="18"/>
      <c r="E4095" s="10"/>
      <c r="F4095" s="10"/>
      <c r="G4095" s="10"/>
      <c r="H4095" s="10"/>
      <c r="I4095" s="10"/>
      <c r="J4095" s="10"/>
      <c r="K4095" s="11"/>
      <c r="L4095" s="11"/>
      <c r="M4095" s="12"/>
      <c r="N4095" s="12"/>
      <c r="O4095" s="12"/>
      <c r="P4095" s="12"/>
      <c r="Q4095" s="12"/>
      <c r="R4095" s="12"/>
      <c r="S4095" s="12"/>
      <c r="T4095" s="12"/>
      <c r="U4095" s="12"/>
      <c r="V4095" s="12"/>
      <c r="W4095" s="12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2"/>
      <c r="AS4095" s="12"/>
      <c r="AT4095" s="12"/>
      <c r="AU4095" s="12"/>
      <c r="AV4095" s="12"/>
      <c r="AW4095" s="12"/>
      <c r="AX4095" s="12"/>
      <c r="AY4095" s="12"/>
      <c r="AZ4095" s="12"/>
      <c r="BA4095" s="12"/>
      <c r="BB4095" s="12"/>
      <c r="BC4095" s="12"/>
      <c r="BD4095" s="12"/>
      <c r="BE4095" s="12"/>
      <c r="BF4095" s="12"/>
      <c r="BG4095" s="12"/>
      <c r="BH4095" s="12"/>
      <c r="BI4095" s="12"/>
      <c r="BJ4095" s="13"/>
      <c r="BK4095" s="13"/>
      <c r="BL4095" s="13"/>
      <c r="BM4095" s="13"/>
      <c r="BN4095" s="13"/>
    </row>
    <row r="4096" spans="1:66" x14ac:dyDescent="0.25">
      <c r="A4096" s="10"/>
      <c r="B4096" s="10"/>
      <c r="C4096" s="10"/>
      <c r="D4096" s="18"/>
      <c r="E4096" s="10"/>
      <c r="F4096" s="10"/>
      <c r="G4096" s="10"/>
      <c r="H4096" s="10"/>
      <c r="I4096" s="10"/>
      <c r="J4096" s="10"/>
      <c r="K4096" s="11"/>
      <c r="L4096" s="11"/>
      <c r="M4096" s="12"/>
      <c r="N4096" s="12"/>
      <c r="O4096" s="12"/>
      <c r="P4096" s="12"/>
      <c r="Q4096" s="12"/>
      <c r="R4096" s="12"/>
      <c r="S4096" s="12"/>
      <c r="T4096" s="12"/>
      <c r="U4096" s="12"/>
      <c r="V4096" s="12"/>
      <c r="W4096" s="12"/>
      <c r="X4096" s="12"/>
      <c r="Y4096" s="12"/>
      <c r="Z4096" s="12"/>
      <c r="AA4096" s="12"/>
      <c r="AB4096" s="12"/>
      <c r="AC4096" s="12"/>
      <c r="AD4096" s="12"/>
      <c r="AE4096" s="12"/>
      <c r="AF4096" s="12"/>
      <c r="AG4096" s="12"/>
      <c r="AH4096" s="12"/>
      <c r="AI4096" s="12"/>
      <c r="AJ4096" s="12"/>
      <c r="AK4096" s="12"/>
      <c r="AL4096" s="12"/>
      <c r="AM4096" s="12"/>
      <c r="AN4096" s="12"/>
      <c r="AO4096" s="12"/>
      <c r="AP4096" s="12"/>
      <c r="AQ4096" s="12"/>
      <c r="AR4096" s="12"/>
      <c r="AS4096" s="12"/>
      <c r="AT4096" s="12"/>
      <c r="AU4096" s="12"/>
      <c r="AV4096" s="12"/>
      <c r="AW4096" s="12"/>
      <c r="AX4096" s="12"/>
      <c r="AY4096" s="12"/>
      <c r="AZ4096" s="12"/>
      <c r="BA4096" s="12"/>
      <c r="BB4096" s="12"/>
      <c r="BC4096" s="12"/>
      <c r="BD4096" s="12"/>
      <c r="BE4096" s="12"/>
      <c r="BF4096" s="12"/>
      <c r="BG4096" s="12"/>
      <c r="BH4096" s="12"/>
      <c r="BI4096" s="12"/>
      <c r="BJ4096" s="13"/>
      <c r="BK4096" s="13"/>
      <c r="BL4096" s="13"/>
      <c r="BM4096" s="13"/>
      <c r="BN4096" s="13"/>
    </row>
    <row r="4097" spans="1:66" x14ac:dyDescent="0.25">
      <c r="A4097" s="10"/>
      <c r="B4097" s="10"/>
      <c r="C4097" s="10"/>
      <c r="D4097" s="18"/>
      <c r="E4097" s="10"/>
      <c r="F4097" s="10"/>
      <c r="G4097" s="10"/>
      <c r="H4097" s="10"/>
      <c r="I4097" s="10"/>
      <c r="J4097" s="10"/>
      <c r="K4097" s="11"/>
      <c r="L4097" s="11"/>
      <c r="M4097" s="12"/>
      <c r="N4097" s="12"/>
      <c r="O4097" s="12"/>
      <c r="P4097" s="12"/>
      <c r="Q4097" s="12"/>
      <c r="R4097" s="12"/>
      <c r="S4097" s="12"/>
      <c r="T4097" s="12"/>
      <c r="U4097" s="12"/>
      <c r="V4097" s="12"/>
      <c r="W4097" s="12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2"/>
      <c r="AS4097" s="12"/>
      <c r="AT4097" s="12"/>
      <c r="AU4097" s="12"/>
      <c r="AV4097" s="12"/>
      <c r="AW4097" s="12"/>
      <c r="AX4097" s="12"/>
      <c r="AY4097" s="12"/>
      <c r="AZ4097" s="12"/>
      <c r="BA4097" s="12"/>
      <c r="BB4097" s="12"/>
      <c r="BC4097" s="12"/>
      <c r="BD4097" s="12"/>
      <c r="BE4097" s="12"/>
      <c r="BF4097" s="12"/>
      <c r="BG4097" s="12"/>
      <c r="BH4097" s="12"/>
      <c r="BI4097" s="12"/>
      <c r="BJ4097" s="13"/>
      <c r="BK4097" s="13"/>
      <c r="BL4097" s="13"/>
      <c r="BM4097" s="13"/>
      <c r="BN4097" s="13"/>
    </row>
    <row r="4098" spans="1:66" x14ac:dyDescent="0.25">
      <c r="A4098" s="10"/>
      <c r="B4098" s="10"/>
      <c r="C4098" s="10"/>
      <c r="D4098" s="18"/>
      <c r="E4098" s="10"/>
      <c r="F4098" s="10"/>
      <c r="G4098" s="10"/>
      <c r="H4098" s="10"/>
      <c r="I4098" s="10"/>
      <c r="J4098" s="10"/>
      <c r="K4098" s="11"/>
      <c r="L4098" s="11"/>
      <c r="M4098" s="12"/>
      <c r="N4098" s="12"/>
      <c r="O4098" s="12"/>
      <c r="P4098" s="12"/>
      <c r="Q4098" s="12"/>
      <c r="R4098" s="12"/>
      <c r="S4098" s="12"/>
      <c r="T4098" s="12"/>
      <c r="U4098" s="12"/>
      <c r="V4098" s="12"/>
      <c r="W4098" s="12"/>
      <c r="X4098" s="12"/>
      <c r="Y4098" s="12"/>
      <c r="Z4098" s="12"/>
      <c r="AA4098" s="12"/>
      <c r="AB4098" s="12"/>
      <c r="AC4098" s="12"/>
      <c r="AD4098" s="12"/>
      <c r="AE4098" s="12"/>
      <c r="AF4098" s="12"/>
      <c r="AG4098" s="12"/>
      <c r="AH4098" s="12"/>
      <c r="AI4098" s="12"/>
      <c r="AJ4098" s="12"/>
      <c r="AK4098" s="12"/>
      <c r="AL4098" s="12"/>
      <c r="AM4098" s="12"/>
      <c r="AN4098" s="12"/>
      <c r="AO4098" s="12"/>
      <c r="AP4098" s="12"/>
      <c r="AQ4098" s="12"/>
      <c r="AR4098" s="12"/>
      <c r="AS4098" s="12"/>
      <c r="AT4098" s="12"/>
      <c r="AU4098" s="12"/>
      <c r="AV4098" s="12"/>
      <c r="AW4098" s="12"/>
      <c r="AX4098" s="12"/>
      <c r="AY4098" s="12"/>
      <c r="AZ4098" s="12"/>
      <c r="BA4098" s="12"/>
      <c r="BB4098" s="12"/>
      <c r="BC4098" s="12"/>
      <c r="BD4098" s="12"/>
      <c r="BE4098" s="12"/>
      <c r="BF4098" s="12"/>
      <c r="BG4098" s="12"/>
      <c r="BH4098" s="12"/>
      <c r="BI4098" s="12"/>
      <c r="BJ4098" s="13"/>
      <c r="BK4098" s="13"/>
      <c r="BL4098" s="13"/>
      <c r="BM4098" s="13"/>
      <c r="BN4098" s="13"/>
    </row>
    <row r="4099" spans="1:66" x14ac:dyDescent="0.25">
      <c r="A4099" s="10"/>
      <c r="B4099" s="10"/>
      <c r="C4099" s="10"/>
      <c r="D4099" s="18"/>
      <c r="E4099" s="10"/>
      <c r="F4099" s="10"/>
      <c r="G4099" s="10"/>
      <c r="H4099" s="10"/>
      <c r="I4099" s="10"/>
      <c r="J4099" s="10"/>
      <c r="K4099" s="11"/>
      <c r="L4099" s="11"/>
      <c r="M4099" s="12"/>
      <c r="N4099" s="12"/>
      <c r="O4099" s="12"/>
      <c r="P4099" s="12"/>
      <c r="Q4099" s="12"/>
      <c r="R4099" s="12"/>
      <c r="S4099" s="12"/>
      <c r="T4099" s="12"/>
      <c r="U4099" s="12"/>
      <c r="V4099" s="12"/>
      <c r="W4099" s="12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2"/>
      <c r="AS4099" s="12"/>
      <c r="AT4099" s="12"/>
      <c r="AU4099" s="12"/>
      <c r="AV4099" s="12"/>
      <c r="AW4099" s="12"/>
      <c r="AX4099" s="12"/>
      <c r="AY4099" s="12"/>
      <c r="AZ4099" s="12"/>
      <c r="BA4099" s="12"/>
      <c r="BB4099" s="12"/>
      <c r="BC4099" s="12"/>
      <c r="BD4099" s="12"/>
      <c r="BE4099" s="12"/>
      <c r="BF4099" s="12"/>
      <c r="BG4099" s="12"/>
      <c r="BH4099" s="12"/>
      <c r="BI4099" s="12"/>
      <c r="BJ4099" s="13"/>
      <c r="BK4099" s="13"/>
      <c r="BL4099" s="13"/>
      <c r="BM4099" s="13"/>
      <c r="BN4099" s="13"/>
    </row>
    <row r="4100" spans="1:66" x14ac:dyDescent="0.25">
      <c r="A4100" s="10"/>
      <c r="B4100" s="10"/>
      <c r="C4100" s="10"/>
      <c r="D4100" s="18"/>
      <c r="E4100" s="10"/>
      <c r="F4100" s="10"/>
      <c r="G4100" s="10"/>
      <c r="H4100" s="10"/>
      <c r="I4100" s="10"/>
      <c r="J4100" s="10"/>
      <c r="K4100" s="11"/>
      <c r="L4100" s="11"/>
      <c r="M4100" s="12"/>
      <c r="N4100" s="12"/>
      <c r="O4100" s="12"/>
      <c r="P4100" s="12"/>
      <c r="Q4100" s="12"/>
      <c r="R4100" s="12"/>
      <c r="S4100" s="12"/>
      <c r="T4100" s="12"/>
      <c r="U4100" s="12"/>
      <c r="V4100" s="12"/>
      <c r="W4100" s="12"/>
      <c r="X4100" s="12"/>
      <c r="Y4100" s="12"/>
      <c r="Z4100" s="12"/>
      <c r="AA4100" s="12"/>
      <c r="AB4100" s="12"/>
      <c r="AC4100" s="12"/>
      <c r="AD4100" s="12"/>
      <c r="AE4100" s="12"/>
      <c r="AF4100" s="12"/>
      <c r="AG4100" s="12"/>
      <c r="AH4100" s="12"/>
      <c r="AI4100" s="12"/>
      <c r="AJ4100" s="12"/>
      <c r="AK4100" s="12"/>
      <c r="AL4100" s="12"/>
      <c r="AM4100" s="12"/>
      <c r="AN4100" s="12"/>
      <c r="AO4100" s="12"/>
      <c r="AP4100" s="12"/>
      <c r="AQ4100" s="12"/>
      <c r="AR4100" s="12"/>
      <c r="AS4100" s="12"/>
      <c r="AT4100" s="12"/>
      <c r="AU4100" s="12"/>
      <c r="AV4100" s="12"/>
      <c r="AW4100" s="12"/>
      <c r="AX4100" s="12"/>
      <c r="AY4100" s="12"/>
      <c r="AZ4100" s="12"/>
      <c r="BA4100" s="12"/>
      <c r="BB4100" s="12"/>
      <c r="BC4100" s="12"/>
      <c r="BD4100" s="12"/>
      <c r="BE4100" s="12"/>
      <c r="BF4100" s="12"/>
      <c r="BG4100" s="12"/>
      <c r="BH4100" s="12"/>
      <c r="BI4100" s="12"/>
      <c r="BJ4100" s="13"/>
      <c r="BK4100" s="13"/>
      <c r="BL4100" s="13"/>
      <c r="BM4100" s="13"/>
      <c r="BN4100" s="13"/>
    </row>
    <row r="4101" spans="1:66" x14ac:dyDescent="0.25">
      <c r="A4101" s="10"/>
      <c r="B4101" s="10"/>
      <c r="C4101" s="10"/>
      <c r="D4101" s="18"/>
      <c r="E4101" s="10"/>
      <c r="F4101" s="10"/>
      <c r="G4101" s="10"/>
      <c r="H4101" s="10"/>
      <c r="I4101" s="10"/>
      <c r="J4101" s="10"/>
      <c r="K4101" s="11"/>
      <c r="L4101" s="11"/>
      <c r="M4101" s="12"/>
      <c r="N4101" s="12"/>
      <c r="O4101" s="12"/>
      <c r="P4101" s="12"/>
      <c r="Q4101" s="12"/>
      <c r="R4101" s="12"/>
      <c r="S4101" s="12"/>
      <c r="T4101" s="12"/>
      <c r="U4101" s="12"/>
      <c r="V4101" s="12"/>
      <c r="W4101" s="12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2"/>
      <c r="AS4101" s="12"/>
      <c r="AT4101" s="12"/>
      <c r="AU4101" s="12"/>
      <c r="AV4101" s="12"/>
      <c r="AW4101" s="12"/>
      <c r="AX4101" s="12"/>
      <c r="AY4101" s="12"/>
      <c r="AZ4101" s="12"/>
      <c r="BA4101" s="12"/>
      <c r="BB4101" s="12"/>
      <c r="BC4101" s="12"/>
      <c r="BD4101" s="12"/>
      <c r="BE4101" s="12"/>
      <c r="BF4101" s="12"/>
      <c r="BG4101" s="12"/>
      <c r="BH4101" s="12"/>
      <c r="BI4101" s="12"/>
      <c r="BJ4101" s="13"/>
      <c r="BK4101" s="13"/>
      <c r="BL4101" s="13"/>
      <c r="BM4101" s="13"/>
      <c r="BN4101" s="13"/>
    </row>
    <row r="4102" spans="1:66" x14ac:dyDescent="0.25">
      <c r="A4102" s="10"/>
      <c r="B4102" s="10"/>
      <c r="C4102" s="10"/>
      <c r="D4102" s="18"/>
      <c r="E4102" s="10"/>
      <c r="F4102" s="10"/>
      <c r="G4102" s="10"/>
      <c r="H4102" s="10"/>
      <c r="I4102" s="10"/>
      <c r="J4102" s="10"/>
      <c r="K4102" s="11"/>
      <c r="L4102" s="11"/>
      <c r="M4102" s="12"/>
      <c r="N4102" s="12"/>
      <c r="O4102" s="12"/>
      <c r="P4102" s="12"/>
      <c r="Q4102" s="12"/>
      <c r="R4102" s="12"/>
      <c r="S4102" s="12"/>
      <c r="T4102" s="12"/>
      <c r="U4102" s="12"/>
      <c r="V4102" s="12"/>
      <c r="W4102" s="12"/>
      <c r="X4102" s="12"/>
      <c r="Y4102" s="12"/>
      <c r="Z4102" s="12"/>
      <c r="AA4102" s="12"/>
      <c r="AB4102" s="12"/>
      <c r="AC4102" s="12"/>
      <c r="AD4102" s="12"/>
      <c r="AE4102" s="12"/>
      <c r="AF4102" s="12"/>
      <c r="AG4102" s="12"/>
      <c r="AH4102" s="12"/>
      <c r="AI4102" s="12"/>
      <c r="AJ4102" s="12"/>
      <c r="AK4102" s="12"/>
      <c r="AL4102" s="12"/>
      <c r="AM4102" s="12"/>
      <c r="AN4102" s="12"/>
      <c r="AO4102" s="12"/>
      <c r="AP4102" s="12"/>
      <c r="AQ4102" s="12"/>
      <c r="AR4102" s="12"/>
      <c r="AS4102" s="12"/>
      <c r="AT4102" s="12"/>
      <c r="AU4102" s="12"/>
      <c r="AV4102" s="12"/>
      <c r="AW4102" s="12"/>
      <c r="AX4102" s="12"/>
      <c r="AY4102" s="12"/>
      <c r="AZ4102" s="12"/>
      <c r="BA4102" s="12"/>
      <c r="BB4102" s="12"/>
      <c r="BC4102" s="12"/>
      <c r="BD4102" s="12"/>
      <c r="BE4102" s="12"/>
      <c r="BF4102" s="12"/>
      <c r="BG4102" s="12"/>
      <c r="BH4102" s="12"/>
      <c r="BI4102" s="12"/>
      <c r="BJ4102" s="13"/>
      <c r="BK4102" s="13"/>
      <c r="BL4102" s="13"/>
      <c r="BM4102" s="13"/>
      <c r="BN4102" s="13"/>
    </row>
    <row r="4103" spans="1:66" x14ac:dyDescent="0.25">
      <c r="A4103" s="10"/>
      <c r="B4103" s="10"/>
      <c r="C4103" s="10"/>
      <c r="D4103" s="18"/>
      <c r="E4103" s="10"/>
      <c r="F4103" s="10"/>
      <c r="G4103" s="10"/>
      <c r="H4103" s="10"/>
      <c r="I4103" s="10"/>
      <c r="J4103" s="10"/>
      <c r="K4103" s="11"/>
      <c r="L4103" s="11"/>
      <c r="M4103" s="12"/>
      <c r="N4103" s="12"/>
      <c r="O4103" s="12"/>
      <c r="P4103" s="12"/>
      <c r="Q4103" s="12"/>
      <c r="R4103" s="12"/>
      <c r="S4103" s="12"/>
      <c r="T4103" s="12"/>
      <c r="U4103" s="12"/>
      <c r="V4103" s="12"/>
      <c r="W4103" s="12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2"/>
      <c r="AS4103" s="12"/>
      <c r="AT4103" s="12"/>
      <c r="AU4103" s="12"/>
      <c r="AV4103" s="12"/>
      <c r="AW4103" s="12"/>
      <c r="AX4103" s="12"/>
      <c r="AY4103" s="12"/>
      <c r="AZ4103" s="12"/>
      <c r="BA4103" s="12"/>
      <c r="BB4103" s="12"/>
      <c r="BC4103" s="12"/>
      <c r="BD4103" s="12"/>
      <c r="BE4103" s="12"/>
      <c r="BF4103" s="12"/>
      <c r="BG4103" s="12"/>
      <c r="BH4103" s="12"/>
      <c r="BI4103" s="12"/>
      <c r="BJ4103" s="13"/>
      <c r="BK4103" s="13"/>
      <c r="BL4103" s="13"/>
      <c r="BM4103" s="13"/>
      <c r="BN4103" s="13"/>
    </row>
    <row r="4104" spans="1:66" x14ac:dyDescent="0.25">
      <c r="A4104" s="10"/>
      <c r="B4104" s="10"/>
      <c r="C4104" s="10"/>
      <c r="D4104" s="18"/>
      <c r="E4104" s="10"/>
      <c r="F4104" s="10"/>
      <c r="G4104" s="10"/>
      <c r="H4104" s="10"/>
      <c r="I4104" s="10"/>
      <c r="J4104" s="10"/>
      <c r="K4104" s="11"/>
      <c r="L4104" s="11"/>
      <c r="M4104" s="12"/>
      <c r="N4104" s="12"/>
      <c r="O4104" s="12"/>
      <c r="P4104" s="12"/>
      <c r="Q4104" s="12"/>
      <c r="R4104" s="12"/>
      <c r="S4104" s="12"/>
      <c r="T4104" s="12"/>
      <c r="U4104" s="12"/>
      <c r="V4104" s="12"/>
      <c r="W4104" s="12"/>
      <c r="X4104" s="12"/>
      <c r="Y4104" s="12"/>
      <c r="Z4104" s="12"/>
      <c r="AA4104" s="12"/>
      <c r="AB4104" s="12"/>
      <c r="AC4104" s="12"/>
      <c r="AD4104" s="12"/>
      <c r="AE4104" s="12"/>
      <c r="AF4104" s="12"/>
      <c r="AG4104" s="12"/>
      <c r="AH4104" s="12"/>
      <c r="AI4104" s="12"/>
      <c r="AJ4104" s="12"/>
      <c r="AK4104" s="12"/>
      <c r="AL4104" s="12"/>
      <c r="AM4104" s="12"/>
      <c r="AN4104" s="12"/>
      <c r="AO4104" s="12"/>
      <c r="AP4104" s="12"/>
      <c r="AQ4104" s="12"/>
      <c r="AR4104" s="12"/>
      <c r="AS4104" s="12"/>
      <c r="AT4104" s="12"/>
      <c r="AU4104" s="12"/>
      <c r="AV4104" s="12"/>
      <c r="AW4104" s="12"/>
      <c r="AX4104" s="12"/>
      <c r="AY4104" s="12"/>
      <c r="AZ4104" s="12"/>
      <c r="BA4104" s="12"/>
      <c r="BB4104" s="12"/>
      <c r="BC4104" s="12"/>
      <c r="BD4104" s="12"/>
      <c r="BE4104" s="12"/>
      <c r="BF4104" s="12"/>
      <c r="BG4104" s="12"/>
      <c r="BH4104" s="12"/>
      <c r="BI4104" s="12"/>
      <c r="BJ4104" s="13"/>
      <c r="BK4104" s="13"/>
      <c r="BL4104" s="13"/>
      <c r="BM4104" s="13"/>
      <c r="BN4104" s="13"/>
    </row>
    <row r="4105" spans="1:66" x14ac:dyDescent="0.25">
      <c r="A4105" s="10"/>
      <c r="B4105" s="10"/>
      <c r="C4105" s="10"/>
      <c r="D4105" s="18"/>
      <c r="E4105" s="10"/>
      <c r="F4105" s="10"/>
      <c r="G4105" s="10"/>
      <c r="H4105" s="10"/>
      <c r="I4105" s="10"/>
      <c r="J4105" s="10"/>
      <c r="K4105" s="11"/>
      <c r="L4105" s="11"/>
      <c r="M4105" s="12"/>
      <c r="N4105" s="12"/>
      <c r="O4105" s="12"/>
      <c r="P4105" s="12"/>
      <c r="Q4105" s="12"/>
      <c r="R4105" s="12"/>
      <c r="S4105" s="12"/>
      <c r="T4105" s="12"/>
      <c r="U4105" s="12"/>
      <c r="V4105" s="12"/>
      <c r="W4105" s="12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2"/>
      <c r="AS4105" s="12"/>
      <c r="AT4105" s="12"/>
      <c r="AU4105" s="12"/>
      <c r="AV4105" s="12"/>
      <c r="AW4105" s="12"/>
      <c r="AX4105" s="12"/>
      <c r="AY4105" s="12"/>
      <c r="AZ4105" s="12"/>
      <c r="BA4105" s="12"/>
      <c r="BB4105" s="12"/>
      <c r="BC4105" s="12"/>
      <c r="BD4105" s="12"/>
      <c r="BE4105" s="12"/>
      <c r="BF4105" s="12"/>
      <c r="BG4105" s="12"/>
      <c r="BH4105" s="12"/>
      <c r="BI4105" s="12"/>
      <c r="BJ4105" s="13"/>
      <c r="BK4105" s="13"/>
      <c r="BL4105" s="13"/>
      <c r="BM4105" s="13"/>
      <c r="BN4105" s="13"/>
    </row>
    <row r="4106" spans="1:66" x14ac:dyDescent="0.25">
      <c r="A4106" s="10"/>
      <c r="B4106" s="10"/>
      <c r="C4106" s="10"/>
      <c r="D4106" s="18"/>
      <c r="E4106" s="10"/>
      <c r="F4106" s="10"/>
      <c r="G4106" s="10"/>
      <c r="H4106" s="10"/>
      <c r="I4106" s="10"/>
      <c r="J4106" s="10"/>
      <c r="K4106" s="11"/>
      <c r="L4106" s="11"/>
      <c r="M4106" s="12"/>
      <c r="N4106" s="12"/>
      <c r="O4106" s="12"/>
      <c r="P4106" s="12"/>
      <c r="Q4106" s="12"/>
      <c r="R4106" s="12"/>
      <c r="S4106" s="12"/>
      <c r="T4106" s="12"/>
      <c r="U4106" s="12"/>
      <c r="V4106" s="12"/>
      <c r="W4106" s="12"/>
      <c r="X4106" s="12"/>
      <c r="Y4106" s="12"/>
      <c r="Z4106" s="12"/>
      <c r="AA4106" s="12"/>
      <c r="AB4106" s="12"/>
      <c r="AC4106" s="12"/>
      <c r="AD4106" s="12"/>
      <c r="AE4106" s="12"/>
      <c r="AF4106" s="12"/>
      <c r="AG4106" s="12"/>
      <c r="AH4106" s="12"/>
      <c r="AI4106" s="12"/>
      <c r="AJ4106" s="12"/>
      <c r="AK4106" s="12"/>
      <c r="AL4106" s="12"/>
      <c r="AM4106" s="12"/>
      <c r="AN4106" s="12"/>
      <c r="AO4106" s="12"/>
      <c r="AP4106" s="12"/>
      <c r="AQ4106" s="12"/>
      <c r="AR4106" s="12"/>
      <c r="AS4106" s="12"/>
      <c r="AT4106" s="12"/>
      <c r="AU4106" s="12"/>
      <c r="AV4106" s="12"/>
      <c r="AW4106" s="12"/>
      <c r="AX4106" s="12"/>
      <c r="AY4106" s="12"/>
      <c r="AZ4106" s="12"/>
      <c r="BA4106" s="12"/>
      <c r="BB4106" s="12"/>
      <c r="BC4106" s="12"/>
      <c r="BD4106" s="12"/>
      <c r="BE4106" s="12"/>
      <c r="BF4106" s="12"/>
      <c r="BG4106" s="12"/>
      <c r="BH4106" s="12"/>
      <c r="BI4106" s="12"/>
      <c r="BJ4106" s="13"/>
      <c r="BK4106" s="13"/>
      <c r="BL4106" s="13"/>
      <c r="BM4106" s="13"/>
      <c r="BN4106" s="13"/>
    </row>
    <row r="4107" spans="1:66" x14ac:dyDescent="0.25">
      <c r="A4107" s="10"/>
      <c r="B4107" s="10"/>
      <c r="C4107" s="10"/>
      <c r="D4107" s="18"/>
      <c r="E4107" s="10"/>
      <c r="F4107" s="10"/>
      <c r="G4107" s="10"/>
      <c r="H4107" s="10"/>
      <c r="I4107" s="10"/>
      <c r="J4107" s="10"/>
      <c r="K4107" s="11"/>
      <c r="L4107" s="11"/>
      <c r="M4107" s="12"/>
      <c r="N4107" s="12"/>
      <c r="O4107" s="12"/>
      <c r="P4107" s="12"/>
      <c r="Q4107" s="12"/>
      <c r="R4107" s="12"/>
      <c r="S4107" s="12"/>
      <c r="T4107" s="12"/>
      <c r="U4107" s="12"/>
      <c r="V4107" s="12"/>
      <c r="W4107" s="12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2"/>
      <c r="AS4107" s="12"/>
      <c r="AT4107" s="12"/>
      <c r="AU4107" s="12"/>
      <c r="AV4107" s="12"/>
      <c r="AW4107" s="12"/>
      <c r="AX4107" s="12"/>
      <c r="AY4107" s="12"/>
      <c r="AZ4107" s="12"/>
      <c r="BA4107" s="12"/>
      <c r="BB4107" s="12"/>
      <c r="BC4107" s="12"/>
      <c r="BD4107" s="12"/>
      <c r="BE4107" s="12"/>
      <c r="BF4107" s="12"/>
      <c r="BG4107" s="12"/>
      <c r="BH4107" s="12"/>
      <c r="BI4107" s="12"/>
      <c r="BJ4107" s="13"/>
      <c r="BK4107" s="13"/>
      <c r="BL4107" s="13"/>
      <c r="BM4107" s="13"/>
      <c r="BN4107" s="13"/>
    </row>
    <row r="4108" spans="1:66" x14ac:dyDescent="0.25">
      <c r="A4108" s="10"/>
      <c r="B4108" s="10"/>
      <c r="C4108" s="10"/>
      <c r="D4108" s="18"/>
      <c r="E4108" s="10"/>
      <c r="F4108" s="10"/>
      <c r="G4108" s="10"/>
      <c r="H4108" s="10"/>
      <c r="I4108" s="10"/>
      <c r="J4108" s="10"/>
      <c r="K4108" s="11"/>
      <c r="L4108" s="11"/>
      <c r="M4108" s="12"/>
      <c r="N4108" s="12"/>
      <c r="O4108" s="12"/>
      <c r="P4108" s="12"/>
      <c r="Q4108" s="12"/>
      <c r="R4108" s="12"/>
      <c r="S4108" s="12"/>
      <c r="T4108" s="12"/>
      <c r="U4108" s="12"/>
      <c r="V4108" s="12"/>
      <c r="W4108" s="12"/>
      <c r="X4108" s="12"/>
      <c r="Y4108" s="12"/>
      <c r="Z4108" s="12"/>
      <c r="AA4108" s="12"/>
      <c r="AB4108" s="12"/>
      <c r="AC4108" s="12"/>
      <c r="AD4108" s="12"/>
      <c r="AE4108" s="12"/>
      <c r="AF4108" s="12"/>
      <c r="AG4108" s="12"/>
      <c r="AH4108" s="12"/>
      <c r="AI4108" s="12"/>
      <c r="AJ4108" s="12"/>
      <c r="AK4108" s="12"/>
      <c r="AL4108" s="12"/>
      <c r="AM4108" s="12"/>
      <c r="AN4108" s="12"/>
      <c r="AO4108" s="12"/>
      <c r="AP4108" s="12"/>
      <c r="AQ4108" s="12"/>
      <c r="AR4108" s="12"/>
      <c r="AS4108" s="12"/>
      <c r="AT4108" s="12"/>
      <c r="AU4108" s="12"/>
      <c r="AV4108" s="12"/>
      <c r="AW4108" s="12"/>
      <c r="AX4108" s="12"/>
      <c r="AY4108" s="12"/>
      <c r="AZ4108" s="12"/>
      <c r="BA4108" s="12"/>
      <c r="BB4108" s="12"/>
      <c r="BC4108" s="12"/>
      <c r="BD4108" s="12"/>
      <c r="BE4108" s="12"/>
      <c r="BF4108" s="12"/>
      <c r="BG4108" s="12"/>
      <c r="BH4108" s="12"/>
      <c r="BI4108" s="12"/>
      <c r="BJ4108" s="13"/>
      <c r="BK4108" s="13"/>
      <c r="BL4108" s="13"/>
      <c r="BM4108" s="13"/>
      <c r="BN4108" s="13"/>
    </row>
    <row r="4109" spans="1:66" x14ac:dyDescent="0.25">
      <c r="A4109" s="10"/>
      <c r="B4109" s="10"/>
      <c r="C4109" s="10"/>
      <c r="D4109" s="18"/>
      <c r="E4109" s="10"/>
      <c r="F4109" s="10"/>
      <c r="G4109" s="10"/>
      <c r="H4109" s="10"/>
      <c r="I4109" s="10"/>
      <c r="J4109" s="10"/>
      <c r="K4109" s="11"/>
      <c r="L4109" s="11"/>
      <c r="M4109" s="12"/>
      <c r="N4109" s="12"/>
      <c r="O4109" s="12"/>
      <c r="P4109" s="12"/>
      <c r="Q4109" s="12"/>
      <c r="R4109" s="12"/>
      <c r="S4109" s="12"/>
      <c r="T4109" s="12"/>
      <c r="U4109" s="12"/>
      <c r="V4109" s="12"/>
      <c r="W4109" s="12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2"/>
      <c r="AS4109" s="12"/>
      <c r="AT4109" s="12"/>
      <c r="AU4109" s="12"/>
      <c r="AV4109" s="12"/>
      <c r="AW4109" s="12"/>
      <c r="AX4109" s="12"/>
      <c r="AY4109" s="12"/>
      <c r="AZ4109" s="12"/>
      <c r="BA4109" s="12"/>
      <c r="BB4109" s="12"/>
      <c r="BC4109" s="12"/>
      <c r="BD4109" s="12"/>
      <c r="BE4109" s="12"/>
      <c r="BF4109" s="12"/>
      <c r="BG4109" s="12"/>
      <c r="BH4109" s="12"/>
      <c r="BI4109" s="12"/>
      <c r="BJ4109" s="13"/>
      <c r="BK4109" s="13"/>
      <c r="BL4109" s="13"/>
      <c r="BM4109" s="13"/>
      <c r="BN4109" s="13"/>
    </row>
    <row r="4110" spans="1:66" x14ac:dyDescent="0.25">
      <c r="A4110" s="10"/>
      <c r="B4110" s="10"/>
      <c r="C4110" s="10"/>
      <c r="D4110" s="18"/>
      <c r="E4110" s="10"/>
      <c r="F4110" s="10"/>
      <c r="G4110" s="10"/>
      <c r="H4110" s="10"/>
      <c r="I4110" s="10"/>
      <c r="J4110" s="10"/>
      <c r="K4110" s="11"/>
      <c r="L4110" s="11"/>
      <c r="M4110" s="12"/>
      <c r="N4110" s="12"/>
      <c r="O4110" s="12"/>
      <c r="P4110" s="12"/>
      <c r="Q4110" s="12"/>
      <c r="R4110" s="12"/>
      <c r="S4110" s="12"/>
      <c r="T4110" s="12"/>
      <c r="U4110" s="12"/>
      <c r="V4110" s="12"/>
      <c r="W4110" s="12"/>
      <c r="X4110" s="12"/>
      <c r="Y4110" s="12"/>
      <c r="Z4110" s="12"/>
      <c r="AA4110" s="12"/>
      <c r="AB4110" s="12"/>
      <c r="AC4110" s="12"/>
      <c r="AD4110" s="12"/>
      <c r="AE4110" s="12"/>
      <c r="AF4110" s="12"/>
      <c r="AG4110" s="12"/>
      <c r="AH4110" s="12"/>
      <c r="AI4110" s="12"/>
      <c r="AJ4110" s="12"/>
      <c r="AK4110" s="12"/>
      <c r="AL4110" s="12"/>
      <c r="AM4110" s="12"/>
      <c r="AN4110" s="12"/>
      <c r="AO4110" s="12"/>
      <c r="AP4110" s="12"/>
      <c r="AQ4110" s="12"/>
      <c r="AR4110" s="12"/>
      <c r="AS4110" s="12"/>
      <c r="AT4110" s="12"/>
      <c r="AU4110" s="12"/>
      <c r="AV4110" s="12"/>
      <c r="AW4110" s="12"/>
      <c r="AX4110" s="12"/>
      <c r="AY4110" s="12"/>
      <c r="AZ4110" s="12"/>
      <c r="BA4110" s="12"/>
      <c r="BB4110" s="12"/>
      <c r="BC4110" s="12"/>
      <c r="BD4110" s="12"/>
      <c r="BE4110" s="12"/>
      <c r="BF4110" s="12"/>
      <c r="BG4110" s="12"/>
      <c r="BH4110" s="12"/>
      <c r="BI4110" s="12"/>
      <c r="BJ4110" s="13"/>
      <c r="BK4110" s="13"/>
      <c r="BL4110" s="13"/>
      <c r="BM4110" s="13"/>
      <c r="BN4110" s="13"/>
    </row>
    <row r="4111" spans="1:66" x14ac:dyDescent="0.25">
      <c r="A4111" s="10"/>
      <c r="B4111" s="10"/>
      <c r="C4111" s="10"/>
      <c r="D4111" s="18"/>
      <c r="E4111" s="10"/>
      <c r="F4111" s="10"/>
      <c r="G4111" s="10"/>
      <c r="H4111" s="10"/>
      <c r="I4111" s="10"/>
      <c r="J4111" s="10"/>
      <c r="K4111" s="11"/>
      <c r="L4111" s="11"/>
      <c r="M4111" s="12"/>
      <c r="N4111" s="12"/>
      <c r="O4111" s="12"/>
      <c r="P4111" s="12"/>
      <c r="Q4111" s="12"/>
      <c r="R4111" s="12"/>
      <c r="S4111" s="12"/>
      <c r="T4111" s="12"/>
      <c r="U4111" s="12"/>
      <c r="V4111" s="12"/>
      <c r="W4111" s="12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2"/>
      <c r="AS4111" s="12"/>
      <c r="AT4111" s="12"/>
      <c r="AU4111" s="12"/>
      <c r="AV4111" s="12"/>
      <c r="AW4111" s="12"/>
      <c r="AX4111" s="12"/>
      <c r="AY4111" s="12"/>
      <c r="AZ4111" s="12"/>
      <c r="BA4111" s="12"/>
      <c r="BB4111" s="12"/>
      <c r="BC4111" s="12"/>
      <c r="BD4111" s="12"/>
      <c r="BE4111" s="12"/>
      <c r="BF4111" s="12"/>
      <c r="BG4111" s="12"/>
      <c r="BH4111" s="12"/>
      <c r="BI4111" s="12"/>
      <c r="BJ4111" s="13"/>
      <c r="BK4111" s="13"/>
      <c r="BL4111" s="13"/>
      <c r="BM4111" s="13"/>
      <c r="BN4111" s="13"/>
    </row>
    <row r="4112" spans="1:66" x14ac:dyDescent="0.25">
      <c r="A4112" s="10"/>
      <c r="B4112" s="10"/>
      <c r="C4112" s="10"/>
      <c r="D4112" s="18"/>
      <c r="E4112" s="10"/>
      <c r="F4112" s="10"/>
      <c r="G4112" s="10"/>
      <c r="H4112" s="10"/>
      <c r="I4112" s="10"/>
      <c r="J4112" s="10"/>
      <c r="K4112" s="11"/>
      <c r="L4112" s="11"/>
      <c r="M4112" s="12"/>
      <c r="N4112" s="12"/>
      <c r="O4112" s="12"/>
      <c r="P4112" s="12"/>
      <c r="Q4112" s="12"/>
      <c r="R4112" s="12"/>
      <c r="S4112" s="12"/>
      <c r="T4112" s="12"/>
      <c r="U4112" s="12"/>
      <c r="V4112" s="12"/>
      <c r="W4112" s="12"/>
      <c r="X4112" s="12"/>
      <c r="Y4112" s="12"/>
      <c r="Z4112" s="12"/>
      <c r="AA4112" s="12"/>
      <c r="AB4112" s="12"/>
      <c r="AC4112" s="12"/>
      <c r="AD4112" s="12"/>
      <c r="AE4112" s="12"/>
      <c r="AF4112" s="12"/>
      <c r="AG4112" s="12"/>
      <c r="AH4112" s="12"/>
      <c r="AI4112" s="12"/>
      <c r="AJ4112" s="12"/>
      <c r="AK4112" s="12"/>
      <c r="AL4112" s="12"/>
      <c r="AM4112" s="12"/>
      <c r="AN4112" s="12"/>
      <c r="AO4112" s="12"/>
      <c r="AP4112" s="12"/>
      <c r="AQ4112" s="12"/>
      <c r="AR4112" s="12"/>
      <c r="AS4112" s="12"/>
      <c r="AT4112" s="12"/>
      <c r="AU4112" s="12"/>
      <c r="AV4112" s="12"/>
      <c r="AW4112" s="12"/>
      <c r="AX4112" s="12"/>
      <c r="AY4112" s="12"/>
      <c r="AZ4112" s="12"/>
      <c r="BA4112" s="12"/>
      <c r="BB4112" s="12"/>
      <c r="BC4112" s="12"/>
      <c r="BD4112" s="12"/>
      <c r="BE4112" s="12"/>
      <c r="BF4112" s="12"/>
      <c r="BG4112" s="12"/>
      <c r="BH4112" s="12"/>
      <c r="BI4112" s="12"/>
      <c r="BJ4112" s="13"/>
      <c r="BK4112" s="13"/>
      <c r="BL4112" s="13"/>
      <c r="BM4112" s="13"/>
      <c r="BN4112" s="13"/>
    </row>
    <row r="4113" spans="1:66" x14ac:dyDescent="0.25">
      <c r="A4113" s="10"/>
      <c r="B4113" s="10"/>
      <c r="C4113" s="10"/>
      <c r="D4113" s="18"/>
      <c r="E4113" s="10"/>
      <c r="F4113" s="10"/>
      <c r="G4113" s="10"/>
      <c r="H4113" s="10"/>
      <c r="I4113" s="10"/>
      <c r="J4113" s="10"/>
      <c r="K4113" s="11"/>
      <c r="L4113" s="11"/>
      <c r="M4113" s="12"/>
      <c r="N4113" s="12"/>
      <c r="O4113" s="12"/>
      <c r="P4113" s="12"/>
      <c r="Q4113" s="12"/>
      <c r="R4113" s="12"/>
      <c r="S4113" s="12"/>
      <c r="T4113" s="12"/>
      <c r="U4113" s="12"/>
      <c r="V4113" s="12"/>
      <c r="W4113" s="12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2"/>
      <c r="AS4113" s="12"/>
      <c r="AT4113" s="12"/>
      <c r="AU4113" s="12"/>
      <c r="AV4113" s="12"/>
      <c r="AW4113" s="12"/>
      <c r="AX4113" s="12"/>
      <c r="AY4113" s="12"/>
      <c r="AZ4113" s="12"/>
      <c r="BA4113" s="12"/>
      <c r="BB4113" s="12"/>
      <c r="BC4113" s="12"/>
      <c r="BD4113" s="12"/>
      <c r="BE4113" s="12"/>
      <c r="BF4113" s="12"/>
      <c r="BG4113" s="12"/>
      <c r="BH4113" s="12"/>
      <c r="BI4113" s="12"/>
      <c r="BJ4113" s="13"/>
      <c r="BK4113" s="13"/>
      <c r="BL4113" s="13"/>
      <c r="BM4113" s="13"/>
      <c r="BN4113" s="13"/>
    </row>
    <row r="4114" spans="1:66" x14ac:dyDescent="0.25">
      <c r="A4114" s="10"/>
      <c r="B4114" s="10"/>
      <c r="C4114" s="10"/>
      <c r="D4114" s="18"/>
      <c r="E4114" s="10"/>
      <c r="F4114" s="10"/>
      <c r="G4114" s="10"/>
      <c r="H4114" s="10"/>
      <c r="I4114" s="10"/>
      <c r="J4114" s="10"/>
      <c r="K4114" s="11"/>
      <c r="L4114" s="11"/>
      <c r="M4114" s="12"/>
      <c r="N4114" s="12"/>
      <c r="O4114" s="12"/>
      <c r="P4114" s="12"/>
      <c r="Q4114" s="12"/>
      <c r="R4114" s="12"/>
      <c r="S4114" s="12"/>
      <c r="T4114" s="12"/>
      <c r="U4114" s="12"/>
      <c r="V4114" s="12"/>
      <c r="W4114" s="12"/>
      <c r="X4114" s="12"/>
      <c r="Y4114" s="12"/>
      <c r="Z4114" s="12"/>
      <c r="AA4114" s="12"/>
      <c r="AB4114" s="12"/>
      <c r="AC4114" s="12"/>
      <c r="AD4114" s="12"/>
      <c r="AE4114" s="12"/>
      <c r="AF4114" s="12"/>
      <c r="AG4114" s="12"/>
      <c r="AH4114" s="12"/>
      <c r="AI4114" s="12"/>
      <c r="AJ4114" s="12"/>
      <c r="AK4114" s="12"/>
      <c r="AL4114" s="12"/>
      <c r="AM4114" s="12"/>
      <c r="AN4114" s="12"/>
      <c r="AO4114" s="12"/>
      <c r="AP4114" s="12"/>
      <c r="AQ4114" s="12"/>
      <c r="AR4114" s="12"/>
      <c r="AS4114" s="12"/>
      <c r="AT4114" s="12"/>
      <c r="AU4114" s="12"/>
      <c r="AV4114" s="12"/>
      <c r="AW4114" s="12"/>
      <c r="AX4114" s="12"/>
      <c r="AY4114" s="12"/>
      <c r="AZ4114" s="12"/>
      <c r="BA4114" s="12"/>
      <c r="BB4114" s="12"/>
      <c r="BC4114" s="12"/>
      <c r="BD4114" s="12"/>
      <c r="BE4114" s="12"/>
      <c r="BF4114" s="12"/>
      <c r="BG4114" s="12"/>
      <c r="BH4114" s="12"/>
      <c r="BI4114" s="12"/>
      <c r="BJ4114" s="13"/>
      <c r="BK4114" s="13"/>
      <c r="BL4114" s="13"/>
      <c r="BM4114" s="13"/>
      <c r="BN4114" s="13"/>
    </row>
    <row r="4115" spans="1:66" x14ac:dyDescent="0.25">
      <c r="A4115" s="10"/>
      <c r="B4115" s="10"/>
      <c r="C4115" s="10"/>
      <c r="D4115" s="18"/>
      <c r="E4115" s="10"/>
      <c r="F4115" s="10"/>
      <c r="G4115" s="10"/>
      <c r="H4115" s="10"/>
      <c r="I4115" s="10"/>
      <c r="J4115" s="10"/>
      <c r="K4115" s="11"/>
      <c r="L4115" s="11"/>
      <c r="M4115" s="12"/>
      <c r="N4115" s="12"/>
      <c r="O4115" s="12"/>
      <c r="P4115" s="12"/>
      <c r="Q4115" s="12"/>
      <c r="R4115" s="12"/>
      <c r="S4115" s="12"/>
      <c r="T4115" s="12"/>
      <c r="U4115" s="12"/>
      <c r="V4115" s="12"/>
      <c r="W4115" s="12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2"/>
      <c r="AS4115" s="12"/>
      <c r="AT4115" s="12"/>
      <c r="AU4115" s="12"/>
      <c r="AV4115" s="12"/>
      <c r="AW4115" s="12"/>
      <c r="AX4115" s="12"/>
      <c r="AY4115" s="12"/>
      <c r="AZ4115" s="12"/>
      <c r="BA4115" s="12"/>
      <c r="BB4115" s="12"/>
      <c r="BC4115" s="12"/>
      <c r="BD4115" s="12"/>
      <c r="BE4115" s="12"/>
      <c r="BF4115" s="12"/>
      <c r="BG4115" s="12"/>
      <c r="BH4115" s="12"/>
      <c r="BI4115" s="12"/>
      <c r="BJ4115" s="13"/>
      <c r="BK4115" s="13"/>
      <c r="BL4115" s="13"/>
      <c r="BM4115" s="13"/>
      <c r="BN4115" s="13"/>
    </row>
    <row r="4116" spans="1:66" x14ac:dyDescent="0.25">
      <c r="A4116" s="10"/>
      <c r="B4116" s="10"/>
      <c r="C4116" s="10"/>
      <c r="D4116" s="18"/>
      <c r="E4116" s="10"/>
      <c r="F4116" s="10"/>
      <c r="G4116" s="10"/>
      <c r="H4116" s="10"/>
      <c r="I4116" s="10"/>
      <c r="J4116" s="10"/>
      <c r="K4116" s="11"/>
      <c r="L4116" s="11"/>
      <c r="M4116" s="12"/>
      <c r="N4116" s="12"/>
      <c r="O4116" s="12"/>
      <c r="P4116" s="12"/>
      <c r="Q4116" s="12"/>
      <c r="R4116" s="12"/>
      <c r="S4116" s="12"/>
      <c r="T4116" s="12"/>
      <c r="U4116" s="12"/>
      <c r="V4116" s="12"/>
      <c r="W4116" s="12"/>
      <c r="X4116" s="12"/>
      <c r="Y4116" s="12"/>
      <c r="Z4116" s="12"/>
      <c r="AA4116" s="12"/>
      <c r="AB4116" s="12"/>
      <c r="AC4116" s="12"/>
      <c r="AD4116" s="12"/>
      <c r="AE4116" s="12"/>
      <c r="AF4116" s="12"/>
      <c r="AG4116" s="12"/>
      <c r="AH4116" s="12"/>
      <c r="AI4116" s="12"/>
      <c r="AJ4116" s="12"/>
      <c r="AK4116" s="12"/>
      <c r="AL4116" s="12"/>
      <c r="AM4116" s="12"/>
      <c r="AN4116" s="12"/>
      <c r="AO4116" s="12"/>
      <c r="AP4116" s="12"/>
      <c r="AQ4116" s="12"/>
      <c r="AR4116" s="12"/>
      <c r="AS4116" s="12"/>
      <c r="AT4116" s="12"/>
      <c r="AU4116" s="12"/>
      <c r="AV4116" s="12"/>
      <c r="AW4116" s="12"/>
      <c r="AX4116" s="12"/>
      <c r="AY4116" s="12"/>
      <c r="AZ4116" s="12"/>
      <c r="BA4116" s="12"/>
      <c r="BB4116" s="12"/>
      <c r="BC4116" s="12"/>
      <c r="BD4116" s="12"/>
      <c r="BE4116" s="12"/>
      <c r="BF4116" s="12"/>
      <c r="BG4116" s="12"/>
      <c r="BH4116" s="12"/>
      <c r="BI4116" s="12"/>
      <c r="BJ4116" s="13"/>
      <c r="BK4116" s="13"/>
      <c r="BL4116" s="13"/>
      <c r="BM4116" s="13"/>
      <c r="BN4116" s="13"/>
    </row>
    <row r="4117" spans="1:66" x14ac:dyDescent="0.25">
      <c r="A4117" s="10"/>
      <c r="B4117" s="10"/>
      <c r="C4117" s="10"/>
      <c r="D4117" s="18"/>
      <c r="E4117" s="10"/>
      <c r="F4117" s="10"/>
      <c r="G4117" s="10"/>
      <c r="H4117" s="10"/>
      <c r="I4117" s="10"/>
      <c r="J4117" s="10"/>
      <c r="K4117" s="11"/>
      <c r="L4117" s="11"/>
      <c r="M4117" s="12"/>
      <c r="N4117" s="12"/>
      <c r="O4117" s="12"/>
      <c r="P4117" s="12"/>
      <c r="Q4117" s="12"/>
      <c r="R4117" s="12"/>
      <c r="S4117" s="12"/>
      <c r="T4117" s="12"/>
      <c r="U4117" s="12"/>
      <c r="V4117" s="12"/>
      <c r="W4117" s="12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2"/>
      <c r="AS4117" s="12"/>
      <c r="AT4117" s="12"/>
      <c r="AU4117" s="12"/>
      <c r="AV4117" s="12"/>
      <c r="AW4117" s="12"/>
      <c r="AX4117" s="12"/>
      <c r="AY4117" s="12"/>
      <c r="AZ4117" s="12"/>
      <c r="BA4117" s="12"/>
      <c r="BB4117" s="12"/>
      <c r="BC4117" s="12"/>
      <c r="BD4117" s="12"/>
      <c r="BE4117" s="12"/>
      <c r="BF4117" s="12"/>
      <c r="BG4117" s="12"/>
      <c r="BH4117" s="12"/>
      <c r="BI4117" s="12"/>
      <c r="BJ4117" s="13"/>
      <c r="BK4117" s="13"/>
      <c r="BL4117" s="13"/>
      <c r="BM4117" s="13"/>
      <c r="BN4117" s="13"/>
    </row>
    <row r="4118" spans="1:66" x14ac:dyDescent="0.25">
      <c r="A4118" s="10"/>
      <c r="B4118" s="10"/>
      <c r="C4118" s="10"/>
      <c r="D4118" s="18"/>
      <c r="E4118" s="10"/>
      <c r="F4118" s="10"/>
      <c r="G4118" s="10"/>
      <c r="H4118" s="10"/>
      <c r="I4118" s="10"/>
      <c r="J4118" s="10"/>
      <c r="K4118" s="11"/>
      <c r="L4118" s="11"/>
      <c r="M4118" s="12"/>
      <c r="N4118" s="12"/>
      <c r="O4118" s="12"/>
      <c r="P4118" s="12"/>
      <c r="Q4118" s="12"/>
      <c r="R4118" s="12"/>
      <c r="S4118" s="12"/>
      <c r="T4118" s="12"/>
      <c r="U4118" s="12"/>
      <c r="V4118" s="12"/>
      <c r="W4118" s="12"/>
      <c r="X4118" s="12"/>
      <c r="Y4118" s="12"/>
      <c r="Z4118" s="12"/>
      <c r="AA4118" s="12"/>
      <c r="AB4118" s="12"/>
      <c r="AC4118" s="12"/>
      <c r="AD4118" s="12"/>
      <c r="AE4118" s="12"/>
      <c r="AF4118" s="12"/>
      <c r="AG4118" s="12"/>
      <c r="AH4118" s="12"/>
      <c r="AI4118" s="12"/>
      <c r="AJ4118" s="12"/>
      <c r="AK4118" s="12"/>
      <c r="AL4118" s="12"/>
      <c r="AM4118" s="12"/>
      <c r="AN4118" s="12"/>
      <c r="AO4118" s="12"/>
      <c r="AP4118" s="12"/>
      <c r="AQ4118" s="12"/>
      <c r="AR4118" s="12"/>
      <c r="AS4118" s="12"/>
      <c r="AT4118" s="12"/>
      <c r="AU4118" s="12"/>
      <c r="AV4118" s="12"/>
      <c r="AW4118" s="12"/>
      <c r="AX4118" s="12"/>
      <c r="AY4118" s="12"/>
      <c r="AZ4118" s="12"/>
      <c r="BA4118" s="12"/>
      <c r="BB4118" s="12"/>
      <c r="BC4118" s="12"/>
      <c r="BD4118" s="12"/>
      <c r="BE4118" s="12"/>
      <c r="BF4118" s="12"/>
      <c r="BG4118" s="12"/>
      <c r="BH4118" s="12"/>
      <c r="BI4118" s="12"/>
      <c r="BJ4118" s="13"/>
      <c r="BK4118" s="13"/>
      <c r="BL4118" s="13"/>
      <c r="BM4118" s="13"/>
      <c r="BN4118" s="13"/>
    </row>
    <row r="4119" spans="1:66" x14ac:dyDescent="0.25">
      <c r="A4119" s="10"/>
      <c r="B4119" s="10"/>
      <c r="C4119" s="10"/>
      <c r="D4119" s="18"/>
      <c r="E4119" s="10"/>
      <c r="F4119" s="10"/>
      <c r="G4119" s="10"/>
      <c r="H4119" s="10"/>
      <c r="I4119" s="10"/>
      <c r="J4119" s="10"/>
      <c r="K4119" s="11"/>
      <c r="L4119" s="11"/>
      <c r="M4119" s="12"/>
      <c r="N4119" s="12"/>
      <c r="O4119" s="12"/>
      <c r="P4119" s="12"/>
      <c r="Q4119" s="12"/>
      <c r="R4119" s="12"/>
      <c r="S4119" s="12"/>
      <c r="T4119" s="12"/>
      <c r="U4119" s="12"/>
      <c r="V4119" s="12"/>
      <c r="W4119" s="12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2"/>
      <c r="AS4119" s="12"/>
      <c r="AT4119" s="12"/>
      <c r="AU4119" s="12"/>
      <c r="AV4119" s="12"/>
      <c r="AW4119" s="12"/>
      <c r="AX4119" s="12"/>
      <c r="AY4119" s="12"/>
      <c r="AZ4119" s="12"/>
      <c r="BA4119" s="12"/>
      <c r="BB4119" s="12"/>
      <c r="BC4119" s="12"/>
      <c r="BD4119" s="12"/>
      <c r="BE4119" s="12"/>
      <c r="BF4119" s="12"/>
      <c r="BG4119" s="12"/>
      <c r="BH4119" s="12"/>
      <c r="BI4119" s="12"/>
      <c r="BJ4119" s="13"/>
      <c r="BK4119" s="13"/>
      <c r="BL4119" s="13"/>
      <c r="BM4119" s="13"/>
      <c r="BN4119" s="13"/>
    </row>
    <row r="4120" spans="1:66" x14ac:dyDescent="0.25">
      <c r="A4120" s="10"/>
      <c r="B4120" s="10"/>
      <c r="C4120" s="10"/>
      <c r="D4120" s="18"/>
      <c r="E4120" s="10"/>
      <c r="F4120" s="10"/>
      <c r="G4120" s="10"/>
      <c r="H4120" s="10"/>
      <c r="I4120" s="10"/>
      <c r="J4120" s="10"/>
      <c r="K4120" s="11"/>
      <c r="L4120" s="11"/>
      <c r="M4120" s="12"/>
      <c r="N4120" s="12"/>
      <c r="O4120" s="12"/>
      <c r="P4120" s="12"/>
      <c r="Q4120" s="12"/>
      <c r="R4120" s="12"/>
      <c r="S4120" s="12"/>
      <c r="T4120" s="12"/>
      <c r="U4120" s="12"/>
      <c r="V4120" s="12"/>
      <c r="W4120" s="12"/>
      <c r="X4120" s="12"/>
      <c r="Y4120" s="12"/>
      <c r="Z4120" s="12"/>
      <c r="AA4120" s="12"/>
      <c r="AB4120" s="12"/>
      <c r="AC4120" s="12"/>
      <c r="AD4120" s="12"/>
      <c r="AE4120" s="12"/>
      <c r="AF4120" s="12"/>
      <c r="AG4120" s="12"/>
      <c r="AH4120" s="12"/>
      <c r="AI4120" s="12"/>
      <c r="AJ4120" s="12"/>
      <c r="AK4120" s="12"/>
      <c r="AL4120" s="12"/>
      <c r="AM4120" s="12"/>
      <c r="AN4120" s="12"/>
      <c r="AO4120" s="12"/>
      <c r="AP4120" s="12"/>
      <c r="AQ4120" s="12"/>
      <c r="AR4120" s="12"/>
      <c r="AS4120" s="12"/>
      <c r="AT4120" s="12"/>
      <c r="AU4120" s="12"/>
      <c r="AV4120" s="12"/>
      <c r="AW4120" s="12"/>
      <c r="AX4120" s="12"/>
      <c r="AY4120" s="12"/>
      <c r="AZ4120" s="12"/>
      <c r="BA4120" s="12"/>
      <c r="BB4120" s="12"/>
      <c r="BC4120" s="12"/>
      <c r="BD4120" s="12"/>
      <c r="BE4120" s="12"/>
      <c r="BF4120" s="12"/>
      <c r="BG4120" s="12"/>
      <c r="BH4120" s="12"/>
      <c r="BI4120" s="12"/>
      <c r="BJ4120" s="13"/>
      <c r="BK4120" s="13"/>
      <c r="BL4120" s="13"/>
      <c r="BM4120" s="13"/>
      <c r="BN4120" s="13"/>
    </row>
    <row r="4121" spans="1:66" x14ac:dyDescent="0.25">
      <c r="A4121" s="10"/>
      <c r="B4121" s="10"/>
      <c r="C4121" s="10"/>
      <c r="D4121" s="18"/>
      <c r="E4121" s="10"/>
      <c r="F4121" s="10"/>
      <c r="G4121" s="10"/>
      <c r="H4121" s="10"/>
      <c r="I4121" s="10"/>
      <c r="J4121" s="10"/>
      <c r="K4121" s="11"/>
      <c r="L4121" s="11"/>
      <c r="M4121" s="12"/>
      <c r="N4121" s="12"/>
      <c r="O4121" s="12"/>
      <c r="P4121" s="12"/>
      <c r="Q4121" s="12"/>
      <c r="R4121" s="12"/>
      <c r="S4121" s="12"/>
      <c r="T4121" s="12"/>
      <c r="U4121" s="12"/>
      <c r="V4121" s="12"/>
      <c r="W4121" s="12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2"/>
      <c r="AS4121" s="12"/>
      <c r="AT4121" s="12"/>
      <c r="AU4121" s="12"/>
      <c r="AV4121" s="12"/>
      <c r="AW4121" s="12"/>
      <c r="AX4121" s="12"/>
      <c r="AY4121" s="12"/>
      <c r="AZ4121" s="12"/>
      <c r="BA4121" s="12"/>
      <c r="BB4121" s="12"/>
      <c r="BC4121" s="12"/>
      <c r="BD4121" s="12"/>
      <c r="BE4121" s="12"/>
      <c r="BF4121" s="12"/>
      <c r="BG4121" s="12"/>
      <c r="BH4121" s="12"/>
      <c r="BI4121" s="12"/>
      <c r="BJ4121" s="13"/>
      <c r="BK4121" s="13"/>
      <c r="BL4121" s="13"/>
      <c r="BM4121" s="13"/>
      <c r="BN4121" s="13"/>
    </row>
    <row r="4122" spans="1:66" x14ac:dyDescent="0.25">
      <c r="A4122" s="10"/>
      <c r="B4122" s="10"/>
      <c r="C4122" s="10"/>
      <c r="D4122" s="18"/>
      <c r="E4122" s="10"/>
      <c r="F4122" s="10"/>
      <c r="G4122" s="10"/>
      <c r="H4122" s="10"/>
      <c r="I4122" s="10"/>
      <c r="J4122" s="10"/>
      <c r="K4122" s="11"/>
      <c r="L4122" s="11"/>
      <c r="M4122" s="12"/>
      <c r="N4122" s="12"/>
      <c r="O4122" s="12"/>
      <c r="P4122" s="12"/>
      <c r="Q4122" s="12"/>
      <c r="R4122" s="12"/>
      <c r="S4122" s="12"/>
      <c r="T4122" s="12"/>
      <c r="U4122" s="12"/>
      <c r="V4122" s="12"/>
      <c r="W4122" s="12"/>
      <c r="X4122" s="12"/>
      <c r="Y4122" s="12"/>
      <c r="Z4122" s="12"/>
      <c r="AA4122" s="12"/>
      <c r="AB4122" s="12"/>
      <c r="AC4122" s="12"/>
      <c r="AD4122" s="12"/>
      <c r="AE4122" s="12"/>
      <c r="AF4122" s="12"/>
      <c r="AG4122" s="12"/>
      <c r="AH4122" s="12"/>
      <c r="AI4122" s="12"/>
      <c r="AJ4122" s="12"/>
      <c r="AK4122" s="12"/>
      <c r="AL4122" s="12"/>
      <c r="AM4122" s="12"/>
      <c r="AN4122" s="12"/>
      <c r="AO4122" s="12"/>
      <c r="AP4122" s="12"/>
      <c r="AQ4122" s="12"/>
      <c r="AR4122" s="12"/>
      <c r="AS4122" s="12"/>
      <c r="AT4122" s="12"/>
      <c r="AU4122" s="12"/>
      <c r="AV4122" s="12"/>
      <c r="AW4122" s="12"/>
      <c r="AX4122" s="12"/>
      <c r="AY4122" s="12"/>
      <c r="AZ4122" s="12"/>
      <c r="BA4122" s="12"/>
      <c r="BB4122" s="12"/>
      <c r="BC4122" s="12"/>
      <c r="BD4122" s="12"/>
      <c r="BE4122" s="12"/>
      <c r="BF4122" s="12"/>
      <c r="BG4122" s="12"/>
      <c r="BH4122" s="12"/>
      <c r="BI4122" s="12"/>
      <c r="BJ4122" s="13"/>
      <c r="BK4122" s="13"/>
      <c r="BL4122" s="13"/>
      <c r="BM4122" s="13"/>
      <c r="BN4122" s="13"/>
    </row>
    <row r="4123" spans="1:66" x14ac:dyDescent="0.25">
      <c r="A4123" s="10"/>
      <c r="B4123" s="10"/>
      <c r="C4123" s="10"/>
      <c r="D4123" s="18"/>
      <c r="E4123" s="10"/>
      <c r="F4123" s="10"/>
      <c r="G4123" s="10"/>
      <c r="H4123" s="10"/>
      <c r="I4123" s="10"/>
      <c r="J4123" s="10"/>
      <c r="K4123" s="11"/>
      <c r="L4123" s="11"/>
      <c r="M4123" s="12"/>
      <c r="N4123" s="12"/>
      <c r="O4123" s="12"/>
      <c r="P4123" s="12"/>
      <c r="Q4123" s="12"/>
      <c r="R4123" s="12"/>
      <c r="S4123" s="12"/>
      <c r="T4123" s="12"/>
      <c r="U4123" s="12"/>
      <c r="V4123" s="12"/>
      <c r="W4123" s="12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2"/>
      <c r="AS4123" s="12"/>
      <c r="AT4123" s="12"/>
      <c r="AU4123" s="12"/>
      <c r="AV4123" s="12"/>
      <c r="AW4123" s="12"/>
      <c r="AX4123" s="12"/>
      <c r="AY4123" s="12"/>
      <c r="AZ4123" s="12"/>
      <c r="BA4123" s="12"/>
      <c r="BB4123" s="12"/>
      <c r="BC4123" s="12"/>
      <c r="BD4123" s="12"/>
      <c r="BE4123" s="12"/>
      <c r="BF4123" s="12"/>
      <c r="BG4123" s="12"/>
      <c r="BH4123" s="12"/>
      <c r="BI4123" s="12"/>
      <c r="BJ4123" s="13"/>
      <c r="BK4123" s="13"/>
      <c r="BL4123" s="13"/>
      <c r="BM4123" s="13"/>
      <c r="BN4123" s="13"/>
    </row>
    <row r="4124" spans="1:66" x14ac:dyDescent="0.25">
      <c r="A4124" s="10"/>
      <c r="B4124" s="10"/>
      <c r="C4124" s="10"/>
      <c r="D4124" s="18"/>
      <c r="E4124" s="10"/>
      <c r="F4124" s="10"/>
      <c r="G4124" s="10"/>
      <c r="H4124" s="10"/>
      <c r="I4124" s="10"/>
      <c r="J4124" s="10"/>
      <c r="K4124" s="11"/>
      <c r="L4124" s="11"/>
      <c r="M4124" s="12"/>
      <c r="N4124" s="12"/>
      <c r="O4124" s="12"/>
      <c r="P4124" s="12"/>
      <c r="Q4124" s="12"/>
      <c r="R4124" s="12"/>
      <c r="S4124" s="12"/>
      <c r="T4124" s="12"/>
      <c r="U4124" s="12"/>
      <c r="V4124" s="12"/>
      <c r="W4124" s="12"/>
      <c r="X4124" s="12"/>
      <c r="Y4124" s="12"/>
      <c r="Z4124" s="12"/>
      <c r="AA4124" s="12"/>
      <c r="AB4124" s="12"/>
      <c r="AC4124" s="12"/>
      <c r="AD4124" s="12"/>
      <c r="AE4124" s="12"/>
      <c r="AF4124" s="12"/>
      <c r="AG4124" s="12"/>
      <c r="AH4124" s="12"/>
      <c r="AI4124" s="12"/>
      <c r="AJ4124" s="12"/>
      <c r="AK4124" s="12"/>
      <c r="AL4124" s="12"/>
      <c r="AM4124" s="12"/>
      <c r="AN4124" s="12"/>
      <c r="AO4124" s="12"/>
      <c r="AP4124" s="12"/>
      <c r="AQ4124" s="12"/>
      <c r="AR4124" s="12"/>
      <c r="AS4124" s="12"/>
      <c r="AT4124" s="12"/>
      <c r="AU4124" s="12"/>
      <c r="AV4124" s="12"/>
      <c r="AW4124" s="12"/>
      <c r="AX4124" s="12"/>
      <c r="AY4124" s="12"/>
      <c r="AZ4124" s="12"/>
      <c r="BA4124" s="12"/>
      <c r="BB4124" s="12"/>
      <c r="BC4124" s="12"/>
      <c r="BD4124" s="12"/>
      <c r="BE4124" s="12"/>
      <c r="BF4124" s="12"/>
      <c r="BG4124" s="12"/>
      <c r="BH4124" s="12"/>
      <c r="BI4124" s="12"/>
      <c r="BJ4124" s="13"/>
      <c r="BK4124" s="13"/>
      <c r="BL4124" s="13"/>
      <c r="BM4124" s="13"/>
      <c r="BN4124" s="13"/>
    </row>
    <row r="4125" spans="1:66" x14ac:dyDescent="0.25">
      <c r="A4125" s="10"/>
      <c r="B4125" s="10"/>
      <c r="C4125" s="10"/>
      <c r="D4125" s="18"/>
      <c r="E4125" s="10"/>
      <c r="F4125" s="10"/>
      <c r="G4125" s="10"/>
      <c r="H4125" s="10"/>
      <c r="I4125" s="10"/>
      <c r="J4125" s="10"/>
      <c r="K4125" s="11"/>
      <c r="L4125" s="11"/>
      <c r="M4125" s="12"/>
      <c r="N4125" s="12"/>
      <c r="O4125" s="12"/>
      <c r="P4125" s="12"/>
      <c r="Q4125" s="12"/>
      <c r="R4125" s="12"/>
      <c r="S4125" s="12"/>
      <c r="T4125" s="12"/>
      <c r="U4125" s="12"/>
      <c r="V4125" s="12"/>
      <c r="W4125" s="12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2"/>
      <c r="AS4125" s="12"/>
      <c r="AT4125" s="12"/>
      <c r="AU4125" s="12"/>
      <c r="AV4125" s="12"/>
      <c r="AW4125" s="12"/>
      <c r="AX4125" s="12"/>
      <c r="AY4125" s="12"/>
      <c r="AZ4125" s="12"/>
      <c r="BA4125" s="12"/>
      <c r="BB4125" s="12"/>
      <c r="BC4125" s="12"/>
      <c r="BD4125" s="12"/>
      <c r="BE4125" s="12"/>
      <c r="BF4125" s="12"/>
      <c r="BG4125" s="12"/>
      <c r="BH4125" s="12"/>
      <c r="BI4125" s="12"/>
      <c r="BJ4125" s="13"/>
      <c r="BK4125" s="13"/>
      <c r="BL4125" s="13"/>
      <c r="BM4125" s="13"/>
      <c r="BN4125" s="13"/>
    </row>
    <row r="4126" spans="1:66" x14ac:dyDescent="0.25">
      <c r="A4126" s="10"/>
      <c r="B4126" s="10"/>
      <c r="C4126" s="10"/>
      <c r="D4126" s="18"/>
      <c r="E4126" s="10"/>
      <c r="F4126" s="10"/>
      <c r="G4126" s="10"/>
      <c r="H4126" s="10"/>
      <c r="I4126" s="10"/>
      <c r="J4126" s="10"/>
      <c r="K4126" s="11"/>
      <c r="L4126" s="11"/>
      <c r="M4126" s="12"/>
      <c r="N4126" s="12"/>
      <c r="O4126" s="12"/>
      <c r="P4126" s="12"/>
      <c r="Q4126" s="12"/>
      <c r="R4126" s="12"/>
      <c r="S4126" s="12"/>
      <c r="T4126" s="12"/>
      <c r="U4126" s="12"/>
      <c r="V4126" s="12"/>
      <c r="W4126" s="12"/>
      <c r="X4126" s="12"/>
      <c r="Y4126" s="12"/>
      <c r="Z4126" s="12"/>
      <c r="AA4126" s="12"/>
      <c r="AB4126" s="12"/>
      <c r="AC4126" s="12"/>
      <c r="AD4126" s="12"/>
      <c r="AE4126" s="12"/>
      <c r="AF4126" s="12"/>
      <c r="AG4126" s="12"/>
      <c r="AH4126" s="12"/>
      <c r="AI4126" s="12"/>
      <c r="AJ4126" s="12"/>
      <c r="AK4126" s="12"/>
      <c r="AL4126" s="12"/>
      <c r="AM4126" s="12"/>
      <c r="AN4126" s="12"/>
      <c r="AO4126" s="12"/>
      <c r="AP4126" s="12"/>
      <c r="AQ4126" s="12"/>
      <c r="AR4126" s="12"/>
      <c r="AS4126" s="12"/>
      <c r="AT4126" s="12"/>
      <c r="AU4126" s="12"/>
      <c r="AV4126" s="12"/>
      <c r="AW4126" s="12"/>
      <c r="AX4126" s="12"/>
      <c r="AY4126" s="12"/>
      <c r="AZ4126" s="12"/>
      <c r="BA4126" s="12"/>
      <c r="BB4126" s="12"/>
      <c r="BC4126" s="12"/>
      <c r="BD4126" s="12"/>
      <c r="BE4126" s="12"/>
      <c r="BF4126" s="12"/>
      <c r="BG4126" s="12"/>
      <c r="BH4126" s="12"/>
      <c r="BI4126" s="12"/>
      <c r="BJ4126" s="13"/>
      <c r="BK4126" s="13"/>
      <c r="BL4126" s="13"/>
      <c r="BM4126" s="13"/>
      <c r="BN4126" s="13"/>
    </row>
    <row r="4127" spans="1:66" x14ac:dyDescent="0.25">
      <c r="A4127" s="10"/>
      <c r="B4127" s="10"/>
      <c r="C4127" s="10"/>
      <c r="D4127" s="18"/>
      <c r="E4127" s="10"/>
      <c r="F4127" s="10"/>
      <c r="G4127" s="10"/>
      <c r="H4127" s="10"/>
      <c r="I4127" s="10"/>
      <c r="J4127" s="10"/>
      <c r="K4127" s="11"/>
      <c r="L4127" s="11"/>
      <c r="M4127" s="12"/>
      <c r="N4127" s="12"/>
      <c r="O4127" s="12"/>
      <c r="P4127" s="12"/>
      <c r="Q4127" s="12"/>
      <c r="R4127" s="12"/>
      <c r="S4127" s="12"/>
      <c r="T4127" s="12"/>
      <c r="U4127" s="12"/>
      <c r="V4127" s="12"/>
      <c r="W4127" s="12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2"/>
      <c r="AS4127" s="12"/>
      <c r="AT4127" s="12"/>
      <c r="AU4127" s="12"/>
      <c r="AV4127" s="12"/>
      <c r="AW4127" s="12"/>
      <c r="AX4127" s="12"/>
      <c r="AY4127" s="12"/>
      <c r="AZ4127" s="12"/>
      <c r="BA4127" s="12"/>
      <c r="BB4127" s="12"/>
      <c r="BC4127" s="12"/>
      <c r="BD4127" s="12"/>
      <c r="BE4127" s="12"/>
      <c r="BF4127" s="12"/>
      <c r="BG4127" s="12"/>
      <c r="BH4127" s="12"/>
      <c r="BI4127" s="12"/>
      <c r="BJ4127" s="13"/>
      <c r="BK4127" s="13"/>
      <c r="BL4127" s="13"/>
      <c r="BM4127" s="13"/>
      <c r="BN4127" s="13"/>
    </row>
    <row r="4128" spans="1:66" s="14" customFormat="1" x14ac:dyDescent="0.25">
      <c r="A4128" s="10"/>
      <c r="B4128" s="10"/>
      <c r="C4128" s="10"/>
      <c r="D4128" s="18"/>
      <c r="E4128" s="10"/>
      <c r="F4128" s="10"/>
      <c r="G4128" s="10"/>
      <c r="H4128" s="10"/>
      <c r="I4128" s="10"/>
      <c r="J4128" s="10"/>
      <c r="K4128" s="11"/>
      <c r="L4128" s="11"/>
      <c r="M4128" s="12"/>
      <c r="N4128" s="12"/>
      <c r="O4128" s="12"/>
      <c r="P4128" s="12"/>
      <c r="Q4128" s="12"/>
      <c r="R4128" s="12"/>
      <c r="S4128" s="12"/>
      <c r="T4128" s="12"/>
      <c r="U4128" s="12"/>
      <c r="V4128" s="12"/>
      <c r="W4128" s="12"/>
      <c r="X4128" s="12"/>
      <c r="Y4128" s="12"/>
      <c r="Z4128" s="12"/>
      <c r="AA4128" s="12"/>
      <c r="AB4128" s="12"/>
      <c r="AC4128" s="12"/>
      <c r="AD4128" s="12"/>
      <c r="AE4128" s="12"/>
      <c r="AF4128" s="12"/>
      <c r="AG4128" s="12"/>
      <c r="AH4128" s="12"/>
      <c r="AI4128" s="12"/>
      <c r="AJ4128" s="12"/>
      <c r="AK4128" s="12"/>
      <c r="AL4128" s="12"/>
      <c r="AM4128" s="12"/>
      <c r="AN4128" s="12"/>
      <c r="AO4128" s="12"/>
      <c r="AP4128" s="12"/>
      <c r="AQ4128" s="12"/>
      <c r="AR4128" s="12"/>
      <c r="AS4128" s="12"/>
      <c r="AT4128" s="12"/>
      <c r="AU4128" s="12"/>
      <c r="AV4128" s="12"/>
      <c r="AW4128" s="12"/>
      <c r="AX4128" s="12"/>
      <c r="AY4128" s="12"/>
      <c r="AZ4128" s="12"/>
      <c r="BA4128" s="12"/>
      <c r="BB4128" s="12"/>
      <c r="BC4128" s="12"/>
      <c r="BD4128" s="12"/>
      <c r="BE4128" s="12"/>
      <c r="BF4128" s="12"/>
      <c r="BG4128" s="12"/>
      <c r="BH4128" s="12"/>
      <c r="BI4128" s="12"/>
      <c r="BJ4128" s="13"/>
      <c r="BK4128" s="13"/>
      <c r="BL4128" s="13"/>
      <c r="BM4128" s="13"/>
      <c r="BN4128" s="13"/>
    </row>
    <row r="4129" spans="1:66" x14ac:dyDescent="0.25">
      <c r="A4129" s="10"/>
      <c r="B4129" s="10"/>
      <c r="C4129" s="10"/>
      <c r="D4129" s="18"/>
      <c r="E4129" s="10"/>
      <c r="F4129" s="10"/>
      <c r="G4129" s="10"/>
      <c r="H4129" s="10"/>
      <c r="I4129" s="10"/>
      <c r="J4129" s="10"/>
      <c r="K4129" s="11"/>
      <c r="L4129" s="11"/>
      <c r="M4129" s="12"/>
      <c r="N4129" s="12"/>
      <c r="O4129" s="12"/>
      <c r="P4129" s="12"/>
      <c r="Q4129" s="12"/>
      <c r="R4129" s="12"/>
      <c r="S4129" s="12"/>
      <c r="T4129" s="12"/>
      <c r="U4129" s="12"/>
      <c r="V4129" s="12"/>
      <c r="W4129" s="12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2"/>
      <c r="AS4129" s="12"/>
      <c r="AT4129" s="12"/>
      <c r="AU4129" s="12"/>
      <c r="AV4129" s="12"/>
      <c r="AW4129" s="12"/>
      <c r="AX4129" s="12"/>
      <c r="AY4129" s="12"/>
      <c r="AZ4129" s="12"/>
      <c r="BA4129" s="12"/>
      <c r="BB4129" s="12"/>
      <c r="BC4129" s="12"/>
      <c r="BD4129" s="12"/>
      <c r="BE4129" s="12"/>
      <c r="BF4129" s="12"/>
      <c r="BG4129" s="12"/>
      <c r="BH4129" s="12"/>
      <c r="BI4129" s="12"/>
      <c r="BJ4129" s="13"/>
      <c r="BK4129" s="13"/>
      <c r="BL4129" s="13"/>
      <c r="BM4129" s="13"/>
      <c r="BN4129" s="13"/>
    </row>
    <row r="4130" spans="1:66" x14ac:dyDescent="0.25">
      <c r="A4130" s="10"/>
      <c r="B4130" s="10"/>
      <c r="C4130" s="10"/>
      <c r="D4130" s="18"/>
      <c r="E4130" s="10"/>
      <c r="F4130" s="10"/>
      <c r="G4130" s="10"/>
      <c r="H4130" s="10"/>
      <c r="I4130" s="10"/>
      <c r="J4130" s="10"/>
      <c r="K4130" s="11"/>
      <c r="L4130" s="11"/>
      <c r="M4130" s="12"/>
      <c r="N4130" s="12"/>
      <c r="O4130" s="12"/>
      <c r="P4130" s="12"/>
      <c r="Q4130" s="12"/>
      <c r="R4130" s="12"/>
      <c r="S4130" s="12"/>
      <c r="T4130" s="12"/>
      <c r="U4130" s="12"/>
      <c r="V4130" s="12"/>
      <c r="W4130" s="12"/>
      <c r="X4130" s="12"/>
      <c r="Y4130" s="12"/>
      <c r="Z4130" s="12"/>
      <c r="AA4130" s="12"/>
      <c r="AB4130" s="12"/>
      <c r="AC4130" s="12"/>
      <c r="AD4130" s="12"/>
      <c r="AE4130" s="12"/>
      <c r="AF4130" s="12"/>
      <c r="AG4130" s="12"/>
      <c r="AH4130" s="12"/>
      <c r="AI4130" s="12"/>
      <c r="AJ4130" s="12"/>
      <c r="AK4130" s="12"/>
      <c r="AL4130" s="12"/>
      <c r="AM4130" s="12"/>
      <c r="AN4130" s="12"/>
      <c r="AO4130" s="12"/>
      <c r="AP4130" s="12"/>
      <c r="AQ4130" s="12"/>
      <c r="AR4130" s="12"/>
      <c r="AS4130" s="12"/>
      <c r="AT4130" s="12"/>
      <c r="AU4130" s="12"/>
      <c r="AV4130" s="12"/>
      <c r="AW4130" s="12"/>
      <c r="AX4130" s="12"/>
      <c r="AY4130" s="12"/>
      <c r="AZ4130" s="12"/>
      <c r="BA4130" s="12"/>
      <c r="BB4130" s="12"/>
      <c r="BC4130" s="12"/>
      <c r="BD4130" s="12"/>
      <c r="BE4130" s="12"/>
      <c r="BF4130" s="12"/>
      <c r="BG4130" s="12"/>
      <c r="BH4130" s="12"/>
      <c r="BI4130" s="12"/>
      <c r="BJ4130" s="13"/>
      <c r="BK4130" s="13"/>
      <c r="BL4130" s="13"/>
      <c r="BM4130" s="13"/>
      <c r="BN4130" s="13"/>
    </row>
    <row r="4131" spans="1:66" x14ac:dyDescent="0.25">
      <c r="A4131" s="10"/>
      <c r="B4131" s="10"/>
      <c r="C4131" s="10"/>
      <c r="D4131" s="18"/>
      <c r="E4131" s="10"/>
      <c r="F4131" s="10"/>
      <c r="G4131" s="10"/>
      <c r="H4131" s="10"/>
      <c r="I4131" s="10"/>
      <c r="J4131" s="10"/>
      <c r="K4131" s="11"/>
      <c r="L4131" s="11"/>
      <c r="M4131" s="12"/>
      <c r="N4131" s="12"/>
      <c r="O4131" s="12"/>
      <c r="P4131" s="12"/>
      <c r="Q4131" s="12"/>
      <c r="R4131" s="12"/>
      <c r="S4131" s="12"/>
      <c r="T4131" s="12"/>
      <c r="U4131" s="12"/>
      <c r="V4131" s="12"/>
      <c r="W4131" s="12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2"/>
      <c r="AS4131" s="12"/>
      <c r="AT4131" s="12"/>
      <c r="AU4131" s="12"/>
      <c r="AV4131" s="12"/>
      <c r="AW4131" s="12"/>
      <c r="AX4131" s="12"/>
      <c r="AY4131" s="12"/>
      <c r="AZ4131" s="12"/>
      <c r="BA4131" s="12"/>
      <c r="BB4131" s="12"/>
      <c r="BC4131" s="12"/>
      <c r="BD4131" s="12"/>
      <c r="BE4131" s="12"/>
      <c r="BF4131" s="12"/>
      <c r="BG4131" s="12"/>
      <c r="BH4131" s="12"/>
      <c r="BI4131" s="12"/>
      <c r="BJ4131" s="13"/>
      <c r="BK4131" s="13"/>
      <c r="BL4131" s="13"/>
      <c r="BM4131" s="13"/>
      <c r="BN4131" s="13"/>
    </row>
    <row r="4132" spans="1:66" x14ac:dyDescent="0.25">
      <c r="A4132" s="10"/>
      <c r="B4132" s="10"/>
      <c r="C4132" s="10"/>
      <c r="D4132" s="18"/>
      <c r="E4132" s="10"/>
      <c r="F4132" s="10"/>
      <c r="G4132" s="10"/>
      <c r="H4132" s="10"/>
      <c r="I4132" s="10"/>
      <c r="J4132" s="10"/>
      <c r="K4132" s="11"/>
      <c r="L4132" s="11"/>
      <c r="M4132" s="12"/>
      <c r="N4132" s="12"/>
      <c r="O4132" s="12"/>
      <c r="P4132" s="12"/>
      <c r="Q4132" s="12"/>
      <c r="R4132" s="12"/>
      <c r="S4132" s="12"/>
      <c r="T4132" s="12"/>
      <c r="U4132" s="12"/>
      <c r="V4132" s="12"/>
      <c r="W4132" s="12"/>
      <c r="X4132" s="12"/>
      <c r="Y4132" s="12"/>
      <c r="Z4132" s="12"/>
      <c r="AA4132" s="12"/>
      <c r="AB4132" s="12"/>
      <c r="AC4132" s="12"/>
      <c r="AD4132" s="12"/>
      <c r="AE4132" s="12"/>
      <c r="AF4132" s="12"/>
      <c r="AG4132" s="12"/>
      <c r="AH4132" s="12"/>
      <c r="AI4132" s="12"/>
      <c r="AJ4132" s="12"/>
      <c r="AK4132" s="12"/>
      <c r="AL4132" s="12"/>
      <c r="AM4132" s="12"/>
      <c r="AN4132" s="12"/>
      <c r="AO4132" s="12"/>
      <c r="AP4132" s="12"/>
      <c r="AQ4132" s="12"/>
      <c r="AR4132" s="12"/>
      <c r="AS4132" s="12"/>
      <c r="AT4132" s="12"/>
      <c r="AU4132" s="12"/>
      <c r="AV4132" s="12"/>
      <c r="AW4132" s="12"/>
      <c r="AX4132" s="12"/>
      <c r="AY4132" s="12"/>
      <c r="AZ4132" s="12"/>
      <c r="BA4132" s="12"/>
      <c r="BB4132" s="12"/>
      <c r="BC4132" s="12"/>
      <c r="BD4132" s="12"/>
      <c r="BE4132" s="12"/>
      <c r="BF4132" s="12"/>
      <c r="BG4132" s="12"/>
      <c r="BH4132" s="12"/>
      <c r="BI4132" s="12"/>
      <c r="BJ4132" s="13"/>
      <c r="BK4132" s="13"/>
      <c r="BL4132" s="13"/>
      <c r="BM4132" s="13"/>
      <c r="BN4132" s="13"/>
    </row>
    <row r="4133" spans="1:66" x14ac:dyDescent="0.25">
      <c r="A4133" s="10"/>
      <c r="B4133" s="10"/>
      <c r="C4133" s="10"/>
      <c r="D4133" s="18"/>
      <c r="E4133" s="10"/>
      <c r="F4133" s="10"/>
      <c r="G4133" s="10"/>
      <c r="H4133" s="10"/>
      <c r="I4133" s="10"/>
      <c r="J4133" s="10"/>
      <c r="K4133" s="11"/>
      <c r="L4133" s="11"/>
      <c r="M4133" s="12"/>
      <c r="N4133" s="12"/>
      <c r="O4133" s="12"/>
      <c r="P4133" s="12"/>
      <c r="Q4133" s="12"/>
      <c r="R4133" s="12"/>
      <c r="S4133" s="12"/>
      <c r="T4133" s="12"/>
      <c r="U4133" s="12"/>
      <c r="V4133" s="12"/>
      <c r="W4133" s="12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2"/>
      <c r="AS4133" s="12"/>
      <c r="AT4133" s="12"/>
      <c r="AU4133" s="12"/>
      <c r="AV4133" s="12"/>
      <c r="AW4133" s="12"/>
      <c r="AX4133" s="12"/>
      <c r="AY4133" s="12"/>
      <c r="AZ4133" s="12"/>
      <c r="BA4133" s="12"/>
      <c r="BB4133" s="12"/>
      <c r="BC4133" s="12"/>
      <c r="BD4133" s="12"/>
      <c r="BE4133" s="12"/>
      <c r="BF4133" s="12"/>
      <c r="BG4133" s="12"/>
      <c r="BH4133" s="12"/>
      <c r="BI4133" s="12"/>
      <c r="BJ4133" s="13"/>
      <c r="BK4133" s="13"/>
      <c r="BL4133" s="13"/>
      <c r="BM4133" s="13"/>
      <c r="BN4133" s="13"/>
    </row>
    <row r="4134" spans="1:66" x14ac:dyDescent="0.25">
      <c r="A4134" s="10"/>
      <c r="B4134" s="10"/>
      <c r="C4134" s="10"/>
      <c r="D4134" s="18"/>
      <c r="E4134" s="10"/>
      <c r="F4134" s="10"/>
      <c r="G4134" s="10"/>
      <c r="H4134" s="10"/>
      <c r="I4134" s="10"/>
      <c r="J4134" s="10"/>
      <c r="K4134" s="11"/>
      <c r="L4134" s="11"/>
      <c r="M4134" s="12"/>
      <c r="N4134" s="12"/>
      <c r="O4134" s="12"/>
      <c r="P4134" s="12"/>
      <c r="Q4134" s="12"/>
      <c r="R4134" s="12"/>
      <c r="S4134" s="12"/>
      <c r="T4134" s="12"/>
      <c r="U4134" s="12"/>
      <c r="V4134" s="12"/>
      <c r="W4134" s="12"/>
      <c r="X4134" s="12"/>
      <c r="Y4134" s="12"/>
      <c r="Z4134" s="12"/>
      <c r="AA4134" s="12"/>
      <c r="AB4134" s="12"/>
      <c r="AC4134" s="12"/>
      <c r="AD4134" s="12"/>
      <c r="AE4134" s="12"/>
      <c r="AF4134" s="12"/>
      <c r="AG4134" s="12"/>
      <c r="AH4134" s="12"/>
      <c r="AI4134" s="12"/>
      <c r="AJ4134" s="12"/>
      <c r="AK4134" s="12"/>
      <c r="AL4134" s="12"/>
      <c r="AM4134" s="12"/>
      <c r="AN4134" s="12"/>
      <c r="AO4134" s="12"/>
      <c r="AP4134" s="12"/>
      <c r="AQ4134" s="12"/>
      <c r="AR4134" s="12"/>
      <c r="AS4134" s="12"/>
      <c r="AT4134" s="12"/>
      <c r="AU4134" s="12"/>
      <c r="AV4134" s="12"/>
      <c r="AW4134" s="12"/>
      <c r="AX4134" s="12"/>
      <c r="AY4134" s="12"/>
      <c r="AZ4134" s="12"/>
      <c r="BA4134" s="12"/>
      <c r="BB4134" s="12"/>
      <c r="BC4134" s="12"/>
      <c r="BD4134" s="12"/>
      <c r="BE4134" s="12"/>
      <c r="BF4134" s="12"/>
      <c r="BG4134" s="12"/>
      <c r="BH4134" s="12"/>
      <c r="BI4134" s="12"/>
      <c r="BJ4134" s="13"/>
      <c r="BK4134" s="13"/>
      <c r="BL4134" s="13"/>
      <c r="BM4134" s="13"/>
      <c r="BN4134" s="13"/>
    </row>
    <row r="4135" spans="1:66" x14ac:dyDescent="0.25">
      <c r="A4135" s="10"/>
      <c r="B4135" s="10"/>
      <c r="C4135" s="10"/>
      <c r="D4135" s="18"/>
      <c r="E4135" s="10"/>
      <c r="F4135" s="10"/>
      <c r="G4135" s="10"/>
      <c r="H4135" s="10"/>
      <c r="I4135" s="10"/>
      <c r="J4135" s="10"/>
      <c r="K4135" s="11"/>
      <c r="L4135" s="11"/>
      <c r="M4135" s="12"/>
      <c r="N4135" s="12"/>
      <c r="O4135" s="12"/>
      <c r="P4135" s="12"/>
      <c r="Q4135" s="12"/>
      <c r="R4135" s="12"/>
      <c r="S4135" s="12"/>
      <c r="T4135" s="12"/>
      <c r="U4135" s="12"/>
      <c r="V4135" s="12"/>
      <c r="W4135" s="12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2"/>
      <c r="AS4135" s="12"/>
      <c r="AT4135" s="12"/>
      <c r="AU4135" s="12"/>
      <c r="AV4135" s="12"/>
      <c r="AW4135" s="12"/>
      <c r="AX4135" s="12"/>
      <c r="AY4135" s="12"/>
      <c r="AZ4135" s="12"/>
      <c r="BA4135" s="12"/>
      <c r="BB4135" s="12"/>
      <c r="BC4135" s="12"/>
      <c r="BD4135" s="12"/>
      <c r="BE4135" s="12"/>
      <c r="BF4135" s="12"/>
      <c r="BG4135" s="12"/>
      <c r="BH4135" s="12"/>
      <c r="BI4135" s="12"/>
      <c r="BJ4135" s="13"/>
      <c r="BK4135" s="13"/>
      <c r="BL4135" s="13"/>
      <c r="BM4135" s="13"/>
      <c r="BN4135" s="13"/>
    </row>
    <row r="4136" spans="1:66" x14ac:dyDescent="0.25">
      <c r="A4136" s="10"/>
      <c r="B4136" s="10"/>
      <c r="C4136" s="10"/>
      <c r="D4136" s="18"/>
      <c r="E4136" s="10"/>
      <c r="F4136" s="10"/>
      <c r="G4136" s="10"/>
      <c r="H4136" s="10"/>
      <c r="I4136" s="10"/>
      <c r="J4136" s="10"/>
      <c r="K4136" s="11"/>
      <c r="L4136" s="11"/>
      <c r="M4136" s="12"/>
      <c r="N4136" s="12"/>
      <c r="O4136" s="12"/>
      <c r="P4136" s="12"/>
      <c r="Q4136" s="12"/>
      <c r="R4136" s="12"/>
      <c r="S4136" s="12"/>
      <c r="T4136" s="12"/>
      <c r="U4136" s="12"/>
      <c r="V4136" s="12"/>
      <c r="W4136" s="12"/>
      <c r="X4136" s="12"/>
      <c r="Y4136" s="12"/>
      <c r="Z4136" s="12"/>
      <c r="AA4136" s="12"/>
      <c r="AB4136" s="12"/>
      <c r="AC4136" s="12"/>
      <c r="AD4136" s="12"/>
      <c r="AE4136" s="12"/>
      <c r="AF4136" s="12"/>
      <c r="AG4136" s="12"/>
      <c r="AH4136" s="12"/>
      <c r="AI4136" s="12"/>
      <c r="AJ4136" s="12"/>
      <c r="AK4136" s="12"/>
      <c r="AL4136" s="12"/>
      <c r="AM4136" s="12"/>
      <c r="AN4136" s="12"/>
      <c r="AO4136" s="12"/>
      <c r="AP4136" s="12"/>
      <c r="AQ4136" s="12"/>
      <c r="AR4136" s="12"/>
      <c r="AS4136" s="12"/>
      <c r="AT4136" s="12"/>
      <c r="AU4136" s="12"/>
      <c r="AV4136" s="12"/>
      <c r="AW4136" s="12"/>
      <c r="AX4136" s="12"/>
      <c r="AY4136" s="12"/>
      <c r="AZ4136" s="12"/>
      <c r="BA4136" s="12"/>
      <c r="BB4136" s="12"/>
      <c r="BC4136" s="12"/>
      <c r="BD4136" s="12"/>
      <c r="BE4136" s="12"/>
      <c r="BF4136" s="12"/>
      <c r="BG4136" s="12"/>
      <c r="BH4136" s="12"/>
      <c r="BI4136" s="12"/>
      <c r="BJ4136" s="13"/>
      <c r="BK4136" s="13"/>
      <c r="BL4136" s="13"/>
      <c r="BM4136" s="13"/>
      <c r="BN4136" s="13"/>
    </row>
    <row r="4137" spans="1:66" x14ac:dyDescent="0.25">
      <c r="A4137" s="10"/>
      <c r="B4137" s="10"/>
      <c r="C4137" s="10"/>
      <c r="D4137" s="18"/>
      <c r="E4137" s="10"/>
      <c r="F4137" s="10"/>
      <c r="G4137" s="10"/>
      <c r="H4137" s="10"/>
      <c r="I4137" s="10"/>
      <c r="J4137" s="10"/>
      <c r="K4137" s="11"/>
      <c r="L4137" s="11"/>
      <c r="M4137" s="12"/>
      <c r="N4137" s="12"/>
      <c r="O4137" s="12"/>
      <c r="P4137" s="12"/>
      <c r="Q4137" s="12"/>
      <c r="R4137" s="12"/>
      <c r="S4137" s="12"/>
      <c r="T4137" s="12"/>
      <c r="U4137" s="12"/>
      <c r="V4137" s="12"/>
      <c r="W4137" s="12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2"/>
      <c r="AS4137" s="12"/>
      <c r="AT4137" s="12"/>
      <c r="AU4137" s="12"/>
      <c r="AV4137" s="12"/>
      <c r="AW4137" s="12"/>
      <c r="AX4137" s="12"/>
      <c r="AY4137" s="12"/>
      <c r="AZ4137" s="12"/>
      <c r="BA4137" s="12"/>
      <c r="BB4137" s="12"/>
      <c r="BC4137" s="12"/>
      <c r="BD4137" s="12"/>
      <c r="BE4137" s="12"/>
      <c r="BF4137" s="12"/>
      <c r="BG4137" s="12"/>
      <c r="BH4137" s="12"/>
      <c r="BI4137" s="12"/>
      <c r="BJ4137" s="13"/>
      <c r="BK4137" s="13"/>
      <c r="BL4137" s="13"/>
      <c r="BM4137" s="13"/>
      <c r="BN4137" s="13"/>
    </row>
    <row r="4138" spans="1:66" x14ac:dyDescent="0.25">
      <c r="A4138" s="10"/>
      <c r="B4138" s="10"/>
      <c r="C4138" s="10"/>
      <c r="D4138" s="18"/>
      <c r="E4138" s="10"/>
      <c r="F4138" s="10"/>
      <c r="G4138" s="10"/>
      <c r="H4138" s="10"/>
      <c r="I4138" s="10"/>
      <c r="J4138" s="10"/>
      <c r="K4138" s="11"/>
      <c r="L4138" s="11"/>
      <c r="M4138" s="12"/>
      <c r="N4138" s="12"/>
      <c r="O4138" s="12"/>
      <c r="P4138" s="12"/>
      <c r="Q4138" s="12"/>
      <c r="R4138" s="12"/>
      <c r="S4138" s="12"/>
      <c r="T4138" s="12"/>
      <c r="U4138" s="12"/>
      <c r="V4138" s="12"/>
      <c r="W4138" s="12"/>
      <c r="X4138" s="12"/>
      <c r="Y4138" s="12"/>
      <c r="Z4138" s="12"/>
      <c r="AA4138" s="12"/>
      <c r="AB4138" s="12"/>
      <c r="AC4138" s="12"/>
      <c r="AD4138" s="12"/>
      <c r="AE4138" s="12"/>
      <c r="AF4138" s="12"/>
      <c r="AG4138" s="12"/>
      <c r="AH4138" s="12"/>
      <c r="AI4138" s="12"/>
      <c r="AJ4138" s="12"/>
      <c r="AK4138" s="12"/>
      <c r="AL4138" s="12"/>
      <c r="AM4138" s="12"/>
      <c r="AN4138" s="12"/>
      <c r="AO4138" s="12"/>
      <c r="AP4138" s="12"/>
      <c r="AQ4138" s="12"/>
      <c r="AR4138" s="12"/>
      <c r="AS4138" s="12"/>
      <c r="AT4138" s="12"/>
      <c r="AU4138" s="12"/>
      <c r="AV4138" s="12"/>
      <c r="AW4138" s="12"/>
      <c r="AX4138" s="12"/>
      <c r="AY4138" s="12"/>
      <c r="AZ4138" s="12"/>
      <c r="BA4138" s="12"/>
      <c r="BB4138" s="12"/>
      <c r="BC4138" s="12"/>
      <c r="BD4138" s="12"/>
      <c r="BE4138" s="12"/>
      <c r="BF4138" s="12"/>
      <c r="BG4138" s="12"/>
      <c r="BH4138" s="12"/>
      <c r="BI4138" s="12"/>
      <c r="BJ4138" s="13"/>
      <c r="BK4138" s="13"/>
      <c r="BL4138" s="13"/>
      <c r="BM4138" s="13"/>
      <c r="BN4138" s="13"/>
    </row>
    <row r="4139" spans="1:66" x14ac:dyDescent="0.25">
      <c r="A4139" s="10"/>
      <c r="B4139" s="10"/>
      <c r="C4139" s="10"/>
      <c r="D4139" s="18"/>
      <c r="E4139" s="10"/>
      <c r="F4139" s="10"/>
      <c r="G4139" s="10"/>
      <c r="H4139" s="10"/>
      <c r="I4139" s="10"/>
      <c r="J4139" s="10"/>
      <c r="K4139" s="11"/>
      <c r="L4139" s="11"/>
      <c r="M4139" s="12"/>
      <c r="N4139" s="12"/>
      <c r="O4139" s="12"/>
      <c r="P4139" s="12"/>
      <c r="Q4139" s="12"/>
      <c r="R4139" s="12"/>
      <c r="S4139" s="12"/>
      <c r="T4139" s="12"/>
      <c r="U4139" s="12"/>
      <c r="V4139" s="12"/>
      <c r="W4139" s="12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2"/>
      <c r="AS4139" s="12"/>
      <c r="AT4139" s="12"/>
      <c r="AU4139" s="12"/>
      <c r="AV4139" s="12"/>
      <c r="AW4139" s="12"/>
      <c r="AX4139" s="12"/>
      <c r="AY4139" s="12"/>
      <c r="AZ4139" s="12"/>
      <c r="BA4139" s="12"/>
      <c r="BB4139" s="12"/>
      <c r="BC4139" s="12"/>
      <c r="BD4139" s="12"/>
      <c r="BE4139" s="12"/>
      <c r="BF4139" s="12"/>
      <c r="BG4139" s="12"/>
      <c r="BH4139" s="12"/>
      <c r="BI4139" s="12"/>
      <c r="BJ4139" s="13"/>
      <c r="BK4139" s="13"/>
      <c r="BL4139" s="13"/>
      <c r="BM4139" s="13"/>
      <c r="BN4139" s="13"/>
    </row>
    <row r="4140" spans="1:66" x14ac:dyDescent="0.25">
      <c r="A4140" s="10"/>
      <c r="B4140" s="10"/>
      <c r="C4140" s="10"/>
      <c r="D4140" s="18"/>
      <c r="E4140" s="10"/>
      <c r="F4140" s="10"/>
      <c r="G4140" s="10"/>
      <c r="H4140" s="10"/>
      <c r="I4140" s="10"/>
      <c r="J4140" s="10"/>
      <c r="K4140" s="11"/>
      <c r="L4140" s="11"/>
      <c r="M4140" s="12"/>
      <c r="N4140" s="12"/>
      <c r="O4140" s="12"/>
      <c r="P4140" s="12"/>
      <c r="Q4140" s="12"/>
      <c r="R4140" s="12"/>
      <c r="S4140" s="12"/>
      <c r="T4140" s="12"/>
      <c r="U4140" s="12"/>
      <c r="V4140" s="12"/>
      <c r="W4140" s="12"/>
      <c r="X4140" s="12"/>
      <c r="Y4140" s="12"/>
      <c r="Z4140" s="12"/>
      <c r="AA4140" s="12"/>
      <c r="AB4140" s="12"/>
      <c r="AC4140" s="12"/>
      <c r="AD4140" s="12"/>
      <c r="AE4140" s="12"/>
      <c r="AF4140" s="12"/>
      <c r="AG4140" s="12"/>
      <c r="AH4140" s="12"/>
      <c r="AI4140" s="12"/>
      <c r="AJ4140" s="12"/>
      <c r="AK4140" s="12"/>
      <c r="AL4140" s="12"/>
      <c r="AM4140" s="12"/>
      <c r="AN4140" s="12"/>
      <c r="AO4140" s="12"/>
      <c r="AP4140" s="12"/>
      <c r="AQ4140" s="12"/>
      <c r="AR4140" s="12"/>
      <c r="AS4140" s="12"/>
      <c r="AT4140" s="12"/>
      <c r="AU4140" s="12"/>
      <c r="AV4140" s="12"/>
      <c r="AW4140" s="12"/>
      <c r="AX4140" s="12"/>
      <c r="AY4140" s="12"/>
      <c r="AZ4140" s="12"/>
      <c r="BA4140" s="12"/>
      <c r="BB4140" s="12"/>
      <c r="BC4140" s="12"/>
      <c r="BD4140" s="12"/>
      <c r="BE4140" s="12"/>
      <c r="BF4140" s="12"/>
      <c r="BG4140" s="12"/>
      <c r="BH4140" s="12"/>
      <c r="BI4140" s="12"/>
      <c r="BJ4140" s="13"/>
      <c r="BK4140" s="13"/>
      <c r="BL4140" s="13"/>
      <c r="BM4140" s="13"/>
      <c r="BN4140" s="13"/>
    </row>
    <row r="4141" spans="1:66" x14ac:dyDescent="0.25">
      <c r="A4141" s="10"/>
      <c r="B4141" s="10"/>
      <c r="C4141" s="10"/>
      <c r="D4141" s="18"/>
      <c r="E4141" s="10"/>
      <c r="F4141" s="10"/>
      <c r="G4141" s="10"/>
      <c r="H4141" s="10"/>
      <c r="I4141" s="10"/>
      <c r="J4141" s="10"/>
      <c r="K4141" s="11"/>
      <c r="L4141" s="11"/>
      <c r="M4141" s="12"/>
      <c r="N4141" s="12"/>
      <c r="O4141" s="12"/>
      <c r="P4141" s="12"/>
      <c r="Q4141" s="12"/>
      <c r="R4141" s="12"/>
      <c r="S4141" s="12"/>
      <c r="T4141" s="12"/>
      <c r="U4141" s="12"/>
      <c r="V4141" s="12"/>
      <c r="W4141" s="12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2"/>
      <c r="AS4141" s="12"/>
      <c r="AT4141" s="12"/>
      <c r="AU4141" s="12"/>
      <c r="AV4141" s="12"/>
      <c r="AW4141" s="12"/>
      <c r="AX4141" s="12"/>
      <c r="AY4141" s="12"/>
      <c r="AZ4141" s="12"/>
      <c r="BA4141" s="12"/>
      <c r="BB4141" s="12"/>
      <c r="BC4141" s="12"/>
      <c r="BD4141" s="12"/>
      <c r="BE4141" s="12"/>
      <c r="BF4141" s="12"/>
      <c r="BG4141" s="12"/>
      <c r="BH4141" s="12"/>
      <c r="BI4141" s="12"/>
      <c r="BJ4141" s="13"/>
      <c r="BK4141" s="13"/>
      <c r="BL4141" s="13"/>
      <c r="BM4141" s="13"/>
      <c r="BN4141" s="13"/>
    </row>
    <row r="4142" spans="1:66" x14ac:dyDescent="0.25">
      <c r="A4142" s="10"/>
      <c r="B4142" s="10"/>
      <c r="C4142" s="10"/>
      <c r="D4142" s="18"/>
      <c r="E4142" s="10"/>
      <c r="F4142" s="10"/>
      <c r="G4142" s="10"/>
      <c r="H4142" s="10"/>
      <c r="I4142" s="10"/>
      <c r="J4142" s="10"/>
      <c r="K4142" s="11"/>
      <c r="L4142" s="11"/>
      <c r="M4142" s="12"/>
      <c r="N4142" s="12"/>
      <c r="O4142" s="12"/>
      <c r="P4142" s="12"/>
      <c r="Q4142" s="12"/>
      <c r="R4142" s="12"/>
      <c r="S4142" s="12"/>
      <c r="T4142" s="12"/>
      <c r="U4142" s="12"/>
      <c r="V4142" s="12"/>
      <c r="W4142" s="12"/>
      <c r="X4142" s="12"/>
      <c r="Y4142" s="12"/>
      <c r="Z4142" s="12"/>
      <c r="AA4142" s="12"/>
      <c r="AB4142" s="12"/>
      <c r="AC4142" s="12"/>
      <c r="AD4142" s="12"/>
      <c r="AE4142" s="12"/>
      <c r="AF4142" s="12"/>
      <c r="AG4142" s="12"/>
      <c r="AH4142" s="12"/>
      <c r="AI4142" s="12"/>
      <c r="AJ4142" s="12"/>
      <c r="AK4142" s="12"/>
      <c r="AL4142" s="12"/>
      <c r="AM4142" s="12"/>
      <c r="AN4142" s="12"/>
      <c r="AO4142" s="12"/>
      <c r="AP4142" s="12"/>
      <c r="AQ4142" s="12"/>
      <c r="AR4142" s="12"/>
      <c r="AS4142" s="12"/>
      <c r="AT4142" s="12"/>
      <c r="AU4142" s="12"/>
      <c r="AV4142" s="12"/>
      <c r="AW4142" s="12"/>
      <c r="AX4142" s="12"/>
      <c r="AY4142" s="12"/>
      <c r="AZ4142" s="12"/>
      <c r="BA4142" s="12"/>
      <c r="BB4142" s="12"/>
      <c r="BC4142" s="12"/>
      <c r="BD4142" s="12"/>
      <c r="BE4142" s="12"/>
      <c r="BF4142" s="12"/>
      <c r="BG4142" s="12"/>
      <c r="BH4142" s="12"/>
      <c r="BI4142" s="12"/>
      <c r="BJ4142" s="13"/>
      <c r="BK4142" s="13"/>
      <c r="BL4142" s="13"/>
      <c r="BM4142" s="13"/>
      <c r="BN4142" s="13"/>
    </row>
    <row r="4143" spans="1:66" x14ac:dyDescent="0.25">
      <c r="A4143" s="10"/>
      <c r="B4143" s="10"/>
      <c r="C4143" s="10"/>
      <c r="D4143" s="18"/>
      <c r="E4143" s="10"/>
      <c r="F4143" s="10"/>
      <c r="G4143" s="10"/>
      <c r="H4143" s="10"/>
      <c r="I4143" s="10"/>
      <c r="J4143" s="10"/>
      <c r="K4143" s="11"/>
      <c r="L4143" s="11"/>
      <c r="M4143" s="12"/>
      <c r="N4143" s="12"/>
      <c r="O4143" s="12"/>
      <c r="P4143" s="12"/>
      <c r="Q4143" s="12"/>
      <c r="R4143" s="12"/>
      <c r="S4143" s="12"/>
      <c r="T4143" s="12"/>
      <c r="U4143" s="12"/>
      <c r="V4143" s="12"/>
      <c r="W4143" s="12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2"/>
      <c r="AS4143" s="12"/>
      <c r="AT4143" s="12"/>
      <c r="AU4143" s="12"/>
      <c r="AV4143" s="12"/>
      <c r="AW4143" s="12"/>
      <c r="AX4143" s="12"/>
      <c r="AY4143" s="12"/>
      <c r="AZ4143" s="12"/>
      <c r="BA4143" s="12"/>
      <c r="BB4143" s="12"/>
      <c r="BC4143" s="12"/>
      <c r="BD4143" s="12"/>
      <c r="BE4143" s="12"/>
      <c r="BF4143" s="12"/>
      <c r="BG4143" s="12"/>
      <c r="BH4143" s="12"/>
      <c r="BI4143" s="12"/>
      <c r="BJ4143" s="13"/>
      <c r="BK4143" s="13"/>
      <c r="BL4143" s="13"/>
      <c r="BM4143" s="13"/>
      <c r="BN4143" s="13"/>
    </row>
    <row r="4144" spans="1:66" x14ac:dyDescent="0.25">
      <c r="A4144" s="10"/>
      <c r="B4144" s="10"/>
      <c r="C4144" s="10"/>
      <c r="D4144" s="18"/>
      <c r="E4144" s="10"/>
      <c r="F4144" s="10"/>
      <c r="G4144" s="10"/>
      <c r="H4144" s="10"/>
      <c r="I4144" s="10"/>
      <c r="J4144" s="10"/>
      <c r="K4144" s="11"/>
      <c r="L4144" s="11"/>
      <c r="M4144" s="12"/>
      <c r="N4144" s="12"/>
      <c r="O4144" s="12"/>
      <c r="P4144" s="12"/>
      <c r="Q4144" s="12"/>
      <c r="R4144" s="12"/>
      <c r="S4144" s="12"/>
      <c r="T4144" s="12"/>
      <c r="U4144" s="12"/>
      <c r="V4144" s="12"/>
      <c r="W4144" s="12"/>
      <c r="X4144" s="12"/>
      <c r="Y4144" s="12"/>
      <c r="Z4144" s="12"/>
      <c r="AA4144" s="12"/>
      <c r="AB4144" s="12"/>
      <c r="AC4144" s="12"/>
      <c r="AD4144" s="12"/>
      <c r="AE4144" s="12"/>
      <c r="AF4144" s="12"/>
      <c r="AG4144" s="12"/>
      <c r="AH4144" s="12"/>
      <c r="AI4144" s="12"/>
      <c r="AJ4144" s="12"/>
      <c r="AK4144" s="12"/>
      <c r="AL4144" s="12"/>
      <c r="AM4144" s="12"/>
      <c r="AN4144" s="12"/>
      <c r="AO4144" s="12"/>
      <c r="AP4144" s="12"/>
      <c r="AQ4144" s="12"/>
      <c r="AR4144" s="12"/>
      <c r="AS4144" s="12"/>
      <c r="AT4144" s="12"/>
      <c r="AU4144" s="12"/>
      <c r="AV4144" s="12"/>
      <c r="AW4144" s="12"/>
      <c r="AX4144" s="12"/>
      <c r="AY4144" s="12"/>
      <c r="AZ4144" s="12"/>
      <c r="BA4144" s="12"/>
      <c r="BB4144" s="12"/>
      <c r="BC4144" s="12"/>
      <c r="BD4144" s="12"/>
      <c r="BE4144" s="12"/>
      <c r="BF4144" s="12"/>
      <c r="BG4144" s="12"/>
      <c r="BH4144" s="12"/>
      <c r="BI4144" s="12"/>
      <c r="BJ4144" s="13"/>
      <c r="BK4144" s="13"/>
      <c r="BL4144" s="13"/>
      <c r="BM4144" s="13"/>
      <c r="BN4144" s="13"/>
    </row>
    <row r="4145" spans="1:66" x14ac:dyDescent="0.25">
      <c r="A4145" s="10"/>
      <c r="B4145" s="10"/>
      <c r="C4145" s="10"/>
      <c r="D4145" s="18"/>
      <c r="E4145" s="10"/>
      <c r="F4145" s="10"/>
      <c r="G4145" s="10"/>
      <c r="H4145" s="10"/>
      <c r="I4145" s="10"/>
      <c r="J4145" s="10"/>
      <c r="K4145" s="11"/>
      <c r="L4145" s="11"/>
      <c r="M4145" s="12"/>
      <c r="N4145" s="12"/>
      <c r="O4145" s="12"/>
      <c r="P4145" s="12"/>
      <c r="Q4145" s="12"/>
      <c r="R4145" s="12"/>
      <c r="S4145" s="12"/>
      <c r="T4145" s="12"/>
      <c r="U4145" s="12"/>
      <c r="V4145" s="12"/>
      <c r="W4145" s="12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2"/>
      <c r="AS4145" s="12"/>
      <c r="AT4145" s="12"/>
      <c r="AU4145" s="12"/>
      <c r="AV4145" s="12"/>
      <c r="AW4145" s="12"/>
      <c r="AX4145" s="12"/>
      <c r="AY4145" s="12"/>
      <c r="AZ4145" s="12"/>
      <c r="BA4145" s="12"/>
      <c r="BB4145" s="12"/>
      <c r="BC4145" s="12"/>
      <c r="BD4145" s="12"/>
      <c r="BE4145" s="12"/>
      <c r="BF4145" s="12"/>
      <c r="BG4145" s="12"/>
      <c r="BH4145" s="12"/>
      <c r="BI4145" s="12"/>
      <c r="BJ4145" s="13"/>
      <c r="BK4145" s="13"/>
      <c r="BL4145" s="13"/>
      <c r="BM4145" s="13"/>
      <c r="BN4145" s="13"/>
    </row>
    <row r="4146" spans="1:66" x14ac:dyDescent="0.25">
      <c r="A4146" s="10"/>
      <c r="B4146" s="10"/>
      <c r="C4146" s="10"/>
      <c r="D4146" s="18"/>
      <c r="E4146" s="10"/>
      <c r="F4146" s="10"/>
      <c r="G4146" s="10"/>
      <c r="H4146" s="10"/>
      <c r="I4146" s="10"/>
      <c r="J4146" s="10"/>
      <c r="K4146" s="11"/>
      <c r="L4146" s="11"/>
      <c r="M4146" s="12"/>
      <c r="N4146" s="12"/>
      <c r="O4146" s="12"/>
      <c r="P4146" s="12"/>
      <c r="Q4146" s="12"/>
      <c r="R4146" s="12"/>
      <c r="S4146" s="12"/>
      <c r="T4146" s="12"/>
      <c r="U4146" s="12"/>
      <c r="V4146" s="12"/>
      <c r="W4146" s="12"/>
      <c r="X4146" s="12"/>
      <c r="Y4146" s="12"/>
      <c r="Z4146" s="12"/>
      <c r="AA4146" s="12"/>
      <c r="AB4146" s="12"/>
      <c r="AC4146" s="12"/>
      <c r="AD4146" s="12"/>
      <c r="AE4146" s="12"/>
      <c r="AF4146" s="12"/>
      <c r="AG4146" s="12"/>
      <c r="AH4146" s="12"/>
      <c r="AI4146" s="12"/>
      <c r="AJ4146" s="12"/>
      <c r="AK4146" s="12"/>
      <c r="AL4146" s="12"/>
      <c r="AM4146" s="12"/>
      <c r="AN4146" s="12"/>
      <c r="AO4146" s="12"/>
      <c r="AP4146" s="12"/>
      <c r="AQ4146" s="12"/>
      <c r="AR4146" s="12"/>
      <c r="AS4146" s="12"/>
      <c r="AT4146" s="12"/>
      <c r="AU4146" s="12"/>
      <c r="AV4146" s="12"/>
      <c r="AW4146" s="12"/>
      <c r="AX4146" s="12"/>
      <c r="AY4146" s="12"/>
      <c r="AZ4146" s="12"/>
      <c r="BA4146" s="12"/>
      <c r="BB4146" s="12"/>
      <c r="BC4146" s="12"/>
      <c r="BD4146" s="12"/>
      <c r="BE4146" s="12"/>
      <c r="BF4146" s="12"/>
      <c r="BG4146" s="12"/>
      <c r="BH4146" s="12"/>
      <c r="BI4146" s="12"/>
      <c r="BJ4146" s="13"/>
      <c r="BK4146" s="13"/>
      <c r="BL4146" s="13"/>
      <c r="BM4146" s="13"/>
      <c r="BN4146" s="13"/>
    </row>
    <row r="4147" spans="1:66" s="10" customFormat="1" x14ac:dyDescent="0.25">
      <c r="D4147" s="18"/>
      <c r="K4147" s="11"/>
      <c r="L4147" s="11"/>
      <c r="M4147" s="12"/>
      <c r="N4147" s="12"/>
      <c r="O4147" s="12"/>
      <c r="P4147" s="12"/>
      <c r="Q4147" s="12"/>
      <c r="R4147" s="12"/>
      <c r="S4147" s="12"/>
      <c r="T4147" s="12"/>
      <c r="U4147" s="12"/>
      <c r="V4147" s="12"/>
      <c r="W4147" s="12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2"/>
      <c r="AS4147" s="12"/>
      <c r="AT4147" s="12"/>
      <c r="AU4147" s="12"/>
      <c r="AV4147" s="12"/>
      <c r="AW4147" s="12"/>
      <c r="AX4147" s="12"/>
      <c r="AY4147" s="12"/>
      <c r="AZ4147" s="12"/>
      <c r="BA4147" s="12"/>
      <c r="BB4147" s="12"/>
      <c r="BC4147" s="12"/>
      <c r="BD4147" s="12"/>
      <c r="BE4147" s="12"/>
      <c r="BF4147" s="12"/>
      <c r="BG4147" s="12"/>
      <c r="BH4147" s="12"/>
      <c r="BI4147" s="12"/>
      <c r="BJ4147" s="13"/>
      <c r="BK4147" s="13"/>
      <c r="BL4147" s="13"/>
      <c r="BM4147" s="13"/>
      <c r="BN4147" s="13"/>
    </row>
    <row r="4148" spans="1:66" x14ac:dyDescent="0.25">
      <c r="A4148" s="10"/>
      <c r="B4148" s="10"/>
      <c r="C4148" s="10"/>
      <c r="D4148" s="18"/>
      <c r="E4148" s="10"/>
      <c r="F4148" s="10"/>
      <c r="G4148" s="10"/>
      <c r="H4148" s="10"/>
      <c r="I4148" s="10"/>
      <c r="J4148" s="10"/>
      <c r="K4148" s="11"/>
      <c r="L4148" s="11"/>
      <c r="M4148" s="12"/>
      <c r="N4148" s="12"/>
      <c r="O4148" s="12"/>
      <c r="P4148" s="12"/>
      <c r="Q4148" s="12"/>
      <c r="R4148" s="12"/>
      <c r="S4148" s="12"/>
      <c r="T4148" s="12"/>
      <c r="U4148" s="12"/>
      <c r="V4148" s="12"/>
      <c r="W4148" s="12"/>
      <c r="X4148" s="12"/>
      <c r="Y4148" s="12"/>
      <c r="Z4148" s="12"/>
      <c r="AA4148" s="12"/>
      <c r="AB4148" s="12"/>
      <c r="AC4148" s="12"/>
      <c r="AD4148" s="12"/>
      <c r="AE4148" s="12"/>
      <c r="AF4148" s="12"/>
      <c r="AG4148" s="12"/>
      <c r="AH4148" s="12"/>
      <c r="AI4148" s="12"/>
      <c r="AJ4148" s="12"/>
      <c r="AK4148" s="12"/>
      <c r="AL4148" s="12"/>
      <c r="AM4148" s="12"/>
      <c r="AN4148" s="12"/>
      <c r="AO4148" s="12"/>
      <c r="AP4148" s="12"/>
      <c r="AQ4148" s="12"/>
      <c r="AR4148" s="12"/>
      <c r="AS4148" s="12"/>
      <c r="AT4148" s="12"/>
      <c r="AU4148" s="12"/>
      <c r="AV4148" s="12"/>
      <c r="AW4148" s="12"/>
      <c r="AX4148" s="12"/>
      <c r="AY4148" s="12"/>
      <c r="AZ4148" s="12"/>
      <c r="BA4148" s="12"/>
      <c r="BB4148" s="12"/>
      <c r="BC4148" s="12"/>
      <c r="BD4148" s="12"/>
      <c r="BE4148" s="12"/>
      <c r="BF4148" s="12"/>
      <c r="BG4148" s="12"/>
      <c r="BH4148" s="12"/>
      <c r="BI4148" s="12"/>
      <c r="BJ4148" s="13"/>
      <c r="BK4148" s="13"/>
      <c r="BL4148" s="13"/>
      <c r="BM4148" s="13"/>
      <c r="BN4148" s="13"/>
    </row>
    <row r="4149" spans="1:66" x14ac:dyDescent="0.25">
      <c r="A4149" s="10"/>
      <c r="B4149" s="10"/>
      <c r="C4149" s="10"/>
      <c r="D4149" s="18"/>
      <c r="E4149" s="10"/>
      <c r="F4149" s="10"/>
      <c r="G4149" s="10"/>
      <c r="H4149" s="10"/>
      <c r="I4149" s="10"/>
      <c r="J4149" s="10"/>
      <c r="K4149" s="11"/>
      <c r="L4149" s="11"/>
      <c r="M4149" s="12"/>
      <c r="N4149" s="12"/>
      <c r="O4149" s="12"/>
      <c r="P4149" s="12"/>
      <c r="Q4149" s="12"/>
      <c r="R4149" s="12"/>
      <c r="S4149" s="12"/>
      <c r="T4149" s="12"/>
      <c r="U4149" s="12"/>
      <c r="V4149" s="12"/>
      <c r="W4149" s="12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2"/>
      <c r="AS4149" s="12"/>
      <c r="AT4149" s="12"/>
      <c r="AU4149" s="12"/>
      <c r="AV4149" s="12"/>
      <c r="AW4149" s="12"/>
      <c r="AX4149" s="12"/>
      <c r="AY4149" s="12"/>
      <c r="AZ4149" s="12"/>
      <c r="BA4149" s="12"/>
      <c r="BB4149" s="12"/>
      <c r="BC4149" s="12"/>
      <c r="BD4149" s="12"/>
      <c r="BE4149" s="12"/>
      <c r="BF4149" s="12"/>
      <c r="BG4149" s="12"/>
      <c r="BH4149" s="12"/>
      <c r="BI4149" s="12"/>
      <c r="BJ4149" s="13"/>
      <c r="BK4149" s="13"/>
      <c r="BL4149" s="13"/>
      <c r="BM4149" s="13"/>
      <c r="BN4149" s="13"/>
    </row>
    <row r="4150" spans="1:66" x14ac:dyDescent="0.25">
      <c r="A4150" s="10"/>
      <c r="B4150" s="10"/>
      <c r="C4150" s="10"/>
      <c r="D4150" s="18"/>
      <c r="E4150" s="10"/>
      <c r="F4150" s="10"/>
      <c r="G4150" s="10"/>
      <c r="H4150" s="10"/>
      <c r="I4150" s="10"/>
      <c r="J4150" s="10"/>
      <c r="K4150" s="11"/>
      <c r="L4150" s="11"/>
      <c r="M4150" s="12"/>
      <c r="N4150" s="12"/>
      <c r="O4150" s="12"/>
      <c r="P4150" s="12"/>
      <c r="Q4150" s="12"/>
      <c r="R4150" s="12"/>
      <c r="S4150" s="12"/>
      <c r="T4150" s="12"/>
      <c r="U4150" s="12"/>
      <c r="V4150" s="12"/>
      <c r="W4150" s="12"/>
      <c r="X4150" s="12"/>
      <c r="Y4150" s="12"/>
      <c r="Z4150" s="12"/>
      <c r="AA4150" s="12"/>
      <c r="AB4150" s="12"/>
      <c r="AC4150" s="12"/>
      <c r="AD4150" s="12"/>
      <c r="AE4150" s="12"/>
      <c r="AF4150" s="12"/>
      <c r="AG4150" s="12"/>
      <c r="AH4150" s="12"/>
      <c r="AI4150" s="12"/>
      <c r="AJ4150" s="12"/>
      <c r="AK4150" s="12"/>
      <c r="AL4150" s="12"/>
      <c r="AM4150" s="12"/>
      <c r="AN4150" s="12"/>
      <c r="AO4150" s="12"/>
      <c r="AP4150" s="12"/>
      <c r="AQ4150" s="12"/>
      <c r="AR4150" s="12"/>
      <c r="AS4150" s="12"/>
      <c r="AT4150" s="12"/>
      <c r="AU4150" s="12"/>
      <c r="AV4150" s="12"/>
      <c r="AW4150" s="12"/>
      <c r="AX4150" s="12"/>
      <c r="AY4150" s="12"/>
      <c r="AZ4150" s="12"/>
      <c r="BA4150" s="12"/>
      <c r="BB4150" s="12"/>
      <c r="BC4150" s="12"/>
      <c r="BD4150" s="12"/>
      <c r="BE4150" s="12"/>
      <c r="BF4150" s="12"/>
      <c r="BG4150" s="12"/>
      <c r="BH4150" s="12"/>
      <c r="BI4150" s="12"/>
      <c r="BJ4150" s="13"/>
      <c r="BK4150" s="13"/>
      <c r="BL4150" s="13"/>
      <c r="BM4150" s="13"/>
      <c r="BN4150" s="13"/>
    </row>
    <row r="4151" spans="1:66" x14ac:dyDescent="0.25">
      <c r="A4151" s="10"/>
      <c r="B4151" s="10"/>
      <c r="C4151" s="10"/>
      <c r="D4151" s="18"/>
      <c r="E4151" s="10"/>
      <c r="F4151" s="10"/>
      <c r="G4151" s="10"/>
      <c r="H4151" s="10"/>
      <c r="I4151" s="10"/>
      <c r="J4151" s="10"/>
      <c r="K4151" s="11"/>
      <c r="L4151" s="11"/>
      <c r="M4151" s="12"/>
      <c r="N4151" s="12"/>
      <c r="O4151" s="12"/>
      <c r="P4151" s="12"/>
      <c r="Q4151" s="12"/>
      <c r="R4151" s="12"/>
      <c r="S4151" s="12"/>
      <c r="T4151" s="12"/>
      <c r="U4151" s="12"/>
      <c r="V4151" s="12"/>
      <c r="W4151" s="12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2"/>
      <c r="AS4151" s="12"/>
      <c r="AT4151" s="12"/>
      <c r="AU4151" s="12"/>
      <c r="AV4151" s="12"/>
      <c r="AW4151" s="12"/>
      <c r="AX4151" s="12"/>
      <c r="AY4151" s="12"/>
      <c r="AZ4151" s="12"/>
      <c r="BA4151" s="12"/>
      <c r="BB4151" s="12"/>
      <c r="BC4151" s="12"/>
      <c r="BD4151" s="12"/>
      <c r="BE4151" s="12"/>
      <c r="BF4151" s="12"/>
      <c r="BG4151" s="12"/>
      <c r="BH4151" s="12"/>
      <c r="BI4151" s="12"/>
      <c r="BJ4151" s="13"/>
      <c r="BK4151" s="13"/>
      <c r="BL4151" s="13"/>
      <c r="BM4151" s="13"/>
      <c r="BN4151" s="13"/>
    </row>
    <row r="4152" spans="1:66" x14ac:dyDescent="0.25">
      <c r="A4152" s="10"/>
      <c r="B4152" s="10"/>
      <c r="C4152" s="10"/>
      <c r="D4152" s="18"/>
      <c r="E4152" s="10"/>
      <c r="F4152" s="10"/>
      <c r="G4152" s="10"/>
      <c r="H4152" s="10"/>
      <c r="I4152" s="10"/>
      <c r="J4152" s="10"/>
      <c r="K4152" s="11"/>
      <c r="L4152" s="11"/>
      <c r="M4152" s="12"/>
      <c r="N4152" s="12"/>
      <c r="O4152" s="12"/>
      <c r="P4152" s="12"/>
      <c r="Q4152" s="12"/>
      <c r="R4152" s="12"/>
      <c r="S4152" s="12"/>
      <c r="T4152" s="12"/>
      <c r="U4152" s="12"/>
      <c r="V4152" s="12"/>
      <c r="W4152" s="12"/>
      <c r="X4152" s="12"/>
      <c r="Y4152" s="12"/>
      <c r="Z4152" s="12"/>
      <c r="AA4152" s="12"/>
      <c r="AB4152" s="12"/>
      <c r="AC4152" s="12"/>
      <c r="AD4152" s="12"/>
      <c r="AE4152" s="12"/>
      <c r="AF4152" s="12"/>
      <c r="AG4152" s="12"/>
      <c r="AH4152" s="12"/>
      <c r="AI4152" s="12"/>
      <c r="AJ4152" s="12"/>
      <c r="AK4152" s="12"/>
      <c r="AL4152" s="12"/>
      <c r="AM4152" s="12"/>
      <c r="AN4152" s="12"/>
      <c r="AO4152" s="12"/>
      <c r="AP4152" s="12"/>
      <c r="AQ4152" s="12"/>
      <c r="AR4152" s="12"/>
      <c r="AS4152" s="12"/>
      <c r="AT4152" s="12"/>
      <c r="AU4152" s="12"/>
      <c r="AV4152" s="12"/>
      <c r="AW4152" s="12"/>
      <c r="AX4152" s="12"/>
      <c r="AY4152" s="12"/>
      <c r="AZ4152" s="12"/>
      <c r="BA4152" s="12"/>
      <c r="BB4152" s="12"/>
      <c r="BC4152" s="12"/>
      <c r="BD4152" s="12"/>
      <c r="BE4152" s="12"/>
      <c r="BF4152" s="12"/>
      <c r="BG4152" s="12"/>
      <c r="BH4152" s="12"/>
      <c r="BI4152" s="12"/>
      <c r="BJ4152" s="13"/>
      <c r="BK4152" s="13"/>
      <c r="BL4152" s="13"/>
      <c r="BM4152" s="13"/>
      <c r="BN4152" s="13"/>
    </row>
    <row r="4153" spans="1:66" x14ac:dyDescent="0.25">
      <c r="A4153" s="10"/>
      <c r="B4153" s="10"/>
      <c r="C4153" s="10"/>
      <c r="D4153" s="18"/>
      <c r="E4153" s="10"/>
      <c r="F4153" s="10"/>
      <c r="G4153" s="10"/>
      <c r="H4153" s="10"/>
      <c r="I4153" s="10"/>
      <c r="J4153" s="10"/>
      <c r="K4153" s="11"/>
      <c r="L4153" s="11"/>
      <c r="M4153" s="12"/>
      <c r="N4153" s="12"/>
      <c r="O4153" s="12"/>
      <c r="P4153" s="12"/>
      <c r="Q4153" s="12"/>
      <c r="R4153" s="12"/>
      <c r="S4153" s="12"/>
      <c r="T4153" s="12"/>
      <c r="U4153" s="12"/>
      <c r="V4153" s="12"/>
      <c r="W4153" s="12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2"/>
      <c r="AS4153" s="12"/>
      <c r="AT4153" s="12"/>
      <c r="AU4153" s="12"/>
      <c r="AV4153" s="12"/>
      <c r="AW4153" s="12"/>
      <c r="AX4153" s="12"/>
      <c r="AY4153" s="12"/>
      <c r="AZ4153" s="12"/>
      <c r="BA4153" s="12"/>
      <c r="BB4153" s="12"/>
      <c r="BC4153" s="12"/>
      <c r="BD4153" s="12"/>
      <c r="BE4153" s="12"/>
      <c r="BF4153" s="12"/>
      <c r="BG4153" s="12"/>
      <c r="BH4153" s="12"/>
      <c r="BI4153" s="12"/>
      <c r="BJ4153" s="13"/>
      <c r="BK4153" s="13"/>
      <c r="BL4153" s="13"/>
      <c r="BM4153" s="13"/>
      <c r="BN4153" s="13"/>
    </row>
    <row r="4154" spans="1:66" x14ac:dyDescent="0.25">
      <c r="A4154" s="10"/>
      <c r="B4154" s="10"/>
      <c r="C4154" s="10"/>
      <c r="D4154" s="18"/>
      <c r="E4154" s="10"/>
      <c r="F4154" s="10"/>
      <c r="G4154" s="10"/>
      <c r="H4154" s="10"/>
      <c r="I4154" s="10"/>
      <c r="J4154" s="10"/>
      <c r="K4154" s="11"/>
      <c r="L4154" s="11"/>
      <c r="M4154" s="12"/>
      <c r="N4154" s="12"/>
      <c r="O4154" s="12"/>
      <c r="P4154" s="12"/>
      <c r="Q4154" s="12"/>
      <c r="R4154" s="12"/>
      <c r="S4154" s="12"/>
      <c r="T4154" s="12"/>
      <c r="U4154" s="12"/>
      <c r="V4154" s="12"/>
      <c r="W4154" s="12"/>
      <c r="X4154" s="12"/>
      <c r="Y4154" s="12"/>
      <c r="Z4154" s="12"/>
      <c r="AA4154" s="12"/>
      <c r="AB4154" s="12"/>
      <c r="AC4154" s="12"/>
      <c r="AD4154" s="12"/>
      <c r="AE4154" s="12"/>
      <c r="AF4154" s="12"/>
      <c r="AG4154" s="12"/>
      <c r="AH4154" s="12"/>
      <c r="AI4154" s="12"/>
      <c r="AJ4154" s="12"/>
      <c r="AK4154" s="12"/>
      <c r="AL4154" s="12"/>
      <c r="AM4154" s="12"/>
      <c r="AN4154" s="12"/>
      <c r="AO4154" s="12"/>
      <c r="AP4154" s="12"/>
      <c r="AQ4154" s="12"/>
      <c r="AR4154" s="12"/>
      <c r="AS4154" s="12"/>
      <c r="AT4154" s="12"/>
      <c r="AU4154" s="12"/>
      <c r="AV4154" s="12"/>
      <c r="AW4154" s="12"/>
      <c r="AX4154" s="12"/>
      <c r="AY4154" s="12"/>
      <c r="AZ4154" s="12"/>
      <c r="BA4154" s="12"/>
      <c r="BB4154" s="12"/>
      <c r="BC4154" s="12"/>
      <c r="BD4154" s="12"/>
      <c r="BE4154" s="12"/>
      <c r="BF4154" s="12"/>
      <c r="BG4154" s="12"/>
      <c r="BH4154" s="12"/>
      <c r="BI4154" s="12"/>
      <c r="BJ4154" s="13"/>
      <c r="BK4154" s="13"/>
      <c r="BL4154" s="13"/>
      <c r="BM4154" s="13"/>
      <c r="BN4154" s="13"/>
    </row>
    <row r="4155" spans="1:66" x14ac:dyDescent="0.25">
      <c r="A4155" s="10"/>
      <c r="B4155" s="10"/>
      <c r="C4155" s="10"/>
      <c r="D4155" s="18"/>
      <c r="E4155" s="10"/>
      <c r="F4155" s="10"/>
      <c r="G4155" s="10"/>
      <c r="H4155" s="10"/>
      <c r="I4155" s="10"/>
      <c r="J4155" s="10"/>
      <c r="K4155" s="11"/>
      <c r="L4155" s="11"/>
      <c r="M4155" s="12"/>
      <c r="N4155" s="12"/>
      <c r="O4155" s="12"/>
      <c r="P4155" s="12"/>
      <c r="Q4155" s="12"/>
      <c r="R4155" s="12"/>
      <c r="S4155" s="12"/>
      <c r="T4155" s="12"/>
      <c r="U4155" s="12"/>
      <c r="V4155" s="12"/>
      <c r="W4155" s="12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2"/>
      <c r="AS4155" s="12"/>
      <c r="AT4155" s="12"/>
      <c r="AU4155" s="12"/>
      <c r="AV4155" s="12"/>
      <c r="AW4155" s="12"/>
      <c r="AX4155" s="12"/>
      <c r="AY4155" s="12"/>
      <c r="AZ4155" s="12"/>
      <c r="BA4155" s="12"/>
      <c r="BB4155" s="12"/>
      <c r="BC4155" s="12"/>
      <c r="BD4155" s="12"/>
      <c r="BE4155" s="12"/>
      <c r="BF4155" s="12"/>
      <c r="BG4155" s="12"/>
      <c r="BH4155" s="12"/>
      <c r="BI4155" s="12"/>
      <c r="BJ4155" s="13"/>
      <c r="BK4155" s="13"/>
      <c r="BL4155" s="13"/>
      <c r="BM4155" s="13"/>
      <c r="BN4155" s="13"/>
    </row>
    <row r="4156" spans="1:66" x14ac:dyDescent="0.25">
      <c r="A4156" s="10"/>
      <c r="B4156" s="10"/>
      <c r="C4156" s="10"/>
      <c r="D4156" s="18"/>
      <c r="E4156" s="10"/>
      <c r="F4156" s="10"/>
      <c r="G4156" s="10"/>
      <c r="H4156" s="10"/>
      <c r="I4156" s="10"/>
      <c r="J4156" s="10"/>
      <c r="K4156" s="11"/>
      <c r="L4156" s="11"/>
      <c r="M4156" s="12"/>
      <c r="N4156" s="12"/>
      <c r="O4156" s="12"/>
      <c r="P4156" s="12"/>
      <c r="Q4156" s="12"/>
      <c r="R4156" s="12"/>
      <c r="S4156" s="12"/>
      <c r="T4156" s="12"/>
      <c r="U4156" s="12"/>
      <c r="V4156" s="12"/>
      <c r="W4156" s="12"/>
      <c r="X4156" s="12"/>
      <c r="Y4156" s="12"/>
      <c r="Z4156" s="12"/>
      <c r="AA4156" s="12"/>
      <c r="AB4156" s="12"/>
      <c r="AC4156" s="12"/>
      <c r="AD4156" s="12"/>
      <c r="AE4156" s="12"/>
      <c r="AF4156" s="12"/>
      <c r="AG4156" s="12"/>
      <c r="AH4156" s="12"/>
      <c r="AI4156" s="12"/>
      <c r="AJ4156" s="12"/>
      <c r="AK4156" s="12"/>
      <c r="AL4156" s="12"/>
      <c r="AM4156" s="12"/>
      <c r="AN4156" s="12"/>
      <c r="AO4156" s="12"/>
      <c r="AP4156" s="12"/>
      <c r="AQ4156" s="12"/>
      <c r="AR4156" s="12"/>
      <c r="AS4156" s="12"/>
      <c r="AT4156" s="12"/>
      <c r="AU4156" s="12"/>
      <c r="AV4156" s="12"/>
      <c r="AW4156" s="12"/>
      <c r="AX4156" s="12"/>
      <c r="AY4156" s="12"/>
      <c r="AZ4156" s="12"/>
      <c r="BA4156" s="12"/>
      <c r="BB4156" s="12"/>
      <c r="BC4156" s="12"/>
      <c r="BD4156" s="12"/>
      <c r="BE4156" s="12"/>
      <c r="BF4156" s="12"/>
      <c r="BG4156" s="12"/>
      <c r="BH4156" s="12"/>
      <c r="BI4156" s="12"/>
      <c r="BJ4156" s="13"/>
      <c r="BK4156" s="13"/>
      <c r="BL4156" s="13"/>
      <c r="BM4156" s="13"/>
      <c r="BN4156" s="13"/>
    </row>
    <row r="4157" spans="1:66" x14ac:dyDescent="0.25">
      <c r="A4157" s="10"/>
      <c r="B4157" s="10"/>
      <c r="C4157" s="10"/>
      <c r="D4157" s="18"/>
      <c r="E4157" s="10"/>
      <c r="F4157" s="10"/>
      <c r="G4157" s="10"/>
      <c r="H4157" s="10"/>
      <c r="I4157" s="10"/>
      <c r="J4157" s="10"/>
      <c r="K4157" s="11"/>
      <c r="L4157" s="11"/>
      <c r="M4157" s="12"/>
      <c r="N4157" s="12"/>
      <c r="O4157" s="12"/>
      <c r="P4157" s="12"/>
      <c r="Q4157" s="12"/>
      <c r="R4157" s="12"/>
      <c r="S4157" s="12"/>
      <c r="T4157" s="12"/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2"/>
      <c r="AS4157" s="12"/>
      <c r="AT4157" s="12"/>
      <c r="AU4157" s="12"/>
      <c r="AV4157" s="12"/>
      <c r="AW4157" s="12"/>
      <c r="AX4157" s="12"/>
      <c r="AY4157" s="12"/>
      <c r="AZ4157" s="12"/>
      <c r="BA4157" s="12"/>
      <c r="BB4157" s="12"/>
      <c r="BC4157" s="12"/>
      <c r="BD4157" s="12"/>
      <c r="BE4157" s="12"/>
      <c r="BF4157" s="12"/>
      <c r="BG4157" s="12"/>
      <c r="BH4157" s="12"/>
      <c r="BI4157" s="12"/>
      <c r="BJ4157" s="13"/>
      <c r="BK4157" s="13"/>
      <c r="BL4157" s="13"/>
      <c r="BM4157" s="13"/>
      <c r="BN4157" s="13"/>
    </row>
    <row r="4158" spans="1:66" x14ac:dyDescent="0.25">
      <c r="A4158" s="10"/>
      <c r="B4158" s="10"/>
      <c r="C4158" s="10"/>
      <c r="D4158" s="18"/>
      <c r="E4158" s="10"/>
      <c r="F4158" s="10"/>
      <c r="G4158" s="10"/>
      <c r="H4158" s="10"/>
      <c r="I4158" s="10"/>
      <c r="J4158" s="10"/>
      <c r="K4158" s="11"/>
      <c r="L4158" s="11"/>
      <c r="M4158" s="12"/>
      <c r="N4158" s="12"/>
      <c r="O4158" s="12"/>
      <c r="P4158" s="12"/>
      <c r="Q4158" s="12"/>
      <c r="R4158" s="12"/>
      <c r="S4158" s="12"/>
      <c r="T4158" s="12"/>
      <c r="U4158" s="12"/>
      <c r="V4158" s="12"/>
      <c r="W4158" s="12"/>
      <c r="X4158" s="12"/>
      <c r="Y4158" s="12"/>
      <c r="Z4158" s="12"/>
      <c r="AA4158" s="12"/>
      <c r="AB4158" s="12"/>
      <c r="AC4158" s="12"/>
      <c r="AD4158" s="12"/>
      <c r="AE4158" s="12"/>
      <c r="AF4158" s="12"/>
      <c r="AG4158" s="12"/>
      <c r="AH4158" s="12"/>
      <c r="AI4158" s="12"/>
      <c r="AJ4158" s="12"/>
      <c r="AK4158" s="12"/>
      <c r="AL4158" s="12"/>
      <c r="AM4158" s="12"/>
      <c r="AN4158" s="12"/>
      <c r="AO4158" s="12"/>
      <c r="AP4158" s="12"/>
      <c r="AQ4158" s="12"/>
      <c r="AR4158" s="12"/>
      <c r="AS4158" s="12"/>
      <c r="AT4158" s="12"/>
      <c r="AU4158" s="12"/>
      <c r="AV4158" s="12"/>
      <c r="AW4158" s="12"/>
      <c r="AX4158" s="12"/>
      <c r="AY4158" s="12"/>
      <c r="AZ4158" s="12"/>
      <c r="BA4158" s="12"/>
      <c r="BB4158" s="12"/>
      <c r="BC4158" s="12"/>
      <c r="BD4158" s="12"/>
      <c r="BE4158" s="12"/>
      <c r="BF4158" s="12"/>
      <c r="BG4158" s="12"/>
      <c r="BH4158" s="12"/>
      <c r="BI4158" s="12"/>
      <c r="BJ4158" s="13"/>
      <c r="BK4158" s="13"/>
      <c r="BL4158" s="13"/>
      <c r="BM4158" s="13"/>
      <c r="BN4158" s="13"/>
    </row>
    <row r="4159" spans="1:66" x14ac:dyDescent="0.25">
      <c r="A4159" s="10"/>
      <c r="B4159" s="10"/>
      <c r="C4159" s="10"/>
      <c r="D4159" s="18"/>
      <c r="E4159" s="10"/>
      <c r="F4159" s="10"/>
      <c r="G4159" s="10"/>
      <c r="H4159" s="10"/>
      <c r="I4159" s="10"/>
      <c r="J4159" s="10"/>
      <c r="K4159" s="11"/>
      <c r="L4159" s="11"/>
      <c r="M4159" s="12"/>
      <c r="N4159" s="12"/>
      <c r="O4159" s="12"/>
      <c r="P4159" s="12"/>
      <c r="Q4159" s="12"/>
      <c r="R4159" s="12"/>
      <c r="S4159" s="12"/>
      <c r="T4159" s="12"/>
      <c r="U4159" s="12"/>
      <c r="V4159" s="12"/>
      <c r="W4159" s="12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2"/>
      <c r="AS4159" s="12"/>
      <c r="AT4159" s="12"/>
      <c r="AU4159" s="12"/>
      <c r="AV4159" s="12"/>
      <c r="AW4159" s="12"/>
      <c r="AX4159" s="12"/>
      <c r="AY4159" s="12"/>
      <c r="AZ4159" s="12"/>
      <c r="BA4159" s="12"/>
      <c r="BB4159" s="12"/>
      <c r="BC4159" s="12"/>
      <c r="BD4159" s="12"/>
      <c r="BE4159" s="12"/>
      <c r="BF4159" s="12"/>
      <c r="BG4159" s="12"/>
      <c r="BH4159" s="12"/>
      <c r="BI4159" s="12"/>
      <c r="BJ4159" s="13"/>
      <c r="BK4159" s="13"/>
      <c r="BL4159" s="13"/>
      <c r="BM4159" s="13"/>
      <c r="BN4159" s="13"/>
    </row>
    <row r="4160" spans="1:66" x14ac:dyDescent="0.25">
      <c r="A4160" s="10"/>
      <c r="B4160" s="10"/>
      <c r="C4160" s="10"/>
      <c r="D4160" s="18"/>
      <c r="E4160" s="10"/>
      <c r="F4160" s="10"/>
      <c r="G4160" s="10"/>
      <c r="H4160" s="10"/>
      <c r="I4160" s="10"/>
      <c r="J4160" s="10"/>
      <c r="K4160" s="11"/>
      <c r="L4160" s="11"/>
      <c r="M4160" s="12"/>
      <c r="N4160" s="12"/>
      <c r="O4160" s="12"/>
      <c r="P4160" s="12"/>
      <c r="Q4160" s="12"/>
      <c r="R4160" s="12"/>
      <c r="S4160" s="12"/>
      <c r="T4160" s="12"/>
      <c r="U4160" s="12"/>
      <c r="V4160" s="12"/>
      <c r="W4160" s="12"/>
      <c r="X4160" s="12"/>
      <c r="Y4160" s="12"/>
      <c r="Z4160" s="12"/>
      <c r="AA4160" s="12"/>
      <c r="AB4160" s="12"/>
      <c r="AC4160" s="12"/>
      <c r="AD4160" s="12"/>
      <c r="AE4160" s="12"/>
      <c r="AF4160" s="12"/>
      <c r="AG4160" s="12"/>
      <c r="AH4160" s="12"/>
      <c r="AI4160" s="12"/>
      <c r="AJ4160" s="12"/>
      <c r="AK4160" s="12"/>
      <c r="AL4160" s="12"/>
      <c r="AM4160" s="12"/>
      <c r="AN4160" s="12"/>
      <c r="AO4160" s="12"/>
      <c r="AP4160" s="12"/>
      <c r="AQ4160" s="12"/>
      <c r="AR4160" s="12"/>
      <c r="AS4160" s="12"/>
      <c r="AT4160" s="12"/>
      <c r="AU4160" s="12"/>
      <c r="AV4160" s="12"/>
      <c r="AW4160" s="12"/>
      <c r="AX4160" s="12"/>
      <c r="AY4160" s="12"/>
      <c r="AZ4160" s="12"/>
      <c r="BA4160" s="12"/>
      <c r="BB4160" s="12"/>
      <c r="BC4160" s="12"/>
      <c r="BD4160" s="12"/>
      <c r="BE4160" s="12"/>
      <c r="BF4160" s="12"/>
      <c r="BG4160" s="12"/>
      <c r="BH4160" s="12"/>
      <c r="BI4160" s="12"/>
      <c r="BJ4160" s="13"/>
      <c r="BK4160" s="13"/>
      <c r="BL4160" s="13"/>
      <c r="BM4160" s="13"/>
      <c r="BN4160" s="13"/>
    </row>
    <row r="4161" spans="1:66" x14ac:dyDescent="0.25">
      <c r="A4161" s="10"/>
      <c r="B4161" s="10"/>
      <c r="C4161" s="10"/>
      <c r="D4161" s="18"/>
      <c r="E4161" s="10"/>
      <c r="F4161" s="10"/>
      <c r="G4161" s="10"/>
      <c r="H4161" s="10"/>
      <c r="I4161" s="10"/>
      <c r="J4161" s="10"/>
      <c r="K4161" s="11"/>
      <c r="L4161" s="11"/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2"/>
      <c r="AS4161" s="12"/>
      <c r="AT4161" s="12"/>
      <c r="AU4161" s="12"/>
      <c r="AV4161" s="12"/>
      <c r="AW4161" s="12"/>
      <c r="AX4161" s="12"/>
      <c r="AY4161" s="12"/>
      <c r="AZ4161" s="12"/>
      <c r="BA4161" s="12"/>
      <c r="BB4161" s="12"/>
      <c r="BC4161" s="12"/>
      <c r="BD4161" s="12"/>
      <c r="BE4161" s="12"/>
      <c r="BF4161" s="12"/>
      <c r="BG4161" s="12"/>
      <c r="BH4161" s="12"/>
      <c r="BI4161" s="12"/>
      <c r="BJ4161" s="13"/>
      <c r="BK4161" s="13"/>
      <c r="BL4161" s="13"/>
      <c r="BM4161" s="13"/>
      <c r="BN4161" s="13"/>
    </row>
    <row r="4162" spans="1:66" x14ac:dyDescent="0.25">
      <c r="A4162" s="10"/>
      <c r="B4162" s="10"/>
      <c r="C4162" s="10"/>
      <c r="D4162" s="18"/>
      <c r="E4162" s="10"/>
      <c r="F4162" s="10"/>
      <c r="G4162" s="10"/>
      <c r="H4162" s="10"/>
      <c r="I4162" s="10"/>
      <c r="J4162" s="10"/>
      <c r="K4162" s="11"/>
      <c r="L4162" s="11"/>
      <c r="M4162" s="12"/>
      <c r="N4162" s="12"/>
      <c r="O4162" s="12"/>
      <c r="P4162" s="12"/>
      <c r="Q4162" s="12"/>
      <c r="R4162" s="12"/>
      <c r="S4162" s="12"/>
      <c r="T4162" s="12"/>
      <c r="U4162" s="12"/>
      <c r="V4162" s="12"/>
      <c r="W4162" s="12"/>
      <c r="X4162" s="12"/>
      <c r="Y4162" s="12"/>
      <c r="Z4162" s="12"/>
      <c r="AA4162" s="12"/>
      <c r="AB4162" s="12"/>
      <c r="AC4162" s="12"/>
      <c r="AD4162" s="12"/>
      <c r="AE4162" s="12"/>
      <c r="AF4162" s="12"/>
      <c r="AG4162" s="12"/>
      <c r="AH4162" s="12"/>
      <c r="AI4162" s="12"/>
      <c r="AJ4162" s="12"/>
      <c r="AK4162" s="12"/>
      <c r="AL4162" s="12"/>
      <c r="AM4162" s="12"/>
      <c r="AN4162" s="12"/>
      <c r="AO4162" s="12"/>
      <c r="AP4162" s="12"/>
      <c r="AQ4162" s="12"/>
      <c r="AR4162" s="12"/>
      <c r="AS4162" s="12"/>
      <c r="AT4162" s="12"/>
      <c r="AU4162" s="12"/>
      <c r="AV4162" s="12"/>
      <c r="AW4162" s="12"/>
      <c r="AX4162" s="12"/>
      <c r="AY4162" s="12"/>
      <c r="AZ4162" s="12"/>
      <c r="BA4162" s="12"/>
      <c r="BB4162" s="12"/>
      <c r="BC4162" s="12"/>
      <c r="BD4162" s="12"/>
      <c r="BE4162" s="12"/>
      <c r="BF4162" s="12"/>
      <c r="BG4162" s="12"/>
      <c r="BH4162" s="12"/>
      <c r="BI4162" s="12"/>
      <c r="BJ4162" s="13"/>
      <c r="BK4162" s="13"/>
      <c r="BL4162" s="13"/>
      <c r="BM4162" s="13"/>
      <c r="BN4162" s="13"/>
    </row>
    <row r="4163" spans="1:66" x14ac:dyDescent="0.25">
      <c r="A4163" s="10"/>
      <c r="B4163" s="10"/>
      <c r="C4163" s="10"/>
      <c r="D4163" s="18"/>
      <c r="E4163" s="10"/>
      <c r="F4163" s="10"/>
      <c r="G4163" s="10"/>
      <c r="H4163" s="10"/>
      <c r="I4163" s="10"/>
      <c r="J4163" s="10"/>
      <c r="K4163" s="11"/>
      <c r="L4163" s="11"/>
      <c r="M4163" s="12"/>
      <c r="N4163" s="12"/>
      <c r="O4163" s="12"/>
      <c r="P4163" s="12"/>
      <c r="Q4163" s="12"/>
      <c r="R4163" s="12"/>
      <c r="S4163" s="12"/>
      <c r="T4163" s="12"/>
      <c r="U4163" s="12"/>
      <c r="V4163" s="12"/>
      <c r="W4163" s="12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2"/>
      <c r="AS4163" s="12"/>
      <c r="AT4163" s="12"/>
      <c r="AU4163" s="12"/>
      <c r="AV4163" s="12"/>
      <c r="AW4163" s="12"/>
      <c r="AX4163" s="12"/>
      <c r="AY4163" s="12"/>
      <c r="AZ4163" s="12"/>
      <c r="BA4163" s="12"/>
      <c r="BB4163" s="12"/>
      <c r="BC4163" s="12"/>
      <c r="BD4163" s="12"/>
      <c r="BE4163" s="12"/>
      <c r="BF4163" s="12"/>
      <c r="BG4163" s="12"/>
      <c r="BH4163" s="12"/>
      <c r="BI4163" s="12"/>
      <c r="BJ4163" s="13"/>
      <c r="BK4163" s="13"/>
      <c r="BL4163" s="13"/>
      <c r="BM4163" s="13"/>
      <c r="BN4163" s="13"/>
    </row>
    <row r="4164" spans="1:66" x14ac:dyDescent="0.25">
      <c r="A4164" s="10"/>
      <c r="B4164" s="10"/>
      <c r="C4164" s="10"/>
      <c r="D4164" s="18"/>
      <c r="E4164" s="10"/>
      <c r="F4164" s="10"/>
      <c r="G4164" s="10"/>
      <c r="H4164" s="10"/>
      <c r="I4164" s="10"/>
      <c r="J4164" s="10"/>
      <c r="K4164" s="11"/>
      <c r="L4164" s="11"/>
      <c r="M4164" s="12"/>
      <c r="N4164" s="12"/>
      <c r="O4164" s="12"/>
      <c r="P4164" s="12"/>
      <c r="Q4164" s="12"/>
      <c r="R4164" s="12"/>
      <c r="S4164" s="12"/>
      <c r="T4164" s="12"/>
      <c r="U4164" s="12"/>
      <c r="V4164" s="12"/>
      <c r="W4164" s="12"/>
      <c r="X4164" s="12"/>
      <c r="Y4164" s="12"/>
      <c r="Z4164" s="12"/>
      <c r="AA4164" s="12"/>
      <c r="AB4164" s="12"/>
      <c r="AC4164" s="12"/>
      <c r="AD4164" s="12"/>
      <c r="AE4164" s="12"/>
      <c r="AF4164" s="12"/>
      <c r="AG4164" s="12"/>
      <c r="AH4164" s="12"/>
      <c r="AI4164" s="12"/>
      <c r="AJ4164" s="12"/>
      <c r="AK4164" s="12"/>
      <c r="AL4164" s="12"/>
      <c r="AM4164" s="12"/>
      <c r="AN4164" s="12"/>
      <c r="AO4164" s="12"/>
      <c r="AP4164" s="12"/>
      <c r="AQ4164" s="12"/>
      <c r="AR4164" s="12"/>
      <c r="AS4164" s="12"/>
      <c r="AT4164" s="12"/>
      <c r="AU4164" s="12"/>
      <c r="AV4164" s="12"/>
      <c r="AW4164" s="12"/>
      <c r="AX4164" s="12"/>
      <c r="AY4164" s="12"/>
      <c r="AZ4164" s="12"/>
      <c r="BA4164" s="12"/>
      <c r="BB4164" s="12"/>
      <c r="BC4164" s="12"/>
      <c r="BD4164" s="12"/>
      <c r="BE4164" s="12"/>
      <c r="BF4164" s="12"/>
      <c r="BG4164" s="12"/>
      <c r="BH4164" s="12"/>
      <c r="BI4164" s="12"/>
      <c r="BJ4164" s="13"/>
      <c r="BK4164" s="13"/>
      <c r="BL4164" s="13"/>
      <c r="BM4164" s="13"/>
      <c r="BN4164" s="13"/>
    </row>
    <row r="4165" spans="1:66" x14ac:dyDescent="0.25">
      <c r="A4165" s="10"/>
      <c r="B4165" s="10"/>
      <c r="C4165" s="10"/>
      <c r="D4165" s="18"/>
      <c r="E4165" s="10"/>
      <c r="F4165" s="10"/>
      <c r="G4165" s="10"/>
      <c r="H4165" s="10"/>
      <c r="I4165" s="10"/>
      <c r="J4165" s="10"/>
      <c r="K4165" s="11"/>
      <c r="L4165" s="11"/>
      <c r="M4165" s="12"/>
      <c r="N4165" s="12"/>
      <c r="O4165" s="12"/>
      <c r="P4165" s="12"/>
      <c r="Q4165" s="12"/>
      <c r="R4165" s="12"/>
      <c r="S4165" s="12"/>
      <c r="T4165" s="12"/>
      <c r="U4165" s="12"/>
      <c r="V4165" s="12"/>
      <c r="W4165" s="12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2"/>
      <c r="AS4165" s="12"/>
      <c r="AT4165" s="12"/>
      <c r="AU4165" s="12"/>
      <c r="AV4165" s="12"/>
      <c r="AW4165" s="12"/>
      <c r="AX4165" s="12"/>
      <c r="AY4165" s="12"/>
      <c r="AZ4165" s="12"/>
      <c r="BA4165" s="12"/>
      <c r="BB4165" s="12"/>
      <c r="BC4165" s="12"/>
      <c r="BD4165" s="12"/>
      <c r="BE4165" s="12"/>
      <c r="BF4165" s="12"/>
      <c r="BG4165" s="12"/>
      <c r="BH4165" s="12"/>
      <c r="BI4165" s="12"/>
      <c r="BJ4165" s="13"/>
      <c r="BK4165" s="13"/>
      <c r="BL4165" s="13"/>
      <c r="BM4165" s="13"/>
      <c r="BN4165" s="13"/>
    </row>
    <row r="4166" spans="1:66" x14ac:dyDescent="0.25">
      <c r="A4166" s="10"/>
      <c r="B4166" s="10"/>
      <c r="C4166" s="10"/>
      <c r="D4166" s="18"/>
      <c r="E4166" s="10"/>
      <c r="F4166" s="10"/>
      <c r="G4166" s="10"/>
      <c r="H4166" s="10"/>
      <c r="I4166" s="10"/>
      <c r="J4166" s="10"/>
      <c r="K4166" s="11"/>
      <c r="L4166" s="11"/>
      <c r="M4166" s="12"/>
      <c r="N4166" s="12"/>
      <c r="O4166" s="12"/>
      <c r="P4166" s="12"/>
      <c r="Q4166" s="12"/>
      <c r="R4166" s="12"/>
      <c r="S4166" s="12"/>
      <c r="T4166" s="12"/>
      <c r="U4166" s="12"/>
      <c r="V4166" s="12"/>
      <c r="W4166" s="12"/>
      <c r="X4166" s="12"/>
      <c r="Y4166" s="12"/>
      <c r="Z4166" s="12"/>
      <c r="AA4166" s="12"/>
      <c r="AB4166" s="12"/>
      <c r="AC4166" s="12"/>
      <c r="AD4166" s="12"/>
      <c r="AE4166" s="12"/>
      <c r="AF4166" s="12"/>
      <c r="AG4166" s="12"/>
      <c r="AH4166" s="12"/>
      <c r="AI4166" s="12"/>
      <c r="AJ4166" s="12"/>
      <c r="AK4166" s="12"/>
      <c r="AL4166" s="12"/>
      <c r="AM4166" s="12"/>
      <c r="AN4166" s="12"/>
      <c r="AO4166" s="12"/>
      <c r="AP4166" s="12"/>
      <c r="AQ4166" s="12"/>
      <c r="AR4166" s="12"/>
      <c r="AS4166" s="12"/>
      <c r="AT4166" s="12"/>
      <c r="AU4166" s="12"/>
      <c r="AV4166" s="12"/>
      <c r="AW4166" s="12"/>
      <c r="AX4166" s="12"/>
      <c r="AY4166" s="12"/>
      <c r="AZ4166" s="12"/>
      <c r="BA4166" s="12"/>
      <c r="BB4166" s="12"/>
      <c r="BC4166" s="12"/>
      <c r="BD4166" s="12"/>
      <c r="BE4166" s="12"/>
      <c r="BF4166" s="12"/>
      <c r="BG4166" s="12"/>
      <c r="BH4166" s="12"/>
      <c r="BI4166" s="12"/>
      <c r="BJ4166" s="13"/>
      <c r="BK4166" s="13"/>
      <c r="BL4166" s="13"/>
      <c r="BM4166" s="13"/>
      <c r="BN4166" s="13"/>
    </row>
    <row r="4167" spans="1:66" x14ac:dyDescent="0.25">
      <c r="A4167" s="10"/>
      <c r="B4167" s="10"/>
      <c r="C4167" s="10"/>
      <c r="D4167" s="18"/>
      <c r="E4167" s="10"/>
      <c r="F4167" s="10"/>
      <c r="G4167" s="10"/>
      <c r="H4167" s="10"/>
      <c r="I4167" s="10"/>
      <c r="J4167" s="10"/>
      <c r="K4167" s="11"/>
      <c r="L4167" s="11"/>
      <c r="M4167" s="12"/>
      <c r="N4167" s="12"/>
      <c r="O4167" s="12"/>
      <c r="P4167" s="12"/>
      <c r="Q4167" s="12"/>
      <c r="R4167" s="12"/>
      <c r="S4167" s="12"/>
      <c r="T4167" s="12"/>
      <c r="U4167" s="12"/>
      <c r="V4167" s="12"/>
      <c r="W4167" s="12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2"/>
      <c r="AS4167" s="12"/>
      <c r="AT4167" s="12"/>
      <c r="AU4167" s="12"/>
      <c r="AV4167" s="12"/>
      <c r="AW4167" s="12"/>
      <c r="AX4167" s="12"/>
      <c r="AY4167" s="12"/>
      <c r="AZ4167" s="12"/>
      <c r="BA4167" s="12"/>
      <c r="BB4167" s="12"/>
      <c r="BC4167" s="12"/>
      <c r="BD4167" s="12"/>
      <c r="BE4167" s="12"/>
      <c r="BF4167" s="12"/>
      <c r="BG4167" s="12"/>
      <c r="BH4167" s="12"/>
      <c r="BI4167" s="12"/>
      <c r="BJ4167" s="13"/>
      <c r="BK4167" s="13"/>
      <c r="BL4167" s="13"/>
      <c r="BM4167" s="13"/>
      <c r="BN4167" s="13"/>
    </row>
    <row r="4168" spans="1:66" s="10" customFormat="1" x14ac:dyDescent="0.25">
      <c r="D4168" s="18"/>
      <c r="K4168" s="11"/>
      <c r="L4168" s="11"/>
      <c r="M4168" s="12"/>
      <c r="N4168" s="12"/>
      <c r="O4168" s="12"/>
      <c r="P4168" s="12"/>
      <c r="Q4168" s="12"/>
      <c r="R4168" s="12"/>
      <c r="S4168" s="12"/>
      <c r="T4168" s="12"/>
      <c r="U4168" s="12"/>
      <c r="V4168" s="12"/>
      <c r="W4168" s="12"/>
      <c r="X4168" s="12"/>
      <c r="Y4168" s="12"/>
      <c r="Z4168" s="12"/>
      <c r="AA4168" s="12"/>
      <c r="AB4168" s="12"/>
      <c r="AC4168" s="12"/>
      <c r="AD4168" s="12"/>
      <c r="AE4168" s="12"/>
      <c r="AF4168" s="12"/>
      <c r="AG4168" s="12"/>
      <c r="AH4168" s="12"/>
      <c r="AI4168" s="12"/>
      <c r="AJ4168" s="12"/>
      <c r="AK4168" s="12"/>
      <c r="AL4168" s="12"/>
      <c r="AM4168" s="12"/>
      <c r="AN4168" s="12"/>
      <c r="AO4168" s="12"/>
      <c r="AP4168" s="12"/>
      <c r="AQ4168" s="12"/>
      <c r="AR4168" s="12"/>
      <c r="AS4168" s="12"/>
      <c r="AT4168" s="12"/>
      <c r="AU4168" s="12"/>
      <c r="AV4168" s="12"/>
      <c r="AW4168" s="12"/>
      <c r="AX4168" s="12"/>
      <c r="AY4168" s="12"/>
      <c r="AZ4168" s="12"/>
      <c r="BA4168" s="12"/>
      <c r="BB4168" s="12"/>
      <c r="BC4168" s="12"/>
      <c r="BD4168" s="12"/>
      <c r="BE4168" s="12"/>
      <c r="BF4168" s="12"/>
      <c r="BG4168" s="12"/>
      <c r="BH4168" s="12"/>
      <c r="BI4168" s="12"/>
      <c r="BJ4168" s="13"/>
      <c r="BK4168" s="13"/>
      <c r="BL4168" s="13"/>
      <c r="BM4168" s="13"/>
      <c r="BN4168" s="13"/>
    </row>
    <row r="4169" spans="1:66" x14ac:dyDescent="0.25">
      <c r="A4169" s="10"/>
      <c r="B4169" s="10"/>
      <c r="C4169" s="10"/>
      <c r="D4169" s="18"/>
      <c r="E4169" s="10"/>
      <c r="F4169" s="10"/>
      <c r="G4169" s="10"/>
      <c r="H4169" s="10"/>
      <c r="I4169" s="10"/>
      <c r="J4169" s="10"/>
      <c r="K4169" s="11"/>
      <c r="L4169" s="11"/>
      <c r="M4169" s="12"/>
      <c r="N4169" s="12"/>
      <c r="O4169" s="12"/>
      <c r="P4169" s="12"/>
      <c r="Q4169" s="12"/>
      <c r="R4169" s="12"/>
      <c r="S4169" s="12"/>
      <c r="T4169" s="12"/>
      <c r="U4169" s="12"/>
      <c r="V4169" s="12"/>
      <c r="W4169" s="12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2"/>
      <c r="AS4169" s="12"/>
      <c r="AT4169" s="12"/>
      <c r="AU4169" s="12"/>
      <c r="AV4169" s="12"/>
      <c r="AW4169" s="12"/>
      <c r="AX4169" s="12"/>
      <c r="AY4169" s="12"/>
      <c r="AZ4169" s="12"/>
      <c r="BA4169" s="12"/>
      <c r="BB4169" s="12"/>
      <c r="BC4169" s="12"/>
      <c r="BD4169" s="12"/>
      <c r="BE4169" s="12"/>
      <c r="BF4169" s="12"/>
      <c r="BG4169" s="12"/>
      <c r="BH4169" s="12"/>
      <c r="BI4169" s="12"/>
      <c r="BJ4169" s="13"/>
      <c r="BK4169" s="13"/>
      <c r="BL4169" s="13"/>
      <c r="BM4169" s="13"/>
      <c r="BN4169" s="13"/>
    </row>
    <row r="4170" spans="1:66" x14ac:dyDescent="0.25">
      <c r="A4170" s="10"/>
      <c r="B4170" s="10"/>
      <c r="C4170" s="10"/>
      <c r="D4170" s="18"/>
      <c r="E4170" s="10"/>
      <c r="F4170" s="10"/>
      <c r="G4170" s="10"/>
      <c r="H4170" s="10"/>
      <c r="I4170" s="10"/>
      <c r="J4170" s="10"/>
      <c r="K4170" s="11"/>
      <c r="L4170" s="11"/>
      <c r="M4170" s="12"/>
      <c r="N4170" s="12"/>
      <c r="O4170" s="12"/>
      <c r="P4170" s="12"/>
      <c r="Q4170" s="12"/>
      <c r="R4170" s="12"/>
      <c r="S4170" s="12"/>
      <c r="T4170" s="12"/>
      <c r="U4170" s="12"/>
      <c r="V4170" s="12"/>
      <c r="W4170" s="12"/>
      <c r="X4170" s="12"/>
      <c r="Y4170" s="12"/>
      <c r="Z4170" s="12"/>
      <c r="AA4170" s="12"/>
      <c r="AB4170" s="12"/>
      <c r="AC4170" s="12"/>
      <c r="AD4170" s="12"/>
      <c r="AE4170" s="12"/>
      <c r="AF4170" s="12"/>
      <c r="AG4170" s="12"/>
      <c r="AH4170" s="12"/>
      <c r="AI4170" s="12"/>
      <c r="AJ4170" s="12"/>
      <c r="AK4170" s="12"/>
      <c r="AL4170" s="12"/>
      <c r="AM4170" s="12"/>
      <c r="AN4170" s="12"/>
      <c r="AO4170" s="12"/>
      <c r="AP4170" s="12"/>
      <c r="AQ4170" s="12"/>
      <c r="AR4170" s="12"/>
      <c r="AS4170" s="12"/>
      <c r="AT4170" s="12"/>
      <c r="AU4170" s="12"/>
      <c r="AV4170" s="12"/>
      <c r="AW4170" s="12"/>
      <c r="AX4170" s="12"/>
      <c r="AY4170" s="12"/>
      <c r="AZ4170" s="12"/>
      <c r="BA4170" s="12"/>
      <c r="BB4170" s="12"/>
      <c r="BC4170" s="12"/>
      <c r="BD4170" s="12"/>
      <c r="BE4170" s="12"/>
      <c r="BF4170" s="12"/>
      <c r="BG4170" s="12"/>
      <c r="BH4170" s="12"/>
      <c r="BI4170" s="12"/>
      <c r="BJ4170" s="13"/>
      <c r="BK4170" s="13"/>
      <c r="BL4170" s="13"/>
      <c r="BM4170" s="13"/>
      <c r="BN4170" s="13"/>
    </row>
    <row r="4171" spans="1:66" x14ac:dyDescent="0.25">
      <c r="A4171" s="10"/>
      <c r="B4171" s="10"/>
      <c r="C4171" s="10"/>
      <c r="D4171" s="18"/>
      <c r="E4171" s="10"/>
      <c r="F4171" s="10"/>
      <c r="G4171" s="10"/>
      <c r="H4171" s="10"/>
      <c r="I4171" s="10"/>
      <c r="J4171" s="10"/>
      <c r="K4171" s="11"/>
      <c r="L4171" s="11"/>
      <c r="M4171" s="12"/>
      <c r="N4171" s="12"/>
      <c r="O4171" s="12"/>
      <c r="P4171" s="12"/>
      <c r="Q4171" s="12"/>
      <c r="R4171" s="12"/>
      <c r="S4171" s="12"/>
      <c r="T4171" s="12"/>
      <c r="U4171" s="12"/>
      <c r="V4171" s="12"/>
      <c r="W4171" s="12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2"/>
      <c r="AS4171" s="12"/>
      <c r="AT4171" s="12"/>
      <c r="AU4171" s="12"/>
      <c r="AV4171" s="12"/>
      <c r="AW4171" s="12"/>
      <c r="AX4171" s="12"/>
      <c r="AY4171" s="12"/>
      <c r="AZ4171" s="12"/>
      <c r="BA4171" s="12"/>
      <c r="BB4171" s="12"/>
      <c r="BC4171" s="12"/>
      <c r="BD4171" s="12"/>
      <c r="BE4171" s="12"/>
      <c r="BF4171" s="12"/>
      <c r="BG4171" s="12"/>
      <c r="BH4171" s="12"/>
      <c r="BI4171" s="12"/>
      <c r="BJ4171" s="13"/>
      <c r="BK4171" s="13"/>
      <c r="BL4171" s="13"/>
      <c r="BM4171" s="13"/>
      <c r="BN4171" s="13"/>
    </row>
    <row r="4172" spans="1:66" x14ac:dyDescent="0.25">
      <c r="A4172" s="10"/>
      <c r="B4172" s="10"/>
      <c r="C4172" s="10"/>
      <c r="D4172" s="18"/>
      <c r="E4172" s="10"/>
      <c r="F4172" s="10"/>
      <c r="G4172" s="10"/>
      <c r="H4172" s="10"/>
      <c r="I4172" s="10"/>
      <c r="J4172" s="10"/>
      <c r="K4172" s="11"/>
      <c r="L4172" s="11"/>
      <c r="M4172" s="12"/>
      <c r="N4172" s="12"/>
      <c r="O4172" s="12"/>
      <c r="P4172" s="12"/>
      <c r="Q4172" s="12"/>
      <c r="R4172" s="12"/>
      <c r="S4172" s="12"/>
      <c r="T4172" s="12"/>
      <c r="U4172" s="12"/>
      <c r="V4172" s="12"/>
      <c r="W4172" s="12"/>
      <c r="X4172" s="12"/>
      <c r="Y4172" s="12"/>
      <c r="Z4172" s="12"/>
      <c r="AA4172" s="12"/>
      <c r="AB4172" s="12"/>
      <c r="AC4172" s="12"/>
      <c r="AD4172" s="12"/>
      <c r="AE4172" s="12"/>
      <c r="AF4172" s="12"/>
      <c r="AG4172" s="12"/>
      <c r="AH4172" s="12"/>
      <c r="AI4172" s="12"/>
      <c r="AJ4172" s="12"/>
      <c r="AK4172" s="12"/>
      <c r="AL4172" s="12"/>
      <c r="AM4172" s="12"/>
      <c r="AN4172" s="12"/>
      <c r="AO4172" s="12"/>
      <c r="AP4172" s="12"/>
      <c r="AQ4172" s="12"/>
      <c r="AR4172" s="12"/>
      <c r="AS4172" s="12"/>
      <c r="AT4172" s="12"/>
      <c r="AU4172" s="12"/>
      <c r="AV4172" s="12"/>
      <c r="AW4172" s="12"/>
      <c r="AX4172" s="12"/>
      <c r="AY4172" s="12"/>
      <c r="AZ4172" s="12"/>
      <c r="BA4172" s="12"/>
      <c r="BB4172" s="12"/>
      <c r="BC4172" s="12"/>
      <c r="BD4172" s="12"/>
      <c r="BE4172" s="12"/>
      <c r="BF4172" s="12"/>
      <c r="BG4172" s="12"/>
      <c r="BH4172" s="12"/>
      <c r="BI4172" s="12"/>
      <c r="BJ4172" s="13"/>
      <c r="BK4172" s="13"/>
      <c r="BL4172" s="13"/>
      <c r="BM4172" s="13"/>
      <c r="BN4172" s="13"/>
    </row>
    <row r="4173" spans="1:66" x14ac:dyDescent="0.25">
      <c r="A4173" s="10"/>
      <c r="B4173" s="10"/>
      <c r="C4173" s="10"/>
      <c r="D4173" s="18"/>
      <c r="E4173" s="10"/>
      <c r="F4173" s="10"/>
      <c r="G4173" s="10"/>
      <c r="H4173" s="10"/>
      <c r="I4173" s="10"/>
      <c r="J4173" s="10"/>
      <c r="K4173" s="11"/>
      <c r="L4173" s="11"/>
      <c r="M4173" s="12"/>
      <c r="N4173" s="12"/>
      <c r="O4173" s="12"/>
      <c r="P4173" s="12"/>
      <c r="Q4173" s="12"/>
      <c r="R4173" s="12"/>
      <c r="S4173" s="12"/>
      <c r="T4173" s="12"/>
      <c r="U4173" s="12"/>
      <c r="V4173" s="12"/>
      <c r="W4173" s="12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2"/>
      <c r="AS4173" s="12"/>
      <c r="AT4173" s="12"/>
      <c r="AU4173" s="12"/>
      <c r="AV4173" s="12"/>
      <c r="AW4173" s="12"/>
      <c r="AX4173" s="12"/>
      <c r="AY4173" s="12"/>
      <c r="AZ4173" s="12"/>
      <c r="BA4173" s="12"/>
      <c r="BB4173" s="12"/>
      <c r="BC4173" s="12"/>
      <c r="BD4173" s="12"/>
      <c r="BE4173" s="12"/>
      <c r="BF4173" s="12"/>
      <c r="BG4173" s="12"/>
      <c r="BH4173" s="12"/>
      <c r="BI4173" s="12"/>
      <c r="BJ4173" s="13"/>
      <c r="BK4173" s="13"/>
      <c r="BL4173" s="13"/>
      <c r="BM4173" s="13"/>
      <c r="BN4173" s="13"/>
    </row>
    <row r="4174" spans="1:66" x14ac:dyDescent="0.25">
      <c r="A4174" s="10"/>
      <c r="B4174" s="10"/>
      <c r="C4174" s="10"/>
      <c r="D4174" s="18"/>
      <c r="E4174" s="10"/>
      <c r="F4174" s="10"/>
      <c r="G4174" s="10"/>
      <c r="H4174" s="10"/>
      <c r="I4174" s="10"/>
      <c r="J4174" s="10"/>
      <c r="K4174" s="11"/>
      <c r="L4174" s="11"/>
      <c r="M4174" s="12"/>
      <c r="N4174" s="12"/>
      <c r="O4174" s="12"/>
      <c r="P4174" s="12"/>
      <c r="Q4174" s="12"/>
      <c r="R4174" s="12"/>
      <c r="S4174" s="12"/>
      <c r="T4174" s="12"/>
      <c r="U4174" s="12"/>
      <c r="V4174" s="12"/>
      <c r="W4174" s="12"/>
      <c r="X4174" s="12"/>
      <c r="Y4174" s="12"/>
      <c r="Z4174" s="12"/>
      <c r="AA4174" s="12"/>
      <c r="AB4174" s="12"/>
      <c r="AC4174" s="12"/>
      <c r="AD4174" s="12"/>
      <c r="AE4174" s="12"/>
      <c r="AF4174" s="12"/>
      <c r="AG4174" s="12"/>
      <c r="AH4174" s="12"/>
      <c r="AI4174" s="12"/>
      <c r="AJ4174" s="12"/>
      <c r="AK4174" s="12"/>
      <c r="AL4174" s="12"/>
      <c r="AM4174" s="12"/>
      <c r="AN4174" s="12"/>
      <c r="AO4174" s="12"/>
      <c r="AP4174" s="12"/>
      <c r="AQ4174" s="12"/>
      <c r="AR4174" s="12"/>
      <c r="AS4174" s="12"/>
      <c r="AT4174" s="12"/>
      <c r="AU4174" s="12"/>
      <c r="AV4174" s="12"/>
      <c r="AW4174" s="12"/>
      <c r="AX4174" s="12"/>
      <c r="AY4174" s="12"/>
      <c r="AZ4174" s="12"/>
      <c r="BA4174" s="12"/>
      <c r="BB4174" s="12"/>
      <c r="BC4174" s="12"/>
      <c r="BD4174" s="12"/>
      <c r="BE4174" s="12"/>
      <c r="BF4174" s="12"/>
      <c r="BG4174" s="12"/>
      <c r="BH4174" s="12"/>
      <c r="BI4174" s="12"/>
      <c r="BJ4174" s="13"/>
      <c r="BK4174" s="13"/>
      <c r="BL4174" s="13"/>
      <c r="BM4174" s="13"/>
      <c r="BN4174" s="13"/>
    </row>
    <row r="4175" spans="1:66" x14ac:dyDescent="0.25">
      <c r="A4175" s="10"/>
      <c r="B4175" s="10"/>
      <c r="C4175" s="10"/>
      <c r="D4175" s="18"/>
      <c r="E4175" s="10"/>
      <c r="F4175" s="10"/>
      <c r="G4175" s="10"/>
      <c r="H4175" s="10"/>
      <c r="I4175" s="10"/>
      <c r="J4175" s="10"/>
      <c r="K4175" s="11"/>
      <c r="L4175" s="11"/>
      <c r="M4175" s="12"/>
      <c r="N4175" s="12"/>
      <c r="O4175" s="12"/>
      <c r="P4175" s="12"/>
      <c r="Q4175" s="12"/>
      <c r="R4175" s="12"/>
      <c r="S4175" s="12"/>
      <c r="T4175" s="12"/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2"/>
      <c r="AS4175" s="12"/>
      <c r="AT4175" s="12"/>
      <c r="AU4175" s="12"/>
      <c r="AV4175" s="12"/>
      <c r="AW4175" s="12"/>
      <c r="AX4175" s="12"/>
      <c r="AY4175" s="12"/>
      <c r="AZ4175" s="12"/>
      <c r="BA4175" s="12"/>
      <c r="BB4175" s="12"/>
      <c r="BC4175" s="12"/>
      <c r="BD4175" s="12"/>
      <c r="BE4175" s="12"/>
      <c r="BF4175" s="12"/>
      <c r="BG4175" s="12"/>
      <c r="BH4175" s="12"/>
      <c r="BI4175" s="12"/>
      <c r="BJ4175" s="13"/>
      <c r="BK4175" s="13"/>
      <c r="BL4175" s="13"/>
      <c r="BM4175" s="13"/>
      <c r="BN4175" s="13"/>
    </row>
    <row r="4176" spans="1:66" x14ac:dyDescent="0.25">
      <c r="A4176" s="10"/>
      <c r="B4176" s="10"/>
      <c r="C4176" s="10"/>
      <c r="D4176" s="18"/>
      <c r="E4176" s="10"/>
      <c r="F4176" s="10"/>
      <c r="G4176" s="10"/>
      <c r="H4176" s="10"/>
      <c r="I4176" s="10"/>
      <c r="J4176" s="10"/>
      <c r="K4176" s="11"/>
      <c r="L4176" s="11"/>
      <c r="M4176" s="12"/>
      <c r="N4176" s="12"/>
      <c r="O4176" s="12"/>
      <c r="P4176" s="12"/>
      <c r="Q4176" s="12"/>
      <c r="R4176" s="12"/>
      <c r="S4176" s="12"/>
      <c r="T4176" s="12"/>
      <c r="U4176" s="12"/>
      <c r="V4176" s="12"/>
      <c r="W4176" s="12"/>
      <c r="X4176" s="12"/>
      <c r="Y4176" s="12"/>
      <c r="Z4176" s="12"/>
      <c r="AA4176" s="12"/>
      <c r="AB4176" s="12"/>
      <c r="AC4176" s="12"/>
      <c r="AD4176" s="12"/>
      <c r="AE4176" s="12"/>
      <c r="AF4176" s="12"/>
      <c r="AG4176" s="12"/>
      <c r="AH4176" s="12"/>
      <c r="AI4176" s="12"/>
      <c r="AJ4176" s="12"/>
      <c r="AK4176" s="12"/>
      <c r="AL4176" s="12"/>
      <c r="AM4176" s="12"/>
      <c r="AN4176" s="12"/>
      <c r="AO4176" s="12"/>
      <c r="AP4176" s="12"/>
      <c r="AQ4176" s="12"/>
      <c r="AR4176" s="12"/>
      <c r="AS4176" s="12"/>
      <c r="AT4176" s="12"/>
      <c r="AU4176" s="12"/>
      <c r="AV4176" s="12"/>
      <c r="AW4176" s="12"/>
      <c r="AX4176" s="12"/>
      <c r="AY4176" s="12"/>
      <c r="AZ4176" s="12"/>
      <c r="BA4176" s="12"/>
      <c r="BB4176" s="12"/>
      <c r="BC4176" s="12"/>
      <c r="BD4176" s="12"/>
      <c r="BE4176" s="12"/>
      <c r="BF4176" s="12"/>
      <c r="BG4176" s="12"/>
      <c r="BH4176" s="12"/>
      <c r="BI4176" s="12"/>
      <c r="BJ4176" s="13"/>
      <c r="BK4176" s="13"/>
      <c r="BL4176" s="13"/>
      <c r="BM4176" s="13"/>
      <c r="BN4176" s="13"/>
    </row>
    <row r="4177" spans="1:66" x14ac:dyDescent="0.25">
      <c r="A4177" s="10"/>
      <c r="B4177" s="10"/>
      <c r="C4177" s="10"/>
      <c r="D4177" s="18"/>
      <c r="E4177" s="10"/>
      <c r="F4177" s="10"/>
      <c r="G4177" s="10"/>
      <c r="H4177" s="10"/>
      <c r="I4177" s="10"/>
      <c r="J4177" s="10"/>
      <c r="K4177" s="11"/>
      <c r="L4177" s="11"/>
      <c r="M4177" s="12"/>
      <c r="N4177" s="12"/>
      <c r="O4177" s="12"/>
      <c r="P4177" s="12"/>
      <c r="Q4177" s="12"/>
      <c r="R4177" s="12"/>
      <c r="S4177" s="12"/>
      <c r="T4177" s="12"/>
      <c r="U4177" s="12"/>
      <c r="V4177" s="12"/>
      <c r="W4177" s="12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2"/>
      <c r="AS4177" s="12"/>
      <c r="AT4177" s="12"/>
      <c r="AU4177" s="12"/>
      <c r="AV4177" s="12"/>
      <c r="AW4177" s="12"/>
      <c r="AX4177" s="12"/>
      <c r="AY4177" s="12"/>
      <c r="AZ4177" s="12"/>
      <c r="BA4177" s="12"/>
      <c r="BB4177" s="12"/>
      <c r="BC4177" s="12"/>
      <c r="BD4177" s="12"/>
      <c r="BE4177" s="12"/>
      <c r="BF4177" s="12"/>
      <c r="BG4177" s="12"/>
      <c r="BH4177" s="12"/>
      <c r="BI4177" s="12"/>
      <c r="BJ4177" s="13"/>
      <c r="BK4177" s="13"/>
      <c r="BL4177" s="13"/>
      <c r="BM4177" s="13"/>
      <c r="BN4177" s="13"/>
    </row>
    <row r="4178" spans="1:66" x14ac:dyDescent="0.25">
      <c r="A4178" s="10"/>
      <c r="B4178" s="10"/>
      <c r="C4178" s="10"/>
      <c r="D4178" s="18"/>
      <c r="E4178" s="10"/>
      <c r="F4178" s="10"/>
      <c r="G4178" s="10"/>
      <c r="H4178" s="10"/>
      <c r="I4178" s="10"/>
      <c r="J4178" s="10"/>
      <c r="K4178" s="11"/>
      <c r="L4178" s="11"/>
      <c r="M4178" s="12"/>
      <c r="N4178" s="12"/>
      <c r="O4178" s="12"/>
      <c r="P4178" s="12"/>
      <c r="Q4178" s="12"/>
      <c r="R4178" s="12"/>
      <c r="S4178" s="12"/>
      <c r="T4178" s="12"/>
      <c r="U4178" s="12"/>
      <c r="V4178" s="12"/>
      <c r="W4178" s="12"/>
      <c r="X4178" s="12"/>
      <c r="Y4178" s="12"/>
      <c r="Z4178" s="12"/>
      <c r="AA4178" s="12"/>
      <c r="AB4178" s="12"/>
      <c r="AC4178" s="12"/>
      <c r="AD4178" s="12"/>
      <c r="AE4178" s="12"/>
      <c r="AF4178" s="12"/>
      <c r="AG4178" s="12"/>
      <c r="AH4178" s="12"/>
      <c r="AI4178" s="12"/>
      <c r="AJ4178" s="12"/>
      <c r="AK4178" s="12"/>
      <c r="AL4178" s="12"/>
      <c r="AM4178" s="12"/>
      <c r="AN4178" s="12"/>
      <c r="AO4178" s="12"/>
      <c r="AP4178" s="12"/>
      <c r="AQ4178" s="12"/>
      <c r="AR4178" s="12"/>
      <c r="AS4178" s="12"/>
      <c r="AT4178" s="12"/>
      <c r="AU4178" s="12"/>
      <c r="AV4178" s="12"/>
      <c r="AW4178" s="12"/>
      <c r="AX4178" s="12"/>
      <c r="AY4178" s="12"/>
      <c r="AZ4178" s="12"/>
      <c r="BA4178" s="12"/>
      <c r="BB4178" s="12"/>
      <c r="BC4178" s="12"/>
      <c r="BD4178" s="12"/>
      <c r="BE4178" s="12"/>
      <c r="BF4178" s="12"/>
      <c r="BG4178" s="12"/>
      <c r="BH4178" s="12"/>
      <c r="BI4178" s="12"/>
      <c r="BJ4178" s="13"/>
      <c r="BK4178" s="13"/>
      <c r="BL4178" s="13"/>
      <c r="BM4178" s="13"/>
      <c r="BN4178" s="13"/>
    </row>
    <row r="4179" spans="1:66" x14ac:dyDescent="0.25">
      <c r="A4179" s="10"/>
      <c r="B4179" s="10"/>
      <c r="C4179" s="10"/>
      <c r="D4179" s="18"/>
      <c r="E4179" s="10"/>
      <c r="F4179" s="10"/>
      <c r="G4179" s="10"/>
      <c r="H4179" s="10"/>
      <c r="I4179" s="10"/>
      <c r="J4179" s="10"/>
      <c r="K4179" s="11"/>
      <c r="L4179" s="11"/>
      <c r="M4179" s="12"/>
      <c r="N4179" s="12"/>
      <c r="O4179" s="12"/>
      <c r="P4179" s="12"/>
      <c r="Q4179" s="12"/>
      <c r="R4179" s="12"/>
      <c r="S4179" s="12"/>
      <c r="T4179" s="12"/>
      <c r="U4179" s="12"/>
      <c r="V4179" s="12"/>
      <c r="W4179" s="12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2"/>
      <c r="AS4179" s="12"/>
      <c r="AT4179" s="12"/>
      <c r="AU4179" s="12"/>
      <c r="AV4179" s="12"/>
      <c r="AW4179" s="12"/>
      <c r="AX4179" s="12"/>
      <c r="AY4179" s="12"/>
      <c r="AZ4179" s="12"/>
      <c r="BA4179" s="12"/>
      <c r="BB4179" s="12"/>
      <c r="BC4179" s="12"/>
      <c r="BD4179" s="12"/>
      <c r="BE4179" s="12"/>
      <c r="BF4179" s="12"/>
      <c r="BG4179" s="12"/>
      <c r="BH4179" s="12"/>
      <c r="BI4179" s="12"/>
      <c r="BJ4179" s="13"/>
      <c r="BK4179" s="13"/>
      <c r="BL4179" s="13"/>
      <c r="BM4179" s="13"/>
      <c r="BN4179" s="13"/>
    </row>
    <row r="4180" spans="1:66" x14ac:dyDescent="0.25">
      <c r="A4180" s="10"/>
      <c r="B4180" s="10"/>
      <c r="C4180" s="10"/>
      <c r="D4180" s="18"/>
      <c r="E4180" s="10"/>
      <c r="F4180" s="10"/>
      <c r="G4180" s="10"/>
      <c r="H4180" s="10"/>
      <c r="I4180" s="10"/>
      <c r="J4180" s="10"/>
      <c r="K4180" s="11"/>
      <c r="L4180" s="11"/>
      <c r="M4180" s="12"/>
      <c r="N4180" s="12"/>
      <c r="O4180" s="12"/>
      <c r="P4180" s="12"/>
      <c r="Q4180" s="12"/>
      <c r="R4180" s="12"/>
      <c r="S4180" s="12"/>
      <c r="T4180" s="12"/>
      <c r="U4180" s="12"/>
      <c r="V4180" s="12"/>
      <c r="W4180" s="12"/>
      <c r="X4180" s="12"/>
      <c r="Y4180" s="12"/>
      <c r="Z4180" s="12"/>
      <c r="AA4180" s="12"/>
      <c r="AB4180" s="12"/>
      <c r="AC4180" s="12"/>
      <c r="AD4180" s="12"/>
      <c r="AE4180" s="12"/>
      <c r="AF4180" s="12"/>
      <c r="AG4180" s="12"/>
      <c r="AH4180" s="12"/>
      <c r="AI4180" s="12"/>
      <c r="AJ4180" s="12"/>
      <c r="AK4180" s="12"/>
      <c r="AL4180" s="12"/>
      <c r="AM4180" s="12"/>
      <c r="AN4180" s="12"/>
      <c r="AO4180" s="12"/>
      <c r="AP4180" s="12"/>
      <c r="AQ4180" s="12"/>
      <c r="AR4180" s="12"/>
      <c r="AS4180" s="12"/>
      <c r="AT4180" s="12"/>
      <c r="AU4180" s="12"/>
      <c r="AV4180" s="12"/>
      <c r="AW4180" s="12"/>
      <c r="AX4180" s="12"/>
      <c r="AY4180" s="12"/>
      <c r="AZ4180" s="12"/>
      <c r="BA4180" s="12"/>
      <c r="BB4180" s="12"/>
      <c r="BC4180" s="12"/>
      <c r="BD4180" s="12"/>
      <c r="BE4180" s="12"/>
      <c r="BF4180" s="12"/>
      <c r="BG4180" s="12"/>
      <c r="BH4180" s="12"/>
      <c r="BI4180" s="12"/>
      <c r="BJ4180" s="13"/>
      <c r="BK4180" s="13"/>
      <c r="BL4180" s="13"/>
      <c r="BM4180" s="13"/>
      <c r="BN4180" s="13"/>
    </row>
    <row r="4181" spans="1:66" x14ac:dyDescent="0.25">
      <c r="A4181" s="10"/>
      <c r="B4181" s="10"/>
      <c r="C4181" s="10"/>
      <c r="D4181" s="18"/>
      <c r="E4181" s="10"/>
      <c r="F4181" s="10"/>
      <c r="G4181" s="10"/>
      <c r="H4181" s="10"/>
      <c r="I4181" s="10"/>
      <c r="J4181" s="10"/>
      <c r="K4181" s="11"/>
      <c r="L4181" s="11"/>
      <c r="M4181" s="12"/>
      <c r="N4181" s="12"/>
      <c r="O4181" s="12"/>
      <c r="P4181" s="12"/>
      <c r="Q4181" s="12"/>
      <c r="R4181" s="12"/>
      <c r="S4181" s="12"/>
      <c r="T4181" s="12"/>
      <c r="U4181" s="12"/>
      <c r="V4181" s="12"/>
      <c r="W4181" s="12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2"/>
      <c r="AS4181" s="12"/>
      <c r="AT4181" s="12"/>
      <c r="AU4181" s="12"/>
      <c r="AV4181" s="12"/>
      <c r="AW4181" s="12"/>
      <c r="AX4181" s="12"/>
      <c r="AY4181" s="12"/>
      <c r="AZ4181" s="12"/>
      <c r="BA4181" s="12"/>
      <c r="BB4181" s="12"/>
      <c r="BC4181" s="12"/>
      <c r="BD4181" s="12"/>
      <c r="BE4181" s="12"/>
      <c r="BF4181" s="12"/>
      <c r="BG4181" s="12"/>
      <c r="BH4181" s="12"/>
      <c r="BI4181" s="12"/>
      <c r="BJ4181" s="13"/>
      <c r="BK4181" s="13"/>
      <c r="BL4181" s="13"/>
      <c r="BM4181" s="13"/>
      <c r="BN4181" s="13"/>
    </row>
    <row r="4182" spans="1:66" x14ac:dyDescent="0.25">
      <c r="A4182" s="10"/>
      <c r="B4182" s="10"/>
      <c r="C4182" s="10"/>
      <c r="D4182" s="18"/>
      <c r="E4182" s="10"/>
      <c r="F4182" s="10"/>
      <c r="G4182" s="10"/>
      <c r="H4182" s="10"/>
      <c r="I4182" s="10"/>
      <c r="J4182" s="10"/>
      <c r="K4182" s="11"/>
      <c r="L4182" s="11"/>
      <c r="M4182" s="12"/>
      <c r="N4182" s="12"/>
      <c r="O4182" s="12"/>
      <c r="P4182" s="12"/>
      <c r="Q4182" s="12"/>
      <c r="R4182" s="12"/>
      <c r="S4182" s="12"/>
      <c r="T4182" s="12"/>
      <c r="U4182" s="12"/>
      <c r="V4182" s="12"/>
      <c r="W4182" s="12"/>
      <c r="X4182" s="12"/>
      <c r="Y4182" s="12"/>
      <c r="Z4182" s="12"/>
      <c r="AA4182" s="12"/>
      <c r="AB4182" s="12"/>
      <c r="AC4182" s="12"/>
      <c r="AD4182" s="12"/>
      <c r="AE4182" s="12"/>
      <c r="AF4182" s="12"/>
      <c r="AG4182" s="12"/>
      <c r="AH4182" s="12"/>
      <c r="AI4182" s="12"/>
      <c r="AJ4182" s="12"/>
      <c r="AK4182" s="12"/>
      <c r="AL4182" s="12"/>
      <c r="AM4182" s="12"/>
      <c r="AN4182" s="12"/>
      <c r="AO4182" s="12"/>
      <c r="AP4182" s="12"/>
      <c r="AQ4182" s="12"/>
      <c r="AR4182" s="12"/>
      <c r="AS4182" s="12"/>
      <c r="AT4182" s="12"/>
      <c r="AU4182" s="12"/>
      <c r="AV4182" s="12"/>
      <c r="AW4182" s="12"/>
      <c r="AX4182" s="12"/>
      <c r="AY4182" s="12"/>
      <c r="AZ4182" s="12"/>
      <c r="BA4182" s="12"/>
      <c r="BB4182" s="12"/>
      <c r="BC4182" s="12"/>
      <c r="BD4182" s="12"/>
      <c r="BE4182" s="12"/>
      <c r="BF4182" s="12"/>
      <c r="BG4182" s="12"/>
      <c r="BH4182" s="12"/>
      <c r="BI4182" s="12"/>
      <c r="BJ4182" s="13"/>
      <c r="BK4182" s="13"/>
      <c r="BL4182" s="13"/>
      <c r="BM4182" s="13"/>
      <c r="BN4182" s="13"/>
    </row>
    <row r="4183" spans="1:66" x14ac:dyDescent="0.25">
      <c r="A4183" s="10"/>
      <c r="B4183" s="10"/>
      <c r="C4183" s="10"/>
      <c r="D4183" s="18"/>
      <c r="E4183" s="10"/>
      <c r="F4183" s="10"/>
      <c r="G4183" s="10"/>
      <c r="H4183" s="10"/>
      <c r="I4183" s="10"/>
      <c r="J4183" s="10"/>
      <c r="K4183" s="11"/>
      <c r="L4183" s="11"/>
      <c r="M4183" s="12"/>
      <c r="N4183" s="12"/>
      <c r="O4183" s="12"/>
      <c r="P4183" s="12"/>
      <c r="Q4183" s="12"/>
      <c r="R4183" s="12"/>
      <c r="S4183" s="12"/>
      <c r="T4183" s="12"/>
      <c r="U4183" s="12"/>
      <c r="V4183" s="12"/>
      <c r="W4183" s="12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2"/>
      <c r="AS4183" s="12"/>
      <c r="AT4183" s="12"/>
      <c r="AU4183" s="12"/>
      <c r="AV4183" s="12"/>
      <c r="AW4183" s="12"/>
      <c r="AX4183" s="12"/>
      <c r="AY4183" s="12"/>
      <c r="AZ4183" s="12"/>
      <c r="BA4183" s="12"/>
      <c r="BB4183" s="12"/>
      <c r="BC4183" s="12"/>
      <c r="BD4183" s="12"/>
      <c r="BE4183" s="12"/>
      <c r="BF4183" s="12"/>
      <c r="BG4183" s="12"/>
      <c r="BH4183" s="12"/>
      <c r="BI4183" s="12"/>
      <c r="BJ4183" s="13"/>
      <c r="BK4183" s="13"/>
      <c r="BL4183" s="13"/>
      <c r="BM4183" s="13"/>
      <c r="BN4183" s="13"/>
    </row>
    <row r="4184" spans="1:66" x14ac:dyDescent="0.25">
      <c r="A4184" s="10"/>
      <c r="B4184" s="10"/>
      <c r="C4184" s="10"/>
      <c r="D4184" s="18"/>
      <c r="E4184" s="10"/>
      <c r="F4184" s="10"/>
      <c r="G4184" s="10"/>
      <c r="H4184" s="10"/>
      <c r="I4184" s="10"/>
      <c r="J4184" s="10"/>
      <c r="K4184" s="11"/>
      <c r="L4184" s="11"/>
      <c r="M4184" s="12"/>
      <c r="N4184" s="12"/>
      <c r="O4184" s="12"/>
      <c r="P4184" s="12"/>
      <c r="Q4184" s="12"/>
      <c r="R4184" s="12"/>
      <c r="S4184" s="12"/>
      <c r="T4184" s="12"/>
      <c r="U4184" s="12"/>
      <c r="V4184" s="12"/>
      <c r="W4184" s="12"/>
      <c r="X4184" s="12"/>
      <c r="Y4184" s="12"/>
      <c r="Z4184" s="12"/>
      <c r="AA4184" s="12"/>
      <c r="AB4184" s="12"/>
      <c r="AC4184" s="12"/>
      <c r="AD4184" s="12"/>
      <c r="AE4184" s="12"/>
      <c r="AF4184" s="12"/>
      <c r="AG4184" s="12"/>
      <c r="AH4184" s="12"/>
      <c r="AI4184" s="12"/>
      <c r="AJ4184" s="12"/>
      <c r="AK4184" s="12"/>
      <c r="AL4184" s="12"/>
      <c r="AM4184" s="12"/>
      <c r="AN4184" s="12"/>
      <c r="AO4184" s="12"/>
      <c r="AP4184" s="12"/>
      <c r="AQ4184" s="12"/>
      <c r="AR4184" s="12"/>
      <c r="AS4184" s="12"/>
      <c r="AT4184" s="12"/>
      <c r="AU4184" s="12"/>
      <c r="AV4184" s="12"/>
      <c r="AW4184" s="12"/>
      <c r="AX4184" s="12"/>
      <c r="AY4184" s="12"/>
      <c r="AZ4184" s="12"/>
      <c r="BA4184" s="12"/>
      <c r="BB4184" s="12"/>
      <c r="BC4184" s="12"/>
      <c r="BD4184" s="12"/>
      <c r="BE4184" s="12"/>
      <c r="BF4184" s="12"/>
      <c r="BG4184" s="12"/>
      <c r="BH4184" s="12"/>
      <c r="BI4184" s="12"/>
      <c r="BJ4184" s="13"/>
      <c r="BK4184" s="13"/>
      <c r="BL4184" s="13"/>
      <c r="BM4184" s="13"/>
      <c r="BN4184" s="13"/>
    </row>
    <row r="4185" spans="1:66" x14ac:dyDescent="0.25">
      <c r="A4185" s="10"/>
      <c r="B4185" s="10"/>
      <c r="C4185" s="10"/>
      <c r="D4185" s="18"/>
      <c r="E4185" s="10"/>
      <c r="F4185" s="10"/>
      <c r="G4185" s="10"/>
      <c r="H4185" s="10"/>
      <c r="I4185" s="10"/>
      <c r="J4185" s="10"/>
      <c r="K4185" s="11"/>
      <c r="L4185" s="11"/>
      <c r="M4185" s="12"/>
      <c r="N4185" s="12"/>
      <c r="O4185" s="12"/>
      <c r="P4185" s="12"/>
      <c r="Q4185" s="12"/>
      <c r="R4185" s="12"/>
      <c r="S4185" s="12"/>
      <c r="T4185" s="12"/>
      <c r="U4185" s="12"/>
      <c r="V4185" s="12"/>
      <c r="W4185" s="12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2"/>
      <c r="AS4185" s="12"/>
      <c r="AT4185" s="12"/>
      <c r="AU4185" s="12"/>
      <c r="AV4185" s="12"/>
      <c r="AW4185" s="12"/>
      <c r="AX4185" s="12"/>
      <c r="AY4185" s="12"/>
      <c r="AZ4185" s="12"/>
      <c r="BA4185" s="12"/>
      <c r="BB4185" s="12"/>
      <c r="BC4185" s="12"/>
      <c r="BD4185" s="12"/>
      <c r="BE4185" s="12"/>
      <c r="BF4185" s="12"/>
      <c r="BG4185" s="12"/>
      <c r="BH4185" s="12"/>
      <c r="BI4185" s="12"/>
      <c r="BJ4185" s="13"/>
      <c r="BK4185" s="13"/>
      <c r="BL4185" s="13"/>
      <c r="BM4185" s="13"/>
      <c r="BN4185" s="13"/>
    </row>
    <row r="4186" spans="1:66" x14ac:dyDescent="0.25">
      <c r="A4186" s="10"/>
      <c r="B4186" s="10"/>
      <c r="C4186" s="10"/>
      <c r="D4186" s="18"/>
      <c r="E4186" s="10"/>
      <c r="F4186" s="10"/>
      <c r="G4186" s="10"/>
      <c r="H4186" s="10"/>
      <c r="I4186" s="10"/>
      <c r="J4186" s="10"/>
      <c r="K4186" s="11"/>
      <c r="L4186" s="11"/>
      <c r="M4186" s="12"/>
      <c r="N4186" s="12"/>
      <c r="O4186" s="12"/>
      <c r="P4186" s="12"/>
      <c r="Q4186" s="12"/>
      <c r="R4186" s="12"/>
      <c r="S4186" s="12"/>
      <c r="T4186" s="12"/>
      <c r="U4186" s="12"/>
      <c r="V4186" s="12"/>
      <c r="W4186" s="12"/>
      <c r="X4186" s="12"/>
      <c r="Y4186" s="12"/>
      <c r="Z4186" s="12"/>
      <c r="AA4186" s="12"/>
      <c r="AB4186" s="12"/>
      <c r="AC4186" s="12"/>
      <c r="AD4186" s="12"/>
      <c r="AE4186" s="12"/>
      <c r="AF4186" s="12"/>
      <c r="AG4186" s="12"/>
      <c r="AH4186" s="12"/>
      <c r="AI4186" s="12"/>
      <c r="AJ4186" s="12"/>
      <c r="AK4186" s="12"/>
      <c r="AL4186" s="12"/>
      <c r="AM4186" s="12"/>
      <c r="AN4186" s="12"/>
      <c r="AO4186" s="12"/>
      <c r="AP4186" s="12"/>
      <c r="AQ4186" s="12"/>
      <c r="AR4186" s="12"/>
      <c r="AS4186" s="12"/>
      <c r="AT4186" s="12"/>
      <c r="AU4186" s="12"/>
      <c r="AV4186" s="12"/>
      <c r="AW4186" s="12"/>
      <c r="AX4186" s="12"/>
      <c r="AY4186" s="12"/>
      <c r="AZ4186" s="12"/>
      <c r="BA4186" s="12"/>
      <c r="BB4186" s="12"/>
      <c r="BC4186" s="12"/>
      <c r="BD4186" s="12"/>
      <c r="BE4186" s="12"/>
      <c r="BF4186" s="12"/>
      <c r="BG4186" s="12"/>
      <c r="BH4186" s="12"/>
      <c r="BI4186" s="12"/>
      <c r="BJ4186" s="13"/>
      <c r="BK4186" s="13"/>
      <c r="BL4186" s="13"/>
      <c r="BM4186" s="13"/>
      <c r="BN4186" s="13"/>
    </row>
    <row r="4187" spans="1:66" x14ac:dyDescent="0.25">
      <c r="A4187" s="10"/>
      <c r="B4187" s="10"/>
      <c r="C4187" s="10"/>
      <c r="D4187" s="18"/>
      <c r="E4187" s="10"/>
      <c r="F4187" s="10"/>
      <c r="G4187" s="10"/>
      <c r="H4187" s="10"/>
      <c r="I4187" s="10"/>
      <c r="J4187" s="10"/>
      <c r="K4187" s="11"/>
      <c r="L4187" s="11"/>
      <c r="M4187" s="12"/>
      <c r="N4187" s="12"/>
      <c r="O4187" s="12"/>
      <c r="P4187" s="12"/>
      <c r="Q4187" s="12"/>
      <c r="R4187" s="12"/>
      <c r="S4187" s="12"/>
      <c r="T4187" s="12"/>
      <c r="U4187" s="12"/>
      <c r="V4187" s="12"/>
      <c r="W4187" s="12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2"/>
      <c r="AS4187" s="12"/>
      <c r="AT4187" s="12"/>
      <c r="AU4187" s="12"/>
      <c r="AV4187" s="12"/>
      <c r="AW4187" s="12"/>
      <c r="AX4187" s="12"/>
      <c r="AY4187" s="12"/>
      <c r="AZ4187" s="12"/>
      <c r="BA4187" s="12"/>
      <c r="BB4187" s="12"/>
      <c r="BC4187" s="12"/>
      <c r="BD4187" s="12"/>
      <c r="BE4187" s="12"/>
      <c r="BF4187" s="12"/>
      <c r="BG4187" s="12"/>
      <c r="BH4187" s="12"/>
      <c r="BI4187" s="12"/>
      <c r="BJ4187" s="13"/>
      <c r="BK4187" s="13"/>
      <c r="BL4187" s="13"/>
      <c r="BM4187" s="13"/>
      <c r="BN4187" s="13"/>
    </row>
    <row r="4188" spans="1:66" x14ac:dyDescent="0.25">
      <c r="A4188" s="10"/>
      <c r="B4188" s="10"/>
      <c r="C4188" s="10"/>
      <c r="D4188" s="18"/>
      <c r="E4188" s="10"/>
      <c r="F4188" s="10"/>
      <c r="G4188" s="10"/>
      <c r="H4188" s="10"/>
      <c r="I4188" s="10"/>
      <c r="J4188" s="10"/>
      <c r="K4188" s="11"/>
      <c r="L4188" s="11"/>
      <c r="M4188" s="12"/>
      <c r="N4188" s="12"/>
      <c r="O4188" s="12"/>
      <c r="P4188" s="12"/>
      <c r="Q4188" s="12"/>
      <c r="R4188" s="12"/>
      <c r="S4188" s="12"/>
      <c r="T4188" s="12"/>
      <c r="U4188" s="12"/>
      <c r="V4188" s="12"/>
      <c r="W4188" s="12"/>
      <c r="X4188" s="12"/>
      <c r="Y4188" s="12"/>
      <c r="Z4188" s="12"/>
      <c r="AA4188" s="12"/>
      <c r="AB4188" s="12"/>
      <c r="AC4188" s="12"/>
      <c r="AD4188" s="12"/>
      <c r="AE4188" s="12"/>
      <c r="AF4188" s="12"/>
      <c r="AG4188" s="12"/>
      <c r="AH4188" s="12"/>
      <c r="AI4188" s="12"/>
      <c r="AJ4188" s="12"/>
      <c r="AK4188" s="12"/>
      <c r="AL4188" s="12"/>
      <c r="AM4188" s="12"/>
      <c r="AN4188" s="12"/>
      <c r="AO4188" s="12"/>
      <c r="AP4188" s="12"/>
      <c r="AQ4188" s="12"/>
      <c r="AR4188" s="12"/>
      <c r="AS4188" s="12"/>
      <c r="AT4188" s="12"/>
      <c r="AU4188" s="12"/>
      <c r="AV4188" s="12"/>
      <c r="AW4188" s="12"/>
      <c r="AX4188" s="12"/>
      <c r="AY4188" s="12"/>
      <c r="AZ4188" s="12"/>
      <c r="BA4188" s="12"/>
      <c r="BB4188" s="12"/>
      <c r="BC4188" s="12"/>
      <c r="BD4188" s="12"/>
      <c r="BE4188" s="12"/>
      <c r="BF4188" s="12"/>
      <c r="BG4188" s="12"/>
      <c r="BH4188" s="12"/>
      <c r="BI4188" s="12"/>
      <c r="BJ4188" s="13"/>
      <c r="BK4188" s="13"/>
      <c r="BL4188" s="13"/>
      <c r="BM4188" s="13"/>
      <c r="BN4188" s="13"/>
    </row>
    <row r="4189" spans="1:66" x14ac:dyDescent="0.25">
      <c r="A4189" s="10"/>
      <c r="B4189" s="10"/>
      <c r="C4189" s="10"/>
      <c r="D4189" s="18"/>
      <c r="E4189" s="10"/>
      <c r="F4189" s="10"/>
      <c r="G4189" s="10"/>
      <c r="H4189" s="10"/>
      <c r="I4189" s="10"/>
      <c r="J4189" s="10"/>
      <c r="K4189" s="11"/>
      <c r="L4189" s="11"/>
      <c r="M4189" s="12"/>
      <c r="N4189" s="12"/>
      <c r="O4189" s="12"/>
      <c r="P4189" s="12"/>
      <c r="Q4189" s="12"/>
      <c r="R4189" s="12"/>
      <c r="S4189" s="12"/>
      <c r="T4189" s="12"/>
      <c r="U4189" s="12"/>
      <c r="V4189" s="12"/>
      <c r="W4189" s="12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2"/>
      <c r="AS4189" s="12"/>
      <c r="AT4189" s="12"/>
      <c r="AU4189" s="12"/>
      <c r="AV4189" s="12"/>
      <c r="AW4189" s="12"/>
      <c r="AX4189" s="12"/>
      <c r="AY4189" s="12"/>
      <c r="AZ4189" s="12"/>
      <c r="BA4189" s="12"/>
      <c r="BB4189" s="12"/>
      <c r="BC4189" s="12"/>
      <c r="BD4189" s="12"/>
      <c r="BE4189" s="12"/>
      <c r="BF4189" s="12"/>
      <c r="BG4189" s="12"/>
      <c r="BH4189" s="12"/>
      <c r="BI4189" s="12"/>
      <c r="BJ4189" s="13"/>
      <c r="BK4189" s="13"/>
      <c r="BL4189" s="13"/>
      <c r="BM4189" s="13"/>
      <c r="BN4189" s="13"/>
    </row>
    <row r="4190" spans="1:66" x14ac:dyDescent="0.25">
      <c r="A4190" s="10"/>
      <c r="B4190" s="10"/>
      <c r="C4190" s="10"/>
      <c r="D4190" s="18"/>
      <c r="E4190" s="10"/>
      <c r="F4190" s="10"/>
      <c r="G4190" s="10"/>
      <c r="H4190" s="10"/>
      <c r="I4190" s="10"/>
      <c r="J4190" s="10"/>
      <c r="K4190" s="11"/>
      <c r="L4190" s="11"/>
      <c r="M4190" s="12"/>
      <c r="N4190" s="12"/>
      <c r="O4190" s="12"/>
      <c r="P4190" s="12"/>
      <c r="Q4190" s="12"/>
      <c r="R4190" s="12"/>
      <c r="S4190" s="12"/>
      <c r="T4190" s="12"/>
      <c r="U4190" s="12"/>
      <c r="V4190" s="12"/>
      <c r="W4190" s="12"/>
      <c r="X4190" s="12"/>
      <c r="Y4190" s="12"/>
      <c r="Z4190" s="12"/>
      <c r="AA4190" s="12"/>
      <c r="AB4190" s="12"/>
      <c r="AC4190" s="12"/>
      <c r="AD4190" s="12"/>
      <c r="AE4190" s="12"/>
      <c r="AF4190" s="12"/>
      <c r="AG4190" s="12"/>
      <c r="AH4190" s="12"/>
      <c r="AI4190" s="12"/>
      <c r="AJ4190" s="12"/>
      <c r="AK4190" s="12"/>
      <c r="AL4190" s="12"/>
      <c r="AM4190" s="12"/>
      <c r="AN4190" s="12"/>
      <c r="AO4190" s="12"/>
      <c r="AP4190" s="12"/>
      <c r="AQ4190" s="12"/>
      <c r="AR4190" s="12"/>
      <c r="AS4190" s="12"/>
      <c r="AT4190" s="12"/>
      <c r="AU4190" s="12"/>
      <c r="AV4190" s="12"/>
      <c r="AW4190" s="12"/>
      <c r="AX4190" s="12"/>
      <c r="AY4190" s="12"/>
      <c r="AZ4190" s="12"/>
      <c r="BA4190" s="12"/>
      <c r="BB4190" s="12"/>
      <c r="BC4190" s="12"/>
      <c r="BD4190" s="12"/>
      <c r="BE4190" s="12"/>
      <c r="BF4190" s="12"/>
      <c r="BG4190" s="12"/>
      <c r="BH4190" s="12"/>
      <c r="BI4190" s="12"/>
      <c r="BJ4190" s="13"/>
      <c r="BK4190" s="13"/>
      <c r="BL4190" s="13"/>
      <c r="BM4190" s="13"/>
      <c r="BN4190" s="13"/>
    </row>
    <row r="4191" spans="1:66" x14ac:dyDescent="0.25">
      <c r="A4191" s="10"/>
      <c r="B4191" s="10"/>
      <c r="C4191" s="10"/>
      <c r="D4191" s="18"/>
      <c r="E4191" s="10"/>
      <c r="F4191" s="10"/>
      <c r="G4191" s="10"/>
      <c r="H4191" s="10"/>
      <c r="I4191" s="10"/>
      <c r="J4191" s="10"/>
      <c r="K4191" s="11"/>
      <c r="L4191" s="11"/>
      <c r="M4191" s="12"/>
      <c r="N4191" s="12"/>
      <c r="O4191" s="12"/>
      <c r="P4191" s="12"/>
      <c r="Q4191" s="12"/>
      <c r="R4191" s="12"/>
      <c r="S4191" s="12"/>
      <c r="T4191" s="12"/>
      <c r="U4191" s="12"/>
      <c r="V4191" s="12"/>
      <c r="W4191" s="12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2"/>
      <c r="AS4191" s="12"/>
      <c r="AT4191" s="12"/>
      <c r="AU4191" s="12"/>
      <c r="AV4191" s="12"/>
      <c r="AW4191" s="12"/>
      <c r="AX4191" s="12"/>
      <c r="AY4191" s="12"/>
      <c r="AZ4191" s="12"/>
      <c r="BA4191" s="12"/>
      <c r="BB4191" s="12"/>
      <c r="BC4191" s="12"/>
      <c r="BD4191" s="12"/>
      <c r="BE4191" s="12"/>
      <c r="BF4191" s="12"/>
      <c r="BG4191" s="12"/>
      <c r="BH4191" s="12"/>
      <c r="BI4191" s="12"/>
      <c r="BJ4191" s="13"/>
      <c r="BK4191" s="13"/>
      <c r="BL4191" s="13"/>
      <c r="BM4191" s="13"/>
      <c r="BN4191" s="13"/>
    </row>
    <row r="4192" spans="1:66" x14ac:dyDescent="0.25">
      <c r="A4192" s="10"/>
      <c r="B4192" s="10"/>
      <c r="C4192" s="10"/>
      <c r="D4192" s="18"/>
      <c r="E4192" s="10"/>
      <c r="F4192" s="10"/>
      <c r="G4192" s="10"/>
      <c r="H4192" s="10"/>
      <c r="I4192" s="10"/>
      <c r="J4192" s="10"/>
      <c r="K4192" s="11"/>
      <c r="L4192" s="11"/>
      <c r="M4192" s="12"/>
      <c r="N4192" s="12"/>
      <c r="O4192" s="12"/>
      <c r="P4192" s="12"/>
      <c r="Q4192" s="12"/>
      <c r="R4192" s="12"/>
      <c r="S4192" s="12"/>
      <c r="T4192" s="12"/>
      <c r="U4192" s="12"/>
      <c r="V4192" s="12"/>
      <c r="W4192" s="12"/>
      <c r="X4192" s="12"/>
      <c r="Y4192" s="12"/>
      <c r="Z4192" s="12"/>
      <c r="AA4192" s="12"/>
      <c r="AB4192" s="12"/>
      <c r="AC4192" s="12"/>
      <c r="AD4192" s="12"/>
      <c r="AE4192" s="12"/>
      <c r="AF4192" s="12"/>
      <c r="AG4192" s="12"/>
      <c r="AH4192" s="12"/>
      <c r="AI4192" s="12"/>
      <c r="AJ4192" s="12"/>
      <c r="AK4192" s="12"/>
      <c r="AL4192" s="12"/>
      <c r="AM4192" s="12"/>
      <c r="AN4192" s="12"/>
      <c r="AO4192" s="12"/>
      <c r="AP4192" s="12"/>
      <c r="AQ4192" s="12"/>
      <c r="AR4192" s="12"/>
      <c r="AS4192" s="12"/>
      <c r="AT4192" s="12"/>
      <c r="AU4192" s="12"/>
      <c r="AV4192" s="12"/>
      <c r="AW4192" s="12"/>
      <c r="AX4192" s="12"/>
      <c r="AY4192" s="12"/>
      <c r="AZ4192" s="12"/>
      <c r="BA4192" s="12"/>
      <c r="BB4192" s="12"/>
      <c r="BC4192" s="12"/>
      <c r="BD4192" s="12"/>
      <c r="BE4192" s="12"/>
      <c r="BF4192" s="12"/>
      <c r="BG4192" s="12"/>
      <c r="BH4192" s="12"/>
      <c r="BI4192" s="12"/>
      <c r="BJ4192" s="13"/>
      <c r="BK4192" s="13"/>
      <c r="BL4192" s="13"/>
      <c r="BM4192" s="13"/>
      <c r="BN4192" s="13"/>
    </row>
    <row r="4193" spans="1:66" x14ac:dyDescent="0.25">
      <c r="A4193" s="10"/>
      <c r="B4193" s="10"/>
      <c r="C4193" s="10"/>
      <c r="D4193" s="18"/>
      <c r="E4193" s="10"/>
      <c r="F4193" s="10"/>
      <c r="G4193" s="10"/>
      <c r="H4193" s="10"/>
      <c r="I4193" s="10"/>
      <c r="J4193" s="10"/>
      <c r="K4193" s="11"/>
      <c r="L4193" s="11"/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2"/>
      <c r="AS4193" s="12"/>
      <c r="AT4193" s="12"/>
      <c r="AU4193" s="12"/>
      <c r="AV4193" s="12"/>
      <c r="AW4193" s="12"/>
      <c r="AX4193" s="12"/>
      <c r="AY4193" s="12"/>
      <c r="AZ4193" s="12"/>
      <c r="BA4193" s="12"/>
      <c r="BB4193" s="12"/>
      <c r="BC4193" s="12"/>
      <c r="BD4193" s="12"/>
      <c r="BE4193" s="12"/>
      <c r="BF4193" s="12"/>
      <c r="BG4193" s="12"/>
      <c r="BH4193" s="12"/>
      <c r="BI4193" s="12"/>
      <c r="BJ4193" s="13"/>
      <c r="BK4193" s="13"/>
      <c r="BL4193" s="13"/>
      <c r="BM4193" s="13"/>
      <c r="BN4193" s="13"/>
    </row>
    <row r="4194" spans="1:66" x14ac:dyDescent="0.25">
      <c r="A4194" s="10"/>
      <c r="B4194" s="10"/>
      <c r="C4194" s="10"/>
      <c r="D4194" s="18"/>
      <c r="E4194" s="10"/>
      <c r="F4194" s="10"/>
      <c r="G4194" s="10"/>
      <c r="H4194" s="10"/>
      <c r="I4194" s="10"/>
      <c r="J4194" s="10"/>
      <c r="K4194" s="11"/>
      <c r="L4194" s="11"/>
      <c r="M4194" s="12"/>
      <c r="N4194" s="12"/>
      <c r="O4194" s="12"/>
      <c r="P4194" s="12"/>
      <c r="Q4194" s="12"/>
      <c r="R4194" s="12"/>
      <c r="S4194" s="12"/>
      <c r="T4194" s="12"/>
      <c r="U4194" s="12"/>
      <c r="V4194" s="12"/>
      <c r="W4194" s="12"/>
      <c r="X4194" s="12"/>
      <c r="Y4194" s="12"/>
      <c r="Z4194" s="12"/>
      <c r="AA4194" s="12"/>
      <c r="AB4194" s="12"/>
      <c r="AC4194" s="12"/>
      <c r="AD4194" s="12"/>
      <c r="AE4194" s="12"/>
      <c r="AF4194" s="12"/>
      <c r="AG4194" s="12"/>
      <c r="AH4194" s="12"/>
      <c r="AI4194" s="12"/>
      <c r="AJ4194" s="12"/>
      <c r="AK4194" s="12"/>
      <c r="AL4194" s="12"/>
      <c r="AM4194" s="12"/>
      <c r="AN4194" s="12"/>
      <c r="AO4194" s="12"/>
      <c r="AP4194" s="12"/>
      <c r="AQ4194" s="12"/>
      <c r="AR4194" s="12"/>
      <c r="AS4194" s="12"/>
      <c r="AT4194" s="12"/>
      <c r="AU4194" s="12"/>
      <c r="AV4194" s="12"/>
      <c r="AW4194" s="12"/>
      <c r="AX4194" s="12"/>
      <c r="AY4194" s="12"/>
      <c r="AZ4194" s="12"/>
      <c r="BA4194" s="12"/>
      <c r="BB4194" s="12"/>
      <c r="BC4194" s="12"/>
      <c r="BD4194" s="12"/>
      <c r="BE4194" s="12"/>
      <c r="BF4194" s="12"/>
      <c r="BG4194" s="12"/>
      <c r="BH4194" s="12"/>
      <c r="BI4194" s="12"/>
      <c r="BJ4194" s="13"/>
      <c r="BK4194" s="13"/>
      <c r="BL4194" s="13"/>
      <c r="BM4194" s="13"/>
      <c r="BN4194" s="13"/>
    </row>
    <row r="4195" spans="1:66" x14ac:dyDescent="0.25">
      <c r="A4195" s="10"/>
      <c r="B4195" s="10"/>
      <c r="C4195" s="10"/>
      <c r="D4195" s="18"/>
      <c r="E4195" s="10"/>
      <c r="F4195" s="10"/>
      <c r="G4195" s="10"/>
      <c r="H4195" s="10"/>
      <c r="I4195" s="10"/>
      <c r="J4195" s="10"/>
      <c r="K4195" s="11"/>
      <c r="L4195" s="11"/>
      <c r="M4195" s="12"/>
      <c r="N4195" s="12"/>
      <c r="O4195" s="12"/>
      <c r="P4195" s="12"/>
      <c r="Q4195" s="12"/>
      <c r="R4195" s="12"/>
      <c r="S4195" s="12"/>
      <c r="T4195" s="12"/>
      <c r="U4195" s="12"/>
      <c r="V4195" s="12"/>
      <c r="W4195" s="12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2"/>
      <c r="AS4195" s="12"/>
      <c r="AT4195" s="12"/>
      <c r="AU4195" s="12"/>
      <c r="AV4195" s="12"/>
      <c r="AW4195" s="12"/>
      <c r="AX4195" s="12"/>
      <c r="AY4195" s="12"/>
      <c r="AZ4195" s="12"/>
      <c r="BA4195" s="12"/>
      <c r="BB4195" s="12"/>
      <c r="BC4195" s="12"/>
      <c r="BD4195" s="12"/>
      <c r="BE4195" s="12"/>
      <c r="BF4195" s="12"/>
      <c r="BG4195" s="12"/>
      <c r="BH4195" s="12"/>
      <c r="BI4195" s="12"/>
      <c r="BJ4195" s="13"/>
      <c r="BK4195" s="13"/>
      <c r="BL4195" s="13"/>
      <c r="BM4195" s="13"/>
      <c r="BN4195" s="13"/>
    </row>
    <row r="4196" spans="1:66" x14ac:dyDescent="0.25">
      <c r="A4196" s="10"/>
      <c r="B4196" s="10"/>
      <c r="C4196" s="10"/>
      <c r="D4196" s="18"/>
      <c r="E4196" s="10"/>
      <c r="F4196" s="10"/>
      <c r="G4196" s="10"/>
      <c r="H4196" s="10"/>
      <c r="I4196" s="10"/>
      <c r="J4196" s="10"/>
      <c r="K4196" s="11"/>
      <c r="L4196" s="11"/>
      <c r="M4196" s="12"/>
      <c r="N4196" s="12"/>
      <c r="O4196" s="12"/>
      <c r="P4196" s="12"/>
      <c r="Q4196" s="12"/>
      <c r="R4196" s="12"/>
      <c r="S4196" s="12"/>
      <c r="T4196" s="12"/>
      <c r="U4196" s="12"/>
      <c r="V4196" s="12"/>
      <c r="W4196" s="12"/>
      <c r="X4196" s="12"/>
      <c r="Y4196" s="12"/>
      <c r="Z4196" s="12"/>
      <c r="AA4196" s="12"/>
      <c r="AB4196" s="12"/>
      <c r="AC4196" s="12"/>
      <c r="AD4196" s="12"/>
      <c r="AE4196" s="12"/>
      <c r="AF4196" s="12"/>
      <c r="AG4196" s="12"/>
      <c r="AH4196" s="12"/>
      <c r="AI4196" s="12"/>
      <c r="AJ4196" s="12"/>
      <c r="AK4196" s="12"/>
      <c r="AL4196" s="12"/>
      <c r="AM4196" s="12"/>
      <c r="AN4196" s="12"/>
      <c r="AO4196" s="12"/>
      <c r="AP4196" s="12"/>
      <c r="AQ4196" s="12"/>
      <c r="AR4196" s="12"/>
      <c r="AS4196" s="12"/>
      <c r="AT4196" s="12"/>
      <c r="AU4196" s="12"/>
      <c r="AV4196" s="12"/>
      <c r="AW4196" s="12"/>
      <c r="AX4196" s="12"/>
      <c r="AY4196" s="12"/>
      <c r="AZ4196" s="12"/>
      <c r="BA4196" s="12"/>
      <c r="BB4196" s="12"/>
      <c r="BC4196" s="12"/>
      <c r="BD4196" s="12"/>
      <c r="BE4196" s="12"/>
      <c r="BF4196" s="12"/>
      <c r="BG4196" s="12"/>
      <c r="BH4196" s="12"/>
      <c r="BI4196" s="12"/>
      <c r="BJ4196" s="13"/>
      <c r="BK4196" s="13"/>
      <c r="BL4196" s="13"/>
      <c r="BM4196" s="13"/>
      <c r="BN4196" s="13"/>
    </row>
    <row r="4197" spans="1:66" x14ac:dyDescent="0.25">
      <c r="A4197" s="10"/>
      <c r="B4197" s="10"/>
      <c r="C4197" s="10"/>
      <c r="D4197" s="18"/>
      <c r="E4197" s="10"/>
      <c r="F4197" s="10"/>
      <c r="G4197" s="10"/>
      <c r="H4197" s="10"/>
      <c r="I4197" s="10"/>
      <c r="J4197" s="10"/>
      <c r="K4197" s="11"/>
      <c r="L4197" s="11"/>
      <c r="M4197" s="12"/>
      <c r="N4197" s="12"/>
      <c r="O4197" s="12"/>
      <c r="P4197" s="12"/>
      <c r="Q4197" s="12"/>
      <c r="R4197" s="12"/>
      <c r="S4197" s="12"/>
      <c r="T4197" s="12"/>
      <c r="U4197" s="12"/>
      <c r="V4197" s="12"/>
      <c r="W4197" s="12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2"/>
      <c r="AS4197" s="12"/>
      <c r="AT4197" s="12"/>
      <c r="AU4197" s="12"/>
      <c r="AV4197" s="12"/>
      <c r="AW4197" s="12"/>
      <c r="AX4197" s="12"/>
      <c r="AY4197" s="12"/>
      <c r="AZ4197" s="12"/>
      <c r="BA4197" s="12"/>
      <c r="BB4197" s="12"/>
      <c r="BC4197" s="12"/>
      <c r="BD4197" s="12"/>
      <c r="BE4197" s="12"/>
      <c r="BF4197" s="12"/>
      <c r="BG4197" s="12"/>
      <c r="BH4197" s="12"/>
      <c r="BI4197" s="12"/>
      <c r="BJ4197" s="13"/>
      <c r="BK4197" s="13"/>
      <c r="BL4197" s="13"/>
      <c r="BM4197" s="13"/>
      <c r="BN4197" s="13"/>
    </row>
    <row r="4198" spans="1:66" x14ac:dyDescent="0.25">
      <c r="A4198" s="10"/>
      <c r="B4198" s="10"/>
      <c r="C4198" s="10"/>
      <c r="D4198" s="18"/>
      <c r="E4198" s="10"/>
      <c r="F4198" s="10"/>
      <c r="G4198" s="10"/>
      <c r="H4198" s="10"/>
      <c r="I4198" s="10"/>
      <c r="J4198" s="10"/>
      <c r="K4198" s="11"/>
      <c r="L4198" s="11"/>
      <c r="M4198" s="12"/>
      <c r="N4198" s="12"/>
      <c r="O4198" s="12"/>
      <c r="P4198" s="12"/>
      <c r="Q4198" s="12"/>
      <c r="R4198" s="12"/>
      <c r="S4198" s="12"/>
      <c r="T4198" s="12"/>
      <c r="U4198" s="12"/>
      <c r="V4198" s="12"/>
      <c r="W4198" s="12"/>
      <c r="X4198" s="12"/>
      <c r="Y4198" s="12"/>
      <c r="Z4198" s="12"/>
      <c r="AA4198" s="12"/>
      <c r="AB4198" s="12"/>
      <c r="AC4198" s="12"/>
      <c r="AD4198" s="12"/>
      <c r="AE4198" s="12"/>
      <c r="AF4198" s="12"/>
      <c r="AG4198" s="12"/>
      <c r="AH4198" s="12"/>
      <c r="AI4198" s="12"/>
      <c r="AJ4198" s="12"/>
      <c r="AK4198" s="12"/>
      <c r="AL4198" s="12"/>
      <c r="AM4198" s="12"/>
      <c r="AN4198" s="12"/>
      <c r="AO4198" s="12"/>
      <c r="AP4198" s="12"/>
      <c r="AQ4198" s="12"/>
      <c r="AR4198" s="12"/>
      <c r="AS4198" s="12"/>
      <c r="AT4198" s="12"/>
      <c r="AU4198" s="12"/>
      <c r="AV4198" s="12"/>
      <c r="AW4198" s="12"/>
      <c r="AX4198" s="12"/>
      <c r="AY4198" s="12"/>
      <c r="AZ4198" s="12"/>
      <c r="BA4198" s="12"/>
      <c r="BB4198" s="12"/>
      <c r="BC4198" s="12"/>
      <c r="BD4198" s="12"/>
      <c r="BE4198" s="12"/>
      <c r="BF4198" s="12"/>
      <c r="BG4198" s="12"/>
      <c r="BH4198" s="12"/>
      <c r="BI4198" s="12"/>
      <c r="BJ4198" s="13"/>
      <c r="BK4198" s="13"/>
      <c r="BL4198" s="13"/>
      <c r="BM4198" s="13"/>
      <c r="BN4198" s="13"/>
    </row>
    <row r="4199" spans="1:66" x14ac:dyDescent="0.25">
      <c r="A4199" s="10"/>
      <c r="B4199" s="10"/>
      <c r="C4199" s="10"/>
      <c r="D4199" s="18"/>
      <c r="E4199" s="10"/>
      <c r="F4199" s="10"/>
      <c r="G4199" s="10"/>
      <c r="H4199" s="10"/>
      <c r="I4199" s="10"/>
      <c r="J4199" s="10"/>
      <c r="K4199" s="11"/>
      <c r="L4199" s="11"/>
      <c r="M4199" s="12"/>
      <c r="N4199" s="12"/>
      <c r="O4199" s="12"/>
      <c r="P4199" s="12"/>
      <c r="Q4199" s="12"/>
      <c r="R4199" s="12"/>
      <c r="S4199" s="12"/>
      <c r="T4199" s="12"/>
      <c r="U4199" s="12"/>
      <c r="V4199" s="12"/>
      <c r="W4199" s="12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2"/>
      <c r="AS4199" s="12"/>
      <c r="AT4199" s="12"/>
      <c r="AU4199" s="12"/>
      <c r="AV4199" s="12"/>
      <c r="AW4199" s="12"/>
      <c r="AX4199" s="12"/>
      <c r="AY4199" s="12"/>
      <c r="AZ4199" s="12"/>
      <c r="BA4199" s="12"/>
      <c r="BB4199" s="12"/>
      <c r="BC4199" s="12"/>
      <c r="BD4199" s="12"/>
      <c r="BE4199" s="12"/>
      <c r="BF4199" s="12"/>
      <c r="BG4199" s="12"/>
      <c r="BH4199" s="12"/>
      <c r="BI4199" s="12"/>
      <c r="BJ4199" s="13"/>
      <c r="BK4199" s="13"/>
      <c r="BL4199" s="13"/>
      <c r="BM4199" s="13"/>
      <c r="BN4199" s="13"/>
    </row>
    <row r="4200" spans="1:66" x14ac:dyDescent="0.25">
      <c r="A4200" s="10"/>
      <c r="B4200" s="10"/>
      <c r="C4200" s="10"/>
      <c r="D4200" s="18"/>
      <c r="E4200" s="10"/>
      <c r="F4200" s="10"/>
      <c r="G4200" s="10"/>
      <c r="H4200" s="10"/>
      <c r="I4200" s="10"/>
      <c r="J4200" s="10"/>
      <c r="K4200" s="11"/>
      <c r="L4200" s="11"/>
      <c r="M4200" s="12"/>
      <c r="N4200" s="12"/>
      <c r="O4200" s="12"/>
      <c r="P4200" s="12"/>
      <c r="Q4200" s="12"/>
      <c r="R4200" s="12"/>
      <c r="S4200" s="12"/>
      <c r="T4200" s="12"/>
      <c r="U4200" s="12"/>
      <c r="V4200" s="12"/>
      <c r="W4200" s="12"/>
      <c r="X4200" s="12"/>
      <c r="Y4200" s="12"/>
      <c r="Z4200" s="12"/>
      <c r="AA4200" s="12"/>
      <c r="AB4200" s="12"/>
      <c r="AC4200" s="12"/>
      <c r="AD4200" s="12"/>
      <c r="AE4200" s="12"/>
      <c r="AF4200" s="12"/>
      <c r="AG4200" s="12"/>
      <c r="AH4200" s="12"/>
      <c r="AI4200" s="12"/>
      <c r="AJ4200" s="12"/>
      <c r="AK4200" s="12"/>
      <c r="AL4200" s="12"/>
      <c r="AM4200" s="12"/>
      <c r="AN4200" s="12"/>
      <c r="AO4200" s="12"/>
      <c r="AP4200" s="12"/>
      <c r="AQ4200" s="12"/>
      <c r="AR4200" s="12"/>
      <c r="AS4200" s="12"/>
      <c r="AT4200" s="12"/>
      <c r="AU4200" s="12"/>
      <c r="AV4200" s="12"/>
      <c r="AW4200" s="12"/>
      <c r="AX4200" s="12"/>
      <c r="AY4200" s="12"/>
      <c r="AZ4200" s="12"/>
      <c r="BA4200" s="12"/>
      <c r="BB4200" s="12"/>
      <c r="BC4200" s="12"/>
      <c r="BD4200" s="12"/>
      <c r="BE4200" s="12"/>
      <c r="BF4200" s="12"/>
      <c r="BG4200" s="12"/>
      <c r="BH4200" s="12"/>
      <c r="BI4200" s="12"/>
      <c r="BJ4200" s="13"/>
      <c r="BK4200" s="13"/>
      <c r="BL4200" s="13"/>
      <c r="BM4200" s="13"/>
      <c r="BN4200" s="13"/>
    </row>
    <row r="4201" spans="1:66" x14ac:dyDescent="0.25">
      <c r="A4201" s="10"/>
      <c r="B4201" s="10"/>
      <c r="C4201" s="10"/>
      <c r="D4201" s="18"/>
      <c r="E4201" s="10"/>
      <c r="F4201" s="10"/>
      <c r="G4201" s="10"/>
      <c r="H4201" s="10"/>
      <c r="I4201" s="10"/>
      <c r="J4201" s="10"/>
      <c r="K4201" s="11"/>
      <c r="L4201" s="11"/>
      <c r="M4201" s="12"/>
      <c r="N4201" s="12"/>
      <c r="O4201" s="12"/>
      <c r="P4201" s="12"/>
      <c r="Q4201" s="12"/>
      <c r="R4201" s="12"/>
      <c r="S4201" s="12"/>
      <c r="T4201" s="12"/>
      <c r="U4201" s="12"/>
      <c r="V4201" s="12"/>
      <c r="W4201" s="12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2"/>
      <c r="AS4201" s="12"/>
      <c r="AT4201" s="12"/>
      <c r="AU4201" s="12"/>
      <c r="AV4201" s="12"/>
      <c r="AW4201" s="12"/>
      <c r="AX4201" s="12"/>
      <c r="AY4201" s="12"/>
      <c r="AZ4201" s="12"/>
      <c r="BA4201" s="12"/>
      <c r="BB4201" s="12"/>
      <c r="BC4201" s="12"/>
      <c r="BD4201" s="12"/>
      <c r="BE4201" s="12"/>
      <c r="BF4201" s="12"/>
      <c r="BG4201" s="12"/>
      <c r="BH4201" s="12"/>
      <c r="BI4201" s="12"/>
      <c r="BJ4201" s="13"/>
      <c r="BK4201" s="13"/>
      <c r="BL4201" s="13"/>
      <c r="BM4201" s="13"/>
      <c r="BN4201" s="13"/>
    </row>
    <row r="4202" spans="1:66" x14ac:dyDescent="0.25">
      <c r="A4202" s="10"/>
      <c r="B4202" s="10"/>
      <c r="C4202" s="10"/>
      <c r="D4202" s="18"/>
      <c r="E4202" s="10"/>
      <c r="F4202" s="10"/>
      <c r="G4202" s="10"/>
      <c r="H4202" s="10"/>
      <c r="I4202" s="10"/>
      <c r="J4202" s="10"/>
      <c r="K4202" s="11"/>
      <c r="L4202" s="11"/>
      <c r="M4202" s="12"/>
      <c r="N4202" s="12"/>
      <c r="O4202" s="12"/>
      <c r="P4202" s="12"/>
      <c r="Q4202" s="12"/>
      <c r="R4202" s="12"/>
      <c r="S4202" s="12"/>
      <c r="T4202" s="12"/>
      <c r="U4202" s="12"/>
      <c r="V4202" s="12"/>
      <c r="W4202" s="12"/>
      <c r="X4202" s="12"/>
      <c r="Y4202" s="12"/>
      <c r="Z4202" s="12"/>
      <c r="AA4202" s="12"/>
      <c r="AB4202" s="12"/>
      <c r="AC4202" s="12"/>
      <c r="AD4202" s="12"/>
      <c r="AE4202" s="12"/>
      <c r="AF4202" s="12"/>
      <c r="AG4202" s="12"/>
      <c r="AH4202" s="12"/>
      <c r="AI4202" s="12"/>
      <c r="AJ4202" s="12"/>
      <c r="AK4202" s="12"/>
      <c r="AL4202" s="12"/>
      <c r="AM4202" s="12"/>
      <c r="AN4202" s="12"/>
      <c r="AO4202" s="12"/>
      <c r="AP4202" s="12"/>
      <c r="AQ4202" s="12"/>
      <c r="AR4202" s="12"/>
      <c r="AS4202" s="12"/>
      <c r="AT4202" s="12"/>
      <c r="AU4202" s="12"/>
      <c r="AV4202" s="12"/>
      <c r="AW4202" s="12"/>
      <c r="AX4202" s="12"/>
      <c r="AY4202" s="12"/>
      <c r="AZ4202" s="12"/>
      <c r="BA4202" s="12"/>
      <c r="BB4202" s="12"/>
      <c r="BC4202" s="12"/>
      <c r="BD4202" s="12"/>
      <c r="BE4202" s="12"/>
      <c r="BF4202" s="12"/>
      <c r="BG4202" s="12"/>
      <c r="BH4202" s="12"/>
      <c r="BI4202" s="12"/>
      <c r="BJ4202" s="13"/>
      <c r="BK4202" s="13"/>
      <c r="BL4202" s="13"/>
      <c r="BM4202" s="13"/>
      <c r="BN4202" s="13"/>
    </row>
    <row r="4203" spans="1:66" x14ac:dyDescent="0.25">
      <c r="A4203" s="10"/>
      <c r="B4203" s="10"/>
      <c r="C4203" s="10"/>
      <c r="D4203" s="18"/>
      <c r="E4203" s="10"/>
      <c r="F4203" s="10"/>
      <c r="G4203" s="10"/>
      <c r="H4203" s="10"/>
      <c r="I4203" s="10"/>
      <c r="J4203" s="10"/>
      <c r="K4203" s="11"/>
      <c r="L4203" s="11"/>
      <c r="M4203" s="12"/>
      <c r="N4203" s="12"/>
      <c r="O4203" s="12"/>
      <c r="P4203" s="12"/>
      <c r="Q4203" s="12"/>
      <c r="R4203" s="12"/>
      <c r="S4203" s="12"/>
      <c r="T4203" s="12"/>
      <c r="U4203" s="12"/>
      <c r="V4203" s="12"/>
      <c r="W4203" s="12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2"/>
      <c r="AS4203" s="12"/>
      <c r="AT4203" s="12"/>
      <c r="AU4203" s="12"/>
      <c r="AV4203" s="12"/>
      <c r="AW4203" s="12"/>
      <c r="AX4203" s="12"/>
      <c r="AY4203" s="12"/>
      <c r="AZ4203" s="12"/>
      <c r="BA4203" s="12"/>
      <c r="BB4203" s="12"/>
      <c r="BC4203" s="12"/>
      <c r="BD4203" s="12"/>
      <c r="BE4203" s="12"/>
      <c r="BF4203" s="12"/>
      <c r="BG4203" s="12"/>
      <c r="BH4203" s="12"/>
      <c r="BI4203" s="12"/>
      <c r="BJ4203" s="13"/>
      <c r="BK4203" s="13"/>
      <c r="BL4203" s="13"/>
      <c r="BM4203" s="13"/>
      <c r="BN4203" s="13"/>
    </row>
    <row r="4204" spans="1:66" x14ac:dyDescent="0.25">
      <c r="A4204" s="10"/>
      <c r="B4204" s="10"/>
      <c r="C4204" s="10"/>
      <c r="D4204" s="18"/>
      <c r="E4204" s="10"/>
      <c r="F4204" s="10"/>
      <c r="G4204" s="10"/>
      <c r="H4204" s="10"/>
      <c r="I4204" s="10"/>
      <c r="J4204" s="10"/>
      <c r="K4204" s="11"/>
      <c r="L4204" s="11"/>
      <c r="M4204" s="12"/>
      <c r="N4204" s="12"/>
      <c r="O4204" s="12"/>
      <c r="P4204" s="12"/>
      <c r="Q4204" s="12"/>
      <c r="R4204" s="12"/>
      <c r="S4204" s="12"/>
      <c r="T4204" s="12"/>
      <c r="U4204" s="12"/>
      <c r="V4204" s="12"/>
      <c r="W4204" s="12"/>
      <c r="X4204" s="12"/>
      <c r="Y4204" s="12"/>
      <c r="Z4204" s="12"/>
      <c r="AA4204" s="12"/>
      <c r="AB4204" s="12"/>
      <c r="AC4204" s="12"/>
      <c r="AD4204" s="12"/>
      <c r="AE4204" s="12"/>
      <c r="AF4204" s="12"/>
      <c r="AG4204" s="12"/>
      <c r="AH4204" s="12"/>
      <c r="AI4204" s="12"/>
      <c r="AJ4204" s="12"/>
      <c r="AK4204" s="12"/>
      <c r="AL4204" s="12"/>
      <c r="AM4204" s="12"/>
      <c r="AN4204" s="12"/>
      <c r="AO4204" s="12"/>
      <c r="AP4204" s="12"/>
      <c r="AQ4204" s="12"/>
      <c r="AR4204" s="12"/>
      <c r="AS4204" s="12"/>
      <c r="AT4204" s="12"/>
      <c r="AU4204" s="12"/>
      <c r="AV4204" s="12"/>
      <c r="AW4204" s="12"/>
      <c r="AX4204" s="12"/>
      <c r="AY4204" s="12"/>
      <c r="AZ4204" s="12"/>
      <c r="BA4204" s="12"/>
      <c r="BB4204" s="12"/>
      <c r="BC4204" s="12"/>
      <c r="BD4204" s="12"/>
      <c r="BE4204" s="12"/>
      <c r="BF4204" s="12"/>
      <c r="BG4204" s="12"/>
      <c r="BH4204" s="12"/>
      <c r="BI4204" s="12"/>
      <c r="BJ4204" s="13"/>
      <c r="BK4204" s="13"/>
      <c r="BL4204" s="13"/>
      <c r="BM4204" s="13"/>
      <c r="BN4204" s="13"/>
    </row>
    <row r="4205" spans="1:66" x14ac:dyDescent="0.25">
      <c r="A4205" s="10"/>
      <c r="B4205" s="10"/>
      <c r="C4205" s="10"/>
      <c r="D4205" s="18"/>
      <c r="E4205" s="10"/>
      <c r="F4205" s="10"/>
      <c r="G4205" s="10"/>
      <c r="H4205" s="10"/>
      <c r="I4205" s="10"/>
      <c r="J4205" s="10"/>
      <c r="K4205" s="11"/>
      <c r="L4205" s="11"/>
      <c r="M4205" s="12"/>
      <c r="N4205" s="12"/>
      <c r="O4205" s="12"/>
      <c r="P4205" s="12"/>
      <c r="Q4205" s="12"/>
      <c r="R4205" s="12"/>
      <c r="S4205" s="12"/>
      <c r="T4205" s="12"/>
      <c r="U4205" s="12"/>
      <c r="V4205" s="12"/>
      <c r="W4205" s="12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2"/>
      <c r="AS4205" s="12"/>
      <c r="AT4205" s="12"/>
      <c r="AU4205" s="12"/>
      <c r="AV4205" s="12"/>
      <c r="AW4205" s="12"/>
      <c r="AX4205" s="12"/>
      <c r="AY4205" s="12"/>
      <c r="AZ4205" s="12"/>
      <c r="BA4205" s="12"/>
      <c r="BB4205" s="12"/>
      <c r="BC4205" s="12"/>
      <c r="BD4205" s="12"/>
      <c r="BE4205" s="12"/>
      <c r="BF4205" s="12"/>
      <c r="BG4205" s="12"/>
      <c r="BH4205" s="12"/>
      <c r="BI4205" s="12"/>
      <c r="BJ4205" s="13"/>
      <c r="BK4205" s="13"/>
      <c r="BL4205" s="13"/>
      <c r="BM4205" s="13"/>
      <c r="BN4205" s="13"/>
    </row>
    <row r="4206" spans="1:66" x14ac:dyDescent="0.25">
      <c r="A4206" s="10"/>
      <c r="B4206" s="10"/>
      <c r="C4206" s="10"/>
      <c r="D4206" s="18"/>
      <c r="E4206" s="10"/>
      <c r="F4206" s="10"/>
      <c r="G4206" s="10"/>
      <c r="H4206" s="10"/>
      <c r="I4206" s="10"/>
      <c r="J4206" s="10"/>
      <c r="K4206" s="11"/>
      <c r="L4206" s="11"/>
      <c r="M4206" s="12"/>
      <c r="N4206" s="12"/>
      <c r="O4206" s="12"/>
      <c r="P4206" s="12"/>
      <c r="Q4206" s="12"/>
      <c r="R4206" s="12"/>
      <c r="S4206" s="12"/>
      <c r="T4206" s="12"/>
      <c r="U4206" s="12"/>
      <c r="V4206" s="12"/>
      <c r="W4206" s="12"/>
      <c r="X4206" s="12"/>
      <c r="Y4206" s="12"/>
      <c r="Z4206" s="12"/>
      <c r="AA4206" s="12"/>
      <c r="AB4206" s="12"/>
      <c r="AC4206" s="12"/>
      <c r="AD4206" s="12"/>
      <c r="AE4206" s="12"/>
      <c r="AF4206" s="12"/>
      <c r="AG4206" s="12"/>
      <c r="AH4206" s="12"/>
      <c r="AI4206" s="12"/>
      <c r="AJ4206" s="12"/>
      <c r="AK4206" s="12"/>
      <c r="AL4206" s="12"/>
      <c r="AM4206" s="12"/>
      <c r="AN4206" s="12"/>
      <c r="AO4206" s="12"/>
      <c r="AP4206" s="12"/>
      <c r="AQ4206" s="12"/>
      <c r="AR4206" s="12"/>
      <c r="AS4206" s="12"/>
      <c r="AT4206" s="12"/>
      <c r="AU4206" s="12"/>
      <c r="AV4206" s="12"/>
      <c r="AW4206" s="12"/>
      <c r="AX4206" s="12"/>
      <c r="AY4206" s="12"/>
      <c r="AZ4206" s="12"/>
      <c r="BA4206" s="12"/>
      <c r="BB4206" s="12"/>
      <c r="BC4206" s="12"/>
      <c r="BD4206" s="12"/>
      <c r="BE4206" s="12"/>
      <c r="BF4206" s="12"/>
      <c r="BG4206" s="12"/>
      <c r="BH4206" s="12"/>
      <c r="BI4206" s="12"/>
      <c r="BJ4206" s="13"/>
      <c r="BK4206" s="13"/>
      <c r="BL4206" s="13"/>
      <c r="BM4206" s="13"/>
      <c r="BN4206" s="13"/>
    </row>
    <row r="4207" spans="1:66" x14ac:dyDescent="0.25">
      <c r="A4207" s="10"/>
      <c r="B4207" s="10"/>
      <c r="C4207" s="10"/>
      <c r="D4207" s="18"/>
      <c r="E4207" s="10"/>
      <c r="F4207" s="10"/>
      <c r="G4207" s="10"/>
      <c r="H4207" s="10"/>
      <c r="I4207" s="10"/>
      <c r="J4207" s="10"/>
      <c r="K4207" s="11"/>
      <c r="L4207" s="11"/>
      <c r="M4207" s="12"/>
      <c r="N4207" s="12"/>
      <c r="O4207" s="12"/>
      <c r="P4207" s="12"/>
      <c r="Q4207" s="12"/>
      <c r="R4207" s="12"/>
      <c r="S4207" s="12"/>
      <c r="T4207" s="12"/>
      <c r="U4207" s="12"/>
      <c r="V4207" s="12"/>
      <c r="W4207" s="12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2"/>
      <c r="AS4207" s="12"/>
      <c r="AT4207" s="12"/>
      <c r="AU4207" s="12"/>
      <c r="AV4207" s="12"/>
      <c r="AW4207" s="12"/>
      <c r="AX4207" s="12"/>
      <c r="AY4207" s="12"/>
      <c r="AZ4207" s="12"/>
      <c r="BA4207" s="12"/>
      <c r="BB4207" s="12"/>
      <c r="BC4207" s="12"/>
      <c r="BD4207" s="12"/>
      <c r="BE4207" s="12"/>
      <c r="BF4207" s="12"/>
      <c r="BG4207" s="12"/>
      <c r="BH4207" s="12"/>
      <c r="BI4207" s="12"/>
      <c r="BJ4207" s="13"/>
      <c r="BK4207" s="13"/>
      <c r="BL4207" s="13"/>
      <c r="BM4207" s="13"/>
      <c r="BN4207" s="13"/>
    </row>
    <row r="4208" spans="1:66" x14ac:dyDescent="0.25">
      <c r="A4208" s="10"/>
      <c r="B4208" s="10"/>
      <c r="C4208" s="10"/>
      <c r="D4208" s="18"/>
      <c r="E4208" s="10"/>
      <c r="F4208" s="10"/>
      <c r="G4208" s="10"/>
      <c r="H4208" s="10"/>
      <c r="I4208" s="10"/>
      <c r="J4208" s="10"/>
      <c r="K4208" s="11"/>
      <c r="L4208" s="11"/>
      <c r="M4208" s="12"/>
      <c r="N4208" s="12"/>
      <c r="O4208" s="12"/>
      <c r="P4208" s="12"/>
      <c r="Q4208" s="12"/>
      <c r="R4208" s="12"/>
      <c r="S4208" s="12"/>
      <c r="T4208" s="12"/>
      <c r="U4208" s="12"/>
      <c r="V4208" s="12"/>
      <c r="W4208" s="12"/>
      <c r="X4208" s="12"/>
      <c r="Y4208" s="12"/>
      <c r="Z4208" s="12"/>
      <c r="AA4208" s="12"/>
      <c r="AB4208" s="12"/>
      <c r="AC4208" s="12"/>
      <c r="AD4208" s="12"/>
      <c r="AE4208" s="12"/>
      <c r="AF4208" s="12"/>
      <c r="AG4208" s="12"/>
      <c r="AH4208" s="12"/>
      <c r="AI4208" s="12"/>
      <c r="AJ4208" s="12"/>
      <c r="AK4208" s="12"/>
      <c r="AL4208" s="12"/>
      <c r="AM4208" s="12"/>
      <c r="AN4208" s="12"/>
      <c r="AO4208" s="12"/>
      <c r="AP4208" s="12"/>
      <c r="AQ4208" s="12"/>
      <c r="AR4208" s="12"/>
      <c r="AS4208" s="12"/>
      <c r="AT4208" s="12"/>
      <c r="AU4208" s="12"/>
      <c r="AV4208" s="12"/>
      <c r="AW4208" s="12"/>
      <c r="AX4208" s="12"/>
      <c r="AY4208" s="12"/>
      <c r="AZ4208" s="12"/>
      <c r="BA4208" s="12"/>
      <c r="BB4208" s="12"/>
      <c r="BC4208" s="12"/>
      <c r="BD4208" s="12"/>
      <c r="BE4208" s="12"/>
      <c r="BF4208" s="12"/>
      <c r="BG4208" s="12"/>
      <c r="BH4208" s="12"/>
      <c r="BI4208" s="12"/>
      <c r="BJ4208" s="13"/>
      <c r="BK4208" s="13"/>
      <c r="BL4208" s="13"/>
      <c r="BM4208" s="13"/>
      <c r="BN4208" s="13"/>
    </row>
    <row r="4209" spans="1:66" x14ac:dyDescent="0.25">
      <c r="A4209" s="10"/>
      <c r="B4209" s="10"/>
      <c r="C4209" s="10"/>
      <c r="D4209" s="18"/>
      <c r="E4209" s="10"/>
      <c r="F4209" s="10"/>
      <c r="G4209" s="10"/>
      <c r="H4209" s="10"/>
      <c r="I4209" s="10"/>
      <c r="J4209" s="10"/>
      <c r="K4209" s="11"/>
      <c r="L4209" s="11"/>
      <c r="M4209" s="12"/>
      <c r="N4209" s="12"/>
      <c r="O4209" s="12"/>
      <c r="P4209" s="12"/>
      <c r="Q4209" s="12"/>
      <c r="R4209" s="12"/>
      <c r="S4209" s="12"/>
      <c r="T4209" s="12"/>
      <c r="U4209" s="12"/>
      <c r="V4209" s="12"/>
      <c r="W4209" s="12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2"/>
      <c r="AS4209" s="12"/>
      <c r="AT4209" s="12"/>
      <c r="AU4209" s="12"/>
      <c r="AV4209" s="12"/>
      <c r="AW4209" s="12"/>
      <c r="AX4209" s="12"/>
      <c r="AY4209" s="12"/>
      <c r="AZ4209" s="12"/>
      <c r="BA4209" s="12"/>
      <c r="BB4209" s="12"/>
      <c r="BC4209" s="12"/>
      <c r="BD4209" s="12"/>
      <c r="BE4209" s="12"/>
      <c r="BF4209" s="12"/>
      <c r="BG4209" s="12"/>
      <c r="BH4209" s="12"/>
      <c r="BI4209" s="12"/>
      <c r="BJ4209" s="13"/>
      <c r="BK4209" s="13"/>
      <c r="BL4209" s="13"/>
      <c r="BM4209" s="13"/>
      <c r="BN4209" s="13"/>
    </row>
    <row r="4210" spans="1:66" x14ac:dyDescent="0.25">
      <c r="A4210" s="10"/>
      <c r="B4210" s="10"/>
      <c r="C4210" s="10"/>
      <c r="D4210" s="18"/>
      <c r="E4210" s="10"/>
      <c r="F4210" s="10"/>
      <c r="G4210" s="10"/>
      <c r="H4210" s="10"/>
      <c r="I4210" s="10"/>
      <c r="J4210" s="10"/>
      <c r="K4210" s="11"/>
      <c r="L4210" s="11"/>
      <c r="M4210" s="12"/>
      <c r="N4210" s="12"/>
      <c r="O4210" s="12"/>
      <c r="P4210" s="12"/>
      <c r="Q4210" s="12"/>
      <c r="R4210" s="12"/>
      <c r="S4210" s="12"/>
      <c r="T4210" s="12"/>
      <c r="U4210" s="12"/>
      <c r="V4210" s="12"/>
      <c r="W4210" s="12"/>
      <c r="X4210" s="12"/>
      <c r="Y4210" s="12"/>
      <c r="Z4210" s="12"/>
      <c r="AA4210" s="12"/>
      <c r="AB4210" s="12"/>
      <c r="AC4210" s="12"/>
      <c r="AD4210" s="12"/>
      <c r="AE4210" s="12"/>
      <c r="AF4210" s="12"/>
      <c r="AG4210" s="12"/>
      <c r="AH4210" s="12"/>
      <c r="AI4210" s="12"/>
      <c r="AJ4210" s="12"/>
      <c r="AK4210" s="12"/>
      <c r="AL4210" s="12"/>
      <c r="AM4210" s="12"/>
      <c r="AN4210" s="12"/>
      <c r="AO4210" s="12"/>
      <c r="AP4210" s="12"/>
      <c r="AQ4210" s="12"/>
      <c r="AR4210" s="12"/>
      <c r="AS4210" s="12"/>
      <c r="AT4210" s="12"/>
      <c r="AU4210" s="12"/>
      <c r="AV4210" s="12"/>
      <c r="AW4210" s="12"/>
      <c r="AX4210" s="12"/>
      <c r="AY4210" s="12"/>
      <c r="AZ4210" s="12"/>
      <c r="BA4210" s="12"/>
      <c r="BB4210" s="12"/>
      <c r="BC4210" s="12"/>
      <c r="BD4210" s="12"/>
      <c r="BE4210" s="12"/>
      <c r="BF4210" s="12"/>
      <c r="BG4210" s="12"/>
      <c r="BH4210" s="12"/>
      <c r="BI4210" s="12"/>
      <c r="BJ4210" s="13"/>
      <c r="BK4210" s="13"/>
      <c r="BL4210" s="13"/>
      <c r="BM4210" s="13"/>
      <c r="BN4210" s="13"/>
    </row>
    <row r="4211" spans="1:66" x14ac:dyDescent="0.25">
      <c r="A4211" s="10"/>
      <c r="B4211" s="10"/>
      <c r="C4211" s="10"/>
      <c r="D4211" s="18"/>
      <c r="E4211" s="10"/>
      <c r="F4211" s="10"/>
      <c r="G4211" s="10"/>
      <c r="H4211" s="10"/>
      <c r="I4211" s="10"/>
      <c r="J4211" s="10"/>
      <c r="K4211" s="11"/>
      <c r="L4211" s="11"/>
      <c r="M4211" s="12"/>
      <c r="N4211" s="12"/>
      <c r="O4211" s="12"/>
      <c r="P4211" s="12"/>
      <c r="Q4211" s="12"/>
      <c r="R4211" s="12"/>
      <c r="S4211" s="12"/>
      <c r="T4211" s="12"/>
      <c r="U4211" s="12"/>
      <c r="V4211" s="12"/>
      <c r="W4211" s="12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2"/>
      <c r="AS4211" s="12"/>
      <c r="AT4211" s="12"/>
      <c r="AU4211" s="12"/>
      <c r="AV4211" s="12"/>
      <c r="AW4211" s="12"/>
      <c r="AX4211" s="12"/>
      <c r="AY4211" s="12"/>
      <c r="AZ4211" s="12"/>
      <c r="BA4211" s="12"/>
      <c r="BB4211" s="12"/>
      <c r="BC4211" s="12"/>
      <c r="BD4211" s="12"/>
      <c r="BE4211" s="12"/>
      <c r="BF4211" s="12"/>
      <c r="BG4211" s="12"/>
      <c r="BH4211" s="12"/>
      <c r="BI4211" s="12"/>
      <c r="BJ4211" s="13"/>
      <c r="BK4211" s="13"/>
      <c r="BL4211" s="13"/>
      <c r="BM4211" s="13"/>
      <c r="BN4211" s="13"/>
    </row>
    <row r="4212" spans="1:66" x14ac:dyDescent="0.25">
      <c r="A4212" s="10"/>
      <c r="B4212" s="10"/>
      <c r="C4212" s="10"/>
      <c r="D4212" s="18"/>
      <c r="E4212" s="10"/>
      <c r="F4212" s="10"/>
      <c r="G4212" s="10"/>
      <c r="H4212" s="10"/>
      <c r="I4212" s="10"/>
      <c r="J4212" s="10"/>
      <c r="K4212" s="11"/>
      <c r="L4212" s="11"/>
      <c r="M4212" s="12"/>
      <c r="N4212" s="12"/>
      <c r="O4212" s="12"/>
      <c r="P4212" s="12"/>
      <c r="Q4212" s="12"/>
      <c r="R4212" s="12"/>
      <c r="S4212" s="12"/>
      <c r="T4212" s="12"/>
      <c r="U4212" s="12"/>
      <c r="V4212" s="12"/>
      <c r="W4212" s="12"/>
      <c r="X4212" s="12"/>
      <c r="Y4212" s="12"/>
      <c r="Z4212" s="12"/>
      <c r="AA4212" s="12"/>
      <c r="AB4212" s="12"/>
      <c r="AC4212" s="12"/>
      <c r="AD4212" s="12"/>
      <c r="AE4212" s="12"/>
      <c r="AF4212" s="12"/>
      <c r="AG4212" s="12"/>
      <c r="AH4212" s="12"/>
      <c r="AI4212" s="12"/>
      <c r="AJ4212" s="12"/>
      <c r="AK4212" s="12"/>
      <c r="AL4212" s="12"/>
      <c r="AM4212" s="12"/>
      <c r="AN4212" s="12"/>
      <c r="AO4212" s="12"/>
      <c r="AP4212" s="12"/>
      <c r="AQ4212" s="12"/>
      <c r="AR4212" s="12"/>
      <c r="AS4212" s="12"/>
      <c r="AT4212" s="12"/>
      <c r="AU4212" s="12"/>
      <c r="AV4212" s="12"/>
      <c r="AW4212" s="12"/>
      <c r="AX4212" s="12"/>
      <c r="AY4212" s="12"/>
      <c r="AZ4212" s="12"/>
      <c r="BA4212" s="12"/>
      <c r="BB4212" s="12"/>
      <c r="BC4212" s="12"/>
      <c r="BD4212" s="12"/>
      <c r="BE4212" s="12"/>
      <c r="BF4212" s="12"/>
      <c r="BG4212" s="12"/>
      <c r="BH4212" s="12"/>
      <c r="BI4212" s="12"/>
      <c r="BJ4212" s="13"/>
      <c r="BK4212" s="13"/>
      <c r="BL4212" s="13"/>
      <c r="BM4212" s="13"/>
      <c r="BN4212" s="13"/>
    </row>
    <row r="4213" spans="1:66" x14ac:dyDescent="0.25">
      <c r="A4213" s="10"/>
      <c r="B4213" s="10"/>
      <c r="C4213" s="10"/>
      <c r="D4213" s="18"/>
      <c r="E4213" s="10"/>
      <c r="F4213" s="10"/>
      <c r="G4213" s="10"/>
      <c r="H4213" s="10"/>
      <c r="I4213" s="10"/>
      <c r="J4213" s="10"/>
      <c r="K4213" s="11"/>
      <c r="L4213" s="11"/>
      <c r="M4213" s="12"/>
      <c r="N4213" s="12"/>
      <c r="O4213" s="12"/>
      <c r="P4213" s="12"/>
      <c r="Q4213" s="12"/>
      <c r="R4213" s="12"/>
      <c r="S4213" s="12"/>
      <c r="T4213" s="12"/>
      <c r="U4213" s="12"/>
      <c r="V4213" s="12"/>
      <c r="W4213" s="12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2"/>
      <c r="AS4213" s="12"/>
      <c r="AT4213" s="12"/>
      <c r="AU4213" s="12"/>
      <c r="AV4213" s="12"/>
      <c r="AW4213" s="12"/>
      <c r="AX4213" s="12"/>
      <c r="AY4213" s="12"/>
      <c r="AZ4213" s="12"/>
      <c r="BA4213" s="12"/>
      <c r="BB4213" s="12"/>
      <c r="BC4213" s="12"/>
      <c r="BD4213" s="12"/>
      <c r="BE4213" s="12"/>
      <c r="BF4213" s="12"/>
      <c r="BG4213" s="12"/>
      <c r="BH4213" s="12"/>
      <c r="BI4213" s="12"/>
      <c r="BJ4213" s="13"/>
      <c r="BK4213" s="13"/>
      <c r="BL4213" s="13"/>
      <c r="BM4213" s="13"/>
      <c r="BN4213" s="13"/>
    </row>
    <row r="4214" spans="1:66" x14ac:dyDescent="0.25">
      <c r="A4214" s="10"/>
      <c r="B4214" s="10"/>
      <c r="C4214" s="10"/>
      <c r="D4214" s="18"/>
      <c r="E4214" s="10"/>
      <c r="F4214" s="10"/>
      <c r="G4214" s="10"/>
      <c r="H4214" s="10"/>
      <c r="I4214" s="10"/>
      <c r="J4214" s="10"/>
      <c r="K4214" s="11"/>
      <c r="L4214" s="11"/>
      <c r="M4214" s="12"/>
      <c r="N4214" s="12"/>
      <c r="O4214" s="12"/>
      <c r="P4214" s="12"/>
      <c r="Q4214" s="12"/>
      <c r="R4214" s="12"/>
      <c r="S4214" s="12"/>
      <c r="T4214" s="12"/>
      <c r="U4214" s="12"/>
      <c r="V4214" s="12"/>
      <c r="W4214" s="12"/>
      <c r="X4214" s="12"/>
      <c r="Y4214" s="12"/>
      <c r="Z4214" s="12"/>
      <c r="AA4214" s="12"/>
      <c r="AB4214" s="12"/>
      <c r="AC4214" s="12"/>
      <c r="AD4214" s="12"/>
      <c r="AE4214" s="12"/>
      <c r="AF4214" s="12"/>
      <c r="AG4214" s="12"/>
      <c r="AH4214" s="12"/>
      <c r="AI4214" s="12"/>
      <c r="AJ4214" s="12"/>
      <c r="AK4214" s="12"/>
      <c r="AL4214" s="12"/>
      <c r="AM4214" s="12"/>
      <c r="AN4214" s="12"/>
      <c r="AO4214" s="12"/>
      <c r="AP4214" s="12"/>
      <c r="AQ4214" s="12"/>
      <c r="AR4214" s="12"/>
      <c r="AS4214" s="12"/>
      <c r="AT4214" s="12"/>
      <c r="AU4214" s="12"/>
      <c r="AV4214" s="12"/>
      <c r="AW4214" s="12"/>
      <c r="AX4214" s="12"/>
      <c r="AY4214" s="12"/>
      <c r="AZ4214" s="12"/>
      <c r="BA4214" s="12"/>
      <c r="BB4214" s="12"/>
      <c r="BC4214" s="12"/>
      <c r="BD4214" s="12"/>
      <c r="BE4214" s="12"/>
      <c r="BF4214" s="12"/>
      <c r="BG4214" s="12"/>
      <c r="BH4214" s="12"/>
      <c r="BI4214" s="12"/>
      <c r="BJ4214" s="13"/>
      <c r="BK4214" s="13"/>
      <c r="BL4214" s="13"/>
      <c r="BM4214" s="13"/>
      <c r="BN4214" s="13"/>
    </row>
    <row r="4215" spans="1:66" x14ac:dyDescent="0.25">
      <c r="A4215" s="10"/>
      <c r="B4215" s="10"/>
      <c r="C4215" s="10"/>
      <c r="D4215" s="18"/>
      <c r="E4215" s="10"/>
      <c r="F4215" s="10"/>
      <c r="G4215" s="10"/>
      <c r="H4215" s="10"/>
      <c r="I4215" s="10"/>
      <c r="J4215" s="10"/>
      <c r="K4215" s="11"/>
      <c r="L4215" s="11"/>
      <c r="M4215" s="12"/>
      <c r="N4215" s="12"/>
      <c r="O4215" s="12"/>
      <c r="P4215" s="12"/>
      <c r="Q4215" s="12"/>
      <c r="R4215" s="12"/>
      <c r="S4215" s="12"/>
      <c r="T4215" s="12"/>
      <c r="U4215" s="12"/>
      <c r="V4215" s="12"/>
      <c r="W4215" s="12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2"/>
      <c r="AS4215" s="12"/>
      <c r="AT4215" s="12"/>
      <c r="AU4215" s="12"/>
      <c r="AV4215" s="12"/>
      <c r="AW4215" s="12"/>
      <c r="AX4215" s="12"/>
      <c r="AY4215" s="12"/>
      <c r="AZ4215" s="12"/>
      <c r="BA4215" s="12"/>
      <c r="BB4215" s="12"/>
      <c r="BC4215" s="12"/>
      <c r="BD4215" s="12"/>
      <c r="BE4215" s="12"/>
      <c r="BF4215" s="12"/>
      <c r="BG4215" s="12"/>
      <c r="BH4215" s="12"/>
      <c r="BI4215" s="12"/>
      <c r="BJ4215" s="13"/>
      <c r="BK4215" s="13"/>
      <c r="BL4215" s="13"/>
      <c r="BM4215" s="13"/>
      <c r="BN4215" s="13"/>
    </row>
    <row r="4216" spans="1:66" x14ac:dyDescent="0.25">
      <c r="A4216" s="10"/>
      <c r="B4216" s="10"/>
      <c r="C4216" s="10"/>
      <c r="D4216" s="18"/>
      <c r="E4216" s="10"/>
      <c r="F4216" s="10"/>
      <c r="G4216" s="10"/>
      <c r="H4216" s="10"/>
      <c r="I4216" s="10"/>
      <c r="J4216" s="10"/>
      <c r="K4216" s="11"/>
      <c r="L4216" s="11"/>
      <c r="M4216" s="12"/>
      <c r="N4216" s="12"/>
      <c r="O4216" s="12"/>
      <c r="P4216" s="12"/>
      <c r="Q4216" s="12"/>
      <c r="R4216" s="12"/>
      <c r="S4216" s="12"/>
      <c r="T4216" s="12"/>
      <c r="U4216" s="12"/>
      <c r="V4216" s="12"/>
      <c r="W4216" s="12"/>
      <c r="X4216" s="12"/>
      <c r="Y4216" s="12"/>
      <c r="Z4216" s="12"/>
      <c r="AA4216" s="12"/>
      <c r="AB4216" s="12"/>
      <c r="AC4216" s="12"/>
      <c r="AD4216" s="12"/>
      <c r="AE4216" s="12"/>
      <c r="AF4216" s="12"/>
      <c r="AG4216" s="12"/>
      <c r="AH4216" s="12"/>
      <c r="AI4216" s="12"/>
      <c r="AJ4216" s="12"/>
      <c r="AK4216" s="12"/>
      <c r="AL4216" s="12"/>
      <c r="AM4216" s="12"/>
      <c r="AN4216" s="12"/>
      <c r="AO4216" s="12"/>
      <c r="AP4216" s="12"/>
      <c r="AQ4216" s="12"/>
      <c r="AR4216" s="12"/>
      <c r="AS4216" s="12"/>
      <c r="AT4216" s="12"/>
      <c r="AU4216" s="12"/>
      <c r="AV4216" s="12"/>
      <c r="AW4216" s="12"/>
      <c r="AX4216" s="12"/>
      <c r="AY4216" s="12"/>
      <c r="AZ4216" s="12"/>
      <c r="BA4216" s="12"/>
      <c r="BB4216" s="12"/>
      <c r="BC4216" s="12"/>
      <c r="BD4216" s="12"/>
      <c r="BE4216" s="12"/>
      <c r="BF4216" s="12"/>
      <c r="BG4216" s="12"/>
      <c r="BH4216" s="12"/>
      <c r="BI4216" s="12"/>
      <c r="BJ4216" s="13"/>
      <c r="BK4216" s="13"/>
      <c r="BL4216" s="13"/>
      <c r="BM4216" s="13"/>
      <c r="BN4216" s="13"/>
    </row>
    <row r="4217" spans="1:66" x14ac:dyDescent="0.25">
      <c r="A4217" s="10"/>
      <c r="B4217" s="10"/>
      <c r="C4217" s="10"/>
      <c r="D4217" s="18"/>
      <c r="E4217" s="10"/>
      <c r="F4217" s="10"/>
      <c r="G4217" s="10"/>
      <c r="H4217" s="10"/>
      <c r="I4217" s="10"/>
      <c r="J4217" s="10"/>
      <c r="K4217" s="11"/>
      <c r="L4217" s="11"/>
      <c r="M4217" s="12"/>
      <c r="N4217" s="12"/>
      <c r="O4217" s="12"/>
      <c r="P4217" s="12"/>
      <c r="Q4217" s="12"/>
      <c r="R4217" s="12"/>
      <c r="S4217" s="12"/>
      <c r="T4217" s="12"/>
      <c r="U4217" s="12"/>
      <c r="V4217" s="12"/>
      <c r="W4217" s="12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2"/>
      <c r="AS4217" s="12"/>
      <c r="AT4217" s="12"/>
      <c r="AU4217" s="12"/>
      <c r="AV4217" s="12"/>
      <c r="AW4217" s="12"/>
      <c r="AX4217" s="12"/>
      <c r="AY4217" s="12"/>
      <c r="AZ4217" s="12"/>
      <c r="BA4217" s="12"/>
      <c r="BB4217" s="12"/>
      <c r="BC4217" s="12"/>
      <c r="BD4217" s="12"/>
      <c r="BE4217" s="12"/>
      <c r="BF4217" s="12"/>
      <c r="BG4217" s="12"/>
      <c r="BH4217" s="12"/>
      <c r="BI4217" s="12"/>
      <c r="BJ4217" s="13"/>
      <c r="BK4217" s="13"/>
      <c r="BL4217" s="13"/>
      <c r="BM4217" s="13"/>
      <c r="BN4217" s="13"/>
    </row>
    <row r="4218" spans="1:66" x14ac:dyDescent="0.25">
      <c r="A4218" s="10"/>
      <c r="B4218" s="10"/>
      <c r="C4218" s="10"/>
      <c r="D4218" s="18"/>
      <c r="E4218" s="10"/>
      <c r="F4218" s="10"/>
      <c r="G4218" s="10"/>
      <c r="H4218" s="10"/>
      <c r="I4218" s="10"/>
      <c r="J4218" s="10"/>
      <c r="K4218" s="11"/>
      <c r="L4218" s="11"/>
      <c r="M4218" s="12"/>
      <c r="N4218" s="12"/>
      <c r="O4218" s="12"/>
      <c r="P4218" s="12"/>
      <c r="Q4218" s="12"/>
      <c r="R4218" s="12"/>
      <c r="S4218" s="12"/>
      <c r="T4218" s="12"/>
      <c r="U4218" s="12"/>
      <c r="V4218" s="12"/>
      <c r="W4218" s="12"/>
      <c r="X4218" s="12"/>
      <c r="Y4218" s="12"/>
      <c r="Z4218" s="12"/>
      <c r="AA4218" s="12"/>
      <c r="AB4218" s="12"/>
      <c r="AC4218" s="12"/>
      <c r="AD4218" s="12"/>
      <c r="AE4218" s="12"/>
      <c r="AF4218" s="12"/>
      <c r="AG4218" s="12"/>
      <c r="AH4218" s="12"/>
      <c r="AI4218" s="12"/>
      <c r="AJ4218" s="12"/>
      <c r="AK4218" s="12"/>
      <c r="AL4218" s="12"/>
      <c r="AM4218" s="12"/>
      <c r="AN4218" s="12"/>
      <c r="AO4218" s="12"/>
      <c r="AP4218" s="12"/>
      <c r="AQ4218" s="12"/>
      <c r="AR4218" s="12"/>
      <c r="AS4218" s="12"/>
      <c r="AT4218" s="12"/>
      <c r="AU4218" s="12"/>
      <c r="AV4218" s="12"/>
      <c r="AW4218" s="12"/>
      <c r="AX4218" s="12"/>
      <c r="AY4218" s="12"/>
      <c r="AZ4218" s="12"/>
      <c r="BA4218" s="12"/>
      <c r="BB4218" s="12"/>
      <c r="BC4218" s="12"/>
      <c r="BD4218" s="12"/>
      <c r="BE4218" s="12"/>
      <c r="BF4218" s="12"/>
      <c r="BG4218" s="12"/>
      <c r="BH4218" s="12"/>
      <c r="BI4218" s="12"/>
      <c r="BJ4218" s="13"/>
      <c r="BK4218" s="13"/>
      <c r="BL4218" s="13"/>
      <c r="BM4218" s="13"/>
      <c r="BN4218" s="13"/>
    </row>
    <row r="4219" spans="1:66" x14ac:dyDescent="0.25">
      <c r="A4219" s="10"/>
      <c r="B4219" s="10"/>
      <c r="C4219" s="10"/>
      <c r="D4219" s="18"/>
      <c r="E4219" s="10"/>
      <c r="F4219" s="10"/>
      <c r="G4219" s="10"/>
      <c r="H4219" s="10"/>
      <c r="I4219" s="10"/>
      <c r="J4219" s="10"/>
      <c r="K4219" s="11"/>
      <c r="L4219" s="11"/>
      <c r="M4219" s="12"/>
      <c r="N4219" s="12"/>
      <c r="O4219" s="12"/>
      <c r="P4219" s="12"/>
      <c r="Q4219" s="12"/>
      <c r="R4219" s="12"/>
      <c r="S4219" s="12"/>
      <c r="T4219" s="12"/>
      <c r="U4219" s="12"/>
      <c r="V4219" s="12"/>
      <c r="W4219" s="12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2"/>
      <c r="AS4219" s="12"/>
      <c r="AT4219" s="12"/>
      <c r="AU4219" s="12"/>
      <c r="AV4219" s="12"/>
      <c r="AW4219" s="12"/>
      <c r="AX4219" s="12"/>
      <c r="AY4219" s="12"/>
      <c r="AZ4219" s="12"/>
      <c r="BA4219" s="12"/>
      <c r="BB4219" s="12"/>
      <c r="BC4219" s="12"/>
      <c r="BD4219" s="12"/>
      <c r="BE4219" s="12"/>
      <c r="BF4219" s="12"/>
      <c r="BG4219" s="12"/>
      <c r="BH4219" s="12"/>
      <c r="BI4219" s="12"/>
      <c r="BJ4219" s="13"/>
      <c r="BK4219" s="13"/>
      <c r="BL4219" s="13"/>
      <c r="BM4219" s="13"/>
      <c r="BN4219" s="13"/>
    </row>
    <row r="4220" spans="1:66" x14ac:dyDescent="0.25">
      <c r="A4220" s="10"/>
      <c r="B4220" s="10"/>
      <c r="C4220" s="10"/>
      <c r="D4220" s="18"/>
      <c r="E4220" s="10"/>
      <c r="F4220" s="10"/>
      <c r="G4220" s="10"/>
      <c r="H4220" s="10"/>
      <c r="I4220" s="10"/>
      <c r="J4220" s="10"/>
      <c r="K4220" s="11"/>
      <c r="L4220" s="11"/>
      <c r="M4220" s="12"/>
      <c r="N4220" s="12"/>
      <c r="O4220" s="12"/>
      <c r="P4220" s="12"/>
      <c r="Q4220" s="12"/>
      <c r="R4220" s="12"/>
      <c r="S4220" s="12"/>
      <c r="T4220" s="12"/>
      <c r="U4220" s="12"/>
      <c r="V4220" s="12"/>
      <c r="W4220" s="12"/>
      <c r="X4220" s="12"/>
      <c r="Y4220" s="12"/>
      <c r="Z4220" s="12"/>
      <c r="AA4220" s="12"/>
      <c r="AB4220" s="12"/>
      <c r="AC4220" s="12"/>
      <c r="AD4220" s="12"/>
      <c r="AE4220" s="12"/>
      <c r="AF4220" s="12"/>
      <c r="AG4220" s="12"/>
      <c r="AH4220" s="12"/>
      <c r="AI4220" s="12"/>
      <c r="AJ4220" s="12"/>
      <c r="AK4220" s="12"/>
      <c r="AL4220" s="12"/>
      <c r="AM4220" s="12"/>
      <c r="AN4220" s="12"/>
      <c r="AO4220" s="12"/>
      <c r="AP4220" s="12"/>
      <c r="AQ4220" s="12"/>
      <c r="AR4220" s="12"/>
      <c r="AS4220" s="12"/>
      <c r="AT4220" s="12"/>
      <c r="AU4220" s="12"/>
      <c r="AV4220" s="12"/>
      <c r="AW4220" s="12"/>
      <c r="AX4220" s="12"/>
      <c r="AY4220" s="12"/>
      <c r="AZ4220" s="12"/>
      <c r="BA4220" s="12"/>
      <c r="BB4220" s="12"/>
      <c r="BC4220" s="12"/>
      <c r="BD4220" s="12"/>
      <c r="BE4220" s="12"/>
      <c r="BF4220" s="12"/>
      <c r="BG4220" s="12"/>
      <c r="BH4220" s="12"/>
      <c r="BI4220" s="12"/>
      <c r="BJ4220" s="13"/>
      <c r="BK4220" s="13"/>
      <c r="BL4220" s="13"/>
      <c r="BM4220" s="13"/>
      <c r="BN4220" s="13"/>
    </row>
    <row r="4221" spans="1:66" x14ac:dyDescent="0.25">
      <c r="A4221" s="10"/>
      <c r="B4221" s="10"/>
      <c r="C4221" s="10"/>
      <c r="D4221" s="18"/>
      <c r="E4221" s="10"/>
      <c r="F4221" s="10"/>
      <c r="G4221" s="10"/>
      <c r="H4221" s="10"/>
      <c r="I4221" s="10"/>
      <c r="J4221" s="10"/>
      <c r="K4221" s="11"/>
      <c r="L4221" s="11"/>
      <c r="M4221" s="12"/>
      <c r="N4221" s="12"/>
      <c r="O4221" s="12"/>
      <c r="P4221" s="12"/>
      <c r="Q4221" s="12"/>
      <c r="R4221" s="12"/>
      <c r="S4221" s="12"/>
      <c r="T4221" s="12"/>
      <c r="U4221" s="12"/>
      <c r="V4221" s="12"/>
      <c r="W4221" s="12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2"/>
      <c r="AS4221" s="12"/>
      <c r="AT4221" s="12"/>
      <c r="AU4221" s="12"/>
      <c r="AV4221" s="12"/>
      <c r="AW4221" s="12"/>
      <c r="AX4221" s="12"/>
      <c r="AY4221" s="12"/>
      <c r="AZ4221" s="12"/>
      <c r="BA4221" s="12"/>
      <c r="BB4221" s="12"/>
      <c r="BC4221" s="12"/>
      <c r="BD4221" s="12"/>
      <c r="BE4221" s="12"/>
      <c r="BF4221" s="12"/>
      <c r="BG4221" s="12"/>
      <c r="BH4221" s="12"/>
      <c r="BI4221" s="12"/>
      <c r="BJ4221" s="13"/>
      <c r="BK4221" s="13"/>
      <c r="BL4221" s="13"/>
      <c r="BM4221" s="13"/>
      <c r="BN4221" s="13"/>
    </row>
    <row r="4222" spans="1:66" x14ac:dyDescent="0.25">
      <c r="A4222" s="10"/>
      <c r="B4222" s="10"/>
      <c r="C4222" s="10"/>
      <c r="D4222" s="18"/>
      <c r="E4222" s="10"/>
      <c r="F4222" s="10"/>
      <c r="G4222" s="10"/>
      <c r="H4222" s="10"/>
      <c r="I4222" s="10"/>
      <c r="J4222" s="10"/>
      <c r="K4222" s="11"/>
      <c r="L4222" s="11"/>
      <c r="M4222" s="12"/>
      <c r="N4222" s="12"/>
      <c r="O4222" s="12"/>
      <c r="P4222" s="12"/>
      <c r="Q4222" s="12"/>
      <c r="R4222" s="12"/>
      <c r="S4222" s="12"/>
      <c r="T4222" s="12"/>
      <c r="U4222" s="12"/>
      <c r="V4222" s="12"/>
      <c r="W4222" s="12"/>
      <c r="X4222" s="12"/>
      <c r="Y4222" s="12"/>
      <c r="Z4222" s="12"/>
      <c r="AA4222" s="12"/>
      <c r="AB4222" s="12"/>
      <c r="AC4222" s="12"/>
      <c r="AD4222" s="12"/>
      <c r="AE4222" s="12"/>
      <c r="AF4222" s="12"/>
      <c r="AG4222" s="12"/>
      <c r="AH4222" s="12"/>
      <c r="AI4222" s="12"/>
      <c r="AJ4222" s="12"/>
      <c r="AK4222" s="12"/>
      <c r="AL4222" s="12"/>
      <c r="AM4222" s="12"/>
      <c r="AN4222" s="12"/>
      <c r="AO4222" s="12"/>
      <c r="AP4222" s="12"/>
      <c r="AQ4222" s="12"/>
      <c r="AR4222" s="12"/>
      <c r="AS4222" s="12"/>
      <c r="AT4222" s="12"/>
      <c r="AU4222" s="12"/>
      <c r="AV4222" s="12"/>
      <c r="AW4222" s="12"/>
      <c r="AX4222" s="12"/>
      <c r="AY4222" s="12"/>
      <c r="AZ4222" s="12"/>
      <c r="BA4222" s="12"/>
      <c r="BB4222" s="12"/>
      <c r="BC4222" s="12"/>
      <c r="BD4222" s="12"/>
      <c r="BE4222" s="12"/>
      <c r="BF4222" s="12"/>
      <c r="BG4222" s="12"/>
      <c r="BH4222" s="12"/>
      <c r="BI4222" s="12"/>
      <c r="BJ4222" s="13"/>
      <c r="BK4222" s="13"/>
      <c r="BL4222" s="13"/>
      <c r="BM4222" s="13"/>
      <c r="BN4222" s="13"/>
    </row>
    <row r="4223" spans="1:66" x14ac:dyDescent="0.25">
      <c r="A4223" s="10"/>
      <c r="B4223" s="10"/>
      <c r="C4223" s="10"/>
      <c r="D4223" s="18"/>
      <c r="E4223" s="10"/>
      <c r="F4223" s="10"/>
      <c r="G4223" s="10"/>
      <c r="H4223" s="10"/>
      <c r="I4223" s="10"/>
      <c r="J4223" s="10"/>
      <c r="K4223" s="11"/>
      <c r="L4223" s="11"/>
      <c r="M4223" s="12"/>
      <c r="N4223" s="12"/>
      <c r="O4223" s="12"/>
      <c r="P4223" s="12"/>
      <c r="Q4223" s="12"/>
      <c r="R4223" s="12"/>
      <c r="S4223" s="12"/>
      <c r="T4223" s="12"/>
      <c r="U4223" s="12"/>
      <c r="V4223" s="12"/>
      <c r="W4223" s="12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2"/>
      <c r="AS4223" s="12"/>
      <c r="AT4223" s="12"/>
      <c r="AU4223" s="12"/>
      <c r="AV4223" s="12"/>
      <c r="AW4223" s="12"/>
      <c r="AX4223" s="12"/>
      <c r="AY4223" s="12"/>
      <c r="AZ4223" s="12"/>
      <c r="BA4223" s="12"/>
      <c r="BB4223" s="12"/>
      <c r="BC4223" s="12"/>
      <c r="BD4223" s="12"/>
      <c r="BE4223" s="12"/>
      <c r="BF4223" s="12"/>
      <c r="BG4223" s="12"/>
      <c r="BH4223" s="12"/>
      <c r="BI4223" s="12"/>
      <c r="BJ4223" s="13"/>
      <c r="BK4223" s="13"/>
      <c r="BL4223" s="13"/>
      <c r="BM4223" s="13"/>
      <c r="BN4223" s="13"/>
    </row>
    <row r="4224" spans="1:66" x14ac:dyDescent="0.25">
      <c r="A4224" s="10"/>
      <c r="B4224" s="10"/>
      <c r="C4224" s="10"/>
      <c r="D4224" s="18"/>
      <c r="E4224" s="10"/>
      <c r="F4224" s="10"/>
      <c r="G4224" s="10"/>
      <c r="H4224" s="10"/>
      <c r="I4224" s="10"/>
      <c r="J4224" s="10"/>
      <c r="K4224" s="11"/>
      <c r="L4224" s="11"/>
      <c r="M4224" s="12"/>
      <c r="N4224" s="12"/>
      <c r="O4224" s="12"/>
      <c r="P4224" s="12"/>
      <c r="Q4224" s="12"/>
      <c r="R4224" s="12"/>
      <c r="S4224" s="12"/>
      <c r="T4224" s="12"/>
      <c r="U4224" s="12"/>
      <c r="V4224" s="12"/>
      <c r="W4224" s="12"/>
      <c r="X4224" s="12"/>
      <c r="Y4224" s="12"/>
      <c r="Z4224" s="12"/>
      <c r="AA4224" s="12"/>
      <c r="AB4224" s="12"/>
      <c r="AC4224" s="12"/>
      <c r="AD4224" s="12"/>
      <c r="AE4224" s="12"/>
      <c r="AF4224" s="12"/>
      <c r="AG4224" s="12"/>
      <c r="AH4224" s="12"/>
      <c r="AI4224" s="12"/>
      <c r="AJ4224" s="12"/>
      <c r="AK4224" s="12"/>
      <c r="AL4224" s="12"/>
      <c r="AM4224" s="12"/>
      <c r="AN4224" s="12"/>
      <c r="AO4224" s="12"/>
      <c r="AP4224" s="12"/>
      <c r="AQ4224" s="12"/>
      <c r="AR4224" s="12"/>
      <c r="AS4224" s="12"/>
      <c r="AT4224" s="12"/>
      <c r="AU4224" s="12"/>
      <c r="AV4224" s="12"/>
      <c r="AW4224" s="12"/>
      <c r="AX4224" s="12"/>
      <c r="AY4224" s="12"/>
      <c r="AZ4224" s="12"/>
      <c r="BA4224" s="12"/>
      <c r="BB4224" s="12"/>
      <c r="BC4224" s="12"/>
      <c r="BD4224" s="12"/>
      <c r="BE4224" s="12"/>
      <c r="BF4224" s="12"/>
      <c r="BG4224" s="12"/>
      <c r="BH4224" s="12"/>
      <c r="BI4224" s="12"/>
      <c r="BJ4224" s="13"/>
      <c r="BK4224" s="13"/>
      <c r="BL4224" s="13"/>
      <c r="BM4224" s="13"/>
      <c r="BN4224" s="13"/>
    </row>
    <row r="4225" spans="1:66" x14ac:dyDescent="0.25">
      <c r="A4225" s="10"/>
      <c r="B4225" s="10"/>
      <c r="C4225" s="10"/>
      <c r="D4225" s="18"/>
      <c r="E4225" s="10"/>
      <c r="F4225" s="10"/>
      <c r="G4225" s="10"/>
      <c r="H4225" s="10"/>
      <c r="I4225" s="10"/>
      <c r="J4225" s="10"/>
      <c r="K4225" s="11"/>
      <c r="L4225" s="11"/>
      <c r="M4225" s="12"/>
      <c r="N4225" s="12"/>
      <c r="O4225" s="12"/>
      <c r="P4225" s="12"/>
      <c r="Q4225" s="12"/>
      <c r="R4225" s="12"/>
      <c r="S4225" s="12"/>
      <c r="T4225" s="12"/>
      <c r="U4225" s="12"/>
      <c r="V4225" s="12"/>
      <c r="W4225" s="12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2"/>
      <c r="AS4225" s="12"/>
      <c r="AT4225" s="12"/>
      <c r="AU4225" s="12"/>
      <c r="AV4225" s="12"/>
      <c r="AW4225" s="12"/>
      <c r="AX4225" s="12"/>
      <c r="AY4225" s="12"/>
      <c r="AZ4225" s="12"/>
      <c r="BA4225" s="12"/>
      <c r="BB4225" s="12"/>
      <c r="BC4225" s="12"/>
      <c r="BD4225" s="12"/>
      <c r="BE4225" s="12"/>
      <c r="BF4225" s="12"/>
      <c r="BG4225" s="12"/>
      <c r="BH4225" s="12"/>
      <c r="BI4225" s="12"/>
      <c r="BJ4225" s="13"/>
      <c r="BK4225" s="13"/>
      <c r="BL4225" s="13"/>
      <c r="BM4225" s="13"/>
      <c r="BN4225" s="13"/>
    </row>
    <row r="4226" spans="1:66" x14ac:dyDescent="0.25">
      <c r="A4226" s="10"/>
      <c r="B4226" s="10"/>
      <c r="C4226" s="10"/>
      <c r="D4226" s="18"/>
      <c r="E4226" s="10"/>
      <c r="F4226" s="10"/>
      <c r="G4226" s="10"/>
      <c r="H4226" s="10"/>
      <c r="I4226" s="10"/>
      <c r="J4226" s="10"/>
      <c r="K4226" s="11"/>
      <c r="L4226" s="11"/>
      <c r="M4226" s="12"/>
      <c r="N4226" s="12"/>
      <c r="O4226" s="12"/>
      <c r="P4226" s="12"/>
      <c r="Q4226" s="12"/>
      <c r="R4226" s="12"/>
      <c r="S4226" s="12"/>
      <c r="T4226" s="12"/>
      <c r="U4226" s="12"/>
      <c r="V4226" s="12"/>
      <c r="W4226" s="12"/>
      <c r="X4226" s="12"/>
      <c r="Y4226" s="12"/>
      <c r="Z4226" s="12"/>
      <c r="AA4226" s="12"/>
      <c r="AB4226" s="12"/>
      <c r="AC4226" s="12"/>
      <c r="AD4226" s="12"/>
      <c r="AE4226" s="12"/>
      <c r="AF4226" s="12"/>
      <c r="AG4226" s="12"/>
      <c r="AH4226" s="12"/>
      <c r="AI4226" s="12"/>
      <c r="AJ4226" s="12"/>
      <c r="AK4226" s="12"/>
      <c r="AL4226" s="12"/>
      <c r="AM4226" s="12"/>
      <c r="AN4226" s="12"/>
      <c r="AO4226" s="12"/>
      <c r="AP4226" s="12"/>
      <c r="AQ4226" s="12"/>
      <c r="AR4226" s="12"/>
      <c r="AS4226" s="12"/>
      <c r="AT4226" s="12"/>
      <c r="AU4226" s="12"/>
      <c r="AV4226" s="12"/>
      <c r="AW4226" s="12"/>
      <c r="AX4226" s="12"/>
      <c r="AY4226" s="12"/>
      <c r="AZ4226" s="12"/>
      <c r="BA4226" s="12"/>
      <c r="BB4226" s="12"/>
      <c r="BC4226" s="12"/>
      <c r="BD4226" s="12"/>
      <c r="BE4226" s="12"/>
      <c r="BF4226" s="12"/>
      <c r="BG4226" s="12"/>
      <c r="BH4226" s="12"/>
      <c r="BI4226" s="12"/>
      <c r="BJ4226" s="13"/>
      <c r="BK4226" s="13"/>
      <c r="BL4226" s="13"/>
      <c r="BM4226" s="13"/>
      <c r="BN4226" s="13"/>
    </row>
    <row r="4227" spans="1:66" x14ac:dyDescent="0.25">
      <c r="A4227" s="10"/>
      <c r="B4227" s="10"/>
      <c r="C4227" s="10"/>
      <c r="D4227" s="18"/>
      <c r="E4227" s="10"/>
      <c r="F4227" s="10"/>
      <c r="G4227" s="10"/>
      <c r="H4227" s="10"/>
      <c r="I4227" s="10"/>
      <c r="J4227" s="10"/>
      <c r="K4227" s="11"/>
      <c r="L4227" s="11"/>
      <c r="M4227" s="12"/>
      <c r="N4227" s="12"/>
      <c r="O4227" s="12"/>
      <c r="P4227" s="12"/>
      <c r="Q4227" s="12"/>
      <c r="R4227" s="12"/>
      <c r="S4227" s="12"/>
      <c r="T4227" s="12"/>
      <c r="U4227" s="12"/>
      <c r="V4227" s="12"/>
      <c r="W4227" s="12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2"/>
      <c r="AS4227" s="12"/>
      <c r="AT4227" s="12"/>
      <c r="AU4227" s="12"/>
      <c r="AV4227" s="12"/>
      <c r="AW4227" s="12"/>
      <c r="AX4227" s="12"/>
      <c r="AY4227" s="12"/>
      <c r="AZ4227" s="12"/>
      <c r="BA4227" s="12"/>
      <c r="BB4227" s="12"/>
      <c r="BC4227" s="12"/>
      <c r="BD4227" s="12"/>
      <c r="BE4227" s="12"/>
      <c r="BF4227" s="12"/>
      <c r="BG4227" s="12"/>
      <c r="BH4227" s="12"/>
      <c r="BI4227" s="12"/>
      <c r="BJ4227" s="13"/>
      <c r="BK4227" s="13"/>
      <c r="BL4227" s="13"/>
      <c r="BM4227" s="13"/>
      <c r="BN4227" s="13"/>
    </row>
    <row r="4228" spans="1:66" x14ac:dyDescent="0.25">
      <c r="A4228" s="10"/>
      <c r="B4228" s="10"/>
      <c r="C4228" s="10"/>
      <c r="D4228" s="18"/>
      <c r="E4228" s="10"/>
      <c r="F4228" s="10"/>
      <c r="G4228" s="10"/>
      <c r="H4228" s="10"/>
      <c r="I4228" s="10"/>
      <c r="J4228" s="10"/>
      <c r="K4228" s="11"/>
      <c r="L4228" s="11"/>
      <c r="M4228" s="12"/>
      <c r="N4228" s="12"/>
      <c r="O4228" s="12"/>
      <c r="P4228" s="12"/>
      <c r="Q4228" s="12"/>
      <c r="R4228" s="12"/>
      <c r="S4228" s="12"/>
      <c r="T4228" s="12"/>
      <c r="U4228" s="12"/>
      <c r="V4228" s="12"/>
      <c r="W4228" s="12"/>
      <c r="X4228" s="12"/>
      <c r="Y4228" s="12"/>
      <c r="Z4228" s="12"/>
      <c r="AA4228" s="12"/>
      <c r="AB4228" s="12"/>
      <c r="AC4228" s="12"/>
      <c r="AD4228" s="12"/>
      <c r="AE4228" s="12"/>
      <c r="AF4228" s="12"/>
      <c r="AG4228" s="12"/>
      <c r="AH4228" s="12"/>
      <c r="AI4228" s="12"/>
      <c r="AJ4228" s="12"/>
      <c r="AK4228" s="12"/>
      <c r="AL4228" s="12"/>
      <c r="AM4228" s="12"/>
      <c r="AN4228" s="12"/>
      <c r="AO4228" s="12"/>
      <c r="AP4228" s="12"/>
      <c r="AQ4228" s="12"/>
      <c r="AR4228" s="12"/>
      <c r="AS4228" s="12"/>
      <c r="AT4228" s="12"/>
      <c r="AU4228" s="12"/>
      <c r="AV4228" s="12"/>
      <c r="AW4228" s="12"/>
      <c r="AX4228" s="12"/>
      <c r="AY4228" s="12"/>
      <c r="AZ4228" s="12"/>
      <c r="BA4228" s="12"/>
      <c r="BB4228" s="12"/>
      <c r="BC4228" s="12"/>
      <c r="BD4228" s="12"/>
      <c r="BE4228" s="12"/>
      <c r="BF4228" s="12"/>
      <c r="BG4228" s="12"/>
      <c r="BH4228" s="12"/>
      <c r="BI4228" s="12"/>
      <c r="BJ4228" s="13"/>
      <c r="BK4228" s="13"/>
      <c r="BL4228" s="13"/>
      <c r="BM4228" s="13"/>
      <c r="BN4228" s="13"/>
    </row>
    <row r="4229" spans="1:66" x14ac:dyDescent="0.25">
      <c r="A4229" s="10"/>
      <c r="B4229" s="10"/>
      <c r="C4229" s="10"/>
      <c r="D4229" s="18"/>
      <c r="E4229" s="10"/>
      <c r="F4229" s="10"/>
      <c r="G4229" s="10"/>
      <c r="H4229" s="10"/>
      <c r="I4229" s="10"/>
      <c r="J4229" s="10"/>
      <c r="K4229" s="11"/>
      <c r="L4229" s="11"/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2"/>
      <c r="AS4229" s="12"/>
      <c r="AT4229" s="12"/>
      <c r="AU4229" s="12"/>
      <c r="AV4229" s="12"/>
      <c r="AW4229" s="12"/>
      <c r="AX4229" s="12"/>
      <c r="AY4229" s="12"/>
      <c r="AZ4229" s="12"/>
      <c r="BA4229" s="12"/>
      <c r="BB4229" s="12"/>
      <c r="BC4229" s="12"/>
      <c r="BD4229" s="12"/>
      <c r="BE4229" s="12"/>
      <c r="BF4229" s="12"/>
      <c r="BG4229" s="12"/>
      <c r="BH4229" s="12"/>
      <c r="BI4229" s="12"/>
      <c r="BJ4229" s="13"/>
      <c r="BK4229" s="13"/>
      <c r="BL4229" s="13"/>
      <c r="BM4229" s="13"/>
      <c r="BN4229" s="13"/>
    </row>
    <row r="4230" spans="1:66" x14ac:dyDescent="0.25">
      <c r="A4230" s="10"/>
      <c r="B4230" s="10"/>
      <c r="C4230" s="10"/>
      <c r="D4230" s="18"/>
      <c r="E4230" s="10"/>
      <c r="F4230" s="10"/>
      <c r="G4230" s="10"/>
      <c r="H4230" s="10"/>
      <c r="I4230" s="10"/>
      <c r="J4230" s="10"/>
      <c r="K4230" s="11"/>
      <c r="L4230" s="11"/>
      <c r="M4230" s="12"/>
      <c r="N4230" s="12"/>
      <c r="O4230" s="12"/>
      <c r="P4230" s="12"/>
      <c r="Q4230" s="12"/>
      <c r="R4230" s="12"/>
      <c r="S4230" s="12"/>
      <c r="T4230" s="12"/>
      <c r="U4230" s="12"/>
      <c r="V4230" s="12"/>
      <c r="W4230" s="12"/>
      <c r="X4230" s="12"/>
      <c r="Y4230" s="12"/>
      <c r="Z4230" s="12"/>
      <c r="AA4230" s="12"/>
      <c r="AB4230" s="12"/>
      <c r="AC4230" s="12"/>
      <c r="AD4230" s="12"/>
      <c r="AE4230" s="12"/>
      <c r="AF4230" s="12"/>
      <c r="AG4230" s="12"/>
      <c r="AH4230" s="12"/>
      <c r="AI4230" s="12"/>
      <c r="AJ4230" s="12"/>
      <c r="AK4230" s="12"/>
      <c r="AL4230" s="12"/>
      <c r="AM4230" s="12"/>
      <c r="AN4230" s="12"/>
      <c r="AO4230" s="12"/>
      <c r="AP4230" s="12"/>
      <c r="AQ4230" s="12"/>
      <c r="AR4230" s="12"/>
      <c r="AS4230" s="12"/>
      <c r="AT4230" s="12"/>
      <c r="AU4230" s="12"/>
      <c r="AV4230" s="12"/>
      <c r="AW4230" s="12"/>
      <c r="AX4230" s="12"/>
      <c r="AY4230" s="12"/>
      <c r="AZ4230" s="12"/>
      <c r="BA4230" s="12"/>
      <c r="BB4230" s="12"/>
      <c r="BC4230" s="12"/>
      <c r="BD4230" s="12"/>
      <c r="BE4230" s="12"/>
      <c r="BF4230" s="12"/>
      <c r="BG4230" s="12"/>
      <c r="BH4230" s="12"/>
      <c r="BI4230" s="12"/>
      <c r="BJ4230" s="13"/>
      <c r="BK4230" s="13"/>
      <c r="BL4230" s="13"/>
      <c r="BM4230" s="13"/>
      <c r="BN4230" s="13"/>
    </row>
    <row r="4231" spans="1:66" x14ac:dyDescent="0.25">
      <c r="A4231" s="10"/>
      <c r="B4231" s="10"/>
      <c r="C4231" s="10"/>
      <c r="D4231" s="18"/>
      <c r="E4231" s="10"/>
      <c r="F4231" s="10"/>
      <c r="G4231" s="10"/>
      <c r="H4231" s="10"/>
      <c r="I4231" s="10"/>
      <c r="J4231" s="10"/>
      <c r="K4231" s="11"/>
      <c r="L4231" s="11"/>
      <c r="M4231" s="12"/>
      <c r="N4231" s="12"/>
      <c r="O4231" s="12"/>
      <c r="P4231" s="12"/>
      <c r="Q4231" s="12"/>
      <c r="R4231" s="12"/>
      <c r="S4231" s="12"/>
      <c r="T4231" s="12"/>
      <c r="U4231" s="12"/>
      <c r="V4231" s="12"/>
      <c r="W4231" s="12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2"/>
      <c r="AS4231" s="12"/>
      <c r="AT4231" s="12"/>
      <c r="AU4231" s="12"/>
      <c r="AV4231" s="12"/>
      <c r="AW4231" s="12"/>
      <c r="AX4231" s="12"/>
      <c r="AY4231" s="12"/>
      <c r="AZ4231" s="12"/>
      <c r="BA4231" s="12"/>
      <c r="BB4231" s="12"/>
      <c r="BC4231" s="12"/>
      <c r="BD4231" s="12"/>
      <c r="BE4231" s="12"/>
      <c r="BF4231" s="12"/>
      <c r="BG4231" s="12"/>
      <c r="BH4231" s="12"/>
      <c r="BI4231" s="12"/>
      <c r="BJ4231" s="13"/>
      <c r="BK4231" s="13"/>
      <c r="BL4231" s="13"/>
      <c r="BM4231" s="13"/>
      <c r="BN4231" s="13"/>
    </row>
    <row r="4232" spans="1:66" x14ac:dyDescent="0.25">
      <c r="A4232" s="10"/>
      <c r="B4232" s="10"/>
      <c r="C4232" s="10"/>
      <c r="D4232" s="18"/>
      <c r="E4232" s="10"/>
      <c r="F4232" s="10"/>
      <c r="G4232" s="10"/>
      <c r="H4232" s="10"/>
      <c r="I4232" s="10"/>
      <c r="J4232" s="10"/>
      <c r="K4232" s="11"/>
      <c r="L4232" s="11"/>
      <c r="M4232" s="12"/>
      <c r="N4232" s="12"/>
      <c r="O4232" s="12"/>
      <c r="P4232" s="12"/>
      <c r="Q4232" s="12"/>
      <c r="R4232" s="12"/>
      <c r="S4232" s="12"/>
      <c r="T4232" s="12"/>
      <c r="U4232" s="12"/>
      <c r="V4232" s="12"/>
      <c r="W4232" s="12"/>
      <c r="X4232" s="12"/>
      <c r="Y4232" s="12"/>
      <c r="Z4232" s="12"/>
      <c r="AA4232" s="12"/>
      <c r="AB4232" s="12"/>
      <c r="AC4232" s="12"/>
      <c r="AD4232" s="12"/>
      <c r="AE4232" s="12"/>
      <c r="AF4232" s="12"/>
      <c r="AG4232" s="12"/>
      <c r="AH4232" s="12"/>
      <c r="AI4232" s="12"/>
      <c r="AJ4232" s="12"/>
      <c r="AK4232" s="12"/>
      <c r="AL4232" s="12"/>
      <c r="AM4232" s="12"/>
      <c r="AN4232" s="12"/>
      <c r="AO4232" s="12"/>
      <c r="AP4232" s="12"/>
      <c r="AQ4232" s="12"/>
      <c r="AR4232" s="12"/>
      <c r="AS4232" s="12"/>
      <c r="AT4232" s="12"/>
      <c r="AU4232" s="12"/>
      <c r="AV4232" s="12"/>
      <c r="AW4232" s="12"/>
      <c r="AX4232" s="12"/>
      <c r="AY4232" s="12"/>
      <c r="AZ4232" s="12"/>
      <c r="BA4232" s="12"/>
      <c r="BB4232" s="12"/>
      <c r="BC4232" s="12"/>
      <c r="BD4232" s="12"/>
      <c r="BE4232" s="12"/>
      <c r="BF4232" s="12"/>
      <c r="BG4232" s="12"/>
      <c r="BH4232" s="12"/>
      <c r="BI4232" s="12"/>
      <c r="BJ4232" s="13"/>
      <c r="BK4232" s="13"/>
      <c r="BL4232" s="13"/>
      <c r="BM4232" s="13"/>
      <c r="BN4232" s="13"/>
    </row>
    <row r="4233" spans="1:66" x14ac:dyDescent="0.25">
      <c r="A4233" s="10"/>
      <c r="B4233" s="10"/>
      <c r="C4233" s="10"/>
      <c r="D4233" s="18"/>
      <c r="E4233" s="10"/>
      <c r="F4233" s="10"/>
      <c r="G4233" s="10"/>
      <c r="H4233" s="10"/>
      <c r="I4233" s="10"/>
      <c r="J4233" s="10"/>
      <c r="K4233" s="11"/>
      <c r="L4233" s="11"/>
      <c r="M4233" s="12"/>
      <c r="N4233" s="12"/>
      <c r="O4233" s="12"/>
      <c r="P4233" s="12"/>
      <c r="Q4233" s="12"/>
      <c r="R4233" s="12"/>
      <c r="S4233" s="12"/>
      <c r="T4233" s="12"/>
      <c r="U4233" s="12"/>
      <c r="V4233" s="12"/>
      <c r="W4233" s="12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2"/>
      <c r="AS4233" s="12"/>
      <c r="AT4233" s="12"/>
      <c r="AU4233" s="12"/>
      <c r="AV4233" s="12"/>
      <c r="AW4233" s="12"/>
      <c r="AX4233" s="12"/>
      <c r="AY4233" s="12"/>
      <c r="AZ4233" s="12"/>
      <c r="BA4233" s="12"/>
      <c r="BB4233" s="12"/>
      <c r="BC4233" s="12"/>
      <c r="BD4233" s="12"/>
      <c r="BE4233" s="12"/>
      <c r="BF4233" s="12"/>
      <c r="BG4233" s="12"/>
      <c r="BH4233" s="12"/>
      <c r="BI4233" s="12"/>
      <c r="BJ4233" s="13"/>
      <c r="BK4233" s="13"/>
      <c r="BL4233" s="13"/>
      <c r="BM4233" s="13"/>
      <c r="BN4233" s="13"/>
    </row>
    <row r="4234" spans="1:66" x14ac:dyDescent="0.25">
      <c r="A4234" s="10"/>
      <c r="B4234" s="10"/>
      <c r="C4234" s="10"/>
      <c r="D4234" s="18"/>
      <c r="E4234" s="10"/>
      <c r="F4234" s="10"/>
      <c r="G4234" s="10"/>
      <c r="H4234" s="10"/>
      <c r="I4234" s="10"/>
      <c r="J4234" s="10"/>
      <c r="K4234" s="11"/>
      <c r="L4234" s="11"/>
      <c r="M4234" s="12"/>
      <c r="N4234" s="12"/>
      <c r="O4234" s="12"/>
      <c r="P4234" s="12"/>
      <c r="Q4234" s="12"/>
      <c r="R4234" s="12"/>
      <c r="S4234" s="12"/>
      <c r="T4234" s="12"/>
      <c r="U4234" s="12"/>
      <c r="V4234" s="12"/>
      <c r="W4234" s="12"/>
      <c r="X4234" s="12"/>
      <c r="Y4234" s="12"/>
      <c r="Z4234" s="12"/>
      <c r="AA4234" s="12"/>
      <c r="AB4234" s="12"/>
      <c r="AC4234" s="12"/>
      <c r="AD4234" s="12"/>
      <c r="AE4234" s="12"/>
      <c r="AF4234" s="12"/>
      <c r="AG4234" s="12"/>
      <c r="AH4234" s="12"/>
      <c r="AI4234" s="12"/>
      <c r="AJ4234" s="12"/>
      <c r="AK4234" s="12"/>
      <c r="AL4234" s="12"/>
      <c r="AM4234" s="12"/>
      <c r="AN4234" s="12"/>
      <c r="AO4234" s="12"/>
      <c r="AP4234" s="12"/>
      <c r="AQ4234" s="12"/>
      <c r="AR4234" s="12"/>
      <c r="AS4234" s="12"/>
      <c r="AT4234" s="12"/>
      <c r="AU4234" s="12"/>
      <c r="AV4234" s="12"/>
      <c r="AW4234" s="12"/>
      <c r="AX4234" s="12"/>
      <c r="AY4234" s="12"/>
      <c r="AZ4234" s="12"/>
      <c r="BA4234" s="12"/>
      <c r="BB4234" s="12"/>
      <c r="BC4234" s="12"/>
      <c r="BD4234" s="12"/>
      <c r="BE4234" s="12"/>
      <c r="BF4234" s="12"/>
      <c r="BG4234" s="12"/>
      <c r="BH4234" s="12"/>
      <c r="BI4234" s="12"/>
      <c r="BJ4234" s="13"/>
      <c r="BK4234" s="13"/>
      <c r="BL4234" s="13"/>
      <c r="BM4234" s="13"/>
      <c r="BN4234" s="13"/>
    </row>
    <row r="4235" spans="1:66" x14ac:dyDescent="0.25">
      <c r="A4235" s="10"/>
      <c r="B4235" s="10"/>
      <c r="C4235" s="10"/>
      <c r="D4235" s="18"/>
      <c r="E4235" s="10"/>
      <c r="F4235" s="10"/>
      <c r="G4235" s="10"/>
      <c r="H4235" s="10"/>
      <c r="I4235" s="10"/>
      <c r="J4235" s="10"/>
      <c r="K4235" s="11"/>
      <c r="L4235" s="11"/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2"/>
      <c r="AS4235" s="12"/>
      <c r="AT4235" s="12"/>
      <c r="AU4235" s="12"/>
      <c r="AV4235" s="12"/>
      <c r="AW4235" s="12"/>
      <c r="AX4235" s="12"/>
      <c r="AY4235" s="12"/>
      <c r="AZ4235" s="12"/>
      <c r="BA4235" s="12"/>
      <c r="BB4235" s="12"/>
      <c r="BC4235" s="12"/>
      <c r="BD4235" s="12"/>
      <c r="BE4235" s="12"/>
      <c r="BF4235" s="12"/>
      <c r="BG4235" s="12"/>
      <c r="BH4235" s="12"/>
      <c r="BI4235" s="12"/>
      <c r="BJ4235" s="13"/>
      <c r="BK4235" s="13"/>
      <c r="BL4235" s="13"/>
      <c r="BM4235" s="13"/>
      <c r="BN4235" s="13"/>
    </row>
    <row r="4236" spans="1:66" x14ac:dyDescent="0.25">
      <c r="A4236" s="10"/>
      <c r="B4236" s="10"/>
      <c r="C4236" s="10"/>
      <c r="D4236" s="18"/>
      <c r="E4236" s="10"/>
      <c r="F4236" s="10"/>
      <c r="G4236" s="10"/>
      <c r="H4236" s="10"/>
      <c r="I4236" s="10"/>
      <c r="J4236" s="10"/>
      <c r="K4236" s="11"/>
      <c r="L4236" s="11"/>
      <c r="M4236" s="12"/>
      <c r="N4236" s="12"/>
      <c r="O4236" s="12"/>
      <c r="P4236" s="12"/>
      <c r="Q4236" s="12"/>
      <c r="R4236" s="12"/>
      <c r="S4236" s="12"/>
      <c r="T4236" s="12"/>
      <c r="U4236" s="12"/>
      <c r="V4236" s="12"/>
      <c r="W4236" s="12"/>
      <c r="X4236" s="12"/>
      <c r="Y4236" s="12"/>
      <c r="Z4236" s="12"/>
      <c r="AA4236" s="12"/>
      <c r="AB4236" s="12"/>
      <c r="AC4236" s="12"/>
      <c r="AD4236" s="12"/>
      <c r="AE4236" s="12"/>
      <c r="AF4236" s="12"/>
      <c r="AG4236" s="12"/>
      <c r="AH4236" s="12"/>
      <c r="AI4236" s="12"/>
      <c r="AJ4236" s="12"/>
      <c r="AK4236" s="12"/>
      <c r="AL4236" s="12"/>
      <c r="AM4236" s="12"/>
      <c r="AN4236" s="12"/>
      <c r="AO4236" s="12"/>
      <c r="AP4236" s="12"/>
      <c r="AQ4236" s="12"/>
      <c r="AR4236" s="12"/>
      <c r="AS4236" s="12"/>
      <c r="AT4236" s="12"/>
      <c r="AU4236" s="12"/>
      <c r="AV4236" s="12"/>
      <c r="AW4236" s="12"/>
      <c r="AX4236" s="12"/>
      <c r="AY4236" s="12"/>
      <c r="AZ4236" s="12"/>
      <c r="BA4236" s="12"/>
      <c r="BB4236" s="12"/>
      <c r="BC4236" s="12"/>
      <c r="BD4236" s="12"/>
      <c r="BE4236" s="12"/>
      <c r="BF4236" s="12"/>
      <c r="BG4236" s="12"/>
      <c r="BH4236" s="12"/>
      <c r="BI4236" s="12"/>
      <c r="BJ4236" s="13"/>
      <c r="BK4236" s="13"/>
      <c r="BL4236" s="13"/>
      <c r="BM4236" s="13"/>
      <c r="BN4236" s="13"/>
    </row>
    <row r="4237" spans="1:66" x14ac:dyDescent="0.25">
      <c r="A4237" s="10"/>
      <c r="B4237" s="10"/>
      <c r="C4237" s="10"/>
      <c r="D4237" s="18"/>
      <c r="E4237" s="10"/>
      <c r="F4237" s="10"/>
      <c r="G4237" s="10"/>
      <c r="H4237" s="10"/>
      <c r="I4237" s="10"/>
      <c r="J4237" s="10"/>
      <c r="K4237" s="11"/>
      <c r="L4237" s="11"/>
      <c r="M4237" s="12"/>
      <c r="N4237" s="12"/>
      <c r="O4237" s="12"/>
      <c r="P4237" s="12"/>
      <c r="Q4237" s="12"/>
      <c r="R4237" s="12"/>
      <c r="S4237" s="12"/>
      <c r="T4237" s="12"/>
      <c r="U4237" s="12"/>
      <c r="V4237" s="12"/>
      <c r="W4237" s="12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2"/>
      <c r="AS4237" s="12"/>
      <c r="AT4237" s="12"/>
      <c r="AU4237" s="12"/>
      <c r="AV4237" s="12"/>
      <c r="AW4237" s="12"/>
      <c r="AX4237" s="12"/>
      <c r="AY4237" s="12"/>
      <c r="AZ4237" s="12"/>
      <c r="BA4237" s="12"/>
      <c r="BB4237" s="12"/>
      <c r="BC4237" s="12"/>
      <c r="BD4237" s="12"/>
      <c r="BE4237" s="12"/>
      <c r="BF4237" s="12"/>
      <c r="BG4237" s="12"/>
      <c r="BH4237" s="12"/>
      <c r="BI4237" s="12"/>
      <c r="BJ4237" s="13"/>
      <c r="BK4237" s="13"/>
      <c r="BL4237" s="13"/>
      <c r="BM4237" s="13"/>
      <c r="BN4237" s="13"/>
    </row>
    <row r="4238" spans="1:66" x14ac:dyDescent="0.25">
      <c r="A4238" s="10"/>
      <c r="B4238" s="10"/>
      <c r="C4238" s="10"/>
      <c r="D4238" s="18"/>
      <c r="E4238" s="10"/>
      <c r="F4238" s="10"/>
      <c r="G4238" s="10"/>
      <c r="H4238" s="10"/>
      <c r="I4238" s="10"/>
      <c r="J4238" s="10"/>
      <c r="K4238" s="11"/>
      <c r="L4238" s="11"/>
      <c r="M4238" s="12"/>
      <c r="N4238" s="12"/>
      <c r="O4238" s="12"/>
      <c r="P4238" s="12"/>
      <c r="Q4238" s="12"/>
      <c r="R4238" s="12"/>
      <c r="S4238" s="12"/>
      <c r="T4238" s="12"/>
      <c r="U4238" s="12"/>
      <c r="V4238" s="12"/>
      <c r="W4238" s="12"/>
      <c r="X4238" s="12"/>
      <c r="Y4238" s="12"/>
      <c r="Z4238" s="12"/>
      <c r="AA4238" s="12"/>
      <c r="AB4238" s="12"/>
      <c r="AC4238" s="12"/>
      <c r="AD4238" s="12"/>
      <c r="AE4238" s="12"/>
      <c r="AF4238" s="12"/>
      <c r="AG4238" s="12"/>
      <c r="AH4238" s="12"/>
      <c r="AI4238" s="12"/>
      <c r="AJ4238" s="12"/>
      <c r="AK4238" s="12"/>
      <c r="AL4238" s="12"/>
      <c r="AM4238" s="12"/>
      <c r="AN4238" s="12"/>
      <c r="AO4238" s="12"/>
      <c r="AP4238" s="12"/>
      <c r="AQ4238" s="12"/>
      <c r="AR4238" s="12"/>
      <c r="AS4238" s="12"/>
      <c r="AT4238" s="12"/>
      <c r="AU4238" s="12"/>
      <c r="AV4238" s="12"/>
      <c r="AW4238" s="12"/>
      <c r="AX4238" s="12"/>
      <c r="AY4238" s="12"/>
      <c r="AZ4238" s="12"/>
      <c r="BA4238" s="12"/>
      <c r="BB4238" s="12"/>
      <c r="BC4238" s="12"/>
      <c r="BD4238" s="12"/>
      <c r="BE4238" s="12"/>
      <c r="BF4238" s="12"/>
      <c r="BG4238" s="12"/>
      <c r="BH4238" s="12"/>
      <c r="BI4238" s="12"/>
      <c r="BJ4238" s="13"/>
      <c r="BK4238" s="13"/>
      <c r="BL4238" s="13"/>
      <c r="BM4238" s="13"/>
      <c r="BN4238" s="13"/>
    </row>
    <row r="4239" spans="1:66" x14ac:dyDescent="0.25">
      <c r="A4239" s="10"/>
      <c r="B4239" s="10"/>
      <c r="C4239" s="10"/>
      <c r="D4239" s="18"/>
      <c r="E4239" s="10"/>
      <c r="F4239" s="10"/>
      <c r="G4239" s="10"/>
      <c r="H4239" s="10"/>
      <c r="I4239" s="10"/>
      <c r="J4239" s="10"/>
      <c r="K4239" s="11"/>
      <c r="L4239" s="11"/>
      <c r="M4239" s="12"/>
      <c r="N4239" s="12"/>
      <c r="O4239" s="12"/>
      <c r="P4239" s="12"/>
      <c r="Q4239" s="12"/>
      <c r="R4239" s="12"/>
      <c r="S4239" s="12"/>
      <c r="T4239" s="12"/>
      <c r="U4239" s="12"/>
      <c r="V4239" s="12"/>
      <c r="W4239" s="12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2"/>
      <c r="AS4239" s="12"/>
      <c r="AT4239" s="12"/>
      <c r="AU4239" s="12"/>
      <c r="AV4239" s="12"/>
      <c r="AW4239" s="12"/>
      <c r="AX4239" s="12"/>
      <c r="AY4239" s="12"/>
      <c r="AZ4239" s="12"/>
      <c r="BA4239" s="12"/>
      <c r="BB4239" s="12"/>
      <c r="BC4239" s="12"/>
      <c r="BD4239" s="12"/>
      <c r="BE4239" s="12"/>
      <c r="BF4239" s="12"/>
      <c r="BG4239" s="12"/>
      <c r="BH4239" s="12"/>
      <c r="BI4239" s="12"/>
      <c r="BJ4239" s="13"/>
      <c r="BK4239" s="13"/>
      <c r="BL4239" s="13"/>
      <c r="BM4239" s="13"/>
      <c r="BN4239" s="13"/>
    </row>
    <row r="4240" spans="1:66" x14ac:dyDescent="0.25">
      <c r="A4240" s="10"/>
      <c r="B4240" s="10"/>
      <c r="C4240" s="10"/>
      <c r="D4240" s="18"/>
      <c r="E4240" s="10"/>
      <c r="F4240" s="10"/>
      <c r="G4240" s="10"/>
      <c r="H4240" s="10"/>
      <c r="I4240" s="10"/>
      <c r="J4240" s="10"/>
      <c r="K4240" s="11"/>
      <c r="L4240" s="11"/>
      <c r="M4240" s="12"/>
      <c r="N4240" s="12"/>
      <c r="O4240" s="12"/>
      <c r="P4240" s="12"/>
      <c r="Q4240" s="12"/>
      <c r="R4240" s="12"/>
      <c r="S4240" s="12"/>
      <c r="T4240" s="12"/>
      <c r="U4240" s="12"/>
      <c r="V4240" s="12"/>
      <c r="W4240" s="12"/>
      <c r="X4240" s="12"/>
      <c r="Y4240" s="12"/>
      <c r="Z4240" s="12"/>
      <c r="AA4240" s="12"/>
      <c r="AB4240" s="12"/>
      <c r="AC4240" s="12"/>
      <c r="AD4240" s="12"/>
      <c r="AE4240" s="12"/>
      <c r="AF4240" s="12"/>
      <c r="AG4240" s="12"/>
      <c r="AH4240" s="12"/>
      <c r="AI4240" s="12"/>
      <c r="AJ4240" s="12"/>
      <c r="AK4240" s="12"/>
      <c r="AL4240" s="12"/>
      <c r="AM4240" s="12"/>
      <c r="AN4240" s="12"/>
      <c r="AO4240" s="12"/>
      <c r="AP4240" s="12"/>
      <c r="AQ4240" s="12"/>
      <c r="AR4240" s="12"/>
      <c r="AS4240" s="12"/>
      <c r="AT4240" s="12"/>
      <c r="AU4240" s="12"/>
      <c r="AV4240" s="12"/>
      <c r="AW4240" s="12"/>
      <c r="AX4240" s="12"/>
      <c r="AY4240" s="12"/>
      <c r="AZ4240" s="12"/>
      <c r="BA4240" s="12"/>
      <c r="BB4240" s="12"/>
      <c r="BC4240" s="12"/>
      <c r="BD4240" s="12"/>
      <c r="BE4240" s="12"/>
      <c r="BF4240" s="12"/>
      <c r="BG4240" s="12"/>
      <c r="BH4240" s="12"/>
      <c r="BI4240" s="12"/>
      <c r="BJ4240" s="13"/>
      <c r="BK4240" s="13"/>
      <c r="BL4240" s="13"/>
      <c r="BM4240" s="13"/>
      <c r="BN4240" s="13"/>
    </row>
    <row r="4241" spans="1:66" x14ac:dyDescent="0.25">
      <c r="A4241" s="10"/>
      <c r="B4241" s="10"/>
      <c r="C4241" s="10"/>
      <c r="D4241" s="18"/>
      <c r="E4241" s="10"/>
      <c r="F4241" s="10"/>
      <c r="G4241" s="10"/>
      <c r="H4241" s="10"/>
      <c r="I4241" s="10"/>
      <c r="J4241" s="10"/>
      <c r="K4241" s="11"/>
      <c r="L4241" s="11"/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2"/>
      <c r="AS4241" s="12"/>
      <c r="AT4241" s="12"/>
      <c r="AU4241" s="12"/>
      <c r="AV4241" s="12"/>
      <c r="AW4241" s="12"/>
      <c r="AX4241" s="12"/>
      <c r="AY4241" s="12"/>
      <c r="AZ4241" s="12"/>
      <c r="BA4241" s="12"/>
      <c r="BB4241" s="12"/>
      <c r="BC4241" s="12"/>
      <c r="BD4241" s="12"/>
      <c r="BE4241" s="12"/>
      <c r="BF4241" s="12"/>
      <c r="BG4241" s="12"/>
      <c r="BH4241" s="12"/>
      <c r="BI4241" s="12"/>
      <c r="BJ4241" s="13"/>
      <c r="BK4241" s="13"/>
      <c r="BL4241" s="13"/>
      <c r="BM4241" s="13"/>
      <c r="BN4241" s="13"/>
    </row>
    <row r="4242" spans="1:66" x14ac:dyDescent="0.25">
      <c r="A4242" s="10"/>
      <c r="B4242" s="10"/>
      <c r="C4242" s="10"/>
      <c r="D4242" s="18"/>
      <c r="E4242" s="10"/>
      <c r="F4242" s="10"/>
      <c r="G4242" s="10"/>
      <c r="H4242" s="10"/>
      <c r="I4242" s="10"/>
      <c r="J4242" s="10"/>
      <c r="K4242" s="11"/>
      <c r="L4242" s="11"/>
      <c r="M4242" s="12"/>
      <c r="N4242" s="12"/>
      <c r="O4242" s="12"/>
      <c r="P4242" s="12"/>
      <c r="Q4242" s="12"/>
      <c r="R4242" s="12"/>
      <c r="S4242" s="12"/>
      <c r="T4242" s="12"/>
      <c r="U4242" s="12"/>
      <c r="V4242" s="12"/>
      <c r="W4242" s="12"/>
      <c r="X4242" s="12"/>
      <c r="Y4242" s="12"/>
      <c r="Z4242" s="12"/>
      <c r="AA4242" s="12"/>
      <c r="AB4242" s="12"/>
      <c r="AC4242" s="12"/>
      <c r="AD4242" s="12"/>
      <c r="AE4242" s="12"/>
      <c r="AF4242" s="12"/>
      <c r="AG4242" s="12"/>
      <c r="AH4242" s="12"/>
      <c r="AI4242" s="12"/>
      <c r="AJ4242" s="12"/>
      <c r="AK4242" s="12"/>
      <c r="AL4242" s="12"/>
      <c r="AM4242" s="12"/>
      <c r="AN4242" s="12"/>
      <c r="AO4242" s="12"/>
      <c r="AP4242" s="12"/>
      <c r="AQ4242" s="12"/>
      <c r="AR4242" s="12"/>
      <c r="AS4242" s="12"/>
      <c r="AT4242" s="12"/>
      <c r="AU4242" s="12"/>
      <c r="AV4242" s="12"/>
      <c r="AW4242" s="12"/>
      <c r="AX4242" s="12"/>
      <c r="AY4242" s="12"/>
      <c r="AZ4242" s="12"/>
      <c r="BA4242" s="12"/>
      <c r="BB4242" s="12"/>
      <c r="BC4242" s="12"/>
      <c r="BD4242" s="12"/>
      <c r="BE4242" s="12"/>
      <c r="BF4242" s="12"/>
      <c r="BG4242" s="12"/>
      <c r="BH4242" s="12"/>
      <c r="BI4242" s="12"/>
      <c r="BJ4242" s="13"/>
      <c r="BK4242" s="13"/>
      <c r="BL4242" s="13"/>
      <c r="BM4242" s="13"/>
      <c r="BN4242" s="13"/>
    </row>
    <row r="4243" spans="1:66" x14ac:dyDescent="0.25">
      <c r="A4243" s="10"/>
      <c r="B4243" s="10"/>
      <c r="C4243" s="10"/>
      <c r="D4243" s="18"/>
      <c r="E4243" s="10"/>
      <c r="F4243" s="10"/>
      <c r="G4243" s="10"/>
      <c r="H4243" s="10"/>
      <c r="I4243" s="10"/>
      <c r="J4243" s="10"/>
      <c r="K4243" s="11"/>
      <c r="L4243" s="11"/>
      <c r="M4243" s="12"/>
      <c r="N4243" s="12"/>
      <c r="O4243" s="12"/>
      <c r="P4243" s="12"/>
      <c r="Q4243" s="12"/>
      <c r="R4243" s="12"/>
      <c r="S4243" s="12"/>
      <c r="T4243" s="12"/>
      <c r="U4243" s="12"/>
      <c r="V4243" s="12"/>
      <c r="W4243" s="12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2"/>
      <c r="AS4243" s="12"/>
      <c r="AT4243" s="12"/>
      <c r="AU4243" s="12"/>
      <c r="AV4243" s="12"/>
      <c r="AW4243" s="12"/>
      <c r="AX4243" s="12"/>
      <c r="AY4243" s="12"/>
      <c r="AZ4243" s="12"/>
      <c r="BA4243" s="12"/>
      <c r="BB4243" s="12"/>
      <c r="BC4243" s="12"/>
      <c r="BD4243" s="12"/>
      <c r="BE4243" s="12"/>
      <c r="BF4243" s="12"/>
      <c r="BG4243" s="12"/>
      <c r="BH4243" s="12"/>
      <c r="BI4243" s="12"/>
      <c r="BJ4243" s="13"/>
      <c r="BK4243" s="13"/>
      <c r="BL4243" s="13"/>
      <c r="BM4243" s="13"/>
      <c r="BN4243" s="13"/>
    </row>
    <row r="4244" spans="1:66" x14ac:dyDescent="0.25">
      <c r="A4244" s="10"/>
      <c r="B4244" s="10"/>
      <c r="C4244" s="10"/>
      <c r="D4244" s="18"/>
      <c r="E4244" s="10"/>
      <c r="F4244" s="10"/>
      <c r="G4244" s="10"/>
      <c r="H4244" s="10"/>
      <c r="I4244" s="10"/>
      <c r="J4244" s="10"/>
      <c r="K4244" s="11"/>
      <c r="L4244" s="11"/>
      <c r="M4244" s="12"/>
      <c r="N4244" s="12"/>
      <c r="O4244" s="12"/>
      <c r="P4244" s="12"/>
      <c r="Q4244" s="12"/>
      <c r="R4244" s="12"/>
      <c r="S4244" s="12"/>
      <c r="T4244" s="12"/>
      <c r="U4244" s="12"/>
      <c r="V4244" s="12"/>
      <c r="W4244" s="12"/>
      <c r="X4244" s="12"/>
      <c r="Y4244" s="12"/>
      <c r="Z4244" s="12"/>
      <c r="AA4244" s="12"/>
      <c r="AB4244" s="12"/>
      <c r="AC4244" s="12"/>
      <c r="AD4244" s="12"/>
      <c r="AE4244" s="12"/>
      <c r="AF4244" s="12"/>
      <c r="AG4244" s="12"/>
      <c r="AH4244" s="12"/>
      <c r="AI4244" s="12"/>
      <c r="AJ4244" s="12"/>
      <c r="AK4244" s="12"/>
      <c r="AL4244" s="12"/>
      <c r="AM4244" s="12"/>
      <c r="AN4244" s="12"/>
      <c r="AO4244" s="12"/>
      <c r="AP4244" s="12"/>
      <c r="AQ4244" s="12"/>
      <c r="AR4244" s="12"/>
      <c r="AS4244" s="12"/>
      <c r="AT4244" s="12"/>
      <c r="AU4244" s="12"/>
      <c r="AV4244" s="12"/>
      <c r="AW4244" s="12"/>
      <c r="AX4244" s="12"/>
      <c r="AY4244" s="12"/>
      <c r="AZ4244" s="12"/>
      <c r="BA4244" s="12"/>
      <c r="BB4244" s="12"/>
      <c r="BC4244" s="12"/>
      <c r="BD4244" s="12"/>
      <c r="BE4244" s="12"/>
      <c r="BF4244" s="12"/>
      <c r="BG4244" s="12"/>
      <c r="BH4244" s="12"/>
      <c r="BI4244" s="12"/>
      <c r="BJ4244" s="13"/>
      <c r="BK4244" s="13"/>
      <c r="BL4244" s="13"/>
      <c r="BM4244" s="13"/>
      <c r="BN4244" s="13"/>
    </row>
    <row r="4245" spans="1:66" x14ac:dyDescent="0.25">
      <c r="A4245" s="10"/>
      <c r="B4245" s="10"/>
      <c r="C4245" s="10"/>
      <c r="D4245" s="18"/>
      <c r="E4245" s="10"/>
      <c r="F4245" s="10"/>
      <c r="G4245" s="10"/>
      <c r="H4245" s="10"/>
      <c r="I4245" s="10"/>
      <c r="J4245" s="10"/>
      <c r="K4245" s="11"/>
      <c r="L4245" s="11"/>
      <c r="M4245" s="12"/>
      <c r="N4245" s="12"/>
      <c r="O4245" s="12"/>
      <c r="P4245" s="12"/>
      <c r="Q4245" s="12"/>
      <c r="R4245" s="12"/>
      <c r="S4245" s="12"/>
      <c r="T4245" s="12"/>
      <c r="U4245" s="12"/>
      <c r="V4245" s="12"/>
      <c r="W4245" s="12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2"/>
      <c r="AS4245" s="12"/>
      <c r="AT4245" s="12"/>
      <c r="AU4245" s="12"/>
      <c r="AV4245" s="12"/>
      <c r="AW4245" s="12"/>
      <c r="AX4245" s="12"/>
      <c r="AY4245" s="12"/>
      <c r="AZ4245" s="12"/>
      <c r="BA4245" s="12"/>
      <c r="BB4245" s="12"/>
      <c r="BC4245" s="12"/>
      <c r="BD4245" s="12"/>
      <c r="BE4245" s="12"/>
      <c r="BF4245" s="12"/>
      <c r="BG4245" s="12"/>
      <c r="BH4245" s="12"/>
      <c r="BI4245" s="12"/>
      <c r="BJ4245" s="13"/>
      <c r="BK4245" s="13"/>
      <c r="BL4245" s="13"/>
      <c r="BM4245" s="13"/>
      <c r="BN4245" s="13"/>
    </row>
    <row r="4246" spans="1:66" x14ac:dyDescent="0.25">
      <c r="A4246" s="10"/>
      <c r="B4246" s="10"/>
      <c r="C4246" s="10"/>
      <c r="D4246" s="18"/>
      <c r="E4246" s="10"/>
      <c r="F4246" s="10"/>
      <c r="G4246" s="10"/>
      <c r="H4246" s="10"/>
      <c r="I4246" s="10"/>
      <c r="J4246" s="10"/>
      <c r="K4246" s="11"/>
      <c r="L4246" s="11"/>
      <c r="M4246" s="12"/>
      <c r="N4246" s="12"/>
      <c r="O4246" s="12"/>
      <c r="P4246" s="12"/>
      <c r="Q4246" s="12"/>
      <c r="R4246" s="12"/>
      <c r="S4246" s="12"/>
      <c r="T4246" s="12"/>
      <c r="U4246" s="12"/>
      <c r="V4246" s="12"/>
      <c r="W4246" s="12"/>
      <c r="X4246" s="12"/>
      <c r="Y4246" s="12"/>
      <c r="Z4246" s="12"/>
      <c r="AA4246" s="12"/>
      <c r="AB4246" s="12"/>
      <c r="AC4246" s="12"/>
      <c r="AD4246" s="12"/>
      <c r="AE4246" s="12"/>
      <c r="AF4246" s="12"/>
      <c r="AG4246" s="12"/>
      <c r="AH4246" s="12"/>
      <c r="AI4246" s="12"/>
      <c r="AJ4246" s="12"/>
      <c r="AK4246" s="12"/>
      <c r="AL4246" s="12"/>
      <c r="AM4246" s="12"/>
      <c r="AN4246" s="12"/>
      <c r="AO4246" s="12"/>
      <c r="AP4246" s="12"/>
      <c r="AQ4246" s="12"/>
      <c r="AR4246" s="12"/>
      <c r="AS4246" s="12"/>
      <c r="AT4246" s="12"/>
      <c r="AU4246" s="12"/>
      <c r="AV4246" s="12"/>
      <c r="AW4246" s="12"/>
      <c r="AX4246" s="12"/>
      <c r="AY4246" s="12"/>
      <c r="AZ4246" s="12"/>
      <c r="BA4246" s="12"/>
      <c r="BB4246" s="12"/>
      <c r="BC4246" s="12"/>
      <c r="BD4246" s="12"/>
      <c r="BE4246" s="12"/>
      <c r="BF4246" s="12"/>
      <c r="BG4246" s="12"/>
      <c r="BH4246" s="12"/>
      <c r="BI4246" s="12"/>
      <c r="BJ4246" s="13"/>
      <c r="BK4246" s="13"/>
      <c r="BL4246" s="13"/>
      <c r="BM4246" s="13"/>
      <c r="BN4246" s="13"/>
    </row>
    <row r="4247" spans="1:66" x14ac:dyDescent="0.25">
      <c r="A4247" s="10"/>
      <c r="B4247" s="10"/>
      <c r="C4247" s="10"/>
      <c r="D4247" s="18"/>
      <c r="E4247" s="10"/>
      <c r="F4247" s="10"/>
      <c r="G4247" s="10"/>
      <c r="H4247" s="10"/>
      <c r="I4247" s="10"/>
      <c r="J4247" s="10"/>
      <c r="K4247" s="11"/>
      <c r="L4247" s="11"/>
      <c r="M4247" s="12"/>
      <c r="N4247" s="12"/>
      <c r="O4247" s="12"/>
      <c r="P4247" s="12"/>
      <c r="Q4247" s="12"/>
      <c r="R4247" s="12"/>
      <c r="S4247" s="12"/>
      <c r="T4247" s="12"/>
      <c r="U4247" s="12"/>
      <c r="V4247" s="12"/>
      <c r="W4247" s="12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2"/>
      <c r="AS4247" s="12"/>
      <c r="AT4247" s="12"/>
      <c r="AU4247" s="12"/>
      <c r="AV4247" s="12"/>
      <c r="AW4247" s="12"/>
      <c r="AX4247" s="12"/>
      <c r="AY4247" s="12"/>
      <c r="AZ4247" s="12"/>
      <c r="BA4247" s="12"/>
      <c r="BB4247" s="12"/>
      <c r="BC4247" s="12"/>
      <c r="BD4247" s="12"/>
      <c r="BE4247" s="12"/>
      <c r="BF4247" s="12"/>
      <c r="BG4247" s="12"/>
      <c r="BH4247" s="12"/>
      <c r="BI4247" s="12"/>
      <c r="BJ4247" s="13"/>
      <c r="BK4247" s="13"/>
      <c r="BL4247" s="13"/>
      <c r="BM4247" s="13"/>
      <c r="BN4247" s="13"/>
    </row>
    <row r="4248" spans="1:66" x14ac:dyDescent="0.25">
      <c r="A4248" s="10"/>
      <c r="B4248" s="10"/>
      <c r="C4248" s="10"/>
      <c r="D4248" s="18"/>
      <c r="E4248" s="10"/>
      <c r="F4248" s="10"/>
      <c r="G4248" s="10"/>
      <c r="H4248" s="10"/>
      <c r="I4248" s="10"/>
      <c r="J4248" s="10"/>
      <c r="K4248" s="11"/>
      <c r="L4248" s="11"/>
      <c r="M4248" s="12"/>
      <c r="N4248" s="12"/>
      <c r="O4248" s="12"/>
      <c r="P4248" s="12"/>
      <c r="Q4248" s="12"/>
      <c r="R4248" s="12"/>
      <c r="S4248" s="12"/>
      <c r="T4248" s="12"/>
      <c r="U4248" s="12"/>
      <c r="V4248" s="12"/>
      <c r="W4248" s="12"/>
      <c r="X4248" s="12"/>
      <c r="Y4248" s="12"/>
      <c r="Z4248" s="12"/>
      <c r="AA4248" s="12"/>
      <c r="AB4248" s="12"/>
      <c r="AC4248" s="12"/>
      <c r="AD4248" s="12"/>
      <c r="AE4248" s="12"/>
      <c r="AF4248" s="12"/>
      <c r="AG4248" s="12"/>
      <c r="AH4248" s="12"/>
      <c r="AI4248" s="12"/>
      <c r="AJ4248" s="12"/>
      <c r="AK4248" s="12"/>
      <c r="AL4248" s="12"/>
      <c r="AM4248" s="12"/>
      <c r="AN4248" s="12"/>
      <c r="AO4248" s="12"/>
      <c r="AP4248" s="12"/>
      <c r="AQ4248" s="12"/>
      <c r="AR4248" s="12"/>
      <c r="AS4248" s="12"/>
      <c r="AT4248" s="12"/>
      <c r="AU4248" s="12"/>
      <c r="AV4248" s="12"/>
      <c r="AW4248" s="12"/>
      <c r="AX4248" s="12"/>
      <c r="AY4248" s="12"/>
      <c r="AZ4248" s="12"/>
      <c r="BA4248" s="12"/>
      <c r="BB4248" s="12"/>
      <c r="BC4248" s="12"/>
      <c r="BD4248" s="12"/>
      <c r="BE4248" s="12"/>
      <c r="BF4248" s="12"/>
      <c r="BG4248" s="12"/>
      <c r="BH4248" s="12"/>
      <c r="BI4248" s="12"/>
      <c r="BJ4248" s="13"/>
      <c r="BK4248" s="13"/>
      <c r="BL4248" s="13"/>
      <c r="BM4248" s="13"/>
      <c r="BN4248" s="13"/>
    </row>
    <row r="4249" spans="1:66" x14ac:dyDescent="0.25">
      <c r="A4249" s="10"/>
      <c r="B4249" s="10"/>
      <c r="C4249" s="10"/>
      <c r="D4249" s="18"/>
      <c r="E4249" s="10"/>
      <c r="F4249" s="10"/>
      <c r="G4249" s="10"/>
      <c r="H4249" s="10"/>
      <c r="I4249" s="10"/>
      <c r="J4249" s="10"/>
      <c r="K4249" s="11"/>
      <c r="L4249" s="11"/>
      <c r="M4249" s="12"/>
      <c r="N4249" s="12"/>
      <c r="O4249" s="12"/>
      <c r="P4249" s="12"/>
      <c r="Q4249" s="12"/>
      <c r="R4249" s="12"/>
      <c r="S4249" s="12"/>
      <c r="T4249" s="12"/>
      <c r="U4249" s="12"/>
      <c r="V4249" s="12"/>
      <c r="W4249" s="12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2"/>
      <c r="AS4249" s="12"/>
      <c r="AT4249" s="12"/>
      <c r="AU4249" s="12"/>
      <c r="AV4249" s="12"/>
      <c r="AW4249" s="12"/>
      <c r="AX4249" s="12"/>
      <c r="AY4249" s="12"/>
      <c r="AZ4249" s="12"/>
      <c r="BA4249" s="12"/>
      <c r="BB4249" s="12"/>
      <c r="BC4249" s="12"/>
      <c r="BD4249" s="12"/>
      <c r="BE4249" s="12"/>
      <c r="BF4249" s="12"/>
      <c r="BG4249" s="12"/>
      <c r="BH4249" s="12"/>
      <c r="BI4249" s="12"/>
      <c r="BJ4249" s="13"/>
      <c r="BK4249" s="13"/>
      <c r="BL4249" s="13"/>
      <c r="BM4249" s="13"/>
      <c r="BN4249" s="13"/>
    </row>
    <row r="4250" spans="1:66" x14ac:dyDescent="0.25">
      <c r="A4250" s="10"/>
      <c r="B4250" s="10"/>
      <c r="C4250" s="10"/>
      <c r="D4250" s="18"/>
      <c r="E4250" s="10"/>
      <c r="F4250" s="10"/>
      <c r="G4250" s="10"/>
      <c r="H4250" s="10"/>
      <c r="I4250" s="10"/>
      <c r="J4250" s="10"/>
      <c r="K4250" s="11"/>
      <c r="L4250" s="11"/>
      <c r="M4250" s="12"/>
      <c r="N4250" s="12"/>
      <c r="O4250" s="12"/>
      <c r="P4250" s="12"/>
      <c r="Q4250" s="12"/>
      <c r="R4250" s="12"/>
      <c r="S4250" s="12"/>
      <c r="T4250" s="12"/>
      <c r="U4250" s="12"/>
      <c r="V4250" s="12"/>
      <c r="W4250" s="12"/>
      <c r="X4250" s="12"/>
      <c r="Y4250" s="12"/>
      <c r="Z4250" s="12"/>
      <c r="AA4250" s="12"/>
      <c r="AB4250" s="12"/>
      <c r="AC4250" s="12"/>
      <c r="AD4250" s="12"/>
      <c r="AE4250" s="12"/>
      <c r="AF4250" s="12"/>
      <c r="AG4250" s="12"/>
      <c r="AH4250" s="12"/>
      <c r="AI4250" s="12"/>
      <c r="AJ4250" s="12"/>
      <c r="AK4250" s="12"/>
      <c r="AL4250" s="12"/>
      <c r="AM4250" s="12"/>
      <c r="AN4250" s="12"/>
      <c r="AO4250" s="12"/>
      <c r="AP4250" s="12"/>
      <c r="AQ4250" s="12"/>
      <c r="AR4250" s="12"/>
      <c r="AS4250" s="12"/>
      <c r="AT4250" s="12"/>
      <c r="AU4250" s="12"/>
      <c r="AV4250" s="12"/>
      <c r="AW4250" s="12"/>
      <c r="AX4250" s="12"/>
      <c r="AY4250" s="12"/>
      <c r="AZ4250" s="12"/>
      <c r="BA4250" s="12"/>
      <c r="BB4250" s="12"/>
      <c r="BC4250" s="12"/>
      <c r="BD4250" s="12"/>
      <c r="BE4250" s="12"/>
      <c r="BF4250" s="12"/>
      <c r="BG4250" s="12"/>
      <c r="BH4250" s="12"/>
      <c r="BI4250" s="12"/>
      <c r="BJ4250" s="13"/>
      <c r="BK4250" s="13"/>
      <c r="BL4250" s="13"/>
      <c r="BM4250" s="13"/>
      <c r="BN4250" s="13"/>
    </row>
    <row r="4251" spans="1:66" x14ac:dyDescent="0.25">
      <c r="A4251" s="10"/>
      <c r="B4251" s="10"/>
      <c r="C4251" s="10"/>
      <c r="D4251" s="18"/>
      <c r="E4251" s="10"/>
      <c r="F4251" s="10"/>
      <c r="G4251" s="10"/>
      <c r="H4251" s="10"/>
      <c r="I4251" s="10"/>
      <c r="J4251" s="10"/>
      <c r="K4251" s="11"/>
      <c r="L4251" s="11"/>
      <c r="M4251" s="12"/>
      <c r="N4251" s="12"/>
      <c r="O4251" s="12"/>
      <c r="P4251" s="12"/>
      <c r="Q4251" s="12"/>
      <c r="R4251" s="12"/>
      <c r="S4251" s="12"/>
      <c r="T4251" s="12"/>
      <c r="U4251" s="12"/>
      <c r="V4251" s="12"/>
      <c r="W4251" s="12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2"/>
      <c r="AS4251" s="12"/>
      <c r="AT4251" s="12"/>
      <c r="AU4251" s="12"/>
      <c r="AV4251" s="12"/>
      <c r="AW4251" s="12"/>
      <c r="AX4251" s="12"/>
      <c r="AY4251" s="12"/>
      <c r="AZ4251" s="12"/>
      <c r="BA4251" s="12"/>
      <c r="BB4251" s="12"/>
      <c r="BC4251" s="12"/>
      <c r="BD4251" s="12"/>
      <c r="BE4251" s="12"/>
      <c r="BF4251" s="12"/>
      <c r="BG4251" s="12"/>
      <c r="BH4251" s="12"/>
      <c r="BI4251" s="12"/>
      <c r="BJ4251" s="13"/>
      <c r="BK4251" s="13"/>
      <c r="BL4251" s="13"/>
      <c r="BM4251" s="13"/>
      <c r="BN4251" s="13"/>
    </row>
    <row r="4252" spans="1:66" x14ac:dyDescent="0.25">
      <c r="A4252" s="10"/>
      <c r="B4252" s="10"/>
      <c r="C4252" s="10"/>
      <c r="D4252" s="18"/>
      <c r="E4252" s="10"/>
      <c r="F4252" s="10"/>
      <c r="G4252" s="10"/>
      <c r="H4252" s="10"/>
      <c r="I4252" s="10"/>
      <c r="J4252" s="10"/>
      <c r="K4252" s="11"/>
      <c r="L4252" s="11"/>
      <c r="M4252" s="12"/>
      <c r="N4252" s="12"/>
      <c r="O4252" s="12"/>
      <c r="P4252" s="12"/>
      <c r="Q4252" s="12"/>
      <c r="R4252" s="12"/>
      <c r="S4252" s="12"/>
      <c r="T4252" s="12"/>
      <c r="U4252" s="12"/>
      <c r="V4252" s="12"/>
      <c r="W4252" s="12"/>
      <c r="X4252" s="12"/>
      <c r="Y4252" s="12"/>
      <c r="Z4252" s="12"/>
      <c r="AA4252" s="12"/>
      <c r="AB4252" s="12"/>
      <c r="AC4252" s="12"/>
      <c r="AD4252" s="12"/>
      <c r="AE4252" s="12"/>
      <c r="AF4252" s="12"/>
      <c r="AG4252" s="12"/>
      <c r="AH4252" s="12"/>
      <c r="AI4252" s="12"/>
      <c r="AJ4252" s="12"/>
      <c r="AK4252" s="12"/>
      <c r="AL4252" s="12"/>
      <c r="AM4252" s="12"/>
      <c r="AN4252" s="12"/>
      <c r="AO4252" s="12"/>
      <c r="AP4252" s="12"/>
      <c r="AQ4252" s="12"/>
      <c r="AR4252" s="12"/>
      <c r="AS4252" s="12"/>
      <c r="AT4252" s="12"/>
      <c r="AU4252" s="12"/>
      <c r="AV4252" s="12"/>
      <c r="AW4252" s="12"/>
      <c r="AX4252" s="12"/>
      <c r="AY4252" s="12"/>
      <c r="AZ4252" s="12"/>
      <c r="BA4252" s="12"/>
      <c r="BB4252" s="12"/>
      <c r="BC4252" s="12"/>
      <c r="BD4252" s="12"/>
      <c r="BE4252" s="12"/>
      <c r="BF4252" s="12"/>
      <c r="BG4252" s="12"/>
      <c r="BH4252" s="12"/>
      <c r="BI4252" s="12"/>
      <c r="BJ4252" s="13"/>
      <c r="BK4252" s="13"/>
      <c r="BL4252" s="13"/>
      <c r="BM4252" s="13"/>
      <c r="BN4252" s="13"/>
    </row>
    <row r="4253" spans="1:66" x14ac:dyDescent="0.25">
      <c r="A4253" s="10"/>
      <c r="B4253" s="10"/>
      <c r="C4253" s="10"/>
      <c r="D4253" s="18"/>
      <c r="E4253" s="10"/>
      <c r="F4253" s="10"/>
      <c r="G4253" s="10"/>
      <c r="H4253" s="10"/>
      <c r="I4253" s="10"/>
      <c r="J4253" s="10"/>
      <c r="K4253" s="11"/>
      <c r="L4253" s="11"/>
      <c r="M4253" s="12"/>
      <c r="N4253" s="12"/>
      <c r="O4253" s="12"/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2"/>
      <c r="AS4253" s="12"/>
      <c r="AT4253" s="12"/>
      <c r="AU4253" s="12"/>
      <c r="AV4253" s="12"/>
      <c r="AW4253" s="12"/>
      <c r="AX4253" s="12"/>
      <c r="AY4253" s="12"/>
      <c r="AZ4253" s="12"/>
      <c r="BA4253" s="12"/>
      <c r="BB4253" s="12"/>
      <c r="BC4253" s="12"/>
      <c r="BD4253" s="12"/>
      <c r="BE4253" s="12"/>
      <c r="BF4253" s="12"/>
      <c r="BG4253" s="12"/>
      <c r="BH4253" s="12"/>
      <c r="BI4253" s="12"/>
      <c r="BJ4253" s="13"/>
      <c r="BK4253" s="13"/>
      <c r="BL4253" s="13"/>
      <c r="BM4253" s="13"/>
      <c r="BN4253" s="13"/>
    </row>
    <row r="4254" spans="1:66" x14ac:dyDescent="0.25">
      <c r="A4254" s="10"/>
      <c r="B4254" s="10"/>
      <c r="C4254" s="10"/>
      <c r="D4254" s="18"/>
      <c r="E4254" s="10"/>
      <c r="F4254" s="10"/>
      <c r="G4254" s="10"/>
      <c r="H4254" s="10"/>
      <c r="I4254" s="10"/>
      <c r="J4254" s="10"/>
      <c r="K4254" s="11"/>
      <c r="L4254" s="11"/>
      <c r="M4254" s="12"/>
      <c r="N4254" s="12"/>
      <c r="O4254" s="12"/>
      <c r="P4254" s="12"/>
      <c r="Q4254" s="12"/>
      <c r="R4254" s="12"/>
      <c r="S4254" s="12"/>
      <c r="T4254" s="12"/>
      <c r="U4254" s="12"/>
      <c r="V4254" s="12"/>
      <c r="W4254" s="12"/>
      <c r="X4254" s="12"/>
      <c r="Y4254" s="12"/>
      <c r="Z4254" s="12"/>
      <c r="AA4254" s="12"/>
      <c r="AB4254" s="12"/>
      <c r="AC4254" s="12"/>
      <c r="AD4254" s="12"/>
      <c r="AE4254" s="12"/>
      <c r="AF4254" s="12"/>
      <c r="AG4254" s="12"/>
      <c r="AH4254" s="12"/>
      <c r="AI4254" s="12"/>
      <c r="AJ4254" s="12"/>
      <c r="AK4254" s="12"/>
      <c r="AL4254" s="12"/>
      <c r="AM4254" s="12"/>
      <c r="AN4254" s="12"/>
      <c r="AO4254" s="12"/>
      <c r="AP4254" s="12"/>
      <c r="AQ4254" s="12"/>
      <c r="AR4254" s="12"/>
      <c r="AS4254" s="12"/>
      <c r="AT4254" s="12"/>
      <c r="AU4254" s="12"/>
      <c r="AV4254" s="12"/>
      <c r="AW4254" s="12"/>
      <c r="AX4254" s="12"/>
      <c r="AY4254" s="12"/>
      <c r="AZ4254" s="12"/>
      <c r="BA4254" s="12"/>
      <c r="BB4254" s="12"/>
      <c r="BC4254" s="12"/>
      <c r="BD4254" s="12"/>
      <c r="BE4254" s="12"/>
      <c r="BF4254" s="12"/>
      <c r="BG4254" s="12"/>
      <c r="BH4254" s="12"/>
      <c r="BI4254" s="12"/>
      <c r="BJ4254" s="13"/>
      <c r="BK4254" s="13"/>
      <c r="BL4254" s="13"/>
      <c r="BM4254" s="13"/>
      <c r="BN4254" s="13"/>
    </row>
    <row r="4255" spans="1:66" x14ac:dyDescent="0.25">
      <c r="A4255" s="10"/>
      <c r="B4255" s="10"/>
      <c r="C4255" s="10"/>
      <c r="D4255" s="18"/>
      <c r="E4255" s="10"/>
      <c r="F4255" s="10"/>
      <c r="G4255" s="10"/>
      <c r="H4255" s="10"/>
      <c r="I4255" s="10"/>
      <c r="J4255" s="10"/>
      <c r="K4255" s="11"/>
      <c r="L4255" s="11"/>
      <c r="M4255" s="12"/>
      <c r="N4255" s="12"/>
      <c r="O4255" s="12"/>
      <c r="P4255" s="12"/>
      <c r="Q4255" s="12"/>
      <c r="R4255" s="12"/>
      <c r="S4255" s="12"/>
      <c r="T4255" s="12"/>
      <c r="U4255" s="12"/>
      <c r="V4255" s="12"/>
      <c r="W4255" s="12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2"/>
      <c r="AS4255" s="12"/>
      <c r="AT4255" s="12"/>
      <c r="AU4255" s="12"/>
      <c r="AV4255" s="12"/>
      <c r="AW4255" s="12"/>
      <c r="AX4255" s="12"/>
      <c r="AY4255" s="12"/>
      <c r="AZ4255" s="12"/>
      <c r="BA4255" s="12"/>
      <c r="BB4255" s="12"/>
      <c r="BC4255" s="12"/>
      <c r="BD4255" s="12"/>
      <c r="BE4255" s="12"/>
      <c r="BF4255" s="12"/>
      <c r="BG4255" s="12"/>
      <c r="BH4255" s="12"/>
      <c r="BI4255" s="12"/>
      <c r="BJ4255" s="13"/>
      <c r="BK4255" s="13"/>
      <c r="BL4255" s="13"/>
      <c r="BM4255" s="13"/>
      <c r="BN4255" s="13"/>
    </row>
    <row r="4256" spans="1:66" x14ac:dyDescent="0.25">
      <c r="A4256" s="10"/>
      <c r="B4256" s="10"/>
      <c r="C4256" s="10"/>
      <c r="D4256" s="18"/>
      <c r="E4256" s="10"/>
      <c r="F4256" s="10"/>
      <c r="G4256" s="10"/>
      <c r="H4256" s="10"/>
      <c r="I4256" s="10"/>
      <c r="J4256" s="10"/>
      <c r="K4256" s="11"/>
      <c r="L4256" s="11"/>
      <c r="M4256" s="12"/>
      <c r="N4256" s="12"/>
      <c r="O4256" s="12"/>
      <c r="P4256" s="12"/>
      <c r="Q4256" s="12"/>
      <c r="R4256" s="12"/>
      <c r="S4256" s="12"/>
      <c r="T4256" s="12"/>
      <c r="U4256" s="12"/>
      <c r="V4256" s="12"/>
      <c r="W4256" s="12"/>
      <c r="X4256" s="12"/>
      <c r="Y4256" s="12"/>
      <c r="Z4256" s="12"/>
      <c r="AA4256" s="12"/>
      <c r="AB4256" s="12"/>
      <c r="AC4256" s="12"/>
      <c r="AD4256" s="12"/>
      <c r="AE4256" s="12"/>
      <c r="AF4256" s="12"/>
      <c r="AG4256" s="12"/>
      <c r="AH4256" s="12"/>
      <c r="AI4256" s="12"/>
      <c r="AJ4256" s="12"/>
      <c r="AK4256" s="12"/>
      <c r="AL4256" s="12"/>
      <c r="AM4256" s="12"/>
      <c r="AN4256" s="12"/>
      <c r="AO4256" s="12"/>
      <c r="AP4256" s="12"/>
      <c r="AQ4256" s="12"/>
      <c r="AR4256" s="12"/>
      <c r="AS4256" s="12"/>
      <c r="AT4256" s="12"/>
      <c r="AU4256" s="12"/>
      <c r="AV4256" s="12"/>
      <c r="AW4256" s="12"/>
      <c r="AX4256" s="12"/>
      <c r="AY4256" s="12"/>
      <c r="AZ4256" s="12"/>
      <c r="BA4256" s="12"/>
      <c r="BB4256" s="12"/>
      <c r="BC4256" s="12"/>
      <c r="BD4256" s="12"/>
      <c r="BE4256" s="12"/>
      <c r="BF4256" s="12"/>
      <c r="BG4256" s="12"/>
      <c r="BH4256" s="12"/>
      <c r="BI4256" s="12"/>
      <c r="BJ4256" s="13"/>
      <c r="BK4256" s="13"/>
      <c r="BL4256" s="13"/>
      <c r="BM4256" s="13"/>
      <c r="BN4256" s="13"/>
    </row>
    <row r="4257" spans="1:66" x14ac:dyDescent="0.25">
      <c r="A4257" s="10"/>
      <c r="B4257" s="10"/>
      <c r="C4257" s="10"/>
      <c r="D4257" s="18"/>
      <c r="E4257" s="10"/>
      <c r="F4257" s="10"/>
      <c r="G4257" s="10"/>
      <c r="H4257" s="10"/>
      <c r="I4257" s="10"/>
      <c r="J4257" s="10"/>
      <c r="K4257" s="11"/>
      <c r="L4257" s="11"/>
      <c r="M4257" s="12"/>
      <c r="N4257" s="12"/>
      <c r="O4257" s="12"/>
      <c r="P4257" s="12"/>
      <c r="Q4257" s="12"/>
      <c r="R4257" s="12"/>
      <c r="S4257" s="12"/>
      <c r="T4257" s="12"/>
      <c r="U4257" s="12"/>
      <c r="V4257" s="12"/>
      <c r="W4257" s="12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2"/>
      <c r="AS4257" s="12"/>
      <c r="AT4257" s="12"/>
      <c r="AU4257" s="12"/>
      <c r="AV4257" s="12"/>
      <c r="AW4257" s="12"/>
      <c r="AX4257" s="12"/>
      <c r="AY4257" s="12"/>
      <c r="AZ4257" s="12"/>
      <c r="BA4257" s="12"/>
      <c r="BB4257" s="12"/>
      <c r="BC4257" s="12"/>
      <c r="BD4257" s="12"/>
      <c r="BE4257" s="12"/>
      <c r="BF4257" s="12"/>
      <c r="BG4257" s="12"/>
      <c r="BH4257" s="12"/>
      <c r="BI4257" s="12"/>
      <c r="BJ4257" s="13"/>
      <c r="BK4257" s="13"/>
      <c r="BL4257" s="13"/>
      <c r="BM4257" s="13"/>
      <c r="BN4257" s="13"/>
    </row>
    <row r="4258" spans="1:66" x14ac:dyDescent="0.25">
      <c r="A4258" s="10"/>
      <c r="B4258" s="10"/>
      <c r="C4258" s="10"/>
      <c r="D4258" s="18"/>
      <c r="E4258" s="10"/>
      <c r="F4258" s="10"/>
      <c r="G4258" s="10"/>
      <c r="H4258" s="10"/>
      <c r="I4258" s="10"/>
      <c r="J4258" s="10"/>
      <c r="K4258" s="11"/>
      <c r="L4258" s="11"/>
      <c r="M4258" s="12"/>
      <c r="N4258" s="12"/>
      <c r="O4258" s="12"/>
      <c r="P4258" s="12"/>
      <c r="Q4258" s="12"/>
      <c r="R4258" s="12"/>
      <c r="S4258" s="12"/>
      <c r="T4258" s="12"/>
      <c r="U4258" s="12"/>
      <c r="V4258" s="12"/>
      <c r="W4258" s="12"/>
      <c r="X4258" s="12"/>
      <c r="Y4258" s="12"/>
      <c r="Z4258" s="12"/>
      <c r="AA4258" s="12"/>
      <c r="AB4258" s="12"/>
      <c r="AC4258" s="12"/>
      <c r="AD4258" s="12"/>
      <c r="AE4258" s="12"/>
      <c r="AF4258" s="12"/>
      <c r="AG4258" s="12"/>
      <c r="AH4258" s="12"/>
      <c r="AI4258" s="12"/>
      <c r="AJ4258" s="12"/>
      <c r="AK4258" s="12"/>
      <c r="AL4258" s="12"/>
      <c r="AM4258" s="12"/>
      <c r="AN4258" s="12"/>
      <c r="AO4258" s="12"/>
      <c r="AP4258" s="12"/>
      <c r="AQ4258" s="12"/>
      <c r="AR4258" s="12"/>
      <c r="AS4258" s="12"/>
      <c r="AT4258" s="12"/>
      <c r="AU4258" s="12"/>
      <c r="AV4258" s="12"/>
      <c r="AW4258" s="12"/>
      <c r="AX4258" s="12"/>
      <c r="AY4258" s="12"/>
      <c r="AZ4258" s="12"/>
      <c r="BA4258" s="12"/>
      <c r="BB4258" s="12"/>
      <c r="BC4258" s="12"/>
      <c r="BD4258" s="12"/>
      <c r="BE4258" s="12"/>
      <c r="BF4258" s="12"/>
      <c r="BG4258" s="12"/>
      <c r="BH4258" s="12"/>
      <c r="BI4258" s="12"/>
      <c r="BJ4258" s="13"/>
      <c r="BK4258" s="13"/>
      <c r="BL4258" s="13"/>
      <c r="BM4258" s="13"/>
      <c r="BN4258" s="13"/>
    </row>
    <row r="4259" spans="1:66" x14ac:dyDescent="0.25">
      <c r="A4259" s="10"/>
      <c r="B4259" s="10"/>
      <c r="C4259" s="10"/>
      <c r="D4259" s="18"/>
      <c r="E4259" s="10"/>
      <c r="F4259" s="10"/>
      <c r="G4259" s="10"/>
      <c r="H4259" s="10"/>
      <c r="I4259" s="10"/>
      <c r="J4259" s="10"/>
      <c r="K4259" s="11"/>
      <c r="L4259" s="11"/>
      <c r="M4259" s="12"/>
      <c r="N4259" s="12"/>
      <c r="O4259" s="12"/>
      <c r="P4259" s="12"/>
      <c r="Q4259" s="12"/>
      <c r="R4259" s="12"/>
      <c r="S4259" s="12"/>
      <c r="T4259" s="12"/>
      <c r="U4259" s="12"/>
      <c r="V4259" s="12"/>
      <c r="W4259" s="12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2"/>
      <c r="AS4259" s="12"/>
      <c r="AT4259" s="12"/>
      <c r="AU4259" s="12"/>
      <c r="AV4259" s="12"/>
      <c r="AW4259" s="12"/>
      <c r="AX4259" s="12"/>
      <c r="AY4259" s="12"/>
      <c r="AZ4259" s="12"/>
      <c r="BA4259" s="12"/>
      <c r="BB4259" s="12"/>
      <c r="BC4259" s="12"/>
      <c r="BD4259" s="12"/>
      <c r="BE4259" s="12"/>
      <c r="BF4259" s="12"/>
      <c r="BG4259" s="12"/>
      <c r="BH4259" s="12"/>
      <c r="BI4259" s="12"/>
      <c r="BJ4259" s="13"/>
      <c r="BK4259" s="13"/>
      <c r="BL4259" s="13"/>
      <c r="BM4259" s="13"/>
      <c r="BN4259" s="13"/>
    </row>
    <row r="4260" spans="1:66" x14ac:dyDescent="0.25">
      <c r="A4260" s="10"/>
      <c r="B4260" s="10"/>
      <c r="C4260" s="10"/>
      <c r="D4260" s="18"/>
      <c r="E4260" s="10"/>
      <c r="F4260" s="10"/>
      <c r="G4260" s="10"/>
      <c r="H4260" s="10"/>
      <c r="I4260" s="10"/>
      <c r="J4260" s="10"/>
      <c r="K4260" s="11"/>
      <c r="L4260" s="11"/>
      <c r="M4260" s="12"/>
      <c r="N4260" s="12"/>
      <c r="O4260" s="12"/>
      <c r="P4260" s="12"/>
      <c r="Q4260" s="12"/>
      <c r="R4260" s="12"/>
      <c r="S4260" s="12"/>
      <c r="T4260" s="12"/>
      <c r="U4260" s="12"/>
      <c r="V4260" s="12"/>
      <c r="W4260" s="12"/>
      <c r="X4260" s="12"/>
      <c r="Y4260" s="12"/>
      <c r="Z4260" s="12"/>
      <c r="AA4260" s="12"/>
      <c r="AB4260" s="12"/>
      <c r="AC4260" s="12"/>
      <c r="AD4260" s="12"/>
      <c r="AE4260" s="12"/>
      <c r="AF4260" s="12"/>
      <c r="AG4260" s="12"/>
      <c r="AH4260" s="12"/>
      <c r="AI4260" s="12"/>
      <c r="AJ4260" s="12"/>
      <c r="AK4260" s="12"/>
      <c r="AL4260" s="12"/>
      <c r="AM4260" s="12"/>
      <c r="AN4260" s="12"/>
      <c r="AO4260" s="12"/>
      <c r="AP4260" s="12"/>
      <c r="AQ4260" s="12"/>
      <c r="AR4260" s="12"/>
      <c r="AS4260" s="12"/>
      <c r="AT4260" s="12"/>
      <c r="AU4260" s="12"/>
      <c r="AV4260" s="12"/>
      <c r="AW4260" s="12"/>
      <c r="AX4260" s="12"/>
      <c r="AY4260" s="12"/>
      <c r="AZ4260" s="12"/>
      <c r="BA4260" s="12"/>
      <c r="BB4260" s="12"/>
      <c r="BC4260" s="12"/>
      <c r="BD4260" s="12"/>
      <c r="BE4260" s="12"/>
      <c r="BF4260" s="12"/>
      <c r="BG4260" s="12"/>
      <c r="BH4260" s="12"/>
      <c r="BI4260" s="12"/>
      <c r="BJ4260" s="13"/>
      <c r="BK4260" s="13"/>
      <c r="BL4260" s="13"/>
      <c r="BM4260" s="13"/>
      <c r="BN4260" s="13"/>
    </row>
    <row r="4261" spans="1:66" x14ac:dyDescent="0.25">
      <c r="A4261" s="10"/>
      <c r="B4261" s="10"/>
      <c r="C4261" s="10"/>
      <c r="D4261" s="18"/>
      <c r="E4261" s="10"/>
      <c r="F4261" s="10"/>
      <c r="G4261" s="10"/>
      <c r="H4261" s="10"/>
      <c r="I4261" s="10"/>
      <c r="J4261" s="10"/>
      <c r="K4261" s="11"/>
      <c r="L4261" s="11"/>
      <c r="M4261" s="12"/>
      <c r="N4261" s="12"/>
      <c r="O4261" s="12"/>
      <c r="P4261" s="12"/>
      <c r="Q4261" s="12"/>
      <c r="R4261" s="12"/>
      <c r="S4261" s="12"/>
      <c r="T4261" s="12"/>
      <c r="U4261" s="12"/>
      <c r="V4261" s="12"/>
      <c r="W4261" s="12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2"/>
      <c r="AS4261" s="12"/>
      <c r="AT4261" s="12"/>
      <c r="AU4261" s="12"/>
      <c r="AV4261" s="12"/>
      <c r="AW4261" s="12"/>
      <c r="AX4261" s="12"/>
      <c r="AY4261" s="12"/>
      <c r="AZ4261" s="12"/>
      <c r="BA4261" s="12"/>
      <c r="BB4261" s="12"/>
      <c r="BC4261" s="12"/>
      <c r="BD4261" s="12"/>
      <c r="BE4261" s="12"/>
      <c r="BF4261" s="12"/>
      <c r="BG4261" s="12"/>
      <c r="BH4261" s="12"/>
      <c r="BI4261" s="12"/>
      <c r="BJ4261" s="13"/>
      <c r="BK4261" s="13"/>
      <c r="BL4261" s="13"/>
      <c r="BM4261" s="13"/>
      <c r="BN4261" s="13"/>
    </row>
    <row r="4262" spans="1:66" x14ac:dyDescent="0.25">
      <c r="A4262" s="10"/>
      <c r="B4262" s="10"/>
      <c r="C4262" s="10"/>
      <c r="D4262" s="18"/>
      <c r="E4262" s="10"/>
      <c r="F4262" s="10"/>
      <c r="G4262" s="10"/>
      <c r="H4262" s="10"/>
      <c r="I4262" s="10"/>
      <c r="J4262" s="10"/>
      <c r="K4262" s="11"/>
      <c r="L4262" s="11"/>
      <c r="M4262" s="12"/>
      <c r="N4262" s="12"/>
      <c r="O4262" s="12"/>
      <c r="P4262" s="12"/>
      <c r="Q4262" s="12"/>
      <c r="R4262" s="12"/>
      <c r="S4262" s="12"/>
      <c r="T4262" s="12"/>
      <c r="U4262" s="12"/>
      <c r="V4262" s="12"/>
      <c r="W4262" s="12"/>
      <c r="X4262" s="12"/>
      <c r="Y4262" s="12"/>
      <c r="Z4262" s="12"/>
      <c r="AA4262" s="12"/>
      <c r="AB4262" s="12"/>
      <c r="AC4262" s="12"/>
      <c r="AD4262" s="12"/>
      <c r="AE4262" s="12"/>
      <c r="AF4262" s="12"/>
      <c r="AG4262" s="12"/>
      <c r="AH4262" s="12"/>
      <c r="AI4262" s="12"/>
      <c r="AJ4262" s="12"/>
      <c r="AK4262" s="12"/>
      <c r="AL4262" s="12"/>
      <c r="AM4262" s="12"/>
      <c r="AN4262" s="12"/>
      <c r="AO4262" s="12"/>
      <c r="AP4262" s="12"/>
      <c r="AQ4262" s="12"/>
      <c r="AR4262" s="12"/>
      <c r="AS4262" s="12"/>
      <c r="AT4262" s="12"/>
      <c r="AU4262" s="12"/>
      <c r="AV4262" s="12"/>
      <c r="AW4262" s="12"/>
      <c r="AX4262" s="12"/>
      <c r="AY4262" s="12"/>
      <c r="AZ4262" s="12"/>
      <c r="BA4262" s="12"/>
      <c r="BB4262" s="12"/>
      <c r="BC4262" s="12"/>
      <c r="BD4262" s="12"/>
      <c r="BE4262" s="12"/>
      <c r="BF4262" s="12"/>
      <c r="BG4262" s="12"/>
      <c r="BH4262" s="12"/>
      <c r="BI4262" s="12"/>
      <c r="BJ4262" s="13"/>
      <c r="BK4262" s="13"/>
      <c r="BL4262" s="13"/>
      <c r="BM4262" s="13"/>
      <c r="BN4262" s="13"/>
    </row>
    <row r="4263" spans="1:66" x14ac:dyDescent="0.25">
      <c r="A4263" s="10"/>
      <c r="B4263" s="10"/>
      <c r="C4263" s="10"/>
      <c r="D4263" s="18"/>
      <c r="E4263" s="10"/>
      <c r="F4263" s="10"/>
      <c r="G4263" s="10"/>
      <c r="H4263" s="10"/>
      <c r="I4263" s="10"/>
      <c r="J4263" s="10"/>
      <c r="K4263" s="11"/>
      <c r="L4263" s="11"/>
      <c r="M4263" s="12"/>
      <c r="N4263" s="12"/>
      <c r="O4263" s="12"/>
      <c r="P4263" s="12"/>
      <c r="Q4263" s="12"/>
      <c r="R4263" s="12"/>
      <c r="S4263" s="12"/>
      <c r="T4263" s="12"/>
      <c r="U4263" s="12"/>
      <c r="V4263" s="12"/>
      <c r="W4263" s="12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2"/>
      <c r="AS4263" s="12"/>
      <c r="AT4263" s="12"/>
      <c r="AU4263" s="12"/>
      <c r="AV4263" s="12"/>
      <c r="AW4263" s="12"/>
      <c r="AX4263" s="12"/>
      <c r="AY4263" s="12"/>
      <c r="AZ4263" s="12"/>
      <c r="BA4263" s="12"/>
      <c r="BB4263" s="12"/>
      <c r="BC4263" s="12"/>
      <c r="BD4263" s="12"/>
      <c r="BE4263" s="12"/>
      <c r="BF4263" s="12"/>
      <c r="BG4263" s="12"/>
      <c r="BH4263" s="12"/>
      <c r="BI4263" s="12"/>
      <c r="BJ4263" s="13"/>
      <c r="BK4263" s="13"/>
      <c r="BL4263" s="13"/>
      <c r="BM4263" s="13"/>
      <c r="BN4263" s="13"/>
    </row>
    <row r="4264" spans="1:66" x14ac:dyDescent="0.25">
      <c r="A4264" s="10"/>
      <c r="B4264" s="10"/>
      <c r="C4264" s="10"/>
      <c r="D4264" s="18"/>
      <c r="E4264" s="10"/>
      <c r="F4264" s="10"/>
      <c r="G4264" s="10"/>
      <c r="H4264" s="10"/>
      <c r="I4264" s="10"/>
      <c r="J4264" s="10"/>
      <c r="K4264" s="11"/>
      <c r="L4264" s="11"/>
      <c r="M4264" s="12"/>
      <c r="N4264" s="12"/>
      <c r="O4264" s="12"/>
      <c r="P4264" s="12"/>
      <c r="Q4264" s="12"/>
      <c r="R4264" s="12"/>
      <c r="S4264" s="12"/>
      <c r="T4264" s="12"/>
      <c r="U4264" s="12"/>
      <c r="V4264" s="12"/>
      <c r="W4264" s="12"/>
      <c r="X4264" s="12"/>
      <c r="Y4264" s="12"/>
      <c r="Z4264" s="12"/>
      <c r="AA4264" s="12"/>
      <c r="AB4264" s="12"/>
      <c r="AC4264" s="12"/>
      <c r="AD4264" s="12"/>
      <c r="AE4264" s="12"/>
      <c r="AF4264" s="12"/>
      <c r="AG4264" s="12"/>
      <c r="AH4264" s="12"/>
      <c r="AI4264" s="12"/>
      <c r="AJ4264" s="12"/>
      <c r="AK4264" s="12"/>
      <c r="AL4264" s="12"/>
      <c r="AM4264" s="12"/>
      <c r="AN4264" s="12"/>
      <c r="AO4264" s="12"/>
      <c r="AP4264" s="12"/>
      <c r="AQ4264" s="12"/>
      <c r="AR4264" s="12"/>
      <c r="AS4264" s="12"/>
      <c r="AT4264" s="12"/>
      <c r="AU4264" s="12"/>
      <c r="AV4264" s="12"/>
      <c r="AW4264" s="12"/>
      <c r="AX4264" s="12"/>
      <c r="AY4264" s="12"/>
      <c r="AZ4264" s="12"/>
      <c r="BA4264" s="12"/>
      <c r="BB4264" s="12"/>
      <c r="BC4264" s="12"/>
      <c r="BD4264" s="12"/>
      <c r="BE4264" s="12"/>
      <c r="BF4264" s="12"/>
      <c r="BG4264" s="12"/>
      <c r="BH4264" s="12"/>
      <c r="BI4264" s="12"/>
      <c r="BJ4264" s="13"/>
      <c r="BK4264" s="13"/>
      <c r="BL4264" s="13"/>
      <c r="BM4264" s="13"/>
      <c r="BN4264" s="13"/>
    </row>
    <row r="4265" spans="1:66" x14ac:dyDescent="0.25">
      <c r="A4265" s="10"/>
      <c r="B4265" s="10"/>
      <c r="C4265" s="10"/>
      <c r="D4265" s="18"/>
      <c r="E4265" s="10"/>
      <c r="F4265" s="10"/>
      <c r="G4265" s="10"/>
      <c r="H4265" s="10"/>
      <c r="I4265" s="10"/>
      <c r="J4265" s="10"/>
      <c r="K4265" s="11"/>
      <c r="L4265" s="11"/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2"/>
      <c r="AS4265" s="12"/>
      <c r="AT4265" s="12"/>
      <c r="AU4265" s="12"/>
      <c r="AV4265" s="12"/>
      <c r="AW4265" s="12"/>
      <c r="AX4265" s="12"/>
      <c r="AY4265" s="12"/>
      <c r="AZ4265" s="12"/>
      <c r="BA4265" s="12"/>
      <c r="BB4265" s="12"/>
      <c r="BC4265" s="12"/>
      <c r="BD4265" s="12"/>
      <c r="BE4265" s="12"/>
      <c r="BF4265" s="12"/>
      <c r="BG4265" s="12"/>
      <c r="BH4265" s="12"/>
      <c r="BI4265" s="12"/>
      <c r="BJ4265" s="13"/>
      <c r="BK4265" s="13"/>
      <c r="BL4265" s="13"/>
      <c r="BM4265" s="13"/>
      <c r="BN4265" s="13"/>
    </row>
    <row r="4266" spans="1:66" x14ac:dyDescent="0.25">
      <c r="A4266" s="10"/>
      <c r="B4266" s="10"/>
      <c r="C4266" s="10"/>
      <c r="D4266" s="18"/>
      <c r="E4266" s="10"/>
      <c r="F4266" s="10"/>
      <c r="G4266" s="10"/>
      <c r="H4266" s="10"/>
      <c r="I4266" s="10"/>
      <c r="J4266" s="10"/>
      <c r="K4266" s="11"/>
      <c r="L4266" s="11"/>
      <c r="M4266" s="12"/>
      <c r="N4266" s="12"/>
      <c r="O4266" s="12"/>
      <c r="P4266" s="12"/>
      <c r="Q4266" s="12"/>
      <c r="R4266" s="12"/>
      <c r="S4266" s="12"/>
      <c r="T4266" s="12"/>
      <c r="U4266" s="12"/>
      <c r="V4266" s="12"/>
      <c r="W4266" s="12"/>
      <c r="X4266" s="12"/>
      <c r="Y4266" s="12"/>
      <c r="Z4266" s="12"/>
      <c r="AA4266" s="12"/>
      <c r="AB4266" s="12"/>
      <c r="AC4266" s="12"/>
      <c r="AD4266" s="12"/>
      <c r="AE4266" s="12"/>
      <c r="AF4266" s="12"/>
      <c r="AG4266" s="12"/>
      <c r="AH4266" s="12"/>
      <c r="AI4266" s="12"/>
      <c r="AJ4266" s="12"/>
      <c r="AK4266" s="12"/>
      <c r="AL4266" s="12"/>
      <c r="AM4266" s="12"/>
      <c r="AN4266" s="12"/>
      <c r="AO4266" s="12"/>
      <c r="AP4266" s="12"/>
      <c r="AQ4266" s="12"/>
      <c r="AR4266" s="12"/>
      <c r="AS4266" s="12"/>
      <c r="AT4266" s="12"/>
      <c r="AU4266" s="12"/>
      <c r="AV4266" s="12"/>
      <c r="AW4266" s="12"/>
      <c r="AX4266" s="12"/>
      <c r="AY4266" s="12"/>
      <c r="AZ4266" s="12"/>
      <c r="BA4266" s="12"/>
      <c r="BB4266" s="12"/>
      <c r="BC4266" s="12"/>
      <c r="BD4266" s="12"/>
      <c r="BE4266" s="12"/>
      <c r="BF4266" s="12"/>
      <c r="BG4266" s="12"/>
      <c r="BH4266" s="12"/>
      <c r="BI4266" s="12"/>
      <c r="BJ4266" s="13"/>
      <c r="BK4266" s="13"/>
      <c r="BL4266" s="13"/>
      <c r="BM4266" s="13"/>
      <c r="BN4266" s="13"/>
    </row>
    <row r="4267" spans="1:66" x14ac:dyDescent="0.25">
      <c r="A4267" s="10"/>
      <c r="B4267" s="10"/>
      <c r="C4267" s="10"/>
      <c r="D4267" s="18"/>
      <c r="E4267" s="10"/>
      <c r="F4267" s="10"/>
      <c r="G4267" s="10"/>
      <c r="H4267" s="10"/>
      <c r="I4267" s="10"/>
      <c r="J4267" s="10"/>
      <c r="K4267" s="11"/>
      <c r="L4267" s="11"/>
      <c r="M4267" s="12"/>
      <c r="N4267" s="12"/>
      <c r="O4267" s="12"/>
      <c r="P4267" s="12"/>
      <c r="Q4267" s="12"/>
      <c r="R4267" s="12"/>
      <c r="S4267" s="12"/>
      <c r="T4267" s="12"/>
      <c r="U4267" s="12"/>
      <c r="V4267" s="12"/>
      <c r="W4267" s="12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2"/>
      <c r="AS4267" s="12"/>
      <c r="AT4267" s="12"/>
      <c r="AU4267" s="12"/>
      <c r="AV4267" s="12"/>
      <c r="AW4267" s="12"/>
      <c r="AX4267" s="12"/>
      <c r="AY4267" s="12"/>
      <c r="AZ4267" s="12"/>
      <c r="BA4267" s="12"/>
      <c r="BB4267" s="12"/>
      <c r="BC4267" s="12"/>
      <c r="BD4267" s="12"/>
      <c r="BE4267" s="12"/>
      <c r="BF4267" s="12"/>
      <c r="BG4267" s="12"/>
      <c r="BH4267" s="12"/>
      <c r="BI4267" s="12"/>
      <c r="BJ4267" s="13"/>
      <c r="BK4267" s="13"/>
      <c r="BL4267" s="13"/>
      <c r="BM4267" s="13"/>
      <c r="BN4267" s="13"/>
    </row>
    <row r="4268" spans="1:66" x14ac:dyDescent="0.25">
      <c r="A4268" s="10"/>
      <c r="B4268" s="10"/>
      <c r="C4268" s="10"/>
      <c r="D4268" s="18"/>
      <c r="E4268" s="10"/>
      <c r="F4268" s="10"/>
      <c r="G4268" s="10"/>
      <c r="H4268" s="10"/>
      <c r="I4268" s="10"/>
      <c r="J4268" s="10"/>
      <c r="K4268" s="11"/>
      <c r="L4268" s="11"/>
      <c r="M4268" s="12"/>
      <c r="N4268" s="12"/>
      <c r="O4268" s="12"/>
      <c r="P4268" s="12"/>
      <c r="Q4268" s="12"/>
      <c r="R4268" s="12"/>
      <c r="S4268" s="12"/>
      <c r="T4268" s="12"/>
      <c r="U4268" s="12"/>
      <c r="V4268" s="12"/>
      <c r="W4268" s="12"/>
      <c r="X4268" s="12"/>
      <c r="Y4268" s="12"/>
      <c r="Z4268" s="12"/>
      <c r="AA4268" s="12"/>
      <c r="AB4268" s="12"/>
      <c r="AC4268" s="12"/>
      <c r="AD4268" s="12"/>
      <c r="AE4268" s="12"/>
      <c r="AF4268" s="12"/>
      <c r="AG4268" s="12"/>
      <c r="AH4268" s="12"/>
      <c r="AI4268" s="12"/>
      <c r="AJ4268" s="12"/>
      <c r="AK4268" s="12"/>
      <c r="AL4268" s="12"/>
      <c r="AM4268" s="12"/>
      <c r="AN4268" s="12"/>
      <c r="AO4268" s="12"/>
      <c r="AP4268" s="12"/>
      <c r="AQ4268" s="12"/>
      <c r="AR4268" s="12"/>
      <c r="AS4268" s="12"/>
      <c r="AT4268" s="12"/>
      <c r="AU4268" s="12"/>
      <c r="AV4268" s="12"/>
      <c r="AW4268" s="12"/>
      <c r="AX4268" s="12"/>
      <c r="AY4268" s="12"/>
      <c r="AZ4268" s="12"/>
      <c r="BA4268" s="12"/>
      <c r="BB4268" s="12"/>
      <c r="BC4268" s="12"/>
      <c r="BD4268" s="12"/>
      <c r="BE4268" s="12"/>
      <c r="BF4268" s="12"/>
      <c r="BG4268" s="12"/>
      <c r="BH4268" s="12"/>
      <c r="BI4268" s="12"/>
      <c r="BJ4268" s="13"/>
      <c r="BK4268" s="13"/>
      <c r="BL4268" s="13"/>
      <c r="BM4268" s="13"/>
      <c r="BN4268" s="13"/>
    </row>
    <row r="4269" spans="1:66" x14ac:dyDescent="0.25">
      <c r="A4269" s="10"/>
      <c r="B4269" s="10"/>
      <c r="C4269" s="10"/>
      <c r="D4269" s="18"/>
      <c r="E4269" s="10"/>
      <c r="F4269" s="10"/>
      <c r="G4269" s="10"/>
      <c r="H4269" s="10"/>
      <c r="I4269" s="10"/>
      <c r="J4269" s="10"/>
      <c r="K4269" s="11"/>
      <c r="L4269" s="11"/>
      <c r="M4269" s="12"/>
      <c r="N4269" s="12"/>
      <c r="O4269" s="12"/>
      <c r="P4269" s="12"/>
      <c r="Q4269" s="12"/>
      <c r="R4269" s="12"/>
      <c r="S4269" s="12"/>
      <c r="T4269" s="12"/>
      <c r="U4269" s="12"/>
      <c r="V4269" s="12"/>
      <c r="W4269" s="12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2"/>
      <c r="AS4269" s="12"/>
      <c r="AT4269" s="12"/>
      <c r="AU4269" s="12"/>
      <c r="AV4269" s="12"/>
      <c r="AW4269" s="12"/>
      <c r="AX4269" s="12"/>
      <c r="AY4269" s="12"/>
      <c r="AZ4269" s="12"/>
      <c r="BA4269" s="12"/>
      <c r="BB4269" s="12"/>
      <c r="BC4269" s="12"/>
      <c r="BD4269" s="12"/>
      <c r="BE4269" s="12"/>
      <c r="BF4269" s="12"/>
      <c r="BG4269" s="12"/>
      <c r="BH4269" s="12"/>
      <c r="BI4269" s="12"/>
      <c r="BJ4269" s="13"/>
      <c r="BK4269" s="13"/>
      <c r="BL4269" s="13"/>
      <c r="BM4269" s="13"/>
      <c r="BN4269" s="13"/>
    </row>
    <row r="4270" spans="1:66" x14ac:dyDescent="0.25">
      <c r="A4270" s="10"/>
      <c r="B4270" s="10"/>
      <c r="C4270" s="10"/>
      <c r="D4270" s="18"/>
      <c r="E4270" s="10"/>
      <c r="F4270" s="10"/>
      <c r="G4270" s="10"/>
      <c r="H4270" s="10"/>
      <c r="I4270" s="10"/>
      <c r="J4270" s="10"/>
      <c r="K4270" s="11"/>
      <c r="L4270" s="11"/>
      <c r="M4270" s="12"/>
      <c r="N4270" s="12"/>
      <c r="O4270" s="12"/>
      <c r="P4270" s="12"/>
      <c r="Q4270" s="12"/>
      <c r="R4270" s="12"/>
      <c r="S4270" s="12"/>
      <c r="T4270" s="12"/>
      <c r="U4270" s="12"/>
      <c r="V4270" s="12"/>
      <c r="W4270" s="12"/>
      <c r="X4270" s="12"/>
      <c r="Y4270" s="12"/>
      <c r="Z4270" s="12"/>
      <c r="AA4270" s="12"/>
      <c r="AB4270" s="12"/>
      <c r="AC4270" s="12"/>
      <c r="AD4270" s="12"/>
      <c r="AE4270" s="12"/>
      <c r="AF4270" s="12"/>
      <c r="AG4270" s="12"/>
      <c r="AH4270" s="12"/>
      <c r="AI4270" s="12"/>
      <c r="AJ4270" s="12"/>
      <c r="AK4270" s="12"/>
      <c r="AL4270" s="12"/>
      <c r="AM4270" s="12"/>
      <c r="AN4270" s="12"/>
      <c r="AO4270" s="12"/>
      <c r="AP4270" s="12"/>
      <c r="AQ4270" s="12"/>
      <c r="AR4270" s="12"/>
      <c r="AS4270" s="12"/>
      <c r="AT4270" s="12"/>
      <c r="AU4270" s="12"/>
      <c r="AV4270" s="12"/>
      <c r="AW4270" s="12"/>
      <c r="AX4270" s="12"/>
      <c r="AY4270" s="12"/>
      <c r="AZ4270" s="12"/>
      <c r="BA4270" s="12"/>
      <c r="BB4270" s="12"/>
      <c r="BC4270" s="12"/>
      <c r="BD4270" s="12"/>
      <c r="BE4270" s="12"/>
      <c r="BF4270" s="12"/>
      <c r="BG4270" s="12"/>
      <c r="BH4270" s="12"/>
      <c r="BI4270" s="12"/>
      <c r="BJ4270" s="13"/>
      <c r="BK4270" s="13"/>
      <c r="BL4270" s="13"/>
      <c r="BM4270" s="13"/>
      <c r="BN4270" s="13"/>
    </row>
    <row r="4271" spans="1:66" x14ac:dyDescent="0.25">
      <c r="A4271" s="10"/>
      <c r="B4271" s="10"/>
      <c r="C4271" s="10"/>
      <c r="D4271" s="18"/>
      <c r="E4271" s="10"/>
      <c r="F4271" s="10"/>
      <c r="G4271" s="10"/>
      <c r="H4271" s="10"/>
      <c r="I4271" s="10"/>
      <c r="J4271" s="10"/>
      <c r="K4271" s="11"/>
      <c r="L4271" s="11"/>
      <c r="M4271" s="12"/>
      <c r="N4271" s="12"/>
      <c r="O4271" s="12"/>
      <c r="P4271" s="12"/>
      <c r="Q4271" s="12"/>
      <c r="R4271" s="12"/>
      <c r="S4271" s="12"/>
      <c r="T4271" s="12"/>
      <c r="U4271" s="12"/>
      <c r="V4271" s="12"/>
      <c r="W4271" s="12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2"/>
      <c r="AS4271" s="12"/>
      <c r="AT4271" s="12"/>
      <c r="AU4271" s="12"/>
      <c r="AV4271" s="12"/>
      <c r="AW4271" s="12"/>
      <c r="AX4271" s="12"/>
      <c r="AY4271" s="12"/>
      <c r="AZ4271" s="12"/>
      <c r="BA4271" s="12"/>
      <c r="BB4271" s="12"/>
      <c r="BC4271" s="12"/>
      <c r="BD4271" s="12"/>
      <c r="BE4271" s="12"/>
      <c r="BF4271" s="12"/>
      <c r="BG4271" s="12"/>
      <c r="BH4271" s="12"/>
      <c r="BI4271" s="12"/>
      <c r="BJ4271" s="13"/>
      <c r="BK4271" s="13"/>
      <c r="BL4271" s="13"/>
      <c r="BM4271" s="13"/>
      <c r="BN4271" s="13"/>
    </row>
    <row r="4272" spans="1:66" x14ac:dyDescent="0.25">
      <c r="A4272" s="10"/>
      <c r="B4272" s="10"/>
      <c r="C4272" s="10"/>
      <c r="D4272" s="18"/>
      <c r="E4272" s="10"/>
      <c r="F4272" s="10"/>
      <c r="G4272" s="10"/>
      <c r="H4272" s="10"/>
      <c r="I4272" s="10"/>
      <c r="J4272" s="10"/>
      <c r="K4272" s="11"/>
      <c r="L4272" s="11"/>
      <c r="M4272" s="12"/>
      <c r="N4272" s="12"/>
      <c r="O4272" s="12"/>
      <c r="P4272" s="12"/>
      <c r="Q4272" s="12"/>
      <c r="R4272" s="12"/>
      <c r="S4272" s="12"/>
      <c r="T4272" s="12"/>
      <c r="U4272" s="12"/>
      <c r="V4272" s="12"/>
      <c r="W4272" s="12"/>
      <c r="X4272" s="12"/>
      <c r="Y4272" s="12"/>
      <c r="Z4272" s="12"/>
      <c r="AA4272" s="12"/>
      <c r="AB4272" s="12"/>
      <c r="AC4272" s="12"/>
      <c r="AD4272" s="12"/>
      <c r="AE4272" s="12"/>
      <c r="AF4272" s="12"/>
      <c r="AG4272" s="12"/>
      <c r="AH4272" s="12"/>
      <c r="AI4272" s="12"/>
      <c r="AJ4272" s="12"/>
      <c r="AK4272" s="12"/>
      <c r="AL4272" s="12"/>
      <c r="AM4272" s="12"/>
      <c r="AN4272" s="12"/>
      <c r="AO4272" s="12"/>
      <c r="AP4272" s="12"/>
      <c r="AQ4272" s="12"/>
      <c r="AR4272" s="12"/>
      <c r="AS4272" s="12"/>
      <c r="AT4272" s="12"/>
      <c r="AU4272" s="12"/>
      <c r="AV4272" s="12"/>
      <c r="AW4272" s="12"/>
      <c r="AX4272" s="12"/>
      <c r="AY4272" s="12"/>
      <c r="AZ4272" s="12"/>
      <c r="BA4272" s="12"/>
      <c r="BB4272" s="12"/>
      <c r="BC4272" s="12"/>
      <c r="BD4272" s="12"/>
      <c r="BE4272" s="12"/>
      <c r="BF4272" s="12"/>
      <c r="BG4272" s="12"/>
      <c r="BH4272" s="12"/>
      <c r="BI4272" s="12"/>
      <c r="BJ4272" s="13"/>
      <c r="BK4272" s="13"/>
      <c r="BL4272" s="13"/>
      <c r="BM4272" s="13"/>
      <c r="BN4272" s="13"/>
    </row>
    <row r="4273" spans="1:66" x14ac:dyDescent="0.25">
      <c r="A4273" s="10"/>
      <c r="B4273" s="10"/>
      <c r="C4273" s="10"/>
      <c r="D4273" s="18"/>
      <c r="E4273" s="10"/>
      <c r="F4273" s="10"/>
      <c r="G4273" s="10"/>
      <c r="H4273" s="10"/>
      <c r="I4273" s="10"/>
      <c r="J4273" s="10"/>
      <c r="K4273" s="11"/>
      <c r="L4273" s="11"/>
      <c r="M4273" s="12"/>
      <c r="N4273" s="12"/>
      <c r="O4273" s="12"/>
      <c r="P4273" s="12"/>
      <c r="Q4273" s="12"/>
      <c r="R4273" s="12"/>
      <c r="S4273" s="12"/>
      <c r="T4273" s="12"/>
      <c r="U4273" s="12"/>
      <c r="V4273" s="12"/>
      <c r="W4273" s="12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2"/>
      <c r="AS4273" s="12"/>
      <c r="AT4273" s="12"/>
      <c r="AU4273" s="12"/>
      <c r="AV4273" s="12"/>
      <c r="AW4273" s="12"/>
      <c r="AX4273" s="12"/>
      <c r="AY4273" s="12"/>
      <c r="AZ4273" s="12"/>
      <c r="BA4273" s="12"/>
      <c r="BB4273" s="12"/>
      <c r="BC4273" s="12"/>
      <c r="BD4273" s="12"/>
      <c r="BE4273" s="12"/>
      <c r="BF4273" s="12"/>
      <c r="BG4273" s="12"/>
      <c r="BH4273" s="12"/>
      <c r="BI4273" s="12"/>
      <c r="BJ4273" s="13"/>
      <c r="BK4273" s="13"/>
      <c r="BL4273" s="13"/>
      <c r="BM4273" s="13"/>
      <c r="BN4273" s="13"/>
    </row>
    <row r="4274" spans="1:66" x14ac:dyDescent="0.25">
      <c r="A4274" s="10"/>
      <c r="B4274" s="10"/>
      <c r="C4274" s="10"/>
      <c r="D4274" s="18"/>
      <c r="E4274" s="10"/>
      <c r="F4274" s="10"/>
      <c r="G4274" s="10"/>
      <c r="H4274" s="10"/>
      <c r="I4274" s="10"/>
      <c r="J4274" s="10"/>
      <c r="K4274" s="11"/>
      <c r="L4274" s="11"/>
      <c r="M4274" s="12"/>
      <c r="N4274" s="12"/>
      <c r="O4274" s="12"/>
      <c r="P4274" s="12"/>
      <c r="Q4274" s="12"/>
      <c r="R4274" s="12"/>
      <c r="S4274" s="12"/>
      <c r="T4274" s="12"/>
      <c r="U4274" s="12"/>
      <c r="V4274" s="12"/>
      <c r="W4274" s="12"/>
      <c r="X4274" s="12"/>
      <c r="Y4274" s="12"/>
      <c r="Z4274" s="12"/>
      <c r="AA4274" s="12"/>
      <c r="AB4274" s="12"/>
      <c r="AC4274" s="12"/>
      <c r="AD4274" s="12"/>
      <c r="AE4274" s="12"/>
      <c r="AF4274" s="12"/>
      <c r="AG4274" s="12"/>
      <c r="AH4274" s="12"/>
      <c r="AI4274" s="12"/>
      <c r="AJ4274" s="12"/>
      <c r="AK4274" s="12"/>
      <c r="AL4274" s="12"/>
      <c r="AM4274" s="12"/>
      <c r="AN4274" s="12"/>
      <c r="AO4274" s="12"/>
      <c r="AP4274" s="12"/>
      <c r="AQ4274" s="12"/>
      <c r="AR4274" s="12"/>
      <c r="AS4274" s="12"/>
      <c r="AT4274" s="12"/>
      <c r="AU4274" s="12"/>
      <c r="AV4274" s="12"/>
      <c r="AW4274" s="12"/>
      <c r="AX4274" s="12"/>
      <c r="AY4274" s="12"/>
      <c r="AZ4274" s="12"/>
      <c r="BA4274" s="12"/>
      <c r="BB4274" s="12"/>
      <c r="BC4274" s="12"/>
      <c r="BD4274" s="12"/>
      <c r="BE4274" s="12"/>
      <c r="BF4274" s="12"/>
      <c r="BG4274" s="12"/>
      <c r="BH4274" s="12"/>
      <c r="BI4274" s="12"/>
      <c r="BJ4274" s="13"/>
      <c r="BK4274" s="13"/>
      <c r="BL4274" s="13"/>
      <c r="BM4274" s="13"/>
      <c r="BN4274" s="13"/>
    </row>
    <row r="4275" spans="1:66" x14ac:dyDescent="0.25">
      <c r="A4275" s="10"/>
      <c r="B4275" s="10"/>
      <c r="C4275" s="10"/>
      <c r="D4275" s="18"/>
      <c r="E4275" s="10"/>
      <c r="F4275" s="10"/>
      <c r="G4275" s="10"/>
      <c r="H4275" s="10"/>
      <c r="I4275" s="10"/>
      <c r="J4275" s="10"/>
      <c r="K4275" s="11"/>
      <c r="L4275" s="11"/>
      <c r="M4275" s="12"/>
      <c r="N4275" s="12"/>
      <c r="O4275" s="12"/>
      <c r="P4275" s="12"/>
      <c r="Q4275" s="12"/>
      <c r="R4275" s="12"/>
      <c r="S4275" s="12"/>
      <c r="T4275" s="12"/>
      <c r="U4275" s="12"/>
      <c r="V4275" s="12"/>
      <c r="W4275" s="12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2"/>
      <c r="AS4275" s="12"/>
      <c r="AT4275" s="12"/>
      <c r="AU4275" s="12"/>
      <c r="AV4275" s="12"/>
      <c r="AW4275" s="12"/>
      <c r="AX4275" s="12"/>
      <c r="AY4275" s="12"/>
      <c r="AZ4275" s="12"/>
      <c r="BA4275" s="12"/>
      <c r="BB4275" s="12"/>
      <c r="BC4275" s="12"/>
      <c r="BD4275" s="12"/>
      <c r="BE4275" s="12"/>
      <c r="BF4275" s="12"/>
      <c r="BG4275" s="12"/>
      <c r="BH4275" s="12"/>
      <c r="BI4275" s="12"/>
      <c r="BJ4275" s="13"/>
      <c r="BK4275" s="13"/>
      <c r="BL4275" s="13"/>
      <c r="BM4275" s="13"/>
      <c r="BN4275" s="13"/>
    </row>
    <row r="4276" spans="1:66" x14ac:dyDescent="0.25">
      <c r="A4276" s="10"/>
      <c r="B4276" s="10"/>
      <c r="C4276" s="10"/>
      <c r="D4276" s="18"/>
      <c r="E4276" s="10"/>
      <c r="F4276" s="10"/>
      <c r="G4276" s="10"/>
      <c r="H4276" s="10"/>
      <c r="I4276" s="10"/>
      <c r="J4276" s="10"/>
      <c r="K4276" s="11"/>
      <c r="L4276" s="11"/>
      <c r="M4276" s="12"/>
      <c r="N4276" s="12"/>
      <c r="O4276" s="12"/>
      <c r="P4276" s="12"/>
      <c r="Q4276" s="12"/>
      <c r="R4276" s="12"/>
      <c r="S4276" s="12"/>
      <c r="T4276" s="12"/>
      <c r="U4276" s="12"/>
      <c r="V4276" s="12"/>
      <c r="W4276" s="12"/>
      <c r="X4276" s="12"/>
      <c r="Y4276" s="12"/>
      <c r="Z4276" s="12"/>
      <c r="AA4276" s="12"/>
      <c r="AB4276" s="12"/>
      <c r="AC4276" s="12"/>
      <c r="AD4276" s="12"/>
      <c r="AE4276" s="12"/>
      <c r="AF4276" s="12"/>
      <c r="AG4276" s="12"/>
      <c r="AH4276" s="12"/>
      <c r="AI4276" s="12"/>
      <c r="AJ4276" s="12"/>
      <c r="AK4276" s="12"/>
      <c r="AL4276" s="12"/>
      <c r="AM4276" s="12"/>
      <c r="AN4276" s="12"/>
      <c r="AO4276" s="12"/>
      <c r="AP4276" s="12"/>
      <c r="AQ4276" s="12"/>
      <c r="AR4276" s="12"/>
      <c r="AS4276" s="12"/>
      <c r="AT4276" s="12"/>
      <c r="AU4276" s="12"/>
      <c r="AV4276" s="12"/>
      <c r="AW4276" s="12"/>
      <c r="AX4276" s="12"/>
      <c r="AY4276" s="12"/>
      <c r="AZ4276" s="12"/>
      <c r="BA4276" s="12"/>
      <c r="BB4276" s="12"/>
      <c r="BC4276" s="12"/>
      <c r="BD4276" s="12"/>
      <c r="BE4276" s="12"/>
      <c r="BF4276" s="12"/>
      <c r="BG4276" s="12"/>
      <c r="BH4276" s="12"/>
      <c r="BI4276" s="12"/>
      <c r="BJ4276" s="13"/>
      <c r="BK4276" s="13"/>
      <c r="BL4276" s="13"/>
      <c r="BM4276" s="13"/>
      <c r="BN4276" s="13"/>
    </row>
    <row r="4277" spans="1:66" x14ac:dyDescent="0.25">
      <c r="A4277" s="10"/>
      <c r="B4277" s="10"/>
      <c r="C4277" s="10"/>
      <c r="D4277" s="18"/>
      <c r="E4277" s="10"/>
      <c r="F4277" s="10"/>
      <c r="G4277" s="10"/>
      <c r="H4277" s="10"/>
      <c r="I4277" s="10"/>
      <c r="J4277" s="10"/>
      <c r="K4277" s="11"/>
      <c r="L4277" s="11"/>
      <c r="M4277" s="12"/>
      <c r="N4277" s="12"/>
      <c r="O4277" s="12"/>
      <c r="P4277" s="12"/>
      <c r="Q4277" s="12"/>
      <c r="R4277" s="12"/>
      <c r="S4277" s="12"/>
      <c r="T4277" s="12"/>
      <c r="U4277" s="12"/>
      <c r="V4277" s="12"/>
      <c r="W4277" s="12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2"/>
      <c r="AS4277" s="12"/>
      <c r="AT4277" s="12"/>
      <c r="AU4277" s="12"/>
      <c r="AV4277" s="12"/>
      <c r="AW4277" s="12"/>
      <c r="AX4277" s="12"/>
      <c r="AY4277" s="12"/>
      <c r="AZ4277" s="12"/>
      <c r="BA4277" s="12"/>
      <c r="BB4277" s="12"/>
      <c r="BC4277" s="12"/>
      <c r="BD4277" s="12"/>
      <c r="BE4277" s="12"/>
      <c r="BF4277" s="12"/>
      <c r="BG4277" s="12"/>
      <c r="BH4277" s="12"/>
      <c r="BI4277" s="12"/>
      <c r="BJ4277" s="13"/>
      <c r="BK4277" s="13"/>
      <c r="BL4277" s="13"/>
      <c r="BM4277" s="13"/>
      <c r="BN4277" s="13"/>
    </row>
    <row r="4278" spans="1:66" x14ac:dyDescent="0.25">
      <c r="A4278" s="10"/>
      <c r="B4278" s="10"/>
      <c r="C4278" s="10"/>
      <c r="D4278" s="18"/>
      <c r="E4278" s="10"/>
      <c r="F4278" s="10"/>
      <c r="G4278" s="10"/>
      <c r="H4278" s="10"/>
      <c r="I4278" s="10"/>
      <c r="J4278" s="10"/>
      <c r="K4278" s="11"/>
      <c r="L4278" s="11"/>
      <c r="M4278" s="12"/>
      <c r="N4278" s="12"/>
      <c r="O4278" s="12"/>
      <c r="P4278" s="12"/>
      <c r="Q4278" s="12"/>
      <c r="R4278" s="12"/>
      <c r="S4278" s="12"/>
      <c r="T4278" s="12"/>
      <c r="U4278" s="12"/>
      <c r="V4278" s="12"/>
      <c r="W4278" s="12"/>
      <c r="X4278" s="12"/>
      <c r="Y4278" s="12"/>
      <c r="Z4278" s="12"/>
      <c r="AA4278" s="12"/>
      <c r="AB4278" s="12"/>
      <c r="AC4278" s="12"/>
      <c r="AD4278" s="12"/>
      <c r="AE4278" s="12"/>
      <c r="AF4278" s="12"/>
      <c r="AG4278" s="12"/>
      <c r="AH4278" s="12"/>
      <c r="AI4278" s="12"/>
      <c r="AJ4278" s="12"/>
      <c r="AK4278" s="12"/>
      <c r="AL4278" s="12"/>
      <c r="AM4278" s="12"/>
      <c r="AN4278" s="12"/>
      <c r="AO4278" s="12"/>
      <c r="AP4278" s="12"/>
      <c r="AQ4278" s="12"/>
      <c r="AR4278" s="12"/>
      <c r="AS4278" s="12"/>
      <c r="AT4278" s="12"/>
      <c r="AU4278" s="12"/>
      <c r="AV4278" s="12"/>
      <c r="AW4278" s="12"/>
      <c r="AX4278" s="12"/>
      <c r="AY4278" s="12"/>
      <c r="AZ4278" s="12"/>
      <c r="BA4278" s="12"/>
      <c r="BB4278" s="12"/>
      <c r="BC4278" s="12"/>
      <c r="BD4278" s="12"/>
      <c r="BE4278" s="12"/>
      <c r="BF4278" s="12"/>
      <c r="BG4278" s="12"/>
      <c r="BH4278" s="12"/>
      <c r="BI4278" s="12"/>
      <c r="BJ4278" s="13"/>
      <c r="BK4278" s="13"/>
      <c r="BL4278" s="13"/>
      <c r="BM4278" s="13"/>
      <c r="BN4278" s="13"/>
    </row>
    <row r="4279" spans="1:66" x14ac:dyDescent="0.25">
      <c r="A4279" s="10"/>
      <c r="B4279" s="10"/>
      <c r="C4279" s="10"/>
      <c r="D4279" s="18"/>
      <c r="E4279" s="10"/>
      <c r="F4279" s="10"/>
      <c r="G4279" s="10"/>
      <c r="H4279" s="10"/>
      <c r="I4279" s="10"/>
      <c r="J4279" s="10"/>
      <c r="K4279" s="11"/>
      <c r="L4279" s="11"/>
      <c r="M4279" s="12"/>
      <c r="N4279" s="12"/>
      <c r="O4279" s="12"/>
      <c r="P4279" s="12"/>
      <c r="Q4279" s="12"/>
      <c r="R4279" s="12"/>
      <c r="S4279" s="12"/>
      <c r="T4279" s="12"/>
      <c r="U4279" s="12"/>
      <c r="V4279" s="12"/>
      <c r="W4279" s="12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2"/>
      <c r="AS4279" s="12"/>
      <c r="AT4279" s="12"/>
      <c r="AU4279" s="12"/>
      <c r="AV4279" s="12"/>
      <c r="AW4279" s="12"/>
      <c r="AX4279" s="12"/>
      <c r="AY4279" s="12"/>
      <c r="AZ4279" s="12"/>
      <c r="BA4279" s="12"/>
      <c r="BB4279" s="12"/>
      <c r="BC4279" s="12"/>
      <c r="BD4279" s="12"/>
      <c r="BE4279" s="12"/>
      <c r="BF4279" s="12"/>
      <c r="BG4279" s="12"/>
      <c r="BH4279" s="12"/>
      <c r="BI4279" s="12"/>
      <c r="BJ4279" s="13"/>
      <c r="BK4279" s="13"/>
      <c r="BL4279" s="13"/>
      <c r="BM4279" s="13"/>
      <c r="BN4279" s="13"/>
    </row>
    <row r="4280" spans="1:66" x14ac:dyDescent="0.25">
      <c r="A4280" s="10"/>
      <c r="B4280" s="10"/>
      <c r="C4280" s="10"/>
      <c r="D4280" s="18"/>
      <c r="E4280" s="10"/>
      <c r="F4280" s="10"/>
      <c r="G4280" s="10"/>
      <c r="H4280" s="10"/>
      <c r="I4280" s="10"/>
      <c r="J4280" s="10"/>
      <c r="K4280" s="11"/>
      <c r="L4280" s="11"/>
      <c r="M4280" s="12"/>
      <c r="N4280" s="12"/>
      <c r="O4280" s="12"/>
      <c r="P4280" s="12"/>
      <c r="Q4280" s="12"/>
      <c r="R4280" s="12"/>
      <c r="S4280" s="12"/>
      <c r="T4280" s="12"/>
      <c r="U4280" s="12"/>
      <c r="V4280" s="12"/>
      <c r="W4280" s="12"/>
      <c r="X4280" s="12"/>
      <c r="Y4280" s="12"/>
      <c r="Z4280" s="12"/>
      <c r="AA4280" s="12"/>
      <c r="AB4280" s="12"/>
      <c r="AC4280" s="12"/>
      <c r="AD4280" s="12"/>
      <c r="AE4280" s="12"/>
      <c r="AF4280" s="12"/>
      <c r="AG4280" s="12"/>
      <c r="AH4280" s="12"/>
      <c r="AI4280" s="12"/>
      <c r="AJ4280" s="12"/>
      <c r="AK4280" s="12"/>
      <c r="AL4280" s="12"/>
      <c r="AM4280" s="12"/>
      <c r="AN4280" s="12"/>
      <c r="AO4280" s="12"/>
      <c r="AP4280" s="12"/>
      <c r="AQ4280" s="12"/>
      <c r="AR4280" s="12"/>
      <c r="AS4280" s="12"/>
      <c r="AT4280" s="12"/>
      <c r="AU4280" s="12"/>
      <c r="AV4280" s="12"/>
      <c r="AW4280" s="12"/>
      <c r="AX4280" s="12"/>
      <c r="AY4280" s="12"/>
      <c r="AZ4280" s="12"/>
      <c r="BA4280" s="12"/>
      <c r="BB4280" s="12"/>
      <c r="BC4280" s="12"/>
      <c r="BD4280" s="12"/>
      <c r="BE4280" s="12"/>
      <c r="BF4280" s="12"/>
      <c r="BG4280" s="12"/>
      <c r="BH4280" s="12"/>
      <c r="BI4280" s="12"/>
      <c r="BJ4280" s="13"/>
      <c r="BK4280" s="13"/>
      <c r="BL4280" s="13"/>
      <c r="BM4280" s="13"/>
      <c r="BN4280" s="13"/>
    </row>
    <row r="4281" spans="1:66" x14ac:dyDescent="0.25">
      <c r="A4281" s="10"/>
      <c r="B4281" s="10"/>
      <c r="C4281" s="10"/>
      <c r="D4281" s="18"/>
      <c r="E4281" s="10"/>
      <c r="F4281" s="10"/>
      <c r="G4281" s="10"/>
      <c r="H4281" s="10"/>
      <c r="I4281" s="10"/>
      <c r="J4281" s="10"/>
      <c r="K4281" s="11"/>
      <c r="L4281" s="11"/>
      <c r="M4281" s="12"/>
      <c r="N4281" s="12"/>
      <c r="O4281" s="12"/>
      <c r="P4281" s="12"/>
      <c r="Q4281" s="12"/>
      <c r="R4281" s="12"/>
      <c r="S4281" s="12"/>
      <c r="T4281" s="12"/>
      <c r="U4281" s="12"/>
      <c r="V4281" s="12"/>
      <c r="W4281" s="12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2"/>
      <c r="AS4281" s="12"/>
      <c r="AT4281" s="12"/>
      <c r="AU4281" s="12"/>
      <c r="AV4281" s="12"/>
      <c r="AW4281" s="12"/>
      <c r="AX4281" s="12"/>
      <c r="AY4281" s="12"/>
      <c r="AZ4281" s="12"/>
      <c r="BA4281" s="12"/>
      <c r="BB4281" s="12"/>
      <c r="BC4281" s="12"/>
      <c r="BD4281" s="12"/>
      <c r="BE4281" s="12"/>
      <c r="BF4281" s="12"/>
      <c r="BG4281" s="12"/>
      <c r="BH4281" s="12"/>
      <c r="BI4281" s="12"/>
      <c r="BJ4281" s="13"/>
      <c r="BK4281" s="13"/>
      <c r="BL4281" s="13"/>
      <c r="BM4281" s="13"/>
      <c r="BN4281" s="13"/>
    </row>
    <row r="4282" spans="1:66" x14ac:dyDescent="0.25">
      <c r="A4282" s="10"/>
      <c r="B4282" s="10"/>
      <c r="C4282" s="10"/>
      <c r="D4282" s="18"/>
      <c r="E4282" s="10"/>
      <c r="F4282" s="10"/>
      <c r="G4282" s="10"/>
      <c r="H4282" s="10"/>
      <c r="I4282" s="10"/>
      <c r="J4282" s="10"/>
      <c r="K4282" s="11"/>
      <c r="L4282" s="11"/>
      <c r="M4282" s="12"/>
      <c r="N4282" s="12"/>
      <c r="O4282" s="12"/>
      <c r="P4282" s="12"/>
      <c r="Q4282" s="12"/>
      <c r="R4282" s="12"/>
      <c r="S4282" s="12"/>
      <c r="T4282" s="12"/>
      <c r="U4282" s="12"/>
      <c r="V4282" s="12"/>
      <c r="W4282" s="12"/>
      <c r="X4282" s="12"/>
      <c r="Y4282" s="12"/>
      <c r="Z4282" s="12"/>
      <c r="AA4282" s="12"/>
      <c r="AB4282" s="12"/>
      <c r="AC4282" s="12"/>
      <c r="AD4282" s="12"/>
      <c r="AE4282" s="12"/>
      <c r="AF4282" s="12"/>
      <c r="AG4282" s="12"/>
      <c r="AH4282" s="12"/>
      <c r="AI4282" s="12"/>
      <c r="AJ4282" s="12"/>
      <c r="AK4282" s="12"/>
      <c r="AL4282" s="12"/>
      <c r="AM4282" s="12"/>
      <c r="AN4282" s="12"/>
      <c r="AO4282" s="12"/>
      <c r="AP4282" s="12"/>
      <c r="AQ4282" s="12"/>
      <c r="AR4282" s="12"/>
      <c r="AS4282" s="12"/>
      <c r="AT4282" s="12"/>
      <c r="AU4282" s="12"/>
      <c r="AV4282" s="12"/>
      <c r="AW4282" s="12"/>
      <c r="AX4282" s="12"/>
      <c r="AY4282" s="12"/>
      <c r="AZ4282" s="12"/>
      <c r="BA4282" s="12"/>
      <c r="BB4282" s="12"/>
      <c r="BC4282" s="12"/>
      <c r="BD4282" s="12"/>
      <c r="BE4282" s="12"/>
      <c r="BF4282" s="12"/>
      <c r="BG4282" s="12"/>
      <c r="BH4282" s="12"/>
      <c r="BI4282" s="12"/>
      <c r="BJ4282" s="13"/>
      <c r="BK4282" s="13"/>
      <c r="BL4282" s="13"/>
      <c r="BM4282" s="13"/>
      <c r="BN4282" s="13"/>
    </row>
    <row r="4283" spans="1:66" x14ac:dyDescent="0.25">
      <c r="A4283" s="10"/>
      <c r="B4283" s="10"/>
      <c r="C4283" s="10"/>
      <c r="D4283" s="18"/>
      <c r="E4283" s="10"/>
      <c r="F4283" s="10"/>
      <c r="G4283" s="10"/>
      <c r="H4283" s="10"/>
      <c r="I4283" s="10"/>
      <c r="J4283" s="10"/>
      <c r="K4283" s="11"/>
      <c r="L4283" s="11"/>
      <c r="M4283" s="12"/>
      <c r="N4283" s="12"/>
      <c r="O4283" s="12"/>
      <c r="P4283" s="12"/>
      <c r="Q4283" s="12"/>
      <c r="R4283" s="12"/>
      <c r="S4283" s="12"/>
      <c r="T4283" s="12"/>
      <c r="U4283" s="12"/>
      <c r="V4283" s="12"/>
      <c r="W4283" s="12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2"/>
      <c r="AS4283" s="12"/>
      <c r="AT4283" s="12"/>
      <c r="AU4283" s="12"/>
      <c r="AV4283" s="12"/>
      <c r="AW4283" s="12"/>
      <c r="AX4283" s="12"/>
      <c r="AY4283" s="12"/>
      <c r="AZ4283" s="12"/>
      <c r="BA4283" s="12"/>
      <c r="BB4283" s="12"/>
      <c r="BC4283" s="12"/>
      <c r="BD4283" s="12"/>
      <c r="BE4283" s="12"/>
      <c r="BF4283" s="12"/>
      <c r="BG4283" s="12"/>
      <c r="BH4283" s="12"/>
      <c r="BI4283" s="12"/>
      <c r="BJ4283" s="13"/>
      <c r="BK4283" s="13"/>
      <c r="BL4283" s="13"/>
      <c r="BM4283" s="13"/>
      <c r="BN4283" s="13"/>
    </row>
    <row r="4284" spans="1:66" x14ac:dyDescent="0.25">
      <c r="A4284" s="10"/>
      <c r="B4284" s="10"/>
      <c r="C4284" s="10"/>
      <c r="D4284" s="18"/>
      <c r="E4284" s="10"/>
      <c r="F4284" s="10"/>
      <c r="G4284" s="10"/>
      <c r="H4284" s="10"/>
      <c r="I4284" s="10"/>
      <c r="J4284" s="10"/>
      <c r="K4284" s="11"/>
      <c r="L4284" s="11"/>
      <c r="M4284" s="12"/>
      <c r="N4284" s="12"/>
      <c r="O4284" s="12"/>
      <c r="P4284" s="12"/>
      <c r="Q4284" s="12"/>
      <c r="R4284" s="12"/>
      <c r="S4284" s="12"/>
      <c r="T4284" s="12"/>
      <c r="U4284" s="12"/>
      <c r="V4284" s="12"/>
      <c r="W4284" s="12"/>
      <c r="X4284" s="12"/>
      <c r="Y4284" s="12"/>
      <c r="Z4284" s="12"/>
      <c r="AA4284" s="12"/>
      <c r="AB4284" s="12"/>
      <c r="AC4284" s="12"/>
      <c r="AD4284" s="12"/>
      <c r="AE4284" s="12"/>
      <c r="AF4284" s="12"/>
      <c r="AG4284" s="12"/>
      <c r="AH4284" s="12"/>
      <c r="AI4284" s="12"/>
      <c r="AJ4284" s="12"/>
      <c r="AK4284" s="12"/>
      <c r="AL4284" s="12"/>
      <c r="AM4284" s="12"/>
      <c r="AN4284" s="12"/>
      <c r="AO4284" s="12"/>
      <c r="AP4284" s="12"/>
      <c r="AQ4284" s="12"/>
      <c r="AR4284" s="12"/>
      <c r="AS4284" s="12"/>
      <c r="AT4284" s="12"/>
      <c r="AU4284" s="12"/>
      <c r="AV4284" s="12"/>
      <c r="AW4284" s="12"/>
      <c r="AX4284" s="12"/>
      <c r="AY4284" s="12"/>
      <c r="AZ4284" s="12"/>
      <c r="BA4284" s="12"/>
      <c r="BB4284" s="12"/>
      <c r="BC4284" s="12"/>
      <c r="BD4284" s="12"/>
      <c r="BE4284" s="12"/>
      <c r="BF4284" s="12"/>
      <c r="BG4284" s="12"/>
      <c r="BH4284" s="12"/>
      <c r="BI4284" s="12"/>
      <c r="BJ4284" s="13"/>
      <c r="BK4284" s="13"/>
      <c r="BL4284" s="13"/>
      <c r="BM4284" s="13"/>
      <c r="BN4284" s="13"/>
    </row>
    <row r="4285" spans="1:66" x14ac:dyDescent="0.25">
      <c r="A4285" s="10"/>
      <c r="B4285" s="10"/>
      <c r="C4285" s="10"/>
      <c r="D4285" s="18"/>
      <c r="E4285" s="10"/>
      <c r="F4285" s="10"/>
      <c r="G4285" s="10"/>
      <c r="H4285" s="10"/>
      <c r="I4285" s="10"/>
      <c r="J4285" s="10"/>
      <c r="K4285" s="11"/>
      <c r="L4285" s="11"/>
      <c r="M4285" s="12"/>
      <c r="N4285" s="12"/>
      <c r="O4285" s="12"/>
      <c r="P4285" s="12"/>
      <c r="Q4285" s="12"/>
      <c r="R4285" s="12"/>
      <c r="S4285" s="12"/>
      <c r="T4285" s="12"/>
      <c r="U4285" s="12"/>
      <c r="V4285" s="12"/>
      <c r="W4285" s="12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2"/>
      <c r="AS4285" s="12"/>
      <c r="AT4285" s="12"/>
      <c r="AU4285" s="12"/>
      <c r="AV4285" s="12"/>
      <c r="AW4285" s="12"/>
      <c r="AX4285" s="12"/>
      <c r="AY4285" s="12"/>
      <c r="AZ4285" s="12"/>
      <c r="BA4285" s="12"/>
      <c r="BB4285" s="12"/>
      <c r="BC4285" s="12"/>
      <c r="BD4285" s="12"/>
      <c r="BE4285" s="12"/>
      <c r="BF4285" s="12"/>
      <c r="BG4285" s="12"/>
      <c r="BH4285" s="12"/>
      <c r="BI4285" s="12"/>
      <c r="BJ4285" s="13"/>
      <c r="BK4285" s="13"/>
      <c r="BL4285" s="13"/>
      <c r="BM4285" s="13"/>
      <c r="BN4285" s="13"/>
    </row>
    <row r="4286" spans="1:66" x14ac:dyDescent="0.25">
      <c r="A4286" s="10"/>
      <c r="B4286" s="10"/>
      <c r="C4286" s="10"/>
      <c r="D4286" s="18"/>
      <c r="E4286" s="10"/>
      <c r="F4286" s="10"/>
      <c r="G4286" s="10"/>
      <c r="H4286" s="10"/>
      <c r="I4286" s="10"/>
      <c r="J4286" s="10"/>
      <c r="K4286" s="11"/>
      <c r="L4286" s="11"/>
      <c r="M4286" s="12"/>
      <c r="N4286" s="12"/>
      <c r="O4286" s="12"/>
      <c r="P4286" s="12"/>
      <c r="Q4286" s="12"/>
      <c r="R4286" s="12"/>
      <c r="S4286" s="12"/>
      <c r="T4286" s="12"/>
      <c r="U4286" s="12"/>
      <c r="V4286" s="12"/>
      <c r="W4286" s="12"/>
      <c r="X4286" s="12"/>
      <c r="Y4286" s="12"/>
      <c r="Z4286" s="12"/>
      <c r="AA4286" s="12"/>
      <c r="AB4286" s="12"/>
      <c r="AC4286" s="12"/>
      <c r="AD4286" s="12"/>
      <c r="AE4286" s="12"/>
      <c r="AF4286" s="12"/>
      <c r="AG4286" s="12"/>
      <c r="AH4286" s="12"/>
      <c r="AI4286" s="12"/>
      <c r="AJ4286" s="12"/>
      <c r="AK4286" s="12"/>
      <c r="AL4286" s="12"/>
      <c r="AM4286" s="12"/>
      <c r="AN4286" s="12"/>
      <c r="AO4286" s="12"/>
      <c r="AP4286" s="12"/>
      <c r="AQ4286" s="12"/>
      <c r="AR4286" s="12"/>
      <c r="AS4286" s="12"/>
      <c r="AT4286" s="12"/>
      <c r="AU4286" s="12"/>
      <c r="AV4286" s="12"/>
      <c r="AW4286" s="12"/>
      <c r="AX4286" s="12"/>
      <c r="AY4286" s="12"/>
      <c r="AZ4286" s="12"/>
      <c r="BA4286" s="12"/>
      <c r="BB4286" s="12"/>
      <c r="BC4286" s="12"/>
      <c r="BD4286" s="12"/>
      <c r="BE4286" s="12"/>
      <c r="BF4286" s="12"/>
      <c r="BG4286" s="12"/>
      <c r="BH4286" s="12"/>
      <c r="BI4286" s="12"/>
      <c r="BJ4286" s="13"/>
      <c r="BK4286" s="13"/>
      <c r="BL4286" s="13"/>
      <c r="BM4286" s="13"/>
      <c r="BN4286" s="13"/>
    </row>
    <row r="4287" spans="1:66" x14ac:dyDescent="0.25">
      <c r="A4287" s="10"/>
      <c r="B4287" s="10"/>
      <c r="C4287" s="10"/>
      <c r="D4287" s="18"/>
      <c r="E4287" s="10"/>
      <c r="F4287" s="10"/>
      <c r="G4287" s="10"/>
      <c r="H4287" s="10"/>
      <c r="I4287" s="10"/>
      <c r="J4287" s="10"/>
      <c r="K4287" s="11"/>
      <c r="L4287" s="11"/>
      <c r="M4287" s="12"/>
      <c r="N4287" s="12"/>
      <c r="O4287" s="12"/>
      <c r="P4287" s="12"/>
      <c r="Q4287" s="12"/>
      <c r="R4287" s="12"/>
      <c r="S4287" s="12"/>
      <c r="T4287" s="12"/>
      <c r="U4287" s="12"/>
      <c r="V4287" s="12"/>
      <c r="W4287" s="12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2"/>
      <c r="AS4287" s="12"/>
      <c r="AT4287" s="12"/>
      <c r="AU4287" s="12"/>
      <c r="AV4287" s="12"/>
      <c r="AW4287" s="12"/>
      <c r="AX4287" s="12"/>
      <c r="AY4287" s="12"/>
      <c r="AZ4287" s="12"/>
      <c r="BA4287" s="12"/>
      <c r="BB4287" s="12"/>
      <c r="BC4287" s="12"/>
      <c r="BD4287" s="12"/>
      <c r="BE4287" s="12"/>
      <c r="BF4287" s="12"/>
      <c r="BG4287" s="12"/>
      <c r="BH4287" s="12"/>
      <c r="BI4287" s="12"/>
      <c r="BJ4287" s="13"/>
      <c r="BK4287" s="13"/>
      <c r="BL4287" s="13"/>
      <c r="BM4287" s="13"/>
      <c r="BN4287" s="13"/>
    </row>
    <row r="4288" spans="1:66" x14ac:dyDescent="0.25">
      <c r="A4288" s="10"/>
      <c r="B4288" s="10"/>
      <c r="C4288" s="10"/>
      <c r="D4288" s="18"/>
      <c r="E4288" s="10"/>
      <c r="F4288" s="10"/>
      <c r="G4288" s="10"/>
      <c r="H4288" s="10"/>
      <c r="I4288" s="10"/>
      <c r="J4288" s="10"/>
      <c r="K4288" s="11"/>
      <c r="L4288" s="11"/>
      <c r="M4288" s="12"/>
      <c r="N4288" s="12"/>
      <c r="O4288" s="12"/>
      <c r="P4288" s="12"/>
      <c r="Q4288" s="12"/>
      <c r="R4288" s="12"/>
      <c r="S4288" s="12"/>
      <c r="T4288" s="12"/>
      <c r="U4288" s="12"/>
      <c r="V4288" s="12"/>
      <c r="W4288" s="12"/>
      <c r="X4288" s="12"/>
      <c r="Y4288" s="12"/>
      <c r="Z4288" s="12"/>
      <c r="AA4288" s="12"/>
      <c r="AB4288" s="12"/>
      <c r="AC4288" s="12"/>
      <c r="AD4288" s="12"/>
      <c r="AE4288" s="12"/>
      <c r="AF4288" s="12"/>
      <c r="AG4288" s="12"/>
      <c r="AH4288" s="12"/>
      <c r="AI4288" s="12"/>
      <c r="AJ4288" s="12"/>
      <c r="AK4288" s="12"/>
      <c r="AL4288" s="12"/>
      <c r="AM4288" s="12"/>
      <c r="AN4288" s="12"/>
      <c r="AO4288" s="12"/>
      <c r="AP4288" s="12"/>
      <c r="AQ4288" s="12"/>
      <c r="AR4288" s="12"/>
      <c r="AS4288" s="12"/>
      <c r="AT4288" s="12"/>
      <c r="AU4288" s="12"/>
      <c r="AV4288" s="12"/>
      <c r="AW4288" s="12"/>
      <c r="AX4288" s="12"/>
      <c r="AY4288" s="12"/>
      <c r="AZ4288" s="12"/>
      <c r="BA4288" s="12"/>
      <c r="BB4288" s="12"/>
      <c r="BC4288" s="12"/>
      <c r="BD4288" s="12"/>
      <c r="BE4288" s="12"/>
      <c r="BF4288" s="12"/>
      <c r="BG4288" s="12"/>
      <c r="BH4288" s="12"/>
      <c r="BI4288" s="12"/>
      <c r="BJ4288" s="13"/>
      <c r="BK4288" s="13"/>
      <c r="BL4288" s="13"/>
      <c r="BM4288" s="13"/>
      <c r="BN4288" s="13"/>
    </row>
    <row r="4289" spans="1:66" x14ac:dyDescent="0.25">
      <c r="A4289" s="10"/>
      <c r="B4289" s="10"/>
      <c r="C4289" s="10"/>
      <c r="D4289" s="18"/>
      <c r="E4289" s="10"/>
      <c r="F4289" s="10"/>
      <c r="G4289" s="10"/>
      <c r="H4289" s="10"/>
      <c r="I4289" s="10"/>
      <c r="J4289" s="10"/>
      <c r="K4289" s="11"/>
      <c r="L4289" s="11"/>
      <c r="M4289" s="12"/>
      <c r="N4289" s="12"/>
      <c r="O4289" s="12"/>
      <c r="P4289" s="12"/>
      <c r="Q4289" s="12"/>
      <c r="R4289" s="12"/>
      <c r="S4289" s="12"/>
      <c r="T4289" s="12"/>
      <c r="U4289" s="12"/>
      <c r="V4289" s="12"/>
      <c r="W4289" s="12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2"/>
      <c r="AS4289" s="12"/>
      <c r="AT4289" s="12"/>
      <c r="AU4289" s="12"/>
      <c r="AV4289" s="12"/>
      <c r="AW4289" s="12"/>
      <c r="AX4289" s="12"/>
      <c r="AY4289" s="12"/>
      <c r="AZ4289" s="12"/>
      <c r="BA4289" s="12"/>
      <c r="BB4289" s="12"/>
      <c r="BC4289" s="12"/>
      <c r="BD4289" s="12"/>
      <c r="BE4289" s="12"/>
      <c r="BF4289" s="12"/>
      <c r="BG4289" s="12"/>
      <c r="BH4289" s="12"/>
      <c r="BI4289" s="12"/>
      <c r="BJ4289" s="13"/>
      <c r="BK4289" s="13"/>
      <c r="BL4289" s="13"/>
      <c r="BM4289" s="13"/>
      <c r="BN4289" s="13"/>
    </row>
    <row r="4290" spans="1:66" x14ac:dyDescent="0.25">
      <c r="A4290" s="10"/>
      <c r="B4290" s="10"/>
      <c r="C4290" s="10"/>
      <c r="D4290" s="18"/>
      <c r="E4290" s="10"/>
      <c r="F4290" s="10"/>
      <c r="G4290" s="10"/>
      <c r="H4290" s="10"/>
      <c r="I4290" s="10"/>
      <c r="J4290" s="10"/>
      <c r="K4290" s="11"/>
      <c r="L4290" s="11"/>
      <c r="M4290" s="12"/>
      <c r="N4290" s="12"/>
      <c r="O4290" s="12"/>
      <c r="P4290" s="12"/>
      <c r="Q4290" s="12"/>
      <c r="R4290" s="12"/>
      <c r="S4290" s="12"/>
      <c r="T4290" s="12"/>
      <c r="U4290" s="12"/>
      <c r="V4290" s="12"/>
      <c r="W4290" s="12"/>
      <c r="X4290" s="12"/>
      <c r="Y4290" s="12"/>
      <c r="Z4290" s="12"/>
      <c r="AA4290" s="12"/>
      <c r="AB4290" s="12"/>
      <c r="AC4290" s="12"/>
      <c r="AD4290" s="12"/>
      <c r="AE4290" s="12"/>
      <c r="AF4290" s="12"/>
      <c r="AG4290" s="12"/>
      <c r="AH4290" s="12"/>
      <c r="AI4290" s="12"/>
      <c r="AJ4290" s="12"/>
      <c r="AK4290" s="12"/>
      <c r="AL4290" s="12"/>
      <c r="AM4290" s="12"/>
      <c r="AN4290" s="12"/>
      <c r="AO4290" s="12"/>
      <c r="AP4290" s="12"/>
      <c r="AQ4290" s="12"/>
      <c r="AR4290" s="12"/>
      <c r="AS4290" s="12"/>
      <c r="AT4290" s="12"/>
      <c r="AU4290" s="12"/>
      <c r="AV4290" s="12"/>
      <c r="AW4290" s="12"/>
      <c r="AX4290" s="12"/>
      <c r="AY4290" s="12"/>
      <c r="AZ4290" s="12"/>
      <c r="BA4290" s="12"/>
      <c r="BB4290" s="12"/>
      <c r="BC4290" s="12"/>
      <c r="BD4290" s="12"/>
      <c r="BE4290" s="12"/>
      <c r="BF4290" s="12"/>
      <c r="BG4290" s="12"/>
      <c r="BH4290" s="12"/>
      <c r="BI4290" s="12"/>
      <c r="BJ4290" s="13"/>
      <c r="BK4290" s="13"/>
      <c r="BL4290" s="13"/>
      <c r="BM4290" s="13"/>
      <c r="BN4290" s="13"/>
    </row>
    <row r="4291" spans="1:66" x14ac:dyDescent="0.25">
      <c r="A4291" s="10"/>
      <c r="B4291" s="10"/>
      <c r="C4291" s="10"/>
      <c r="D4291" s="18"/>
      <c r="E4291" s="10"/>
      <c r="F4291" s="10"/>
      <c r="G4291" s="10"/>
      <c r="H4291" s="10"/>
      <c r="I4291" s="10"/>
      <c r="J4291" s="10"/>
      <c r="K4291" s="11"/>
      <c r="L4291" s="11"/>
      <c r="M4291" s="12"/>
      <c r="N4291" s="12"/>
      <c r="O4291" s="12"/>
      <c r="P4291" s="12"/>
      <c r="Q4291" s="12"/>
      <c r="R4291" s="12"/>
      <c r="S4291" s="12"/>
      <c r="T4291" s="12"/>
      <c r="U4291" s="12"/>
      <c r="V4291" s="12"/>
      <c r="W4291" s="12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2"/>
      <c r="AS4291" s="12"/>
      <c r="AT4291" s="12"/>
      <c r="AU4291" s="12"/>
      <c r="AV4291" s="12"/>
      <c r="AW4291" s="12"/>
      <c r="AX4291" s="12"/>
      <c r="AY4291" s="12"/>
      <c r="AZ4291" s="12"/>
      <c r="BA4291" s="12"/>
      <c r="BB4291" s="12"/>
      <c r="BC4291" s="12"/>
      <c r="BD4291" s="12"/>
      <c r="BE4291" s="12"/>
      <c r="BF4291" s="12"/>
      <c r="BG4291" s="12"/>
      <c r="BH4291" s="12"/>
      <c r="BI4291" s="12"/>
      <c r="BJ4291" s="13"/>
      <c r="BK4291" s="13"/>
      <c r="BL4291" s="13"/>
      <c r="BM4291" s="13"/>
      <c r="BN4291" s="13"/>
    </row>
    <row r="4292" spans="1:66" x14ac:dyDescent="0.25">
      <c r="A4292" s="10"/>
      <c r="B4292" s="10"/>
      <c r="C4292" s="10"/>
      <c r="D4292" s="18"/>
      <c r="E4292" s="10"/>
      <c r="F4292" s="10"/>
      <c r="G4292" s="10"/>
      <c r="H4292" s="10"/>
      <c r="I4292" s="10"/>
      <c r="J4292" s="10"/>
      <c r="K4292" s="11"/>
      <c r="L4292" s="11"/>
      <c r="M4292" s="12"/>
      <c r="N4292" s="12"/>
      <c r="O4292" s="12"/>
      <c r="P4292" s="12"/>
      <c r="Q4292" s="12"/>
      <c r="R4292" s="12"/>
      <c r="S4292" s="12"/>
      <c r="T4292" s="12"/>
      <c r="U4292" s="12"/>
      <c r="V4292" s="12"/>
      <c r="W4292" s="12"/>
      <c r="X4292" s="12"/>
      <c r="Y4292" s="12"/>
      <c r="Z4292" s="12"/>
      <c r="AA4292" s="12"/>
      <c r="AB4292" s="12"/>
      <c r="AC4292" s="12"/>
      <c r="AD4292" s="12"/>
      <c r="AE4292" s="12"/>
      <c r="AF4292" s="12"/>
      <c r="AG4292" s="12"/>
      <c r="AH4292" s="12"/>
      <c r="AI4292" s="12"/>
      <c r="AJ4292" s="12"/>
      <c r="AK4292" s="12"/>
      <c r="AL4292" s="12"/>
      <c r="AM4292" s="12"/>
      <c r="AN4292" s="12"/>
      <c r="AO4292" s="12"/>
      <c r="AP4292" s="12"/>
      <c r="AQ4292" s="12"/>
      <c r="AR4292" s="12"/>
      <c r="AS4292" s="12"/>
      <c r="AT4292" s="12"/>
      <c r="AU4292" s="12"/>
      <c r="AV4292" s="12"/>
      <c r="AW4292" s="12"/>
      <c r="AX4292" s="12"/>
      <c r="AY4292" s="12"/>
      <c r="AZ4292" s="12"/>
      <c r="BA4292" s="12"/>
      <c r="BB4292" s="12"/>
      <c r="BC4292" s="12"/>
      <c r="BD4292" s="12"/>
      <c r="BE4292" s="12"/>
      <c r="BF4292" s="12"/>
      <c r="BG4292" s="12"/>
      <c r="BH4292" s="12"/>
      <c r="BI4292" s="12"/>
      <c r="BJ4292" s="13"/>
      <c r="BK4292" s="13"/>
      <c r="BL4292" s="13"/>
      <c r="BM4292" s="13"/>
      <c r="BN4292" s="13"/>
    </row>
    <row r="4293" spans="1:66" x14ac:dyDescent="0.25">
      <c r="A4293" s="10"/>
      <c r="B4293" s="10"/>
      <c r="C4293" s="10"/>
      <c r="D4293" s="18"/>
      <c r="E4293" s="10"/>
      <c r="F4293" s="10"/>
      <c r="G4293" s="10"/>
      <c r="H4293" s="10"/>
      <c r="I4293" s="10"/>
      <c r="J4293" s="10"/>
      <c r="K4293" s="11"/>
      <c r="L4293" s="11"/>
      <c r="M4293" s="12"/>
      <c r="N4293" s="12"/>
      <c r="O4293" s="12"/>
      <c r="P4293" s="12"/>
      <c r="Q4293" s="12"/>
      <c r="R4293" s="12"/>
      <c r="S4293" s="12"/>
      <c r="T4293" s="12"/>
      <c r="U4293" s="12"/>
      <c r="V4293" s="12"/>
      <c r="W4293" s="12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2"/>
      <c r="AS4293" s="12"/>
      <c r="AT4293" s="12"/>
      <c r="AU4293" s="12"/>
      <c r="AV4293" s="12"/>
      <c r="AW4293" s="12"/>
      <c r="AX4293" s="12"/>
      <c r="AY4293" s="12"/>
      <c r="AZ4293" s="12"/>
      <c r="BA4293" s="12"/>
      <c r="BB4293" s="12"/>
      <c r="BC4293" s="12"/>
      <c r="BD4293" s="12"/>
      <c r="BE4293" s="12"/>
      <c r="BF4293" s="12"/>
      <c r="BG4293" s="12"/>
      <c r="BH4293" s="12"/>
      <c r="BI4293" s="12"/>
      <c r="BJ4293" s="13"/>
      <c r="BK4293" s="13"/>
      <c r="BL4293" s="13"/>
      <c r="BM4293" s="13"/>
      <c r="BN4293" s="13"/>
    </row>
    <row r="4294" spans="1:66" x14ac:dyDescent="0.25">
      <c r="A4294" s="10"/>
      <c r="B4294" s="10"/>
      <c r="C4294" s="10"/>
      <c r="D4294" s="18"/>
      <c r="E4294" s="10"/>
      <c r="F4294" s="10"/>
      <c r="G4294" s="10"/>
      <c r="H4294" s="10"/>
      <c r="I4294" s="10"/>
      <c r="J4294" s="10"/>
      <c r="K4294" s="11"/>
      <c r="L4294" s="11"/>
      <c r="M4294" s="12"/>
      <c r="N4294" s="12"/>
      <c r="O4294" s="12"/>
      <c r="P4294" s="12"/>
      <c r="Q4294" s="12"/>
      <c r="R4294" s="12"/>
      <c r="S4294" s="12"/>
      <c r="T4294" s="12"/>
      <c r="U4294" s="12"/>
      <c r="V4294" s="12"/>
      <c r="W4294" s="12"/>
      <c r="X4294" s="12"/>
      <c r="Y4294" s="12"/>
      <c r="Z4294" s="12"/>
      <c r="AA4294" s="12"/>
      <c r="AB4294" s="12"/>
      <c r="AC4294" s="12"/>
      <c r="AD4294" s="12"/>
      <c r="AE4294" s="12"/>
      <c r="AF4294" s="12"/>
      <c r="AG4294" s="12"/>
      <c r="AH4294" s="12"/>
      <c r="AI4294" s="12"/>
      <c r="AJ4294" s="12"/>
      <c r="AK4294" s="12"/>
      <c r="AL4294" s="12"/>
      <c r="AM4294" s="12"/>
      <c r="AN4294" s="12"/>
      <c r="AO4294" s="12"/>
      <c r="AP4294" s="12"/>
      <c r="AQ4294" s="12"/>
      <c r="AR4294" s="12"/>
      <c r="AS4294" s="12"/>
      <c r="AT4294" s="12"/>
      <c r="AU4294" s="12"/>
      <c r="AV4294" s="12"/>
      <c r="AW4294" s="12"/>
      <c r="AX4294" s="12"/>
      <c r="AY4294" s="12"/>
      <c r="AZ4294" s="12"/>
      <c r="BA4294" s="12"/>
      <c r="BB4294" s="12"/>
      <c r="BC4294" s="12"/>
      <c r="BD4294" s="12"/>
      <c r="BE4294" s="12"/>
      <c r="BF4294" s="12"/>
      <c r="BG4294" s="12"/>
      <c r="BH4294" s="12"/>
      <c r="BI4294" s="12"/>
      <c r="BJ4294" s="13"/>
      <c r="BK4294" s="13"/>
      <c r="BL4294" s="13"/>
      <c r="BM4294" s="13"/>
      <c r="BN4294" s="13"/>
    </row>
    <row r="4295" spans="1:66" x14ac:dyDescent="0.25">
      <c r="A4295" s="10"/>
      <c r="B4295" s="10"/>
      <c r="C4295" s="10"/>
      <c r="D4295" s="18"/>
      <c r="E4295" s="10"/>
      <c r="F4295" s="10"/>
      <c r="G4295" s="10"/>
      <c r="H4295" s="10"/>
      <c r="I4295" s="10"/>
      <c r="J4295" s="10"/>
      <c r="K4295" s="11"/>
      <c r="L4295" s="11"/>
      <c r="M4295" s="12"/>
      <c r="N4295" s="12"/>
      <c r="O4295" s="12"/>
      <c r="P4295" s="12"/>
      <c r="Q4295" s="12"/>
      <c r="R4295" s="12"/>
      <c r="S4295" s="12"/>
      <c r="T4295" s="12"/>
      <c r="U4295" s="12"/>
      <c r="V4295" s="12"/>
      <c r="W4295" s="12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2"/>
      <c r="AS4295" s="12"/>
      <c r="AT4295" s="12"/>
      <c r="AU4295" s="12"/>
      <c r="AV4295" s="12"/>
      <c r="AW4295" s="12"/>
      <c r="AX4295" s="12"/>
      <c r="AY4295" s="12"/>
      <c r="AZ4295" s="12"/>
      <c r="BA4295" s="12"/>
      <c r="BB4295" s="12"/>
      <c r="BC4295" s="12"/>
      <c r="BD4295" s="12"/>
      <c r="BE4295" s="12"/>
      <c r="BF4295" s="12"/>
      <c r="BG4295" s="12"/>
      <c r="BH4295" s="12"/>
      <c r="BI4295" s="12"/>
      <c r="BJ4295" s="13"/>
      <c r="BK4295" s="13"/>
      <c r="BL4295" s="13"/>
      <c r="BM4295" s="13"/>
      <c r="BN4295" s="13"/>
    </row>
    <row r="4296" spans="1:66" x14ac:dyDescent="0.25">
      <c r="A4296" s="10"/>
      <c r="B4296" s="10"/>
      <c r="C4296" s="10"/>
      <c r="D4296" s="18"/>
      <c r="E4296" s="10"/>
      <c r="F4296" s="10"/>
      <c r="G4296" s="10"/>
      <c r="H4296" s="10"/>
      <c r="I4296" s="10"/>
      <c r="J4296" s="10"/>
      <c r="K4296" s="11"/>
      <c r="L4296" s="11"/>
      <c r="M4296" s="12"/>
      <c r="N4296" s="12"/>
      <c r="O4296" s="12"/>
      <c r="P4296" s="12"/>
      <c r="Q4296" s="12"/>
      <c r="R4296" s="12"/>
      <c r="S4296" s="12"/>
      <c r="T4296" s="12"/>
      <c r="U4296" s="12"/>
      <c r="V4296" s="12"/>
      <c r="W4296" s="12"/>
      <c r="X4296" s="12"/>
      <c r="Y4296" s="12"/>
      <c r="Z4296" s="12"/>
      <c r="AA4296" s="12"/>
      <c r="AB4296" s="12"/>
      <c r="AC4296" s="12"/>
      <c r="AD4296" s="12"/>
      <c r="AE4296" s="12"/>
      <c r="AF4296" s="12"/>
      <c r="AG4296" s="12"/>
      <c r="AH4296" s="12"/>
      <c r="AI4296" s="12"/>
      <c r="AJ4296" s="12"/>
      <c r="AK4296" s="12"/>
      <c r="AL4296" s="12"/>
      <c r="AM4296" s="12"/>
      <c r="AN4296" s="12"/>
      <c r="AO4296" s="12"/>
      <c r="AP4296" s="12"/>
      <c r="AQ4296" s="12"/>
      <c r="AR4296" s="12"/>
      <c r="AS4296" s="12"/>
      <c r="AT4296" s="12"/>
      <c r="AU4296" s="12"/>
      <c r="AV4296" s="12"/>
      <c r="AW4296" s="12"/>
      <c r="AX4296" s="12"/>
      <c r="AY4296" s="12"/>
      <c r="AZ4296" s="12"/>
      <c r="BA4296" s="12"/>
      <c r="BB4296" s="12"/>
      <c r="BC4296" s="12"/>
      <c r="BD4296" s="12"/>
      <c r="BE4296" s="12"/>
      <c r="BF4296" s="12"/>
      <c r="BG4296" s="12"/>
      <c r="BH4296" s="12"/>
      <c r="BI4296" s="12"/>
      <c r="BJ4296" s="13"/>
      <c r="BK4296" s="13"/>
      <c r="BL4296" s="13"/>
      <c r="BM4296" s="13"/>
      <c r="BN4296" s="13"/>
    </row>
    <row r="4297" spans="1:66" x14ac:dyDescent="0.25">
      <c r="A4297" s="10"/>
      <c r="B4297" s="10"/>
      <c r="C4297" s="10"/>
      <c r="D4297" s="18"/>
      <c r="E4297" s="10"/>
      <c r="F4297" s="10"/>
      <c r="G4297" s="10"/>
      <c r="H4297" s="10"/>
      <c r="I4297" s="10"/>
      <c r="J4297" s="10"/>
      <c r="K4297" s="11"/>
      <c r="L4297" s="11"/>
      <c r="M4297" s="12"/>
      <c r="N4297" s="12"/>
      <c r="O4297" s="12"/>
      <c r="P4297" s="12"/>
      <c r="Q4297" s="12"/>
      <c r="R4297" s="12"/>
      <c r="S4297" s="12"/>
      <c r="T4297" s="12"/>
      <c r="U4297" s="12"/>
      <c r="V4297" s="12"/>
      <c r="W4297" s="12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2"/>
      <c r="AS4297" s="12"/>
      <c r="AT4297" s="12"/>
      <c r="AU4297" s="12"/>
      <c r="AV4297" s="12"/>
      <c r="AW4297" s="12"/>
      <c r="AX4297" s="12"/>
      <c r="AY4297" s="12"/>
      <c r="AZ4297" s="12"/>
      <c r="BA4297" s="12"/>
      <c r="BB4297" s="12"/>
      <c r="BC4297" s="12"/>
      <c r="BD4297" s="12"/>
      <c r="BE4297" s="12"/>
      <c r="BF4297" s="12"/>
      <c r="BG4297" s="12"/>
      <c r="BH4297" s="12"/>
      <c r="BI4297" s="12"/>
      <c r="BJ4297" s="13"/>
      <c r="BK4297" s="13"/>
      <c r="BL4297" s="13"/>
      <c r="BM4297" s="13"/>
      <c r="BN4297" s="13"/>
    </row>
    <row r="4298" spans="1:66" x14ac:dyDescent="0.25">
      <c r="A4298" s="10"/>
      <c r="B4298" s="10"/>
      <c r="C4298" s="10"/>
      <c r="D4298" s="18"/>
      <c r="E4298" s="10"/>
      <c r="F4298" s="10"/>
      <c r="G4298" s="10"/>
      <c r="H4298" s="10"/>
      <c r="I4298" s="10"/>
      <c r="J4298" s="10"/>
      <c r="K4298" s="11"/>
      <c r="L4298" s="11"/>
      <c r="M4298" s="12"/>
      <c r="N4298" s="12"/>
      <c r="O4298" s="12"/>
      <c r="P4298" s="12"/>
      <c r="Q4298" s="12"/>
      <c r="R4298" s="12"/>
      <c r="S4298" s="12"/>
      <c r="T4298" s="12"/>
      <c r="U4298" s="12"/>
      <c r="V4298" s="12"/>
      <c r="W4298" s="12"/>
      <c r="X4298" s="12"/>
      <c r="Y4298" s="12"/>
      <c r="Z4298" s="12"/>
      <c r="AA4298" s="12"/>
      <c r="AB4298" s="12"/>
      <c r="AC4298" s="12"/>
      <c r="AD4298" s="12"/>
      <c r="AE4298" s="12"/>
      <c r="AF4298" s="12"/>
      <c r="AG4298" s="12"/>
      <c r="AH4298" s="12"/>
      <c r="AI4298" s="12"/>
      <c r="AJ4298" s="12"/>
      <c r="AK4298" s="12"/>
      <c r="AL4298" s="12"/>
      <c r="AM4298" s="12"/>
      <c r="AN4298" s="12"/>
      <c r="AO4298" s="12"/>
      <c r="AP4298" s="12"/>
      <c r="AQ4298" s="12"/>
      <c r="AR4298" s="12"/>
      <c r="AS4298" s="12"/>
      <c r="AT4298" s="12"/>
      <c r="AU4298" s="12"/>
      <c r="AV4298" s="12"/>
      <c r="AW4298" s="12"/>
      <c r="AX4298" s="12"/>
      <c r="AY4298" s="12"/>
      <c r="AZ4298" s="12"/>
      <c r="BA4298" s="12"/>
      <c r="BB4298" s="12"/>
      <c r="BC4298" s="12"/>
      <c r="BD4298" s="12"/>
      <c r="BE4298" s="12"/>
      <c r="BF4298" s="12"/>
      <c r="BG4298" s="12"/>
      <c r="BH4298" s="12"/>
      <c r="BI4298" s="12"/>
      <c r="BJ4298" s="13"/>
      <c r="BK4298" s="13"/>
      <c r="BL4298" s="13"/>
      <c r="BM4298" s="13"/>
      <c r="BN4298" s="13"/>
    </row>
    <row r="4299" spans="1:66" x14ac:dyDescent="0.25">
      <c r="A4299" s="10"/>
      <c r="B4299" s="10"/>
      <c r="C4299" s="10"/>
      <c r="D4299" s="18"/>
      <c r="E4299" s="10"/>
      <c r="F4299" s="10"/>
      <c r="G4299" s="10"/>
      <c r="H4299" s="10"/>
      <c r="I4299" s="10"/>
      <c r="J4299" s="10"/>
      <c r="K4299" s="11"/>
      <c r="L4299" s="11"/>
      <c r="M4299" s="12"/>
      <c r="N4299" s="12"/>
      <c r="O4299" s="12"/>
      <c r="P4299" s="12"/>
      <c r="Q4299" s="12"/>
      <c r="R4299" s="12"/>
      <c r="S4299" s="12"/>
      <c r="T4299" s="12"/>
      <c r="U4299" s="12"/>
      <c r="V4299" s="12"/>
      <c r="W4299" s="12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2"/>
      <c r="AS4299" s="12"/>
      <c r="AT4299" s="12"/>
      <c r="AU4299" s="12"/>
      <c r="AV4299" s="12"/>
      <c r="AW4299" s="12"/>
      <c r="AX4299" s="12"/>
      <c r="AY4299" s="12"/>
      <c r="AZ4299" s="12"/>
      <c r="BA4299" s="12"/>
      <c r="BB4299" s="12"/>
      <c r="BC4299" s="12"/>
      <c r="BD4299" s="12"/>
      <c r="BE4299" s="12"/>
      <c r="BF4299" s="12"/>
      <c r="BG4299" s="12"/>
      <c r="BH4299" s="12"/>
      <c r="BI4299" s="12"/>
      <c r="BJ4299" s="13"/>
      <c r="BK4299" s="13"/>
      <c r="BL4299" s="13"/>
      <c r="BM4299" s="13"/>
      <c r="BN4299" s="13"/>
    </row>
    <row r="4300" spans="1:66" x14ac:dyDescent="0.25">
      <c r="A4300" s="10"/>
      <c r="B4300" s="10"/>
      <c r="C4300" s="10"/>
      <c r="D4300" s="18"/>
      <c r="E4300" s="10"/>
      <c r="F4300" s="10"/>
      <c r="G4300" s="10"/>
      <c r="H4300" s="10"/>
      <c r="I4300" s="10"/>
      <c r="J4300" s="10"/>
      <c r="K4300" s="11"/>
      <c r="L4300" s="11"/>
      <c r="M4300" s="12"/>
      <c r="N4300" s="12"/>
      <c r="O4300" s="12"/>
      <c r="P4300" s="12"/>
      <c r="Q4300" s="12"/>
      <c r="R4300" s="12"/>
      <c r="S4300" s="12"/>
      <c r="T4300" s="12"/>
      <c r="U4300" s="12"/>
      <c r="V4300" s="12"/>
      <c r="W4300" s="12"/>
      <c r="X4300" s="12"/>
      <c r="Y4300" s="12"/>
      <c r="Z4300" s="12"/>
      <c r="AA4300" s="12"/>
      <c r="AB4300" s="12"/>
      <c r="AC4300" s="12"/>
      <c r="AD4300" s="12"/>
      <c r="AE4300" s="12"/>
      <c r="AF4300" s="12"/>
      <c r="AG4300" s="12"/>
      <c r="AH4300" s="12"/>
      <c r="AI4300" s="12"/>
      <c r="AJ4300" s="12"/>
      <c r="AK4300" s="12"/>
      <c r="AL4300" s="12"/>
      <c r="AM4300" s="12"/>
      <c r="AN4300" s="12"/>
      <c r="AO4300" s="12"/>
      <c r="AP4300" s="12"/>
      <c r="AQ4300" s="12"/>
      <c r="AR4300" s="12"/>
      <c r="AS4300" s="12"/>
      <c r="AT4300" s="12"/>
      <c r="AU4300" s="12"/>
      <c r="AV4300" s="12"/>
      <c r="AW4300" s="12"/>
      <c r="AX4300" s="12"/>
      <c r="AY4300" s="12"/>
      <c r="AZ4300" s="12"/>
      <c r="BA4300" s="12"/>
      <c r="BB4300" s="12"/>
      <c r="BC4300" s="12"/>
      <c r="BD4300" s="12"/>
      <c r="BE4300" s="12"/>
      <c r="BF4300" s="12"/>
      <c r="BG4300" s="12"/>
      <c r="BH4300" s="12"/>
      <c r="BI4300" s="12"/>
      <c r="BJ4300" s="13"/>
      <c r="BK4300" s="13"/>
      <c r="BL4300" s="13"/>
      <c r="BM4300" s="13"/>
      <c r="BN4300" s="13"/>
    </row>
    <row r="4301" spans="1:66" x14ac:dyDescent="0.25">
      <c r="A4301" s="10"/>
      <c r="B4301" s="10"/>
      <c r="C4301" s="10"/>
      <c r="D4301" s="18"/>
      <c r="E4301" s="10"/>
      <c r="F4301" s="10"/>
      <c r="G4301" s="10"/>
      <c r="H4301" s="10"/>
      <c r="I4301" s="10"/>
      <c r="J4301" s="10"/>
      <c r="K4301" s="11"/>
      <c r="L4301" s="11"/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2"/>
      <c r="AS4301" s="12"/>
      <c r="AT4301" s="12"/>
      <c r="AU4301" s="12"/>
      <c r="AV4301" s="12"/>
      <c r="AW4301" s="12"/>
      <c r="AX4301" s="12"/>
      <c r="AY4301" s="12"/>
      <c r="AZ4301" s="12"/>
      <c r="BA4301" s="12"/>
      <c r="BB4301" s="12"/>
      <c r="BC4301" s="12"/>
      <c r="BD4301" s="12"/>
      <c r="BE4301" s="12"/>
      <c r="BF4301" s="12"/>
      <c r="BG4301" s="12"/>
      <c r="BH4301" s="12"/>
      <c r="BI4301" s="12"/>
      <c r="BJ4301" s="13"/>
      <c r="BK4301" s="13"/>
      <c r="BL4301" s="13"/>
      <c r="BM4301" s="13"/>
      <c r="BN4301" s="13"/>
    </row>
    <row r="4302" spans="1:66" s="14" customFormat="1" x14ac:dyDescent="0.25">
      <c r="A4302" s="10"/>
      <c r="B4302" s="10"/>
      <c r="C4302" s="10"/>
      <c r="D4302" s="18"/>
      <c r="E4302" s="10"/>
      <c r="F4302" s="10"/>
      <c r="G4302" s="10"/>
      <c r="H4302" s="10"/>
      <c r="I4302" s="10"/>
      <c r="J4302" s="10"/>
      <c r="K4302" s="11"/>
      <c r="L4302" s="11"/>
      <c r="M4302" s="12"/>
      <c r="N4302" s="12"/>
      <c r="O4302" s="12"/>
      <c r="P4302" s="12"/>
      <c r="Q4302" s="12"/>
      <c r="R4302" s="12"/>
      <c r="S4302" s="12"/>
      <c r="T4302" s="12"/>
      <c r="U4302" s="12"/>
      <c r="V4302" s="12"/>
      <c r="W4302" s="12"/>
      <c r="X4302" s="12"/>
      <c r="Y4302" s="12"/>
      <c r="Z4302" s="12"/>
      <c r="AA4302" s="12"/>
      <c r="AB4302" s="12"/>
      <c r="AC4302" s="12"/>
      <c r="AD4302" s="12"/>
      <c r="AE4302" s="12"/>
      <c r="AF4302" s="12"/>
      <c r="AG4302" s="12"/>
      <c r="AH4302" s="12"/>
      <c r="AI4302" s="12"/>
      <c r="AJ4302" s="12"/>
      <c r="AK4302" s="12"/>
      <c r="AL4302" s="12"/>
      <c r="AM4302" s="12"/>
      <c r="AN4302" s="12"/>
      <c r="AO4302" s="12"/>
      <c r="AP4302" s="12"/>
      <c r="AQ4302" s="12"/>
      <c r="AR4302" s="12"/>
      <c r="AS4302" s="12"/>
      <c r="AT4302" s="12"/>
      <c r="AU4302" s="12"/>
      <c r="AV4302" s="12"/>
      <c r="AW4302" s="12"/>
      <c r="AX4302" s="12"/>
      <c r="AY4302" s="12"/>
      <c r="AZ4302" s="12"/>
      <c r="BA4302" s="12"/>
      <c r="BB4302" s="12"/>
      <c r="BC4302" s="12"/>
      <c r="BD4302" s="12"/>
      <c r="BE4302" s="12"/>
      <c r="BF4302" s="12"/>
      <c r="BG4302" s="12"/>
      <c r="BH4302" s="12"/>
      <c r="BI4302" s="12"/>
      <c r="BJ4302" s="13"/>
      <c r="BK4302" s="13"/>
      <c r="BL4302" s="13"/>
      <c r="BM4302" s="13"/>
      <c r="BN4302" s="13"/>
    </row>
    <row r="4303" spans="1:66" x14ac:dyDescent="0.25">
      <c r="A4303" s="10"/>
      <c r="B4303" s="10"/>
      <c r="C4303" s="10"/>
      <c r="D4303" s="18"/>
      <c r="E4303" s="10"/>
      <c r="F4303" s="10"/>
      <c r="G4303" s="10"/>
      <c r="H4303" s="10"/>
      <c r="I4303" s="10"/>
      <c r="J4303" s="10"/>
      <c r="K4303" s="11"/>
      <c r="L4303" s="11"/>
      <c r="M4303" s="12"/>
      <c r="N4303" s="12"/>
      <c r="O4303" s="12"/>
      <c r="P4303" s="12"/>
      <c r="Q4303" s="12"/>
      <c r="R4303" s="12"/>
      <c r="S4303" s="12"/>
      <c r="T4303" s="12"/>
      <c r="U4303" s="12"/>
      <c r="V4303" s="12"/>
      <c r="W4303" s="12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2"/>
      <c r="AS4303" s="12"/>
      <c r="AT4303" s="12"/>
      <c r="AU4303" s="12"/>
      <c r="AV4303" s="12"/>
      <c r="AW4303" s="12"/>
      <c r="AX4303" s="12"/>
      <c r="AY4303" s="12"/>
      <c r="AZ4303" s="12"/>
      <c r="BA4303" s="12"/>
      <c r="BB4303" s="12"/>
      <c r="BC4303" s="12"/>
      <c r="BD4303" s="12"/>
      <c r="BE4303" s="12"/>
      <c r="BF4303" s="12"/>
      <c r="BG4303" s="12"/>
      <c r="BH4303" s="12"/>
      <c r="BI4303" s="12"/>
      <c r="BJ4303" s="13"/>
      <c r="BK4303" s="13"/>
      <c r="BL4303" s="13"/>
      <c r="BM4303" s="13"/>
      <c r="BN4303" s="13"/>
    </row>
    <row r="4304" spans="1:66" x14ac:dyDescent="0.25">
      <c r="A4304" s="10"/>
      <c r="B4304" s="10"/>
      <c r="C4304" s="10"/>
      <c r="D4304" s="18"/>
      <c r="E4304" s="10"/>
      <c r="F4304" s="10"/>
      <c r="G4304" s="10"/>
      <c r="H4304" s="10"/>
      <c r="I4304" s="10"/>
      <c r="J4304" s="10"/>
      <c r="K4304" s="11"/>
      <c r="L4304" s="11"/>
      <c r="M4304" s="12"/>
      <c r="N4304" s="12"/>
      <c r="O4304" s="12"/>
      <c r="P4304" s="12"/>
      <c r="Q4304" s="12"/>
      <c r="R4304" s="12"/>
      <c r="S4304" s="12"/>
      <c r="T4304" s="12"/>
      <c r="U4304" s="12"/>
      <c r="V4304" s="12"/>
      <c r="W4304" s="12"/>
      <c r="X4304" s="12"/>
      <c r="Y4304" s="12"/>
      <c r="Z4304" s="12"/>
      <c r="AA4304" s="12"/>
      <c r="AB4304" s="12"/>
      <c r="AC4304" s="12"/>
      <c r="AD4304" s="12"/>
      <c r="AE4304" s="12"/>
      <c r="AF4304" s="12"/>
      <c r="AG4304" s="12"/>
      <c r="AH4304" s="12"/>
      <c r="AI4304" s="12"/>
      <c r="AJ4304" s="12"/>
      <c r="AK4304" s="12"/>
      <c r="AL4304" s="12"/>
      <c r="AM4304" s="12"/>
      <c r="AN4304" s="12"/>
      <c r="AO4304" s="12"/>
      <c r="AP4304" s="12"/>
      <c r="AQ4304" s="12"/>
      <c r="AR4304" s="12"/>
      <c r="AS4304" s="12"/>
      <c r="AT4304" s="12"/>
      <c r="AU4304" s="12"/>
      <c r="AV4304" s="12"/>
      <c r="AW4304" s="12"/>
      <c r="AX4304" s="12"/>
      <c r="AY4304" s="12"/>
      <c r="AZ4304" s="12"/>
      <c r="BA4304" s="12"/>
      <c r="BB4304" s="12"/>
      <c r="BC4304" s="12"/>
      <c r="BD4304" s="12"/>
      <c r="BE4304" s="12"/>
      <c r="BF4304" s="12"/>
      <c r="BG4304" s="12"/>
      <c r="BH4304" s="12"/>
      <c r="BI4304" s="12"/>
      <c r="BJ4304" s="13"/>
      <c r="BK4304" s="13"/>
      <c r="BL4304" s="13"/>
      <c r="BM4304" s="13"/>
      <c r="BN4304" s="13"/>
    </row>
    <row r="4305" spans="1:66" x14ac:dyDescent="0.25">
      <c r="A4305" s="10"/>
      <c r="B4305" s="10"/>
      <c r="C4305" s="10"/>
      <c r="D4305" s="18"/>
      <c r="E4305" s="10"/>
      <c r="F4305" s="10"/>
      <c r="G4305" s="10"/>
      <c r="H4305" s="10"/>
      <c r="I4305" s="10"/>
      <c r="J4305" s="10"/>
      <c r="K4305" s="11"/>
      <c r="L4305" s="11"/>
      <c r="M4305" s="12"/>
      <c r="N4305" s="12"/>
      <c r="O4305" s="12"/>
      <c r="P4305" s="12"/>
      <c r="Q4305" s="12"/>
      <c r="R4305" s="12"/>
      <c r="S4305" s="12"/>
      <c r="T4305" s="12"/>
      <c r="U4305" s="12"/>
      <c r="V4305" s="12"/>
      <c r="W4305" s="12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2"/>
      <c r="AS4305" s="12"/>
      <c r="AT4305" s="12"/>
      <c r="AU4305" s="12"/>
      <c r="AV4305" s="12"/>
      <c r="AW4305" s="12"/>
      <c r="AX4305" s="12"/>
      <c r="AY4305" s="12"/>
      <c r="AZ4305" s="12"/>
      <c r="BA4305" s="12"/>
      <c r="BB4305" s="12"/>
      <c r="BC4305" s="12"/>
      <c r="BD4305" s="12"/>
      <c r="BE4305" s="12"/>
      <c r="BF4305" s="12"/>
      <c r="BG4305" s="12"/>
      <c r="BH4305" s="12"/>
      <c r="BI4305" s="12"/>
      <c r="BJ4305" s="13"/>
      <c r="BK4305" s="13"/>
      <c r="BL4305" s="13"/>
      <c r="BM4305" s="13"/>
      <c r="BN4305" s="13"/>
    </row>
    <row r="4306" spans="1:66" x14ac:dyDescent="0.25">
      <c r="A4306" s="10"/>
      <c r="B4306" s="10"/>
      <c r="C4306" s="10"/>
      <c r="D4306" s="18"/>
      <c r="E4306" s="10"/>
      <c r="F4306" s="10"/>
      <c r="G4306" s="10"/>
      <c r="H4306" s="10"/>
      <c r="I4306" s="10"/>
      <c r="J4306" s="10"/>
      <c r="K4306" s="11"/>
      <c r="L4306" s="11"/>
      <c r="M4306" s="12"/>
      <c r="N4306" s="12"/>
      <c r="O4306" s="12"/>
      <c r="P4306" s="12"/>
      <c r="Q4306" s="12"/>
      <c r="R4306" s="12"/>
      <c r="S4306" s="12"/>
      <c r="T4306" s="12"/>
      <c r="U4306" s="12"/>
      <c r="V4306" s="12"/>
      <c r="W4306" s="12"/>
      <c r="X4306" s="12"/>
      <c r="Y4306" s="12"/>
      <c r="Z4306" s="12"/>
      <c r="AA4306" s="12"/>
      <c r="AB4306" s="12"/>
      <c r="AC4306" s="12"/>
      <c r="AD4306" s="12"/>
      <c r="AE4306" s="12"/>
      <c r="AF4306" s="12"/>
      <c r="AG4306" s="12"/>
      <c r="AH4306" s="12"/>
      <c r="AI4306" s="12"/>
      <c r="AJ4306" s="12"/>
      <c r="AK4306" s="12"/>
      <c r="AL4306" s="12"/>
      <c r="AM4306" s="12"/>
      <c r="AN4306" s="12"/>
      <c r="AO4306" s="12"/>
      <c r="AP4306" s="12"/>
      <c r="AQ4306" s="12"/>
      <c r="AR4306" s="12"/>
      <c r="AS4306" s="12"/>
      <c r="AT4306" s="12"/>
      <c r="AU4306" s="12"/>
      <c r="AV4306" s="12"/>
      <c r="AW4306" s="12"/>
      <c r="AX4306" s="12"/>
      <c r="AY4306" s="12"/>
      <c r="AZ4306" s="12"/>
      <c r="BA4306" s="12"/>
      <c r="BB4306" s="12"/>
      <c r="BC4306" s="12"/>
      <c r="BD4306" s="12"/>
      <c r="BE4306" s="12"/>
      <c r="BF4306" s="12"/>
      <c r="BG4306" s="12"/>
      <c r="BH4306" s="12"/>
      <c r="BI4306" s="12"/>
      <c r="BJ4306" s="13"/>
      <c r="BK4306" s="13"/>
      <c r="BL4306" s="13"/>
      <c r="BM4306" s="13"/>
      <c r="BN4306" s="13"/>
    </row>
    <row r="4307" spans="1:66" x14ac:dyDescent="0.25">
      <c r="A4307" s="10"/>
      <c r="B4307" s="10"/>
      <c r="C4307" s="10"/>
      <c r="D4307" s="18"/>
      <c r="E4307" s="10"/>
      <c r="F4307" s="10"/>
      <c r="G4307" s="10"/>
      <c r="H4307" s="10"/>
      <c r="I4307" s="10"/>
      <c r="J4307" s="10"/>
      <c r="K4307" s="11"/>
      <c r="L4307" s="11"/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2"/>
      <c r="AS4307" s="12"/>
      <c r="AT4307" s="12"/>
      <c r="AU4307" s="12"/>
      <c r="AV4307" s="12"/>
      <c r="AW4307" s="12"/>
      <c r="AX4307" s="12"/>
      <c r="AY4307" s="12"/>
      <c r="AZ4307" s="12"/>
      <c r="BA4307" s="12"/>
      <c r="BB4307" s="12"/>
      <c r="BC4307" s="12"/>
      <c r="BD4307" s="12"/>
      <c r="BE4307" s="12"/>
      <c r="BF4307" s="12"/>
      <c r="BG4307" s="12"/>
      <c r="BH4307" s="12"/>
      <c r="BI4307" s="12"/>
      <c r="BJ4307" s="13"/>
      <c r="BK4307" s="13"/>
      <c r="BL4307" s="13"/>
      <c r="BM4307" s="13"/>
      <c r="BN4307" s="13"/>
    </row>
    <row r="4308" spans="1:66" x14ac:dyDescent="0.25">
      <c r="A4308" s="10"/>
      <c r="B4308" s="10"/>
      <c r="C4308" s="10"/>
      <c r="D4308" s="18"/>
      <c r="E4308" s="10"/>
      <c r="F4308" s="10"/>
      <c r="G4308" s="10"/>
      <c r="H4308" s="10"/>
      <c r="I4308" s="10"/>
      <c r="J4308" s="10"/>
      <c r="K4308" s="11"/>
      <c r="L4308" s="11"/>
      <c r="M4308" s="12"/>
      <c r="N4308" s="12"/>
      <c r="O4308" s="12"/>
      <c r="P4308" s="12"/>
      <c r="Q4308" s="12"/>
      <c r="R4308" s="12"/>
      <c r="S4308" s="12"/>
      <c r="T4308" s="12"/>
      <c r="U4308" s="12"/>
      <c r="V4308" s="12"/>
      <c r="W4308" s="12"/>
      <c r="X4308" s="12"/>
      <c r="Y4308" s="12"/>
      <c r="Z4308" s="12"/>
      <c r="AA4308" s="12"/>
      <c r="AB4308" s="12"/>
      <c r="AC4308" s="12"/>
      <c r="AD4308" s="12"/>
      <c r="AE4308" s="12"/>
      <c r="AF4308" s="12"/>
      <c r="AG4308" s="12"/>
      <c r="AH4308" s="12"/>
      <c r="AI4308" s="12"/>
      <c r="AJ4308" s="12"/>
      <c r="AK4308" s="12"/>
      <c r="AL4308" s="12"/>
      <c r="AM4308" s="12"/>
      <c r="AN4308" s="12"/>
      <c r="AO4308" s="12"/>
      <c r="AP4308" s="12"/>
      <c r="AQ4308" s="12"/>
      <c r="AR4308" s="12"/>
      <c r="AS4308" s="12"/>
      <c r="AT4308" s="12"/>
      <c r="AU4308" s="12"/>
      <c r="AV4308" s="12"/>
      <c r="AW4308" s="12"/>
      <c r="AX4308" s="12"/>
      <c r="AY4308" s="12"/>
      <c r="AZ4308" s="12"/>
      <c r="BA4308" s="12"/>
      <c r="BB4308" s="12"/>
      <c r="BC4308" s="12"/>
      <c r="BD4308" s="12"/>
      <c r="BE4308" s="12"/>
      <c r="BF4308" s="12"/>
      <c r="BG4308" s="12"/>
      <c r="BH4308" s="12"/>
      <c r="BI4308" s="12"/>
      <c r="BJ4308" s="13"/>
      <c r="BK4308" s="13"/>
      <c r="BL4308" s="13"/>
      <c r="BM4308" s="13"/>
      <c r="BN4308" s="13"/>
    </row>
    <row r="4309" spans="1:66" x14ac:dyDescent="0.25">
      <c r="A4309" s="10"/>
      <c r="B4309" s="10"/>
      <c r="C4309" s="10"/>
      <c r="D4309" s="18"/>
      <c r="E4309" s="10"/>
      <c r="F4309" s="10"/>
      <c r="G4309" s="10"/>
      <c r="H4309" s="10"/>
      <c r="I4309" s="10"/>
      <c r="J4309" s="10"/>
      <c r="K4309" s="11"/>
      <c r="L4309" s="11"/>
      <c r="M4309" s="12"/>
      <c r="N4309" s="12"/>
      <c r="O4309" s="12"/>
      <c r="P4309" s="12"/>
      <c r="Q4309" s="12"/>
      <c r="R4309" s="12"/>
      <c r="S4309" s="12"/>
      <c r="T4309" s="12"/>
      <c r="U4309" s="12"/>
      <c r="V4309" s="12"/>
      <c r="W4309" s="12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2"/>
      <c r="AS4309" s="12"/>
      <c r="AT4309" s="12"/>
      <c r="AU4309" s="12"/>
      <c r="AV4309" s="12"/>
      <c r="AW4309" s="12"/>
      <c r="AX4309" s="12"/>
      <c r="AY4309" s="12"/>
      <c r="AZ4309" s="12"/>
      <c r="BA4309" s="12"/>
      <c r="BB4309" s="12"/>
      <c r="BC4309" s="12"/>
      <c r="BD4309" s="12"/>
      <c r="BE4309" s="12"/>
      <c r="BF4309" s="12"/>
      <c r="BG4309" s="12"/>
      <c r="BH4309" s="12"/>
      <c r="BI4309" s="12"/>
      <c r="BJ4309" s="13"/>
      <c r="BK4309" s="13"/>
      <c r="BL4309" s="13"/>
      <c r="BM4309" s="13"/>
      <c r="BN4309" s="13"/>
    </row>
    <row r="4310" spans="1:66" x14ac:dyDescent="0.25">
      <c r="A4310" s="10"/>
      <c r="B4310" s="10"/>
      <c r="C4310" s="10"/>
      <c r="D4310" s="18"/>
      <c r="E4310" s="10"/>
      <c r="F4310" s="10"/>
      <c r="G4310" s="10"/>
      <c r="H4310" s="10"/>
      <c r="I4310" s="10"/>
      <c r="J4310" s="10"/>
      <c r="K4310" s="11"/>
      <c r="L4310" s="11"/>
      <c r="M4310" s="12"/>
      <c r="N4310" s="12"/>
      <c r="O4310" s="12"/>
      <c r="P4310" s="12"/>
      <c r="Q4310" s="12"/>
      <c r="R4310" s="12"/>
      <c r="S4310" s="12"/>
      <c r="T4310" s="12"/>
      <c r="U4310" s="12"/>
      <c r="V4310" s="12"/>
      <c r="W4310" s="12"/>
      <c r="X4310" s="12"/>
      <c r="Y4310" s="12"/>
      <c r="Z4310" s="12"/>
      <c r="AA4310" s="12"/>
      <c r="AB4310" s="12"/>
      <c r="AC4310" s="12"/>
      <c r="AD4310" s="12"/>
      <c r="AE4310" s="12"/>
      <c r="AF4310" s="12"/>
      <c r="AG4310" s="12"/>
      <c r="AH4310" s="12"/>
      <c r="AI4310" s="12"/>
      <c r="AJ4310" s="12"/>
      <c r="AK4310" s="12"/>
      <c r="AL4310" s="12"/>
      <c r="AM4310" s="12"/>
      <c r="AN4310" s="12"/>
      <c r="AO4310" s="12"/>
      <c r="AP4310" s="12"/>
      <c r="AQ4310" s="12"/>
      <c r="AR4310" s="12"/>
      <c r="AS4310" s="12"/>
      <c r="AT4310" s="12"/>
      <c r="AU4310" s="12"/>
      <c r="AV4310" s="12"/>
      <c r="AW4310" s="12"/>
      <c r="AX4310" s="12"/>
      <c r="AY4310" s="12"/>
      <c r="AZ4310" s="12"/>
      <c r="BA4310" s="12"/>
      <c r="BB4310" s="12"/>
      <c r="BC4310" s="12"/>
      <c r="BD4310" s="12"/>
      <c r="BE4310" s="12"/>
      <c r="BF4310" s="12"/>
      <c r="BG4310" s="12"/>
      <c r="BH4310" s="12"/>
      <c r="BI4310" s="12"/>
      <c r="BJ4310" s="13"/>
      <c r="BK4310" s="13"/>
      <c r="BL4310" s="13"/>
      <c r="BM4310" s="13"/>
      <c r="BN4310" s="13"/>
    </row>
    <row r="4311" spans="1:66" x14ac:dyDescent="0.25">
      <c r="A4311" s="10"/>
      <c r="B4311" s="10"/>
      <c r="C4311" s="10"/>
      <c r="D4311" s="18"/>
      <c r="E4311" s="10"/>
      <c r="F4311" s="10"/>
      <c r="G4311" s="10"/>
      <c r="H4311" s="10"/>
      <c r="I4311" s="10"/>
      <c r="J4311" s="10"/>
      <c r="K4311" s="11"/>
      <c r="L4311" s="11"/>
      <c r="M4311" s="12"/>
      <c r="N4311" s="12"/>
      <c r="O4311" s="12"/>
      <c r="P4311" s="12"/>
      <c r="Q4311" s="12"/>
      <c r="R4311" s="12"/>
      <c r="S4311" s="12"/>
      <c r="T4311" s="12"/>
      <c r="U4311" s="12"/>
      <c r="V4311" s="12"/>
      <c r="W4311" s="12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2"/>
      <c r="AS4311" s="12"/>
      <c r="AT4311" s="12"/>
      <c r="AU4311" s="12"/>
      <c r="AV4311" s="12"/>
      <c r="AW4311" s="12"/>
      <c r="AX4311" s="12"/>
      <c r="AY4311" s="12"/>
      <c r="AZ4311" s="12"/>
      <c r="BA4311" s="12"/>
      <c r="BB4311" s="12"/>
      <c r="BC4311" s="12"/>
      <c r="BD4311" s="12"/>
      <c r="BE4311" s="12"/>
      <c r="BF4311" s="12"/>
      <c r="BG4311" s="12"/>
      <c r="BH4311" s="12"/>
      <c r="BI4311" s="12"/>
      <c r="BJ4311" s="13"/>
      <c r="BK4311" s="13"/>
      <c r="BL4311" s="13"/>
      <c r="BM4311" s="13"/>
      <c r="BN4311" s="13"/>
    </row>
    <row r="4312" spans="1:66" x14ac:dyDescent="0.25">
      <c r="A4312" s="10"/>
      <c r="B4312" s="10"/>
      <c r="C4312" s="10"/>
      <c r="D4312" s="18"/>
      <c r="E4312" s="10"/>
      <c r="F4312" s="10"/>
      <c r="G4312" s="10"/>
      <c r="H4312" s="10"/>
      <c r="I4312" s="10"/>
      <c r="J4312" s="10"/>
      <c r="K4312" s="11"/>
      <c r="L4312" s="11"/>
      <c r="M4312" s="12"/>
      <c r="N4312" s="12"/>
      <c r="O4312" s="12"/>
      <c r="P4312" s="12"/>
      <c r="Q4312" s="12"/>
      <c r="R4312" s="12"/>
      <c r="S4312" s="12"/>
      <c r="T4312" s="12"/>
      <c r="U4312" s="12"/>
      <c r="V4312" s="12"/>
      <c r="W4312" s="12"/>
      <c r="X4312" s="12"/>
      <c r="Y4312" s="12"/>
      <c r="Z4312" s="12"/>
      <c r="AA4312" s="12"/>
      <c r="AB4312" s="12"/>
      <c r="AC4312" s="12"/>
      <c r="AD4312" s="12"/>
      <c r="AE4312" s="12"/>
      <c r="AF4312" s="12"/>
      <c r="AG4312" s="12"/>
      <c r="AH4312" s="12"/>
      <c r="AI4312" s="12"/>
      <c r="AJ4312" s="12"/>
      <c r="AK4312" s="12"/>
      <c r="AL4312" s="12"/>
      <c r="AM4312" s="12"/>
      <c r="AN4312" s="12"/>
      <c r="AO4312" s="12"/>
      <c r="AP4312" s="12"/>
      <c r="AQ4312" s="12"/>
      <c r="AR4312" s="12"/>
      <c r="AS4312" s="12"/>
      <c r="AT4312" s="12"/>
      <c r="AU4312" s="12"/>
      <c r="AV4312" s="12"/>
      <c r="AW4312" s="12"/>
      <c r="AX4312" s="12"/>
      <c r="AY4312" s="12"/>
      <c r="AZ4312" s="12"/>
      <c r="BA4312" s="12"/>
      <c r="BB4312" s="12"/>
      <c r="BC4312" s="12"/>
      <c r="BD4312" s="12"/>
      <c r="BE4312" s="12"/>
      <c r="BF4312" s="12"/>
      <c r="BG4312" s="12"/>
      <c r="BH4312" s="12"/>
      <c r="BI4312" s="12"/>
      <c r="BJ4312" s="13"/>
      <c r="BK4312" s="13"/>
      <c r="BL4312" s="13"/>
      <c r="BM4312" s="13"/>
      <c r="BN4312" s="13"/>
    </row>
    <row r="4313" spans="1:66" x14ac:dyDescent="0.25">
      <c r="A4313" s="10"/>
      <c r="B4313" s="10"/>
      <c r="C4313" s="10"/>
      <c r="D4313" s="18"/>
      <c r="E4313" s="10"/>
      <c r="F4313" s="10"/>
      <c r="G4313" s="10"/>
      <c r="H4313" s="10"/>
      <c r="I4313" s="10"/>
      <c r="J4313" s="10"/>
      <c r="K4313" s="11"/>
      <c r="L4313" s="11"/>
      <c r="M4313" s="12"/>
      <c r="N4313" s="12"/>
      <c r="O4313" s="12"/>
      <c r="P4313" s="12"/>
      <c r="Q4313" s="12"/>
      <c r="R4313" s="12"/>
      <c r="S4313" s="12"/>
      <c r="T4313" s="12"/>
      <c r="U4313" s="12"/>
      <c r="V4313" s="12"/>
      <c r="W4313" s="12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2"/>
      <c r="AS4313" s="12"/>
      <c r="AT4313" s="12"/>
      <c r="AU4313" s="12"/>
      <c r="AV4313" s="12"/>
      <c r="AW4313" s="12"/>
      <c r="AX4313" s="12"/>
      <c r="AY4313" s="12"/>
      <c r="AZ4313" s="12"/>
      <c r="BA4313" s="12"/>
      <c r="BB4313" s="12"/>
      <c r="BC4313" s="12"/>
      <c r="BD4313" s="12"/>
      <c r="BE4313" s="12"/>
      <c r="BF4313" s="12"/>
      <c r="BG4313" s="12"/>
      <c r="BH4313" s="12"/>
      <c r="BI4313" s="12"/>
      <c r="BJ4313" s="13"/>
      <c r="BK4313" s="13"/>
      <c r="BL4313" s="13"/>
      <c r="BM4313" s="13"/>
      <c r="BN4313" s="13"/>
    </row>
    <row r="4314" spans="1:66" x14ac:dyDescent="0.25">
      <c r="A4314" s="10"/>
      <c r="B4314" s="10"/>
      <c r="C4314" s="10"/>
      <c r="D4314" s="18"/>
      <c r="E4314" s="10"/>
      <c r="F4314" s="10"/>
      <c r="G4314" s="10"/>
      <c r="H4314" s="10"/>
      <c r="I4314" s="10"/>
      <c r="J4314" s="10"/>
      <c r="K4314" s="11"/>
      <c r="L4314" s="11"/>
      <c r="M4314" s="12"/>
      <c r="N4314" s="12"/>
      <c r="O4314" s="12"/>
      <c r="P4314" s="12"/>
      <c r="Q4314" s="12"/>
      <c r="R4314" s="12"/>
      <c r="S4314" s="12"/>
      <c r="T4314" s="12"/>
      <c r="U4314" s="12"/>
      <c r="V4314" s="12"/>
      <c r="W4314" s="12"/>
      <c r="X4314" s="12"/>
      <c r="Y4314" s="12"/>
      <c r="Z4314" s="12"/>
      <c r="AA4314" s="12"/>
      <c r="AB4314" s="12"/>
      <c r="AC4314" s="12"/>
      <c r="AD4314" s="12"/>
      <c r="AE4314" s="12"/>
      <c r="AF4314" s="12"/>
      <c r="AG4314" s="12"/>
      <c r="AH4314" s="12"/>
      <c r="AI4314" s="12"/>
      <c r="AJ4314" s="12"/>
      <c r="AK4314" s="12"/>
      <c r="AL4314" s="12"/>
      <c r="AM4314" s="12"/>
      <c r="AN4314" s="12"/>
      <c r="AO4314" s="12"/>
      <c r="AP4314" s="12"/>
      <c r="AQ4314" s="12"/>
      <c r="AR4314" s="12"/>
      <c r="AS4314" s="12"/>
      <c r="AT4314" s="12"/>
      <c r="AU4314" s="12"/>
      <c r="AV4314" s="12"/>
      <c r="AW4314" s="12"/>
      <c r="AX4314" s="12"/>
      <c r="AY4314" s="12"/>
      <c r="AZ4314" s="12"/>
      <c r="BA4314" s="12"/>
      <c r="BB4314" s="12"/>
      <c r="BC4314" s="12"/>
      <c r="BD4314" s="12"/>
      <c r="BE4314" s="12"/>
      <c r="BF4314" s="12"/>
      <c r="BG4314" s="12"/>
      <c r="BH4314" s="12"/>
      <c r="BI4314" s="12"/>
      <c r="BJ4314" s="13"/>
      <c r="BK4314" s="13"/>
      <c r="BL4314" s="13"/>
      <c r="BM4314" s="13"/>
      <c r="BN4314" s="13"/>
    </row>
    <row r="4315" spans="1:66" x14ac:dyDescent="0.25">
      <c r="A4315" s="10"/>
      <c r="B4315" s="10"/>
      <c r="C4315" s="10"/>
      <c r="D4315" s="18"/>
      <c r="E4315" s="10"/>
      <c r="F4315" s="10"/>
      <c r="G4315" s="10"/>
      <c r="H4315" s="10"/>
      <c r="I4315" s="10"/>
      <c r="J4315" s="10"/>
      <c r="K4315" s="11"/>
      <c r="L4315" s="11"/>
      <c r="M4315" s="12"/>
      <c r="N4315" s="12"/>
      <c r="O4315" s="12"/>
      <c r="P4315" s="12"/>
      <c r="Q4315" s="12"/>
      <c r="R4315" s="12"/>
      <c r="S4315" s="12"/>
      <c r="T4315" s="12"/>
      <c r="U4315" s="12"/>
      <c r="V4315" s="12"/>
      <c r="W4315" s="12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2"/>
      <c r="AS4315" s="12"/>
      <c r="AT4315" s="12"/>
      <c r="AU4315" s="12"/>
      <c r="AV4315" s="12"/>
      <c r="AW4315" s="12"/>
      <c r="AX4315" s="12"/>
      <c r="AY4315" s="12"/>
      <c r="AZ4315" s="12"/>
      <c r="BA4315" s="12"/>
      <c r="BB4315" s="12"/>
      <c r="BC4315" s="12"/>
      <c r="BD4315" s="12"/>
      <c r="BE4315" s="12"/>
      <c r="BF4315" s="12"/>
      <c r="BG4315" s="12"/>
      <c r="BH4315" s="12"/>
      <c r="BI4315" s="12"/>
      <c r="BJ4315" s="13"/>
      <c r="BK4315" s="13"/>
      <c r="BL4315" s="13"/>
      <c r="BM4315" s="13"/>
      <c r="BN4315" s="13"/>
    </row>
    <row r="4316" spans="1:66" x14ac:dyDescent="0.25">
      <c r="A4316" s="10"/>
      <c r="B4316" s="10"/>
      <c r="C4316" s="10"/>
      <c r="D4316" s="18"/>
      <c r="E4316" s="10"/>
      <c r="F4316" s="10"/>
      <c r="G4316" s="10"/>
      <c r="H4316" s="10"/>
      <c r="I4316" s="10"/>
      <c r="J4316" s="10"/>
      <c r="K4316" s="11"/>
      <c r="L4316" s="11"/>
      <c r="M4316" s="12"/>
      <c r="N4316" s="12"/>
      <c r="O4316" s="12"/>
      <c r="P4316" s="12"/>
      <c r="Q4316" s="12"/>
      <c r="R4316" s="12"/>
      <c r="S4316" s="12"/>
      <c r="T4316" s="12"/>
      <c r="U4316" s="12"/>
      <c r="V4316" s="12"/>
      <c r="W4316" s="12"/>
      <c r="X4316" s="12"/>
      <c r="Y4316" s="12"/>
      <c r="Z4316" s="12"/>
      <c r="AA4316" s="12"/>
      <c r="AB4316" s="12"/>
      <c r="AC4316" s="12"/>
      <c r="AD4316" s="12"/>
      <c r="AE4316" s="12"/>
      <c r="AF4316" s="12"/>
      <c r="AG4316" s="12"/>
      <c r="AH4316" s="12"/>
      <c r="AI4316" s="12"/>
      <c r="AJ4316" s="12"/>
      <c r="AK4316" s="12"/>
      <c r="AL4316" s="12"/>
      <c r="AM4316" s="12"/>
      <c r="AN4316" s="12"/>
      <c r="AO4316" s="12"/>
      <c r="AP4316" s="12"/>
      <c r="AQ4316" s="12"/>
      <c r="AR4316" s="12"/>
      <c r="AS4316" s="12"/>
      <c r="AT4316" s="12"/>
      <c r="AU4316" s="12"/>
      <c r="AV4316" s="12"/>
      <c r="AW4316" s="12"/>
      <c r="AX4316" s="12"/>
      <c r="AY4316" s="12"/>
      <c r="AZ4316" s="12"/>
      <c r="BA4316" s="12"/>
      <c r="BB4316" s="12"/>
      <c r="BC4316" s="12"/>
      <c r="BD4316" s="12"/>
      <c r="BE4316" s="12"/>
      <c r="BF4316" s="12"/>
      <c r="BG4316" s="12"/>
      <c r="BH4316" s="12"/>
      <c r="BI4316" s="12"/>
      <c r="BJ4316" s="13"/>
      <c r="BK4316" s="13"/>
      <c r="BL4316" s="13"/>
      <c r="BM4316" s="13"/>
      <c r="BN4316" s="13"/>
    </row>
    <row r="4317" spans="1:66" x14ac:dyDescent="0.25">
      <c r="A4317" s="10"/>
      <c r="B4317" s="10"/>
      <c r="C4317" s="10"/>
      <c r="D4317" s="18"/>
      <c r="E4317" s="10"/>
      <c r="F4317" s="10"/>
      <c r="G4317" s="10"/>
      <c r="H4317" s="10"/>
      <c r="I4317" s="10"/>
      <c r="J4317" s="10"/>
      <c r="K4317" s="11"/>
      <c r="L4317" s="11"/>
      <c r="M4317" s="12"/>
      <c r="N4317" s="12"/>
      <c r="O4317" s="12"/>
      <c r="P4317" s="12"/>
      <c r="Q4317" s="12"/>
      <c r="R4317" s="12"/>
      <c r="S4317" s="12"/>
      <c r="T4317" s="12"/>
      <c r="U4317" s="12"/>
      <c r="V4317" s="12"/>
      <c r="W4317" s="12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2"/>
      <c r="AS4317" s="12"/>
      <c r="AT4317" s="12"/>
      <c r="AU4317" s="12"/>
      <c r="AV4317" s="12"/>
      <c r="AW4317" s="12"/>
      <c r="AX4317" s="12"/>
      <c r="AY4317" s="12"/>
      <c r="AZ4317" s="12"/>
      <c r="BA4317" s="12"/>
      <c r="BB4317" s="12"/>
      <c r="BC4317" s="12"/>
      <c r="BD4317" s="12"/>
      <c r="BE4317" s="12"/>
      <c r="BF4317" s="12"/>
      <c r="BG4317" s="12"/>
      <c r="BH4317" s="12"/>
      <c r="BI4317" s="12"/>
      <c r="BJ4317" s="13"/>
      <c r="BK4317" s="13"/>
      <c r="BL4317" s="13"/>
      <c r="BM4317" s="13"/>
      <c r="BN4317" s="13"/>
    </row>
    <row r="4318" spans="1:66" x14ac:dyDescent="0.25">
      <c r="A4318" s="10"/>
      <c r="B4318" s="10"/>
      <c r="C4318" s="10"/>
      <c r="D4318" s="18"/>
      <c r="E4318" s="10"/>
      <c r="F4318" s="10"/>
      <c r="G4318" s="10"/>
      <c r="H4318" s="10"/>
      <c r="I4318" s="10"/>
      <c r="J4318" s="10"/>
      <c r="K4318" s="11"/>
      <c r="L4318" s="11"/>
      <c r="M4318" s="12"/>
      <c r="N4318" s="12"/>
      <c r="O4318" s="12"/>
      <c r="P4318" s="12"/>
      <c r="Q4318" s="12"/>
      <c r="R4318" s="12"/>
      <c r="S4318" s="12"/>
      <c r="T4318" s="12"/>
      <c r="U4318" s="12"/>
      <c r="V4318" s="12"/>
      <c r="W4318" s="12"/>
      <c r="X4318" s="12"/>
      <c r="Y4318" s="12"/>
      <c r="Z4318" s="12"/>
      <c r="AA4318" s="12"/>
      <c r="AB4318" s="12"/>
      <c r="AC4318" s="12"/>
      <c r="AD4318" s="12"/>
      <c r="AE4318" s="12"/>
      <c r="AF4318" s="12"/>
      <c r="AG4318" s="12"/>
      <c r="AH4318" s="12"/>
      <c r="AI4318" s="12"/>
      <c r="AJ4318" s="12"/>
      <c r="AK4318" s="12"/>
      <c r="AL4318" s="12"/>
      <c r="AM4318" s="12"/>
      <c r="AN4318" s="12"/>
      <c r="AO4318" s="12"/>
      <c r="AP4318" s="12"/>
      <c r="AQ4318" s="12"/>
      <c r="AR4318" s="12"/>
      <c r="AS4318" s="12"/>
      <c r="AT4318" s="12"/>
      <c r="AU4318" s="12"/>
      <c r="AV4318" s="12"/>
      <c r="AW4318" s="12"/>
      <c r="AX4318" s="12"/>
      <c r="AY4318" s="12"/>
      <c r="AZ4318" s="12"/>
      <c r="BA4318" s="12"/>
      <c r="BB4318" s="12"/>
      <c r="BC4318" s="12"/>
      <c r="BD4318" s="12"/>
      <c r="BE4318" s="12"/>
      <c r="BF4318" s="12"/>
      <c r="BG4318" s="12"/>
      <c r="BH4318" s="12"/>
      <c r="BI4318" s="12"/>
      <c r="BJ4318" s="13"/>
      <c r="BK4318" s="13"/>
      <c r="BL4318" s="13"/>
      <c r="BM4318" s="13"/>
      <c r="BN4318" s="13"/>
    </row>
    <row r="4319" spans="1:66" x14ac:dyDescent="0.25">
      <c r="A4319" s="10"/>
      <c r="B4319" s="10"/>
      <c r="C4319" s="10"/>
      <c r="D4319" s="18"/>
      <c r="E4319" s="10"/>
      <c r="F4319" s="10"/>
      <c r="G4319" s="10"/>
      <c r="H4319" s="10"/>
      <c r="I4319" s="10"/>
      <c r="J4319" s="10"/>
      <c r="K4319" s="11"/>
      <c r="L4319" s="11"/>
      <c r="M4319" s="12"/>
      <c r="N4319" s="12"/>
      <c r="O4319" s="12"/>
      <c r="P4319" s="12"/>
      <c r="Q4319" s="12"/>
      <c r="R4319" s="12"/>
      <c r="S4319" s="12"/>
      <c r="T4319" s="12"/>
      <c r="U4319" s="12"/>
      <c r="V4319" s="12"/>
      <c r="W4319" s="12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2"/>
      <c r="AS4319" s="12"/>
      <c r="AT4319" s="12"/>
      <c r="AU4319" s="12"/>
      <c r="AV4319" s="12"/>
      <c r="AW4319" s="12"/>
      <c r="AX4319" s="12"/>
      <c r="AY4319" s="12"/>
      <c r="AZ4319" s="12"/>
      <c r="BA4319" s="12"/>
      <c r="BB4319" s="12"/>
      <c r="BC4319" s="12"/>
      <c r="BD4319" s="12"/>
      <c r="BE4319" s="12"/>
      <c r="BF4319" s="12"/>
      <c r="BG4319" s="12"/>
      <c r="BH4319" s="12"/>
      <c r="BI4319" s="12"/>
      <c r="BJ4319" s="13"/>
      <c r="BK4319" s="13"/>
      <c r="BL4319" s="13"/>
      <c r="BM4319" s="13"/>
      <c r="BN4319" s="13"/>
    </row>
    <row r="4320" spans="1:66" x14ac:dyDescent="0.25">
      <c r="A4320" s="10"/>
      <c r="B4320" s="10"/>
      <c r="C4320" s="10"/>
      <c r="D4320" s="18"/>
      <c r="E4320" s="10"/>
      <c r="F4320" s="10"/>
      <c r="G4320" s="10"/>
      <c r="H4320" s="10"/>
      <c r="I4320" s="10"/>
      <c r="J4320" s="10"/>
      <c r="K4320" s="11"/>
      <c r="L4320" s="11"/>
      <c r="M4320" s="12"/>
      <c r="N4320" s="12"/>
      <c r="O4320" s="12"/>
      <c r="P4320" s="12"/>
      <c r="Q4320" s="12"/>
      <c r="R4320" s="12"/>
      <c r="S4320" s="12"/>
      <c r="T4320" s="12"/>
      <c r="U4320" s="12"/>
      <c r="V4320" s="12"/>
      <c r="W4320" s="12"/>
      <c r="X4320" s="12"/>
      <c r="Y4320" s="12"/>
      <c r="Z4320" s="12"/>
      <c r="AA4320" s="12"/>
      <c r="AB4320" s="12"/>
      <c r="AC4320" s="12"/>
      <c r="AD4320" s="12"/>
      <c r="AE4320" s="12"/>
      <c r="AF4320" s="12"/>
      <c r="AG4320" s="12"/>
      <c r="AH4320" s="12"/>
      <c r="AI4320" s="12"/>
      <c r="AJ4320" s="12"/>
      <c r="AK4320" s="12"/>
      <c r="AL4320" s="12"/>
      <c r="AM4320" s="12"/>
      <c r="AN4320" s="12"/>
      <c r="AO4320" s="12"/>
      <c r="AP4320" s="12"/>
      <c r="AQ4320" s="12"/>
      <c r="AR4320" s="12"/>
      <c r="AS4320" s="12"/>
      <c r="AT4320" s="12"/>
      <c r="AU4320" s="12"/>
      <c r="AV4320" s="12"/>
      <c r="AW4320" s="12"/>
      <c r="AX4320" s="12"/>
      <c r="AY4320" s="12"/>
      <c r="AZ4320" s="12"/>
      <c r="BA4320" s="12"/>
      <c r="BB4320" s="12"/>
      <c r="BC4320" s="12"/>
      <c r="BD4320" s="12"/>
      <c r="BE4320" s="12"/>
      <c r="BF4320" s="12"/>
      <c r="BG4320" s="12"/>
      <c r="BH4320" s="12"/>
      <c r="BI4320" s="12"/>
      <c r="BJ4320" s="13"/>
      <c r="BK4320" s="13"/>
      <c r="BL4320" s="13"/>
      <c r="BM4320" s="13"/>
      <c r="BN4320" s="13"/>
    </row>
    <row r="4321" spans="1:66" x14ac:dyDescent="0.25">
      <c r="A4321" s="10"/>
      <c r="B4321" s="10"/>
      <c r="C4321" s="10"/>
      <c r="D4321" s="18"/>
      <c r="E4321" s="10"/>
      <c r="F4321" s="10"/>
      <c r="G4321" s="10"/>
      <c r="H4321" s="10"/>
      <c r="I4321" s="10"/>
      <c r="J4321" s="10"/>
      <c r="K4321" s="11"/>
      <c r="L4321" s="11"/>
      <c r="M4321" s="12"/>
      <c r="N4321" s="12"/>
      <c r="O4321" s="12"/>
      <c r="P4321" s="12"/>
      <c r="Q4321" s="12"/>
      <c r="R4321" s="12"/>
      <c r="S4321" s="12"/>
      <c r="T4321" s="12"/>
      <c r="U4321" s="12"/>
      <c r="V4321" s="12"/>
      <c r="W4321" s="12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2"/>
      <c r="AS4321" s="12"/>
      <c r="AT4321" s="12"/>
      <c r="AU4321" s="12"/>
      <c r="AV4321" s="12"/>
      <c r="AW4321" s="12"/>
      <c r="AX4321" s="12"/>
      <c r="AY4321" s="12"/>
      <c r="AZ4321" s="12"/>
      <c r="BA4321" s="12"/>
      <c r="BB4321" s="12"/>
      <c r="BC4321" s="12"/>
      <c r="BD4321" s="12"/>
      <c r="BE4321" s="12"/>
      <c r="BF4321" s="12"/>
      <c r="BG4321" s="12"/>
      <c r="BH4321" s="12"/>
      <c r="BI4321" s="12"/>
      <c r="BJ4321" s="13"/>
      <c r="BK4321" s="13"/>
      <c r="BL4321" s="13"/>
      <c r="BM4321" s="13"/>
      <c r="BN4321" s="13"/>
    </row>
    <row r="4322" spans="1:66" x14ac:dyDescent="0.25">
      <c r="A4322" s="10"/>
      <c r="B4322" s="10"/>
      <c r="C4322" s="10"/>
      <c r="D4322" s="18"/>
      <c r="E4322" s="10"/>
      <c r="F4322" s="10"/>
      <c r="G4322" s="10"/>
      <c r="H4322" s="10"/>
      <c r="I4322" s="10"/>
      <c r="J4322" s="10"/>
      <c r="K4322" s="11"/>
      <c r="L4322" s="11"/>
      <c r="M4322" s="12"/>
      <c r="N4322" s="12"/>
      <c r="O4322" s="12"/>
      <c r="P4322" s="12"/>
      <c r="Q4322" s="12"/>
      <c r="R4322" s="12"/>
      <c r="S4322" s="12"/>
      <c r="T4322" s="12"/>
      <c r="U4322" s="12"/>
      <c r="V4322" s="12"/>
      <c r="W4322" s="12"/>
      <c r="X4322" s="12"/>
      <c r="Y4322" s="12"/>
      <c r="Z4322" s="12"/>
      <c r="AA4322" s="12"/>
      <c r="AB4322" s="12"/>
      <c r="AC4322" s="12"/>
      <c r="AD4322" s="12"/>
      <c r="AE4322" s="12"/>
      <c r="AF4322" s="12"/>
      <c r="AG4322" s="12"/>
      <c r="AH4322" s="12"/>
      <c r="AI4322" s="12"/>
      <c r="AJ4322" s="12"/>
      <c r="AK4322" s="12"/>
      <c r="AL4322" s="12"/>
      <c r="AM4322" s="12"/>
      <c r="AN4322" s="12"/>
      <c r="AO4322" s="12"/>
      <c r="AP4322" s="12"/>
      <c r="AQ4322" s="12"/>
      <c r="AR4322" s="12"/>
      <c r="AS4322" s="12"/>
      <c r="AT4322" s="12"/>
      <c r="AU4322" s="12"/>
      <c r="AV4322" s="12"/>
      <c r="AW4322" s="12"/>
      <c r="AX4322" s="12"/>
      <c r="AY4322" s="12"/>
      <c r="AZ4322" s="12"/>
      <c r="BA4322" s="12"/>
      <c r="BB4322" s="12"/>
      <c r="BC4322" s="12"/>
      <c r="BD4322" s="12"/>
      <c r="BE4322" s="12"/>
      <c r="BF4322" s="12"/>
      <c r="BG4322" s="12"/>
      <c r="BH4322" s="12"/>
      <c r="BI4322" s="12"/>
      <c r="BJ4322" s="13"/>
      <c r="BK4322" s="13"/>
      <c r="BL4322" s="13"/>
      <c r="BM4322" s="13"/>
      <c r="BN4322" s="13"/>
    </row>
    <row r="4323" spans="1:66" x14ac:dyDescent="0.25">
      <c r="A4323" s="10"/>
      <c r="B4323" s="10"/>
      <c r="C4323" s="10"/>
      <c r="D4323" s="18"/>
      <c r="E4323" s="10"/>
      <c r="F4323" s="10"/>
      <c r="G4323" s="10"/>
      <c r="H4323" s="10"/>
      <c r="I4323" s="10"/>
      <c r="J4323" s="10"/>
      <c r="K4323" s="11"/>
      <c r="L4323" s="11"/>
      <c r="M4323" s="12"/>
      <c r="N4323" s="12"/>
      <c r="O4323" s="12"/>
      <c r="P4323" s="12"/>
      <c r="Q4323" s="12"/>
      <c r="R4323" s="12"/>
      <c r="S4323" s="12"/>
      <c r="T4323" s="12"/>
      <c r="U4323" s="12"/>
      <c r="V4323" s="12"/>
      <c r="W4323" s="12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2"/>
      <c r="AS4323" s="12"/>
      <c r="AT4323" s="12"/>
      <c r="AU4323" s="12"/>
      <c r="AV4323" s="12"/>
      <c r="AW4323" s="12"/>
      <c r="AX4323" s="12"/>
      <c r="AY4323" s="12"/>
      <c r="AZ4323" s="12"/>
      <c r="BA4323" s="12"/>
      <c r="BB4323" s="12"/>
      <c r="BC4323" s="12"/>
      <c r="BD4323" s="12"/>
      <c r="BE4323" s="12"/>
      <c r="BF4323" s="12"/>
      <c r="BG4323" s="12"/>
      <c r="BH4323" s="12"/>
      <c r="BI4323" s="12"/>
      <c r="BJ4323" s="13"/>
      <c r="BK4323" s="13"/>
      <c r="BL4323" s="13"/>
      <c r="BM4323" s="13"/>
      <c r="BN4323" s="13"/>
    </row>
    <row r="4324" spans="1:66" x14ac:dyDescent="0.25">
      <c r="A4324" s="10"/>
      <c r="B4324" s="10"/>
      <c r="C4324" s="10"/>
      <c r="D4324" s="18"/>
      <c r="E4324" s="10"/>
      <c r="F4324" s="10"/>
      <c r="G4324" s="10"/>
      <c r="H4324" s="10"/>
      <c r="I4324" s="10"/>
      <c r="J4324" s="10"/>
      <c r="K4324" s="11"/>
      <c r="L4324" s="11"/>
      <c r="M4324" s="12"/>
      <c r="N4324" s="12"/>
      <c r="O4324" s="12"/>
      <c r="P4324" s="12"/>
      <c r="Q4324" s="12"/>
      <c r="R4324" s="12"/>
      <c r="S4324" s="12"/>
      <c r="T4324" s="12"/>
      <c r="U4324" s="12"/>
      <c r="V4324" s="12"/>
      <c r="W4324" s="12"/>
      <c r="X4324" s="12"/>
      <c r="Y4324" s="12"/>
      <c r="Z4324" s="12"/>
      <c r="AA4324" s="12"/>
      <c r="AB4324" s="12"/>
      <c r="AC4324" s="12"/>
      <c r="AD4324" s="12"/>
      <c r="AE4324" s="12"/>
      <c r="AF4324" s="12"/>
      <c r="AG4324" s="12"/>
      <c r="AH4324" s="12"/>
      <c r="AI4324" s="12"/>
      <c r="AJ4324" s="12"/>
      <c r="AK4324" s="12"/>
      <c r="AL4324" s="12"/>
      <c r="AM4324" s="12"/>
      <c r="AN4324" s="12"/>
      <c r="AO4324" s="12"/>
      <c r="AP4324" s="12"/>
      <c r="AQ4324" s="12"/>
      <c r="AR4324" s="12"/>
      <c r="AS4324" s="12"/>
      <c r="AT4324" s="12"/>
      <c r="AU4324" s="12"/>
      <c r="AV4324" s="12"/>
      <c r="AW4324" s="12"/>
      <c r="AX4324" s="12"/>
      <c r="AY4324" s="12"/>
      <c r="AZ4324" s="12"/>
      <c r="BA4324" s="12"/>
      <c r="BB4324" s="12"/>
      <c r="BC4324" s="12"/>
      <c r="BD4324" s="12"/>
      <c r="BE4324" s="12"/>
      <c r="BF4324" s="12"/>
      <c r="BG4324" s="12"/>
      <c r="BH4324" s="12"/>
      <c r="BI4324" s="12"/>
      <c r="BJ4324" s="13"/>
      <c r="BK4324" s="13"/>
      <c r="BL4324" s="13"/>
      <c r="BM4324" s="13"/>
      <c r="BN4324" s="13"/>
    </row>
    <row r="4325" spans="1:66" x14ac:dyDescent="0.25">
      <c r="A4325" s="10"/>
      <c r="B4325" s="10"/>
      <c r="C4325" s="10"/>
      <c r="D4325" s="18"/>
      <c r="E4325" s="10"/>
      <c r="F4325" s="10"/>
      <c r="G4325" s="10"/>
      <c r="H4325" s="10"/>
      <c r="I4325" s="10"/>
      <c r="J4325" s="10"/>
      <c r="K4325" s="11"/>
      <c r="L4325" s="11"/>
      <c r="M4325" s="12"/>
      <c r="N4325" s="12"/>
      <c r="O4325" s="12"/>
      <c r="P4325" s="12"/>
      <c r="Q4325" s="12"/>
      <c r="R4325" s="12"/>
      <c r="S4325" s="12"/>
      <c r="T4325" s="12"/>
      <c r="U4325" s="12"/>
      <c r="V4325" s="12"/>
      <c r="W4325" s="12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2"/>
      <c r="AS4325" s="12"/>
      <c r="AT4325" s="12"/>
      <c r="AU4325" s="12"/>
      <c r="AV4325" s="12"/>
      <c r="AW4325" s="12"/>
      <c r="AX4325" s="12"/>
      <c r="AY4325" s="12"/>
      <c r="AZ4325" s="12"/>
      <c r="BA4325" s="12"/>
      <c r="BB4325" s="12"/>
      <c r="BC4325" s="12"/>
      <c r="BD4325" s="12"/>
      <c r="BE4325" s="12"/>
      <c r="BF4325" s="12"/>
      <c r="BG4325" s="12"/>
      <c r="BH4325" s="12"/>
      <c r="BI4325" s="12"/>
      <c r="BJ4325" s="13"/>
      <c r="BK4325" s="13"/>
      <c r="BL4325" s="13"/>
      <c r="BM4325" s="13"/>
      <c r="BN4325" s="13"/>
    </row>
    <row r="4326" spans="1:66" x14ac:dyDescent="0.25">
      <c r="A4326" s="10"/>
      <c r="B4326" s="10"/>
      <c r="C4326" s="10"/>
      <c r="D4326" s="18"/>
      <c r="E4326" s="10"/>
      <c r="F4326" s="10"/>
      <c r="G4326" s="10"/>
      <c r="H4326" s="10"/>
      <c r="I4326" s="10"/>
      <c r="J4326" s="10"/>
      <c r="K4326" s="11"/>
      <c r="L4326" s="11"/>
      <c r="M4326" s="12"/>
      <c r="N4326" s="12"/>
      <c r="O4326" s="12"/>
      <c r="P4326" s="12"/>
      <c r="Q4326" s="12"/>
      <c r="R4326" s="12"/>
      <c r="S4326" s="12"/>
      <c r="T4326" s="12"/>
      <c r="U4326" s="12"/>
      <c r="V4326" s="12"/>
      <c r="W4326" s="12"/>
      <c r="X4326" s="12"/>
      <c r="Y4326" s="12"/>
      <c r="Z4326" s="12"/>
      <c r="AA4326" s="12"/>
      <c r="AB4326" s="12"/>
      <c r="AC4326" s="12"/>
      <c r="AD4326" s="12"/>
      <c r="AE4326" s="12"/>
      <c r="AF4326" s="12"/>
      <c r="AG4326" s="12"/>
      <c r="AH4326" s="12"/>
      <c r="AI4326" s="12"/>
      <c r="AJ4326" s="12"/>
      <c r="AK4326" s="12"/>
      <c r="AL4326" s="12"/>
      <c r="AM4326" s="12"/>
      <c r="AN4326" s="12"/>
      <c r="AO4326" s="12"/>
      <c r="AP4326" s="12"/>
      <c r="AQ4326" s="12"/>
      <c r="AR4326" s="12"/>
      <c r="AS4326" s="12"/>
      <c r="AT4326" s="12"/>
      <c r="AU4326" s="12"/>
      <c r="AV4326" s="12"/>
      <c r="AW4326" s="12"/>
      <c r="AX4326" s="12"/>
      <c r="AY4326" s="12"/>
      <c r="AZ4326" s="12"/>
      <c r="BA4326" s="12"/>
      <c r="BB4326" s="12"/>
      <c r="BC4326" s="12"/>
      <c r="BD4326" s="12"/>
      <c r="BE4326" s="12"/>
      <c r="BF4326" s="12"/>
      <c r="BG4326" s="12"/>
      <c r="BH4326" s="12"/>
      <c r="BI4326" s="12"/>
      <c r="BJ4326" s="13"/>
      <c r="BK4326" s="13"/>
      <c r="BL4326" s="13"/>
      <c r="BM4326" s="13"/>
      <c r="BN4326" s="13"/>
    </row>
    <row r="4327" spans="1:66" s="10" customFormat="1" x14ac:dyDescent="0.25">
      <c r="D4327" s="18"/>
      <c r="K4327" s="11"/>
      <c r="L4327" s="11"/>
      <c r="M4327" s="12"/>
      <c r="N4327" s="12"/>
      <c r="O4327" s="12"/>
      <c r="P4327" s="12"/>
      <c r="Q4327" s="12"/>
      <c r="R4327" s="12"/>
      <c r="S4327" s="12"/>
      <c r="T4327" s="12"/>
      <c r="U4327" s="12"/>
      <c r="V4327" s="12"/>
      <c r="W4327" s="12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2"/>
      <c r="AS4327" s="12"/>
      <c r="AT4327" s="12"/>
      <c r="AU4327" s="12"/>
      <c r="AV4327" s="12"/>
      <c r="AW4327" s="12"/>
      <c r="AX4327" s="12"/>
      <c r="AY4327" s="12"/>
      <c r="AZ4327" s="12"/>
      <c r="BA4327" s="12"/>
      <c r="BB4327" s="12"/>
      <c r="BC4327" s="12"/>
      <c r="BD4327" s="12"/>
      <c r="BE4327" s="12"/>
      <c r="BF4327" s="12"/>
      <c r="BG4327" s="12"/>
      <c r="BH4327" s="12"/>
      <c r="BI4327" s="12"/>
      <c r="BJ4327" s="13"/>
      <c r="BK4327" s="13"/>
      <c r="BL4327" s="13"/>
      <c r="BM4327" s="13"/>
      <c r="BN4327" s="13"/>
    </row>
    <row r="4328" spans="1:66" x14ac:dyDescent="0.25">
      <c r="A4328" s="10"/>
      <c r="B4328" s="10"/>
      <c r="C4328" s="10"/>
      <c r="D4328" s="18"/>
      <c r="E4328" s="10"/>
      <c r="F4328" s="10"/>
      <c r="G4328" s="10"/>
      <c r="H4328" s="10"/>
      <c r="I4328" s="10"/>
      <c r="J4328" s="10"/>
      <c r="K4328" s="11"/>
      <c r="L4328" s="11"/>
      <c r="M4328" s="12"/>
      <c r="N4328" s="12"/>
      <c r="O4328" s="12"/>
      <c r="P4328" s="12"/>
      <c r="Q4328" s="12"/>
      <c r="R4328" s="12"/>
      <c r="S4328" s="12"/>
      <c r="T4328" s="12"/>
      <c r="U4328" s="12"/>
      <c r="V4328" s="12"/>
      <c r="W4328" s="12"/>
      <c r="X4328" s="12"/>
      <c r="Y4328" s="12"/>
      <c r="Z4328" s="12"/>
      <c r="AA4328" s="12"/>
      <c r="AB4328" s="12"/>
      <c r="AC4328" s="12"/>
      <c r="AD4328" s="12"/>
      <c r="AE4328" s="12"/>
      <c r="AF4328" s="12"/>
      <c r="AG4328" s="12"/>
      <c r="AH4328" s="12"/>
      <c r="AI4328" s="12"/>
      <c r="AJ4328" s="12"/>
      <c r="AK4328" s="12"/>
      <c r="AL4328" s="12"/>
      <c r="AM4328" s="12"/>
      <c r="AN4328" s="12"/>
      <c r="AO4328" s="12"/>
      <c r="AP4328" s="12"/>
      <c r="AQ4328" s="12"/>
      <c r="AR4328" s="12"/>
      <c r="AS4328" s="12"/>
      <c r="AT4328" s="12"/>
      <c r="AU4328" s="12"/>
      <c r="AV4328" s="12"/>
      <c r="AW4328" s="12"/>
      <c r="AX4328" s="12"/>
      <c r="AY4328" s="12"/>
      <c r="AZ4328" s="12"/>
      <c r="BA4328" s="12"/>
      <c r="BB4328" s="12"/>
      <c r="BC4328" s="12"/>
      <c r="BD4328" s="12"/>
      <c r="BE4328" s="12"/>
      <c r="BF4328" s="12"/>
      <c r="BG4328" s="12"/>
      <c r="BH4328" s="12"/>
      <c r="BI4328" s="12"/>
      <c r="BJ4328" s="13"/>
      <c r="BK4328" s="13"/>
      <c r="BL4328" s="13"/>
      <c r="BM4328" s="13"/>
      <c r="BN4328" s="13"/>
    </row>
    <row r="4329" spans="1:66" x14ac:dyDescent="0.25">
      <c r="A4329" s="10"/>
      <c r="B4329" s="10"/>
      <c r="C4329" s="10"/>
      <c r="D4329" s="18"/>
      <c r="E4329" s="10"/>
      <c r="F4329" s="10"/>
      <c r="G4329" s="10"/>
      <c r="H4329" s="10"/>
      <c r="I4329" s="10"/>
      <c r="J4329" s="10"/>
      <c r="K4329" s="11"/>
      <c r="L4329" s="11"/>
      <c r="M4329" s="12"/>
      <c r="N4329" s="12"/>
      <c r="O4329" s="12"/>
      <c r="P4329" s="12"/>
      <c r="Q4329" s="12"/>
      <c r="R4329" s="12"/>
      <c r="S4329" s="12"/>
      <c r="T4329" s="12"/>
      <c r="U4329" s="12"/>
      <c r="V4329" s="12"/>
      <c r="W4329" s="12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2"/>
      <c r="AS4329" s="12"/>
      <c r="AT4329" s="12"/>
      <c r="AU4329" s="12"/>
      <c r="AV4329" s="12"/>
      <c r="AW4329" s="12"/>
      <c r="AX4329" s="12"/>
      <c r="AY4329" s="12"/>
      <c r="AZ4329" s="12"/>
      <c r="BA4329" s="12"/>
      <c r="BB4329" s="12"/>
      <c r="BC4329" s="12"/>
      <c r="BD4329" s="12"/>
      <c r="BE4329" s="12"/>
      <c r="BF4329" s="12"/>
      <c r="BG4329" s="12"/>
      <c r="BH4329" s="12"/>
      <c r="BI4329" s="12"/>
      <c r="BJ4329" s="13"/>
      <c r="BK4329" s="13"/>
      <c r="BL4329" s="13"/>
      <c r="BM4329" s="13"/>
      <c r="BN4329" s="13"/>
    </row>
    <row r="4330" spans="1:66" x14ac:dyDescent="0.25">
      <c r="A4330" s="10"/>
      <c r="B4330" s="10"/>
      <c r="C4330" s="10"/>
      <c r="D4330" s="18"/>
      <c r="E4330" s="10"/>
      <c r="F4330" s="10"/>
      <c r="G4330" s="10"/>
      <c r="H4330" s="10"/>
      <c r="I4330" s="10"/>
      <c r="J4330" s="10"/>
      <c r="K4330" s="11"/>
      <c r="L4330" s="11"/>
      <c r="M4330" s="12"/>
      <c r="N4330" s="12"/>
      <c r="O4330" s="12"/>
      <c r="P4330" s="12"/>
      <c r="Q4330" s="12"/>
      <c r="R4330" s="12"/>
      <c r="S4330" s="12"/>
      <c r="T4330" s="12"/>
      <c r="U4330" s="12"/>
      <c r="V4330" s="12"/>
      <c r="W4330" s="12"/>
      <c r="X4330" s="12"/>
      <c r="Y4330" s="12"/>
      <c r="Z4330" s="12"/>
      <c r="AA4330" s="12"/>
      <c r="AB4330" s="12"/>
      <c r="AC4330" s="12"/>
      <c r="AD4330" s="12"/>
      <c r="AE4330" s="12"/>
      <c r="AF4330" s="12"/>
      <c r="AG4330" s="12"/>
      <c r="AH4330" s="12"/>
      <c r="AI4330" s="12"/>
      <c r="AJ4330" s="12"/>
      <c r="AK4330" s="12"/>
      <c r="AL4330" s="12"/>
      <c r="AM4330" s="12"/>
      <c r="AN4330" s="12"/>
      <c r="AO4330" s="12"/>
      <c r="AP4330" s="12"/>
      <c r="AQ4330" s="12"/>
      <c r="AR4330" s="12"/>
      <c r="AS4330" s="12"/>
      <c r="AT4330" s="12"/>
      <c r="AU4330" s="12"/>
      <c r="AV4330" s="12"/>
      <c r="AW4330" s="12"/>
      <c r="AX4330" s="12"/>
      <c r="AY4330" s="12"/>
      <c r="AZ4330" s="12"/>
      <c r="BA4330" s="12"/>
      <c r="BB4330" s="12"/>
      <c r="BC4330" s="12"/>
      <c r="BD4330" s="12"/>
      <c r="BE4330" s="12"/>
      <c r="BF4330" s="12"/>
      <c r="BG4330" s="12"/>
      <c r="BH4330" s="12"/>
      <c r="BI4330" s="12"/>
      <c r="BJ4330" s="13"/>
      <c r="BK4330" s="13"/>
      <c r="BL4330" s="13"/>
      <c r="BM4330" s="13"/>
      <c r="BN4330" s="13"/>
    </row>
    <row r="4331" spans="1:66" x14ac:dyDescent="0.25">
      <c r="A4331" s="10"/>
      <c r="B4331" s="10"/>
      <c r="C4331" s="10"/>
      <c r="D4331" s="18"/>
      <c r="E4331" s="10"/>
      <c r="F4331" s="10"/>
      <c r="G4331" s="10"/>
      <c r="H4331" s="10"/>
      <c r="I4331" s="10"/>
      <c r="J4331" s="10"/>
      <c r="K4331" s="11"/>
      <c r="L4331" s="11"/>
      <c r="M4331" s="12"/>
      <c r="N4331" s="12"/>
      <c r="O4331" s="12"/>
      <c r="P4331" s="12"/>
      <c r="Q4331" s="12"/>
      <c r="R4331" s="12"/>
      <c r="S4331" s="12"/>
      <c r="T4331" s="12"/>
      <c r="U4331" s="12"/>
      <c r="V4331" s="12"/>
      <c r="W4331" s="12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2"/>
      <c r="AS4331" s="12"/>
      <c r="AT4331" s="12"/>
      <c r="AU4331" s="12"/>
      <c r="AV4331" s="12"/>
      <c r="AW4331" s="12"/>
      <c r="AX4331" s="12"/>
      <c r="AY4331" s="12"/>
      <c r="AZ4331" s="12"/>
      <c r="BA4331" s="12"/>
      <c r="BB4331" s="12"/>
      <c r="BC4331" s="12"/>
      <c r="BD4331" s="12"/>
      <c r="BE4331" s="12"/>
      <c r="BF4331" s="12"/>
      <c r="BG4331" s="12"/>
      <c r="BH4331" s="12"/>
      <c r="BI4331" s="12"/>
      <c r="BJ4331" s="13"/>
      <c r="BK4331" s="13"/>
      <c r="BL4331" s="13"/>
      <c r="BM4331" s="13"/>
      <c r="BN4331" s="13"/>
    </row>
    <row r="4332" spans="1:66" x14ac:dyDescent="0.25">
      <c r="A4332" s="10"/>
      <c r="B4332" s="10"/>
      <c r="C4332" s="10"/>
      <c r="D4332" s="18"/>
      <c r="E4332" s="10"/>
      <c r="F4332" s="10"/>
      <c r="G4332" s="10"/>
      <c r="H4332" s="10"/>
      <c r="I4332" s="10"/>
      <c r="J4332" s="10"/>
      <c r="K4332" s="11"/>
      <c r="L4332" s="11"/>
      <c r="M4332" s="12"/>
      <c r="N4332" s="12"/>
      <c r="O4332" s="12"/>
      <c r="P4332" s="12"/>
      <c r="Q4332" s="12"/>
      <c r="R4332" s="12"/>
      <c r="S4332" s="12"/>
      <c r="T4332" s="12"/>
      <c r="U4332" s="12"/>
      <c r="V4332" s="12"/>
      <c r="W4332" s="12"/>
      <c r="X4332" s="12"/>
      <c r="Y4332" s="12"/>
      <c r="Z4332" s="12"/>
      <c r="AA4332" s="12"/>
      <c r="AB4332" s="12"/>
      <c r="AC4332" s="12"/>
      <c r="AD4332" s="12"/>
      <c r="AE4332" s="12"/>
      <c r="AF4332" s="12"/>
      <c r="AG4332" s="12"/>
      <c r="AH4332" s="12"/>
      <c r="AI4332" s="12"/>
      <c r="AJ4332" s="12"/>
      <c r="AK4332" s="12"/>
      <c r="AL4332" s="12"/>
      <c r="AM4332" s="12"/>
      <c r="AN4332" s="12"/>
      <c r="AO4332" s="12"/>
      <c r="AP4332" s="12"/>
      <c r="AQ4332" s="12"/>
      <c r="AR4332" s="12"/>
      <c r="AS4332" s="12"/>
      <c r="AT4332" s="12"/>
      <c r="AU4332" s="12"/>
      <c r="AV4332" s="12"/>
      <c r="AW4332" s="12"/>
      <c r="AX4332" s="12"/>
      <c r="AY4332" s="12"/>
      <c r="AZ4332" s="12"/>
      <c r="BA4332" s="12"/>
      <c r="BB4332" s="12"/>
      <c r="BC4332" s="12"/>
      <c r="BD4332" s="12"/>
      <c r="BE4332" s="12"/>
      <c r="BF4332" s="12"/>
      <c r="BG4332" s="12"/>
      <c r="BH4332" s="12"/>
      <c r="BI4332" s="12"/>
      <c r="BJ4332" s="13"/>
      <c r="BK4332" s="13"/>
      <c r="BL4332" s="13"/>
      <c r="BM4332" s="13"/>
      <c r="BN4332" s="13"/>
    </row>
    <row r="4333" spans="1:66" x14ac:dyDescent="0.25">
      <c r="A4333" s="10"/>
      <c r="B4333" s="10"/>
      <c r="C4333" s="10"/>
      <c r="D4333" s="18"/>
      <c r="E4333" s="10"/>
      <c r="F4333" s="10"/>
      <c r="G4333" s="10"/>
      <c r="H4333" s="10"/>
      <c r="I4333" s="10"/>
      <c r="J4333" s="10"/>
      <c r="K4333" s="11"/>
      <c r="L4333" s="11"/>
      <c r="M4333" s="12"/>
      <c r="N4333" s="12"/>
      <c r="O4333" s="12"/>
      <c r="P4333" s="12"/>
      <c r="Q4333" s="12"/>
      <c r="R4333" s="12"/>
      <c r="S4333" s="12"/>
      <c r="T4333" s="12"/>
      <c r="U4333" s="12"/>
      <c r="V4333" s="12"/>
      <c r="W4333" s="12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2"/>
      <c r="AS4333" s="12"/>
      <c r="AT4333" s="12"/>
      <c r="AU4333" s="12"/>
      <c r="AV4333" s="12"/>
      <c r="AW4333" s="12"/>
      <c r="AX4333" s="12"/>
      <c r="AY4333" s="12"/>
      <c r="AZ4333" s="12"/>
      <c r="BA4333" s="12"/>
      <c r="BB4333" s="12"/>
      <c r="BC4333" s="12"/>
      <c r="BD4333" s="12"/>
      <c r="BE4333" s="12"/>
      <c r="BF4333" s="12"/>
      <c r="BG4333" s="12"/>
      <c r="BH4333" s="12"/>
      <c r="BI4333" s="12"/>
      <c r="BJ4333" s="13"/>
      <c r="BK4333" s="13"/>
      <c r="BL4333" s="13"/>
      <c r="BM4333" s="13"/>
      <c r="BN4333" s="13"/>
    </row>
    <row r="4334" spans="1:66" x14ac:dyDescent="0.25">
      <c r="A4334" s="10"/>
      <c r="B4334" s="10"/>
      <c r="C4334" s="10"/>
      <c r="D4334" s="18"/>
      <c r="E4334" s="10"/>
      <c r="F4334" s="10"/>
      <c r="G4334" s="10"/>
      <c r="H4334" s="10"/>
      <c r="I4334" s="10"/>
      <c r="J4334" s="10"/>
      <c r="K4334" s="11"/>
      <c r="L4334" s="11"/>
      <c r="M4334" s="12"/>
      <c r="N4334" s="12"/>
      <c r="O4334" s="12"/>
      <c r="P4334" s="12"/>
      <c r="Q4334" s="12"/>
      <c r="R4334" s="12"/>
      <c r="S4334" s="12"/>
      <c r="T4334" s="12"/>
      <c r="U4334" s="12"/>
      <c r="V4334" s="12"/>
      <c r="W4334" s="12"/>
      <c r="X4334" s="12"/>
      <c r="Y4334" s="12"/>
      <c r="Z4334" s="12"/>
      <c r="AA4334" s="12"/>
      <c r="AB4334" s="12"/>
      <c r="AC4334" s="12"/>
      <c r="AD4334" s="12"/>
      <c r="AE4334" s="12"/>
      <c r="AF4334" s="12"/>
      <c r="AG4334" s="12"/>
      <c r="AH4334" s="12"/>
      <c r="AI4334" s="12"/>
      <c r="AJ4334" s="12"/>
      <c r="AK4334" s="12"/>
      <c r="AL4334" s="12"/>
      <c r="AM4334" s="12"/>
      <c r="AN4334" s="12"/>
      <c r="AO4334" s="12"/>
      <c r="AP4334" s="12"/>
      <c r="AQ4334" s="12"/>
      <c r="AR4334" s="12"/>
      <c r="AS4334" s="12"/>
      <c r="AT4334" s="12"/>
      <c r="AU4334" s="12"/>
      <c r="AV4334" s="12"/>
      <c r="AW4334" s="12"/>
      <c r="AX4334" s="12"/>
      <c r="AY4334" s="12"/>
      <c r="AZ4334" s="12"/>
      <c r="BA4334" s="12"/>
      <c r="BB4334" s="12"/>
      <c r="BC4334" s="12"/>
      <c r="BD4334" s="12"/>
      <c r="BE4334" s="12"/>
      <c r="BF4334" s="12"/>
      <c r="BG4334" s="12"/>
      <c r="BH4334" s="12"/>
      <c r="BI4334" s="12"/>
      <c r="BJ4334" s="13"/>
      <c r="BK4334" s="13"/>
      <c r="BL4334" s="13"/>
      <c r="BM4334" s="13"/>
      <c r="BN4334" s="13"/>
    </row>
    <row r="4335" spans="1:66" x14ac:dyDescent="0.25">
      <c r="A4335" s="10"/>
      <c r="B4335" s="10"/>
      <c r="C4335" s="10"/>
      <c r="D4335" s="18"/>
      <c r="E4335" s="10"/>
      <c r="F4335" s="10"/>
      <c r="G4335" s="10"/>
      <c r="H4335" s="10"/>
      <c r="I4335" s="10"/>
      <c r="J4335" s="10"/>
      <c r="K4335" s="11"/>
      <c r="L4335" s="11"/>
      <c r="M4335" s="12"/>
      <c r="N4335" s="12"/>
      <c r="O4335" s="12"/>
      <c r="P4335" s="12"/>
      <c r="Q4335" s="12"/>
      <c r="R4335" s="12"/>
      <c r="S4335" s="12"/>
      <c r="T4335" s="12"/>
      <c r="U4335" s="12"/>
      <c r="V4335" s="12"/>
      <c r="W4335" s="12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2"/>
      <c r="AS4335" s="12"/>
      <c r="AT4335" s="12"/>
      <c r="AU4335" s="12"/>
      <c r="AV4335" s="12"/>
      <c r="AW4335" s="12"/>
      <c r="AX4335" s="12"/>
      <c r="AY4335" s="12"/>
      <c r="AZ4335" s="12"/>
      <c r="BA4335" s="12"/>
      <c r="BB4335" s="12"/>
      <c r="BC4335" s="12"/>
      <c r="BD4335" s="12"/>
      <c r="BE4335" s="12"/>
      <c r="BF4335" s="12"/>
      <c r="BG4335" s="12"/>
      <c r="BH4335" s="12"/>
      <c r="BI4335" s="12"/>
      <c r="BJ4335" s="13"/>
      <c r="BK4335" s="13"/>
      <c r="BL4335" s="13"/>
      <c r="BM4335" s="13"/>
      <c r="BN4335" s="13"/>
    </row>
    <row r="4336" spans="1:66" x14ac:dyDescent="0.25">
      <c r="A4336" s="10"/>
      <c r="B4336" s="10"/>
      <c r="C4336" s="10"/>
      <c r="D4336" s="18"/>
      <c r="E4336" s="10"/>
      <c r="F4336" s="10"/>
      <c r="G4336" s="10"/>
      <c r="H4336" s="10"/>
      <c r="I4336" s="10"/>
      <c r="J4336" s="10"/>
      <c r="K4336" s="11"/>
      <c r="L4336" s="11"/>
      <c r="M4336" s="12"/>
      <c r="N4336" s="12"/>
      <c r="O4336" s="12"/>
      <c r="P4336" s="12"/>
      <c r="Q4336" s="12"/>
      <c r="R4336" s="12"/>
      <c r="S4336" s="12"/>
      <c r="T4336" s="12"/>
      <c r="U4336" s="12"/>
      <c r="V4336" s="12"/>
      <c r="W4336" s="12"/>
      <c r="X4336" s="12"/>
      <c r="Y4336" s="12"/>
      <c r="Z4336" s="12"/>
      <c r="AA4336" s="12"/>
      <c r="AB4336" s="12"/>
      <c r="AC4336" s="12"/>
      <c r="AD4336" s="12"/>
      <c r="AE4336" s="12"/>
      <c r="AF4336" s="12"/>
      <c r="AG4336" s="12"/>
      <c r="AH4336" s="12"/>
      <c r="AI4336" s="12"/>
      <c r="AJ4336" s="12"/>
      <c r="AK4336" s="12"/>
      <c r="AL4336" s="12"/>
      <c r="AM4336" s="12"/>
      <c r="AN4336" s="12"/>
      <c r="AO4336" s="12"/>
      <c r="AP4336" s="12"/>
      <c r="AQ4336" s="12"/>
      <c r="AR4336" s="12"/>
      <c r="AS4336" s="12"/>
      <c r="AT4336" s="12"/>
      <c r="AU4336" s="12"/>
      <c r="AV4336" s="12"/>
      <c r="AW4336" s="12"/>
      <c r="AX4336" s="12"/>
      <c r="AY4336" s="12"/>
      <c r="AZ4336" s="12"/>
      <c r="BA4336" s="12"/>
      <c r="BB4336" s="12"/>
      <c r="BC4336" s="12"/>
      <c r="BD4336" s="12"/>
      <c r="BE4336" s="12"/>
      <c r="BF4336" s="12"/>
      <c r="BG4336" s="12"/>
      <c r="BH4336" s="12"/>
      <c r="BI4336" s="12"/>
      <c r="BJ4336" s="13"/>
      <c r="BK4336" s="13"/>
      <c r="BL4336" s="13"/>
      <c r="BM4336" s="13"/>
      <c r="BN4336" s="13"/>
    </row>
    <row r="4337" spans="1:66" x14ac:dyDescent="0.25">
      <c r="A4337" s="10"/>
      <c r="B4337" s="10"/>
      <c r="C4337" s="10"/>
      <c r="D4337" s="18"/>
      <c r="E4337" s="10"/>
      <c r="F4337" s="10"/>
      <c r="G4337" s="10"/>
      <c r="H4337" s="10"/>
      <c r="I4337" s="10"/>
      <c r="J4337" s="10"/>
      <c r="K4337" s="11"/>
      <c r="L4337" s="11"/>
      <c r="M4337" s="12"/>
      <c r="N4337" s="12"/>
      <c r="O4337" s="12"/>
      <c r="P4337" s="12"/>
      <c r="Q4337" s="12"/>
      <c r="R4337" s="12"/>
      <c r="S4337" s="12"/>
      <c r="T4337" s="12"/>
      <c r="U4337" s="12"/>
      <c r="V4337" s="12"/>
      <c r="W4337" s="12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2"/>
      <c r="AS4337" s="12"/>
      <c r="AT4337" s="12"/>
      <c r="AU4337" s="12"/>
      <c r="AV4337" s="12"/>
      <c r="AW4337" s="12"/>
      <c r="AX4337" s="12"/>
      <c r="AY4337" s="12"/>
      <c r="AZ4337" s="12"/>
      <c r="BA4337" s="12"/>
      <c r="BB4337" s="12"/>
      <c r="BC4337" s="12"/>
      <c r="BD4337" s="12"/>
      <c r="BE4337" s="12"/>
      <c r="BF4337" s="12"/>
      <c r="BG4337" s="12"/>
      <c r="BH4337" s="12"/>
      <c r="BI4337" s="12"/>
      <c r="BJ4337" s="13"/>
      <c r="BK4337" s="13"/>
      <c r="BL4337" s="13"/>
      <c r="BM4337" s="13"/>
      <c r="BN4337" s="13"/>
    </row>
    <row r="4338" spans="1:66" x14ac:dyDescent="0.25">
      <c r="A4338" s="10"/>
      <c r="B4338" s="10"/>
      <c r="C4338" s="10"/>
      <c r="D4338" s="18"/>
      <c r="E4338" s="10"/>
      <c r="F4338" s="10"/>
      <c r="G4338" s="10"/>
      <c r="H4338" s="10"/>
      <c r="I4338" s="10"/>
      <c r="J4338" s="10"/>
      <c r="K4338" s="11"/>
      <c r="L4338" s="11"/>
      <c r="M4338" s="12"/>
      <c r="N4338" s="12"/>
      <c r="O4338" s="12"/>
      <c r="P4338" s="12"/>
      <c r="Q4338" s="12"/>
      <c r="R4338" s="12"/>
      <c r="S4338" s="12"/>
      <c r="T4338" s="12"/>
      <c r="U4338" s="12"/>
      <c r="V4338" s="12"/>
      <c r="W4338" s="12"/>
      <c r="X4338" s="12"/>
      <c r="Y4338" s="12"/>
      <c r="Z4338" s="12"/>
      <c r="AA4338" s="12"/>
      <c r="AB4338" s="12"/>
      <c r="AC4338" s="12"/>
      <c r="AD4338" s="12"/>
      <c r="AE4338" s="12"/>
      <c r="AF4338" s="12"/>
      <c r="AG4338" s="12"/>
      <c r="AH4338" s="12"/>
      <c r="AI4338" s="12"/>
      <c r="AJ4338" s="12"/>
      <c r="AK4338" s="12"/>
      <c r="AL4338" s="12"/>
      <c r="AM4338" s="12"/>
      <c r="AN4338" s="12"/>
      <c r="AO4338" s="12"/>
      <c r="AP4338" s="12"/>
      <c r="AQ4338" s="12"/>
      <c r="AR4338" s="12"/>
      <c r="AS4338" s="12"/>
      <c r="AT4338" s="12"/>
      <c r="AU4338" s="12"/>
      <c r="AV4338" s="12"/>
      <c r="AW4338" s="12"/>
      <c r="AX4338" s="12"/>
      <c r="AY4338" s="12"/>
      <c r="AZ4338" s="12"/>
      <c r="BA4338" s="12"/>
      <c r="BB4338" s="12"/>
      <c r="BC4338" s="12"/>
      <c r="BD4338" s="12"/>
      <c r="BE4338" s="12"/>
      <c r="BF4338" s="12"/>
      <c r="BG4338" s="12"/>
      <c r="BH4338" s="12"/>
      <c r="BI4338" s="12"/>
      <c r="BJ4338" s="13"/>
      <c r="BK4338" s="13"/>
      <c r="BL4338" s="13"/>
      <c r="BM4338" s="13"/>
      <c r="BN4338" s="13"/>
    </row>
    <row r="4339" spans="1:66" x14ac:dyDescent="0.25">
      <c r="A4339" s="10"/>
      <c r="B4339" s="10"/>
      <c r="C4339" s="10"/>
      <c r="D4339" s="18"/>
      <c r="E4339" s="10"/>
      <c r="F4339" s="10"/>
      <c r="G4339" s="10"/>
      <c r="H4339" s="10"/>
      <c r="I4339" s="10"/>
      <c r="J4339" s="10"/>
      <c r="K4339" s="11"/>
      <c r="L4339" s="11"/>
      <c r="M4339" s="12"/>
      <c r="N4339" s="12"/>
      <c r="O4339" s="12"/>
      <c r="P4339" s="12"/>
      <c r="Q4339" s="12"/>
      <c r="R4339" s="12"/>
      <c r="S4339" s="12"/>
      <c r="T4339" s="12"/>
      <c r="U4339" s="12"/>
      <c r="V4339" s="12"/>
      <c r="W4339" s="12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2"/>
      <c r="AS4339" s="12"/>
      <c r="AT4339" s="12"/>
      <c r="AU4339" s="12"/>
      <c r="AV4339" s="12"/>
      <c r="AW4339" s="12"/>
      <c r="AX4339" s="12"/>
      <c r="AY4339" s="12"/>
      <c r="AZ4339" s="12"/>
      <c r="BA4339" s="12"/>
      <c r="BB4339" s="12"/>
      <c r="BC4339" s="12"/>
      <c r="BD4339" s="12"/>
      <c r="BE4339" s="12"/>
      <c r="BF4339" s="12"/>
      <c r="BG4339" s="12"/>
      <c r="BH4339" s="12"/>
      <c r="BI4339" s="12"/>
      <c r="BJ4339" s="13"/>
      <c r="BK4339" s="13"/>
      <c r="BL4339" s="13"/>
      <c r="BM4339" s="13"/>
      <c r="BN4339" s="13"/>
    </row>
    <row r="4340" spans="1:66" x14ac:dyDescent="0.25">
      <c r="A4340" s="10"/>
      <c r="B4340" s="10"/>
      <c r="C4340" s="10"/>
      <c r="D4340" s="18"/>
      <c r="E4340" s="10"/>
      <c r="F4340" s="10"/>
      <c r="G4340" s="10"/>
      <c r="H4340" s="10"/>
      <c r="I4340" s="10"/>
      <c r="J4340" s="10"/>
      <c r="K4340" s="11"/>
      <c r="L4340" s="11"/>
      <c r="M4340" s="12"/>
      <c r="N4340" s="12"/>
      <c r="O4340" s="12"/>
      <c r="P4340" s="12"/>
      <c r="Q4340" s="12"/>
      <c r="R4340" s="12"/>
      <c r="S4340" s="12"/>
      <c r="T4340" s="12"/>
      <c r="U4340" s="12"/>
      <c r="V4340" s="12"/>
      <c r="W4340" s="12"/>
      <c r="X4340" s="12"/>
      <c r="Y4340" s="12"/>
      <c r="Z4340" s="12"/>
      <c r="AA4340" s="12"/>
      <c r="AB4340" s="12"/>
      <c r="AC4340" s="12"/>
      <c r="AD4340" s="12"/>
      <c r="AE4340" s="12"/>
      <c r="AF4340" s="12"/>
      <c r="AG4340" s="12"/>
      <c r="AH4340" s="12"/>
      <c r="AI4340" s="12"/>
      <c r="AJ4340" s="12"/>
      <c r="AK4340" s="12"/>
      <c r="AL4340" s="12"/>
      <c r="AM4340" s="12"/>
      <c r="AN4340" s="12"/>
      <c r="AO4340" s="12"/>
      <c r="AP4340" s="12"/>
      <c r="AQ4340" s="12"/>
      <c r="AR4340" s="12"/>
      <c r="AS4340" s="12"/>
      <c r="AT4340" s="12"/>
      <c r="AU4340" s="12"/>
      <c r="AV4340" s="12"/>
      <c r="AW4340" s="12"/>
      <c r="AX4340" s="12"/>
      <c r="AY4340" s="12"/>
      <c r="AZ4340" s="12"/>
      <c r="BA4340" s="12"/>
      <c r="BB4340" s="12"/>
      <c r="BC4340" s="12"/>
      <c r="BD4340" s="12"/>
      <c r="BE4340" s="12"/>
      <c r="BF4340" s="12"/>
      <c r="BG4340" s="12"/>
      <c r="BH4340" s="12"/>
      <c r="BI4340" s="12"/>
      <c r="BJ4340" s="13"/>
      <c r="BK4340" s="13"/>
      <c r="BL4340" s="13"/>
      <c r="BM4340" s="13"/>
      <c r="BN4340" s="13"/>
    </row>
    <row r="4341" spans="1:66" x14ac:dyDescent="0.25">
      <c r="A4341" s="10"/>
      <c r="B4341" s="10"/>
      <c r="C4341" s="10"/>
      <c r="D4341" s="18"/>
      <c r="E4341" s="10"/>
      <c r="F4341" s="10"/>
      <c r="G4341" s="10"/>
      <c r="H4341" s="10"/>
      <c r="I4341" s="10"/>
      <c r="J4341" s="10"/>
      <c r="K4341" s="11"/>
      <c r="L4341" s="11"/>
      <c r="M4341" s="12"/>
      <c r="N4341" s="12"/>
      <c r="O4341" s="12"/>
      <c r="P4341" s="12"/>
      <c r="Q4341" s="12"/>
      <c r="R4341" s="12"/>
      <c r="S4341" s="12"/>
      <c r="T4341" s="12"/>
      <c r="U4341" s="12"/>
      <c r="V4341" s="12"/>
      <c r="W4341" s="12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2"/>
      <c r="AS4341" s="12"/>
      <c r="AT4341" s="12"/>
      <c r="AU4341" s="12"/>
      <c r="AV4341" s="12"/>
      <c r="AW4341" s="12"/>
      <c r="AX4341" s="12"/>
      <c r="AY4341" s="12"/>
      <c r="AZ4341" s="12"/>
      <c r="BA4341" s="12"/>
      <c r="BB4341" s="12"/>
      <c r="BC4341" s="12"/>
      <c r="BD4341" s="12"/>
      <c r="BE4341" s="12"/>
      <c r="BF4341" s="12"/>
      <c r="BG4341" s="12"/>
      <c r="BH4341" s="12"/>
      <c r="BI4341" s="12"/>
      <c r="BJ4341" s="13"/>
      <c r="BK4341" s="13"/>
      <c r="BL4341" s="13"/>
      <c r="BM4341" s="13"/>
      <c r="BN4341" s="13"/>
    </row>
    <row r="4342" spans="1:66" x14ac:dyDescent="0.25">
      <c r="A4342" s="10"/>
      <c r="B4342" s="10"/>
      <c r="C4342" s="10"/>
      <c r="D4342" s="18"/>
      <c r="E4342" s="10"/>
      <c r="F4342" s="10"/>
      <c r="G4342" s="10"/>
      <c r="H4342" s="10"/>
      <c r="I4342" s="10"/>
      <c r="J4342" s="10"/>
      <c r="K4342" s="11"/>
      <c r="L4342" s="11"/>
      <c r="M4342" s="12"/>
      <c r="N4342" s="12"/>
      <c r="O4342" s="12"/>
      <c r="P4342" s="12"/>
      <c r="Q4342" s="12"/>
      <c r="R4342" s="12"/>
      <c r="S4342" s="12"/>
      <c r="T4342" s="12"/>
      <c r="U4342" s="12"/>
      <c r="V4342" s="12"/>
      <c r="W4342" s="12"/>
      <c r="X4342" s="12"/>
      <c r="Y4342" s="12"/>
      <c r="Z4342" s="12"/>
      <c r="AA4342" s="12"/>
      <c r="AB4342" s="12"/>
      <c r="AC4342" s="12"/>
      <c r="AD4342" s="12"/>
      <c r="AE4342" s="12"/>
      <c r="AF4342" s="12"/>
      <c r="AG4342" s="12"/>
      <c r="AH4342" s="12"/>
      <c r="AI4342" s="12"/>
      <c r="AJ4342" s="12"/>
      <c r="AK4342" s="12"/>
      <c r="AL4342" s="12"/>
      <c r="AM4342" s="12"/>
      <c r="AN4342" s="12"/>
      <c r="AO4342" s="12"/>
      <c r="AP4342" s="12"/>
      <c r="AQ4342" s="12"/>
      <c r="AR4342" s="12"/>
      <c r="AS4342" s="12"/>
      <c r="AT4342" s="12"/>
      <c r="AU4342" s="12"/>
      <c r="AV4342" s="12"/>
      <c r="AW4342" s="12"/>
      <c r="AX4342" s="12"/>
      <c r="AY4342" s="12"/>
      <c r="AZ4342" s="12"/>
      <c r="BA4342" s="12"/>
      <c r="BB4342" s="12"/>
      <c r="BC4342" s="12"/>
      <c r="BD4342" s="12"/>
      <c r="BE4342" s="12"/>
      <c r="BF4342" s="12"/>
      <c r="BG4342" s="12"/>
      <c r="BH4342" s="12"/>
      <c r="BI4342" s="12"/>
      <c r="BJ4342" s="13"/>
      <c r="BK4342" s="13"/>
      <c r="BL4342" s="13"/>
      <c r="BM4342" s="13"/>
      <c r="BN4342" s="13"/>
    </row>
    <row r="4343" spans="1:66" x14ac:dyDescent="0.25">
      <c r="A4343" s="10"/>
      <c r="B4343" s="10"/>
      <c r="C4343" s="10"/>
      <c r="D4343" s="18"/>
      <c r="E4343" s="10"/>
      <c r="F4343" s="10"/>
      <c r="G4343" s="10"/>
      <c r="H4343" s="10"/>
      <c r="I4343" s="10"/>
      <c r="J4343" s="10"/>
      <c r="K4343" s="11"/>
      <c r="L4343" s="11"/>
      <c r="M4343" s="12"/>
      <c r="N4343" s="12"/>
      <c r="O4343" s="12"/>
      <c r="P4343" s="12"/>
      <c r="Q4343" s="12"/>
      <c r="R4343" s="12"/>
      <c r="S4343" s="12"/>
      <c r="T4343" s="12"/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2"/>
      <c r="AS4343" s="12"/>
      <c r="AT4343" s="12"/>
      <c r="AU4343" s="12"/>
      <c r="AV4343" s="12"/>
      <c r="AW4343" s="12"/>
      <c r="AX4343" s="12"/>
      <c r="AY4343" s="12"/>
      <c r="AZ4343" s="12"/>
      <c r="BA4343" s="12"/>
      <c r="BB4343" s="12"/>
      <c r="BC4343" s="12"/>
      <c r="BD4343" s="12"/>
      <c r="BE4343" s="12"/>
      <c r="BF4343" s="12"/>
      <c r="BG4343" s="12"/>
      <c r="BH4343" s="12"/>
      <c r="BI4343" s="12"/>
      <c r="BJ4343" s="13"/>
      <c r="BK4343" s="13"/>
      <c r="BL4343" s="13"/>
      <c r="BM4343" s="13"/>
      <c r="BN4343" s="13"/>
    </row>
    <row r="4344" spans="1:66" x14ac:dyDescent="0.25">
      <c r="A4344" s="10"/>
      <c r="B4344" s="10"/>
      <c r="C4344" s="10"/>
      <c r="D4344" s="18"/>
      <c r="E4344" s="10"/>
      <c r="F4344" s="10"/>
      <c r="G4344" s="10"/>
      <c r="H4344" s="10"/>
      <c r="I4344" s="10"/>
      <c r="J4344" s="10"/>
      <c r="K4344" s="11"/>
      <c r="L4344" s="11"/>
      <c r="M4344" s="12"/>
      <c r="N4344" s="12"/>
      <c r="O4344" s="12"/>
      <c r="P4344" s="12"/>
      <c r="Q4344" s="12"/>
      <c r="R4344" s="12"/>
      <c r="S4344" s="12"/>
      <c r="T4344" s="12"/>
      <c r="U4344" s="12"/>
      <c r="V4344" s="12"/>
      <c r="W4344" s="12"/>
      <c r="X4344" s="12"/>
      <c r="Y4344" s="12"/>
      <c r="Z4344" s="12"/>
      <c r="AA4344" s="12"/>
      <c r="AB4344" s="12"/>
      <c r="AC4344" s="12"/>
      <c r="AD4344" s="12"/>
      <c r="AE4344" s="12"/>
      <c r="AF4344" s="12"/>
      <c r="AG4344" s="12"/>
      <c r="AH4344" s="12"/>
      <c r="AI4344" s="12"/>
      <c r="AJ4344" s="12"/>
      <c r="AK4344" s="12"/>
      <c r="AL4344" s="12"/>
      <c r="AM4344" s="12"/>
      <c r="AN4344" s="12"/>
      <c r="AO4344" s="12"/>
      <c r="AP4344" s="12"/>
      <c r="AQ4344" s="12"/>
      <c r="AR4344" s="12"/>
      <c r="AS4344" s="12"/>
      <c r="AT4344" s="12"/>
      <c r="AU4344" s="12"/>
      <c r="AV4344" s="12"/>
      <c r="AW4344" s="12"/>
      <c r="AX4344" s="12"/>
      <c r="AY4344" s="12"/>
      <c r="AZ4344" s="12"/>
      <c r="BA4344" s="12"/>
      <c r="BB4344" s="12"/>
      <c r="BC4344" s="12"/>
      <c r="BD4344" s="12"/>
      <c r="BE4344" s="12"/>
      <c r="BF4344" s="12"/>
      <c r="BG4344" s="12"/>
      <c r="BH4344" s="12"/>
      <c r="BI4344" s="12"/>
      <c r="BJ4344" s="13"/>
      <c r="BK4344" s="13"/>
      <c r="BL4344" s="13"/>
      <c r="BM4344" s="13"/>
      <c r="BN4344" s="13"/>
    </row>
    <row r="4345" spans="1:66" x14ac:dyDescent="0.25">
      <c r="A4345" s="10"/>
      <c r="B4345" s="10"/>
      <c r="C4345" s="10"/>
      <c r="D4345" s="18"/>
      <c r="E4345" s="10"/>
      <c r="F4345" s="10"/>
      <c r="G4345" s="10"/>
      <c r="H4345" s="10"/>
      <c r="I4345" s="10"/>
      <c r="J4345" s="10"/>
      <c r="K4345" s="11"/>
      <c r="L4345" s="11"/>
      <c r="M4345" s="12"/>
      <c r="N4345" s="12"/>
      <c r="O4345" s="12"/>
      <c r="P4345" s="12"/>
      <c r="Q4345" s="12"/>
      <c r="R4345" s="12"/>
      <c r="S4345" s="12"/>
      <c r="T4345" s="12"/>
      <c r="U4345" s="12"/>
      <c r="V4345" s="12"/>
      <c r="W4345" s="12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2"/>
      <c r="AS4345" s="12"/>
      <c r="AT4345" s="12"/>
      <c r="AU4345" s="12"/>
      <c r="AV4345" s="12"/>
      <c r="AW4345" s="12"/>
      <c r="AX4345" s="12"/>
      <c r="AY4345" s="12"/>
      <c r="AZ4345" s="12"/>
      <c r="BA4345" s="12"/>
      <c r="BB4345" s="12"/>
      <c r="BC4345" s="12"/>
      <c r="BD4345" s="12"/>
      <c r="BE4345" s="12"/>
      <c r="BF4345" s="12"/>
      <c r="BG4345" s="12"/>
      <c r="BH4345" s="12"/>
      <c r="BI4345" s="12"/>
      <c r="BJ4345" s="13"/>
      <c r="BK4345" s="13"/>
      <c r="BL4345" s="13"/>
      <c r="BM4345" s="13"/>
      <c r="BN4345" s="13"/>
    </row>
    <row r="4346" spans="1:66" x14ac:dyDescent="0.25">
      <c r="A4346" s="10"/>
      <c r="B4346" s="10"/>
      <c r="C4346" s="10"/>
      <c r="D4346" s="18"/>
      <c r="E4346" s="10"/>
      <c r="F4346" s="10"/>
      <c r="G4346" s="10"/>
      <c r="H4346" s="10"/>
      <c r="I4346" s="10"/>
      <c r="J4346" s="10"/>
      <c r="K4346" s="11"/>
      <c r="L4346" s="11"/>
      <c r="M4346" s="12"/>
      <c r="N4346" s="12"/>
      <c r="O4346" s="12"/>
      <c r="P4346" s="12"/>
      <c r="Q4346" s="12"/>
      <c r="R4346" s="12"/>
      <c r="S4346" s="12"/>
      <c r="T4346" s="12"/>
      <c r="U4346" s="12"/>
      <c r="V4346" s="12"/>
      <c r="W4346" s="12"/>
      <c r="X4346" s="12"/>
      <c r="Y4346" s="12"/>
      <c r="Z4346" s="12"/>
      <c r="AA4346" s="12"/>
      <c r="AB4346" s="12"/>
      <c r="AC4346" s="12"/>
      <c r="AD4346" s="12"/>
      <c r="AE4346" s="12"/>
      <c r="AF4346" s="12"/>
      <c r="AG4346" s="12"/>
      <c r="AH4346" s="12"/>
      <c r="AI4346" s="12"/>
      <c r="AJ4346" s="12"/>
      <c r="AK4346" s="12"/>
      <c r="AL4346" s="12"/>
      <c r="AM4346" s="12"/>
      <c r="AN4346" s="12"/>
      <c r="AO4346" s="12"/>
      <c r="AP4346" s="12"/>
      <c r="AQ4346" s="12"/>
      <c r="AR4346" s="12"/>
      <c r="AS4346" s="12"/>
      <c r="AT4346" s="12"/>
      <c r="AU4346" s="12"/>
      <c r="AV4346" s="12"/>
      <c r="AW4346" s="12"/>
      <c r="AX4346" s="12"/>
      <c r="AY4346" s="12"/>
      <c r="AZ4346" s="12"/>
      <c r="BA4346" s="12"/>
      <c r="BB4346" s="12"/>
      <c r="BC4346" s="12"/>
      <c r="BD4346" s="12"/>
      <c r="BE4346" s="12"/>
      <c r="BF4346" s="12"/>
      <c r="BG4346" s="12"/>
      <c r="BH4346" s="12"/>
      <c r="BI4346" s="12"/>
      <c r="BJ4346" s="13"/>
      <c r="BK4346" s="13"/>
      <c r="BL4346" s="13"/>
      <c r="BM4346" s="13"/>
      <c r="BN4346" s="13"/>
    </row>
    <row r="4347" spans="1:66" x14ac:dyDescent="0.25">
      <c r="A4347" s="10"/>
      <c r="B4347" s="10"/>
      <c r="C4347" s="10"/>
      <c r="D4347" s="18"/>
      <c r="E4347" s="10"/>
      <c r="F4347" s="10"/>
      <c r="G4347" s="10"/>
      <c r="H4347" s="10"/>
      <c r="I4347" s="10"/>
      <c r="J4347" s="10"/>
      <c r="K4347" s="11"/>
      <c r="L4347" s="11"/>
      <c r="M4347" s="12"/>
      <c r="N4347" s="12"/>
      <c r="O4347" s="12"/>
      <c r="P4347" s="12"/>
      <c r="Q4347" s="12"/>
      <c r="R4347" s="12"/>
      <c r="S4347" s="12"/>
      <c r="T4347" s="12"/>
      <c r="U4347" s="12"/>
      <c r="V4347" s="12"/>
      <c r="W4347" s="12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2"/>
      <c r="AS4347" s="12"/>
      <c r="AT4347" s="12"/>
      <c r="AU4347" s="12"/>
      <c r="AV4347" s="12"/>
      <c r="AW4347" s="12"/>
      <c r="AX4347" s="12"/>
      <c r="AY4347" s="12"/>
      <c r="AZ4347" s="12"/>
      <c r="BA4347" s="12"/>
      <c r="BB4347" s="12"/>
      <c r="BC4347" s="12"/>
      <c r="BD4347" s="12"/>
      <c r="BE4347" s="12"/>
      <c r="BF4347" s="12"/>
      <c r="BG4347" s="12"/>
      <c r="BH4347" s="12"/>
      <c r="BI4347" s="12"/>
      <c r="BJ4347" s="13"/>
      <c r="BK4347" s="13"/>
      <c r="BL4347" s="13"/>
      <c r="BM4347" s="13"/>
      <c r="BN4347" s="13"/>
    </row>
    <row r="4348" spans="1:66" x14ac:dyDescent="0.25">
      <c r="A4348" s="10"/>
      <c r="B4348" s="10"/>
      <c r="C4348" s="10"/>
      <c r="D4348" s="18"/>
      <c r="E4348" s="10"/>
      <c r="F4348" s="10"/>
      <c r="G4348" s="10"/>
      <c r="H4348" s="10"/>
      <c r="I4348" s="10"/>
      <c r="J4348" s="10"/>
      <c r="K4348" s="11"/>
      <c r="L4348" s="11"/>
      <c r="M4348" s="12"/>
      <c r="N4348" s="12"/>
      <c r="O4348" s="12"/>
      <c r="P4348" s="12"/>
      <c r="Q4348" s="12"/>
      <c r="R4348" s="12"/>
      <c r="S4348" s="12"/>
      <c r="T4348" s="12"/>
      <c r="U4348" s="12"/>
      <c r="V4348" s="12"/>
      <c r="W4348" s="12"/>
      <c r="X4348" s="12"/>
      <c r="Y4348" s="12"/>
      <c r="Z4348" s="12"/>
      <c r="AA4348" s="12"/>
      <c r="AB4348" s="12"/>
      <c r="AC4348" s="12"/>
      <c r="AD4348" s="12"/>
      <c r="AE4348" s="12"/>
      <c r="AF4348" s="12"/>
      <c r="AG4348" s="12"/>
      <c r="AH4348" s="12"/>
      <c r="AI4348" s="12"/>
      <c r="AJ4348" s="12"/>
      <c r="AK4348" s="12"/>
      <c r="AL4348" s="12"/>
      <c r="AM4348" s="12"/>
      <c r="AN4348" s="12"/>
      <c r="AO4348" s="12"/>
      <c r="AP4348" s="12"/>
      <c r="AQ4348" s="12"/>
      <c r="AR4348" s="12"/>
      <c r="AS4348" s="12"/>
      <c r="AT4348" s="12"/>
      <c r="AU4348" s="12"/>
      <c r="AV4348" s="12"/>
      <c r="AW4348" s="12"/>
      <c r="AX4348" s="12"/>
      <c r="AY4348" s="12"/>
      <c r="AZ4348" s="12"/>
      <c r="BA4348" s="12"/>
      <c r="BB4348" s="12"/>
      <c r="BC4348" s="12"/>
      <c r="BD4348" s="12"/>
      <c r="BE4348" s="12"/>
      <c r="BF4348" s="12"/>
      <c r="BG4348" s="12"/>
      <c r="BH4348" s="12"/>
      <c r="BI4348" s="12"/>
      <c r="BJ4348" s="13"/>
      <c r="BK4348" s="13"/>
      <c r="BL4348" s="13"/>
      <c r="BM4348" s="13"/>
      <c r="BN4348" s="13"/>
    </row>
    <row r="4349" spans="1:66" x14ac:dyDescent="0.25">
      <c r="A4349" s="10"/>
      <c r="B4349" s="10"/>
      <c r="C4349" s="10"/>
      <c r="D4349" s="18"/>
      <c r="E4349" s="10"/>
      <c r="F4349" s="10"/>
      <c r="G4349" s="10"/>
      <c r="H4349" s="10"/>
      <c r="I4349" s="10"/>
      <c r="J4349" s="10"/>
      <c r="K4349" s="11"/>
      <c r="L4349" s="11"/>
      <c r="M4349" s="12"/>
      <c r="N4349" s="12"/>
      <c r="O4349" s="12"/>
      <c r="P4349" s="12"/>
      <c r="Q4349" s="12"/>
      <c r="R4349" s="12"/>
      <c r="S4349" s="12"/>
      <c r="T4349" s="12"/>
      <c r="U4349" s="12"/>
      <c r="V4349" s="12"/>
      <c r="W4349" s="12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2"/>
      <c r="AS4349" s="12"/>
      <c r="AT4349" s="12"/>
      <c r="AU4349" s="12"/>
      <c r="AV4349" s="12"/>
      <c r="AW4349" s="12"/>
      <c r="AX4349" s="12"/>
      <c r="AY4349" s="12"/>
      <c r="AZ4349" s="12"/>
      <c r="BA4349" s="12"/>
      <c r="BB4349" s="12"/>
      <c r="BC4349" s="12"/>
      <c r="BD4349" s="12"/>
      <c r="BE4349" s="12"/>
      <c r="BF4349" s="12"/>
      <c r="BG4349" s="12"/>
      <c r="BH4349" s="12"/>
      <c r="BI4349" s="12"/>
      <c r="BJ4349" s="13"/>
      <c r="BK4349" s="13"/>
      <c r="BL4349" s="13"/>
      <c r="BM4349" s="13"/>
      <c r="BN4349" s="13"/>
    </row>
    <row r="4350" spans="1:66" x14ac:dyDescent="0.25">
      <c r="A4350" s="10"/>
      <c r="B4350" s="10"/>
      <c r="C4350" s="10"/>
      <c r="D4350" s="18"/>
      <c r="E4350" s="10"/>
      <c r="F4350" s="10"/>
      <c r="G4350" s="10"/>
      <c r="H4350" s="10"/>
      <c r="I4350" s="10"/>
      <c r="J4350" s="10"/>
      <c r="K4350" s="11"/>
      <c r="L4350" s="11"/>
      <c r="M4350" s="12"/>
      <c r="N4350" s="12"/>
      <c r="O4350" s="12"/>
      <c r="P4350" s="12"/>
      <c r="Q4350" s="12"/>
      <c r="R4350" s="12"/>
      <c r="S4350" s="12"/>
      <c r="T4350" s="12"/>
      <c r="U4350" s="12"/>
      <c r="V4350" s="12"/>
      <c r="W4350" s="12"/>
      <c r="X4350" s="12"/>
      <c r="Y4350" s="12"/>
      <c r="Z4350" s="12"/>
      <c r="AA4350" s="12"/>
      <c r="AB4350" s="12"/>
      <c r="AC4350" s="12"/>
      <c r="AD4350" s="12"/>
      <c r="AE4350" s="12"/>
      <c r="AF4350" s="12"/>
      <c r="AG4350" s="12"/>
      <c r="AH4350" s="12"/>
      <c r="AI4350" s="12"/>
      <c r="AJ4350" s="12"/>
      <c r="AK4350" s="12"/>
      <c r="AL4350" s="12"/>
      <c r="AM4350" s="12"/>
      <c r="AN4350" s="12"/>
      <c r="AO4350" s="12"/>
      <c r="AP4350" s="12"/>
      <c r="AQ4350" s="12"/>
      <c r="AR4350" s="12"/>
      <c r="AS4350" s="12"/>
      <c r="AT4350" s="12"/>
      <c r="AU4350" s="12"/>
      <c r="AV4350" s="12"/>
      <c r="AW4350" s="12"/>
      <c r="AX4350" s="12"/>
      <c r="AY4350" s="12"/>
      <c r="AZ4350" s="12"/>
      <c r="BA4350" s="12"/>
      <c r="BB4350" s="12"/>
      <c r="BC4350" s="12"/>
      <c r="BD4350" s="12"/>
      <c r="BE4350" s="12"/>
      <c r="BF4350" s="12"/>
      <c r="BG4350" s="12"/>
      <c r="BH4350" s="12"/>
      <c r="BI4350" s="12"/>
      <c r="BJ4350" s="13"/>
      <c r="BK4350" s="13"/>
      <c r="BL4350" s="13"/>
      <c r="BM4350" s="13"/>
      <c r="BN4350" s="13"/>
    </row>
    <row r="4351" spans="1:66" x14ac:dyDescent="0.25">
      <c r="A4351" s="10"/>
      <c r="B4351" s="10"/>
      <c r="C4351" s="10"/>
      <c r="D4351" s="18"/>
      <c r="E4351" s="10"/>
      <c r="F4351" s="10"/>
      <c r="G4351" s="10"/>
      <c r="H4351" s="10"/>
      <c r="I4351" s="10"/>
      <c r="J4351" s="10"/>
      <c r="K4351" s="11"/>
      <c r="L4351" s="11"/>
      <c r="M4351" s="12"/>
      <c r="N4351" s="12"/>
      <c r="O4351" s="12"/>
      <c r="P4351" s="12"/>
      <c r="Q4351" s="12"/>
      <c r="R4351" s="12"/>
      <c r="S4351" s="12"/>
      <c r="T4351" s="12"/>
      <c r="U4351" s="12"/>
      <c r="V4351" s="12"/>
      <c r="W4351" s="12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2"/>
      <c r="AS4351" s="12"/>
      <c r="AT4351" s="12"/>
      <c r="AU4351" s="12"/>
      <c r="AV4351" s="12"/>
      <c r="AW4351" s="12"/>
      <c r="AX4351" s="12"/>
      <c r="AY4351" s="12"/>
      <c r="AZ4351" s="12"/>
      <c r="BA4351" s="12"/>
      <c r="BB4351" s="12"/>
      <c r="BC4351" s="12"/>
      <c r="BD4351" s="12"/>
      <c r="BE4351" s="12"/>
      <c r="BF4351" s="12"/>
      <c r="BG4351" s="12"/>
      <c r="BH4351" s="12"/>
      <c r="BI4351" s="12"/>
      <c r="BJ4351" s="13"/>
      <c r="BK4351" s="13"/>
      <c r="BL4351" s="13"/>
      <c r="BM4351" s="13"/>
      <c r="BN4351" s="13"/>
    </row>
    <row r="4352" spans="1:66" x14ac:dyDescent="0.25">
      <c r="A4352" s="10"/>
      <c r="B4352" s="10"/>
      <c r="C4352" s="10"/>
      <c r="D4352" s="18"/>
      <c r="E4352" s="10"/>
      <c r="F4352" s="10"/>
      <c r="G4352" s="10"/>
      <c r="H4352" s="10"/>
      <c r="I4352" s="10"/>
      <c r="J4352" s="10"/>
      <c r="K4352" s="11"/>
      <c r="L4352" s="11"/>
      <c r="M4352" s="12"/>
      <c r="N4352" s="12"/>
      <c r="O4352" s="12"/>
      <c r="P4352" s="12"/>
      <c r="Q4352" s="12"/>
      <c r="R4352" s="12"/>
      <c r="S4352" s="12"/>
      <c r="T4352" s="12"/>
      <c r="U4352" s="12"/>
      <c r="V4352" s="12"/>
      <c r="W4352" s="12"/>
      <c r="X4352" s="12"/>
      <c r="Y4352" s="12"/>
      <c r="Z4352" s="12"/>
      <c r="AA4352" s="12"/>
      <c r="AB4352" s="12"/>
      <c r="AC4352" s="12"/>
      <c r="AD4352" s="12"/>
      <c r="AE4352" s="12"/>
      <c r="AF4352" s="12"/>
      <c r="AG4352" s="12"/>
      <c r="AH4352" s="12"/>
      <c r="AI4352" s="12"/>
      <c r="AJ4352" s="12"/>
      <c r="AK4352" s="12"/>
      <c r="AL4352" s="12"/>
      <c r="AM4352" s="12"/>
      <c r="AN4352" s="12"/>
      <c r="AO4352" s="12"/>
      <c r="AP4352" s="12"/>
      <c r="AQ4352" s="12"/>
      <c r="AR4352" s="12"/>
      <c r="AS4352" s="12"/>
      <c r="AT4352" s="12"/>
      <c r="AU4352" s="12"/>
      <c r="AV4352" s="12"/>
      <c r="AW4352" s="12"/>
      <c r="AX4352" s="12"/>
      <c r="AY4352" s="12"/>
      <c r="AZ4352" s="12"/>
      <c r="BA4352" s="12"/>
      <c r="BB4352" s="12"/>
      <c r="BC4352" s="12"/>
      <c r="BD4352" s="12"/>
      <c r="BE4352" s="12"/>
      <c r="BF4352" s="12"/>
      <c r="BG4352" s="12"/>
      <c r="BH4352" s="12"/>
      <c r="BI4352" s="12"/>
      <c r="BJ4352" s="13"/>
      <c r="BK4352" s="13"/>
      <c r="BL4352" s="13"/>
      <c r="BM4352" s="13"/>
      <c r="BN4352" s="13"/>
    </row>
    <row r="4353" spans="1:66" s="14" customFormat="1" x14ac:dyDescent="0.25">
      <c r="A4353" s="10"/>
      <c r="B4353" s="10"/>
      <c r="C4353" s="10"/>
      <c r="D4353" s="18"/>
      <c r="E4353" s="10"/>
      <c r="F4353" s="10"/>
      <c r="G4353" s="10"/>
      <c r="H4353" s="10"/>
      <c r="I4353" s="10"/>
      <c r="J4353" s="10"/>
      <c r="K4353" s="11"/>
      <c r="L4353" s="11"/>
      <c r="M4353" s="12"/>
      <c r="N4353" s="12"/>
      <c r="O4353" s="12"/>
      <c r="P4353" s="12"/>
      <c r="Q4353" s="12"/>
      <c r="R4353" s="12"/>
      <c r="S4353" s="12"/>
      <c r="T4353" s="12"/>
      <c r="U4353" s="12"/>
      <c r="V4353" s="12"/>
      <c r="W4353" s="12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2"/>
      <c r="AS4353" s="12"/>
      <c r="AT4353" s="12"/>
      <c r="AU4353" s="12"/>
      <c r="AV4353" s="12"/>
      <c r="AW4353" s="12"/>
      <c r="AX4353" s="12"/>
      <c r="AY4353" s="12"/>
      <c r="AZ4353" s="12"/>
      <c r="BA4353" s="12"/>
      <c r="BB4353" s="12"/>
      <c r="BC4353" s="12"/>
      <c r="BD4353" s="12"/>
      <c r="BE4353" s="12"/>
      <c r="BF4353" s="12"/>
      <c r="BG4353" s="12"/>
      <c r="BH4353" s="12"/>
      <c r="BI4353" s="12"/>
      <c r="BJ4353" s="13"/>
      <c r="BK4353" s="13"/>
      <c r="BL4353" s="13"/>
      <c r="BM4353" s="13"/>
      <c r="BN4353" s="13"/>
    </row>
    <row r="4354" spans="1:66" x14ac:dyDescent="0.25">
      <c r="A4354" s="10"/>
      <c r="B4354" s="10"/>
      <c r="C4354" s="10"/>
      <c r="D4354" s="18"/>
      <c r="E4354" s="10"/>
      <c r="F4354" s="10"/>
      <c r="G4354" s="10"/>
      <c r="H4354" s="10"/>
      <c r="I4354" s="10"/>
      <c r="J4354" s="10"/>
      <c r="K4354" s="11"/>
      <c r="L4354" s="11"/>
      <c r="M4354" s="12"/>
      <c r="N4354" s="12"/>
      <c r="O4354" s="12"/>
      <c r="P4354" s="12"/>
      <c r="Q4354" s="12"/>
      <c r="R4354" s="12"/>
      <c r="S4354" s="12"/>
      <c r="T4354" s="12"/>
      <c r="U4354" s="12"/>
      <c r="V4354" s="12"/>
      <c r="W4354" s="12"/>
      <c r="X4354" s="12"/>
      <c r="Y4354" s="12"/>
      <c r="Z4354" s="12"/>
      <c r="AA4354" s="12"/>
      <c r="AB4354" s="12"/>
      <c r="AC4354" s="12"/>
      <c r="AD4354" s="12"/>
      <c r="AE4354" s="12"/>
      <c r="AF4354" s="12"/>
      <c r="AG4354" s="12"/>
      <c r="AH4354" s="12"/>
      <c r="AI4354" s="12"/>
      <c r="AJ4354" s="12"/>
      <c r="AK4354" s="12"/>
      <c r="AL4354" s="12"/>
      <c r="AM4354" s="12"/>
      <c r="AN4354" s="12"/>
      <c r="AO4354" s="12"/>
      <c r="AP4354" s="12"/>
      <c r="AQ4354" s="12"/>
      <c r="AR4354" s="12"/>
      <c r="AS4354" s="12"/>
      <c r="AT4354" s="12"/>
      <c r="AU4354" s="12"/>
      <c r="AV4354" s="12"/>
      <c r="AW4354" s="12"/>
      <c r="AX4354" s="12"/>
      <c r="AY4354" s="12"/>
      <c r="AZ4354" s="12"/>
      <c r="BA4354" s="12"/>
      <c r="BB4354" s="12"/>
      <c r="BC4354" s="12"/>
      <c r="BD4354" s="12"/>
      <c r="BE4354" s="12"/>
      <c r="BF4354" s="12"/>
      <c r="BG4354" s="12"/>
      <c r="BH4354" s="12"/>
      <c r="BI4354" s="12"/>
      <c r="BJ4354" s="13"/>
      <c r="BK4354" s="13"/>
      <c r="BL4354" s="13"/>
      <c r="BM4354" s="13"/>
      <c r="BN4354" s="13"/>
    </row>
    <row r="4355" spans="1:66" x14ac:dyDescent="0.25">
      <c r="A4355" s="10"/>
      <c r="B4355" s="10"/>
      <c r="C4355" s="10"/>
      <c r="D4355" s="18"/>
      <c r="E4355" s="10"/>
      <c r="F4355" s="10"/>
      <c r="G4355" s="10"/>
      <c r="H4355" s="10"/>
      <c r="I4355" s="10"/>
      <c r="J4355" s="10"/>
      <c r="K4355" s="11"/>
      <c r="L4355" s="11"/>
      <c r="M4355" s="12"/>
      <c r="N4355" s="12"/>
      <c r="O4355" s="12"/>
      <c r="P4355" s="12"/>
      <c r="Q4355" s="12"/>
      <c r="R4355" s="12"/>
      <c r="S4355" s="12"/>
      <c r="T4355" s="12"/>
      <c r="U4355" s="12"/>
      <c r="V4355" s="12"/>
      <c r="W4355" s="12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2"/>
      <c r="AS4355" s="12"/>
      <c r="AT4355" s="12"/>
      <c r="AU4355" s="12"/>
      <c r="AV4355" s="12"/>
      <c r="AW4355" s="12"/>
      <c r="AX4355" s="12"/>
      <c r="AY4355" s="12"/>
      <c r="AZ4355" s="12"/>
      <c r="BA4355" s="12"/>
      <c r="BB4355" s="12"/>
      <c r="BC4355" s="12"/>
      <c r="BD4355" s="12"/>
      <c r="BE4355" s="12"/>
      <c r="BF4355" s="12"/>
      <c r="BG4355" s="12"/>
      <c r="BH4355" s="12"/>
      <c r="BI4355" s="12"/>
      <c r="BJ4355" s="13"/>
      <c r="BK4355" s="13"/>
      <c r="BL4355" s="13"/>
      <c r="BM4355" s="13"/>
      <c r="BN4355" s="13"/>
    </row>
    <row r="4356" spans="1:66" x14ac:dyDescent="0.25">
      <c r="A4356" s="10"/>
      <c r="B4356" s="10"/>
      <c r="C4356" s="10"/>
      <c r="D4356" s="18"/>
      <c r="E4356" s="10"/>
      <c r="F4356" s="10"/>
      <c r="G4356" s="10"/>
      <c r="H4356" s="10"/>
      <c r="I4356" s="10"/>
      <c r="J4356" s="10"/>
      <c r="K4356" s="11"/>
      <c r="L4356" s="11"/>
      <c r="M4356" s="12"/>
      <c r="N4356" s="12"/>
      <c r="O4356" s="12"/>
      <c r="P4356" s="12"/>
      <c r="Q4356" s="12"/>
      <c r="R4356" s="12"/>
      <c r="S4356" s="12"/>
      <c r="T4356" s="12"/>
      <c r="U4356" s="12"/>
      <c r="V4356" s="12"/>
      <c r="W4356" s="12"/>
      <c r="X4356" s="12"/>
      <c r="Y4356" s="12"/>
      <c r="Z4356" s="12"/>
      <c r="AA4356" s="12"/>
      <c r="AB4356" s="12"/>
      <c r="AC4356" s="12"/>
      <c r="AD4356" s="12"/>
      <c r="AE4356" s="12"/>
      <c r="AF4356" s="12"/>
      <c r="AG4356" s="12"/>
      <c r="AH4356" s="12"/>
      <c r="AI4356" s="12"/>
      <c r="AJ4356" s="12"/>
      <c r="AK4356" s="12"/>
      <c r="AL4356" s="12"/>
      <c r="AM4356" s="12"/>
      <c r="AN4356" s="12"/>
      <c r="AO4356" s="12"/>
      <c r="AP4356" s="12"/>
      <c r="AQ4356" s="12"/>
      <c r="AR4356" s="12"/>
      <c r="AS4356" s="12"/>
      <c r="AT4356" s="12"/>
      <c r="AU4356" s="12"/>
      <c r="AV4356" s="12"/>
      <c r="AW4356" s="12"/>
      <c r="AX4356" s="12"/>
      <c r="AY4356" s="12"/>
      <c r="AZ4356" s="12"/>
      <c r="BA4356" s="12"/>
      <c r="BB4356" s="12"/>
      <c r="BC4356" s="12"/>
      <c r="BD4356" s="12"/>
      <c r="BE4356" s="12"/>
      <c r="BF4356" s="12"/>
      <c r="BG4356" s="12"/>
      <c r="BH4356" s="12"/>
      <c r="BI4356" s="12"/>
      <c r="BJ4356" s="13"/>
      <c r="BK4356" s="13"/>
      <c r="BL4356" s="13"/>
      <c r="BM4356" s="13"/>
      <c r="BN4356" s="13"/>
    </row>
    <row r="4357" spans="1:66" x14ac:dyDescent="0.25">
      <c r="A4357" s="10"/>
      <c r="B4357" s="10"/>
      <c r="C4357" s="10"/>
      <c r="D4357" s="18"/>
      <c r="E4357" s="10"/>
      <c r="F4357" s="10"/>
      <c r="G4357" s="10"/>
      <c r="H4357" s="10"/>
      <c r="I4357" s="10"/>
      <c r="J4357" s="10"/>
      <c r="K4357" s="11"/>
      <c r="L4357" s="11"/>
      <c r="M4357" s="12"/>
      <c r="N4357" s="12"/>
      <c r="O4357" s="12"/>
      <c r="P4357" s="12"/>
      <c r="Q4357" s="12"/>
      <c r="R4357" s="12"/>
      <c r="S4357" s="12"/>
      <c r="T4357" s="12"/>
      <c r="U4357" s="12"/>
      <c r="V4357" s="12"/>
      <c r="W4357" s="12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2"/>
      <c r="AS4357" s="12"/>
      <c r="AT4357" s="12"/>
      <c r="AU4357" s="12"/>
      <c r="AV4357" s="12"/>
      <c r="AW4357" s="12"/>
      <c r="AX4357" s="12"/>
      <c r="AY4357" s="12"/>
      <c r="AZ4357" s="12"/>
      <c r="BA4357" s="12"/>
      <c r="BB4357" s="12"/>
      <c r="BC4357" s="12"/>
      <c r="BD4357" s="12"/>
      <c r="BE4357" s="12"/>
      <c r="BF4357" s="12"/>
      <c r="BG4357" s="12"/>
      <c r="BH4357" s="12"/>
      <c r="BI4357" s="12"/>
      <c r="BJ4357" s="13"/>
      <c r="BK4357" s="13"/>
      <c r="BL4357" s="13"/>
      <c r="BM4357" s="13"/>
      <c r="BN4357" s="13"/>
    </row>
    <row r="4358" spans="1:66" x14ac:dyDescent="0.25">
      <c r="A4358" s="10"/>
      <c r="B4358" s="10"/>
      <c r="C4358" s="10"/>
      <c r="D4358" s="18"/>
      <c r="E4358" s="10"/>
      <c r="F4358" s="10"/>
      <c r="G4358" s="10"/>
      <c r="H4358" s="10"/>
      <c r="I4358" s="10"/>
      <c r="J4358" s="10"/>
      <c r="K4358" s="11"/>
      <c r="L4358" s="11"/>
      <c r="M4358" s="12"/>
      <c r="N4358" s="12"/>
      <c r="O4358" s="12"/>
      <c r="P4358" s="12"/>
      <c r="Q4358" s="12"/>
      <c r="R4358" s="12"/>
      <c r="S4358" s="12"/>
      <c r="T4358" s="12"/>
      <c r="U4358" s="12"/>
      <c r="V4358" s="12"/>
      <c r="W4358" s="12"/>
      <c r="X4358" s="12"/>
      <c r="Y4358" s="12"/>
      <c r="Z4358" s="12"/>
      <c r="AA4358" s="12"/>
      <c r="AB4358" s="12"/>
      <c r="AC4358" s="12"/>
      <c r="AD4358" s="12"/>
      <c r="AE4358" s="12"/>
      <c r="AF4358" s="12"/>
      <c r="AG4358" s="12"/>
      <c r="AH4358" s="12"/>
      <c r="AI4358" s="12"/>
      <c r="AJ4358" s="12"/>
      <c r="AK4358" s="12"/>
      <c r="AL4358" s="12"/>
      <c r="AM4358" s="12"/>
      <c r="AN4358" s="12"/>
      <c r="AO4358" s="12"/>
      <c r="AP4358" s="12"/>
      <c r="AQ4358" s="12"/>
      <c r="AR4358" s="12"/>
      <c r="AS4358" s="12"/>
      <c r="AT4358" s="12"/>
      <c r="AU4358" s="12"/>
      <c r="AV4358" s="12"/>
      <c r="AW4358" s="12"/>
      <c r="AX4358" s="12"/>
      <c r="AY4358" s="12"/>
      <c r="AZ4358" s="12"/>
      <c r="BA4358" s="12"/>
      <c r="BB4358" s="12"/>
      <c r="BC4358" s="12"/>
      <c r="BD4358" s="12"/>
      <c r="BE4358" s="12"/>
      <c r="BF4358" s="12"/>
      <c r="BG4358" s="12"/>
      <c r="BH4358" s="12"/>
      <c r="BI4358" s="12"/>
      <c r="BJ4358" s="13"/>
      <c r="BK4358" s="13"/>
      <c r="BL4358" s="13"/>
      <c r="BM4358" s="13"/>
      <c r="BN4358" s="13"/>
    </row>
    <row r="4359" spans="1:66" x14ac:dyDescent="0.25">
      <c r="A4359" s="10"/>
      <c r="B4359" s="10"/>
      <c r="C4359" s="10"/>
      <c r="D4359" s="18"/>
      <c r="E4359" s="10"/>
      <c r="F4359" s="10"/>
      <c r="G4359" s="10"/>
      <c r="H4359" s="10"/>
      <c r="I4359" s="10"/>
      <c r="J4359" s="10"/>
      <c r="K4359" s="11"/>
      <c r="L4359" s="11"/>
      <c r="M4359" s="12"/>
      <c r="N4359" s="12"/>
      <c r="O4359" s="12"/>
      <c r="P4359" s="12"/>
      <c r="Q4359" s="12"/>
      <c r="R4359" s="12"/>
      <c r="S4359" s="12"/>
      <c r="T4359" s="12"/>
      <c r="U4359" s="12"/>
      <c r="V4359" s="12"/>
      <c r="W4359" s="12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2"/>
      <c r="AS4359" s="12"/>
      <c r="AT4359" s="12"/>
      <c r="AU4359" s="12"/>
      <c r="AV4359" s="12"/>
      <c r="AW4359" s="12"/>
      <c r="AX4359" s="12"/>
      <c r="AY4359" s="12"/>
      <c r="AZ4359" s="12"/>
      <c r="BA4359" s="12"/>
      <c r="BB4359" s="12"/>
      <c r="BC4359" s="12"/>
      <c r="BD4359" s="12"/>
      <c r="BE4359" s="12"/>
      <c r="BF4359" s="12"/>
      <c r="BG4359" s="12"/>
      <c r="BH4359" s="12"/>
      <c r="BI4359" s="12"/>
      <c r="BJ4359" s="13"/>
      <c r="BK4359" s="13"/>
      <c r="BL4359" s="13"/>
      <c r="BM4359" s="13"/>
      <c r="BN4359" s="13"/>
    </row>
    <row r="4360" spans="1:66" x14ac:dyDescent="0.25">
      <c r="A4360" s="10"/>
      <c r="B4360" s="10"/>
      <c r="C4360" s="10"/>
      <c r="D4360" s="18"/>
      <c r="E4360" s="10"/>
      <c r="F4360" s="10"/>
      <c r="G4360" s="10"/>
      <c r="H4360" s="10"/>
      <c r="I4360" s="10"/>
      <c r="J4360" s="10"/>
      <c r="K4360" s="11"/>
      <c r="L4360" s="11"/>
      <c r="M4360" s="12"/>
      <c r="N4360" s="12"/>
      <c r="O4360" s="12"/>
      <c r="P4360" s="12"/>
      <c r="Q4360" s="12"/>
      <c r="R4360" s="12"/>
      <c r="S4360" s="12"/>
      <c r="T4360" s="12"/>
      <c r="U4360" s="12"/>
      <c r="V4360" s="12"/>
      <c r="W4360" s="12"/>
      <c r="X4360" s="12"/>
      <c r="Y4360" s="12"/>
      <c r="Z4360" s="12"/>
      <c r="AA4360" s="12"/>
      <c r="AB4360" s="12"/>
      <c r="AC4360" s="12"/>
      <c r="AD4360" s="12"/>
      <c r="AE4360" s="12"/>
      <c r="AF4360" s="12"/>
      <c r="AG4360" s="12"/>
      <c r="AH4360" s="12"/>
      <c r="AI4360" s="12"/>
      <c r="AJ4360" s="12"/>
      <c r="AK4360" s="12"/>
      <c r="AL4360" s="12"/>
      <c r="AM4360" s="12"/>
      <c r="AN4360" s="12"/>
      <c r="AO4360" s="12"/>
      <c r="AP4360" s="12"/>
      <c r="AQ4360" s="12"/>
      <c r="AR4360" s="12"/>
      <c r="AS4360" s="12"/>
      <c r="AT4360" s="12"/>
      <c r="AU4360" s="12"/>
      <c r="AV4360" s="12"/>
      <c r="AW4360" s="12"/>
      <c r="AX4360" s="12"/>
      <c r="AY4360" s="12"/>
      <c r="AZ4360" s="12"/>
      <c r="BA4360" s="12"/>
      <c r="BB4360" s="12"/>
      <c r="BC4360" s="12"/>
      <c r="BD4360" s="12"/>
      <c r="BE4360" s="12"/>
      <c r="BF4360" s="12"/>
      <c r="BG4360" s="12"/>
      <c r="BH4360" s="12"/>
      <c r="BI4360" s="12"/>
      <c r="BJ4360" s="13"/>
      <c r="BK4360" s="13"/>
      <c r="BL4360" s="13"/>
      <c r="BM4360" s="13"/>
      <c r="BN4360" s="13"/>
    </row>
    <row r="4361" spans="1:66" x14ac:dyDescent="0.25">
      <c r="A4361" s="10"/>
      <c r="B4361" s="10"/>
      <c r="C4361" s="10"/>
      <c r="D4361" s="18"/>
      <c r="E4361" s="10"/>
      <c r="F4361" s="10"/>
      <c r="G4361" s="10"/>
      <c r="H4361" s="10"/>
      <c r="I4361" s="10"/>
      <c r="J4361" s="10"/>
      <c r="K4361" s="11"/>
      <c r="L4361" s="11"/>
      <c r="M4361" s="12"/>
      <c r="N4361" s="12"/>
      <c r="O4361" s="12"/>
      <c r="P4361" s="12"/>
      <c r="Q4361" s="12"/>
      <c r="R4361" s="12"/>
      <c r="S4361" s="12"/>
      <c r="T4361" s="12"/>
      <c r="U4361" s="12"/>
      <c r="V4361" s="12"/>
      <c r="W4361" s="12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2"/>
      <c r="AS4361" s="12"/>
      <c r="AT4361" s="12"/>
      <c r="AU4361" s="12"/>
      <c r="AV4361" s="12"/>
      <c r="AW4361" s="12"/>
      <c r="AX4361" s="12"/>
      <c r="AY4361" s="12"/>
      <c r="AZ4361" s="12"/>
      <c r="BA4361" s="12"/>
      <c r="BB4361" s="12"/>
      <c r="BC4361" s="12"/>
      <c r="BD4361" s="12"/>
      <c r="BE4361" s="12"/>
      <c r="BF4361" s="12"/>
      <c r="BG4361" s="12"/>
      <c r="BH4361" s="12"/>
      <c r="BI4361" s="12"/>
      <c r="BJ4361" s="13"/>
      <c r="BK4361" s="13"/>
      <c r="BL4361" s="13"/>
      <c r="BM4361" s="13"/>
      <c r="BN4361" s="13"/>
    </row>
    <row r="4362" spans="1:66" x14ac:dyDescent="0.25">
      <c r="A4362" s="10"/>
      <c r="B4362" s="10"/>
      <c r="C4362" s="10"/>
      <c r="D4362" s="18"/>
      <c r="E4362" s="10"/>
      <c r="F4362" s="10"/>
      <c r="G4362" s="10"/>
      <c r="H4362" s="10"/>
      <c r="I4362" s="10"/>
      <c r="J4362" s="10"/>
      <c r="K4362" s="11"/>
      <c r="L4362" s="11"/>
      <c r="M4362" s="12"/>
      <c r="N4362" s="12"/>
      <c r="O4362" s="12"/>
      <c r="P4362" s="12"/>
      <c r="Q4362" s="12"/>
      <c r="R4362" s="12"/>
      <c r="S4362" s="12"/>
      <c r="T4362" s="12"/>
      <c r="U4362" s="12"/>
      <c r="V4362" s="12"/>
      <c r="W4362" s="12"/>
      <c r="X4362" s="12"/>
      <c r="Y4362" s="12"/>
      <c r="Z4362" s="12"/>
      <c r="AA4362" s="12"/>
      <c r="AB4362" s="12"/>
      <c r="AC4362" s="12"/>
      <c r="AD4362" s="12"/>
      <c r="AE4362" s="12"/>
      <c r="AF4362" s="12"/>
      <c r="AG4362" s="12"/>
      <c r="AH4362" s="12"/>
      <c r="AI4362" s="12"/>
      <c r="AJ4362" s="12"/>
      <c r="AK4362" s="12"/>
      <c r="AL4362" s="12"/>
      <c r="AM4362" s="12"/>
      <c r="AN4362" s="12"/>
      <c r="AO4362" s="12"/>
      <c r="AP4362" s="12"/>
      <c r="AQ4362" s="12"/>
      <c r="AR4362" s="12"/>
      <c r="AS4362" s="12"/>
      <c r="AT4362" s="12"/>
      <c r="AU4362" s="12"/>
      <c r="AV4362" s="12"/>
      <c r="AW4362" s="12"/>
      <c r="AX4362" s="12"/>
      <c r="AY4362" s="12"/>
      <c r="AZ4362" s="12"/>
      <c r="BA4362" s="12"/>
      <c r="BB4362" s="12"/>
      <c r="BC4362" s="12"/>
      <c r="BD4362" s="12"/>
      <c r="BE4362" s="12"/>
      <c r="BF4362" s="12"/>
      <c r="BG4362" s="12"/>
      <c r="BH4362" s="12"/>
      <c r="BI4362" s="12"/>
      <c r="BJ4362" s="13"/>
      <c r="BK4362" s="13"/>
      <c r="BL4362" s="13"/>
      <c r="BM4362" s="13"/>
      <c r="BN4362" s="13"/>
    </row>
    <row r="4363" spans="1:66" x14ac:dyDescent="0.25">
      <c r="A4363" s="10"/>
      <c r="B4363" s="10"/>
      <c r="C4363" s="10"/>
      <c r="D4363" s="18"/>
      <c r="E4363" s="10"/>
      <c r="F4363" s="10"/>
      <c r="G4363" s="10"/>
      <c r="H4363" s="10"/>
      <c r="I4363" s="10"/>
      <c r="J4363" s="10"/>
      <c r="K4363" s="11"/>
      <c r="L4363" s="11"/>
      <c r="M4363" s="12"/>
      <c r="N4363" s="12"/>
      <c r="O4363" s="12"/>
      <c r="P4363" s="12"/>
      <c r="Q4363" s="12"/>
      <c r="R4363" s="12"/>
      <c r="S4363" s="12"/>
      <c r="T4363" s="12"/>
      <c r="U4363" s="12"/>
      <c r="V4363" s="12"/>
      <c r="W4363" s="12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2"/>
      <c r="AS4363" s="12"/>
      <c r="AT4363" s="12"/>
      <c r="AU4363" s="12"/>
      <c r="AV4363" s="12"/>
      <c r="AW4363" s="12"/>
      <c r="AX4363" s="12"/>
      <c r="AY4363" s="12"/>
      <c r="AZ4363" s="12"/>
      <c r="BA4363" s="12"/>
      <c r="BB4363" s="12"/>
      <c r="BC4363" s="12"/>
      <c r="BD4363" s="12"/>
      <c r="BE4363" s="12"/>
      <c r="BF4363" s="12"/>
      <c r="BG4363" s="12"/>
      <c r="BH4363" s="12"/>
      <c r="BI4363" s="12"/>
      <c r="BJ4363" s="13"/>
      <c r="BK4363" s="13"/>
      <c r="BL4363" s="13"/>
      <c r="BM4363" s="13"/>
      <c r="BN4363" s="13"/>
    </row>
    <row r="4364" spans="1:66" x14ac:dyDescent="0.25">
      <c r="A4364" s="10"/>
      <c r="B4364" s="10"/>
      <c r="C4364" s="10"/>
      <c r="D4364" s="18"/>
      <c r="E4364" s="10"/>
      <c r="F4364" s="10"/>
      <c r="G4364" s="10"/>
      <c r="H4364" s="10"/>
      <c r="I4364" s="10"/>
      <c r="J4364" s="10"/>
      <c r="K4364" s="11"/>
      <c r="L4364" s="11"/>
      <c r="M4364" s="12"/>
      <c r="N4364" s="12"/>
      <c r="O4364" s="12"/>
      <c r="P4364" s="12"/>
      <c r="Q4364" s="12"/>
      <c r="R4364" s="12"/>
      <c r="S4364" s="12"/>
      <c r="T4364" s="12"/>
      <c r="U4364" s="12"/>
      <c r="V4364" s="12"/>
      <c r="W4364" s="12"/>
      <c r="X4364" s="12"/>
      <c r="Y4364" s="12"/>
      <c r="Z4364" s="12"/>
      <c r="AA4364" s="12"/>
      <c r="AB4364" s="12"/>
      <c r="AC4364" s="12"/>
      <c r="AD4364" s="12"/>
      <c r="AE4364" s="12"/>
      <c r="AF4364" s="12"/>
      <c r="AG4364" s="12"/>
      <c r="AH4364" s="12"/>
      <c r="AI4364" s="12"/>
      <c r="AJ4364" s="12"/>
      <c r="AK4364" s="12"/>
      <c r="AL4364" s="12"/>
      <c r="AM4364" s="12"/>
      <c r="AN4364" s="12"/>
      <c r="AO4364" s="12"/>
      <c r="AP4364" s="12"/>
      <c r="AQ4364" s="12"/>
      <c r="AR4364" s="12"/>
      <c r="AS4364" s="12"/>
      <c r="AT4364" s="12"/>
      <c r="AU4364" s="12"/>
      <c r="AV4364" s="12"/>
      <c r="AW4364" s="12"/>
      <c r="AX4364" s="12"/>
      <c r="AY4364" s="12"/>
      <c r="AZ4364" s="12"/>
      <c r="BA4364" s="12"/>
      <c r="BB4364" s="12"/>
      <c r="BC4364" s="12"/>
      <c r="BD4364" s="12"/>
      <c r="BE4364" s="12"/>
      <c r="BF4364" s="12"/>
      <c r="BG4364" s="12"/>
      <c r="BH4364" s="12"/>
      <c r="BI4364" s="12"/>
      <c r="BJ4364" s="13"/>
      <c r="BK4364" s="13"/>
      <c r="BL4364" s="13"/>
      <c r="BM4364" s="13"/>
      <c r="BN4364" s="13"/>
    </row>
    <row r="4365" spans="1:66" x14ac:dyDescent="0.25">
      <c r="A4365" s="10"/>
      <c r="B4365" s="10"/>
      <c r="C4365" s="10"/>
      <c r="D4365" s="18"/>
      <c r="E4365" s="10"/>
      <c r="F4365" s="10"/>
      <c r="G4365" s="10"/>
      <c r="H4365" s="10"/>
      <c r="I4365" s="10"/>
      <c r="J4365" s="10"/>
      <c r="K4365" s="11"/>
      <c r="L4365" s="11"/>
      <c r="M4365" s="12"/>
      <c r="N4365" s="12"/>
      <c r="O4365" s="12"/>
      <c r="P4365" s="12"/>
      <c r="Q4365" s="12"/>
      <c r="R4365" s="12"/>
      <c r="S4365" s="12"/>
      <c r="T4365" s="12"/>
      <c r="U4365" s="12"/>
      <c r="V4365" s="12"/>
      <c r="W4365" s="12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2"/>
      <c r="AS4365" s="12"/>
      <c r="AT4365" s="12"/>
      <c r="AU4365" s="12"/>
      <c r="AV4365" s="12"/>
      <c r="AW4365" s="12"/>
      <c r="AX4365" s="12"/>
      <c r="AY4365" s="12"/>
      <c r="AZ4365" s="12"/>
      <c r="BA4365" s="12"/>
      <c r="BB4365" s="12"/>
      <c r="BC4365" s="12"/>
      <c r="BD4365" s="12"/>
      <c r="BE4365" s="12"/>
      <c r="BF4365" s="12"/>
      <c r="BG4365" s="12"/>
      <c r="BH4365" s="12"/>
      <c r="BI4365" s="12"/>
      <c r="BJ4365" s="13"/>
      <c r="BK4365" s="13"/>
      <c r="BL4365" s="13"/>
      <c r="BM4365" s="13"/>
      <c r="BN4365" s="13"/>
    </row>
    <row r="4366" spans="1:66" x14ac:dyDescent="0.25">
      <c r="A4366" s="10"/>
      <c r="B4366" s="10"/>
      <c r="C4366" s="10"/>
      <c r="D4366" s="18"/>
      <c r="E4366" s="10"/>
      <c r="F4366" s="10"/>
      <c r="G4366" s="10"/>
      <c r="H4366" s="10"/>
      <c r="I4366" s="10"/>
      <c r="J4366" s="10"/>
      <c r="K4366" s="11"/>
      <c r="L4366" s="11"/>
      <c r="M4366" s="12"/>
      <c r="N4366" s="12"/>
      <c r="O4366" s="12"/>
      <c r="P4366" s="12"/>
      <c r="Q4366" s="12"/>
      <c r="R4366" s="12"/>
      <c r="S4366" s="12"/>
      <c r="T4366" s="12"/>
      <c r="U4366" s="12"/>
      <c r="V4366" s="12"/>
      <c r="W4366" s="12"/>
      <c r="X4366" s="12"/>
      <c r="Y4366" s="12"/>
      <c r="Z4366" s="12"/>
      <c r="AA4366" s="12"/>
      <c r="AB4366" s="12"/>
      <c r="AC4366" s="12"/>
      <c r="AD4366" s="12"/>
      <c r="AE4366" s="12"/>
      <c r="AF4366" s="12"/>
      <c r="AG4366" s="12"/>
      <c r="AH4366" s="12"/>
      <c r="AI4366" s="12"/>
      <c r="AJ4366" s="12"/>
      <c r="AK4366" s="12"/>
      <c r="AL4366" s="12"/>
      <c r="AM4366" s="12"/>
      <c r="AN4366" s="12"/>
      <c r="AO4366" s="12"/>
      <c r="AP4366" s="12"/>
      <c r="AQ4366" s="12"/>
      <c r="AR4366" s="12"/>
      <c r="AS4366" s="12"/>
      <c r="AT4366" s="12"/>
      <c r="AU4366" s="12"/>
      <c r="AV4366" s="12"/>
      <c r="AW4366" s="12"/>
      <c r="AX4366" s="12"/>
      <c r="AY4366" s="12"/>
      <c r="AZ4366" s="12"/>
      <c r="BA4366" s="12"/>
      <c r="BB4366" s="12"/>
      <c r="BC4366" s="12"/>
      <c r="BD4366" s="12"/>
      <c r="BE4366" s="12"/>
      <c r="BF4366" s="12"/>
      <c r="BG4366" s="12"/>
      <c r="BH4366" s="12"/>
      <c r="BI4366" s="12"/>
      <c r="BJ4366" s="13"/>
      <c r="BK4366" s="13"/>
      <c r="BL4366" s="13"/>
      <c r="BM4366" s="13"/>
      <c r="BN4366" s="13"/>
    </row>
    <row r="4367" spans="1:66" x14ac:dyDescent="0.25">
      <c r="A4367" s="10"/>
      <c r="B4367" s="10"/>
      <c r="C4367" s="10"/>
      <c r="D4367" s="18"/>
      <c r="E4367" s="10"/>
      <c r="F4367" s="10"/>
      <c r="G4367" s="10"/>
      <c r="H4367" s="10"/>
      <c r="I4367" s="10"/>
      <c r="J4367" s="10"/>
      <c r="K4367" s="11"/>
      <c r="L4367" s="11"/>
      <c r="M4367" s="12"/>
      <c r="N4367" s="12"/>
      <c r="O4367" s="12"/>
      <c r="P4367" s="12"/>
      <c r="Q4367" s="12"/>
      <c r="R4367" s="12"/>
      <c r="S4367" s="12"/>
      <c r="T4367" s="12"/>
      <c r="U4367" s="12"/>
      <c r="V4367" s="12"/>
      <c r="W4367" s="12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2"/>
      <c r="AS4367" s="12"/>
      <c r="AT4367" s="12"/>
      <c r="AU4367" s="12"/>
      <c r="AV4367" s="12"/>
      <c r="AW4367" s="12"/>
      <c r="AX4367" s="12"/>
      <c r="AY4367" s="12"/>
      <c r="AZ4367" s="12"/>
      <c r="BA4367" s="12"/>
      <c r="BB4367" s="12"/>
      <c r="BC4367" s="12"/>
      <c r="BD4367" s="12"/>
      <c r="BE4367" s="12"/>
      <c r="BF4367" s="12"/>
      <c r="BG4367" s="12"/>
      <c r="BH4367" s="12"/>
      <c r="BI4367" s="12"/>
      <c r="BJ4367" s="13"/>
      <c r="BK4367" s="13"/>
      <c r="BL4367" s="13"/>
      <c r="BM4367" s="13"/>
      <c r="BN4367" s="13"/>
    </row>
    <row r="4368" spans="1:66" x14ac:dyDescent="0.25">
      <c r="A4368" s="10"/>
      <c r="B4368" s="10"/>
      <c r="C4368" s="10"/>
      <c r="D4368" s="18"/>
      <c r="E4368" s="10"/>
      <c r="F4368" s="10"/>
      <c r="G4368" s="10"/>
      <c r="H4368" s="10"/>
      <c r="I4368" s="10"/>
      <c r="J4368" s="10"/>
      <c r="K4368" s="11"/>
      <c r="L4368" s="11"/>
      <c r="M4368" s="12"/>
      <c r="N4368" s="12"/>
      <c r="O4368" s="12"/>
      <c r="P4368" s="12"/>
      <c r="Q4368" s="12"/>
      <c r="R4368" s="12"/>
      <c r="S4368" s="12"/>
      <c r="T4368" s="12"/>
      <c r="U4368" s="12"/>
      <c r="V4368" s="12"/>
      <c r="W4368" s="12"/>
      <c r="X4368" s="12"/>
      <c r="Y4368" s="12"/>
      <c r="Z4368" s="12"/>
      <c r="AA4368" s="12"/>
      <c r="AB4368" s="12"/>
      <c r="AC4368" s="12"/>
      <c r="AD4368" s="12"/>
      <c r="AE4368" s="12"/>
      <c r="AF4368" s="12"/>
      <c r="AG4368" s="12"/>
      <c r="AH4368" s="12"/>
      <c r="AI4368" s="12"/>
      <c r="AJ4368" s="12"/>
      <c r="AK4368" s="12"/>
      <c r="AL4368" s="12"/>
      <c r="AM4368" s="12"/>
      <c r="AN4368" s="12"/>
      <c r="AO4368" s="12"/>
      <c r="AP4368" s="12"/>
      <c r="AQ4368" s="12"/>
      <c r="AR4368" s="12"/>
      <c r="AS4368" s="12"/>
      <c r="AT4368" s="12"/>
      <c r="AU4368" s="12"/>
      <c r="AV4368" s="12"/>
      <c r="AW4368" s="12"/>
      <c r="AX4368" s="12"/>
      <c r="AY4368" s="12"/>
      <c r="AZ4368" s="12"/>
      <c r="BA4368" s="12"/>
      <c r="BB4368" s="12"/>
      <c r="BC4368" s="12"/>
      <c r="BD4368" s="12"/>
      <c r="BE4368" s="12"/>
      <c r="BF4368" s="12"/>
      <c r="BG4368" s="12"/>
      <c r="BH4368" s="12"/>
      <c r="BI4368" s="12"/>
      <c r="BJ4368" s="13"/>
      <c r="BK4368" s="13"/>
      <c r="BL4368" s="13"/>
      <c r="BM4368" s="13"/>
      <c r="BN4368" s="13"/>
    </row>
    <row r="4369" spans="1:66" x14ac:dyDescent="0.25">
      <c r="A4369" s="10"/>
      <c r="B4369" s="10"/>
      <c r="C4369" s="10"/>
      <c r="D4369" s="18"/>
      <c r="E4369" s="10"/>
      <c r="F4369" s="10"/>
      <c r="G4369" s="10"/>
      <c r="H4369" s="10"/>
      <c r="I4369" s="10"/>
      <c r="J4369" s="10"/>
      <c r="K4369" s="11"/>
      <c r="L4369" s="11"/>
      <c r="M4369" s="12"/>
      <c r="N4369" s="12"/>
      <c r="O4369" s="12"/>
      <c r="P4369" s="12"/>
      <c r="Q4369" s="12"/>
      <c r="R4369" s="12"/>
      <c r="S4369" s="12"/>
      <c r="T4369" s="12"/>
      <c r="U4369" s="12"/>
      <c r="V4369" s="12"/>
      <c r="W4369" s="12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2"/>
      <c r="AS4369" s="12"/>
      <c r="AT4369" s="12"/>
      <c r="AU4369" s="12"/>
      <c r="AV4369" s="12"/>
      <c r="AW4369" s="12"/>
      <c r="AX4369" s="12"/>
      <c r="AY4369" s="12"/>
      <c r="AZ4369" s="12"/>
      <c r="BA4369" s="12"/>
      <c r="BB4369" s="12"/>
      <c r="BC4369" s="12"/>
      <c r="BD4369" s="12"/>
      <c r="BE4369" s="12"/>
      <c r="BF4369" s="12"/>
      <c r="BG4369" s="12"/>
      <c r="BH4369" s="12"/>
      <c r="BI4369" s="12"/>
      <c r="BJ4369" s="13"/>
      <c r="BK4369" s="13"/>
      <c r="BL4369" s="13"/>
      <c r="BM4369" s="13"/>
      <c r="BN4369" s="13"/>
    </row>
    <row r="4370" spans="1:66" x14ac:dyDescent="0.25">
      <c r="A4370" s="10"/>
      <c r="B4370" s="10"/>
      <c r="C4370" s="10"/>
      <c r="D4370" s="18"/>
      <c r="E4370" s="10"/>
      <c r="F4370" s="10"/>
      <c r="G4370" s="10"/>
      <c r="H4370" s="10"/>
      <c r="I4370" s="10"/>
      <c r="J4370" s="10"/>
      <c r="K4370" s="11"/>
      <c r="L4370" s="11"/>
      <c r="M4370" s="12"/>
      <c r="N4370" s="12"/>
      <c r="O4370" s="12"/>
      <c r="P4370" s="12"/>
      <c r="Q4370" s="12"/>
      <c r="R4370" s="12"/>
      <c r="S4370" s="12"/>
      <c r="T4370" s="12"/>
      <c r="U4370" s="12"/>
      <c r="V4370" s="12"/>
      <c r="W4370" s="12"/>
      <c r="X4370" s="12"/>
      <c r="Y4370" s="12"/>
      <c r="Z4370" s="12"/>
      <c r="AA4370" s="12"/>
      <c r="AB4370" s="12"/>
      <c r="AC4370" s="12"/>
      <c r="AD4370" s="12"/>
      <c r="AE4370" s="12"/>
      <c r="AF4370" s="12"/>
      <c r="AG4370" s="12"/>
      <c r="AH4370" s="12"/>
      <c r="AI4370" s="12"/>
      <c r="AJ4370" s="12"/>
      <c r="AK4370" s="12"/>
      <c r="AL4370" s="12"/>
      <c r="AM4370" s="12"/>
      <c r="AN4370" s="12"/>
      <c r="AO4370" s="12"/>
      <c r="AP4370" s="12"/>
      <c r="AQ4370" s="12"/>
      <c r="AR4370" s="12"/>
      <c r="AS4370" s="12"/>
      <c r="AT4370" s="12"/>
      <c r="AU4370" s="12"/>
      <c r="AV4370" s="12"/>
      <c r="AW4370" s="12"/>
      <c r="AX4370" s="12"/>
      <c r="AY4370" s="12"/>
      <c r="AZ4370" s="12"/>
      <c r="BA4370" s="12"/>
      <c r="BB4370" s="12"/>
      <c r="BC4370" s="12"/>
      <c r="BD4370" s="12"/>
      <c r="BE4370" s="12"/>
      <c r="BF4370" s="12"/>
      <c r="BG4370" s="12"/>
      <c r="BH4370" s="12"/>
      <c r="BI4370" s="12"/>
      <c r="BJ4370" s="13"/>
      <c r="BK4370" s="13"/>
      <c r="BL4370" s="13"/>
      <c r="BM4370" s="13"/>
      <c r="BN4370" s="13"/>
    </row>
    <row r="4371" spans="1:66" x14ac:dyDescent="0.25">
      <c r="A4371" s="10"/>
      <c r="B4371" s="10"/>
      <c r="C4371" s="10"/>
      <c r="D4371" s="18"/>
      <c r="E4371" s="10"/>
      <c r="F4371" s="10"/>
      <c r="G4371" s="10"/>
      <c r="H4371" s="10"/>
      <c r="I4371" s="10"/>
      <c r="J4371" s="10"/>
      <c r="K4371" s="11"/>
      <c r="L4371" s="11"/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2"/>
      <c r="AS4371" s="12"/>
      <c r="AT4371" s="12"/>
      <c r="AU4371" s="12"/>
      <c r="AV4371" s="12"/>
      <c r="AW4371" s="12"/>
      <c r="AX4371" s="12"/>
      <c r="AY4371" s="12"/>
      <c r="AZ4371" s="12"/>
      <c r="BA4371" s="12"/>
      <c r="BB4371" s="12"/>
      <c r="BC4371" s="12"/>
      <c r="BD4371" s="12"/>
      <c r="BE4371" s="12"/>
      <c r="BF4371" s="12"/>
      <c r="BG4371" s="12"/>
      <c r="BH4371" s="12"/>
      <c r="BI4371" s="12"/>
      <c r="BJ4371" s="13"/>
      <c r="BK4371" s="13"/>
      <c r="BL4371" s="13"/>
      <c r="BM4371" s="13"/>
      <c r="BN4371" s="13"/>
    </row>
    <row r="4372" spans="1:66" x14ac:dyDescent="0.25">
      <c r="A4372" s="10"/>
      <c r="B4372" s="10"/>
      <c r="C4372" s="10"/>
      <c r="D4372" s="18"/>
      <c r="E4372" s="10"/>
      <c r="F4372" s="10"/>
      <c r="G4372" s="10"/>
      <c r="H4372" s="10"/>
      <c r="I4372" s="10"/>
      <c r="J4372" s="10"/>
      <c r="K4372" s="11"/>
      <c r="L4372" s="11"/>
      <c r="M4372" s="12"/>
      <c r="N4372" s="12"/>
      <c r="O4372" s="12"/>
      <c r="P4372" s="12"/>
      <c r="Q4372" s="12"/>
      <c r="R4372" s="12"/>
      <c r="S4372" s="12"/>
      <c r="T4372" s="12"/>
      <c r="U4372" s="12"/>
      <c r="V4372" s="12"/>
      <c r="W4372" s="12"/>
      <c r="X4372" s="12"/>
      <c r="Y4372" s="12"/>
      <c r="Z4372" s="12"/>
      <c r="AA4372" s="12"/>
      <c r="AB4372" s="12"/>
      <c r="AC4372" s="12"/>
      <c r="AD4372" s="12"/>
      <c r="AE4372" s="12"/>
      <c r="AF4372" s="12"/>
      <c r="AG4372" s="12"/>
      <c r="AH4372" s="12"/>
      <c r="AI4372" s="12"/>
      <c r="AJ4372" s="12"/>
      <c r="AK4372" s="12"/>
      <c r="AL4372" s="12"/>
      <c r="AM4372" s="12"/>
      <c r="AN4372" s="12"/>
      <c r="AO4372" s="12"/>
      <c r="AP4372" s="12"/>
      <c r="AQ4372" s="12"/>
      <c r="AR4372" s="12"/>
      <c r="AS4372" s="12"/>
      <c r="AT4372" s="12"/>
      <c r="AU4372" s="12"/>
      <c r="AV4372" s="12"/>
      <c r="AW4372" s="12"/>
      <c r="AX4372" s="12"/>
      <c r="AY4372" s="12"/>
      <c r="AZ4372" s="12"/>
      <c r="BA4372" s="12"/>
      <c r="BB4372" s="12"/>
      <c r="BC4372" s="12"/>
      <c r="BD4372" s="12"/>
      <c r="BE4372" s="12"/>
      <c r="BF4372" s="12"/>
      <c r="BG4372" s="12"/>
      <c r="BH4372" s="12"/>
      <c r="BI4372" s="12"/>
      <c r="BJ4372" s="13"/>
      <c r="BK4372" s="13"/>
      <c r="BL4372" s="13"/>
      <c r="BM4372" s="13"/>
      <c r="BN4372" s="13"/>
    </row>
    <row r="4373" spans="1:66" x14ac:dyDescent="0.25">
      <c r="A4373" s="10"/>
      <c r="B4373" s="10"/>
      <c r="C4373" s="10"/>
      <c r="D4373" s="18"/>
      <c r="E4373" s="10"/>
      <c r="F4373" s="10"/>
      <c r="G4373" s="10"/>
      <c r="H4373" s="10"/>
      <c r="I4373" s="10"/>
      <c r="J4373" s="10"/>
      <c r="K4373" s="11"/>
      <c r="L4373" s="11"/>
      <c r="M4373" s="12"/>
      <c r="N4373" s="12"/>
      <c r="O4373" s="12"/>
      <c r="P4373" s="12"/>
      <c r="Q4373" s="12"/>
      <c r="R4373" s="12"/>
      <c r="S4373" s="12"/>
      <c r="T4373" s="12"/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2"/>
      <c r="AS4373" s="12"/>
      <c r="AT4373" s="12"/>
      <c r="AU4373" s="12"/>
      <c r="AV4373" s="12"/>
      <c r="AW4373" s="12"/>
      <c r="AX4373" s="12"/>
      <c r="AY4373" s="12"/>
      <c r="AZ4373" s="12"/>
      <c r="BA4373" s="12"/>
      <c r="BB4373" s="12"/>
      <c r="BC4373" s="12"/>
      <c r="BD4373" s="12"/>
      <c r="BE4373" s="12"/>
      <c r="BF4373" s="12"/>
      <c r="BG4373" s="12"/>
      <c r="BH4373" s="12"/>
      <c r="BI4373" s="12"/>
      <c r="BJ4373" s="13"/>
      <c r="BK4373" s="13"/>
      <c r="BL4373" s="13"/>
      <c r="BM4373" s="13"/>
      <c r="BN4373" s="13"/>
    </row>
    <row r="4374" spans="1:66" x14ac:dyDescent="0.25">
      <c r="A4374" s="10"/>
      <c r="B4374" s="10"/>
      <c r="C4374" s="10"/>
      <c r="D4374" s="18"/>
      <c r="E4374" s="10"/>
      <c r="F4374" s="10"/>
      <c r="G4374" s="10"/>
      <c r="H4374" s="10"/>
      <c r="I4374" s="10"/>
      <c r="J4374" s="10"/>
      <c r="K4374" s="11"/>
      <c r="L4374" s="11"/>
      <c r="M4374" s="12"/>
      <c r="N4374" s="12"/>
      <c r="O4374" s="12"/>
      <c r="P4374" s="12"/>
      <c r="Q4374" s="12"/>
      <c r="R4374" s="12"/>
      <c r="S4374" s="12"/>
      <c r="T4374" s="12"/>
      <c r="U4374" s="12"/>
      <c r="V4374" s="12"/>
      <c r="W4374" s="12"/>
      <c r="X4374" s="12"/>
      <c r="Y4374" s="12"/>
      <c r="Z4374" s="12"/>
      <c r="AA4374" s="12"/>
      <c r="AB4374" s="12"/>
      <c r="AC4374" s="12"/>
      <c r="AD4374" s="12"/>
      <c r="AE4374" s="12"/>
      <c r="AF4374" s="12"/>
      <c r="AG4374" s="12"/>
      <c r="AH4374" s="12"/>
      <c r="AI4374" s="12"/>
      <c r="AJ4374" s="12"/>
      <c r="AK4374" s="12"/>
      <c r="AL4374" s="12"/>
      <c r="AM4374" s="12"/>
      <c r="AN4374" s="12"/>
      <c r="AO4374" s="12"/>
      <c r="AP4374" s="12"/>
      <c r="AQ4374" s="12"/>
      <c r="AR4374" s="12"/>
      <c r="AS4374" s="12"/>
      <c r="AT4374" s="12"/>
      <c r="AU4374" s="12"/>
      <c r="AV4374" s="12"/>
      <c r="AW4374" s="12"/>
      <c r="AX4374" s="12"/>
      <c r="AY4374" s="12"/>
      <c r="AZ4374" s="12"/>
      <c r="BA4374" s="12"/>
      <c r="BB4374" s="12"/>
      <c r="BC4374" s="12"/>
      <c r="BD4374" s="12"/>
      <c r="BE4374" s="12"/>
      <c r="BF4374" s="12"/>
      <c r="BG4374" s="12"/>
      <c r="BH4374" s="12"/>
      <c r="BI4374" s="12"/>
      <c r="BJ4374" s="13"/>
      <c r="BK4374" s="13"/>
      <c r="BL4374" s="13"/>
      <c r="BM4374" s="13"/>
      <c r="BN4374" s="13"/>
    </row>
    <row r="4375" spans="1:66" x14ac:dyDescent="0.25">
      <c r="A4375" s="10"/>
      <c r="B4375" s="10"/>
      <c r="C4375" s="10"/>
      <c r="D4375" s="18"/>
      <c r="E4375" s="10"/>
      <c r="F4375" s="10"/>
      <c r="G4375" s="10"/>
      <c r="H4375" s="10"/>
      <c r="I4375" s="10"/>
      <c r="J4375" s="10"/>
      <c r="K4375" s="11"/>
      <c r="L4375" s="11"/>
      <c r="M4375" s="12"/>
      <c r="N4375" s="12"/>
      <c r="O4375" s="12"/>
      <c r="P4375" s="12"/>
      <c r="Q4375" s="12"/>
      <c r="R4375" s="12"/>
      <c r="S4375" s="12"/>
      <c r="T4375" s="12"/>
      <c r="U4375" s="12"/>
      <c r="V4375" s="12"/>
      <c r="W4375" s="12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2"/>
      <c r="AS4375" s="12"/>
      <c r="AT4375" s="12"/>
      <c r="AU4375" s="12"/>
      <c r="AV4375" s="12"/>
      <c r="AW4375" s="12"/>
      <c r="AX4375" s="12"/>
      <c r="AY4375" s="12"/>
      <c r="AZ4375" s="12"/>
      <c r="BA4375" s="12"/>
      <c r="BB4375" s="12"/>
      <c r="BC4375" s="12"/>
      <c r="BD4375" s="12"/>
      <c r="BE4375" s="12"/>
      <c r="BF4375" s="12"/>
      <c r="BG4375" s="12"/>
      <c r="BH4375" s="12"/>
      <c r="BI4375" s="12"/>
      <c r="BJ4375" s="13"/>
      <c r="BK4375" s="13"/>
      <c r="BL4375" s="13"/>
      <c r="BM4375" s="13"/>
      <c r="BN4375" s="13"/>
    </row>
    <row r="4376" spans="1:66" x14ac:dyDescent="0.25">
      <c r="A4376" s="10"/>
      <c r="B4376" s="10"/>
      <c r="C4376" s="10"/>
      <c r="D4376" s="18"/>
      <c r="E4376" s="10"/>
      <c r="F4376" s="10"/>
      <c r="G4376" s="10"/>
      <c r="H4376" s="10"/>
      <c r="I4376" s="10"/>
      <c r="J4376" s="10"/>
      <c r="K4376" s="11"/>
      <c r="L4376" s="11"/>
      <c r="M4376" s="12"/>
      <c r="N4376" s="12"/>
      <c r="O4376" s="12"/>
      <c r="P4376" s="12"/>
      <c r="Q4376" s="12"/>
      <c r="R4376" s="12"/>
      <c r="S4376" s="12"/>
      <c r="T4376" s="12"/>
      <c r="U4376" s="12"/>
      <c r="V4376" s="12"/>
      <c r="W4376" s="12"/>
      <c r="X4376" s="12"/>
      <c r="Y4376" s="12"/>
      <c r="Z4376" s="12"/>
      <c r="AA4376" s="12"/>
      <c r="AB4376" s="12"/>
      <c r="AC4376" s="12"/>
      <c r="AD4376" s="12"/>
      <c r="AE4376" s="12"/>
      <c r="AF4376" s="12"/>
      <c r="AG4376" s="12"/>
      <c r="AH4376" s="12"/>
      <c r="AI4376" s="12"/>
      <c r="AJ4376" s="12"/>
      <c r="AK4376" s="12"/>
      <c r="AL4376" s="12"/>
      <c r="AM4376" s="12"/>
      <c r="AN4376" s="12"/>
      <c r="AO4376" s="12"/>
      <c r="AP4376" s="12"/>
      <c r="AQ4376" s="12"/>
      <c r="AR4376" s="12"/>
      <c r="AS4376" s="12"/>
      <c r="AT4376" s="12"/>
      <c r="AU4376" s="12"/>
      <c r="AV4376" s="12"/>
      <c r="AW4376" s="12"/>
      <c r="AX4376" s="12"/>
      <c r="AY4376" s="12"/>
      <c r="AZ4376" s="12"/>
      <c r="BA4376" s="12"/>
      <c r="BB4376" s="12"/>
      <c r="BC4376" s="12"/>
      <c r="BD4376" s="12"/>
      <c r="BE4376" s="12"/>
      <c r="BF4376" s="12"/>
      <c r="BG4376" s="12"/>
      <c r="BH4376" s="12"/>
      <c r="BI4376" s="12"/>
      <c r="BJ4376" s="13"/>
      <c r="BK4376" s="13"/>
      <c r="BL4376" s="13"/>
      <c r="BM4376" s="13"/>
      <c r="BN4376" s="13"/>
    </row>
    <row r="4377" spans="1:66" x14ac:dyDescent="0.25">
      <c r="A4377" s="10"/>
      <c r="B4377" s="10"/>
      <c r="C4377" s="10"/>
      <c r="D4377" s="18"/>
      <c r="E4377" s="10"/>
      <c r="F4377" s="10"/>
      <c r="G4377" s="10"/>
      <c r="H4377" s="10"/>
      <c r="I4377" s="10"/>
      <c r="J4377" s="10"/>
      <c r="K4377" s="11"/>
      <c r="L4377" s="11"/>
      <c r="M4377" s="12"/>
      <c r="N4377" s="12"/>
      <c r="O4377" s="12"/>
      <c r="P4377" s="12"/>
      <c r="Q4377" s="12"/>
      <c r="R4377" s="12"/>
      <c r="S4377" s="12"/>
      <c r="T4377" s="12"/>
      <c r="U4377" s="12"/>
      <c r="V4377" s="12"/>
      <c r="W4377" s="12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2"/>
      <c r="AS4377" s="12"/>
      <c r="AT4377" s="12"/>
      <c r="AU4377" s="12"/>
      <c r="AV4377" s="12"/>
      <c r="AW4377" s="12"/>
      <c r="AX4377" s="12"/>
      <c r="AY4377" s="12"/>
      <c r="AZ4377" s="12"/>
      <c r="BA4377" s="12"/>
      <c r="BB4377" s="12"/>
      <c r="BC4377" s="12"/>
      <c r="BD4377" s="12"/>
      <c r="BE4377" s="12"/>
      <c r="BF4377" s="12"/>
      <c r="BG4377" s="12"/>
      <c r="BH4377" s="12"/>
      <c r="BI4377" s="12"/>
      <c r="BJ4377" s="13"/>
      <c r="BK4377" s="13"/>
      <c r="BL4377" s="13"/>
      <c r="BM4377" s="13"/>
      <c r="BN4377" s="13"/>
    </row>
    <row r="4378" spans="1:66" x14ac:dyDescent="0.25">
      <c r="A4378" s="10"/>
      <c r="B4378" s="10"/>
      <c r="C4378" s="10"/>
      <c r="D4378" s="18"/>
      <c r="E4378" s="10"/>
      <c r="F4378" s="10"/>
      <c r="G4378" s="10"/>
      <c r="H4378" s="10"/>
      <c r="I4378" s="10"/>
      <c r="J4378" s="10"/>
      <c r="K4378" s="11"/>
      <c r="L4378" s="11"/>
      <c r="M4378" s="12"/>
      <c r="N4378" s="12"/>
      <c r="O4378" s="12"/>
      <c r="P4378" s="12"/>
      <c r="Q4378" s="12"/>
      <c r="R4378" s="12"/>
      <c r="S4378" s="12"/>
      <c r="T4378" s="12"/>
      <c r="U4378" s="12"/>
      <c r="V4378" s="12"/>
      <c r="W4378" s="12"/>
      <c r="X4378" s="12"/>
      <c r="Y4378" s="12"/>
      <c r="Z4378" s="12"/>
      <c r="AA4378" s="12"/>
      <c r="AB4378" s="12"/>
      <c r="AC4378" s="12"/>
      <c r="AD4378" s="12"/>
      <c r="AE4378" s="12"/>
      <c r="AF4378" s="12"/>
      <c r="AG4378" s="12"/>
      <c r="AH4378" s="12"/>
      <c r="AI4378" s="12"/>
      <c r="AJ4378" s="12"/>
      <c r="AK4378" s="12"/>
      <c r="AL4378" s="12"/>
      <c r="AM4378" s="12"/>
      <c r="AN4378" s="12"/>
      <c r="AO4378" s="12"/>
      <c r="AP4378" s="12"/>
      <c r="AQ4378" s="12"/>
      <c r="AR4378" s="12"/>
      <c r="AS4378" s="12"/>
      <c r="AT4378" s="12"/>
      <c r="AU4378" s="12"/>
      <c r="AV4378" s="12"/>
      <c r="AW4378" s="12"/>
      <c r="AX4378" s="12"/>
      <c r="AY4378" s="12"/>
      <c r="AZ4378" s="12"/>
      <c r="BA4378" s="12"/>
      <c r="BB4378" s="12"/>
      <c r="BC4378" s="12"/>
      <c r="BD4378" s="12"/>
      <c r="BE4378" s="12"/>
      <c r="BF4378" s="12"/>
      <c r="BG4378" s="12"/>
      <c r="BH4378" s="12"/>
      <c r="BI4378" s="12"/>
      <c r="BJ4378" s="13"/>
      <c r="BK4378" s="13"/>
      <c r="BL4378" s="13"/>
      <c r="BM4378" s="13"/>
      <c r="BN4378" s="13"/>
    </row>
    <row r="4379" spans="1:66" x14ac:dyDescent="0.25">
      <c r="A4379" s="10"/>
      <c r="B4379" s="10"/>
      <c r="C4379" s="10"/>
      <c r="D4379" s="18"/>
      <c r="E4379" s="10"/>
      <c r="F4379" s="10"/>
      <c r="G4379" s="10"/>
      <c r="H4379" s="10"/>
      <c r="I4379" s="10"/>
      <c r="J4379" s="10"/>
      <c r="K4379" s="11"/>
      <c r="L4379" s="11"/>
      <c r="M4379" s="12"/>
      <c r="N4379" s="12"/>
      <c r="O4379" s="12"/>
      <c r="P4379" s="12"/>
      <c r="Q4379" s="12"/>
      <c r="R4379" s="12"/>
      <c r="S4379" s="12"/>
      <c r="T4379" s="12"/>
      <c r="U4379" s="12"/>
      <c r="V4379" s="12"/>
      <c r="W4379" s="12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2"/>
      <c r="AS4379" s="12"/>
      <c r="AT4379" s="12"/>
      <c r="AU4379" s="12"/>
      <c r="AV4379" s="12"/>
      <c r="AW4379" s="12"/>
      <c r="AX4379" s="12"/>
      <c r="AY4379" s="12"/>
      <c r="AZ4379" s="12"/>
      <c r="BA4379" s="12"/>
      <c r="BB4379" s="12"/>
      <c r="BC4379" s="12"/>
      <c r="BD4379" s="12"/>
      <c r="BE4379" s="12"/>
      <c r="BF4379" s="12"/>
      <c r="BG4379" s="12"/>
      <c r="BH4379" s="12"/>
      <c r="BI4379" s="12"/>
      <c r="BJ4379" s="13"/>
      <c r="BK4379" s="13"/>
      <c r="BL4379" s="13"/>
      <c r="BM4379" s="13"/>
      <c r="BN4379" s="13"/>
    </row>
    <row r="4380" spans="1:66" x14ac:dyDescent="0.25">
      <c r="A4380" s="10"/>
      <c r="B4380" s="10"/>
      <c r="C4380" s="10"/>
      <c r="D4380" s="18"/>
      <c r="E4380" s="10"/>
      <c r="F4380" s="10"/>
      <c r="G4380" s="10"/>
      <c r="H4380" s="10"/>
      <c r="I4380" s="10"/>
      <c r="J4380" s="10"/>
      <c r="K4380" s="11"/>
      <c r="L4380" s="11"/>
      <c r="M4380" s="12"/>
      <c r="N4380" s="12"/>
      <c r="O4380" s="12"/>
      <c r="P4380" s="12"/>
      <c r="Q4380" s="12"/>
      <c r="R4380" s="12"/>
      <c r="S4380" s="12"/>
      <c r="T4380" s="12"/>
      <c r="U4380" s="12"/>
      <c r="V4380" s="12"/>
      <c r="W4380" s="12"/>
      <c r="X4380" s="12"/>
      <c r="Y4380" s="12"/>
      <c r="Z4380" s="12"/>
      <c r="AA4380" s="12"/>
      <c r="AB4380" s="12"/>
      <c r="AC4380" s="12"/>
      <c r="AD4380" s="12"/>
      <c r="AE4380" s="12"/>
      <c r="AF4380" s="12"/>
      <c r="AG4380" s="12"/>
      <c r="AH4380" s="12"/>
      <c r="AI4380" s="12"/>
      <c r="AJ4380" s="12"/>
      <c r="AK4380" s="12"/>
      <c r="AL4380" s="12"/>
      <c r="AM4380" s="12"/>
      <c r="AN4380" s="12"/>
      <c r="AO4380" s="12"/>
      <c r="AP4380" s="12"/>
      <c r="AQ4380" s="12"/>
      <c r="AR4380" s="12"/>
      <c r="AS4380" s="12"/>
      <c r="AT4380" s="12"/>
      <c r="AU4380" s="12"/>
      <c r="AV4380" s="12"/>
      <c r="AW4380" s="12"/>
      <c r="AX4380" s="12"/>
      <c r="AY4380" s="12"/>
      <c r="AZ4380" s="12"/>
      <c r="BA4380" s="12"/>
      <c r="BB4380" s="12"/>
      <c r="BC4380" s="12"/>
      <c r="BD4380" s="12"/>
      <c r="BE4380" s="12"/>
      <c r="BF4380" s="12"/>
      <c r="BG4380" s="12"/>
      <c r="BH4380" s="12"/>
      <c r="BI4380" s="12"/>
      <c r="BJ4380" s="13"/>
      <c r="BK4380" s="13"/>
      <c r="BL4380" s="13"/>
      <c r="BM4380" s="13"/>
      <c r="BN4380" s="13"/>
    </row>
    <row r="4381" spans="1:66" x14ac:dyDescent="0.25">
      <c r="A4381" s="10"/>
      <c r="B4381" s="10"/>
      <c r="C4381" s="10"/>
      <c r="D4381" s="18"/>
      <c r="E4381" s="10"/>
      <c r="F4381" s="10"/>
      <c r="G4381" s="10"/>
      <c r="H4381" s="10"/>
      <c r="I4381" s="10"/>
      <c r="J4381" s="10"/>
      <c r="K4381" s="11"/>
      <c r="L4381" s="11"/>
      <c r="M4381" s="12"/>
      <c r="N4381" s="12"/>
      <c r="O4381" s="12"/>
      <c r="P4381" s="12"/>
      <c r="Q4381" s="12"/>
      <c r="R4381" s="12"/>
      <c r="S4381" s="12"/>
      <c r="T4381" s="12"/>
      <c r="U4381" s="12"/>
      <c r="V4381" s="12"/>
      <c r="W4381" s="12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2"/>
      <c r="AS4381" s="12"/>
      <c r="AT4381" s="12"/>
      <c r="AU4381" s="12"/>
      <c r="AV4381" s="12"/>
      <c r="AW4381" s="12"/>
      <c r="AX4381" s="12"/>
      <c r="AY4381" s="12"/>
      <c r="AZ4381" s="12"/>
      <c r="BA4381" s="12"/>
      <c r="BB4381" s="12"/>
      <c r="BC4381" s="12"/>
      <c r="BD4381" s="12"/>
      <c r="BE4381" s="12"/>
      <c r="BF4381" s="12"/>
      <c r="BG4381" s="12"/>
      <c r="BH4381" s="12"/>
      <c r="BI4381" s="12"/>
      <c r="BJ4381" s="13"/>
      <c r="BK4381" s="13"/>
      <c r="BL4381" s="13"/>
      <c r="BM4381" s="13"/>
      <c r="BN4381" s="13"/>
    </row>
    <row r="4382" spans="1:66" x14ac:dyDescent="0.25">
      <c r="A4382" s="10"/>
      <c r="B4382" s="10"/>
      <c r="C4382" s="10"/>
      <c r="D4382" s="18"/>
      <c r="E4382" s="10"/>
      <c r="F4382" s="10"/>
      <c r="G4382" s="10"/>
      <c r="H4382" s="10"/>
      <c r="I4382" s="10"/>
      <c r="J4382" s="10"/>
      <c r="K4382" s="11"/>
      <c r="L4382" s="11"/>
      <c r="M4382" s="12"/>
      <c r="N4382" s="12"/>
      <c r="O4382" s="12"/>
      <c r="P4382" s="12"/>
      <c r="Q4382" s="12"/>
      <c r="R4382" s="12"/>
      <c r="S4382" s="12"/>
      <c r="T4382" s="12"/>
      <c r="U4382" s="12"/>
      <c r="V4382" s="12"/>
      <c r="W4382" s="12"/>
      <c r="X4382" s="12"/>
      <c r="Y4382" s="12"/>
      <c r="Z4382" s="12"/>
      <c r="AA4382" s="12"/>
      <c r="AB4382" s="12"/>
      <c r="AC4382" s="12"/>
      <c r="AD4382" s="12"/>
      <c r="AE4382" s="12"/>
      <c r="AF4382" s="12"/>
      <c r="AG4382" s="12"/>
      <c r="AH4382" s="12"/>
      <c r="AI4382" s="12"/>
      <c r="AJ4382" s="12"/>
      <c r="AK4382" s="12"/>
      <c r="AL4382" s="12"/>
      <c r="AM4382" s="12"/>
      <c r="AN4382" s="12"/>
      <c r="AO4382" s="12"/>
      <c r="AP4382" s="12"/>
      <c r="AQ4382" s="12"/>
      <c r="AR4382" s="12"/>
      <c r="AS4382" s="12"/>
      <c r="AT4382" s="12"/>
      <c r="AU4382" s="12"/>
      <c r="AV4382" s="12"/>
      <c r="AW4382" s="12"/>
      <c r="AX4382" s="12"/>
      <c r="AY4382" s="12"/>
      <c r="AZ4382" s="12"/>
      <c r="BA4382" s="12"/>
      <c r="BB4382" s="12"/>
      <c r="BC4382" s="12"/>
      <c r="BD4382" s="12"/>
      <c r="BE4382" s="12"/>
      <c r="BF4382" s="12"/>
      <c r="BG4382" s="12"/>
      <c r="BH4382" s="12"/>
      <c r="BI4382" s="12"/>
      <c r="BJ4382" s="13"/>
      <c r="BK4382" s="13"/>
      <c r="BL4382" s="13"/>
      <c r="BM4382" s="13"/>
      <c r="BN4382" s="13"/>
    </row>
    <row r="4383" spans="1:66" x14ac:dyDescent="0.25">
      <c r="A4383" s="10"/>
      <c r="B4383" s="10"/>
      <c r="C4383" s="10"/>
      <c r="D4383" s="18"/>
      <c r="E4383" s="10"/>
      <c r="F4383" s="10"/>
      <c r="G4383" s="10"/>
      <c r="H4383" s="10"/>
      <c r="I4383" s="10"/>
      <c r="J4383" s="10"/>
      <c r="K4383" s="11"/>
      <c r="L4383" s="11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2"/>
      <c r="AS4383" s="12"/>
      <c r="AT4383" s="12"/>
      <c r="AU4383" s="12"/>
      <c r="AV4383" s="12"/>
      <c r="AW4383" s="12"/>
      <c r="AX4383" s="12"/>
      <c r="AY4383" s="12"/>
      <c r="AZ4383" s="12"/>
      <c r="BA4383" s="12"/>
      <c r="BB4383" s="12"/>
      <c r="BC4383" s="12"/>
      <c r="BD4383" s="12"/>
      <c r="BE4383" s="12"/>
      <c r="BF4383" s="12"/>
      <c r="BG4383" s="12"/>
      <c r="BH4383" s="12"/>
      <c r="BI4383" s="12"/>
      <c r="BJ4383" s="13"/>
      <c r="BK4383" s="13"/>
      <c r="BL4383" s="13"/>
      <c r="BM4383" s="13"/>
      <c r="BN4383" s="13"/>
    </row>
    <row r="4384" spans="1:66" x14ac:dyDescent="0.25">
      <c r="A4384" s="10"/>
      <c r="B4384" s="10"/>
      <c r="C4384" s="10"/>
      <c r="D4384" s="18"/>
      <c r="E4384" s="10"/>
      <c r="F4384" s="10"/>
      <c r="G4384" s="10"/>
      <c r="H4384" s="10"/>
      <c r="I4384" s="10"/>
      <c r="J4384" s="10"/>
      <c r="K4384" s="11"/>
      <c r="L4384" s="11"/>
      <c r="M4384" s="12"/>
      <c r="N4384" s="12"/>
      <c r="O4384" s="12"/>
      <c r="P4384" s="12"/>
      <c r="Q4384" s="12"/>
      <c r="R4384" s="12"/>
      <c r="S4384" s="12"/>
      <c r="T4384" s="12"/>
      <c r="U4384" s="12"/>
      <c r="V4384" s="12"/>
      <c r="W4384" s="12"/>
      <c r="X4384" s="12"/>
      <c r="Y4384" s="12"/>
      <c r="Z4384" s="12"/>
      <c r="AA4384" s="12"/>
      <c r="AB4384" s="12"/>
      <c r="AC4384" s="12"/>
      <c r="AD4384" s="12"/>
      <c r="AE4384" s="12"/>
      <c r="AF4384" s="12"/>
      <c r="AG4384" s="12"/>
      <c r="AH4384" s="12"/>
      <c r="AI4384" s="12"/>
      <c r="AJ4384" s="12"/>
      <c r="AK4384" s="12"/>
      <c r="AL4384" s="12"/>
      <c r="AM4384" s="12"/>
      <c r="AN4384" s="12"/>
      <c r="AO4384" s="12"/>
      <c r="AP4384" s="12"/>
      <c r="AQ4384" s="12"/>
      <c r="AR4384" s="12"/>
      <c r="AS4384" s="12"/>
      <c r="AT4384" s="12"/>
      <c r="AU4384" s="12"/>
      <c r="AV4384" s="12"/>
      <c r="AW4384" s="12"/>
      <c r="AX4384" s="12"/>
      <c r="AY4384" s="12"/>
      <c r="AZ4384" s="12"/>
      <c r="BA4384" s="12"/>
      <c r="BB4384" s="12"/>
      <c r="BC4384" s="12"/>
      <c r="BD4384" s="12"/>
      <c r="BE4384" s="12"/>
      <c r="BF4384" s="12"/>
      <c r="BG4384" s="12"/>
      <c r="BH4384" s="12"/>
      <c r="BI4384" s="12"/>
      <c r="BJ4384" s="13"/>
      <c r="BK4384" s="13"/>
      <c r="BL4384" s="13"/>
      <c r="BM4384" s="13"/>
      <c r="BN4384" s="13"/>
    </row>
    <row r="4385" spans="1:66" x14ac:dyDescent="0.25">
      <c r="A4385" s="10"/>
      <c r="B4385" s="10"/>
      <c r="C4385" s="10"/>
      <c r="D4385" s="18"/>
      <c r="E4385" s="10"/>
      <c r="F4385" s="10"/>
      <c r="G4385" s="10"/>
      <c r="H4385" s="10"/>
      <c r="I4385" s="10"/>
      <c r="J4385" s="10"/>
      <c r="K4385" s="11"/>
      <c r="L4385" s="11"/>
      <c r="M4385" s="12"/>
      <c r="N4385" s="12"/>
      <c r="O4385" s="12"/>
      <c r="P4385" s="12"/>
      <c r="Q4385" s="12"/>
      <c r="R4385" s="12"/>
      <c r="S4385" s="12"/>
      <c r="T4385" s="12"/>
      <c r="U4385" s="12"/>
      <c r="V4385" s="12"/>
      <c r="W4385" s="12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2"/>
      <c r="AS4385" s="12"/>
      <c r="AT4385" s="12"/>
      <c r="AU4385" s="12"/>
      <c r="AV4385" s="12"/>
      <c r="AW4385" s="12"/>
      <c r="AX4385" s="12"/>
      <c r="AY4385" s="12"/>
      <c r="AZ4385" s="12"/>
      <c r="BA4385" s="12"/>
      <c r="BB4385" s="12"/>
      <c r="BC4385" s="12"/>
      <c r="BD4385" s="12"/>
      <c r="BE4385" s="12"/>
      <c r="BF4385" s="12"/>
      <c r="BG4385" s="12"/>
      <c r="BH4385" s="12"/>
      <c r="BI4385" s="12"/>
      <c r="BJ4385" s="13"/>
      <c r="BK4385" s="13"/>
      <c r="BL4385" s="13"/>
      <c r="BM4385" s="13"/>
      <c r="BN4385" s="13"/>
    </row>
    <row r="4386" spans="1:66" x14ac:dyDescent="0.25">
      <c r="A4386" s="10"/>
      <c r="B4386" s="10"/>
      <c r="C4386" s="10"/>
      <c r="D4386" s="18"/>
      <c r="E4386" s="10"/>
      <c r="F4386" s="10"/>
      <c r="G4386" s="10"/>
      <c r="H4386" s="10"/>
      <c r="I4386" s="10"/>
      <c r="J4386" s="10"/>
      <c r="K4386" s="11"/>
      <c r="L4386" s="11"/>
      <c r="M4386" s="12"/>
      <c r="N4386" s="12"/>
      <c r="O4386" s="12"/>
      <c r="P4386" s="12"/>
      <c r="Q4386" s="12"/>
      <c r="R4386" s="12"/>
      <c r="S4386" s="12"/>
      <c r="T4386" s="12"/>
      <c r="U4386" s="12"/>
      <c r="V4386" s="12"/>
      <c r="W4386" s="12"/>
      <c r="X4386" s="12"/>
      <c r="Y4386" s="12"/>
      <c r="Z4386" s="12"/>
      <c r="AA4386" s="12"/>
      <c r="AB4386" s="12"/>
      <c r="AC4386" s="12"/>
      <c r="AD4386" s="12"/>
      <c r="AE4386" s="12"/>
      <c r="AF4386" s="12"/>
      <c r="AG4386" s="12"/>
      <c r="AH4386" s="12"/>
      <c r="AI4386" s="12"/>
      <c r="AJ4386" s="12"/>
      <c r="AK4386" s="12"/>
      <c r="AL4386" s="12"/>
      <c r="AM4386" s="12"/>
      <c r="AN4386" s="12"/>
      <c r="AO4386" s="12"/>
      <c r="AP4386" s="12"/>
      <c r="AQ4386" s="12"/>
      <c r="AR4386" s="12"/>
      <c r="AS4386" s="12"/>
      <c r="AT4386" s="12"/>
      <c r="AU4386" s="12"/>
      <c r="AV4386" s="12"/>
      <c r="AW4386" s="12"/>
      <c r="AX4386" s="12"/>
      <c r="AY4386" s="12"/>
      <c r="AZ4386" s="12"/>
      <c r="BA4386" s="12"/>
      <c r="BB4386" s="12"/>
      <c r="BC4386" s="12"/>
      <c r="BD4386" s="12"/>
      <c r="BE4386" s="12"/>
      <c r="BF4386" s="12"/>
      <c r="BG4386" s="12"/>
      <c r="BH4386" s="12"/>
      <c r="BI4386" s="12"/>
      <c r="BJ4386" s="13"/>
      <c r="BK4386" s="13"/>
      <c r="BL4386" s="13"/>
      <c r="BM4386" s="13"/>
      <c r="BN4386" s="13"/>
    </row>
    <row r="4387" spans="1:66" x14ac:dyDescent="0.25">
      <c r="A4387" s="10"/>
      <c r="B4387" s="10"/>
      <c r="C4387" s="10"/>
      <c r="D4387" s="18"/>
      <c r="E4387" s="10"/>
      <c r="F4387" s="10"/>
      <c r="G4387" s="10"/>
      <c r="H4387" s="10"/>
      <c r="I4387" s="10"/>
      <c r="J4387" s="10"/>
      <c r="K4387" s="11"/>
      <c r="L4387" s="11"/>
      <c r="M4387" s="12"/>
      <c r="N4387" s="12"/>
      <c r="O4387" s="12"/>
      <c r="P4387" s="12"/>
      <c r="Q4387" s="12"/>
      <c r="R4387" s="12"/>
      <c r="S4387" s="12"/>
      <c r="T4387" s="12"/>
      <c r="U4387" s="12"/>
      <c r="V4387" s="12"/>
      <c r="W4387" s="12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2"/>
      <c r="AS4387" s="12"/>
      <c r="AT4387" s="12"/>
      <c r="AU4387" s="12"/>
      <c r="AV4387" s="12"/>
      <c r="AW4387" s="12"/>
      <c r="AX4387" s="12"/>
      <c r="AY4387" s="12"/>
      <c r="AZ4387" s="12"/>
      <c r="BA4387" s="12"/>
      <c r="BB4387" s="12"/>
      <c r="BC4387" s="12"/>
      <c r="BD4387" s="12"/>
      <c r="BE4387" s="12"/>
      <c r="BF4387" s="12"/>
      <c r="BG4387" s="12"/>
      <c r="BH4387" s="12"/>
      <c r="BI4387" s="12"/>
      <c r="BJ4387" s="13"/>
      <c r="BK4387" s="13"/>
      <c r="BL4387" s="13"/>
      <c r="BM4387" s="13"/>
      <c r="BN4387" s="13"/>
    </row>
    <row r="4388" spans="1:66" x14ac:dyDescent="0.25">
      <c r="A4388" s="10"/>
      <c r="B4388" s="10"/>
      <c r="C4388" s="10"/>
      <c r="D4388" s="18"/>
      <c r="E4388" s="10"/>
      <c r="F4388" s="10"/>
      <c r="G4388" s="10"/>
      <c r="H4388" s="10"/>
      <c r="I4388" s="10"/>
      <c r="J4388" s="10"/>
      <c r="K4388" s="11"/>
      <c r="L4388" s="11"/>
      <c r="M4388" s="12"/>
      <c r="N4388" s="12"/>
      <c r="O4388" s="12"/>
      <c r="P4388" s="12"/>
      <c r="Q4388" s="12"/>
      <c r="R4388" s="12"/>
      <c r="S4388" s="12"/>
      <c r="T4388" s="12"/>
      <c r="U4388" s="12"/>
      <c r="V4388" s="12"/>
      <c r="W4388" s="12"/>
      <c r="X4388" s="12"/>
      <c r="Y4388" s="12"/>
      <c r="Z4388" s="12"/>
      <c r="AA4388" s="12"/>
      <c r="AB4388" s="12"/>
      <c r="AC4388" s="12"/>
      <c r="AD4388" s="12"/>
      <c r="AE4388" s="12"/>
      <c r="AF4388" s="12"/>
      <c r="AG4388" s="12"/>
      <c r="AH4388" s="12"/>
      <c r="AI4388" s="12"/>
      <c r="AJ4388" s="12"/>
      <c r="AK4388" s="12"/>
      <c r="AL4388" s="12"/>
      <c r="AM4388" s="12"/>
      <c r="AN4388" s="12"/>
      <c r="AO4388" s="12"/>
      <c r="AP4388" s="12"/>
      <c r="AQ4388" s="12"/>
      <c r="AR4388" s="12"/>
      <c r="AS4388" s="12"/>
      <c r="AT4388" s="12"/>
      <c r="AU4388" s="12"/>
      <c r="AV4388" s="12"/>
      <c r="AW4388" s="12"/>
      <c r="AX4388" s="12"/>
      <c r="AY4388" s="12"/>
      <c r="AZ4388" s="12"/>
      <c r="BA4388" s="12"/>
      <c r="BB4388" s="12"/>
      <c r="BC4388" s="12"/>
      <c r="BD4388" s="12"/>
      <c r="BE4388" s="12"/>
      <c r="BF4388" s="12"/>
      <c r="BG4388" s="12"/>
      <c r="BH4388" s="12"/>
      <c r="BI4388" s="12"/>
      <c r="BJ4388" s="13"/>
      <c r="BK4388" s="13"/>
      <c r="BL4388" s="13"/>
      <c r="BM4388" s="13"/>
      <c r="BN4388" s="13"/>
    </row>
    <row r="4389" spans="1:66" x14ac:dyDescent="0.25">
      <c r="A4389" s="10"/>
      <c r="B4389" s="10"/>
      <c r="C4389" s="10"/>
      <c r="D4389" s="18"/>
      <c r="E4389" s="10"/>
      <c r="F4389" s="10"/>
      <c r="G4389" s="10"/>
      <c r="H4389" s="10"/>
      <c r="I4389" s="10"/>
      <c r="J4389" s="10"/>
      <c r="K4389" s="11"/>
      <c r="L4389" s="11"/>
      <c r="M4389" s="12"/>
      <c r="N4389" s="12"/>
      <c r="O4389" s="12"/>
      <c r="P4389" s="12"/>
      <c r="Q4389" s="12"/>
      <c r="R4389" s="12"/>
      <c r="S4389" s="12"/>
      <c r="T4389" s="12"/>
      <c r="U4389" s="12"/>
      <c r="V4389" s="12"/>
      <c r="W4389" s="12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2"/>
      <c r="AS4389" s="12"/>
      <c r="AT4389" s="12"/>
      <c r="AU4389" s="12"/>
      <c r="AV4389" s="12"/>
      <c r="AW4389" s="12"/>
      <c r="AX4389" s="12"/>
      <c r="AY4389" s="12"/>
      <c r="AZ4389" s="12"/>
      <c r="BA4389" s="12"/>
      <c r="BB4389" s="12"/>
      <c r="BC4389" s="12"/>
      <c r="BD4389" s="12"/>
      <c r="BE4389" s="12"/>
      <c r="BF4389" s="12"/>
      <c r="BG4389" s="12"/>
      <c r="BH4389" s="12"/>
      <c r="BI4389" s="12"/>
      <c r="BJ4389" s="13"/>
      <c r="BK4389" s="13"/>
      <c r="BL4389" s="13"/>
      <c r="BM4389" s="13"/>
      <c r="BN4389" s="13"/>
    </row>
    <row r="4390" spans="1:66" x14ac:dyDescent="0.25">
      <c r="A4390" s="10"/>
      <c r="B4390" s="10"/>
      <c r="C4390" s="10"/>
      <c r="D4390" s="18"/>
      <c r="E4390" s="10"/>
      <c r="F4390" s="10"/>
      <c r="G4390" s="10"/>
      <c r="H4390" s="10"/>
      <c r="I4390" s="10"/>
      <c r="J4390" s="10"/>
      <c r="K4390" s="11"/>
      <c r="L4390" s="11"/>
      <c r="M4390" s="12"/>
      <c r="N4390" s="12"/>
      <c r="O4390" s="12"/>
      <c r="P4390" s="12"/>
      <c r="Q4390" s="12"/>
      <c r="R4390" s="12"/>
      <c r="S4390" s="12"/>
      <c r="T4390" s="12"/>
      <c r="U4390" s="12"/>
      <c r="V4390" s="12"/>
      <c r="W4390" s="12"/>
      <c r="X4390" s="12"/>
      <c r="Y4390" s="12"/>
      <c r="Z4390" s="12"/>
      <c r="AA4390" s="12"/>
      <c r="AB4390" s="12"/>
      <c r="AC4390" s="12"/>
      <c r="AD4390" s="12"/>
      <c r="AE4390" s="12"/>
      <c r="AF4390" s="12"/>
      <c r="AG4390" s="12"/>
      <c r="AH4390" s="12"/>
      <c r="AI4390" s="12"/>
      <c r="AJ4390" s="12"/>
      <c r="AK4390" s="12"/>
      <c r="AL4390" s="12"/>
      <c r="AM4390" s="12"/>
      <c r="AN4390" s="12"/>
      <c r="AO4390" s="12"/>
      <c r="AP4390" s="12"/>
      <c r="AQ4390" s="12"/>
      <c r="AR4390" s="12"/>
      <c r="AS4390" s="12"/>
      <c r="AT4390" s="12"/>
      <c r="AU4390" s="12"/>
      <c r="AV4390" s="12"/>
      <c r="AW4390" s="12"/>
      <c r="AX4390" s="12"/>
      <c r="AY4390" s="12"/>
      <c r="AZ4390" s="12"/>
      <c r="BA4390" s="12"/>
      <c r="BB4390" s="12"/>
      <c r="BC4390" s="12"/>
      <c r="BD4390" s="12"/>
      <c r="BE4390" s="12"/>
      <c r="BF4390" s="12"/>
      <c r="BG4390" s="12"/>
      <c r="BH4390" s="12"/>
      <c r="BI4390" s="12"/>
      <c r="BJ4390" s="13"/>
      <c r="BK4390" s="13"/>
      <c r="BL4390" s="13"/>
      <c r="BM4390" s="13"/>
      <c r="BN4390" s="13"/>
    </row>
    <row r="4391" spans="1:66" x14ac:dyDescent="0.25">
      <c r="A4391" s="10"/>
      <c r="B4391" s="10"/>
      <c r="C4391" s="10"/>
      <c r="D4391" s="18"/>
      <c r="E4391" s="10"/>
      <c r="F4391" s="10"/>
      <c r="G4391" s="10"/>
      <c r="H4391" s="10"/>
      <c r="I4391" s="10"/>
      <c r="J4391" s="10"/>
      <c r="K4391" s="11"/>
      <c r="L4391" s="11"/>
      <c r="M4391" s="12"/>
      <c r="N4391" s="12"/>
      <c r="O4391" s="12"/>
      <c r="P4391" s="12"/>
      <c r="Q4391" s="12"/>
      <c r="R4391" s="12"/>
      <c r="S4391" s="12"/>
      <c r="T4391" s="12"/>
      <c r="U4391" s="12"/>
      <c r="V4391" s="12"/>
      <c r="W4391" s="12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2"/>
      <c r="AS4391" s="12"/>
      <c r="AT4391" s="12"/>
      <c r="AU4391" s="12"/>
      <c r="AV4391" s="12"/>
      <c r="AW4391" s="12"/>
      <c r="AX4391" s="12"/>
      <c r="AY4391" s="12"/>
      <c r="AZ4391" s="12"/>
      <c r="BA4391" s="12"/>
      <c r="BB4391" s="12"/>
      <c r="BC4391" s="12"/>
      <c r="BD4391" s="12"/>
      <c r="BE4391" s="12"/>
      <c r="BF4391" s="12"/>
      <c r="BG4391" s="12"/>
      <c r="BH4391" s="12"/>
      <c r="BI4391" s="12"/>
      <c r="BJ4391" s="13"/>
      <c r="BK4391" s="13"/>
      <c r="BL4391" s="13"/>
      <c r="BM4391" s="13"/>
      <c r="BN4391" s="13"/>
    </row>
    <row r="4392" spans="1:66" x14ac:dyDescent="0.25">
      <c r="A4392" s="10"/>
      <c r="B4392" s="10"/>
      <c r="C4392" s="10"/>
      <c r="D4392" s="18"/>
      <c r="E4392" s="10"/>
      <c r="F4392" s="10"/>
      <c r="G4392" s="10"/>
      <c r="H4392" s="10"/>
      <c r="I4392" s="10"/>
      <c r="J4392" s="10"/>
      <c r="K4392" s="11"/>
      <c r="L4392" s="11"/>
      <c r="M4392" s="12"/>
      <c r="N4392" s="12"/>
      <c r="O4392" s="12"/>
      <c r="P4392" s="12"/>
      <c r="Q4392" s="12"/>
      <c r="R4392" s="12"/>
      <c r="S4392" s="12"/>
      <c r="T4392" s="12"/>
      <c r="U4392" s="12"/>
      <c r="V4392" s="12"/>
      <c r="W4392" s="12"/>
      <c r="X4392" s="12"/>
      <c r="Y4392" s="12"/>
      <c r="Z4392" s="12"/>
      <c r="AA4392" s="12"/>
      <c r="AB4392" s="12"/>
      <c r="AC4392" s="12"/>
      <c r="AD4392" s="12"/>
      <c r="AE4392" s="12"/>
      <c r="AF4392" s="12"/>
      <c r="AG4392" s="12"/>
      <c r="AH4392" s="12"/>
      <c r="AI4392" s="12"/>
      <c r="AJ4392" s="12"/>
      <c r="AK4392" s="12"/>
      <c r="AL4392" s="12"/>
      <c r="AM4392" s="12"/>
      <c r="AN4392" s="12"/>
      <c r="AO4392" s="12"/>
      <c r="AP4392" s="12"/>
      <c r="AQ4392" s="12"/>
      <c r="AR4392" s="12"/>
      <c r="AS4392" s="12"/>
      <c r="AT4392" s="12"/>
      <c r="AU4392" s="12"/>
      <c r="AV4392" s="12"/>
      <c r="AW4392" s="12"/>
      <c r="AX4392" s="12"/>
      <c r="AY4392" s="12"/>
      <c r="AZ4392" s="12"/>
      <c r="BA4392" s="12"/>
      <c r="BB4392" s="12"/>
      <c r="BC4392" s="12"/>
      <c r="BD4392" s="12"/>
      <c r="BE4392" s="12"/>
      <c r="BF4392" s="12"/>
      <c r="BG4392" s="12"/>
      <c r="BH4392" s="12"/>
      <c r="BI4392" s="12"/>
      <c r="BJ4392" s="13"/>
      <c r="BK4392" s="13"/>
      <c r="BL4392" s="13"/>
      <c r="BM4392" s="13"/>
      <c r="BN4392" s="13"/>
    </row>
    <row r="4393" spans="1:66" x14ac:dyDescent="0.25">
      <c r="A4393" s="10"/>
      <c r="B4393" s="10"/>
      <c r="C4393" s="10"/>
      <c r="D4393" s="18"/>
      <c r="E4393" s="10"/>
      <c r="F4393" s="10"/>
      <c r="G4393" s="10"/>
      <c r="H4393" s="10"/>
      <c r="I4393" s="10"/>
      <c r="J4393" s="10"/>
      <c r="K4393" s="11"/>
      <c r="L4393" s="11"/>
      <c r="M4393" s="12"/>
      <c r="N4393" s="12"/>
      <c r="O4393" s="12"/>
      <c r="P4393" s="12"/>
      <c r="Q4393" s="12"/>
      <c r="R4393" s="12"/>
      <c r="S4393" s="12"/>
      <c r="T4393" s="12"/>
      <c r="U4393" s="12"/>
      <c r="V4393" s="12"/>
      <c r="W4393" s="12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2"/>
      <c r="AS4393" s="12"/>
      <c r="AT4393" s="12"/>
      <c r="AU4393" s="12"/>
      <c r="AV4393" s="12"/>
      <c r="AW4393" s="12"/>
      <c r="AX4393" s="12"/>
      <c r="AY4393" s="12"/>
      <c r="AZ4393" s="12"/>
      <c r="BA4393" s="12"/>
      <c r="BB4393" s="12"/>
      <c r="BC4393" s="12"/>
      <c r="BD4393" s="12"/>
      <c r="BE4393" s="12"/>
      <c r="BF4393" s="12"/>
      <c r="BG4393" s="12"/>
      <c r="BH4393" s="12"/>
      <c r="BI4393" s="12"/>
      <c r="BJ4393" s="13"/>
      <c r="BK4393" s="13"/>
      <c r="BL4393" s="13"/>
      <c r="BM4393" s="13"/>
      <c r="BN4393" s="13"/>
    </row>
    <row r="4394" spans="1:66" x14ac:dyDescent="0.25">
      <c r="A4394" s="10"/>
      <c r="B4394" s="10"/>
      <c r="C4394" s="10"/>
      <c r="D4394" s="18"/>
      <c r="E4394" s="10"/>
      <c r="F4394" s="10"/>
      <c r="G4394" s="10"/>
      <c r="H4394" s="10"/>
      <c r="I4394" s="10"/>
      <c r="J4394" s="10"/>
      <c r="K4394" s="11"/>
      <c r="L4394" s="11"/>
      <c r="M4394" s="12"/>
      <c r="N4394" s="12"/>
      <c r="O4394" s="12"/>
      <c r="P4394" s="12"/>
      <c r="Q4394" s="12"/>
      <c r="R4394" s="12"/>
      <c r="S4394" s="12"/>
      <c r="T4394" s="12"/>
      <c r="U4394" s="12"/>
      <c r="V4394" s="12"/>
      <c r="W4394" s="12"/>
      <c r="X4394" s="12"/>
      <c r="Y4394" s="12"/>
      <c r="Z4394" s="12"/>
      <c r="AA4394" s="12"/>
      <c r="AB4394" s="12"/>
      <c r="AC4394" s="12"/>
      <c r="AD4394" s="12"/>
      <c r="AE4394" s="12"/>
      <c r="AF4394" s="12"/>
      <c r="AG4394" s="12"/>
      <c r="AH4394" s="12"/>
      <c r="AI4394" s="12"/>
      <c r="AJ4394" s="12"/>
      <c r="AK4394" s="12"/>
      <c r="AL4394" s="12"/>
      <c r="AM4394" s="12"/>
      <c r="AN4394" s="12"/>
      <c r="AO4394" s="12"/>
      <c r="AP4394" s="12"/>
      <c r="AQ4394" s="12"/>
      <c r="AR4394" s="12"/>
      <c r="AS4394" s="12"/>
      <c r="AT4394" s="12"/>
      <c r="AU4394" s="12"/>
      <c r="AV4394" s="12"/>
      <c r="AW4394" s="12"/>
      <c r="AX4394" s="12"/>
      <c r="AY4394" s="12"/>
      <c r="AZ4394" s="12"/>
      <c r="BA4394" s="12"/>
      <c r="BB4394" s="12"/>
      <c r="BC4394" s="12"/>
      <c r="BD4394" s="12"/>
      <c r="BE4394" s="12"/>
      <c r="BF4394" s="12"/>
      <c r="BG4394" s="12"/>
      <c r="BH4394" s="12"/>
      <c r="BI4394" s="12"/>
      <c r="BJ4394" s="13"/>
      <c r="BK4394" s="13"/>
      <c r="BL4394" s="13"/>
      <c r="BM4394" s="13"/>
      <c r="BN4394" s="13"/>
    </row>
    <row r="4395" spans="1:66" x14ac:dyDescent="0.25">
      <c r="A4395" s="10"/>
      <c r="B4395" s="10"/>
      <c r="C4395" s="10"/>
      <c r="D4395" s="18"/>
      <c r="E4395" s="10"/>
      <c r="F4395" s="10"/>
      <c r="G4395" s="10"/>
      <c r="H4395" s="10"/>
      <c r="I4395" s="10"/>
      <c r="J4395" s="10"/>
      <c r="K4395" s="11"/>
      <c r="L4395" s="11"/>
      <c r="M4395" s="12"/>
      <c r="N4395" s="12"/>
      <c r="O4395" s="12"/>
      <c r="P4395" s="12"/>
      <c r="Q4395" s="12"/>
      <c r="R4395" s="12"/>
      <c r="S4395" s="12"/>
      <c r="T4395" s="12"/>
      <c r="U4395" s="12"/>
      <c r="V4395" s="12"/>
      <c r="W4395" s="12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2"/>
      <c r="AS4395" s="12"/>
      <c r="AT4395" s="12"/>
      <c r="AU4395" s="12"/>
      <c r="AV4395" s="12"/>
      <c r="AW4395" s="12"/>
      <c r="AX4395" s="12"/>
      <c r="AY4395" s="12"/>
      <c r="AZ4395" s="12"/>
      <c r="BA4395" s="12"/>
      <c r="BB4395" s="12"/>
      <c r="BC4395" s="12"/>
      <c r="BD4395" s="12"/>
      <c r="BE4395" s="12"/>
      <c r="BF4395" s="12"/>
      <c r="BG4395" s="12"/>
      <c r="BH4395" s="12"/>
      <c r="BI4395" s="12"/>
      <c r="BJ4395" s="13"/>
      <c r="BK4395" s="13"/>
      <c r="BL4395" s="13"/>
      <c r="BM4395" s="13"/>
      <c r="BN4395" s="13"/>
    </row>
    <row r="4396" spans="1:66" x14ac:dyDescent="0.25">
      <c r="A4396" s="10"/>
      <c r="B4396" s="10"/>
      <c r="C4396" s="10"/>
      <c r="D4396" s="18"/>
      <c r="E4396" s="10"/>
      <c r="F4396" s="10"/>
      <c r="G4396" s="10"/>
      <c r="H4396" s="10"/>
      <c r="I4396" s="10"/>
      <c r="J4396" s="10"/>
      <c r="K4396" s="11"/>
      <c r="L4396" s="11"/>
      <c r="M4396" s="12"/>
      <c r="N4396" s="12"/>
      <c r="O4396" s="12"/>
      <c r="P4396" s="12"/>
      <c r="Q4396" s="12"/>
      <c r="R4396" s="12"/>
      <c r="S4396" s="12"/>
      <c r="T4396" s="12"/>
      <c r="U4396" s="12"/>
      <c r="V4396" s="12"/>
      <c r="W4396" s="12"/>
      <c r="X4396" s="12"/>
      <c r="Y4396" s="12"/>
      <c r="Z4396" s="12"/>
      <c r="AA4396" s="12"/>
      <c r="AB4396" s="12"/>
      <c r="AC4396" s="12"/>
      <c r="AD4396" s="12"/>
      <c r="AE4396" s="12"/>
      <c r="AF4396" s="12"/>
      <c r="AG4396" s="12"/>
      <c r="AH4396" s="12"/>
      <c r="AI4396" s="12"/>
      <c r="AJ4396" s="12"/>
      <c r="AK4396" s="12"/>
      <c r="AL4396" s="12"/>
      <c r="AM4396" s="12"/>
      <c r="AN4396" s="12"/>
      <c r="AO4396" s="12"/>
      <c r="AP4396" s="12"/>
      <c r="AQ4396" s="12"/>
      <c r="AR4396" s="12"/>
      <c r="AS4396" s="12"/>
      <c r="AT4396" s="12"/>
      <c r="AU4396" s="12"/>
      <c r="AV4396" s="12"/>
      <c r="AW4396" s="12"/>
      <c r="AX4396" s="12"/>
      <c r="AY4396" s="12"/>
      <c r="AZ4396" s="12"/>
      <c r="BA4396" s="12"/>
      <c r="BB4396" s="12"/>
      <c r="BC4396" s="12"/>
      <c r="BD4396" s="12"/>
      <c r="BE4396" s="12"/>
      <c r="BF4396" s="12"/>
      <c r="BG4396" s="12"/>
      <c r="BH4396" s="12"/>
      <c r="BI4396" s="12"/>
      <c r="BJ4396" s="13"/>
      <c r="BK4396" s="13"/>
      <c r="BL4396" s="13"/>
      <c r="BM4396" s="13"/>
      <c r="BN4396" s="13"/>
    </row>
    <row r="4397" spans="1:66" x14ac:dyDescent="0.25">
      <c r="A4397" s="10"/>
      <c r="B4397" s="10"/>
      <c r="C4397" s="10"/>
      <c r="D4397" s="18"/>
      <c r="E4397" s="10"/>
      <c r="F4397" s="10"/>
      <c r="G4397" s="10"/>
      <c r="H4397" s="10"/>
      <c r="I4397" s="10"/>
      <c r="J4397" s="10"/>
      <c r="K4397" s="11"/>
      <c r="L4397" s="11"/>
      <c r="M4397" s="12"/>
      <c r="N4397" s="12"/>
      <c r="O4397" s="12"/>
      <c r="P4397" s="12"/>
      <c r="Q4397" s="12"/>
      <c r="R4397" s="12"/>
      <c r="S4397" s="12"/>
      <c r="T4397" s="12"/>
      <c r="U4397" s="12"/>
      <c r="V4397" s="12"/>
      <c r="W4397" s="12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2"/>
      <c r="AS4397" s="12"/>
      <c r="AT4397" s="12"/>
      <c r="AU4397" s="12"/>
      <c r="AV4397" s="12"/>
      <c r="AW4397" s="12"/>
      <c r="AX4397" s="12"/>
      <c r="AY4397" s="12"/>
      <c r="AZ4397" s="12"/>
      <c r="BA4397" s="12"/>
      <c r="BB4397" s="12"/>
      <c r="BC4397" s="12"/>
      <c r="BD4397" s="12"/>
      <c r="BE4397" s="12"/>
      <c r="BF4397" s="12"/>
      <c r="BG4397" s="12"/>
      <c r="BH4397" s="12"/>
      <c r="BI4397" s="12"/>
      <c r="BJ4397" s="13"/>
      <c r="BK4397" s="13"/>
      <c r="BL4397" s="13"/>
      <c r="BM4397" s="13"/>
      <c r="BN4397" s="13"/>
    </row>
    <row r="4398" spans="1:66" x14ac:dyDescent="0.25">
      <c r="A4398" s="10"/>
      <c r="B4398" s="10"/>
      <c r="C4398" s="10"/>
      <c r="D4398" s="18"/>
      <c r="E4398" s="10"/>
      <c r="F4398" s="10"/>
      <c r="G4398" s="10"/>
      <c r="H4398" s="10"/>
      <c r="I4398" s="10"/>
      <c r="J4398" s="10"/>
      <c r="K4398" s="11"/>
      <c r="L4398" s="11"/>
      <c r="M4398" s="12"/>
      <c r="N4398" s="12"/>
      <c r="O4398" s="12"/>
      <c r="P4398" s="12"/>
      <c r="Q4398" s="12"/>
      <c r="R4398" s="12"/>
      <c r="S4398" s="12"/>
      <c r="T4398" s="12"/>
      <c r="U4398" s="12"/>
      <c r="V4398" s="12"/>
      <c r="W4398" s="12"/>
      <c r="X4398" s="12"/>
      <c r="Y4398" s="12"/>
      <c r="Z4398" s="12"/>
      <c r="AA4398" s="12"/>
      <c r="AB4398" s="12"/>
      <c r="AC4398" s="12"/>
      <c r="AD4398" s="12"/>
      <c r="AE4398" s="12"/>
      <c r="AF4398" s="12"/>
      <c r="AG4398" s="12"/>
      <c r="AH4398" s="12"/>
      <c r="AI4398" s="12"/>
      <c r="AJ4398" s="12"/>
      <c r="AK4398" s="12"/>
      <c r="AL4398" s="12"/>
      <c r="AM4398" s="12"/>
      <c r="AN4398" s="12"/>
      <c r="AO4398" s="12"/>
      <c r="AP4398" s="12"/>
      <c r="AQ4398" s="12"/>
      <c r="AR4398" s="12"/>
      <c r="AS4398" s="12"/>
      <c r="AT4398" s="12"/>
      <c r="AU4398" s="12"/>
      <c r="AV4398" s="12"/>
      <c r="AW4398" s="12"/>
      <c r="AX4398" s="12"/>
      <c r="AY4398" s="12"/>
      <c r="AZ4398" s="12"/>
      <c r="BA4398" s="12"/>
      <c r="BB4398" s="12"/>
      <c r="BC4398" s="12"/>
      <c r="BD4398" s="12"/>
      <c r="BE4398" s="12"/>
      <c r="BF4398" s="12"/>
      <c r="BG4398" s="12"/>
      <c r="BH4398" s="12"/>
      <c r="BI4398" s="12"/>
      <c r="BJ4398" s="13"/>
      <c r="BK4398" s="13"/>
      <c r="BL4398" s="13"/>
      <c r="BM4398" s="13"/>
      <c r="BN4398" s="13"/>
    </row>
    <row r="4399" spans="1:66" x14ac:dyDescent="0.25">
      <c r="A4399" s="10"/>
      <c r="B4399" s="10"/>
      <c r="C4399" s="10"/>
      <c r="D4399" s="18"/>
      <c r="E4399" s="10"/>
      <c r="F4399" s="10"/>
      <c r="G4399" s="10"/>
      <c r="H4399" s="10"/>
      <c r="I4399" s="10"/>
      <c r="J4399" s="10"/>
      <c r="K4399" s="11"/>
      <c r="L4399" s="11"/>
      <c r="M4399" s="12"/>
      <c r="N4399" s="12"/>
      <c r="O4399" s="12"/>
      <c r="P4399" s="12"/>
      <c r="Q4399" s="12"/>
      <c r="R4399" s="12"/>
      <c r="S4399" s="12"/>
      <c r="T4399" s="12"/>
      <c r="U4399" s="12"/>
      <c r="V4399" s="12"/>
      <c r="W4399" s="12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2"/>
      <c r="AS4399" s="12"/>
      <c r="AT4399" s="12"/>
      <c r="AU4399" s="12"/>
      <c r="AV4399" s="12"/>
      <c r="AW4399" s="12"/>
      <c r="AX4399" s="12"/>
      <c r="AY4399" s="12"/>
      <c r="AZ4399" s="12"/>
      <c r="BA4399" s="12"/>
      <c r="BB4399" s="12"/>
      <c r="BC4399" s="12"/>
      <c r="BD4399" s="12"/>
      <c r="BE4399" s="12"/>
      <c r="BF4399" s="12"/>
      <c r="BG4399" s="12"/>
      <c r="BH4399" s="12"/>
      <c r="BI4399" s="12"/>
      <c r="BJ4399" s="13"/>
      <c r="BK4399" s="13"/>
      <c r="BL4399" s="13"/>
      <c r="BM4399" s="13"/>
      <c r="BN4399" s="13"/>
    </row>
    <row r="4400" spans="1:66" x14ac:dyDescent="0.25">
      <c r="A4400" s="10"/>
      <c r="B4400" s="10"/>
      <c r="C4400" s="10"/>
      <c r="D4400" s="18"/>
      <c r="E4400" s="10"/>
      <c r="F4400" s="10"/>
      <c r="G4400" s="10"/>
      <c r="H4400" s="10"/>
      <c r="I4400" s="10"/>
      <c r="J4400" s="10"/>
      <c r="K4400" s="11"/>
      <c r="L4400" s="11"/>
      <c r="M4400" s="12"/>
      <c r="N4400" s="12"/>
      <c r="O4400" s="12"/>
      <c r="P4400" s="12"/>
      <c r="Q4400" s="12"/>
      <c r="R4400" s="12"/>
      <c r="S4400" s="12"/>
      <c r="T4400" s="12"/>
      <c r="U4400" s="12"/>
      <c r="V4400" s="12"/>
      <c r="W4400" s="12"/>
      <c r="X4400" s="12"/>
      <c r="Y4400" s="12"/>
      <c r="Z4400" s="12"/>
      <c r="AA4400" s="12"/>
      <c r="AB4400" s="12"/>
      <c r="AC4400" s="12"/>
      <c r="AD4400" s="12"/>
      <c r="AE4400" s="12"/>
      <c r="AF4400" s="12"/>
      <c r="AG4400" s="12"/>
      <c r="AH4400" s="12"/>
      <c r="AI4400" s="12"/>
      <c r="AJ4400" s="12"/>
      <c r="AK4400" s="12"/>
      <c r="AL4400" s="12"/>
      <c r="AM4400" s="12"/>
      <c r="AN4400" s="12"/>
      <c r="AO4400" s="12"/>
      <c r="AP4400" s="12"/>
      <c r="AQ4400" s="12"/>
      <c r="AR4400" s="12"/>
      <c r="AS4400" s="12"/>
      <c r="AT4400" s="12"/>
      <c r="AU4400" s="12"/>
      <c r="AV4400" s="12"/>
      <c r="AW4400" s="12"/>
      <c r="AX4400" s="12"/>
      <c r="AY4400" s="12"/>
      <c r="AZ4400" s="12"/>
      <c r="BA4400" s="12"/>
      <c r="BB4400" s="12"/>
      <c r="BC4400" s="12"/>
      <c r="BD4400" s="12"/>
      <c r="BE4400" s="12"/>
      <c r="BF4400" s="12"/>
      <c r="BG4400" s="12"/>
      <c r="BH4400" s="12"/>
      <c r="BI4400" s="12"/>
      <c r="BJ4400" s="13"/>
      <c r="BK4400" s="13"/>
      <c r="BL4400" s="13"/>
      <c r="BM4400" s="13"/>
      <c r="BN4400" s="13"/>
    </row>
    <row r="4401" spans="1:66" x14ac:dyDescent="0.25">
      <c r="A4401" s="10"/>
      <c r="B4401" s="10"/>
      <c r="C4401" s="10"/>
      <c r="D4401" s="18"/>
      <c r="E4401" s="10"/>
      <c r="F4401" s="10"/>
      <c r="G4401" s="10"/>
      <c r="H4401" s="10"/>
      <c r="I4401" s="10"/>
      <c r="J4401" s="10"/>
      <c r="K4401" s="11"/>
      <c r="L4401" s="11"/>
      <c r="M4401" s="12"/>
      <c r="N4401" s="12"/>
      <c r="O4401" s="12"/>
      <c r="P4401" s="12"/>
      <c r="Q4401" s="12"/>
      <c r="R4401" s="12"/>
      <c r="S4401" s="12"/>
      <c r="T4401" s="12"/>
      <c r="U4401" s="12"/>
      <c r="V4401" s="12"/>
      <c r="W4401" s="12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2"/>
      <c r="AS4401" s="12"/>
      <c r="AT4401" s="12"/>
      <c r="AU4401" s="12"/>
      <c r="AV4401" s="12"/>
      <c r="AW4401" s="12"/>
      <c r="AX4401" s="12"/>
      <c r="AY4401" s="12"/>
      <c r="AZ4401" s="12"/>
      <c r="BA4401" s="12"/>
      <c r="BB4401" s="12"/>
      <c r="BC4401" s="12"/>
      <c r="BD4401" s="12"/>
      <c r="BE4401" s="12"/>
      <c r="BF4401" s="12"/>
      <c r="BG4401" s="12"/>
      <c r="BH4401" s="12"/>
      <c r="BI4401" s="12"/>
      <c r="BJ4401" s="13"/>
      <c r="BK4401" s="13"/>
      <c r="BL4401" s="13"/>
      <c r="BM4401" s="13"/>
      <c r="BN4401" s="13"/>
    </row>
    <row r="4402" spans="1:66" x14ac:dyDescent="0.25">
      <c r="A4402" s="10"/>
      <c r="B4402" s="10"/>
      <c r="C4402" s="10"/>
      <c r="D4402" s="18"/>
      <c r="E4402" s="10"/>
      <c r="F4402" s="10"/>
      <c r="G4402" s="10"/>
      <c r="H4402" s="10"/>
      <c r="I4402" s="10"/>
      <c r="J4402" s="10"/>
      <c r="K4402" s="11"/>
      <c r="L4402" s="11"/>
      <c r="M4402" s="12"/>
      <c r="N4402" s="12"/>
      <c r="O4402" s="12"/>
      <c r="P4402" s="12"/>
      <c r="Q4402" s="12"/>
      <c r="R4402" s="12"/>
      <c r="S4402" s="12"/>
      <c r="T4402" s="12"/>
      <c r="U4402" s="12"/>
      <c r="V4402" s="12"/>
      <c r="W4402" s="12"/>
      <c r="X4402" s="12"/>
      <c r="Y4402" s="12"/>
      <c r="Z4402" s="12"/>
      <c r="AA4402" s="12"/>
      <c r="AB4402" s="12"/>
      <c r="AC4402" s="12"/>
      <c r="AD4402" s="12"/>
      <c r="AE4402" s="12"/>
      <c r="AF4402" s="12"/>
      <c r="AG4402" s="12"/>
      <c r="AH4402" s="12"/>
      <c r="AI4402" s="12"/>
      <c r="AJ4402" s="12"/>
      <c r="AK4402" s="12"/>
      <c r="AL4402" s="12"/>
      <c r="AM4402" s="12"/>
      <c r="AN4402" s="12"/>
      <c r="AO4402" s="12"/>
      <c r="AP4402" s="12"/>
      <c r="AQ4402" s="12"/>
      <c r="AR4402" s="12"/>
      <c r="AS4402" s="12"/>
      <c r="AT4402" s="12"/>
      <c r="AU4402" s="12"/>
      <c r="AV4402" s="12"/>
      <c r="AW4402" s="12"/>
      <c r="AX4402" s="12"/>
      <c r="AY4402" s="12"/>
      <c r="AZ4402" s="12"/>
      <c r="BA4402" s="12"/>
      <c r="BB4402" s="12"/>
      <c r="BC4402" s="12"/>
      <c r="BD4402" s="12"/>
      <c r="BE4402" s="12"/>
      <c r="BF4402" s="12"/>
      <c r="BG4402" s="12"/>
      <c r="BH4402" s="12"/>
      <c r="BI4402" s="12"/>
      <c r="BJ4402" s="13"/>
      <c r="BK4402" s="13"/>
      <c r="BL4402" s="13"/>
      <c r="BM4402" s="13"/>
      <c r="BN4402" s="13"/>
    </row>
    <row r="4403" spans="1:66" x14ac:dyDescent="0.25">
      <c r="A4403" s="10"/>
      <c r="B4403" s="10"/>
      <c r="C4403" s="10"/>
      <c r="D4403" s="18"/>
      <c r="E4403" s="10"/>
      <c r="F4403" s="10"/>
      <c r="G4403" s="10"/>
      <c r="H4403" s="10"/>
      <c r="I4403" s="10"/>
      <c r="J4403" s="10"/>
      <c r="K4403" s="11"/>
      <c r="L4403" s="11"/>
      <c r="M4403" s="12"/>
      <c r="N4403" s="12"/>
      <c r="O4403" s="12"/>
      <c r="P4403" s="12"/>
      <c r="Q4403" s="12"/>
      <c r="R4403" s="12"/>
      <c r="S4403" s="12"/>
      <c r="T4403" s="12"/>
      <c r="U4403" s="12"/>
      <c r="V4403" s="12"/>
      <c r="W4403" s="12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2"/>
      <c r="AS4403" s="12"/>
      <c r="AT4403" s="12"/>
      <c r="AU4403" s="12"/>
      <c r="AV4403" s="12"/>
      <c r="AW4403" s="12"/>
      <c r="AX4403" s="12"/>
      <c r="AY4403" s="12"/>
      <c r="AZ4403" s="12"/>
      <c r="BA4403" s="12"/>
      <c r="BB4403" s="12"/>
      <c r="BC4403" s="12"/>
      <c r="BD4403" s="12"/>
      <c r="BE4403" s="12"/>
      <c r="BF4403" s="12"/>
      <c r="BG4403" s="12"/>
      <c r="BH4403" s="12"/>
      <c r="BI4403" s="12"/>
      <c r="BJ4403" s="13"/>
      <c r="BK4403" s="13"/>
      <c r="BL4403" s="13"/>
      <c r="BM4403" s="13"/>
      <c r="BN4403" s="13"/>
    </row>
    <row r="4404" spans="1:66" x14ac:dyDescent="0.25">
      <c r="A4404" s="10"/>
      <c r="B4404" s="10"/>
      <c r="C4404" s="10"/>
      <c r="D4404" s="18"/>
      <c r="E4404" s="10"/>
      <c r="F4404" s="10"/>
      <c r="G4404" s="10"/>
      <c r="H4404" s="10"/>
      <c r="I4404" s="10"/>
      <c r="J4404" s="10"/>
      <c r="K4404" s="11"/>
      <c r="L4404" s="11"/>
      <c r="M4404" s="12"/>
      <c r="N4404" s="12"/>
      <c r="O4404" s="12"/>
      <c r="P4404" s="12"/>
      <c r="Q4404" s="12"/>
      <c r="R4404" s="12"/>
      <c r="S4404" s="12"/>
      <c r="T4404" s="12"/>
      <c r="U4404" s="12"/>
      <c r="V4404" s="12"/>
      <c r="W4404" s="12"/>
      <c r="X4404" s="12"/>
      <c r="Y4404" s="12"/>
      <c r="Z4404" s="12"/>
      <c r="AA4404" s="12"/>
      <c r="AB4404" s="12"/>
      <c r="AC4404" s="12"/>
      <c r="AD4404" s="12"/>
      <c r="AE4404" s="12"/>
      <c r="AF4404" s="12"/>
      <c r="AG4404" s="12"/>
      <c r="AH4404" s="12"/>
      <c r="AI4404" s="12"/>
      <c r="AJ4404" s="12"/>
      <c r="AK4404" s="12"/>
      <c r="AL4404" s="12"/>
      <c r="AM4404" s="12"/>
      <c r="AN4404" s="12"/>
      <c r="AO4404" s="12"/>
      <c r="AP4404" s="12"/>
      <c r="AQ4404" s="12"/>
      <c r="AR4404" s="12"/>
      <c r="AS4404" s="12"/>
      <c r="AT4404" s="12"/>
      <c r="AU4404" s="12"/>
      <c r="AV4404" s="12"/>
      <c r="AW4404" s="12"/>
      <c r="AX4404" s="12"/>
      <c r="AY4404" s="12"/>
      <c r="AZ4404" s="12"/>
      <c r="BA4404" s="12"/>
      <c r="BB4404" s="12"/>
      <c r="BC4404" s="12"/>
      <c r="BD4404" s="12"/>
      <c r="BE4404" s="12"/>
      <c r="BF4404" s="12"/>
      <c r="BG4404" s="12"/>
      <c r="BH4404" s="12"/>
      <c r="BI4404" s="12"/>
      <c r="BJ4404" s="13"/>
      <c r="BK4404" s="13"/>
      <c r="BL4404" s="13"/>
      <c r="BM4404" s="13"/>
      <c r="BN4404" s="13"/>
    </row>
    <row r="4405" spans="1:66" x14ac:dyDescent="0.25">
      <c r="A4405" s="10"/>
      <c r="B4405" s="10"/>
      <c r="C4405" s="10"/>
      <c r="D4405" s="18"/>
      <c r="E4405" s="10"/>
      <c r="F4405" s="10"/>
      <c r="G4405" s="10"/>
      <c r="H4405" s="10"/>
      <c r="I4405" s="10"/>
      <c r="J4405" s="10"/>
      <c r="K4405" s="11"/>
      <c r="L4405" s="11"/>
      <c r="M4405" s="12"/>
      <c r="N4405" s="12"/>
      <c r="O4405" s="12"/>
      <c r="P4405" s="12"/>
      <c r="Q4405" s="12"/>
      <c r="R4405" s="12"/>
      <c r="S4405" s="12"/>
      <c r="T4405" s="12"/>
      <c r="U4405" s="12"/>
      <c r="V4405" s="12"/>
      <c r="W4405" s="12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2"/>
      <c r="AS4405" s="12"/>
      <c r="AT4405" s="12"/>
      <c r="AU4405" s="12"/>
      <c r="AV4405" s="12"/>
      <c r="AW4405" s="12"/>
      <c r="AX4405" s="12"/>
      <c r="AY4405" s="12"/>
      <c r="AZ4405" s="12"/>
      <c r="BA4405" s="12"/>
      <c r="BB4405" s="12"/>
      <c r="BC4405" s="12"/>
      <c r="BD4405" s="12"/>
      <c r="BE4405" s="12"/>
      <c r="BF4405" s="12"/>
      <c r="BG4405" s="12"/>
      <c r="BH4405" s="12"/>
      <c r="BI4405" s="12"/>
      <c r="BJ4405" s="13"/>
      <c r="BK4405" s="13"/>
      <c r="BL4405" s="13"/>
      <c r="BM4405" s="13"/>
      <c r="BN4405" s="13"/>
    </row>
    <row r="4406" spans="1:66" x14ac:dyDescent="0.25">
      <c r="A4406" s="10"/>
      <c r="B4406" s="10"/>
      <c r="C4406" s="10"/>
      <c r="D4406" s="18"/>
      <c r="E4406" s="10"/>
      <c r="F4406" s="10"/>
      <c r="G4406" s="10"/>
      <c r="H4406" s="10"/>
      <c r="I4406" s="10"/>
      <c r="J4406" s="10"/>
      <c r="K4406" s="11"/>
      <c r="L4406" s="11"/>
      <c r="M4406" s="12"/>
      <c r="N4406" s="12"/>
      <c r="O4406" s="12"/>
      <c r="P4406" s="12"/>
      <c r="Q4406" s="12"/>
      <c r="R4406" s="12"/>
      <c r="S4406" s="12"/>
      <c r="T4406" s="12"/>
      <c r="U4406" s="12"/>
      <c r="V4406" s="12"/>
      <c r="W4406" s="12"/>
      <c r="X4406" s="12"/>
      <c r="Y4406" s="12"/>
      <c r="Z4406" s="12"/>
      <c r="AA4406" s="12"/>
      <c r="AB4406" s="12"/>
      <c r="AC4406" s="12"/>
      <c r="AD4406" s="12"/>
      <c r="AE4406" s="12"/>
      <c r="AF4406" s="12"/>
      <c r="AG4406" s="12"/>
      <c r="AH4406" s="12"/>
      <c r="AI4406" s="12"/>
      <c r="AJ4406" s="12"/>
      <c r="AK4406" s="12"/>
      <c r="AL4406" s="12"/>
      <c r="AM4406" s="12"/>
      <c r="AN4406" s="12"/>
      <c r="AO4406" s="12"/>
      <c r="AP4406" s="12"/>
      <c r="AQ4406" s="12"/>
      <c r="AR4406" s="12"/>
      <c r="AS4406" s="12"/>
      <c r="AT4406" s="12"/>
      <c r="AU4406" s="12"/>
      <c r="AV4406" s="12"/>
      <c r="AW4406" s="12"/>
      <c r="AX4406" s="12"/>
      <c r="AY4406" s="12"/>
      <c r="AZ4406" s="12"/>
      <c r="BA4406" s="12"/>
      <c r="BB4406" s="12"/>
      <c r="BC4406" s="12"/>
      <c r="BD4406" s="12"/>
      <c r="BE4406" s="12"/>
      <c r="BF4406" s="12"/>
      <c r="BG4406" s="12"/>
      <c r="BH4406" s="12"/>
      <c r="BI4406" s="12"/>
      <c r="BJ4406" s="13"/>
      <c r="BK4406" s="13"/>
      <c r="BL4406" s="13"/>
      <c r="BM4406" s="13"/>
      <c r="BN4406" s="13"/>
    </row>
    <row r="4407" spans="1:66" x14ac:dyDescent="0.25">
      <c r="A4407" s="10"/>
      <c r="B4407" s="10"/>
      <c r="C4407" s="10"/>
      <c r="D4407" s="18"/>
      <c r="E4407" s="10"/>
      <c r="F4407" s="10"/>
      <c r="G4407" s="10"/>
      <c r="H4407" s="10"/>
      <c r="I4407" s="10"/>
      <c r="J4407" s="10"/>
      <c r="K4407" s="11"/>
      <c r="L4407" s="11"/>
      <c r="M4407" s="12"/>
      <c r="N4407" s="12"/>
      <c r="O4407" s="12"/>
      <c r="P4407" s="12"/>
      <c r="Q4407" s="12"/>
      <c r="R4407" s="12"/>
      <c r="S4407" s="12"/>
      <c r="T4407" s="12"/>
      <c r="U4407" s="12"/>
      <c r="V4407" s="12"/>
      <c r="W4407" s="12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2"/>
      <c r="AS4407" s="12"/>
      <c r="AT4407" s="12"/>
      <c r="AU4407" s="12"/>
      <c r="AV4407" s="12"/>
      <c r="AW4407" s="12"/>
      <c r="AX4407" s="12"/>
      <c r="AY4407" s="12"/>
      <c r="AZ4407" s="12"/>
      <c r="BA4407" s="12"/>
      <c r="BB4407" s="12"/>
      <c r="BC4407" s="12"/>
      <c r="BD4407" s="12"/>
      <c r="BE4407" s="12"/>
      <c r="BF4407" s="12"/>
      <c r="BG4407" s="12"/>
      <c r="BH4407" s="12"/>
      <c r="BI4407" s="12"/>
      <c r="BJ4407" s="13"/>
      <c r="BK4407" s="13"/>
      <c r="BL4407" s="13"/>
      <c r="BM4407" s="13"/>
      <c r="BN4407" s="13"/>
    </row>
    <row r="4408" spans="1:66" x14ac:dyDescent="0.25">
      <c r="A4408" s="10"/>
      <c r="B4408" s="10"/>
      <c r="C4408" s="10"/>
      <c r="D4408" s="18"/>
      <c r="E4408" s="10"/>
      <c r="F4408" s="10"/>
      <c r="G4408" s="10"/>
      <c r="H4408" s="10"/>
      <c r="I4408" s="10"/>
      <c r="J4408" s="10"/>
      <c r="K4408" s="11"/>
      <c r="L4408" s="11"/>
      <c r="M4408" s="12"/>
      <c r="N4408" s="12"/>
      <c r="O4408" s="12"/>
      <c r="P4408" s="12"/>
      <c r="Q4408" s="12"/>
      <c r="R4408" s="12"/>
      <c r="S4408" s="12"/>
      <c r="T4408" s="12"/>
      <c r="U4408" s="12"/>
      <c r="V4408" s="12"/>
      <c r="W4408" s="12"/>
      <c r="X4408" s="12"/>
      <c r="Y4408" s="12"/>
      <c r="Z4408" s="12"/>
      <c r="AA4408" s="12"/>
      <c r="AB4408" s="12"/>
      <c r="AC4408" s="12"/>
      <c r="AD4408" s="12"/>
      <c r="AE4408" s="12"/>
      <c r="AF4408" s="12"/>
      <c r="AG4408" s="12"/>
      <c r="AH4408" s="12"/>
      <c r="AI4408" s="12"/>
      <c r="AJ4408" s="12"/>
      <c r="AK4408" s="12"/>
      <c r="AL4408" s="12"/>
      <c r="AM4408" s="12"/>
      <c r="AN4408" s="12"/>
      <c r="AO4408" s="12"/>
      <c r="AP4408" s="12"/>
      <c r="AQ4408" s="12"/>
      <c r="AR4408" s="12"/>
      <c r="AS4408" s="12"/>
      <c r="AT4408" s="12"/>
      <c r="AU4408" s="12"/>
      <c r="AV4408" s="12"/>
      <c r="AW4408" s="12"/>
      <c r="AX4408" s="12"/>
      <c r="AY4408" s="12"/>
      <c r="AZ4408" s="12"/>
      <c r="BA4408" s="12"/>
      <c r="BB4408" s="12"/>
      <c r="BC4408" s="12"/>
      <c r="BD4408" s="12"/>
      <c r="BE4408" s="12"/>
      <c r="BF4408" s="12"/>
      <c r="BG4408" s="12"/>
      <c r="BH4408" s="12"/>
      <c r="BI4408" s="12"/>
      <c r="BJ4408" s="13"/>
      <c r="BK4408" s="13"/>
      <c r="BL4408" s="13"/>
      <c r="BM4408" s="13"/>
      <c r="BN4408" s="13"/>
    </row>
    <row r="4409" spans="1:66" x14ac:dyDescent="0.25">
      <c r="A4409" s="10"/>
      <c r="B4409" s="10"/>
      <c r="C4409" s="10"/>
      <c r="D4409" s="18"/>
      <c r="E4409" s="10"/>
      <c r="F4409" s="10"/>
      <c r="G4409" s="10"/>
      <c r="H4409" s="10"/>
      <c r="I4409" s="10"/>
      <c r="J4409" s="10"/>
      <c r="K4409" s="11"/>
      <c r="L4409" s="11"/>
      <c r="M4409" s="12"/>
      <c r="N4409" s="12"/>
      <c r="O4409" s="12"/>
      <c r="P4409" s="12"/>
      <c r="Q4409" s="12"/>
      <c r="R4409" s="12"/>
      <c r="S4409" s="12"/>
      <c r="T4409" s="12"/>
      <c r="U4409" s="12"/>
      <c r="V4409" s="12"/>
      <c r="W4409" s="12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2"/>
      <c r="AS4409" s="12"/>
      <c r="AT4409" s="12"/>
      <c r="AU4409" s="12"/>
      <c r="AV4409" s="12"/>
      <c r="AW4409" s="12"/>
      <c r="AX4409" s="12"/>
      <c r="AY4409" s="12"/>
      <c r="AZ4409" s="12"/>
      <c r="BA4409" s="12"/>
      <c r="BB4409" s="12"/>
      <c r="BC4409" s="12"/>
      <c r="BD4409" s="12"/>
      <c r="BE4409" s="12"/>
      <c r="BF4409" s="12"/>
      <c r="BG4409" s="12"/>
      <c r="BH4409" s="12"/>
      <c r="BI4409" s="12"/>
      <c r="BJ4409" s="13"/>
      <c r="BK4409" s="13"/>
      <c r="BL4409" s="13"/>
      <c r="BM4409" s="13"/>
      <c r="BN4409" s="13"/>
    </row>
    <row r="4410" spans="1:66" x14ac:dyDescent="0.25">
      <c r="A4410" s="10"/>
      <c r="B4410" s="10"/>
      <c r="C4410" s="10"/>
      <c r="D4410" s="18"/>
      <c r="E4410" s="10"/>
      <c r="F4410" s="10"/>
      <c r="G4410" s="10"/>
      <c r="H4410" s="10"/>
      <c r="I4410" s="10"/>
      <c r="J4410" s="10"/>
      <c r="K4410" s="11"/>
      <c r="L4410" s="11"/>
      <c r="M4410" s="12"/>
      <c r="N4410" s="12"/>
      <c r="O4410" s="12"/>
      <c r="P4410" s="12"/>
      <c r="Q4410" s="12"/>
      <c r="R4410" s="12"/>
      <c r="S4410" s="12"/>
      <c r="T4410" s="12"/>
      <c r="U4410" s="12"/>
      <c r="V4410" s="12"/>
      <c r="W4410" s="12"/>
      <c r="X4410" s="12"/>
      <c r="Y4410" s="12"/>
      <c r="Z4410" s="12"/>
      <c r="AA4410" s="12"/>
      <c r="AB4410" s="12"/>
      <c r="AC4410" s="12"/>
      <c r="AD4410" s="12"/>
      <c r="AE4410" s="12"/>
      <c r="AF4410" s="12"/>
      <c r="AG4410" s="12"/>
      <c r="AH4410" s="12"/>
      <c r="AI4410" s="12"/>
      <c r="AJ4410" s="12"/>
      <c r="AK4410" s="12"/>
      <c r="AL4410" s="12"/>
      <c r="AM4410" s="12"/>
      <c r="AN4410" s="12"/>
      <c r="AO4410" s="12"/>
      <c r="AP4410" s="12"/>
      <c r="AQ4410" s="12"/>
      <c r="AR4410" s="12"/>
      <c r="AS4410" s="12"/>
      <c r="AT4410" s="12"/>
      <c r="AU4410" s="12"/>
      <c r="AV4410" s="12"/>
      <c r="AW4410" s="12"/>
      <c r="AX4410" s="12"/>
      <c r="AY4410" s="12"/>
      <c r="AZ4410" s="12"/>
      <c r="BA4410" s="12"/>
      <c r="BB4410" s="12"/>
      <c r="BC4410" s="12"/>
      <c r="BD4410" s="12"/>
      <c r="BE4410" s="12"/>
      <c r="BF4410" s="12"/>
      <c r="BG4410" s="12"/>
      <c r="BH4410" s="12"/>
      <c r="BI4410" s="12"/>
      <c r="BJ4410" s="13"/>
      <c r="BK4410" s="13"/>
      <c r="BL4410" s="13"/>
      <c r="BM4410" s="13"/>
      <c r="BN4410" s="13"/>
    </row>
    <row r="4411" spans="1:66" x14ac:dyDescent="0.25">
      <c r="A4411" s="10"/>
      <c r="B4411" s="10"/>
      <c r="C4411" s="10"/>
      <c r="D4411" s="18"/>
      <c r="E4411" s="10"/>
      <c r="F4411" s="10"/>
      <c r="G4411" s="10"/>
      <c r="H4411" s="10"/>
      <c r="I4411" s="10"/>
      <c r="J4411" s="10"/>
      <c r="K4411" s="11"/>
      <c r="L4411" s="11"/>
      <c r="M4411" s="12"/>
      <c r="N4411" s="12"/>
      <c r="O4411" s="12"/>
      <c r="P4411" s="12"/>
      <c r="Q4411" s="12"/>
      <c r="R4411" s="12"/>
      <c r="S4411" s="12"/>
      <c r="T4411" s="12"/>
      <c r="U4411" s="12"/>
      <c r="V4411" s="12"/>
      <c r="W4411" s="12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2"/>
      <c r="AS4411" s="12"/>
      <c r="AT4411" s="12"/>
      <c r="AU4411" s="12"/>
      <c r="AV4411" s="12"/>
      <c r="AW4411" s="12"/>
      <c r="AX4411" s="12"/>
      <c r="AY4411" s="12"/>
      <c r="AZ4411" s="12"/>
      <c r="BA4411" s="12"/>
      <c r="BB4411" s="12"/>
      <c r="BC4411" s="12"/>
      <c r="BD4411" s="12"/>
      <c r="BE4411" s="12"/>
      <c r="BF4411" s="12"/>
      <c r="BG4411" s="12"/>
      <c r="BH4411" s="12"/>
      <c r="BI4411" s="12"/>
      <c r="BJ4411" s="13"/>
      <c r="BK4411" s="13"/>
      <c r="BL4411" s="13"/>
      <c r="BM4411" s="13"/>
      <c r="BN4411" s="13"/>
    </row>
    <row r="4412" spans="1:66" x14ac:dyDescent="0.25">
      <c r="A4412" s="10"/>
      <c r="B4412" s="10"/>
      <c r="C4412" s="10"/>
      <c r="D4412" s="18"/>
      <c r="E4412" s="10"/>
      <c r="F4412" s="10"/>
      <c r="G4412" s="10"/>
      <c r="H4412" s="10"/>
      <c r="I4412" s="10"/>
      <c r="J4412" s="10"/>
      <c r="K4412" s="11"/>
      <c r="L4412" s="11"/>
      <c r="M4412" s="12"/>
      <c r="N4412" s="12"/>
      <c r="O4412" s="12"/>
      <c r="P4412" s="12"/>
      <c r="Q4412" s="12"/>
      <c r="R4412" s="12"/>
      <c r="S4412" s="12"/>
      <c r="T4412" s="12"/>
      <c r="U4412" s="12"/>
      <c r="V4412" s="12"/>
      <c r="W4412" s="12"/>
      <c r="X4412" s="12"/>
      <c r="Y4412" s="12"/>
      <c r="Z4412" s="12"/>
      <c r="AA4412" s="12"/>
      <c r="AB4412" s="12"/>
      <c r="AC4412" s="12"/>
      <c r="AD4412" s="12"/>
      <c r="AE4412" s="12"/>
      <c r="AF4412" s="12"/>
      <c r="AG4412" s="12"/>
      <c r="AH4412" s="12"/>
      <c r="AI4412" s="12"/>
      <c r="AJ4412" s="12"/>
      <c r="AK4412" s="12"/>
      <c r="AL4412" s="12"/>
      <c r="AM4412" s="12"/>
      <c r="AN4412" s="12"/>
      <c r="AO4412" s="12"/>
      <c r="AP4412" s="12"/>
      <c r="AQ4412" s="12"/>
      <c r="AR4412" s="12"/>
      <c r="AS4412" s="12"/>
      <c r="AT4412" s="12"/>
      <c r="AU4412" s="12"/>
      <c r="AV4412" s="12"/>
      <c r="AW4412" s="12"/>
      <c r="AX4412" s="12"/>
      <c r="AY4412" s="12"/>
      <c r="AZ4412" s="12"/>
      <c r="BA4412" s="12"/>
      <c r="BB4412" s="12"/>
      <c r="BC4412" s="12"/>
      <c r="BD4412" s="12"/>
      <c r="BE4412" s="12"/>
      <c r="BF4412" s="12"/>
      <c r="BG4412" s="12"/>
      <c r="BH4412" s="12"/>
      <c r="BI4412" s="12"/>
      <c r="BJ4412" s="13"/>
      <c r="BK4412" s="13"/>
      <c r="BL4412" s="13"/>
      <c r="BM4412" s="13"/>
      <c r="BN4412" s="13"/>
    </row>
    <row r="4413" spans="1:66" x14ac:dyDescent="0.25">
      <c r="A4413" s="10"/>
      <c r="B4413" s="10"/>
      <c r="C4413" s="10"/>
      <c r="D4413" s="18"/>
      <c r="E4413" s="10"/>
      <c r="F4413" s="10"/>
      <c r="G4413" s="10"/>
      <c r="H4413" s="10"/>
      <c r="I4413" s="10"/>
      <c r="J4413" s="10"/>
      <c r="K4413" s="11"/>
      <c r="L4413" s="11"/>
      <c r="M4413" s="12"/>
      <c r="N4413" s="12"/>
      <c r="O4413" s="12"/>
      <c r="P4413" s="12"/>
      <c r="Q4413" s="12"/>
      <c r="R4413" s="12"/>
      <c r="S4413" s="12"/>
      <c r="T4413" s="12"/>
      <c r="U4413" s="12"/>
      <c r="V4413" s="12"/>
      <c r="W4413" s="12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2"/>
      <c r="AS4413" s="12"/>
      <c r="AT4413" s="12"/>
      <c r="AU4413" s="12"/>
      <c r="AV4413" s="12"/>
      <c r="AW4413" s="12"/>
      <c r="AX4413" s="12"/>
      <c r="AY4413" s="12"/>
      <c r="AZ4413" s="12"/>
      <c r="BA4413" s="12"/>
      <c r="BB4413" s="12"/>
      <c r="BC4413" s="12"/>
      <c r="BD4413" s="12"/>
      <c r="BE4413" s="12"/>
      <c r="BF4413" s="12"/>
      <c r="BG4413" s="12"/>
      <c r="BH4413" s="12"/>
      <c r="BI4413" s="12"/>
      <c r="BJ4413" s="13"/>
      <c r="BK4413" s="13"/>
      <c r="BL4413" s="13"/>
      <c r="BM4413" s="13"/>
      <c r="BN4413" s="13"/>
    </row>
    <row r="4414" spans="1:66" x14ac:dyDescent="0.25">
      <c r="A4414" s="10"/>
      <c r="B4414" s="10"/>
      <c r="C4414" s="10"/>
      <c r="D4414" s="18"/>
      <c r="E4414" s="10"/>
      <c r="F4414" s="10"/>
      <c r="G4414" s="10"/>
      <c r="H4414" s="10"/>
      <c r="I4414" s="10"/>
      <c r="J4414" s="10"/>
      <c r="K4414" s="11"/>
      <c r="L4414" s="11"/>
      <c r="M4414" s="12"/>
      <c r="N4414" s="12"/>
      <c r="O4414" s="12"/>
      <c r="P4414" s="12"/>
      <c r="Q4414" s="12"/>
      <c r="R4414" s="12"/>
      <c r="S4414" s="12"/>
      <c r="T4414" s="12"/>
      <c r="U4414" s="12"/>
      <c r="V4414" s="12"/>
      <c r="W4414" s="12"/>
      <c r="X4414" s="12"/>
      <c r="Y4414" s="12"/>
      <c r="Z4414" s="12"/>
      <c r="AA4414" s="12"/>
      <c r="AB4414" s="12"/>
      <c r="AC4414" s="12"/>
      <c r="AD4414" s="12"/>
      <c r="AE4414" s="12"/>
      <c r="AF4414" s="12"/>
      <c r="AG4414" s="12"/>
      <c r="AH4414" s="12"/>
      <c r="AI4414" s="12"/>
      <c r="AJ4414" s="12"/>
      <c r="AK4414" s="12"/>
      <c r="AL4414" s="12"/>
      <c r="AM4414" s="12"/>
      <c r="AN4414" s="12"/>
      <c r="AO4414" s="12"/>
      <c r="AP4414" s="12"/>
      <c r="AQ4414" s="12"/>
      <c r="AR4414" s="12"/>
      <c r="AS4414" s="12"/>
      <c r="AT4414" s="12"/>
      <c r="AU4414" s="12"/>
      <c r="AV4414" s="12"/>
      <c r="AW4414" s="12"/>
      <c r="AX4414" s="12"/>
      <c r="AY4414" s="12"/>
      <c r="AZ4414" s="12"/>
      <c r="BA4414" s="12"/>
      <c r="BB4414" s="12"/>
      <c r="BC4414" s="12"/>
      <c r="BD4414" s="12"/>
      <c r="BE4414" s="12"/>
      <c r="BF4414" s="12"/>
      <c r="BG4414" s="12"/>
      <c r="BH4414" s="12"/>
      <c r="BI4414" s="12"/>
      <c r="BJ4414" s="13"/>
      <c r="BK4414" s="13"/>
      <c r="BL4414" s="13"/>
      <c r="BM4414" s="13"/>
      <c r="BN4414" s="13"/>
    </row>
    <row r="4415" spans="1:66" x14ac:dyDescent="0.25">
      <c r="A4415" s="10"/>
      <c r="B4415" s="10"/>
      <c r="C4415" s="10"/>
      <c r="D4415" s="18"/>
      <c r="E4415" s="10"/>
      <c r="F4415" s="10"/>
      <c r="G4415" s="10"/>
      <c r="H4415" s="10"/>
      <c r="I4415" s="10"/>
      <c r="J4415" s="10"/>
      <c r="K4415" s="11"/>
      <c r="L4415" s="11"/>
      <c r="M4415" s="12"/>
      <c r="N4415" s="12"/>
      <c r="O4415" s="12"/>
      <c r="P4415" s="12"/>
      <c r="Q4415" s="12"/>
      <c r="R4415" s="12"/>
      <c r="S4415" s="12"/>
      <c r="T4415" s="12"/>
      <c r="U4415" s="12"/>
      <c r="V4415" s="12"/>
      <c r="W4415" s="12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2"/>
      <c r="AS4415" s="12"/>
      <c r="AT4415" s="12"/>
      <c r="AU4415" s="12"/>
      <c r="AV4415" s="12"/>
      <c r="AW4415" s="12"/>
      <c r="AX4415" s="12"/>
      <c r="AY4415" s="12"/>
      <c r="AZ4415" s="12"/>
      <c r="BA4415" s="12"/>
      <c r="BB4415" s="12"/>
      <c r="BC4415" s="12"/>
      <c r="BD4415" s="12"/>
      <c r="BE4415" s="12"/>
      <c r="BF4415" s="12"/>
      <c r="BG4415" s="12"/>
      <c r="BH4415" s="12"/>
      <c r="BI4415" s="12"/>
      <c r="BJ4415" s="13"/>
      <c r="BK4415" s="13"/>
      <c r="BL4415" s="13"/>
      <c r="BM4415" s="13"/>
      <c r="BN4415" s="13"/>
    </row>
    <row r="4416" spans="1:66" x14ac:dyDescent="0.25">
      <c r="A4416" s="10"/>
      <c r="B4416" s="10"/>
      <c r="C4416" s="10"/>
      <c r="D4416" s="18"/>
      <c r="E4416" s="10"/>
      <c r="F4416" s="10"/>
      <c r="G4416" s="10"/>
      <c r="H4416" s="10"/>
      <c r="I4416" s="10"/>
      <c r="J4416" s="10"/>
      <c r="K4416" s="11"/>
      <c r="L4416" s="11"/>
      <c r="M4416" s="12"/>
      <c r="N4416" s="12"/>
      <c r="O4416" s="12"/>
      <c r="P4416" s="12"/>
      <c r="Q4416" s="12"/>
      <c r="R4416" s="12"/>
      <c r="S4416" s="12"/>
      <c r="T4416" s="12"/>
      <c r="U4416" s="12"/>
      <c r="V4416" s="12"/>
      <c r="W4416" s="12"/>
      <c r="X4416" s="12"/>
      <c r="Y4416" s="12"/>
      <c r="Z4416" s="12"/>
      <c r="AA4416" s="12"/>
      <c r="AB4416" s="12"/>
      <c r="AC4416" s="12"/>
      <c r="AD4416" s="12"/>
      <c r="AE4416" s="12"/>
      <c r="AF4416" s="12"/>
      <c r="AG4416" s="12"/>
      <c r="AH4416" s="12"/>
      <c r="AI4416" s="12"/>
      <c r="AJ4416" s="12"/>
      <c r="AK4416" s="12"/>
      <c r="AL4416" s="12"/>
      <c r="AM4416" s="12"/>
      <c r="AN4416" s="12"/>
      <c r="AO4416" s="12"/>
      <c r="AP4416" s="12"/>
      <c r="AQ4416" s="12"/>
      <c r="AR4416" s="12"/>
      <c r="AS4416" s="12"/>
      <c r="AT4416" s="12"/>
      <c r="AU4416" s="12"/>
      <c r="AV4416" s="12"/>
      <c r="AW4416" s="12"/>
      <c r="AX4416" s="12"/>
      <c r="AY4416" s="12"/>
      <c r="AZ4416" s="12"/>
      <c r="BA4416" s="12"/>
      <c r="BB4416" s="12"/>
      <c r="BC4416" s="12"/>
      <c r="BD4416" s="12"/>
      <c r="BE4416" s="12"/>
      <c r="BF4416" s="12"/>
      <c r="BG4416" s="12"/>
      <c r="BH4416" s="12"/>
      <c r="BI4416" s="12"/>
      <c r="BJ4416" s="13"/>
      <c r="BK4416" s="13"/>
      <c r="BL4416" s="13"/>
      <c r="BM4416" s="13"/>
      <c r="BN4416" s="13"/>
    </row>
    <row r="4417" spans="1:66" x14ac:dyDescent="0.25">
      <c r="A4417" s="10"/>
      <c r="B4417" s="10"/>
      <c r="C4417" s="10"/>
      <c r="D4417" s="18"/>
      <c r="E4417" s="10"/>
      <c r="F4417" s="10"/>
      <c r="G4417" s="10"/>
      <c r="H4417" s="10"/>
      <c r="I4417" s="10"/>
      <c r="J4417" s="10"/>
      <c r="K4417" s="11"/>
      <c r="L4417" s="11"/>
      <c r="M4417" s="12"/>
      <c r="N4417" s="12"/>
      <c r="O4417" s="12"/>
      <c r="P4417" s="12"/>
      <c r="Q4417" s="12"/>
      <c r="R4417" s="12"/>
      <c r="S4417" s="12"/>
      <c r="T4417" s="12"/>
      <c r="U4417" s="12"/>
      <c r="V4417" s="12"/>
      <c r="W4417" s="12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2"/>
      <c r="AS4417" s="12"/>
      <c r="AT4417" s="12"/>
      <c r="AU4417" s="12"/>
      <c r="AV4417" s="12"/>
      <c r="AW4417" s="12"/>
      <c r="AX4417" s="12"/>
      <c r="AY4417" s="12"/>
      <c r="AZ4417" s="12"/>
      <c r="BA4417" s="12"/>
      <c r="BB4417" s="12"/>
      <c r="BC4417" s="12"/>
      <c r="BD4417" s="12"/>
      <c r="BE4417" s="12"/>
      <c r="BF4417" s="12"/>
      <c r="BG4417" s="12"/>
      <c r="BH4417" s="12"/>
      <c r="BI4417" s="12"/>
      <c r="BJ4417" s="13"/>
      <c r="BK4417" s="13"/>
      <c r="BL4417" s="13"/>
      <c r="BM4417" s="13"/>
      <c r="BN4417" s="13"/>
    </row>
    <row r="4418" spans="1:66" x14ac:dyDescent="0.25">
      <c r="A4418" s="10"/>
      <c r="B4418" s="10"/>
      <c r="C4418" s="10"/>
      <c r="D4418" s="18"/>
      <c r="E4418" s="10"/>
      <c r="F4418" s="10"/>
      <c r="G4418" s="10"/>
      <c r="H4418" s="10"/>
      <c r="I4418" s="10"/>
      <c r="J4418" s="10"/>
      <c r="K4418" s="11"/>
      <c r="L4418" s="11"/>
      <c r="M4418" s="12"/>
      <c r="N4418" s="12"/>
      <c r="O4418" s="12"/>
      <c r="P4418" s="12"/>
      <c r="Q4418" s="12"/>
      <c r="R4418" s="12"/>
      <c r="S4418" s="12"/>
      <c r="T4418" s="12"/>
      <c r="U4418" s="12"/>
      <c r="V4418" s="12"/>
      <c r="W4418" s="12"/>
      <c r="X4418" s="12"/>
      <c r="Y4418" s="12"/>
      <c r="Z4418" s="12"/>
      <c r="AA4418" s="12"/>
      <c r="AB4418" s="12"/>
      <c r="AC4418" s="12"/>
      <c r="AD4418" s="12"/>
      <c r="AE4418" s="12"/>
      <c r="AF4418" s="12"/>
      <c r="AG4418" s="12"/>
      <c r="AH4418" s="12"/>
      <c r="AI4418" s="12"/>
      <c r="AJ4418" s="12"/>
      <c r="AK4418" s="12"/>
      <c r="AL4418" s="12"/>
      <c r="AM4418" s="12"/>
      <c r="AN4418" s="12"/>
      <c r="AO4418" s="12"/>
      <c r="AP4418" s="12"/>
      <c r="AQ4418" s="12"/>
      <c r="AR4418" s="12"/>
      <c r="AS4418" s="12"/>
      <c r="AT4418" s="12"/>
      <c r="AU4418" s="12"/>
      <c r="AV4418" s="12"/>
      <c r="AW4418" s="12"/>
      <c r="AX4418" s="12"/>
      <c r="AY4418" s="12"/>
      <c r="AZ4418" s="12"/>
      <c r="BA4418" s="12"/>
      <c r="BB4418" s="12"/>
      <c r="BC4418" s="12"/>
      <c r="BD4418" s="12"/>
      <c r="BE4418" s="12"/>
      <c r="BF4418" s="12"/>
      <c r="BG4418" s="12"/>
      <c r="BH4418" s="12"/>
      <c r="BI4418" s="12"/>
      <c r="BJ4418" s="13"/>
      <c r="BK4418" s="13"/>
      <c r="BL4418" s="13"/>
      <c r="BM4418" s="13"/>
      <c r="BN4418" s="13"/>
    </row>
    <row r="4419" spans="1:66" x14ac:dyDescent="0.25">
      <c r="A4419" s="10"/>
      <c r="B4419" s="10"/>
      <c r="C4419" s="10"/>
      <c r="D4419" s="18"/>
      <c r="E4419" s="10"/>
      <c r="F4419" s="10"/>
      <c r="G4419" s="10"/>
      <c r="H4419" s="10"/>
      <c r="I4419" s="10"/>
      <c r="J4419" s="10"/>
      <c r="K4419" s="11"/>
      <c r="L4419" s="11"/>
      <c r="M4419" s="12"/>
      <c r="N4419" s="12"/>
      <c r="O4419" s="12"/>
      <c r="P4419" s="12"/>
      <c r="Q4419" s="12"/>
      <c r="R4419" s="12"/>
      <c r="S4419" s="12"/>
      <c r="T4419" s="12"/>
      <c r="U4419" s="12"/>
      <c r="V4419" s="12"/>
      <c r="W4419" s="12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2"/>
      <c r="AS4419" s="12"/>
      <c r="AT4419" s="12"/>
      <c r="AU4419" s="12"/>
      <c r="AV4419" s="12"/>
      <c r="AW4419" s="12"/>
      <c r="AX4419" s="12"/>
      <c r="AY4419" s="12"/>
      <c r="AZ4419" s="12"/>
      <c r="BA4419" s="12"/>
      <c r="BB4419" s="12"/>
      <c r="BC4419" s="12"/>
      <c r="BD4419" s="12"/>
      <c r="BE4419" s="12"/>
      <c r="BF4419" s="12"/>
      <c r="BG4419" s="12"/>
      <c r="BH4419" s="12"/>
      <c r="BI4419" s="12"/>
      <c r="BJ4419" s="13"/>
      <c r="BK4419" s="13"/>
      <c r="BL4419" s="13"/>
      <c r="BM4419" s="13"/>
      <c r="BN4419" s="13"/>
    </row>
    <row r="4420" spans="1:66" x14ac:dyDescent="0.25">
      <c r="A4420" s="10"/>
      <c r="B4420" s="10"/>
      <c r="C4420" s="10"/>
      <c r="D4420" s="18"/>
      <c r="E4420" s="10"/>
      <c r="F4420" s="10"/>
      <c r="G4420" s="10"/>
      <c r="H4420" s="10"/>
      <c r="I4420" s="10"/>
      <c r="J4420" s="10"/>
      <c r="K4420" s="11"/>
      <c r="L4420" s="11"/>
      <c r="M4420" s="12"/>
      <c r="N4420" s="12"/>
      <c r="O4420" s="12"/>
      <c r="P4420" s="12"/>
      <c r="Q4420" s="12"/>
      <c r="R4420" s="12"/>
      <c r="S4420" s="12"/>
      <c r="T4420" s="12"/>
      <c r="U4420" s="12"/>
      <c r="V4420" s="12"/>
      <c r="W4420" s="12"/>
      <c r="X4420" s="12"/>
      <c r="Y4420" s="12"/>
      <c r="Z4420" s="12"/>
      <c r="AA4420" s="12"/>
      <c r="AB4420" s="12"/>
      <c r="AC4420" s="12"/>
      <c r="AD4420" s="12"/>
      <c r="AE4420" s="12"/>
      <c r="AF4420" s="12"/>
      <c r="AG4420" s="12"/>
      <c r="AH4420" s="12"/>
      <c r="AI4420" s="12"/>
      <c r="AJ4420" s="12"/>
      <c r="AK4420" s="12"/>
      <c r="AL4420" s="12"/>
      <c r="AM4420" s="12"/>
      <c r="AN4420" s="12"/>
      <c r="AO4420" s="12"/>
      <c r="AP4420" s="12"/>
      <c r="AQ4420" s="12"/>
      <c r="AR4420" s="12"/>
      <c r="AS4420" s="12"/>
      <c r="AT4420" s="12"/>
      <c r="AU4420" s="12"/>
      <c r="AV4420" s="12"/>
      <c r="AW4420" s="12"/>
      <c r="AX4420" s="12"/>
      <c r="AY4420" s="12"/>
      <c r="AZ4420" s="12"/>
      <c r="BA4420" s="12"/>
      <c r="BB4420" s="12"/>
      <c r="BC4420" s="12"/>
      <c r="BD4420" s="12"/>
      <c r="BE4420" s="12"/>
      <c r="BF4420" s="12"/>
      <c r="BG4420" s="12"/>
      <c r="BH4420" s="12"/>
      <c r="BI4420" s="12"/>
      <c r="BJ4420" s="13"/>
      <c r="BK4420" s="13"/>
      <c r="BL4420" s="13"/>
      <c r="BM4420" s="13"/>
      <c r="BN4420" s="13"/>
    </row>
    <row r="4421" spans="1:66" x14ac:dyDescent="0.25">
      <c r="A4421" s="10"/>
      <c r="B4421" s="10"/>
      <c r="C4421" s="10"/>
      <c r="D4421" s="18"/>
      <c r="E4421" s="10"/>
      <c r="F4421" s="10"/>
      <c r="G4421" s="10"/>
      <c r="H4421" s="10"/>
      <c r="I4421" s="10"/>
      <c r="J4421" s="10"/>
      <c r="K4421" s="11"/>
      <c r="L4421" s="11"/>
      <c r="M4421" s="12"/>
      <c r="N4421" s="12"/>
      <c r="O4421" s="12"/>
      <c r="P4421" s="12"/>
      <c r="Q4421" s="12"/>
      <c r="R4421" s="12"/>
      <c r="S4421" s="12"/>
      <c r="T4421" s="12"/>
      <c r="U4421" s="12"/>
      <c r="V4421" s="12"/>
      <c r="W4421" s="12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2"/>
      <c r="AS4421" s="12"/>
      <c r="AT4421" s="12"/>
      <c r="AU4421" s="12"/>
      <c r="AV4421" s="12"/>
      <c r="AW4421" s="12"/>
      <c r="AX4421" s="12"/>
      <c r="AY4421" s="12"/>
      <c r="AZ4421" s="12"/>
      <c r="BA4421" s="12"/>
      <c r="BB4421" s="12"/>
      <c r="BC4421" s="12"/>
      <c r="BD4421" s="12"/>
      <c r="BE4421" s="12"/>
      <c r="BF4421" s="12"/>
      <c r="BG4421" s="12"/>
      <c r="BH4421" s="12"/>
      <c r="BI4421" s="12"/>
      <c r="BJ4421" s="13"/>
      <c r="BK4421" s="13"/>
      <c r="BL4421" s="13"/>
      <c r="BM4421" s="13"/>
      <c r="BN4421" s="13"/>
    </row>
    <row r="4422" spans="1:66" x14ac:dyDescent="0.25">
      <c r="A4422" s="10"/>
      <c r="B4422" s="10"/>
      <c r="C4422" s="10"/>
      <c r="D4422" s="18"/>
      <c r="E4422" s="10"/>
      <c r="F4422" s="10"/>
      <c r="G4422" s="10"/>
      <c r="H4422" s="10"/>
      <c r="I4422" s="10"/>
      <c r="J4422" s="10"/>
      <c r="K4422" s="11"/>
      <c r="L4422" s="11"/>
      <c r="M4422" s="12"/>
      <c r="N4422" s="12"/>
      <c r="O4422" s="12"/>
      <c r="P4422" s="12"/>
      <c r="Q4422" s="12"/>
      <c r="R4422" s="12"/>
      <c r="S4422" s="12"/>
      <c r="T4422" s="12"/>
      <c r="U4422" s="12"/>
      <c r="V4422" s="12"/>
      <c r="W4422" s="12"/>
      <c r="X4422" s="12"/>
      <c r="Y4422" s="12"/>
      <c r="Z4422" s="12"/>
      <c r="AA4422" s="12"/>
      <c r="AB4422" s="12"/>
      <c r="AC4422" s="12"/>
      <c r="AD4422" s="12"/>
      <c r="AE4422" s="12"/>
      <c r="AF4422" s="12"/>
      <c r="AG4422" s="12"/>
      <c r="AH4422" s="12"/>
      <c r="AI4422" s="12"/>
      <c r="AJ4422" s="12"/>
      <c r="AK4422" s="12"/>
      <c r="AL4422" s="12"/>
      <c r="AM4422" s="12"/>
      <c r="AN4422" s="12"/>
      <c r="AO4422" s="12"/>
      <c r="AP4422" s="12"/>
      <c r="AQ4422" s="12"/>
      <c r="AR4422" s="12"/>
      <c r="AS4422" s="12"/>
      <c r="AT4422" s="12"/>
      <c r="AU4422" s="12"/>
      <c r="AV4422" s="12"/>
      <c r="AW4422" s="12"/>
      <c r="AX4422" s="12"/>
      <c r="AY4422" s="12"/>
      <c r="AZ4422" s="12"/>
      <c r="BA4422" s="12"/>
      <c r="BB4422" s="12"/>
      <c r="BC4422" s="12"/>
      <c r="BD4422" s="12"/>
      <c r="BE4422" s="12"/>
      <c r="BF4422" s="12"/>
      <c r="BG4422" s="12"/>
      <c r="BH4422" s="12"/>
      <c r="BI4422" s="12"/>
      <c r="BJ4422" s="13"/>
      <c r="BK4422" s="13"/>
      <c r="BL4422" s="13"/>
      <c r="BM4422" s="13"/>
      <c r="BN4422" s="13"/>
    </row>
    <row r="4423" spans="1:66" x14ac:dyDescent="0.25">
      <c r="A4423" s="10"/>
      <c r="B4423" s="10"/>
      <c r="C4423" s="10"/>
      <c r="D4423" s="18"/>
      <c r="E4423" s="10"/>
      <c r="F4423" s="10"/>
      <c r="G4423" s="10"/>
      <c r="H4423" s="10"/>
      <c r="I4423" s="10"/>
      <c r="J4423" s="10"/>
      <c r="K4423" s="11"/>
      <c r="L4423" s="11"/>
      <c r="M4423" s="12"/>
      <c r="N4423" s="12"/>
      <c r="O4423" s="12"/>
      <c r="P4423" s="12"/>
      <c r="Q4423" s="12"/>
      <c r="R4423" s="12"/>
      <c r="S4423" s="12"/>
      <c r="T4423" s="12"/>
      <c r="U4423" s="12"/>
      <c r="V4423" s="12"/>
      <c r="W4423" s="12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2"/>
      <c r="AS4423" s="12"/>
      <c r="AT4423" s="12"/>
      <c r="AU4423" s="12"/>
      <c r="AV4423" s="12"/>
      <c r="AW4423" s="12"/>
      <c r="AX4423" s="12"/>
      <c r="AY4423" s="12"/>
      <c r="AZ4423" s="12"/>
      <c r="BA4423" s="12"/>
      <c r="BB4423" s="12"/>
      <c r="BC4423" s="12"/>
      <c r="BD4423" s="12"/>
      <c r="BE4423" s="12"/>
      <c r="BF4423" s="12"/>
      <c r="BG4423" s="12"/>
      <c r="BH4423" s="12"/>
      <c r="BI4423" s="12"/>
      <c r="BJ4423" s="13"/>
      <c r="BK4423" s="13"/>
      <c r="BL4423" s="13"/>
      <c r="BM4423" s="13"/>
      <c r="BN4423" s="13"/>
    </row>
    <row r="4424" spans="1:66" x14ac:dyDescent="0.25">
      <c r="A4424" s="10"/>
      <c r="B4424" s="10"/>
      <c r="C4424" s="10"/>
      <c r="D4424" s="18"/>
      <c r="E4424" s="10"/>
      <c r="F4424" s="10"/>
      <c r="G4424" s="10"/>
      <c r="H4424" s="10"/>
      <c r="I4424" s="10"/>
      <c r="J4424" s="10"/>
      <c r="K4424" s="11"/>
      <c r="L4424" s="11"/>
      <c r="M4424" s="12"/>
      <c r="N4424" s="12"/>
      <c r="O4424" s="12"/>
      <c r="P4424" s="12"/>
      <c r="Q4424" s="12"/>
      <c r="R4424" s="12"/>
      <c r="S4424" s="12"/>
      <c r="T4424" s="12"/>
      <c r="U4424" s="12"/>
      <c r="V4424" s="12"/>
      <c r="W4424" s="12"/>
      <c r="X4424" s="12"/>
      <c r="Y4424" s="12"/>
      <c r="Z4424" s="12"/>
      <c r="AA4424" s="12"/>
      <c r="AB4424" s="12"/>
      <c r="AC4424" s="12"/>
      <c r="AD4424" s="12"/>
      <c r="AE4424" s="12"/>
      <c r="AF4424" s="12"/>
      <c r="AG4424" s="12"/>
      <c r="AH4424" s="12"/>
      <c r="AI4424" s="12"/>
      <c r="AJ4424" s="12"/>
      <c r="AK4424" s="12"/>
      <c r="AL4424" s="12"/>
      <c r="AM4424" s="12"/>
      <c r="AN4424" s="12"/>
      <c r="AO4424" s="12"/>
      <c r="AP4424" s="12"/>
      <c r="AQ4424" s="12"/>
      <c r="AR4424" s="12"/>
      <c r="AS4424" s="12"/>
      <c r="AT4424" s="12"/>
      <c r="AU4424" s="12"/>
      <c r="AV4424" s="12"/>
      <c r="AW4424" s="12"/>
      <c r="AX4424" s="12"/>
      <c r="AY4424" s="12"/>
      <c r="AZ4424" s="12"/>
      <c r="BA4424" s="12"/>
      <c r="BB4424" s="12"/>
      <c r="BC4424" s="12"/>
      <c r="BD4424" s="12"/>
      <c r="BE4424" s="12"/>
      <c r="BF4424" s="12"/>
      <c r="BG4424" s="12"/>
      <c r="BH4424" s="12"/>
      <c r="BI4424" s="12"/>
      <c r="BJ4424" s="13"/>
      <c r="BK4424" s="13"/>
      <c r="BL4424" s="13"/>
      <c r="BM4424" s="13"/>
      <c r="BN4424" s="13"/>
    </row>
    <row r="4425" spans="1:66" x14ac:dyDescent="0.25">
      <c r="A4425" s="10"/>
      <c r="B4425" s="10"/>
      <c r="C4425" s="10"/>
      <c r="D4425" s="18"/>
      <c r="E4425" s="10"/>
      <c r="F4425" s="10"/>
      <c r="G4425" s="10"/>
      <c r="H4425" s="10"/>
      <c r="I4425" s="10"/>
      <c r="J4425" s="10"/>
      <c r="K4425" s="11"/>
      <c r="L4425" s="11"/>
      <c r="M4425" s="12"/>
      <c r="N4425" s="12"/>
      <c r="O4425" s="12"/>
      <c r="P4425" s="12"/>
      <c r="Q4425" s="12"/>
      <c r="R4425" s="12"/>
      <c r="S4425" s="12"/>
      <c r="T4425" s="12"/>
      <c r="U4425" s="12"/>
      <c r="V4425" s="12"/>
      <c r="W4425" s="12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2"/>
      <c r="AS4425" s="12"/>
      <c r="AT4425" s="12"/>
      <c r="AU4425" s="12"/>
      <c r="AV4425" s="12"/>
      <c r="AW4425" s="12"/>
      <c r="AX4425" s="12"/>
      <c r="AY4425" s="12"/>
      <c r="AZ4425" s="12"/>
      <c r="BA4425" s="12"/>
      <c r="BB4425" s="12"/>
      <c r="BC4425" s="12"/>
      <c r="BD4425" s="12"/>
      <c r="BE4425" s="12"/>
      <c r="BF4425" s="12"/>
      <c r="BG4425" s="12"/>
      <c r="BH4425" s="12"/>
      <c r="BI4425" s="12"/>
      <c r="BJ4425" s="13"/>
      <c r="BK4425" s="13"/>
      <c r="BL4425" s="13"/>
      <c r="BM4425" s="13"/>
      <c r="BN4425" s="13"/>
    </row>
    <row r="4426" spans="1:66" x14ac:dyDescent="0.25">
      <c r="A4426" s="10"/>
      <c r="B4426" s="10"/>
      <c r="C4426" s="10"/>
      <c r="D4426" s="18"/>
      <c r="E4426" s="10"/>
      <c r="F4426" s="10"/>
      <c r="G4426" s="10"/>
      <c r="H4426" s="10"/>
      <c r="I4426" s="10"/>
      <c r="J4426" s="10"/>
      <c r="K4426" s="11"/>
      <c r="L4426" s="11"/>
      <c r="M4426" s="12"/>
      <c r="N4426" s="12"/>
      <c r="O4426" s="12"/>
      <c r="P4426" s="12"/>
      <c r="Q4426" s="12"/>
      <c r="R4426" s="12"/>
      <c r="S4426" s="12"/>
      <c r="T4426" s="12"/>
      <c r="U4426" s="12"/>
      <c r="V4426" s="12"/>
      <c r="W4426" s="12"/>
      <c r="X4426" s="12"/>
      <c r="Y4426" s="12"/>
      <c r="Z4426" s="12"/>
      <c r="AA4426" s="12"/>
      <c r="AB4426" s="12"/>
      <c r="AC4426" s="12"/>
      <c r="AD4426" s="12"/>
      <c r="AE4426" s="12"/>
      <c r="AF4426" s="12"/>
      <c r="AG4426" s="12"/>
      <c r="AH4426" s="12"/>
      <c r="AI4426" s="12"/>
      <c r="AJ4426" s="12"/>
      <c r="AK4426" s="12"/>
      <c r="AL4426" s="12"/>
      <c r="AM4426" s="12"/>
      <c r="AN4426" s="12"/>
      <c r="AO4426" s="12"/>
      <c r="AP4426" s="12"/>
      <c r="AQ4426" s="12"/>
      <c r="AR4426" s="12"/>
      <c r="AS4426" s="12"/>
      <c r="AT4426" s="12"/>
      <c r="AU4426" s="12"/>
      <c r="AV4426" s="12"/>
      <c r="AW4426" s="12"/>
      <c r="AX4426" s="12"/>
      <c r="AY4426" s="12"/>
      <c r="AZ4426" s="12"/>
      <c r="BA4426" s="12"/>
      <c r="BB4426" s="12"/>
      <c r="BC4426" s="12"/>
      <c r="BD4426" s="12"/>
      <c r="BE4426" s="12"/>
      <c r="BF4426" s="12"/>
      <c r="BG4426" s="12"/>
      <c r="BH4426" s="12"/>
      <c r="BI4426" s="12"/>
      <c r="BJ4426" s="13"/>
      <c r="BK4426" s="13"/>
      <c r="BL4426" s="13"/>
      <c r="BM4426" s="13"/>
      <c r="BN4426" s="13"/>
    </row>
    <row r="4427" spans="1:66" x14ac:dyDescent="0.25">
      <c r="A4427" s="10"/>
      <c r="B4427" s="10"/>
      <c r="C4427" s="10"/>
      <c r="D4427" s="18"/>
      <c r="E4427" s="10"/>
      <c r="F4427" s="10"/>
      <c r="G4427" s="10"/>
      <c r="H4427" s="10"/>
      <c r="I4427" s="10"/>
      <c r="J4427" s="10"/>
      <c r="K4427" s="11"/>
      <c r="L4427" s="11"/>
      <c r="M4427" s="12"/>
      <c r="N4427" s="12"/>
      <c r="O4427" s="12"/>
      <c r="P4427" s="12"/>
      <c r="Q4427" s="12"/>
      <c r="R4427" s="12"/>
      <c r="S4427" s="12"/>
      <c r="T4427" s="12"/>
      <c r="U4427" s="12"/>
      <c r="V4427" s="12"/>
      <c r="W4427" s="12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2"/>
      <c r="AS4427" s="12"/>
      <c r="AT4427" s="12"/>
      <c r="AU4427" s="12"/>
      <c r="AV4427" s="12"/>
      <c r="AW4427" s="12"/>
      <c r="AX4427" s="12"/>
      <c r="AY4427" s="12"/>
      <c r="AZ4427" s="12"/>
      <c r="BA4427" s="12"/>
      <c r="BB4427" s="12"/>
      <c r="BC4427" s="12"/>
      <c r="BD4427" s="12"/>
      <c r="BE4427" s="12"/>
      <c r="BF4427" s="12"/>
      <c r="BG4427" s="12"/>
      <c r="BH4427" s="12"/>
      <c r="BI4427" s="12"/>
      <c r="BJ4427" s="13"/>
      <c r="BK4427" s="13"/>
      <c r="BL4427" s="13"/>
      <c r="BM4427" s="13"/>
      <c r="BN4427" s="13"/>
    </row>
    <row r="4428" spans="1:66" x14ac:dyDescent="0.25">
      <c r="A4428" s="10"/>
      <c r="B4428" s="10"/>
      <c r="C4428" s="10"/>
      <c r="D4428" s="18"/>
      <c r="E4428" s="10"/>
      <c r="F4428" s="10"/>
      <c r="G4428" s="10"/>
      <c r="H4428" s="10"/>
      <c r="I4428" s="10"/>
      <c r="J4428" s="10"/>
      <c r="K4428" s="11"/>
      <c r="L4428" s="11"/>
      <c r="M4428" s="12"/>
      <c r="N4428" s="12"/>
      <c r="O4428" s="12"/>
      <c r="P4428" s="12"/>
      <c r="Q4428" s="12"/>
      <c r="R4428" s="12"/>
      <c r="S4428" s="12"/>
      <c r="T4428" s="12"/>
      <c r="U4428" s="12"/>
      <c r="V4428" s="12"/>
      <c r="W4428" s="12"/>
      <c r="X4428" s="12"/>
      <c r="Y4428" s="12"/>
      <c r="Z4428" s="12"/>
      <c r="AA4428" s="12"/>
      <c r="AB4428" s="12"/>
      <c r="AC4428" s="12"/>
      <c r="AD4428" s="12"/>
      <c r="AE4428" s="12"/>
      <c r="AF4428" s="12"/>
      <c r="AG4428" s="12"/>
      <c r="AH4428" s="12"/>
      <c r="AI4428" s="12"/>
      <c r="AJ4428" s="12"/>
      <c r="AK4428" s="12"/>
      <c r="AL4428" s="12"/>
      <c r="AM4428" s="12"/>
      <c r="AN4428" s="12"/>
      <c r="AO4428" s="12"/>
      <c r="AP4428" s="12"/>
      <c r="AQ4428" s="12"/>
      <c r="AR4428" s="12"/>
      <c r="AS4428" s="12"/>
      <c r="AT4428" s="12"/>
      <c r="AU4428" s="12"/>
      <c r="AV4428" s="12"/>
      <c r="AW4428" s="12"/>
      <c r="AX4428" s="12"/>
      <c r="AY4428" s="12"/>
      <c r="AZ4428" s="12"/>
      <c r="BA4428" s="12"/>
      <c r="BB4428" s="12"/>
      <c r="BC4428" s="12"/>
      <c r="BD4428" s="12"/>
      <c r="BE4428" s="12"/>
      <c r="BF4428" s="12"/>
      <c r="BG4428" s="12"/>
      <c r="BH4428" s="12"/>
      <c r="BI4428" s="12"/>
      <c r="BJ4428" s="13"/>
      <c r="BK4428" s="13"/>
      <c r="BL4428" s="13"/>
      <c r="BM4428" s="13"/>
      <c r="BN4428" s="13"/>
    </row>
    <row r="4429" spans="1:66" x14ac:dyDescent="0.25">
      <c r="A4429" s="10"/>
      <c r="B4429" s="10"/>
      <c r="C4429" s="10"/>
      <c r="D4429" s="18"/>
      <c r="E4429" s="10"/>
      <c r="F4429" s="10"/>
      <c r="G4429" s="10"/>
      <c r="H4429" s="10"/>
      <c r="I4429" s="10"/>
      <c r="J4429" s="10"/>
      <c r="K4429" s="11"/>
      <c r="L4429" s="11"/>
      <c r="M4429" s="12"/>
      <c r="N4429" s="12"/>
      <c r="O4429" s="12"/>
      <c r="P4429" s="12"/>
      <c r="Q4429" s="12"/>
      <c r="R4429" s="12"/>
      <c r="S4429" s="12"/>
      <c r="T4429" s="12"/>
      <c r="U4429" s="12"/>
      <c r="V4429" s="12"/>
      <c r="W4429" s="12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2"/>
      <c r="AS4429" s="12"/>
      <c r="AT4429" s="12"/>
      <c r="AU4429" s="12"/>
      <c r="AV4429" s="12"/>
      <c r="AW4429" s="12"/>
      <c r="AX4429" s="12"/>
      <c r="AY4429" s="12"/>
      <c r="AZ4429" s="12"/>
      <c r="BA4429" s="12"/>
      <c r="BB4429" s="12"/>
      <c r="BC4429" s="12"/>
      <c r="BD4429" s="12"/>
      <c r="BE4429" s="12"/>
      <c r="BF4429" s="12"/>
      <c r="BG4429" s="12"/>
      <c r="BH4429" s="12"/>
      <c r="BI4429" s="12"/>
      <c r="BJ4429" s="13"/>
      <c r="BK4429" s="13"/>
      <c r="BL4429" s="13"/>
      <c r="BM4429" s="13"/>
      <c r="BN4429" s="13"/>
    </row>
    <row r="4430" spans="1:66" x14ac:dyDescent="0.25">
      <c r="A4430" s="10"/>
      <c r="B4430" s="10"/>
      <c r="C4430" s="10"/>
      <c r="D4430" s="18"/>
      <c r="E4430" s="10"/>
      <c r="F4430" s="10"/>
      <c r="G4430" s="10"/>
      <c r="H4430" s="10"/>
      <c r="I4430" s="10"/>
      <c r="J4430" s="10"/>
      <c r="K4430" s="11"/>
      <c r="L4430" s="11"/>
      <c r="M4430" s="12"/>
      <c r="N4430" s="12"/>
      <c r="O4430" s="12"/>
      <c r="P4430" s="12"/>
      <c r="Q4430" s="12"/>
      <c r="R4430" s="12"/>
      <c r="S4430" s="12"/>
      <c r="T4430" s="12"/>
      <c r="U4430" s="12"/>
      <c r="V4430" s="12"/>
      <c r="W4430" s="12"/>
      <c r="X4430" s="12"/>
      <c r="Y4430" s="12"/>
      <c r="Z4430" s="12"/>
      <c r="AA4430" s="12"/>
      <c r="AB4430" s="12"/>
      <c r="AC4430" s="12"/>
      <c r="AD4430" s="12"/>
      <c r="AE4430" s="12"/>
      <c r="AF4430" s="12"/>
      <c r="AG4430" s="12"/>
      <c r="AH4430" s="12"/>
      <c r="AI4430" s="12"/>
      <c r="AJ4430" s="12"/>
      <c r="AK4430" s="12"/>
      <c r="AL4430" s="12"/>
      <c r="AM4430" s="12"/>
      <c r="AN4430" s="12"/>
      <c r="AO4430" s="12"/>
      <c r="AP4430" s="12"/>
      <c r="AQ4430" s="12"/>
      <c r="AR4430" s="12"/>
      <c r="AS4430" s="12"/>
      <c r="AT4430" s="12"/>
      <c r="AU4430" s="12"/>
      <c r="AV4430" s="12"/>
      <c r="AW4430" s="12"/>
      <c r="AX4430" s="12"/>
      <c r="AY4430" s="12"/>
      <c r="AZ4430" s="12"/>
      <c r="BA4430" s="12"/>
      <c r="BB4430" s="12"/>
      <c r="BC4430" s="12"/>
      <c r="BD4430" s="12"/>
      <c r="BE4430" s="12"/>
      <c r="BF4430" s="12"/>
      <c r="BG4430" s="12"/>
      <c r="BH4430" s="12"/>
      <c r="BI4430" s="12"/>
      <c r="BJ4430" s="13"/>
      <c r="BK4430" s="13"/>
      <c r="BL4430" s="13"/>
      <c r="BM4430" s="13"/>
      <c r="BN4430" s="13"/>
    </row>
    <row r="4431" spans="1:66" x14ac:dyDescent="0.25">
      <c r="A4431" s="10"/>
      <c r="B4431" s="10"/>
      <c r="C4431" s="10"/>
      <c r="D4431" s="18"/>
      <c r="E4431" s="10"/>
      <c r="F4431" s="10"/>
      <c r="G4431" s="10"/>
      <c r="H4431" s="10"/>
      <c r="I4431" s="10"/>
      <c r="J4431" s="10"/>
      <c r="K4431" s="11"/>
      <c r="L4431" s="11"/>
      <c r="M4431" s="12"/>
      <c r="N4431" s="12"/>
      <c r="O4431" s="12"/>
      <c r="P4431" s="12"/>
      <c r="Q4431" s="12"/>
      <c r="R4431" s="12"/>
      <c r="S4431" s="12"/>
      <c r="T4431" s="12"/>
      <c r="U4431" s="12"/>
      <c r="V4431" s="12"/>
      <c r="W4431" s="12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2"/>
      <c r="AS4431" s="12"/>
      <c r="AT4431" s="12"/>
      <c r="AU4431" s="12"/>
      <c r="AV4431" s="12"/>
      <c r="AW4431" s="12"/>
      <c r="AX4431" s="12"/>
      <c r="AY4431" s="12"/>
      <c r="AZ4431" s="12"/>
      <c r="BA4431" s="12"/>
      <c r="BB4431" s="12"/>
      <c r="BC4431" s="12"/>
      <c r="BD4431" s="12"/>
      <c r="BE4431" s="12"/>
      <c r="BF4431" s="12"/>
      <c r="BG4431" s="12"/>
      <c r="BH4431" s="12"/>
      <c r="BI4431" s="12"/>
      <c r="BJ4431" s="13"/>
      <c r="BK4431" s="13"/>
      <c r="BL4431" s="13"/>
      <c r="BM4431" s="13"/>
      <c r="BN4431" s="13"/>
    </row>
    <row r="4432" spans="1:66" x14ac:dyDescent="0.25">
      <c r="A4432" s="10"/>
      <c r="B4432" s="10"/>
      <c r="C4432" s="10"/>
      <c r="D4432" s="18"/>
      <c r="E4432" s="10"/>
      <c r="F4432" s="10"/>
      <c r="G4432" s="10"/>
      <c r="H4432" s="10"/>
      <c r="I4432" s="10"/>
      <c r="J4432" s="10"/>
      <c r="K4432" s="11"/>
      <c r="L4432" s="11"/>
      <c r="M4432" s="12"/>
      <c r="N4432" s="12"/>
      <c r="O4432" s="12"/>
      <c r="P4432" s="12"/>
      <c r="Q4432" s="12"/>
      <c r="R4432" s="12"/>
      <c r="S4432" s="12"/>
      <c r="T4432" s="12"/>
      <c r="U4432" s="12"/>
      <c r="V4432" s="12"/>
      <c r="W4432" s="12"/>
      <c r="X4432" s="12"/>
      <c r="Y4432" s="12"/>
      <c r="Z4432" s="12"/>
      <c r="AA4432" s="12"/>
      <c r="AB4432" s="12"/>
      <c r="AC4432" s="12"/>
      <c r="AD4432" s="12"/>
      <c r="AE4432" s="12"/>
      <c r="AF4432" s="12"/>
      <c r="AG4432" s="12"/>
      <c r="AH4432" s="12"/>
      <c r="AI4432" s="12"/>
      <c r="AJ4432" s="12"/>
      <c r="AK4432" s="12"/>
      <c r="AL4432" s="12"/>
      <c r="AM4432" s="12"/>
      <c r="AN4432" s="12"/>
      <c r="AO4432" s="12"/>
      <c r="AP4432" s="12"/>
      <c r="AQ4432" s="12"/>
      <c r="AR4432" s="12"/>
      <c r="AS4432" s="12"/>
      <c r="AT4432" s="12"/>
      <c r="AU4432" s="12"/>
      <c r="AV4432" s="12"/>
      <c r="AW4432" s="12"/>
      <c r="AX4432" s="12"/>
      <c r="AY4432" s="12"/>
      <c r="AZ4432" s="12"/>
      <c r="BA4432" s="12"/>
      <c r="BB4432" s="12"/>
      <c r="BC4432" s="12"/>
      <c r="BD4432" s="12"/>
      <c r="BE4432" s="12"/>
      <c r="BF4432" s="12"/>
      <c r="BG4432" s="12"/>
      <c r="BH4432" s="12"/>
      <c r="BI4432" s="12"/>
      <c r="BJ4432" s="13"/>
      <c r="BK4432" s="13"/>
      <c r="BL4432" s="13"/>
      <c r="BM4432" s="13"/>
      <c r="BN4432" s="13"/>
    </row>
    <row r="4433" spans="1:66" x14ac:dyDescent="0.25">
      <c r="A4433" s="10"/>
      <c r="B4433" s="10"/>
      <c r="C4433" s="10"/>
      <c r="D4433" s="18"/>
      <c r="E4433" s="10"/>
      <c r="F4433" s="10"/>
      <c r="G4433" s="10"/>
      <c r="H4433" s="10"/>
      <c r="I4433" s="10"/>
      <c r="J4433" s="10"/>
      <c r="K4433" s="11"/>
      <c r="L4433" s="11"/>
      <c r="M4433" s="12"/>
      <c r="N4433" s="12"/>
      <c r="O4433" s="12"/>
      <c r="P4433" s="12"/>
      <c r="Q4433" s="12"/>
      <c r="R4433" s="12"/>
      <c r="S4433" s="12"/>
      <c r="T4433" s="12"/>
      <c r="U4433" s="12"/>
      <c r="V4433" s="12"/>
      <c r="W4433" s="12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2"/>
      <c r="AS4433" s="12"/>
      <c r="AT4433" s="12"/>
      <c r="AU4433" s="12"/>
      <c r="AV4433" s="12"/>
      <c r="AW4433" s="12"/>
      <c r="AX4433" s="12"/>
      <c r="AY4433" s="12"/>
      <c r="AZ4433" s="12"/>
      <c r="BA4433" s="12"/>
      <c r="BB4433" s="12"/>
      <c r="BC4433" s="12"/>
      <c r="BD4433" s="12"/>
      <c r="BE4433" s="12"/>
      <c r="BF4433" s="12"/>
      <c r="BG4433" s="12"/>
      <c r="BH4433" s="12"/>
      <c r="BI4433" s="12"/>
      <c r="BJ4433" s="13"/>
      <c r="BK4433" s="13"/>
      <c r="BL4433" s="13"/>
      <c r="BM4433" s="13"/>
      <c r="BN4433" s="13"/>
    </row>
    <row r="4434" spans="1:66" x14ac:dyDescent="0.25">
      <c r="A4434" s="10"/>
      <c r="B4434" s="10"/>
      <c r="C4434" s="10"/>
      <c r="D4434" s="18"/>
      <c r="E4434" s="10"/>
      <c r="F4434" s="10"/>
      <c r="G4434" s="10"/>
      <c r="H4434" s="10"/>
      <c r="I4434" s="10"/>
      <c r="J4434" s="10"/>
      <c r="K4434" s="11"/>
      <c r="L4434" s="11"/>
      <c r="M4434" s="12"/>
      <c r="N4434" s="12"/>
      <c r="O4434" s="12"/>
      <c r="P4434" s="12"/>
      <c r="Q4434" s="12"/>
      <c r="R4434" s="12"/>
      <c r="S4434" s="12"/>
      <c r="T4434" s="12"/>
      <c r="U4434" s="12"/>
      <c r="V4434" s="12"/>
      <c r="W4434" s="12"/>
      <c r="X4434" s="12"/>
      <c r="Y4434" s="12"/>
      <c r="Z4434" s="12"/>
      <c r="AA4434" s="12"/>
      <c r="AB4434" s="12"/>
      <c r="AC4434" s="12"/>
      <c r="AD4434" s="12"/>
      <c r="AE4434" s="12"/>
      <c r="AF4434" s="12"/>
      <c r="AG4434" s="12"/>
      <c r="AH4434" s="12"/>
      <c r="AI4434" s="12"/>
      <c r="AJ4434" s="12"/>
      <c r="AK4434" s="12"/>
      <c r="AL4434" s="12"/>
      <c r="AM4434" s="12"/>
      <c r="AN4434" s="12"/>
      <c r="AO4434" s="12"/>
      <c r="AP4434" s="12"/>
      <c r="AQ4434" s="12"/>
      <c r="AR4434" s="12"/>
      <c r="AS4434" s="12"/>
      <c r="AT4434" s="12"/>
      <c r="AU4434" s="12"/>
      <c r="AV4434" s="12"/>
      <c r="AW4434" s="12"/>
      <c r="AX4434" s="12"/>
      <c r="AY4434" s="12"/>
      <c r="AZ4434" s="12"/>
      <c r="BA4434" s="12"/>
      <c r="BB4434" s="12"/>
      <c r="BC4434" s="12"/>
      <c r="BD4434" s="12"/>
      <c r="BE4434" s="12"/>
      <c r="BF4434" s="12"/>
      <c r="BG4434" s="12"/>
      <c r="BH4434" s="12"/>
      <c r="BI4434" s="12"/>
      <c r="BJ4434" s="13"/>
      <c r="BK4434" s="13"/>
      <c r="BL4434" s="13"/>
      <c r="BM4434" s="13"/>
      <c r="BN4434" s="13"/>
    </row>
    <row r="4435" spans="1:66" x14ac:dyDescent="0.25">
      <c r="A4435" s="10"/>
      <c r="B4435" s="10"/>
      <c r="C4435" s="10"/>
      <c r="D4435" s="18"/>
      <c r="E4435" s="10"/>
      <c r="F4435" s="10"/>
      <c r="G4435" s="10"/>
      <c r="H4435" s="10"/>
      <c r="I4435" s="10"/>
      <c r="J4435" s="10"/>
      <c r="K4435" s="11"/>
      <c r="L4435" s="11"/>
      <c r="M4435" s="12"/>
      <c r="N4435" s="12"/>
      <c r="O4435" s="12"/>
      <c r="P4435" s="12"/>
      <c r="Q4435" s="12"/>
      <c r="R4435" s="12"/>
      <c r="S4435" s="12"/>
      <c r="T4435" s="12"/>
      <c r="U4435" s="12"/>
      <c r="V4435" s="12"/>
      <c r="W4435" s="12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2"/>
      <c r="AS4435" s="12"/>
      <c r="AT4435" s="12"/>
      <c r="AU4435" s="12"/>
      <c r="AV4435" s="12"/>
      <c r="AW4435" s="12"/>
      <c r="AX4435" s="12"/>
      <c r="AY4435" s="12"/>
      <c r="AZ4435" s="12"/>
      <c r="BA4435" s="12"/>
      <c r="BB4435" s="12"/>
      <c r="BC4435" s="12"/>
      <c r="BD4435" s="12"/>
      <c r="BE4435" s="12"/>
      <c r="BF4435" s="12"/>
      <c r="BG4435" s="12"/>
      <c r="BH4435" s="12"/>
      <c r="BI4435" s="12"/>
      <c r="BJ4435" s="13"/>
      <c r="BK4435" s="13"/>
      <c r="BL4435" s="13"/>
      <c r="BM4435" s="13"/>
      <c r="BN4435" s="13"/>
    </row>
    <row r="4436" spans="1:66" x14ac:dyDescent="0.25">
      <c r="A4436" s="10"/>
      <c r="B4436" s="10"/>
      <c r="C4436" s="10"/>
      <c r="D4436" s="18"/>
      <c r="E4436" s="10"/>
      <c r="F4436" s="10"/>
      <c r="G4436" s="10"/>
      <c r="H4436" s="10"/>
      <c r="I4436" s="10"/>
      <c r="J4436" s="10"/>
      <c r="K4436" s="11"/>
      <c r="L4436" s="11"/>
      <c r="M4436" s="12"/>
      <c r="N4436" s="12"/>
      <c r="O4436" s="12"/>
      <c r="P4436" s="12"/>
      <c r="Q4436" s="12"/>
      <c r="R4436" s="12"/>
      <c r="S4436" s="12"/>
      <c r="T4436" s="12"/>
      <c r="U4436" s="12"/>
      <c r="V4436" s="12"/>
      <c r="W4436" s="12"/>
      <c r="X4436" s="12"/>
      <c r="Y4436" s="12"/>
      <c r="Z4436" s="12"/>
      <c r="AA4436" s="12"/>
      <c r="AB4436" s="12"/>
      <c r="AC4436" s="12"/>
      <c r="AD4436" s="12"/>
      <c r="AE4436" s="12"/>
      <c r="AF4436" s="12"/>
      <c r="AG4436" s="12"/>
      <c r="AH4436" s="12"/>
      <c r="AI4436" s="12"/>
      <c r="AJ4436" s="12"/>
      <c r="AK4436" s="12"/>
      <c r="AL4436" s="12"/>
      <c r="AM4436" s="12"/>
      <c r="AN4436" s="12"/>
      <c r="AO4436" s="12"/>
      <c r="AP4436" s="12"/>
      <c r="AQ4436" s="12"/>
      <c r="AR4436" s="12"/>
      <c r="AS4436" s="12"/>
      <c r="AT4436" s="12"/>
      <c r="AU4436" s="12"/>
      <c r="AV4436" s="12"/>
      <c r="AW4436" s="12"/>
      <c r="AX4436" s="12"/>
      <c r="AY4436" s="12"/>
      <c r="AZ4436" s="12"/>
      <c r="BA4436" s="12"/>
      <c r="BB4436" s="12"/>
      <c r="BC4436" s="12"/>
      <c r="BD4436" s="12"/>
      <c r="BE4436" s="12"/>
      <c r="BF4436" s="12"/>
      <c r="BG4436" s="12"/>
      <c r="BH4436" s="12"/>
      <c r="BI4436" s="12"/>
      <c r="BJ4436" s="13"/>
      <c r="BK4436" s="13"/>
      <c r="BL4436" s="13"/>
      <c r="BM4436" s="13"/>
      <c r="BN4436" s="13"/>
    </row>
    <row r="4437" spans="1:66" x14ac:dyDescent="0.25">
      <c r="A4437" s="10"/>
      <c r="B4437" s="10"/>
      <c r="C4437" s="10"/>
      <c r="D4437" s="18"/>
      <c r="E4437" s="10"/>
      <c r="F4437" s="10"/>
      <c r="G4437" s="10"/>
      <c r="H4437" s="10"/>
      <c r="I4437" s="10"/>
      <c r="J4437" s="10"/>
      <c r="K4437" s="11"/>
      <c r="L4437" s="11"/>
      <c r="M4437" s="12"/>
      <c r="N4437" s="12"/>
      <c r="O4437" s="12"/>
      <c r="P4437" s="12"/>
      <c r="Q4437" s="12"/>
      <c r="R4437" s="12"/>
      <c r="S4437" s="12"/>
      <c r="T4437" s="12"/>
      <c r="U4437" s="12"/>
      <c r="V4437" s="12"/>
      <c r="W4437" s="12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2"/>
      <c r="AS4437" s="12"/>
      <c r="AT4437" s="12"/>
      <c r="AU4437" s="12"/>
      <c r="AV4437" s="12"/>
      <c r="AW4437" s="12"/>
      <c r="AX4437" s="12"/>
      <c r="AY4437" s="12"/>
      <c r="AZ4437" s="12"/>
      <c r="BA4437" s="12"/>
      <c r="BB4437" s="12"/>
      <c r="BC4437" s="12"/>
      <c r="BD4437" s="12"/>
      <c r="BE4437" s="12"/>
      <c r="BF4437" s="12"/>
      <c r="BG4437" s="12"/>
      <c r="BH4437" s="12"/>
      <c r="BI4437" s="12"/>
      <c r="BJ4437" s="13"/>
      <c r="BK4437" s="13"/>
      <c r="BL4437" s="13"/>
      <c r="BM4437" s="13"/>
      <c r="BN4437" s="13"/>
    </row>
    <row r="4438" spans="1:66" x14ac:dyDescent="0.25">
      <c r="A4438" s="10"/>
      <c r="B4438" s="10"/>
      <c r="C4438" s="10"/>
      <c r="D4438" s="18"/>
      <c r="E4438" s="10"/>
      <c r="F4438" s="10"/>
      <c r="G4438" s="10"/>
      <c r="H4438" s="10"/>
      <c r="I4438" s="10"/>
      <c r="J4438" s="10"/>
      <c r="K4438" s="11"/>
      <c r="L4438" s="11"/>
      <c r="M4438" s="12"/>
      <c r="N4438" s="12"/>
      <c r="O4438" s="12"/>
      <c r="P4438" s="12"/>
      <c r="Q4438" s="12"/>
      <c r="R4438" s="12"/>
      <c r="S4438" s="12"/>
      <c r="T4438" s="12"/>
      <c r="U4438" s="12"/>
      <c r="V4438" s="12"/>
      <c r="W4438" s="12"/>
      <c r="X4438" s="12"/>
      <c r="Y4438" s="12"/>
      <c r="Z4438" s="12"/>
      <c r="AA4438" s="12"/>
      <c r="AB4438" s="12"/>
      <c r="AC4438" s="12"/>
      <c r="AD4438" s="12"/>
      <c r="AE4438" s="12"/>
      <c r="AF4438" s="12"/>
      <c r="AG4438" s="12"/>
      <c r="AH4438" s="12"/>
      <c r="AI4438" s="12"/>
      <c r="AJ4438" s="12"/>
      <c r="AK4438" s="12"/>
      <c r="AL4438" s="12"/>
      <c r="AM4438" s="12"/>
      <c r="AN4438" s="12"/>
      <c r="AO4438" s="12"/>
      <c r="AP4438" s="12"/>
      <c r="AQ4438" s="12"/>
      <c r="AR4438" s="12"/>
      <c r="AS4438" s="12"/>
      <c r="AT4438" s="12"/>
      <c r="AU4438" s="12"/>
      <c r="AV4438" s="12"/>
      <c r="AW4438" s="12"/>
      <c r="AX4438" s="12"/>
      <c r="AY4438" s="12"/>
      <c r="AZ4438" s="12"/>
      <c r="BA4438" s="12"/>
      <c r="BB4438" s="12"/>
      <c r="BC4438" s="12"/>
      <c r="BD4438" s="12"/>
      <c r="BE4438" s="12"/>
      <c r="BF4438" s="12"/>
      <c r="BG4438" s="12"/>
      <c r="BH4438" s="12"/>
      <c r="BI4438" s="12"/>
      <c r="BJ4438" s="13"/>
      <c r="BK4438" s="13"/>
      <c r="BL4438" s="13"/>
      <c r="BM4438" s="13"/>
      <c r="BN4438" s="13"/>
    </row>
    <row r="4439" spans="1:66" x14ac:dyDescent="0.25">
      <c r="A4439" s="10"/>
      <c r="B4439" s="10"/>
      <c r="C4439" s="10"/>
      <c r="D4439" s="18"/>
      <c r="E4439" s="10"/>
      <c r="F4439" s="10"/>
      <c r="G4439" s="10"/>
      <c r="H4439" s="10"/>
      <c r="I4439" s="10"/>
      <c r="J4439" s="10"/>
      <c r="K4439" s="11"/>
      <c r="L4439" s="11"/>
      <c r="M4439" s="12"/>
      <c r="N4439" s="12"/>
      <c r="O4439" s="12"/>
      <c r="P4439" s="12"/>
      <c r="Q4439" s="12"/>
      <c r="R4439" s="12"/>
      <c r="S4439" s="12"/>
      <c r="T4439" s="12"/>
      <c r="U4439" s="12"/>
      <c r="V4439" s="12"/>
      <c r="W4439" s="12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2"/>
      <c r="AS4439" s="12"/>
      <c r="AT4439" s="12"/>
      <c r="AU4439" s="12"/>
      <c r="AV4439" s="12"/>
      <c r="AW4439" s="12"/>
      <c r="AX4439" s="12"/>
      <c r="AY4439" s="12"/>
      <c r="AZ4439" s="12"/>
      <c r="BA4439" s="12"/>
      <c r="BB4439" s="12"/>
      <c r="BC4439" s="12"/>
      <c r="BD4439" s="12"/>
      <c r="BE4439" s="12"/>
      <c r="BF4439" s="12"/>
      <c r="BG4439" s="12"/>
      <c r="BH4439" s="12"/>
      <c r="BI4439" s="12"/>
      <c r="BJ4439" s="13"/>
      <c r="BK4439" s="13"/>
      <c r="BL4439" s="13"/>
      <c r="BM4439" s="13"/>
      <c r="BN4439" s="13"/>
    </row>
    <row r="4440" spans="1:66" x14ac:dyDescent="0.25">
      <c r="A4440" s="10"/>
      <c r="B4440" s="10"/>
      <c r="C4440" s="10"/>
      <c r="D4440" s="18"/>
      <c r="E4440" s="10"/>
      <c r="F4440" s="10"/>
      <c r="G4440" s="10"/>
      <c r="H4440" s="10"/>
      <c r="I4440" s="10"/>
      <c r="J4440" s="10"/>
      <c r="K4440" s="11"/>
      <c r="L4440" s="11"/>
      <c r="M4440" s="12"/>
      <c r="N4440" s="12"/>
      <c r="O4440" s="12"/>
      <c r="P4440" s="12"/>
      <c r="Q4440" s="12"/>
      <c r="R4440" s="12"/>
      <c r="S4440" s="12"/>
      <c r="T4440" s="12"/>
      <c r="U4440" s="12"/>
      <c r="V4440" s="12"/>
      <c r="W4440" s="12"/>
      <c r="X4440" s="12"/>
      <c r="Y4440" s="12"/>
      <c r="Z4440" s="12"/>
      <c r="AA4440" s="12"/>
      <c r="AB4440" s="12"/>
      <c r="AC4440" s="12"/>
      <c r="AD4440" s="12"/>
      <c r="AE4440" s="12"/>
      <c r="AF4440" s="12"/>
      <c r="AG4440" s="12"/>
      <c r="AH4440" s="12"/>
      <c r="AI4440" s="12"/>
      <c r="AJ4440" s="12"/>
      <c r="AK4440" s="12"/>
      <c r="AL4440" s="12"/>
      <c r="AM4440" s="12"/>
      <c r="AN4440" s="12"/>
      <c r="AO4440" s="12"/>
      <c r="AP4440" s="12"/>
      <c r="AQ4440" s="12"/>
      <c r="AR4440" s="12"/>
      <c r="AS4440" s="12"/>
      <c r="AT4440" s="12"/>
      <c r="AU4440" s="12"/>
      <c r="AV4440" s="12"/>
      <c r="AW4440" s="12"/>
      <c r="AX4440" s="12"/>
      <c r="AY4440" s="12"/>
      <c r="AZ4440" s="12"/>
      <c r="BA4440" s="12"/>
      <c r="BB4440" s="12"/>
      <c r="BC4440" s="12"/>
      <c r="BD4440" s="12"/>
      <c r="BE4440" s="12"/>
      <c r="BF4440" s="12"/>
      <c r="BG4440" s="12"/>
      <c r="BH4440" s="12"/>
      <c r="BI4440" s="12"/>
      <c r="BJ4440" s="13"/>
      <c r="BK4440" s="13"/>
      <c r="BL4440" s="13"/>
      <c r="BM4440" s="13"/>
      <c r="BN4440" s="13"/>
    </row>
    <row r="4441" spans="1:66" x14ac:dyDescent="0.25">
      <c r="A4441" s="10"/>
      <c r="B4441" s="10"/>
      <c r="C4441" s="10"/>
      <c r="D4441" s="18"/>
      <c r="E4441" s="10"/>
      <c r="F4441" s="10"/>
      <c r="G4441" s="10"/>
      <c r="H4441" s="10"/>
      <c r="I4441" s="10"/>
      <c r="J4441" s="10"/>
      <c r="K4441" s="11"/>
      <c r="L4441" s="11"/>
      <c r="M4441" s="12"/>
      <c r="N4441" s="12"/>
      <c r="O4441" s="12"/>
      <c r="P4441" s="12"/>
      <c r="Q4441" s="12"/>
      <c r="R4441" s="12"/>
      <c r="S4441" s="12"/>
      <c r="T4441" s="12"/>
      <c r="U4441" s="12"/>
      <c r="V4441" s="12"/>
      <c r="W4441" s="12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2"/>
      <c r="AS4441" s="12"/>
      <c r="AT4441" s="12"/>
      <c r="AU4441" s="12"/>
      <c r="AV4441" s="12"/>
      <c r="AW4441" s="12"/>
      <c r="AX4441" s="12"/>
      <c r="AY4441" s="12"/>
      <c r="AZ4441" s="12"/>
      <c r="BA4441" s="12"/>
      <c r="BB4441" s="12"/>
      <c r="BC4441" s="12"/>
      <c r="BD4441" s="12"/>
      <c r="BE4441" s="12"/>
      <c r="BF4441" s="12"/>
      <c r="BG4441" s="12"/>
      <c r="BH4441" s="12"/>
      <c r="BI4441" s="12"/>
      <c r="BJ4441" s="13"/>
      <c r="BK4441" s="13"/>
      <c r="BL4441" s="13"/>
      <c r="BM4441" s="13"/>
      <c r="BN4441" s="13"/>
    </row>
    <row r="4442" spans="1:66" x14ac:dyDescent="0.25">
      <c r="A4442" s="10"/>
      <c r="B4442" s="10"/>
      <c r="C4442" s="10"/>
      <c r="D4442" s="18"/>
      <c r="E4442" s="10"/>
      <c r="F4442" s="10"/>
      <c r="G4442" s="10"/>
      <c r="H4442" s="10"/>
      <c r="I4442" s="10"/>
      <c r="J4442" s="10"/>
      <c r="K4442" s="11"/>
      <c r="L4442" s="11"/>
      <c r="M4442" s="12"/>
      <c r="N4442" s="12"/>
      <c r="O4442" s="12"/>
      <c r="P4442" s="12"/>
      <c r="Q4442" s="12"/>
      <c r="R4442" s="12"/>
      <c r="S4442" s="12"/>
      <c r="T4442" s="12"/>
      <c r="U4442" s="12"/>
      <c r="V4442" s="12"/>
      <c r="W4442" s="12"/>
      <c r="X4442" s="12"/>
      <c r="Y4442" s="12"/>
      <c r="Z4442" s="12"/>
      <c r="AA4442" s="12"/>
      <c r="AB4442" s="12"/>
      <c r="AC4442" s="12"/>
      <c r="AD4442" s="12"/>
      <c r="AE4442" s="12"/>
      <c r="AF4442" s="12"/>
      <c r="AG4442" s="12"/>
      <c r="AH4442" s="12"/>
      <c r="AI4442" s="12"/>
      <c r="AJ4442" s="12"/>
      <c r="AK4442" s="12"/>
      <c r="AL4442" s="12"/>
      <c r="AM4442" s="12"/>
      <c r="AN4442" s="12"/>
      <c r="AO4442" s="12"/>
      <c r="AP4442" s="12"/>
      <c r="AQ4442" s="12"/>
      <c r="AR4442" s="12"/>
      <c r="AS4442" s="12"/>
      <c r="AT4442" s="12"/>
      <c r="AU4442" s="12"/>
      <c r="AV4442" s="12"/>
      <c r="AW4442" s="12"/>
      <c r="AX4442" s="12"/>
      <c r="AY4442" s="12"/>
      <c r="AZ4442" s="12"/>
      <c r="BA4442" s="12"/>
      <c r="BB4442" s="12"/>
      <c r="BC4442" s="12"/>
      <c r="BD4442" s="12"/>
      <c r="BE4442" s="12"/>
      <c r="BF4442" s="12"/>
      <c r="BG4442" s="12"/>
      <c r="BH4442" s="12"/>
      <c r="BI4442" s="12"/>
      <c r="BJ4442" s="13"/>
      <c r="BK4442" s="13"/>
      <c r="BL4442" s="13"/>
      <c r="BM4442" s="13"/>
      <c r="BN4442" s="13"/>
    </row>
    <row r="4443" spans="1:66" x14ac:dyDescent="0.25">
      <c r="A4443" s="10"/>
      <c r="B4443" s="10"/>
      <c r="C4443" s="10"/>
      <c r="D4443" s="18"/>
      <c r="E4443" s="10"/>
      <c r="F4443" s="10"/>
      <c r="G4443" s="10"/>
      <c r="H4443" s="10"/>
      <c r="I4443" s="10"/>
      <c r="J4443" s="10"/>
      <c r="K4443" s="11"/>
      <c r="L4443" s="11"/>
      <c r="M4443" s="12"/>
      <c r="N4443" s="12"/>
      <c r="O4443" s="12"/>
      <c r="P4443" s="12"/>
      <c r="Q4443" s="12"/>
      <c r="R4443" s="12"/>
      <c r="S4443" s="12"/>
      <c r="T4443" s="12"/>
      <c r="U4443" s="12"/>
      <c r="V4443" s="12"/>
      <c r="W4443" s="12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2"/>
      <c r="AS4443" s="12"/>
      <c r="AT4443" s="12"/>
      <c r="AU4443" s="12"/>
      <c r="AV4443" s="12"/>
      <c r="AW4443" s="12"/>
      <c r="AX4443" s="12"/>
      <c r="AY4443" s="12"/>
      <c r="AZ4443" s="12"/>
      <c r="BA4443" s="12"/>
      <c r="BB4443" s="12"/>
      <c r="BC4443" s="12"/>
      <c r="BD4443" s="12"/>
      <c r="BE4443" s="12"/>
      <c r="BF4443" s="12"/>
      <c r="BG4443" s="12"/>
      <c r="BH4443" s="12"/>
      <c r="BI4443" s="12"/>
      <c r="BJ4443" s="13"/>
      <c r="BK4443" s="13"/>
      <c r="BL4443" s="13"/>
      <c r="BM4443" s="13"/>
      <c r="BN4443" s="13"/>
    </row>
    <row r="4444" spans="1:66" x14ac:dyDescent="0.25">
      <c r="A4444" s="10"/>
      <c r="B4444" s="10"/>
      <c r="C4444" s="10"/>
      <c r="D4444" s="18"/>
      <c r="E4444" s="10"/>
      <c r="F4444" s="10"/>
      <c r="G4444" s="10"/>
      <c r="H4444" s="10"/>
      <c r="I4444" s="10"/>
      <c r="J4444" s="10"/>
      <c r="K4444" s="11"/>
      <c r="L4444" s="11"/>
      <c r="M4444" s="12"/>
      <c r="N4444" s="12"/>
      <c r="O4444" s="12"/>
      <c r="P4444" s="12"/>
      <c r="Q4444" s="12"/>
      <c r="R4444" s="12"/>
      <c r="S4444" s="12"/>
      <c r="T4444" s="12"/>
      <c r="U4444" s="12"/>
      <c r="V4444" s="12"/>
      <c r="W4444" s="12"/>
      <c r="X4444" s="12"/>
      <c r="Y4444" s="12"/>
      <c r="Z4444" s="12"/>
      <c r="AA4444" s="12"/>
      <c r="AB4444" s="12"/>
      <c r="AC4444" s="12"/>
      <c r="AD4444" s="12"/>
      <c r="AE4444" s="12"/>
      <c r="AF4444" s="12"/>
      <c r="AG4444" s="12"/>
      <c r="AH4444" s="12"/>
      <c r="AI4444" s="12"/>
      <c r="AJ4444" s="12"/>
      <c r="AK4444" s="12"/>
      <c r="AL4444" s="12"/>
      <c r="AM4444" s="12"/>
      <c r="AN4444" s="12"/>
      <c r="AO4444" s="12"/>
      <c r="AP4444" s="12"/>
      <c r="AQ4444" s="12"/>
      <c r="AR4444" s="12"/>
      <c r="AS4444" s="12"/>
      <c r="AT4444" s="12"/>
      <c r="AU4444" s="12"/>
      <c r="AV4444" s="12"/>
      <c r="AW4444" s="12"/>
      <c r="AX4444" s="12"/>
      <c r="AY4444" s="12"/>
      <c r="AZ4444" s="12"/>
      <c r="BA4444" s="12"/>
      <c r="BB4444" s="12"/>
      <c r="BC4444" s="12"/>
      <c r="BD4444" s="12"/>
      <c r="BE4444" s="12"/>
      <c r="BF4444" s="12"/>
      <c r="BG4444" s="12"/>
      <c r="BH4444" s="12"/>
      <c r="BI4444" s="12"/>
      <c r="BJ4444" s="13"/>
      <c r="BK4444" s="13"/>
      <c r="BL4444" s="13"/>
      <c r="BM4444" s="13"/>
      <c r="BN4444" s="13"/>
    </row>
    <row r="4445" spans="1:66" x14ac:dyDescent="0.25">
      <c r="A4445" s="10"/>
      <c r="B4445" s="10"/>
      <c r="C4445" s="10"/>
      <c r="D4445" s="18"/>
      <c r="E4445" s="10"/>
      <c r="F4445" s="10"/>
      <c r="G4445" s="10"/>
      <c r="H4445" s="10"/>
      <c r="I4445" s="10"/>
      <c r="J4445" s="10"/>
      <c r="K4445" s="11"/>
      <c r="L4445" s="11"/>
      <c r="M4445" s="12"/>
      <c r="N4445" s="12"/>
      <c r="O4445" s="12"/>
      <c r="P4445" s="12"/>
      <c r="Q4445" s="12"/>
      <c r="R4445" s="12"/>
      <c r="S4445" s="12"/>
      <c r="T4445" s="12"/>
      <c r="U4445" s="12"/>
      <c r="V4445" s="12"/>
      <c r="W4445" s="12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2"/>
      <c r="AS4445" s="12"/>
      <c r="AT4445" s="12"/>
      <c r="AU4445" s="12"/>
      <c r="AV4445" s="12"/>
      <c r="AW4445" s="12"/>
      <c r="AX4445" s="12"/>
      <c r="AY4445" s="12"/>
      <c r="AZ4445" s="12"/>
      <c r="BA4445" s="12"/>
      <c r="BB4445" s="12"/>
      <c r="BC4445" s="12"/>
      <c r="BD4445" s="12"/>
      <c r="BE4445" s="12"/>
      <c r="BF4445" s="12"/>
      <c r="BG4445" s="12"/>
      <c r="BH4445" s="12"/>
      <c r="BI4445" s="12"/>
      <c r="BJ4445" s="13"/>
      <c r="BK4445" s="13"/>
      <c r="BL4445" s="13"/>
      <c r="BM4445" s="13"/>
      <c r="BN4445" s="13"/>
    </row>
    <row r="4446" spans="1:66" x14ac:dyDescent="0.25">
      <c r="A4446" s="10"/>
      <c r="B4446" s="10"/>
      <c r="C4446" s="10"/>
      <c r="D4446" s="18"/>
      <c r="E4446" s="10"/>
      <c r="F4446" s="10"/>
      <c r="G4446" s="10"/>
      <c r="H4446" s="10"/>
      <c r="I4446" s="10"/>
      <c r="J4446" s="10"/>
      <c r="K4446" s="11"/>
      <c r="L4446" s="11"/>
      <c r="M4446" s="12"/>
      <c r="N4446" s="12"/>
      <c r="O4446" s="12"/>
      <c r="P4446" s="12"/>
      <c r="Q4446" s="12"/>
      <c r="R4446" s="12"/>
      <c r="S4446" s="12"/>
      <c r="T4446" s="12"/>
      <c r="U4446" s="12"/>
      <c r="V4446" s="12"/>
      <c r="W4446" s="12"/>
      <c r="X4446" s="12"/>
      <c r="Y4446" s="12"/>
      <c r="Z4446" s="12"/>
      <c r="AA4446" s="12"/>
      <c r="AB4446" s="12"/>
      <c r="AC4446" s="12"/>
      <c r="AD4446" s="12"/>
      <c r="AE4446" s="12"/>
      <c r="AF4446" s="12"/>
      <c r="AG4446" s="12"/>
      <c r="AH4446" s="12"/>
      <c r="AI4446" s="12"/>
      <c r="AJ4446" s="12"/>
      <c r="AK4446" s="12"/>
      <c r="AL4446" s="12"/>
      <c r="AM4446" s="12"/>
      <c r="AN4446" s="12"/>
      <c r="AO4446" s="12"/>
      <c r="AP4446" s="12"/>
      <c r="AQ4446" s="12"/>
      <c r="AR4446" s="12"/>
      <c r="AS4446" s="12"/>
      <c r="AT4446" s="12"/>
      <c r="AU4446" s="12"/>
      <c r="AV4446" s="12"/>
      <c r="AW4446" s="12"/>
      <c r="AX4446" s="12"/>
      <c r="AY4446" s="12"/>
      <c r="AZ4446" s="12"/>
      <c r="BA4446" s="12"/>
      <c r="BB4446" s="12"/>
      <c r="BC4446" s="12"/>
      <c r="BD4446" s="12"/>
      <c r="BE4446" s="12"/>
      <c r="BF4446" s="12"/>
      <c r="BG4446" s="12"/>
      <c r="BH4446" s="12"/>
      <c r="BI4446" s="12"/>
      <c r="BJ4446" s="13"/>
      <c r="BK4446" s="13"/>
      <c r="BL4446" s="13"/>
      <c r="BM4446" s="13"/>
      <c r="BN4446" s="13"/>
    </row>
    <row r="4447" spans="1:66" x14ac:dyDescent="0.25">
      <c r="A4447" s="10"/>
      <c r="B4447" s="10"/>
      <c r="C4447" s="10"/>
      <c r="D4447" s="18"/>
      <c r="E4447" s="10"/>
      <c r="F4447" s="10"/>
      <c r="G4447" s="10"/>
      <c r="H4447" s="10"/>
      <c r="I4447" s="10"/>
      <c r="J4447" s="10"/>
      <c r="K4447" s="11"/>
      <c r="L4447" s="11"/>
      <c r="M4447" s="12"/>
      <c r="N4447" s="12"/>
      <c r="O4447" s="12"/>
      <c r="P4447" s="12"/>
      <c r="Q4447" s="12"/>
      <c r="R4447" s="12"/>
      <c r="S4447" s="12"/>
      <c r="T4447" s="12"/>
      <c r="U4447" s="12"/>
      <c r="V4447" s="12"/>
      <c r="W4447" s="12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2"/>
      <c r="AS4447" s="12"/>
      <c r="AT4447" s="12"/>
      <c r="AU4447" s="12"/>
      <c r="AV4447" s="12"/>
      <c r="AW4447" s="12"/>
      <c r="AX4447" s="12"/>
      <c r="AY4447" s="12"/>
      <c r="AZ4447" s="12"/>
      <c r="BA4447" s="12"/>
      <c r="BB4447" s="12"/>
      <c r="BC4447" s="12"/>
      <c r="BD4447" s="12"/>
      <c r="BE4447" s="12"/>
      <c r="BF4447" s="12"/>
      <c r="BG4447" s="12"/>
      <c r="BH4447" s="12"/>
      <c r="BI4447" s="12"/>
      <c r="BJ4447" s="13"/>
      <c r="BK4447" s="13"/>
      <c r="BL4447" s="13"/>
      <c r="BM4447" s="13"/>
      <c r="BN4447" s="13"/>
    </row>
    <row r="4448" spans="1:66" x14ac:dyDescent="0.25">
      <c r="A4448" s="10"/>
      <c r="B4448" s="10"/>
      <c r="C4448" s="10"/>
      <c r="D4448" s="18"/>
      <c r="E4448" s="10"/>
      <c r="F4448" s="10"/>
      <c r="G4448" s="10"/>
      <c r="H4448" s="10"/>
      <c r="I4448" s="10"/>
      <c r="J4448" s="10"/>
      <c r="K4448" s="11"/>
      <c r="L4448" s="11"/>
      <c r="M4448" s="12"/>
      <c r="N4448" s="12"/>
      <c r="O4448" s="12"/>
      <c r="P4448" s="12"/>
      <c r="Q4448" s="12"/>
      <c r="R4448" s="12"/>
      <c r="S4448" s="12"/>
      <c r="T4448" s="12"/>
      <c r="U4448" s="12"/>
      <c r="V4448" s="12"/>
      <c r="W4448" s="12"/>
      <c r="X4448" s="12"/>
      <c r="Y4448" s="12"/>
      <c r="Z4448" s="12"/>
      <c r="AA4448" s="12"/>
      <c r="AB4448" s="12"/>
      <c r="AC4448" s="12"/>
      <c r="AD4448" s="12"/>
      <c r="AE4448" s="12"/>
      <c r="AF4448" s="12"/>
      <c r="AG4448" s="12"/>
      <c r="AH4448" s="12"/>
      <c r="AI4448" s="12"/>
      <c r="AJ4448" s="12"/>
      <c r="AK4448" s="12"/>
      <c r="AL4448" s="12"/>
      <c r="AM4448" s="12"/>
      <c r="AN4448" s="12"/>
      <c r="AO4448" s="12"/>
      <c r="AP4448" s="12"/>
      <c r="AQ4448" s="12"/>
      <c r="AR4448" s="12"/>
      <c r="AS4448" s="12"/>
      <c r="AT4448" s="12"/>
      <c r="AU4448" s="12"/>
      <c r="AV4448" s="12"/>
      <c r="AW4448" s="12"/>
      <c r="AX4448" s="12"/>
      <c r="AY4448" s="12"/>
      <c r="AZ4448" s="12"/>
      <c r="BA4448" s="12"/>
      <c r="BB4448" s="12"/>
      <c r="BC4448" s="12"/>
      <c r="BD4448" s="12"/>
      <c r="BE4448" s="12"/>
      <c r="BF4448" s="12"/>
      <c r="BG4448" s="12"/>
      <c r="BH4448" s="12"/>
      <c r="BI4448" s="12"/>
      <c r="BJ4448" s="13"/>
      <c r="BK4448" s="13"/>
      <c r="BL4448" s="13"/>
      <c r="BM4448" s="13"/>
      <c r="BN4448" s="13"/>
    </row>
    <row r="4449" spans="1:66" x14ac:dyDescent="0.25">
      <c r="A4449" s="10"/>
      <c r="B4449" s="10"/>
      <c r="C4449" s="10"/>
      <c r="D4449" s="18"/>
      <c r="E4449" s="10"/>
      <c r="F4449" s="10"/>
      <c r="G4449" s="10"/>
      <c r="H4449" s="10"/>
      <c r="I4449" s="10"/>
      <c r="J4449" s="10"/>
      <c r="K4449" s="11"/>
      <c r="L4449" s="11"/>
      <c r="M4449" s="12"/>
      <c r="N4449" s="12"/>
      <c r="O4449" s="12"/>
      <c r="P4449" s="12"/>
      <c r="Q4449" s="12"/>
      <c r="R4449" s="12"/>
      <c r="S4449" s="12"/>
      <c r="T4449" s="12"/>
      <c r="U4449" s="12"/>
      <c r="V4449" s="12"/>
      <c r="W4449" s="12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2"/>
      <c r="AS4449" s="12"/>
      <c r="AT4449" s="12"/>
      <c r="AU4449" s="12"/>
      <c r="AV4449" s="12"/>
      <c r="AW4449" s="12"/>
      <c r="AX4449" s="12"/>
      <c r="AY4449" s="12"/>
      <c r="AZ4449" s="12"/>
      <c r="BA4449" s="12"/>
      <c r="BB4449" s="12"/>
      <c r="BC4449" s="12"/>
      <c r="BD4449" s="12"/>
      <c r="BE4449" s="12"/>
      <c r="BF4449" s="12"/>
      <c r="BG4449" s="12"/>
      <c r="BH4449" s="12"/>
      <c r="BI4449" s="12"/>
      <c r="BJ4449" s="13"/>
      <c r="BK4449" s="13"/>
      <c r="BL4449" s="13"/>
      <c r="BM4449" s="13"/>
      <c r="BN4449" s="13"/>
    </row>
    <row r="4450" spans="1:66" x14ac:dyDescent="0.25">
      <c r="A4450" s="10"/>
      <c r="B4450" s="10"/>
      <c r="C4450" s="10"/>
      <c r="D4450" s="18"/>
      <c r="E4450" s="10"/>
      <c r="F4450" s="10"/>
      <c r="G4450" s="10"/>
      <c r="H4450" s="10"/>
      <c r="I4450" s="10"/>
      <c r="J4450" s="10"/>
      <c r="K4450" s="11"/>
      <c r="L4450" s="11"/>
      <c r="M4450" s="12"/>
      <c r="N4450" s="12"/>
      <c r="O4450" s="12"/>
      <c r="P4450" s="12"/>
      <c r="Q4450" s="12"/>
      <c r="R4450" s="12"/>
      <c r="S4450" s="12"/>
      <c r="T4450" s="12"/>
      <c r="U4450" s="12"/>
      <c r="V4450" s="12"/>
      <c r="W4450" s="12"/>
      <c r="X4450" s="12"/>
      <c r="Y4450" s="12"/>
      <c r="Z4450" s="12"/>
      <c r="AA4450" s="12"/>
      <c r="AB4450" s="12"/>
      <c r="AC4450" s="12"/>
      <c r="AD4450" s="12"/>
      <c r="AE4450" s="12"/>
      <c r="AF4450" s="12"/>
      <c r="AG4450" s="12"/>
      <c r="AH4450" s="12"/>
      <c r="AI4450" s="12"/>
      <c r="AJ4450" s="12"/>
      <c r="AK4450" s="12"/>
      <c r="AL4450" s="12"/>
      <c r="AM4450" s="12"/>
      <c r="AN4450" s="12"/>
      <c r="AO4450" s="12"/>
      <c r="AP4450" s="12"/>
      <c r="AQ4450" s="12"/>
      <c r="AR4450" s="12"/>
      <c r="AS4450" s="12"/>
      <c r="AT4450" s="12"/>
      <c r="AU4450" s="12"/>
      <c r="AV4450" s="12"/>
      <c r="AW4450" s="12"/>
      <c r="AX4450" s="12"/>
      <c r="AY4450" s="12"/>
      <c r="AZ4450" s="12"/>
      <c r="BA4450" s="12"/>
      <c r="BB4450" s="12"/>
      <c r="BC4450" s="12"/>
      <c r="BD4450" s="12"/>
      <c r="BE4450" s="12"/>
      <c r="BF4450" s="12"/>
      <c r="BG4450" s="12"/>
      <c r="BH4450" s="12"/>
      <c r="BI4450" s="12"/>
      <c r="BJ4450" s="13"/>
      <c r="BK4450" s="13"/>
      <c r="BL4450" s="13"/>
      <c r="BM4450" s="13"/>
      <c r="BN4450" s="13"/>
    </row>
    <row r="4451" spans="1:66" x14ac:dyDescent="0.25">
      <c r="A4451" s="10"/>
      <c r="B4451" s="10"/>
      <c r="C4451" s="10"/>
      <c r="D4451" s="18"/>
      <c r="E4451" s="10"/>
      <c r="F4451" s="10"/>
      <c r="G4451" s="10"/>
      <c r="H4451" s="10"/>
      <c r="I4451" s="10"/>
      <c r="J4451" s="10"/>
      <c r="K4451" s="11"/>
      <c r="L4451" s="11"/>
      <c r="M4451" s="12"/>
      <c r="N4451" s="12"/>
      <c r="O4451" s="12"/>
      <c r="P4451" s="12"/>
      <c r="Q4451" s="12"/>
      <c r="R4451" s="12"/>
      <c r="S4451" s="12"/>
      <c r="T4451" s="12"/>
      <c r="U4451" s="12"/>
      <c r="V4451" s="12"/>
      <c r="W4451" s="12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2"/>
      <c r="AS4451" s="12"/>
      <c r="AT4451" s="12"/>
      <c r="AU4451" s="12"/>
      <c r="AV4451" s="12"/>
      <c r="AW4451" s="12"/>
      <c r="AX4451" s="12"/>
      <c r="AY4451" s="12"/>
      <c r="AZ4451" s="12"/>
      <c r="BA4451" s="12"/>
      <c r="BB4451" s="12"/>
      <c r="BC4451" s="12"/>
      <c r="BD4451" s="12"/>
      <c r="BE4451" s="12"/>
      <c r="BF4451" s="12"/>
      <c r="BG4451" s="12"/>
      <c r="BH4451" s="12"/>
      <c r="BI4451" s="12"/>
      <c r="BJ4451" s="13"/>
      <c r="BK4451" s="13"/>
      <c r="BL4451" s="13"/>
      <c r="BM4451" s="13"/>
      <c r="BN4451" s="13"/>
    </row>
    <row r="4452" spans="1:66" x14ac:dyDescent="0.25">
      <c r="A4452" s="10"/>
      <c r="B4452" s="10"/>
      <c r="C4452" s="10"/>
      <c r="D4452" s="18"/>
      <c r="E4452" s="10"/>
      <c r="F4452" s="10"/>
      <c r="G4452" s="10"/>
      <c r="H4452" s="10"/>
      <c r="I4452" s="10"/>
      <c r="J4452" s="10"/>
      <c r="K4452" s="11"/>
      <c r="L4452" s="11"/>
      <c r="M4452" s="12"/>
      <c r="N4452" s="12"/>
      <c r="O4452" s="12"/>
      <c r="P4452" s="12"/>
      <c r="Q4452" s="12"/>
      <c r="R4452" s="12"/>
      <c r="S4452" s="12"/>
      <c r="T4452" s="12"/>
      <c r="U4452" s="12"/>
      <c r="V4452" s="12"/>
      <c r="W4452" s="12"/>
      <c r="X4452" s="12"/>
      <c r="Y4452" s="12"/>
      <c r="Z4452" s="12"/>
      <c r="AA4452" s="12"/>
      <c r="AB4452" s="12"/>
      <c r="AC4452" s="12"/>
      <c r="AD4452" s="12"/>
      <c r="AE4452" s="12"/>
      <c r="AF4452" s="12"/>
      <c r="AG4452" s="12"/>
      <c r="AH4452" s="12"/>
      <c r="AI4452" s="12"/>
      <c r="AJ4452" s="12"/>
      <c r="AK4452" s="12"/>
      <c r="AL4452" s="12"/>
      <c r="AM4452" s="12"/>
      <c r="AN4452" s="12"/>
      <c r="AO4452" s="12"/>
      <c r="AP4452" s="12"/>
      <c r="AQ4452" s="12"/>
      <c r="AR4452" s="12"/>
      <c r="AS4452" s="12"/>
      <c r="AT4452" s="12"/>
      <c r="AU4452" s="12"/>
      <c r="AV4452" s="12"/>
      <c r="AW4452" s="12"/>
      <c r="AX4452" s="12"/>
      <c r="AY4452" s="12"/>
      <c r="AZ4452" s="12"/>
      <c r="BA4452" s="12"/>
      <c r="BB4452" s="12"/>
      <c r="BC4452" s="12"/>
      <c r="BD4452" s="12"/>
      <c r="BE4452" s="12"/>
      <c r="BF4452" s="12"/>
      <c r="BG4452" s="12"/>
      <c r="BH4452" s="12"/>
      <c r="BI4452" s="12"/>
      <c r="BJ4452" s="13"/>
      <c r="BK4452" s="13"/>
      <c r="BL4452" s="13"/>
      <c r="BM4452" s="13"/>
      <c r="BN4452" s="13"/>
    </row>
    <row r="4453" spans="1:66" x14ac:dyDescent="0.25">
      <c r="A4453" s="10"/>
      <c r="B4453" s="10"/>
      <c r="C4453" s="10"/>
      <c r="D4453" s="18"/>
      <c r="E4453" s="10"/>
      <c r="F4453" s="10"/>
      <c r="G4453" s="10"/>
      <c r="H4453" s="10"/>
      <c r="I4453" s="10"/>
      <c r="J4453" s="10"/>
      <c r="K4453" s="11"/>
      <c r="L4453" s="11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  <c r="W4453" s="12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2"/>
      <c r="AS4453" s="12"/>
      <c r="AT4453" s="12"/>
      <c r="AU4453" s="12"/>
      <c r="AV4453" s="12"/>
      <c r="AW4453" s="12"/>
      <c r="AX4453" s="12"/>
      <c r="AY4453" s="12"/>
      <c r="AZ4453" s="12"/>
      <c r="BA4453" s="12"/>
      <c r="BB4453" s="12"/>
      <c r="BC4453" s="12"/>
      <c r="BD4453" s="12"/>
      <c r="BE4453" s="12"/>
      <c r="BF4453" s="12"/>
      <c r="BG4453" s="12"/>
      <c r="BH4453" s="12"/>
      <c r="BI4453" s="12"/>
      <c r="BJ4453" s="13"/>
      <c r="BK4453" s="13"/>
      <c r="BL4453" s="13"/>
      <c r="BM4453" s="13"/>
      <c r="BN4453" s="13"/>
    </row>
    <row r="4454" spans="1:66" x14ac:dyDescent="0.25">
      <c r="A4454" s="10"/>
      <c r="B4454" s="10"/>
      <c r="C4454" s="10"/>
      <c r="D4454" s="18"/>
      <c r="E4454" s="10"/>
      <c r="F4454" s="10"/>
      <c r="G4454" s="10"/>
      <c r="H4454" s="10"/>
      <c r="I4454" s="10"/>
      <c r="J4454" s="10"/>
      <c r="K4454" s="11"/>
      <c r="L4454" s="11"/>
      <c r="M4454" s="12"/>
      <c r="N4454" s="12"/>
      <c r="O4454" s="12"/>
      <c r="P4454" s="12"/>
      <c r="Q4454" s="12"/>
      <c r="R4454" s="12"/>
      <c r="S4454" s="12"/>
      <c r="T4454" s="12"/>
      <c r="U4454" s="12"/>
      <c r="V4454" s="12"/>
      <c r="W4454" s="12"/>
      <c r="X4454" s="12"/>
      <c r="Y4454" s="12"/>
      <c r="Z4454" s="12"/>
      <c r="AA4454" s="12"/>
      <c r="AB4454" s="12"/>
      <c r="AC4454" s="12"/>
      <c r="AD4454" s="12"/>
      <c r="AE4454" s="12"/>
      <c r="AF4454" s="12"/>
      <c r="AG4454" s="12"/>
      <c r="AH4454" s="12"/>
      <c r="AI4454" s="12"/>
      <c r="AJ4454" s="12"/>
      <c r="AK4454" s="12"/>
      <c r="AL4454" s="12"/>
      <c r="AM4454" s="12"/>
      <c r="AN4454" s="12"/>
      <c r="AO4454" s="12"/>
      <c r="AP4454" s="12"/>
      <c r="AQ4454" s="12"/>
      <c r="AR4454" s="12"/>
      <c r="AS4454" s="12"/>
      <c r="AT4454" s="12"/>
      <c r="AU4454" s="12"/>
      <c r="AV4454" s="12"/>
      <c r="AW4454" s="12"/>
      <c r="AX4454" s="12"/>
      <c r="AY4454" s="12"/>
      <c r="AZ4454" s="12"/>
      <c r="BA4454" s="12"/>
      <c r="BB4454" s="12"/>
      <c r="BC4454" s="12"/>
      <c r="BD4454" s="12"/>
      <c r="BE4454" s="12"/>
      <c r="BF4454" s="12"/>
      <c r="BG4454" s="12"/>
      <c r="BH4454" s="12"/>
      <c r="BI4454" s="12"/>
      <c r="BJ4454" s="13"/>
      <c r="BK4454" s="13"/>
      <c r="BL4454" s="13"/>
      <c r="BM4454" s="13"/>
      <c r="BN4454" s="13"/>
    </row>
    <row r="4455" spans="1:66" x14ac:dyDescent="0.25">
      <c r="A4455" s="10"/>
      <c r="B4455" s="10"/>
      <c r="C4455" s="10"/>
      <c r="D4455" s="18"/>
      <c r="E4455" s="10"/>
      <c r="F4455" s="10"/>
      <c r="G4455" s="10"/>
      <c r="H4455" s="10"/>
      <c r="I4455" s="10"/>
      <c r="J4455" s="10"/>
      <c r="K4455" s="11"/>
      <c r="L4455" s="11"/>
      <c r="M4455" s="12"/>
      <c r="N4455" s="12"/>
      <c r="O4455" s="12"/>
      <c r="P4455" s="12"/>
      <c r="Q4455" s="12"/>
      <c r="R4455" s="12"/>
      <c r="S4455" s="12"/>
      <c r="T4455" s="12"/>
      <c r="U4455" s="12"/>
      <c r="V4455" s="12"/>
      <c r="W4455" s="12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2"/>
      <c r="AS4455" s="12"/>
      <c r="AT4455" s="12"/>
      <c r="AU4455" s="12"/>
      <c r="AV4455" s="12"/>
      <c r="AW4455" s="12"/>
      <c r="AX4455" s="12"/>
      <c r="AY4455" s="12"/>
      <c r="AZ4455" s="12"/>
      <c r="BA4455" s="12"/>
      <c r="BB4455" s="12"/>
      <c r="BC4455" s="12"/>
      <c r="BD4455" s="12"/>
      <c r="BE4455" s="12"/>
      <c r="BF4455" s="12"/>
      <c r="BG4455" s="12"/>
      <c r="BH4455" s="12"/>
      <c r="BI4455" s="12"/>
      <c r="BJ4455" s="13"/>
      <c r="BK4455" s="13"/>
      <c r="BL4455" s="13"/>
      <c r="BM4455" s="13"/>
      <c r="BN4455" s="13"/>
    </row>
    <row r="4456" spans="1:66" x14ac:dyDescent="0.25">
      <c r="A4456" s="10"/>
      <c r="B4456" s="10"/>
      <c r="C4456" s="10"/>
      <c r="D4456" s="18"/>
      <c r="E4456" s="10"/>
      <c r="F4456" s="10"/>
      <c r="G4456" s="10"/>
      <c r="H4456" s="10"/>
      <c r="I4456" s="10"/>
      <c r="J4456" s="10"/>
      <c r="K4456" s="11"/>
      <c r="L4456" s="11"/>
      <c r="M4456" s="12"/>
      <c r="N4456" s="12"/>
      <c r="O4456" s="12"/>
      <c r="P4456" s="12"/>
      <c r="Q4456" s="12"/>
      <c r="R4456" s="12"/>
      <c r="S4456" s="12"/>
      <c r="T4456" s="12"/>
      <c r="U4456" s="12"/>
      <c r="V4456" s="12"/>
      <c r="W4456" s="12"/>
      <c r="X4456" s="12"/>
      <c r="Y4456" s="12"/>
      <c r="Z4456" s="12"/>
      <c r="AA4456" s="12"/>
      <c r="AB4456" s="12"/>
      <c r="AC4456" s="12"/>
      <c r="AD4456" s="12"/>
      <c r="AE4456" s="12"/>
      <c r="AF4456" s="12"/>
      <c r="AG4456" s="12"/>
      <c r="AH4456" s="12"/>
      <c r="AI4456" s="12"/>
      <c r="AJ4456" s="12"/>
      <c r="AK4456" s="12"/>
      <c r="AL4456" s="12"/>
      <c r="AM4456" s="12"/>
      <c r="AN4456" s="12"/>
      <c r="AO4456" s="12"/>
      <c r="AP4456" s="12"/>
      <c r="AQ4456" s="12"/>
      <c r="AR4456" s="12"/>
      <c r="AS4456" s="12"/>
      <c r="AT4456" s="12"/>
      <c r="AU4456" s="12"/>
      <c r="AV4456" s="12"/>
      <c r="AW4456" s="12"/>
      <c r="AX4456" s="12"/>
      <c r="AY4456" s="12"/>
      <c r="AZ4456" s="12"/>
      <c r="BA4456" s="12"/>
      <c r="BB4456" s="12"/>
      <c r="BC4456" s="12"/>
      <c r="BD4456" s="12"/>
      <c r="BE4456" s="12"/>
      <c r="BF4456" s="12"/>
      <c r="BG4456" s="12"/>
      <c r="BH4456" s="12"/>
      <c r="BI4456" s="12"/>
      <c r="BJ4456" s="13"/>
      <c r="BK4456" s="13"/>
      <c r="BL4456" s="13"/>
      <c r="BM4456" s="13"/>
      <c r="BN4456" s="13"/>
    </row>
    <row r="4457" spans="1:66" x14ac:dyDescent="0.25">
      <c r="A4457" s="10"/>
      <c r="B4457" s="10"/>
      <c r="C4457" s="10"/>
      <c r="D4457" s="18"/>
      <c r="E4457" s="10"/>
      <c r="F4457" s="10"/>
      <c r="G4457" s="10"/>
      <c r="H4457" s="10"/>
      <c r="I4457" s="10"/>
      <c r="J4457" s="10"/>
      <c r="K4457" s="11"/>
      <c r="L4457" s="11"/>
      <c r="M4457" s="12"/>
      <c r="N4457" s="12"/>
      <c r="O4457" s="12"/>
      <c r="P4457" s="12"/>
      <c r="Q4457" s="12"/>
      <c r="R4457" s="12"/>
      <c r="S4457" s="12"/>
      <c r="T4457" s="12"/>
      <c r="U4457" s="12"/>
      <c r="V4457" s="12"/>
      <c r="W4457" s="12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2"/>
      <c r="AS4457" s="12"/>
      <c r="AT4457" s="12"/>
      <c r="AU4457" s="12"/>
      <c r="AV4457" s="12"/>
      <c r="AW4457" s="12"/>
      <c r="AX4457" s="12"/>
      <c r="AY4457" s="12"/>
      <c r="AZ4457" s="12"/>
      <c r="BA4457" s="12"/>
      <c r="BB4457" s="12"/>
      <c r="BC4457" s="12"/>
      <c r="BD4457" s="12"/>
      <c r="BE4457" s="12"/>
      <c r="BF4457" s="12"/>
      <c r="BG4457" s="12"/>
      <c r="BH4457" s="12"/>
      <c r="BI4457" s="12"/>
      <c r="BJ4457" s="13"/>
      <c r="BK4457" s="13"/>
      <c r="BL4457" s="13"/>
      <c r="BM4457" s="13"/>
      <c r="BN4457" s="13"/>
    </row>
    <row r="4458" spans="1:66" x14ac:dyDescent="0.25">
      <c r="A4458" s="10"/>
      <c r="B4458" s="10"/>
      <c r="C4458" s="10"/>
      <c r="D4458" s="18"/>
      <c r="E4458" s="10"/>
      <c r="F4458" s="10"/>
      <c r="G4458" s="10"/>
      <c r="H4458" s="10"/>
      <c r="I4458" s="10"/>
      <c r="J4458" s="10"/>
      <c r="K4458" s="11"/>
      <c r="L4458" s="11"/>
      <c r="M4458" s="12"/>
      <c r="N4458" s="12"/>
      <c r="O4458" s="12"/>
      <c r="P4458" s="12"/>
      <c r="Q4458" s="12"/>
      <c r="R4458" s="12"/>
      <c r="S4458" s="12"/>
      <c r="T4458" s="12"/>
      <c r="U4458" s="12"/>
      <c r="V4458" s="12"/>
      <c r="W4458" s="12"/>
      <c r="X4458" s="12"/>
      <c r="Y4458" s="12"/>
      <c r="Z4458" s="12"/>
      <c r="AA4458" s="12"/>
      <c r="AB4458" s="12"/>
      <c r="AC4458" s="12"/>
      <c r="AD4458" s="12"/>
      <c r="AE4458" s="12"/>
      <c r="AF4458" s="12"/>
      <c r="AG4458" s="12"/>
      <c r="AH4458" s="12"/>
      <c r="AI4458" s="12"/>
      <c r="AJ4458" s="12"/>
      <c r="AK4458" s="12"/>
      <c r="AL4458" s="12"/>
      <c r="AM4458" s="12"/>
      <c r="AN4458" s="12"/>
      <c r="AO4458" s="12"/>
      <c r="AP4458" s="12"/>
      <c r="AQ4458" s="12"/>
      <c r="AR4458" s="12"/>
      <c r="AS4458" s="12"/>
      <c r="AT4458" s="12"/>
      <c r="AU4458" s="12"/>
      <c r="AV4458" s="12"/>
      <c r="AW4458" s="12"/>
      <c r="AX4458" s="12"/>
      <c r="AY4458" s="12"/>
      <c r="AZ4458" s="12"/>
      <c r="BA4458" s="12"/>
      <c r="BB4458" s="12"/>
      <c r="BC4458" s="12"/>
      <c r="BD4458" s="12"/>
      <c r="BE4458" s="12"/>
      <c r="BF4458" s="12"/>
      <c r="BG4458" s="12"/>
      <c r="BH4458" s="12"/>
      <c r="BI4458" s="12"/>
      <c r="BJ4458" s="13"/>
      <c r="BK4458" s="13"/>
      <c r="BL4458" s="13"/>
      <c r="BM4458" s="13"/>
      <c r="BN4458" s="13"/>
    </row>
    <row r="4459" spans="1:66" x14ac:dyDescent="0.25">
      <c r="A4459" s="10"/>
      <c r="B4459" s="10"/>
      <c r="C4459" s="10"/>
      <c r="D4459" s="18"/>
      <c r="E4459" s="10"/>
      <c r="F4459" s="10"/>
      <c r="G4459" s="10"/>
      <c r="H4459" s="10"/>
      <c r="I4459" s="10"/>
      <c r="J4459" s="10"/>
      <c r="K4459" s="11"/>
      <c r="L4459" s="11"/>
      <c r="M4459" s="12"/>
      <c r="N4459" s="12"/>
      <c r="O4459" s="12"/>
      <c r="P4459" s="12"/>
      <c r="Q4459" s="12"/>
      <c r="R4459" s="12"/>
      <c r="S4459" s="12"/>
      <c r="T4459" s="12"/>
      <c r="U4459" s="12"/>
      <c r="V4459" s="12"/>
      <c r="W4459" s="12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2"/>
      <c r="AS4459" s="12"/>
      <c r="AT4459" s="12"/>
      <c r="AU4459" s="12"/>
      <c r="AV4459" s="12"/>
      <c r="AW4459" s="12"/>
      <c r="AX4459" s="12"/>
      <c r="AY4459" s="12"/>
      <c r="AZ4459" s="12"/>
      <c r="BA4459" s="12"/>
      <c r="BB4459" s="12"/>
      <c r="BC4459" s="12"/>
      <c r="BD4459" s="12"/>
      <c r="BE4459" s="12"/>
      <c r="BF4459" s="12"/>
      <c r="BG4459" s="12"/>
      <c r="BH4459" s="12"/>
      <c r="BI4459" s="12"/>
      <c r="BJ4459" s="13"/>
      <c r="BK4459" s="13"/>
      <c r="BL4459" s="13"/>
      <c r="BM4459" s="13"/>
      <c r="BN4459" s="13"/>
    </row>
    <row r="4460" spans="1:66" x14ac:dyDescent="0.25">
      <c r="A4460" s="10"/>
      <c r="B4460" s="10"/>
      <c r="C4460" s="10"/>
      <c r="D4460" s="18"/>
      <c r="E4460" s="10"/>
      <c r="F4460" s="10"/>
      <c r="G4460" s="10"/>
      <c r="H4460" s="10"/>
      <c r="I4460" s="10"/>
      <c r="J4460" s="10"/>
      <c r="K4460" s="11"/>
      <c r="L4460" s="11"/>
      <c r="M4460" s="12"/>
      <c r="N4460" s="12"/>
      <c r="O4460" s="12"/>
      <c r="P4460" s="12"/>
      <c r="Q4460" s="12"/>
      <c r="R4460" s="12"/>
      <c r="S4460" s="12"/>
      <c r="T4460" s="12"/>
      <c r="U4460" s="12"/>
      <c r="V4460" s="12"/>
      <c r="W4460" s="12"/>
      <c r="X4460" s="12"/>
      <c r="Y4460" s="12"/>
      <c r="Z4460" s="12"/>
      <c r="AA4460" s="12"/>
      <c r="AB4460" s="12"/>
      <c r="AC4460" s="12"/>
      <c r="AD4460" s="12"/>
      <c r="AE4460" s="12"/>
      <c r="AF4460" s="12"/>
      <c r="AG4460" s="12"/>
      <c r="AH4460" s="12"/>
      <c r="AI4460" s="12"/>
      <c r="AJ4460" s="12"/>
      <c r="AK4460" s="12"/>
      <c r="AL4460" s="12"/>
      <c r="AM4460" s="12"/>
      <c r="AN4460" s="12"/>
      <c r="AO4460" s="12"/>
      <c r="AP4460" s="12"/>
      <c r="AQ4460" s="12"/>
      <c r="AR4460" s="12"/>
      <c r="AS4460" s="12"/>
      <c r="AT4460" s="12"/>
      <c r="AU4460" s="12"/>
      <c r="AV4460" s="12"/>
      <c r="AW4460" s="12"/>
      <c r="AX4460" s="12"/>
      <c r="AY4460" s="12"/>
      <c r="AZ4460" s="12"/>
      <c r="BA4460" s="12"/>
      <c r="BB4460" s="12"/>
      <c r="BC4460" s="12"/>
      <c r="BD4460" s="12"/>
      <c r="BE4460" s="12"/>
      <c r="BF4460" s="12"/>
      <c r="BG4460" s="12"/>
      <c r="BH4460" s="12"/>
      <c r="BI4460" s="12"/>
      <c r="BJ4460" s="13"/>
      <c r="BK4460" s="13"/>
      <c r="BL4460" s="13"/>
      <c r="BM4460" s="13"/>
      <c r="BN4460" s="13"/>
    </row>
    <row r="4461" spans="1:66" x14ac:dyDescent="0.25">
      <c r="A4461" s="10"/>
      <c r="B4461" s="10"/>
      <c r="C4461" s="10"/>
      <c r="D4461" s="18"/>
      <c r="E4461" s="10"/>
      <c r="F4461" s="10"/>
      <c r="G4461" s="10"/>
      <c r="H4461" s="10"/>
      <c r="I4461" s="10"/>
      <c r="J4461" s="10"/>
      <c r="K4461" s="11"/>
      <c r="L4461" s="11"/>
      <c r="M4461" s="12"/>
      <c r="N4461" s="12"/>
      <c r="O4461" s="12"/>
      <c r="P4461" s="12"/>
      <c r="Q4461" s="12"/>
      <c r="R4461" s="12"/>
      <c r="S4461" s="12"/>
      <c r="T4461" s="12"/>
      <c r="U4461" s="12"/>
      <c r="V4461" s="12"/>
      <c r="W4461" s="12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2"/>
      <c r="AS4461" s="12"/>
      <c r="AT4461" s="12"/>
      <c r="AU4461" s="12"/>
      <c r="AV4461" s="12"/>
      <c r="AW4461" s="12"/>
      <c r="AX4461" s="12"/>
      <c r="AY4461" s="12"/>
      <c r="AZ4461" s="12"/>
      <c r="BA4461" s="12"/>
      <c r="BB4461" s="12"/>
      <c r="BC4461" s="12"/>
      <c r="BD4461" s="12"/>
      <c r="BE4461" s="12"/>
      <c r="BF4461" s="12"/>
      <c r="BG4461" s="12"/>
      <c r="BH4461" s="12"/>
      <c r="BI4461" s="12"/>
      <c r="BJ4461" s="13"/>
      <c r="BK4461" s="13"/>
      <c r="BL4461" s="13"/>
      <c r="BM4461" s="13"/>
      <c r="BN4461" s="13"/>
    </row>
    <row r="4462" spans="1:66" x14ac:dyDescent="0.25">
      <c r="A4462" s="10"/>
      <c r="B4462" s="10"/>
      <c r="C4462" s="10"/>
      <c r="D4462" s="18"/>
      <c r="E4462" s="10"/>
      <c r="F4462" s="10"/>
      <c r="G4462" s="10"/>
      <c r="H4462" s="10"/>
      <c r="I4462" s="10"/>
      <c r="J4462" s="10"/>
      <c r="K4462" s="11"/>
      <c r="L4462" s="11"/>
      <c r="M4462" s="12"/>
      <c r="N4462" s="12"/>
      <c r="O4462" s="12"/>
      <c r="P4462" s="12"/>
      <c r="Q4462" s="12"/>
      <c r="R4462" s="12"/>
      <c r="S4462" s="12"/>
      <c r="T4462" s="12"/>
      <c r="U4462" s="12"/>
      <c r="V4462" s="12"/>
      <c r="W4462" s="12"/>
      <c r="X4462" s="12"/>
      <c r="Y4462" s="12"/>
      <c r="Z4462" s="12"/>
      <c r="AA4462" s="12"/>
      <c r="AB4462" s="12"/>
      <c r="AC4462" s="12"/>
      <c r="AD4462" s="12"/>
      <c r="AE4462" s="12"/>
      <c r="AF4462" s="12"/>
      <c r="AG4462" s="12"/>
      <c r="AH4462" s="12"/>
      <c r="AI4462" s="12"/>
      <c r="AJ4462" s="12"/>
      <c r="AK4462" s="12"/>
      <c r="AL4462" s="12"/>
      <c r="AM4462" s="12"/>
      <c r="AN4462" s="12"/>
      <c r="AO4462" s="12"/>
      <c r="AP4462" s="12"/>
      <c r="AQ4462" s="12"/>
      <c r="AR4462" s="12"/>
      <c r="AS4462" s="12"/>
      <c r="AT4462" s="12"/>
      <c r="AU4462" s="12"/>
      <c r="AV4462" s="12"/>
      <c r="AW4462" s="12"/>
      <c r="AX4462" s="12"/>
      <c r="AY4462" s="12"/>
      <c r="AZ4462" s="12"/>
      <c r="BA4462" s="12"/>
      <c r="BB4462" s="12"/>
      <c r="BC4462" s="12"/>
      <c r="BD4462" s="12"/>
      <c r="BE4462" s="12"/>
      <c r="BF4462" s="12"/>
      <c r="BG4462" s="12"/>
      <c r="BH4462" s="12"/>
      <c r="BI4462" s="12"/>
      <c r="BJ4462" s="13"/>
      <c r="BK4462" s="13"/>
      <c r="BL4462" s="13"/>
      <c r="BM4462" s="13"/>
      <c r="BN4462" s="13"/>
    </row>
    <row r="4463" spans="1:66" x14ac:dyDescent="0.25">
      <c r="A4463" s="10"/>
      <c r="B4463" s="10"/>
      <c r="C4463" s="10"/>
      <c r="D4463" s="18"/>
      <c r="E4463" s="10"/>
      <c r="F4463" s="10"/>
      <c r="G4463" s="10"/>
      <c r="H4463" s="10"/>
      <c r="I4463" s="10"/>
      <c r="J4463" s="10"/>
      <c r="K4463" s="11"/>
      <c r="L4463" s="11"/>
      <c r="M4463" s="12"/>
      <c r="N4463" s="12"/>
      <c r="O4463" s="12"/>
      <c r="P4463" s="12"/>
      <c r="Q4463" s="12"/>
      <c r="R4463" s="12"/>
      <c r="S4463" s="12"/>
      <c r="T4463" s="12"/>
      <c r="U4463" s="12"/>
      <c r="V4463" s="12"/>
      <c r="W4463" s="12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2"/>
      <c r="AS4463" s="12"/>
      <c r="AT4463" s="12"/>
      <c r="AU4463" s="12"/>
      <c r="AV4463" s="12"/>
      <c r="AW4463" s="12"/>
      <c r="AX4463" s="12"/>
      <c r="AY4463" s="12"/>
      <c r="AZ4463" s="12"/>
      <c r="BA4463" s="12"/>
      <c r="BB4463" s="12"/>
      <c r="BC4463" s="12"/>
      <c r="BD4463" s="12"/>
      <c r="BE4463" s="12"/>
      <c r="BF4463" s="12"/>
      <c r="BG4463" s="12"/>
      <c r="BH4463" s="12"/>
      <c r="BI4463" s="12"/>
      <c r="BJ4463" s="13"/>
      <c r="BK4463" s="13"/>
      <c r="BL4463" s="13"/>
      <c r="BM4463" s="13"/>
      <c r="BN4463" s="13"/>
    </row>
    <row r="4464" spans="1:66" x14ac:dyDescent="0.25">
      <c r="A4464" s="10"/>
      <c r="B4464" s="10"/>
      <c r="C4464" s="10"/>
      <c r="D4464" s="18"/>
      <c r="E4464" s="10"/>
      <c r="F4464" s="10"/>
      <c r="G4464" s="10"/>
      <c r="H4464" s="10"/>
      <c r="I4464" s="10"/>
      <c r="J4464" s="10"/>
      <c r="K4464" s="11"/>
      <c r="L4464" s="11"/>
      <c r="M4464" s="12"/>
      <c r="N4464" s="12"/>
      <c r="O4464" s="12"/>
      <c r="P4464" s="12"/>
      <c r="Q4464" s="12"/>
      <c r="R4464" s="12"/>
      <c r="S4464" s="12"/>
      <c r="T4464" s="12"/>
      <c r="U4464" s="12"/>
      <c r="V4464" s="12"/>
      <c r="W4464" s="12"/>
      <c r="X4464" s="12"/>
      <c r="Y4464" s="12"/>
      <c r="Z4464" s="12"/>
      <c r="AA4464" s="12"/>
      <c r="AB4464" s="12"/>
      <c r="AC4464" s="12"/>
      <c r="AD4464" s="12"/>
      <c r="AE4464" s="12"/>
      <c r="AF4464" s="12"/>
      <c r="AG4464" s="12"/>
      <c r="AH4464" s="12"/>
      <c r="AI4464" s="12"/>
      <c r="AJ4464" s="12"/>
      <c r="AK4464" s="12"/>
      <c r="AL4464" s="12"/>
      <c r="AM4464" s="12"/>
      <c r="AN4464" s="12"/>
      <c r="AO4464" s="12"/>
      <c r="AP4464" s="12"/>
      <c r="AQ4464" s="12"/>
      <c r="AR4464" s="12"/>
      <c r="AS4464" s="12"/>
      <c r="AT4464" s="12"/>
      <c r="AU4464" s="12"/>
      <c r="AV4464" s="12"/>
      <c r="AW4464" s="12"/>
      <c r="AX4464" s="12"/>
      <c r="AY4464" s="12"/>
      <c r="AZ4464" s="12"/>
      <c r="BA4464" s="12"/>
      <c r="BB4464" s="12"/>
      <c r="BC4464" s="12"/>
      <c r="BD4464" s="12"/>
      <c r="BE4464" s="12"/>
      <c r="BF4464" s="12"/>
      <c r="BG4464" s="12"/>
      <c r="BH4464" s="12"/>
      <c r="BI4464" s="12"/>
      <c r="BJ4464" s="13"/>
      <c r="BK4464" s="13"/>
      <c r="BL4464" s="13"/>
      <c r="BM4464" s="13"/>
      <c r="BN4464" s="13"/>
    </row>
    <row r="4465" spans="1:66" x14ac:dyDescent="0.25">
      <c r="A4465" s="10"/>
      <c r="B4465" s="10"/>
      <c r="C4465" s="10"/>
      <c r="D4465" s="18"/>
      <c r="E4465" s="10"/>
      <c r="F4465" s="10"/>
      <c r="G4465" s="10"/>
      <c r="H4465" s="10"/>
      <c r="I4465" s="10"/>
      <c r="J4465" s="10"/>
      <c r="K4465" s="11"/>
      <c r="L4465" s="11"/>
      <c r="M4465" s="12"/>
      <c r="N4465" s="12"/>
      <c r="O4465" s="12"/>
      <c r="P4465" s="12"/>
      <c r="Q4465" s="12"/>
      <c r="R4465" s="12"/>
      <c r="S4465" s="12"/>
      <c r="T4465" s="12"/>
      <c r="U4465" s="12"/>
      <c r="V4465" s="12"/>
      <c r="W4465" s="12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2"/>
      <c r="AS4465" s="12"/>
      <c r="AT4465" s="12"/>
      <c r="AU4465" s="12"/>
      <c r="AV4465" s="12"/>
      <c r="AW4465" s="12"/>
      <c r="AX4465" s="12"/>
      <c r="AY4465" s="12"/>
      <c r="AZ4465" s="12"/>
      <c r="BA4465" s="12"/>
      <c r="BB4465" s="12"/>
      <c r="BC4465" s="12"/>
      <c r="BD4465" s="12"/>
      <c r="BE4465" s="12"/>
      <c r="BF4465" s="12"/>
      <c r="BG4465" s="12"/>
      <c r="BH4465" s="12"/>
      <c r="BI4465" s="12"/>
      <c r="BJ4465" s="13"/>
      <c r="BK4465" s="13"/>
      <c r="BL4465" s="13"/>
      <c r="BM4465" s="13"/>
      <c r="BN4465" s="13"/>
    </row>
    <row r="4466" spans="1:66" x14ac:dyDescent="0.25">
      <c r="A4466" s="10"/>
      <c r="B4466" s="10"/>
      <c r="C4466" s="10"/>
      <c r="D4466" s="18"/>
      <c r="E4466" s="10"/>
      <c r="F4466" s="10"/>
      <c r="G4466" s="10"/>
      <c r="H4466" s="10"/>
      <c r="I4466" s="10"/>
      <c r="J4466" s="10"/>
      <c r="K4466" s="11"/>
      <c r="L4466" s="11"/>
      <c r="M4466" s="12"/>
      <c r="N4466" s="12"/>
      <c r="O4466" s="12"/>
      <c r="P4466" s="12"/>
      <c r="Q4466" s="12"/>
      <c r="R4466" s="12"/>
      <c r="S4466" s="12"/>
      <c r="T4466" s="12"/>
      <c r="U4466" s="12"/>
      <c r="V4466" s="12"/>
      <c r="W4466" s="12"/>
      <c r="X4466" s="12"/>
      <c r="Y4466" s="12"/>
      <c r="Z4466" s="12"/>
      <c r="AA4466" s="12"/>
      <c r="AB4466" s="12"/>
      <c r="AC4466" s="12"/>
      <c r="AD4466" s="12"/>
      <c r="AE4466" s="12"/>
      <c r="AF4466" s="12"/>
      <c r="AG4466" s="12"/>
      <c r="AH4466" s="12"/>
      <c r="AI4466" s="12"/>
      <c r="AJ4466" s="12"/>
      <c r="AK4466" s="12"/>
      <c r="AL4466" s="12"/>
      <c r="AM4466" s="12"/>
      <c r="AN4466" s="12"/>
      <c r="AO4466" s="12"/>
      <c r="AP4466" s="12"/>
      <c r="AQ4466" s="12"/>
      <c r="AR4466" s="12"/>
      <c r="AS4466" s="12"/>
      <c r="AT4466" s="12"/>
      <c r="AU4466" s="12"/>
      <c r="AV4466" s="12"/>
      <c r="AW4466" s="12"/>
      <c r="AX4466" s="12"/>
      <c r="AY4466" s="12"/>
      <c r="AZ4466" s="12"/>
      <c r="BA4466" s="12"/>
      <c r="BB4466" s="12"/>
      <c r="BC4466" s="12"/>
      <c r="BD4466" s="12"/>
      <c r="BE4466" s="12"/>
      <c r="BF4466" s="12"/>
      <c r="BG4466" s="12"/>
      <c r="BH4466" s="12"/>
      <c r="BI4466" s="12"/>
      <c r="BJ4466" s="13"/>
      <c r="BK4466" s="13"/>
      <c r="BL4466" s="13"/>
      <c r="BM4466" s="13"/>
      <c r="BN4466" s="13"/>
    </row>
    <row r="4467" spans="1:66" x14ac:dyDescent="0.25">
      <c r="A4467" s="10"/>
      <c r="B4467" s="10"/>
      <c r="C4467" s="10"/>
      <c r="D4467" s="18"/>
      <c r="E4467" s="10"/>
      <c r="F4467" s="10"/>
      <c r="G4467" s="10"/>
      <c r="H4467" s="10"/>
      <c r="I4467" s="10"/>
      <c r="J4467" s="10"/>
      <c r="K4467" s="11"/>
      <c r="L4467" s="11"/>
      <c r="M4467" s="12"/>
      <c r="N4467" s="12"/>
      <c r="O4467" s="12"/>
      <c r="P4467" s="12"/>
      <c r="Q4467" s="12"/>
      <c r="R4467" s="12"/>
      <c r="S4467" s="12"/>
      <c r="T4467" s="12"/>
      <c r="U4467" s="12"/>
      <c r="V4467" s="12"/>
      <c r="W4467" s="12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2"/>
      <c r="AS4467" s="12"/>
      <c r="AT4467" s="12"/>
      <c r="AU4467" s="12"/>
      <c r="AV4467" s="12"/>
      <c r="AW4467" s="12"/>
      <c r="AX4467" s="12"/>
      <c r="AY4467" s="12"/>
      <c r="AZ4467" s="12"/>
      <c r="BA4467" s="12"/>
      <c r="BB4467" s="12"/>
      <c r="BC4467" s="12"/>
      <c r="BD4467" s="12"/>
      <c r="BE4467" s="12"/>
      <c r="BF4467" s="12"/>
      <c r="BG4467" s="12"/>
      <c r="BH4467" s="12"/>
      <c r="BI4467" s="12"/>
      <c r="BJ4467" s="13"/>
      <c r="BK4467" s="13"/>
      <c r="BL4467" s="13"/>
      <c r="BM4467" s="13"/>
      <c r="BN4467" s="13"/>
    </row>
    <row r="4468" spans="1:66" x14ac:dyDescent="0.25">
      <c r="A4468" s="10"/>
      <c r="B4468" s="10"/>
      <c r="C4468" s="10"/>
      <c r="D4468" s="18"/>
      <c r="E4468" s="10"/>
      <c r="F4468" s="10"/>
      <c r="G4468" s="10"/>
      <c r="H4468" s="10"/>
      <c r="I4468" s="10"/>
      <c r="J4468" s="10"/>
      <c r="K4468" s="11"/>
      <c r="L4468" s="11"/>
      <c r="M4468" s="12"/>
      <c r="N4468" s="12"/>
      <c r="O4468" s="12"/>
      <c r="P4468" s="12"/>
      <c r="Q4468" s="12"/>
      <c r="R4468" s="12"/>
      <c r="S4468" s="12"/>
      <c r="T4468" s="12"/>
      <c r="U4468" s="12"/>
      <c r="V4468" s="12"/>
      <c r="W4468" s="12"/>
      <c r="X4468" s="12"/>
      <c r="Y4468" s="12"/>
      <c r="Z4468" s="12"/>
      <c r="AA4468" s="12"/>
      <c r="AB4468" s="12"/>
      <c r="AC4468" s="12"/>
      <c r="AD4468" s="12"/>
      <c r="AE4468" s="12"/>
      <c r="AF4468" s="12"/>
      <c r="AG4468" s="12"/>
      <c r="AH4468" s="12"/>
      <c r="AI4468" s="12"/>
      <c r="AJ4468" s="12"/>
      <c r="AK4468" s="12"/>
      <c r="AL4468" s="12"/>
      <c r="AM4468" s="12"/>
      <c r="AN4468" s="12"/>
      <c r="AO4468" s="12"/>
      <c r="AP4468" s="12"/>
      <c r="AQ4468" s="12"/>
      <c r="AR4468" s="12"/>
      <c r="AS4468" s="12"/>
      <c r="AT4468" s="12"/>
      <c r="AU4468" s="12"/>
      <c r="AV4468" s="12"/>
      <c r="AW4468" s="12"/>
      <c r="AX4468" s="12"/>
      <c r="AY4468" s="12"/>
      <c r="AZ4468" s="12"/>
      <c r="BA4468" s="12"/>
      <c r="BB4468" s="12"/>
      <c r="BC4468" s="12"/>
      <c r="BD4468" s="12"/>
      <c r="BE4468" s="12"/>
      <c r="BF4468" s="12"/>
      <c r="BG4468" s="12"/>
      <c r="BH4468" s="12"/>
      <c r="BI4468" s="12"/>
      <c r="BJ4468" s="13"/>
      <c r="BK4468" s="13"/>
      <c r="BL4468" s="13"/>
      <c r="BM4468" s="13"/>
      <c r="BN4468" s="13"/>
    </row>
    <row r="4469" spans="1:66" x14ac:dyDescent="0.25">
      <c r="A4469" s="10"/>
      <c r="B4469" s="10"/>
      <c r="C4469" s="10"/>
      <c r="D4469" s="18"/>
      <c r="E4469" s="10"/>
      <c r="F4469" s="10"/>
      <c r="G4469" s="10"/>
      <c r="H4469" s="10"/>
      <c r="I4469" s="10"/>
      <c r="J4469" s="10"/>
      <c r="K4469" s="11"/>
      <c r="L4469" s="11"/>
      <c r="M4469" s="12"/>
      <c r="N4469" s="12"/>
      <c r="O4469" s="12"/>
      <c r="P4469" s="12"/>
      <c r="Q4469" s="12"/>
      <c r="R4469" s="12"/>
      <c r="S4469" s="12"/>
      <c r="T4469" s="12"/>
      <c r="U4469" s="12"/>
      <c r="V4469" s="12"/>
      <c r="W4469" s="12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2"/>
      <c r="AS4469" s="12"/>
      <c r="AT4469" s="12"/>
      <c r="AU4469" s="12"/>
      <c r="AV4469" s="12"/>
      <c r="AW4469" s="12"/>
      <c r="AX4469" s="12"/>
      <c r="AY4469" s="12"/>
      <c r="AZ4469" s="12"/>
      <c r="BA4469" s="12"/>
      <c r="BB4469" s="12"/>
      <c r="BC4469" s="12"/>
      <c r="BD4469" s="12"/>
      <c r="BE4469" s="12"/>
      <c r="BF4469" s="12"/>
      <c r="BG4469" s="12"/>
      <c r="BH4469" s="12"/>
      <c r="BI4469" s="12"/>
      <c r="BJ4469" s="13"/>
      <c r="BK4469" s="13"/>
      <c r="BL4469" s="13"/>
      <c r="BM4469" s="13"/>
      <c r="BN4469" s="13"/>
    </row>
    <row r="4470" spans="1:66" x14ac:dyDescent="0.25">
      <c r="A4470" s="10"/>
      <c r="B4470" s="10"/>
      <c r="C4470" s="10"/>
      <c r="D4470" s="18"/>
      <c r="E4470" s="10"/>
      <c r="F4470" s="10"/>
      <c r="G4470" s="10"/>
      <c r="H4470" s="10"/>
      <c r="I4470" s="10"/>
      <c r="J4470" s="10"/>
      <c r="K4470" s="11"/>
      <c r="L4470" s="11"/>
      <c r="M4470" s="12"/>
      <c r="N4470" s="12"/>
      <c r="O4470" s="12"/>
      <c r="P4470" s="12"/>
      <c r="Q4470" s="12"/>
      <c r="R4470" s="12"/>
      <c r="S4470" s="12"/>
      <c r="T4470" s="12"/>
      <c r="U4470" s="12"/>
      <c r="V4470" s="12"/>
      <c r="W4470" s="12"/>
      <c r="X4470" s="12"/>
      <c r="Y4470" s="12"/>
      <c r="Z4470" s="12"/>
      <c r="AA4470" s="12"/>
      <c r="AB4470" s="12"/>
      <c r="AC4470" s="12"/>
      <c r="AD4470" s="12"/>
      <c r="AE4470" s="12"/>
      <c r="AF4470" s="12"/>
      <c r="AG4470" s="12"/>
      <c r="AH4470" s="12"/>
      <c r="AI4470" s="12"/>
      <c r="AJ4470" s="12"/>
      <c r="AK4470" s="12"/>
      <c r="AL4470" s="12"/>
      <c r="AM4470" s="12"/>
      <c r="AN4470" s="12"/>
      <c r="AO4470" s="12"/>
      <c r="AP4470" s="12"/>
      <c r="AQ4470" s="12"/>
      <c r="AR4470" s="12"/>
      <c r="AS4470" s="12"/>
      <c r="AT4470" s="12"/>
      <c r="AU4470" s="12"/>
      <c r="AV4470" s="12"/>
      <c r="AW4470" s="12"/>
      <c r="AX4470" s="12"/>
      <c r="AY4470" s="12"/>
      <c r="AZ4470" s="12"/>
      <c r="BA4470" s="12"/>
      <c r="BB4470" s="12"/>
      <c r="BC4470" s="12"/>
      <c r="BD4470" s="12"/>
      <c r="BE4470" s="12"/>
      <c r="BF4470" s="12"/>
      <c r="BG4470" s="12"/>
      <c r="BH4470" s="12"/>
      <c r="BI4470" s="12"/>
      <c r="BJ4470" s="13"/>
      <c r="BK4470" s="13"/>
      <c r="BL4470" s="13"/>
      <c r="BM4470" s="13"/>
      <c r="BN4470" s="13"/>
    </row>
    <row r="4471" spans="1:66" x14ac:dyDescent="0.25">
      <c r="A4471" s="10"/>
      <c r="B4471" s="10"/>
      <c r="C4471" s="10"/>
      <c r="D4471" s="18"/>
      <c r="E4471" s="10"/>
      <c r="F4471" s="10"/>
      <c r="G4471" s="10"/>
      <c r="H4471" s="10"/>
      <c r="I4471" s="10"/>
      <c r="J4471" s="10"/>
      <c r="K4471" s="11"/>
      <c r="L4471" s="11"/>
      <c r="M4471" s="12"/>
      <c r="N4471" s="12"/>
      <c r="O4471" s="12"/>
      <c r="P4471" s="12"/>
      <c r="Q4471" s="12"/>
      <c r="R4471" s="12"/>
      <c r="S4471" s="12"/>
      <c r="T4471" s="12"/>
      <c r="U4471" s="12"/>
      <c r="V4471" s="12"/>
      <c r="W4471" s="12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2"/>
      <c r="AS4471" s="12"/>
      <c r="AT4471" s="12"/>
      <c r="AU4471" s="12"/>
      <c r="AV4471" s="12"/>
      <c r="AW4471" s="12"/>
      <c r="AX4471" s="12"/>
      <c r="AY4471" s="12"/>
      <c r="AZ4471" s="12"/>
      <c r="BA4471" s="12"/>
      <c r="BB4471" s="12"/>
      <c r="BC4471" s="12"/>
      <c r="BD4471" s="12"/>
      <c r="BE4471" s="12"/>
      <c r="BF4471" s="12"/>
      <c r="BG4471" s="12"/>
      <c r="BH4471" s="12"/>
      <c r="BI4471" s="12"/>
      <c r="BJ4471" s="13"/>
      <c r="BK4471" s="13"/>
      <c r="BL4471" s="13"/>
      <c r="BM4471" s="13"/>
      <c r="BN4471" s="13"/>
    </row>
    <row r="4472" spans="1:66" x14ac:dyDescent="0.25">
      <c r="A4472" s="10"/>
      <c r="B4472" s="10"/>
      <c r="C4472" s="10"/>
      <c r="D4472" s="18"/>
      <c r="E4472" s="10"/>
      <c r="F4472" s="10"/>
      <c r="G4472" s="10"/>
      <c r="H4472" s="10"/>
      <c r="I4472" s="10"/>
      <c r="J4472" s="10"/>
      <c r="K4472" s="11"/>
      <c r="L4472" s="11"/>
      <c r="M4472" s="12"/>
      <c r="N4472" s="12"/>
      <c r="O4472" s="12"/>
      <c r="P4472" s="12"/>
      <c r="Q4472" s="12"/>
      <c r="R4472" s="12"/>
      <c r="S4472" s="12"/>
      <c r="T4472" s="12"/>
      <c r="U4472" s="12"/>
      <c r="V4472" s="12"/>
      <c r="W4472" s="12"/>
      <c r="X4472" s="12"/>
      <c r="Y4472" s="12"/>
      <c r="Z4472" s="12"/>
      <c r="AA4472" s="12"/>
      <c r="AB4472" s="12"/>
      <c r="AC4472" s="12"/>
      <c r="AD4472" s="12"/>
      <c r="AE4472" s="12"/>
      <c r="AF4472" s="12"/>
      <c r="AG4472" s="12"/>
      <c r="AH4472" s="12"/>
      <c r="AI4472" s="12"/>
      <c r="AJ4472" s="12"/>
      <c r="AK4472" s="12"/>
      <c r="AL4472" s="12"/>
      <c r="AM4472" s="12"/>
      <c r="AN4472" s="12"/>
      <c r="AO4472" s="12"/>
      <c r="AP4472" s="12"/>
      <c r="AQ4472" s="12"/>
      <c r="AR4472" s="12"/>
      <c r="AS4472" s="12"/>
      <c r="AT4472" s="12"/>
      <c r="AU4472" s="12"/>
      <c r="AV4472" s="12"/>
      <c r="AW4472" s="12"/>
      <c r="AX4472" s="12"/>
      <c r="AY4472" s="12"/>
      <c r="AZ4472" s="12"/>
      <c r="BA4472" s="12"/>
      <c r="BB4472" s="12"/>
      <c r="BC4472" s="12"/>
      <c r="BD4472" s="12"/>
      <c r="BE4472" s="12"/>
      <c r="BF4472" s="12"/>
      <c r="BG4472" s="12"/>
      <c r="BH4472" s="12"/>
      <c r="BI4472" s="12"/>
      <c r="BJ4472" s="13"/>
      <c r="BK4472" s="13"/>
      <c r="BL4472" s="13"/>
      <c r="BM4472" s="13"/>
      <c r="BN4472" s="13"/>
    </row>
    <row r="4473" spans="1:66" x14ac:dyDescent="0.25">
      <c r="A4473" s="10"/>
      <c r="B4473" s="10"/>
      <c r="C4473" s="10"/>
      <c r="D4473" s="18"/>
      <c r="E4473" s="10"/>
      <c r="F4473" s="10"/>
      <c r="G4473" s="10"/>
      <c r="H4473" s="10"/>
      <c r="I4473" s="10"/>
      <c r="J4473" s="10"/>
      <c r="K4473" s="11"/>
      <c r="L4473" s="11"/>
      <c r="M4473" s="12"/>
      <c r="N4473" s="12"/>
      <c r="O4473" s="12"/>
      <c r="P4473" s="12"/>
      <c r="Q4473" s="12"/>
      <c r="R4473" s="12"/>
      <c r="S4473" s="12"/>
      <c r="T4473" s="12"/>
      <c r="U4473" s="12"/>
      <c r="V4473" s="12"/>
      <c r="W4473" s="12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2"/>
      <c r="AS4473" s="12"/>
      <c r="AT4473" s="12"/>
      <c r="AU4473" s="12"/>
      <c r="AV4473" s="12"/>
      <c r="AW4473" s="12"/>
      <c r="AX4473" s="12"/>
      <c r="AY4473" s="12"/>
      <c r="AZ4473" s="12"/>
      <c r="BA4473" s="12"/>
      <c r="BB4473" s="12"/>
      <c r="BC4473" s="12"/>
      <c r="BD4473" s="12"/>
      <c r="BE4473" s="12"/>
      <c r="BF4473" s="12"/>
      <c r="BG4473" s="12"/>
      <c r="BH4473" s="12"/>
      <c r="BI4473" s="12"/>
      <c r="BJ4473" s="13"/>
      <c r="BK4473" s="13"/>
      <c r="BL4473" s="13"/>
      <c r="BM4473" s="13"/>
      <c r="BN4473" s="13"/>
    </row>
    <row r="4474" spans="1:66" x14ac:dyDescent="0.25">
      <c r="A4474" s="10"/>
      <c r="B4474" s="10"/>
      <c r="C4474" s="10"/>
      <c r="D4474" s="18"/>
      <c r="E4474" s="10"/>
      <c r="F4474" s="10"/>
      <c r="G4474" s="10"/>
      <c r="H4474" s="10"/>
      <c r="I4474" s="10"/>
      <c r="J4474" s="10"/>
      <c r="K4474" s="11"/>
      <c r="L4474" s="11"/>
      <c r="M4474" s="12"/>
      <c r="N4474" s="12"/>
      <c r="O4474" s="12"/>
      <c r="P4474" s="12"/>
      <c r="Q4474" s="12"/>
      <c r="R4474" s="12"/>
      <c r="S4474" s="12"/>
      <c r="T4474" s="12"/>
      <c r="U4474" s="12"/>
      <c r="V4474" s="12"/>
      <c r="W4474" s="12"/>
      <c r="X4474" s="12"/>
      <c r="Y4474" s="12"/>
      <c r="Z4474" s="12"/>
      <c r="AA4474" s="12"/>
      <c r="AB4474" s="12"/>
      <c r="AC4474" s="12"/>
      <c r="AD4474" s="12"/>
      <c r="AE4474" s="12"/>
      <c r="AF4474" s="12"/>
      <c r="AG4474" s="12"/>
      <c r="AH4474" s="12"/>
      <c r="AI4474" s="12"/>
      <c r="AJ4474" s="12"/>
      <c r="AK4474" s="12"/>
      <c r="AL4474" s="12"/>
      <c r="AM4474" s="12"/>
      <c r="AN4474" s="12"/>
      <c r="AO4474" s="12"/>
      <c r="AP4474" s="12"/>
      <c r="AQ4474" s="12"/>
      <c r="AR4474" s="12"/>
      <c r="AS4474" s="12"/>
      <c r="AT4474" s="12"/>
      <c r="AU4474" s="12"/>
      <c r="AV4474" s="12"/>
      <c r="AW4474" s="12"/>
      <c r="AX4474" s="12"/>
      <c r="AY4474" s="12"/>
      <c r="AZ4474" s="12"/>
      <c r="BA4474" s="12"/>
      <c r="BB4474" s="12"/>
      <c r="BC4474" s="12"/>
      <c r="BD4474" s="12"/>
      <c r="BE4474" s="12"/>
      <c r="BF4474" s="12"/>
      <c r="BG4474" s="12"/>
      <c r="BH4474" s="12"/>
      <c r="BI4474" s="12"/>
      <c r="BJ4474" s="13"/>
      <c r="BK4474" s="13"/>
      <c r="BL4474" s="13"/>
      <c r="BM4474" s="13"/>
      <c r="BN4474" s="13"/>
    </row>
    <row r="4475" spans="1:66" x14ac:dyDescent="0.25">
      <c r="A4475" s="10"/>
      <c r="B4475" s="10"/>
      <c r="C4475" s="10"/>
      <c r="D4475" s="18"/>
      <c r="E4475" s="10"/>
      <c r="F4475" s="10"/>
      <c r="G4475" s="10"/>
      <c r="H4475" s="10"/>
      <c r="I4475" s="10"/>
      <c r="J4475" s="10"/>
      <c r="K4475" s="11"/>
      <c r="L4475" s="11"/>
      <c r="M4475" s="12"/>
      <c r="N4475" s="12"/>
      <c r="O4475" s="12"/>
      <c r="P4475" s="12"/>
      <c r="Q4475" s="12"/>
      <c r="R4475" s="12"/>
      <c r="S4475" s="12"/>
      <c r="T4475" s="12"/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2"/>
      <c r="AS4475" s="12"/>
      <c r="AT4475" s="12"/>
      <c r="AU4475" s="12"/>
      <c r="AV4475" s="12"/>
      <c r="AW4475" s="12"/>
      <c r="AX4475" s="12"/>
      <c r="AY4475" s="12"/>
      <c r="AZ4475" s="12"/>
      <c r="BA4475" s="12"/>
      <c r="BB4475" s="12"/>
      <c r="BC4475" s="12"/>
      <c r="BD4475" s="12"/>
      <c r="BE4475" s="12"/>
      <c r="BF4475" s="12"/>
      <c r="BG4475" s="12"/>
      <c r="BH4475" s="12"/>
      <c r="BI4475" s="12"/>
      <c r="BJ4475" s="13"/>
      <c r="BK4475" s="13"/>
      <c r="BL4475" s="13"/>
      <c r="BM4475" s="13"/>
      <c r="BN4475" s="13"/>
    </row>
    <row r="4476" spans="1:66" x14ac:dyDescent="0.25">
      <c r="A4476" s="10"/>
      <c r="B4476" s="10"/>
      <c r="C4476" s="10"/>
      <c r="D4476" s="18"/>
      <c r="E4476" s="10"/>
      <c r="F4476" s="10"/>
      <c r="G4476" s="10"/>
      <c r="H4476" s="10"/>
      <c r="I4476" s="10"/>
      <c r="J4476" s="10"/>
      <c r="K4476" s="11"/>
      <c r="L4476" s="11"/>
      <c r="M4476" s="12"/>
      <c r="N4476" s="12"/>
      <c r="O4476" s="12"/>
      <c r="P4476" s="12"/>
      <c r="Q4476" s="12"/>
      <c r="R4476" s="12"/>
      <c r="S4476" s="12"/>
      <c r="T4476" s="12"/>
      <c r="U4476" s="12"/>
      <c r="V4476" s="12"/>
      <c r="W4476" s="12"/>
      <c r="X4476" s="12"/>
      <c r="Y4476" s="12"/>
      <c r="Z4476" s="12"/>
      <c r="AA4476" s="12"/>
      <c r="AB4476" s="12"/>
      <c r="AC4476" s="12"/>
      <c r="AD4476" s="12"/>
      <c r="AE4476" s="12"/>
      <c r="AF4476" s="12"/>
      <c r="AG4476" s="12"/>
      <c r="AH4476" s="12"/>
      <c r="AI4476" s="12"/>
      <c r="AJ4476" s="12"/>
      <c r="AK4476" s="12"/>
      <c r="AL4476" s="12"/>
      <c r="AM4476" s="12"/>
      <c r="AN4476" s="12"/>
      <c r="AO4476" s="12"/>
      <c r="AP4476" s="12"/>
      <c r="AQ4476" s="12"/>
      <c r="AR4476" s="12"/>
      <c r="AS4476" s="12"/>
      <c r="AT4476" s="12"/>
      <c r="AU4476" s="12"/>
      <c r="AV4476" s="12"/>
      <c r="AW4476" s="12"/>
      <c r="AX4476" s="12"/>
      <c r="AY4476" s="12"/>
      <c r="AZ4476" s="12"/>
      <c r="BA4476" s="12"/>
      <c r="BB4476" s="12"/>
      <c r="BC4476" s="12"/>
      <c r="BD4476" s="12"/>
      <c r="BE4476" s="12"/>
      <c r="BF4476" s="12"/>
      <c r="BG4476" s="12"/>
      <c r="BH4476" s="12"/>
      <c r="BI4476" s="12"/>
      <c r="BJ4476" s="13"/>
      <c r="BK4476" s="13"/>
      <c r="BL4476" s="13"/>
      <c r="BM4476" s="13"/>
      <c r="BN4476" s="13"/>
    </row>
    <row r="4477" spans="1:66" x14ac:dyDescent="0.25">
      <c r="A4477" s="10"/>
      <c r="B4477" s="10"/>
      <c r="C4477" s="10"/>
      <c r="D4477" s="18"/>
      <c r="E4477" s="10"/>
      <c r="F4477" s="10"/>
      <c r="G4477" s="10"/>
      <c r="H4477" s="10"/>
      <c r="I4477" s="10"/>
      <c r="J4477" s="10"/>
      <c r="K4477" s="11"/>
      <c r="L4477" s="11"/>
      <c r="M4477" s="12"/>
      <c r="N4477" s="12"/>
      <c r="O4477" s="12"/>
      <c r="P4477" s="12"/>
      <c r="Q4477" s="12"/>
      <c r="R4477" s="12"/>
      <c r="S4477" s="12"/>
      <c r="T4477" s="12"/>
      <c r="U4477" s="12"/>
      <c r="V4477" s="12"/>
      <c r="W4477" s="12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2"/>
      <c r="AS4477" s="12"/>
      <c r="AT4477" s="12"/>
      <c r="AU4477" s="12"/>
      <c r="AV4477" s="12"/>
      <c r="AW4477" s="12"/>
      <c r="AX4477" s="12"/>
      <c r="AY4477" s="12"/>
      <c r="AZ4477" s="12"/>
      <c r="BA4477" s="12"/>
      <c r="BB4477" s="12"/>
      <c r="BC4477" s="12"/>
      <c r="BD4477" s="12"/>
      <c r="BE4477" s="12"/>
      <c r="BF4477" s="12"/>
      <c r="BG4477" s="12"/>
      <c r="BH4477" s="12"/>
      <c r="BI4477" s="12"/>
      <c r="BJ4477" s="13"/>
      <c r="BK4477" s="13"/>
      <c r="BL4477" s="13"/>
      <c r="BM4477" s="13"/>
      <c r="BN4477" s="13"/>
    </row>
    <row r="4478" spans="1:66" x14ac:dyDescent="0.25">
      <c r="A4478" s="10"/>
      <c r="B4478" s="10"/>
      <c r="C4478" s="10"/>
      <c r="D4478" s="18"/>
      <c r="E4478" s="10"/>
      <c r="F4478" s="10"/>
      <c r="G4478" s="10"/>
      <c r="H4478" s="10"/>
      <c r="I4478" s="10"/>
      <c r="J4478" s="10"/>
      <c r="K4478" s="11"/>
      <c r="L4478" s="11"/>
      <c r="M4478" s="12"/>
      <c r="N4478" s="12"/>
      <c r="O4478" s="12"/>
      <c r="P4478" s="12"/>
      <c r="Q4478" s="12"/>
      <c r="R4478" s="12"/>
      <c r="S4478" s="12"/>
      <c r="T4478" s="12"/>
      <c r="U4478" s="12"/>
      <c r="V4478" s="12"/>
      <c r="W4478" s="12"/>
      <c r="X4478" s="12"/>
      <c r="Y4478" s="12"/>
      <c r="Z4478" s="12"/>
      <c r="AA4478" s="12"/>
      <c r="AB4478" s="12"/>
      <c r="AC4478" s="12"/>
      <c r="AD4478" s="12"/>
      <c r="AE4478" s="12"/>
      <c r="AF4478" s="12"/>
      <c r="AG4478" s="12"/>
      <c r="AH4478" s="12"/>
      <c r="AI4478" s="12"/>
      <c r="AJ4478" s="12"/>
      <c r="AK4478" s="12"/>
      <c r="AL4478" s="12"/>
      <c r="AM4478" s="12"/>
      <c r="AN4478" s="12"/>
      <c r="AO4478" s="12"/>
      <c r="AP4478" s="12"/>
      <c r="AQ4478" s="12"/>
      <c r="AR4478" s="12"/>
      <c r="AS4478" s="12"/>
      <c r="AT4478" s="12"/>
      <c r="AU4478" s="12"/>
      <c r="AV4478" s="12"/>
      <c r="AW4478" s="12"/>
      <c r="AX4478" s="12"/>
      <c r="AY4478" s="12"/>
      <c r="AZ4478" s="12"/>
      <c r="BA4478" s="12"/>
      <c r="BB4478" s="12"/>
      <c r="BC4478" s="12"/>
      <c r="BD4478" s="12"/>
      <c r="BE4478" s="12"/>
      <c r="BF4478" s="12"/>
      <c r="BG4478" s="12"/>
      <c r="BH4478" s="12"/>
      <c r="BI4478" s="12"/>
      <c r="BJ4478" s="13"/>
      <c r="BK4478" s="13"/>
      <c r="BL4478" s="13"/>
      <c r="BM4478" s="13"/>
      <c r="BN4478" s="13"/>
    </row>
    <row r="4479" spans="1:66" x14ac:dyDescent="0.25">
      <c r="A4479" s="10"/>
      <c r="B4479" s="10"/>
      <c r="C4479" s="10"/>
      <c r="D4479" s="18"/>
      <c r="E4479" s="10"/>
      <c r="F4479" s="10"/>
      <c r="G4479" s="10"/>
      <c r="H4479" s="10"/>
      <c r="I4479" s="10"/>
      <c r="J4479" s="10"/>
      <c r="K4479" s="11"/>
      <c r="L4479" s="11"/>
      <c r="M4479" s="12"/>
      <c r="N4479" s="12"/>
      <c r="O4479" s="12"/>
      <c r="P4479" s="12"/>
      <c r="Q4479" s="12"/>
      <c r="R4479" s="12"/>
      <c r="S4479" s="12"/>
      <c r="T4479" s="12"/>
      <c r="U4479" s="12"/>
      <c r="V4479" s="12"/>
      <c r="W4479" s="12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2"/>
      <c r="AS4479" s="12"/>
      <c r="AT4479" s="12"/>
      <c r="AU4479" s="12"/>
      <c r="AV4479" s="12"/>
      <c r="AW4479" s="12"/>
      <c r="AX4479" s="12"/>
      <c r="AY4479" s="12"/>
      <c r="AZ4479" s="12"/>
      <c r="BA4479" s="12"/>
      <c r="BB4479" s="12"/>
      <c r="BC4479" s="12"/>
      <c r="BD4479" s="12"/>
      <c r="BE4479" s="12"/>
      <c r="BF4479" s="12"/>
      <c r="BG4479" s="12"/>
      <c r="BH4479" s="12"/>
      <c r="BI4479" s="12"/>
      <c r="BJ4479" s="13"/>
      <c r="BK4479" s="13"/>
      <c r="BL4479" s="13"/>
      <c r="BM4479" s="13"/>
      <c r="BN4479" s="13"/>
    </row>
    <row r="4480" spans="1:66" x14ac:dyDescent="0.25">
      <c r="A4480" s="10"/>
      <c r="B4480" s="10"/>
      <c r="C4480" s="10"/>
      <c r="D4480" s="18"/>
      <c r="E4480" s="10"/>
      <c r="F4480" s="10"/>
      <c r="G4480" s="10"/>
      <c r="H4480" s="10"/>
      <c r="I4480" s="10"/>
      <c r="J4480" s="10"/>
      <c r="K4480" s="11"/>
      <c r="L4480" s="11"/>
      <c r="M4480" s="12"/>
      <c r="N4480" s="12"/>
      <c r="O4480" s="12"/>
      <c r="P4480" s="12"/>
      <c r="Q4480" s="12"/>
      <c r="R4480" s="12"/>
      <c r="S4480" s="12"/>
      <c r="T4480" s="12"/>
      <c r="U4480" s="12"/>
      <c r="V4480" s="12"/>
      <c r="W4480" s="12"/>
      <c r="X4480" s="12"/>
      <c r="Y4480" s="12"/>
      <c r="Z4480" s="12"/>
      <c r="AA4480" s="12"/>
      <c r="AB4480" s="12"/>
      <c r="AC4480" s="12"/>
      <c r="AD4480" s="12"/>
      <c r="AE4480" s="12"/>
      <c r="AF4480" s="12"/>
      <c r="AG4480" s="12"/>
      <c r="AH4480" s="12"/>
      <c r="AI4480" s="12"/>
      <c r="AJ4480" s="12"/>
      <c r="AK4480" s="12"/>
      <c r="AL4480" s="12"/>
      <c r="AM4480" s="12"/>
      <c r="AN4480" s="12"/>
      <c r="AO4480" s="12"/>
      <c r="AP4480" s="12"/>
      <c r="AQ4480" s="12"/>
      <c r="AR4480" s="12"/>
      <c r="AS4480" s="12"/>
      <c r="AT4480" s="12"/>
      <c r="AU4480" s="12"/>
      <c r="AV4480" s="12"/>
      <c r="AW4480" s="12"/>
      <c r="AX4480" s="12"/>
      <c r="AY4480" s="12"/>
      <c r="AZ4480" s="12"/>
      <c r="BA4480" s="12"/>
      <c r="BB4480" s="12"/>
      <c r="BC4480" s="12"/>
      <c r="BD4480" s="12"/>
      <c r="BE4480" s="12"/>
      <c r="BF4480" s="12"/>
      <c r="BG4480" s="12"/>
      <c r="BH4480" s="12"/>
      <c r="BI4480" s="12"/>
      <c r="BJ4480" s="13"/>
      <c r="BK4480" s="13"/>
      <c r="BL4480" s="13"/>
      <c r="BM4480" s="13"/>
      <c r="BN4480" s="13"/>
    </row>
    <row r="4481" spans="1:66" x14ac:dyDescent="0.25">
      <c r="A4481" s="10"/>
      <c r="B4481" s="10"/>
      <c r="C4481" s="10"/>
      <c r="D4481" s="18"/>
      <c r="E4481" s="10"/>
      <c r="F4481" s="10"/>
      <c r="G4481" s="10"/>
      <c r="H4481" s="10"/>
      <c r="I4481" s="10"/>
      <c r="J4481" s="10"/>
      <c r="K4481" s="11"/>
      <c r="L4481" s="11"/>
      <c r="M4481" s="12"/>
      <c r="N4481" s="12"/>
      <c r="O4481" s="12"/>
      <c r="P4481" s="12"/>
      <c r="Q4481" s="12"/>
      <c r="R4481" s="12"/>
      <c r="S4481" s="12"/>
      <c r="T4481" s="12"/>
      <c r="U4481" s="12"/>
      <c r="V4481" s="12"/>
      <c r="W4481" s="12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2"/>
      <c r="AS4481" s="12"/>
      <c r="AT4481" s="12"/>
      <c r="AU4481" s="12"/>
      <c r="AV4481" s="12"/>
      <c r="AW4481" s="12"/>
      <c r="AX4481" s="12"/>
      <c r="AY4481" s="12"/>
      <c r="AZ4481" s="12"/>
      <c r="BA4481" s="12"/>
      <c r="BB4481" s="12"/>
      <c r="BC4481" s="12"/>
      <c r="BD4481" s="12"/>
      <c r="BE4481" s="12"/>
      <c r="BF4481" s="12"/>
      <c r="BG4481" s="12"/>
      <c r="BH4481" s="12"/>
      <c r="BI4481" s="12"/>
      <c r="BJ4481" s="13"/>
      <c r="BK4481" s="13"/>
      <c r="BL4481" s="13"/>
      <c r="BM4481" s="13"/>
      <c r="BN4481" s="13"/>
    </row>
    <row r="4482" spans="1:66" x14ac:dyDescent="0.25">
      <c r="A4482" s="10"/>
      <c r="B4482" s="10"/>
      <c r="C4482" s="10"/>
      <c r="D4482" s="18"/>
      <c r="E4482" s="10"/>
      <c r="F4482" s="10"/>
      <c r="G4482" s="10"/>
      <c r="H4482" s="10"/>
      <c r="I4482" s="10"/>
      <c r="J4482" s="10"/>
      <c r="K4482" s="11"/>
      <c r="L4482" s="11"/>
      <c r="M4482" s="12"/>
      <c r="N4482" s="12"/>
      <c r="O4482" s="12"/>
      <c r="P4482" s="12"/>
      <c r="Q4482" s="12"/>
      <c r="R4482" s="12"/>
      <c r="S4482" s="12"/>
      <c r="T4482" s="12"/>
      <c r="U4482" s="12"/>
      <c r="V4482" s="12"/>
      <c r="W4482" s="12"/>
      <c r="X4482" s="12"/>
      <c r="Y4482" s="12"/>
      <c r="Z4482" s="12"/>
      <c r="AA4482" s="12"/>
      <c r="AB4482" s="12"/>
      <c r="AC4482" s="12"/>
      <c r="AD4482" s="12"/>
      <c r="AE4482" s="12"/>
      <c r="AF4482" s="12"/>
      <c r="AG4482" s="12"/>
      <c r="AH4482" s="12"/>
      <c r="AI4482" s="12"/>
      <c r="AJ4482" s="12"/>
      <c r="AK4482" s="12"/>
      <c r="AL4482" s="12"/>
      <c r="AM4482" s="12"/>
      <c r="AN4482" s="12"/>
      <c r="AO4482" s="12"/>
      <c r="AP4482" s="12"/>
      <c r="AQ4482" s="12"/>
      <c r="AR4482" s="12"/>
      <c r="AS4482" s="12"/>
      <c r="AT4482" s="12"/>
      <c r="AU4482" s="12"/>
      <c r="AV4482" s="12"/>
      <c r="AW4482" s="12"/>
      <c r="AX4482" s="12"/>
      <c r="AY4482" s="12"/>
      <c r="AZ4482" s="12"/>
      <c r="BA4482" s="12"/>
      <c r="BB4482" s="12"/>
      <c r="BC4482" s="12"/>
      <c r="BD4482" s="12"/>
      <c r="BE4482" s="12"/>
      <c r="BF4482" s="12"/>
      <c r="BG4482" s="12"/>
      <c r="BH4482" s="12"/>
      <c r="BI4482" s="12"/>
      <c r="BJ4482" s="13"/>
      <c r="BK4482" s="13"/>
      <c r="BL4482" s="13"/>
      <c r="BM4482" s="13"/>
      <c r="BN4482" s="13"/>
    </row>
    <row r="4483" spans="1:66" x14ac:dyDescent="0.25">
      <c r="A4483" s="10"/>
      <c r="B4483" s="10"/>
      <c r="C4483" s="10"/>
      <c r="D4483" s="18"/>
      <c r="E4483" s="10"/>
      <c r="F4483" s="10"/>
      <c r="G4483" s="10"/>
      <c r="H4483" s="10"/>
      <c r="I4483" s="10"/>
      <c r="J4483" s="10"/>
      <c r="K4483" s="11"/>
      <c r="L4483" s="11"/>
      <c r="M4483" s="12"/>
      <c r="N4483" s="12"/>
      <c r="O4483" s="12"/>
      <c r="P4483" s="12"/>
      <c r="Q4483" s="12"/>
      <c r="R4483" s="12"/>
      <c r="S4483" s="12"/>
      <c r="T4483" s="12"/>
      <c r="U4483" s="12"/>
      <c r="V4483" s="12"/>
      <c r="W4483" s="12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2"/>
      <c r="AS4483" s="12"/>
      <c r="AT4483" s="12"/>
      <c r="AU4483" s="12"/>
      <c r="AV4483" s="12"/>
      <c r="AW4483" s="12"/>
      <c r="AX4483" s="12"/>
      <c r="AY4483" s="12"/>
      <c r="AZ4483" s="12"/>
      <c r="BA4483" s="12"/>
      <c r="BB4483" s="12"/>
      <c r="BC4483" s="12"/>
      <c r="BD4483" s="12"/>
      <c r="BE4483" s="12"/>
      <c r="BF4483" s="12"/>
      <c r="BG4483" s="12"/>
      <c r="BH4483" s="12"/>
      <c r="BI4483" s="12"/>
      <c r="BJ4483" s="13"/>
      <c r="BK4483" s="13"/>
      <c r="BL4483" s="13"/>
      <c r="BM4483" s="13"/>
      <c r="BN4483" s="13"/>
    </row>
    <row r="4484" spans="1:66" x14ac:dyDescent="0.25">
      <c r="A4484" s="10"/>
      <c r="B4484" s="10"/>
      <c r="C4484" s="10"/>
      <c r="D4484" s="18"/>
      <c r="E4484" s="10"/>
      <c r="F4484" s="10"/>
      <c r="G4484" s="10"/>
      <c r="H4484" s="10"/>
      <c r="I4484" s="10"/>
      <c r="J4484" s="10"/>
      <c r="K4484" s="11"/>
      <c r="L4484" s="11"/>
      <c r="M4484" s="12"/>
      <c r="N4484" s="12"/>
      <c r="O4484" s="12"/>
      <c r="P4484" s="12"/>
      <c r="Q4484" s="12"/>
      <c r="R4484" s="12"/>
      <c r="S4484" s="12"/>
      <c r="T4484" s="12"/>
      <c r="U4484" s="12"/>
      <c r="V4484" s="12"/>
      <c r="W4484" s="12"/>
      <c r="X4484" s="12"/>
      <c r="Y4484" s="12"/>
      <c r="Z4484" s="12"/>
      <c r="AA4484" s="12"/>
      <c r="AB4484" s="12"/>
      <c r="AC4484" s="12"/>
      <c r="AD4484" s="12"/>
      <c r="AE4484" s="12"/>
      <c r="AF4484" s="12"/>
      <c r="AG4484" s="12"/>
      <c r="AH4484" s="12"/>
      <c r="AI4484" s="12"/>
      <c r="AJ4484" s="12"/>
      <c r="AK4484" s="12"/>
      <c r="AL4484" s="12"/>
      <c r="AM4484" s="12"/>
      <c r="AN4484" s="12"/>
      <c r="AO4484" s="12"/>
      <c r="AP4484" s="12"/>
      <c r="AQ4484" s="12"/>
      <c r="AR4484" s="12"/>
      <c r="AS4484" s="12"/>
      <c r="AT4484" s="12"/>
      <c r="AU4484" s="12"/>
      <c r="AV4484" s="12"/>
      <c r="AW4484" s="12"/>
      <c r="AX4484" s="12"/>
      <c r="AY4484" s="12"/>
      <c r="AZ4484" s="12"/>
      <c r="BA4484" s="12"/>
      <c r="BB4484" s="12"/>
      <c r="BC4484" s="12"/>
      <c r="BD4484" s="12"/>
      <c r="BE4484" s="12"/>
      <c r="BF4484" s="12"/>
      <c r="BG4484" s="12"/>
      <c r="BH4484" s="12"/>
      <c r="BI4484" s="12"/>
      <c r="BJ4484" s="13"/>
      <c r="BK4484" s="13"/>
      <c r="BL4484" s="13"/>
      <c r="BM4484" s="13"/>
      <c r="BN4484" s="13"/>
    </row>
    <row r="4485" spans="1:66" x14ac:dyDescent="0.25">
      <c r="A4485" s="10"/>
      <c r="B4485" s="10"/>
      <c r="C4485" s="10"/>
      <c r="D4485" s="18"/>
      <c r="E4485" s="10"/>
      <c r="F4485" s="10"/>
      <c r="G4485" s="10"/>
      <c r="H4485" s="10"/>
      <c r="I4485" s="10"/>
      <c r="J4485" s="10"/>
      <c r="K4485" s="11"/>
      <c r="L4485" s="11"/>
      <c r="M4485" s="12"/>
      <c r="N4485" s="12"/>
      <c r="O4485" s="12"/>
      <c r="P4485" s="12"/>
      <c r="Q4485" s="12"/>
      <c r="R4485" s="12"/>
      <c r="S4485" s="12"/>
      <c r="T4485" s="12"/>
      <c r="U4485" s="12"/>
      <c r="V4485" s="12"/>
      <c r="W4485" s="12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2"/>
      <c r="AS4485" s="12"/>
      <c r="AT4485" s="12"/>
      <c r="AU4485" s="12"/>
      <c r="AV4485" s="12"/>
      <c r="AW4485" s="12"/>
      <c r="AX4485" s="12"/>
      <c r="AY4485" s="12"/>
      <c r="AZ4485" s="12"/>
      <c r="BA4485" s="12"/>
      <c r="BB4485" s="12"/>
      <c r="BC4485" s="12"/>
      <c r="BD4485" s="12"/>
      <c r="BE4485" s="12"/>
      <c r="BF4485" s="12"/>
      <c r="BG4485" s="12"/>
      <c r="BH4485" s="12"/>
      <c r="BI4485" s="12"/>
      <c r="BJ4485" s="13"/>
      <c r="BK4485" s="13"/>
      <c r="BL4485" s="13"/>
      <c r="BM4485" s="13"/>
      <c r="BN4485" s="13"/>
    </row>
    <row r="4486" spans="1:66" x14ac:dyDescent="0.25">
      <c r="A4486" s="10"/>
      <c r="B4486" s="10"/>
      <c r="C4486" s="10"/>
      <c r="D4486" s="18"/>
      <c r="E4486" s="10"/>
      <c r="F4486" s="10"/>
      <c r="G4486" s="10"/>
      <c r="H4486" s="10"/>
      <c r="I4486" s="10"/>
      <c r="J4486" s="10"/>
      <c r="K4486" s="11"/>
      <c r="L4486" s="11"/>
      <c r="M4486" s="12"/>
      <c r="N4486" s="12"/>
      <c r="O4486" s="12"/>
      <c r="P4486" s="12"/>
      <c r="Q4486" s="12"/>
      <c r="R4486" s="12"/>
      <c r="S4486" s="12"/>
      <c r="T4486" s="12"/>
      <c r="U4486" s="12"/>
      <c r="V4486" s="12"/>
      <c r="W4486" s="12"/>
      <c r="X4486" s="12"/>
      <c r="Y4486" s="12"/>
      <c r="Z4486" s="12"/>
      <c r="AA4486" s="12"/>
      <c r="AB4486" s="12"/>
      <c r="AC4486" s="12"/>
      <c r="AD4486" s="12"/>
      <c r="AE4486" s="12"/>
      <c r="AF4486" s="12"/>
      <c r="AG4486" s="12"/>
      <c r="AH4486" s="12"/>
      <c r="AI4486" s="12"/>
      <c r="AJ4486" s="12"/>
      <c r="AK4486" s="12"/>
      <c r="AL4486" s="12"/>
      <c r="AM4486" s="12"/>
      <c r="AN4486" s="12"/>
      <c r="AO4486" s="12"/>
      <c r="AP4486" s="12"/>
      <c r="AQ4486" s="12"/>
      <c r="AR4486" s="12"/>
      <c r="AS4486" s="12"/>
      <c r="AT4486" s="12"/>
      <c r="AU4486" s="12"/>
      <c r="AV4486" s="12"/>
      <c r="AW4486" s="12"/>
      <c r="AX4486" s="12"/>
      <c r="AY4486" s="12"/>
      <c r="AZ4486" s="12"/>
      <c r="BA4486" s="12"/>
      <c r="BB4486" s="12"/>
      <c r="BC4486" s="12"/>
      <c r="BD4486" s="12"/>
      <c r="BE4486" s="12"/>
      <c r="BF4486" s="12"/>
      <c r="BG4486" s="12"/>
      <c r="BH4486" s="12"/>
      <c r="BI4486" s="12"/>
      <c r="BJ4486" s="13"/>
      <c r="BK4486" s="13"/>
      <c r="BL4486" s="13"/>
      <c r="BM4486" s="13"/>
      <c r="BN4486" s="13"/>
    </row>
    <row r="4487" spans="1:66" x14ac:dyDescent="0.25">
      <c r="A4487" s="10"/>
      <c r="B4487" s="10"/>
      <c r="C4487" s="10"/>
      <c r="D4487" s="18"/>
      <c r="E4487" s="10"/>
      <c r="F4487" s="10"/>
      <c r="G4487" s="10"/>
      <c r="H4487" s="10"/>
      <c r="I4487" s="10"/>
      <c r="J4487" s="10"/>
      <c r="K4487" s="11"/>
      <c r="L4487" s="11"/>
      <c r="M4487" s="12"/>
      <c r="N4487" s="12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2"/>
      <c r="AS4487" s="12"/>
      <c r="AT4487" s="12"/>
      <c r="AU4487" s="12"/>
      <c r="AV4487" s="12"/>
      <c r="AW4487" s="12"/>
      <c r="AX4487" s="12"/>
      <c r="AY4487" s="12"/>
      <c r="AZ4487" s="12"/>
      <c r="BA4487" s="12"/>
      <c r="BB4487" s="12"/>
      <c r="BC4487" s="12"/>
      <c r="BD4487" s="12"/>
      <c r="BE4487" s="12"/>
      <c r="BF4487" s="12"/>
      <c r="BG4487" s="12"/>
      <c r="BH4487" s="12"/>
      <c r="BI4487" s="12"/>
      <c r="BJ4487" s="13"/>
      <c r="BK4487" s="13"/>
      <c r="BL4487" s="13"/>
      <c r="BM4487" s="13"/>
      <c r="BN4487" s="13"/>
    </row>
    <row r="4488" spans="1:66" x14ac:dyDescent="0.25">
      <c r="A4488" s="10"/>
      <c r="B4488" s="10"/>
      <c r="C4488" s="10"/>
      <c r="D4488" s="18"/>
      <c r="E4488" s="10"/>
      <c r="F4488" s="10"/>
      <c r="G4488" s="10"/>
      <c r="H4488" s="10"/>
      <c r="I4488" s="10"/>
      <c r="J4488" s="10"/>
      <c r="K4488" s="11"/>
      <c r="L4488" s="11"/>
      <c r="M4488" s="12"/>
      <c r="N4488" s="12"/>
      <c r="O4488" s="12"/>
      <c r="P4488" s="12"/>
      <c r="Q4488" s="12"/>
      <c r="R4488" s="12"/>
      <c r="S4488" s="12"/>
      <c r="T4488" s="12"/>
      <c r="U4488" s="12"/>
      <c r="V4488" s="12"/>
      <c r="W4488" s="12"/>
      <c r="X4488" s="12"/>
      <c r="Y4488" s="12"/>
      <c r="Z4488" s="12"/>
      <c r="AA4488" s="12"/>
      <c r="AB4488" s="12"/>
      <c r="AC4488" s="12"/>
      <c r="AD4488" s="12"/>
      <c r="AE4488" s="12"/>
      <c r="AF4488" s="12"/>
      <c r="AG4488" s="12"/>
      <c r="AH4488" s="12"/>
      <c r="AI4488" s="12"/>
      <c r="AJ4488" s="12"/>
      <c r="AK4488" s="12"/>
      <c r="AL4488" s="12"/>
      <c r="AM4488" s="12"/>
      <c r="AN4488" s="12"/>
      <c r="AO4488" s="12"/>
      <c r="AP4488" s="12"/>
      <c r="AQ4488" s="12"/>
      <c r="AR4488" s="12"/>
      <c r="AS4488" s="12"/>
      <c r="AT4488" s="12"/>
      <c r="AU4488" s="12"/>
      <c r="AV4488" s="12"/>
      <c r="AW4488" s="12"/>
      <c r="AX4488" s="12"/>
      <c r="AY4488" s="12"/>
      <c r="AZ4488" s="12"/>
      <c r="BA4488" s="12"/>
      <c r="BB4488" s="12"/>
      <c r="BC4488" s="12"/>
      <c r="BD4488" s="12"/>
      <c r="BE4488" s="12"/>
      <c r="BF4488" s="12"/>
      <c r="BG4488" s="12"/>
      <c r="BH4488" s="12"/>
      <c r="BI4488" s="12"/>
      <c r="BJ4488" s="13"/>
      <c r="BK4488" s="13"/>
      <c r="BL4488" s="13"/>
      <c r="BM4488" s="13"/>
      <c r="BN4488" s="13"/>
    </row>
    <row r="4489" spans="1:66" x14ac:dyDescent="0.25">
      <c r="A4489" s="10"/>
      <c r="B4489" s="10"/>
      <c r="C4489" s="10"/>
      <c r="D4489" s="18"/>
      <c r="E4489" s="10"/>
      <c r="F4489" s="10"/>
      <c r="G4489" s="10"/>
      <c r="H4489" s="10"/>
      <c r="I4489" s="10"/>
      <c r="J4489" s="10"/>
      <c r="K4489" s="11"/>
      <c r="L4489" s="11"/>
      <c r="M4489" s="12"/>
      <c r="N4489" s="12"/>
      <c r="O4489" s="12"/>
      <c r="P4489" s="12"/>
      <c r="Q4489" s="12"/>
      <c r="R4489" s="12"/>
      <c r="S4489" s="12"/>
      <c r="T4489" s="12"/>
      <c r="U4489" s="12"/>
      <c r="V4489" s="12"/>
      <c r="W4489" s="12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2"/>
      <c r="AS4489" s="12"/>
      <c r="AT4489" s="12"/>
      <c r="AU4489" s="12"/>
      <c r="AV4489" s="12"/>
      <c r="AW4489" s="12"/>
      <c r="AX4489" s="12"/>
      <c r="AY4489" s="12"/>
      <c r="AZ4489" s="12"/>
      <c r="BA4489" s="12"/>
      <c r="BB4489" s="12"/>
      <c r="BC4489" s="12"/>
      <c r="BD4489" s="12"/>
      <c r="BE4489" s="12"/>
      <c r="BF4489" s="12"/>
      <c r="BG4489" s="12"/>
      <c r="BH4489" s="12"/>
      <c r="BI4489" s="12"/>
      <c r="BJ4489" s="13"/>
      <c r="BK4489" s="13"/>
      <c r="BL4489" s="13"/>
      <c r="BM4489" s="13"/>
      <c r="BN4489" s="13"/>
    </row>
    <row r="4490" spans="1:66" x14ac:dyDescent="0.25">
      <c r="A4490" s="10"/>
      <c r="B4490" s="10"/>
      <c r="C4490" s="10"/>
      <c r="D4490" s="18"/>
      <c r="E4490" s="10"/>
      <c r="F4490" s="10"/>
      <c r="G4490" s="10"/>
      <c r="H4490" s="10"/>
      <c r="I4490" s="10"/>
      <c r="J4490" s="10"/>
      <c r="K4490" s="11"/>
      <c r="L4490" s="11"/>
      <c r="M4490" s="12"/>
      <c r="N4490" s="12"/>
      <c r="O4490" s="12"/>
      <c r="P4490" s="12"/>
      <c r="Q4490" s="12"/>
      <c r="R4490" s="12"/>
      <c r="S4490" s="12"/>
      <c r="T4490" s="12"/>
      <c r="U4490" s="12"/>
      <c r="V4490" s="12"/>
      <c r="W4490" s="12"/>
      <c r="X4490" s="12"/>
      <c r="Y4490" s="12"/>
      <c r="Z4490" s="12"/>
      <c r="AA4490" s="12"/>
      <c r="AB4490" s="12"/>
      <c r="AC4490" s="12"/>
      <c r="AD4490" s="12"/>
      <c r="AE4490" s="12"/>
      <c r="AF4490" s="12"/>
      <c r="AG4490" s="12"/>
      <c r="AH4490" s="12"/>
      <c r="AI4490" s="12"/>
      <c r="AJ4490" s="12"/>
      <c r="AK4490" s="12"/>
      <c r="AL4490" s="12"/>
      <c r="AM4490" s="12"/>
      <c r="AN4490" s="12"/>
      <c r="AO4490" s="12"/>
      <c r="AP4490" s="12"/>
      <c r="AQ4490" s="12"/>
      <c r="AR4490" s="12"/>
      <c r="AS4490" s="12"/>
      <c r="AT4490" s="12"/>
      <c r="AU4490" s="12"/>
      <c r="AV4490" s="12"/>
      <c r="AW4490" s="12"/>
      <c r="AX4490" s="12"/>
      <c r="AY4490" s="12"/>
      <c r="AZ4490" s="12"/>
      <c r="BA4490" s="12"/>
      <c r="BB4490" s="12"/>
      <c r="BC4490" s="12"/>
      <c r="BD4490" s="12"/>
      <c r="BE4490" s="12"/>
      <c r="BF4490" s="12"/>
      <c r="BG4490" s="12"/>
      <c r="BH4490" s="12"/>
      <c r="BI4490" s="12"/>
      <c r="BJ4490" s="13"/>
      <c r="BK4490" s="13"/>
      <c r="BL4490" s="13"/>
      <c r="BM4490" s="13"/>
      <c r="BN4490" s="13"/>
    </row>
    <row r="4491" spans="1:66" x14ac:dyDescent="0.25">
      <c r="A4491" s="10"/>
      <c r="B4491" s="10"/>
      <c r="C4491" s="10"/>
      <c r="D4491" s="18"/>
      <c r="E4491" s="10"/>
      <c r="F4491" s="10"/>
      <c r="G4491" s="10"/>
      <c r="H4491" s="10"/>
      <c r="I4491" s="10"/>
      <c r="J4491" s="10"/>
      <c r="K4491" s="11"/>
      <c r="L4491" s="11"/>
      <c r="M4491" s="12"/>
      <c r="N4491" s="12"/>
      <c r="O4491" s="12"/>
      <c r="P4491" s="12"/>
      <c r="Q4491" s="12"/>
      <c r="R4491" s="12"/>
      <c r="S4491" s="12"/>
      <c r="T4491" s="12"/>
      <c r="U4491" s="12"/>
      <c r="V4491" s="12"/>
      <c r="W4491" s="12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2"/>
      <c r="AS4491" s="12"/>
      <c r="AT4491" s="12"/>
      <c r="AU4491" s="12"/>
      <c r="AV4491" s="12"/>
      <c r="AW4491" s="12"/>
      <c r="AX4491" s="12"/>
      <c r="AY4491" s="12"/>
      <c r="AZ4491" s="12"/>
      <c r="BA4491" s="12"/>
      <c r="BB4491" s="12"/>
      <c r="BC4491" s="12"/>
      <c r="BD4491" s="12"/>
      <c r="BE4491" s="12"/>
      <c r="BF4491" s="12"/>
      <c r="BG4491" s="12"/>
      <c r="BH4491" s="12"/>
      <c r="BI4491" s="12"/>
      <c r="BJ4491" s="13"/>
      <c r="BK4491" s="13"/>
      <c r="BL4491" s="13"/>
      <c r="BM4491" s="13"/>
      <c r="BN4491" s="13"/>
    </row>
    <row r="4492" spans="1:66" x14ac:dyDescent="0.25">
      <c r="A4492" s="10"/>
      <c r="B4492" s="10"/>
      <c r="C4492" s="10"/>
      <c r="D4492" s="18"/>
      <c r="E4492" s="10"/>
      <c r="F4492" s="10"/>
      <c r="G4492" s="10"/>
      <c r="H4492" s="10"/>
      <c r="I4492" s="10"/>
      <c r="J4492" s="10"/>
      <c r="K4492" s="11"/>
      <c r="L4492" s="11"/>
      <c r="M4492" s="12"/>
      <c r="N4492" s="12"/>
      <c r="O4492" s="12"/>
      <c r="P4492" s="12"/>
      <c r="Q4492" s="12"/>
      <c r="R4492" s="12"/>
      <c r="S4492" s="12"/>
      <c r="T4492" s="12"/>
      <c r="U4492" s="12"/>
      <c r="V4492" s="12"/>
      <c r="W4492" s="12"/>
      <c r="X4492" s="12"/>
      <c r="Y4492" s="12"/>
      <c r="Z4492" s="12"/>
      <c r="AA4492" s="12"/>
      <c r="AB4492" s="12"/>
      <c r="AC4492" s="12"/>
      <c r="AD4492" s="12"/>
      <c r="AE4492" s="12"/>
      <c r="AF4492" s="12"/>
      <c r="AG4492" s="12"/>
      <c r="AH4492" s="12"/>
      <c r="AI4492" s="12"/>
      <c r="AJ4492" s="12"/>
      <c r="AK4492" s="12"/>
      <c r="AL4492" s="12"/>
      <c r="AM4492" s="12"/>
      <c r="AN4492" s="12"/>
      <c r="AO4492" s="12"/>
      <c r="AP4492" s="12"/>
      <c r="AQ4492" s="12"/>
      <c r="AR4492" s="12"/>
      <c r="AS4492" s="12"/>
      <c r="AT4492" s="12"/>
      <c r="AU4492" s="12"/>
      <c r="AV4492" s="12"/>
      <c r="AW4492" s="12"/>
      <c r="AX4492" s="12"/>
      <c r="AY4492" s="12"/>
      <c r="AZ4492" s="12"/>
      <c r="BA4492" s="12"/>
      <c r="BB4492" s="12"/>
      <c r="BC4492" s="12"/>
      <c r="BD4492" s="12"/>
      <c r="BE4492" s="12"/>
      <c r="BF4492" s="12"/>
      <c r="BG4492" s="12"/>
      <c r="BH4492" s="12"/>
      <c r="BI4492" s="12"/>
      <c r="BJ4492" s="13"/>
      <c r="BK4492" s="13"/>
      <c r="BL4492" s="13"/>
      <c r="BM4492" s="13"/>
      <c r="BN4492" s="13"/>
    </row>
    <row r="4493" spans="1:66" x14ac:dyDescent="0.25">
      <c r="A4493" s="10"/>
      <c r="B4493" s="10"/>
      <c r="C4493" s="10"/>
      <c r="D4493" s="18"/>
      <c r="E4493" s="10"/>
      <c r="F4493" s="10"/>
      <c r="G4493" s="10"/>
      <c r="H4493" s="10"/>
      <c r="I4493" s="10"/>
      <c r="J4493" s="10"/>
      <c r="K4493" s="11"/>
      <c r="L4493" s="11"/>
      <c r="M4493" s="12"/>
      <c r="N4493" s="12"/>
      <c r="O4493" s="12"/>
      <c r="P4493" s="12"/>
      <c r="Q4493" s="12"/>
      <c r="R4493" s="12"/>
      <c r="S4493" s="12"/>
      <c r="T4493" s="12"/>
      <c r="U4493" s="12"/>
      <c r="V4493" s="12"/>
      <c r="W4493" s="12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2"/>
      <c r="AS4493" s="12"/>
      <c r="AT4493" s="12"/>
      <c r="AU4493" s="12"/>
      <c r="AV4493" s="12"/>
      <c r="AW4493" s="12"/>
      <c r="AX4493" s="12"/>
      <c r="AY4493" s="12"/>
      <c r="AZ4493" s="12"/>
      <c r="BA4493" s="12"/>
      <c r="BB4493" s="12"/>
      <c r="BC4493" s="12"/>
      <c r="BD4493" s="12"/>
      <c r="BE4493" s="12"/>
      <c r="BF4493" s="12"/>
      <c r="BG4493" s="12"/>
      <c r="BH4493" s="12"/>
      <c r="BI4493" s="12"/>
      <c r="BJ4493" s="13"/>
      <c r="BK4493" s="13"/>
      <c r="BL4493" s="13"/>
      <c r="BM4493" s="13"/>
      <c r="BN4493" s="13"/>
    </row>
    <row r="4494" spans="1:66" x14ac:dyDescent="0.25">
      <c r="A4494" s="10"/>
      <c r="B4494" s="10"/>
      <c r="C4494" s="10"/>
      <c r="D4494" s="18"/>
      <c r="E4494" s="10"/>
      <c r="F4494" s="10"/>
      <c r="G4494" s="10"/>
      <c r="H4494" s="10"/>
      <c r="I4494" s="10"/>
      <c r="J4494" s="10"/>
      <c r="K4494" s="11"/>
      <c r="L4494" s="11"/>
      <c r="M4494" s="12"/>
      <c r="N4494" s="12"/>
      <c r="O4494" s="12"/>
      <c r="P4494" s="12"/>
      <c r="Q4494" s="12"/>
      <c r="R4494" s="12"/>
      <c r="S4494" s="12"/>
      <c r="T4494" s="12"/>
      <c r="U4494" s="12"/>
      <c r="V4494" s="12"/>
      <c r="W4494" s="12"/>
      <c r="X4494" s="12"/>
      <c r="Y4494" s="12"/>
      <c r="Z4494" s="12"/>
      <c r="AA4494" s="12"/>
      <c r="AB4494" s="12"/>
      <c r="AC4494" s="12"/>
      <c r="AD4494" s="12"/>
      <c r="AE4494" s="12"/>
      <c r="AF4494" s="12"/>
      <c r="AG4494" s="12"/>
      <c r="AH4494" s="12"/>
      <c r="AI4494" s="12"/>
      <c r="AJ4494" s="12"/>
      <c r="AK4494" s="12"/>
      <c r="AL4494" s="12"/>
      <c r="AM4494" s="12"/>
      <c r="AN4494" s="12"/>
      <c r="AO4494" s="12"/>
      <c r="AP4494" s="12"/>
      <c r="AQ4494" s="12"/>
      <c r="AR4494" s="12"/>
      <c r="AS4494" s="12"/>
      <c r="AT4494" s="12"/>
      <c r="AU4494" s="12"/>
      <c r="AV4494" s="12"/>
      <c r="AW4494" s="12"/>
      <c r="AX4494" s="12"/>
      <c r="AY4494" s="12"/>
      <c r="AZ4494" s="12"/>
      <c r="BA4494" s="12"/>
      <c r="BB4494" s="12"/>
      <c r="BC4494" s="12"/>
      <c r="BD4494" s="12"/>
      <c r="BE4494" s="12"/>
      <c r="BF4494" s="12"/>
      <c r="BG4494" s="12"/>
      <c r="BH4494" s="12"/>
      <c r="BI4494" s="12"/>
      <c r="BJ4494" s="13"/>
      <c r="BK4494" s="13"/>
      <c r="BL4494" s="13"/>
      <c r="BM4494" s="13"/>
      <c r="BN4494" s="13"/>
    </row>
    <row r="4495" spans="1:66" x14ac:dyDescent="0.25">
      <c r="A4495" s="10"/>
      <c r="B4495" s="10"/>
      <c r="C4495" s="10"/>
      <c r="D4495" s="18"/>
      <c r="E4495" s="10"/>
      <c r="F4495" s="10"/>
      <c r="G4495" s="10"/>
      <c r="H4495" s="10"/>
      <c r="I4495" s="10"/>
      <c r="J4495" s="10"/>
      <c r="K4495" s="11"/>
      <c r="L4495" s="11"/>
      <c r="M4495" s="12"/>
      <c r="N4495" s="12"/>
      <c r="O4495" s="12"/>
      <c r="P4495" s="12"/>
      <c r="Q4495" s="12"/>
      <c r="R4495" s="12"/>
      <c r="S4495" s="12"/>
      <c r="T4495" s="12"/>
      <c r="U4495" s="12"/>
      <c r="V4495" s="12"/>
      <c r="W4495" s="12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2"/>
      <c r="AS4495" s="12"/>
      <c r="AT4495" s="12"/>
      <c r="AU4495" s="12"/>
      <c r="AV4495" s="12"/>
      <c r="AW4495" s="12"/>
      <c r="AX4495" s="12"/>
      <c r="AY4495" s="12"/>
      <c r="AZ4495" s="12"/>
      <c r="BA4495" s="12"/>
      <c r="BB4495" s="12"/>
      <c r="BC4495" s="12"/>
      <c r="BD4495" s="12"/>
      <c r="BE4495" s="12"/>
      <c r="BF4495" s="12"/>
      <c r="BG4495" s="12"/>
      <c r="BH4495" s="12"/>
      <c r="BI4495" s="12"/>
      <c r="BJ4495" s="13"/>
      <c r="BK4495" s="13"/>
      <c r="BL4495" s="13"/>
      <c r="BM4495" s="13"/>
      <c r="BN4495" s="13"/>
    </row>
    <row r="4496" spans="1:66" x14ac:dyDescent="0.25">
      <c r="A4496" s="10"/>
      <c r="B4496" s="10"/>
      <c r="C4496" s="10"/>
      <c r="D4496" s="18"/>
      <c r="E4496" s="10"/>
      <c r="F4496" s="10"/>
      <c r="G4496" s="10"/>
      <c r="H4496" s="10"/>
      <c r="I4496" s="10"/>
      <c r="J4496" s="10"/>
      <c r="K4496" s="11"/>
      <c r="L4496" s="11"/>
      <c r="M4496" s="12"/>
      <c r="N4496" s="12"/>
      <c r="O4496" s="12"/>
      <c r="P4496" s="12"/>
      <c r="Q4496" s="12"/>
      <c r="R4496" s="12"/>
      <c r="S4496" s="12"/>
      <c r="T4496" s="12"/>
      <c r="U4496" s="12"/>
      <c r="V4496" s="12"/>
      <c r="W4496" s="12"/>
      <c r="X4496" s="12"/>
      <c r="Y4496" s="12"/>
      <c r="Z4496" s="12"/>
      <c r="AA4496" s="12"/>
      <c r="AB4496" s="12"/>
      <c r="AC4496" s="12"/>
      <c r="AD4496" s="12"/>
      <c r="AE4496" s="12"/>
      <c r="AF4496" s="12"/>
      <c r="AG4496" s="12"/>
      <c r="AH4496" s="12"/>
      <c r="AI4496" s="12"/>
      <c r="AJ4496" s="12"/>
      <c r="AK4496" s="12"/>
      <c r="AL4496" s="12"/>
      <c r="AM4496" s="12"/>
      <c r="AN4496" s="12"/>
      <c r="AO4496" s="12"/>
      <c r="AP4496" s="12"/>
      <c r="AQ4496" s="12"/>
      <c r="AR4496" s="12"/>
      <c r="AS4496" s="12"/>
      <c r="AT4496" s="12"/>
      <c r="AU4496" s="12"/>
      <c r="AV4496" s="12"/>
      <c r="AW4496" s="12"/>
      <c r="AX4496" s="12"/>
      <c r="AY4496" s="12"/>
      <c r="AZ4496" s="12"/>
      <c r="BA4496" s="12"/>
      <c r="BB4496" s="12"/>
      <c r="BC4496" s="12"/>
      <c r="BD4496" s="12"/>
      <c r="BE4496" s="12"/>
      <c r="BF4496" s="12"/>
      <c r="BG4496" s="12"/>
      <c r="BH4496" s="12"/>
      <c r="BI4496" s="12"/>
      <c r="BJ4496" s="13"/>
      <c r="BK4496" s="13"/>
      <c r="BL4496" s="13"/>
      <c r="BM4496" s="13"/>
      <c r="BN4496" s="13"/>
    </row>
    <row r="4497" spans="1:66" x14ac:dyDescent="0.25">
      <c r="A4497" s="10"/>
      <c r="B4497" s="10"/>
      <c r="C4497" s="10"/>
      <c r="D4497" s="18"/>
      <c r="E4497" s="10"/>
      <c r="F4497" s="10"/>
      <c r="G4497" s="10"/>
      <c r="H4497" s="10"/>
      <c r="I4497" s="10"/>
      <c r="J4497" s="10"/>
      <c r="K4497" s="11"/>
      <c r="L4497" s="11"/>
      <c r="M4497" s="12"/>
      <c r="N4497" s="12"/>
      <c r="O4497" s="12"/>
      <c r="P4497" s="12"/>
      <c r="Q4497" s="12"/>
      <c r="R4497" s="12"/>
      <c r="S4497" s="12"/>
      <c r="T4497" s="12"/>
      <c r="U4497" s="12"/>
      <c r="V4497" s="12"/>
      <c r="W4497" s="12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2"/>
      <c r="AS4497" s="12"/>
      <c r="AT4497" s="12"/>
      <c r="AU4497" s="12"/>
      <c r="AV4497" s="12"/>
      <c r="AW4497" s="12"/>
      <c r="AX4497" s="12"/>
      <c r="AY4497" s="12"/>
      <c r="AZ4497" s="12"/>
      <c r="BA4497" s="12"/>
      <c r="BB4497" s="12"/>
      <c r="BC4497" s="12"/>
      <c r="BD4497" s="12"/>
      <c r="BE4497" s="12"/>
      <c r="BF4497" s="12"/>
      <c r="BG4497" s="12"/>
      <c r="BH4497" s="12"/>
      <c r="BI4497" s="12"/>
      <c r="BJ4497" s="13"/>
      <c r="BK4497" s="13"/>
      <c r="BL4497" s="13"/>
      <c r="BM4497" s="13"/>
      <c r="BN4497" s="13"/>
    </row>
    <row r="4498" spans="1:66" x14ac:dyDescent="0.25">
      <c r="A4498" s="10"/>
      <c r="B4498" s="10"/>
      <c r="C4498" s="10"/>
      <c r="D4498" s="18"/>
      <c r="E4498" s="10"/>
      <c r="F4498" s="10"/>
      <c r="G4498" s="10"/>
      <c r="H4498" s="10"/>
      <c r="I4498" s="10"/>
      <c r="J4498" s="10"/>
      <c r="K4498" s="11"/>
      <c r="L4498" s="11"/>
      <c r="M4498" s="12"/>
      <c r="N4498" s="12"/>
      <c r="O4498" s="12"/>
      <c r="P4498" s="12"/>
      <c r="Q4498" s="12"/>
      <c r="R4498" s="12"/>
      <c r="S4498" s="12"/>
      <c r="T4498" s="12"/>
      <c r="U4498" s="12"/>
      <c r="V4498" s="12"/>
      <c r="W4498" s="12"/>
      <c r="X4498" s="12"/>
      <c r="Y4498" s="12"/>
      <c r="Z4498" s="12"/>
      <c r="AA4498" s="12"/>
      <c r="AB4498" s="12"/>
      <c r="AC4498" s="12"/>
      <c r="AD4498" s="12"/>
      <c r="AE4498" s="12"/>
      <c r="AF4498" s="12"/>
      <c r="AG4498" s="12"/>
      <c r="AH4498" s="12"/>
      <c r="AI4498" s="12"/>
      <c r="AJ4498" s="12"/>
      <c r="AK4498" s="12"/>
      <c r="AL4498" s="12"/>
      <c r="AM4498" s="12"/>
      <c r="AN4498" s="12"/>
      <c r="AO4498" s="12"/>
      <c r="AP4498" s="12"/>
      <c r="AQ4498" s="12"/>
      <c r="AR4498" s="12"/>
      <c r="AS4498" s="12"/>
      <c r="AT4498" s="12"/>
      <c r="AU4498" s="12"/>
      <c r="AV4498" s="12"/>
      <c r="AW4498" s="12"/>
      <c r="AX4498" s="12"/>
      <c r="AY4498" s="12"/>
      <c r="AZ4498" s="12"/>
      <c r="BA4498" s="12"/>
      <c r="BB4498" s="12"/>
      <c r="BC4498" s="12"/>
      <c r="BD4498" s="12"/>
      <c r="BE4498" s="12"/>
      <c r="BF4498" s="12"/>
      <c r="BG4498" s="12"/>
      <c r="BH4498" s="12"/>
      <c r="BI4498" s="12"/>
      <c r="BJ4498" s="13"/>
      <c r="BK4498" s="13"/>
      <c r="BL4498" s="13"/>
      <c r="BM4498" s="13"/>
      <c r="BN4498" s="13"/>
    </row>
    <row r="4499" spans="1:66" x14ac:dyDescent="0.25">
      <c r="A4499" s="10"/>
      <c r="B4499" s="10"/>
      <c r="C4499" s="10"/>
      <c r="D4499" s="18"/>
      <c r="E4499" s="10"/>
      <c r="F4499" s="10"/>
      <c r="G4499" s="10"/>
      <c r="H4499" s="10"/>
      <c r="I4499" s="10"/>
      <c r="J4499" s="10"/>
      <c r="K4499" s="11"/>
      <c r="L4499" s="11"/>
      <c r="M4499" s="12"/>
      <c r="N4499" s="12"/>
      <c r="O4499" s="12"/>
      <c r="P4499" s="12"/>
      <c r="Q4499" s="12"/>
      <c r="R4499" s="12"/>
      <c r="S4499" s="12"/>
      <c r="T4499" s="12"/>
      <c r="U4499" s="12"/>
      <c r="V4499" s="12"/>
      <c r="W4499" s="12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2"/>
      <c r="AS4499" s="12"/>
      <c r="AT4499" s="12"/>
      <c r="AU4499" s="12"/>
      <c r="AV4499" s="12"/>
      <c r="AW4499" s="12"/>
      <c r="AX4499" s="12"/>
      <c r="AY4499" s="12"/>
      <c r="AZ4499" s="12"/>
      <c r="BA4499" s="12"/>
      <c r="BB4499" s="12"/>
      <c r="BC4499" s="12"/>
      <c r="BD4499" s="12"/>
      <c r="BE4499" s="12"/>
      <c r="BF4499" s="12"/>
      <c r="BG4499" s="12"/>
      <c r="BH4499" s="12"/>
      <c r="BI4499" s="12"/>
      <c r="BJ4499" s="13"/>
      <c r="BK4499" s="13"/>
      <c r="BL4499" s="13"/>
      <c r="BM4499" s="13"/>
      <c r="BN4499" s="13"/>
    </row>
    <row r="4500" spans="1:66" x14ac:dyDescent="0.25">
      <c r="A4500" s="10"/>
      <c r="B4500" s="10"/>
      <c r="C4500" s="10"/>
      <c r="D4500" s="18"/>
      <c r="E4500" s="10"/>
      <c r="F4500" s="10"/>
      <c r="G4500" s="10"/>
      <c r="H4500" s="10"/>
      <c r="I4500" s="10"/>
      <c r="J4500" s="10"/>
      <c r="K4500" s="11"/>
      <c r="L4500" s="11"/>
      <c r="M4500" s="12"/>
      <c r="N4500" s="12"/>
      <c r="O4500" s="12"/>
      <c r="P4500" s="12"/>
      <c r="Q4500" s="12"/>
      <c r="R4500" s="12"/>
      <c r="S4500" s="12"/>
      <c r="T4500" s="12"/>
      <c r="U4500" s="12"/>
      <c r="V4500" s="12"/>
      <c r="W4500" s="12"/>
      <c r="X4500" s="12"/>
      <c r="Y4500" s="12"/>
      <c r="Z4500" s="12"/>
      <c r="AA4500" s="12"/>
      <c r="AB4500" s="12"/>
      <c r="AC4500" s="12"/>
      <c r="AD4500" s="12"/>
      <c r="AE4500" s="12"/>
      <c r="AF4500" s="12"/>
      <c r="AG4500" s="12"/>
      <c r="AH4500" s="12"/>
      <c r="AI4500" s="12"/>
      <c r="AJ4500" s="12"/>
      <c r="AK4500" s="12"/>
      <c r="AL4500" s="12"/>
      <c r="AM4500" s="12"/>
      <c r="AN4500" s="12"/>
      <c r="AO4500" s="12"/>
      <c r="AP4500" s="12"/>
      <c r="AQ4500" s="12"/>
      <c r="AR4500" s="12"/>
      <c r="AS4500" s="12"/>
      <c r="AT4500" s="12"/>
      <c r="AU4500" s="12"/>
      <c r="AV4500" s="12"/>
      <c r="AW4500" s="12"/>
      <c r="AX4500" s="12"/>
      <c r="AY4500" s="12"/>
      <c r="AZ4500" s="12"/>
      <c r="BA4500" s="12"/>
      <c r="BB4500" s="12"/>
      <c r="BC4500" s="12"/>
      <c r="BD4500" s="12"/>
      <c r="BE4500" s="12"/>
      <c r="BF4500" s="12"/>
      <c r="BG4500" s="12"/>
      <c r="BH4500" s="12"/>
      <c r="BI4500" s="12"/>
      <c r="BJ4500" s="13"/>
      <c r="BK4500" s="13"/>
      <c r="BL4500" s="13"/>
      <c r="BM4500" s="13"/>
      <c r="BN4500" s="13"/>
    </row>
    <row r="4501" spans="1:66" x14ac:dyDescent="0.25">
      <c r="A4501" s="10"/>
      <c r="B4501" s="10"/>
      <c r="C4501" s="10"/>
      <c r="D4501" s="18"/>
      <c r="E4501" s="10"/>
      <c r="F4501" s="10"/>
      <c r="G4501" s="10"/>
      <c r="H4501" s="10"/>
      <c r="I4501" s="10"/>
      <c r="J4501" s="10"/>
      <c r="K4501" s="11"/>
      <c r="L4501" s="11"/>
      <c r="M4501" s="12"/>
      <c r="N4501" s="12"/>
      <c r="O4501" s="12"/>
      <c r="P4501" s="12"/>
      <c r="Q4501" s="12"/>
      <c r="R4501" s="12"/>
      <c r="S4501" s="12"/>
      <c r="T4501" s="12"/>
      <c r="U4501" s="12"/>
      <c r="V4501" s="12"/>
      <c r="W4501" s="12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2"/>
      <c r="AS4501" s="12"/>
      <c r="AT4501" s="12"/>
      <c r="AU4501" s="12"/>
      <c r="AV4501" s="12"/>
      <c r="AW4501" s="12"/>
      <c r="AX4501" s="12"/>
      <c r="AY4501" s="12"/>
      <c r="AZ4501" s="12"/>
      <c r="BA4501" s="12"/>
      <c r="BB4501" s="12"/>
      <c r="BC4501" s="12"/>
      <c r="BD4501" s="12"/>
      <c r="BE4501" s="12"/>
      <c r="BF4501" s="12"/>
      <c r="BG4501" s="12"/>
      <c r="BH4501" s="12"/>
      <c r="BI4501" s="12"/>
      <c r="BJ4501" s="13"/>
      <c r="BK4501" s="13"/>
      <c r="BL4501" s="13"/>
      <c r="BM4501" s="13"/>
      <c r="BN4501" s="13"/>
    </row>
    <row r="4502" spans="1:66" x14ac:dyDescent="0.25">
      <c r="A4502" s="10"/>
      <c r="B4502" s="10"/>
      <c r="C4502" s="10"/>
      <c r="D4502" s="18"/>
      <c r="E4502" s="10"/>
      <c r="F4502" s="10"/>
      <c r="G4502" s="10"/>
      <c r="H4502" s="10"/>
      <c r="I4502" s="10"/>
      <c r="J4502" s="10"/>
      <c r="K4502" s="11"/>
      <c r="L4502" s="11"/>
      <c r="M4502" s="12"/>
      <c r="N4502" s="12"/>
      <c r="O4502" s="12"/>
      <c r="P4502" s="12"/>
      <c r="Q4502" s="12"/>
      <c r="R4502" s="12"/>
      <c r="S4502" s="12"/>
      <c r="T4502" s="12"/>
      <c r="U4502" s="12"/>
      <c r="V4502" s="12"/>
      <c r="W4502" s="12"/>
      <c r="X4502" s="12"/>
      <c r="Y4502" s="12"/>
      <c r="Z4502" s="12"/>
      <c r="AA4502" s="12"/>
      <c r="AB4502" s="12"/>
      <c r="AC4502" s="12"/>
      <c r="AD4502" s="12"/>
      <c r="AE4502" s="12"/>
      <c r="AF4502" s="12"/>
      <c r="AG4502" s="12"/>
      <c r="AH4502" s="12"/>
      <c r="AI4502" s="12"/>
      <c r="AJ4502" s="12"/>
      <c r="AK4502" s="12"/>
      <c r="AL4502" s="12"/>
      <c r="AM4502" s="12"/>
      <c r="AN4502" s="12"/>
      <c r="AO4502" s="12"/>
      <c r="AP4502" s="12"/>
      <c r="AQ4502" s="12"/>
      <c r="AR4502" s="12"/>
      <c r="AS4502" s="12"/>
      <c r="AT4502" s="12"/>
      <c r="AU4502" s="12"/>
      <c r="AV4502" s="12"/>
      <c r="AW4502" s="12"/>
      <c r="AX4502" s="12"/>
      <c r="AY4502" s="12"/>
      <c r="AZ4502" s="12"/>
      <c r="BA4502" s="12"/>
      <c r="BB4502" s="12"/>
      <c r="BC4502" s="12"/>
      <c r="BD4502" s="12"/>
      <c r="BE4502" s="12"/>
      <c r="BF4502" s="12"/>
      <c r="BG4502" s="12"/>
      <c r="BH4502" s="12"/>
      <c r="BI4502" s="12"/>
      <c r="BJ4502" s="13"/>
      <c r="BK4502" s="13"/>
      <c r="BL4502" s="13"/>
      <c r="BM4502" s="13"/>
      <c r="BN4502" s="13"/>
    </row>
    <row r="4503" spans="1:66" x14ac:dyDescent="0.25">
      <c r="A4503" s="10"/>
      <c r="B4503" s="10"/>
      <c r="C4503" s="10"/>
      <c r="D4503" s="18"/>
      <c r="E4503" s="10"/>
      <c r="F4503" s="10"/>
      <c r="G4503" s="10"/>
      <c r="H4503" s="10"/>
      <c r="I4503" s="10"/>
      <c r="J4503" s="10"/>
      <c r="K4503" s="11"/>
      <c r="L4503" s="11"/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2"/>
      <c r="AS4503" s="12"/>
      <c r="AT4503" s="12"/>
      <c r="AU4503" s="12"/>
      <c r="AV4503" s="12"/>
      <c r="AW4503" s="12"/>
      <c r="AX4503" s="12"/>
      <c r="AY4503" s="12"/>
      <c r="AZ4503" s="12"/>
      <c r="BA4503" s="12"/>
      <c r="BB4503" s="12"/>
      <c r="BC4503" s="12"/>
      <c r="BD4503" s="12"/>
      <c r="BE4503" s="12"/>
      <c r="BF4503" s="12"/>
      <c r="BG4503" s="12"/>
      <c r="BH4503" s="12"/>
      <c r="BI4503" s="12"/>
      <c r="BJ4503" s="13"/>
      <c r="BK4503" s="13"/>
      <c r="BL4503" s="13"/>
      <c r="BM4503" s="13"/>
      <c r="BN4503" s="13"/>
    </row>
    <row r="4504" spans="1:66" x14ac:dyDescent="0.25">
      <c r="A4504" s="10"/>
      <c r="B4504" s="10"/>
      <c r="C4504" s="10"/>
      <c r="D4504" s="18"/>
      <c r="E4504" s="10"/>
      <c r="F4504" s="10"/>
      <c r="G4504" s="10"/>
      <c r="H4504" s="10"/>
      <c r="I4504" s="10"/>
      <c r="J4504" s="10"/>
      <c r="K4504" s="11"/>
      <c r="L4504" s="11"/>
      <c r="M4504" s="12"/>
      <c r="N4504" s="12"/>
      <c r="O4504" s="12"/>
      <c r="P4504" s="12"/>
      <c r="Q4504" s="12"/>
      <c r="R4504" s="12"/>
      <c r="S4504" s="12"/>
      <c r="T4504" s="12"/>
      <c r="U4504" s="12"/>
      <c r="V4504" s="12"/>
      <c r="W4504" s="12"/>
      <c r="X4504" s="12"/>
      <c r="Y4504" s="12"/>
      <c r="Z4504" s="12"/>
      <c r="AA4504" s="12"/>
      <c r="AB4504" s="12"/>
      <c r="AC4504" s="12"/>
      <c r="AD4504" s="12"/>
      <c r="AE4504" s="12"/>
      <c r="AF4504" s="12"/>
      <c r="AG4504" s="12"/>
      <c r="AH4504" s="12"/>
      <c r="AI4504" s="12"/>
      <c r="AJ4504" s="12"/>
      <c r="AK4504" s="12"/>
      <c r="AL4504" s="12"/>
      <c r="AM4504" s="12"/>
      <c r="AN4504" s="12"/>
      <c r="AO4504" s="12"/>
      <c r="AP4504" s="12"/>
      <c r="AQ4504" s="12"/>
      <c r="AR4504" s="12"/>
      <c r="AS4504" s="12"/>
      <c r="AT4504" s="12"/>
      <c r="AU4504" s="12"/>
      <c r="AV4504" s="12"/>
      <c r="AW4504" s="12"/>
      <c r="AX4504" s="12"/>
      <c r="AY4504" s="12"/>
      <c r="AZ4504" s="12"/>
      <c r="BA4504" s="12"/>
      <c r="BB4504" s="12"/>
      <c r="BC4504" s="12"/>
      <c r="BD4504" s="12"/>
      <c r="BE4504" s="12"/>
      <c r="BF4504" s="12"/>
      <c r="BG4504" s="12"/>
      <c r="BH4504" s="12"/>
      <c r="BI4504" s="12"/>
      <c r="BJ4504" s="13"/>
      <c r="BK4504" s="13"/>
      <c r="BL4504" s="13"/>
      <c r="BM4504" s="13"/>
      <c r="BN4504" s="13"/>
    </row>
    <row r="4505" spans="1:66" s="14" customFormat="1" x14ac:dyDescent="0.25">
      <c r="A4505" s="10"/>
      <c r="B4505" s="10"/>
      <c r="C4505" s="10"/>
      <c r="D4505" s="18"/>
      <c r="E4505" s="10"/>
      <c r="F4505" s="10"/>
      <c r="G4505" s="10"/>
      <c r="H4505" s="10"/>
      <c r="I4505" s="10"/>
      <c r="J4505" s="10"/>
      <c r="K4505" s="11"/>
      <c r="L4505" s="11"/>
      <c r="M4505" s="12"/>
      <c r="N4505" s="12"/>
      <c r="O4505" s="12"/>
      <c r="P4505" s="12"/>
      <c r="Q4505" s="12"/>
      <c r="R4505" s="12"/>
      <c r="S4505" s="12"/>
      <c r="T4505" s="12"/>
      <c r="U4505" s="12"/>
      <c r="V4505" s="12"/>
      <c r="W4505" s="12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2"/>
      <c r="AS4505" s="12"/>
      <c r="AT4505" s="12"/>
      <c r="AU4505" s="12"/>
      <c r="AV4505" s="12"/>
      <c r="AW4505" s="12"/>
      <c r="AX4505" s="12"/>
      <c r="AY4505" s="12"/>
      <c r="AZ4505" s="12"/>
      <c r="BA4505" s="12"/>
      <c r="BB4505" s="12"/>
      <c r="BC4505" s="12"/>
      <c r="BD4505" s="12"/>
      <c r="BE4505" s="12"/>
      <c r="BF4505" s="12"/>
      <c r="BG4505" s="12"/>
      <c r="BH4505" s="12"/>
      <c r="BI4505" s="12"/>
      <c r="BJ4505" s="13"/>
      <c r="BK4505" s="13"/>
      <c r="BL4505" s="13"/>
      <c r="BM4505" s="13"/>
      <c r="BN4505" s="13"/>
    </row>
    <row r="4506" spans="1:66" x14ac:dyDescent="0.25">
      <c r="A4506" s="10"/>
      <c r="B4506" s="10"/>
      <c r="C4506" s="10"/>
      <c r="D4506" s="10"/>
      <c r="E4506" s="10"/>
      <c r="F4506" s="10"/>
      <c r="G4506" s="10"/>
      <c r="H4506" s="10"/>
      <c r="I4506" s="10"/>
      <c r="J4506" s="10"/>
      <c r="K4506" s="11"/>
      <c r="L4506" s="11"/>
      <c r="M4506" s="12"/>
      <c r="N4506" s="12"/>
      <c r="O4506" s="12"/>
      <c r="P4506" s="12"/>
      <c r="Q4506" s="12"/>
      <c r="R4506" s="12"/>
      <c r="S4506" s="12"/>
      <c r="T4506" s="12"/>
      <c r="U4506" s="12"/>
      <c r="V4506" s="12"/>
      <c r="W4506" s="12"/>
      <c r="X4506" s="12"/>
      <c r="Y4506" s="12"/>
      <c r="Z4506" s="12"/>
      <c r="AA4506" s="12"/>
      <c r="AB4506" s="12"/>
      <c r="AC4506" s="12"/>
      <c r="AD4506" s="12"/>
      <c r="AE4506" s="12"/>
      <c r="AF4506" s="12"/>
      <c r="AG4506" s="12"/>
      <c r="AH4506" s="12"/>
      <c r="AI4506" s="12"/>
      <c r="AJ4506" s="12"/>
      <c r="AK4506" s="12"/>
      <c r="AL4506" s="12"/>
      <c r="AM4506" s="12"/>
      <c r="AN4506" s="12"/>
      <c r="AO4506" s="12"/>
      <c r="AP4506" s="12"/>
      <c r="AQ4506" s="12"/>
      <c r="AR4506" s="12"/>
      <c r="AS4506" s="12"/>
      <c r="AT4506" s="12"/>
      <c r="AU4506" s="12"/>
      <c r="AV4506" s="12"/>
      <c r="AW4506" s="12"/>
      <c r="AX4506" s="12"/>
      <c r="AY4506" s="12"/>
      <c r="AZ4506" s="12"/>
      <c r="BA4506" s="12"/>
      <c r="BB4506" s="12"/>
      <c r="BC4506" s="12"/>
      <c r="BD4506" s="12"/>
      <c r="BE4506" s="12"/>
      <c r="BF4506" s="12"/>
      <c r="BG4506" s="12"/>
      <c r="BH4506" s="12"/>
      <c r="BI4506" s="12"/>
      <c r="BJ4506" s="13"/>
      <c r="BK4506" s="13"/>
      <c r="BL4506" s="13"/>
      <c r="BM4506" s="13"/>
      <c r="BN4506" s="13"/>
    </row>
    <row r="4507" spans="1:66" x14ac:dyDescent="0.25">
      <c r="A4507" s="10"/>
      <c r="B4507" s="10"/>
      <c r="C4507" s="10"/>
      <c r="D4507" s="10"/>
      <c r="E4507" s="10"/>
      <c r="F4507" s="10"/>
      <c r="G4507" s="10"/>
      <c r="H4507" s="10"/>
      <c r="I4507" s="10"/>
      <c r="J4507" s="10"/>
      <c r="K4507" s="11"/>
      <c r="L4507" s="11"/>
      <c r="M4507" s="12"/>
      <c r="N4507" s="12"/>
      <c r="O4507" s="12"/>
      <c r="P4507" s="12"/>
      <c r="Q4507" s="12"/>
      <c r="R4507" s="12"/>
      <c r="S4507" s="12"/>
      <c r="T4507" s="12"/>
      <c r="U4507" s="12"/>
      <c r="V4507" s="12"/>
      <c r="W4507" s="12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2"/>
      <c r="AS4507" s="12"/>
      <c r="AT4507" s="12"/>
      <c r="AU4507" s="12"/>
      <c r="AV4507" s="12"/>
      <c r="AW4507" s="12"/>
      <c r="AX4507" s="12"/>
      <c r="AY4507" s="12"/>
      <c r="AZ4507" s="12"/>
      <c r="BA4507" s="12"/>
      <c r="BB4507" s="12"/>
      <c r="BC4507" s="12"/>
      <c r="BD4507" s="12"/>
      <c r="BE4507" s="12"/>
      <c r="BF4507" s="12"/>
      <c r="BG4507" s="12"/>
      <c r="BH4507" s="12"/>
      <c r="BI4507" s="12"/>
      <c r="BJ4507" s="13"/>
      <c r="BK4507" s="13"/>
      <c r="BL4507" s="13"/>
      <c r="BM4507" s="13"/>
      <c r="BN4507" s="13"/>
    </row>
    <row r="4508" spans="1:66" x14ac:dyDescent="0.25">
      <c r="A4508" s="10"/>
      <c r="B4508" s="10"/>
      <c r="C4508" s="10"/>
      <c r="D4508" s="10"/>
      <c r="E4508" s="10"/>
      <c r="F4508" s="10"/>
      <c r="G4508" s="10"/>
      <c r="H4508" s="10"/>
      <c r="I4508" s="10"/>
      <c r="J4508" s="10"/>
      <c r="K4508" s="11"/>
      <c r="L4508" s="11"/>
      <c r="M4508" s="12"/>
      <c r="N4508" s="12"/>
      <c r="O4508" s="12"/>
      <c r="P4508" s="12"/>
      <c r="Q4508" s="12"/>
      <c r="R4508" s="12"/>
      <c r="S4508" s="12"/>
      <c r="T4508" s="12"/>
      <c r="U4508" s="12"/>
      <c r="V4508" s="12"/>
      <c r="W4508" s="12"/>
      <c r="X4508" s="12"/>
      <c r="Y4508" s="12"/>
      <c r="Z4508" s="12"/>
      <c r="AA4508" s="12"/>
      <c r="AB4508" s="12"/>
      <c r="AC4508" s="12"/>
      <c r="AD4508" s="12"/>
      <c r="AE4508" s="12"/>
      <c r="AF4508" s="12"/>
      <c r="AG4508" s="12"/>
      <c r="AH4508" s="12"/>
      <c r="AI4508" s="12"/>
      <c r="AJ4508" s="12"/>
      <c r="AK4508" s="12"/>
      <c r="AL4508" s="12"/>
      <c r="AM4508" s="12"/>
      <c r="AN4508" s="12"/>
      <c r="AO4508" s="12"/>
      <c r="AP4508" s="12"/>
      <c r="AQ4508" s="12"/>
      <c r="AR4508" s="12"/>
      <c r="AS4508" s="12"/>
      <c r="AT4508" s="12"/>
      <c r="AU4508" s="12"/>
      <c r="AV4508" s="12"/>
      <c r="AW4508" s="12"/>
      <c r="AX4508" s="12"/>
      <c r="AY4508" s="12"/>
      <c r="AZ4508" s="12"/>
      <c r="BA4508" s="12"/>
      <c r="BB4508" s="12"/>
      <c r="BC4508" s="12"/>
      <c r="BD4508" s="12"/>
      <c r="BE4508" s="12"/>
      <c r="BF4508" s="12"/>
      <c r="BG4508" s="12"/>
      <c r="BH4508" s="12"/>
      <c r="BI4508" s="12"/>
      <c r="BJ4508" s="13"/>
      <c r="BK4508" s="13"/>
      <c r="BL4508" s="13"/>
      <c r="BM4508" s="13"/>
      <c r="BN4508" s="13"/>
    </row>
    <row r="4509" spans="1:66" x14ac:dyDescent="0.25">
      <c r="A4509" s="10"/>
      <c r="B4509" s="10"/>
      <c r="C4509" s="10"/>
      <c r="D4509" s="10"/>
      <c r="E4509" s="10"/>
      <c r="F4509" s="10"/>
      <c r="G4509" s="10"/>
      <c r="H4509" s="10"/>
      <c r="I4509" s="10"/>
      <c r="J4509" s="10"/>
      <c r="K4509" s="11"/>
      <c r="L4509" s="11"/>
      <c r="M4509" s="12"/>
      <c r="N4509" s="12"/>
      <c r="O4509" s="12"/>
      <c r="P4509" s="12"/>
      <c r="Q4509" s="12"/>
      <c r="R4509" s="12"/>
      <c r="S4509" s="12"/>
      <c r="T4509" s="12"/>
      <c r="U4509" s="12"/>
      <c r="V4509" s="12"/>
      <c r="W4509" s="12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2"/>
      <c r="AS4509" s="12"/>
      <c r="AT4509" s="12"/>
      <c r="AU4509" s="12"/>
      <c r="AV4509" s="12"/>
      <c r="AW4509" s="12"/>
      <c r="AX4509" s="12"/>
      <c r="AY4509" s="12"/>
      <c r="AZ4509" s="12"/>
      <c r="BA4509" s="12"/>
      <c r="BB4509" s="12"/>
      <c r="BC4509" s="12"/>
      <c r="BD4509" s="12"/>
      <c r="BE4509" s="12"/>
      <c r="BF4509" s="12"/>
      <c r="BG4509" s="12"/>
      <c r="BH4509" s="12"/>
      <c r="BI4509" s="12"/>
      <c r="BJ4509" s="13"/>
      <c r="BK4509" s="13"/>
      <c r="BL4509" s="13"/>
      <c r="BM4509" s="13"/>
      <c r="BN4509" s="13"/>
    </row>
    <row r="4510" spans="1:66" x14ac:dyDescent="0.25">
      <c r="A4510" s="10"/>
      <c r="B4510" s="10"/>
      <c r="C4510" s="10"/>
      <c r="D4510" s="10"/>
      <c r="E4510" s="10"/>
      <c r="F4510" s="10"/>
      <c r="G4510" s="10"/>
      <c r="H4510" s="10"/>
      <c r="I4510" s="10"/>
      <c r="J4510" s="10"/>
      <c r="K4510" s="11"/>
      <c r="L4510" s="11"/>
      <c r="M4510" s="12"/>
      <c r="N4510" s="12"/>
      <c r="O4510" s="12"/>
      <c r="P4510" s="12"/>
      <c r="Q4510" s="12"/>
      <c r="R4510" s="12"/>
      <c r="S4510" s="12"/>
      <c r="T4510" s="12"/>
      <c r="U4510" s="12"/>
      <c r="V4510" s="12"/>
      <c r="W4510" s="12"/>
      <c r="X4510" s="12"/>
      <c r="Y4510" s="12"/>
      <c r="Z4510" s="12"/>
      <c r="AA4510" s="12"/>
      <c r="AB4510" s="12"/>
      <c r="AC4510" s="12"/>
      <c r="AD4510" s="12"/>
      <c r="AE4510" s="12"/>
      <c r="AF4510" s="12"/>
      <c r="AG4510" s="12"/>
      <c r="AH4510" s="12"/>
      <c r="AI4510" s="12"/>
      <c r="AJ4510" s="12"/>
      <c r="AK4510" s="12"/>
      <c r="AL4510" s="12"/>
      <c r="AM4510" s="12"/>
      <c r="AN4510" s="12"/>
      <c r="AO4510" s="12"/>
      <c r="AP4510" s="12"/>
      <c r="AQ4510" s="12"/>
      <c r="AR4510" s="12"/>
      <c r="AS4510" s="12"/>
      <c r="AT4510" s="12"/>
      <c r="AU4510" s="12"/>
      <c r="AV4510" s="12"/>
      <c r="AW4510" s="12"/>
      <c r="AX4510" s="12"/>
      <c r="AY4510" s="12"/>
      <c r="AZ4510" s="12"/>
      <c r="BA4510" s="12"/>
      <c r="BB4510" s="12"/>
      <c r="BC4510" s="12"/>
      <c r="BD4510" s="12"/>
      <c r="BE4510" s="12"/>
      <c r="BF4510" s="12"/>
      <c r="BG4510" s="12"/>
      <c r="BH4510" s="12"/>
      <c r="BI4510" s="12"/>
      <c r="BJ4510" s="13"/>
      <c r="BK4510" s="13"/>
      <c r="BL4510" s="13"/>
      <c r="BM4510" s="13"/>
      <c r="BN4510" s="13"/>
    </row>
    <row r="4511" spans="1:66" x14ac:dyDescent="0.25">
      <c r="A4511" s="10"/>
      <c r="B4511" s="10"/>
      <c r="C4511" s="10"/>
      <c r="D4511" s="10"/>
      <c r="E4511" s="10"/>
      <c r="F4511" s="10"/>
      <c r="G4511" s="10"/>
      <c r="H4511" s="10"/>
      <c r="I4511" s="10"/>
      <c r="J4511" s="10"/>
      <c r="K4511" s="11"/>
      <c r="L4511" s="11"/>
      <c r="M4511" s="12"/>
      <c r="N4511" s="12"/>
      <c r="O4511" s="12"/>
      <c r="P4511" s="12"/>
      <c r="Q4511" s="12"/>
      <c r="R4511" s="12"/>
      <c r="S4511" s="12"/>
      <c r="T4511" s="12"/>
      <c r="U4511" s="12"/>
      <c r="V4511" s="12"/>
      <c r="W4511" s="12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2"/>
      <c r="AS4511" s="12"/>
      <c r="AT4511" s="12"/>
      <c r="AU4511" s="12"/>
      <c r="AV4511" s="12"/>
      <c r="AW4511" s="12"/>
      <c r="AX4511" s="12"/>
      <c r="AY4511" s="12"/>
      <c r="AZ4511" s="12"/>
      <c r="BA4511" s="12"/>
      <c r="BB4511" s="12"/>
      <c r="BC4511" s="12"/>
      <c r="BD4511" s="12"/>
      <c r="BE4511" s="12"/>
      <c r="BF4511" s="12"/>
      <c r="BG4511" s="12"/>
      <c r="BH4511" s="12"/>
      <c r="BI4511" s="12"/>
      <c r="BJ4511" s="13"/>
      <c r="BK4511" s="13"/>
      <c r="BL4511" s="13"/>
      <c r="BM4511" s="13"/>
      <c r="BN4511" s="13"/>
    </row>
    <row r="4512" spans="1:66" x14ac:dyDescent="0.25">
      <c r="A4512" s="10"/>
      <c r="B4512" s="10"/>
      <c r="C4512" s="10"/>
      <c r="D4512" s="10"/>
      <c r="E4512" s="10"/>
      <c r="F4512" s="10"/>
      <c r="G4512" s="10"/>
      <c r="H4512" s="10"/>
      <c r="I4512" s="10"/>
      <c r="J4512" s="10"/>
      <c r="K4512" s="11"/>
      <c r="L4512" s="11"/>
      <c r="M4512" s="12"/>
      <c r="N4512" s="12"/>
      <c r="O4512" s="12"/>
      <c r="P4512" s="12"/>
      <c r="Q4512" s="12"/>
      <c r="R4512" s="12"/>
      <c r="S4512" s="12"/>
      <c r="T4512" s="12"/>
      <c r="U4512" s="12"/>
      <c r="V4512" s="12"/>
      <c r="W4512" s="12"/>
      <c r="X4512" s="12"/>
      <c r="Y4512" s="12"/>
      <c r="Z4512" s="12"/>
      <c r="AA4512" s="12"/>
      <c r="AB4512" s="12"/>
      <c r="AC4512" s="12"/>
      <c r="AD4512" s="12"/>
      <c r="AE4512" s="12"/>
      <c r="AF4512" s="12"/>
      <c r="AG4512" s="12"/>
      <c r="AH4512" s="12"/>
      <c r="AI4512" s="12"/>
      <c r="AJ4512" s="12"/>
      <c r="AK4512" s="12"/>
      <c r="AL4512" s="12"/>
      <c r="AM4512" s="12"/>
      <c r="AN4512" s="12"/>
      <c r="AO4512" s="12"/>
      <c r="AP4512" s="12"/>
      <c r="AQ4512" s="12"/>
      <c r="AR4512" s="12"/>
      <c r="AS4512" s="12"/>
      <c r="AT4512" s="12"/>
      <c r="AU4512" s="12"/>
      <c r="AV4512" s="12"/>
      <c r="AW4512" s="12"/>
      <c r="AX4512" s="12"/>
      <c r="AY4512" s="12"/>
      <c r="AZ4512" s="12"/>
      <c r="BA4512" s="12"/>
      <c r="BB4512" s="12"/>
      <c r="BC4512" s="12"/>
      <c r="BD4512" s="12"/>
      <c r="BE4512" s="12"/>
      <c r="BF4512" s="12"/>
      <c r="BG4512" s="12"/>
      <c r="BH4512" s="12"/>
      <c r="BI4512" s="12"/>
      <c r="BJ4512" s="13"/>
      <c r="BK4512" s="13"/>
      <c r="BL4512" s="13"/>
      <c r="BM4512" s="13"/>
      <c r="BN4512" s="13"/>
    </row>
    <row r="4513" spans="1:66" x14ac:dyDescent="0.25">
      <c r="A4513" s="10"/>
      <c r="B4513" s="10"/>
      <c r="C4513" s="10"/>
      <c r="D4513" s="10"/>
      <c r="E4513" s="10"/>
      <c r="F4513" s="10"/>
      <c r="G4513" s="10"/>
      <c r="H4513" s="10"/>
      <c r="I4513" s="10"/>
      <c r="J4513" s="10"/>
      <c r="K4513" s="11"/>
      <c r="L4513" s="11"/>
      <c r="M4513" s="12"/>
      <c r="N4513" s="12"/>
      <c r="O4513" s="12"/>
      <c r="P4513" s="12"/>
      <c r="Q4513" s="12"/>
      <c r="R4513" s="12"/>
      <c r="S4513" s="12"/>
      <c r="T4513" s="12"/>
      <c r="U4513" s="12"/>
      <c r="V4513" s="12"/>
      <c r="W4513" s="12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2"/>
      <c r="AS4513" s="12"/>
      <c r="AT4513" s="12"/>
      <c r="AU4513" s="12"/>
      <c r="AV4513" s="12"/>
      <c r="AW4513" s="12"/>
      <c r="AX4513" s="12"/>
      <c r="AY4513" s="12"/>
      <c r="AZ4513" s="12"/>
      <c r="BA4513" s="12"/>
      <c r="BB4513" s="12"/>
      <c r="BC4513" s="12"/>
      <c r="BD4513" s="12"/>
      <c r="BE4513" s="12"/>
      <c r="BF4513" s="12"/>
      <c r="BG4513" s="12"/>
      <c r="BH4513" s="12"/>
      <c r="BI4513" s="12"/>
      <c r="BJ4513" s="13"/>
      <c r="BK4513" s="13"/>
      <c r="BL4513" s="13"/>
      <c r="BM4513" s="13"/>
      <c r="BN4513" s="13"/>
    </row>
    <row r="4514" spans="1:66" x14ac:dyDescent="0.25">
      <c r="A4514" s="10"/>
      <c r="B4514" s="10"/>
      <c r="C4514" s="10"/>
      <c r="D4514" s="10"/>
      <c r="E4514" s="10"/>
      <c r="F4514" s="10"/>
      <c r="G4514" s="10"/>
      <c r="H4514" s="10"/>
      <c r="I4514" s="10"/>
      <c r="J4514" s="10"/>
      <c r="K4514" s="11"/>
      <c r="L4514" s="11"/>
      <c r="M4514" s="12"/>
      <c r="N4514" s="12"/>
      <c r="O4514" s="12"/>
      <c r="P4514" s="12"/>
      <c r="Q4514" s="12"/>
      <c r="R4514" s="12"/>
      <c r="S4514" s="12"/>
      <c r="T4514" s="12"/>
      <c r="U4514" s="12"/>
      <c r="V4514" s="12"/>
      <c r="W4514" s="12"/>
      <c r="X4514" s="12"/>
      <c r="Y4514" s="12"/>
      <c r="Z4514" s="12"/>
      <c r="AA4514" s="12"/>
      <c r="AB4514" s="12"/>
      <c r="AC4514" s="12"/>
      <c r="AD4514" s="12"/>
      <c r="AE4514" s="12"/>
      <c r="AF4514" s="12"/>
      <c r="AG4514" s="12"/>
      <c r="AH4514" s="12"/>
      <c r="AI4514" s="12"/>
      <c r="AJ4514" s="12"/>
      <c r="AK4514" s="12"/>
      <c r="AL4514" s="12"/>
      <c r="AM4514" s="12"/>
      <c r="AN4514" s="12"/>
      <c r="AO4514" s="12"/>
      <c r="AP4514" s="12"/>
      <c r="AQ4514" s="12"/>
      <c r="AR4514" s="12"/>
      <c r="AS4514" s="12"/>
      <c r="AT4514" s="12"/>
      <c r="AU4514" s="12"/>
      <c r="AV4514" s="12"/>
      <c r="AW4514" s="12"/>
      <c r="AX4514" s="12"/>
      <c r="AY4514" s="12"/>
      <c r="AZ4514" s="12"/>
      <c r="BA4514" s="12"/>
      <c r="BB4514" s="12"/>
      <c r="BC4514" s="12"/>
      <c r="BD4514" s="12"/>
      <c r="BE4514" s="12"/>
      <c r="BF4514" s="12"/>
      <c r="BG4514" s="12"/>
      <c r="BH4514" s="12"/>
      <c r="BI4514" s="12"/>
      <c r="BJ4514" s="13"/>
      <c r="BK4514" s="13"/>
      <c r="BL4514" s="13"/>
      <c r="BM4514" s="13"/>
      <c r="BN4514" s="13"/>
    </row>
    <row r="4515" spans="1:66" x14ac:dyDescent="0.25">
      <c r="A4515" s="10"/>
      <c r="B4515" s="10"/>
      <c r="C4515" s="10"/>
      <c r="D4515" s="10"/>
      <c r="E4515" s="10"/>
      <c r="F4515" s="10"/>
      <c r="G4515" s="10"/>
      <c r="H4515" s="10"/>
      <c r="I4515" s="10"/>
      <c r="J4515" s="10"/>
      <c r="K4515" s="11"/>
      <c r="L4515" s="11"/>
      <c r="M4515" s="12"/>
      <c r="N4515" s="12"/>
      <c r="O4515" s="12"/>
      <c r="P4515" s="12"/>
      <c r="Q4515" s="12"/>
      <c r="R4515" s="12"/>
      <c r="S4515" s="12"/>
      <c r="T4515" s="12"/>
      <c r="U4515" s="12"/>
      <c r="V4515" s="12"/>
      <c r="W4515" s="12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2"/>
      <c r="AS4515" s="12"/>
      <c r="AT4515" s="12"/>
      <c r="AU4515" s="12"/>
      <c r="AV4515" s="12"/>
      <c r="AW4515" s="12"/>
      <c r="AX4515" s="12"/>
      <c r="AY4515" s="12"/>
      <c r="AZ4515" s="12"/>
      <c r="BA4515" s="12"/>
      <c r="BB4515" s="12"/>
      <c r="BC4515" s="12"/>
      <c r="BD4515" s="12"/>
      <c r="BE4515" s="12"/>
      <c r="BF4515" s="12"/>
      <c r="BG4515" s="12"/>
      <c r="BH4515" s="12"/>
      <c r="BI4515" s="12"/>
      <c r="BJ4515" s="13"/>
      <c r="BK4515" s="13"/>
      <c r="BL4515" s="13"/>
      <c r="BM4515" s="13"/>
      <c r="BN4515" s="13"/>
    </row>
    <row r="4516" spans="1:66" x14ac:dyDescent="0.25">
      <c r="A4516" s="10"/>
      <c r="B4516" s="10"/>
      <c r="C4516" s="10"/>
      <c r="D4516" s="10"/>
      <c r="E4516" s="10"/>
      <c r="F4516" s="10"/>
      <c r="G4516" s="10"/>
      <c r="H4516" s="10"/>
      <c r="I4516" s="10"/>
      <c r="J4516" s="10"/>
      <c r="K4516" s="11"/>
      <c r="L4516" s="11"/>
      <c r="M4516" s="12"/>
      <c r="N4516" s="12"/>
      <c r="O4516" s="12"/>
      <c r="P4516" s="12"/>
      <c r="Q4516" s="12"/>
      <c r="R4516" s="12"/>
      <c r="S4516" s="12"/>
      <c r="T4516" s="12"/>
      <c r="U4516" s="12"/>
      <c r="V4516" s="12"/>
      <c r="W4516" s="12"/>
      <c r="X4516" s="12"/>
      <c r="Y4516" s="12"/>
      <c r="Z4516" s="12"/>
      <c r="AA4516" s="12"/>
      <c r="AB4516" s="12"/>
      <c r="AC4516" s="12"/>
      <c r="AD4516" s="12"/>
      <c r="AE4516" s="12"/>
      <c r="AF4516" s="12"/>
      <c r="AG4516" s="12"/>
      <c r="AH4516" s="12"/>
      <c r="AI4516" s="12"/>
      <c r="AJ4516" s="12"/>
      <c r="AK4516" s="12"/>
      <c r="AL4516" s="12"/>
      <c r="AM4516" s="12"/>
      <c r="AN4516" s="12"/>
      <c r="AO4516" s="12"/>
      <c r="AP4516" s="12"/>
      <c r="AQ4516" s="12"/>
      <c r="AR4516" s="12"/>
      <c r="AS4516" s="12"/>
      <c r="AT4516" s="12"/>
      <c r="AU4516" s="12"/>
      <c r="AV4516" s="12"/>
      <c r="AW4516" s="12"/>
      <c r="AX4516" s="12"/>
      <c r="AY4516" s="12"/>
      <c r="AZ4516" s="12"/>
      <c r="BA4516" s="12"/>
      <c r="BB4516" s="12"/>
      <c r="BC4516" s="12"/>
      <c r="BD4516" s="12"/>
      <c r="BE4516" s="12"/>
      <c r="BF4516" s="12"/>
      <c r="BG4516" s="12"/>
      <c r="BH4516" s="12"/>
      <c r="BI4516" s="12"/>
      <c r="BJ4516" s="13"/>
      <c r="BK4516" s="13"/>
      <c r="BL4516" s="13"/>
      <c r="BM4516" s="13"/>
      <c r="BN4516" s="13"/>
    </row>
    <row r="4517" spans="1:66" x14ac:dyDescent="0.25">
      <c r="A4517" s="10"/>
      <c r="B4517" s="10"/>
      <c r="C4517" s="10"/>
      <c r="D4517" s="10"/>
      <c r="E4517" s="10"/>
      <c r="F4517" s="10"/>
      <c r="G4517" s="10"/>
      <c r="H4517" s="10"/>
      <c r="I4517" s="10"/>
      <c r="J4517" s="10"/>
      <c r="K4517" s="11"/>
      <c r="L4517" s="11"/>
      <c r="M4517" s="12"/>
      <c r="N4517" s="12"/>
      <c r="O4517" s="12"/>
      <c r="P4517" s="12"/>
      <c r="Q4517" s="12"/>
      <c r="R4517" s="12"/>
      <c r="S4517" s="12"/>
      <c r="T4517" s="12"/>
      <c r="U4517" s="12"/>
      <c r="V4517" s="12"/>
      <c r="W4517" s="12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2"/>
      <c r="AS4517" s="12"/>
      <c r="AT4517" s="12"/>
      <c r="AU4517" s="12"/>
      <c r="AV4517" s="12"/>
      <c r="AW4517" s="12"/>
      <c r="AX4517" s="12"/>
      <c r="AY4517" s="12"/>
      <c r="AZ4517" s="12"/>
      <c r="BA4517" s="12"/>
      <c r="BB4517" s="12"/>
      <c r="BC4517" s="12"/>
      <c r="BD4517" s="12"/>
      <c r="BE4517" s="12"/>
      <c r="BF4517" s="12"/>
      <c r="BG4517" s="12"/>
      <c r="BH4517" s="12"/>
      <c r="BI4517" s="12"/>
      <c r="BJ4517" s="13"/>
      <c r="BK4517" s="13"/>
      <c r="BL4517" s="13"/>
      <c r="BM4517" s="13"/>
      <c r="BN4517" s="13"/>
    </row>
    <row r="4518" spans="1:66" x14ac:dyDescent="0.25">
      <c r="A4518" s="10"/>
      <c r="B4518" s="10"/>
      <c r="C4518" s="10"/>
      <c r="D4518" s="10"/>
      <c r="E4518" s="10"/>
      <c r="F4518" s="10"/>
      <c r="G4518" s="10"/>
      <c r="H4518" s="10"/>
      <c r="I4518" s="10"/>
      <c r="J4518" s="10"/>
      <c r="K4518" s="11"/>
      <c r="L4518" s="11"/>
      <c r="M4518" s="12"/>
      <c r="N4518" s="12"/>
      <c r="O4518" s="12"/>
      <c r="P4518" s="12"/>
      <c r="Q4518" s="12"/>
      <c r="R4518" s="12"/>
      <c r="S4518" s="12"/>
      <c r="T4518" s="12"/>
      <c r="U4518" s="12"/>
      <c r="V4518" s="12"/>
      <c r="W4518" s="12"/>
      <c r="X4518" s="12"/>
      <c r="Y4518" s="12"/>
      <c r="Z4518" s="12"/>
      <c r="AA4518" s="12"/>
      <c r="AB4518" s="12"/>
      <c r="AC4518" s="12"/>
      <c r="AD4518" s="12"/>
      <c r="AE4518" s="12"/>
      <c r="AF4518" s="12"/>
      <c r="AG4518" s="12"/>
      <c r="AH4518" s="12"/>
      <c r="AI4518" s="12"/>
      <c r="AJ4518" s="12"/>
      <c r="AK4518" s="12"/>
      <c r="AL4518" s="12"/>
      <c r="AM4518" s="12"/>
      <c r="AN4518" s="12"/>
      <c r="AO4518" s="12"/>
      <c r="AP4518" s="12"/>
      <c r="AQ4518" s="12"/>
      <c r="AR4518" s="12"/>
      <c r="AS4518" s="12"/>
      <c r="AT4518" s="12"/>
      <c r="AU4518" s="12"/>
      <c r="AV4518" s="12"/>
      <c r="AW4518" s="12"/>
      <c r="AX4518" s="12"/>
      <c r="AY4518" s="12"/>
      <c r="AZ4518" s="12"/>
      <c r="BA4518" s="12"/>
      <c r="BB4518" s="12"/>
      <c r="BC4518" s="12"/>
      <c r="BD4518" s="12"/>
      <c r="BE4518" s="12"/>
      <c r="BF4518" s="12"/>
      <c r="BG4518" s="12"/>
      <c r="BH4518" s="12"/>
      <c r="BI4518" s="12"/>
      <c r="BJ4518" s="13"/>
      <c r="BK4518" s="13"/>
      <c r="BL4518" s="13"/>
      <c r="BM4518" s="13"/>
      <c r="BN4518" s="13"/>
    </row>
    <row r="4519" spans="1:66" x14ac:dyDescent="0.25">
      <c r="A4519" s="10"/>
      <c r="B4519" s="10"/>
      <c r="C4519" s="10"/>
      <c r="D4519" s="10"/>
      <c r="E4519" s="10"/>
      <c r="F4519" s="10"/>
      <c r="G4519" s="10"/>
      <c r="H4519" s="10"/>
      <c r="I4519" s="10"/>
      <c r="J4519" s="10"/>
      <c r="K4519" s="11"/>
      <c r="L4519" s="11"/>
      <c r="M4519" s="12"/>
      <c r="N4519" s="12"/>
      <c r="O4519" s="12"/>
      <c r="P4519" s="12"/>
      <c r="Q4519" s="12"/>
      <c r="R4519" s="12"/>
      <c r="S4519" s="12"/>
      <c r="T4519" s="12"/>
      <c r="U4519" s="12"/>
      <c r="V4519" s="12"/>
      <c r="W4519" s="12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2"/>
      <c r="AS4519" s="12"/>
      <c r="AT4519" s="12"/>
      <c r="AU4519" s="12"/>
      <c r="AV4519" s="12"/>
      <c r="AW4519" s="12"/>
      <c r="AX4519" s="12"/>
      <c r="AY4519" s="12"/>
      <c r="AZ4519" s="12"/>
      <c r="BA4519" s="12"/>
      <c r="BB4519" s="12"/>
      <c r="BC4519" s="12"/>
      <c r="BD4519" s="12"/>
      <c r="BE4519" s="12"/>
      <c r="BF4519" s="12"/>
      <c r="BG4519" s="12"/>
      <c r="BH4519" s="12"/>
      <c r="BI4519" s="12"/>
      <c r="BJ4519" s="13"/>
      <c r="BK4519" s="13"/>
      <c r="BL4519" s="13"/>
      <c r="BM4519" s="13"/>
      <c r="BN4519" s="13"/>
    </row>
    <row r="4520" spans="1:66" x14ac:dyDescent="0.25">
      <c r="A4520" s="10"/>
      <c r="B4520" s="10"/>
      <c r="C4520" s="10"/>
      <c r="D4520" s="10"/>
      <c r="E4520" s="10"/>
      <c r="F4520" s="10"/>
      <c r="G4520" s="10"/>
      <c r="H4520" s="10"/>
      <c r="I4520" s="10"/>
      <c r="J4520" s="10"/>
      <c r="K4520" s="11"/>
      <c r="L4520" s="11"/>
      <c r="M4520" s="12"/>
      <c r="N4520" s="12"/>
      <c r="O4520" s="12"/>
      <c r="P4520" s="12"/>
      <c r="Q4520" s="12"/>
      <c r="R4520" s="12"/>
      <c r="S4520" s="12"/>
      <c r="T4520" s="12"/>
      <c r="U4520" s="12"/>
      <c r="V4520" s="12"/>
      <c r="W4520" s="12"/>
      <c r="X4520" s="12"/>
      <c r="Y4520" s="12"/>
      <c r="Z4520" s="12"/>
      <c r="AA4520" s="12"/>
      <c r="AB4520" s="12"/>
      <c r="AC4520" s="12"/>
      <c r="AD4520" s="12"/>
      <c r="AE4520" s="12"/>
      <c r="AF4520" s="12"/>
      <c r="AG4520" s="12"/>
      <c r="AH4520" s="12"/>
      <c r="AI4520" s="12"/>
      <c r="AJ4520" s="12"/>
      <c r="AK4520" s="12"/>
      <c r="AL4520" s="12"/>
      <c r="AM4520" s="12"/>
      <c r="AN4520" s="12"/>
      <c r="AO4520" s="12"/>
      <c r="AP4520" s="12"/>
      <c r="AQ4520" s="12"/>
      <c r="AR4520" s="12"/>
      <c r="AS4520" s="12"/>
      <c r="AT4520" s="12"/>
      <c r="AU4520" s="12"/>
      <c r="AV4520" s="12"/>
      <c r="AW4520" s="12"/>
      <c r="AX4520" s="12"/>
      <c r="AY4520" s="12"/>
      <c r="AZ4520" s="12"/>
      <c r="BA4520" s="12"/>
      <c r="BB4520" s="12"/>
      <c r="BC4520" s="12"/>
      <c r="BD4520" s="12"/>
      <c r="BE4520" s="12"/>
      <c r="BF4520" s="12"/>
      <c r="BG4520" s="12"/>
      <c r="BH4520" s="12"/>
      <c r="BI4520" s="12"/>
      <c r="BJ4520" s="13"/>
      <c r="BK4520" s="13"/>
      <c r="BL4520" s="13"/>
      <c r="BM4520" s="13"/>
      <c r="BN4520" s="13"/>
    </row>
    <row r="4521" spans="1:66" s="14" customFormat="1" x14ac:dyDescent="0.25">
      <c r="A4521" s="10"/>
      <c r="B4521" s="10"/>
      <c r="C4521" s="10"/>
      <c r="D4521" s="10"/>
      <c r="E4521" s="10"/>
      <c r="F4521" s="10"/>
      <c r="G4521" s="10"/>
      <c r="H4521" s="10"/>
      <c r="I4521" s="10"/>
      <c r="J4521" s="10"/>
      <c r="K4521" s="11"/>
      <c r="L4521" s="11"/>
      <c r="M4521" s="12"/>
      <c r="N4521" s="12"/>
      <c r="O4521" s="12"/>
      <c r="P4521" s="12"/>
      <c r="Q4521" s="12"/>
      <c r="R4521" s="12"/>
      <c r="S4521" s="12"/>
      <c r="T4521" s="12"/>
      <c r="U4521" s="12"/>
      <c r="V4521" s="12"/>
      <c r="W4521" s="12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2"/>
      <c r="AS4521" s="12"/>
      <c r="AT4521" s="12"/>
      <c r="AU4521" s="12"/>
      <c r="AV4521" s="12"/>
      <c r="AW4521" s="12"/>
      <c r="AX4521" s="12"/>
      <c r="AY4521" s="12"/>
      <c r="AZ4521" s="12"/>
      <c r="BA4521" s="12"/>
      <c r="BB4521" s="12"/>
      <c r="BC4521" s="12"/>
      <c r="BD4521" s="12"/>
      <c r="BE4521" s="12"/>
      <c r="BF4521" s="12"/>
      <c r="BG4521" s="12"/>
      <c r="BH4521" s="12"/>
      <c r="BI4521" s="12"/>
      <c r="BJ4521" s="13"/>
      <c r="BK4521" s="13"/>
      <c r="BL4521" s="13"/>
      <c r="BM4521" s="13"/>
      <c r="BN4521" s="13"/>
    </row>
    <row r="4522" spans="1:66" x14ac:dyDescent="0.25">
      <c r="A4522" s="10"/>
      <c r="B4522" s="10"/>
      <c r="C4522" s="10"/>
      <c r="D4522" s="10"/>
      <c r="E4522" s="10"/>
      <c r="F4522" s="10"/>
      <c r="G4522" s="10"/>
      <c r="H4522" s="10"/>
      <c r="I4522" s="10"/>
      <c r="J4522" s="10"/>
      <c r="K4522" s="11"/>
      <c r="L4522" s="11"/>
      <c r="M4522" s="12"/>
      <c r="N4522" s="12"/>
      <c r="O4522" s="12"/>
      <c r="P4522" s="12"/>
      <c r="Q4522" s="12"/>
      <c r="R4522" s="12"/>
      <c r="S4522" s="12"/>
      <c r="T4522" s="12"/>
      <c r="U4522" s="12"/>
      <c r="V4522" s="12"/>
      <c r="W4522" s="12"/>
      <c r="X4522" s="12"/>
      <c r="Y4522" s="12"/>
      <c r="Z4522" s="12"/>
      <c r="AA4522" s="12"/>
      <c r="AB4522" s="12"/>
      <c r="AC4522" s="12"/>
      <c r="AD4522" s="12"/>
      <c r="AE4522" s="12"/>
      <c r="AF4522" s="12"/>
      <c r="AG4522" s="12"/>
      <c r="AH4522" s="12"/>
      <c r="AI4522" s="12"/>
      <c r="AJ4522" s="12"/>
      <c r="AK4522" s="12"/>
      <c r="AL4522" s="12"/>
      <c r="AM4522" s="12"/>
      <c r="AN4522" s="12"/>
      <c r="AO4522" s="12"/>
      <c r="AP4522" s="12"/>
      <c r="AQ4522" s="12"/>
      <c r="AR4522" s="12"/>
      <c r="AS4522" s="12"/>
      <c r="AT4522" s="12"/>
      <c r="AU4522" s="12"/>
      <c r="AV4522" s="12"/>
      <c r="AW4522" s="12"/>
      <c r="AX4522" s="12"/>
      <c r="AY4522" s="12"/>
      <c r="AZ4522" s="12"/>
      <c r="BA4522" s="12"/>
      <c r="BB4522" s="12"/>
      <c r="BC4522" s="12"/>
      <c r="BD4522" s="12"/>
      <c r="BE4522" s="12"/>
      <c r="BF4522" s="12"/>
      <c r="BG4522" s="12"/>
      <c r="BH4522" s="12"/>
      <c r="BI4522" s="12"/>
      <c r="BJ4522" s="13"/>
      <c r="BK4522" s="13"/>
      <c r="BL4522" s="13"/>
      <c r="BM4522" s="13"/>
      <c r="BN4522" s="13"/>
    </row>
    <row r="4523" spans="1:66" x14ac:dyDescent="0.25">
      <c r="A4523" s="10"/>
      <c r="B4523" s="10"/>
      <c r="C4523" s="10"/>
      <c r="D4523" s="10"/>
      <c r="E4523" s="10"/>
      <c r="F4523" s="10"/>
      <c r="G4523" s="10"/>
      <c r="H4523" s="10"/>
      <c r="I4523" s="10"/>
      <c r="J4523" s="10"/>
      <c r="K4523" s="11"/>
      <c r="L4523" s="11"/>
      <c r="M4523" s="12"/>
      <c r="N4523" s="12"/>
      <c r="O4523" s="12"/>
      <c r="P4523" s="12"/>
      <c r="Q4523" s="12"/>
      <c r="R4523" s="12"/>
      <c r="S4523" s="12"/>
      <c r="T4523" s="12"/>
      <c r="U4523" s="12"/>
      <c r="V4523" s="12"/>
      <c r="W4523" s="12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2"/>
      <c r="AS4523" s="12"/>
      <c r="AT4523" s="12"/>
      <c r="AU4523" s="12"/>
      <c r="AV4523" s="12"/>
      <c r="AW4523" s="12"/>
      <c r="AX4523" s="12"/>
      <c r="AY4523" s="12"/>
      <c r="AZ4523" s="12"/>
      <c r="BA4523" s="12"/>
      <c r="BB4523" s="12"/>
      <c r="BC4523" s="12"/>
      <c r="BD4523" s="12"/>
      <c r="BE4523" s="12"/>
      <c r="BF4523" s="12"/>
      <c r="BG4523" s="12"/>
      <c r="BH4523" s="12"/>
      <c r="BI4523" s="12"/>
      <c r="BJ4523" s="13"/>
      <c r="BK4523" s="13"/>
      <c r="BL4523" s="13"/>
      <c r="BM4523" s="13"/>
      <c r="BN4523" s="13"/>
    </row>
    <row r="4524" spans="1:66" x14ac:dyDescent="0.25">
      <c r="A4524" s="10"/>
      <c r="B4524" s="10"/>
      <c r="C4524" s="10"/>
      <c r="D4524" s="10"/>
      <c r="E4524" s="10"/>
      <c r="F4524" s="10"/>
      <c r="G4524" s="10"/>
      <c r="H4524" s="10"/>
      <c r="I4524" s="10"/>
      <c r="J4524" s="10"/>
      <c r="K4524" s="11"/>
      <c r="L4524" s="11"/>
      <c r="M4524" s="12"/>
      <c r="N4524" s="12"/>
      <c r="O4524" s="12"/>
      <c r="P4524" s="12"/>
      <c r="Q4524" s="12"/>
      <c r="R4524" s="12"/>
      <c r="S4524" s="12"/>
      <c r="T4524" s="12"/>
      <c r="U4524" s="12"/>
      <c r="V4524" s="12"/>
      <c r="W4524" s="12"/>
      <c r="X4524" s="12"/>
      <c r="Y4524" s="12"/>
      <c r="Z4524" s="12"/>
      <c r="AA4524" s="12"/>
      <c r="AB4524" s="12"/>
      <c r="AC4524" s="12"/>
      <c r="AD4524" s="12"/>
      <c r="AE4524" s="12"/>
      <c r="AF4524" s="12"/>
      <c r="AG4524" s="12"/>
      <c r="AH4524" s="12"/>
      <c r="AI4524" s="12"/>
      <c r="AJ4524" s="12"/>
      <c r="AK4524" s="12"/>
      <c r="AL4524" s="12"/>
      <c r="AM4524" s="12"/>
      <c r="AN4524" s="12"/>
      <c r="AO4524" s="12"/>
      <c r="AP4524" s="12"/>
      <c r="AQ4524" s="12"/>
      <c r="AR4524" s="12"/>
      <c r="AS4524" s="12"/>
      <c r="AT4524" s="12"/>
      <c r="AU4524" s="12"/>
      <c r="AV4524" s="12"/>
      <c r="AW4524" s="12"/>
      <c r="AX4524" s="12"/>
      <c r="AY4524" s="12"/>
      <c r="AZ4524" s="12"/>
      <c r="BA4524" s="12"/>
      <c r="BB4524" s="12"/>
      <c r="BC4524" s="12"/>
      <c r="BD4524" s="12"/>
      <c r="BE4524" s="12"/>
      <c r="BF4524" s="12"/>
      <c r="BG4524" s="12"/>
      <c r="BH4524" s="12"/>
      <c r="BI4524" s="12"/>
      <c r="BJ4524" s="13"/>
      <c r="BK4524" s="13"/>
      <c r="BL4524" s="13"/>
      <c r="BM4524" s="13"/>
      <c r="BN4524" s="13"/>
    </row>
    <row r="4525" spans="1:66" x14ac:dyDescent="0.25">
      <c r="A4525" s="10"/>
      <c r="B4525" s="10"/>
      <c r="C4525" s="10"/>
      <c r="D4525" s="10"/>
      <c r="E4525" s="10"/>
      <c r="F4525" s="10"/>
      <c r="G4525" s="10"/>
      <c r="H4525" s="10"/>
      <c r="I4525" s="10"/>
      <c r="J4525" s="10"/>
      <c r="K4525" s="11"/>
      <c r="L4525" s="11"/>
      <c r="M4525" s="12"/>
      <c r="N4525" s="12"/>
      <c r="O4525" s="12"/>
      <c r="P4525" s="12"/>
      <c r="Q4525" s="12"/>
      <c r="R4525" s="12"/>
      <c r="S4525" s="12"/>
      <c r="T4525" s="12"/>
      <c r="U4525" s="12"/>
      <c r="V4525" s="12"/>
      <c r="W4525" s="12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2"/>
      <c r="AS4525" s="12"/>
      <c r="AT4525" s="12"/>
      <c r="AU4525" s="12"/>
      <c r="AV4525" s="12"/>
      <c r="AW4525" s="12"/>
      <c r="AX4525" s="12"/>
      <c r="AY4525" s="12"/>
      <c r="AZ4525" s="12"/>
      <c r="BA4525" s="12"/>
      <c r="BB4525" s="12"/>
      <c r="BC4525" s="12"/>
      <c r="BD4525" s="12"/>
      <c r="BE4525" s="12"/>
      <c r="BF4525" s="12"/>
      <c r="BG4525" s="12"/>
      <c r="BH4525" s="12"/>
      <c r="BI4525" s="12"/>
      <c r="BJ4525" s="13"/>
      <c r="BK4525" s="13"/>
      <c r="BL4525" s="13"/>
      <c r="BM4525" s="13"/>
      <c r="BN4525" s="13"/>
    </row>
    <row r="4526" spans="1:66" x14ac:dyDescent="0.25">
      <c r="A4526" s="10"/>
      <c r="B4526" s="10"/>
      <c r="C4526" s="10"/>
      <c r="D4526" s="10"/>
      <c r="E4526" s="10"/>
      <c r="F4526" s="10"/>
      <c r="G4526" s="10"/>
      <c r="H4526" s="10"/>
      <c r="I4526" s="10"/>
      <c r="J4526" s="10"/>
      <c r="K4526" s="11"/>
      <c r="L4526" s="11"/>
      <c r="M4526" s="12"/>
      <c r="N4526" s="12"/>
      <c r="O4526" s="12"/>
      <c r="P4526" s="12"/>
      <c r="Q4526" s="12"/>
      <c r="R4526" s="12"/>
      <c r="S4526" s="12"/>
      <c r="T4526" s="12"/>
      <c r="U4526" s="12"/>
      <c r="V4526" s="12"/>
      <c r="W4526" s="12"/>
      <c r="X4526" s="12"/>
      <c r="Y4526" s="12"/>
      <c r="Z4526" s="12"/>
      <c r="AA4526" s="12"/>
      <c r="AB4526" s="12"/>
      <c r="AC4526" s="12"/>
      <c r="AD4526" s="12"/>
      <c r="AE4526" s="12"/>
      <c r="AF4526" s="12"/>
      <c r="AG4526" s="12"/>
      <c r="AH4526" s="12"/>
      <c r="AI4526" s="12"/>
      <c r="AJ4526" s="12"/>
      <c r="AK4526" s="12"/>
      <c r="AL4526" s="12"/>
      <c r="AM4526" s="12"/>
      <c r="AN4526" s="12"/>
      <c r="AO4526" s="12"/>
      <c r="AP4526" s="12"/>
      <c r="AQ4526" s="12"/>
      <c r="AR4526" s="12"/>
      <c r="AS4526" s="12"/>
      <c r="AT4526" s="12"/>
      <c r="AU4526" s="12"/>
      <c r="AV4526" s="12"/>
      <c r="AW4526" s="12"/>
      <c r="AX4526" s="12"/>
      <c r="AY4526" s="12"/>
      <c r="AZ4526" s="12"/>
      <c r="BA4526" s="12"/>
      <c r="BB4526" s="12"/>
      <c r="BC4526" s="12"/>
      <c r="BD4526" s="12"/>
      <c r="BE4526" s="12"/>
      <c r="BF4526" s="12"/>
      <c r="BG4526" s="12"/>
      <c r="BH4526" s="12"/>
      <c r="BI4526" s="12"/>
      <c r="BJ4526" s="13"/>
      <c r="BK4526" s="13"/>
      <c r="BL4526" s="13"/>
      <c r="BM4526" s="13"/>
      <c r="BN4526" s="13"/>
    </row>
    <row r="4527" spans="1:66" x14ac:dyDescent="0.25">
      <c r="A4527" s="10"/>
      <c r="B4527" s="10"/>
      <c r="C4527" s="10"/>
      <c r="D4527" s="10"/>
      <c r="E4527" s="10"/>
      <c r="F4527" s="10"/>
      <c r="G4527" s="10"/>
      <c r="H4527" s="10"/>
      <c r="I4527" s="10"/>
      <c r="J4527" s="10"/>
      <c r="K4527" s="11"/>
      <c r="L4527" s="11"/>
      <c r="M4527" s="12"/>
      <c r="N4527" s="12"/>
      <c r="O4527" s="12"/>
      <c r="P4527" s="12"/>
      <c r="Q4527" s="12"/>
      <c r="R4527" s="12"/>
      <c r="S4527" s="12"/>
      <c r="T4527" s="12"/>
      <c r="U4527" s="12"/>
      <c r="V4527" s="12"/>
      <c r="W4527" s="12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2"/>
      <c r="AS4527" s="12"/>
      <c r="AT4527" s="12"/>
      <c r="AU4527" s="12"/>
      <c r="AV4527" s="12"/>
      <c r="AW4527" s="12"/>
      <c r="AX4527" s="12"/>
      <c r="AY4527" s="12"/>
      <c r="AZ4527" s="12"/>
      <c r="BA4527" s="12"/>
      <c r="BB4527" s="12"/>
      <c r="BC4527" s="12"/>
      <c r="BD4527" s="12"/>
      <c r="BE4527" s="12"/>
      <c r="BF4527" s="12"/>
      <c r="BG4527" s="12"/>
      <c r="BH4527" s="12"/>
      <c r="BI4527" s="12"/>
      <c r="BJ4527" s="13"/>
      <c r="BK4527" s="13"/>
      <c r="BL4527" s="13"/>
      <c r="BM4527" s="13"/>
      <c r="BN4527" s="13"/>
    </row>
    <row r="4528" spans="1:66" x14ac:dyDescent="0.25">
      <c r="A4528" s="10"/>
      <c r="B4528" s="10"/>
      <c r="C4528" s="10"/>
      <c r="D4528" s="10"/>
      <c r="E4528" s="10"/>
      <c r="F4528" s="10"/>
      <c r="G4528" s="10"/>
      <c r="H4528" s="10"/>
      <c r="I4528" s="10"/>
      <c r="J4528" s="10"/>
      <c r="K4528" s="11"/>
      <c r="L4528" s="11"/>
      <c r="M4528" s="12"/>
      <c r="N4528" s="12"/>
      <c r="O4528" s="12"/>
      <c r="P4528" s="12"/>
      <c r="Q4528" s="12"/>
      <c r="R4528" s="12"/>
      <c r="S4528" s="12"/>
      <c r="T4528" s="12"/>
      <c r="U4528" s="12"/>
      <c r="V4528" s="12"/>
      <c r="W4528" s="12"/>
      <c r="X4528" s="12"/>
      <c r="Y4528" s="12"/>
      <c r="Z4528" s="12"/>
      <c r="AA4528" s="12"/>
      <c r="AB4528" s="12"/>
      <c r="AC4528" s="12"/>
      <c r="AD4528" s="12"/>
      <c r="AE4528" s="12"/>
      <c r="AF4528" s="12"/>
      <c r="AG4528" s="12"/>
      <c r="AH4528" s="12"/>
      <c r="AI4528" s="12"/>
      <c r="AJ4528" s="12"/>
      <c r="AK4528" s="12"/>
      <c r="AL4528" s="12"/>
      <c r="AM4528" s="12"/>
      <c r="AN4528" s="12"/>
      <c r="AO4528" s="12"/>
      <c r="AP4528" s="12"/>
      <c r="AQ4528" s="12"/>
      <c r="AR4528" s="12"/>
      <c r="AS4528" s="12"/>
      <c r="AT4528" s="12"/>
      <c r="AU4528" s="12"/>
      <c r="AV4528" s="12"/>
      <c r="AW4528" s="12"/>
      <c r="AX4528" s="12"/>
      <c r="AY4528" s="12"/>
      <c r="AZ4528" s="12"/>
      <c r="BA4528" s="12"/>
      <c r="BB4528" s="12"/>
      <c r="BC4528" s="12"/>
      <c r="BD4528" s="12"/>
      <c r="BE4528" s="12"/>
      <c r="BF4528" s="12"/>
      <c r="BG4528" s="12"/>
      <c r="BH4528" s="12"/>
      <c r="BI4528" s="12"/>
      <c r="BJ4528" s="13"/>
      <c r="BK4528" s="13"/>
      <c r="BL4528" s="13"/>
      <c r="BM4528" s="13"/>
      <c r="BN4528" s="13"/>
    </row>
    <row r="4529" spans="1:66" x14ac:dyDescent="0.25">
      <c r="A4529" s="10"/>
      <c r="B4529" s="10"/>
      <c r="C4529" s="10"/>
      <c r="D4529" s="10"/>
      <c r="E4529" s="10"/>
      <c r="F4529" s="10"/>
      <c r="G4529" s="10"/>
      <c r="H4529" s="10"/>
      <c r="I4529" s="10"/>
      <c r="J4529" s="10"/>
      <c r="K4529" s="11"/>
      <c r="L4529" s="11"/>
      <c r="M4529" s="12"/>
      <c r="N4529" s="12"/>
      <c r="O4529" s="12"/>
      <c r="P4529" s="12"/>
      <c r="Q4529" s="12"/>
      <c r="R4529" s="12"/>
      <c r="S4529" s="12"/>
      <c r="T4529" s="12"/>
      <c r="U4529" s="12"/>
      <c r="V4529" s="12"/>
      <c r="W4529" s="12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2"/>
      <c r="AS4529" s="12"/>
      <c r="AT4529" s="12"/>
      <c r="AU4529" s="12"/>
      <c r="AV4529" s="12"/>
      <c r="AW4529" s="12"/>
      <c r="AX4529" s="12"/>
      <c r="AY4529" s="12"/>
      <c r="AZ4529" s="12"/>
      <c r="BA4529" s="12"/>
      <c r="BB4529" s="12"/>
      <c r="BC4529" s="12"/>
      <c r="BD4529" s="12"/>
      <c r="BE4529" s="12"/>
      <c r="BF4529" s="12"/>
      <c r="BG4529" s="12"/>
      <c r="BH4529" s="12"/>
      <c r="BI4529" s="12"/>
      <c r="BJ4529" s="13"/>
      <c r="BK4529" s="13"/>
      <c r="BL4529" s="13"/>
      <c r="BM4529" s="13"/>
      <c r="BN4529" s="13"/>
    </row>
    <row r="4530" spans="1:66" x14ac:dyDescent="0.25">
      <c r="A4530" s="10"/>
      <c r="B4530" s="10"/>
      <c r="C4530" s="10"/>
      <c r="D4530" s="10"/>
      <c r="E4530" s="10"/>
      <c r="F4530" s="10"/>
      <c r="G4530" s="10"/>
      <c r="H4530" s="10"/>
      <c r="I4530" s="10"/>
      <c r="J4530" s="10"/>
      <c r="K4530" s="11"/>
      <c r="L4530" s="11"/>
      <c r="M4530" s="12"/>
      <c r="N4530" s="12"/>
      <c r="O4530" s="12"/>
      <c r="P4530" s="12"/>
      <c r="Q4530" s="12"/>
      <c r="R4530" s="12"/>
      <c r="S4530" s="12"/>
      <c r="T4530" s="12"/>
      <c r="U4530" s="12"/>
      <c r="V4530" s="12"/>
      <c r="W4530" s="12"/>
      <c r="X4530" s="12"/>
      <c r="Y4530" s="12"/>
      <c r="Z4530" s="12"/>
      <c r="AA4530" s="12"/>
      <c r="AB4530" s="12"/>
      <c r="AC4530" s="12"/>
      <c r="AD4530" s="12"/>
      <c r="AE4530" s="12"/>
      <c r="AF4530" s="12"/>
      <c r="AG4530" s="12"/>
      <c r="AH4530" s="12"/>
      <c r="AI4530" s="12"/>
      <c r="AJ4530" s="12"/>
      <c r="AK4530" s="12"/>
      <c r="AL4530" s="12"/>
      <c r="AM4530" s="12"/>
      <c r="AN4530" s="12"/>
      <c r="AO4530" s="12"/>
      <c r="AP4530" s="12"/>
      <c r="AQ4530" s="12"/>
      <c r="AR4530" s="12"/>
      <c r="AS4530" s="12"/>
      <c r="AT4530" s="12"/>
      <c r="AU4530" s="12"/>
      <c r="AV4530" s="12"/>
      <c r="AW4530" s="12"/>
      <c r="AX4530" s="12"/>
      <c r="AY4530" s="12"/>
      <c r="AZ4530" s="12"/>
      <c r="BA4530" s="12"/>
      <c r="BB4530" s="12"/>
      <c r="BC4530" s="12"/>
      <c r="BD4530" s="12"/>
      <c r="BE4530" s="12"/>
      <c r="BF4530" s="12"/>
      <c r="BG4530" s="12"/>
      <c r="BH4530" s="12"/>
      <c r="BI4530" s="12"/>
      <c r="BJ4530" s="13"/>
      <c r="BK4530" s="13"/>
      <c r="BL4530" s="13"/>
      <c r="BM4530" s="13"/>
      <c r="BN4530" s="13"/>
    </row>
    <row r="4531" spans="1:66" x14ac:dyDescent="0.25">
      <c r="A4531" s="10"/>
      <c r="B4531" s="10"/>
      <c r="C4531" s="10"/>
      <c r="D4531" s="10"/>
      <c r="E4531" s="10"/>
      <c r="F4531" s="10"/>
      <c r="G4531" s="10"/>
      <c r="H4531" s="10"/>
      <c r="I4531" s="10"/>
      <c r="J4531" s="10"/>
      <c r="K4531" s="11"/>
      <c r="L4531" s="11"/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2"/>
      <c r="AS4531" s="12"/>
      <c r="AT4531" s="12"/>
      <c r="AU4531" s="12"/>
      <c r="AV4531" s="12"/>
      <c r="AW4531" s="12"/>
      <c r="AX4531" s="12"/>
      <c r="AY4531" s="12"/>
      <c r="AZ4531" s="12"/>
      <c r="BA4531" s="12"/>
      <c r="BB4531" s="12"/>
      <c r="BC4531" s="12"/>
      <c r="BD4531" s="12"/>
      <c r="BE4531" s="12"/>
      <c r="BF4531" s="12"/>
      <c r="BG4531" s="12"/>
      <c r="BH4531" s="12"/>
      <c r="BI4531" s="12"/>
      <c r="BJ4531" s="13"/>
      <c r="BK4531" s="13"/>
      <c r="BL4531" s="13"/>
      <c r="BM4531" s="13"/>
      <c r="BN4531" s="13"/>
    </row>
    <row r="4532" spans="1:66" x14ac:dyDescent="0.25">
      <c r="A4532" s="10"/>
      <c r="B4532" s="10"/>
      <c r="C4532" s="10"/>
      <c r="D4532" s="10"/>
      <c r="E4532" s="10"/>
      <c r="F4532" s="10"/>
      <c r="G4532" s="10"/>
      <c r="H4532" s="10"/>
      <c r="I4532" s="10"/>
      <c r="J4532" s="10"/>
      <c r="K4532" s="11"/>
      <c r="L4532" s="11"/>
      <c r="M4532" s="12"/>
      <c r="N4532" s="12"/>
      <c r="O4532" s="12"/>
      <c r="P4532" s="12"/>
      <c r="Q4532" s="12"/>
      <c r="R4532" s="12"/>
      <c r="S4532" s="12"/>
      <c r="T4532" s="12"/>
      <c r="U4532" s="12"/>
      <c r="V4532" s="12"/>
      <c r="W4532" s="12"/>
      <c r="X4532" s="12"/>
      <c r="Y4532" s="12"/>
      <c r="Z4532" s="12"/>
      <c r="AA4532" s="12"/>
      <c r="AB4532" s="12"/>
      <c r="AC4532" s="12"/>
      <c r="AD4532" s="12"/>
      <c r="AE4532" s="12"/>
      <c r="AF4532" s="12"/>
      <c r="AG4532" s="12"/>
      <c r="AH4532" s="12"/>
      <c r="AI4532" s="12"/>
      <c r="AJ4532" s="12"/>
      <c r="AK4532" s="12"/>
      <c r="AL4532" s="12"/>
      <c r="AM4532" s="12"/>
      <c r="AN4532" s="12"/>
      <c r="AO4532" s="12"/>
      <c r="AP4532" s="12"/>
      <c r="AQ4532" s="12"/>
      <c r="AR4532" s="12"/>
      <c r="AS4532" s="12"/>
      <c r="AT4532" s="12"/>
      <c r="AU4532" s="12"/>
      <c r="AV4532" s="12"/>
      <c r="AW4532" s="12"/>
      <c r="AX4532" s="12"/>
      <c r="AY4532" s="12"/>
      <c r="AZ4532" s="12"/>
      <c r="BA4532" s="12"/>
      <c r="BB4532" s="12"/>
      <c r="BC4532" s="12"/>
      <c r="BD4532" s="12"/>
      <c r="BE4532" s="12"/>
      <c r="BF4532" s="12"/>
      <c r="BG4532" s="12"/>
      <c r="BH4532" s="12"/>
      <c r="BI4532" s="12"/>
      <c r="BJ4532" s="13"/>
      <c r="BK4532" s="13"/>
      <c r="BL4532" s="13"/>
      <c r="BM4532" s="13"/>
      <c r="BN4532" s="13"/>
    </row>
    <row r="4533" spans="1:66" x14ac:dyDescent="0.25">
      <c r="A4533" s="10"/>
      <c r="B4533" s="10"/>
      <c r="C4533" s="10"/>
      <c r="D4533" s="10"/>
      <c r="E4533" s="10"/>
      <c r="F4533" s="10"/>
      <c r="G4533" s="10"/>
      <c r="H4533" s="10"/>
      <c r="I4533" s="10"/>
      <c r="J4533" s="10"/>
      <c r="K4533" s="11"/>
      <c r="L4533" s="11"/>
      <c r="M4533" s="12"/>
      <c r="N4533" s="12"/>
      <c r="O4533" s="12"/>
      <c r="P4533" s="12"/>
      <c r="Q4533" s="12"/>
      <c r="R4533" s="12"/>
      <c r="S4533" s="12"/>
      <c r="T4533" s="12"/>
      <c r="U4533" s="12"/>
      <c r="V4533" s="12"/>
      <c r="W4533" s="12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2"/>
      <c r="AS4533" s="12"/>
      <c r="AT4533" s="12"/>
      <c r="AU4533" s="12"/>
      <c r="AV4533" s="12"/>
      <c r="AW4533" s="12"/>
      <c r="AX4533" s="12"/>
      <c r="AY4533" s="12"/>
      <c r="AZ4533" s="12"/>
      <c r="BA4533" s="12"/>
      <c r="BB4533" s="12"/>
      <c r="BC4533" s="12"/>
      <c r="BD4533" s="12"/>
      <c r="BE4533" s="12"/>
      <c r="BF4533" s="12"/>
      <c r="BG4533" s="12"/>
      <c r="BH4533" s="12"/>
      <c r="BI4533" s="12"/>
      <c r="BJ4533" s="13"/>
      <c r="BK4533" s="13"/>
      <c r="BL4533" s="13"/>
      <c r="BM4533" s="13"/>
      <c r="BN4533" s="13"/>
    </row>
    <row r="4534" spans="1:66" x14ac:dyDescent="0.25">
      <c r="A4534" s="10"/>
      <c r="B4534" s="10"/>
      <c r="C4534" s="10"/>
      <c r="D4534" s="10"/>
      <c r="E4534" s="10"/>
      <c r="F4534" s="10"/>
      <c r="G4534" s="10"/>
      <c r="H4534" s="10"/>
      <c r="I4534" s="10"/>
      <c r="J4534" s="10"/>
      <c r="K4534" s="11"/>
      <c r="L4534" s="11"/>
      <c r="M4534" s="12"/>
      <c r="N4534" s="12"/>
      <c r="O4534" s="12"/>
      <c r="P4534" s="12"/>
      <c r="Q4534" s="12"/>
      <c r="R4534" s="12"/>
      <c r="S4534" s="12"/>
      <c r="T4534" s="12"/>
      <c r="U4534" s="12"/>
      <c r="V4534" s="12"/>
      <c r="W4534" s="12"/>
      <c r="X4534" s="12"/>
      <c r="Y4534" s="12"/>
      <c r="Z4534" s="12"/>
      <c r="AA4534" s="12"/>
      <c r="AB4534" s="12"/>
      <c r="AC4534" s="12"/>
      <c r="AD4534" s="12"/>
      <c r="AE4534" s="12"/>
      <c r="AF4534" s="12"/>
      <c r="AG4534" s="12"/>
      <c r="AH4534" s="12"/>
      <c r="AI4534" s="12"/>
      <c r="AJ4534" s="12"/>
      <c r="AK4534" s="12"/>
      <c r="AL4534" s="12"/>
      <c r="AM4534" s="12"/>
      <c r="AN4534" s="12"/>
      <c r="AO4534" s="12"/>
      <c r="AP4534" s="12"/>
      <c r="AQ4534" s="12"/>
      <c r="AR4534" s="12"/>
      <c r="AS4534" s="12"/>
      <c r="AT4534" s="12"/>
      <c r="AU4534" s="12"/>
      <c r="AV4534" s="12"/>
      <c r="AW4534" s="12"/>
      <c r="AX4534" s="12"/>
      <c r="AY4534" s="12"/>
      <c r="AZ4534" s="12"/>
      <c r="BA4534" s="12"/>
      <c r="BB4534" s="12"/>
      <c r="BC4534" s="12"/>
      <c r="BD4534" s="12"/>
      <c r="BE4534" s="12"/>
      <c r="BF4534" s="12"/>
      <c r="BG4534" s="12"/>
      <c r="BH4534" s="12"/>
      <c r="BI4534" s="12"/>
      <c r="BJ4534" s="13"/>
      <c r="BK4534" s="13"/>
      <c r="BL4534" s="13"/>
      <c r="BM4534" s="13"/>
      <c r="BN4534" s="13"/>
    </row>
    <row r="4535" spans="1:66" x14ac:dyDescent="0.25">
      <c r="A4535" s="10"/>
      <c r="B4535" s="10"/>
      <c r="C4535" s="10"/>
      <c r="D4535" s="10"/>
      <c r="E4535" s="10"/>
      <c r="F4535" s="10"/>
      <c r="G4535" s="10"/>
      <c r="H4535" s="10"/>
      <c r="I4535" s="10"/>
      <c r="J4535" s="10"/>
      <c r="K4535" s="11"/>
      <c r="L4535" s="11"/>
      <c r="M4535" s="12"/>
      <c r="N4535" s="12"/>
      <c r="O4535" s="12"/>
      <c r="P4535" s="12"/>
      <c r="Q4535" s="12"/>
      <c r="R4535" s="12"/>
      <c r="S4535" s="12"/>
      <c r="T4535" s="12"/>
      <c r="U4535" s="12"/>
      <c r="V4535" s="12"/>
      <c r="W4535" s="12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2"/>
      <c r="AS4535" s="12"/>
      <c r="AT4535" s="12"/>
      <c r="AU4535" s="12"/>
      <c r="AV4535" s="12"/>
      <c r="AW4535" s="12"/>
      <c r="AX4535" s="12"/>
      <c r="AY4535" s="12"/>
      <c r="AZ4535" s="12"/>
      <c r="BA4535" s="12"/>
      <c r="BB4535" s="12"/>
      <c r="BC4535" s="12"/>
      <c r="BD4535" s="12"/>
      <c r="BE4535" s="12"/>
      <c r="BF4535" s="12"/>
      <c r="BG4535" s="12"/>
      <c r="BH4535" s="12"/>
      <c r="BI4535" s="12"/>
      <c r="BJ4535" s="13"/>
      <c r="BK4535" s="13"/>
      <c r="BL4535" s="13"/>
      <c r="BM4535" s="13"/>
      <c r="BN4535" s="13"/>
    </row>
    <row r="4536" spans="1:66" x14ac:dyDescent="0.25">
      <c r="A4536" s="10"/>
      <c r="B4536" s="10"/>
      <c r="C4536" s="10"/>
      <c r="D4536" s="10"/>
      <c r="E4536" s="10"/>
      <c r="F4536" s="10"/>
      <c r="G4536" s="10"/>
      <c r="H4536" s="10"/>
      <c r="I4536" s="10"/>
      <c r="J4536" s="10"/>
      <c r="K4536" s="11"/>
      <c r="L4536" s="11"/>
      <c r="M4536" s="12"/>
      <c r="N4536" s="12"/>
      <c r="O4536" s="12"/>
      <c r="P4536" s="12"/>
      <c r="Q4536" s="12"/>
      <c r="R4536" s="12"/>
      <c r="S4536" s="12"/>
      <c r="T4536" s="12"/>
      <c r="U4536" s="12"/>
      <c r="V4536" s="12"/>
      <c r="W4536" s="12"/>
      <c r="X4536" s="12"/>
      <c r="Y4536" s="12"/>
      <c r="Z4536" s="12"/>
      <c r="AA4536" s="12"/>
      <c r="AB4536" s="12"/>
      <c r="AC4536" s="12"/>
      <c r="AD4536" s="12"/>
      <c r="AE4536" s="12"/>
      <c r="AF4536" s="12"/>
      <c r="AG4536" s="12"/>
      <c r="AH4536" s="12"/>
      <c r="AI4536" s="12"/>
      <c r="AJ4536" s="12"/>
      <c r="AK4536" s="12"/>
      <c r="AL4536" s="12"/>
      <c r="AM4536" s="12"/>
      <c r="AN4536" s="12"/>
      <c r="AO4536" s="12"/>
      <c r="AP4536" s="12"/>
      <c r="AQ4536" s="12"/>
      <c r="AR4536" s="12"/>
      <c r="AS4536" s="12"/>
      <c r="AT4536" s="12"/>
      <c r="AU4536" s="12"/>
      <c r="AV4536" s="12"/>
      <c r="AW4536" s="12"/>
      <c r="AX4536" s="12"/>
      <c r="AY4536" s="12"/>
      <c r="AZ4536" s="12"/>
      <c r="BA4536" s="12"/>
      <c r="BB4536" s="12"/>
      <c r="BC4536" s="12"/>
      <c r="BD4536" s="12"/>
      <c r="BE4536" s="12"/>
      <c r="BF4536" s="12"/>
      <c r="BG4536" s="12"/>
      <c r="BH4536" s="12"/>
      <c r="BI4536" s="12"/>
      <c r="BJ4536" s="13"/>
      <c r="BK4536" s="13"/>
      <c r="BL4536" s="13"/>
      <c r="BM4536" s="13"/>
      <c r="BN4536" s="13"/>
    </row>
    <row r="4537" spans="1:66" x14ac:dyDescent="0.25">
      <c r="A4537" s="10"/>
      <c r="B4537" s="10"/>
      <c r="C4537" s="10"/>
      <c r="D4537" s="10"/>
      <c r="E4537" s="10"/>
      <c r="F4537" s="10"/>
      <c r="G4537" s="10"/>
      <c r="H4537" s="10"/>
      <c r="I4537" s="10"/>
      <c r="J4537" s="10"/>
      <c r="K4537" s="11"/>
      <c r="L4537" s="11"/>
      <c r="M4537" s="12"/>
      <c r="N4537" s="12"/>
      <c r="O4537" s="12"/>
      <c r="P4537" s="12"/>
      <c r="Q4537" s="12"/>
      <c r="R4537" s="12"/>
      <c r="S4537" s="12"/>
      <c r="T4537" s="12"/>
      <c r="U4537" s="12"/>
      <c r="V4537" s="12"/>
      <c r="W4537" s="12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2"/>
      <c r="AS4537" s="12"/>
      <c r="AT4537" s="12"/>
      <c r="AU4537" s="12"/>
      <c r="AV4537" s="12"/>
      <c r="AW4537" s="12"/>
      <c r="AX4537" s="12"/>
      <c r="AY4537" s="12"/>
      <c r="AZ4537" s="12"/>
      <c r="BA4537" s="12"/>
      <c r="BB4537" s="12"/>
      <c r="BC4537" s="12"/>
      <c r="BD4537" s="12"/>
      <c r="BE4537" s="12"/>
      <c r="BF4537" s="12"/>
      <c r="BG4537" s="12"/>
      <c r="BH4537" s="12"/>
      <c r="BI4537" s="12"/>
      <c r="BJ4537" s="13"/>
      <c r="BK4537" s="13"/>
      <c r="BL4537" s="13"/>
      <c r="BM4537" s="13"/>
      <c r="BN4537" s="13"/>
    </row>
    <row r="4538" spans="1:66" x14ac:dyDescent="0.25">
      <c r="A4538" s="10"/>
      <c r="B4538" s="10"/>
      <c r="C4538" s="10"/>
      <c r="D4538" s="10"/>
      <c r="E4538" s="10"/>
      <c r="F4538" s="10"/>
      <c r="G4538" s="10"/>
      <c r="H4538" s="10"/>
      <c r="I4538" s="10"/>
      <c r="J4538" s="10"/>
      <c r="K4538" s="11"/>
      <c r="L4538" s="11"/>
      <c r="M4538" s="12"/>
      <c r="N4538" s="12"/>
      <c r="O4538" s="12"/>
      <c r="P4538" s="12"/>
      <c r="Q4538" s="12"/>
      <c r="R4538" s="12"/>
      <c r="S4538" s="12"/>
      <c r="T4538" s="12"/>
      <c r="U4538" s="12"/>
      <c r="V4538" s="12"/>
      <c r="W4538" s="12"/>
      <c r="X4538" s="12"/>
      <c r="Y4538" s="12"/>
      <c r="Z4538" s="12"/>
      <c r="AA4538" s="12"/>
      <c r="AB4538" s="12"/>
      <c r="AC4538" s="12"/>
      <c r="AD4538" s="12"/>
      <c r="AE4538" s="12"/>
      <c r="AF4538" s="12"/>
      <c r="AG4538" s="12"/>
      <c r="AH4538" s="12"/>
      <c r="AI4538" s="12"/>
      <c r="AJ4538" s="12"/>
      <c r="AK4538" s="12"/>
      <c r="AL4538" s="12"/>
      <c r="AM4538" s="12"/>
      <c r="AN4538" s="12"/>
      <c r="AO4538" s="12"/>
      <c r="AP4538" s="12"/>
      <c r="AQ4538" s="12"/>
      <c r="AR4538" s="12"/>
      <c r="AS4538" s="12"/>
      <c r="AT4538" s="12"/>
      <c r="AU4538" s="12"/>
      <c r="AV4538" s="12"/>
      <c r="AW4538" s="12"/>
      <c r="AX4538" s="12"/>
      <c r="AY4538" s="12"/>
      <c r="AZ4538" s="12"/>
      <c r="BA4538" s="12"/>
      <c r="BB4538" s="12"/>
      <c r="BC4538" s="12"/>
      <c r="BD4538" s="12"/>
      <c r="BE4538" s="12"/>
      <c r="BF4538" s="12"/>
      <c r="BG4538" s="12"/>
      <c r="BH4538" s="12"/>
      <c r="BI4538" s="12"/>
      <c r="BJ4538" s="13"/>
      <c r="BK4538" s="13"/>
      <c r="BL4538" s="13"/>
      <c r="BM4538" s="13"/>
      <c r="BN4538" s="13"/>
    </row>
    <row r="4539" spans="1:66" x14ac:dyDescent="0.25">
      <c r="A4539" s="10"/>
      <c r="B4539" s="10"/>
      <c r="C4539" s="10"/>
      <c r="D4539" s="10"/>
      <c r="E4539" s="10"/>
      <c r="F4539" s="10"/>
      <c r="G4539" s="10"/>
      <c r="H4539" s="10"/>
      <c r="I4539" s="10"/>
      <c r="J4539" s="10"/>
      <c r="K4539" s="11"/>
      <c r="L4539" s="11"/>
      <c r="M4539" s="12"/>
      <c r="N4539" s="12"/>
      <c r="O4539" s="12"/>
      <c r="P4539" s="12"/>
      <c r="Q4539" s="12"/>
      <c r="R4539" s="12"/>
      <c r="S4539" s="12"/>
      <c r="T4539" s="12"/>
      <c r="U4539" s="12"/>
      <c r="V4539" s="12"/>
      <c r="W4539" s="12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2"/>
      <c r="AS4539" s="12"/>
      <c r="AT4539" s="12"/>
      <c r="AU4539" s="12"/>
      <c r="AV4539" s="12"/>
      <c r="AW4539" s="12"/>
      <c r="AX4539" s="12"/>
      <c r="AY4539" s="12"/>
      <c r="AZ4539" s="12"/>
      <c r="BA4539" s="12"/>
      <c r="BB4539" s="12"/>
      <c r="BC4539" s="12"/>
      <c r="BD4539" s="12"/>
      <c r="BE4539" s="12"/>
      <c r="BF4539" s="12"/>
      <c r="BG4539" s="12"/>
      <c r="BH4539" s="12"/>
      <c r="BI4539" s="12"/>
      <c r="BJ4539" s="13"/>
      <c r="BK4539" s="13"/>
      <c r="BL4539" s="13"/>
      <c r="BM4539" s="13"/>
      <c r="BN4539" s="13"/>
    </row>
    <row r="4540" spans="1:66" x14ac:dyDescent="0.25">
      <c r="A4540" s="10"/>
      <c r="B4540" s="10"/>
      <c r="C4540" s="10"/>
      <c r="D4540" s="10"/>
      <c r="E4540" s="10"/>
      <c r="F4540" s="10"/>
      <c r="G4540" s="10"/>
      <c r="H4540" s="10"/>
      <c r="I4540" s="10"/>
      <c r="J4540" s="10"/>
      <c r="K4540" s="11"/>
      <c r="L4540" s="11"/>
      <c r="M4540" s="12"/>
      <c r="N4540" s="12"/>
      <c r="O4540" s="12"/>
      <c r="P4540" s="12"/>
      <c r="Q4540" s="12"/>
      <c r="R4540" s="12"/>
      <c r="S4540" s="12"/>
      <c r="T4540" s="12"/>
      <c r="U4540" s="12"/>
      <c r="V4540" s="12"/>
      <c r="W4540" s="12"/>
      <c r="X4540" s="12"/>
      <c r="Y4540" s="12"/>
      <c r="Z4540" s="12"/>
      <c r="AA4540" s="12"/>
      <c r="AB4540" s="12"/>
      <c r="AC4540" s="12"/>
      <c r="AD4540" s="12"/>
      <c r="AE4540" s="12"/>
      <c r="AF4540" s="12"/>
      <c r="AG4540" s="12"/>
      <c r="AH4540" s="12"/>
      <c r="AI4540" s="12"/>
      <c r="AJ4540" s="12"/>
      <c r="AK4540" s="12"/>
      <c r="AL4540" s="12"/>
      <c r="AM4540" s="12"/>
      <c r="AN4540" s="12"/>
      <c r="AO4540" s="12"/>
      <c r="AP4540" s="12"/>
      <c r="AQ4540" s="12"/>
      <c r="AR4540" s="12"/>
      <c r="AS4540" s="12"/>
      <c r="AT4540" s="12"/>
      <c r="AU4540" s="12"/>
      <c r="AV4540" s="12"/>
      <c r="AW4540" s="12"/>
      <c r="AX4540" s="12"/>
      <c r="AY4540" s="12"/>
      <c r="AZ4540" s="12"/>
      <c r="BA4540" s="12"/>
      <c r="BB4540" s="12"/>
      <c r="BC4540" s="12"/>
      <c r="BD4540" s="12"/>
      <c r="BE4540" s="12"/>
      <c r="BF4540" s="12"/>
      <c r="BG4540" s="12"/>
      <c r="BH4540" s="12"/>
      <c r="BI4540" s="12"/>
      <c r="BJ4540" s="13"/>
      <c r="BK4540" s="13"/>
      <c r="BL4540" s="13"/>
      <c r="BM4540" s="13"/>
      <c r="BN4540" s="13"/>
    </row>
    <row r="4541" spans="1:66" x14ac:dyDescent="0.25">
      <c r="A4541" s="10"/>
      <c r="B4541" s="10"/>
      <c r="C4541" s="10"/>
      <c r="D4541" s="10"/>
      <c r="E4541" s="10"/>
      <c r="F4541" s="10"/>
      <c r="G4541" s="10"/>
      <c r="H4541" s="10"/>
      <c r="I4541" s="10"/>
      <c r="J4541" s="10"/>
      <c r="K4541" s="11"/>
      <c r="L4541" s="11"/>
      <c r="M4541" s="12"/>
      <c r="N4541" s="12"/>
      <c r="O4541" s="12"/>
      <c r="P4541" s="12"/>
      <c r="Q4541" s="12"/>
      <c r="R4541" s="12"/>
      <c r="S4541" s="12"/>
      <c r="T4541" s="12"/>
      <c r="U4541" s="12"/>
      <c r="V4541" s="12"/>
      <c r="W4541" s="12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2"/>
      <c r="AS4541" s="12"/>
      <c r="AT4541" s="12"/>
      <c r="AU4541" s="12"/>
      <c r="AV4541" s="12"/>
      <c r="AW4541" s="12"/>
      <c r="AX4541" s="12"/>
      <c r="AY4541" s="12"/>
      <c r="AZ4541" s="12"/>
      <c r="BA4541" s="12"/>
      <c r="BB4541" s="12"/>
      <c r="BC4541" s="12"/>
      <c r="BD4541" s="12"/>
      <c r="BE4541" s="12"/>
      <c r="BF4541" s="12"/>
      <c r="BG4541" s="12"/>
      <c r="BH4541" s="12"/>
      <c r="BI4541" s="12"/>
      <c r="BJ4541" s="13"/>
      <c r="BK4541" s="13"/>
      <c r="BL4541" s="13"/>
      <c r="BM4541" s="13"/>
      <c r="BN4541" s="13"/>
    </row>
    <row r="4542" spans="1:66" x14ac:dyDescent="0.25">
      <c r="A4542" s="10"/>
      <c r="B4542" s="10"/>
      <c r="C4542" s="10"/>
      <c r="D4542" s="10"/>
      <c r="E4542" s="10"/>
      <c r="F4542" s="10"/>
      <c r="G4542" s="10"/>
      <c r="H4542" s="10"/>
      <c r="I4542" s="10"/>
      <c r="J4542" s="10"/>
      <c r="K4542" s="11"/>
      <c r="L4542" s="11"/>
      <c r="M4542" s="12"/>
      <c r="N4542" s="12"/>
      <c r="O4542" s="12"/>
      <c r="P4542" s="12"/>
      <c r="Q4542" s="12"/>
      <c r="R4542" s="12"/>
      <c r="S4542" s="12"/>
      <c r="T4542" s="12"/>
      <c r="U4542" s="12"/>
      <c r="V4542" s="12"/>
      <c r="W4542" s="12"/>
      <c r="X4542" s="12"/>
      <c r="Y4542" s="12"/>
      <c r="Z4542" s="12"/>
      <c r="AA4542" s="12"/>
      <c r="AB4542" s="12"/>
      <c r="AC4542" s="12"/>
      <c r="AD4542" s="12"/>
      <c r="AE4542" s="12"/>
      <c r="AF4542" s="12"/>
      <c r="AG4542" s="12"/>
      <c r="AH4542" s="12"/>
      <c r="AI4542" s="12"/>
      <c r="AJ4542" s="12"/>
      <c r="AK4542" s="12"/>
      <c r="AL4542" s="12"/>
      <c r="AM4542" s="12"/>
      <c r="AN4542" s="12"/>
      <c r="AO4542" s="12"/>
      <c r="AP4542" s="12"/>
      <c r="AQ4542" s="12"/>
      <c r="AR4542" s="12"/>
      <c r="AS4542" s="12"/>
      <c r="AT4542" s="12"/>
      <c r="AU4542" s="12"/>
      <c r="AV4542" s="12"/>
      <c r="AW4542" s="12"/>
      <c r="AX4542" s="12"/>
      <c r="AY4542" s="12"/>
      <c r="AZ4542" s="12"/>
      <c r="BA4542" s="12"/>
      <c r="BB4542" s="12"/>
      <c r="BC4542" s="12"/>
      <c r="BD4542" s="12"/>
      <c r="BE4542" s="12"/>
      <c r="BF4542" s="12"/>
      <c r="BG4542" s="12"/>
      <c r="BH4542" s="12"/>
      <c r="BI4542" s="12"/>
      <c r="BJ4542" s="13"/>
      <c r="BK4542" s="13"/>
      <c r="BL4542" s="13"/>
      <c r="BM4542" s="13"/>
      <c r="BN4542" s="13"/>
    </row>
    <row r="4543" spans="1:66" x14ac:dyDescent="0.25">
      <c r="A4543" s="10"/>
      <c r="B4543" s="10"/>
      <c r="C4543" s="10"/>
      <c r="D4543" s="10"/>
      <c r="E4543" s="10"/>
      <c r="F4543" s="10"/>
      <c r="G4543" s="10"/>
      <c r="H4543" s="10"/>
      <c r="I4543" s="10"/>
      <c r="J4543" s="10"/>
      <c r="K4543" s="11"/>
      <c r="L4543" s="11"/>
      <c r="M4543" s="12"/>
      <c r="N4543" s="12"/>
      <c r="O4543" s="12"/>
      <c r="P4543" s="12"/>
      <c r="Q4543" s="12"/>
      <c r="R4543" s="12"/>
      <c r="S4543" s="12"/>
      <c r="T4543" s="12"/>
      <c r="U4543" s="12"/>
      <c r="V4543" s="12"/>
      <c r="W4543" s="12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2"/>
      <c r="AS4543" s="12"/>
      <c r="AT4543" s="12"/>
      <c r="AU4543" s="12"/>
      <c r="AV4543" s="12"/>
      <c r="AW4543" s="12"/>
      <c r="AX4543" s="12"/>
      <c r="AY4543" s="12"/>
      <c r="AZ4543" s="12"/>
      <c r="BA4543" s="12"/>
      <c r="BB4543" s="12"/>
      <c r="BC4543" s="12"/>
      <c r="BD4543" s="12"/>
      <c r="BE4543" s="12"/>
      <c r="BF4543" s="12"/>
      <c r="BG4543" s="12"/>
      <c r="BH4543" s="12"/>
      <c r="BI4543" s="12"/>
      <c r="BJ4543" s="13"/>
      <c r="BK4543" s="13"/>
      <c r="BL4543" s="13"/>
      <c r="BM4543" s="13"/>
      <c r="BN4543" s="13"/>
    </row>
    <row r="4544" spans="1:66" x14ac:dyDescent="0.25">
      <c r="A4544" s="10"/>
      <c r="B4544" s="10"/>
      <c r="C4544" s="10"/>
      <c r="D4544" s="10"/>
      <c r="E4544" s="10"/>
      <c r="F4544" s="10"/>
      <c r="G4544" s="10"/>
      <c r="H4544" s="10"/>
      <c r="I4544" s="10"/>
      <c r="J4544" s="10"/>
      <c r="K4544" s="11"/>
      <c r="L4544" s="11"/>
      <c r="M4544" s="12"/>
      <c r="N4544" s="12"/>
      <c r="O4544" s="12"/>
      <c r="P4544" s="12"/>
      <c r="Q4544" s="12"/>
      <c r="R4544" s="12"/>
      <c r="S4544" s="12"/>
      <c r="T4544" s="12"/>
      <c r="U4544" s="12"/>
      <c r="V4544" s="12"/>
      <c r="W4544" s="12"/>
      <c r="X4544" s="12"/>
      <c r="Y4544" s="12"/>
      <c r="Z4544" s="12"/>
      <c r="AA4544" s="12"/>
      <c r="AB4544" s="12"/>
      <c r="AC4544" s="12"/>
      <c r="AD4544" s="12"/>
      <c r="AE4544" s="12"/>
      <c r="AF4544" s="12"/>
      <c r="AG4544" s="12"/>
      <c r="AH4544" s="12"/>
      <c r="AI4544" s="12"/>
      <c r="AJ4544" s="12"/>
      <c r="AK4544" s="12"/>
      <c r="AL4544" s="12"/>
      <c r="AM4544" s="12"/>
      <c r="AN4544" s="12"/>
      <c r="AO4544" s="12"/>
      <c r="AP4544" s="12"/>
      <c r="AQ4544" s="12"/>
      <c r="AR4544" s="12"/>
      <c r="AS4544" s="12"/>
      <c r="AT4544" s="12"/>
      <c r="AU4544" s="12"/>
      <c r="AV4544" s="12"/>
      <c r="AW4544" s="12"/>
      <c r="AX4544" s="12"/>
      <c r="AY4544" s="12"/>
      <c r="AZ4544" s="12"/>
      <c r="BA4544" s="12"/>
      <c r="BB4544" s="12"/>
      <c r="BC4544" s="12"/>
      <c r="BD4544" s="12"/>
      <c r="BE4544" s="12"/>
      <c r="BF4544" s="12"/>
      <c r="BG4544" s="12"/>
      <c r="BH4544" s="12"/>
      <c r="BI4544" s="12"/>
      <c r="BJ4544" s="13"/>
      <c r="BK4544" s="13"/>
      <c r="BL4544" s="13"/>
      <c r="BM4544" s="13"/>
      <c r="BN4544" s="13"/>
    </row>
    <row r="4545" spans="1:66" x14ac:dyDescent="0.25">
      <c r="A4545" s="10"/>
      <c r="B4545" s="10"/>
      <c r="C4545" s="10"/>
      <c r="D4545" s="10"/>
      <c r="E4545" s="10"/>
      <c r="F4545" s="10"/>
      <c r="G4545" s="10"/>
      <c r="H4545" s="10"/>
      <c r="I4545" s="10"/>
      <c r="J4545" s="10"/>
      <c r="K4545" s="11"/>
      <c r="L4545" s="11"/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2"/>
      <c r="AS4545" s="12"/>
      <c r="AT4545" s="12"/>
      <c r="AU4545" s="12"/>
      <c r="AV4545" s="12"/>
      <c r="AW4545" s="12"/>
      <c r="AX4545" s="12"/>
      <c r="AY4545" s="12"/>
      <c r="AZ4545" s="12"/>
      <c r="BA4545" s="12"/>
      <c r="BB4545" s="12"/>
      <c r="BC4545" s="12"/>
      <c r="BD4545" s="12"/>
      <c r="BE4545" s="12"/>
      <c r="BF4545" s="12"/>
      <c r="BG4545" s="12"/>
      <c r="BH4545" s="12"/>
      <c r="BI4545" s="12"/>
      <c r="BJ4545" s="13"/>
      <c r="BK4545" s="13"/>
      <c r="BL4545" s="13"/>
      <c r="BM4545" s="13"/>
      <c r="BN4545" s="13"/>
    </row>
    <row r="4546" spans="1:66" x14ac:dyDescent="0.25">
      <c r="A4546" s="10"/>
      <c r="B4546" s="10"/>
      <c r="C4546" s="10"/>
      <c r="D4546" s="10"/>
      <c r="E4546" s="10"/>
      <c r="F4546" s="10"/>
      <c r="G4546" s="10"/>
      <c r="H4546" s="10"/>
      <c r="I4546" s="10"/>
      <c r="J4546" s="10"/>
      <c r="K4546" s="11"/>
      <c r="L4546" s="11"/>
      <c r="M4546" s="12"/>
      <c r="N4546" s="12"/>
      <c r="O4546" s="12"/>
      <c r="P4546" s="12"/>
      <c r="Q4546" s="12"/>
      <c r="R4546" s="12"/>
      <c r="S4546" s="12"/>
      <c r="T4546" s="12"/>
      <c r="U4546" s="12"/>
      <c r="V4546" s="12"/>
      <c r="W4546" s="12"/>
      <c r="X4546" s="12"/>
      <c r="Y4546" s="12"/>
      <c r="Z4546" s="12"/>
      <c r="AA4546" s="12"/>
      <c r="AB4546" s="12"/>
      <c r="AC4546" s="12"/>
      <c r="AD4546" s="12"/>
      <c r="AE4546" s="12"/>
      <c r="AF4546" s="12"/>
      <c r="AG4546" s="12"/>
      <c r="AH4546" s="12"/>
      <c r="AI4546" s="12"/>
      <c r="AJ4546" s="12"/>
      <c r="AK4546" s="12"/>
      <c r="AL4546" s="12"/>
      <c r="AM4546" s="12"/>
      <c r="AN4546" s="12"/>
      <c r="AO4546" s="12"/>
      <c r="AP4546" s="12"/>
      <c r="AQ4546" s="12"/>
      <c r="AR4546" s="12"/>
      <c r="AS4546" s="12"/>
      <c r="AT4546" s="12"/>
      <c r="AU4546" s="12"/>
      <c r="AV4546" s="12"/>
      <c r="AW4546" s="12"/>
      <c r="AX4546" s="12"/>
      <c r="AY4546" s="12"/>
      <c r="AZ4546" s="12"/>
      <c r="BA4546" s="12"/>
      <c r="BB4546" s="12"/>
      <c r="BC4546" s="12"/>
      <c r="BD4546" s="12"/>
      <c r="BE4546" s="12"/>
      <c r="BF4546" s="12"/>
      <c r="BG4546" s="12"/>
      <c r="BH4546" s="12"/>
      <c r="BI4546" s="12"/>
      <c r="BJ4546" s="13"/>
      <c r="BK4546" s="13"/>
      <c r="BL4546" s="13"/>
      <c r="BM4546" s="13"/>
      <c r="BN4546" s="13"/>
    </row>
    <row r="4547" spans="1:66" x14ac:dyDescent="0.25">
      <c r="A4547" s="10"/>
      <c r="B4547" s="10"/>
      <c r="C4547" s="10"/>
      <c r="D4547" s="10"/>
      <c r="E4547" s="10"/>
      <c r="F4547" s="10"/>
      <c r="G4547" s="10"/>
      <c r="H4547" s="10"/>
      <c r="I4547" s="10"/>
      <c r="J4547" s="10"/>
      <c r="K4547" s="11"/>
      <c r="L4547" s="11"/>
      <c r="M4547" s="12"/>
      <c r="N4547" s="12"/>
      <c r="O4547" s="12"/>
      <c r="P4547" s="12"/>
      <c r="Q4547" s="12"/>
      <c r="R4547" s="12"/>
      <c r="S4547" s="12"/>
      <c r="T4547" s="12"/>
      <c r="U4547" s="12"/>
      <c r="V4547" s="12"/>
      <c r="W4547" s="12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2"/>
      <c r="AS4547" s="12"/>
      <c r="AT4547" s="12"/>
      <c r="AU4547" s="12"/>
      <c r="AV4547" s="12"/>
      <c r="AW4547" s="12"/>
      <c r="AX4547" s="12"/>
      <c r="AY4547" s="12"/>
      <c r="AZ4547" s="12"/>
      <c r="BA4547" s="12"/>
      <c r="BB4547" s="12"/>
      <c r="BC4547" s="12"/>
      <c r="BD4547" s="12"/>
      <c r="BE4547" s="12"/>
      <c r="BF4547" s="12"/>
      <c r="BG4547" s="12"/>
      <c r="BH4547" s="12"/>
      <c r="BI4547" s="12"/>
      <c r="BJ4547" s="13"/>
      <c r="BK4547" s="13"/>
      <c r="BL4547" s="13"/>
      <c r="BM4547" s="13"/>
      <c r="BN4547" s="13"/>
    </row>
    <row r="4548" spans="1:66" s="10" customFormat="1" x14ac:dyDescent="0.25">
      <c r="K4548" s="11"/>
      <c r="L4548" s="11"/>
      <c r="M4548" s="12"/>
      <c r="N4548" s="12"/>
      <c r="O4548" s="12"/>
      <c r="P4548" s="12"/>
      <c r="Q4548" s="12"/>
      <c r="R4548" s="12"/>
      <c r="S4548" s="12"/>
      <c r="T4548" s="12"/>
      <c r="U4548" s="12"/>
      <c r="V4548" s="12"/>
      <c r="W4548" s="12"/>
      <c r="X4548" s="12"/>
      <c r="Y4548" s="12"/>
      <c r="Z4548" s="12"/>
      <c r="AA4548" s="12"/>
      <c r="AB4548" s="12"/>
      <c r="AC4548" s="12"/>
      <c r="AD4548" s="12"/>
      <c r="AE4548" s="12"/>
      <c r="AF4548" s="12"/>
      <c r="AG4548" s="12"/>
      <c r="AH4548" s="12"/>
      <c r="AI4548" s="12"/>
      <c r="AJ4548" s="12"/>
      <c r="AK4548" s="12"/>
      <c r="AL4548" s="12"/>
      <c r="AM4548" s="12"/>
      <c r="AN4548" s="12"/>
      <c r="AO4548" s="12"/>
      <c r="AP4548" s="12"/>
      <c r="AQ4548" s="12"/>
      <c r="AR4548" s="12"/>
      <c r="AS4548" s="12"/>
      <c r="AT4548" s="12"/>
      <c r="AU4548" s="12"/>
      <c r="AV4548" s="12"/>
      <c r="AW4548" s="12"/>
      <c r="AX4548" s="12"/>
      <c r="AY4548" s="12"/>
      <c r="AZ4548" s="12"/>
      <c r="BA4548" s="12"/>
      <c r="BB4548" s="12"/>
      <c r="BC4548" s="12"/>
      <c r="BD4548" s="12"/>
      <c r="BE4548" s="12"/>
      <c r="BF4548" s="12"/>
      <c r="BG4548" s="12"/>
      <c r="BH4548" s="12"/>
      <c r="BI4548" s="12"/>
      <c r="BJ4548" s="13"/>
      <c r="BK4548" s="13"/>
      <c r="BL4548" s="13"/>
      <c r="BM4548" s="13"/>
      <c r="BN4548" s="13"/>
    </row>
    <row r="4549" spans="1:66" x14ac:dyDescent="0.25">
      <c r="A4549" s="10"/>
      <c r="B4549" s="10"/>
      <c r="C4549" s="10"/>
      <c r="D4549" s="10"/>
      <c r="E4549" s="10"/>
      <c r="F4549" s="10"/>
      <c r="G4549" s="10"/>
      <c r="H4549" s="10"/>
      <c r="I4549" s="10"/>
      <c r="J4549" s="10"/>
      <c r="K4549" s="11"/>
      <c r="L4549" s="11"/>
      <c r="M4549" s="12"/>
      <c r="N4549" s="12"/>
      <c r="O4549" s="12"/>
      <c r="P4549" s="12"/>
      <c r="Q4549" s="12"/>
      <c r="R4549" s="12"/>
      <c r="S4549" s="12"/>
      <c r="T4549" s="12"/>
      <c r="U4549" s="12"/>
      <c r="V4549" s="12"/>
      <c r="W4549" s="12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2"/>
      <c r="AS4549" s="12"/>
      <c r="AT4549" s="12"/>
      <c r="AU4549" s="12"/>
      <c r="AV4549" s="12"/>
      <c r="AW4549" s="12"/>
      <c r="AX4549" s="12"/>
      <c r="AY4549" s="12"/>
      <c r="AZ4549" s="12"/>
      <c r="BA4549" s="12"/>
      <c r="BB4549" s="12"/>
      <c r="BC4549" s="12"/>
      <c r="BD4549" s="12"/>
      <c r="BE4549" s="12"/>
      <c r="BF4549" s="12"/>
      <c r="BG4549" s="12"/>
      <c r="BH4549" s="12"/>
      <c r="BI4549" s="12"/>
      <c r="BJ4549" s="13"/>
      <c r="BK4549" s="13"/>
      <c r="BL4549" s="13"/>
      <c r="BM4549" s="13"/>
      <c r="BN4549" s="13"/>
    </row>
    <row r="4550" spans="1:66" x14ac:dyDescent="0.25">
      <c r="A4550" s="10"/>
      <c r="B4550" s="10"/>
      <c r="C4550" s="10"/>
      <c r="D4550" s="10"/>
      <c r="E4550" s="10"/>
      <c r="F4550" s="10"/>
      <c r="G4550" s="10"/>
      <c r="H4550" s="10"/>
      <c r="I4550" s="10"/>
      <c r="J4550" s="10"/>
      <c r="K4550" s="11"/>
      <c r="L4550" s="11"/>
      <c r="M4550" s="12"/>
      <c r="N4550" s="12"/>
      <c r="O4550" s="12"/>
      <c r="P4550" s="12"/>
      <c r="Q4550" s="12"/>
      <c r="R4550" s="12"/>
      <c r="S4550" s="12"/>
      <c r="T4550" s="12"/>
      <c r="U4550" s="12"/>
      <c r="V4550" s="12"/>
      <c r="W4550" s="12"/>
      <c r="X4550" s="12"/>
      <c r="Y4550" s="12"/>
      <c r="Z4550" s="12"/>
      <c r="AA4550" s="12"/>
      <c r="AB4550" s="12"/>
      <c r="AC4550" s="12"/>
      <c r="AD4550" s="12"/>
      <c r="AE4550" s="12"/>
      <c r="AF4550" s="12"/>
      <c r="AG4550" s="12"/>
      <c r="AH4550" s="12"/>
      <c r="AI4550" s="12"/>
      <c r="AJ4550" s="12"/>
      <c r="AK4550" s="12"/>
      <c r="AL4550" s="12"/>
      <c r="AM4550" s="12"/>
      <c r="AN4550" s="12"/>
      <c r="AO4550" s="12"/>
      <c r="AP4550" s="12"/>
      <c r="AQ4550" s="12"/>
      <c r="AR4550" s="12"/>
      <c r="AS4550" s="12"/>
      <c r="AT4550" s="12"/>
      <c r="AU4550" s="12"/>
      <c r="AV4550" s="12"/>
      <c r="AW4550" s="12"/>
      <c r="AX4550" s="12"/>
      <c r="AY4550" s="12"/>
      <c r="AZ4550" s="12"/>
      <c r="BA4550" s="12"/>
      <c r="BB4550" s="12"/>
      <c r="BC4550" s="12"/>
      <c r="BD4550" s="12"/>
      <c r="BE4550" s="12"/>
      <c r="BF4550" s="12"/>
      <c r="BG4550" s="12"/>
      <c r="BH4550" s="12"/>
      <c r="BI4550" s="12"/>
      <c r="BJ4550" s="13"/>
      <c r="BK4550" s="13"/>
      <c r="BL4550" s="13"/>
      <c r="BM4550" s="13"/>
      <c r="BN4550" s="13"/>
    </row>
    <row r="4551" spans="1:66" x14ac:dyDescent="0.25">
      <c r="A4551" s="10"/>
      <c r="B4551" s="10"/>
      <c r="C4551" s="10"/>
      <c r="D4551" s="10"/>
      <c r="E4551" s="10"/>
      <c r="F4551" s="10"/>
      <c r="G4551" s="10"/>
      <c r="H4551" s="10"/>
      <c r="I4551" s="10"/>
      <c r="J4551" s="10"/>
      <c r="K4551" s="11"/>
      <c r="L4551" s="11"/>
      <c r="M4551" s="12"/>
      <c r="N4551" s="12"/>
      <c r="O4551" s="12"/>
      <c r="P4551" s="12"/>
      <c r="Q4551" s="12"/>
      <c r="R4551" s="12"/>
      <c r="S4551" s="12"/>
      <c r="T4551" s="12"/>
      <c r="U4551" s="12"/>
      <c r="V4551" s="12"/>
      <c r="W4551" s="12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2"/>
      <c r="AS4551" s="12"/>
      <c r="AT4551" s="12"/>
      <c r="AU4551" s="12"/>
      <c r="AV4551" s="12"/>
      <c r="AW4551" s="12"/>
      <c r="AX4551" s="12"/>
      <c r="AY4551" s="12"/>
      <c r="AZ4551" s="12"/>
      <c r="BA4551" s="12"/>
      <c r="BB4551" s="12"/>
      <c r="BC4551" s="12"/>
      <c r="BD4551" s="12"/>
      <c r="BE4551" s="12"/>
      <c r="BF4551" s="12"/>
      <c r="BG4551" s="12"/>
      <c r="BH4551" s="12"/>
      <c r="BI4551" s="12"/>
      <c r="BJ4551" s="13"/>
      <c r="BK4551" s="13"/>
      <c r="BL4551" s="13"/>
      <c r="BM4551" s="13"/>
      <c r="BN4551" s="13"/>
    </row>
    <row r="4552" spans="1:66" x14ac:dyDescent="0.25">
      <c r="A4552" s="10"/>
      <c r="B4552" s="10"/>
      <c r="C4552" s="10"/>
      <c r="D4552" s="10"/>
      <c r="E4552" s="10"/>
      <c r="F4552" s="10"/>
      <c r="G4552" s="10"/>
      <c r="H4552" s="10"/>
      <c r="I4552" s="10"/>
      <c r="J4552" s="10"/>
      <c r="K4552" s="11"/>
      <c r="L4552" s="11"/>
      <c r="M4552" s="12"/>
      <c r="N4552" s="12"/>
      <c r="O4552" s="12"/>
      <c r="P4552" s="12"/>
      <c r="Q4552" s="12"/>
      <c r="R4552" s="12"/>
      <c r="S4552" s="12"/>
      <c r="T4552" s="12"/>
      <c r="U4552" s="12"/>
      <c r="V4552" s="12"/>
      <c r="W4552" s="12"/>
      <c r="X4552" s="12"/>
      <c r="Y4552" s="12"/>
      <c r="Z4552" s="12"/>
      <c r="AA4552" s="12"/>
      <c r="AB4552" s="12"/>
      <c r="AC4552" s="12"/>
      <c r="AD4552" s="12"/>
      <c r="AE4552" s="12"/>
      <c r="AF4552" s="12"/>
      <c r="AG4552" s="12"/>
      <c r="AH4552" s="12"/>
      <c r="AI4552" s="12"/>
      <c r="AJ4552" s="12"/>
      <c r="AK4552" s="12"/>
      <c r="AL4552" s="12"/>
      <c r="AM4552" s="12"/>
      <c r="AN4552" s="12"/>
      <c r="AO4552" s="12"/>
      <c r="AP4552" s="12"/>
      <c r="AQ4552" s="12"/>
      <c r="AR4552" s="12"/>
      <c r="AS4552" s="12"/>
      <c r="AT4552" s="12"/>
      <c r="AU4552" s="12"/>
      <c r="AV4552" s="12"/>
      <c r="AW4552" s="12"/>
      <c r="AX4552" s="12"/>
      <c r="AY4552" s="12"/>
      <c r="AZ4552" s="12"/>
      <c r="BA4552" s="12"/>
      <c r="BB4552" s="12"/>
      <c r="BC4552" s="12"/>
      <c r="BD4552" s="12"/>
      <c r="BE4552" s="12"/>
      <c r="BF4552" s="12"/>
      <c r="BG4552" s="12"/>
      <c r="BH4552" s="12"/>
      <c r="BI4552" s="12"/>
      <c r="BJ4552" s="13"/>
      <c r="BK4552" s="13"/>
      <c r="BL4552" s="13"/>
      <c r="BM4552" s="13"/>
      <c r="BN4552" s="13"/>
    </row>
    <row r="4553" spans="1:66" x14ac:dyDescent="0.25">
      <c r="A4553" s="10"/>
      <c r="B4553" s="10"/>
      <c r="C4553" s="10"/>
      <c r="D4553" s="10"/>
      <c r="E4553" s="10"/>
      <c r="F4553" s="10"/>
      <c r="G4553" s="10"/>
      <c r="H4553" s="10"/>
      <c r="I4553" s="10"/>
      <c r="J4553" s="10"/>
      <c r="K4553" s="11"/>
      <c r="L4553" s="11"/>
      <c r="M4553" s="12"/>
      <c r="N4553" s="12"/>
      <c r="O4553" s="12"/>
      <c r="P4553" s="12"/>
      <c r="Q4553" s="12"/>
      <c r="R4553" s="12"/>
      <c r="S4553" s="12"/>
      <c r="T4553" s="12"/>
      <c r="U4553" s="12"/>
      <c r="V4553" s="12"/>
      <c r="W4553" s="12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2"/>
      <c r="AS4553" s="12"/>
      <c r="AT4553" s="12"/>
      <c r="AU4553" s="12"/>
      <c r="AV4553" s="12"/>
      <c r="AW4553" s="12"/>
      <c r="AX4553" s="12"/>
      <c r="AY4553" s="12"/>
      <c r="AZ4553" s="12"/>
      <c r="BA4553" s="12"/>
      <c r="BB4553" s="12"/>
      <c r="BC4553" s="12"/>
      <c r="BD4553" s="12"/>
      <c r="BE4553" s="12"/>
      <c r="BF4553" s="12"/>
      <c r="BG4553" s="12"/>
      <c r="BH4553" s="12"/>
      <c r="BI4553" s="12"/>
      <c r="BJ4553" s="13"/>
      <c r="BK4553" s="13"/>
      <c r="BL4553" s="13"/>
      <c r="BM4553" s="13"/>
      <c r="BN4553" s="13"/>
    </row>
    <row r="4554" spans="1:66" x14ac:dyDescent="0.25">
      <c r="A4554" s="10"/>
      <c r="B4554" s="10"/>
      <c r="C4554" s="10"/>
      <c r="D4554" s="10"/>
      <c r="E4554" s="10"/>
      <c r="F4554" s="10"/>
      <c r="G4554" s="10"/>
      <c r="H4554" s="10"/>
      <c r="I4554" s="10"/>
      <c r="J4554" s="10"/>
      <c r="K4554" s="11"/>
      <c r="L4554" s="11"/>
      <c r="M4554" s="12"/>
      <c r="N4554" s="12"/>
      <c r="O4554" s="12"/>
      <c r="P4554" s="12"/>
      <c r="Q4554" s="12"/>
      <c r="R4554" s="12"/>
      <c r="S4554" s="12"/>
      <c r="T4554" s="12"/>
      <c r="U4554" s="12"/>
      <c r="V4554" s="12"/>
      <c r="W4554" s="12"/>
      <c r="X4554" s="12"/>
      <c r="Y4554" s="12"/>
      <c r="Z4554" s="12"/>
      <c r="AA4554" s="12"/>
      <c r="AB4554" s="12"/>
      <c r="AC4554" s="12"/>
      <c r="AD4554" s="12"/>
      <c r="AE4554" s="12"/>
      <c r="AF4554" s="12"/>
      <c r="AG4554" s="12"/>
      <c r="AH4554" s="12"/>
      <c r="AI4554" s="12"/>
      <c r="AJ4554" s="12"/>
      <c r="AK4554" s="12"/>
      <c r="AL4554" s="12"/>
      <c r="AM4554" s="12"/>
      <c r="AN4554" s="12"/>
      <c r="AO4554" s="12"/>
      <c r="AP4554" s="12"/>
      <c r="AQ4554" s="12"/>
      <c r="AR4554" s="12"/>
      <c r="AS4554" s="12"/>
      <c r="AT4554" s="12"/>
      <c r="AU4554" s="12"/>
      <c r="AV4554" s="12"/>
      <c r="AW4554" s="12"/>
      <c r="AX4554" s="12"/>
      <c r="AY4554" s="12"/>
      <c r="AZ4554" s="12"/>
      <c r="BA4554" s="12"/>
      <c r="BB4554" s="12"/>
      <c r="BC4554" s="12"/>
      <c r="BD4554" s="12"/>
      <c r="BE4554" s="12"/>
      <c r="BF4554" s="12"/>
      <c r="BG4554" s="12"/>
      <c r="BH4554" s="12"/>
      <c r="BI4554" s="12"/>
      <c r="BJ4554" s="13"/>
      <c r="BK4554" s="13"/>
      <c r="BL4554" s="13"/>
      <c r="BM4554" s="13"/>
      <c r="BN4554" s="13"/>
    </row>
    <row r="4555" spans="1:66" x14ac:dyDescent="0.25">
      <c r="A4555" s="10"/>
      <c r="B4555" s="10"/>
      <c r="C4555" s="10"/>
      <c r="D4555" s="10"/>
      <c r="E4555" s="10"/>
      <c r="F4555" s="10"/>
      <c r="G4555" s="10"/>
      <c r="H4555" s="10"/>
      <c r="I4555" s="10"/>
      <c r="J4555" s="10"/>
      <c r="K4555" s="11"/>
      <c r="L4555" s="11"/>
      <c r="M4555" s="12"/>
      <c r="N4555" s="12"/>
      <c r="O4555" s="12"/>
      <c r="P4555" s="12"/>
      <c r="Q4555" s="12"/>
      <c r="R4555" s="12"/>
      <c r="S4555" s="12"/>
      <c r="T4555" s="12"/>
      <c r="U4555" s="12"/>
      <c r="V4555" s="12"/>
      <c r="W4555" s="12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2"/>
      <c r="AS4555" s="12"/>
      <c r="AT4555" s="12"/>
      <c r="AU4555" s="12"/>
      <c r="AV4555" s="12"/>
      <c r="AW4555" s="12"/>
      <c r="AX4555" s="12"/>
      <c r="AY4555" s="12"/>
      <c r="AZ4555" s="12"/>
      <c r="BA4555" s="12"/>
      <c r="BB4555" s="12"/>
      <c r="BC4555" s="12"/>
      <c r="BD4555" s="12"/>
      <c r="BE4555" s="12"/>
      <c r="BF4555" s="12"/>
      <c r="BG4555" s="12"/>
      <c r="BH4555" s="12"/>
      <c r="BI4555" s="12"/>
      <c r="BJ4555" s="13"/>
      <c r="BK4555" s="13"/>
      <c r="BL4555" s="13"/>
      <c r="BM4555" s="13"/>
      <c r="BN4555" s="13"/>
    </row>
    <row r="4556" spans="1:66" x14ac:dyDescent="0.25">
      <c r="A4556" s="10"/>
      <c r="B4556" s="10"/>
      <c r="C4556" s="10"/>
      <c r="D4556" s="10"/>
      <c r="E4556" s="10"/>
      <c r="F4556" s="10"/>
      <c r="G4556" s="10"/>
      <c r="H4556" s="10"/>
      <c r="I4556" s="10"/>
      <c r="J4556" s="10"/>
      <c r="K4556" s="11"/>
      <c r="L4556" s="11"/>
      <c r="M4556" s="12"/>
      <c r="N4556" s="12"/>
      <c r="O4556" s="12"/>
      <c r="P4556" s="12"/>
      <c r="Q4556" s="12"/>
      <c r="R4556" s="12"/>
      <c r="S4556" s="12"/>
      <c r="T4556" s="12"/>
      <c r="U4556" s="12"/>
      <c r="V4556" s="12"/>
      <c r="W4556" s="12"/>
      <c r="X4556" s="12"/>
      <c r="Y4556" s="12"/>
      <c r="Z4556" s="12"/>
      <c r="AA4556" s="12"/>
      <c r="AB4556" s="12"/>
      <c r="AC4556" s="12"/>
      <c r="AD4556" s="12"/>
      <c r="AE4556" s="12"/>
      <c r="AF4556" s="12"/>
      <c r="AG4556" s="12"/>
      <c r="AH4556" s="12"/>
      <c r="AI4556" s="12"/>
      <c r="AJ4556" s="12"/>
      <c r="AK4556" s="12"/>
      <c r="AL4556" s="12"/>
      <c r="AM4556" s="12"/>
      <c r="AN4556" s="12"/>
      <c r="AO4556" s="12"/>
      <c r="AP4556" s="12"/>
      <c r="AQ4556" s="12"/>
      <c r="AR4556" s="12"/>
      <c r="AS4556" s="12"/>
      <c r="AT4556" s="12"/>
      <c r="AU4556" s="12"/>
      <c r="AV4556" s="12"/>
      <c r="AW4556" s="12"/>
      <c r="AX4556" s="12"/>
      <c r="AY4556" s="12"/>
      <c r="AZ4556" s="12"/>
      <c r="BA4556" s="12"/>
      <c r="BB4556" s="12"/>
      <c r="BC4556" s="12"/>
      <c r="BD4556" s="12"/>
      <c r="BE4556" s="12"/>
      <c r="BF4556" s="12"/>
      <c r="BG4556" s="12"/>
      <c r="BH4556" s="12"/>
      <c r="BI4556" s="12"/>
      <c r="BJ4556" s="13"/>
      <c r="BK4556" s="13"/>
      <c r="BL4556" s="13"/>
      <c r="BM4556" s="13"/>
      <c r="BN4556" s="13"/>
    </row>
    <row r="4557" spans="1:66" x14ac:dyDescent="0.25">
      <c r="A4557" s="10"/>
      <c r="B4557" s="10"/>
      <c r="C4557" s="10"/>
      <c r="D4557" s="10"/>
      <c r="E4557" s="10"/>
      <c r="F4557" s="10"/>
      <c r="G4557" s="10"/>
      <c r="H4557" s="10"/>
      <c r="I4557" s="10"/>
      <c r="J4557" s="10"/>
      <c r="K4557" s="11"/>
      <c r="L4557" s="11"/>
      <c r="M4557" s="12"/>
      <c r="N4557" s="12"/>
      <c r="O4557" s="12"/>
      <c r="P4557" s="12"/>
      <c r="Q4557" s="12"/>
      <c r="R4557" s="12"/>
      <c r="S4557" s="12"/>
      <c r="T4557" s="12"/>
      <c r="U4557" s="12"/>
      <c r="V4557" s="12"/>
      <c r="W4557" s="12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2"/>
      <c r="AS4557" s="12"/>
      <c r="AT4557" s="12"/>
      <c r="AU4557" s="12"/>
      <c r="AV4557" s="12"/>
      <c r="AW4557" s="12"/>
      <c r="AX4557" s="12"/>
      <c r="AY4557" s="12"/>
      <c r="AZ4557" s="12"/>
      <c r="BA4557" s="12"/>
      <c r="BB4557" s="12"/>
      <c r="BC4557" s="12"/>
      <c r="BD4557" s="12"/>
      <c r="BE4557" s="12"/>
      <c r="BF4557" s="12"/>
      <c r="BG4557" s="12"/>
      <c r="BH4557" s="12"/>
      <c r="BI4557" s="12"/>
      <c r="BJ4557" s="13"/>
      <c r="BK4557" s="13"/>
      <c r="BL4557" s="13"/>
      <c r="BM4557" s="13"/>
      <c r="BN4557" s="13"/>
    </row>
    <row r="4558" spans="1:66" x14ac:dyDescent="0.25">
      <c r="A4558" s="10"/>
      <c r="B4558" s="10"/>
      <c r="C4558" s="10"/>
      <c r="D4558" s="10"/>
      <c r="E4558" s="10"/>
      <c r="F4558" s="10"/>
      <c r="G4558" s="10"/>
      <c r="H4558" s="10"/>
      <c r="I4558" s="10"/>
      <c r="J4558" s="10"/>
      <c r="K4558" s="11"/>
      <c r="L4558" s="11"/>
      <c r="M4558" s="12"/>
      <c r="N4558" s="12"/>
      <c r="O4558" s="12"/>
      <c r="P4558" s="12"/>
      <c r="Q4558" s="12"/>
      <c r="R4558" s="12"/>
      <c r="S4558" s="12"/>
      <c r="T4558" s="12"/>
      <c r="U4558" s="12"/>
      <c r="V4558" s="12"/>
      <c r="W4558" s="12"/>
      <c r="X4558" s="12"/>
      <c r="Y4558" s="12"/>
      <c r="Z4558" s="12"/>
      <c r="AA4558" s="12"/>
      <c r="AB4558" s="12"/>
      <c r="AC4558" s="12"/>
      <c r="AD4558" s="12"/>
      <c r="AE4558" s="12"/>
      <c r="AF4558" s="12"/>
      <c r="AG4558" s="12"/>
      <c r="AH4558" s="12"/>
      <c r="AI4558" s="12"/>
      <c r="AJ4558" s="12"/>
      <c r="AK4558" s="12"/>
      <c r="AL4558" s="12"/>
      <c r="AM4558" s="12"/>
      <c r="AN4558" s="12"/>
      <c r="AO4558" s="12"/>
      <c r="AP4558" s="12"/>
      <c r="AQ4558" s="12"/>
      <c r="AR4558" s="12"/>
      <c r="AS4558" s="12"/>
      <c r="AT4558" s="12"/>
      <c r="AU4558" s="12"/>
      <c r="AV4558" s="12"/>
      <c r="AW4558" s="12"/>
      <c r="AX4558" s="12"/>
      <c r="AY4558" s="12"/>
      <c r="AZ4558" s="12"/>
      <c r="BA4558" s="12"/>
      <c r="BB4558" s="12"/>
      <c r="BC4558" s="12"/>
      <c r="BD4558" s="12"/>
      <c r="BE4558" s="12"/>
      <c r="BF4558" s="12"/>
      <c r="BG4558" s="12"/>
      <c r="BH4558" s="12"/>
      <c r="BI4558" s="12"/>
      <c r="BJ4558" s="13"/>
      <c r="BK4558" s="13"/>
      <c r="BL4558" s="13"/>
      <c r="BM4558" s="13"/>
      <c r="BN4558" s="13"/>
    </row>
    <row r="4559" spans="1:66" x14ac:dyDescent="0.25">
      <c r="A4559" s="10"/>
      <c r="B4559" s="10"/>
      <c r="C4559" s="10"/>
      <c r="D4559" s="10"/>
      <c r="E4559" s="10"/>
      <c r="F4559" s="10"/>
      <c r="G4559" s="10"/>
      <c r="H4559" s="10"/>
      <c r="I4559" s="10"/>
      <c r="J4559" s="10"/>
      <c r="K4559" s="11"/>
      <c r="L4559" s="11"/>
      <c r="M4559" s="12"/>
      <c r="N4559" s="12"/>
      <c r="O4559" s="12"/>
      <c r="P4559" s="12"/>
      <c r="Q4559" s="12"/>
      <c r="R4559" s="12"/>
      <c r="S4559" s="12"/>
      <c r="T4559" s="12"/>
      <c r="U4559" s="12"/>
      <c r="V4559" s="12"/>
      <c r="W4559" s="12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2"/>
      <c r="AS4559" s="12"/>
      <c r="AT4559" s="12"/>
      <c r="AU4559" s="12"/>
      <c r="AV4559" s="12"/>
      <c r="AW4559" s="12"/>
      <c r="AX4559" s="12"/>
      <c r="AY4559" s="12"/>
      <c r="AZ4559" s="12"/>
      <c r="BA4559" s="12"/>
      <c r="BB4559" s="12"/>
      <c r="BC4559" s="12"/>
      <c r="BD4559" s="12"/>
      <c r="BE4559" s="12"/>
      <c r="BF4559" s="12"/>
      <c r="BG4559" s="12"/>
      <c r="BH4559" s="12"/>
      <c r="BI4559" s="12"/>
      <c r="BJ4559" s="13"/>
      <c r="BK4559" s="13"/>
      <c r="BL4559" s="13"/>
      <c r="BM4559" s="13"/>
      <c r="BN4559" s="13"/>
    </row>
    <row r="4560" spans="1:66" x14ac:dyDescent="0.25">
      <c r="A4560" s="10"/>
      <c r="B4560" s="10"/>
      <c r="C4560" s="10"/>
      <c r="D4560" s="10"/>
      <c r="E4560" s="10"/>
      <c r="F4560" s="10"/>
      <c r="G4560" s="10"/>
      <c r="H4560" s="10"/>
      <c r="I4560" s="10"/>
      <c r="J4560" s="10"/>
      <c r="K4560" s="11"/>
      <c r="L4560" s="11"/>
      <c r="M4560" s="12"/>
      <c r="N4560" s="12"/>
      <c r="O4560" s="12"/>
      <c r="P4560" s="12"/>
      <c r="Q4560" s="12"/>
      <c r="R4560" s="12"/>
      <c r="S4560" s="12"/>
      <c r="T4560" s="12"/>
      <c r="U4560" s="12"/>
      <c r="V4560" s="12"/>
      <c r="W4560" s="12"/>
      <c r="X4560" s="12"/>
      <c r="Y4560" s="12"/>
      <c r="Z4560" s="12"/>
      <c r="AA4560" s="12"/>
      <c r="AB4560" s="12"/>
      <c r="AC4560" s="12"/>
      <c r="AD4560" s="12"/>
      <c r="AE4560" s="12"/>
      <c r="AF4560" s="12"/>
      <c r="AG4560" s="12"/>
      <c r="AH4560" s="12"/>
      <c r="AI4560" s="12"/>
      <c r="AJ4560" s="12"/>
      <c r="AK4560" s="12"/>
      <c r="AL4560" s="12"/>
      <c r="AM4560" s="12"/>
      <c r="AN4560" s="12"/>
      <c r="AO4560" s="12"/>
      <c r="AP4560" s="12"/>
      <c r="AQ4560" s="12"/>
      <c r="AR4560" s="12"/>
      <c r="AS4560" s="12"/>
      <c r="AT4560" s="12"/>
      <c r="AU4560" s="12"/>
      <c r="AV4560" s="12"/>
      <c r="AW4560" s="12"/>
      <c r="AX4560" s="12"/>
      <c r="AY4560" s="12"/>
      <c r="AZ4560" s="12"/>
      <c r="BA4560" s="12"/>
      <c r="BB4560" s="12"/>
      <c r="BC4560" s="12"/>
      <c r="BD4560" s="12"/>
      <c r="BE4560" s="12"/>
      <c r="BF4560" s="12"/>
      <c r="BG4560" s="12"/>
      <c r="BH4560" s="12"/>
      <c r="BI4560" s="12"/>
      <c r="BJ4560" s="13"/>
      <c r="BK4560" s="13"/>
      <c r="BL4560" s="13"/>
      <c r="BM4560" s="13"/>
      <c r="BN4560" s="13"/>
    </row>
    <row r="4561" spans="1:66" x14ac:dyDescent="0.25">
      <c r="A4561" s="10"/>
      <c r="B4561" s="10"/>
      <c r="C4561" s="10"/>
      <c r="D4561" s="10"/>
      <c r="E4561" s="10"/>
      <c r="F4561" s="10"/>
      <c r="G4561" s="10"/>
      <c r="H4561" s="10"/>
      <c r="I4561" s="10"/>
      <c r="J4561" s="10"/>
      <c r="K4561" s="11"/>
      <c r="L4561" s="11"/>
      <c r="M4561" s="12"/>
      <c r="N4561" s="12"/>
      <c r="O4561" s="12"/>
      <c r="P4561" s="12"/>
      <c r="Q4561" s="12"/>
      <c r="R4561" s="12"/>
      <c r="S4561" s="12"/>
      <c r="T4561" s="12"/>
      <c r="U4561" s="12"/>
      <c r="V4561" s="12"/>
      <c r="W4561" s="12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2"/>
      <c r="AS4561" s="12"/>
      <c r="AT4561" s="12"/>
      <c r="AU4561" s="12"/>
      <c r="AV4561" s="12"/>
      <c r="AW4561" s="12"/>
      <c r="AX4561" s="12"/>
      <c r="AY4561" s="12"/>
      <c r="AZ4561" s="12"/>
      <c r="BA4561" s="12"/>
      <c r="BB4561" s="12"/>
      <c r="BC4561" s="12"/>
      <c r="BD4561" s="12"/>
      <c r="BE4561" s="12"/>
      <c r="BF4561" s="12"/>
      <c r="BG4561" s="12"/>
      <c r="BH4561" s="12"/>
      <c r="BI4561" s="12"/>
      <c r="BJ4561" s="13"/>
      <c r="BK4561" s="13"/>
      <c r="BL4561" s="13"/>
      <c r="BM4561" s="13"/>
      <c r="BN4561" s="13"/>
    </row>
    <row r="4562" spans="1:66" x14ac:dyDescent="0.25">
      <c r="A4562" s="10"/>
      <c r="B4562" s="10"/>
      <c r="C4562" s="10"/>
      <c r="D4562" s="10"/>
      <c r="E4562" s="10"/>
      <c r="F4562" s="10"/>
      <c r="G4562" s="10"/>
      <c r="H4562" s="10"/>
      <c r="I4562" s="10"/>
      <c r="J4562" s="10"/>
      <c r="K4562" s="11"/>
      <c r="L4562" s="11"/>
      <c r="M4562" s="12"/>
      <c r="N4562" s="12"/>
      <c r="O4562" s="12"/>
      <c r="P4562" s="12"/>
      <c r="Q4562" s="12"/>
      <c r="R4562" s="12"/>
      <c r="S4562" s="12"/>
      <c r="T4562" s="12"/>
      <c r="U4562" s="12"/>
      <c r="V4562" s="12"/>
      <c r="W4562" s="12"/>
      <c r="X4562" s="12"/>
      <c r="Y4562" s="12"/>
      <c r="Z4562" s="12"/>
      <c r="AA4562" s="12"/>
      <c r="AB4562" s="12"/>
      <c r="AC4562" s="12"/>
      <c r="AD4562" s="12"/>
      <c r="AE4562" s="12"/>
      <c r="AF4562" s="12"/>
      <c r="AG4562" s="12"/>
      <c r="AH4562" s="12"/>
      <c r="AI4562" s="12"/>
      <c r="AJ4562" s="12"/>
      <c r="AK4562" s="12"/>
      <c r="AL4562" s="12"/>
      <c r="AM4562" s="12"/>
      <c r="AN4562" s="12"/>
      <c r="AO4562" s="12"/>
      <c r="AP4562" s="12"/>
      <c r="AQ4562" s="12"/>
      <c r="AR4562" s="12"/>
      <c r="AS4562" s="12"/>
      <c r="AT4562" s="12"/>
      <c r="AU4562" s="12"/>
      <c r="AV4562" s="12"/>
      <c r="AW4562" s="12"/>
      <c r="AX4562" s="12"/>
      <c r="AY4562" s="12"/>
      <c r="AZ4562" s="12"/>
      <c r="BA4562" s="12"/>
      <c r="BB4562" s="12"/>
      <c r="BC4562" s="12"/>
      <c r="BD4562" s="12"/>
      <c r="BE4562" s="12"/>
      <c r="BF4562" s="12"/>
      <c r="BG4562" s="12"/>
      <c r="BH4562" s="12"/>
      <c r="BI4562" s="12"/>
      <c r="BJ4562" s="13"/>
      <c r="BK4562" s="13"/>
      <c r="BL4562" s="13"/>
      <c r="BM4562" s="13"/>
      <c r="BN4562" s="13"/>
    </row>
    <row r="4563" spans="1:66" x14ac:dyDescent="0.25">
      <c r="A4563" s="10"/>
      <c r="B4563" s="10"/>
      <c r="C4563" s="10"/>
      <c r="D4563" s="10"/>
      <c r="E4563" s="10"/>
      <c r="F4563" s="10"/>
      <c r="G4563" s="10"/>
      <c r="H4563" s="10"/>
      <c r="I4563" s="10"/>
      <c r="J4563" s="10"/>
      <c r="K4563" s="11"/>
      <c r="L4563" s="11"/>
      <c r="M4563" s="12"/>
      <c r="N4563" s="12"/>
      <c r="O4563" s="12"/>
      <c r="P4563" s="12"/>
      <c r="Q4563" s="12"/>
      <c r="R4563" s="12"/>
      <c r="S4563" s="12"/>
      <c r="T4563" s="12"/>
      <c r="U4563" s="12"/>
      <c r="V4563" s="12"/>
      <c r="W4563" s="12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2"/>
      <c r="AS4563" s="12"/>
      <c r="AT4563" s="12"/>
      <c r="AU4563" s="12"/>
      <c r="AV4563" s="12"/>
      <c r="AW4563" s="12"/>
      <c r="AX4563" s="12"/>
      <c r="AY4563" s="12"/>
      <c r="AZ4563" s="12"/>
      <c r="BA4563" s="12"/>
      <c r="BB4563" s="12"/>
      <c r="BC4563" s="12"/>
      <c r="BD4563" s="12"/>
      <c r="BE4563" s="12"/>
      <c r="BF4563" s="12"/>
      <c r="BG4563" s="12"/>
      <c r="BH4563" s="12"/>
      <c r="BI4563" s="12"/>
      <c r="BJ4563" s="13"/>
      <c r="BK4563" s="13"/>
      <c r="BL4563" s="13"/>
      <c r="BM4563" s="13"/>
      <c r="BN4563" s="13"/>
    </row>
    <row r="4564" spans="1:66" x14ac:dyDescent="0.25">
      <c r="A4564" s="10"/>
      <c r="B4564" s="10"/>
      <c r="C4564" s="10"/>
      <c r="D4564" s="10"/>
      <c r="E4564" s="10"/>
      <c r="F4564" s="10"/>
      <c r="G4564" s="10"/>
      <c r="H4564" s="10"/>
      <c r="I4564" s="10"/>
      <c r="J4564" s="10"/>
      <c r="K4564" s="11"/>
      <c r="L4564" s="11"/>
      <c r="M4564" s="12"/>
      <c r="N4564" s="12"/>
      <c r="O4564" s="12"/>
      <c r="P4564" s="12"/>
      <c r="Q4564" s="12"/>
      <c r="R4564" s="12"/>
      <c r="S4564" s="12"/>
      <c r="T4564" s="12"/>
      <c r="U4564" s="12"/>
      <c r="V4564" s="12"/>
      <c r="W4564" s="12"/>
      <c r="X4564" s="12"/>
      <c r="Y4564" s="12"/>
      <c r="Z4564" s="12"/>
      <c r="AA4564" s="12"/>
      <c r="AB4564" s="12"/>
      <c r="AC4564" s="12"/>
      <c r="AD4564" s="12"/>
      <c r="AE4564" s="12"/>
      <c r="AF4564" s="12"/>
      <c r="AG4564" s="12"/>
      <c r="AH4564" s="12"/>
      <c r="AI4564" s="12"/>
      <c r="AJ4564" s="12"/>
      <c r="AK4564" s="12"/>
      <c r="AL4564" s="12"/>
      <c r="AM4564" s="12"/>
      <c r="AN4564" s="12"/>
      <c r="AO4564" s="12"/>
      <c r="AP4564" s="12"/>
      <c r="AQ4564" s="12"/>
      <c r="AR4564" s="12"/>
      <c r="AS4564" s="12"/>
      <c r="AT4564" s="12"/>
      <c r="AU4564" s="12"/>
      <c r="AV4564" s="12"/>
      <c r="AW4564" s="12"/>
      <c r="AX4564" s="12"/>
      <c r="AY4564" s="12"/>
      <c r="AZ4564" s="12"/>
      <c r="BA4564" s="12"/>
      <c r="BB4564" s="12"/>
      <c r="BC4564" s="12"/>
      <c r="BD4564" s="12"/>
      <c r="BE4564" s="12"/>
      <c r="BF4564" s="12"/>
      <c r="BG4564" s="12"/>
      <c r="BH4564" s="12"/>
      <c r="BI4564" s="12"/>
      <c r="BJ4564" s="13"/>
      <c r="BK4564" s="13"/>
      <c r="BL4564" s="13"/>
      <c r="BM4564" s="13"/>
      <c r="BN4564" s="13"/>
    </row>
    <row r="4565" spans="1:66" x14ac:dyDescent="0.25">
      <c r="A4565" s="10"/>
      <c r="B4565" s="10"/>
      <c r="C4565" s="10"/>
      <c r="D4565" s="10"/>
      <c r="E4565" s="10"/>
      <c r="F4565" s="10"/>
      <c r="G4565" s="10"/>
      <c r="H4565" s="10"/>
      <c r="I4565" s="10"/>
      <c r="J4565" s="10"/>
      <c r="K4565" s="11"/>
      <c r="L4565" s="11"/>
      <c r="M4565" s="12"/>
      <c r="N4565" s="12"/>
      <c r="O4565" s="12"/>
      <c r="P4565" s="12"/>
      <c r="Q4565" s="12"/>
      <c r="R4565" s="12"/>
      <c r="S4565" s="12"/>
      <c r="T4565" s="12"/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2"/>
      <c r="AS4565" s="12"/>
      <c r="AT4565" s="12"/>
      <c r="AU4565" s="12"/>
      <c r="AV4565" s="12"/>
      <c r="AW4565" s="12"/>
      <c r="AX4565" s="12"/>
      <c r="AY4565" s="12"/>
      <c r="AZ4565" s="12"/>
      <c r="BA4565" s="12"/>
      <c r="BB4565" s="12"/>
      <c r="BC4565" s="12"/>
      <c r="BD4565" s="12"/>
      <c r="BE4565" s="12"/>
      <c r="BF4565" s="12"/>
      <c r="BG4565" s="12"/>
      <c r="BH4565" s="12"/>
      <c r="BI4565" s="12"/>
      <c r="BJ4565" s="13"/>
      <c r="BK4565" s="13"/>
      <c r="BL4565" s="13"/>
      <c r="BM4565" s="13"/>
      <c r="BN4565" s="13"/>
    </row>
    <row r="4566" spans="1:66" x14ac:dyDescent="0.25">
      <c r="A4566" s="10"/>
      <c r="B4566" s="10"/>
      <c r="C4566" s="10"/>
      <c r="D4566" s="10"/>
      <c r="E4566" s="10"/>
      <c r="F4566" s="10"/>
      <c r="G4566" s="10"/>
      <c r="H4566" s="10"/>
      <c r="I4566" s="10"/>
      <c r="J4566" s="10"/>
      <c r="K4566" s="11"/>
      <c r="L4566" s="11"/>
      <c r="M4566" s="12"/>
      <c r="N4566" s="12"/>
      <c r="O4566" s="12"/>
      <c r="P4566" s="12"/>
      <c r="Q4566" s="12"/>
      <c r="R4566" s="12"/>
      <c r="S4566" s="12"/>
      <c r="T4566" s="12"/>
      <c r="U4566" s="12"/>
      <c r="V4566" s="12"/>
      <c r="W4566" s="12"/>
      <c r="X4566" s="12"/>
      <c r="Y4566" s="12"/>
      <c r="Z4566" s="12"/>
      <c r="AA4566" s="12"/>
      <c r="AB4566" s="12"/>
      <c r="AC4566" s="12"/>
      <c r="AD4566" s="12"/>
      <c r="AE4566" s="12"/>
      <c r="AF4566" s="12"/>
      <c r="AG4566" s="12"/>
      <c r="AH4566" s="12"/>
      <c r="AI4566" s="12"/>
      <c r="AJ4566" s="12"/>
      <c r="AK4566" s="12"/>
      <c r="AL4566" s="12"/>
      <c r="AM4566" s="12"/>
      <c r="AN4566" s="12"/>
      <c r="AO4566" s="12"/>
      <c r="AP4566" s="12"/>
      <c r="AQ4566" s="12"/>
      <c r="AR4566" s="12"/>
      <c r="AS4566" s="12"/>
      <c r="AT4566" s="12"/>
      <c r="AU4566" s="12"/>
      <c r="AV4566" s="12"/>
      <c r="AW4566" s="12"/>
      <c r="AX4566" s="12"/>
      <c r="AY4566" s="12"/>
      <c r="AZ4566" s="12"/>
      <c r="BA4566" s="12"/>
      <c r="BB4566" s="12"/>
      <c r="BC4566" s="12"/>
      <c r="BD4566" s="12"/>
      <c r="BE4566" s="12"/>
      <c r="BF4566" s="12"/>
      <c r="BG4566" s="12"/>
      <c r="BH4566" s="12"/>
      <c r="BI4566" s="12"/>
      <c r="BJ4566" s="13"/>
      <c r="BK4566" s="13"/>
      <c r="BL4566" s="13"/>
      <c r="BM4566" s="13"/>
      <c r="BN4566" s="13"/>
    </row>
    <row r="4567" spans="1:66" x14ac:dyDescent="0.25">
      <c r="A4567" s="10"/>
      <c r="B4567" s="10"/>
      <c r="C4567" s="10"/>
      <c r="D4567" s="10"/>
      <c r="E4567" s="10"/>
      <c r="F4567" s="10"/>
      <c r="G4567" s="10"/>
      <c r="H4567" s="10"/>
      <c r="I4567" s="10"/>
      <c r="J4567" s="10"/>
      <c r="K4567" s="11"/>
      <c r="L4567" s="11"/>
      <c r="M4567" s="12"/>
      <c r="N4567" s="12"/>
      <c r="O4567" s="12"/>
      <c r="P4567" s="12"/>
      <c r="Q4567" s="12"/>
      <c r="R4567" s="12"/>
      <c r="S4567" s="12"/>
      <c r="T4567" s="12"/>
      <c r="U4567" s="12"/>
      <c r="V4567" s="12"/>
      <c r="W4567" s="12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2"/>
      <c r="AS4567" s="12"/>
      <c r="AT4567" s="12"/>
      <c r="AU4567" s="12"/>
      <c r="AV4567" s="12"/>
      <c r="AW4567" s="12"/>
      <c r="AX4567" s="12"/>
      <c r="AY4567" s="12"/>
      <c r="AZ4567" s="12"/>
      <c r="BA4567" s="12"/>
      <c r="BB4567" s="12"/>
      <c r="BC4567" s="12"/>
      <c r="BD4567" s="12"/>
      <c r="BE4567" s="12"/>
      <c r="BF4567" s="12"/>
      <c r="BG4567" s="12"/>
      <c r="BH4567" s="12"/>
      <c r="BI4567" s="12"/>
      <c r="BJ4567" s="13"/>
      <c r="BK4567" s="13"/>
      <c r="BL4567" s="13"/>
      <c r="BM4567" s="13"/>
      <c r="BN4567" s="13"/>
    </row>
    <row r="4568" spans="1:66" x14ac:dyDescent="0.25">
      <c r="A4568" s="10"/>
      <c r="B4568" s="10"/>
      <c r="C4568" s="10"/>
      <c r="D4568" s="10"/>
      <c r="E4568" s="10"/>
      <c r="F4568" s="10"/>
      <c r="G4568" s="10"/>
      <c r="H4568" s="10"/>
      <c r="I4568" s="10"/>
      <c r="J4568" s="10"/>
      <c r="K4568" s="11"/>
      <c r="L4568" s="11"/>
      <c r="M4568" s="12"/>
      <c r="N4568" s="12"/>
      <c r="O4568" s="12"/>
      <c r="P4568" s="12"/>
      <c r="Q4568" s="12"/>
      <c r="R4568" s="12"/>
      <c r="S4568" s="12"/>
      <c r="T4568" s="12"/>
      <c r="U4568" s="12"/>
      <c r="V4568" s="12"/>
      <c r="W4568" s="12"/>
      <c r="X4568" s="12"/>
      <c r="Y4568" s="12"/>
      <c r="Z4568" s="12"/>
      <c r="AA4568" s="12"/>
      <c r="AB4568" s="12"/>
      <c r="AC4568" s="12"/>
      <c r="AD4568" s="12"/>
      <c r="AE4568" s="12"/>
      <c r="AF4568" s="12"/>
      <c r="AG4568" s="12"/>
      <c r="AH4568" s="12"/>
      <c r="AI4568" s="12"/>
      <c r="AJ4568" s="12"/>
      <c r="AK4568" s="12"/>
      <c r="AL4568" s="12"/>
      <c r="AM4568" s="12"/>
      <c r="AN4568" s="12"/>
      <c r="AO4568" s="12"/>
      <c r="AP4568" s="12"/>
      <c r="AQ4568" s="12"/>
      <c r="AR4568" s="12"/>
      <c r="AS4568" s="12"/>
      <c r="AT4568" s="12"/>
      <c r="AU4568" s="12"/>
      <c r="AV4568" s="12"/>
      <c r="AW4568" s="12"/>
      <c r="AX4568" s="12"/>
      <c r="AY4568" s="12"/>
      <c r="AZ4568" s="12"/>
      <c r="BA4568" s="12"/>
      <c r="BB4568" s="12"/>
      <c r="BC4568" s="12"/>
      <c r="BD4568" s="12"/>
      <c r="BE4568" s="12"/>
      <c r="BF4568" s="12"/>
      <c r="BG4568" s="12"/>
      <c r="BH4568" s="12"/>
      <c r="BI4568" s="12"/>
      <c r="BJ4568" s="13"/>
      <c r="BK4568" s="13"/>
      <c r="BL4568" s="13"/>
      <c r="BM4568" s="13"/>
      <c r="BN4568" s="13"/>
    </row>
    <row r="4569" spans="1:66" x14ac:dyDescent="0.25">
      <c r="A4569" s="10"/>
      <c r="B4569" s="10"/>
      <c r="C4569" s="10"/>
      <c r="D4569" s="10"/>
      <c r="E4569" s="10"/>
      <c r="F4569" s="10"/>
      <c r="G4569" s="10"/>
      <c r="H4569" s="10"/>
      <c r="I4569" s="10"/>
      <c r="J4569" s="10"/>
      <c r="K4569" s="11"/>
      <c r="L4569" s="11"/>
      <c r="M4569" s="12"/>
      <c r="N4569" s="12"/>
      <c r="O4569" s="12"/>
      <c r="P4569" s="12"/>
      <c r="Q4569" s="12"/>
      <c r="R4569" s="12"/>
      <c r="S4569" s="12"/>
      <c r="T4569" s="12"/>
      <c r="U4569" s="12"/>
      <c r="V4569" s="12"/>
      <c r="W4569" s="12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2"/>
      <c r="AS4569" s="12"/>
      <c r="AT4569" s="12"/>
      <c r="AU4569" s="12"/>
      <c r="AV4569" s="12"/>
      <c r="AW4569" s="12"/>
      <c r="AX4569" s="12"/>
      <c r="AY4569" s="12"/>
      <c r="AZ4569" s="12"/>
      <c r="BA4569" s="12"/>
      <c r="BB4569" s="12"/>
      <c r="BC4569" s="12"/>
      <c r="BD4569" s="12"/>
      <c r="BE4569" s="12"/>
      <c r="BF4569" s="12"/>
      <c r="BG4569" s="12"/>
      <c r="BH4569" s="12"/>
      <c r="BI4569" s="12"/>
      <c r="BJ4569" s="13"/>
      <c r="BK4569" s="13"/>
      <c r="BL4569" s="13"/>
      <c r="BM4569" s="13"/>
      <c r="BN4569" s="13"/>
    </row>
    <row r="4570" spans="1:66" x14ac:dyDescent="0.25">
      <c r="A4570" s="10"/>
      <c r="B4570" s="10"/>
      <c r="C4570" s="10"/>
      <c r="D4570" s="10"/>
      <c r="E4570" s="10"/>
      <c r="F4570" s="10"/>
      <c r="G4570" s="10"/>
      <c r="H4570" s="10"/>
      <c r="I4570" s="10"/>
      <c r="J4570" s="10"/>
      <c r="K4570" s="11"/>
      <c r="L4570" s="11"/>
      <c r="M4570" s="12"/>
      <c r="N4570" s="12"/>
      <c r="O4570" s="12"/>
      <c r="P4570" s="12"/>
      <c r="Q4570" s="12"/>
      <c r="R4570" s="12"/>
      <c r="S4570" s="12"/>
      <c r="T4570" s="12"/>
      <c r="U4570" s="12"/>
      <c r="V4570" s="12"/>
      <c r="W4570" s="12"/>
      <c r="X4570" s="12"/>
      <c r="Y4570" s="12"/>
      <c r="Z4570" s="12"/>
      <c r="AA4570" s="12"/>
      <c r="AB4570" s="12"/>
      <c r="AC4570" s="12"/>
      <c r="AD4570" s="12"/>
      <c r="AE4570" s="12"/>
      <c r="AF4570" s="12"/>
      <c r="AG4570" s="12"/>
      <c r="AH4570" s="12"/>
      <c r="AI4570" s="12"/>
      <c r="AJ4570" s="12"/>
      <c r="AK4570" s="12"/>
      <c r="AL4570" s="12"/>
      <c r="AM4570" s="12"/>
      <c r="AN4570" s="12"/>
      <c r="AO4570" s="12"/>
      <c r="AP4570" s="12"/>
      <c r="AQ4570" s="12"/>
      <c r="AR4570" s="12"/>
      <c r="AS4570" s="12"/>
      <c r="AT4570" s="12"/>
      <c r="AU4570" s="12"/>
      <c r="AV4570" s="12"/>
      <c r="AW4570" s="12"/>
      <c r="AX4570" s="12"/>
      <c r="AY4570" s="12"/>
      <c r="AZ4570" s="12"/>
      <c r="BA4570" s="12"/>
      <c r="BB4570" s="12"/>
      <c r="BC4570" s="12"/>
      <c r="BD4570" s="12"/>
      <c r="BE4570" s="12"/>
      <c r="BF4570" s="12"/>
      <c r="BG4570" s="12"/>
      <c r="BH4570" s="12"/>
      <c r="BI4570" s="12"/>
      <c r="BJ4570" s="13"/>
      <c r="BK4570" s="13"/>
      <c r="BL4570" s="13"/>
      <c r="BM4570" s="13"/>
      <c r="BN4570" s="13"/>
    </row>
    <row r="4571" spans="1:66" x14ac:dyDescent="0.25">
      <c r="A4571" s="10"/>
      <c r="B4571" s="10"/>
      <c r="C4571" s="10"/>
      <c r="D4571" s="10"/>
      <c r="E4571" s="10"/>
      <c r="F4571" s="10"/>
      <c r="G4571" s="10"/>
      <c r="H4571" s="10"/>
      <c r="I4571" s="10"/>
      <c r="J4571" s="10"/>
      <c r="K4571" s="11"/>
      <c r="L4571" s="11"/>
      <c r="M4571" s="12"/>
      <c r="N4571" s="12"/>
      <c r="O4571" s="12"/>
      <c r="P4571" s="12"/>
      <c r="Q4571" s="12"/>
      <c r="R4571" s="12"/>
      <c r="S4571" s="12"/>
      <c r="T4571" s="12"/>
      <c r="U4571" s="12"/>
      <c r="V4571" s="12"/>
      <c r="W4571" s="12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2"/>
      <c r="AS4571" s="12"/>
      <c r="AT4571" s="12"/>
      <c r="AU4571" s="12"/>
      <c r="AV4571" s="12"/>
      <c r="AW4571" s="12"/>
      <c r="AX4571" s="12"/>
      <c r="AY4571" s="12"/>
      <c r="AZ4571" s="12"/>
      <c r="BA4571" s="12"/>
      <c r="BB4571" s="12"/>
      <c r="BC4571" s="12"/>
      <c r="BD4571" s="12"/>
      <c r="BE4571" s="12"/>
      <c r="BF4571" s="12"/>
      <c r="BG4571" s="12"/>
      <c r="BH4571" s="12"/>
      <c r="BI4571" s="12"/>
      <c r="BJ4571" s="13"/>
      <c r="BK4571" s="13"/>
      <c r="BL4571" s="13"/>
      <c r="BM4571" s="13"/>
      <c r="BN4571" s="13"/>
    </row>
    <row r="4572" spans="1:66" x14ac:dyDescent="0.25">
      <c r="A4572" s="10"/>
      <c r="B4572" s="10"/>
      <c r="C4572" s="10"/>
      <c r="D4572" s="10"/>
      <c r="E4572" s="10"/>
      <c r="F4572" s="10"/>
      <c r="G4572" s="10"/>
      <c r="H4572" s="10"/>
      <c r="I4572" s="10"/>
      <c r="J4572" s="10"/>
      <c r="K4572" s="11"/>
      <c r="L4572" s="11"/>
      <c r="M4572" s="12"/>
      <c r="N4572" s="12"/>
      <c r="O4572" s="12"/>
      <c r="P4572" s="12"/>
      <c r="Q4572" s="12"/>
      <c r="R4572" s="12"/>
      <c r="S4572" s="12"/>
      <c r="T4572" s="12"/>
      <c r="U4572" s="12"/>
      <c r="V4572" s="12"/>
      <c r="W4572" s="12"/>
      <c r="X4572" s="12"/>
      <c r="Y4572" s="12"/>
      <c r="Z4572" s="12"/>
      <c r="AA4572" s="12"/>
      <c r="AB4572" s="12"/>
      <c r="AC4572" s="12"/>
      <c r="AD4572" s="12"/>
      <c r="AE4572" s="12"/>
      <c r="AF4572" s="12"/>
      <c r="AG4572" s="12"/>
      <c r="AH4572" s="12"/>
      <c r="AI4572" s="12"/>
      <c r="AJ4572" s="12"/>
      <c r="AK4572" s="12"/>
      <c r="AL4572" s="12"/>
      <c r="AM4572" s="12"/>
      <c r="AN4572" s="12"/>
      <c r="AO4572" s="12"/>
      <c r="AP4572" s="12"/>
      <c r="AQ4572" s="12"/>
      <c r="AR4572" s="12"/>
      <c r="AS4572" s="12"/>
      <c r="AT4572" s="12"/>
      <c r="AU4572" s="12"/>
      <c r="AV4572" s="12"/>
      <c r="AW4572" s="12"/>
      <c r="AX4572" s="12"/>
      <c r="AY4572" s="12"/>
      <c r="AZ4572" s="12"/>
      <c r="BA4572" s="12"/>
      <c r="BB4572" s="12"/>
      <c r="BC4572" s="12"/>
      <c r="BD4572" s="12"/>
      <c r="BE4572" s="12"/>
      <c r="BF4572" s="12"/>
      <c r="BG4572" s="12"/>
      <c r="BH4572" s="12"/>
      <c r="BI4572" s="12"/>
      <c r="BJ4572" s="13"/>
      <c r="BK4572" s="13"/>
      <c r="BL4572" s="13"/>
      <c r="BM4572" s="13"/>
      <c r="BN4572" s="13"/>
    </row>
    <row r="4573" spans="1:66" x14ac:dyDescent="0.25">
      <c r="A4573" s="10"/>
      <c r="B4573" s="10"/>
      <c r="C4573" s="10"/>
      <c r="D4573" s="10"/>
      <c r="E4573" s="10"/>
      <c r="F4573" s="10"/>
      <c r="G4573" s="10"/>
      <c r="H4573" s="10"/>
      <c r="I4573" s="10"/>
      <c r="J4573" s="10"/>
      <c r="K4573" s="11"/>
      <c r="L4573" s="11"/>
      <c r="M4573" s="12"/>
      <c r="N4573" s="12"/>
      <c r="O4573" s="12"/>
      <c r="P4573" s="12"/>
      <c r="Q4573" s="12"/>
      <c r="R4573" s="12"/>
      <c r="S4573" s="12"/>
      <c r="T4573" s="12"/>
      <c r="U4573" s="12"/>
      <c r="V4573" s="12"/>
      <c r="W4573" s="12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2"/>
      <c r="AS4573" s="12"/>
      <c r="AT4573" s="12"/>
      <c r="AU4573" s="12"/>
      <c r="AV4573" s="12"/>
      <c r="AW4573" s="12"/>
      <c r="AX4573" s="12"/>
      <c r="AY4573" s="12"/>
      <c r="AZ4573" s="12"/>
      <c r="BA4573" s="12"/>
      <c r="BB4573" s="12"/>
      <c r="BC4573" s="12"/>
      <c r="BD4573" s="12"/>
      <c r="BE4573" s="12"/>
      <c r="BF4573" s="12"/>
      <c r="BG4573" s="12"/>
      <c r="BH4573" s="12"/>
      <c r="BI4573" s="12"/>
      <c r="BJ4573" s="13"/>
      <c r="BK4573" s="13"/>
      <c r="BL4573" s="13"/>
      <c r="BM4573" s="13"/>
      <c r="BN4573" s="13"/>
    </row>
    <row r="4574" spans="1:66" x14ac:dyDescent="0.25">
      <c r="A4574" s="10"/>
      <c r="B4574" s="10"/>
      <c r="C4574" s="10"/>
      <c r="D4574" s="10"/>
      <c r="E4574" s="10"/>
      <c r="F4574" s="10"/>
      <c r="G4574" s="10"/>
      <c r="H4574" s="10"/>
      <c r="I4574" s="10"/>
      <c r="J4574" s="10"/>
      <c r="K4574" s="11"/>
      <c r="L4574" s="11"/>
      <c r="M4574" s="12"/>
      <c r="N4574" s="12"/>
      <c r="O4574" s="12"/>
      <c r="P4574" s="12"/>
      <c r="Q4574" s="12"/>
      <c r="R4574" s="12"/>
      <c r="S4574" s="12"/>
      <c r="T4574" s="12"/>
      <c r="U4574" s="12"/>
      <c r="V4574" s="12"/>
      <c r="W4574" s="12"/>
      <c r="X4574" s="12"/>
      <c r="Y4574" s="12"/>
      <c r="Z4574" s="12"/>
      <c r="AA4574" s="12"/>
      <c r="AB4574" s="12"/>
      <c r="AC4574" s="12"/>
      <c r="AD4574" s="12"/>
      <c r="AE4574" s="12"/>
      <c r="AF4574" s="12"/>
      <c r="AG4574" s="12"/>
      <c r="AH4574" s="12"/>
      <c r="AI4574" s="12"/>
      <c r="AJ4574" s="12"/>
      <c r="AK4574" s="12"/>
      <c r="AL4574" s="12"/>
      <c r="AM4574" s="12"/>
      <c r="AN4574" s="12"/>
      <c r="AO4574" s="12"/>
      <c r="AP4574" s="12"/>
      <c r="AQ4574" s="12"/>
      <c r="AR4574" s="12"/>
      <c r="AS4574" s="12"/>
      <c r="AT4574" s="12"/>
      <c r="AU4574" s="12"/>
      <c r="AV4574" s="12"/>
      <c r="AW4574" s="12"/>
      <c r="AX4574" s="12"/>
      <c r="AY4574" s="12"/>
      <c r="AZ4574" s="12"/>
      <c r="BA4574" s="12"/>
      <c r="BB4574" s="12"/>
      <c r="BC4574" s="12"/>
      <c r="BD4574" s="12"/>
      <c r="BE4574" s="12"/>
      <c r="BF4574" s="12"/>
      <c r="BG4574" s="12"/>
      <c r="BH4574" s="12"/>
      <c r="BI4574" s="12"/>
      <c r="BJ4574" s="13"/>
      <c r="BK4574" s="13"/>
      <c r="BL4574" s="13"/>
      <c r="BM4574" s="13"/>
      <c r="BN4574" s="13"/>
    </row>
    <row r="4575" spans="1:66" x14ac:dyDescent="0.25">
      <c r="A4575" s="10"/>
      <c r="B4575" s="10"/>
      <c r="C4575" s="10"/>
      <c r="D4575" s="10"/>
      <c r="E4575" s="10"/>
      <c r="F4575" s="10"/>
      <c r="G4575" s="10"/>
      <c r="H4575" s="10"/>
      <c r="I4575" s="10"/>
      <c r="J4575" s="10"/>
      <c r="K4575" s="11"/>
      <c r="L4575" s="11"/>
      <c r="M4575" s="12"/>
      <c r="N4575" s="12"/>
      <c r="O4575" s="12"/>
      <c r="P4575" s="12"/>
      <c r="Q4575" s="12"/>
      <c r="R4575" s="12"/>
      <c r="S4575" s="12"/>
      <c r="T4575" s="12"/>
      <c r="U4575" s="12"/>
      <c r="V4575" s="12"/>
      <c r="W4575" s="12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2"/>
      <c r="AS4575" s="12"/>
      <c r="AT4575" s="12"/>
      <c r="AU4575" s="12"/>
      <c r="AV4575" s="12"/>
      <c r="AW4575" s="12"/>
      <c r="AX4575" s="12"/>
      <c r="AY4575" s="12"/>
      <c r="AZ4575" s="12"/>
      <c r="BA4575" s="12"/>
      <c r="BB4575" s="12"/>
      <c r="BC4575" s="12"/>
      <c r="BD4575" s="12"/>
      <c r="BE4575" s="12"/>
      <c r="BF4575" s="12"/>
      <c r="BG4575" s="12"/>
      <c r="BH4575" s="12"/>
      <c r="BI4575" s="12"/>
      <c r="BJ4575" s="13"/>
      <c r="BK4575" s="13"/>
      <c r="BL4575" s="13"/>
      <c r="BM4575" s="13"/>
      <c r="BN4575" s="13"/>
    </row>
    <row r="4576" spans="1:66" x14ac:dyDescent="0.25">
      <c r="A4576" s="10"/>
      <c r="B4576" s="10"/>
      <c r="C4576" s="10"/>
      <c r="D4576" s="10"/>
      <c r="E4576" s="10"/>
      <c r="F4576" s="10"/>
      <c r="G4576" s="10"/>
      <c r="H4576" s="10"/>
      <c r="I4576" s="10"/>
      <c r="J4576" s="10"/>
      <c r="K4576" s="11"/>
      <c r="L4576" s="11"/>
      <c r="M4576" s="12"/>
      <c r="N4576" s="12"/>
      <c r="O4576" s="12"/>
      <c r="P4576" s="12"/>
      <c r="Q4576" s="12"/>
      <c r="R4576" s="12"/>
      <c r="S4576" s="12"/>
      <c r="T4576" s="12"/>
      <c r="U4576" s="12"/>
      <c r="V4576" s="12"/>
      <c r="W4576" s="12"/>
      <c r="X4576" s="12"/>
      <c r="Y4576" s="12"/>
      <c r="Z4576" s="12"/>
      <c r="AA4576" s="12"/>
      <c r="AB4576" s="12"/>
      <c r="AC4576" s="12"/>
      <c r="AD4576" s="12"/>
      <c r="AE4576" s="12"/>
      <c r="AF4576" s="12"/>
      <c r="AG4576" s="12"/>
      <c r="AH4576" s="12"/>
      <c r="AI4576" s="12"/>
      <c r="AJ4576" s="12"/>
      <c r="AK4576" s="12"/>
      <c r="AL4576" s="12"/>
      <c r="AM4576" s="12"/>
      <c r="AN4576" s="12"/>
      <c r="AO4576" s="12"/>
      <c r="AP4576" s="12"/>
      <c r="AQ4576" s="12"/>
      <c r="AR4576" s="12"/>
      <c r="AS4576" s="12"/>
      <c r="AT4576" s="12"/>
      <c r="AU4576" s="12"/>
      <c r="AV4576" s="12"/>
      <c r="AW4576" s="12"/>
      <c r="AX4576" s="12"/>
      <c r="AY4576" s="12"/>
      <c r="AZ4576" s="12"/>
      <c r="BA4576" s="12"/>
      <c r="BB4576" s="12"/>
      <c r="BC4576" s="12"/>
      <c r="BD4576" s="12"/>
      <c r="BE4576" s="12"/>
      <c r="BF4576" s="12"/>
      <c r="BG4576" s="12"/>
      <c r="BH4576" s="12"/>
      <c r="BI4576" s="12"/>
      <c r="BJ4576" s="13"/>
      <c r="BK4576" s="13"/>
      <c r="BL4576" s="13"/>
      <c r="BM4576" s="13"/>
      <c r="BN4576" s="13"/>
    </row>
    <row r="4577" spans="1:66" x14ac:dyDescent="0.25">
      <c r="A4577" s="10"/>
      <c r="B4577" s="10"/>
      <c r="C4577" s="10"/>
      <c r="D4577" s="10"/>
      <c r="E4577" s="10"/>
      <c r="F4577" s="10"/>
      <c r="G4577" s="10"/>
      <c r="H4577" s="10"/>
      <c r="I4577" s="10"/>
      <c r="J4577" s="10"/>
      <c r="K4577" s="11"/>
      <c r="L4577" s="11"/>
      <c r="M4577" s="12"/>
      <c r="N4577" s="12"/>
      <c r="O4577" s="12"/>
      <c r="P4577" s="12"/>
      <c r="Q4577" s="12"/>
      <c r="R4577" s="12"/>
      <c r="S4577" s="12"/>
      <c r="T4577" s="12"/>
      <c r="U4577" s="12"/>
      <c r="V4577" s="12"/>
      <c r="W4577" s="12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2"/>
      <c r="AS4577" s="12"/>
      <c r="AT4577" s="12"/>
      <c r="AU4577" s="12"/>
      <c r="AV4577" s="12"/>
      <c r="AW4577" s="12"/>
      <c r="AX4577" s="12"/>
      <c r="AY4577" s="12"/>
      <c r="AZ4577" s="12"/>
      <c r="BA4577" s="12"/>
      <c r="BB4577" s="12"/>
      <c r="BC4577" s="12"/>
      <c r="BD4577" s="12"/>
      <c r="BE4577" s="12"/>
      <c r="BF4577" s="12"/>
      <c r="BG4577" s="12"/>
      <c r="BH4577" s="12"/>
      <c r="BI4577" s="12"/>
      <c r="BJ4577" s="13"/>
      <c r="BK4577" s="13"/>
      <c r="BL4577" s="13"/>
      <c r="BM4577" s="13"/>
      <c r="BN4577" s="13"/>
    </row>
    <row r="4578" spans="1:66" x14ac:dyDescent="0.25">
      <c r="A4578" s="10"/>
      <c r="B4578" s="10"/>
      <c r="C4578" s="10"/>
      <c r="D4578" s="10"/>
      <c r="E4578" s="10"/>
      <c r="F4578" s="10"/>
      <c r="G4578" s="10"/>
      <c r="H4578" s="10"/>
      <c r="I4578" s="10"/>
      <c r="J4578" s="10"/>
      <c r="K4578" s="11"/>
      <c r="L4578" s="11"/>
      <c r="M4578" s="12"/>
      <c r="N4578" s="12"/>
      <c r="O4578" s="12"/>
      <c r="P4578" s="12"/>
      <c r="Q4578" s="12"/>
      <c r="R4578" s="12"/>
      <c r="S4578" s="12"/>
      <c r="T4578" s="12"/>
      <c r="U4578" s="12"/>
      <c r="V4578" s="12"/>
      <c r="W4578" s="12"/>
      <c r="X4578" s="12"/>
      <c r="Y4578" s="12"/>
      <c r="Z4578" s="12"/>
      <c r="AA4578" s="12"/>
      <c r="AB4578" s="12"/>
      <c r="AC4578" s="12"/>
      <c r="AD4578" s="12"/>
      <c r="AE4578" s="12"/>
      <c r="AF4578" s="12"/>
      <c r="AG4578" s="12"/>
      <c r="AH4578" s="12"/>
      <c r="AI4578" s="12"/>
      <c r="AJ4578" s="12"/>
      <c r="AK4578" s="12"/>
      <c r="AL4578" s="12"/>
      <c r="AM4578" s="12"/>
      <c r="AN4578" s="12"/>
      <c r="AO4578" s="12"/>
      <c r="AP4578" s="12"/>
      <c r="AQ4578" s="12"/>
      <c r="AR4578" s="12"/>
      <c r="AS4578" s="12"/>
      <c r="AT4578" s="12"/>
      <c r="AU4578" s="12"/>
      <c r="AV4578" s="12"/>
      <c r="AW4578" s="12"/>
      <c r="AX4578" s="12"/>
      <c r="AY4578" s="12"/>
      <c r="AZ4578" s="12"/>
      <c r="BA4578" s="12"/>
      <c r="BB4578" s="12"/>
      <c r="BC4578" s="12"/>
      <c r="BD4578" s="12"/>
      <c r="BE4578" s="12"/>
      <c r="BF4578" s="12"/>
      <c r="BG4578" s="12"/>
      <c r="BH4578" s="12"/>
      <c r="BI4578" s="12"/>
      <c r="BJ4578" s="13"/>
      <c r="BK4578" s="13"/>
      <c r="BL4578" s="13"/>
      <c r="BM4578" s="13"/>
      <c r="BN4578" s="13"/>
    </row>
    <row r="4579" spans="1:66" x14ac:dyDescent="0.25">
      <c r="A4579" s="10"/>
      <c r="B4579" s="10"/>
      <c r="C4579" s="10"/>
      <c r="D4579" s="10"/>
      <c r="E4579" s="10"/>
      <c r="F4579" s="10"/>
      <c r="G4579" s="10"/>
      <c r="H4579" s="10"/>
      <c r="I4579" s="10"/>
      <c r="J4579" s="10"/>
      <c r="K4579" s="11"/>
      <c r="L4579" s="11"/>
      <c r="M4579" s="12"/>
      <c r="N4579" s="12"/>
      <c r="O4579" s="12"/>
      <c r="P4579" s="12"/>
      <c r="Q4579" s="12"/>
      <c r="R4579" s="12"/>
      <c r="S4579" s="12"/>
      <c r="T4579" s="12"/>
      <c r="U4579" s="12"/>
      <c r="V4579" s="12"/>
      <c r="W4579" s="12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2"/>
      <c r="AS4579" s="12"/>
      <c r="AT4579" s="12"/>
      <c r="AU4579" s="12"/>
      <c r="AV4579" s="12"/>
      <c r="AW4579" s="12"/>
      <c r="AX4579" s="12"/>
      <c r="AY4579" s="12"/>
      <c r="AZ4579" s="12"/>
      <c r="BA4579" s="12"/>
      <c r="BB4579" s="12"/>
      <c r="BC4579" s="12"/>
      <c r="BD4579" s="12"/>
      <c r="BE4579" s="12"/>
      <c r="BF4579" s="12"/>
      <c r="BG4579" s="12"/>
      <c r="BH4579" s="12"/>
      <c r="BI4579" s="12"/>
      <c r="BJ4579" s="13"/>
      <c r="BK4579" s="13"/>
      <c r="BL4579" s="13"/>
      <c r="BM4579" s="13"/>
      <c r="BN4579" s="13"/>
    </row>
    <row r="4580" spans="1:66" x14ac:dyDescent="0.25">
      <c r="A4580" s="10"/>
      <c r="B4580" s="10"/>
      <c r="C4580" s="10"/>
      <c r="D4580" s="10"/>
      <c r="E4580" s="10"/>
      <c r="F4580" s="10"/>
      <c r="G4580" s="10"/>
      <c r="H4580" s="10"/>
      <c r="I4580" s="10"/>
      <c r="J4580" s="10"/>
      <c r="K4580" s="11"/>
      <c r="L4580" s="11"/>
      <c r="M4580" s="12"/>
      <c r="N4580" s="12"/>
      <c r="O4580" s="12"/>
      <c r="P4580" s="12"/>
      <c r="Q4580" s="12"/>
      <c r="R4580" s="12"/>
      <c r="S4580" s="12"/>
      <c r="T4580" s="12"/>
      <c r="U4580" s="12"/>
      <c r="V4580" s="12"/>
      <c r="W4580" s="12"/>
      <c r="X4580" s="12"/>
      <c r="Y4580" s="12"/>
      <c r="Z4580" s="12"/>
      <c r="AA4580" s="12"/>
      <c r="AB4580" s="12"/>
      <c r="AC4580" s="12"/>
      <c r="AD4580" s="12"/>
      <c r="AE4580" s="12"/>
      <c r="AF4580" s="12"/>
      <c r="AG4580" s="12"/>
      <c r="AH4580" s="12"/>
      <c r="AI4580" s="12"/>
      <c r="AJ4580" s="12"/>
      <c r="AK4580" s="12"/>
      <c r="AL4580" s="12"/>
      <c r="AM4580" s="12"/>
      <c r="AN4580" s="12"/>
      <c r="AO4580" s="12"/>
      <c r="AP4580" s="12"/>
      <c r="AQ4580" s="12"/>
      <c r="AR4580" s="12"/>
      <c r="AS4580" s="12"/>
      <c r="AT4580" s="12"/>
      <c r="AU4580" s="12"/>
      <c r="AV4580" s="12"/>
      <c r="AW4580" s="12"/>
      <c r="AX4580" s="12"/>
      <c r="AY4580" s="12"/>
      <c r="AZ4580" s="12"/>
      <c r="BA4580" s="12"/>
      <c r="BB4580" s="12"/>
      <c r="BC4580" s="12"/>
      <c r="BD4580" s="12"/>
      <c r="BE4580" s="12"/>
      <c r="BF4580" s="12"/>
      <c r="BG4580" s="12"/>
      <c r="BH4580" s="12"/>
      <c r="BI4580" s="12"/>
      <c r="BJ4580" s="13"/>
      <c r="BK4580" s="13"/>
      <c r="BL4580" s="13"/>
      <c r="BM4580" s="13"/>
      <c r="BN4580" s="13"/>
    </row>
    <row r="4581" spans="1:66" s="14" customFormat="1" x14ac:dyDescent="0.25">
      <c r="A4581" s="10"/>
      <c r="B4581" s="10"/>
      <c r="C4581" s="10"/>
      <c r="D4581" s="10"/>
      <c r="E4581" s="10"/>
      <c r="F4581" s="10"/>
      <c r="G4581" s="10"/>
      <c r="H4581" s="10"/>
      <c r="I4581" s="10"/>
      <c r="J4581" s="10"/>
      <c r="K4581" s="11"/>
      <c r="L4581" s="11"/>
      <c r="M4581" s="12"/>
      <c r="N4581" s="12"/>
      <c r="O4581" s="12"/>
      <c r="P4581" s="12"/>
      <c r="Q4581" s="12"/>
      <c r="R4581" s="12"/>
      <c r="S4581" s="12"/>
      <c r="T4581" s="12"/>
      <c r="U4581" s="12"/>
      <c r="V4581" s="12"/>
      <c r="W4581" s="12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2"/>
      <c r="AS4581" s="12"/>
      <c r="AT4581" s="12"/>
      <c r="AU4581" s="12"/>
      <c r="AV4581" s="12"/>
      <c r="AW4581" s="12"/>
      <c r="AX4581" s="12"/>
      <c r="AY4581" s="12"/>
      <c r="AZ4581" s="12"/>
      <c r="BA4581" s="12"/>
      <c r="BB4581" s="12"/>
      <c r="BC4581" s="12"/>
      <c r="BD4581" s="12"/>
      <c r="BE4581" s="12"/>
      <c r="BF4581" s="12"/>
      <c r="BG4581" s="12"/>
      <c r="BH4581" s="12"/>
      <c r="BI4581" s="12"/>
      <c r="BJ4581" s="13"/>
      <c r="BK4581" s="13"/>
      <c r="BL4581" s="13"/>
      <c r="BM4581" s="13"/>
      <c r="BN4581" s="13"/>
    </row>
    <row r="4582" spans="1:66" x14ac:dyDescent="0.25">
      <c r="A4582" s="10"/>
      <c r="B4582" s="10"/>
      <c r="C4582" s="10"/>
      <c r="D4582" s="10"/>
      <c r="E4582" s="10"/>
      <c r="F4582" s="10"/>
      <c r="G4582" s="10"/>
      <c r="H4582" s="10"/>
      <c r="I4582" s="10"/>
      <c r="J4582" s="10"/>
      <c r="K4582" s="11"/>
      <c r="L4582" s="11"/>
      <c r="M4582" s="12"/>
      <c r="N4582" s="12"/>
      <c r="O4582" s="12"/>
      <c r="P4582" s="12"/>
      <c r="Q4582" s="12"/>
      <c r="R4582" s="12"/>
      <c r="S4582" s="12"/>
      <c r="T4582" s="12"/>
      <c r="U4582" s="12"/>
      <c r="V4582" s="12"/>
      <c r="W4582" s="12"/>
      <c r="X4582" s="12"/>
      <c r="Y4582" s="12"/>
      <c r="Z4582" s="12"/>
      <c r="AA4582" s="12"/>
      <c r="AB4582" s="12"/>
      <c r="AC4582" s="12"/>
      <c r="AD4582" s="12"/>
      <c r="AE4582" s="12"/>
      <c r="AF4582" s="12"/>
      <c r="AG4582" s="12"/>
      <c r="AH4582" s="12"/>
      <c r="AI4582" s="12"/>
      <c r="AJ4582" s="12"/>
      <c r="AK4582" s="12"/>
      <c r="AL4582" s="12"/>
      <c r="AM4582" s="12"/>
      <c r="AN4582" s="12"/>
      <c r="AO4582" s="12"/>
      <c r="AP4582" s="12"/>
      <c r="AQ4582" s="12"/>
      <c r="AR4582" s="12"/>
      <c r="AS4582" s="12"/>
      <c r="AT4582" s="12"/>
      <c r="AU4582" s="12"/>
      <c r="AV4582" s="12"/>
      <c r="AW4582" s="12"/>
      <c r="AX4582" s="12"/>
      <c r="AY4582" s="12"/>
      <c r="AZ4582" s="12"/>
      <c r="BA4582" s="12"/>
      <c r="BB4582" s="12"/>
      <c r="BC4582" s="12"/>
      <c r="BD4582" s="12"/>
      <c r="BE4582" s="12"/>
      <c r="BF4582" s="12"/>
      <c r="BG4582" s="12"/>
      <c r="BH4582" s="12"/>
      <c r="BI4582" s="12"/>
      <c r="BJ4582" s="13"/>
      <c r="BK4582" s="13"/>
      <c r="BL4582" s="13"/>
      <c r="BM4582" s="13"/>
      <c r="BN4582" s="13"/>
    </row>
    <row r="4583" spans="1:66" x14ac:dyDescent="0.25">
      <c r="A4583" s="10"/>
      <c r="B4583" s="10"/>
      <c r="C4583" s="10"/>
      <c r="D4583" s="10"/>
      <c r="E4583" s="10"/>
      <c r="F4583" s="10"/>
      <c r="G4583" s="10"/>
      <c r="H4583" s="10"/>
      <c r="I4583" s="10"/>
      <c r="J4583" s="10"/>
      <c r="K4583" s="11"/>
      <c r="L4583" s="11"/>
      <c r="M4583" s="12"/>
      <c r="N4583" s="12"/>
      <c r="O4583" s="12"/>
      <c r="P4583" s="12"/>
      <c r="Q4583" s="12"/>
      <c r="R4583" s="12"/>
      <c r="S4583" s="12"/>
      <c r="T4583" s="12"/>
      <c r="U4583" s="12"/>
      <c r="V4583" s="12"/>
      <c r="W4583" s="12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2"/>
      <c r="AS4583" s="12"/>
      <c r="AT4583" s="12"/>
      <c r="AU4583" s="12"/>
      <c r="AV4583" s="12"/>
      <c r="AW4583" s="12"/>
      <c r="AX4583" s="12"/>
      <c r="AY4583" s="12"/>
      <c r="AZ4583" s="12"/>
      <c r="BA4583" s="12"/>
      <c r="BB4583" s="12"/>
      <c r="BC4583" s="12"/>
      <c r="BD4583" s="12"/>
      <c r="BE4583" s="12"/>
      <c r="BF4583" s="12"/>
      <c r="BG4583" s="12"/>
      <c r="BH4583" s="12"/>
      <c r="BI4583" s="12"/>
      <c r="BJ4583" s="13"/>
      <c r="BK4583" s="13"/>
      <c r="BL4583" s="13"/>
      <c r="BM4583" s="13"/>
      <c r="BN4583" s="13"/>
    </row>
    <row r="4584" spans="1:66" x14ac:dyDescent="0.25">
      <c r="A4584" s="10"/>
      <c r="B4584" s="10"/>
      <c r="C4584" s="10"/>
      <c r="D4584" s="10"/>
      <c r="E4584" s="10"/>
      <c r="F4584" s="10"/>
      <c r="G4584" s="10"/>
      <c r="H4584" s="10"/>
      <c r="I4584" s="10"/>
      <c r="J4584" s="10"/>
      <c r="K4584" s="11"/>
      <c r="L4584" s="11"/>
      <c r="M4584" s="12"/>
      <c r="N4584" s="12"/>
      <c r="O4584" s="12"/>
      <c r="P4584" s="12"/>
      <c r="Q4584" s="12"/>
      <c r="R4584" s="12"/>
      <c r="S4584" s="12"/>
      <c r="T4584" s="12"/>
      <c r="U4584" s="12"/>
      <c r="V4584" s="12"/>
      <c r="W4584" s="12"/>
      <c r="X4584" s="12"/>
      <c r="Y4584" s="12"/>
      <c r="Z4584" s="12"/>
      <c r="AA4584" s="12"/>
      <c r="AB4584" s="12"/>
      <c r="AC4584" s="12"/>
      <c r="AD4584" s="12"/>
      <c r="AE4584" s="12"/>
      <c r="AF4584" s="12"/>
      <c r="AG4584" s="12"/>
      <c r="AH4584" s="12"/>
      <c r="AI4584" s="12"/>
      <c r="AJ4584" s="12"/>
      <c r="AK4584" s="12"/>
      <c r="AL4584" s="12"/>
      <c r="AM4584" s="12"/>
      <c r="AN4584" s="12"/>
      <c r="AO4584" s="12"/>
      <c r="AP4584" s="12"/>
      <c r="AQ4584" s="12"/>
      <c r="AR4584" s="12"/>
      <c r="AS4584" s="12"/>
      <c r="AT4584" s="12"/>
      <c r="AU4584" s="12"/>
      <c r="AV4584" s="12"/>
      <c r="AW4584" s="12"/>
      <c r="AX4584" s="12"/>
      <c r="AY4584" s="12"/>
      <c r="AZ4584" s="12"/>
      <c r="BA4584" s="12"/>
      <c r="BB4584" s="12"/>
      <c r="BC4584" s="12"/>
      <c r="BD4584" s="12"/>
      <c r="BE4584" s="12"/>
      <c r="BF4584" s="12"/>
      <c r="BG4584" s="12"/>
      <c r="BH4584" s="12"/>
      <c r="BI4584" s="12"/>
      <c r="BJ4584" s="13"/>
      <c r="BK4584" s="13"/>
      <c r="BL4584" s="13"/>
      <c r="BM4584" s="13"/>
      <c r="BN4584" s="13"/>
    </row>
    <row r="4585" spans="1:66" x14ac:dyDescent="0.25">
      <c r="A4585" s="10"/>
      <c r="B4585" s="10"/>
      <c r="C4585" s="10"/>
      <c r="D4585" s="10"/>
      <c r="E4585" s="10"/>
      <c r="F4585" s="10"/>
      <c r="G4585" s="10"/>
      <c r="H4585" s="10"/>
      <c r="I4585" s="10"/>
      <c r="J4585" s="10"/>
      <c r="K4585" s="11"/>
      <c r="L4585" s="11"/>
      <c r="M4585" s="12"/>
      <c r="N4585" s="12"/>
      <c r="O4585" s="12"/>
      <c r="P4585" s="12"/>
      <c r="Q4585" s="12"/>
      <c r="R4585" s="12"/>
      <c r="S4585" s="12"/>
      <c r="T4585" s="12"/>
      <c r="U4585" s="12"/>
      <c r="V4585" s="12"/>
      <c r="W4585" s="12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2"/>
      <c r="AS4585" s="12"/>
      <c r="AT4585" s="12"/>
      <c r="AU4585" s="12"/>
      <c r="AV4585" s="12"/>
      <c r="AW4585" s="12"/>
      <c r="AX4585" s="12"/>
      <c r="AY4585" s="12"/>
      <c r="AZ4585" s="12"/>
      <c r="BA4585" s="12"/>
      <c r="BB4585" s="12"/>
      <c r="BC4585" s="12"/>
      <c r="BD4585" s="12"/>
      <c r="BE4585" s="12"/>
      <c r="BF4585" s="12"/>
      <c r="BG4585" s="12"/>
      <c r="BH4585" s="12"/>
      <c r="BI4585" s="12"/>
      <c r="BJ4585" s="13"/>
      <c r="BK4585" s="13"/>
      <c r="BL4585" s="13"/>
      <c r="BM4585" s="13"/>
      <c r="BN4585" s="13"/>
    </row>
    <row r="4586" spans="1:66" x14ac:dyDescent="0.25">
      <c r="A4586" s="10"/>
      <c r="B4586" s="10"/>
      <c r="C4586" s="10"/>
      <c r="D4586" s="10"/>
      <c r="E4586" s="10"/>
      <c r="F4586" s="10"/>
      <c r="G4586" s="10"/>
      <c r="H4586" s="10"/>
      <c r="I4586" s="10"/>
      <c r="J4586" s="10"/>
      <c r="K4586" s="11"/>
      <c r="L4586" s="11"/>
      <c r="M4586" s="12"/>
      <c r="N4586" s="12"/>
      <c r="O4586" s="12"/>
      <c r="P4586" s="12"/>
      <c r="Q4586" s="12"/>
      <c r="R4586" s="12"/>
      <c r="S4586" s="12"/>
      <c r="T4586" s="12"/>
      <c r="U4586" s="12"/>
      <c r="V4586" s="12"/>
      <c r="W4586" s="12"/>
      <c r="X4586" s="12"/>
      <c r="Y4586" s="12"/>
      <c r="Z4586" s="12"/>
      <c r="AA4586" s="12"/>
      <c r="AB4586" s="12"/>
      <c r="AC4586" s="12"/>
      <c r="AD4586" s="12"/>
      <c r="AE4586" s="12"/>
      <c r="AF4586" s="12"/>
      <c r="AG4586" s="12"/>
      <c r="AH4586" s="12"/>
      <c r="AI4586" s="12"/>
      <c r="AJ4586" s="12"/>
      <c r="AK4586" s="12"/>
      <c r="AL4586" s="12"/>
      <c r="AM4586" s="12"/>
      <c r="AN4586" s="12"/>
      <c r="AO4586" s="12"/>
      <c r="AP4586" s="12"/>
      <c r="AQ4586" s="12"/>
      <c r="AR4586" s="12"/>
      <c r="AS4586" s="12"/>
      <c r="AT4586" s="12"/>
      <c r="AU4586" s="12"/>
      <c r="AV4586" s="12"/>
      <c r="AW4586" s="12"/>
      <c r="AX4586" s="12"/>
      <c r="AY4586" s="12"/>
      <c r="AZ4586" s="12"/>
      <c r="BA4586" s="12"/>
      <c r="BB4586" s="12"/>
      <c r="BC4586" s="12"/>
      <c r="BD4586" s="12"/>
      <c r="BE4586" s="12"/>
      <c r="BF4586" s="12"/>
      <c r="BG4586" s="12"/>
      <c r="BH4586" s="12"/>
      <c r="BI4586" s="12"/>
      <c r="BJ4586" s="13"/>
      <c r="BK4586" s="13"/>
      <c r="BL4586" s="13"/>
      <c r="BM4586" s="13"/>
      <c r="BN4586" s="13"/>
    </row>
    <row r="4587" spans="1:66" x14ac:dyDescent="0.25">
      <c r="A4587" s="10"/>
      <c r="B4587" s="10"/>
      <c r="C4587" s="10"/>
      <c r="D4587" s="10"/>
      <c r="E4587" s="10"/>
      <c r="F4587" s="10"/>
      <c r="G4587" s="10"/>
      <c r="H4587" s="10"/>
      <c r="I4587" s="10"/>
      <c r="J4587" s="10"/>
      <c r="K4587" s="11"/>
      <c r="L4587" s="11"/>
      <c r="M4587" s="12"/>
      <c r="N4587" s="12"/>
      <c r="O4587" s="12"/>
      <c r="P4587" s="12"/>
      <c r="Q4587" s="12"/>
      <c r="R4587" s="12"/>
      <c r="S4587" s="12"/>
      <c r="T4587" s="12"/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2"/>
      <c r="AS4587" s="12"/>
      <c r="AT4587" s="12"/>
      <c r="AU4587" s="12"/>
      <c r="AV4587" s="12"/>
      <c r="AW4587" s="12"/>
      <c r="AX4587" s="12"/>
      <c r="AY4587" s="12"/>
      <c r="AZ4587" s="12"/>
      <c r="BA4587" s="12"/>
      <c r="BB4587" s="12"/>
      <c r="BC4587" s="12"/>
      <c r="BD4587" s="12"/>
      <c r="BE4587" s="12"/>
      <c r="BF4587" s="12"/>
      <c r="BG4587" s="12"/>
      <c r="BH4587" s="12"/>
      <c r="BI4587" s="12"/>
      <c r="BJ4587" s="13"/>
      <c r="BK4587" s="13"/>
      <c r="BL4587" s="13"/>
      <c r="BM4587" s="13"/>
      <c r="BN4587" s="13"/>
    </row>
    <row r="4588" spans="1:66" x14ac:dyDescent="0.25">
      <c r="A4588" s="10"/>
      <c r="B4588" s="10"/>
      <c r="C4588" s="10"/>
      <c r="D4588" s="10"/>
      <c r="E4588" s="10"/>
      <c r="F4588" s="10"/>
      <c r="G4588" s="10"/>
      <c r="H4588" s="10"/>
      <c r="I4588" s="10"/>
      <c r="J4588" s="10"/>
      <c r="K4588" s="11"/>
      <c r="L4588" s="11"/>
      <c r="M4588" s="12"/>
      <c r="N4588" s="12"/>
      <c r="O4588" s="12"/>
      <c r="P4588" s="12"/>
      <c r="Q4588" s="12"/>
      <c r="R4588" s="12"/>
      <c r="S4588" s="12"/>
      <c r="T4588" s="12"/>
      <c r="U4588" s="12"/>
      <c r="V4588" s="12"/>
      <c r="W4588" s="12"/>
      <c r="X4588" s="12"/>
      <c r="Y4588" s="12"/>
      <c r="Z4588" s="12"/>
      <c r="AA4588" s="12"/>
      <c r="AB4588" s="12"/>
      <c r="AC4588" s="12"/>
      <c r="AD4588" s="12"/>
      <c r="AE4588" s="12"/>
      <c r="AF4588" s="12"/>
      <c r="AG4588" s="12"/>
      <c r="AH4588" s="12"/>
      <c r="AI4588" s="12"/>
      <c r="AJ4588" s="12"/>
      <c r="AK4588" s="12"/>
      <c r="AL4588" s="12"/>
      <c r="AM4588" s="12"/>
      <c r="AN4588" s="12"/>
      <c r="AO4588" s="12"/>
      <c r="AP4588" s="12"/>
      <c r="AQ4588" s="12"/>
      <c r="AR4588" s="12"/>
      <c r="AS4588" s="12"/>
      <c r="AT4588" s="12"/>
      <c r="AU4588" s="12"/>
      <c r="AV4588" s="12"/>
      <c r="AW4588" s="12"/>
      <c r="AX4588" s="12"/>
      <c r="AY4588" s="12"/>
      <c r="AZ4588" s="12"/>
      <c r="BA4588" s="12"/>
      <c r="BB4588" s="12"/>
      <c r="BC4588" s="12"/>
      <c r="BD4588" s="12"/>
      <c r="BE4588" s="12"/>
      <c r="BF4588" s="12"/>
      <c r="BG4588" s="12"/>
      <c r="BH4588" s="12"/>
      <c r="BI4588" s="12"/>
      <c r="BJ4588" s="13"/>
      <c r="BK4588" s="13"/>
      <c r="BL4588" s="13"/>
      <c r="BM4588" s="13"/>
      <c r="BN4588" s="13"/>
    </row>
    <row r="4589" spans="1:66" x14ac:dyDescent="0.25">
      <c r="A4589" s="10"/>
      <c r="B4589" s="10"/>
      <c r="C4589" s="10"/>
      <c r="D4589" s="10"/>
      <c r="E4589" s="10"/>
      <c r="F4589" s="10"/>
      <c r="G4589" s="10"/>
      <c r="H4589" s="10"/>
      <c r="I4589" s="10"/>
      <c r="J4589" s="10"/>
      <c r="K4589" s="11"/>
      <c r="L4589" s="11"/>
      <c r="M4589" s="12"/>
      <c r="N4589" s="12"/>
      <c r="O4589" s="12"/>
      <c r="P4589" s="12"/>
      <c r="Q4589" s="12"/>
      <c r="R4589" s="12"/>
      <c r="S4589" s="12"/>
      <c r="T4589" s="12"/>
      <c r="U4589" s="12"/>
      <c r="V4589" s="12"/>
      <c r="W4589" s="12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2"/>
      <c r="AS4589" s="12"/>
      <c r="AT4589" s="12"/>
      <c r="AU4589" s="12"/>
      <c r="AV4589" s="12"/>
      <c r="AW4589" s="12"/>
      <c r="AX4589" s="12"/>
      <c r="AY4589" s="12"/>
      <c r="AZ4589" s="12"/>
      <c r="BA4589" s="12"/>
      <c r="BB4589" s="12"/>
      <c r="BC4589" s="12"/>
      <c r="BD4589" s="12"/>
      <c r="BE4589" s="12"/>
      <c r="BF4589" s="12"/>
      <c r="BG4589" s="12"/>
      <c r="BH4589" s="12"/>
      <c r="BI4589" s="12"/>
      <c r="BJ4589" s="13"/>
      <c r="BK4589" s="13"/>
      <c r="BL4589" s="13"/>
      <c r="BM4589" s="13"/>
      <c r="BN4589" s="13"/>
    </row>
    <row r="4590" spans="1:66" x14ac:dyDescent="0.25">
      <c r="A4590" s="10"/>
      <c r="B4590" s="10"/>
      <c r="C4590" s="10"/>
      <c r="D4590" s="10"/>
      <c r="E4590" s="10"/>
      <c r="F4590" s="10"/>
      <c r="G4590" s="10"/>
      <c r="H4590" s="10"/>
      <c r="I4590" s="10"/>
      <c r="J4590" s="10"/>
      <c r="K4590" s="11"/>
      <c r="L4590" s="11"/>
      <c r="M4590" s="12"/>
      <c r="N4590" s="12"/>
      <c r="O4590" s="12"/>
      <c r="P4590" s="12"/>
      <c r="Q4590" s="12"/>
      <c r="R4590" s="12"/>
      <c r="S4590" s="12"/>
      <c r="T4590" s="12"/>
      <c r="U4590" s="12"/>
      <c r="V4590" s="12"/>
      <c r="W4590" s="12"/>
      <c r="X4590" s="12"/>
      <c r="Y4590" s="12"/>
      <c r="Z4590" s="12"/>
      <c r="AA4590" s="12"/>
      <c r="AB4590" s="12"/>
      <c r="AC4590" s="12"/>
      <c r="AD4590" s="12"/>
      <c r="AE4590" s="12"/>
      <c r="AF4590" s="12"/>
      <c r="AG4590" s="12"/>
      <c r="AH4590" s="12"/>
      <c r="AI4590" s="12"/>
      <c r="AJ4590" s="12"/>
      <c r="AK4590" s="12"/>
      <c r="AL4590" s="12"/>
      <c r="AM4590" s="12"/>
      <c r="AN4590" s="12"/>
      <c r="AO4590" s="12"/>
      <c r="AP4590" s="12"/>
      <c r="AQ4590" s="12"/>
      <c r="AR4590" s="12"/>
      <c r="AS4590" s="12"/>
      <c r="AT4590" s="12"/>
      <c r="AU4590" s="12"/>
      <c r="AV4590" s="12"/>
      <c r="AW4590" s="12"/>
      <c r="AX4590" s="12"/>
      <c r="AY4590" s="12"/>
      <c r="AZ4590" s="12"/>
      <c r="BA4590" s="12"/>
      <c r="BB4590" s="12"/>
      <c r="BC4590" s="12"/>
      <c r="BD4590" s="12"/>
      <c r="BE4590" s="12"/>
      <c r="BF4590" s="12"/>
      <c r="BG4590" s="12"/>
      <c r="BH4590" s="12"/>
      <c r="BI4590" s="12"/>
      <c r="BJ4590" s="13"/>
      <c r="BK4590" s="13"/>
      <c r="BL4590" s="13"/>
      <c r="BM4590" s="13"/>
      <c r="BN4590" s="13"/>
    </row>
    <row r="4591" spans="1:66" x14ac:dyDescent="0.25">
      <c r="A4591" s="10"/>
      <c r="B4591" s="10"/>
      <c r="C4591" s="10"/>
      <c r="D4591" s="10"/>
      <c r="E4591" s="10"/>
      <c r="F4591" s="10"/>
      <c r="G4591" s="10"/>
      <c r="H4591" s="10"/>
      <c r="I4591" s="10"/>
      <c r="J4591" s="10"/>
      <c r="K4591" s="11"/>
      <c r="L4591" s="11"/>
      <c r="M4591" s="12"/>
      <c r="N4591" s="12"/>
      <c r="O4591" s="12"/>
      <c r="P4591" s="12"/>
      <c r="Q4591" s="12"/>
      <c r="R4591" s="12"/>
      <c r="S4591" s="12"/>
      <c r="T4591" s="12"/>
      <c r="U4591" s="12"/>
      <c r="V4591" s="12"/>
      <c r="W4591" s="12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2"/>
      <c r="AS4591" s="12"/>
      <c r="AT4591" s="12"/>
      <c r="AU4591" s="12"/>
      <c r="AV4591" s="12"/>
      <c r="AW4591" s="12"/>
      <c r="AX4591" s="12"/>
      <c r="AY4591" s="12"/>
      <c r="AZ4591" s="12"/>
      <c r="BA4591" s="12"/>
      <c r="BB4591" s="12"/>
      <c r="BC4591" s="12"/>
      <c r="BD4591" s="12"/>
      <c r="BE4591" s="12"/>
      <c r="BF4591" s="12"/>
      <c r="BG4591" s="12"/>
      <c r="BH4591" s="12"/>
      <c r="BI4591" s="12"/>
      <c r="BJ4591" s="13"/>
      <c r="BK4591" s="13"/>
      <c r="BL4591" s="13"/>
      <c r="BM4591" s="13"/>
      <c r="BN4591" s="13"/>
    </row>
    <row r="4592" spans="1:66" x14ac:dyDescent="0.25">
      <c r="A4592" s="10"/>
      <c r="B4592" s="10"/>
      <c r="C4592" s="10"/>
      <c r="D4592" s="10"/>
      <c r="E4592" s="10"/>
      <c r="F4592" s="10"/>
      <c r="G4592" s="10"/>
      <c r="H4592" s="10"/>
      <c r="I4592" s="10"/>
      <c r="J4592" s="10"/>
      <c r="K4592" s="11"/>
      <c r="L4592" s="11"/>
      <c r="M4592" s="12"/>
      <c r="N4592" s="12"/>
      <c r="O4592" s="12"/>
      <c r="P4592" s="12"/>
      <c r="Q4592" s="12"/>
      <c r="R4592" s="12"/>
      <c r="S4592" s="12"/>
      <c r="T4592" s="12"/>
      <c r="U4592" s="12"/>
      <c r="V4592" s="12"/>
      <c r="W4592" s="12"/>
      <c r="X4592" s="12"/>
      <c r="Y4592" s="12"/>
      <c r="Z4592" s="12"/>
      <c r="AA4592" s="12"/>
      <c r="AB4592" s="12"/>
      <c r="AC4592" s="12"/>
      <c r="AD4592" s="12"/>
      <c r="AE4592" s="12"/>
      <c r="AF4592" s="12"/>
      <c r="AG4592" s="12"/>
      <c r="AH4592" s="12"/>
      <c r="AI4592" s="12"/>
      <c r="AJ4592" s="12"/>
      <c r="AK4592" s="12"/>
      <c r="AL4592" s="12"/>
      <c r="AM4592" s="12"/>
      <c r="AN4592" s="12"/>
      <c r="AO4592" s="12"/>
      <c r="AP4592" s="12"/>
      <c r="AQ4592" s="12"/>
      <c r="AR4592" s="12"/>
      <c r="AS4592" s="12"/>
      <c r="AT4592" s="12"/>
      <c r="AU4592" s="12"/>
      <c r="AV4592" s="12"/>
      <c r="AW4592" s="12"/>
      <c r="AX4592" s="12"/>
      <c r="AY4592" s="12"/>
      <c r="AZ4592" s="12"/>
      <c r="BA4592" s="12"/>
      <c r="BB4592" s="12"/>
      <c r="BC4592" s="12"/>
      <c r="BD4592" s="12"/>
      <c r="BE4592" s="12"/>
      <c r="BF4592" s="12"/>
      <c r="BG4592" s="12"/>
      <c r="BH4592" s="12"/>
      <c r="BI4592" s="12"/>
      <c r="BJ4592" s="13"/>
      <c r="BK4592" s="13"/>
      <c r="BL4592" s="13"/>
      <c r="BM4592" s="13"/>
      <c r="BN4592" s="13"/>
    </row>
    <row r="4593" spans="1:66" x14ac:dyDescent="0.25">
      <c r="A4593" s="10"/>
      <c r="B4593" s="10"/>
      <c r="C4593" s="10"/>
      <c r="D4593" s="10"/>
      <c r="E4593" s="10"/>
      <c r="F4593" s="10"/>
      <c r="G4593" s="10"/>
      <c r="H4593" s="10"/>
      <c r="I4593" s="10"/>
      <c r="J4593" s="10"/>
      <c r="K4593" s="11"/>
      <c r="L4593" s="11"/>
      <c r="M4593" s="12"/>
      <c r="N4593" s="12"/>
      <c r="O4593" s="12"/>
      <c r="P4593" s="12"/>
      <c r="Q4593" s="12"/>
      <c r="R4593" s="12"/>
      <c r="S4593" s="12"/>
      <c r="T4593" s="12"/>
      <c r="U4593" s="12"/>
      <c r="V4593" s="12"/>
      <c r="W4593" s="12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2"/>
      <c r="AS4593" s="12"/>
      <c r="AT4593" s="12"/>
      <c r="AU4593" s="12"/>
      <c r="AV4593" s="12"/>
      <c r="AW4593" s="12"/>
      <c r="AX4593" s="12"/>
      <c r="AY4593" s="12"/>
      <c r="AZ4593" s="12"/>
      <c r="BA4593" s="12"/>
      <c r="BB4593" s="12"/>
      <c r="BC4593" s="12"/>
      <c r="BD4593" s="12"/>
      <c r="BE4593" s="12"/>
      <c r="BF4593" s="12"/>
      <c r="BG4593" s="12"/>
      <c r="BH4593" s="12"/>
      <c r="BI4593" s="12"/>
      <c r="BJ4593" s="13"/>
      <c r="BK4593" s="13"/>
      <c r="BL4593" s="13"/>
      <c r="BM4593" s="13"/>
      <c r="BN4593" s="13"/>
    </row>
    <row r="4594" spans="1:66" x14ac:dyDescent="0.25">
      <c r="A4594" s="10"/>
      <c r="B4594" s="10"/>
      <c r="C4594" s="10"/>
      <c r="D4594" s="10"/>
      <c r="E4594" s="10"/>
      <c r="F4594" s="10"/>
      <c r="G4594" s="10"/>
      <c r="H4594" s="10"/>
      <c r="I4594" s="10"/>
      <c r="J4594" s="10"/>
      <c r="K4594" s="11"/>
      <c r="L4594" s="11"/>
      <c r="M4594" s="12"/>
      <c r="N4594" s="12"/>
      <c r="O4594" s="12"/>
      <c r="P4594" s="12"/>
      <c r="Q4594" s="12"/>
      <c r="R4594" s="12"/>
      <c r="S4594" s="12"/>
      <c r="T4594" s="12"/>
      <c r="U4594" s="12"/>
      <c r="V4594" s="12"/>
      <c r="W4594" s="12"/>
      <c r="X4594" s="12"/>
      <c r="Y4594" s="12"/>
      <c r="Z4594" s="12"/>
      <c r="AA4594" s="12"/>
      <c r="AB4594" s="12"/>
      <c r="AC4594" s="12"/>
      <c r="AD4594" s="12"/>
      <c r="AE4594" s="12"/>
      <c r="AF4594" s="12"/>
      <c r="AG4594" s="12"/>
      <c r="AH4594" s="12"/>
      <c r="AI4594" s="12"/>
      <c r="AJ4594" s="12"/>
      <c r="AK4594" s="12"/>
      <c r="AL4594" s="12"/>
      <c r="AM4594" s="12"/>
      <c r="AN4594" s="12"/>
      <c r="AO4594" s="12"/>
      <c r="AP4594" s="12"/>
      <c r="AQ4594" s="12"/>
      <c r="AR4594" s="12"/>
      <c r="AS4594" s="12"/>
      <c r="AT4594" s="12"/>
      <c r="AU4594" s="12"/>
      <c r="AV4594" s="12"/>
      <c r="AW4594" s="12"/>
      <c r="AX4594" s="12"/>
      <c r="AY4594" s="12"/>
      <c r="AZ4594" s="12"/>
      <c r="BA4594" s="12"/>
      <c r="BB4594" s="12"/>
      <c r="BC4594" s="12"/>
      <c r="BD4594" s="12"/>
      <c r="BE4594" s="12"/>
      <c r="BF4594" s="12"/>
      <c r="BG4594" s="12"/>
      <c r="BH4594" s="12"/>
      <c r="BI4594" s="12"/>
      <c r="BJ4594" s="13"/>
      <c r="BK4594" s="13"/>
      <c r="BL4594" s="13"/>
      <c r="BM4594" s="13"/>
      <c r="BN4594" s="13"/>
    </row>
    <row r="4595" spans="1:66" x14ac:dyDescent="0.25">
      <c r="A4595" s="10"/>
      <c r="B4595" s="10"/>
      <c r="C4595" s="10"/>
      <c r="D4595" s="10"/>
      <c r="E4595" s="10"/>
      <c r="F4595" s="10"/>
      <c r="G4595" s="10"/>
      <c r="H4595" s="10"/>
      <c r="I4595" s="10"/>
      <c r="J4595" s="10"/>
      <c r="K4595" s="11"/>
      <c r="L4595" s="11"/>
      <c r="M4595" s="12"/>
      <c r="N4595" s="12"/>
      <c r="O4595" s="12"/>
      <c r="P4595" s="12"/>
      <c r="Q4595" s="12"/>
      <c r="R4595" s="12"/>
      <c r="S4595" s="12"/>
      <c r="T4595" s="12"/>
      <c r="U4595" s="12"/>
      <c r="V4595" s="12"/>
      <c r="W4595" s="12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2"/>
      <c r="AS4595" s="12"/>
      <c r="AT4595" s="12"/>
      <c r="AU4595" s="12"/>
      <c r="AV4595" s="12"/>
      <c r="AW4595" s="12"/>
      <c r="AX4595" s="12"/>
      <c r="AY4595" s="12"/>
      <c r="AZ4595" s="12"/>
      <c r="BA4595" s="12"/>
      <c r="BB4595" s="12"/>
      <c r="BC4595" s="12"/>
      <c r="BD4595" s="12"/>
      <c r="BE4595" s="12"/>
      <c r="BF4595" s="12"/>
      <c r="BG4595" s="12"/>
      <c r="BH4595" s="12"/>
      <c r="BI4595" s="12"/>
      <c r="BJ4595" s="13"/>
      <c r="BK4595" s="13"/>
      <c r="BL4595" s="13"/>
      <c r="BM4595" s="13"/>
      <c r="BN4595" s="13"/>
    </row>
    <row r="4596" spans="1:66" x14ac:dyDescent="0.25">
      <c r="A4596" s="10"/>
      <c r="B4596" s="10"/>
      <c r="C4596" s="10"/>
      <c r="D4596" s="10"/>
      <c r="E4596" s="10"/>
      <c r="F4596" s="10"/>
      <c r="G4596" s="10"/>
      <c r="H4596" s="10"/>
      <c r="I4596" s="10"/>
      <c r="J4596" s="10"/>
      <c r="K4596" s="11"/>
      <c r="L4596" s="11"/>
      <c r="M4596" s="12"/>
      <c r="N4596" s="12"/>
      <c r="O4596" s="12"/>
      <c r="P4596" s="12"/>
      <c r="Q4596" s="12"/>
      <c r="R4596" s="12"/>
      <c r="S4596" s="12"/>
      <c r="T4596" s="12"/>
      <c r="U4596" s="12"/>
      <c r="V4596" s="12"/>
      <c r="W4596" s="12"/>
      <c r="X4596" s="12"/>
      <c r="Y4596" s="12"/>
      <c r="Z4596" s="12"/>
      <c r="AA4596" s="12"/>
      <c r="AB4596" s="12"/>
      <c r="AC4596" s="12"/>
      <c r="AD4596" s="12"/>
      <c r="AE4596" s="12"/>
      <c r="AF4596" s="12"/>
      <c r="AG4596" s="12"/>
      <c r="AH4596" s="12"/>
      <c r="AI4596" s="12"/>
      <c r="AJ4596" s="12"/>
      <c r="AK4596" s="12"/>
      <c r="AL4596" s="12"/>
      <c r="AM4596" s="12"/>
      <c r="AN4596" s="12"/>
      <c r="AO4596" s="12"/>
      <c r="AP4596" s="12"/>
      <c r="AQ4596" s="12"/>
      <c r="AR4596" s="12"/>
      <c r="AS4596" s="12"/>
      <c r="AT4596" s="12"/>
      <c r="AU4596" s="12"/>
      <c r="AV4596" s="12"/>
      <c r="AW4596" s="12"/>
      <c r="AX4596" s="12"/>
      <c r="AY4596" s="12"/>
      <c r="AZ4596" s="12"/>
      <c r="BA4596" s="12"/>
      <c r="BB4596" s="12"/>
      <c r="BC4596" s="12"/>
      <c r="BD4596" s="12"/>
      <c r="BE4596" s="12"/>
      <c r="BF4596" s="12"/>
      <c r="BG4596" s="12"/>
      <c r="BH4596" s="12"/>
      <c r="BI4596" s="12"/>
      <c r="BJ4596" s="13"/>
      <c r="BK4596" s="13"/>
      <c r="BL4596" s="13"/>
      <c r="BM4596" s="13"/>
      <c r="BN4596" s="13"/>
    </row>
    <row r="4597" spans="1:66" x14ac:dyDescent="0.25">
      <c r="A4597" s="10"/>
      <c r="B4597" s="10"/>
      <c r="C4597" s="10"/>
      <c r="D4597" s="10"/>
      <c r="E4597" s="10"/>
      <c r="F4597" s="10"/>
      <c r="G4597" s="10"/>
      <c r="H4597" s="10"/>
      <c r="I4597" s="10"/>
      <c r="J4597" s="10"/>
      <c r="K4597" s="11"/>
      <c r="L4597" s="11"/>
      <c r="M4597" s="12"/>
      <c r="N4597" s="12"/>
      <c r="O4597" s="12"/>
      <c r="P4597" s="12"/>
      <c r="Q4597" s="12"/>
      <c r="R4597" s="12"/>
      <c r="S4597" s="12"/>
      <c r="T4597" s="12"/>
      <c r="U4597" s="12"/>
      <c r="V4597" s="12"/>
      <c r="W4597" s="12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2"/>
      <c r="AS4597" s="12"/>
      <c r="AT4597" s="12"/>
      <c r="AU4597" s="12"/>
      <c r="AV4597" s="12"/>
      <c r="AW4597" s="12"/>
      <c r="AX4597" s="12"/>
      <c r="AY4597" s="12"/>
      <c r="AZ4597" s="12"/>
      <c r="BA4597" s="12"/>
      <c r="BB4597" s="12"/>
      <c r="BC4597" s="12"/>
      <c r="BD4597" s="12"/>
      <c r="BE4597" s="12"/>
      <c r="BF4597" s="12"/>
      <c r="BG4597" s="12"/>
      <c r="BH4597" s="12"/>
      <c r="BI4597" s="12"/>
      <c r="BJ4597" s="13"/>
      <c r="BK4597" s="13"/>
      <c r="BL4597" s="13"/>
      <c r="BM4597" s="13"/>
      <c r="BN4597" s="13"/>
    </row>
    <row r="4598" spans="1:66" x14ac:dyDescent="0.25">
      <c r="A4598" s="10"/>
      <c r="B4598" s="10"/>
      <c r="C4598" s="10"/>
      <c r="D4598" s="10"/>
      <c r="E4598" s="10"/>
      <c r="F4598" s="10"/>
      <c r="G4598" s="10"/>
      <c r="H4598" s="10"/>
      <c r="I4598" s="10"/>
      <c r="J4598" s="10"/>
      <c r="K4598" s="11"/>
      <c r="L4598" s="11"/>
      <c r="M4598" s="12"/>
      <c r="N4598" s="12"/>
      <c r="O4598" s="12"/>
      <c r="P4598" s="12"/>
      <c r="Q4598" s="12"/>
      <c r="R4598" s="12"/>
      <c r="S4598" s="12"/>
      <c r="T4598" s="12"/>
      <c r="U4598" s="12"/>
      <c r="V4598" s="12"/>
      <c r="W4598" s="12"/>
      <c r="X4598" s="12"/>
      <c r="Y4598" s="12"/>
      <c r="Z4598" s="12"/>
      <c r="AA4598" s="12"/>
      <c r="AB4598" s="12"/>
      <c r="AC4598" s="12"/>
      <c r="AD4598" s="12"/>
      <c r="AE4598" s="12"/>
      <c r="AF4598" s="12"/>
      <c r="AG4598" s="12"/>
      <c r="AH4598" s="12"/>
      <c r="AI4598" s="12"/>
      <c r="AJ4598" s="12"/>
      <c r="AK4598" s="12"/>
      <c r="AL4598" s="12"/>
      <c r="AM4598" s="12"/>
      <c r="AN4598" s="12"/>
      <c r="AO4598" s="12"/>
      <c r="AP4598" s="12"/>
      <c r="AQ4598" s="12"/>
      <c r="AR4598" s="12"/>
      <c r="AS4598" s="12"/>
      <c r="AT4598" s="12"/>
      <c r="AU4598" s="12"/>
      <c r="AV4598" s="12"/>
      <c r="AW4598" s="12"/>
      <c r="AX4598" s="12"/>
      <c r="AY4598" s="12"/>
      <c r="AZ4598" s="12"/>
      <c r="BA4598" s="12"/>
      <c r="BB4598" s="12"/>
      <c r="BC4598" s="12"/>
      <c r="BD4598" s="12"/>
      <c r="BE4598" s="12"/>
      <c r="BF4598" s="12"/>
      <c r="BG4598" s="12"/>
      <c r="BH4598" s="12"/>
      <c r="BI4598" s="12"/>
      <c r="BJ4598" s="13"/>
      <c r="BK4598" s="13"/>
      <c r="BL4598" s="13"/>
      <c r="BM4598" s="13"/>
      <c r="BN4598" s="13"/>
    </row>
    <row r="4599" spans="1:66" x14ac:dyDescent="0.25">
      <c r="A4599" s="10"/>
      <c r="B4599" s="10"/>
      <c r="C4599" s="10"/>
      <c r="D4599" s="10"/>
      <c r="E4599" s="10"/>
      <c r="F4599" s="10"/>
      <c r="G4599" s="10"/>
      <c r="H4599" s="10"/>
      <c r="I4599" s="10"/>
      <c r="J4599" s="10"/>
      <c r="K4599" s="11"/>
      <c r="L4599" s="11"/>
      <c r="M4599" s="12"/>
      <c r="N4599" s="12"/>
      <c r="O4599" s="12"/>
      <c r="P4599" s="12"/>
      <c r="Q4599" s="12"/>
      <c r="R4599" s="12"/>
      <c r="S4599" s="12"/>
      <c r="T4599" s="12"/>
      <c r="U4599" s="12"/>
      <c r="V4599" s="12"/>
      <c r="W4599" s="12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2"/>
      <c r="AS4599" s="12"/>
      <c r="AT4599" s="12"/>
      <c r="AU4599" s="12"/>
      <c r="AV4599" s="12"/>
      <c r="AW4599" s="12"/>
      <c r="AX4599" s="12"/>
      <c r="AY4599" s="12"/>
      <c r="AZ4599" s="12"/>
      <c r="BA4599" s="12"/>
      <c r="BB4599" s="12"/>
      <c r="BC4599" s="12"/>
      <c r="BD4599" s="12"/>
      <c r="BE4599" s="12"/>
      <c r="BF4599" s="12"/>
      <c r="BG4599" s="12"/>
      <c r="BH4599" s="12"/>
      <c r="BI4599" s="12"/>
      <c r="BJ4599" s="13"/>
      <c r="BK4599" s="13"/>
      <c r="BL4599" s="13"/>
      <c r="BM4599" s="13"/>
      <c r="BN4599" s="13"/>
    </row>
    <row r="4600" spans="1:66" x14ac:dyDescent="0.25">
      <c r="A4600" s="10"/>
      <c r="B4600" s="10"/>
      <c r="C4600" s="10"/>
      <c r="D4600" s="10"/>
      <c r="E4600" s="10"/>
      <c r="F4600" s="10"/>
      <c r="G4600" s="10"/>
      <c r="H4600" s="10"/>
      <c r="I4600" s="10"/>
      <c r="J4600" s="10"/>
      <c r="K4600" s="11"/>
      <c r="L4600" s="11"/>
      <c r="M4600" s="12"/>
      <c r="N4600" s="12"/>
      <c r="O4600" s="12"/>
      <c r="P4600" s="12"/>
      <c r="Q4600" s="12"/>
      <c r="R4600" s="12"/>
      <c r="S4600" s="12"/>
      <c r="T4600" s="12"/>
      <c r="U4600" s="12"/>
      <c r="V4600" s="12"/>
      <c r="W4600" s="12"/>
      <c r="X4600" s="12"/>
      <c r="Y4600" s="12"/>
      <c r="Z4600" s="12"/>
      <c r="AA4600" s="12"/>
      <c r="AB4600" s="12"/>
      <c r="AC4600" s="12"/>
      <c r="AD4600" s="12"/>
      <c r="AE4600" s="12"/>
      <c r="AF4600" s="12"/>
      <c r="AG4600" s="12"/>
      <c r="AH4600" s="12"/>
      <c r="AI4600" s="12"/>
      <c r="AJ4600" s="12"/>
      <c r="AK4600" s="12"/>
      <c r="AL4600" s="12"/>
      <c r="AM4600" s="12"/>
      <c r="AN4600" s="12"/>
      <c r="AO4600" s="12"/>
      <c r="AP4600" s="12"/>
      <c r="AQ4600" s="12"/>
      <c r="AR4600" s="12"/>
      <c r="AS4600" s="12"/>
      <c r="AT4600" s="12"/>
      <c r="AU4600" s="12"/>
      <c r="AV4600" s="12"/>
      <c r="AW4600" s="12"/>
      <c r="AX4600" s="12"/>
      <c r="AY4600" s="12"/>
      <c r="AZ4600" s="12"/>
      <c r="BA4600" s="12"/>
      <c r="BB4600" s="12"/>
      <c r="BC4600" s="12"/>
      <c r="BD4600" s="12"/>
      <c r="BE4600" s="12"/>
      <c r="BF4600" s="12"/>
      <c r="BG4600" s="12"/>
      <c r="BH4600" s="12"/>
      <c r="BI4600" s="12"/>
      <c r="BJ4600" s="13"/>
      <c r="BK4600" s="13"/>
      <c r="BL4600" s="13"/>
      <c r="BM4600" s="13"/>
      <c r="BN4600" s="13"/>
    </row>
    <row r="4601" spans="1:66" x14ac:dyDescent="0.25">
      <c r="A4601" s="10"/>
      <c r="B4601" s="10"/>
      <c r="C4601" s="10"/>
      <c r="D4601" s="10"/>
      <c r="E4601" s="10"/>
      <c r="F4601" s="10"/>
      <c r="G4601" s="10"/>
      <c r="H4601" s="10"/>
      <c r="I4601" s="10"/>
      <c r="J4601" s="10"/>
      <c r="K4601" s="11"/>
      <c r="L4601" s="11"/>
      <c r="M4601" s="12"/>
      <c r="N4601" s="12"/>
      <c r="O4601" s="12"/>
      <c r="P4601" s="12"/>
      <c r="Q4601" s="12"/>
      <c r="R4601" s="12"/>
      <c r="S4601" s="12"/>
      <c r="T4601" s="12"/>
      <c r="U4601" s="12"/>
      <c r="V4601" s="12"/>
      <c r="W4601" s="12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2"/>
      <c r="AS4601" s="12"/>
      <c r="AT4601" s="12"/>
      <c r="AU4601" s="12"/>
      <c r="AV4601" s="12"/>
      <c r="AW4601" s="12"/>
      <c r="AX4601" s="12"/>
      <c r="AY4601" s="12"/>
      <c r="AZ4601" s="12"/>
      <c r="BA4601" s="12"/>
      <c r="BB4601" s="12"/>
      <c r="BC4601" s="12"/>
      <c r="BD4601" s="12"/>
      <c r="BE4601" s="12"/>
      <c r="BF4601" s="12"/>
      <c r="BG4601" s="12"/>
      <c r="BH4601" s="12"/>
      <c r="BI4601" s="12"/>
      <c r="BJ4601" s="13"/>
      <c r="BK4601" s="13"/>
      <c r="BL4601" s="13"/>
      <c r="BM4601" s="13"/>
      <c r="BN4601" s="13"/>
    </row>
    <row r="4602" spans="1:66" x14ac:dyDescent="0.25">
      <c r="A4602" s="10"/>
      <c r="B4602" s="10"/>
      <c r="C4602" s="10"/>
      <c r="D4602" s="10"/>
      <c r="E4602" s="10"/>
      <c r="F4602" s="10"/>
      <c r="G4602" s="10"/>
      <c r="H4602" s="10"/>
      <c r="I4602" s="10"/>
      <c r="J4602" s="10"/>
      <c r="K4602" s="11"/>
      <c r="L4602" s="11"/>
      <c r="M4602" s="12"/>
      <c r="N4602" s="12"/>
      <c r="O4602" s="12"/>
      <c r="P4602" s="12"/>
      <c r="Q4602" s="12"/>
      <c r="R4602" s="12"/>
      <c r="S4602" s="12"/>
      <c r="T4602" s="12"/>
      <c r="U4602" s="12"/>
      <c r="V4602" s="12"/>
      <c r="W4602" s="12"/>
      <c r="X4602" s="12"/>
      <c r="Y4602" s="12"/>
      <c r="Z4602" s="12"/>
      <c r="AA4602" s="12"/>
      <c r="AB4602" s="12"/>
      <c r="AC4602" s="12"/>
      <c r="AD4602" s="12"/>
      <c r="AE4602" s="12"/>
      <c r="AF4602" s="12"/>
      <c r="AG4602" s="12"/>
      <c r="AH4602" s="12"/>
      <c r="AI4602" s="12"/>
      <c r="AJ4602" s="12"/>
      <c r="AK4602" s="12"/>
      <c r="AL4602" s="12"/>
      <c r="AM4602" s="12"/>
      <c r="AN4602" s="12"/>
      <c r="AO4602" s="12"/>
      <c r="AP4602" s="12"/>
      <c r="AQ4602" s="12"/>
      <c r="AR4602" s="12"/>
      <c r="AS4602" s="12"/>
      <c r="AT4602" s="12"/>
      <c r="AU4602" s="12"/>
      <c r="AV4602" s="12"/>
      <c r="AW4602" s="12"/>
      <c r="AX4602" s="12"/>
      <c r="AY4602" s="12"/>
      <c r="AZ4602" s="12"/>
      <c r="BA4602" s="12"/>
      <c r="BB4602" s="12"/>
      <c r="BC4602" s="12"/>
      <c r="BD4602" s="12"/>
      <c r="BE4602" s="12"/>
      <c r="BF4602" s="12"/>
      <c r="BG4602" s="12"/>
      <c r="BH4602" s="12"/>
      <c r="BI4602" s="12"/>
      <c r="BJ4602" s="13"/>
      <c r="BK4602" s="13"/>
      <c r="BL4602" s="13"/>
      <c r="BM4602" s="13"/>
      <c r="BN4602" s="13"/>
    </row>
    <row r="4603" spans="1:66" x14ac:dyDescent="0.25">
      <c r="A4603" s="10"/>
      <c r="B4603" s="10"/>
      <c r="C4603" s="10"/>
      <c r="D4603" s="10"/>
      <c r="E4603" s="10"/>
      <c r="F4603" s="10"/>
      <c r="G4603" s="10"/>
      <c r="H4603" s="10"/>
      <c r="I4603" s="10"/>
      <c r="J4603" s="10"/>
      <c r="K4603" s="11"/>
      <c r="L4603" s="11"/>
      <c r="M4603" s="12"/>
      <c r="N4603" s="12"/>
      <c r="O4603" s="12"/>
      <c r="P4603" s="12"/>
      <c r="Q4603" s="12"/>
      <c r="R4603" s="12"/>
      <c r="S4603" s="12"/>
      <c r="T4603" s="12"/>
      <c r="U4603" s="12"/>
      <c r="V4603" s="12"/>
      <c r="W4603" s="12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2"/>
      <c r="AS4603" s="12"/>
      <c r="AT4603" s="12"/>
      <c r="AU4603" s="12"/>
      <c r="AV4603" s="12"/>
      <c r="AW4603" s="12"/>
      <c r="AX4603" s="12"/>
      <c r="AY4603" s="12"/>
      <c r="AZ4603" s="12"/>
      <c r="BA4603" s="12"/>
      <c r="BB4603" s="12"/>
      <c r="BC4603" s="12"/>
      <c r="BD4603" s="12"/>
      <c r="BE4603" s="12"/>
      <c r="BF4603" s="12"/>
      <c r="BG4603" s="12"/>
      <c r="BH4603" s="12"/>
      <c r="BI4603" s="12"/>
      <c r="BJ4603" s="13"/>
      <c r="BK4603" s="13"/>
      <c r="BL4603" s="13"/>
      <c r="BM4603" s="13"/>
      <c r="BN4603" s="13"/>
    </row>
    <row r="4604" spans="1:66" x14ac:dyDescent="0.25">
      <c r="A4604" s="10"/>
      <c r="B4604" s="10"/>
      <c r="C4604" s="10"/>
      <c r="D4604" s="10"/>
      <c r="E4604" s="10"/>
      <c r="F4604" s="10"/>
      <c r="G4604" s="10"/>
      <c r="H4604" s="10"/>
      <c r="I4604" s="10"/>
      <c r="J4604" s="10"/>
      <c r="K4604" s="11"/>
      <c r="L4604" s="11"/>
      <c r="M4604" s="12"/>
      <c r="N4604" s="12"/>
      <c r="O4604" s="12"/>
      <c r="P4604" s="12"/>
      <c r="Q4604" s="12"/>
      <c r="R4604" s="12"/>
      <c r="S4604" s="12"/>
      <c r="T4604" s="12"/>
      <c r="U4604" s="12"/>
      <c r="V4604" s="12"/>
      <c r="W4604" s="12"/>
      <c r="X4604" s="12"/>
      <c r="Y4604" s="12"/>
      <c r="Z4604" s="12"/>
      <c r="AA4604" s="12"/>
      <c r="AB4604" s="12"/>
      <c r="AC4604" s="12"/>
      <c r="AD4604" s="12"/>
      <c r="AE4604" s="12"/>
      <c r="AF4604" s="12"/>
      <c r="AG4604" s="12"/>
      <c r="AH4604" s="12"/>
      <c r="AI4604" s="12"/>
      <c r="AJ4604" s="12"/>
      <c r="AK4604" s="12"/>
      <c r="AL4604" s="12"/>
      <c r="AM4604" s="12"/>
      <c r="AN4604" s="12"/>
      <c r="AO4604" s="12"/>
      <c r="AP4604" s="12"/>
      <c r="AQ4604" s="12"/>
      <c r="AR4604" s="12"/>
      <c r="AS4604" s="12"/>
      <c r="AT4604" s="12"/>
      <c r="AU4604" s="12"/>
      <c r="AV4604" s="12"/>
      <c r="AW4604" s="12"/>
      <c r="AX4604" s="12"/>
      <c r="AY4604" s="12"/>
      <c r="AZ4604" s="12"/>
      <c r="BA4604" s="12"/>
      <c r="BB4604" s="12"/>
      <c r="BC4604" s="12"/>
      <c r="BD4604" s="12"/>
      <c r="BE4604" s="12"/>
      <c r="BF4604" s="12"/>
      <c r="BG4604" s="12"/>
      <c r="BH4604" s="12"/>
      <c r="BI4604" s="12"/>
      <c r="BJ4604" s="13"/>
      <c r="BK4604" s="13"/>
      <c r="BL4604" s="13"/>
      <c r="BM4604" s="13"/>
      <c r="BN4604" s="13"/>
    </row>
    <row r="4605" spans="1:66" x14ac:dyDescent="0.25">
      <c r="A4605" s="10"/>
      <c r="B4605" s="10"/>
      <c r="C4605" s="10"/>
      <c r="D4605" s="10"/>
      <c r="E4605" s="10"/>
      <c r="F4605" s="10"/>
      <c r="G4605" s="10"/>
      <c r="H4605" s="10"/>
      <c r="I4605" s="10"/>
      <c r="J4605" s="10"/>
      <c r="K4605" s="11"/>
      <c r="L4605" s="11"/>
      <c r="M4605" s="12"/>
      <c r="N4605" s="12"/>
      <c r="O4605" s="12"/>
      <c r="P4605" s="12"/>
      <c r="Q4605" s="12"/>
      <c r="R4605" s="12"/>
      <c r="S4605" s="12"/>
      <c r="T4605" s="12"/>
      <c r="U4605" s="12"/>
      <c r="V4605" s="12"/>
      <c r="W4605" s="12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2"/>
      <c r="AS4605" s="12"/>
      <c r="AT4605" s="12"/>
      <c r="AU4605" s="12"/>
      <c r="AV4605" s="12"/>
      <c r="AW4605" s="12"/>
      <c r="AX4605" s="12"/>
      <c r="AY4605" s="12"/>
      <c r="AZ4605" s="12"/>
      <c r="BA4605" s="12"/>
      <c r="BB4605" s="12"/>
      <c r="BC4605" s="12"/>
      <c r="BD4605" s="12"/>
      <c r="BE4605" s="12"/>
      <c r="BF4605" s="12"/>
      <c r="BG4605" s="12"/>
      <c r="BH4605" s="12"/>
      <c r="BI4605" s="12"/>
      <c r="BJ4605" s="13"/>
      <c r="BK4605" s="13"/>
      <c r="BL4605" s="13"/>
      <c r="BM4605" s="13"/>
      <c r="BN4605" s="13"/>
    </row>
    <row r="4606" spans="1:66" x14ac:dyDescent="0.25">
      <c r="A4606" s="10"/>
      <c r="B4606" s="10"/>
      <c r="C4606" s="10"/>
      <c r="D4606" s="10"/>
      <c r="E4606" s="10"/>
      <c r="F4606" s="10"/>
      <c r="G4606" s="10"/>
      <c r="H4606" s="10"/>
      <c r="I4606" s="10"/>
      <c r="J4606" s="10"/>
      <c r="K4606" s="11"/>
      <c r="L4606" s="11"/>
      <c r="M4606" s="12"/>
      <c r="N4606" s="12"/>
      <c r="O4606" s="12"/>
      <c r="P4606" s="12"/>
      <c r="Q4606" s="12"/>
      <c r="R4606" s="12"/>
      <c r="S4606" s="12"/>
      <c r="T4606" s="12"/>
      <c r="U4606" s="12"/>
      <c r="V4606" s="12"/>
      <c r="W4606" s="12"/>
      <c r="X4606" s="12"/>
      <c r="Y4606" s="12"/>
      <c r="Z4606" s="12"/>
      <c r="AA4606" s="12"/>
      <c r="AB4606" s="12"/>
      <c r="AC4606" s="12"/>
      <c r="AD4606" s="12"/>
      <c r="AE4606" s="12"/>
      <c r="AF4606" s="12"/>
      <c r="AG4606" s="12"/>
      <c r="AH4606" s="12"/>
      <c r="AI4606" s="12"/>
      <c r="AJ4606" s="12"/>
      <c r="AK4606" s="12"/>
      <c r="AL4606" s="12"/>
      <c r="AM4606" s="12"/>
      <c r="AN4606" s="12"/>
      <c r="AO4606" s="12"/>
      <c r="AP4606" s="12"/>
      <c r="AQ4606" s="12"/>
      <c r="AR4606" s="12"/>
      <c r="AS4606" s="12"/>
      <c r="AT4606" s="12"/>
      <c r="AU4606" s="12"/>
      <c r="AV4606" s="12"/>
      <c r="AW4606" s="12"/>
      <c r="AX4606" s="12"/>
      <c r="AY4606" s="12"/>
      <c r="AZ4606" s="12"/>
      <c r="BA4606" s="12"/>
      <c r="BB4606" s="12"/>
      <c r="BC4606" s="12"/>
      <c r="BD4606" s="12"/>
      <c r="BE4606" s="12"/>
      <c r="BF4606" s="12"/>
      <c r="BG4606" s="12"/>
      <c r="BH4606" s="12"/>
      <c r="BI4606" s="12"/>
      <c r="BJ4606" s="13"/>
      <c r="BK4606" s="13"/>
      <c r="BL4606" s="13"/>
      <c r="BM4606" s="13"/>
      <c r="BN4606" s="13"/>
    </row>
    <row r="4607" spans="1:66" x14ac:dyDescent="0.25">
      <c r="A4607" s="10"/>
      <c r="B4607" s="10"/>
      <c r="C4607" s="10"/>
      <c r="D4607" s="10"/>
      <c r="E4607" s="10"/>
      <c r="F4607" s="10"/>
      <c r="G4607" s="10"/>
      <c r="H4607" s="10"/>
      <c r="I4607" s="10"/>
      <c r="J4607" s="10"/>
      <c r="K4607" s="11"/>
      <c r="L4607" s="11"/>
      <c r="M4607" s="12"/>
      <c r="N4607" s="12"/>
      <c r="O4607" s="12"/>
      <c r="P4607" s="12"/>
      <c r="Q4607" s="12"/>
      <c r="R4607" s="12"/>
      <c r="S4607" s="12"/>
      <c r="T4607" s="12"/>
      <c r="U4607" s="12"/>
      <c r="V4607" s="12"/>
      <c r="W4607" s="12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2"/>
      <c r="AS4607" s="12"/>
      <c r="AT4607" s="12"/>
      <c r="AU4607" s="12"/>
      <c r="AV4607" s="12"/>
      <c r="AW4607" s="12"/>
      <c r="AX4607" s="12"/>
      <c r="AY4607" s="12"/>
      <c r="AZ4607" s="12"/>
      <c r="BA4607" s="12"/>
      <c r="BB4607" s="12"/>
      <c r="BC4607" s="12"/>
      <c r="BD4607" s="12"/>
      <c r="BE4607" s="12"/>
      <c r="BF4607" s="12"/>
      <c r="BG4607" s="12"/>
      <c r="BH4607" s="12"/>
      <c r="BI4607" s="12"/>
      <c r="BJ4607" s="13"/>
      <c r="BK4607" s="13"/>
      <c r="BL4607" s="13"/>
      <c r="BM4607" s="13"/>
      <c r="BN4607" s="13"/>
    </row>
    <row r="4608" spans="1:66" x14ac:dyDescent="0.25">
      <c r="A4608" s="10"/>
      <c r="B4608" s="10"/>
      <c r="C4608" s="10"/>
      <c r="D4608" s="10"/>
      <c r="E4608" s="10"/>
      <c r="F4608" s="10"/>
      <c r="G4608" s="10"/>
      <c r="H4608" s="10"/>
      <c r="I4608" s="10"/>
      <c r="J4608" s="10"/>
      <c r="K4608" s="11"/>
      <c r="L4608" s="11"/>
      <c r="M4608" s="12"/>
      <c r="N4608" s="12"/>
      <c r="O4608" s="12"/>
      <c r="P4608" s="12"/>
      <c r="Q4608" s="12"/>
      <c r="R4608" s="12"/>
      <c r="S4608" s="12"/>
      <c r="T4608" s="12"/>
      <c r="U4608" s="12"/>
      <c r="V4608" s="12"/>
      <c r="W4608" s="12"/>
      <c r="X4608" s="12"/>
      <c r="Y4608" s="12"/>
      <c r="Z4608" s="12"/>
      <c r="AA4608" s="12"/>
      <c r="AB4608" s="12"/>
      <c r="AC4608" s="12"/>
      <c r="AD4608" s="12"/>
      <c r="AE4608" s="12"/>
      <c r="AF4608" s="12"/>
      <c r="AG4608" s="12"/>
      <c r="AH4608" s="12"/>
      <c r="AI4608" s="12"/>
      <c r="AJ4608" s="12"/>
      <c r="AK4608" s="12"/>
      <c r="AL4608" s="12"/>
      <c r="AM4608" s="12"/>
      <c r="AN4608" s="12"/>
      <c r="AO4608" s="12"/>
      <c r="AP4608" s="12"/>
      <c r="AQ4608" s="12"/>
      <c r="AR4608" s="12"/>
      <c r="AS4608" s="12"/>
      <c r="AT4608" s="12"/>
      <c r="AU4608" s="12"/>
      <c r="AV4608" s="12"/>
      <c r="AW4608" s="12"/>
      <c r="AX4608" s="12"/>
      <c r="AY4608" s="12"/>
      <c r="AZ4608" s="12"/>
      <c r="BA4608" s="12"/>
      <c r="BB4608" s="12"/>
      <c r="BC4608" s="12"/>
      <c r="BD4608" s="12"/>
      <c r="BE4608" s="12"/>
      <c r="BF4608" s="12"/>
      <c r="BG4608" s="12"/>
      <c r="BH4608" s="12"/>
      <c r="BI4608" s="12"/>
      <c r="BJ4608" s="13"/>
      <c r="BK4608" s="13"/>
      <c r="BL4608" s="13"/>
      <c r="BM4608" s="13"/>
      <c r="BN4608" s="13"/>
    </row>
    <row r="4609" spans="1:66" x14ac:dyDescent="0.25">
      <c r="A4609" s="10"/>
      <c r="B4609" s="10"/>
      <c r="C4609" s="10"/>
      <c r="D4609" s="10"/>
      <c r="E4609" s="10"/>
      <c r="F4609" s="10"/>
      <c r="G4609" s="10"/>
      <c r="H4609" s="10"/>
      <c r="I4609" s="10"/>
      <c r="J4609" s="10"/>
      <c r="K4609" s="11"/>
      <c r="L4609" s="11"/>
      <c r="M4609" s="12"/>
      <c r="N4609" s="12"/>
      <c r="O4609" s="12"/>
      <c r="P4609" s="12"/>
      <c r="Q4609" s="12"/>
      <c r="R4609" s="12"/>
      <c r="S4609" s="12"/>
      <c r="T4609" s="12"/>
      <c r="U4609" s="12"/>
      <c r="V4609" s="12"/>
      <c r="W4609" s="12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2"/>
      <c r="AS4609" s="12"/>
      <c r="AT4609" s="12"/>
      <c r="AU4609" s="12"/>
      <c r="AV4609" s="12"/>
      <c r="AW4609" s="12"/>
      <c r="AX4609" s="12"/>
      <c r="AY4609" s="12"/>
      <c r="AZ4609" s="12"/>
      <c r="BA4609" s="12"/>
      <c r="BB4609" s="12"/>
      <c r="BC4609" s="12"/>
      <c r="BD4609" s="12"/>
      <c r="BE4609" s="12"/>
      <c r="BF4609" s="12"/>
      <c r="BG4609" s="12"/>
      <c r="BH4609" s="12"/>
      <c r="BI4609" s="12"/>
      <c r="BJ4609" s="13"/>
      <c r="BK4609" s="13"/>
      <c r="BL4609" s="13"/>
      <c r="BM4609" s="13"/>
      <c r="BN4609" s="13"/>
    </row>
    <row r="4610" spans="1:66" x14ac:dyDescent="0.25">
      <c r="A4610" s="10"/>
      <c r="B4610" s="10"/>
      <c r="C4610" s="10"/>
      <c r="D4610" s="10"/>
      <c r="E4610" s="10"/>
      <c r="F4610" s="10"/>
      <c r="G4610" s="10"/>
      <c r="H4610" s="10"/>
      <c r="I4610" s="10"/>
      <c r="J4610" s="10"/>
      <c r="K4610" s="11"/>
      <c r="L4610" s="11"/>
      <c r="M4610" s="12"/>
      <c r="N4610" s="12"/>
      <c r="O4610" s="12"/>
      <c r="P4610" s="12"/>
      <c r="Q4610" s="12"/>
      <c r="R4610" s="12"/>
      <c r="S4610" s="12"/>
      <c r="T4610" s="12"/>
      <c r="U4610" s="12"/>
      <c r="V4610" s="12"/>
      <c r="W4610" s="12"/>
      <c r="X4610" s="12"/>
      <c r="Y4610" s="12"/>
      <c r="Z4610" s="12"/>
      <c r="AA4610" s="12"/>
      <c r="AB4610" s="12"/>
      <c r="AC4610" s="12"/>
      <c r="AD4610" s="12"/>
      <c r="AE4610" s="12"/>
      <c r="AF4610" s="12"/>
      <c r="AG4610" s="12"/>
      <c r="AH4610" s="12"/>
      <c r="AI4610" s="12"/>
      <c r="AJ4610" s="12"/>
      <c r="AK4610" s="12"/>
      <c r="AL4610" s="12"/>
      <c r="AM4610" s="12"/>
      <c r="AN4610" s="12"/>
      <c r="AO4610" s="12"/>
      <c r="AP4610" s="12"/>
      <c r="AQ4610" s="12"/>
      <c r="AR4610" s="12"/>
      <c r="AS4610" s="12"/>
      <c r="AT4610" s="12"/>
      <c r="AU4610" s="12"/>
      <c r="AV4610" s="12"/>
      <c r="AW4610" s="12"/>
      <c r="AX4610" s="12"/>
      <c r="AY4610" s="12"/>
      <c r="AZ4610" s="12"/>
      <c r="BA4610" s="12"/>
      <c r="BB4610" s="12"/>
      <c r="BC4610" s="12"/>
      <c r="BD4610" s="12"/>
      <c r="BE4610" s="12"/>
      <c r="BF4610" s="12"/>
      <c r="BG4610" s="12"/>
      <c r="BH4610" s="12"/>
      <c r="BI4610" s="12"/>
      <c r="BJ4610" s="13"/>
      <c r="BK4610" s="13"/>
      <c r="BL4610" s="13"/>
      <c r="BM4610" s="13"/>
      <c r="BN4610" s="13"/>
    </row>
    <row r="4611" spans="1:66" x14ac:dyDescent="0.25">
      <c r="A4611" s="10"/>
      <c r="B4611" s="10"/>
      <c r="C4611" s="10"/>
      <c r="D4611" s="10"/>
      <c r="E4611" s="10"/>
      <c r="F4611" s="10"/>
      <c r="G4611" s="10"/>
      <c r="H4611" s="10"/>
      <c r="I4611" s="10"/>
      <c r="J4611" s="10"/>
      <c r="K4611" s="11"/>
      <c r="L4611" s="11"/>
      <c r="M4611" s="12"/>
      <c r="N4611" s="12"/>
      <c r="O4611" s="12"/>
      <c r="P4611" s="12"/>
      <c r="Q4611" s="12"/>
      <c r="R4611" s="12"/>
      <c r="S4611" s="12"/>
      <c r="T4611" s="12"/>
      <c r="U4611" s="12"/>
      <c r="V4611" s="12"/>
      <c r="W4611" s="12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2"/>
      <c r="AS4611" s="12"/>
      <c r="AT4611" s="12"/>
      <c r="AU4611" s="12"/>
      <c r="AV4611" s="12"/>
      <c r="AW4611" s="12"/>
      <c r="AX4611" s="12"/>
      <c r="AY4611" s="12"/>
      <c r="AZ4611" s="12"/>
      <c r="BA4611" s="12"/>
      <c r="BB4611" s="12"/>
      <c r="BC4611" s="12"/>
      <c r="BD4611" s="12"/>
      <c r="BE4611" s="12"/>
      <c r="BF4611" s="12"/>
      <c r="BG4611" s="12"/>
      <c r="BH4611" s="12"/>
      <c r="BI4611" s="12"/>
      <c r="BJ4611" s="13"/>
      <c r="BK4611" s="13"/>
      <c r="BL4611" s="13"/>
      <c r="BM4611" s="13"/>
      <c r="BN4611" s="13"/>
    </row>
    <row r="4612" spans="1:66" x14ac:dyDescent="0.25">
      <c r="A4612" s="10"/>
      <c r="B4612" s="10"/>
      <c r="C4612" s="10"/>
      <c r="D4612" s="10"/>
      <c r="E4612" s="10"/>
      <c r="F4612" s="10"/>
      <c r="G4612" s="10"/>
      <c r="H4612" s="10"/>
      <c r="I4612" s="10"/>
      <c r="J4612" s="10"/>
      <c r="K4612" s="11"/>
      <c r="L4612" s="11"/>
      <c r="M4612" s="12"/>
      <c r="N4612" s="12"/>
      <c r="O4612" s="12"/>
      <c r="P4612" s="12"/>
      <c r="Q4612" s="12"/>
      <c r="R4612" s="12"/>
      <c r="S4612" s="12"/>
      <c r="T4612" s="12"/>
      <c r="U4612" s="12"/>
      <c r="V4612" s="12"/>
      <c r="W4612" s="12"/>
      <c r="X4612" s="12"/>
      <c r="Y4612" s="12"/>
      <c r="Z4612" s="12"/>
      <c r="AA4612" s="12"/>
      <c r="AB4612" s="12"/>
      <c r="AC4612" s="12"/>
      <c r="AD4612" s="12"/>
      <c r="AE4612" s="12"/>
      <c r="AF4612" s="12"/>
      <c r="AG4612" s="12"/>
      <c r="AH4612" s="12"/>
      <c r="AI4612" s="12"/>
      <c r="AJ4612" s="12"/>
      <c r="AK4612" s="12"/>
      <c r="AL4612" s="12"/>
      <c r="AM4612" s="12"/>
      <c r="AN4612" s="12"/>
      <c r="AO4612" s="12"/>
      <c r="AP4612" s="12"/>
      <c r="AQ4612" s="12"/>
      <c r="AR4612" s="12"/>
      <c r="AS4612" s="12"/>
      <c r="AT4612" s="12"/>
      <c r="AU4612" s="12"/>
      <c r="AV4612" s="12"/>
      <c r="AW4612" s="12"/>
      <c r="AX4612" s="12"/>
      <c r="AY4612" s="12"/>
      <c r="AZ4612" s="12"/>
      <c r="BA4612" s="12"/>
      <c r="BB4612" s="12"/>
      <c r="BC4612" s="12"/>
      <c r="BD4612" s="12"/>
      <c r="BE4612" s="12"/>
      <c r="BF4612" s="12"/>
      <c r="BG4612" s="12"/>
      <c r="BH4612" s="12"/>
      <c r="BI4612" s="12"/>
      <c r="BJ4612" s="13"/>
      <c r="BK4612" s="13"/>
      <c r="BL4612" s="13"/>
      <c r="BM4612" s="13"/>
      <c r="BN4612" s="13"/>
    </row>
    <row r="4613" spans="1:66" x14ac:dyDescent="0.25">
      <c r="A4613" s="10"/>
      <c r="B4613" s="10"/>
      <c r="C4613" s="10"/>
      <c r="D4613" s="10"/>
      <c r="E4613" s="10"/>
      <c r="F4613" s="10"/>
      <c r="G4613" s="10"/>
      <c r="H4613" s="10"/>
      <c r="I4613" s="10"/>
      <c r="J4613" s="10"/>
      <c r="K4613" s="11"/>
      <c r="L4613" s="11"/>
      <c r="M4613" s="12"/>
      <c r="N4613" s="12"/>
      <c r="O4613" s="12"/>
      <c r="P4613" s="12"/>
      <c r="Q4613" s="12"/>
      <c r="R4613" s="12"/>
      <c r="S4613" s="12"/>
      <c r="T4613" s="12"/>
      <c r="U4613" s="12"/>
      <c r="V4613" s="12"/>
      <c r="W4613" s="12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2"/>
      <c r="AS4613" s="12"/>
      <c r="AT4613" s="12"/>
      <c r="AU4613" s="12"/>
      <c r="AV4613" s="12"/>
      <c r="AW4613" s="12"/>
      <c r="AX4613" s="12"/>
      <c r="AY4613" s="12"/>
      <c r="AZ4613" s="12"/>
      <c r="BA4613" s="12"/>
      <c r="BB4613" s="12"/>
      <c r="BC4613" s="12"/>
      <c r="BD4613" s="12"/>
      <c r="BE4613" s="12"/>
      <c r="BF4613" s="12"/>
      <c r="BG4613" s="12"/>
      <c r="BH4613" s="12"/>
      <c r="BI4613" s="12"/>
      <c r="BJ4613" s="13"/>
      <c r="BK4613" s="13"/>
      <c r="BL4613" s="13"/>
      <c r="BM4613" s="13"/>
      <c r="BN4613" s="13"/>
    </row>
    <row r="4614" spans="1:66" x14ac:dyDescent="0.25">
      <c r="A4614" s="10"/>
      <c r="B4614" s="10"/>
      <c r="C4614" s="10"/>
      <c r="D4614" s="10"/>
      <c r="E4614" s="10"/>
      <c r="F4614" s="10"/>
      <c r="G4614" s="10"/>
      <c r="H4614" s="10"/>
      <c r="I4614" s="10"/>
      <c r="J4614" s="10"/>
      <c r="K4614" s="11"/>
      <c r="L4614" s="11"/>
      <c r="M4614" s="12"/>
      <c r="N4614" s="12"/>
      <c r="O4614" s="12"/>
      <c r="P4614" s="12"/>
      <c r="Q4614" s="12"/>
      <c r="R4614" s="12"/>
      <c r="S4614" s="12"/>
      <c r="T4614" s="12"/>
      <c r="U4614" s="12"/>
      <c r="V4614" s="12"/>
      <c r="W4614" s="12"/>
      <c r="X4614" s="12"/>
      <c r="Y4614" s="12"/>
      <c r="Z4614" s="12"/>
      <c r="AA4614" s="12"/>
      <c r="AB4614" s="12"/>
      <c r="AC4614" s="12"/>
      <c r="AD4614" s="12"/>
      <c r="AE4614" s="12"/>
      <c r="AF4614" s="12"/>
      <c r="AG4614" s="12"/>
      <c r="AH4614" s="12"/>
      <c r="AI4614" s="12"/>
      <c r="AJ4614" s="12"/>
      <c r="AK4614" s="12"/>
      <c r="AL4614" s="12"/>
      <c r="AM4614" s="12"/>
      <c r="AN4614" s="12"/>
      <c r="AO4614" s="12"/>
      <c r="AP4614" s="12"/>
      <c r="AQ4614" s="12"/>
      <c r="AR4614" s="12"/>
      <c r="AS4614" s="12"/>
      <c r="AT4614" s="12"/>
      <c r="AU4614" s="12"/>
      <c r="AV4614" s="12"/>
      <c r="AW4614" s="12"/>
      <c r="AX4614" s="12"/>
      <c r="AY4614" s="12"/>
      <c r="AZ4614" s="12"/>
      <c r="BA4614" s="12"/>
      <c r="BB4614" s="12"/>
      <c r="BC4614" s="12"/>
      <c r="BD4614" s="12"/>
      <c r="BE4614" s="12"/>
      <c r="BF4614" s="12"/>
      <c r="BG4614" s="12"/>
      <c r="BH4614" s="12"/>
      <c r="BI4614" s="12"/>
      <c r="BJ4614" s="13"/>
      <c r="BK4614" s="13"/>
      <c r="BL4614" s="13"/>
      <c r="BM4614" s="13"/>
      <c r="BN4614" s="13"/>
    </row>
    <row r="4615" spans="1:66" x14ac:dyDescent="0.25">
      <c r="A4615" s="10"/>
      <c r="B4615" s="10"/>
      <c r="C4615" s="10"/>
      <c r="D4615" s="10"/>
      <c r="E4615" s="10"/>
      <c r="F4615" s="10"/>
      <c r="G4615" s="10"/>
      <c r="H4615" s="10"/>
      <c r="I4615" s="10"/>
      <c r="J4615" s="10"/>
      <c r="K4615" s="11"/>
      <c r="L4615" s="11"/>
      <c r="M4615" s="12"/>
      <c r="N4615" s="12"/>
      <c r="O4615" s="12"/>
      <c r="P4615" s="12"/>
      <c r="Q4615" s="12"/>
      <c r="R4615" s="12"/>
      <c r="S4615" s="12"/>
      <c r="T4615" s="12"/>
      <c r="U4615" s="12"/>
      <c r="V4615" s="12"/>
      <c r="W4615" s="12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2"/>
      <c r="AS4615" s="12"/>
      <c r="AT4615" s="12"/>
      <c r="AU4615" s="12"/>
      <c r="AV4615" s="12"/>
      <c r="AW4615" s="12"/>
      <c r="AX4615" s="12"/>
      <c r="AY4615" s="12"/>
      <c r="AZ4615" s="12"/>
      <c r="BA4615" s="12"/>
      <c r="BB4615" s="12"/>
      <c r="BC4615" s="12"/>
      <c r="BD4615" s="12"/>
      <c r="BE4615" s="12"/>
      <c r="BF4615" s="12"/>
      <c r="BG4615" s="12"/>
      <c r="BH4615" s="12"/>
      <c r="BI4615" s="12"/>
      <c r="BJ4615" s="13"/>
      <c r="BK4615" s="13"/>
      <c r="BL4615" s="13"/>
      <c r="BM4615" s="13"/>
      <c r="BN4615" s="13"/>
    </row>
    <row r="4616" spans="1:66" x14ac:dyDescent="0.25">
      <c r="A4616" s="10"/>
      <c r="B4616" s="10"/>
      <c r="C4616" s="10"/>
      <c r="D4616" s="10"/>
      <c r="E4616" s="10"/>
      <c r="F4616" s="10"/>
      <c r="G4616" s="10"/>
      <c r="H4616" s="10"/>
      <c r="I4616" s="10"/>
      <c r="J4616" s="10"/>
      <c r="K4616" s="11"/>
      <c r="L4616" s="11"/>
      <c r="M4616" s="12"/>
      <c r="N4616" s="12"/>
      <c r="O4616" s="12"/>
      <c r="P4616" s="12"/>
      <c r="Q4616" s="12"/>
      <c r="R4616" s="12"/>
      <c r="S4616" s="12"/>
      <c r="T4616" s="12"/>
      <c r="U4616" s="12"/>
      <c r="V4616" s="12"/>
      <c r="W4616" s="12"/>
      <c r="X4616" s="12"/>
      <c r="Y4616" s="12"/>
      <c r="Z4616" s="12"/>
      <c r="AA4616" s="12"/>
      <c r="AB4616" s="12"/>
      <c r="AC4616" s="12"/>
      <c r="AD4616" s="12"/>
      <c r="AE4616" s="12"/>
      <c r="AF4616" s="12"/>
      <c r="AG4616" s="12"/>
      <c r="AH4616" s="12"/>
      <c r="AI4616" s="12"/>
      <c r="AJ4616" s="12"/>
      <c r="AK4616" s="12"/>
      <c r="AL4616" s="12"/>
      <c r="AM4616" s="12"/>
      <c r="AN4616" s="12"/>
      <c r="AO4616" s="12"/>
      <c r="AP4616" s="12"/>
      <c r="AQ4616" s="12"/>
      <c r="AR4616" s="12"/>
      <c r="AS4616" s="12"/>
      <c r="AT4616" s="12"/>
      <c r="AU4616" s="12"/>
      <c r="AV4616" s="12"/>
      <c r="AW4616" s="12"/>
      <c r="AX4616" s="12"/>
      <c r="AY4616" s="12"/>
      <c r="AZ4616" s="12"/>
      <c r="BA4616" s="12"/>
      <c r="BB4616" s="12"/>
      <c r="BC4616" s="12"/>
      <c r="BD4616" s="12"/>
      <c r="BE4616" s="12"/>
      <c r="BF4616" s="12"/>
      <c r="BG4616" s="12"/>
      <c r="BH4616" s="12"/>
      <c r="BI4616" s="12"/>
      <c r="BJ4616" s="13"/>
      <c r="BK4616" s="13"/>
      <c r="BL4616" s="13"/>
      <c r="BM4616" s="13"/>
      <c r="BN4616" s="13"/>
    </row>
    <row r="4617" spans="1:66" x14ac:dyDescent="0.25">
      <c r="A4617" s="10"/>
      <c r="B4617" s="10"/>
      <c r="C4617" s="10"/>
      <c r="D4617" s="10"/>
      <c r="E4617" s="10"/>
      <c r="F4617" s="10"/>
      <c r="G4617" s="10"/>
      <c r="H4617" s="10"/>
      <c r="I4617" s="10"/>
      <c r="J4617" s="10"/>
      <c r="K4617" s="11"/>
      <c r="L4617" s="11"/>
      <c r="M4617" s="12"/>
      <c r="N4617" s="12"/>
      <c r="O4617" s="12"/>
      <c r="P4617" s="12"/>
      <c r="Q4617" s="12"/>
      <c r="R4617" s="12"/>
      <c r="S4617" s="12"/>
      <c r="T4617" s="12"/>
      <c r="U4617" s="12"/>
      <c r="V4617" s="12"/>
      <c r="W4617" s="12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2"/>
      <c r="AS4617" s="12"/>
      <c r="AT4617" s="12"/>
      <c r="AU4617" s="12"/>
      <c r="AV4617" s="12"/>
      <c r="AW4617" s="12"/>
      <c r="AX4617" s="12"/>
      <c r="AY4617" s="12"/>
      <c r="AZ4617" s="12"/>
      <c r="BA4617" s="12"/>
      <c r="BB4617" s="12"/>
      <c r="BC4617" s="12"/>
      <c r="BD4617" s="12"/>
      <c r="BE4617" s="12"/>
      <c r="BF4617" s="12"/>
      <c r="BG4617" s="12"/>
      <c r="BH4617" s="12"/>
      <c r="BI4617" s="12"/>
      <c r="BJ4617" s="13"/>
      <c r="BK4617" s="13"/>
      <c r="BL4617" s="13"/>
      <c r="BM4617" s="13"/>
      <c r="BN4617" s="13"/>
    </row>
    <row r="4618" spans="1:66" x14ac:dyDescent="0.25">
      <c r="A4618" s="10"/>
      <c r="B4618" s="10"/>
      <c r="C4618" s="10"/>
      <c r="D4618" s="10"/>
      <c r="E4618" s="10"/>
      <c r="F4618" s="10"/>
      <c r="G4618" s="10"/>
      <c r="H4618" s="10"/>
      <c r="I4618" s="10"/>
      <c r="J4618" s="10"/>
      <c r="K4618" s="11"/>
      <c r="L4618" s="11"/>
      <c r="M4618" s="12"/>
      <c r="N4618" s="12"/>
      <c r="O4618" s="12"/>
      <c r="P4618" s="12"/>
      <c r="Q4618" s="12"/>
      <c r="R4618" s="12"/>
      <c r="S4618" s="12"/>
      <c r="T4618" s="12"/>
      <c r="U4618" s="12"/>
      <c r="V4618" s="12"/>
      <c r="W4618" s="12"/>
      <c r="X4618" s="12"/>
      <c r="Y4618" s="12"/>
      <c r="Z4618" s="12"/>
      <c r="AA4618" s="12"/>
      <c r="AB4618" s="12"/>
      <c r="AC4618" s="12"/>
      <c r="AD4618" s="12"/>
      <c r="AE4618" s="12"/>
      <c r="AF4618" s="12"/>
      <c r="AG4618" s="12"/>
      <c r="AH4618" s="12"/>
      <c r="AI4618" s="12"/>
      <c r="AJ4618" s="12"/>
      <c r="AK4618" s="12"/>
      <c r="AL4618" s="12"/>
      <c r="AM4618" s="12"/>
      <c r="AN4618" s="12"/>
      <c r="AO4618" s="12"/>
      <c r="AP4618" s="12"/>
      <c r="AQ4618" s="12"/>
      <c r="AR4618" s="12"/>
      <c r="AS4618" s="12"/>
      <c r="AT4618" s="12"/>
      <c r="AU4618" s="12"/>
      <c r="AV4618" s="12"/>
      <c r="AW4618" s="12"/>
      <c r="AX4618" s="12"/>
      <c r="AY4618" s="12"/>
      <c r="AZ4618" s="12"/>
      <c r="BA4618" s="12"/>
      <c r="BB4618" s="12"/>
      <c r="BC4618" s="12"/>
      <c r="BD4618" s="12"/>
      <c r="BE4618" s="12"/>
      <c r="BF4618" s="12"/>
      <c r="BG4618" s="12"/>
      <c r="BH4618" s="12"/>
      <c r="BI4618" s="12"/>
      <c r="BJ4618" s="13"/>
      <c r="BK4618" s="13"/>
      <c r="BL4618" s="13"/>
      <c r="BM4618" s="13"/>
      <c r="BN4618" s="13"/>
    </row>
    <row r="4619" spans="1:66" x14ac:dyDescent="0.25">
      <c r="A4619" s="10"/>
      <c r="B4619" s="10"/>
      <c r="C4619" s="10"/>
      <c r="D4619" s="10"/>
      <c r="E4619" s="10"/>
      <c r="F4619" s="10"/>
      <c r="G4619" s="10"/>
      <c r="H4619" s="10"/>
      <c r="I4619" s="10"/>
      <c r="J4619" s="10"/>
      <c r="K4619" s="11"/>
      <c r="L4619" s="11"/>
      <c r="M4619" s="12"/>
      <c r="N4619" s="12"/>
      <c r="O4619" s="12"/>
      <c r="P4619" s="12"/>
      <c r="Q4619" s="12"/>
      <c r="R4619" s="12"/>
      <c r="S4619" s="12"/>
      <c r="T4619" s="12"/>
      <c r="U4619" s="12"/>
      <c r="V4619" s="12"/>
      <c r="W4619" s="12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2"/>
      <c r="AS4619" s="12"/>
      <c r="AT4619" s="12"/>
      <c r="AU4619" s="12"/>
      <c r="AV4619" s="12"/>
      <c r="AW4619" s="12"/>
      <c r="AX4619" s="12"/>
      <c r="AY4619" s="12"/>
      <c r="AZ4619" s="12"/>
      <c r="BA4619" s="12"/>
      <c r="BB4619" s="12"/>
      <c r="BC4619" s="12"/>
      <c r="BD4619" s="12"/>
      <c r="BE4619" s="12"/>
      <c r="BF4619" s="12"/>
      <c r="BG4619" s="12"/>
      <c r="BH4619" s="12"/>
      <c r="BI4619" s="12"/>
      <c r="BJ4619" s="13"/>
      <c r="BK4619" s="13"/>
      <c r="BL4619" s="13"/>
      <c r="BM4619" s="13"/>
      <c r="BN4619" s="13"/>
    </row>
    <row r="4620" spans="1:66" x14ac:dyDescent="0.25">
      <c r="A4620" s="10"/>
      <c r="B4620" s="10"/>
      <c r="C4620" s="10"/>
      <c r="D4620" s="10"/>
      <c r="E4620" s="10"/>
      <c r="F4620" s="10"/>
      <c r="G4620" s="10"/>
      <c r="H4620" s="10"/>
      <c r="I4620" s="10"/>
      <c r="J4620" s="10"/>
      <c r="K4620" s="11"/>
      <c r="L4620" s="11"/>
      <c r="M4620" s="12"/>
      <c r="N4620" s="12"/>
      <c r="O4620" s="12"/>
      <c r="P4620" s="12"/>
      <c r="Q4620" s="12"/>
      <c r="R4620" s="12"/>
      <c r="S4620" s="12"/>
      <c r="T4620" s="12"/>
      <c r="U4620" s="12"/>
      <c r="V4620" s="12"/>
      <c r="W4620" s="12"/>
      <c r="X4620" s="12"/>
      <c r="Y4620" s="12"/>
      <c r="Z4620" s="12"/>
      <c r="AA4620" s="12"/>
      <c r="AB4620" s="12"/>
      <c r="AC4620" s="12"/>
      <c r="AD4620" s="12"/>
      <c r="AE4620" s="12"/>
      <c r="AF4620" s="12"/>
      <c r="AG4620" s="12"/>
      <c r="AH4620" s="12"/>
      <c r="AI4620" s="12"/>
      <c r="AJ4620" s="12"/>
      <c r="AK4620" s="12"/>
      <c r="AL4620" s="12"/>
      <c r="AM4620" s="12"/>
      <c r="AN4620" s="12"/>
      <c r="AO4620" s="12"/>
      <c r="AP4620" s="12"/>
      <c r="AQ4620" s="12"/>
      <c r="AR4620" s="12"/>
      <c r="AS4620" s="12"/>
      <c r="AT4620" s="12"/>
      <c r="AU4620" s="12"/>
      <c r="AV4620" s="12"/>
      <c r="AW4620" s="12"/>
      <c r="AX4620" s="12"/>
      <c r="AY4620" s="12"/>
      <c r="AZ4620" s="12"/>
      <c r="BA4620" s="12"/>
      <c r="BB4620" s="12"/>
      <c r="BC4620" s="12"/>
      <c r="BD4620" s="12"/>
      <c r="BE4620" s="12"/>
      <c r="BF4620" s="12"/>
      <c r="BG4620" s="12"/>
      <c r="BH4620" s="12"/>
      <c r="BI4620" s="12"/>
      <c r="BJ4620" s="13"/>
      <c r="BK4620" s="13"/>
      <c r="BL4620" s="13"/>
      <c r="BM4620" s="13"/>
      <c r="BN4620" s="13"/>
    </row>
    <row r="4621" spans="1:66" x14ac:dyDescent="0.25">
      <c r="A4621" s="10"/>
      <c r="B4621" s="10"/>
      <c r="C4621" s="10"/>
      <c r="D4621" s="10"/>
      <c r="E4621" s="10"/>
      <c r="F4621" s="10"/>
      <c r="G4621" s="10"/>
      <c r="H4621" s="10"/>
      <c r="I4621" s="10"/>
      <c r="J4621" s="10"/>
      <c r="K4621" s="11"/>
      <c r="L4621" s="11"/>
      <c r="M4621" s="12"/>
      <c r="N4621" s="12"/>
      <c r="O4621" s="12"/>
      <c r="P4621" s="12"/>
      <c r="Q4621" s="12"/>
      <c r="R4621" s="12"/>
      <c r="S4621" s="12"/>
      <c r="T4621" s="12"/>
      <c r="U4621" s="12"/>
      <c r="V4621" s="12"/>
      <c r="W4621" s="12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2"/>
      <c r="AS4621" s="12"/>
      <c r="AT4621" s="12"/>
      <c r="AU4621" s="12"/>
      <c r="AV4621" s="12"/>
      <c r="AW4621" s="12"/>
      <c r="AX4621" s="12"/>
      <c r="AY4621" s="12"/>
      <c r="AZ4621" s="12"/>
      <c r="BA4621" s="12"/>
      <c r="BB4621" s="12"/>
      <c r="BC4621" s="12"/>
      <c r="BD4621" s="12"/>
      <c r="BE4621" s="12"/>
      <c r="BF4621" s="12"/>
      <c r="BG4621" s="12"/>
      <c r="BH4621" s="12"/>
      <c r="BI4621" s="12"/>
      <c r="BJ4621" s="13"/>
      <c r="BK4621" s="13"/>
      <c r="BL4621" s="13"/>
      <c r="BM4621" s="13"/>
      <c r="BN4621" s="13"/>
    </row>
    <row r="4622" spans="1:66" x14ac:dyDescent="0.25">
      <c r="A4622" s="10"/>
      <c r="B4622" s="10"/>
      <c r="C4622" s="10"/>
      <c r="D4622" s="10"/>
      <c r="E4622" s="10"/>
      <c r="F4622" s="10"/>
      <c r="G4622" s="10"/>
      <c r="H4622" s="10"/>
      <c r="I4622" s="10"/>
      <c r="J4622" s="10"/>
      <c r="K4622" s="11"/>
      <c r="L4622" s="11"/>
      <c r="M4622" s="12"/>
      <c r="N4622" s="12"/>
      <c r="O4622" s="12"/>
      <c r="P4622" s="12"/>
      <c r="Q4622" s="12"/>
      <c r="R4622" s="12"/>
      <c r="S4622" s="12"/>
      <c r="T4622" s="12"/>
      <c r="U4622" s="12"/>
      <c r="V4622" s="12"/>
      <c r="W4622" s="12"/>
      <c r="X4622" s="12"/>
      <c r="Y4622" s="12"/>
      <c r="Z4622" s="12"/>
      <c r="AA4622" s="12"/>
      <c r="AB4622" s="12"/>
      <c r="AC4622" s="12"/>
      <c r="AD4622" s="12"/>
      <c r="AE4622" s="12"/>
      <c r="AF4622" s="12"/>
      <c r="AG4622" s="12"/>
      <c r="AH4622" s="12"/>
      <c r="AI4622" s="12"/>
      <c r="AJ4622" s="12"/>
      <c r="AK4622" s="12"/>
      <c r="AL4622" s="12"/>
      <c r="AM4622" s="12"/>
      <c r="AN4622" s="12"/>
      <c r="AO4622" s="12"/>
      <c r="AP4622" s="12"/>
      <c r="AQ4622" s="12"/>
      <c r="AR4622" s="12"/>
      <c r="AS4622" s="12"/>
      <c r="AT4622" s="12"/>
      <c r="AU4622" s="12"/>
      <c r="AV4622" s="12"/>
      <c r="AW4622" s="12"/>
      <c r="AX4622" s="12"/>
      <c r="AY4622" s="12"/>
      <c r="AZ4622" s="12"/>
      <c r="BA4622" s="12"/>
      <c r="BB4622" s="12"/>
      <c r="BC4622" s="12"/>
      <c r="BD4622" s="12"/>
      <c r="BE4622" s="12"/>
      <c r="BF4622" s="12"/>
      <c r="BG4622" s="12"/>
      <c r="BH4622" s="12"/>
      <c r="BI4622" s="12"/>
      <c r="BJ4622" s="13"/>
      <c r="BK4622" s="13"/>
      <c r="BL4622" s="13"/>
      <c r="BM4622" s="13"/>
      <c r="BN4622" s="13"/>
    </row>
    <row r="4623" spans="1:66" x14ac:dyDescent="0.25">
      <c r="A4623" s="10"/>
      <c r="B4623" s="10"/>
      <c r="C4623" s="10"/>
      <c r="D4623" s="10"/>
      <c r="E4623" s="10"/>
      <c r="F4623" s="10"/>
      <c r="G4623" s="10"/>
      <c r="H4623" s="10"/>
      <c r="I4623" s="10"/>
      <c r="J4623" s="10"/>
      <c r="K4623" s="11"/>
      <c r="L4623" s="11"/>
      <c r="M4623" s="12"/>
      <c r="N4623" s="12"/>
      <c r="O4623" s="12"/>
      <c r="P4623" s="12"/>
      <c r="Q4623" s="12"/>
      <c r="R4623" s="12"/>
      <c r="S4623" s="12"/>
      <c r="T4623" s="12"/>
      <c r="U4623" s="12"/>
      <c r="V4623" s="12"/>
      <c r="W4623" s="12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2"/>
      <c r="AS4623" s="12"/>
      <c r="AT4623" s="12"/>
      <c r="AU4623" s="12"/>
      <c r="AV4623" s="12"/>
      <c r="AW4623" s="12"/>
      <c r="AX4623" s="12"/>
      <c r="AY4623" s="12"/>
      <c r="AZ4623" s="12"/>
      <c r="BA4623" s="12"/>
      <c r="BB4623" s="12"/>
      <c r="BC4623" s="12"/>
      <c r="BD4623" s="12"/>
      <c r="BE4623" s="12"/>
      <c r="BF4623" s="12"/>
      <c r="BG4623" s="12"/>
      <c r="BH4623" s="12"/>
      <c r="BI4623" s="12"/>
      <c r="BJ4623" s="13"/>
      <c r="BK4623" s="13"/>
      <c r="BL4623" s="13"/>
      <c r="BM4623" s="13"/>
      <c r="BN4623" s="13"/>
    </row>
    <row r="4624" spans="1:66" x14ac:dyDescent="0.25">
      <c r="A4624" s="10"/>
      <c r="B4624" s="10"/>
      <c r="C4624" s="10"/>
      <c r="D4624" s="10"/>
      <c r="E4624" s="10"/>
      <c r="F4624" s="10"/>
      <c r="G4624" s="10"/>
      <c r="H4624" s="10"/>
      <c r="I4624" s="10"/>
      <c r="J4624" s="10"/>
      <c r="K4624" s="11"/>
      <c r="L4624" s="11"/>
      <c r="M4624" s="12"/>
      <c r="N4624" s="12"/>
      <c r="O4624" s="12"/>
      <c r="P4624" s="12"/>
      <c r="Q4624" s="12"/>
      <c r="R4624" s="12"/>
      <c r="S4624" s="12"/>
      <c r="T4624" s="12"/>
      <c r="U4624" s="12"/>
      <c r="V4624" s="12"/>
      <c r="W4624" s="12"/>
      <c r="X4624" s="12"/>
      <c r="Y4624" s="12"/>
      <c r="Z4624" s="12"/>
      <c r="AA4624" s="12"/>
      <c r="AB4624" s="12"/>
      <c r="AC4624" s="12"/>
      <c r="AD4624" s="12"/>
      <c r="AE4624" s="12"/>
      <c r="AF4624" s="12"/>
      <c r="AG4624" s="12"/>
      <c r="AH4624" s="12"/>
      <c r="AI4624" s="12"/>
      <c r="AJ4624" s="12"/>
      <c r="AK4624" s="12"/>
      <c r="AL4624" s="12"/>
      <c r="AM4624" s="12"/>
      <c r="AN4624" s="12"/>
      <c r="AO4624" s="12"/>
      <c r="AP4624" s="12"/>
      <c r="AQ4624" s="12"/>
      <c r="AR4624" s="12"/>
      <c r="AS4624" s="12"/>
      <c r="AT4624" s="12"/>
      <c r="AU4624" s="12"/>
      <c r="AV4624" s="12"/>
      <c r="AW4624" s="12"/>
      <c r="AX4624" s="12"/>
      <c r="AY4624" s="12"/>
      <c r="AZ4624" s="12"/>
      <c r="BA4624" s="12"/>
      <c r="BB4624" s="12"/>
      <c r="BC4624" s="12"/>
      <c r="BD4624" s="12"/>
      <c r="BE4624" s="12"/>
      <c r="BF4624" s="12"/>
      <c r="BG4624" s="12"/>
      <c r="BH4624" s="12"/>
      <c r="BI4624" s="12"/>
      <c r="BJ4624" s="13"/>
      <c r="BK4624" s="13"/>
      <c r="BL4624" s="13"/>
      <c r="BM4624" s="13"/>
      <c r="BN4624" s="13"/>
    </row>
    <row r="4625" spans="1:66" x14ac:dyDescent="0.25">
      <c r="A4625" s="10"/>
      <c r="B4625" s="10"/>
      <c r="C4625" s="10"/>
      <c r="D4625" s="10"/>
      <c r="E4625" s="10"/>
      <c r="F4625" s="10"/>
      <c r="G4625" s="10"/>
      <c r="H4625" s="10"/>
      <c r="I4625" s="10"/>
      <c r="J4625" s="10"/>
      <c r="K4625" s="11"/>
      <c r="L4625" s="11"/>
      <c r="M4625" s="12"/>
      <c r="N4625" s="12"/>
      <c r="O4625" s="12"/>
      <c r="P4625" s="12"/>
      <c r="Q4625" s="12"/>
      <c r="R4625" s="12"/>
      <c r="S4625" s="12"/>
      <c r="T4625" s="12"/>
      <c r="U4625" s="12"/>
      <c r="V4625" s="12"/>
      <c r="W4625" s="12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2"/>
      <c r="AS4625" s="12"/>
      <c r="AT4625" s="12"/>
      <c r="AU4625" s="12"/>
      <c r="AV4625" s="12"/>
      <c r="AW4625" s="12"/>
      <c r="AX4625" s="12"/>
      <c r="AY4625" s="12"/>
      <c r="AZ4625" s="12"/>
      <c r="BA4625" s="12"/>
      <c r="BB4625" s="12"/>
      <c r="BC4625" s="12"/>
      <c r="BD4625" s="12"/>
      <c r="BE4625" s="12"/>
      <c r="BF4625" s="12"/>
      <c r="BG4625" s="12"/>
      <c r="BH4625" s="12"/>
      <c r="BI4625" s="12"/>
      <c r="BJ4625" s="13"/>
      <c r="BK4625" s="13"/>
      <c r="BL4625" s="13"/>
      <c r="BM4625" s="13"/>
      <c r="BN4625" s="13"/>
    </row>
    <row r="4626" spans="1:66" x14ac:dyDescent="0.25">
      <c r="A4626" s="10"/>
      <c r="B4626" s="10"/>
      <c r="C4626" s="10"/>
      <c r="D4626" s="10"/>
      <c r="E4626" s="10"/>
      <c r="F4626" s="10"/>
      <c r="G4626" s="10"/>
      <c r="H4626" s="10"/>
      <c r="I4626" s="10"/>
      <c r="J4626" s="10"/>
      <c r="K4626" s="11"/>
      <c r="L4626" s="11"/>
      <c r="M4626" s="12"/>
      <c r="N4626" s="12"/>
      <c r="O4626" s="12"/>
      <c r="P4626" s="12"/>
      <c r="Q4626" s="12"/>
      <c r="R4626" s="12"/>
      <c r="S4626" s="12"/>
      <c r="T4626" s="12"/>
      <c r="U4626" s="12"/>
      <c r="V4626" s="12"/>
      <c r="W4626" s="12"/>
      <c r="X4626" s="12"/>
      <c r="Y4626" s="12"/>
      <c r="Z4626" s="12"/>
      <c r="AA4626" s="12"/>
      <c r="AB4626" s="12"/>
      <c r="AC4626" s="12"/>
      <c r="AD4626" s="12"/>
      <c r="AE4626" s="12"/>
      <c r="AF4626" s="12"/>
      <c r="AG4626" s="12"/>
      <c r="AH4626" s="12"/>
      <c r="AI4626" s="12"/>
      <c r="AJ4626" s="12"/>
      <c r="AK4626" s="12"/>
      <c r="AL4626" s="12"/>
      <c r="AM4626" s="12"/>
      <c r="AN4626" s="12"/>
      <c r="AO4626" s="12"/>
      <c r="AP4626" s="12"/>
      <c r="AQ4626" s="12"/>
      <c r="AR4626" s="12"/>
      <c r="AS4626" s="12"/>
      <c r="AT4626" s="12"/>
      <c r="AU4626" s="12"/>
      <c r="AV4626" s="12"/>
      <c r="AW4626" s="12"/>
      <c r="AX4626" s="12"/>
      <c r="AY4626" s="12"/>
      <c r="AZ4626" s="12"/>
      <c r="BA4626" s="12"/>
      <c r="BB4626" s="12"/>
      <c r="BC4626" s="12"/>
      <c r="BD4626" s="12"/>
      <c r="BE4626" s="12"/>
      <c r="BF4626" s="12"/>
      <c r="BG4626" s="12"/>
      <c r="BH4626" s="12"/>
      <c r="BI4626" s="12"/>
      <c r="BJ4626" s="13"/>
      <c r="BK4626" s="13"/>
      <c r="BL4626" s="13"/>
      <c r="BM4626" s="13"/>
      <c r="BN4626" s="13"/>
    </row>
    <row r="4627" spans="1:66" x14ac:dyDescent="0.25">
      <c r="A4627" s="10"/>
      <c r="B4627" s="10"/>
      <c r="C4627" s="10"/>
      <c r="D4627" s="10"/>
      <c r="E4627" s="10"/>
      <c r="F4627" s="10"/>
      <c r="G4627" s="10"/>
      <c r="H4627" s="10"/>
      <c r="I4627" s="10"/>
      <c r="J4627" s="10"/>
      <c r="K4627" s="11"/>
      <c r="L4627" s="11"/>
      <c r="M4627" s="12"/>
      <c r="N4627" s="12"/>
      <c r="O4627" s="12"/>
      <c r="P4627" s="12"/>
      <c r="Q4627" s="12"/>
      <c r="R4627" s="12"/>
      <c r="S4627" s="12"/>
      <c r="T4627" s="12"/>
      <c r="U4627" s="12"/>
      <c r="V4627" s="12"/>
      <c r="W4627" s="12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2"/>
      <c r="AS4627" s="12"/>
      <c r="AT4627" s="12"/>
      <c r="AU4627" s="12"/>
      <c r="AV4627" s="12"/>
      <c r="AW4627" s="12"/>
      <c r="AX4627" s="12"/>
      <c r="AY4627" s="12"/>
      <c r="AZ4627" s="12"/>
      <c r="BA4627" s="12"/>
      <c r="BB4627" s="12"/>
      <c r="BC4627" s="12"/>
      <c r="BD4627" s="12"/>
      <c r="BE4627" s="12"/>
      <c r="BF4627" s="12"/>
      <c r="BG4627" s="12"/>
      <c r="BH4627" s="12"/>
      <c r="BI4627" s="12"/>
      <c r="BJ4627" s="13"/>
      <c r="BK4627" s="13"/>
      <c r="BL4627" s="13"/>
      <c r="BM4627" s="13"/>
      <c r="BN4627" s="13"/>
    </row>
    <row r="4628" spans="1:66" x14ac:dyDescent="0.25">
      <c r="A4628" s="10"/>
      <c r="B4628" s="10"/>
      <c r="C4628" s="10"/>
      <c r="D4628" s="10"/>
      <c r="E4628" s="10"/>
      <c r="F4628" s="10"/>
      <c r="G4628" s="10"/>
      <c r="H4628" s="10"/>
      <c r="I4628" s="10"/>
      <c r="J4628" s="10"/>
      <c r="K4628" s="11"/>
      <c r="L4628" s="11"/>
      <c r="M4628" s="12"/>
      <c r="N4628" s="12"/>
      <c r="O4628" s="12"/>
      <c r="P4628" s="12"/>
      <c r="Q4628" s="12"/>
      <c r="R4628" s="12"/>
      <c r="S4628" s="12"/>
      <c r="T4628" s="12"/>
      <c r="U4628" s="12"/>
      <c r="V4628" s="12"/>
      <c r="W4628" s="12"/>
      <c r="X4628" s="12"/>
      <c r="Y4628" s="12"/>
      <c r="Z4628" s="12"/>
      <c r="AA4628" s="12"/>
      <c r="AB4628" s="12"/>
      <c r="AC4628" s="12"/>
      <c r="AD4628" s="12"/>
      <c r="AE4628" s="12"/>
      <c r="AF4628" s="12"/>
      <c r="AG4628" s="12"/>
      <c r="AH4628" s="12"/>
      <c r="AI4628" s="12"/>
      <c r="AJ4628" s="12"/>
      <c r="AK4628" s="12"/>
      <c r="AL4628" s="12"/>
      <c r="AM4628" s="12"/>
      <c r="AN4628" s="12"/>
      <c r="AO4628" s="12"/>
      <c r="AP4628" s="12"/>
      <c r="AQ4628" s="12"/>
      <c r="AR4628" s="12"/>
      <c r="AS4628" s="12"/>
      <c r="AT4628" s="12"/>
      <c r="AU4628" s="12"/>
      <c r="AV4628" s="12"/>
      <c r="AW4628" s="12"/>
      <c r="AX4628" s="12"/>
      <c r="AY4628" s="12"/>
      <c r="AZ4628" s="12"/>
      <c r="BA4628" s="12"/>
      <c r="BB4628" s="12"/>
      <c r="BC4628" s="12"/>
      <c r="BD4628" s="12"/>
      <c r="BE4628" s="12"/>
      <c r="BF4628" s="12"/>
      <c r="BG4628" s="12"/>
      <c r="BH4628" s="12"/>
      <c r="BI4628" s="12"/>
      <c r="BJ4628" s="13"/>
      <c r="BK4628" s="13"/>
      <c r="BL4628" s="13"/>
      <c r="BM4628" s="13"/>
      <c r="BN4628" s="13"/>
    </row>
    <row r="4629" spans="1:66" x14ac:dyDescent="0.25">
      <c r="A4629" s="10"/>
      <c r="B4629" s="10"/>
      <c r="C4629" s="10"/>
      <c r="D4629" s="10"/>
      <c r="E4629" s="10"/>
      <c r="F4629" s="10"/>
      <c r="G4629" s="10"/>
      <c r="H4629" s="10"/>
      <c r="I4629" s="10"/>
      <c r="J4629" s="10"/>
      <c r="K4629" s="11"/>
      <c r="L4629" s="11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  <c r="W4629" s="12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2"/>
      <c r="AS4629" s="12"/>
      <c r="AT4629" s="12"/>
      <c r="AU4629" s="12"/>
      <c r="AV4629" s="12"/>
      <c r="AW4629" s="12"/>
      <c r="AX4629" s="12"/>
      <c r="AY4629" s="12"/>
      <c r="AZ4629" s="12"/>
      <c r="BA4629" s="12"/>
      <c r="BB4629" s="12"/>
      <c r="BC4629" s="12"/>
      <c r="BD4629" s="12"/>
      <c r="BE4629" s="12"/>
      <c r="BF4629" s="12"/>
      <c r="BG4629" s="12"/>
      <c r="BH4629" s="12"/>
      <c r="BI4629" s="12"/>
      <c r="BJ4629" s="13"/>
      <c r="BK4629" s="13"/>
      <c r="BL4629" s="13"/>
      <c r="BM4629" s="13"/>
      <c r="BN4629" s="13"/>
    </row>
    <row r="4630" spans="1:66" x14ac:dyDescent="0.25">
      <c r="A4630" s="10"/>
      <c r="B4630" s="10"/>
      <c r="C4630" s="10"/>
      <c r="D4630" s="10"/>
      <c r="E4630" s="10"/>
      <c r="F4630" s="10"/>
      <c r="G4630" s="10"/>
      <c r="H4630" s="10"/>
      <c r="I4630" s="10"/>
      <c r="J4630" s="10"/>
      <c r="K4630" s="11"/>
      <c r="L4630" s="11"/>
      <c r="M4630" s="12"/>
      <c r="N4630" s="12"/>
      <c r="O4630" s="12"/>
      <c r="P4630" s="12"/>
      <c r="Q4630" s="12"/>
      <c r="R4630" s="12"/>
      <c r="S4630" s="12"/>
      <c r="T4630" s="12"/>
      <c r="U4630" s="12"/>
      <c r="V4630" s="12"/>
      <c r="W4630" s="12"/>
      <c r="X4630" s="12"/>
      <c r="Y4630" s="12"/>
      <c r="Z4630" s="12"/>
      <c r="AA4630" s="12"/>
      <c r="AB4630" s="12"/>
      <c r="AC4630" s="12"/>
      <c r="AD4630" s="12"/>
      <c r="AE4630" s="12"/>
      <c r="AF4630" s="12"/>
      <c r="AG4630" s="12"/>
      <c r="AH4630" s="12"/>
      <c r="AI4630" s="12"/>
      <c r="AJ4630" s="12"/>
      <c r="AK4630" s="12"/>
      <c r="AL4630" s="12"/>
      <c r="AM4630" s="12"/>
      <c r="AN4630" s="12"/>
      <c r="AO4630" s="12"/>
      <c r="AP4630" s="12"/>
      <c r="AQ4630" s="12"/>
      <c r="AR4630" s="12"/>
      <c r="AS4630" s="12"/>
      <c r="AT4630" s="12"/>
      <c r="AU4630" s="12"/>
      <c r="AV4630" s="12"/>
      <c r="AW4630" s="12"/>
      <c r="AX4630" s="12"/>
      <c r="AY4630" s="12"/>
      <c r="AZ4630" s="12"/>
      <c r="BA4630" s="12"/>
      <c r="BB4630" s="12"/>
      <c r="BC4630" s="12"/>
      <c r="BD4630" s="12"/>
      <c r="BE4630" s="12"/>
      <c r="BF4630" s="12"/>
      <c r="BG4630" s="12"/>
      <c r="BH4630" s="12"/>
      <c r="BI4630" s="12"/>
      <c r="BJ4630" s="13"/>
      <c r="BK4630" s="13"/>
      <c r="BL4630" s="13"/>
      <c r="BM4630" s="13"/>
      <c r="BN4630" s="13"/>
    </row>
    <row r="4631" spans="1:66" x14ac:dyDescent="0.25">
      <c r="A4631" s="10"/>
      <c r="B4631" s="10"/>
      <c r="C4631" s="10"/>
      <c r="D4631" s="10"/>
      <c r="E4631" s="10"/>
      <c r="F4631" s="10"/>
      <c r="G4631" s="10"/>
      <c r="H4631" s="10"/>
      <c r="I4631" s="10"/>
      <c r="J4631" s="10"/>
      <c r="K4631" s="11"/>
      <c r="L4631" s="11"/>
      <c r="M4631" s="12"/>
      <c r="N4631" s="12"/>
      <c r="O4631" s="12"/>
      <c r="P4631" s="12"/>
      <c r="Q4631" s="12"/>
      <c r="R4631" s="12"/>
      <c r="S4631" s="12"/>
      <c r="T4631" s="12"/>
      <c r="U4631" s="12"/>
      <c r="V4631" s="12"/>
      <c r="W4631" s="12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2"/>
      <c r="AS4631" s="12"/>
      <c r="AT4631" s="12"/>
      <c r="AU4631" s="12"/>
      <c r="AV4631" s="12"/>
      <c r="AW4631" s="12"/>
      <c r="AX4631" s="12"/>
      <c r="AY4631" s="12"/>
      <c r="AZ4631" s="12"/>
      <c r="BA4631" s="12"/>
      <c r="BB4631" s="12"/>
      <c r="BC4631" s="12"/>
      <c r="BD4631" s="12"/>
      <c r="BE4631" s="12"/>
      <c r="BF4631" s="12"/>
      <c r="BG4631" s="12"/>
      <c r="BH4631" s="12"/>
      <c r="BI4631" s="12"/>
      <c r="BJ4631" s="13"/>
      <c r="BK4631" s="13"/>
      <c r="BL4631" s="13"/>
      <c r="BM4631" s="13"/>
      <c r="BN4631" s="13"/>
    </row>
    <row r="4632" spans="1:66" x14ac:dyDescent="0.25">
      <c r="A4632" s="10"/>
      <c r="B4632" s="10"/>
      <c r="C4632" s="10"/>
      <c r="D4632" s="10"/>
      <c r="E4632" s="10"/>
      <c r="F4632" s="10"/>
      <c r="G4632" s="10"/>
      <c r="H4632" s="10"/>
      <c r="I4632" s="10"/>
      <c r="J4632" s="10"/>
      <c r="K4632" s="11"/>
      <c r="L4632" s="11"/>
      <c r="M4632" s="12"/>
      <c r="N4632" s="12"/>
      <c r="O4632" s="12"/>
      <c r="P4632" s="12"/>
      <c r="Q4632" s="12"/>
      <c r="R4632" s="12"/>
      <c r="S4632" s="12"/>
      <c r="T4632" s="12"/>
      <c r="U4632" s="12"/>
      <c r="V4632" s="12"/>
      <c r="W4632" s="12"/>
      <c r="X4632" s="12"/>
      <c r="Y4632" s="12"/>
      <c r="Z4632" s="12"/>
      <c r="AA4632" s="12"/>
      <c r="AB4632" s="12"/>
      <c r="AC4632" s="12"/>
      <c r="AD4632" s="12"/>
      <c r="AE4632" s="12"/>
      <c r="AF4632" s="12"/>
      <c r="AG4632" s="12"/>
      <c r="AH4632" s="12"/>
      <c r="AI4632" s="12"/>
      <c r="AJ4632" s="12"/>
      <c r="AK4632" s="12"/>
      <c r="AL4632" s="12"/>
      <c r="AM4632" s="12"/>
      <c r="AN4632" s="12"/>
      <c r="AO4632" s="12"/>
      <c r="AP4632" s="12"/>
      <c r="AQ4632" s="12"/>
      <c r="AR4632" s="12"/>
      <c r="AS4632" s="12"/>
      <c r="AT4632" s="12"/>
      <c r="AU4632" s="12"/>
      <c r="AV4632" s="12"/>
      <c r="AW4632" s="12"/>
      <c r="AX4632" s="12"/>
      <c r="AY4632" s="12"/>
      <c r="AZ4632" s="12"/>
      <c r="BA4632" s="12"/>
      <c r="BB4632" s="12"/>
      <c r="BC4632" s="12"/>
      <c r="BD4632" s="12"/>
      <c r="BE4632" s="12"/>
      <c r="BF4632" s="12"/>
      <c r="BG4632" s="12"/>
      <c r="BH4632" s="12"/>
      <c r="BI4632" s="12"/>
      <c r="BJ4632" s="13"/>
      <c r="BK4632" s="13"/>
      <c r="BL4632" s="13"/>
      <c r="BM4632" s="13"/>
      <c r="BN4632" s="13"/>
    </row>
    <row r="4633" spans="1:66" x14ac:dyDescent="0.25">
      <c r="A4633" s="10"/>
      <c r="B4633" s="10"/>
      <c r="C4633" s="10"/>
      <c r="D4633" s="10"/>
      <c r="E4633" s="10"/>
      <c r="F4633" s="10"/>
      <c r="G4633" s="10"/>
      <c r="H4633" s="10"/>
      <c r="I4633" s="10"/>
      <c r="J4633" s="10"/>
      <c r="K4633" s="11"/>
      <c r="L4633" s="11"/>
      <c r="M4633" s="12"/>
      <c r="N4633" s="12"/>
      <c r="O4633" s="12"/>
      <c r="P4633" s="12"/>
      <c r="Q4633" s="12"/>
      <c r="R4633" s="12"/>
      <c r="S4633" s="12"/>
      <c r="T4633" s="12"/>
      <c r="U4633" s="12"/>
      <c r="V4633" s="12"/>
      <c r="W4633" s="12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2"/>
      <c r="AS4633" s="12"/>
      <c r="AT4633" s="12"/>
      <c r="AU4633" s="12"/>
      <c r="AV4633" s="12"/>
      <c r="AW4633" s="12"/>
      <c r="AX4633" s="12"/>
      <c r="AY4633" s="12"/>
      <c r="AZ4633" s="12"/>
      <c r="BA4633" s="12"/>
      <c r="BB4633" s="12"/>
      <c r="BC4633" s="12"/>
      <c r="BD4633" s="12"/>
      <c r="BE4633" s="12"/>
      <c r="BF4633" s="12"/>
      <c r="BG4633" s="12"/>
      <c r="BH4633" s="12"/>
      <c r="BI4633" s="12"/>
      <c r="BJ4633" s="13"/>
      <c r="BK4633" s="13"/>
      <c r="BL4633" s="13"/>
      <c r="BM4633" s="13"/>
      <c r="BN4633" s="13"/>
    </row>
    <row r="4634" spans="1:66" x14ac:dyDescent="0.25">
      <c r="A4634" s="10"/>
      <c r="B4634" s="10"/>
      <c r="C4634" s="10"/>
      <c r="D4634" s="10"/>
      <c r="E4634" s="10"/>
      <c r="F4634" s="10"/>
      <c r="G4634" s="10"/>
      <c r="H4634" s="10"/>
      <c r="I4634" s="10"/>
      <c r="J4634" s="10"/>
      <c r="K4634" s="11"/>
      <c r="L4634" s="11"/>
      <c r="M4634" s="12"/>
      <c r="N4634" s="12"/>
      <c r="O4634" s="12"/>
      <c r="P4634" s="12"/>
      <c r="Q4634" s="12"/>
      <c r="R4634" s="12"/>
      <c r="S4634" s="12"/>
      <c r="T4634" s="12"/>
      <c r="U4634" s="12"/>
      <c r="V4634" s="12"/>
      <c r="W4634" s="12"/>
      <c r="X4634" s="12"/>
      <c r="Y4634" s="12"/>
      <c r="Z4634" s="12"/>
      <c r="AA4634" s="12"/>
      <c r="AB4634" s="12"/>
      <c r="AC4634" s="12"/>
      <c r="AD4634" s="12"/>
      <c r="AE4634" s="12"/>
      <c r="AF4634" s="12"/>
      <c r="AG4634" s="12"/>
      <c r="AH4634" s="12"/>
      <c r="AI4634" s="12"/>
      <c r="AJ4634" s="12"/>
      <c r="AK4634" s="12"/>
      <c r="AL4634" s="12"/>
      <c r="AM4634" s="12"/>
      <c r="AN4634" s="12"/>
      <c r="AO4634" s="12"/>
      <c r="AP4634" s="12"/>
      <c r="AQ4634" s="12"/>
      <c r="AR4634" s="12"/>
      <c r="AS4634" s="12"/>
      <c r="AT4634" s="12"/>
      <c r="AU4634" s="12"/>
      <c r="AV4634" s="12"/>
      <c r="AW4634" s="12"/>
      <c r="AX4634" s="12"/>
      <c r="AY4634" s="12"/>
      <c r="AZ4634" s="12"/>
      <c r="BA4634" s="12"/>
      <c r="BB4634" s="12"/>
      <c r="BC4634" s="12"/>
      <c r="BD4634" s="12"/>
      <c r="BE4634" s="12"/>
      <c r="BF4634" s="12"/>
      <c r="BG4634" s="12"/>
      <c r="BH4634" s="12"/>
      <c r="BI4634" s="12"/>
      <c r="BJ4634" s="13"/>
      <c r="BK4634" s="13"/>
      <c r="BL4634" s="13"/>
      <c r="BM4634" s="13"/>
      <c r="BN4634" s="13"/>
    </row>
    <row r="4635" spans="1:66" x14ac:dyDescent="0.25">
      <c r="A4635" s="10"/>
      <c r="B4635" s="10"/>
      <c r="C4635" s="10"/>
      <c r="D4635" s="10"/>
      <c r="E4635" s="10"/>
      <c r="F4635" s="10"/>
      <c r="G4635" s="10"/>
      <c r="H4635" s="10"/>
      <c r="I4635" s="10"/>
      <c r="J4635" s="10"/>
      <c r="K4635" s="11"/>
      <c r="L4635" s="11"/>
      <c r="M4635" s="12"/>
      <c r="N4635" s="12"/>
      <c r="O4635" s="12"/>
      <c r="P4635" s="12"/>
      <c r="Q4635" s="12"/>
      <c r="R4635" s="12"/>
      <c r="S4635" s="12"/>
      <c r="T4635" s="12"/>
      <c r="U4635" s="12"/>
      <c r="V4635" s="12"/>
      <c r="W4635" s="12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2"/>
      <c r="AS4635" s="12"/>
      <c r="AT4635" s="12"/>
      <c r="AU4635" s="12"/>
      <c r="AV4635" s="12"/>
      <c r="AW4635" s="12"/>
      <c r="AX4635" s="12"/>
      <c r="AY4635" s="12"/>
      <c r="AZ4635" s="12"/>
      <c r="BA4635" s="12"/>
      <c r="BB4635" s="12"/>
      <c r="BC4635" s="12"/>
      <c r="BD4635" s="12"/>
      <c r="BE4635" s="12"/>
      <c r="BF4635" s="12"/>
      <c r="BG4635" s="12"/>
      <c r="BH4635" s="12"/>
      <c r="BI4635" s="12"/>
      <c r="BJ4635" s="13"/>
      <c r="BK4635" s="13"/>
      <c r="BL4635" s="13"/>
      <c r="BM4635" s="13"/>
      <c r="BN4635" s="13"/>
    </row>
    <row r="4636" spans="1:66" x14ac:dyDescent="0.25">
      <c r="A4636" s="10"/>
      <c r="B4636" s="10"/>
      <c r="C4636" s="10"/>
      <c r="D4636" s="10"/>
      <c r="E4636" s="10"/>
      <c r="F4636" s="10"/>
      <c r="G4636" s="10"/>
      <c r="H4636" s="10"/>
      <c r="I4636" s="10"/>
      <c r="J4636" s="10"/>
      <c r="K4636" s="11"/>
      <c r="L4636" s="11"/>
      <c r="M4636" s="12"/>
      <c r="N4636" s="12"/>
      <c r="O4636" s="12"/>
      <c r="P4636" s="12"/>
      <c r="Q4636" s="12"/>
      <c r="R4636" s="12"/>
      <c r="S4636" s="12"/>
      <c r="T4636" s="12"/>
      <c r="U4636" s="12"/>
      <c r="V4636" s="12"/>
      <c r="W4636" s="12"/>
      <c r="X4636" s="12"/>
      <c r="Y4636" s="12"/>
      <c r="Z4636" s="12"/>
      <c r="AA4636" s="12"/>
      <c r="AB4636" s="12"/>
      <c r="AC4636" s="12"/>
      <c r="AD4636" s="12"/>
      <c r="AE4636" s="12"/>
      <c r="AF4636" s="12"/>
      <c r="AG4636" s="12"/>
      <c r="AH4636" s="12"/>
      <c r="AI4636" s="12"/>
      <c r="AJ4636" s="12"/>
      <c r="AK4636" s="12"/>
      <c r="AL4636" s="12"/>
      <c r="AM4636" s="12"/>
      <c r="AN4636" s="12"/>
      <c r="AO4636" s="12"/>
      <c r="AP4636" s="12"/>
      <c r="AQ4636" s="12"/>
      <c r="AR4636" s="12"/>
      <c r="AS4636" s="12"/>
      <c r="AT4636" s="12"/>
      <c r="AU4636" s="12"/>
      <c r="AV4636" s="12"/>
      <c r="AW4636" s="12"/>
      <c r="AX4636" s="12"/>
      <c r="AY4636" s="12"/>
      <c r="AZ4636" s="12"/>
      <c r="BA4636" s="12"/>
      <c r="BB4636" s="12"/>
      <c r="BC4636" s="12"/>
      <c r="BD4636" s="12"/>
      <c r="BE4636" s="12"/>
      <c r="BF4636" s="12"/>
      <c r="BG4636" s="12"/>
      <c r="BH4636" s="12"/>
      <c r="BI4636" s="12"/>
      <c r="BJ4636" s="13"/>
      <c r="BK4636" s="13"/>
      <c r="BL4636" s="13"/>
      <c r="BM4636" s="13"/>
      <c r="BN4636" s="13"/>
    </row>
    <row r="4637" spans="1:66" x14ac:dyDescent="0.25">
      <c r="A4637" s="10"/>
      <c r="B4637" s="10"/>
      <c r="C4637" s="10"/>
      <c r="D4637" s="10"/>
      <c r="E4637" s="10"/>
      <c r="F4637" s="10"/>
      <c r="G4637" s="10"/>
      <c r="H4637" s="10"/>
      <c r="I4637" s="10"/>
      <c r="J4637" s="10"/>
      <c r="K4637" s="11"/>
      <c r="L4637" s="11"/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2"/>
      <c r="AS4637" s="12"/>
      <c r="AT4637" s="12"/>
      <c r="AU4637" s="12"/>
      <c r="AV4637" s="12"/>
      <c r="AW4637" s="12"/>
      <c r="AX4637" s="12"/>
      <c r="AY4637" s="12"/>
      <c r="AZ4637" s="12"/>
      <c r="BA4637" s="12"/>
      <c r="BB4637" s="12"/>
      <c r="BC4637" s="12"/>
      <c r="BD4637" s="12"/>
      <c r="BE4637" s="12"/>
      <c r="BF4637" s="12"/>
      <c r="BG4637" s="12"/>
      <c r="BH4637" s="12"/>
      <c r="BI4637" s="12"/>
      <c r="BJ4637" s="13"/>
      <c r="BK4637" s="13"/>
      <c r="BL4637" s="13"/>
      <c r="BM4637" s="13"/>
      <c r="BN4637" s="13"/>
    </row>
    <row r="4638" spans="1:66" x14ac:dyDescent="0.25">
      <c r="A4638" s="10"/>
      <c r="B4638" s="10"/>
      <c r="C4638" s="10"/>
      <c r="D4638" s="10"/>
      <c r="E4638" s="10"/>
      <c r="F4638" s="10"/>
      <c r="G4638" s="10"/>
      <c r="H4638" s="10"/>
      <c r="I4638" s="10"/>
      <c r="J4638" s="10"/>
      <c r="K4638" s="11"/>
      <c r="L4638" s="11"/>
      <c r="M4638" s="12"/>
      <c r="N4638" s="12"/>
      <c r="O4638" s="12"/>
      <c r="P4638" s="12"/>
      <c r="Q4638" s="12"/>
      <c r="R4638" s="12"/>
      <c r="S4638" s="12"/>
      <c r="T4638" s="12"/>
      <c r="U4638" s="12"/>
      <c r="V4638" s="12"/>
      <c r="W4638" s="12"/>
      <c r="X4638" s="12"/>
      <c r="Y4638" s="12"/>
      <c r="Z4638" s="12"/>
      <c r="AA4638" s="12"/>
      <c r="AB4638" s="12"/>
      <c r="AC4638" s="12"/>
      <c r="AD4638" s="12"/>
      <c r="AE4638" s="12"/>
      <c r="AF4638" s="12"/>
      <c r="AG4638" s="12"/>
      <c r="AH4638" s="12"/>
      <c r="AI4638" s="12"/>
      <c r="AJ4638" s="12"/>
      <c r="AK4638" s="12"/>
      <c r="AL4638" s="12"/>
      <c r="AM4638" s="12"/>
      <c r="AN4638" s="12"/>
      <c r="AO4638" s="12"/>
      <c r="AP4638" s="12"/>
      <c r="AQ4638" s="12"/>
      <c r="AR4638" s="12"/>
      <c r="AS4638" s="12"/>
      <c r="AT4638" s="12"/>
      <c r="AU4638" s="12"/>
      <c r="AV4638" s="12"/>
      <c r="AW4638" s="12"/>
      <c r="AX4638" s="12"/>
      <c r="AY4638" s="12"/>
      <c r="AZ4638" s="12"/>
      <c r="BA4638" s="12"/>
      <c r="BB4638" s="12"/>
      <c r="BC4638" s="12"/>
      <c r="BD4638" s="12"/>
      <c r="BE4638" s="12"/>
      <c r="BF4638" s="12"/>
      <c r="BG4638" s="12"/>
      <c r="BH4638" s="12"/>
      <c r="BI4638" s="12"/>
      <c r="BJ4638" s="13"/>
      <c r="BK4638" s="13"/>
      <c r="BL4638" s="13"/>
      <c r="BM4638" s="13"/>
      <c r="BN4638" s="13"/>
    </row>
    <row r="4639" spans="1:66" x14ac:dyDescent="0.25">
      <c r="A4639" s="10"/>
      <c r="B4639" s="10"/>
      <c r="C4639" s="10"/>
      <c r="D4639" s="10"/>
      <c r="E4639" s="10"/>
      <c r="F4639" s="10"/>
      <c r="G4639" s="10"/>
      <c r="H4639" s="10"/>
      <c r="I4639" s="10"/>
      <c r="J4639" s="10"/>
      <c r="K4639" s="11"/>
      <c r="L4639" s="11"/>
      <c r="M4639" s="12"/>
      <c r="N4639" s="12"/>
      <c r="O4639" s="12"/>
      <c r="P4639" s="12"/>
      <c r="Q4639" s="12"/>
      <c r="R4639" s="12"/>
      <c r="S4639" s="12"/>
      <c r="T4639" s="12"/>
      <c r="U4639" s="12"/>
      <c r="V4639" s="12"/>
      <c r="W4639" s="12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2"/>
      <c r="AS4639" s="12"/>
      <c r="AT4639" s="12"/>
      <c r="AU4639" s="12"/>
      <c r="AV4639" s="12"/>
      <c r="AW4639" s="12"/>
      <c r="AX4639" s="12"/>
      <c r="AY4639" s="12"/>
      <c r="AZ4639" s="12"/>
      <c r="BA4639" s="12"/>
      <c r="BB4639" s="12"/>
      <c r="BC4639" s="12"/>
      <c r="BD4639" s="12"/>
      <c r="BE4639" s="12"/>
      <c r="BF4639" s="12"/>
      <c r="BG4639" s="12"/>
      <c r="BH4639" s="12"/>
      <c r="BI4639" s="12"/>
      <c r="BJ4639" s="13"/>
      <c r="BK4639" s="13"/>
      <c r="BL4639" s="13"/>
      <c r="BM4639" s="13"/>
      <c r="BN4639" s="13"/>
    </row>
    <row r="4640" spans="1:66" x14ac:dyDescent="0.25">
      <c r="A4640" s="10"/>
      <c r="B4640" s="10"/>
      <c r="C4640" s="10"/>
      <c r="D4640" s="10"/>
      <c r="E4640" s="10"/>
      <c r="F4640" s="10"/>
      <c r="G4640" s="10"/>
      <c r="H4640" s="10"/>
      <c r="I4640" s="10"/>
      <c r="J4640" s="10"/>
      <c r="K4640" s="11"/>
      <c r="L4640" s="11"/>
      <c r="M4640" s="12"/>
      <c r="N4640" s="12"/>
      <c r="O4640" s="12"/>
      <c r="P4640" s="12"/>
      <c r="Q4640" s="12"/>
      <c r="R4640" s="12"/>
      <c r="S4640" s="12"/>
      <c r="T4640" s="12"/>
      <c r="U4640" s="12"/>
      <c r="V4640" s="12"/>
      <c r="W4640" s="12"/>
      <c r="X4640" s="12"/>
      <c r="Y4640" s="12"/>
      <c r="Z4640" s="12"/>
      <c r="AA4640" s="12"/>
      <c r="AB4640" s="12"/>
      <c r="AC4640" s="12"/>
      <c r="AD4640" s="12"/>
      <c r="AE4640" s="12"/>
      <c r="AF4640" s="12"/>
      <c r="AG4640" s="12"/>
      <c r="AH4640" s="12"/>
      <c r="AI4640" s="12"/>
      <c r="AJ4640" s="12"/>
      <c r="AK4640" s="12"/>
      <c r="AL4640" s="12"/>
      <c r="AM4640" s="12"/>
      <c r="AN4640" s="12"/>
      <c r="AO4640" s="12"/>
      <c r="AP4640" s="12"/>
      <c r="AQ4640" s="12"/>
      <c r="AR4640" s="12"/>
      <c r="AS4640" s="12"/>
      <c r="AT4640" s="12"/>
      <c r="AU4640" s="12"/>
      <c r="AV4640" s="12"/>
      <c r="AW4640" s="12"/>
      <c r="AX4640" s="12"/>
      <c r="AY4640" s="12"/>
      <c r="AZ4640" s="12"/>
      <c r="BA4640" s="12"/>
      <c r="BB4640" s="12"/>
      <c r="BC4640" s="12"/>
      <c r="BD4640" s="12"/>
      <c r="BE4640" s="12"/>
      <c r="BF4640" s="12"/>
      <c r="BG4640" s="12"/>
      <c r="BH4640" s="12"/>
      <c r="BI4640" s="12"/>
      <c r="BJ4640" s="13"/>
      <c r="BK4640" s="13"/>
      <c r="BL4640" s="13"/>
      <c r="BM4640" s="13"/>
      <c r="BN4640" s="13"/>
    </row>
    <row r="4641" spans="1:66" x14ac:dyDescent="0.25">
      <c r="A4641" s="10"/>
      <c r="B4641" s="10"/>
      <c r="C4641" s="10"/>
      <c r="D4641" s="10"/>
      <c r="E4641" s="10"/>
      <c r="F4641" s="10"/>
      <c r="G4641" s="10"/>
      <c r="H4641" s="10"/>
      <c r="I4641" s="10"/>
      <c r="J4641" s="10"/>
      <c r="K4641" s="11"/>
      <c r="L4641" s="11"/>
      <c r="M4641" s="12"/>
      <c r="N4641" s="12"/>
      <c r="O4641" s="12"/>
      <c r="P4641" s="12"/>
      <c r="Q4641" s="12"/>
      <c r="R4641" s="12"/>
      <c r="S4641" s="12"/>
      <c r="T4641" s="12"/>
      <c r="U4641" s="12"/>
      <c r="V4641" s="12"/>
      <c r="W4641" s="12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2"/>
      <c r="AS4641" s="12"/>
      <c r="AT4641" s="12"/>
      <c r="AU4641" s="12"/>
      <c r="AV4641" s="12"/>
      <c r="AW4641" s="12"/>
      <c r="AX4641" s="12"/>
      <c r="AY4641" s="12"/>
      <c r="AZ4641" s="12"/>
      <c r="BA4641" s="12"/>
      <c r="BB4641" s="12"/>
      <c r="BC4641" s="12"/>
      <c r="BD4641" s="12"/>
      <c r="BE4641" s="12"/>
      <c r="BF4641" s="12"/>
      <c r="BG4641" s="12"/>
      <c r="BH4641" s="12"/>
      <c r="BI4641" s="12"/>
      <c r="BJ4641" s="13"/>
      <c r="BK4641" s="13"/>
      <c r="BL4641" s="13"/>
      <c r="BM4641" s="13"/>
      <c r="BN4641" s="13"/>
    </row>
    <row r="4642" spans="1:66" x14ac:dyDescent="0.25">
      <c r="A4642" s="10"/>
      <c r="B4642" s="10"/>
      <c r="C4642" s="10"/>
      <c r="D4642" s="10"/>
      <c r="E4642" s="10"/>
      <c r="F4642" s="10"/>
      <c r="G4642" s="10"/>
      <c r="H4642" s="10"/>
      <c r="I4642" s="10"/>
      <c r="J4642" s="10"/>
      <c r="K4642" s="11"/>
      <c r="L4642" s="11"/>
      <c r="M4642" s="12"/>
      <c r="N4642" s="12"/>
      <c r="O4642" s="12"/>
      <c r="P4642" s="12"/>
      <c r="Q4642" s="12"/>
      <c r="R4642" s="12"/>
      <c r="S4642" s="12"/>
      <c r="T4642" s="12"/>
      <c r="U4642" s="12"/>
      <c r="V4642" s="12"/>
      <c r="W4642" s="12"/>
      <c r="X4642" s="12"/>
      <c r="Y4642" s="12"/>
      <c r="Z4642" s="12"/>
      <c r="AA4642" s="12"/>
      <c r="AB4642" s="12"/>
      <c r="AC4642" s="12"/>
      <c r="AD4642" s="12"/>
      <c r="AE4642" s="12"/>
      <c r="AF4642" s="12"/>
      <c r="AG4642" s="12"/>
      <c r="AH4642" s="12"/>
      <c r="AI4642" s="12"/>
      <c r="AJ4642" s="12"/>
      <c r="AK4642" s="12"/>
      <c r="AL4642" s="12"/>
      <c r="AM4642" s="12"/>
      <c r="AN4642" s="12"/>
      <c r="AO4642" s="12"/>
      <c r="AP4642" s="12"/>
      <c r="AQ4642" s="12"/>
      <c r="AR4642" s="12"/>
      <c r="AS4642" s="12"/>
      <c r="AT4642" s="12"/>
      <c r="AU4642" s="12"/>
      <c r="AV4642" s="12"/>
      <c r="AW4642" s="12"/>
      <c r="AX4642" s="12"/>
      <c r="AY4642" s="12"/>
      <c r="AZ4642" s="12"/>
      <c r="BA4642" s="12"/>
      <c r="BB4642" s="12"/>
      <c r="BC4642" s="12"/>
      <c r="BD4642" s="12"/>
      <c r="BE4642" s="12"/>
      <c r="BF4642" s="12"/>
      <c r="BG4642" s="12"/>
      <c r="BH4642" s="12"/>
      <c r="BI4642" s="12"/>
      <c r="BJ4642" s="13"/>
      <c r="BK4642" s="13"/>
      <c r="BL4642" s="13"/>
      <c r="BM4642" s="13"/>
      <c r="BN4642" s="13"/>
    </row>
    <row r="4643" spans="1:66" x14ac:dyDescent="0.25">
      <c r="A4643" s="10"/>
      <c r="B4643" s="10"/>
      <c r="C4643" s="10"/>
      <c r="D4643" s="10"/>
      <c r="E4643" s="10"/>
      <c r="F4643" s="10"/>
      <c r="G4643" s="10"/>
      <c r="H4643" s="10"/>
      <c r="I4643" s="10"/>
      <c r="J4643" s="10"/>
      <c r="K4643" s="11"/>
      <c r="L4643" s="11"/>
      <c r="M4643" s="12"/>
      <c r="N4643" s="12"/>
      <c r="O4643" s="12"/>
      <c r="P4643" s="12"/>
      <c r="Q4643" s="12"/>
      <c r="R4643" s="12"/>
      <c r="S4643" s="12"/>
      <c r="T4643" s="12"/>
      <c r="U4643" s="12"/>
      <c r="V4643" s="12"/>
      <c r="W4643" s="12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2"/>
      <c r="AS4643" s="12"/>
      <c r="AT4643" s="12"/>
      <c r="AU4643" s="12"/>
      <c r="AV4643" s="12"/>
      <c r="AW4643" s="12"/>
      <c r="AX4643" s="12"/>
      <c r="AY4643" s="12"/>
      <c r="AZ4643" s="12"/>
      <c r="BA4643" s="12"/>
      <c r="BB4643" s="12"/>
      <c r="BC4643" s="12"/>
      <c r="BD4643" s="12"/>
      <c r="BE4643" s="12"/>
      <c r="BF4643" s="12"/>
      <c r="BG4643" s="12"/>
      <c r="BH4643" s="12"/>
      <c r="BI4643" s="12"/>
      <c r="BJ4643" s="13"/>
      <c r="BK4643" s="13"/>
      <c r="BL4643" s="13"/>
      <c r="BM4643" s="13"/>
      <c r="BN4643" s="13"/>
    </row>
    <row r="4644" spans="1:66" x14ac:dyDescent="0.25">
      <c r="A4644" s="10"/>
      <c r="B4644" s="10"/>
      <c r="C4644" s="10"/>
      <c r="D4644" s="10"/>
      <c r="E4644" s="10"/>
      <c r="F4644" s="10"/>
      <c r="G4644" s="10"/>
      <c r="H4644" s="10"/>
      <c r="I4644" s="10"/>
      <c r="J4644" s="10"/>
      <c r="K4644" s="11"/>
      <c r="L4644" s="11"/>
      <c r="M4644" s="12"/>
      <c r="N4644" s="12"/>
      <c r="O4644" s="12"/>
      <c r="P4644" s="12"/>
      <c r="Q4644" s="12"/>
      <c r="R4644" s="12"/>
      <c r="S4644" s="12"/>
      <c r="T4644" s="12"/>
      <c r="U4644" s="12"/>
      <c r="V4644" s="12"/>
      <c r="W4644" s="12"/>
      <c r="X4644" s="12"/>
      <c r="Y4644" s="12"/>
      <c r="Z4644" s="12"/>
      <c r="AA4644" s="12"/>
      <c r="AB4644" s="12"/>
      <c r="AC4644" s="12"/>
      <c r="AD4644" s="12"/>
      <c r="AE4644" s="12"/>
      <c r="AF4644" s="12"/>
      <c r="AG4644" s="12"/>
      <c r="AH4644" s="12"/>
      <c r="AI4644" s="12"/>
      <c r="AJ4644" s="12"/>
      <c r="AK4644" s="12"/>
      <c r="AL4644" s="12"/>
      <c r="AM4644" s="12"/>
      <c r="AN4644" s="12"/>
      <c r="AO4644" s="12"/>
      <c r="AP4644" s="12"/>
      <c r="AQ4644" s="12"/>
      <c r="AR4644" s="12"/>
      <c r="AS4644" s="12"/>
      <c r="AT4644" s="12"/>
      <c r="AU4644" s="12"/>
      <c r="AV4644" s="12"/>
      <c r="AW4644" s="12"/>
      <c r="AX4644" s="12"/>
      <c r="AY4644" s="12"/>
      <c r="AZ4644" s="12"/>
      <c r="BA4644" s="12"/>
      <c r="BB4644" s="12"/>
      <c r="BC4644" s="12"/>
      <c r="BD4644" s="12"/>
      <c r="BE4644" s="12"/>
      <c r="BF4644" s="12"/>
      <c r="BG4644" s="12"/>
      <c r="BH4644" s="12"/>
      <c r="BI4644" s="12"/>
      <c r="BJ4644" s="13"/>
      <c r="BK4644" s="13"/>
      <c r="BL4644" s="13"/>
      <c r="BM4644" s="13"/>
      <c r="BN4644" s="13"/>
    </row>
    <row r="4645" spans="1:66" x14ac:dyDescent="0.25">
      <c r="A4645" s="10"/>
      <c r="B4645" s="10"/>
      <c r="C4645" s="10"/>
      <c r="D4645" s="10"/>
      <c r="E4645" s="10"/>
      <c r="F4645" s="10"/>
      <c r="G4645" s="10"/>
      <c r="H4645" s="10"/>
      <c r="I4645" s="10"/>
      <c r="J4645" s="10"/>
      <c r="K4645" s="11"/>
      <c r="L4645" s="11"/>
      <c r="M4645" s="12"/>
      <c r="N4645" s="12"/>
      <c r="O4645" s="12"/>
      <c r="P4645" s="12"/>
      <c r="Q4645" s="12"/>
      <c r="R4645" s="12"/>
      <c r="S4645" s="12"/>
      <c r="T4645" s="12"/>
      <c r="U4645" s="12"/>
      <c r="V4645" s="12"/>
      <c r="W4645" s="12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2"/>
      <c r="AS4645" s="12"/>
      <c r="AT4645" s="12"/>
      <c r="AU4645" s="12"/>
      <c r="AV4645" s="12"/>
      <c r="AW4645" s="12"/>
      <c r="AX4645" s="12"/>
      <c r="AY4645" s="12"/>
      <c r="AZ4645" s="12"/>
      <c r="BA4645" s="12"/>
      <c r="BB4645" s="12"/>
      <c r="BC4645" s="12"/>
      <c r="BD4645" s="12"/>
      <c r="BE4645" s="12"/>
      <c r="BF4645" s="12"/>
      <c r="BG4645" s="12"/>
      <c r="BH4645" s="12"/>
      <c r="BI4645" s="12"/>
      <c r="BJ4645" s="13"/>
      <c r="BK4645" s="13"/>
      <c r="BL4645" s="13"/>
      <c r="BM4645" s="13"/>
      <c r="BN4645" s="13"/>
    </row>
    <row r="4646" spans="1:66" x14ac:dyDescent="0.25">
      <c r="A4646" s="10"/>
      <c r="B4646" s="10"/>
      <c r="C4646" s="10"/>
      <c r="D4646" s="10"/>
      <c r="E4646" s="10"/>
      <c r="F4646" s="10"/>
      <c r="G4646" s="10"/>
      <c r="H4646" s="10"/>
      <c r="I4646" s="10"/>
      <c r="J4646" s="10"/>
      <c r="K4646" s="11"/>
      <c r="L4646" s="11"/>
      <c r="M4646" s="12"/>
      <c r="N4646" s="12"/>
      <c r="O4646" s="12"/>
      <c r="P4646" s="12"/>
      <c r="Q4646" s="12"/>
      <c r="R4646" s="12"/>
      <c r="S4646" s="12"/>
      <c r="T4646" s="12"/>
      <c r="U4646" s="12"/>
      <c r="V4646" s="12"/>
      <c r="W4646" s="12"/>
      <c r="X4646" s="12"/>
      <c r="Y4646" s="12"/>
      <c r="Z4646" s="12"/>
      <c r="AA4646" s="12"/>
      <c r="AB4646" s="12"/>
      <c r="AC4646" s="12"/>
      <c r="AD4646" s="12"/>
      <c r="AE4646" s="12"/>
      <c r="AF4646" s="12"/>
      <c r="AG4646" s="12"/>
      <c r="AH4646" s="12"/>
      <c r="AI4646" s="12"/>
      <c r="AJ4646" s="12"/>
      <c r="AK4646" s="12"/>
      <c r="AL4646" s="12"/>
      <c r="AM4646" s="12"/>
      <c r="AN4646" s="12"/>
      <c r="AO4646" s="12"/>
      <c r="AP4646" s="12"/>
      <c r="AQ4646" s="12"/>
      <c r="AR4646" s="12"/>
      <c r="AS4646" s="12"/>
      <c r="AT4646" s="12"/>
      <c r="AU4646" s="12"/>
      <c r="AV4646" s="12"/>
      <c r="AW4646" s="12"/>
      <c r="AX4646" s="12"/>
      <c r="AY4646" s="12"/>
      <c r="AZ4646" s="12"/>
      <c r="BA4646" s="12"/>
      <c r="BB4646" s="12"/>
      <c r="BC4646" s="12"/>
      <c r="BD4646" s="12"/>
      <c r="BE4646" s="12"/>
      <c r="BF4646" s="12"/>
      <c r="BG4646" s="12"/>
      <c r="BH4646" s="12"/>
      <c r="BI4646" s="12"/>
      <c r="BJ4646" s="13"/>
      <c r="BK4646" s="13"/>
      <c r="BL4646" s="13"/>
      <c r="BM4646" s="13"/>
      <c r="BN4646" s="13"/>
    </row>
    <row r="4647" spans="1:66" x14ac:dyDescent="0.25">
      <c r="A4647" s="10"/>
      <c r="B4647" s="10"/>
      <c r="C4647" s="10"/>
      <c r="D4647" s="10"/>
      <c r="E4647" s="10"/>
      <c r="F4647" s="10"/>
      <c r="G4647" s="10"/>
      <c r="H4647" s="10"/>
      <c r="I4647" s="10"/>
      <c r="J4647" s="10"/>
      <c r="K4647" s="11"/>
      <c r="L4647" s="11"/>
      <c r="M4647" s="12"/>
      <c r="N4647" s="12"/>
      <c r="O4647" s="12"/>
      <c r="P4647" s="12"/>
      <c r="Q4647" s="12"/>
      <c r="R4647" s="12"/>
      <c r="S4647" s="12"/>
      <c r="T4647" s="12"/>
      <c r="U4647" s="12"/>
      <c r="V4647" s="12"/>
      <c r="W4647" s="12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2"/>
      <c r="AS4647" s="12"/>
      <c r="AT4647" s="12"/>
      <c r="AU4647" s="12"/>
      <c r="AV4647" s="12"/>
      <c r="AW4647" s="12"/>
      <c r="AX4647" s="12"/>
      <c r="AY4647" s="12"/>
      <c r="AZ4647" s="12"/>
      <c r="BA4647" s="12"/>
      <c r="BB4647" s="12"/>
      <c r="BC4647" s="12"/>
      <c r="BD4647" s="12"/>
      <c r="BE4647" s="12"/>
      <c r="BF4647" s="12"/>
      <c r="BG4647" s="12"/>
      <c r="BH4647" s="12"/>
      <c r="BI4647" s="12"/>
      <c r="BJ4647" s="13"/>
      <c r="BK4647" s="13"/>
      <c r="BL4647" s="13"/>
      <c r="BM4647" s="13"/>
      <c r="BN4647" s="13"/>
    </row>
    <row r="4648" spans="1:66" x14ac:dyDescent="0.25">
      <c r="A4648" s="10"/>
      <c r="B4648" s="10"/>
      <c r="C4648" s="10"/>
      <c r="D4648" s="10"/>
      <c r="E4648" s="10"/>
      <c r="F4648" s="10"/>
      <c r="G4648" s="10"/>
      <c r="H4648" s="10"/>
      <c r="I4648" s="10"/>
      <c r="J4648" s="10"/>
      <c r="K4648" s="11"/>
      <c r="L4648" s="11"/>
      <c r="M4648" s="12"/>
      <c r="N4648" s="12"/>
      <c r="O4648" s="12"/>
      <c r="P4648" s="12"/>
      <c r="Q4648" s="12"/>
      <c r="R4648" s="12"/>
      <c r="S4648" s="12"/>
      <c r="T4648" s="12"/>
      <c r="U4648" s="12"/>
      <c r="V4648" s="12"/>
      <c r="W4648" s="12"/>
      <c r="X4648" s="12"/>
      <c r="Y4648" s="12"/>
      <c r="Z4648" s="12"/>
      <c r="AA4648" s="12"/>
      <c r="AB4648" s="12"/>
      <c r="AC4648" s="12"/>
      <c r="AD4648" s="12"/>
      <c r="AE4648" s="12"/>
      <c r="AF4648" s="12"/>
      <c r="AG4648" s="12"/>
      <c r="AH4648" s="12"/>
      <c r="AI4648" s="12"/>
      <c r="AJ4648" s="12"/>
      <c r="AK4648" s="12"/>
      <c r="AL4648" s="12"/>
      <c r="AM4648" s="12"/>
      <c r="AN4648" s="12"/>
      <c r="AO4648" s="12"/>
      <c r="AP4648" s="12"/>
      <c r="AQ4648" s="12"/>
      <c r="AR4648" s="12"/>
      <c r="AS4648" s="12"/>
      <c r="AT4648" s="12"/>
      <c r="AU4648" s="12"/>
      <c r="AV4648" s="12"/>
      <c r="AW4648" s="12"/>
      <c r="AX4648" s="12"/>
      <c r="AY4648" s="12"/>
      <c r="AZ4648" s="12"/>
      <c r="BA4648" s="12"/>
      <c r="BB4648" s="12"/>
      <c r="BC4648" s="12"/>
      <c r="BD4648" s="12"/>
      <c r="BE4648" s="12"/>
      <c r="BF4648" s="12"/>
      <c r="BG4648" s="12"/>
      <c r="BH4648" s="12"/>
      <c r="BI4648" s="12"/>
      <c r="BJ4648" s="13"/>
      <c r="BK4648" s="13"/>
      <c r="BL4648" s="13"/>
      <c r="BM4648" s="13"/>
      <c r="BN4648" s="13"/>
    </row>
    <row r="4649" spans="1:66" x14ac:dyDescent="0.25">
      <c r="A4649" s="10"/>
      <c r="B4649" s="10"/>
      <c r="C4649" s="10"/>
      <c r="D4649" s="10"/>
      <c r="E4649" s="10"/>
      <c r="F4649" s="10"/>
      <c r="G4649" s="10"/>
      <c r="H4649" s="10"/>
      <c r="I4649" s="10"/>
      <c r="J4649" s="10"/>
      <c r="K4649" s="11"/>
      <c r="L4649" s="11"/>
      <c r="M4649" s="12"/>
      <c r="N4649" s="12"/>
      <c r="O4649" s="12"/>
      <c r="P4649" s="12"/>
      <c r="Q4649" s="12"/>
      <c r="R4649" s="12"/>
      <c r="S4649" s="12"/>
      <c r="T4649" s="12"/>
      <c r="U4649" s="12"/>
      <c r="V4649" s="12"/>
      <c r="W4649" s="12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2"/>
      <c r="AS4649" s="12"/>
      <c r="AT4649" s="12"/>
      <c r="AU4649" s="12"/>
      <c r="AV4649" s="12"/>
      <c r="AW4649" s="12"/>
      <c r="AX4649" s="12"/>
      <c r="AY4649" s="12"/>
      <c r="AZ4649" s="12"/>
      <c r="BA4649" s="12"/>
      <c r="BB4649" s="12"/>
      <c r="BC4649" s="12"/>
      <c r="BD4649" s="12"/>
      <c r="BE4649" s="12"/>
      <c r="BF4649" s="12"/>
      <c r="BG4649" s="12"/>
      <c r="BH4649" s="12"/>
      <c r="BI4649" s="12"/>
      <c r="BJ4649" s="13"/>
      <c r="BK4649" s="13"/>
      <c r="BL4649" s="13"/>
      <c r="BM4649" s="13"/>
      <c r="BN4649" s="13"/>
    </row>
    <row r="4650" spans="1:66" x14ac:dyDescent="0.25">
      <c r="A4650" s="10"/>
      <c r="B4650" s="10"/>
      <c r="C4650" s="10"/>
      <c r="D4650" s="10"/>
      <c r="E4650" s="10"/>
      <c r="F4650" s="10"/>
      <c r="G4650" s="10"/>
      <c r="H4650" s="10"/>
      <c r="I4650" s="10"/>
      <c r="J4650" s="10"/>
      <c r="K4650" s="11"/>
      <c r="L4650" s="11"/>
      <c r="M4650" s="12"/>
      <c r="N4650" s="12"/>
      <c r="O4650" s="12"/>
      <c r="P4650" s="12"/>
      <c r="Q4650" s="12"/>
      <c r="R4650" s="12"/>
      <c r="S4650" s="12"/>
      <c r="T4650" s="12"/>
      <c r="U4650" s="12"/>
      <c r="V4650" s="12"/>
      <c r="W4650" s="12"/>
      <c r="X4650" s="12"/>
      <c r="Y4650" s="12"/>
      <c r="Z4650" s="12"/>
      <c r="AA4650" s="12"/>
      <c r="AB4650" s="12"/>
      <c r="AC4650" s="12"/>
      <c r="AD4650" s="12"/>
      <c r="AE4650" s="12"/>
      <c r="AF4650" s="12"/>
      <c r="AG4650" s="12"/>
      <c r="AH4650" s="12"/>
      <c r="AI4650" s="12"/>
      <c r="AJ4650" s="12"/>
      <c r="AK4650" s="12"/>
      <c r="AL4650" s="12"/>
      <c r="AM4650" s="12"/>
      <c r="AN4650" s="12"/>
      <c r="AO4650" s="12"/>
      <c r="AP4650" s="12"/>
      <c r="AQ4650" s="12"/>
      <c r="AR4650" s="12"/>
      <c r="AS4650" s="12"/>
      <c r="AT4650" s="12"/>
      <c r="AU4650" s="12"/>
      <c r="AV4650" s="12"/>
      <c r="AW4650" s="12"/>
      <c r="AX4650" s="12"/>
      <c r="AY4650" s="12"/>
      <c r="AZ4650" s="12"/>
      <c r="BA4650" s="12"/>
      <c r="BB4650" s="12"/>
      <c r="BC4650" s="12"/>
      <c r="BD4650" s="12"/>
      <c r="BE4650" s="12"/>
      <c r="BF4650" s="12"/>
      <c r="BG4650" s="12"/>
      <c r="BH4650" s="12"/>
      <c r="BI4650" s="12"/>
      <c r="BJ4650" s="13"/>
      <c r="BK4650" s="13"/>
      <c r="BL4650" s="13"/>
      <c r="BM4650" s="13"/>
      <c r="BN4650" s="13"/>
    </row>
    <row r="4651" spans="1:66" x14ac:dyDescent="0.25">
      <c r="A4651" s="10"/>
      <c r="B4651" s="10"/>
      <c r="C4651" s="10"/>
      <c r="D4651" s="10"/>
      <c r="E4651" s="10"/>
      <c r="F4651" s="10"/>
      <c r="G4651" s="10"/>
      <c r="H4651" s="10"/>
      <c r="I4651" s="10"/>
      <c r="J4651" s="10"/>
      <c r="K4651" s="11"/>
      <c r="L4651" s="11"/>
      <c r="M4651" s="12"/>
      <c r="N4651" s="12"/>
      <c r="O4651" s="12"/>
      <c r="P4651" s="12"/>
      <c r="Q4651" s="12"/>
      <c r="R4651" s="12"/>
      <c r="S4651" s="12"/>
      <c r="T4651" s="12"/>
      <c r="U4651" s="12"/>
      <c r="V4651" s="12"/>
      <c r="W4651" s="12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2"/>
      <c r="AS4651" s="12"/>
      <c r="AT4651" s="12"/>
      <c r="AU4651" s="12"/>
      <c r="AV4651" s="12"/>
      <c r="AW4651" s="12"/>
      <c r="AX4651" s="12"/>
      <c r="AY4651" s="12"/>
      <c r="AZ4651" s="12"/>
      <c r="BA4651" s="12"/>
      <c r="BB4651" s="12"/>
      <c r="BC4651" s="12"/>
      <c r="BD4651" s="12"/>
      <c r="BE4651" s="12"/>
      <c r="BF4651" s="12"/>
      <c r="BG4651" s="12"/>
      <c r="BH4651" s="12"/>
      <c r="BI4651" s="12"/>
      <c r="BJ4651" s="13"/>
      <c r="BK4651" s="13"/>
      <c r="BL4651" s="13"/>
      <c r="BM4651" s="13"/>
      <c r="BN4651" s="13"/>
    </row>
    <row r="4652" spans="1:66" x14ac:dyDescent="0.25">
      <c r="A4652" s="10"/>
      <c r="B4652" s="10"/>
      <c r="C4652" s="10"/>
      <c r="D4652" s="10"/>
      <c r="E4652" s="10"/>
      <c r="F4652" s="10"/>
      <c r="G4652" s="10"/>
      <c r="H4652" s="10"/>
      <c r="I4652" s="10"/>
      <c r="J4652" s="10"/>
      <c r="K4652" s="11"/>
      <c r="L4652" s="11"/>
      <c r="M4652" s="12"/>
      <c r="N4652" s="12"/>
      <c r="O4652" s="12"/>
      <c r="P4652" s="12"/>
      <c r="Q4652" s="12"/>
      <c r="R4652" s="12"/>
      <c r="S4652" s="12"/>
      <c r="T4652" s="12"/>
      <c r="U4652" s="12"/>
      <c r="V4652" s="12"/>
      <c r="W4652" s="12"/>
      <c r="X4652" s="12"/>
      <c r="Y4652" s="12"/>
      <c r="Z4652" s="12"/>
      <c r="AA4652" s="12"/>
      <c r="AB4652" s="12"/>
      <c r="AC4652" s="12"/>
      <c r="AD4652" s="12"/>
      <c r="AE4652" s="12"/>
      <c r="AF4652" s="12"/>
      <c r="AG4652" s="12"/>
      <c r="AH4652" s="12"/>
      <c r="AI4652" s="12"/>
      <c r="AJ4652" s="12"/>
      <c r="AK4652" s="12"/>
      <c r="AL4652" s="12"/>
      <c r="AM4652" s="12"/>
      <c r="AN4652" s="12"/>
      <c r="AO4652" s="12"/>
      <c r="AP4652" s="12"/>
      <c r="AQ4652" s="12"/>
      <c r="AR4652" s="12"/>
      <c r="AS4652" s="12"/>
      <c r="AT4652" s="12"/>
      <c r="AU4652" s="12"/>
      <c r="AV4652" s="12"/>
      <c r="AW4652" s="12"/>
      <c r="AX4652" s="12"/>
      <c r="AY4652" s="12"/>
      <c r="AZ4652" s="12"/>
      <c r="BA4652" s="12"/>
      <c r="BB4652" s="12"/>
      <c r="BC4652" s="12"/>
      <c r="BD4652" s="12"/>
      <c r="BE4652" s="12"/>
      <c r="BF4652" s="12"/>
      <c r="BG4652" s="12"/>
      <c r="BH4652" s="12"/>
      <c r="BI4652" s="12"/>
      <c r="BJ4652" s="13"/>
      <c r="BK4652" s="13"/>
      <c r="BL4652" s="13"/>
      <c r="BM4652" s="13"/>
      <c r="BN4652" s="13"/>
    </row>
    <row r="4653" spans="1:66" x14ac:dyDescent="0.25">
      <c r="A4653" s="10"/>
      <c r="B4653" s="10"/>
      <c r="C4653" s="10"/>
      <c r="D4653" s="10"/>
      <c r="E4653" s="10"/>
      <c r="F4653" s="10"/>
      <c r="G4653" s="10"/>
      <c r="H4653" s="10"/>
      <c r="I4653" s="10"/>
      <c r="J4653" s="10"/>
      <c r="K4653" s="11"/>
      <c r="L4653" s="11"/>
      <c r="M4653" s="12"/>
      <c r="N4653" s="12"/>
      <c r="O4653" s="12"/>
      <c r="P4653" s="12"/>
      <c r="Q4653" s="12"/>
      <c r="R4653" s="12"/>
      <c r="S4653" s="12"/>
      <c r="T4653" s="12"/>
      <c r="U4653" s="12"/>
      <c r="V4653" s="12"/>
      <c r="W4653" s="12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2"/>
      <c r="AS4653" s="12"/>
      <c r="AT4653" s="12"/>
      <c r="AU4653" s="12"/>
      <c r="AV4653" s="12"/>
      <c r="AW4653" s="12"/>
      <c r="AX4653" s="12"/>
      <c r="AY4653" s="12"/>
      <c r="AZ4653" s="12"/>
      <c r="BA4653" s="12"/>
      <c r="BB4653" s="12"/>
      <c r="BC4653" s="12"/>
      <c r="BD4653" s="12"/>
      <c r="BE4653" s="12"/>
      <c r="BF4653" s="12"/>
      <c r="BG4653" s="12"/>
      <c r="BH4653" s="12"/>
      <c r="BI4653" s="12"/>
      <c r="BJ4653" s="13"/>
      <c r="BK4653" s="13"/>
      <c r="BL4653" s="13"/>
      <c r="BM4653" s="13"/>
      <c r="BN4653" s="13"/>
    </row>
    <row r="4654" spans="1:66" x14ac:dyDescent="0.25">
      <c r="A4654" s="10"/>
      <c r="B4654" s="10"/>
      <c r="C4654" s="10"/>
      <c r="D4654" s="10"/>
      <c r="E4654" s="10"/>
      <c r="F4654" s="10"/>
      <c r="G4654" s="10"/>
      <c r="H4654" s="10"/>
      <c r="I4654" s="10"/>
      <c r="J4654" s="10"/>
      <c r="K4654" s="11"/>
      <c r="L4654" s="11"/>
      <c r="M4654" s="12"/>
      <c r="N4654" s="12"/>
      <c r="O4654" s="12"/>
      <c r="P4654" s="12"/>
      <c r="Q4654" s="12"/>
      <c r="R4654" s="12"/>
      <c r="S4654" s="12"/>
      <c r="T4654" s="12"/>
      <c r="U4654" s="12"/>
      <c r="V4654" s="12"/>
      <c r="W4654" s="12"/>
      <c r="X4654" s="12"/>
      <c r="Y4654" s="12"/>
      <c r="Z4654" s="12"/>
      <c r="AA4654" s="12"/>
      <c r="AB4654" s="12"/>
      <c r="AC4654" s="12"/>
      <c r="AD4654" s="12"/>
      <c r="AE4654" s="12"/>
      <c r="AF4654" s="12"/>
      <c r="AG4654" s="12"/>
      <c r="AH4654" s="12"/>
      <c r="AI4654" s="12"/>
      <c r="AJ4654" s="12"/>
      <c r="AK4654" s="12"/>
      <c r="AL4654" s="12"/>
      <c r="AM4654" s="12"/>
      <c r="AN4654" s="12"/>
      <c r="AO4654" s="12"/>
      <c r="AP4654" s="12"/>
      <c r="AQ4654" s="12"/>
      <c r="AR4654" s="12"/>
      <c r="AS4654" s="12"/>
      <c r="AT4654" s="12"/>
      <c r="AU4654" s="12"/>
      <c r="AV4654" s="12"/>
      <c r="AW4654" s="12"/>
      <c r="AX4654" s="12"/>
      <c r="AY4654" s="12"/>
      <c r="AZ4654" s="12"/>
      <c r="BA4654" s="12"/>
      <c r="BB4654" s="12"/>
      <c r="BC4654" s="12"/>
      <c r="BD4654" s="12"/>
      <c r="BE4654" s="12"/>
      <c r="BF4654" s="12"/>
      <c r="BG4654" s="12"/>
      <c r="BH4654" s="12"/>
      <c r="BI4654" s="12"/>
      <c r="BJ4654" s="13"/>
      <c r="BK4654" s="13"/>
      <c r="BL4654" s="13"/>
      <c r="BM4654" s="13"/>
      <c r="BN4654" s="13"/>
    </row>
    <row r="4655" spans="1:66" s="14" customFormat="1" x14ac:dyDescent="0.25">
      <c r="A4655" s="10"/>
      <c r="B4655" s="10"/>
      <c r="C4655" s="10"/>
      <c r="D4655" s="10"/>
      <c r="E4655" s="10"/>
      <c r="F4655" s="10"/>
      <c r="G4655" s="10"/>
      <c r="H4655" s="10"/>
      <c r="I4655" s="10"/>
      <c r="J4655" s="10"/>
      <c r="K4655" s="11"/>
      <c r="L4655" s="11"/>
      <c r="M4655" s="12"/>
      <c r="N4655" s="12"/>
      <c r="O4655" s="12"/>
      <c r="P4655" s="12"/>
      <c r="Q4655" s="12"/>
      <c r="R4655" s="12"/>
      <c r="S4655" s="12"/>
      <c r="T4655" s="12"/>
      <c r="U4655" s="12"/>
      <c r="V4655" s="12"/>
      <c r="W4655" s="12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2"/>
      <c r="AS4655" s="12"/>
      <c r="AT4655" s="12"/>
      <c r="AU4655" s="12"/>
      <c r="AV4655" s="12"/>
      <c r="AW4655" s="12"/>
      <c r="AX4655" s="12"/>
      <c r="AY4655" s="12"/>
      <c r="AZ4655" s="12"/>
      <c r="BA4655" s="12"/>
      <c r="BB4655" s="12"/>
      <c r="BC4655" s="12"/>
      <c r="BD4655" s="12"/>
      <c r="BE4655" s="12"/>
      <c r="BF4655" s="12"/>
      <c r="BG4655" s="12"/>
      <c r="BH4655" s="12"/>
      <c r="BI4655" s="12"/>
      <c r="BJ4655" s="13"/>
      <c r="BK4655" s="13"/>
      <c r="BL4655" s="13"/>
      <c r="BM4655" s="13"/>
      <c r="BN4655" s="13"/>
    </row>
    <row r="4656" spans="1:66" x14ac:dyDescent="0.25">
      <c r="A4656" s="10"/>
      <c r="B4656" s="10"/>
      <c r="C4656" s="10"/>
      <c r="D4656" s="18"/>
      <c r="E4656" s="10"/>
      <c r="F4656" s="10"/>
      <c r="G4656" s="10"/>
      <c r="H4656" s="10"/>
      <c r="I4656" s="10"/>
      <c r="J4656" s="10"/>
      <c r="K4656" s="11"/>
      <c r="L4656" s="11"/>
      <c r="M4656" s="12"/>
      <c r="N4656" s="12"/>
      <c r="O4656" s="12"/>
      <c r="P4656" s="12"/>
      <c r="Q4656" s="12"/>
      <c r="R4656" s="12"/>
      <c r="S4656" s="12"/>
      <c r="T4656" s="12"/>
      <c r="U4656" s="12"/>
      <c r="V4656" s="12"/>
      <c r="W4656" s="12"/>
      <c r="X4656" s="12"/>
      <c r="Y4656" s="12"/>
      <c r="Z4656" s="12"/>
      <c r="AA4656" s="12"/>
      <c r="AB4656" s="12"/>
      <c r="AC4656" s="12"/>
      <c r="AD4656" s="12"/>
      <c r="AE4656" s="12"/>
      <c r="AF4656" s="12"/>
      <c r="AG4656" s="12"/>
      <c r="AH4656" s="12"/>
      <c r="AI4656" s="12"/>
      <c r="AJ4656" s="12"/>
      <c r="AK4656" s="12"/>
      <c r="AL4656" s="12"/>
      <c r="AM4656" s="12"/>
      <c r="AN4656" s="12"/>
      <c r="AO4656" s="12"/>
      <c r="AP4656" s="12"/>
      <c r="AQ4656" s="12"/>
      <c r="AR4656" s="12"/>
      <c r="AS4656" s="12"/>
      <c r="AT4656" s="12"/>
      <c r="AU4656" s="12"/>
      <c r="AV4656" s="12"/>
      <c r="AW4656" s="12"/>
      <c r="AX4656" s="12"/>
      <c r="AY4656" s="12"/>
      <c r="AZ4656" s="12"/>
      <c r="BA4656" s="12"/>
      <c r="BB4656" s="12"/>
      <c r="BC4656" s="12"/>
      <c r="BD4656" s="12"/>
      <c r="BE4656" s="12"/>
      <c r="BF4656" s="12"/>
      <c r="BG4656" s="12"/>
      <c r="BH4656" s="12"/>
      <c r="BI4656" s="12"/>
      <c r="BJ4656" s="13"/>
      <c r="BK4656" s="13"/>
      <c r="BL4656" s="13"/>
      <c r="BM4656" s="13"/>
      <c r="BN4656" s="13"/>
    </row>
    <row r="4657" spans="1:66" x14ac:dyDescent="0.25">
      <c r="A4657" s="10"/>
      <c r="B4657" s="10"/>
      <c r="C4657" s="10"/>
      <c r="D4657" s="18"/>
      <c r="E4657" s="10"/>
      <c r="F4657" s="10"/>
      <c r="G4657" s="10"/>
      <c r="H4657" s="10"/>
      <c r="I4657" s="10"/>
      <c r="J4657" s="10"/>
      <c r="K4657" s="11"/>
      <c r="L4657" s="11"/>
      <c r="M4657" s="12"/>
      <c r="N4657" s="12"/>
      <c r="O4657" s="12"/>
      <c r="P4657" s="12"/>
      <c r="Q4657" s="12"/>
      <c r="R4657" s="12"/>
      <c r="S4657" s="12"/>
      <c r="T4657" s="12"/>
      <c r="U4657" s="12"/>
      <c r="V4657" s="12"/>
      <c r="W4657" s="12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2"/>
      <c r="AS4657" s="12"/>
      <c r="AT4657" s="12"/>
      <c r="AU4657" s="12"/>
      <c r="AV4657" s="12"/>
      <c r="AW4657" s="12"/>
      <c r="AX4657" s="12"/>
      <c r="AY4657" s="12"/>
      <c r="AZ4657" s="12"/>
      <c r="BA4657" s="12"/>
      <c r="BB4657" s="12"/>
      <c r="BC4657" s="12"/>
      <c r="BD4657" s="12"/>
      <c r="BE4657" s="12"/>
      <c r="BF4657" s="12"/>
      <c r="BG4657" s="12"/>
      <c r="BH4657" s="12"/>
      <c r="BI4657" s="12"/>
      <c r="BJ4657" s="13"/>
      <c r="BK4657" s="13"/>
      <c r="BL4657" s="13"/>
      <c r="BM4657" s="13"/>
      <c r="BN4657" s="13"/>
    </row>
    <row r="4658" spans="1:66" x14ac:dyDescent="0.25">
      <c r="A4658" s="10"/>
      <c r="B4658" s="10"/>
      <c r="C4658" s="10"/>
      <c r="D4658" s="18"/>
      <c r="E4658" s="10"/>
      <c r="F4658" s="10"/>
      <c r="G4658" s="10"/>
      <c r="H4658" s="10"/>
      <c r="I4658" s="10"/>
      <c r="J4658" s="10"/>
      <c r="K4658" s="11"/>
      <c r="L4658" s="11"/>
      <c r="M4658" s="12"/>
      <c r="N4658" s="12"/>
      <c r="O4658" s="12"/>
      <c r="P4658" s="12"/>
      <c r="Q4658" s="12"/>
      <c r="R4658" s="12"/>
      <c r="S4658" s="12"/>
      <c r="T4658" s="12"/>
      <c r="U4658" s="12"/>
      <c r="V4658" s="12"/>
      <c r="W4658" s="12"/>
      <c r="X4658" s="12"/>
      <c r="Y4658" s="12"/>
      <c r="Z4658" s="12"/>
      <c r="AA4658" s="12"/>
      <c r="AB4658" s="12"/>
      <c r="AC4658" s="12"/>
      <c r="AD4658" s="12"/>
      <c r="AE4658" s="12"/>
      <c r="AF4658" s="12"/>
      <c r="AG4658" s="12"/>
      <c r="AH4658" s="12"/>
      <c r="AI4658" s="12"/>
      <c r="AJ4658" s="12"/>
      <c r="AK4658" s="12"/>
      <c r="AL4658" s="12"/>
      <c r="AM4658" s="12"/>
      <c r="AN4658" s="12"/>
      <c r="AO4658" s="12"/>
      <c r="AP4658" s="12"/>
      <c r="AQ4658" s="12"/>
      <c r="AR4658" s="12"/>
      <c r="AS4658" s="12"/>
      <c r="AT4658" s="12"/>
      <c r="AU4658" s="12"/>
      <c r="AV4658" s="12"/>
      <c r="AW4658" s="12"/>
      <c r="AX4658" s="12"/>
      <c r="AY4658" s="12"/>
      <c r="AZ4658" s="12"/>
      <c r="BA4658" s="12"/>
      <c r="BB4658" s="12"/>
      <c r="BC4658" s="12"/>
      <c r="BD4658" s="12"/>
      <c r="BE4658" s="12"/>
      <c r="BF4658" s="12"/>
      <c r="BG4658" s="12"/>
      <c r="BH4658" s="12"/>
      <c r="BI4658" s="12"/>
      <c r="BJ4658" s="13"/>
      <c r="BK4658" s="13"/>
      <c r="BL4658" s="13"/>
      <c r="BM4658" s="13"/>
      <c r="BN4658" s="13"/>
    </row>
    <row r="4659" spans="1:66" x14ac:dyDescent="0.25">
      <c r="A4659" s="10"/>
      <c r="B4659" s="10"/>
      <c r="C4659" s="10"/>
      <c r="D4659" s="18"/>
      <c r="E4659" s="10"/>
      <c r="F4659" s="10"/>
      <c r="G4659" s="10"/>
      <c r="H4659" s="10"/>
      <c r="I4659" s="10"/>
      <c r="J4659" s="10"/>
      <c r="K4659" s="11"/>
      <c r="L4659" s="11"/>
      <c r="M4659" s="12"/>
      <c r="N4659" s="12"/>
      <c r="O4659" s="12"/>
      <c r="P4659" s="12"/>
      <c r="Q4659" s="12"/>
      <c r="R4659" s="12"/>
      <c r="S4659" s="12"/>
      <c r="T4659" s="12"/>
      <c r="U4659" s="12"/>
      <c r="V4659" s="12"/>
      <c r="W4659" s="12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2"/>
      <c r="AS4659" s="12"/>
      <c r="AT4659" s="12"/>
      <c r="AU4659" s="12"/>
      <c r="AV4659" s="12"/>
      <c r="AW4659" s="12"/>
      <c r="AX4659" s="12"/>
      <c r="AY4659" s="12"/>
      <c r="AZ4659" s="12"/>
      <c r="BA4659" s="12"/>
      <c r="BB4659" s="12"/>
      <c r="BC4659" s="12"/>
      <c r="BD4659" s="12"/>
      <c r="BE4659" s="12"/>
      <c r="BF4659" s="12"/>
      <c r="BG4659" s="12"/>
      <c r="BH4659" s="12"/>
      <c r="BI4659" s="12"/>
      <c r="BJ4659" s="13"/>
      <c r="BK4659" s="13"/>
      <c r="BL4659" s="13"/>
      <c r="BM4659" s="13"/>
      <c r="BN4659" s="13"/>
    </row>
    <row r="4660" spans="1:66" x14ac:dyDescent="0.25">
      <c r="A4660" s="10"/>
      <c r="B4660" s="10"/>
      <c r="C4660" s="10"/>
      <c r="D4660" s="18"/>
      <c r="E4660" s="10"/>
      <c r="F4660" s="10"/>
      <c r="G4660" s="10"/>
      <c r="H4660" s="10"/>
      <c r="I4660" s="10"/>
      <c r="J4660" s="10"/>
      <c r="K4660" s="11"/>
      <c r="L4660" s="11"/>
      <c r="M4660" s="12"/>
      <c r="N4660" s="12"/>
      <c r="O4660" s="12"/>
      <c r="P4660" s="12"/>
      <c r="Q4660" s="12"/>
      <c r="R4660" s="12"/>
      <c r="S4660" s="12"/>
      <c r="T4660" s="12"/>
      <c r="U4660" s="12"/>
      <c r="V4660" s="12"/>
      <c r="W4660" s="12"/>
      <c r="X4660" s="12"/>
      <c r="Y4660" s="12"/>
      <c r="Z4660" s="12"/>
      <c r="AA4660" s="12"/>
      <c r="AB4660" s="12"/>
      <c r="AC4660" s="12"/>
      <c r="AD4660" s="12"/>
      <c r="AE4660" s="12"/>
      <c r="AF4660" s="12"/>
      <c r="AG4660" s="12"/>
      <c r="AH4660" s="12"/>
      <c r="AI4660" s="12"/>
      <c r="AJ4660" s="12"/>
      <c r="AK4660" s="12"/>
      <c r="AL4660" s="12"/>
      <c r="AM4660" s="12"/>
      <c r="AN4660" s="12"/>
      <c r="AO4660" s="12"/>
      <c r="AP4660" s="12"/>
      <c r="AQ4660" s="12"/>
      <c r="AR4660" s="12"/>
      <c r="AS4660" s="12"/>
      <c r="AT4660" s="12"/>
      <c r="AU4660" s="12"/>
      <c r="AV4660" s="12"/>
      <c r="AW4660" s="12"/>
      <c r="AX4660" s="12"/>
      <c r="AY4660" s="12"/>
      <c r="AZ4660" s="12"/>
      <c r="BA4660" s="12"/>
      <c r="BB4660" s="12"/>
      <c r="BC4660" s="12"/>
      <c r="BD4660" s="12"/>
      <c r="BE4660" s="12"/>
      <c r="BF4660" s="12"/>
      <c r="BG4660" s="12"/>
      <c r="BH4660" s="12"/>
      <c r="BI4660" s="12"/>
      <c r="BJ4660" s="13"/>
      <c r="BK4660" s="13"/>
      <c r="BL4660" s="13"/>
      <c r="BM4660" s="13"/>
      <c r="BN4660" s="13"/>
    </row>
    <row r="4661" spans="1:66" x14ac:dyDescent="0.25">
      <c r="A4661" s="10"/>
      <c r="B4661" s="10"/>
      <c r="C4661" s="10"/>
      <c r="D4661" s="18"/>
      <c r="E4661" s="10"/>
      <c r="F4661" s="10"/>
      <c r="G4661" s="10"/>
      <c r="H4661" s="10"/>
      <c r="I4661" s="10"/>
      <c r="J4661" s="10"/>
      <c r="K4661" s="11"/>
      <c r="L4661" s="11"/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2"/>
      <c r="AS4661" s="12"/>
      <c r="AT4661" s="12"/>
      <c r="AU4661" s="12"/>
      <c r="AV4661" s="12"/>
      <c r="AW4661" s="12"/>
      <c r="AX4661" s="12"/>
      <c r="AY4661" s="12"/>
      <c r="AZ4661" s="12"/>
      <c r="BA4661" s="12"/>
      <c r="BB4661" s="12"/>
      <c r="BC4661" s="12"/>
      <c r="BD4661" s="12"/>
      <c r="BE4661" s="12"/>
      <c r="BF4661" s="12"/>
      <c r="BG4661" s="12"/>
      <c r="BH4661" s="12"/>
      <c r="BI4661" s="12"/>
      <c r="BJ4661" s="13"/>
      <c r="BK4661" s="13"/>
      <c r="BL4661" s="13"/>
      <c r="BM4661" s="13"/>
      <c r="BN4661" s="13"/>
    </row>
    <row r="4662" spans="1:66" x14ac:dyDescent="0.25">
      <c r="A4662" s="10"/>
      <c r="B4662" s="10"/>
      <c r="C4662" s="10"/>
      <c r="D4662" s="18"/>
      <c r="E4662" s="10"/>
      <c r="F4662" s="10"/>
      <c r="G4662" s="10"/>
      <c r="H4662" s="10"/>
      <c r="I4662" s="10"/>
      <c r="J4662" s="10"/>
      <c r="K4662" s="11"/>
      <c r="L4662" s="11"/>
      <c r="M4662" s="12"/>
      <c r="N4662" s="12"/>
      <c r="O4662" s="12"/>
      <c r="P4662" s="12"/>
      <c r="Q4662" s="12"/>
      <c r="R4662" s="12"/>
      <c r="S4662" s="12"/>
      <c r="T4662" s="12"/>
      <c r="U4662" s="12"/>
      <c r="V4662" s="12"/>
      <c r="W4662" s="12"/>
      <c r="X4662" s="12"/>
      <c r="Y4662" s="12"/>
      <c r="Z4662" s="12"/>
      <c r="AA4662" s="12"/>
      <c r="AB4662" s="12"/>
      <c r="AC4662" s="12"/>
      <c r="AD4662" s="12"/>
      <c r="AE4662" s="12"/>
      <c r="AF4662" s="12"/>
      <c r="AG4662" s="12"/>
      <c r="AH4662" s="12"/>
      <c r="AI4662" s="12"/>
      <c r="AJ4662" s="12"/>
      <c r="AK4662" s="12"/>
      <c r="AL4662" s="12"/>
      <c r="AM4662" s="12"/>
      <c r="AN4662" s="12"/>
      <c r="AO4662" s="12"/>
      <c r="AP4662" s="12"/>
      <c r="AQ4662" s="12"/>
      <c r="AR4662" s="12"/>
      <c r="AS4662" s="12"/>
      <c r="AT4662" s="12"/>
      <c r="AU4662" s="12"/>
      <c r="AV4662" s="12"/>
      <c r="AW4662" s="12"/>
      <c r="AX4662" s="12"/>
      <c r="AY4662" s="12"/>
      <c r="AZ4662" s="12"/>
      <c r="BA4662" s="12"/>
      <c r="BB4662" s="12"/>
      <c r="BC4662" s="12"/>
      <c r="BD4662" s="12"/>
      <c r="BE4662" s="12"/>
      <c r="BF4662" s="12"/>
      <c r="BG4662" s="12"/>
      <c r="BH4662" s="12"/>
      <c r="BI4662" s="12"/>
      <c r="BJ4662" s="13"/>
      <c r="BK4662" s="13"/>
      <c r="BL4662" s="13"/>
      <c r="BM4662" s="13"/>
      <c r="BN4662" s="13"/>
    </row>
    <row r="4663" spans="1:66" x14ac:dyDescent="0.25">
      <c r="A4663" s="10"/>
      <c r="B4663" s="10"/>
      <c r="C4663" s="10"/>
      <c r="D4663" s="18"/>
      <c r="E4663" s="10"/>
      <c r="F4663" s="10"/>
      <c r="G4663" s="10"/>
      <c r="H4663" s="10"/>
      <c r="I4663" s="10"/>
      <c r="J4663" s="10"/>
      <c r="K4663" s="11"/>
      <c r="L4663" s="11"/>
      <c r="M4663" s="12"/>
      <c r="N4663" s="12"/>
      <c r="O4663" s="12"/>
      <c r="P4663" s="12"/>
      <c r="Q4663" s="12"/>
      <c r="R4663" s="12"/>
      <c r="S4663" s="12"/>
      <c r="T4663" s="12"/>
      <c r="U4663" s="12"/>
      <c r="V4663" s="12"/>
      <c r="W4663" s="12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2"/>
      <c r="AS4663" s="12"/>
      <c r="AT4663" s="12"/>
      <c r="AU4663" s="12"/>
      <c r="AV4663" s="12"/>
      <c r="AW4663" s="12"/>
      <c r="AX4663" s="12"/>
      <c r="AY4663" s="12"/>
      <c r="AZ4663" s="12"/>
      <c r="BA4663" s="12"/>
      <c r="BB4663" s="12"/>
      <c r="BC4663" s="12"/>
      <c r="BD4663" s="12"/>
      <c r="BE4663" s="12"/>
      <c r="BF4663" s="12"/>
      <c r="BG4663" s="12"/>
      <c r="BH4663" s="12"/>
      <c r="BI4663" s="12"/>
      <c r="BJ4663" s="13"/>
      <c r="BK4663" s="13"/>
      <c r="BL4663" s="13"/>
      <c r="BM4663" s="13"/>
      <c r="BN4663" s="13"/>
    </row>
    <row r="4664" spans="1:66" x14ac:dyDescent="0.25">
      <c r="A4664" s="10"/>
      <c r="B4664" s="10"/>
      <c r="C4664" s="10"/>
      <c r="D4664" s="18"/>
      <c r="E4664" s="10"/>
      <c r="F4664" s="10"/>
      <c r="G4664" s="10"/>
      <c r="H4664" s="10"/>
      <c r="I4664" s="10"/>
      <c r="J4664" s="10"/>
      <c r="K4664" s="11"/>
      <c r="L4664" s="11"/>
      <c r="M4664" s="12"/>
      <c r="N4664" s="12"/>
      <c r="O4664" s="12"/>
      <c r="P4664" s="12"/>
      <c r="Q4664" s="12"/>
      <c r="R4664" s="12"/>
      <c r="S4664" s="12"/>
      <c r="T4664" s="12"/>
      <c r="U4664" s="12"/>
      <c r="V4664" s="12"/>
      <c r="W4664" s="12"/>
      <c r="X4664" s="12"/>
      <c r="Y4664" s="12"/>
      <c r="Z4664" s="12"/>
      <c r="AA4664" s="12"/>
      <c r="AB4664" s="12"/>
      <c r="AC4664" s="12"/>
      <c r="AD4664" s="12"/>
      <c r="AE4664" s="12"/>
      <c r="AF4664" s="12"/>
      <c r="AG4664" s="12"/>
      <c r="AH4664" s="12"/>
      <c r="AI4664" s="12"/>
      <c r="AJ4664" s="12"/>
      <c r="AK4664" s="12"/>
      <c r="AL4664" s="12"/>
      <c r="AM4664" s="12"/>
      <c r="AN4664" s="12"/>
      <c r="AO4664" s="12"/>
      <c r="AP4664" s="12"/>
      <c r="AQ4664" s="12"/>
      <c r="AR4664" s="12"/>
      <c r="AS4664" s="12"/>
      <c r="AT4664" s="12"/>
      <c r="AU4664" s="12"/>
      <c r="AV4664" s="12"/>
      <c r="AW4664" s="12"/>
      <c r="AX4664" s="12"/>
      <c r="AY4664" s="12"/>
      <c r="AZ4664" s="12"/>
      <c r="BA4664" s="12"/>
      <c r="BB4664" s="12"/>
      <c r="BC4664" s="12"/>
      <c r="BD4664" s="12"/>
      <c r="BE4664" s="12"/>
      <c r="BF4664" s="12"/>
      <c r="BG4664" s="12"/>
      <c r="BH4664" s="12"/>
      <c r="BI4664" s="12"/>
      <c r="BJ4664" s="13"/>
      <c r="BK4664" s="13"/>
      <c r="BL4664" s="13"/>
      <c r="BM4664" s="13"/>
      <c r="BN4664" s="13"/>
    </row>
    <row r="4665" spans="1:66" x14ac:dyDescent="0.25">
      <c r="A4665" s="10"/>
      <c r="B4665" s="10"/>
      <c r="C4665" s="10"/>
      <c r="D4665" s="18"/>
      <c r="E4665" s="10"/>
      <c r="F4665" s="10"/>
      <c r="G4665" s="10"/>
      <c r="H4665" s="10"/>
      <c r="I4665" s="10"/>
      <c r="J4665" s="10"/>
      <c r="K4665" s="11"/>
      <c r="L4665" s="11"/>
      <c r="M4665" s="12"/>
      <c r="N4665" s="12"/>
      <c r="O4665" s="12"/>
      <c r="P4665" s="12"/>
      <c r="Q4665" s="12"/>
      <c r="R4665" s="12"/>
      <c r="S4665" s="12"/>
      <c r="T4665" s="12"/>
      <c r="U4665" s="12"/>
      <c r="V4665" s="12"/>
      <c r="W4665" s="12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2"/>
      <c r="AS4665" s="12"/>
      <c r="AT4665" s="12"/>
      <c r="AU4665" s="12"/>
      <c r="AV4665" s="12"/>
      <c r="AW4665" s="12"/>
      <c r="AX4665" s="12"/>
      <c r="AY4665" s="12"/>
      <c r="AZ4665" s="12"/>
      <c r="BA4665" s="12"/>
      <c r="BB4665" s="12"/>
      <c r="BC4665" s="12"/>
      <c r="BD4665" s="12"/>
      <c r="BE4665" s="12"/>
      <c r="BF4665" s="12"/>
      <c r="BG4665" s="12"/>
      <c r="BH4665" s="12"/>
      <c r="BI4665" s="12"/>
      <c r="BJ4665" s="13"/>
      <c r="BK4665" s="13"/>
      <c r="BL4665" s="13"/>
      <c r="BM4665" s="13"/>
      <c r="BN4665" s="13"/>
    </row>
    <row r="4666" spans="1:66" x14ac:dyDescent="0.25">
      <c r="A4666" s="10"/>
      <c r="B4666" s="10"/>
      <c r="C4666" s="10"/>
      <c r="D4666" s="18"/>
      <c r="E4666" s="10"/>
      <c r="F4666" s="10"/>
      <c r="G4666" s="10"/>
      <c r="H4666" s="10"/>
      <c r="I4666" s="10"/>
      <c r="J4666" s="10"/>
      <c r="K4666" s="11"/>
      <c r="L4666" s="11"/>
      <c r="M4666" s="12"/>
      <c r="N4666" s="12"/>
      <c r="O4666" s="12"/>
      <c r="P4666" s="12"/>
      <c r="Q4666" s="12"/>
      <c r="R4666" s="12"/>
      <c r="S4666" s="12"/>
      <c r="T4666" s="12"/>
      <c r="U4666" s="12"/>
      <c r="V4666" s="12"/>
      <c r="W4666" s="12"/>
      <c r="X4666" s="12"/>
      <c r="Y4666" s="12"/>
      <c r="Z4666" s="12"/>
      <c r="AA4666" s="12"/>
      <c r="AB4666" s="12"/>
      <c r="AC4666" s="12"/>
      <c r="AD4666" s="12"/>
      <c r="AE4666" s="12"/>
      <c r="AF4666" s="12"/>
      <c r="AG4666" s="12"/>
      <c r="AH4666" s="12"/>
      <c r="AI4666" s="12"/>
      <c r="AJ4666" s="12"/>
      <c r="AK4666" s="12"/>
      <c r="AL4666" s="12"/>
      <c r="AM4666" s="12"/>
      <c r="AN4666" s="12"/>
      <c r="AO4666" s="12"/>
      <c r="AP4666" s="12"/>
      <c r="AQ4666" s="12"/>
      <c r="AR4666" s="12"/>
      <c r="AS4666" s="12"/>
      <c r="AT4666" s="12"/>
      <c r="AU4666" s="12"/>
      <c r="AV4666" s="12"/>
      <c r="AW4666" s="12"/>
      <c r="AX4666" s="12"/>
      <c r="AY4666" s="12"/>
      <c r="AZ4666" s="12"/>
      <c r="BA4666" s="12"/>
      <c r="BB4666" s="12"/>
      <c r="BC4666" s="12"/>
      <c r="BD4666" s="12"/>
      <c r="BE4666" s="12"/>
      <c r="BF4666" s="12"/>
      <c r="BG4666" s="12"/>
      <c r="BH4666" s="12"/>
      <c r="BI4666" s="12"/>
      <c r="BJ4666" s="13"/>
      <c r="BK4666" s="13"/>
      <c r="BL4666" s="13"/>
      <c r="BM4666" s="13"/>
      <c r="BN4666" s="13"/>
    </row>
    <row r="4667" spans="1:66" x14ac:dyDescent="0.25">
      <c r="A4667" s="10"/>
      <c r="B4667" s="10"/>
      <c r="C4667" s="10"/>
      <c r="D4667" s="18"/>
      <c r="E4667" s="10"/>
      <c r="F4667" s="10"/>
      <c r="G4667" s="10"/>
      <c r="H4667" s="10"/>
      <c r="I4667" s="10"/>
      <c r="J4667" s="10"/>
      <c r="K4667" s="11"/>
      <c r="L4667" s="11"/>
      <c r="M4667" s="12"/>
      <c r="N4667" s="12"/>
      <c r="O4667" s="12"/>
      <c r="P4667" s="12"/>
      <c r="Q4667" s="12"/>
      <c r="R4667" s="12"/>
      <c r="S4667" s="12"/>
      <c r="T4667" s="12"/>
      <c r="U4667" s="12"/>
      <c r="V4667" s="12"/>
      <c r="W4667" s="12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2"/>
      <c r="AS4667" s="12"/>
      <c r="AT4667" s="12"/>
      <c r="AU4667" s="12"/>
      <c r="AV4667" s="12"/>
      <c r="AW4667" s="12"/>
      <c r="AX4667" s="12"/>
      <c r="AY4667" s="12"/>
      <c r="AZ4667" s="12"/>
      <c r="BA4667" s="12"/>
      <c r="BB4667" s="12"/>
      <c r="BC4667" s="12"/>
      <c r="BD4667" s="12"/>
      <c r="BE4667" s="12"/>
      <c r="BF4667" s="12"/>
      <c r="BG4667" s="12"/>
      <c r="BH4667" s="12"/>
      <c r="BI4667" s="12"/>
      <c r="BJ4667" s="13"/>
      <c r="BK4667" s="13"/>
      <c r="BL4667" s="13"/>
      <c r="BM4667" s="13"/>
      <c r="BN4667" s="13"/>
    </row>
    <row r="4668" spans="1:66" x14ac:dyDescent="0.25">
      <c r="A4668" s="10"/>
      <c r="B4668" s="10"/>
      <c r="C4668" s="10"/>
      <c r="D4668" s="18"/>
      <c r="E4668" s="10"/>
      <c r="F4668" s="10"/>
      <c r="G4668" s="10"/>
      <c r="H4668" s="10"/>
      <c r="I4668" s="10"/>
      <c r="J4668" s="10"/>
      <c r="K4668" s="11"/>
      <c r="L4668" s="11"/>
      <c r="M4668" s="12"/>
      <c r="N4668" s="12"/>
      <c r="O4668" s="12"/>
      <c r="P4668" s="12"/>
      <c r="Q4668" s="12"/>
      <c r="R4668" s="12"/>
      <c r="S4668" s="12"/>
      <c r="T4668" s="12"/>
      <c r="U4668" s="12"/>
      <c r="V4668" s="12"/>
      <c r="W4668" s="12"/>
      <c r="X4668" s="12"/>
      <c r="Y4668" s="12"/>
      <c r="Z4668" s="12"/>
      <c r="AA4668" s="12"/>
      <c r="AB4668" s="12"/>
      <c r="AC4668" s="12"/>
      <c r="AD4668" s="12"/>
      <c r="AE4668" s="12"/>
      <c r="AF4668" s="12"/>
      <c r="AG4668" s="12"/>
      <c r="AH4668" s="12"/>
      <c r="AI4668" s="12"/>
      <c r="AJ4668" s="12"/>
      <c r="AK4668" s="12"/>
      <c r="AL4668" s="12"/>
      <c r="AM4668" s="12"/>
      <c r="AN4668" s="12"/>
      <c r="AO4668" s="12"/>
      <c r="AP4668" s="12"/>
      <c r="AQ4668" s="12"/>
      <c r="AR4668" s="12"/>
      <c r="AS4668" s="12"/>
      <c r="AT4668" s="12"/>
      <c r="AU4668" s="12"/>
      <c r="AV4668" s="12"/>
      <c r="AW4668" s="12"/>
      <c r="AX4668" s="12"/>
      <c r="AY4668" s="12"/>
      <c r="AZ4668" s="12"/>
      <c r="BA4668" s="12"/>
      <c r="BB4668" s="12"/>
      <c r="BC4668" s="12"/>
      <c r="BD4668" s="12"/>
      <c r="BE4668" s="12"/>
      <c r="BF4668" s="12"/>
      <c r="BG4668" s="12"/>
      <c r="BH4668" s="12"/>
      <c r="BI4668" s="12"/>
      <c r="BJ4668" s="13"/>
      <c r="BK4668" s="13"/>
      <c r="BL4668" s="13"/>
      <c r="BM4668" s="13"/>
      <c r="BN4668" s="13"/>
    </row>
    <row r="4669" spans="1:66" x14ac:dyDescent="0.25">
      <c r="A4669" s="10"/>
      <c r="B4669" s="10"/>
      <c r="C4669" s="10"/>
      <c r="D4669" s="18"/>
      <c r="E4669" s="10"/>
      <c r="F4669" s="10"/>
      <c r="G4669" s="10"/>
      <c r="H4669" s="10"/>
      <c r="I4669" s="10"/>
      <c r="J4669" s="10"/>
      <c r="K4669" s="11"/>
      <c r="L4669" s="11"/>
      <c r="M4669" s="12"/>
      <c r="N4669" s="12"/>
      <c r="O4669" s="12"/>
      <c r="P4669" s="12"/>
      <c r="Q4669" s="12"/>
      <c r="R4669" s="12"/>
      <c r="S4669" s="12"/>
      <c r="T4669" s="12"/>
      <c r="U4669" s="12"/>
      <c r="V4669" s="12"/>
      <c r="W4669" s="12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2"/>
      <c r="AS4669" s="12"/>
      <c r="AT4669" s="12"/>
      <c r="AU4669" s="12"/>
      <c r="AV4669" s="12"/>
      <c r="AW4669" s="12"/>
      <c r="AX4669" s="12"/>
      <c r="AY4669" s="12"/>
      <c r="AZ4669" s="12"/>
      <c r="BA4669" s="12"/>
      <c r="BB4669" s="12"/>
      <c r="BC4669" s="12"/>
      <c r="BD4669" s="12"/>
      <c r="BE4669" s="12"/>
      <c r="BF4669" s="12"/>
      <c r="BG4669" s="12"/>
      <c r="BH4669" s="12"/>
      <c r="BI4669" s="12"/>
      <c r="BJ4669" s="13"/>
      <c r="BK4669" s="13"/>
      <c r="BL4669" s="13"/>
      <c r="BM4669" s="13"/>
      <c r="BN4669" s="13"/>
    </row>
    <row r="4670" spans="1:66" x14ac:dyDescent="0.25">
      <c r="A4670" s="10"/>
      <c r="B4670" s="10"/>
      <c r="C4670" s="10"/>
      <c r="D4670" s="18"/>
      <c r="E4670" s="10"/>
      <c r="F4670" s="10"/>
      <c r="G4670" s="10"/>
      <c r="H4670" s="10"/>
      <c r="I4670" s="10"/>
      <c r="J4670" s="10"/>
      <c r="K4670" s="11"/>
      <c r="L4670" s="11"/>
      <c r="M4670" s="12"/>
      <c r="N4670" s="12"/>
      <c r="O4670" s="12"/>
      <c r="P4670" s="12"/>
      <c r="Q4670" s="12"/>
      <c r="R4670" s="12"/>
      <c r="S4670" s="12"/>
      <c r="T4670" s="12"/>
      <c r="U4670" s="12"/>
      <c r="V4670" s="12"/>
      <c r="W4670" s="12"/>
      <c r="X4670" s="12"/>
      <c r="Y4670" s="12"/>
      <c r="Z4670" s="12"/>
      <c r="AA4670" s="12"/>
      <c r="AB4670" s="12"/>
      <c r="AC4670" s="12"/>
      <c r="AD4670" s="12"/>
      <c r="AE4670" s="12"/>
      <c r="AF4670" s="12"/>
      <c r="AG4670" s="12"/>
      <c r="AH4670" s="12"/>
      <c r="AI4670" s="12"/>
      <c r="AJ4670" s="12"/>
      <c r="AK4670" s="12"/>
      <c r="AL4670" s="12"/>
      <c r="AM4670" s="12"/>
      <c r="AN4670" s="12"/>
      <c r="AO4670" s="12"/>
      <c r="AP4670" s="12"/>
      <c r="AQ4670" s="12"/>
      <c r="AR4670" s="12"/>
      <c r="AS4670" s="12"/>
      <c r="AT4670" s="12"/>
      <c r="AU4670" s="12"/>
      <c r="AV4670" s="12"/>
      <c r="AW4670" s="12"/>
      <c r="AX4670" s="12"/>
      <c r="AY4670" s="12"/>
      <c r="AZ4670" s="12"/>
      <c r="BA4670" s="12"/>
      <c r="BB4670" s="12"/>
      <c r="BC4670" s="12"/>
      <c r="BD4670" s="12"/>
      <c r="BE4670" s="12"/>
      <c r="BF4670" s="12"/>
      <c r="BG4670" s="12"/>
      <c r="BH4670" s="12"/>
      <c r="BI4670" s="12"/>
      <c r="BJ4670" s="13"/>
      <c r="BK4670" s="13"/>
      <c r="BL4670" s="13"/>
      <c r="BM4670" s="13"/>
      <c r="BN4670" s="13"/>
    </row>
    <row r="4671" spans="1:66" x14ac:dyDescent="0.25">
      <c r="A4671" s="10"/>
      <c r="B4671" s="10"/>
      <c r="C4671" s="10"/>
      <c r="D4671" s="18"/>
      <c r="E4671" s="10"/>
      <c r="F4671" s="10"/>
      <c r="G4671" s="10"/>
      <c r="H4671" s="10"/>
      <c r="I4671" s="10"/>
      <c r="J4671" s="10"/>
      <c r="K4671" s="11"/>
      <c r="L4671" s="11"/>
      <c r="M4671" s="12"/>
      <c r="N4671" s="12"/>
      <c r="O4671" s="12"/>
      <c r="P4671" s="12"/>
      <c r="Q4671" s="12"/>
      <c r="R4671" s="12"/>
      <c r="S4671" s="12"/>
      <c r="T4671" s="12"/>
      <c r="U4671" s="12"/>
      <c r="V4671" s="12"/>
      <c r="W4671" s="12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2"/>
      <c r="AS4671" s="12"/>
      <c r="AT4671" s="12"/>
      <c r="AU4671" s="12"/>
      <c r="AV4671" s="12"/>
      <c r="AW4671" s="12"/>
      <c r="AX4671" s="12"/>
      <c r="AY4671" s="12"/>
      <c r="AZ4671" s="12"/>
      <c r="BA4671" s="12"/>
      <c r="BB4671" s="12"/>
      <c r="BC4671" s="12"/>
      <c r="BD4671" s="12"/>
      <c r="BE4671" s="12"/>
      <c r="BF4671" s="12"/>
      <c r="BG4671" s="12"/>
      <c r="BH4671" s="12"/>
      <c r="BI4671" s="12"/>
      <c r="BJ4671" s="13"/>
      <c r="BK4671" s="13"/>
      <c r="BL4671" s="13"/>
      <c r="BM4671" s="13"/>
      <c r="BN4671" s="13"/>
    </row>
    <row r="4672" spans="1:66" x14ac:dyDescent="0.25">
      <c r="A4672" s="10"/>
      <c r="B4672" s="10"/>
      <c r="C4672" s="10"/>
      <c r="D4672" s="18"/>
      <c r="E4672" s="10"/>
      <c r="F4672" s="10"/>
      <c r="G4672" s="10"/>
      <c r="H4672" s="10"/>
      <c r="I4672" s="10"/>
      <c r="J4672" s="10"/>
      <c r="K4672" s="11"/>
      <c r="L4672" s="11"/>
      <c r="M4672" s="12"/>
      <c r="N4672" s="12"/>
      <c r="O4672" s="12"/>
      <c r="P4672" s="12"/>
      <c r="Q4672" s="12"/>
      <c r="R4672" s="12"/>
      <c r="S4672" s="12"/>
      <c r="T4672" s="12"/>
      <c r="U4672" s="12"/>
      <c r="V4672" s="12"/>
      <c r="W4672" s="12"/>
      <c r="X4672" s="12"/>
      <c r="Y4672" s="12"/>
      <c r="Z4672" s="12"/>
      <c r="AA4672" s="12"/>
      <c r="AB4672" s="12"/>
      <c r="AC4672" s="12"/>
      <c r="AD4672" s="12"/>
      <c r="AE4672" s="12"/>
      <c r="AF4672" s="12"/>
      <c r="AG4672" s="12"/>
      <c r="AH4672" s="12"/>
      <c r="AI4672" s="12"/>
      <c r="AJ4672" s="12"/>
      <c r="AK4672" s="12"/>
      <c r="AL4672" s="12"/>
      <c r="AM4672" s="12"/>
      <c r="AN4672" s="12"/>
      <c r="AO4672" s="12"/>
      <c r="AP4672" s="12"/>
      <c r="AQ4672" s="12"/>
      <c r="AR4672" s="12"/>
      <c r="AS4672" s="12"/>
      <c r="AT4672" s="12"/>
      <c r="AU4672" s="12"/>
      <c r="AV4672" s="12"/>
      <c r="AW4672" s="12"/>
      <c r="AX4672" s="12"/>
      <c r="AY4672" s="12"/>
      <c r="AZ4672" s="12"/>
      <c r="BA4672" s="12"/>
      <c r="BB4672" s="12"/>
      <c r="BC4672" s="12"/>
      <c r="BD4672" s="12"/>
      <c r="BE4672" s="12"/>
      <c r="BF4672" s="12"/>
      <c r="BG4672" s="12"/>
      <c r="BH4672" s="12"/>
      <c r="BI4672" s="12"/>
      <c r="BJ4672" s="13"/>
      <c r="BK4672" s="13"/>
      <c r="BL4672" s="13"/>
      <c r="BM4672" s="13"/>
      <c r="BN4672" s="13"/>
    </row>
    <row r="4673" spans="1:66" x14ac:dyDescent="0.25">
      <c r="A4673" s="10"/>
      <c r="B4673" s="10"/>
      <c r="C4673" s="10"/>
      <c r="D4673" s="18"/>
      <c r="E4673" s="10"/>
      <c r="F4673" s="10"/>
      <c r="G4673" s="10"/>
      <c r="H4673" s="10"/>
      <c r="I4673" s="10"/>
      <c r="J4673" s="10"/>
      <c r="K4673" s="11"/>
      <c r="L4673" s="11"/>
      <c r="M4673" s="12"/>
      <c r="N4673" s="12"/>
      <c r="O4673" s="12"/>
      <c r="P4673" s="12"/>
      <c r="Q4673" s="12"/>
      <c r="R4673" s="12"/>
      <c r="S4673" s="12"/>
      <c r="T4673" s="12"/>
      <c r="U4673" s="12"/>
      <c r="V4673" s="12"/>
      <c r="W4673" s="12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2"/>
      <c r="AS4673" s="12"/>
      <c r="AT4673" s="12"/>
      <c r="AU4673" s="12"/>
      <c r="AV4673" s="12"/>
      <c r="AW4673" s="12"/>
      <c r="AX4673" s="12"/>
      <c r="AY4673" s="12"/>
      <c r="AZ4673" s="12"/>
      <c r="BA4673" s="12"/>
      <c r="BB4673" s="12"/>
      <c r="BC4673" s="12"/>
      <c r="BD4673" s="12"/>
      <c r="BE4673" s="12"/>
      <c r="BF4673" s="12"/>
      <c r="BG4673" s="12"/>
      <c r="BH4673" s="12"/>
      <c r="BI4673" s="12"/>
      <c r="BJ4673" s="13"/>
      <c r="BK4673" s="13"/>
      <c r="BL4673" s="13"/>
      <c r="BM4673" s="13"/>
      <c r="BN4673" s="13"/>
    </row>
    <row r="4674" spans="1:66" x14ac:dyDescent="0.25">
      <c r="A4674" s="10"/>
      <c r="B4674" s="10"/>
      <c r="C4674" s="10"/>
      <c r="D4674" s="18"/>
      <c r="E4674" s="10"/>
      <c r="F4674" s="10"/>
      <c r="G4674" s="10"/>
      <c r="H4674" s="10"/>
      <c r="I4674" s="10"/>
      <c r="J4674" s="10"/>
      <c r="K4674" s="11"/>
      <c r="L4674" s="11"/>
      <c r="M4674" s="12"/>
      <c r="N4674" s="12"/>
      <c r="O4674" s="12"/>
      <c r="P4674" s="12"/>
      <c r="Q4674" s="12"/>
      <c r="R4674" s="12"/>
      <c r="S4674" s="12"/>
      <c r="T4674" s="12"/>
      <c r="U4674" s="12"/>
      <c r="V4674" s="12"/>
      <c r="W4674" s="12"/>
      <c r="X4674" s="12"/>
      <c r="Y4674" s="12"/>
      <c r="Z4674" s="12"/>
      <c r="AA4674" s="12"/>
      <c r="AB4674" s="12"/>
      <c r="AC4674" s="12"/>
      <c r="AD4674" s="12"/>
      <c r="AE4674" s="12"/>
      <c r="AF4674" s="12"/>
      <c r="AG4674" s="12"/>
      <c r="AH4674" s="12"/>
      <c r="AI4674" s="12"/>
      <c r="AJ4674" s="12"/>
      <c r="AK4674" s="12"/>
      <c r="AL4674" s="12"/>
      <c r="AM4674" s="12"/>
      <c r="AN4674" s="12"/>
      <c r="AO4674" s="12"/>
      <c r="AP4674" s="12"/>
      <c r="AQ4674" s="12"/>
      <c r="AR4674" s="12"/>
      <c r="AS4674" s="12"/>
      <c r="AT4674" s="12"/>
      <c r="AU4674" s="12"/>
      <c r="AV4674" s="12"/>
      <c r="AW4674" s="12"/>
      <c r="AX4674" s="12"/>
      <c r="AY4674" s="12"/>
      <c r="AZ4674" s="12"/>
      <c r="BA4674" s="12"/>
      <c r="BB4674" s="12"/>
      <c r="BC4674" s="12"/>
      <c r="BD4674" s="12"/>
      <c r="BE4674" s="12"/>
      <c r="BF4674" s="12"/>
      <c r="BG4674" s="12"/>
      <c r="BH4674" s="12"/>
      <c r="BI4674" s="12"/>
      <c r="BJ4674" s="13"/>
      <c r="BK4674" s="13"/>
      <c r="BL4674" s="13"/>
      <c r="BM4674" s="13"/>
      <c r="BN4674" s="13"/>
    </row>
    <row r="4675" spans="1:66" x14ac:dyDescent="0.25">
      <c r="A4675" s="10"/>
      <c r="B4675" s="10"/>
      <c r="C4675" s="10"/>
      <c r="D4675" s="18"/>
      <c r="E4675" s="10"/>
      <c r="F4675" s="10"/>
      <c r="G4675" s="10"/>
      <c r="H4675" s="10"/>
      <c r="I4675" s="10"/>
      <c r="J4675" s="10"/>
      <c r="K4675" s="11"/>
      <c r="L4675" s="11"/>
      <c r="M4675" s="12"/>
      <c r="N4675" s="12"/>
      <c r="O4675" s="12"/>
      <c r="P4675" s="12"/>
      <c r="Q4675" s="12"/>
      <c r="R4675" s="12"/>
      <c r="S4675" s="12"/>
      <c r="T4675" s="12"/>
      <c r="U4675" s="12"/>
      <c r="V4675" s="12"/>
      <c r="W4675" s="12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2"/>
      <c r="AS4675" s="12"/>
      <c r="AT4675" s="12"/>
      <c r="AU4675" s="12"/>
      <c r="AV4675" s="12"/>
      <c r="AW4675" s="12"/>
      <c r="AX4675" s="12"/>
      <c r="AY4675" s="12"/>
      <c r="AZ4675" s="12"/>
      <c r="BA4675" s="12"/>
      <c r="BB4675" s="12"/>
      <c r="BC4675" s="12"/>
      <c r="BD4675" s="12"/>
      <c r="BE4675" s="12"/>
      <c r="BF4675" s="12"/>
      <c r="BG4675" s="12"/>
      <c r="BH4675" s="12"/>
      <c r="BI4675" s="12"/>
      <c r="BJ4675" s="13"/>
      <c r="BK4675" s="13"/>
      <c r="BL4675" s="13"/>
      <c r="BM4675" s="13"/>
      <c r="BN4675" s="13"/>
    </row>
    <row r="4676" spans="1:66" x14ac:dyDescent="0.25">
      <c r="A4676" s="10"/>
      <c r="B4676" s="10"/>
      <c r="C4676" s="10"/>
      <c r="D4676" s="18"/>
      <c r="E4676" s="10"/>
      <c r="F4676" s="10"/>
      <c r="G4676" s="10"/>
      <c r="H4676" s="10"/>
      <c r="I4676" s="10"/>
      <c r="J4676" s="10"/>
      <c r="K4676" s="11"/>
      <c r="L4676" s="11"/>
      <c r="M4676" s="12"/>
      <c r="N4676" s="12"/>
      <c r="O4676" s="12"/>
      <c r="P4676" s="12"/>
      <c r="Q4676" s="12"/>
      <c r="R4676" s="12"/>
      <c r="S4676" s="12"/>
      <c r="T4676" s="12"/>
      <c r="U4676" s="12"/>
      <c r="V4676" s="12"/>
      <c r="W4676" s="12"/>
      <c r="X4676" s="12"/>
      <c r="Y4676" s="12"/>
      <c r="Z4676" s="12"/>
      <c r="AA4676" s="12"/>
      <c r="AB4676" s="12"/>
      <c r="AC4676" s="12"/>
      <c r="AD4676" s="12"/>
      <c r="AE4676" s="12"/>
      <c r="AF4676" s="12"/>
      <c r="AG4676" s="12"/>
      <c r="AH4676" s="12"/>
      <c r="AI4676" s="12"/>
      <c r="AJ4676" s="12"/>
      <c r="AK4676" s="12"/>
      <c r="AL4676" s="12"/>
      <c r="AM4676" s="12"/>
      <c r="AN4676" s="12"/>
      <c r="AO4676" s="12"/>
      <c r="AP4676" s="12"/>
      <c r="AQ4676" s="12"/>
      <c r="AR4676" s="12"/>
      <c r="AS4676" s="12"/>
      <c r="AT4676" s="12"/>
      <c r="AU4676" s="12"/>
      <c r="AV4676" s="12"/>
      <c r="AW4676" s="12"/>
      <c r="AX4676" s="12"/>
      <c r="AY4676" s="12"/>
      <c r="AZ4676" s="12"/>
      <c r="BA4676" s="12"/>
      <c r="BB4676" s="12"/>
      <c r="BC4676" s="12"/>
      <c r="BD4676" s="12"/>
      <c r="BE4676" s="12"/>
      <c r="BF4676" s="12"/>
      <c r="BG4676" s="12"/>
      <c r="BH4676" s="12"/>
      <c r="BI4676" s="12"/>
      <c r="BJ4676" s="13"/>
      <c r="BK4676" s="13"/>
      <c r="BL4676" s="13"/>
      <c r="BM4676" s="13"/>
      <c r="BN4676" s="13"/>
    </row>
    <row r="4677" spans="1:66" x14ac:dyDescent="0.25">
      <c r="A4677" s="10"/>
      <c r="B4677" s="10"/>
      <c r="C4677" s="10"/>
      <c r="D4677" s="18"/>
      <c r="E4677" s="10"/>
      <c r="F4677" s="10"/>
      <c r="G4677" s="10"/>
      <c r="H4677" s="10"/>
      <c r="I4677" s="10"/>
      <c r="J4677" s="10"/>
      <c r="K4677" s="11"/>
      <c r="L4677" s="11"/>
      <c r="M4677" s="12"/>
      <c r="N4677" s="12"/>
      <c r="O4677" s="12"/>
      <c r="P4677" s="12"/>
      <c r="Q4677" s="12"/>
      <c r="R4677" s="12"/>
      <c r="S4677" s="12"/>
      <c r="T4677" s="12"/>
      <c r="U4677" s="12"/>
      <c r="V4677" s="12"/>
      <c r="W4677" s="12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2"/>
      <c r="AS4677" s="12"/>
      <c r="AT4677" s="12"/>
      <c r="AU4677" s="12"/>
      <c r="AV4677" s="12"/>
      <c r="AW4677" s="12"/>
      <c r="AX4677" s="12"/>
      <c r="AY4677" s="12"/>
      <c r="AZ4677" s="12"/>
      <c r="BA4677" s="12"/>
      <c r="BB4677" s="12"/>
      <c r="BC4677" s="12"/>
      <c r="BD4677" s="12"/>
      <c r="BE4677" s="12"/>
      <c r="BF4677" s="12"/>
      <c r="BG4677" s="12"/>
      <c r="BH4677" s="12"/>
      <c r="BI4677" s="12"/>
      <c r="BJ4677" s="13"/>
      <c r="BK4677" s="13"/>
      <c r="BL4677" s="13"/>
      <c r="BM4677" s="13"/>
      <c r="BN4677" s="13"/>
    </row>
    <row r="4678" spans="1:66" x14ac:dyDescent="0.25">
      <c r="A4678" s="10"/>
      <c r="B4678" s="10"/>
      <c r="C4678" s="10"/>
      <c r="D4678" s="18"/>
      <c r="E4678" s="10"/>
      <c r="F4678" s="10"/>
      <c r="G4678" s="10"/>
      <c r="H4678" s="10"/>
      <c r="I4678" s="10"/>
      <c r="J4678" s="10"/>
      <c r="K4678" s="11"/>
      <c r="L4678" s="11"/>
      <c r="M4678" s="12"/>
      <c r="N4678" s="12"/>
      <c r="O4678" s="12"/>
      <c r="P4678" s="12"/>
      <c r="Q4678" s="12"/>
      <c r="R4678" s="12"/>
      <c r="S4678" s="12"/>
      <c r="T4678" s="12"/>
      <c r="U4678" s="12"/>
      <c r="V4678" s="12"/>
      <c r="W4678" s="12"/>
      <c r="X4678" s="12"/>
      <c r="Y4678" s="12"/>
      <c r="Z4678" s="12"/>
      <c r="AA4678" s="12"/>
      <c r="AB4678" s="12"/>
      <c r="AC4678" s="12"/>
      <c r="AD4678" s="12"/>
      <c r="AE4678" s="12"/>
      <c r="AF4678" s="12"/>
      <c r="AG4678" s="12"/>
      <c r="AH4678" s="12"/>
      <c r="AI4678" s="12"/>
      <c r="AJ4678" s="12"/>
      <c r="AK4678" s="12"/>
      <c r="AL4678" s="12"/>
      <c r="AM4678" s="12"/>
      <c r="AN4678" s="12"/>
      <c r="AO4678" s="12"/>
      <c r="AP4678" s="12"/>
      <c r="AQ4678" s="12"/>
      <c r="AR4678" s="12"/>
      <c r="AS4678" s="12"/>
      <c r="AT4678" s="12"/>
      <c r="AU4678" s="12"/>
      <c r="AV4678" s="12"/>
      <c r="AW4678" s="12"/>
      <c r="AX4678" s="12"/>
      <c r="AY4678" s="12"/>
      <c r="AZ4678" s="12"/>
      <c r="BA4678" s="12"/>
      <c r="BB4678" s="12"/>
      <c r="BC4678" s="12"/>
      <c r="BD4678" s="12"/>
      <c r="BE4678" s="12"/>
      <c r="BF4678" s="12"/>
      <c r="BG4678" s="12"/>
      <c r="BH4678" s="12"/>
      <c r="BI4678" s="12"/>
      <c r="BJ4678" s="13"/>
      <c r="BK4678" s="13"/>
      <c r="BL4678" s="13"/>
      <c r="BM4678" s="13"/>
      <c r="BN4678" s="13"/>
    </row>
    <row r="4679" spans="1:66" x14ac:dyDescent="0.25">
      <c r="A4679" s="10"/>
      <c r="B4679" s="10"/>
      <c r="C4679" s="10"/>
      <c r="D4679" s="18"/>
      <c r="E4679" s="10"/>
      <c r="F4679" s="10"/>
      <c r="G4679" s="10"/>
      <c r="H4679" s="10"/>
      <c r="I4679" s="10"/>
      <c r="J4679" s="10"/>
      <c r="K4679" s="11"/>
      <c r="L4679" s="11"/>
      <c r="M4679" s="12"/>
      <c r="N4679" s="12"/>
      <c r="O4679" s="12"/>
      <c r="P4679" s="12"/>
      <c r="Q4679" s="12"/>
      <c r="R4679" s="12"/>
      <c r="S4679" s="12"/>
      <c r="T4679" s="12"/>
      <c r="U4679" s="12"/>
      <c r="V4679" s="12"/>
      <c r="W4679" s="12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2"/>
      <c r="AS4679" s="12"/>
      <c r="AT4679" s="12"/>
      <c r="AU4679" s="12"/>
      <c r="AV4679" s="12"/>
      <c r="AW4679" s="12"/>
      <c r="AX4679" s="12"/>
      <c r="AY4679" s="12"/>
      <c r="AZ4679" s="12"/>
      <c r="BA4679" s="12"/>
      <c r="BB4679" s="12"/>
      <c r="BC4679" s="12"/>
      <c r="BD4679" s="12"/>
      <c r="BE4679" s="12"/>
      <c r="BF4679" s="12"/>
      <c r="BG4679" s="12"/>
      <c r="BH4679" s="12"/>
      <c r="BI4679" s="12"/>
      <c r="BJ4679" s="13"/>
      <c r="BK4679" s="13"/>
      <c r="BL4679" s="13"/>
      <c r="BM4679" s="13"/>
      <c r="BN4679" s="13"/>
    </row>
    <row r="4680" spans="1:66" x14ac:dyDescent="0.25">
      <c r="A4680" s="10"/>
      <c r="B4680" s="10"/>
      <c r="C4680" s="10"/>
      <c r="D4680" s="18"/>
      <c r="E4680" s="10"/>
      <c r="F4680" s="10"/>
      <c r="G4680" s="10"/>
      <c r="H4680" s="10"/>
      <c r="I4680" s="10"/>
      <c r="J4680" s="10"/>
      <c r="K4680" s="11"/>
      <c r="L4680" s="11"/>
      <c r="M4680" s="12"/>
      <c r="N4680" s="12"/>
      <c r="O4680" s="12"/>
      <c r="P4680" s="12"/>
      <c r="Q4680" s="12"/>
      <c r="R4680" s="12"/>
      <c r="S4680" s="12"/>
      <c r="T4680" s="12"/>
      <c r="U4680" s="12"/>
      <c r="V4680" s="12"/>
      <c r="W4680" s="12"/>
      <c r="X4680" s="12"/>
      <c r="Y4680" s="12"/>
      <c r="Z4680" s="12"/>
      <c r="AA4680" s="12"/>
      <c r="AB4680" s="12"/>
      <c r="AC4680" s="12"/>
      <c r="AD4680" s="12"/>
      <c r="AE4680" s="12"/>
      <c r="AF4680" s="12"/>
      <c r="AG4680" s="12"/>
      <c r="AH4680" s="12"/>
      <c r="AI4680" s="12"/>
      <c r="AJ4680" s="12"/>
      <c r="AK4680" s="12"/>
      <c r="AL4680" s="12"/>
      <c r="AM4680" s="12"/>
      <c r="AN4680" s="12"/>
      <c r="AO4680" s="12"/>
      <c r="AP4680" s="12"/>
      <c r="AQ4680" s="12"/>
      <c r="AR4680" s="12"/>
      <c r="AS4680" s="12"/>
      <c r="AT4680" s="12"/>
      <c r="AU4680" s="12"/>
      <c r="AV4680" s="12"/>
      <c r="AW4680" s="12"/>
      <c r="AX4680" s="12"/>
      <c r="AY4680" s="12"/>
      <c r="AZ4680" s="12"/>
      <c r="BA4680" s="12"/>
      <c r="BB4680" s="12"/>
      <c r="BC4680" s="12"/>
      <c r="BD4680" s="12"/>
      <c r="BE4680" s="12"/>
      <c r="BF4680" s="12"/>
      <c r="BG4680" s="12"/>
      <c r="BH4680" s="12"/>
      <c r="BI4680" s="12"/>
      <c r="BJ4680" s="13"/>
      <c r="BK4680" s="13"/>
      <c r="BL4680" s="13"/>
      <c r="BM4680" s="13"/>
      <c r="BN4680" s="13"/>
    </row>
    <row r="4681" spans="1:66" x14ac:dyDescent="0.25">
      <c r="A4681" s="10"/>
      <c r="B4681" s="10"/>
      <c r="C4681" s="10"/>
      <c r="D4681" s="18"/>
      <c r="E4681" s="10"/>
      <c r="F4681" s="10"/>
      <c r="G4681" s="10"/>
      <c r="H4681" s="10"/>
      <c r="I4681" s="10"/>
      <c r="J4681" s="10"/>
      <c r="K4681" s="11"/>
      <c r="L4681" s="11"/>
      <c r="M4681" s="12"/>
      <c r="N4681" s="12"/>
      <c r="O4681" s="12"/>
      <c r="P4681" s="12"/>
      <c r="Q4681" s="12"/>
      <c r="R4681" s="12"/>
      <c r="S4681" s="12"/>
      <c r="T4681" s="12"/>
      <c r="U4681" s="12"/>
      <c r="V4681" s="12"/>
      <c r="W4681" s="12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2"/>
      <c r="AS4681" s="12"/>
      <c r="AT4681" s="12"/>
      <c r="AU4681" s="12"/>
      <c r="AV4681" s="12"/>
      <c r="AW4681" s="12"/>
      <c r="AX4681" s="12"/>
      <c r="AY4681" s="12"/>
      <c r="AZ4681" s="12"/>
      <c r="BA4681" s="12"/>
      <c r="BB4681" s="12"/>
      <c r="BC4681" s="12"/>
      <c r="BD4681" s="12"/>
      <c r="BE4681" s="12"/>
      <c r="BF4681" s="12"/>
      <c r="BG4681" s="12"/>
      <c r="BH4681" s="12"/>
      <c r="BI4681" s="12"/>
      <c r="BJ4681" s="13"/>
      <c r="BK4681" s="13"/>
      <c r="BL4681" s="13"/>
      <c r="BM4681" s="13"/>
      <c r="BN4681" s="13"/>
    </row>
    <row r="4682" spans="1:66" x14ac:dyDescent="0.25">
      <c r="A4682" s="10"/>
      <c r="B4682" s="10"/>
      <c r="C4682" s="10"/>
      <c r="D4682" s="18"/>
      <c r="E4682" s="10"/>
      <c r="F4682" s="10"/>
      <c r="G4682" s="10"/>
      <c r="H4682" s="10"/>
      <c r="I4682" s="10"/>
      <c r="J4682" s="10"/>
      <c r="K4682" s="11"/>
      <c r="L4682" s="11"/>
      <c r="M4682" s="12"/>
      <c r="N4682" s="12"/>
      <c r="O4682" s="12"/>
      <c r="P4682" s="12"/>
      <c r="Q4682" s="12"/>
      <c r="R4682" s="12"/>
      <c r="S4682" s="12"/>
      <c r="T4682" s="12"/>
      <c r="U4682" s="12"/>
      <c r="V4682" s="12"/>
      <c r="W4682" s="12"/>
      <c r="X4682" s="12"/>
      <c r="Y4682" s="12"/>
      <c r="Z4682" s="12"/>
      <c r="AA4682" s="12"/>
      <c r="AB4682" s="12"/>
      <c r="AC4682" s="12"/>
      <c r="AD4682" s="12"/>
      <c r="AE4682" s="12"/>
      <c r="AF4682" s="12"/>
      <c r="AG4682" s="12"/>
      <c r="AH4682" s="12"/>
      <c r="AI4682" s="12"/>
      <c r="AJ4682" s="12"/>
      <c r="AK4682" s="12"/>
      <c r="AL4682" s="12"/>
      <c r="AM4682" s="12"/>
      <c r="AN4682" s="12"/>
      <c r="AO4682" s="12"/>
      <c r="AP4682" s="12"/>
      <c r="AQ4682" s="12"/>
      <c r="AR4682" s="12"/>
      <c r="AS4682" s="12"/>
      <c r="AT4682" s="12"/>
      <c r="AU4682" s="12"/>
      <c r="AV4682" s="12"/>
      <c r="AW4682" s="12"/>
      <c r="AX4682" s="12"/>
      <c r="AY4682" s="12"/>
      <c r="AZ4682" s="12"/>
      <c r="BA4682" s="12"/>
      <c r="BB4682" s="12"/>
      <c r="BC4682" s="12"/>
      <c r="BD4682" s="12"/>
      <c r="BE4682" s="12"/>
      <c r="BF4682" s="12"/>
      <c r="BG4682" s="12"/>
      <c r="BH4682" s="12"/>
      <c r="BI4682" s="12"/>
      <c r="BJ4682" s="13"/>
      <c r="BK4682" s="13"/>
      <c r="BL4682" s="13"/>
      <c r="BM4682" s="13"/>
      <c r="BN4682" s="13"/>
    </row>
    <row r="4683" spans="1:66" x14ac:dyDescent="0.25">
      <c r="A4683" s="10"/>
      <c r="B4683" s="10"/>
      <c r="C4683" s="10"/>
      <c r="D4683" s="18"/>
      <c r="E4683" s="10"/>
      <c r="F4683" s="10"/>
      <c r="G4683" s="10"/>
      <c r="H4683" s="10"/>
      <c r="I4683" s="10"/>
      <c r="J4683" s="10"/>
      <c r="K4683" s="11"/>
      <c r="L4683" s="11"/>
      <c r="M4683" s="12"/>
      <c r="N4683" s="12"/>
      <c r="O4683" s="12"/>
      <c r="P4683" s="12"/>
      <c r="Q4683" s="12"/>
      <c r="R4683" s="12"/>
      <c r="S4683" s="12"/>
      <c r="T4683" s="12"/>
      <c r="U4683" s="12"/>
      <c r="V4683" s="12"/>
      <c r="W4683" s="12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2"/>
      <c r="AS4683" s="12"/>
      <c r="AT4683" s="12"/>
      <c r="AU4683" s="12"/>
      <c r="AV4683" s="12"/>
      <c r="AW4683" s="12"/>
      <c r="AX4683" s="12"/>
      <c r="AY4683" s="12"/>
      <c r="AZ4683" s="12"/>
      <c r="BA4683" s="12"/>
      <c r="BB4683" s="12"/>
      <c r="BC4683" s="12"/>
      <c r="BD4683" s="12"/>
      <c r="BE4683" s="12"/>
      <c r="BF4683" s="12"/>
      <c r="BG4683" s="12"/>
      <c r="BH4683" s="12"/>
      <c r="BI4683" s="12"/>
      <c r="BJ4683" s="13"/>
      <c r="BK4683" s="13"/>
      <c r="BL4683" s="13"/>
      <c r="BM4683" s="13"/>
      <c r="BN4683" s="13"/>
    </row>
    <row r="4684" spans="1:66" x14ac:dyDescent="0.25">
      <c r="A4684" s="10"/>
      <c r="B4684" s="10"/>
      <c r="C4684" s="10"/>
      <c r="D4684" s="18"/>
      <c r="E4684" s="10"/>
      <c r="F4684" s="10"/>
      <c r="G4684" s="10"/>
      <c r="H4684" s="10"/>
      <c r="I4684" s="10"/>
      <c r="J4684" s="10"/>
      <c r="K4684" s="11"/>
      <c r="L4684" s="11"/>
      <c r="M4684" s="12"/>
      <c r="N4684" s="12"/>
      <c r="O4684" s="12"/>
      <c r="P4684" s="12"/>
      <c r="Q4684" s="12"/>
      <c r="R4684" s="12"/>
      <c r="S4684" s="12"/>
      <c r="T4684" s="12"/>
      <c r="U4684" s="12"/>
      <c r="V4684" s="12"/>
      <c r="W4684" s="12"/>
      <c r="X4684" s="12"/>
      <c r="Y4684" s="12"/>
      <c r="Z4684" s="12"/>
      <c r="AA4684" s="12"/>
      <c r="AB4684" s="12"/>
      <c r="AC4684" s="12"/>
      <c r="AD4684" s="12"/>
      <c r="AE4684" s="12"/>
      <c r="AF4684" s="12"/>
      <c r="AG4684" s="12"/>
      <c r="AH4684" s="12"/>
      <c r="AI4684" s="12"/>
      <c r="AJ4684" s="12"/>
      <c r="AK4684" s="12"/>
      <c r="AL4684" s="12"/>
      <c r="AM4684" s="12"/>
      <c r="AN4684" s="12"/>
      <c r="AO4684" s="12"/>
      <c r="AP4684" s="12"/>
      <c r="AQ4684" s="12"/>
      <c r="AR4684" s="12"/>
      <c r="AS4684" s="12"/>
      <c r="AT4684" s="12"/>
      <c r="AU4684" s="12"/>
      <c r="AV4684" s="12"/>
      <c r="AW4684" s="12"/>
      <c r="AX4684" s="12"/>
      <c r="AY4684" s="12"/>
      <c r="AZ4684" s="12"/>
      <c r="BA4684" s="12"/>
      <c r="BB4684" s="12"/>
      <c r="BC4684" s="12"/>
      <c r="BD4684" s="12"/>
      <c r="BE4684" s="12"/>
      <c r="BF4684" s="12"/>
      <c r="BG4684" s="12"/>
      <c r="BH4684" s="12"/>
      <c r="BI4684" s="12"/>
      <c r="BJ4684" s="13"/>
      <c r="BK4684" s="13"/>
      <c r="BL4684" s="13"/>
      <c r="BM4684" s="13"/>
      <c r="BN4684" s="13"/>
    </row>
    <row r="4685" spans="1:66" x14ac:dyDescent="0.25">
      <c r="A4685" s="10"/>
      <c r="B4685" s="10"/>
      <c r="C4685" s="10"/>
      <c r="D4685" s="18"/>
      <c r="E4685" s="10"/>
      <c r="F4685" s="10"/>
      <c r="G4685" s="10"/>
      <c r="H4685" s="10"/>
      <c r="I4685" s="10"/>
      <c r="J4685" s="10"/>
      <c r="K4685" s="11"/>
      <c r="L4685" s="11"/>
      <c r="M4685" s="12"/>
      <c r="N4685" s="12"/>
      <c r="O4685" s="12"/>
      <c r="P4685" s="12"/>
      <c r="Q4685" s="12"/>
      <c r="R4685" s="12"/>
      <c r="S4685" s="12"/>
      <c r="T4685" s="12"/>
      <c r="U4685" s="12"/>
      <c r="V4685" s="12"/>
      <c r="W4685" s="12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2"/>
      <c r="AS4685" s="12"/>
      <c r="AT4685" s="12"/>
      <c r="AU4685" s="12"/>
      <c r="AV4685" s="12"/>
      <c r="AW4685" s="12"/>
      <c r="AX4685" s="12"/>
      <c r="AY4685" s="12"/>
      <c r="AZ4685" s="12"/>
      <c r="BA4685" s="12"/>
      <c r="BB4685" s="12"/>
      <c r="BC4685" s="12"/>
      <c r="BD4685" s="12"/>
      <c r="BE4685" s="12"/>
      <c r="BF4685" s="12"/>
      <c r="BG4685" s="12"/>
      <c r="BH4685" s="12"/>
      <c r="BI4685" s="12"/>
      <c r="BJ4685" s="13"/>
      <c r="BK4685" s="13"/>
      <c r="BL4685" s="13"/>
      <c r="BM4685" s="13"/>
      <c r="BN4685" s="13"/>
    </row>
    <row r="4686" spans="1:66" x14ac:dyDescent="0.25">
      <c r="A4686" s="10"/>
      <c r="B4686" s="10"/>
      <c r="C4686" s="10"/>
      <c r="D4686" s="18"/>
      <c r="E4686" s="10"/>
      <c r="F4686" s="10"/>
      <c r="G4686" s="10"/>
      <c r="H4686" s="10"/>
      <c r="I4686" s="10"/>
      <c r="J4686" s="10"/>
      <c r="K4686" s="11"/>
      <c r="L4686" s="11"/>
      <c r="M4686" s="12"/>
      <c r="N4686" s="12"/>
      <c r="O4686" s="12"/>
      <c r="P4686" s="12"/>
      <c r="Q4686" s="12"/>
      <c r="R4686" s="12"/>
      <c r="S4686" s="12"/>
      <c r="T4686" s="12"/>
      <c r="U4686" s="12"/>
      <c r="V4686" s="12"/>
      <c r="W4686" s="12"/>
      <c r="X4686" s="12"/>
      <c r="Y4686" s="12"/>
      <c r="Z4686" s="12"/>
      <c r="AA4686" s="12"/>
      <c r="AB4686" s="12"/>
      <c r="AC4686" s="12"/>
      <c r="AD4686" s="12"/>
      <c r="AE4686" s="12"/>
      <c r="AF4686" s="12"/>
      <c r="AG4686" s="12"/>
      <c r="AH4686" s="12"/>
      <c r="AI4686" s="12"/>
      <c r="AJ4686" s="12"/>
      <c r="AK4686" s="12"/>
      <c r="AL4686" s="12"/>
      <c r="AM4686" s="12"/>
      <c r="AN4686" s="12"/>
      <c r="AO4686" s="12"/>
      <c r="AP4686" s="12"/>
      <c r="AQ4686" s="12"/>
      <c r="AR4686" s="12"/>
      <c r="AS4686" s="12"/>
      <c r="AT4686" s="12"/>
      <c r="AU4686" s="12"/>
      <c r="AV4686" s="12"/>
      <c r="AW4686" s="12"/>
      <c r="AX4686" s="12"/>
      <c r="AY4686" s="12"/>
      <c r="AZ4686" s="12"/>
      <c r="BA4686" s="12"/>
      <c r="BB4686" s="12"/>
      <c r="BC4686" s="12"/>
      <c r="BD4686" s="12"/>
      <c r="BE4686" s="12"/>
      <c r="BF4686" s="12"/>
      <c r="BG4686" s="12"/>
      <c r="BH4686" s="12"/>
      <c r="BI4686" s="12"/>
      <c r="BJ4686" s="13"/>
      <c r="BK4686" s="13"/>
      <c r="BL4686" s="13"/>
      <c r="BM4686" s="13"/>
      <c r="BN4686" s="13"/>
    </row>
    <row r="4687" spans="1:66" x14ac:dyDescent="0.25">
      <c r="A4687" s="10"/>
      <c r="B4687" s="10"/>
      <c r="C4687" s="10"/>
      <c r="D4687" s="18"/>
      <c r="E4687" s="10"/>
      <c r="F4687" s="10"/>
      <c r="G4687" s="10"/>
      <c r="H4687" s="10"/>
      <c r="I4687" s="10"/>
      <c r="J4687" s="10"/>
      <c r="K4687" s="11"/>
      <c r="L4687" s="11"/>
      <c r="M4687" s="12"/>
      <c r="N4687" s="12"/>
      <c r="O4687" s="12"/>
      <c r="P4687" s="12"/>
      <c r="Q4687" s="12"/>
      <c r="R4687" s="12"/>
      <c r="S4687" s="12"/>
      <c r="T4687" s="12"/>
      <c r="U4687" s="12"/>
      <c r="V4687" s="12"/>
      <c r="W4687" s="12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2"/>
      <c r="AS4687" s="12"/>
      <c r="AT4687" s="12"/>
      <c r="AU4687" s="12"/>
      <c r="AV4687" s="12"/>
      <c r="AW4687" s="12"/>
      <c r="AX4687" s="12"/>
      <c r="AY4687" s="12"/>
      <c r="AZ4687" s="12"/>
      <c r="BA4687" s="12"/>
      <c r="BB4687" s="12"/>
      <c r="BC4687" s="12"/>
      <c r="BD4687" s="12"/>
      <c r="BE4687" s="12"/>
      <c r="BF4687" s="12"/>
      <c r="BG4687" s="12"/>
      <c r="BH4687" s="12"/>
      <c r="BI4687" s="12"/>
      <c r="BJ4687" s="13"/>
      <c r="BK4687" s="13"/>
      <c r="BL4687" s="13"/>
      <c r="BM4687" s="13"/>
      <c r="BN4687" s="13"/>
    </row>
    <row r="4688" spans="1:66" x14ac:dyDescent="0.25">
      <c r="A4688" s="10"/>
      <c r="B4688" s="10"/>
      <c r="C4688" s="10"/>
      <c r="D4688" s="18"/>
      <c r="E4688" s="10"/>
      <c r="F4688" s="10"/>
      <c r="G4688" s="10"/>
      <c r="H4688" s="10"/>
      <c r="I4688" s="10"/>
      <c r="J4688" s="10"/>
      <c r="K4688" s="11"/>
      <c r="L4688" s="11"/>
      <c r="M4688" s="12"/>
      <c r="N4688" s="12"/>
      <c r="O4688" s="12"/>
      <c r="P4688" s="12"/>
      <c r="Q4688" s="12"/>
      <c r="R4688" s="12"/>
      <c r="S4688" s="12"/>
      <c r="T4688" s="12"/>
      <c r="U4688" s="12"/>
      <c r="V4688" s="12"/>
      <c r="W4688" s="12"/>
      <c r="X4688" s="12"/>
      <c r="Y4688" s="12"/>
      <c r="Z4688" s="12"/>
      <c r="AA4688" s="12"/>
      <c r="AB4688" s="12"/>
      <c r="AC4688" s="12"/>
      <c r="AD4688" s="12"/>
      <c r="AE4688" s="12"/>
      <c r="AF4688" s="12"/>
      <c r="AG4688" s="12"/>
      <c r="AH4688" s="12"/>
      <c r="AI4688" s="12"/>
      <c r="AJ4688" s="12"/>
      <c r="AK4688" s="12"/>
      <c r="AL4688" s="12"/>
      <c r="AM4688" s="12"/>
      <c r="AN4688" s="12"/>
      <c r="AO4688" s="12"/>
      <c r="AP4688" s="12"/>
      <c r="AQ4688" s="12"/>
      <c r="AR4688" s="12"/>
      <c r="AS4688" s="12"/>
      <c r="AT4688" s="12"/>
      <c r="AU4688" s="12"/>
      <c r="AV4688" s="12"/>
      <c r="AW4688" s="12"/>
      <c r="AX4688" s="12"/>
      <c r="AY4688" s="12"/>
      <c r="AZ4688" s="12"/>
      <c r="BA4688" s="12"/>
      <c r="BB4688" s="12"/>
      <c r="BC4688" s="12"/>
      <c r="BD4688" s="12"/>
      <c r="BE4688" s="12"/>
      <c r="BF4688" s="12"/>
      <c r="BG4688" s="12"/>
      <c r="BH4688" s="12"/>
      <c r="BI4688" s="12"/>
      <c r="BJ4688" s="13"/>
      <c r="BK4688" s="13"/>
      <c r="BL4688" s="13"/>
      <c r="BM4688" s="13"/>
      <c r="BN4688" s="13"/>
    </row>
    <row r="4689" spans="1:66" x14ac:dyDescent="0.25">
      <c r="A4689" s="10"/>
      <c r="B4689" s="10"/>
      <c r="C4689" s="10"/>
      <c r="D4689" s="18"/>
      <c r="E4689" s="10"/>
      <c r="F4689" s="10"/>
      <c r="G4689" s="10"/>
      <c r="H4689" s="10"/>
      <c r="I4689" s="10"/>
      <c r="J4689" s="10"/>
      <c r="K4689" s="11"/>
      <c r="L4689" s="11"/>
      <c r="M4689" s="12"/>
      <c r="N4689" s="12"/>
      <c r="O4689" s="12"/>
      <c r="P4689" s="12"/>
      <c r="Q4689" s="12"/>
      <c r="R4689" s="12"/>
      <c r="S4689" s="12"/>
      <c r="T4689" s="12"/>
      <c r="U4689" s="12"/>
      <c r="V4689" s="12"/>
      <c r="W4689" s="12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2"/>
      <c r="AS4689" s="12"/>
      <c r="AT4689" s="12"/>
      <c r="AU4689" s="12"/>
      <c r="AV4689" s="12"/>
      <c r="AW4689" s="12"/>
      <c r="AX4689" s="12"/>
      <c r="AY4689" s="12"/>
      <c r="AZ4689" s="12"/>
      <c r="BA4689" s="12"/>
      <c r="BB4689" s="12"/>
      <c r="BC4689" s="12"/>
      <c r="BD4689" s="12"/>
      <c r="BE4689" s="12"/>
      <c r="BF4689" s="12"/>
      <c r="BG4689" s="12"/>
      <c r="BH4689" s="12"/>
      <c r="BI4689" s="12"/>
      <c r="BJ4689" s="13"/>
      <c r="BK4689" s="13"/>
      <c r="BL4689" s="13"/>
      <c r="BM4689" s="13"/>
      <c r="BN4689" s="13"/>
    </row>
    <row r="4690" spans="1:66" x14ac:dyDescent="0.25">
      <c r="A4690" s="10"/>
      <c r="B4690" s="10"/>
      <c r="C4690" s="10"/>
      <c r="D4690" s="18"/>
      <c r="E4690" s="10"/>
      <c r="F4690" s="10"/>
      <c r="G4690" s="10"/>
      <c r="H4690" s="10"/>
      <c r="I4690" s="10"/>
      <c r="J4690" s="10"/>
      <c r="K4690" s="11"/>
      <c r="L4690" s="11"/>
      <c r="M4690" s="12"/>
      <c r="N4690" s="12"/>
      <c r="O4690" s="12"/>
      <c r="P4690" s="12"/>
      <c r="Q4690" s="12"/>
      <c r="R4690" s="12"/>
      <c r="S4690" s="12"/>
      <c r="T4690" s="12"/>
      <c r="U4690" s="12"/>
      <c r="V4690" s="12"/>
      <c r="W4690" s="12"/>
      <c r="X4690" s="12"/>
      <c r="Y4690" s="12"/>
      <c r="Z4690" s="12"/>
      <c r="AA4690" s="12"/>
      <c r="AB4690" s="12"/>
      <c r="AC4690" s="12"/>
      <c r="AD4690" s="12"/>
      <c r="AE4690" s="12"/>
      <c r="AF4690" s="12"/>
      <c r="AG4690" s="12"/>
      <c r="AH4690" s="12"/>
      <c r="AI4690" s="12"/>
      <c r="AJ4690" s="12"/>
      <c r="AK4690" s="12"/>
      <c r="AL4690" s="12"/>
      <c r="AM4690" s="12"/>
      <c r="AN4690" s="12"/>
      <c r="AO4690" s="12"/>
      <c r="AP4690" s="12"/>
      <c r="AQ4690" s="12"/>
      <c r="AR4690" s="12"/>
      <c r="AS4690" s="12"/>
      <c r="AT4690" s="12"/>
      <c r="AU4690" s="12"/>
      <c r="AV4690" s="12"/>
      <c r="AW4690" s="12"/>
      <c r="AX4690" s="12"/>
      <c r="AY4690" s="12"/>
      <c r="AZ4690" s="12"/>
      <c r="BA4690" s="12"/>
      <c r="BB4690" s="12"/>
      <c r="BC4690" s="12"/>
      <c r="BD4690" s="12"/>
      <c r="BE4690" s="12"/>
      <c r="BF4690" s="12"/>
      <c r="BG4690" s="12"/>
      <c r="BH4690" s="12"/>
      <c r="BI4690" s="12"/>
      <c r="BJ4690" s="13"/>
      <c r="BK4690" s="13"/>
      <c r="BL4690" s="13"/>
      <c r="BM4690" s="13"/>
      <c r="BN4690" s="13"/>
    </row>
    <row r="4691" spans="1:66" x14ac:dyDescent="0.25">
      <c r="A4691" s="10"/>
      <c r="B4691" s="10"/>
      <c r="C4691" s="10"/>
      <c r="D4691" s="18"/>
      <c r="E4691" s="10"/>
      <c r="F4691" s="10"/>
      <c r="G4691" s="10"/>
      <c r="H4691" s="10"/>
      <c r="I4691" s="10"/>
      <c r="J4691" s="10"/>
      <c r="K4691" s="11"/>
      <c r="L4691" s="11"/>
      <c r="M4691" s="12"/>
      <c r="N4691" s="12"/>
      <c r="O4691" s="12"/>
      <c r="P4691" s="12"/>
      <c r="Q4691" s="12"/>
      <c r="R4691" s="12"/>
      <c r="S4691" s="12"/>
      <c r="T4691" s="12"/>
      <c r="U4691" s="12"/>
      <c r="V4691" s="12"/>
      <c r="W4691" s="12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2"/>
      <c r="AS4691" s="12"/>
      <c r="AT4691" s="12"/>
      <c r="AU4691" s="12"/>
      <c r="AV4691" s="12"/>
      <c r="AW4691" s="12"/>
      <c r="AX4691" s="12"/>
      <c r="AY4691" s="12"/>
      <c r="AZ4691" s="12"/>
      <c r="BA4691" s="12"/>
      <c r="BB4691" s="12"/>
      <c r="BC4691" s="12"/>
      <c r="BD4691" s="12"/>
      <c r="BE4691" s="12"/>
      <c r="BF4691" s="12"/>
      <c r="BG4691" s="12"/>
      <c r="BH4691" s="12"/>
      <c r="BI4691" s="12"/>
      <c r="BJ4691" s="13"/>
      <c r="BK4691" s="13"/>
      <c r="BL4691" s="13"/>
      <c r="BM4691" s="13"/>
      <c r="BN4691" s="13"/>
    </row>
    <row r="4692" spans="1:66" x14ac:dyDescent="0.25">
      <c r="A4692" s="10"/>
      <c r="B4692" s="10"/>
      <c r="C4692" s="10"/>
      <c r="D4692" s="18"/>
      <c r="E4692" s="10"/>
      <c r="F4692" s="10"/>
      <c r="G4692" s="10"/>
      <c r="H4692" s="10"/>
      <c r="I4692" s="10"/>
      <c r="J4692" s="10"/>
      <c r="K4692" s="11"/>
      <c r="L4692" s="11"/>
      <c r="M4692" s="12"/>
      <c r="N4692" s="12"/>
      <c r="O4692" s="12"/>
      <c r="P4692" s="12"/>
      <c r="Q4692" s="12"/>
      <c r="R4692" s="12"/>
      <c r="S4692" s="12"/>
      <c r="T4692" s="12"/>
      <c r="U4692" s="12"/>
      <c r="V4692" s="12"/>
      <c r="W4692" s="12"/>
      <c r="X4692" s="12"/>
      <c r="Y4692" s="12"/>
      <c r="Z4692" s="12"/>
      <c r="AA4692" s="12"/>
      <c r="AB4692" s="12"/>
      <c r="AC4692" s="12"/>
      <c r="AD4692" s="12"/>
      <c r="AE4692" s="12"/>
      <c r="AF4692" s="12"/>
      <c r="AG4692" s="12"/>
      <c r="AH4692" s="12"/>
      <c r="AI4692" s="12"/>
      <c r="AJ4692" s="12"/>
      <c r="AK4692" s="12"/>
      <c r="AL4692" s="12"/>
      <c r="AM4692" s="12"/>
      <c r="AN4692" s="12"/>
      <c r="AO4692" s="12"/>
      <c r="AP4692" s="12"/>
      <c r="AQ4692" s="12"/>
      <c r="AR4692" s="12"/>
      <c r="AS4692" s="12"/>
      <c r="AT4692" s="12"/>
      <c r="AU4692" s="12"/>
      <c r="AV4692" s="12"/>
      <c r="AW4692" s="12"/>
      <c r="AX4692" s="12"/>
      <c r="AY4692" s="12"/>
      <c r="AZ4692" s="12"/>
      <c r="BA4692" s="12"/>
      <c r="BB4692" s="12"/>
      <c r="BC4692" s="12"/>
      <c r="BD4692" s="12"/>
      <c r="BE4692" s="12"/>
      <c r="BF4692" s="12"/>
      <c r="BG4692" s="12"/>
      <c r="BH4692" s="12"/>
      <c r="BI4692" s="12"/>
      <c r="BJ4692" s="13"/>
      <c r="BK4692" s="13"/>
      <c r="BL4692" s="13"/>
      <c r="BM4692" s="13"/>
      <c r="BN4692" s="13"/>
    </row>
    <row r="4693" spans="1:66" x14ac:dyDescent="0.25">
      <c r="A4693" s="10"/>
      <c r="B4693" s="10"/>
      <c r="C4693" s="10"/>
      <c r="D4693" s="18"/>
      <c r="E4693" s="10"/>
      <c r="F4693" s="10"/>
      <c r="G4693" s="10"/>
      <c r="H4693" s="10"/>
      <c r="I4693" s="10"/>
      <c r="J4693" s="10"/>
      <c r="K4693" s="11"/>
      <c r="L4693" s="11"/>
      <c r="M4693" s="12"/>
      <c r="N4693" s="12"/>
      <c r="O4693" s="12"/>
      <c r="P4693" s="12"/>
      <c r="Q4693" s="12"/>
      <c r="R4693" s="12"/>
      <c r="S4693" s="12"/>
      <c r="T4693" s="12"/>
      <c r="U4693" s="12"/>
      <c r="V4693" s="12"/>
      <c r="W4693" s="12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2"/>
      <c r="AS4693" s="12"/>
      <c r="AT4693" s="12"/>
      <c r="AU4693" s="12"/>
      <c r="AV4693" s="12"/>
      <c r="AW4693" s="12"/>
      <c r="AX4693" s="12"/>
      <c r="AY4693" s="12"/>
      <c r="AZ4693" s="12"/>
      <c r="BA4693" s="12"/>
      <c r="BB4693" s="12"/>
      <c r="BC4693" s="12"/>
      <c r="BD4693" s="12"/>
      <c r="BE4693" s="12"/>
      <c r="BF4693" s="12"/>
      <c r="BG4693" s="12"/>
      <c r="BH4693" s="12"/>
      <c r="BI4693" s="12"/>
      <c r="BJ4693" s="13"/>
      <c r="BK4693" s="13"/>
      <c r="BL4693" s="13"/>
      <c r="BM4693" s="13"/>
      <c r="BN4693" s="13"/>
    </row>
    <row r="4694" spans="1:66" x14ac:dyDescent="0.25">
      <c r="A4694" s="10"/>
      <c r="B4694" s="10"/>
      <c r="C4694" s="10"/>
      <c r="D4694" s="18"/>
      <c r="E4694" s="10"/>
      <c r="F4694" s="10"/>
      <c r="G4694" s="10"/>
      <c r="H4694" s="10"/>
      <c r="I4694" s="10"/>
      <c r="J4694" s="10"/>
      <c r="K4694" s="11"/>
      <c r="L4694" s="11"/>
      <c r="M4694" s="12"/>
      <c r="N4694" s="12"/>
      <c r="O4694" s="12"/>
      <c r="P4694" s="12"/>
      <c r="Q4694" s="12"/>
      <c r="R4694" s="12"/>
      <c r="S4694" s="12"/>
      <c r="T4694" s="12"/>
      <c r="U4694" s="12"/>
      <c r="V4694" s="12"/>
      <c r="W4694" s="12"/>
      <c r="X4694" s="12"/>
      <c r="Y4694" s="12"/>
      <c r="Z4694" s="12"/>
      <c r="AA4694" s="12"/>
      <c r="AB4694" s="12"/>
      <c r="AC4694" s="12"/>
      <c r="AD4694" s="12"/>
      <c r="AE4694" s="12"/>
      <c r="AF4694" s="12"/>
      <c r="AG4694" s="12"/>
      <c r="AH4694" s="12"/>
      <c r="AI4694" s="12"/>
      <c r="AJ4694" s="12"/>
      <c r="AK4694" s="12"/>
      <c r="AL4694" s="12"/>
      <c r="AM4694" s="12"/>
      <c r="AN4694" s="12"/>
      <c r="AO4694" s="12"/>
      <c r="AP4694" s="12"/>
      <c r="AQ4694" s="12"/>
      <c r="AR4694" s="12"/>
      <c r="AS4694" s="12"/>
      <c r="AT4694" s="12"/>
      <c r="AU4694" s="12"/>
      <c r="AV4694" s="12"/>
      <c r="AW4694" s="12"/>
      <c r="AX4694" s="12"/>
      <c r="AY4694" s="12"/>
      <c r="AZ4694" s="12"/>
      <c r="BA4694" s="12"/>
      <c r="BB4694" s="12"/>
      <c r="BC4694" s="12"/>
      <c r="BD4694" s="12"/>
      <c r="BE4694" s="12"/>
      <c r="BF4694" s="12"/>
      <c r="BG4694" s="12"/>
      <c r="BH4694" s="12"/>
      <c r="BI4694" s="12"/>
      <c r="BJ4694" s="13"/>
      <c r="BK4694" s="13"/>
      <c r="BL4694" s="13"/>
      <c r="BM4694" s="13"/>
      <c r="BN4694" s="13"/>
    </row>
    <row r="4695" spans="1:66" x14ac:dyDescent="0.25">
      <c r="A4695" s="10"/>
      <c r="B4695" s="10"/>
      <c r="C4695" s="10"/>
      <c r="D4695" s="18"/>
      <c r="E4695" s="10"/>
      <c r="F4695" s="10"/>
      <c r="G4695" s="10"/>
      <c r="H4695" s="10"/>
      <c r="I4695" s="10"/>
      <c r="J4695" s="10"/>
      <c r="K4695" s="11"/>
      <c r="L4695" s="11"/>
      <c r="M4695" s="12"/>
      <c r="N4695" s="12"/>
      <c r="O4695" s="12"/>
      <c r="P4695" s="12"/>
      <c r="Q4695" s="12"/>
      <c r="R4695" s="12"/>
      <c r="S4695" s="12"/>
      <c r="T4695" s="12"/>
      <c r="U4695" s="12"/>
      <c r="V4695" s="12"/>
      <c r="W4695" s="12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2"/>
      <c r="AS4695" s="12"/>
      <c r="AT4695" s="12"/>
      <c r="AU4695" s="12"/>
      <c r="AV4695" s="12"/>
      <c r="AW4695" s="12"/>
      <c r="AX4695" s="12"/>
      <c r="AY4695" s="12"/>
      <c r="AZ4695" s="12"/>
      <c r="BA4695" s="12"/>
      <c r="BB4695" s="12"/>
      <c r="BC4695" s="12"/>
      <c r="BD4695" s="12"/>
      <c r="BE4695" s="12"/>
      <c r="BF4695" s="12"/>
      <c r="BG4695" s="12"/>
      <c r="BH4695" s="12"/>
      <c r="BI4695" s="12"/>
      <c r="BJ4695" s="13"/>
      <c r="BK4695" s="13"/>
      <c r="BL4695" s="13"/>
      <c r="BM4695" s="13"/>
      <c r="BN4695" s="13"/>
    </row>
    <row r="4696" spans="1:66" x14ac:dyDescent="0.25">
      <c r="A4696" s="10"/>
      <c r="B4696" s="10"/>
      <c r="C4696" s="10"/>
      <c r="D4696" s="18"/>
      <c r="E4696" s="10"/>
      <c r="F4696" s="10"/>
      <c r="G4696" s="10"/>
      <c r="H4696" s="10"/>
      <c r="I4696" s="10"/>
      <c r="J4696" s="10"/>
      <c r="K4696" s="11"/>
      <c r="L4696" s="11"/>
      <c r="M4696" s="12"/>
      <c r="N4696" s="12"/>
      <c r="O4696" s="12"/>
      <c r="P4696" s="12"/>
      <c r="Q4696" s="12"/>
      <c r="R4696" s="12"/>
      <c r="S4696" s="12"/>
      <c r="T4696" s="12"/>
      <c r="U4696" s="12"/>
      <c r="V4696" s="12"/>
      <c r="W4696" s="12"/>
      <c r="X4696" s="12"/>
      <c r="Y4696" s="12"/>
      <c r="Z4696" s="12"/>
      <c r="AA4696" s="12"/>
      <c r="AB4696" s="12"/>
      <c r="AC4696" s="12"/>
      <c r="AD4696" s="12"/>
      <c r="AE4696" s="12"/>
      <c r="AF4696" s="12"/>
      <c r="AG4696" s="12"/>
      <c r="AH4696" s="12"/>
      <c r="AI4696" s="12"/>
      <c r="AJ4696" s="12"/>
      <c r="AK4696" s="12"/>
      <c r="AL4696" s="12"/>
      <c r="AM4696" s="12"/>
      <c r="AN4696" s="12"/>
      <c r="AO4696" s="12"/>
      <c r="AP4696" s="12"/>
      <c r="AQ4696" s="12"/>
      <c r="AR4696" s="12"/>
      <c r="AS4696" s="12"/>
      <c r="AT4696" s="12"/>
      <c r="AU4696" s="12"/>
      <c r="AV4696" s="12"/>
      <c r="AW4696" s="12"/>
      <c r="AX4696" s="12"/>
      <c r="AY4696" s="12"/>
      <c r="AZ4696" s="12"/>
      <c r="BA4696" s="12"/>
      <c r="BB4696" s="12"/>
      <c r="BC4696" s="12"/>
      <c r="BD4696" s="12"/>
      <c r="BE4696" s="12"/>
      <c r="BF4696" s="12"/>
      <c r="BG4696" s="12"/>
      <c r="BH4696" s="12"/>
      <c r="BI4696" s="12"/>
      <c r="BJ4696" s="13"/>
      <c r="BK4696" s="13"/>
      <c r="BL4696" s="13"/>
      <c r="BM4696" s="13"/>
      <c r="BN4696" s="13"/>
    </row>
    <row r="4697" spans="1:66" x14ac:dyDescent="0.25">
      <c r="A4697" s="10"/>
      <c r="B4697" s="10"/>
      <c r="C4697" s="10"/>
      <c r="D4697" s="18"/>
      <c r="E4697" s="10"/>
      <c r="F4697" s="10"/>
      <c r="G4697" s="10"/>
      <c r="H4697" s="10"/>
      <c r="I4697" s="10"/>
      <c r="J4697" s="10"/>
      <c r="K4697" s="11"/>
      <c r="L4697" s="11"/>
      <c r="M4697" s="12"/>
      <c r="N4697" s="12"/>
      <c r="O4697" s="12"/>
      <c r="P4697" s="12"/>
      <c r="Q4697" s="12"/>
      <c r="R4697" s="12"/>
      <c r="S4697" s="12"/>
      <c r="T4697" s="12"/>
      <c r="U4697" s="12"/>
      <c r="V4697" s="12"/>
      <c r="W4697" s="12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2"/>
      <c r="AS4697" s="12"/>
      <c r="AT4697" s="12"/>
      <c r="AU4697" s="12"/>
      <c r="AV4697" s="12"/>
      <c r="AW4697" s="12"/>
      <c r="AX4697" s="12"/>
      <c r="AY4697" s="12"/>
      <c r="AZ4697" s="12"/>
      <c r="BA4697" s="12"/>
      <c r="BB4697" s="12"/>
      <c r="BC4697" s="12"/>
      <c r="BD4697" s="12"/>
      <c r="BE4697" s="12"/>
      <c r="BF4697" s="12"/>
      <c r="BG4697" s="12"/>
      <c r="BH4697" s="12"/>
      <c r="BI4697" s="12"/>
      <c r="BJ4697" s="13"/>
      <c r="BK4697" s="13"/>
      <c r="BL4697" s="13"/>
      <c r="BM4697" s="13"/>
      <c r="BN4697" s="13"/>
    </row>
    <row r="4698" spans="1:66" x14ac:dyDescent="0.25">
      <c r="A4698" s="10"/>
      <c r="B4698" s="10"/>
      <c r="C4698" s="10"/>
      <c r="D4698" s="18"/>
      <c r="E4698" s="10"/>
      <c r="F4698" s="10"/>
      <c r="G4698" s="10"/>
      <c r="H4698" s="10"/>
      <c r="I4698" s="10"/>
      <c r="J4698" s="10"/>
      <c r="K4698" s="11"/>
      <c r="L4698" s="11"/>
      <c r="M4698" s="12"/>
      <c r="N4698" s="12"/>
      <c r="O4698" s="12"/>
      <c r="P4698" s="12"/>
      <c r="Q4698" s="12"/>
      <c r="R4698" s="12"/>
      <c r="S4698" s="12"/>
      <c r="T4698" s="12"/>
      <c r="U4698" s="12"/>
      <c r="V4698" s="12"/>
      <c r="W4698" s="12"/>
      <c r="X4698" s="12"/>
      <c r="Y4698" s="12"/>
      <c r="Z4698" s="12"/>
      <c r="AA4698" s="12"/>
      <c r="AB4698" s="12"/>
      <c r="AC4698" s="12"/>
      <c r="AD4698" s="12"/>
      <c r="AE4698" s="12"/>
      <c r="AF4698" s="12"/>
      <c r="AG4698" s="12"/>
      <c r="AH4698" s="12"/>
      <c r="AI4698" s="12"/>
      <c r="AJ4698" s="12"/>
      <c r="AK4698" s="12"/>
      <c r="AL4698" s="12"/>
      <c r="AM4698" s="12"/>
      <c r="AN4698" s="12"/>
      <c r="AO4698" s="12"/>
      <c r="AP4698" s="12"/>
      <c r="AQ4698" s="12"/>
      <c r="AR4698" s="12"/>
      <c r="AS4698" s="12"/>
      <c r="AT4698" s="12"/>
      <c r="AU4698" s="12"/>
      <c r="AV4698" s="12"/>
      <c r="AW4698" s="12"/>
      <c r="AX4698" s="12"/>
      <c r="AY4698" s="12"/>
      <c r="AZ4698" s="12"/>
      <c r="BA4698" s="12"/>
      <c r="BB4698" s="12"/>
      <c r="BC4698" s="12"/>
      <c r="BD4698" s="12"/>
      <c r="BE4698" s="12"/>
      <c r="BF4698" s="12"/>
      <c r="BG4698" s="12"/>
      <c r="BH4698" s="12"/>
      <c r="BI4698" s="12"/>
      <c r="BJ4698" s="13"/>
      <c r="BK4698" s="13"/>
      <c r="BL4698" s="13"/>
      <c r="BM4698" s="13"/>
      <c r="BN4698" s="13"/>
    </row>
    <row r="4699" spans="1:66" s="14" customFormat="1" x14ac:dyDescent="0.25">
      <c r="A4699" s="10"/>
      <c r="B4699" s="10"/>
      <c r="C4699" s="10"/>
      <c r="D4699" s="18"/>
      <c r="E4699" s="10"/>
      <c r="F4699" s="10"/>
      <c r="G4699" s="10"/>
      <c r="H4699" s="10"/>
      <c r="I4699" s="10"/>
      <c r="J4699" s="10"/>
      <c r="K4699" s="11"/>
      <c r="L4699" s="11"/>
      <c r="M4699" s="12"/>
      <c r="N4699" s="12"/>
      <c r="O4699" s="12"/>
      <c r="P4699" s="12"/>
      <c r="Q4699" s="12"/>
      <c r="R4699" s="12"/>
      <c r="S4699" s="12"/>
      <c r="T4699" s="12"/>
      <c r="U4699" s="12"/>
      <c r="V4699" s="12"/>
      <c r="W4699" s="12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2"/>
      <c r="AS4699" s="12"/>
      <c r="AT4699" s="12"/>
      <c r="AU4699" s="12"/>
      <c r="AV4699" s="12"/>
      <c r="AW4699" s="12"/>
      <c r="AX4699" s="12"/>
      <c r="AY4699" s="12"/>
      <c r="AZ4699" s="12"/>
      <c r="BA4699" s="12"/>
      <c r="BB4699" s="12"/>
      <c r="BC4699" s="12"/>
      <c r="BD4699" s="12"/>
      <c r="BE4699" s="12"/>
      <c r="BF4699" s="12"/>
      <c r="BG4699" s="12"/>
      <c r="BH4699" s="12"/>
      <c r="BI4699" s="12"/>
      <c r="BJ4699" s="13"/>
      <c r="BK4699" s="13"/>
      <c r="BL4699" s="13"/>
      <c r="BM4699" s="13"/>
      <c r="BN4699" s="13"/>
    </row>
    <row r="4700" spans="1:66" x14ac:dyDescent="0.25">
      <c r="A4700" s="10"/>
      <c r="B4700" s="10"/>
      <c r="C4700" s="10"/>
      <c r="D4700" s="18"/>
      <c r="E4700" s="10"/>
      <c r="F4700" s="10"/>
      <c r="G4700" s="10"/>
      <c r="H4700" s="10"/>
      <c r="I4700" s="10"/>
      <c r="J4700" s="10"/>
      <c r="K4700" s="11"/>
      <c r="L4700" s="11"/>
      <c r="M4700" s="12"/>
      <c r="N4700" s="12"/>
      <c r="O4700" s="12"/>
      <c r="P4700" s="12"/>
      <c r="Q4700" s="12"/>
      <c r="R4700" s="12"/>
      <c r="S4700" s="12"/>
      <c r="T4700" s="12"/>
      <c r="U4700" s="12"/>
      <c r="V4700" s="12"/>
      <c r="W4700" s="12"/>
      <c r="X4700" s="12"/>
      <c r="Y4700" s="12"/>
      <c r="Z4700" s="12"/>
      <c r="AA4700" s="12"/>
      <c r="AB4700" s="12"/>
      <c r="AC4700" s="12"/>
      <c r="AD4700" s="12"/>
      <c r="AE4700" s="12"/>
      <c r="AF4700" s="12"/>
      <c r="AG4700" s="12"/>
      <c r="AH4700" s="12"/>
      <c r="AI4700" s="12"/>
      <c r="AJ4700" s="12"/>
      <c r="AK4700" s="12"/>
      <c r="AL4700" s="12"/>
      <c r="AM4700" s="12"/>
      <c r="AN4700" s="12"/>
      <c r="AO4700" s="12"/>
      <c r="AP4700" s="12"/>
      <c r="AQ4700" s="12"/>
      <c r="AR4700" s="12"/>
      <c r="AS4700" s="12"/>
      <c r="AT4700" s="12"/>
      <c r="AU4700" s="12"/>
      <c r="AV4700" s="12"/>
      <c r="AW4700" s="12"/>
      <c r="AX4700" s="12"/>
      <c r="AY4700" s="12"/>
      <c r="AZ4700" s="12"/>
      <c r="BA4700" s="12"/>
      <c r="BB4700" s="12"/>
      <c r="BC4700" s="12"/>
      <c r="BD4700" s="12"/>
      <c r="BE4700" s="12"/>
      <c r="BF4700" s="12"/>
      <c r="BG4700" s="12"/>
      <c r="BH4700" s="12"/>
      <c r="BI4700" s="12"/>
      <c r="BJ4700" s="13"/>
      <c r="BK4700" s="13"/>
      <c r="BL4700" s="13"/>
      <c r="BM4700" s="13"/>
      <c r="BN4700" s="13"/>
    </row>
    <row r="4701" spans="1:66" x14ac:dyDescent="0.25">
      <c r="A4701" s="10"/>
      <c r="B4701" s="10"/>
      <c r="C4701" s="10"/>
      <c r="D4701" s="18"/>
      <c r="E4701" s="10"/>
      <c r="F4701" s="10"/>
      <c r="G4701" s="10"/>
      <c r="H4701" s="10"/>
      <c r="I4701" s="10"/>
      <c r="J4701" s="10"/>
      <c r="K4701" s="11"/>
      <c r="L4701" s="11"/>
      <c r="M4701" s="12"/>
      <c r="N4701" s="12"/>
      <c r="O4701" s="12"/>
      <c r="P4701" s="12"/>
      <c r="Q4701" s="12"/>
      <c r="R4701" s="12"/>
      <c r="S4701" s="12"/>
      <c r="T4701" s="12"/>
      <c r="U4701" s="12"/>
      <c r="V4701" s="12"/>
      <c r="W4701" s="12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2"/>
      <c r="AS4701" s="12"/>
      <c r="AT4701" s="12"/>
      <c r="AU4701" s="12"/>
      <c r="AV4701" s="12"/>
      <c r="AW4701" s="12"/>
      <c r="AX4701" s="12"/>
      <c r="AY4701" s="12"/>
      <c r="AZ4701" s="12"/>
      <c r="BA4701" s="12"/>
      <c r="BB4701" s="12"/>
      <c r="BC4701" s="12"/>
      <c r="BD4701" s="12"/>
      <c r="BE4701" s="12"/>
      <c r="BF4701" s="12"/>
      <c r="BG4701" s="12"/>
      <c r="BH4701" s="12"/>
      <c r="BI4701" s="12"/>
      <c r="BJ4701" s="13"/>
      <c r="BK4701" s="13"/>
      <c r="BL4701" s="13"/>
      <c r="BM4701" s="13"/>
      <c r="BN4701" s="13"/>
    </row>
    <row r="4702" spans="1:66" x14ac:dyDescent="0.25">
      <c r="A4702" s="10"/>
      <c r="B4702" s="10"/>
      <c r="C4702" s="10"/>
      <c r="D4702" s="18"/>
      <c r="E4702" s="10"/>
      <c r="F4702" s="10"/>
      <c r="G4702" s="10"/>
      <c r="H4702" s="10"/>
      <c r="I4702" s="10"/>
      <c r="J4702" s="10"/>
      <c r="K4702" s="11"/>
      <c r="L4702" s="11"/>
      <c r="M4702" s="12"/>
      <c r="N4702" s="12"/>
      <c r="O4702" s="12"/>
      <c r="P4702" s="12"/>
      <c r="Q4702" s="12"/>
      <c r="R4702" s="12"/>
      <c r="S4702" s="12"/>
      <c r="T4702" s="12"/>
      <c r="U4702" s="12"/>
      <c r="V4702" s="12"/>
      <c r="W4702" s="12"/>
      <c r="X4702" s="12"/>
      <c r="Y4702" s="12"/>
      <c r="Z4702" s="12"/>
      <c r="AA4702" s="12"/>
      <c r="AB4702" s="12"/>
      <c r="AC4702" s="12"/>
      <c r="AD4702" s="12"/>
      <c r="AE4702" s="12"/>
      <c r="AF4702" s="12"/>
      <c r="AG4702" s="12"/>
      <c r="AH4702" s="12"/>
      <c r="AI4702" s="12"/>
      <c r="AJ4702" s="12"/>
      <c r="AK4702" s="12"/>
      <c r="AL4702" s="12"/>
      <c r="AM4702" s="12"/>
      <c r="AN4702" s="12"/>
      <c r="AO4702" s="12"/>
      <c r="AP4702" s="12"/>
      <c r="AQ4702" s="12"/>
      <c r="AR4702" s="12"/>
      <c r="AS4702" s="12"/>
      <c r="AT4702" s="12"/>
      <c r="AU4702" s="12"/>
      <c r="AV4702" s="12"/>
      <c r="AW4702" s="12"/>
      <c r="AX4702" s="12"/>
      <c r="AY4702" s="12"/>
      <c r="AZ4702" s="12"/>
      <c r="BA4702" s="12"/>
      <c r="BB4702" s="12"/>
      <c r="BC4702" s="12"/>
      <c r="BD4702" s="12"/>
      <c r="BE4702" s="12"/>
      <c r="BF4702" s="12"/>
      <c r="BG4702" s="12"/>
      <c r="BH4702" s="12"/>
      <c r="BI4702" s="12"/>
      <c r="BJ4702" s="13"/>
      <c r="BK4702" s="13"/>
      <c r="BL4702" s="13"/>
      <c r="BM4702" s="13"/>
      <c r="BN4702" s="13"/>
    </row>
    <row r="4703" spans="1:66" x14ac:dyDescent="0.25">
      <c r="A4703" s="10"/>
      <c r="B4703" s="10"/>
      <c r="C4703" s="10"/>
      <c r="D4703" s="18"/>
      <c r="E4703" s="10"/>
      <c r="F4703" s="10"/>
      <c r="G4703" s="10"/>
      <c r="H4703" s="10"/>
      <c r="I4703" s="10"/>
      <c r="J4703" s="10"/>
      <c r="K4703" s="11"/>
      <c r="L4703" s="11"/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2"/>
      <c r="AS4703" s="12"/>
      <c r="AT4703" s="12"/>
      <c r="AU4703" s="12"/>
      <c r="AV4703" s="12"/>
      <c r="AW4703" s="12"/>
      <c r="AX4703" s="12"/>
      <c r="AY4703" s="12"/>
      <c r="AZ4703" s="12"/>
      <c r="BA4703" s="12"/>
      <c r="BB4703" s="12"/>
      <c r="BC4703" s="12"/>
      <c r="BD4703" s="12"/>
      <c r="BE4703" s="12"/>
      <c r="BF4703" s="12"/>
      <c r="BG4703" s="12"/>
      <c r="BH4703" s="12"/>
      <c r="BI4703" s="12"/>
      <c r="BJ4703" s="13"/>
      <c r="BK4703" s="13"/>
      <c r="BL4703" s="13"/>
      <c r="BM4703" s="13"/>
      <c r="BN4703" s="13"/>
    </row>
    <row r="4704" spans="1:66" x14ac:dyDescent="0.25">
      <c r="A4704" s="10"/>
      <c r="B4704" s="10"/>
      <c r="C4704" s="10"/>
      <c r="D4704" s="18"/>
      <c r="E4704" s="10"/>
      <c r="F4704" s="10"/>
      <c r="G4704" s="10"/>
      <c r="H4704" s="10"/>
      <c r="I4704" s="10"/>
      <c r="J4704" s="10"/>
      <c r="K4704" s="11"/>
      <c r="L4704" s="11"/>
      <c r="M4704" s="12"/>
      <c r="N4704" s="12"/>
      <c r="O4704" s="12"/>
      <c r="P4704" s="12"/>
      <c r="Q4704" s="12"/>
      <c r="R4704" s="12"/>
      <c r="S4704" s="12"/>
      <c r="T4704" s="12"/>
      <c r="U4704" s="12"/>
      <c r="V4704" s="12"/>
      <c r="W4704" s="12"/>
      <c r="X4704" s="12"/>
      <c r="Y4704" s="12"/>
      <c r="Z4704" s="12"/>
      <c r="AA4704" s="12"/>
      <c r="AB4704" s="12"/>
      <c r="AC4704" s="12"/>
      <c r="AD4704" s="12"/>
      <c r="AE4704" s="12"/>
      <c r="AF4704" s="12"/>
      <c r="AG4704" s="12"/>
      <c r="AH4704" s="12"/>
      <c r="AI4704" s="12"/>
      <c r="AJ4704" s="12"/>
      <c r="AK4704" s="12"/>
      <c r="AL4704" s="12"/>
      <c r="AM4704" s="12"/>
      <c r="AN4704" s="12"/>
      <c r="AO4704" s="12"/>
      <c r="AP4704" s="12"/>
      <c r="AQ4704" s="12"/>
      <c r="AR4704" s="12"/>
      <c r="AS4704" s="12"/>
      <c r="AT4704" s="12"/>
      <c r="AU4704" s="12"/>
      <c r="AV4704" s="12"/>
      <c r="AW4704" s="12"/>
      <c r="AX4704" s="12"/>
      <c r="AY4704" s="12"/>
      <c r="AZ4704" s="12"/>
      <c r="BA4704" s="12"/>
      <c r="BB4704" s="12"/>
      <c r="BC4704" s="12"/>
      <c r="BD4704" s="12"/>
      <c r="BE4704" s="12"/>
      <c r="BF4704" s="12"/>
      <c r="BG4704" s="12"/>
      <c r="BH4704" s="12"/>
      <c r="BI4704" s="12"/>
      <c r="BJ4704" s="13"/>
      <c r="BK4704" s="13"/>
      <c r="BL4704" s="13"/>
      <c r="BM4704" s="13"/>
      <c r="BN4704" s="13"/>
    </row>
    <row r="4705" spans="1:66" x14ac:dyDescent="0.25">
      <c r="A4705" s="10"/>
      <c r="B4705" s="10"/>
      <c r="C4705" s="10"/>
      <c r="D4705" s="18"/>
      <c r="E4705" s="10"/>
      <c r="F4705" s="10"/>
      <c r="G4705" s="10"/>
      <c r="H4705" s="10"/>
      <c r="I4705" s="10"/>
      <c r="J4705" s="10"/>
      <c r="K4705" s="11"/>
      <c r="L4705" s="11"/>
      <c r="M4705" s="12"/>
      <c r="N4705" s="12"/>
      <c r="O4705" s="12"/>
      <c r="P4705" s="12"/>
      <c r="Q4705" s="12"/>
      <c r="R4705" s="12"/>
      <c r="S4705" s="12"/>
      <c r="T4705" s="12"/>
      <c r="U4705" s="12"/>
      <c r="V4705" s="12"/>
      <c r="W4705" s="12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2"/>
      <c r="AS4705" s="12"/>
      <c r="AT4705" s="12"/>
      <c r="AU4705" s="12"/>
      <c r="AV4705" s="12"/>
      <c r="AW4705" s="12"/>
      <c r="AX4705" s="12"/>
      <c r="AY4705" s="12"/>
      <c r="AZ4705" s="12"/>
      <c r="BA4705" s="12"/>
      <c r="BB4705" s="12"/>
      <c r="BC4705" s="12"/>
      <c r="BD4705" s="12"/>
      <c r="BE4705" s="12"/>
      <c r="BF4705" s="12"/>
      <c r="BG4705" s="12"/>
      <c r="BH4705" s="12"/>
      <c r="BI4705" s="12"/>
      <c r="BJ4705" s="13"/>
      <c r="BK4705" s="13"/>
      <c r="BL4705" s="13"/>
      <c r="BM4705" s="13"/>
      <c r="BN4705" s="13"/>
    </row>
    <row r="4706" spans="1:66" x14ac:dyDescent="0.25">
      <c r="A4706" s="10"/>
      <c r="B4706" s="10"/>
      <c r="C4706" s="10"/>
      <c r="D4706" s="18"/>
      <c r="E4706" s="10"/>
      <c r="F4706" s="10"/>
      <c r="G4706" s="10"/>
      <c r="H4706" s="10"/>
      <c r="I4706" s="10"/>
      <c r="J4706" s="10"/>
      <c r="K4706" s="11"/>
      <c r="L4706" s="11"/>
      <c r="M4706" s="12"/>
      <c r="N4706" s="12"/>
      <c r="O4706" s="12"/>
      <c r="P4706" s="12"/>
      <c r="Q4706" s="12"/>
      <c r="R4706" s="12"/>
      <c r="S4706" s="12"/>
      <c r="T4706" s="12"/>
      <c r="U4706" s="12"/>
      <c r="V4706" s="12"/>
      <c r="W4706" s="12"/>
      <c r="X4706" s="12"/>
      <c r="Y4706" s="12"/>
      <c r="Z4706" s="12"/>
      <c r="AA4706" s="12"/>
      <c r="AB4706" s="12"/>
      <c r="AC4706" s="12"/>
      <c r="AD4706" s="12"/>
      <c r="AE4706" s="12"/>
      <c r="AF4706" s="12"/>
      <c r="AG4706" s="12"/>
      <c r="AH4706" s="12"/>
      <c r="AI4706" s="12"/>
      <c r="AJ4706" s="12"/>
      <c r="AK4706" s="12"/>
      <c r="AL4706" s="12"/>
      <c r="AM4706" s="12"/>
      <c r="AN4706" s="12"/>
      <c r="AO4706" s="12"/>
      <c r="AP4706" s="12"/>
      <c r="AQ4706" s="12"/>
      <c r="AR4706" s="12"/>
      <c r="AS4706" s="12"/>
      <c r="AT4706" s="12"/>
      <c r="AU4706" s="12"/>
      <c r="AV4706" s="12"/>
      <c r="AW4706" s="12"/>
      <c r="AX4706" s="12"/>
      <c r="AY4706" s="12"/>
      <c r="AZ4706" s="12"/>
      <c r="BA4706" s="12"/>
      <c r="BB4706" s="12"/>
      <c r="BC4706" s="12"/>
      <c r="BD4706" s="12"/>
      <c r="BE4706" s="12"/>
      <c r="BF4706" s="12"/>
      <c r="BG4706" s="12"/>
      <c r="BH4706" s="12"/>
      <c r="BI4706" s="12"/>
      <c r="BJ4706" s="13"/>
      <c r="BK4706" s="13"/>
      <c r="BL4706" s="13"/>
      <c r="BM4706" s="13"/>
      <c r="BN4706" s="13"/>
    </row>
    <row r="4707" spans="1:66" x14ac:dyDescent="0.25">
      <c r="A4707" s="10"/>
      <c r="B4707" s="10"/>
      <c r="C4707" s="10"/>
      <c r="D4707" s="18"/>
      <c r="E4707" s="10"/>
      <c r="F4707" s="10"/>
      <c r="G4707" s="10"/>
      <c r="H4707" s="10"/>
      <c r="I4707" s="10"/>
      <c r="J4707" s="10"/>
      <c r="K4707" s="11"/>
      <c r="L4707" s="11"/>
      <c r="M4707" s="12"/>
      <c r="N4707" s="12"/>
      <c r="O4707" s="12"/>
      <c r="P4707" s="12"/>
      <c r="Q4707" s="12"/>
      <c r="R4707" s="12"/>
      <c r="S4707" s="12"/>
      <c r="T4707" s="12"/>
      <c r="U4707" s="12"/>
      <c r="V4707" s="12"/>
      <c r="W4707" s="12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2"/>
      <c r="AS4707" s="12"/>
      <c r="AT4707" s="12"/>
      <c r="AU4707" s="12"/>
      <c r="AV4707" s="12"/>
      <c r="AW4707" s="12"/>
      <c r="AX4707" s="12"/>
      <c r="AY4707" s="12"/>
      <c r="AZ4707" s="12"/>
      <c r="BA4707" s="12"/>
      <c r="BB4707" s="12"/>
      <c r="BC4707" s="12"/>
      <c r="BD4707" s="12"/>
      <c r="BE4707" s="12"/>
      <c r="BF4707" s="12"/>
      <c r="BG4707" s="12"/>
      <c r="BH4707" s="12"/>
      <c r="BI4707" s="12"/>
      <c r="BJ4707" s="13"/>
      <c r="BK4707" s="13"/>
      <c r="BL4707" s="13"/>
      <c r="BM4707" s="13"/>
      <c r="BN4707" s="13"/>
    </row>
    <row r="4708" spans="1:66" x14ac:dyDescent="0.25">
      <c r="A4708" s="10"/>
      <c r="B4708" s="10"/>
      <c r="C4708" s="10"/>
      <c r="D4708" s="18"/>
      <c r="E4708" s="10"/>
      <c r="F4708" s="10"/>
      <c r="G4708" s="10"/>
      <c r="H4708" s="10"/>
      <c r="I4708" s="10"/>
      <c r="J4708" s="10"/>
      <c r="K4708" s="11"/>
      <c r="L4708" s="11"/>
      <c r="M4708" s="12"/>
      <c r="N4708" s="12"/>
      <c r="O4708" s="12"/>
      <c r="P4708" s="12"/>
      <c r="Q4708" s="12"/>
      <c r="R4708" s="12"/>
      <c r="S4708" s="12"/>
      <c r="T4708" s="12"/>
      <c r="U4708" s="12"/>
      <c r="V4708" s="12"/>
      <c r="W4708" s="12"/>
      <c r="X4708" s="12"/>
      <c r="Y4708" s="12"/>
      <c r="Z4708" s="12"/>
      <c r="AA4708" s="12"/>
      <c r="AB4708" s="12"/>
      <c r="AC4708" s="12"/>
      <c r="AD4708" s="12"/>
      <c r="AE4708" s="12"/>
      <c r="AF4708" s="12"/>
      <c r="AG4708" s="12"/>
      <c r="AH4708" s="12"/>
      <c r="AI4708" s="12"/>
      <c r="AJ4708" s="12"/>
      <c r="AK4708" s="12"/>
      <c r="AL4708" s="12"/>
      <c r="AM4708" s="12"/>
      <c r="AN4708" s="12"/>
      <c r="AO4708" s="12"/>
      <c r="AP4708" s="12"/>
      <c r="AQ4708" s="12"/>
      <c r="AR4708" s="12"/>
      <c r="AS4708" s="12"/>
      <c r="AT4708" s="12"/>
      <c r="AU4708" s="12"/>
      <c r="AV4708" s="12"/>
      <c r="AW4708" s="12"/>
      <c r="AX4708" s="12"/>
      <c r="AY4708" s="12"/>
      <c r="AZ4708" s="12"/>
      <c r="BA4708" s="12"/>
      <c r="BB4708" s="12"/>
      <c r="BC4708" s="12"/>
      <c r="BD4708" s="12"/>
      <c r="BE4708" s="12"/>
      <c r="BF4708" s="12"/>
      <c r="BG4708" s="12"/>
      <c r="BH4708" s="12"/>
      <c r="BI4708" s="12"/>
      <c r="BJ4708" s="13"/>
      <c r="BK4708" s="13"/>
      <c r="BL4708" s="13"/>
      <c r="BM4708" s="13"/>
      <c r="BN4708" s="13"/>
    </row>
    <row r="4709" spans="1:66" x14ac:dyDescent="0.25">
      <c r="A4709" s="10"/>
      <c r="B4709" s="10"/>
      <c r="C4709" s="10"/>
      <c r="D4709" s="18"/>
      <c r="E4709" s="10"/>
      <c r="F4709" s="10"/>
      <c r="G4709" s="10"/>
      <c r="H4709" s="10"/>
      <c r="I4709" s="10"/>
      <c r="J4709" s="10"/>
      <c r="K4709" s="11"/>
      <c r="L4709" s="11"/>
      <c r="M4709" s="12"/>
      <c r="N4709" s="12"/>
      <c r="O4709" s="12"/>
      <c r="P4709" s="12"/>
      <c r="Q4709" s="12"/>
      <c r="R4709" s="12"/>
      <c r="S4709" s="12"/>
      <c r="T4709" s="12"/>
      <c r="U4709" s="12"/>
      <c r="V4709" s="12"/>
      <c r="W4709" s="12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2"/>
      <c r="AS4709" s="12"/>
      <c r="AT4709" s="12"/>
      <c r="AU4709" s="12"/>
      <c r="AV4709" s="12"/>
      <c r="AW4709" s="12"/>
      <c r="AX4709" s="12"/>
      <c r="AY4709" s="12"/>
      <c r="AZ4709" s="12"/>
      <c r="BA4709" s="12"/>
      <c r="BB4709" s="12"/>
      <c r="BC4709" s="12"/>
      <c r="BD4709" s="12"/>
      <c r="BE4709" s="12"/>
      <c r="BF4709" s="12"/>
      <c r="BG4709" s="12"/>
      <c r="BH4709" s="12"/>
      <c r="BI4709" s="12"/>
      <c r="BJ4709" s="13"/>
      <c r="BK4709" s="13"/>
      <c r="BL4709" s="13"/>
      <c r="BM4709" s="13"/>
      <c r="BN4709" s="13"/>
    </row>
    <row r="4710" spans="1:66" x14ac:dyDescent="0.25">
      <c r="A4710" s="10"/>
      <c r="B4710" s="10"/>
      <c r="C4710" s="10"/>
      <c r="D4710" s="18"/>
      <c r="E4710" s="10"/>
      <c r="F4710" s="10"/>
      <c r="G4710" s="10"/>
      <c r="H4710" s="10"/>
      <c r="I4710" s="10"/>
      <c r="J4710" s="10"/>
      <c r="K4710" s="11"/>
      <c r="L4710" s="11"/>
      <c r="M4710" s="12"/>
      <c r="N4710" s="12"/>
      <c r="O4710" s="12"/>
      <c r="P4710" s="12"/>
      <c r="Q4710" s="12"/>
      <c r="R4710" s="12"/>
      <c r="S4710" s="12"/>
      <c r="T4710" s="12"/>
      <c r="U4710" s="12"/>
      <c r="V4710" s="12"/>
      <c r="W4710" s="12"/>
      <c r="X4710" s="12"/>
      <c r="Y4710" s="12"/>
      <c r="Z4710" s="12"/>
      <c r="AA4710" s="12"/>
      <c r="AB4710" s="12"/>
      <c r="AC4710" s="12"/>
      <c r="AD4710" s="12"/>
      <c r="AE4710" s="12"/>
      <c r="AF4710" s="12"/>
      <c r="AG4710" s="12"/>
      <c r="AH4710" s="12"/>
      <c r="AI4710" s="12"/>
      <c r="AJ4710" s="12"/>
      <c r="AK4710" s="12"/>
      <c r="AL4710" s="12"/>
      <c r="AM4710" s="12"/>
      <c r="AN4710" s="12"/>
      <c r="AO4710" s="12"/>
      <c r="AP4710" s="12"/>
      <c r="AQ4710" s="12"/>
      <c r="AR4710" s="12"/>
      <c r="AS4710" s="12"/>
      <c r="AT4710" s="12"/>
      <c r="AU4710" s="12"/>
      <c r="AV4710" s="12"/>
      <c r="AW4710" s="12"/>
      <c r="AX4710" s="12"/>
      <c r="AY4710" s="12"/>
      <c r="AZ4710" s="12"/>
      <c r="BA4710" s="12"/>
      <c r="BB4710" s="12"/>
      <c r="BC4710" s="12"/>
      <c r="BD4710" s="12"/>
      <c r="BE4710" s="12"/>
      <c r="BF4710" s="12"/>
      <c r="BG4710" s="12"/>
      <c r="BH4710" s="12"/>
      <c r="BI4710" s="12"/>
      <c r="BJ4710" s="13"/>
      <c r="BK4710" s="13"/>
      <c r="BL4710" s="13"/>
      <c r="BM4710" s="13"/>
      <c r="BN4710" s="13"/>
    </row>
    <row r="4711" spans="1:66" x14ac:dyDescent="0.25">
      <c r="A4711" s="10"/>
      <c r="B4711" s="10"/>
      <c r="C4711" s="10"/>
      <c r="D4711" s="18"/>
      <c r="E4711" s="10"/>
      <c r="F4711" s="10"/>
      <c r="G4711" s="10"/>
      <c r="H4711" s="10"/>
      <c r="I4711" s="10"/>
      <c r="J4711" s="10"/>
      <c r="K4711" s="11"/>
      <c r="L4711" s="11"/>
      <c r="M4711" s="12"/>
      <c r="N4711" s="12"/>
      <c r="O4711" s="12"/>
      <c r="P4711" s="12"/>
      <c r="Q4711" s="12"/>
      <c r="R4711" s="12"/>
      <c r="S4711" s="12"/>
      <c r="T4711" s="12"/>
      <c r="U4711" s="12"/>
      <c r="V4711" s="12"/>
      <c r="W4711" s="12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2"/>
      <c r="AS4711" s="12"/>
      <c r="AT4711" s="12"/>
      <c r="AU4711" s="12"/>
      <c r="AV4711" s="12"/>
      <c r="AW4711" s="12"/>
      <c r="AX4711" s="12"/>
      <c r="AY4711" s="12"/>
      <c r="AZ4711" s="12"/>
      <c r="BA4711" s="12"/>
      <c r="BB4711" s="12"/>
      <c r="BC4711" s="12"/>
      <c r="BD4711" s="12"/>
      <c r="BE4711" s="12"/>
      <c r="BF4711" s="12"/>
      <c r="BG4711" s="12"/>
      <c r="BH4711" s="12"/>
      <c r="BI4711" s="12"/>
      <c r="BJ4711" s="13"/>
      <c r="BK4711" s="13"/>
      <c r="BL4711" s="13"/>
      <c r="BM4711" s="13"/>
      <c r="BN4711" s="13"/>
    </row>
    <row r="4712" spans="1:66" x14ac:dyDescent="0.25">
      <c r="A4712" s="10"/>
      <c r="B4712" s="10"/>
      <c r="C4712" s="10"/>
      <c r="D4712" s="18"/>
      <c r="E4712" s="10"/>
      <c r="F4712" s="10"/>
      <c r="G4712" s="10"/>
      <c r="H4712" s="10"/>
      <c r="I4712" s="10"/>
      <c r="J4712" s="10"/>
      <c r="K4712" s="11"/>
      <c r="L4712" s="11"/>
      <c r="M4712" s="12"/>
      <c r="N4712" s="12"/>
      <c r="O4712" s="12"/>
      <c r="P4712" s="12"/>
      <c r="Q4712" s="12"/>
      <c r="R4712" s="12"/>
      <c r="S4712" s="12"/>
      <c r="T4712" s="12"/>
      <c r="U4712" s="12"/>
      <c r="V4712" s="12"/>
      <c r="W4712" s="12"/>
      <c r="X4712" s="12"/>
      <c r="Y4712" s="12"/>
      <c r="Z4712" s="12"/>
      <c r="AA4712" s="12"/>
      <c r="AB4712" s="12"/>
      <c r="AC4712" s="12"/>
      <c r="AD4712" s="12"/>
      <c r="AE4712" s="12"/>
      <c r="AF4712" s="12"/>
      <c r="AG4712" s="12"/>
      <c r="AH4712" s="12"/>
      <c r="AI4712" s="12"/>
      <c r="AJ4712" s="12"/>
      <c r="AK4712" s="12"/>
      <c r="AL4712" s="12"/>
      <c r="AM4712" s="12"/>
      <c r="AN4712" s="12"/>
      <c r="AO4712" s="12"/>
      <c r="AP4712" s="12"/>
      <c r="AQ4712" s="12"/>
      <c r="AR4712" s="12"/>
      <c r="AS4712" s="12"/>
      <c r="AT4712" s="12"/>
      <c r="AU4712" s="12"/>
      <c r="AV4712" s="12"/>
      <c r="AW4712" s="12"/>
      <c r="AX4712" s="12"/>
      <c r="AY4712" s="12"/>
      <c r="AZ4712" s="12"/>
      <c r="BA4712" s="12"/>
      <c r="BB4712" s="12"/>
      <c r="BC4712" s="12"/>
      <c r="BD4712" s="12"/>
      <c r="BE4712" s="12"/>
      <c r="BF4712" s="12"/>
      <c r="BG4712" s="12"/>
      <c r="BH4712" s="12"/>
      <c r="BI4712" s="12"/>
      <c r="BJ4712" s="13"/>
      <c r="BK4712" s="13"/>
      <c r="BL4712" s="13"/>
      <c r="BM4712" s="13"/>
      <c r="BN4712" s="13"/>
    </row>
    <row r="4713" spans="1:66" x14ac:dyDescent="0.25">
      <c r="A4713" s="10"/>
      <c r="B4713" s="10"/>
      <c r="C4713" s="10"/>
      <c r="D4713" s="18"/>
      <c r="E4713" s="10"/>
      <c r="F4713" s="10"/>
      <c r="G4713" s="10"/>
      <c r="H4713" s="10"/>
      <c r="I4713" s="10"/>
      <c r="J4713" s="10"/>
      <c r="K4713" s="11"/>
      <c r="L4713" s="11"/>
      <c r="M4713" s="12"/>
      <c r="N4713" s="12"/>
      <c r="O4713" s="12"/>
      <c r="P4713" s="12"/>
      <c r="Q4713" s="12"/>
      <c r="R4713" s="12"/>
      <c r="S4713" s="12"/>
      <c r="T4713" s="12"/>
      <c r="U4713" s="12"/>
      <c r="V4713" s="12"/>
      <c r="W4713" s="12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2"/>
      <c r="AS4713" s="12"/>
      <c r="AT4713" s="12"/>
      <c r="AU4713" s="12"/>
      <c r="AV4713" s="12"/>
      <c r="AW4713" s="12"/>
      <c r="AX4713" s="12"/>
      <c r="AY4713" s="12"/>
      <c r="AZ4713" s="12"/>
      <c r="BA4713" s="12"/>
      <c r="BB4713" s="12"/>
      <c r="BC4713" s="12"/>
      <c r="BD4713" s="12"/>
      <c r="BE4713" s="12"/>
      <c r="BF4713" s="12"/>
      <c r="BG4713" s="12"/>
      <c r="BH4713" s="12"/>
      <c r="BI4713" s="12"/>
      <c r="BJ4713" s="13"/>
      <c r="BK4713" s="13"/>
      <c r="BL4713" s="13"/>
      <c r="BM4713" s="13"/>
      <c r="BN4713" s="13"/>
    </row>
    <row r="4714" spans="1:66" x14ac:dyDescent="0.25">
      <c r="A4714" s="10"/>
      <c r="B4714" s="10"/>
      <c r="C4714" s="10"/>
      <c r="D4714" s="18"/>
      <c r="E4714" s="10"/>
      <c r="F4714" s="10"/>
      <c r="G4714" s="10"/>
      <c r="H4714" s="10"/>
      <c r="I4714" s="10"/>
      <c r="J4714" s="10"/>
      <c r="K4714" s="11"/>
      <c r="L4714" s="11"/>
      <c r="M4714" s="12"/>
      <c r="N4714" s="12"/>
      <c r="O4714" s="12"/>
      <c r="P4714" s="12"/>
      <c r="Q4714" s="12"/>
      <c r="R4714" s="12"/>
      <c r="S4714" s="12"/>
      <c r="T4714" s="12"/>
      <c r="U4714" s="12"/>
      <c r="V4714" s="12"/>
      <c r="W4714" s="12"/>
      <c r="X4714" s="12"/>
      <c r="Y4714" s="12"/>
      <c r="Z4714" s="12"/>
      <c r="AA4714" s="12"/>
      <c r="AB4714" s="12"/>
      <c r="AC4714" s="12"/>
      <c r="AD4714" s="12"/>
      <c r="AE4714" s="12"/>
      <c r="AF4714" s="12"/>
      <c r="AG4714" s="12"/>
      <c r="AH4714" s="12"/>
      <c r="AI4714" s="12"/>
      <c r="AJ4714" s="12"/>
      <c r="AK4714" s="12"/>
      <c r="AL4714" s="12"/>
      <c r="AM4714" s="12"/>
      <c r="AN4714" s="12"/>
      <c r="AO4714" s="12"/>
      <c r="AP4714" s="12"/>
      <c r="AQ4714" s="12"/>
      <c r="AR4714" s="12"/>
      <c r="AS4714" s="12"/>
      <c r="AT4714" s="12"/>
      <c r="AU4714" s="12"/>
      <c r="AV4714" s="12"/>
      <c r="AW4714" s="12"/>
      <c r="AX4714" s="12"/>
      <c r="AY4714" s="12"/>
      <c r="AZ4714" s="12"/>
      <c r="BA4714" s="12"/>
      <c r="BB4714" s="12"/>
      <c r="BC4714" s="12"/>
      <c r="BD4714" s="12"/>
      <c r="BE4714" s="12"/>
      <c r="BF4714" s="12"/>
      <c r="BG4714" s="12"/>
      <c r="BH4714" s="12"/>
      <c r="BI4714" s="12"/>
      <c r="BJ4714" s="13"/>
      <c r="BK4714" s="13"/>
      <c r="BL4714" s="13"/>
      <c r="BM4714" s="13"/>
      <c r="BN4714" s="13"/>
    </row>
    <row r="4715" spans="1:66" x14ac:dyDescent="0.25">
      <c r="A4715" s="10"/>
      <c r="B4715" s="10"/>
      <c r="C4715" s="10"/>
      <c r="D4715" s="18"/>
      <c r="E4715" s="10"/>
      <c r="F4715" s="10"/>
      <c r="G4715" s="10"/>
      <c r="H4715" s="10"/>
      <c r="I4715" s="10"/>
      <c r="J4715" s="10"/>
      <c r="K4715" s="11"/>
      <c r="L4715" s="11"/>
      <c r="M4715" s="12"/>
      <c r="N4715" s="12"/>
      <c r="O4715" s="12"/>
      <c r="P4715" s="12"/>
      <c r="Q4715" s="12"/>
      <c r="R4715" s="12"/>
      <c r="S4715" s="12"/>
      <c r="T4715" s="12"/>
      <c r="U4715" s="12"/>
      <c r="V4715" s="12"/>
      <c r="W4715" s="12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2"/>
      <c r="AS4715" s="12"/>
      <c r="AT4715" s="12"/>
      <c r="AU4715" s="12"/>
      <c r="AV4715" s="12"/>
      <c r="AW4715" s="12"/>
      <c r="AX4715" s="12"/>
      <c r="AY4715" s="12"/>
      <c r="AZ4715" s="12"/>
      <c r="BA4715" s="12"/>
      <c r="BB4715" s="12"/>
      <c r="BC4715" s="12"/>
      <c r="BD4715" s="12"/>
      <c r="BE4715" s="12"/>
      <c r="BF4715" s="12"/>
      <c r="BG4715" s="12"/>
      <c r="BH4715" s="12"/>
      <c r="BI4715" s="12"/>
      <c r="BJ4715" s="13"/>
      <c r="BK4715" s="13"/>
      <c r="BL4715" s="13"/>
      <c r="BM4715" s="13"/>
      <c r="BN4715" s="13"/>
    </row>
    <row r="4716" spans="1:66" x14ac:dyDescent="0.25">
      <c r="A4716" s="10"/>
      <c r="B4716" s="10"/>
      <c r="C4716" s="10"/>
      <c r="D4716" s="18"/>
      <c r="E4716" s="10"/>
      <c r="F4716" s="10"/>
      <c r="G4716" s="10"/>
      <c r="H4716" s="10"/>
      <c r="I4716" s="10"/>
      <c r="J4716" s="10"/>
      <c r="K4716" s="11"/>
      <c r="L4716" s="11"/>
      <c r="M4716" s="12"/>
      <c r="N4716" s="12"/>
      <c r="O4716" s="12"/>
      <c r="P4716" s="12"/>
      <c r="Q4716" s="12"/>
      <c r="R4716" s="12"/>
      <c r="S4716" s="12"/>
      <c r="T4716" s="12"/>
      <c r="U4716" s="12"/>
      <c r="V4716" s="12"/>
      <c r="W4716" s="12"/>
      <c r="X4716" s="12"/>
      <c r="Y4716" s="12"/>
      <c r="Z4716" s="12"/>
      <c r="AA4716" s="12"/>
      <c r="AB4716" s="12"/>
      <c r="AC4716" s="12"/>
      <c r="AD4716" s="12"/>
      <c r="AE4716" s="12"/>
      <c r="AF4716" s="12"/>
      <c r="AG4716" s="12"/>
      <c r="AH4716" s="12"/>
      <c r="AI4716" s="12"/>
      <c r="AJ4716" s="12"/>
      <c r="AK4716" s="12"/>
      <c r="AL4716" s="12"/>
      <c r="AM4716" s="12"/>
      <c r="AN4716" s="12"/>
      <c r="AO4716" s="12"/>
      <c r="AP4716" s="12"/>
      <c r="AQ4716" s="12"/>
      <c r="AR4716" s="12"/>
      <c r="AS4716" s="12"/>
      <c r="AT4716" s="12"/>
      <c r="AU4716" s="12"/>
      <c r="AV4716" s="12"/>
      <c r="AW4716" s="12"/>
      <c r="AX4716" s="12"/>
      <c r="AY4716" s="12"/>
      <c r="AZ4716" s="12"/>
      <c r="BA4716" s="12"/>
      <c r="BB4716" s="12"/>
      <c r="BC4716" s="12"/>
      <c r="BD4716" s="12"/>
      <c r="BE4716" s="12"/>
      <c r="BF4716" s="12"/>
      <c r="BG4716" s="12"/>
      <c r="BH4716" s="12"/>
      <c r="BI4716" s="12"/>
      <c r="BJ4716" s="13"/>
      <c r="BK4716" s="13"/>
      <c r="BL4716" s="13"/>
      <c r="BM4716" s="13"/>
      <c r="BN4716" s="13"/>
    </row>
    <row r="4717" spans="1:66" x14ac:dyDescent="0.25">
      <c r="A4717" s="10"/>
      <c r="B4717" s="10"/>
      <c r="C4717" s="10"/>
      <c r="D4717" s="18"/>
      <c r="E4717" s="10"/>
      <c r="F4717" s="10"/>
      <c r="G4717" s="10"/>
      <c r="H4717" s="10"/>
      <c r="I4717" s="10"/>
      <c r="J4717" s="10"/>
      <c r="K4717" s="11"/>
      <c r="L4717" s="11"/>
      <c r="M4717" s="12"/>
      <c r="N4717" s="12"/>
      <c r="O4717" s="12"/>
      <c r="P4717" s="12"/>
      <c r="Q4717" s="12"/>
      <c r="R4717" s="12"/>
      <c r="S4717" s="12"/>
      <c r="T4717" s="12"/>
      <c r="U4717" s="12"/>
      <c r="V4717" s="12"/>
      <c r="W4717" s="12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2"/>
      <c r="AS4717" s="12"/>
      <c r="AT4717" s="12"/>
      <c r="AU4717" s="12"/>
      <c r="AV4717" s="12"/>
      <c r="AW4717" s="12"/>
      <c r="AX4717" s="12"/>
      <c r="AY4717" s="12"/>
      <c r="AZ4717" s="12"/>
      <c r="BA4717" s="12"/>
      <c r="BB4717" s="12"/>
      <c r="BC4717" s="12"/>
      <c r="BD4717" s="12"/>
      <c r="BE4717" s="12"/>
      <c r="BF4717" s="12"/>
      <c r="BG4717" s="12"/>
      <c r="BH4717" s="12"/>
      <c r="BI4717" s="12"/>
      <c r="BJ4717" s="13"/>
      <c r="BK4717" s="13"/>
      <c r="BL4717" s="13"/>
      <c r="BM4717" s="13"/>
      <c r="BN4717" s="13"/>
    </row>
    <row r="4718" spans="1:66" x14ac:dyDescent="0.25">
      <c r="A4718" s="10"/>
      <c r="B4718" s="10"/>
      <c r="C4718" s="10"/>
      <c r="D4718" s="18"/>
      <c r="E4718" s="10"/>
      <c r="F4718" s="10"/>
      <c r="G4718" s="10"/>
      <c r="H4718" s="10"/>
      <c r="I4718" s="10"/>
      <c r="J4718" s="10"/>
      <c r="K4718" s="11"/>
      <c r="L4718" s="11"/>
      <c r="M4718" s="12"/>
      <c r="N4718" s="12"/>
      <c r="O4718" s="12"/>
      <c r="P4718" s="12"/>
      <c r="Q4718" s="12"/>
      <c r="R4718" s="12"/>
      <c r="S4718" s="12"/>
      <c r="T4718" s="12"/>
      <c r="U4718" s="12"/>
      <c r="V4718" s="12"/>
      <c r="W4718" s="12"/>
      <c r="X4718" s="12"/>
      <c r="Y4718" s="12"/>
      <c r="Z4718" s="12"/>
      <c r="AA4718" s="12"/>
      <c r="AB4718" s="12"/>
      <c r="AC4718" s="12"/>
      <c r="AD4718" s="12"/>
      <c r="AE4718" s="12"/>
      <c r="AF4718" s="12"/>
      <c r="AG4718" s="12"/>
      <c r="AH4718" s="12"/>
      <c r="AI4718" s="12"/>
      <c r="AJ4718" s="12"/>
      <c r="AK4718" s="12"/>
      <c r="AL4718" s="12"/>
      <c r="AM4718" s="12"/>
      <c r="AN4718" s="12"/>
      <c r="AO4718" s="12"/>
      <c r="AP4718" s="12"/>
      <c r="AQ4718" s="12"/>
      <c r="AR4718" s="12"/>
      <c r="AS4718" s="12"/>
      <c r="AT4718" s="12"/>
      <c r="AU4718" s="12"/>
      <c r="AV4718" s="12"/>
      <c r="AW4718" s="12"/>
      <c r="AX4718" s="12"/>
      <c r="AY4718" s="12"/>
      <c r="AZ4718" s="12"/>
      <c r="BA4718" s="12"/>
      <c r="BB4718" s="12"/>
      <c r="BC4718" s="12"/>
      <c r="BD4718" s="12"/>
      <c r="BE4718" s="12"/>
      <c r="BF4718" s="12"/>
      <c r="BG4718" s="12"/>
      <c r="BH4718" s="12"/>
      <c r="BI4718" s="12"/>
      <c r="BJ4718" s="13"/>
      <c r="BK4718" s="13"/>
      <c r="BL4718" s="13"/>
      <c r="BM4718" s="13"/>
      <c r="BN4718" s="13"/>
    </row>
    <row r="4719" spans="1:66" x14ac:dyDescent="0.25">
      <c r="A4719" s="10"/>
      <c r="B4719" s="10"/>
      <c r="C4719" s="10"/>
      <c r="D4719" s="18"/>
      <c r="E4719" s="10"/>
      <c r="F4719" s="10"/>
      <c r="G4719" s="10"/>
      <c r="H4719" s="10"/>
      <c r="I4719" s="10"/>
      <c r="J4719" s="10"/>
      <c r="K4719" s="11"/>
      <c r="L4719" s="11"/>
      <c r="M4719" s="12"/>
      <c r="N4719" s="12"/>
      <c r="O4719" s="12"/>
      <c r="P4719" s="12"/>
      <c r="Q4719" s="12"/>
      <c r="R4719" s="12"/>
      <c r="S4719" s="12"/>
      <c r="T4719" s="12"/>
      <c r="U4719" s="12"/>
      <c r="V4719" s="12"/>
      <c r="W4719" s="12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2"/>
      <c r="AS4719" s="12"/>
      <c r="AT4719" s="12"/>
      <c r="AU4719" s="12"/>
      <c r="AV4719" s="12"/>
      <c r="AW4719" s="12"/>
      <c r="AX4719" s="12"/>
      <c r="AY4719" s="12"/>
      <c r="AZ4719" s="12"/>
      <c r="BA4719" s="12"/>
      <c r="BB4719" s="12"/>
      <c r="BC4719" s="12"/>
      <c r="BD4719" s="12"/>
      <c r="BE4719" s="12"/>
      <c r="BF4719" s="12"/>
      <c r="BG4719" s="12"/>
      <c r="BH4719" s="12"/>
      <c r="BI4719" s="12"/>
      <c r="BJ4719" s="13"/>
      <c r="BK4719" s="13"/>
      <c r="BL4719" s="13"/>
      <c r="BM4719" s="13"/>
      <c r="BN4719" s="13"/>
    </row>
    <row r="4720" spans="1:66" x14ac:dyDescent="0.25">
      <c r="A4720" s="10"/>
      <c r="B4720" s="10"/>
      <c r="C4720" s="10"/>
      <c r="D4720" s="18"/>
      <c r="E4720" s="10"/>
      <c r="F4720" s="10"/>
      <c r="G4720" s="10"/>
      <c r="H4720" s="10"/>
      <c r="I4720" s="10"/>
      <c r="J4720" s="10"/>
      <c r="K4720" s="11"/>
      <c r="L4720" s="11"/>
      <c r="M4720" s="12"/>
      <c r="N4720" s="12"/>
      <c r="O4720" s="12"/>
      <c r="P4720" s="12"/>
      <c r="Q4720" s="12"/>
      <c r="R4720" s="12"/>
      <c r="S4720" s="12"/>
      <c r="T4720" s="12"/>
      <c r="U4720" s="12"/>
      <c r="V4720" s="12"/>
      <c r="W4720" s="12"/>
      <c r="X4720" s="12"/>
      <c r="Y4720" s="12"/>
      <c r="Z4720" s="12"/>
      <c r="AA4720" s="12"/>
      <c r="AB4720" s="12"/>
      <c r="AC4720" s="12"/>
      <c r="AD4720" s="12"/>
      <c r="AE4720" s="12"/>
      <c r="AF4720" s="12"/>
      <c r="AG4720" s="12"/>
      <c r="AH4720" s="12"/>
      <c r="AI4720" s="12"/>
      <c r="AJ4720" s="12"/>
      <c r="AK4720" s="12"/>
      <c r="AL4720" s="12"/>
      <c r="AM4720" s="12"/>
      <c r="AN4720" s="12"/>
      <c r="AO4720" s="12"/>
      <c r="AP4720" s="12"/>
      <c r="AQ4720" s="12"/>
      <c r="AR4720" s="12"/>
      <c r="AS4720" s="12"/>
      <c r="AT4720" s="12"/>
      <c r="AU4720" s="12"/>
      <c r="AV4720" s="12"/>
      <c r="AW4720" s="12"/>
      <c r="AX4720" s="12"/>
      <c r="AY4720" s="12"/>
      <c r="AZ4720" s="12"/>
      <c r="BA4720" s="12"/>
      <c r="BB4720" s="12"/>
      <c r="BC4720" s="12"/>
      <c r="BD4720" s="12"/>
      <c r="BE4720" s="12"/>
      <c r="BF4720" s="12"/>
      <c r="BG4720" s="12"/>
      <c r="BH4720" s="12"/>
      <c r="BI4720" s="12"/>
      <c r="BJ4720" s="13"/>
      <c r="BK4720" s="13"/>
      <c r="BL4720" s="13"/>
      <c r="BM4720" s="13"/>
      <c r="BN4720" s="13"/>
    </row>
    <row r="4721" spans="1:66" x14ac:dyDescent="0.25">
      <c r="A4721" s="10"/>
      <c r="B4721" s="10"/>
      <c r="C4721" s="10"/>
      <c r="D4721" s="18"/>
      <c r="E4721" s="10"/>
      <c r="F4721" s="10"/>
      <c r="G4721" s="10"/>
      <c r="H4721" s="10"/>
      <c r="I4721" s="10"/>
      <c r="J4721" s="10"/>
      <c r="K4721" s="11"/>
      <c r="L4721" s="11"/>
      <c r="M4721" s="12"/>
      <c r="N4721" s="12"/>
      <c r="O4721" s="12"/>
      <c r="P4721" s="12"/>
      <c r="Q4721" s="12"/>
      <c r="R4721" s="12"/>
      <c r="S4721" s="12"/>
      <c r="T4721" s="12"/>
      <c r="U4721" s="12"/>
      <c r="V4721" s="12"/>
      <c r="W4721" s="12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2"/>
      <c r="AS4721" s="12"/>
      <c r="AT4721" s="12"/>
      <c r="AU4721" s="12"/>
      <c r="AV4721" s="12"/>
      <c r="AW4721" s="12"/>
      <c r="AX4721" s="12"/>
      <c r="AY4721" s="12"/>
      <c r="AZ4721" s="12"/>
      <c r="BA4721" s="12"/>
      <c r="BB4721" s="12"/>
      <c r="BC4721" s="12"/>
      <c r="BD4721" s="12"/>
      <c r="BE4721" s="12"/>
      <c r="BF4721" s="12"/>
      <c r="BG4721" s="12"/>
      <c r="BH4721" s="12"/>
      <c r="BI4721" s="12"/>
      <c r="BJ4721" s="13"/>
      <c r="BK4721" s="13"/>
      <c r="BL4721" s="13"/>
      <c r="BM4721" s="13"/>
      <c r="BN4721" s="13"/>
    </row>
    <row r="4722" spans="1:66" x14ac:dyDescent="0.25">
      <c r="A4722" s="10"/>
      <c r="B4722" s="10"/>
      <c r="C4722" s="10"/>
      <c r="D4722" s="18"/>
      <c r="E4722" s="10"/>
      <c r="F4722" s="10"/>
      <c r="G4722" s="10"/>
      <c r="H4722" s="10"/>
      <c r="I4722" s="10"/>
      <c r="J4722" s="10"/>
      <c r="K4722" s="11"/>
      <c r="L4722" s="11"/>
      <c r="M4722" s="12"/>
      <c r="N4722" s="12"/>
      <c r="O4722" s="12"/>
      <c r="P4722" s="12"/>
      <c r="Q4722" s="12"/>
      <c r="R4722" s="12"/>
      <c r="S4722" s="12"/>
      <c r="T4722" s="12"/>
      <c r="U4722" s="12"/>
      <c r="V4722" s="12"/>
      <c r="W4722" s="12"/>
      <c r="X4722" s="12"/>
      <c r="Y4722" s="12"/>
      <c r="Z4722" s="12"/>
      <c r="AA4722" s="12"/>
      <c r="AB4722" s="12"/>
      <c r="AC4722" s="12"/>
      <c r="AD4722" s="12"/>
      <c r="AE4722" s="12"/>
      <c r="AF4722" s="12"/>
      <c r="AG4722" s="12"/>
      <c r="AH4722" s="12"/>
      <c r="AI4722" s="12"/>
      <c r="AJ4722" s="12"/>
      <c r="AK4722" s="12"/>
      <c r="AL4722" s="12"/>
      <c r="AM4722" s="12"/>
      <c r="AN4722" s="12"/>
      <c r="AO4722" s="12"/>
      <c r="AP4722" s="12"/>
      <c r="AQ4722" s="12"/>
      <c r="AR4722" s="12"/>
      <c r="AS4722" s="12"/>
      <c r="AT4722" s="12"/>
      <c r="AU4722" s="12"/>
      <c r="AV4722" s="12"/>
      <c r="AW4722" s="12"/>
      <c r="AX4722" s="12"/>
      <c r="AY4722" s="12"/>
      <c r="AZ4722" s="12"/>
      <c r="BA4722" s="12"/>
      <c r="BB4722" s="12"/>
      <c r="BC4722" s="12"/>
      <c r="BD4722" s="12"/>
      <c r="BE4722" s="12"/>
      <c r="BF4722" s="12"/>
      <c r="BG4722" s="12"/>
      <c r="BH4722" s="12"/>
      <c r="BI4722" s="12"/>
      <c r="BJ4722" s="13"/>
      <c r="BK4722" s="13"/>
      <c r="BL4722" s="13"/>
      <c r="BM4722" s="13"/>
      <c r="BN4722" s="13"/>
    </row>
    <row r="4723" spans="1:66" x14ac:dyDescent="0.25">
      <c r="A4723" s="10"/>
      <c r="B4723" s="10"/>
      <c r="C4723" s="10"/>
      <c r="D4723" s="18"/>
      <c r="E4723" s="10"/>
      <c r="F4723" s="10"/>
      <c r="G4723" s="10"/>
      <c r="H4723" s="10"/>
      <c r="I4723" s="10"/>
      <c r="J4723" s="10"/>
      <c r="K4723" s="11"/>
      <c r="L4723" s="11"/>
      <c r="M4723" s="12"/>
      <c r="N4723" s="12"/>
      <c r="O4723" s="12"/>
      <c r="P4723" s="12"/>
      <c r="Q4723" s="12"/>
      <c r="R4723" s="12"/>
      <c r="S4723" s="12"/>
      <c r="T4723" s="12"/>
      <c r="U4723" s="12"/>
      <c r="V4723" s="12"/>
      <c r="W4723" s="12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2"/>
      <c r="AS4723" s="12"/>
      <c r="AT4723" s="12"/>
      <c r="AU4723" s="12"/>
      <c r="AV4723" s="12"/>
      <c r="AW4723" s="12"/>
      <c r="AX4723" s="12"/>
      <c r="AY4723" s="12"/>
      <c r="AZ4723" s="12"/>
      <c r="BA4723" s="12"/>
      <c r="BB4723" s="12"/>
      <c r="BC4723" s="12"/>
      <c r="BD4723" s="12"/>
      <c r="BE4723" s="12"/>
      <c r="BF4723" s="12"/>
      <c r="BG4723" s="12"/>
      <c r="BH4723" s="12"/>
      <c r="BI4723" s="12"/>
      <c r="BJ4723" s="13"/>
      <c r="BK4723" s="13"/>
      <c r="BL4723" s="13"/>
      <c r="BM4723" s="13"/>
      <c r="BN4723" s="13"/>
    </row>
    <row r="4724" spans="1:66" x14ac:dyDescent="0.25">
      <c r="A4724" s="10"/>
      <c r="B4724" s="10"/>
      <c r="C4724" s="10"/>
      <c r="D4724" s="18"/>
      <c r="E4724" s="10"/>
      <c r="F4724" s="10"/>
      <c r="G4724" s="10"/>
      <c r="H4724" s="10"/>
      <c r="I4724" s="10"/>
      <c r="J4724" s="10"/>
      <c r="K4724" s="11"/>
      <c r="L4724" s="11"/>
      <c r="M4724" s="12"/>
      <c r="N4724" s="12"/>
      <c r="O4724" s="12"/>
      <c r="P4724" s="12"/>
      <c r="Q4724" s="12"/>
      <c r="R4724" s="12"/>
      <c r="S4724" s="12"/>
      <c r="T4724" s="12"/>
      <c r="U4724" s="12"/>
      <c r="V4724" s="12"/>
      <c r="W4724" s="12"/>
      <c r="X4724" s="12"/>
      <c r="Y4724" s="12"/>
      <c r="Z4724" s="12"/>
      <c r="AA4724" s="12"/>
      <c r="AB4724" s="12"/>
      <c r="AC4724" s="12"/>
      <c r="AD4724" s="12"/>
      <c r="AE4724" s="12"/>
      <c r="AF4724" s="12"/>
      <c r="AG4724" s="12"/>
      <c r="AH4724" s="12"/>
      <c r="AI4724" s="12"/>
      <c r="AJ4724" s="12"/>
      <c r="AK4724" s="12"/>
      <c r="AL4724" s="12"/>
      <c r="AM4724" s="12"/>
      <c r="AN4724" s="12"/>
      <c r="AO4724" s="12"/>
      <c r="AP4724" s="12"/>
      <c r="AQ4724" s="12"/>
      <c r="AR4724" s="12"/>
      <c r="AS4724" s="12"/>
      <c r="AT4724" s="12"/>
      <c r="AU4724" s="12"/>
      <c r="AV4724" s="12"/>
      <c r="AW4724" s="12"/>
      <c r="AX4724" s="12"/>
      <c r="AY4724" s="12"/>
      <c r="AZ4724" s="12"/>
      <c r="BA4724" s="12"/>
      <c r="BB4724" s="12"/>
      <c r="BC4724" s="12"/>
      <c r="BD4724" s="12"/>
      <c r="BE4724" s="12"/>
      <c r="BF4724" s="12"/>
      <c r="BG4724" s="12"/>
      <c r="BH4724" s="12"/>
      <c r="BI4724" s="12"/>
      <c r="BJ4724" s="13"/>
      <c r="BK4724" s="13"/>
      <c r="BL4724" s="13"/>
      <c r="BM4724" s="13"/>
      <c r="BN4724" s="13"/>
    </row>
    <row r="4725" spans="1:66" x14ac:dyDescent="0.25">
      <c r="A4725" s="10"/>
      <c r="B4725" s="10"/>
      <c r="C4725" s="10"/>
      <c r="D4725" s="18"/>
      <c r="E4725" s="10"/>
      <c r="F4725" s="10"/>
      <c r="G4725" s="10"/>
      <c r="H4725" s="10"/>
      <c r="I4725" s="10"/>
      <c r="J4725" s="10"/>
      <c r="K4725" s="11"/>
      <c r="L4725" s="11"/>
      <c r="M4725" s="12"/>
      <c r="N4725" s="12"/>
      <c r="O4725" s="12"/>
      <c r="P4725" s="12"/>
      <c r="Q4725" s="12"/>
      <c r="R4725" s="12"/>
      <c r="S4725" s="12"/>
      <c r="T4725" s="12"/>
      <c r="U4725" s="12"/>
      <c r="V4725" s="12"/>
      <c r="W4725" s="12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2"/>
      <c r="AS4725" s="12"/>
      <c r="AT4725" s="12"/>
      <c r="AU4725" s="12"/>
      <c r="AV4725" s="12"/>
      <c r="AW4725" s="12"/>
      <c r="AX4725" s="12"/>
      <c r="AY4725" s="12"/>
      <c r="AZ4725" s="12"/>
      <c r="BA4725" s="12"/>
      <c r="BB4725" s="12"/>
      <c r="BC4725" s="12"/>
      <c r="BD4725" s="12"/>
      <c r="BE4725" s="12"/>
      <c r="BF4725" s="12"/>
      <c r="BG4725" s="12"/>
      <c r="BH4725" s="12"/>
      <c r="BI4725" s="12"/>
      <c r="BJ4725" s="13"/>
      <c r="BK4725" s="13"/>
      <c r="BL4725" s="13"/>
      <c r="BM4725" s="13"/>
      <c r="BN4725" s="13"/>
    </row>
    <row r="4726" spans="1:66" x14ac:dyDescent="0.25">
      <c r="A4726" s="10"/>
      <c r="B4726" s="10"/>
      <c r="C4726" s="10"/>
      <c r="D4726" s="18"/>
      <c r="E4726" s="10"/>
      <c r="F4726" s="10"/>
      <c r="G4726" s="10"/>
      <c r="H4726" s="10"/>
      <c r="I4726" s="10"/>
      <c r="J4726" s="10"/>
      <c r="K4726" s="11"/>
      <c r="L4726" s="11"/>
      <c r="M4726" s="12"/>
      <c r="N4726" s="12"/>
      <c r="O4726" s="12"/>
      <c r="P4726" s="12"/>
      <c r="Q4726" s="12"/>
      <c r="R4726" s="12"/>
      <c r="S4726" s="12"/>
      <c r="T4726" s="12"/>
      <c r="U4726" s="12"/>
      <c r="V4726" s="12"/>
      <c r="W4726" s="12"/>
      <c r="X4726" s="12"/>
      <c r="Y4726" s="12"/>
      <c r="Z4726" s="12"/>
      <c r="AA4726" s="12"/>
      <c r="AB4726" s="12"/>
      <c r="AC4726" s="12"/>
      <c r="AD4726" s="12"/>
      <c r="AE4726" s="12"/>
      <c r="AF4726" s="12"/>
      <c r="AG4726" s="12"/>
      <c r="AH4726" s="12"/>
      <c r="AI4726" s="12"/>
      <c r="AJ4726" s="12"/>
      <c r="AK4726" s="12"/>
      <c r="AL4726" s="12"/>
      <c r="AM4726" s="12"/>
      <c r="AN4726" s="12"/>
      <c r="AO4726" s="12"/>
      <c r="AP4726" s="12"/>
      <c r="AQ4726" s="12"/>
      <c r="AR4726" s="12"/>
      <c r="AS4726" s="12"/>
      <c r="AT4726" s="12"/>
      <c r="AU4726" s="12"/>
      <c r="AV4726" s="12"/>
      <c r="AW4726" s="12"/>
      <c r="AX4726" s="12"/>
      <c r="AY4726" s="12"/>
      <c r="AZ4726" s="12"/>
      <c r="BA4726" s="12"/>
      <c r="BB4726" s="12"/>
      <c r="BC4726" s="12"/>
      <c r="BD4726" s="12"/>
      <c r="BE4726" s="12"/>
      <c r="BF4726" s="12"/>
      <c r="BG4726" s="12"/>
      <c r="BH4726" s="12"/>
      <c r="BI4726" s="12"/>
      <c r="BJ4726" s="13"/>
      <c r="BK4726" s="13"/>
      <c r="BL4726" s="13"/>
      <c r="BM4726" s="13"/>
      <c r="BN4726" s="13"/>
    </row>
    <row r="4727" spans="1:66" x14ac:dyDescent="0.25">
      <c r="A4727" s="10"/>
      <c r="B4727" s="10"/>
      <c r="C4727" s="10"/>
      <c r="D4727" s="18"/>
      <c r="E4727" s="10"/>
      <c r="F4727" s="10"/>
      <c r="G4727" s="10"/>
      <c r="H4727" s="10"/>
      <c r="I4727" s="10"/>
      <c r="J4727" s="10"/>
      <c r="K4727" s="11"/>
      <c r="L4727" s="11"/>
      <c r="M4727" s="12"/>
      <c r="N4727" s="12"/>
      <c r="O4727" s="12"/>
      <c r="P4727" s="12"/>
      <c r="Q4727" s="12"/>
      <c r="R4727" s="12"/>
      <c r="S4727" s="12"/>
      <c r="T4727" s="12"/>
      <c r="U4727" s="12"/>
      <c r="V4727" s="12"/>
      <c r="W4727" s="12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2"/>
      <c r="AS4727" s="12"/>
      <c r="AT4727" s="12"/>
      <c r="AU4727" s="12"/>
      <c r="AV4727" s="12"/>
      <c r="AW4727" s="12"/>
      <c r="AX4727" s="12"/>
      <c r="AY4727" s="12"/>
      <c r="AZ4727" s="12"/>
      <c r="BA4727" s="12"/>
      <c r="BB4727" s="12"/>
      <c r="BC4727" s="12"/>
      <c r="BD4727" s="12"/>
      <c r="BE4727" s="12"/>
      <c r="BF4727" s="12"/>
      <c r="BG4727" s="12"/>
      <c r="BH4727" s="12"/>
      <c r="BI4727" s="12"/>
      <c r="BJ4727" s="13"/>
      <c r="BK4727" s="13"/>
      <c r="BL4727" s="13"/>
      <c r="BM4727" s="13"/>
      <c r="BN4727" s="13"/>
    </row>
    <row r="4728" spans="1:66" x14ac:dyDescent="0.25">
      <c r="A4728" s="10"/>
      <c r="B4728" s="10"/>
      <c r="C4728" s="10"/>
      <c r="D4728" s="18"/>
      <c r="E4728" s="10"/>
      <c r="F4728" s="10"/>
      <c r="G4728" s="10"/>
      <c r="H4728" s="10"/>
      <c r="I4728" s="10"/>
      <c r="J4728" s="10"/>
      <c r="K4728" s="11"/>
      <c r="L4728" s="11"/>
      <c r="M4728" s="12"/>
      <c r="N4728" s="12"/>
      <c r="O4728" s="12"/>
      <c r="P4728" s="12"/>
      <c r="Q4728" s="12"/>
      <c r="R4728" s="12"/>
      <c r="S4728" s="12"/>
      <c r="T4728" s="12"/>
      <c r="U4728" s="12"/>
      <c r="V4728" s="12"/>
      <c r="W4728" s="12"/>
      <c r="X4728" s="12"/>
      <c r="Y4728" s="12"/>
      <c r="Z4728" s="12"/>
      <c r="AA4728" s="12"/>
      <c r="AB4728" s="12"/>
      <c r="AC4728" s="12"/>
      <c r="AD4728" s="12"/>
      <c r="AE4728" s="12"/>
      <c r="AF4728" s="12"/>
      <c r="AG4728" s="12"/>
      <c r="AH4728" s="12"/>
      <c r="AI4728" s="12"/>
      <c r="AJ4728" s="12"/>
      <c r="AK4728" s="12"/>
      <c r="AL4728" s="12"/>
      <c r="AM4728" s="12"/>
      <c r="AN4728" s="12"/>
      <c r="AO4728" s="12"/>
      <c r="AP4728" s="12"/>
      <c r="AQ4728" s="12"/>
      <c r="AR4728" s="12"/>
      <c r="AS4728" s="12"/>
      <c r="AT4728" s="12"/>
      <c r="AU4728" s="12"/>
      <c r="AV4728" s="12"/>
      <c r="AW4728" s="12"/>
      <c r="AX4728" s="12"/>
      <c r="AY4728" s="12"/>
      <c r="AZ4728" s="12"/>
      <c r="BA4728" s="12"/>
      <c r="BB4728" s="12"/>
      <c r="BC4728" s="12"/>
      <c r="BD4728" s="12"/>
      <c r="BE4728" s="12"/>
      <c r="BF4728" s="12"/>
      <c r="BG4728" s="12"/>
      <c r="BH4728" s="12"/>
      <c r="BI4728" s="12"/>
      <c r="BJ4728" s="13"/>
      <c r="BK4728" s="13"/>
      <c r="BL4728" s="13"/>
      <c r="BM4728" s="13"/>
      <c r="BN4728" s="13"/>
    </row>
    <row r="4729" spans="1:66" x14ac:dyDescent="0.25">
      <c r="A4729" s="10"/>
      <c r="B4729" s="10"/>
      <c r="C4729" s="10"/>
      <c r="D4729" s="18"/>
      <c r="E4729" s="10"/>
      <c r="F4729" s="10"/>
      <c r="G4729" s="10"/>
      <c r="H4729" s="10"/>
      <c r="I4729" s="10"/>
      <c r="J4729" s="10"/>
      <c r="K4729" s="11"/>
      <c r="L4729" s="11"/>
      <c r="M4729" s="12"/>
      <c r="N4729" s="12"/>
      <c r="O4729" s="12"/>
      <c r="P4729" s="12"/>
      <c r="Q4729" s="12"/>
      <c r="R4729" s="12"/>
      <c r="S4729" s="12"/>
      <c r="T4729" s="12"/>
      <c r="U4729" s="12"/>
      <c r="V4729" s="12"/>
      <c r="W4729" s="12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2"/>
      <c r="AS4729" s="12"/>
      <c r="AT4729" s="12"/>
      <c r="AU4729" s="12"/>
      <c r="AV4729" s="12"/>
      <c r="AW4729" s="12"/>
      <c r="AX4729" s="12"/>
      <c r="AY4729" s="12"/>
      <c r="AZ4729" s="12"/>
      <c r="BA4729" s="12"/>
      <c r="BB4729" s="12"/>
      <c r="BC4729" s="12"/>
      <c r="BD4729" s="12"/>
      <c r="BE4729" s="12"/>
      <c r="BF4729" s="12"/>
      <c r="BG4729" s="12"/>
      <c r="BH4729" s="12"/>
      <c r="BI4729" s="12"/>
      <c r="BJ4729" s="13"/>
      <c r="BK4729" s="13"/>
      <c r="BL4729" s="13"/>
      <c r="BM4729" s="13"/>
      <c r="BN4729" s="13"/>
    </row>
    <row r="4730" spans="1:66" x14ac:dyDescent="0.25">
      <c r="A4730" s="10"/>
      <c r="B4730" s="10"/>
      <c r="C4730" s="10"/>
      <c r="D4730" s="18"/>
      <c r="E4730" s="10"/>
      <c r="F4730" s="10"/>
      <c r="G4730" s="10"/>
      <c r="H4730" s="10"/>
      <c r="I4730" s="10"/>
      <c r="J4730" s="10"/>
      <c r="K4730" s="11"/>
      <c r="L4730" s="11"/>
      <c r="M4730" s="12"/>
      <c r="N4730" s="12"/>
      <c r="O4730" s="12"/>
      <c r="P4730" s="12"/>
      <c r="Q4730" s="12"/>
      <c r="R4730" s="12"/>
      <c r="S4730" s="12"/>
      <c r="T4730" s="12"/>
      <c r="U4730" s="12"/>
      <c r="V4730" s="12"/>
      <c r="W4730" s="12"/>
      <c r="X4730" s="12"/>
      <c r="Y4730" s="12"/>
      <c r="Z4730" s="12"/>
      <c r="AA4730" s="12"/>
      <c r="AB4730" s="12"/>
      <c r="AC4730" s="12"/>
      <c r="AD4730" s="12"/>
      <c r="AE4730" s="12"/>
      <c r="AF4730" s="12"/>
      <c r="AG4730" s="12"/>
      <c r="AH4730" s="12"/>
      <c r="AI4730" s="12"/>
      <c r="AJ4730" s="12"/>
      <c r="AK4730" s="12"/>
      <c r="AL4730" s="12"/>
      <c r="AM4730" s="12"/>
      <c r="AN4730" s="12"/>
      <c r="AO4730" s="12"/>
      <c r="AP4730" s="12"/>
      <c r="AQ4730" s="12"/>
      <c r="AR4730" s="12"/>
      <c r="AS4730" s="12"/>
      <c r="AT4730" s="12"/>
      <c r="AU4730" s="12"/>
      <c r="AV4730" s="12"/>
      <c r="AW4730" s="12"/>
      <c r="AX4730" s="12"/>
      <c r="AY4730" s="12"/>
      <c r="AZ4730" s="12"/>
      <c r="BA4730" s="12"/>
      <c r="BB4730" s="12"/>
      <c r="BC4730" s="12"/>
      <c r="BD4730" s="12"/>
      <c r="BE4730" s="12"/>
      <c r="BF4730" s="12"/>
      <c r="BG4730" s="12"/>
      <c r="BH4730" s="12"/>
      <c r="BI4730" s="12"/>
      <c r="BJ4730" s="13"/>
      <c r="BK4730" s="13"/>
      <c r="BL4730" s="13"/>
      <c r="BM4730" s="13"/>
      <c r="BN4730" s="13"/>
    </row>
    <row r="4731" spans="1:66" x14ac:dyDescent="0.25">
      <c r="A4731" s="10"/>
      <c r="B4731" s="10"/>
      <c r="C4731" s="10"/>
      <c r="D4731" s="18"/>
      <c r="E4731" s="10"/>
      <c r="F4731" s="10"/>
      <c r="G4731" s="10"/>
      <c r="H4731" s="10"/>
      <c r="I4731" s="10"/>
      <c r="J4731" s="10"/>
      <c r="K4731" s="11"/>
      <c r="L4731" s="11"/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2"/>
      <c r="AS4731" s="12"/>
      <c r="AT4731" s="12"/>
      <c r="AU4731" s="12"/>
      <c r="AV4731" s="12"/>
      <c r="AW4731" s="12"/>
      <c r="AX4731" s="12"/>
      <c r="AY4731" s="12"/>
      <c r="AZ4731" s="12"/>
      <c r="BA4731" s="12"/>
      <c r="BB4731" s="12"/>
      <c r="BC4731" s="12"/>
      <c r="BD4731" s="12"/>
      <c r="BE4731" s="12"/>
      <c r="BF4731" s="12"/>
      <c r="BG4731" s="12"/>
      <c r="BH4731" s="12"/>
      <c r="BI4731" s="12"/>
      <c r="BJ4731" s="13"/>
      <c r="BK4731" s="13"/>
      <c r="BL4731" s="13"/>
      <c r="BM4731" s="13"/>
      <c r="BN4731" s="13"/>
    </row>
    <row r="4732" spans="1:66" x14ac:dyDescent="0.25">
      <c r="A4732" s="10"/>
      <c r="B4732" s="10"/>
      <c r="C4732" s="10"/>
      <c r="D4732" s="18"/>
      <c r="E4732" s="10"/>
      <c r="F4732" s="10"/>
      <c r="G4732" s="10"/>
      <c r="H4732" s="10"/>
      <c r="I4732" s="10"/>
      <c r="J4732" s="10"/>
      <c r="K4732" s="11"/>
      <c r="L4732" s="11"/>
      <c r="M4732" s="12"/>
      <c r="N4732" s="12"/>
      <c r="O4732" s="12"/>
      <c r="P4732" s="12"/>
      <c r="Q4732" s="12"/>
      <c r="R4732" s="12"/>
      <c r="S4732" s="12"/>
      <c r="T4732" s="12"/>
      <c r="U4732" s="12"/>
      <c r="V4732" s="12"/>
      <c r="W4732" s="12"/>
      <c r="X4732" s="12"/>
      <c r="Y4732" s="12"/>
      <c r="Z4732" s="12"/>
      <c r="AA4732" s="12"/>
      <c r="AB4732" s="12"/>
      <c r="AC4732" s="12"/>
      <c r="AD4732" s="12"/>
      <c r="AE4732" s="12"/>
      <c r="AF4732" s="12"/>
      <c r="AG4732" s="12"/>
      <c r="AH4732" s="12"/>
      <c r="AI4732" s="12"/>
      <c r="AJ4732" s="12"/>
      <c r="AK4732" s="12"/>
      <c r="AL4732" s="12"/>
      <c r="AM4732" s="12"/>
      <c r="AN4732" s="12"/>
      <c r="AO4732" s="12"/>
      <c r="AP4732" s="12"/>
      <c r="AQ4732" s="12"/>
      <c r="AR4732" s="12"/>
      <c r="AS4732" s="12"/>
      <c r="AT4732" s="12"/>
      <c r="AU4732" s="12"/>
      <c r="AV4732" s="12"/>
      <c r="AW4732" s="12"/>
      <c r="AX4732" s="12"/>
      <c r="AY4732" s="12"/>
      <c r="AZ4732" s="12"/>
      <c r="BA4732" s="12"/>
      <c r="BB4732" s="12"/>
      <c r="BC4732" s="12"/>
      <c r="BD4732" s="12"/>
      <c r="BE4732" s="12"/>
      <c r="BF4732" s="12"/>
      <c r="BG4732" s="12"/>
      <c r="BH4732" s="12"/>
      <c r="BI4732" s="12"/>
      <c r="BJ4732" s="13"/>
      <c r="BK4732" s="13"/>
      <c r="BL4732" s="13"/>
      <c r="BM4732" s="13"/>
      <c r="BN4732" s="13"/>
    </row>
    <row r="4733" spans="1:66" x14ac:dyDescent="0.25">
      <c r="A4733" s="10"/>
      <c r="B4733" s="10"/>
      <c r="C4733" s="10"/>
      <c r="D4733" s="18"/>
      <c r="E4733" s="10"/>
      <c r="F4733" s="10"/>
      <c r="G4733" s="10"/>
      <c r="H4733" s="10"/>
      <c r="I4733" s="10"/>
      <c r="J4733" s="10"/>
      <c r="K4733" s="11"/>
      <c r="L4733" s="11"/>
      <c r="M4733" s="12"/>
      <c r="N4733" s="12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2"/>
      <c r="AS4733" s="12"/>
      <c r="AT4733" s="12"/>
      <c r="AU4733" s="12"/>
      <c r="AV4733" s="12"/>
      <c r="AW4733" s="12"/>
      <c r="AX4733" s="12"/>
      <c r="AY4733" s="12"/>
      <c r="AZ4733" s="12"/>
      <c r="BA4733" s="12"/>
      <c r="BB4733" s="12"/>
      <c r="BC4733" s="12"/>
      <c r="BD4733" s="12"/>
      <c r="BE4733" s="12"/>
      <c r="BF4733" s="12"/>
      <c r="BG4733" s="12"/>
      <c r="BH4733" s="12"/>
      <c r="BI4733" s="12"/>
      <c r="BJ4733" s="13"/>
      <c r="BK4733" s="13"/>
      <c r="BL4733" s="13"/>
      <c r="BM4733" s="13"/>
      <c r="BN4733" s="13"/>
    </row>
    <row r="4734" spans="1:66" x14ac:dyDescent="0.25">
      <c r="A4734" s="10"/>
      <c r="B4734" s="10"/>
      <c r="C4734" s="10"/>
      <c r="D4734" s="18"/>
      <c r="E4734" s="10"/>
      <c r="F4734" s="10"/>
      <c r="G4734" s="10"/>
      <c r="H4734" s="10"/>
      <c r="I4734" s="10"/>
      <c r="J4734" s="10"/>
      <c r="K4734" s="11"/>
      <c r="L4734" s="11"/>
      <c r="M4734" s="12"/>
      <c r="N4734" s="12"/>
      <c r="O4734" s="12"/>
      <c r="P4734" s="12"/>
      <c r="Q4734" s="12"/>
      <c r="R4734" s="12"/>
      <c r="S4734" s="12"/>
      <c r="T4734" s="12"/>
      <c r="U4734" s="12"/>
      <c r="V4734" s="12"/>
      <c r="W4734" s="12"/>
      <c r="X4734" s="12"/>
      <c r="Y4734" s="12"/>
      <c r="Z4734" s="12"/>
      <c r="AA4734" s="12"/>
      <c r="AB4734" s="12"/>
      <c r="AC4734" s="12"/>
      <c r="AD4734" s="12"/>
      <c r="AE4734" s="12"/>
      <c r="AF4734" s="12"/>
      <c r="AG4734" s="12"/>
      <c r="AH4734" s="12"/>
      <c r="AI4734" s="12"/>
      <c r="AJ4734" s="12"/>
      <c r="AK4734" s="12"/>
      <c r="AL4734" s="12"/>
      <c r="AM4734" s="12"/>
      <c r="AN4734" s="12"/>
      <c r="AO4734" s="12"/>
      <c r="AP4734" s="12"/>
      <c r="AQ4734" s="12"/>
      <c r="AR4734" s="12"/>
      <c r="AS4734" s="12"/>
      <c r="AT4734" s="12"/>
      <c r="AU4734" s="12"/>
      <c r="AV4734" s="12"/>
      <c r="AW4734" s="12"/>
      <c r="AX4734" s="12"/>
      <c r="AY4734" s="12"/>
      <c r="AZ4734" s="12"/>
      <c r="BA4734" s="12"/>
      <c r="BB4734" s="12"/>
      <c r="BC4734" s="12"/>
      <c r="BD4734" s="12"/>
      <c r="BE4734" s="12"/>
      <c r="BF4734" s="12"/>
      <c r="BG4734" s="12"/>
      <c r="BH4734" s="12"/>
      <c r="BI4734" s="12"/>
      <c r="BJ4734" s="13"/>
      <c r="BK4734" s="13"/>
      <c r="BL4734" s="13"/>
      <c r="BM4734" s="13"/>
      <c r="BN4734" s="13"/>
    </row>
    <row r="4735" spans="1:66" x14ac:dyDescent="0.25">
      <c r="A4735" s="10"/>
      <c r="B4735" s="10"/>
      <c r="C4735" s="10"/>
      <c r="D4735" s="18"/>
      <c r="E4735" s="10"/>
      <c r="F4735" s="10"/>
      <c r="G4735" s="10"/>
      <c r="H4735" s="10"/>
      <c r="I4735" s="10"/>
      <c r="J4735" s="10"/>
      <c r="K4735" s="11"/>
      <c r="L4735" s="11"/>
      <c r="M4735" s="12"/>
      <c r="N4735" s="12"/>
      <c r="O4735" s="12"/>
      <c r="P4735" s="12"/>
      <c r="Q4735" s="12"/>
      <c r="R4735" s="12"/>
      <c r="S4735" s="12"/>
      <c r="T4735" s="12"/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2"/>
      <c r="AS4735" s="12"/>
      <c r="AT4735" s="12"/>
      <c r="AU4735" s="12"/>
      <c r="AV4735" s="12"/>
      <c r="AW4735" s="12"/>
      <c r="AX4735" s="12"/>
      <c r="AY4735" s="12"/>
      <c r="AZ4735" s="12"/>
      <c r="BA4735" s="12"/>
      <c r="BB4735" s="12"/>
      <c r="BC4735" s="12"/>
      <c r="BD4735" s="12"/>
      <c r="BE4735" s="12"/>
      <c r="BF4735" s="12"/>
      <c r="BG4735" s="12"/>
      <c r="BH4735" s="12"/>
      <c r="BI4735" s="12"/>
      <c r="BJ4735" s="13"/>
      <c r="BK4735" s="13"/>
      <c r="BL4735" s="13"/>
      <c r="BM4735" s="13"/>
      <c r="BN4735" s="13"/>
    </row>
    <row r="4736" spans="1:66" x14ac:dyDescent="0.25">
      <c r="A4736" s="10"/>
      <c r="B4736" s="10"/>
      <c r="C4736" s="10"/>
      <c r="D4736" s="18"/>
      <c r="E4736" s="10"/>
      <c r="F4736" s="10"/>
      <c r="G4736" s="10"/>
      <c r="H4736" s="10"/>
      <c r="I4736" s="10"/>
      <c r="J4736" s="10"/>
      <c r="K4736" s="11"/>
      <c r="L4736" s="11"/>
      <c r="M4736" s="12"/>
      <c r="N4736" s="12"/>
      <c r="O4736" s="12"/>
      <c r="P4736" s="12"/>
      <c r="Q4736" s="12"/>
      <c r="R4736" s="12"/>
      <c r="S4736" s="12"/>
      <c r="T4736" s="12"/>
      <c r="U4736" s="12"/>
      <c r="V4736" s="12"/>
      <c r="W4736" s="12"/>
      <c r="X4736" s="12"/>
      <c r="Y4736" s="12"/>
      <c r="Z4736" s="12"/>
      <c r="AA4736" s="12"/>
      <c r="AB4736" s="12"/>
      <c r="AC4736" s="12"/>
      <c r="AD4736" s="12"/>
      <c r="AE4736" s="12"/>
      <c r="AF4736" s="12"/>
      <c r="AG4736" s="12"/>
      <c r="AH4736" s="12"/>
      <c r="AI4736" s="12"/>
      <c r="AJ4736" s="12"/>
      <c r="AK4736" s="12"/>
      <c r="AL4736" s="12"/>
      <c r="AM4736" s="12"/>
      <c r="AN4736" s="12"/>
      <c r="AO4736" s="12"/>
      <c r="AP4736" s="12"/>
      <c r="AQ4736" s="12"/>
      <c r="AR4736" s="12"/>
      <c r="AS4736" s="12"/>
      <c r="AT4736" s="12"/>
      <c r="AU4736" s="12"/>
      <c r="AV4736" s="12"/>
      <c r="AW4736" s="12"/>
      <c r="AX4736" s="12"/>
      <c r="AY4736" s="12"/>
      <c r="AZ4736" s="12"/>
      <c r="BA4736" s="12"/>
      <c r="BB4736" s="12"/>
      <c r="BC4736" s="12"/>
      <c r="BD4736" s="12"/>
      <c r="BE4736" s="12"/>
      <c r="BF4736" s="12"/>
      <c r="BG4736" s="12"/>
      <c r="BH4736" s="12"/>
      <c r="BI4736" s="12"/>
      <c r="BJ4736" s="13"/>
      <c r="BK4736" s="13"/>
      <c r="BL4736" s="13"/>
      <c r="BM4736" s="13"/>
      <c r="BN4736" s="13"/>
    </row>
    <row r="4737" spans="1:66" x14ac:dyDescent="0.25">
      <c r="A4737" s="10"/>
      <c r="B4737" s="10"/>
      <c r="C4737" s="10"/>
      <c r="D4737" s="18"/>
      <c r="E4737" s="10"/>
      <c r="F4737" s="10"/>
      <c r="G4737" s="10"/>
      <c r="H4737" s="10"/>
      <c r="I4737" s="10"/>
      <c r="J4737" s="10"/>
      <c r="K4737" s="11"/>
      <c r="L4737" s="11"/>
      <c r="M4737" s="12"/>
      <c r="N4737" s="12"/>
      <c r="O4737" s="12"/>
      <c r="P4737" s="12"/>
      <c r="Q4737" s="12"/>
      <c r="R4737" s="12"/>
      <c r="S4737" s="12"/>
      <c r="T4737" s="12"/>
      <c r="U4737" s="12"/>
      <c r="V4737" s="12"/>
      <c r="W4737" s="12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2"/>
      <c r="AS4737" s="12"/>
      <c r="AT4737" s="12"/>
      <c r="AU4737" s="12"/>
      <c r="AV4737" s="12"/>
      <c r="AW4737" s="12"/>
      <c r="AX4737" s="12"/>
      <c r="AY4737" s="12"/>
      <c r="AZ4737" s="12"/>
      <c r="BA4737" s="12"/>
      <c r="BB4737" s="12"/>
      <c r="BC4737" s="12"/>
      <c r="BD4737" s="12"/>
      <c r="BE4737" s="12"/>
      <c r="BF4737" s="12"/>
      <c r="BG4737" s="12"/>
      <c r="BH4737" s="12"/>
      <c r="BI4737" s="12"/>
      <c r="BJ4737" s="13"/>
      <c r="BK4737" s="13"/>
      <c r="BL4737" s="13"/>
      <c r="BM4737" s="13"/>
      <c r="BN4737" s="13"/>
    </row>
    <row r="4738" spans="1:66" x14ac:dyDescent="0.25">
      <c r="A4738" s="10"/>
      <c r="B4738" s="10"/>
      <c r="C4738" s="10"/>
      <c r="D4738" s="18"/>
      <c r="E4738" s="10"/>
      <c r="F4738" s="10"/>
      <c r="G4738" s="10"/>
      <c r="H4738" s="10"/>
      <c r="I4738" s="10"/>
      <c r="J4738" s="10"/>
      <c r="K4738" s="11"/>
      <c r="L4738" s="11"/>
      <c r="M4738" s="12"/>
      <c r="N4738" s="12"/>
      <c r="O4738" s="12"/>
      <c r="P4738" s="12"/>
      <c r="Q4738" s="12"/>
      <c r="R4738" s="12"/>
      <c r="S4738" s="12"/>
      <c r="T4738" s="12"/>
      <c r="U4738" s="12"/>
      <c r="V4738" s="12"/>
      <c r="W4738" s="12"/>
      <c r="X4738" s="12"/>
      <c r="Y4738" s="12"/>
      <c r="Z4738" s="12"/>
      <c r="AA4738" s="12"/>
      <c r="AB4738" s="12"/>
      <c r="AC4738" s="12"/>
      <c r="AD4738" s="12"/>
      <c r="AE4738" s="12"/>
      <c r="AF4738" s="12"/>
      <c r="AG4738" s="12"/>
      <c r="AH4738" s="12"/>
      <c r="AI4738" s="12"/>
      <c r="AJ4738" s="12"/>
      <c r="AK4738" s="12"/>
      <c r="AL4738" s="12"/>
      <c r="AM4738" s="12"/>
      <c r="AN4738" s="12"/>
      <c r="AO4738" s="12"/>
      <c r="AP4738" s="12"/>
      <c r="AQ4738" s="12"/>
      <c r="AR4738" s="12"/>
      <c r="AS4738" s="12"/>
      <c r="AT4738" s="12"/>
      <c r="AU4738" s="12"/>
      <c r="AV4738" s="12"/>
      <c r="AW4738" s="12"/>
      <c r="AX4738" s="12"/>
      <c r="AY4738" s="12"/>
      <c r="AZ4738" s="12"/>
      <c r="BA4738" s="12"/>
      <c r="BB4738" s="12"/>
      <c r="BC4738" s="12"/>
      <c r="BD4738" s="12"/>
      <c r="BE4738" s="12"/>
      <c r="BF4738" s="12"/>
      <c r="BG4738" s="12"/>
      <c r="BH4738" s="12"/>
      <c r="BI4738" s="12"/>
      <c r="BJ4738" s="13"/>
      <c r="BK4738" s="13"/>
      <c r="BL4738" s="13"/>
      <c r="BM4738" s="13"/>
      <c r="BN4738" s="13"/>
    </row>
    <row r="4739" spans="1:66" x14ac:dyDescent="0.25">
      <c r="A4739" s="10"/>
      <c r="B4739" s="10"/>
      <c r="C4739" s="10"/>
      <c r="D4739" s="18"/>
      <c r="E4739" s="10"/>
      <c r="F4739" s="10"/>
      <c r="G4739" s="10"/>
      <c r="H4739" s="10"/>
      <c r="I4739" s="10"/>
      <c r="J4739" s="10"/>
      <c r="K4739" s="11"/>
      <c r="L4739" s="11"/>
      <c r="M4739" s="12"/>
      <c r="N4739" s="12"/>
      <c r="O4739" s="12"/>
      <c r="P4739" s="12"/>
      <c r="Q4739" s="12"/>
      <c r="R4739" s="12"/>
      <c r="S4739" s="12"/>
      <c r="T4739" s="12"/>
      <c r="U4739" s="12"/>
      <c r="V4739" s="12"/>
      <c r="W4739" s="12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2"/>
      <c r="AS4739" s="12"/>
      <c r="AT4739" s="12"/>
      <c r="AU4739" s="12"/>
      <c r="AV4739" s="12"/>
      <c r="AW4739" s="12"/>
      <c r="AX4739" s="12"/>
      <c r="AY4739" s="12"/>
      <c r="AZ4739" s="12"/>
      <c r="BA4739" s="12"/>
      <c r="BB4739" s="12"/>
      <c r="BC4739" s="12"/>
      <c r="BD4739" s="12"/>
      <c r="BE4739" s="12"/>
      <c r="BF4739" s="12"/>
      <c r="BG4739" s="12"/>
      <c r="BH4739" s="12"/>
      <c r="BI4739" s="12"/>
      <c r="BJ4739" s="13"/>
      <c r="BK4739" s="13"/>
      <c r="BL4739" s="13"/>
      <c r="BM4739" s="13"/>
      <c r="BN4739" s="13"/>
    </row>
    <row r="4740" spans="1:66" x14ac:dyDescent="0.25">
      <c r="A4740" s="10"/>
      <c r="B4740" s="10"/>
      <c r="C4740" s="10"/>
      <c r="D4740" s="18"/>
      <c r="E4740" s="10"/>
      <c r="F4740" s="10"/>
      <c r="G4740" s="10"/>
      <c r="H4740" s="10"/>
      <c r="I4740" s="10"/>
      <c r="J4740" s="10"/>
      <c r="K4740" s="11"/>
      <c r="L4740" s="11"/>
      <c r="M4740" s="12"/>
      <c r="N4740" s="12"/>
      <c r="O4740" s="12"/>
      <c r="P4740" s="12"/>
      <c r="Q4740" s="12"/>
      <c r="R4740" s="12"/>
      <c r="S4740" s="12"/>
      <c r="T4740" s="12"/>
      <c r="U4740" s="12"/>
      <c r="V4740" s="12"/>
      <c r="W4740" s="12"/>
      <c r="X4740" s="12"/>
      <c r="Y4740" s="12"/>
      <c r="Z4740" s="12"/>
      <c r="AA4740" s="12"/>
      <c r="AB4740" s="12"/>
      <c r="AC4740" s="12"/>
      <c r="AD4740" s="12"/>
      <c r="AE4740" s="12"/>
      <c r="AF4740" s="12"/>
      <c r="AG4740" s="12"/>
      <c r="AH4740" s="12"/>
      <c r="AI4740" s="12"/>
      <c r="AJ4740" s="12"/>
      <c r="AK4740" s="12"/>
      <c r="AL4740" s="12"/>
      <c r="AM4740" s="12"/>
      <c r="AN4740" s="12"/>
      <c r="AO4740" s="12"/>
      <c r="AP4740" s="12"/>
      <c r="AQ4740" s="12"/>
      <c r="AR4740" s="12"/>
      <c r="AS4740" s="12"/>
      <c r="AT4740" s="12"/>
      <c r="AU4740" s="12"/>
      <c r="AV4740" s="12"/>
      <c r="AW4740" s="12"/>
      <c r="AX4740" s="12"/>
      <c r="AY4740" s="12"/>
      <c r="AZ4740" s="12"/>
      <c r="BA4740" s="12"/>
      <c r="BB4740" s="12"/>
      <c r="BC4740" s="12"/>
      <c r="BD4740" s="12"/>
      <c r="BE4740" s="12"/>
      <c r="BF4740" s="12"/>
      <c r="BG4740" s="12"/>
      <c r="BH4740" s="12"/>
      <c r="BI4740" s="12"/>
      <c r="BJ4740" s="13"/>
      <c r="BK4740" s="13"/>
      <c r="BL4740" s="13"/>
      <c r="BM4740" s="13"/>
      <c r="BN4740" s="13"/>
    </row>
    <row r="4741" spans="1:66" x14ac:dyDescent="0.25">
      <c r="A4741" s="10"/>
      <c r="B4741" s="10"/>
      <c r="C4741" s="10"/>
      <c r="D4741" s="18"/>
      <c r="E4741" s="10"/>
      <c r="F4741" s="10"/>
      <c r="G4741" s="10"/>
      <c r="H4741" s="10"/>
      <c r="I4741" s="10"/>
      <c r="J4741" s="10"/>
      <c r="K4741" s="11"/>
      <c r="L4741" s="11"/>
      <c r="M4741" s="12"/>
      <c r="N4741" s="12"/>
      <c r="O4741" s="12"/>
      <c r="P4741" s="12"/>
      <c r="Q4741" s="12"/>
      <c r="R4741" s="12"/>
      <c r="S4741" s="12"/>
      <c r="T4741" s="12"/>
      <c r="U4741" s="12"/>
      <c r="V4741" s="12"/>
      <c r="W4741" s="12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2"/>
      <c r="AS4741" s="12"/>
      <c r="AT4741" s="12"/>
      <c r="AU4741" s="12"/>
      <c r="AV4741" s="12"/>
      <c r="AW4741" s="12"/>
      <c r="AX4741" s="12"/>
      <c r="AY4741" s="12"/>
      <c r="AZ4741" s="12"/>
      <c r="BA4741" s="12"/>
      <c r="BB4741" s="12"/>
      <c r="BC4741" s="12"/>
      <c r="BD4741" s="12"/>
      <c r="BE4741" s="12"/>
      <c r="BF4741" s="12"/>
      <c r="BG4741" s="12"/>
      <c r="BH4741" s="12"/>
      <c r="BI4741" s="12"/>
      <c r="BJ4741" s="13"/>
      <c r="BK4741" s="13"/>
      <c r="BL4741" s="13"/>
      <c r="BM4741" s="13"/>
      <c r="BN4741" s="13"/>
    </row>
    <row r="4742" spans="1:66" x14ac:dyDescent="0.25">
      <c r="A4742" s="10"/>
      <c r="B4742" s="10"/>
      <c r="C4742" s="10"/>
      <c r="D4742" s="18"/>
      <c r="E4742" s="10"/>
      <c r="F4742" s="10"/>
      <c r="G4742" s="10"/>
      <c r="H4742" s="10"/>
      <c r="I4742" s="10"/>
      <c r="J4742" s="10"/>
      <c r="K4742" s="11"/>
      <c r="L4742" s="11"/>
      <c r="M4742" s="12"/>
      <c r="N4742" s="12"/>
      <c r="O4742" s="12"/>
      <c r="P4742" s="12"/>
      <c r="Q4742" s="12"/>
      <c r="R4742" s="12"/>
      <c r="S4742" s="12"/>
      <c r="T4742" s="12"/>
      <c r="U4742" s="12"/>
      <c r="V4742" s="12"/>
      <c r="W4742" s="12"/>
      <c r="X4742" s="12"/>
      <c r="Y4742" s="12"/>
      <c r="Z4742" s="12"/>
      <c r="AA4742" s="12"/>
      <c r="AB4742" s="12"/>
      <c r="AC4742" s="12"/>
      <c r="AD4742" s="12"/>
      <c r="AE4742" s="12"/>
      <c r="AF4742" s="12"/>
      <c r="AG4742" s="12"/>
      <c r="AH4742" s="12"/>
      <c r="AI4742" s="12"/>
      <c r="AJ4742" s="12"/>
      <c r="AK4742" s="12"/>
      <c r="AL4742" s="12"/>
      <c r="AM4742" s="12"/>
      <c r="AN4742" s="12"/>
      <c r="AO4742" s="12"/>
      <c r="AP4742" s="12"/>
      <c r="AQ4742" s="12"/>
      <c r="AR4742" s="12"/>
      <c r="AS4742" s="12"/>
      <c r="AT4742" s="12"/>
      <c r="AU4742" s="12"/>
      <c r="AV4742" s="12"/>
      <c r="AW4742" s="12"/>
      <c r="AX4742" s="12"/>
      <c r="AY4742" s="12"/>
      <c r="AZ4742" s="12"/>
      <c r="BA4742" s="12"/>
      <c r="BB4742" s="12"/>
      <c r="BC4742" s="12"/>
      <c r="BD4742" s="12"/>
      <c r="BE4742" s="12"/>
      <c r="BF4742" s="12"/>
      <c r="BG4742" s="12"/>
      <c r="BH4742" s="12"/>
      <c r="BI4742" s="12"/>
      <c r="BJ4742" s="13"/>
      <c r="BK4742" s="13"/>
      <c r="BL4742" s="13"/>
      <c r="BM4742" s="13"/>
      <c r="BN4742" s="13"/>
    </row>
    <row r="4743" spans="1:66" x14ac:dyDescent="0.25">
      <c r="A4743" s="10"/>
      <c r="B4743" s="10"/>
      <c r="C4743" s="10"/>
      <c r="D4743" s="18"/>
      <c r="E4743" s="10"/>
      <c r="F4743" s="10"/>
      <c r="G4743" s="10"/>
      <c r="H4743" s="10"/>
      <c r="I4743" s="10"/>
      <c r="J4743" s="10"/>
      <c r="K4743" s="11"/>
      <c r="L4743" s="11"/>
      <c r="M4743" s="12"/>
      <c r="N4743" s="12"/>
      <c r="O4743" s="12"/>
      <c r="P4743" s="12"/>
      <c r="Q4743" s="12"/>
      <c r="R4743" s="12"/>
      <c r="S4743" s="12"/>
      <c r="T4743" s="12"/>
      <c r="U4743" s="12"/>
      <c r="V4743" s="12"/>
      <c r="W4743" s="12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2"/>
      <c r="AS4743" s="12"/>
      <c r="AT4743" s="12"/>
      <c r="AU4743" s="12"/>
      <c r="AV4743" s="12"/>
      <c r="AW4743" s="12"/>
      <c r="AX4743" s="12"/>
      <c r="AY4743" s="12"/>
      <c r="AZ4743" s="12"/>
      <c r="BA4743" s="12"/>
      <c r="BB4743" s="12"/>
      <c r="BC4743" s="12"/>
      <c r="BD4743" s="12"/>
      <c r="BE4743" s="12"/>
      <c r="BF4743" s="12"/>
      <c r="BG4743" s="12"/>
      <c r="BH4743" s="12"/>
      <c r="BI4743" s="12"/>
      <c r="BJ4743" s="13"/>
      <c r="BK4743" s="13"/>
      <c r="BL4743" s="13"/>
      <c r="BM4743" s="13"/>
      <c r="BN4743" s="13"/>
    </row>
    <row r="4744" spans="1:66" x14ac:dyDescent="0.25">
      <c r="A4744" s="10"/>
      <c r="B4744" s="10"/>
      <c r="C4744" s="10"/>
      <c r="D4744" s="18"/>
      <c r="E4744" s="10"/>
      <c r="F4744" s="10"/>
      <c r="G4744" s="10"/>
      <c r="H4744" s="10"/>
      <c r="I4744" s="10"/>
      <c r="J4744" s="10"/>
      <c r="K4744" s="11"/>
      <c r="L4744" s="11"/>
      <c r="M4744" s="12"/>
      <c r="N4744" s="12"/>
      <c r="O4744" s="12"/>
      <c r="P4744" s="12"/>
      <c r="Q4744" s="12"/>
      <c r="R4744" s="12"/>
      <c r="S4744" s="12"/>
      <c r="T4744" s="12"/>
      <c r="U4744" s="12"/>
      <c r="V4744" s="12"/>
      <c r="W4744" s="12"/>
      <c r="X4744" s="12"/>
      <c r="Y4744" s="12"/>
      <c r="Z4744" s="12"/>
      <c r="AA4744" s="12"/>
      <c r="AB4744" s="12"/>
      <c r="AC4744" s="12"/>
      <c r="AD4744" s="12"/>
      <c r="AE4744" s="12"/>
      <c r="AF4744" s="12"/>
      <c r="AG4744" s="12"/>
      <c r="AH4744" s="12"/>
      <c r="AI4744" s="12"/>
      <c r="AJ4744" s="12"/>
      <c r="AK4744" s="12"/>
      <c r="AL4744" s="12"/>
      <c r="AM4744" s="12"/>
      <c r="AN4744" s="12"/>
      <c r="AO4744" s="12"/>
      <c r="AP4744" s="12"/>
      <c r="AQ4744" s="12"/>
      <c r="AR4744" s="12"/>
      <c r="AS4744" s="12"/>
      <c r="AT4744" s="12"/>
      <c r="AU4744" s="12"/>
      <c r="AV4744" s="12"/>
      <c r="AW4744" s="12"/>
      <c r="AX4744" s="12"/>
      <c r="AY4744" s="12"/>
      <c r="AZ4744" s="12"/>
      <c r="BA4744" s="12"/>
      <c r="BB4744" s="12"/>
      <c r="BC4744" s="12"/>
      <c r="BD4744" s="12"/>
      <c r="BE4744" s="12"/>
      <c r="BF4744" s="12"/>
      <c r="BG4744" s="12"/>
      <c r="BH4744" s="12"/>
      <c r="BI4744" s="12"/>
      <c r="BJ4744" s="13"/>
      <c r="BK4744" s="13"/>
      <c r="BL4744" s="13"/>
      <c r="BM4744" s="13"/>
      <c r="BN4744" s="13"/>
    </row>
    <row r="4745" spans="1:66" x14ac:dyDescent="0.25">
      <c r="A4745" s="10"/>
      <c r="B4745" s="10"/>
      <c r="C4745" s="10"/>
      <c r="D4745" s="18"/>
      <c r="E4745" s="10"/>
      <c r="F4745" s="10"/>
      <c r="G4745" s="10"/>
      <c r="H4745" s="10"/>
      <c r="I4745" s="10"/>
      <c r="J4745" s="10"/>
      <c r="K4745" s="11"/>
      <c r="L4745" s="11"/>
      <c r="M4745" s="12"/>
      <c r="N4745" s="12"/>
      <c r="O4745" s="12"/>
      <c r="P4745" s="12"/>
      <c r="Q4745" s="12"/>
      <c r="R4745" s="12"/>
      <c r="S4745" s="12"/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2"/>
      <c r="AS4745" s="12"/>
      <c r="AT4745" s="12"/>
      <c r="AU4745" s="12"/>
      <c r="AV4745" s="12"/>
      <c r="AW4745" s="12"/>
      <c r="AX4745" s="12"/>
      <c r="AY4745" s="12"/>
      <c r="AZ4745" s="12"/>
      <c r="BA4745" s="12"/>
      <c r="BB4745" s="12"/>
      <c r="BC4745" s="12"/>
      <c r="BD4745" s="12"/>
      <c r="BE4745" s="12"/>
      <c r="BF4745" s="12"/>
      <c r="BG4745" s="12"/>
      <c r="BH4745" s="12"/>
      <c r="BI4745" s="12"/>
      <c r="BJ4745" s="13"/>
      <c r="BK4745" s="13"/>
      <c r="BL4745" s="13"/>
      <c r="BM4745" s="13"/>
      <c r="BN4745" s="13"/>
    </row>
    <row r="4746" spans="1:66" x14ac:dyDescent="0.25">
      <c r="A4746" s="10"/>
      <c r="B4746" s="10"/>
      <c r="C4746" s="10"/>
      <c r="D4746" s="18"/>
      <c r="E4746" s="10"/>
      <c r="F4746" s="10"/>
      <c r="G4746" s="10"/>
      <c r="H4746" s="10"/>
      <c r="I4746" s="10"/>
      <c r="J4746" s="10"/>
      <c r="K4746" s="11"/>
      <c r="L4746" s="11"/>
      <c r="M4746" s="12"/>
      <c r="N4746" s="12"/>
      <c r="O4746" s="12"/>
      <c r="P4746" s="12"/>
      <c r="Q4746" s="12"/>
      <c r="R4746" s="12"/>
      <c r="S4746" s="12"/>
      <c r="T4746" s="12"/>
      <c r="U4746" s="12"/>
      <c r="V4746" s="12"/>
      <c r="W4746" s="12"/>
      <c r="X4746" s="12"/>
      <c r="Y4746" s="12"/>
      <c r="Z4746" s="12"/>
      <c r="AA4746" s="12"/>
      <c r="AB4746" s="12"/>
      <c r="AC4746" s="12"/>
      <c r="AD4746" s="12"/>
      <c r="AE4746" s="12"/>
      <c r="AF4746" s="12"/>
      <c r="AG4746" s="12"/>
      <c r="AH4746" s="12"/>
      <c r="AI4746" s="12"/>
      <c r="AJ4746" s="12"/>
      <c r="AK4746" s="12"/>
      <c r="AL4746" s="12"/>
      <c r="AM4746" s="12"/>
      <c r="AN4746" s="12"/>
      <c r="AO4746" s="12"/>
      <c r="AP4746" s="12"/>
      <c r="AQ4746" s="12"/>
      <c r="AR4746" s="12"/>
      <c r="AS4746" s="12"/>
      <c r="AT4746" s="12"/>
      <c r="AU4746" s="12"/>
      <c r="AV4746" s="12"/>
      <c r="AW4746" s="12"/>
      <c r="AX4746" s="12"/>
      <c r="AY4746" s="12"/>
      <c r="AZ4746" s="12"/>
      <c r="BA4746" s="12"/>
      <c r="BB4746" s="12"/>
      <c r="BC4746" s="12"/>
      <c r="BD4746" s="12"/>
      <c r="BE4746" s="12"/>
      <c r="BF4746" s="12"/>
      <c r="BG4746" s="12"/>
      <c r="BH4746" s="12"/>
      <c r="BI4746" s="12"/>
      <c r="BJ4746" s="13"/>
      <c r="BK4746" s="13"/>
      <c r="BL4746" s="13"/>
      <c r="BM4746" s="13"/>
      <c r="BN4746" s="13"/>
    </row>
    <row r="4747" spans="1:66" x14ac:dyDescent="0.25">
      <c r="A4747" s="10"/>
      <c r="B4747" s="10"/>
      <c r="C4747" s="10"/>
      <c r="D4747" s="18"/>
      <c r="E4747" s="10"/>
      <c r="F4747" s="10"/>
      <c r="G4747" s="10"/>
      <c r="H4747" s="10"/>
      <c r="I4747" s="10"/>
      <c r="J4747" s="10"/>
      <c r="K4747" s="11"/>
      <c r="L4747" s="11"/>
      <c r="M4747" s="12"/>
      <c r="N4747" s="12"/>
      <c r="O4747" s="12"/>
      <c r="P4747" s="12"/>
      <c r="Q4747" s="12"/>
      <c r="R4747" s="12"/>
      <c r="S4747" s="12"/>
      <c r="T4747" s="12"/>
      <c r="U4747" s="12"/>
      <c r="V4747" s="12"/>
      <c r="W4747" s="12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2"/>
      <c r="AS4747" s="12"/>
      <c r="AT4747" s="12"/>
      <c r="AU4747" s="12"/>
      <c r="AV4747" s="12"/>
      <c r="AW4747" s="12"/>
      <c r="AX4747" s="12"/>
      <c r="AY4747" s="12"/>
      <c r="AZ4747" s="12"/>
      <c r="BA4747" s="12"/>
      <c r="BB4747" s="12"/>
      <c r="BC4747" s="12"/>
      <c r="BD4747" s="12"/>
      <c r="BE4747" s="12"/>
      <c r="BF4747" s="12"/>
      <c r="BG4747" s="12"/>
      <c r="BH4747" s="12"/>
      <c r="BI4747" s="12"/>
      <c r="BJ4747" s="13"/>
      <c r="BK4747" s="13"/>
      <c r="BL4747" s="13"/>
      <c r="BM4747" s="13"/>
      <c r="BN4747" s="13"/>
    </row>
    <row r="4748" spans="1:66" x14ac:dyDescent="0.25">
      <c r="A4748" s="10"/>
      <c r="B4748" s="10"/>
      <c r="C4748" s="10"/>
      <c r="D4748" s="18"/>
      <c r="E4748" s="10"/>
      <c r="F4748" s="10"/>
      <c r="G4748" s="10"/>
      <c r="H4748" s="10"/>
      <c r="I4748" s="10"/>
      <c r="J4748" s="10"/>
      <c r="K4748" s="11"/>
      <c r="L4748" s="11"/>
      <c r="M4748" s="12"/>
      <c r="N4748" s="12"/>
      <c r="O4748" s="12"/>
      <c r="P4748" s="12"/>
      <c r="Q4748" s="12"/>
      <c r="R4748" s="12"/>
      <c r="S4748" s="12"/>
      <c r="T4748" s="12"/>
      <c r="U4748" s="12"/>
      <c r="V4748" s="12"/>
      <c r="W4748" s="12"/>
      <c r="X4748" s="12"/>
      <c r="Y4748" s="12"/>
      <c r="Z4748" s="12"/>
      <c r="AA4748" s="12"/>
      <c r="AB4748" s="12"/>
      <c r="AC4748" s="12"/>
      <c r="AD4748" s="12"/>
      <c r="AE4748" s="12"/>
      <c r="AF4748" s="12"/>
      <c r="AG4748" s="12"/>
      <c r="AH4748" s="12"/>
      <c r="AI4748" s="12"/>
      <c r="AJ4748" s="12"/>
      <c r="AK4748" s="12"/>
      <c r="AL4748" s="12"/>
      <c r="AM4748" s="12"/>
      <c r="AN4748" s="12"/>
      <c r="AO4748" s="12"/>
      <c r="AP4748" s="12"/>
      <c r="AQ4748" s="12"/>
      <c r="AR4748" s="12"/>
      <c r="AS4748" s="12"/>
      <c r="AT4748" s="12"/>
      <c r="AU4748" s="12"/>
      <c r="AV4748" s="12"/>
      <c r="AW4748" s="12"/>
      <c r="AX4748" s="12"/>
      <c r="AY4748" s="12"/>
      <c r="AZ4748" s="12"/>
      <c r="BA4748" s="12"/>
      <c r="BB4748" s="12"/>
      <c r="BC4748" s="12"/>
      <c r="BD4748" s="12"/>
      <c r="BE4748" s="12"/>
      <c r="BF4748" s="12"/>
      <c r="BG4748" s="12"/>
      <c r="BH4748" s="12"/>
      <c r="BI4748" s="12"/>
      <c r="BJ4748" s="13"/>
      <c r="BK4748" s="13"/>
      <c r="BL4748" s="13"/>
      <c r="BM4748" s="13"/>
      <c r="BN4748" s="13"/>
    </row>
    <row r="4749" spans="1:66" x14ac:dyDescent="0.25">
      <c r="A4749" s="10"/>
      <c r="B4749" s="10"/>
      <c r="C4749" s="10"/>
      <c r="D4749" s="18"/>
      <c r="E4749" s="10"/>
      <c r="F4749" s="10"/>
      <c r="G4749" s="10"/>
      <c r="H4749" s="10"/>
      <c r="I4749" s="10"/>
      <c r="J4749" s="10"/>
      <c r="K4749" s="11"/>
      <c r="L4749" s="11"/>
      <c r="M4749" s="12"/>
      <c r="N4749" s="12"/>
      <c r="O4749" s="12"/>
      <c r="P4749" s="12"/>
      <c r="Q4749" s="12"/>
      <c r="R4749" s="12"/>
      <c r="S4749" s="12"/>
      <c r="T4749" s="12"/>
      <c r="U4749" s="12"/>
      <c r="V4749" s="12"/>
      <c r="W4749" s="12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2"/>
      <c r="AS4749" s="12"/>
      <c r="AT4749" s="12"/>
      <c r="AU4749" s="12"/>
      <c r="AV4749" s="12"/>
      <c r="AW4749" s="12"/>
      <c r="AX4749" s="12"/>
      <c r="AY4749" s="12"/>
      <c r="AZ4749" s="12"/>
      <c r="BA4749" s="12"/>
      <c r="BB4749" s="12"/>
      <c r="BC4749" s="12"/>
      <c r="BD4749" s="12"/>
      <c r="BE4749" s="12"/>
      <c r="BF4749" s="12"/>
      <c r="BG4749" s="12"/>
      <c r="BH4749" s="12"/>
      <c r="BI4749" s="12"/>
      <c r="BJ4749" s="13"/>
      <c r="BK4749" s="13"/>
      <c r="BL4749" s="13"/>
      <c r="BM4749" s="13"/>
      <c r="BN4749" s="13"/>
    </row>
    <row r="4750" spans="1:66" x14ac:dyDescent="0.25">
      <c r="A4750" s="10"/>
      <c r="B4750" s="10"/>
      <c r="C4750" s="10"/>
      <c r="D4750" s="18"/>
      <c r="E4750" s="10"/>
      <c r="F4750" s="10"/>
      <c r="G4750" s="10"/>
      <c r="H4750" s="10"/>
      <c r="I4750" s="10"/>
      <c r="J4750" s="10"/>
      <c r="K4750" s="11"/>
      <c r="L4750" s="11"/>
      <c r="M4750" s="12"/>
      <c r="N4750" s="12"/>
      <c r="O4750" s="12"/>
      <c r="P4750" s="12"/>
      <c r="Q4750" s="12"/>
      <c r="R4750" s="12"/>
      <c r="S4750" s="12"/>
      <c r="T4750" s="12"/>
      <c r="U4750" s="12"/>
      <c r="V4750" s="12"/>
      <c r="W4750" s="12"/>
      <c r="X4750" s="12"/>
      <c r="Y4750" s="12"/>
      <c r="Z4750" s="12"/>
      <c r="AA4750" s="12"/>
      <c r="AB4750" s="12"/>
      <c r="AC4750" s="12"/>
      <c r="AD4750" s="12"/>
      <c r="AE4750" s="12"/>
      <c r="AF4750" s="12"/>
      <c r="AG4750" s="12"/>
      <c r="AH4750" s="12"/>
      <c r="AI4750" s="12"/>
      <c r="AJ4750" s="12"/>
      <c r="AK4750" s="12"/>
      <c r="AL4750" s="12"/>
      <c r="AM4750" s="12"/>
      <c r="AN4750" s="12"/>
      <c r="AO4750" s="12"/>
      <c r="AP4750" s="12"/>
      <c r="AQ4750" s="12"/>
      <c r="AR4750" s="12"/>
      <c r="AS4750" s="12"/>
      <c r="AT4750" s="12"/>
      <c r="AU4750" s="12"/>
      <c r="AV4750" s="12"/>
      <c r="AW4750" s="12"/>
      <c r="AX4750" s="12"/>
      <c r="AY4750" s="12"/>
      <c r="AZ4750" s="12"/>
      <c r="BA4750" s="12"/>
      <c r="BB4750" s="12"/>
      <c r="BC4750" s="12"/>
      <c r="BD4750" s="12"/>
      <c r="BE4750" s="12"/>
      <c r="BF4750" s="12"/>
      <c r="BG4750" s="12"/>
      <c r="BH4750" s="12"/>
      <c r="BI4750" s="12"/>
      <c r="BJ4750" s="13"/>
      <c r="BK4750" s="13"/>
      <c r="BL4750" s="13"/>
      <c r="BM4750" s="13"/>
      <c r="BN4750" s="13"/>
    </row>
    <row r="4751" spans="1:66" x14ac:dyDescent="0.25">
      <c r="A4751" s="10"/>
      <c r="B4751" s="10"/>
      <c r="C4751" s="10"/>
      <c r="D4751" s="18"/>
      <c r="E4751" s="10"/>
      <c r="F4751" s="10"/>
      <c r="G4751" s="10"/>
      <c r="H4751" s="10"/>
      <c r="I4751" s="10"/>
      <c r="J4751" s="10"/>
      <c r="K4751" s="11"/>
      <c r="L4751" s="11"/>
      <c r="M4751" s="12"/>
      <c r="N4751" s="12"/>
      <c r="O4751" s="12"/>
      <c r="P4751" s="12"/>
      <c r="Q4751" s="12"/>
      <c r="R4751" s="12"/>
      <c r="S4751" s="12"/>
      <c r="T4751" s="12"/>
      <c r="U4751" s="12"/>
      <c r="V4751" s="12"/>
      <c r="W4751" s="12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2"/>
      <c r="AS4751" s="12"/>
      <c r="AT4751" s="12"/>
      <c r="AU4751" s="12"/>
      <c r="AV4751" s="12"/>
      <c r="AW4751" s="12"/>
      <c r="AX4751" s="12"/>
      <c r="AY4751" s="12"/>
      <c r="AZ4751" s="12"/>
      <c r="BA4751" s="12"/>
      <c r="BB4751" s="12"/>
      <c r="BC4751" s="12"/>
      <c r="BD4751" s="12"/>
      <c r="BE4751" s="12"/>
      <c r="BF4751" s="12"/>
      <c r="BG4751" s="12"/>
      <c r="BH4751" s="12"/>
      <c r="BI4751" s="12"/>
      <c r="BJ4751" s="13"/>
      <c r="BK4751" s="13"/>
      <c r="BL4751" s="13"/>
      <c r="BM4751" s="13"/>
      <c r="BN4751" s="13"/>
    </row>
    <row r="4752" spans="1:66" x14ac:dyDescent="0.25">
      <c r="A4752" s="10"/>
      <c r="B4752" s="10"/>
      <c r="C4752" s="10"/>
      <c r="D4752" s="18"/>
      <c r="E4752" s="10"/>
      <c r="F4752" s="10"/>
      <c r="G4752" s="10"/>
      <c r="H4752" s="10"/>
      <c r="I4752" s="10"/>
      <c r="J4752" s="10"/>
      <c r="K4752" s="11"/>
      <c r="L4752" s="11"/>
      <c r="M4752" s="12"/>
      <c r="N4752" s="12"/>
      <c r="O4752" s="12"/>
      <c r="P4752" s="12"/>
      <c r="Q4752" s="12"/>
      <c r="R4752" s="12"/>
      <c r="S4752" s="12"/>
      <c r="T4752" s="12"/>
      <c r="U4752" s="12"/>
      <c r="V4752" s="12"/>
      <c r="W4752" s="12"/>
      <c r="X4752" s="12"/>
      <c r="Y4752" s="12"/>
      <c r="Z4752" s="12"/>
      <c r="AA4752" s="12"/>
      <c r="AB4752" s="12"/>
      <c r="AC4752" s="12"/>
      <c r="AD4752" s="12"/>
      <c r="AE4752" s="12"/>
      <c r="AF4752" s="12"/>
      <c r="AG4752" s="12"/>
      <c r="AH4752" s="12"/>
      <c r="AI4752" s="12"/>
      <c r="AJ4752" s="12"/>
      <c r="AK4752" s="12"/>
      <c r="AL4752" s="12"/>
      <c r="AM4752" s="12"/>
      <c r="AN4752" s="12"/>
      <c r="AO4752" s="12"/>
      <c r="AP4752" s="12"/>
      <c r="AQ4752" s="12"/>
      <c r="AR4752" s="12"/>
      <c r="AS4752" s="12"/>
      <c r="AT4752" s="12"/>
      <c r="AU4752" s="12"/>
      <c r="AV4752" s="12"/>
      <c r="AW4752" s="12"/>
      <c r="AX4752" s="12"/>
      <c r="AY4752" s="12"/>
      <c r="AZ4752" s="12"/>
      <c r="BA4752" s="12"/>
      <c r="BB4752" s="12"/>
      <c r="BC4752" s="12"/>
      <c r="BD4752" s="12"/>
      <c r="BE4752" s="12"/>
      <c r="BF4752" s="12"/>
      <c r="BG4752" s="12"/>
      <c r="BH4752" s="12"/>
      <c r="BI4752" s="12"/>
      <c r="BJ4752" s="13"/>
      <c r="BK4752" s="13"/>
      <c r="BL4752" s="13"/>
      <c r="BM4752" s="13"/>
      <c r="BN4752" s="13"/>
    </row>
    <row r="4753" spans="1:66" x14ac:dyDescent="0.25">
      <c r="A4753" s="10"/>
      <c r="B4753" s="10"/>
      <c r="C4753" s="10"/>
      <c r="D4753" s="18"/>
      <c r="E4753" s="10"/>
      <c r="F4753" s="10"/>
      <c r="G4753" s="10"/>
      <c r="H4753" s="10"/>
      <c r="I4753" s="10"/>
      <c r="J4753" s="10"/>
      <c r="K4753" s="11"/>
      <c r="L4753" s="11"/>
      <c r="M4753" s="12"/>
      <c r="N4753" s="12"/>
      <c r="O4753" s="12"/>
      <c r="P4753" s="12"/>
      <c r="Q4753" s="12"/>
      <c r="R4753" s="12"/>
      <c r="S4753" s="12"/>
      <c r="T4753" s="12"/>
      <c r="U4753" s="12"/>
      <c r="V4753" s="12"/>
      <c r="W4753" s="12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2"/>
      <c r="AS4753" s="12"/>
      <c r="AT4753" s="12"/>
      <c r="AU4753" s="12"/>
      <c r="AV4753" s="12"/>
      <c r="AW4753" s="12"/>
      <c r="AX4753" s="12"/>
      <c r="AY4753" s="12"/>
      <c r="AZ4753" s="12"/>
      <c r="BA4753" s="12"/>
      <c r="BB4753" s="12"/>
      <c r="BC4753" s="12"/>
      <c r="BD4753" s="12"/>
      <c r="BE4753" s="12"/>
      <c r="BF4753" s="12"/>
      <c r="BG4753" s="12"/>
      <c r="BH4753" s="12"/>
      <c r="BI4753" s="12"/>
      <c r="BJ4753" s="13"/>
      <c r="BK4753" s="13"/>
      <c r="BL4753" s="13"/>
      <c r="BM4753" s="13"/>
      <c r="BN4753" s="13"/>
    </row>
    <row r="4754" spans="1:66" x14ac:dyDescent="0.25">
      <c r="A4754" s="10"/>
      <c r="B4754" s="10"/>
      <c r="C4754" s="10"/>
      <c r="D4754" s="18"/>
      <c r="E4754" s="10"/>
      <c r="F4754" s="10"/>
      <c r="G4754" s="10"/>
      <c r="H4754" s="10"/>
      <c r="I4754" s="10"/>
      <c r="J4754" s="10"/>
      <c r="K4754" s="11"/>
      <c r="L4754" s="11"/>
      <c r="M4754" s="12"/>
      <c r="N4754" s="12"/>
      <c r="O4754" s="12"/>
      <c r="P4754" s="12"/>
      <c r="Q4754" s="12"/>
      <c r="R4754" s="12"/>
      <c r="S4754" s="12"/>
      <c r="T4754" s="12"/>
      <c r="U4754" s="12"/>
      <c r="V4754" s="12"/>
      <c r="W4754" s="12"/>
      <c r="X4754" s="12"/>
      <c r="Y4754" s="12"/>
      <c r="Z4754" s="12"/>
      <c r="AA4754" s="12"/>
      <c r="AB4754" s="12"/>
      <c r="AC4754" s="12"/>
      <c r="AD4754" s="12"/>
      <c r="AE4754" s="12"/>
      <c r="AF4754" s="12"/>
      <c r="AG4754" s="12"/>
      <c r="AH4754" s="12"/>
      <c r="AI4754" s="12"/>
      <c r="AJ4754" s="12"/>
      <c r="AK4754" s="12"/>
      <c r="AL4754" s="12"/>
      <c r="AM4754" s="12"/>
      <c r="AN4754" s="12"/>
      <c r="AO4754" s="12"/>
      <c r="AP4754" s="12"/>
      <c r="AQ4754" s="12"/>
      <c r="AR4754" s="12"/>
      <c r="AS4754" s="12"/>
      <c r="AT4754" s="12"/>
      <c r="AU4754" s="12"/>
      <c r="AV4754" s="12"/>
      <c r="AW4754" s="12"/>
      <c r="AX4754" s="12"/>
      <c r="AY4754" s="12"/>
      <c r="AZ4754" s="12"/>
      <c r="BA4754" s="12"/>
      <c r="BB4754" s="12"/>
      <c r="BC4754" s="12"/>
      <c r="BD4754" s="12"/>
      <c r="BE4754" s="12"/>
      <c r="BF4754" s="12"/>
      <c r="BG4754" s="12"/>
      <c r="BH4754" s="12"/>
      <c r="BI4754" s="12"/>
      <c r="BJ4754" s="13"/>
      <c r="BK4754" s="13"/>
      <c r="BL4754" s="13"/>
      <c r="BM4754" s="13"/>
      <c r="BN4754" s="13"/>
    </row>
    <row r="4755" spans="1:66" x14ac:dyDescent="0.25">
      <c r="A4755" s="10"/>
      <c r="B4755" s="10"/>
      <c r="C4755" s="10"/>
      <c r="D4755" s="18"/>
      <c r="E4755" s="10"/>
      <c r="F4755" s="10"/>
      <c r="G4755" s="10"/>
      <c r="H4755" s="10"/>
      <c r="I4755" s="10"/>
      <c r="J4755" s="10"/>
      <c r="K4755" s="11"/>
      <c r="L4755" s="11"/>
      <c r="M4755" s="12"/>
      <c r="N4755" s="12"/>
      <c r="O4755" s="12"/>
      <c r="P4755" s="12"/>
      <c r="Q4755" s="12"/>
      <c r="R4755" s="12"/>
      <c r="S4755" s="12"/>
      <c r="T4755" s="12"/>
      <c r="U4755" s="12"/>
      <c r="V4755" s="12"/>
      <c r="W4755" s="12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2"/>
      <c r="AS4755" s="12"/>
      <c r="AT4755" s="12"/>
      <c r="AU4755" s="12"/>
      <c r="AV4755" s="12"/>
      <c r="AW4755" s="12"/>
      <c r="AX4755" s="12"/>
      <c r="AY4755" s="12"/>
      <c r="AZ4755" s="12"/>
      <c r="BA4755" s="12"/>
      <c r="BB4755" s="12"/>
      <c r="BC4755" s="12"/>
      <c r="BD4755" s="12"/>
      <c r="BE4755" s="12"/>
      <c r="BF4755" s="12"/>
      <c r="BG4755" s="12"/>
      <c r="BH4755" s="12"/>
      <c r="BI4755" s="12"/>
      <c r="BJ4755" s="13"/>
      <c r="BK4755" s="13"/>
      <c r="BL4755" s="13"/>
      <c r="BM4755" s="13"/>
      <c r="BN4755" s="13"/>
    </row>
    <row r="4756" spans="1:66" x14ac:dyDescent="0.25">
      <c r="A4756" s="10"/>
      <c r="B4756" s="10"/>
      <c r="C4756" s="10"/>
      <c r="D4756" s="18"/>
      <c r="E4756" s="10"/>
      <c r="F4756" s="10"/>
      <c r="G4756" s="10"/>
      <c r="H4756" s="10"/>
      <c r="I4756" s="10"/>
      <c r="J4756" s="10"/>
      <c r="K4756" s="11"/>
      <c r="L4756" s="11"/>
      <c r="M4756" s="12"/>
      <c r="N4756" s="12"/>
      <c r="O4756" s="12"/>
      <c r="P4756" s="12"/>
      <c r="Q4756" s="12"/>
      <c r="R4756" s="12"/>
      <c r="S4756" s="12"/>
      <c r="T4756" s="12"/>
      <c r="U4756" s="12"/>
      <c r="V4756" s="12"/>
      <c r="W4756" s="12"/>
      <c r="X4756" s="12"/>
      <c r="Y4756" s="12"/>
      <c r="Z4756" s="12"/>
      <c r="AA4756" s="12"/>
      <c r="AB4756" s="12"/>
      <c r="AC4756" s="12"/>
      <c r="AD4756" s="12"/>
      <c r="AE4756" s="12"/>
      <c r="AF4756" s="12"/>
      <c r="AG4756" s="12"/>
      <c r="AH4756" s="12"/>
      <c r="AI4756" s="12"/>
      <c r="AJ4756" s="12"/>
      <c r="AK4756" s="12"/>
      <c r="AL4756" s="12"/>
      <c r="AM4756" s="12"/>
      <c r="AN4756" s="12"/>
      <c r="AO4756" s="12"/>
      <c r="AP4756" s="12"/>
      <c r="AQ4756" s="12"/>
      <c r="AR4756" s="12"/>
      <c r="AS4756" s="12"/>
      <c r="AT4756" s="12"/>
      <c r="AU4756" s="12"/>
      <c r="AV4756" s="12"/>
      <c r="AW4756" s="12"/>
      <c r="AX4756" s="12"/>
      <c r="AY4756" s="12"/>
      <c r="AZ4756" s="12"/>
      <c r="BA4756" s="12"/>
      <c r="BB4756" s="12"/>
      <c r="BC4756" s="12"/>
      <c r="BD4756" s="12"/>
      <c r="BE4756" s="12"/>
      <c r="BF4756" s="12"/>
      <c r="BG4756" s="12"/>
      <c r="BH4756" s="12"/>
      <c r="BI4756" s="12"/>
      <c r="BJ4756" s="13"/>
      <c r="BK4756" s="13"/>
      <c r="BL4756" s="13"/>
      <c r="BM4756" s="13"/>
      <c r="BN4756" s="13"/>
    </row>
    <row r="4757" spans="1:66" x14ac:dyDescent="0.25">
      <c r="A4757" s="10"/>
      <c r="B4757" s="10"/>
      <c r="C4757" s="10"/>
      <c r="D4757" s="18"/>
      <c r="E4757" s="10"/>
      <c r="F4757" s="10"/>
      <c r="G4757" s="10"/>
      <c r="H4757" s="10"/>
      <c r="I4757" s="10"/>
      <c r="J4757" s="10"/>
      <c r="K4757" s="11"/>
      <c r="L4757" s="11"/>
      <c r="M4757" s="12"/>
      <c r="N4757" s="12"/>
      <c r="O4757" s="12"/>
      <c r="P4757" s="12"/>
      <c r="Q4757" s="12"/>
      <c r="R4757" s="12"/>
      <c r="S4757" s="12"/>
      <c r="T4757" s="12"/>
      <c r="U4757" s="12"/>
      <c r="V4757" s="12"/>
      <c r="W4757" s="12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2"/>
      <c r="AS4757" s="12"/>
      <c r="AT4757" s="12"/>
      <c r="AU4757" s="12"/>
      <c r="AV4757" s="12"/>
      <c r="AW4757" s="12"/>
      <c r="AX4757" s="12"/>
      <c r="AY4757" s="12"/>
      <c r="AZ4757" s="12"/>
      <c r="BA4757" s="12"/>
      <c r="BB4757" s="12"/>
      <c r="BC4757" s="12"/>
      <c r="BD4757" s="12"/>
      <c r="BE4757" s="12"/>
      <c r="BF4757" s="12"/>
      <c r="BG4757" s="12"/>
      <c r="BH4757" s="12"/>
      <c r="BI4757" s="12"/>
      <c r="BJ4757" s="13"/>
      <c r="BK4757" s="13"/>
      <c r="BL4757" s="13"/>
      <c r="BM4757" s="13"/>
      <c r="BN4757" s="13"/>
    </row>
    <row r="4758" spans="1:66" x14ac:dyDescent="0.25">
      <c r="A4758" s="10"/>
      <c r="B4758" s="10"/>
      <c r="C4758" s="10"/>
      <c r="D4758" s="18"/>
      <c r="E4758" s="10"/>
      <c r="F4758" s="10"/>
      <c r="G4758" s="10"/>
      <c r="H4758" s="10"/>
      <c r="I4758" s="10"/>
      <c r="J4758" s="10"/>
      <c r="K4758" s="11"/>
      <c r="L4758" s="11"/>
      <c r="M4758" s="12"/>
      <c r="N4758" s="12"/>
      <c r="O4758" s="12"/>
      <c r="P4758" s="12"/>
      <c r="Q4758" s="12"/>
      <c r="R4758" s="12"/>
      <c r="S4758" s="12"/>
      <c r="T4758" s="12"/>
      <c r="U4758" s="12"/>
      <c r="V4758" s="12"/>
      <c r="W4758" s="12"/>
      <c r="X4758" s="12"/>
      <c r="Y4758" s="12"/>
      <c r="Z4758" s="12"/>
      <c r="AA4758" s="12"/>
      <c r="AB4758" s="12"/>
      <c r="AC4758" s="12"/>
      <c r="AD4758" s="12"/>
      <c r="AE4758" s="12"/>
      <c r="AF4758" s="12"/>
      <c r="AG4758" s="12"/>
      <c r="AH4758" s="12"/>
      <c r="AI4758" s="12"/>
      <c r="AJ4758" s="12"/>
      <c r="AK4758" s="12"/>
      <c r="AL4758" s="12"/>
      <c r="AM4758" s="12"/>
      <c r="AN4758" s="12"/>
      <c r="AO4758" s="12"/>
      <c r="AP4758" s="12"/>
      <c r="AQ4758" s="12"/>
      <c r="AR4758" s="12"/>
      <c r="AS4758" s="12"/>
      <c r="AT4758" s="12"/>
      <c r="AU4758" s="12"/>
      <c r="AV4758" s="12"/>
      <c r="AW4758" s="12"/>
      <c r="AX4758" s="12"/>
      <c r="AY4758" s="12"/>
      <c r="AZ4758" s="12"/>
      <c r="BA4758" s="12"/>
      <c r="BB4758" s="12"/>
      <c r="BC4758" s="12"/>
      <c r="BD4758" s="12"/>
      <c r="BE4758" s="12"/>
      <c r="BF4758" s="12"/>
      <c r="BG4758" s="12"/>
      <c r="BH4758" s="12"/>
      <c r="BI4758" s="12"/>
      <c r="BJ4758" s="13"/>
      <c r="BK4758" s="13"/>
      <c r="BL4758" s="13"/>
      <c r="BM4758" s="13"/>
      <c r="BN4758" s="13"/>
    </row>
    <row r="4759" spans="1:66" x14ac:dyDescent="0.25">
      <c r="A4759" s="10"/>
      <c r="B4759" s="10"/>
      <c r="C4759" s="10"/>
      <c r="D4759" s="18"/>
      <c r="E4759" s="10"/>
      <c r="F4759" s="10"/>
      <c r="G4759" s="10"/>
      <c r="H4759" s="10"/>
      <c r="I4759" s="10"/>
      <c r="J4759" s="10"/>
      <c r="K4759" s="11"/>
      <c r="L4759" s="11"/>
      <c r="M4759" s="12"/>
      <c r="N4759" s="12"/>
      <c r="O4759" s="12"/>
      <c r="P4759" s="12"/>
      <c r="Q4759" s="12"/>
      <c r="R4759" s="12"/>
      <c r="S4759" s="12"/>
      <c r="T4759" s="12"/>
      <c r="U4759" s="12"/>
      <c r="V4759" s="12"/>
      <c r="W4759" s="12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2"/>
      <c r="AS4759" s="12"/>
      <c r="AT4759" s="12"/>
      <c r="AU4759" s="12"/>
      <c r="AV4759" s="12"/>
      <c r="AW4759" s="12"/>
      <c r="AX4759" s="12"/>
      <c r="AY4759" s="12"/>
      <c r="AZ4759" s="12"/>
      <c r="BA4759" s="12"/>
      <c r="BB4759" s="12"/>
      <c r="BC4759" s="12"/>
      <c r="BD4759" s="12"/>
      <c r="BE4759" s="12"/>
      <c r="BF4759" s="12"/>
      <c r="BG4759" s="12"/>
      <c r="BH4759" s="12"/>
      <c r="BI4759" s="12"/>
      <c r="BJ4759" s="13"/>
      <c r="BK4759" s="13"/>
      <c r="BL4759" s="13"/>
      <c r="BM4759" s="13"/>
      <c r="BN4759" s="13"/>
    </row>
    <row r="4760" spans="1:66" x14ac:dyDescent="0.25">
      <c r="A4760" s="10"/>
      <c r="B4760" s="10"/>
      <c r="C4760" s="10"/>
      <c r="D4760" s="18"/>
      <c r="E4760" s="10"/>
      <c r="F4760" s="10"/>
      <c r="G4760" s="10"/>
      <c r="H4760" s="10"/>
      <c r="I4760" s="10"/>
      <c r="J4760" s="10"/>
      <c r="K4760" s="11"/>
      <c r="L4760" s="11"/>
      <c r="M4760" s="12"/>
      <c r="N4760" s="12"/>
      <c r="O4760" s="12"/>
      <c r="P4760" s="12"/>
      <c r="Q4760" s="12"/>
      <c r="R4760" s="12"/>
      <c r="S4760" s="12"/>
      <c r="T4760" s="12"/>
      <c r="U4760" s="12"/>
      <c r="V4760" s="12"/>
      <c r="W4760" s="12"/>
      <c r="X4760" s="12"/>
      <c r="Y4760" s="12"/>
      <c r="Z4760" s="12"/>
      <c r="AA4760" s="12"/>
      <c r="AB4760" s="12"/>
      <c r="AC4760" s="12"/>
      <c r="AD4760" s="12"/>
      <c r="AE4760" s="12"/>
      <c r="AF4760" s="12"/>
      <c r="AG4760" s="12"/>
      <c r="AH4760" s="12"/>
      <c r="AI4760" s="12"/>
      <c r="AJ4760" s="12"/>
      <c r="AK4760" s="12"/>
      <c r="AL4760" s="12"/>
      <c r="AM4760" s="12"/>
      <c r="AN4760" s="12"/>
      <c r="AO4760" s="12"/>
      <c r="AP4760" s="12"/>
      <c r="AQ4760" s="12"/>
      <c r="AR4760" s="12"/>
      <c r="AS4760" s="12"/>
      <c r="AT4760" s="12"/>
      <c r="AU4760" s="12"/>
      <c r="AV4760" s="12"/>
      <c r="AW4760" s="12"/>
      <c r="AX4760" s="12"/>
      <c r="AY4760" s="12"/>
      <c r="AZ4760" s="12"/>
      <c r="BA4760" s="12"/>
      <c r="BB4760" s="12"/>
      <c r="BC4760" s="12"/>
      <c r="BD4760" s="12"/>
      <c r="BE4760" s="12"/>
      <c r="BF4760" s="12"/>
      <c r="BG4760" s="12"/>
      <c r="BH4760" s="12"/>
      <c r="BI4760" s="12"/>
      <c r="BJ4760" s="13"/>
      <c r="BK4760" s="13"/>
      <c r="BL4760" s="13"/>
      <c r="BM4760" s="13"/>
      <c r="BN4760" s="13"/>
    </row>
    <row r="4761" spans="1:66" x14ac:dyDescent="0.25">
      <c r="A4761" s="10"/>
      <c r="B4761" s="10"/>
      <c r="C4761" s="10"/>
      <c r="D4761" s="18"/>
      <c r="E4761" s="10"/>
      <c r="F4761" s="10"/>
      <c r="G4761" s="10"/>
      <c r="H4761" s="10"/>
      <c r="I4761" s="10"/>
      <c r="J4761" s="10"/>
      <c r="K4761" s="11"/>
      <c r="L4761" s="11"/>
      <c r="M4761" s="12"/>
      <c r="N4761" s="12"/>
      <c r="O4761" s="12"/>
      <c r="P4761" s="12"/>
      <c r="Q4761" s="12"/>
      <c r="R4761" s="12"/>
      <c r="S4761" s="12"/>
      <c r="T4761" s="12"/>
      <c r="U4761" s="12"/>
      <c r="V4761" s="12"/>
      <c r="W4761" s="12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2"/>
      <c r="AS4761" s="12"/>
      <c r="AT4761" s="12"/>
      <c r="AU4761" s="12"/>
      <c r="AV4761" s="12"/>
      <c r="AW4761" s="12"/>
      <c r="AX4761" s="12"/>
      <c r="AY4761" s="12"/>
      <c r="AZ4761" s="12"/>
      <c r="BA4761" s="12"/>
      <c r="BB4761" s="12"/>
      <c r="BC4761" s="12"/>
      <c r="BD4761" s="12"/>
      <c r="BE4761" s="12"/>
      <c r="BF4761" s="12"/>
      <c r="BG4761" s="12"/>
      <c r="BH4761" s="12"/>
      <c r="BI4761" s="12"/>
      <c r="BJ4761" s="13"/>
      <c r="BK4761" s="13"/>
      <c r="BL4761" s="13"/>
      <c r="BM4761" s="13"/>
      <c r="BN4761" s="13"/>
    </row>
    <row r="4762" spans="1:66" x14ac:dyDescent="0.25">
      <c r="A4762" s="10"/>
      <c r="B4762" s="10"/>
      <c r="C4762" s="10"/>
      <c r="D4762" s="18"/>
      <c r="E4762" s="10"/>
      <c r="F4762" s="10"/>
      <c r="G4762" s="10"/>
      <c r="H4762" s="10"/>
      <c r="I4762" s="10"/>
      <c r="J4762" s="10"/>
      <c r="K4762" s="11"/>
      <c r="L4762" s="11"/>
      <c r="M4762" s="12"/>
      <c r="N4762" s="12"/>
      <c r="O4762" s="12"/>
      <c r="P4762" s="12"/>
      <c r="Q4762" s="12"/>
      <c r="R4762" s="12"/>
      <c r="S4762" s="12"/>
      <c r="T4762" s="12"/>
      <c r="U4762" s="12"/>
      <c r="V4762" s="12"/>
      <c r="W4762" s="12"/>
      <c r="X4762" s="12"/>
      <c r="Y4762" s="12"/>
      <c r="Z4762" s="12"/>
      <c r="AA4762" s="12"/>
      <c r="AB4762" s="12"/>
      <c r="AC4762" s="12"/>
      <c r="AD4762" s="12"/>
      <c r="AE4762" s="12"/>
      <c r="AF4762" s="12"/>
      <c r="AG4762" s="12"/>
      <c r="AH4762" s="12"/>
      <c r="AI4762" s="12"/>
      <c r="AJ4762" s="12"/>
      <c r="AK4762" s="12"/>
      <c r="AL4762" s="12"/>
      <c r="AM4762" s="12"/>
      <c r="AN4762" s="12"/>
      <c r="AO4762" s="12"/>
      <c r="AP4762" s="12"/>
      <c r="AQ4762" s="12"/>
      <c r="AR4762" s="12"/>
      <c r="AS4762" s="12"/>
      <c r="AT4762" s="12"/>
      <c r="AU4762" s="12"/>
      <c r="AV4762" s="12"/>
      <c r="AW4762" s="12"/>
      <c r="AX4762" s="12"/>
      <c r="AY4762" s="12"/>
      <c r="AZ4762" s="12"/>
      <c r="BA4762" s="12"/>
      <c r="BB4762" s="12"/>
      <c r="BC4762" s="12"/>
      <c r="BD4762" s="12"/>
      <c r="BE4762" s="12"/>
      <c r="BF4762" s="12"/>
      <c r="BG4762" s="12"/>
      <c r="BH4762" s="12"/>
      <c r="BI4762" s="12"/>
      <c r="BJ4762" s="13"/>
      <c r="BK4762" s="13"/>
      <c r="BL4762" s="13"/>
      <c r="BM4762" s="13"/>
      <c r="BN4762" s="13"/>
    </row>
    <row r="4763" spans="1:66" x14ac:dyDescent="0.25">
      <c r="A4763" s="10"/>
      <c r="B4763" s="10"/>
      <c r="C4763" s="10"/>
      <c r="D4763" s="18"/>
      <c r="E4763" s="10"/>
      <c r="F4763" s="10"/>
      <c r="G4763" s="10"/>
      <c r="H4763" s="10"/>
      <c r="I4763" s="10"/>
      <c r="J4763" s="10"/>
      <c r="K4763" s="11"/>
      <c r="L4763" s="11"/>
      <c r="M4763" s="12"/>
      <c r="N4763" s="12"/>
      <c r="O4763" s="12"/>
      <c r="P4763" s="12"/>
      <c r="Q4763" s="12"/>
      <c r="R4763" s="12"/>
      <c r="S4763" s="12"/>
      <c r="T4763" s="12"/>
      <c r="U4763" s="12"/>
      <c r="V4763" s="12"/>
      <c r="W4763" s="12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2"/>
      <c r="AS4763" s="12"/>
      <c r="AT4763" s="12"/>
      <c r="AU4763" s="12"/>
      <c r="AV4763" s="12"/>
      <c r="AW4763" s="12"/>
      <c r="AX4763" s="12"/>
      <c r="AY4763" s="12"/>
      <c r="AZ4763" s="12"/>
      <c r="BA4763" s="12"/>
      <c r="BB4763" s="12"/>
      <c r="BC4763" s="12"/>
      <c r="BD4763" s="12"/>
      <c r="BE4763" s="12"/>
      <c r="BF4763" s="12"/>
      <c r="BG4763" s="12"/>
      <c r="BH4763" s="12"/>
      <c r="BI4763" s="12"/>
      <c r="BJ4763" s="13"/>
      <c r="BK4763" s="13"/>
      <c r="BL4763" s="13"/>
      <c r="BM4763" s="13"/>
      <c r="BN4763" s="13"/>
    </row>
    <row r="4764" spans="1:66" x14ac:dyDescent="0.25">
      <c r="A4764" s="10"/>
      <c r="B4764" s="10"/>
      <c r="C4764" s="10"/>
      <c r="D4764" s="18"/>
      <c r="E4764" s="10"/>
      <c r="F4764" s="10"/>
      <c r="G4764" s="10"/>
      <c r="H4764" s="10"/>
      <c r="I4764" s="10"/>
      <c r="J4764" s="10"/>
      <c r="K4764" s="11"/>
      <c r="L4764" s="11"/>
      <c r="M4764" s="12"/>
      <c r="N4764" s="12"/>
      <c r="O4764" s="12"/>
      <c r="P4764" s="12"/>
      <c r="Q4764" s="12"/>
      <c r="R4764" s="12"/>
      <c r="S4764" s="12"/>
      <c r="T4764" s="12"/>
      <c r="U4764" s="12"/>
      <c r="V4764" s="12"/>
      <c r="W4764" s="12"/>
      <c r="X4764" s="12"/>
      <c r="Y4764" s="12"/>
      <c r="Z4764" s="12"/>
      <c r="AA4764" s="12"/>
      <c r="AB4764" s="12"/>
      <c r="AC4764" s="12"/>
      <c r="AD4764" s="12"/>
      <c r="AE4764" s="12"/>
      <c r="AF4764" s="12"/>
      <c r="AG4764" s="12"/>
      <c r="AH4764" s="12"/>
      <c r="AI4764" s="12"/>
      <c r="AJ4764" s="12"/>
      <c r="AK4764" s="12"/>
      <c r="AL4764" s="12"/>
      <c r="AM4764" s="12"/>
      <c r="AN4764" s="12"/>
      <c r="AO4764" s="12"/>
      <c r="AP4764" s="12"/>
      <c r="AQ4764" s="12"/>
      <c r="AR4764" s="12"/>
      <c r="AS4764" s="12"/>
      <c r="AT4764" s="12"/>
      <c r="AU4764" s="12"/>
      <c r="AV4764" s="12"/>
      <c r="AW4764" s="12"/>
      <c r="AX4764" s="12"/>
      <c r="AY4764" s="12"/>
      <c r="AZ4764" s="12"/>
      <c r="BA4764" s="12"/>
      <c r="BB4764" s="12"/>
      <c r="BC4764" s="12"/>
      <c r="BD4764" s="12"/>
      <c r="BE4764" s="12"/>
      <c r="BF4764" s="12"/>
      <c r="BG4764" s="12"/>
      <c r="BH4764" s="12"/>
      <c r="BI4764" s="12"/>
      <c r="BJ4764" s="13"/>
      <c r="BK4764" s="13"/>
      <c r="BL4764" s="13"/>
      <c r="BM4764" s="13"/>
      <c r="BN4764" s="13"/>
    </row>
    <row r="4765" spans="1:66" x14ac:dyDescent="0.25">
      <c r="A4765" s="10"/>
      <c r="B4765" s="10"/>
      <c r="C4765" s="10"/>
      <c r="D4765" s="18"/>
      <c r="E4765" s="10"/>
      <c r="F4765" s="10"/>
      <c r="G4765" s="10"/>
      <c r="H4765" s="10"/>
      <c r="I4765" s="10"/>
      <c r="J4765" s="10"/>
      <c r="K4765" s="11"/>
      <c r="L4765" s="11"/>
      <c r="M4765" s="12"/>
      <c r="N4765" s="12"/>
      <c r="O4765" s="12"/>
      <c r="P4765" s="12"/>
      <c r="Q4765" s="12"/>
      <c r="R4765" s="12"/>
      <c r="S4765" s="12"/>
      <c r="T4765" s="12"/>
      <c r="U4765" s="12"/>
      <c r="V4765" s="12"/>
      <c r="W4765" s="12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2"/>
      <c r="AS4765" s="12"/>
      <c r="AT4765" s="12"/>
      <c r="AU4765" s="12"/>
      <c r="AV4765" s="12"/>
      <c r="AW4765" s="12"/>
      <c r="AX4765" s="12"/>
      <c r="AY4765" s="12"/>
      <c r="AZ4765" s="12"/>
      <c r="BA4765" s="12"/>
      <c r="BB4765" s="12"/>
      <c r="BC4765" s="12"/>
      <c r="BD4765" s="12"/>
      <c r="BE4765" s="12"/>
      <c r="BF4765" s="12"/>
      <c r="BG4765" s="12"/>
      <c r="BH4765" s="12"/>
      <c r="BI4765" s="12"/>
      <c r="BJ4765" s="13"/>
      <c r="BK4765" s="13"/>
      <c r="BL4765" s="13"/>
      <c r="BM4765" s="13"/>
      <c r="BN4765" s="13"/>
    </row>
    <row r="4766" spans="1:66" x14ac:dyDescent="0.25">
      <c r="A4766" s="10"/>
      <c r="B4766" s="10"/>
      <c r="C4766" s="10"/>
      <c r="D4766" s="18"/>
      <c r="E4766" s="10"/>
      <c r="F4766" s="10"/>
      <c r="G4766" s="10"/>
      <c r="H4766" s="10"/>
      <c r="I4766" s="10"/>
      <c r="J4766" s="10"/>
      <c r="K4766" s="11"/>
      <c r="L4766" s="11"/>
      <c r="M4766" s="12"/>
      <c r="N4766" s="12"/>
      <c r="O4766" s="12"/>
      <c r="P4766" s="12"/>
      <c r="Q4766" s="12"/>
      <c r="R4766" s="12"/>
      <c r="S4766" s="12"/>
      <c r="T4766" s="12"/>
      <c r="U4766" s="12"/>
      <c r="V4766" s="12"/>
      <c r="W4766" s="12"/>
      <c r="X4766" s="12"/>
      <c r="Y4766" s="12"/>
      <c r="Z4766" s="12"/>
      <c r="AA4766" s="12"/>
      <c r="AB4766" s="12"/>
      <c r="AC4766" s="12"/>
      <c r="AD4766" s="12"/>
      <c r="AE4766" s="12"/>
      <c r="AF4766" s="12"/>
      <c r="AG4766" s="12"/>
      <c r="AH4766" s="12"/>
      <c r="AI4766" s="12"/>
      <c r="AJ4766" s="12"/>
      <c r="AK4766" s="12"/>
      <c r="AL4766" s="12"/>
      <c r="AM4766" s="12"/>
      <c r="AN4766" s="12"/>
      <c r="AO4766" s="12"/>
      <c r="AP4766" s="12"/>
      <c r="AQ4766" s="12"/>
      <c r="AR4766" s="12"/>
      <c r="AS4766" s="12"/>
      <c r="AT4766" s="12"/>
      <c r="AU4766" s="12"/>
      <c r="AV4766" s="12"/>
      <c r="AW4766" s="12"/>
      <c r="AX4766" s="12"/>
      <c r="AY4766" s="12"/>
      <c r="AZ4766" s="12"/>
      <c r="BA4766" s="12"/>
      <c r="BB4766" s="12"/>
      <c r="BC4766" s="12"/>
      <c r="BD4766" s="12"/>
      <c r="BE4766" s="12"/>
      <c r="BF4766" s="12"/>
      <c r="BG4766" s="12"/>
      <c r="BH4766" s="12"/>
      <c r="BI4766" s="12"/>
      <c r="BJ4766" s="13"/>
      <c r="BK4766" s="13"/>
      <c r="BL4766" s="13"/>
      <c r="BM4766" s="13"/>
      <c r="BN4766" s="13"/>
    </row>
    <row r="4767" spans="1:66" x14ac:dyDescent="0.25">
      <c r="A4767" s="10"/>
      <c r="B4767" s="10"/>
      <c r="C4767" s="10"/>
      <c r="D4767" s="18"/>
      <c r="E4767" s="10"/>
      <c r="F4767" s="10"/>
      <c r="G4767" s="10"/>
      <c r="H4767" s="10"/>
      <c r="I4767" s="10"/>
      <c r="J4767" s="10"/>
      <c r="K4767" s="11"/>
      <c r="L4767" s="11"/>
      <c r="M4767" s="12"/>
      <c r="N4767" s="12"/>
      <c r="O4767" s="12"/>
      <c r="P4767" s="12"/>
      <c r="Q4767" s="12"/>
      <c r="R4767" s="12"/>
      <c r="S4767" s="12"/>
      <c r="T4767" s="12"/>
      <c r="U4767" s="12"/>
      <c r="V4767" s="12"/>
      <c r="W4767" s="12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2"/>
      <c r="AS4767" s="12"/>
      <c r="AT4767" s="12"/>
      <c r="AU4767" s="12"/>
      <c r="AV4767" s="12"/>
      <c r="AW4767" s="12"/>
      <c r="AX4767" s="12"/>
      <c r="AY4767" s="12"/>
      <c r="AZ4767" s="12"/>
      <c r="BA4767" s="12"/>
      <c r="BB4767" s="12"/>
      <c r="BC4767" s="12"/>
      <c r="BD4767" s="12"/>
      <c r="BE4767" s="12"/>
      <c r="BF4767" s="12"/>
      <c r="BG4767" s="12"/>
      <c r="BH4767" s="12"/>
      <c r="BI4767" s="12"/>
      <c r="BJ4767" s="13"/>
      <c r="BK4767" s="13"/>
      <c r="BL4767" s="13"/>
      <c r="BM4767" s="13"/>
      <c r="BN4767" s="13"/>
    </row>
    <row r="4768" spans="1:66" x14ac:dyDescent="0.25">
      <c r="A4768" s="10"/>
      <c r="B4768" s="10"/>
      <c r="C4768" s="10"/>
      <c r="D4768" s="18"/>
      <c r="E4768" s="10"/>
      <c r="F4768" s="10"/>
      <c r="G4768" s="10"/>
      <c r="H4768" s="10"/>
      <c r="I4768" s="10"/>
      <c r="J4768" s="10"/>
      <c r="K4768" s="11"/>
      <c r="L4768" s="11"/>
      <c r="M4768" s="12"/>
      <c r="N4768" s="12"/>
      <c r="O4768" s="12"/>
      <c r="P4768" s="12"/>
      <c r="Q4768" s="12"/>
      <c r="R4768" s="12"/>
      <c r="S4768" s="12"/>
      <c r="T4768" s="12"/>
      <c r="U4768" s="12"/>
      <c r="V4768" s="12"/>
      <c r="W4768" s="12"/>
      <c r="X4768" s="12"/>
      <c r="Y4768" s="12"/>
      <c r="Z4768" s="12"/>
      <c r="AA4768" s="12"/>
      <c r="AB4768" s="12"/>
      <c r="AC4768" s="12"/>
      <c r="AD4768" s="12"/>
      <c r="AE4768" s="12"/>
      <c r="AF4768" s="12"/>
      <c r="AG4768" s="12"/>
      <c r="AH4768" s="12"/>
      <c r="AI4768" s="12"/>
      <c r="AJ4768" s="12"/>
      <c r="AK4768" s="12"/>
      <c r="AL4768" s="12"/>
      <c r="AM4768" s="12"/>
      <c r="AN4768" s="12"/>
      <c r="AO4768" s="12"/>
      <c r="AP4768" s="12"/>
      <c r="AQ4768" s="12"/>
      <c r="AR4768" s="12"/>
      <c r="AS4768" s="12"/>
      <c r="AT4768" s="12"/>
      <c r="AU4768" s="12"/>
      <c r="AV4768" s="12"/>
      <c r="AW4768" s="12"/>
      <c r="AX4768" s="12"/>
      <c r="AY4768" s="12"/>
      <c r="AZ4768" s="12"/>
      <c r="BA4768" s="12"/>
      <c r="BB4768" s="12"/>
      <c r="BC4768" s="12"/>
      <c r="BD4768" s="12"/>
      <c r="BE4768" s="12"/>
      <c r="BF4768" s="12"/>
      <c r="BG4768" s="12"/>
      <c r="BH4768" s="12"/>
      <c r="BI4768" s="12"/>
      <c r="BJ4768" s="13"/>
      <c r="BK4768" s="13"/>
      <c r="BL4768" s="13"/>
      <c r="BM4768" s="13"/>
      <c r="BN4768" s="13"/>
    </row>
    <row r="4769" spans="1:66" x14ac:dyDescent="0.25">
      <c r="A4769" s="10"/>
      <c r="B4769" s="10"/>
      <c r="C4769" s="10"/>
      <c r="D4769" s="18"/>
      <c r="E4769" s="10"/>
      <c r="F4769" s="10"/>
      <c r="G4769" s="10"/>
      <c r="H4769" s="10"/>
      <c r="I4769" s="10"/>
      <c r="J4769" s="10"/>
      <c r="K4769" s="11"/>
      <c r="L4769" s="11"/>
      <c r="M4769" s="12"/>
      <c r="N4769" s="12"/>
      <c r="O4769" s="12"/>
      <c r="P4769" s="12"/>
      <c r="Q4769" s="12"/>
      <c r="R4769" s="12"/>
      <c r="S4769" s="12"/>
      <c r="T4769" s="12"/>
      <c r="U4769" s="12"/>
      <c r="V4769" s="12"/>
      <c r="W4769" s="12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2"/>
      <c r="AS4769" s="12"/>
      <c r="AT4769" s="12"/>
      <c r="AU4769" s="12"/>
      <c r="AV4769" s="12"/>
      <c r="AW4769" s="12"/>
      <c r="AX4769" s="12"/>
      <c r="AY4769" s="12"/>
      <c r="AZ4769" s="12"/>
      <c r="BA4769" s="12"/>
      <c r="BB4769" s="12"/>
      <c r="BC4769" s="12"/>
      <c r="BD4769" s="12"/>
      <c r="BE4769" s="12"/>
      <c r="BF4769" s="12"/>
      <c r="BG4769" s="12"/>
      <c r="BH4769" s="12"/>
      <c r="BI4769" s="12"/>
      <c r="BJ4769" s="13"/>
      <c r="BK4769" s="13"/>
      <c r="BL4769" s="13"/>
      <c r="BM4769" s="13"/>
      <c r="BN4769" s="13"/>
    </row>
    <row r="4770" spans="1:66" x14ac:dyDescent="0.25">
      <c r="A4770" s="10"/>
      <c r="B4770" s="10"/>
      <c r="C4770" s="10"/>
      <c r="D4770" s="18"/>
      <c r="E4770" s="10"/>
      <c r="F4770" s="10"/>
      <c r="G4770" s="10"/>
      <c r="H4770" s="10"/>
      <c r="I4770" s="10"/>
      <c r="J4770" s="10"/>
      <c r="K4770" s="11"/>
      <c r="L4770" s="11"/>
      <c r="M4770" s="12"/>
      <c r="N4770" s="12"/>
      <c r="O4770" s="12"/>
      <c r="P4770" s="12"/>
      <c r="Q4770" s="12"/>
      <c r="R4770" s="12"/>
      <c r="S4770" s="12"/>
      <c r="T4770" s="12"/>
      <c r="U4770" s="12"/>
      <c r="V4770" s="12"/>
      <c r="W4770" s="12"/>
      <c r="X4770" s="12"/>
      <c r="Y4770" s="12"/>
      <c r="Z4770" s="12"/>
      <c r="AA4770" s="12"/>
      <c r="AB4770" s="12"/>
      <c r="AC4770" s="12"/>
      <c r="AD4770" s="12"/>
      <c r="AE4770" s="12"/>
      <c r="AF4770" s="12"/>
      <c r="AG4770" s="12"/>
      <c r="AH4770" s="12"/>
      <c r="AI4770" s="12"/>
      <c r="AJ4770" s="12"/>
      <c r="AK4770" s="12"/>
      <c r="AL4770" s="12"/>
      <c r="AM4770" s="12"/>
      <c r="AN4770" s="12"/>
      <c r="AO4770" s="12"/>
      <c r="AP4770" s="12"/>
      <c r="AQ4770" s="12"/>
      <c r="AR4770" s="12"/>
      <c r="AS4770" s="12"/>
      <c r="AT4770" s="12"/>
      <c r="AU4770" s="12"/>
      <c r="AV4770" s="12"/>
      <c r="AW4770" s="12"/>
      <c r="AX4770" s="12"/>
      <c r="AY4770" s="12"/>
      <c r="AZ4770" s="12"/>
      <c r="BA4770" s="12"/>
      <c r="BB4770" s="12"/>
      <c r="BC4770" s="12"/>
      <c r="BD4770" s="12"/>
      <c r="BE4770" s="12"/>
      <c r="BF4770" s="12"/>
      <c r="BG4770" s="12"/>
      <c r="BH4770" s="12"/>
      <c r="BI4770" s="12"/>
      <c r="BJ4770" s="13"/>
      <c r="BK4770" s="13"/>
      <c r="BL4770" s="13"/>
      <c r="BM4770" s="13"/>
      <c r="BN4770" s="13"/>
    </row>
    <row r="4771" spans="1:66" x14ac:dyDescent="0.25">
      <c r="A4771" s="10"/>
      <c r="B4771" s="10"/>
      <c r="C4771" s="10"/>
      <c r="D4771" s="18"/>
      <c r="E4771" s="10"/>
      <c r="F4771" s="10"/>
      <c r="G4771" s="10"/>
      <c r="H4771" s="10"/>
      <c r="I4771" s="10"/>
      <c r="J4771" s="10"/>
      <c r="K4771" s="11"/>
      <c r="L4771" s="11"/>
      <c r="M4771" s="12"/>
      <c r="N4771" s="12"/>
      <c r="O4771" s="12"/>
      <c r="P4771" s="12"/>
      <c r="Q4771" s="12"/>
      <c r="R4771" s="12"/>
      <c r="S4771" s="12"/>
      <c r="T4771" s="12"/>
      <c r="U4771" s="12"/>
      <c r="V4771" s="12"/>
      <c r="W4771" s="12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2"/>
      <c r="AS4771" s="12"/>
      <c r="AT4771" s="12"/>
      <c r="AU4771" s="12"/>
      <c r="AV4771" s="12"/>
      <c r="AW4771" s="12"/>
      <c r="AX4771" s="12"/>
      <c r="AY4771" s="12"/>
      <c r="AZ4771" s="12"/>
      <c r="BA4771" s="12"/>
      <c r="BB4771" s="12"/>
      <c r="BC4771" s="12"/>
      <c r="BD4771" s="12"/>
      <c r="BE4771" s="12"/>
      <c r="BF4771" s="12"/>
      <c r="BG4771" s="12"/>
      <c r="BH4771" s="12"/>
      <c r="BI4771" s="12"/>
      <c r="BJ4771" s="13"/>
      <c r="BK4771" s="13"/>
      <c r="BL4771" s="13"/>
      <c r="BM4771" s="13"/>
      <c r="BN4771" s="13"/>
    </row>
    <row r="4772" spans="1:66" x14ac:dyDescent="0.25">
      <c r="A4772" s="10"/>
      <c r="B4772" s="10"/>
      <c r="C4772" s="10"/>
      <c r="D4772" s="18"/>
      <c r="E4772" s="10"/>
      <c r="F4772" s="10"/>
      <c r="G4772" s="10"/>
      <c r="H4772" s="10"/>
      <c r="I4772" s="10"/>
      <c r="J4772" s="10"/>
      <c r="K4772" s="11"/>
      <c r="L4772" s="11"/>
      <c r="M4772" s="12"/>
      <c r="N4772" s="12"/>
      <c r="O4772" s="12"/>
      <c r="P4772" s="12"/>
      <c r="Q4772" s="12"/>
      <c r="R4772" s="12"/>
      <c r="S4772" s="12"/>
      <c r="T4772" s="12"/>
      <c r="U4772" s="12"/>
      <c r="V4772" s="12"/>
      <c r="W4772" s="12"/>
      <c r="X4772" s="12"/>
      <c r="Y4772" s="12"/>
      <c r="Z4772" s="12"/>
      <c r="AA4772" s="12"/>
      <c r="AB4772" s="12"/>
      <c r="AC4772" s="12"/>
      <c r="AD4772" s="12"/>
      <c r="AE4772" s="12"/>
      <c r="AF4772" s="12"/>
      <c r="AG4772" s="12"/>
      <c r="AH4772" s="12"/>
      <c r="AI4772" s="12"/>
      <c r="AJ4772" s="12"/>
      <c r="AK4772" s="12"/>
      <c r="AL4772" s="12"/>
      <c r="AM4772" s="12"/>
      <c r="AN4772" s="12"/>
      <c r="AO4772" s="12"/>
      <c r="AP4772" s="12"/>
      <c r="AQ4772" s="12"/>
      <c r="AR4772" s="12"/>
      <c r="AS4772" s="12"/>
      <c r="AT4772" s="12"/>
      <c r="AU4772" s="12"/>
      <c r="AV4772" s="12"/>
      <c r="AW4772" s="12"/>
      <c r="AX4772" s="12"/>
      <c r="AY4772" s="12"/>
      <c r="AZ4772" s="12"/>
      <c r="BA4772" s="12"/>
      <c r="BB4772" s="12"/>
      <c r="BC4772" s="12"/>
      <c r="BD4772" s="12"/>
      <c r="BE4772" s="12"/>
      <c r="BF4772" s="12"/>
      <c r="BG4772" s="12"/>
      <c r="BH4772" s="12"/>
      <c r="BI4772" s="12"/>
      <c r="BJ4772" s="13"/>
      <c r="BK4772" s="13"/>
      <c r="BL4772" s="13"/>
      <c r="BM4772" s="13"/>
      <c r="BN4772" s="13"/>
    </row>
    <row r="4773" spans="1:66" s="14" customFormat="1" x14ac:dyDescent="0.25">
      <c r="A4773" s="10"/>
      <c r="B4773" s="10"/>
      <c r="C4773" s="10"/>
      <c r="D4773" s="18"/>
      <c r="E4773" s="10"/>
      <c r="F4773" s="10"/>
      <c r="G4773" s="10"/>
      <c r="H4773" s="10"/>
      <c r="I4773" s="10"/>
      <c r="J4773" s="10"/>
      <c r="K4773" s="11"/>
      <c r="L4773" s="11"/>
      <c r="M4773" s="12"/>
      <c r="N4773" s="12"/>
      <c r="O4773" s="12"/>
      <c r="P4773" s="12"/>
      <c r="Q4773" s="12"/>
      <c r="R4773" s="12"/>
      <c r="S4773" s="12"/>
      <c r="T4773" s="12"/>
      <c r="U4773" s="12"/>
      <c r="V4773" s="12"/>
      <c r="W4773" s="12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2"/>
      <c r="AS4773" s="12"/>
      <c r="AT4773" s="12"/>
      <c r="AU4773" s="12"/>
      <c r="AV4773" s="12"/>
      <c r="AW4773" s="12"/>
      <c r="AX4773" s="12"/>
      <c r="AY4773" s="12"/>
      <c r="AZ4773" s="12"/>
      <c r="BA4773" s="12"/>
      <c r="BB4773" s="12"/>
      <c r="BC4773" s="12"/>
      <c r="BD4773" s="12"/>
      <c r="BE4773" s="12"/>
      <c r="BF4773" s="12"/>
      <c r="BG4773" s="12"/>
      <c r="BH4773" s="12"/>
      <c r="BI4773" s="12"/>
      <c r="BJ4773" s="13"/>
      <c r="BK4773" s="13"/>
      <c r="BL4773" s="13"/>
      <c r="BM4773" s="13"/>
      <c r="BN4773" s="13"/>
    </row>
    <row r="4774" spans="1:66" x14ac:dyDescent="0.25">
      <c r="A4774" s="10"/>
      <c r="B4774" s="10"/>
      <c r="C4774" s="10"/>
      <c r="D4774" s="18"/>
      <c r="E4774" s="10"/>
      <c r="F4774" s="10"/>
      <c r="G4774" s="10"/>
      <c r="H4774" s="10"/>
      <c r="I4774" s="10"/>
      <c r="J4774" s="10"/>
      <c r="K4774" s="11"/>
      <c r="L4774" s="11"/>
      <c r="M4774" s="12"/>
      <c r="N4774" s="12"/>
      <c r="O4774" s="12"/>
      <c r="P4774" s="12"/>
      <c r="Q4774" s="12"/>
      <c r="R4774" s="12"/>
      <c r="S4774" s="12"/>
      <c r="T4774" s="12"/>
      <c r="U4774" s="12"/>
      <c r="V4774" s="12"/>
      <c r="W4774" s="12"/>
      <c r="X4774" s="12"/>
      <c r="Y4774" s="12"/>
      <c r="Z4774" s="12"/>
      <c r="AA4774" s="12"/>
      <c r="AB4774" s="12"/>
      <c r="AC4774" s="12"/>
      <c r="AD4774" s="12"/>
      <c r="AE4774" s="12"/>
      <c r="AF4774" s="12"/>
      <c r="AG4774" s="12"/>
      <c r="AH4774" s="12"/>
      <c r="AI4774" s="12"/>
      <c r="AJ4774" s="12"/>
      <c r="AK4774" s="12"/>
      <c r="AL4774" s="12"/>
      <c r="AM4774" s="12"/>
      <c r="AN4774" s="12"/>
      <c r="AO4774" s="12"/>
      <c r="AP4774" s="12"/>
      <c r="AQ4774" s="12"/>
      <c r="AR4774" s="12"/>
      <c r="AS4774" s="12"/>
      <c r="AT4774" s="12"/>
      <c r="AU4774" s="12"/>
      <c r="AV4774" s="12"/>
      <c r="AW4774" s="12"/>
      <c r="AX4774" s="12"/>
      <c r="AY4774" s="12"/>
      <c r="AZ4774" s="12"/>
      <c r="BA4774" s="12"/>
      <c r="BB4774" s="12"/>
      <c r="BC4774" s="12"/>
      <c r="BD4774" s="12"/>
      <c r="BE4774" s="12"/>
      <c r="BF4774" s="12"/>
      <c r="BG4774" s="12"/>
      <c r="BH4774" s="12"/>
      <c r="BI4774" s="12"/>
      <c r="BJ4774" s="13"/>
      <c r="BK4774" s="13"/>
      <c r="BL4774" s="13"/>
      <c r="BM4774" s="13"/>
      <c r="BN4774" s="13"/>
    </row>
    <row r="4775" spans="1:66" x14ac:dyDescent="0.25">
      <c r="A4775" s="10"/>
      <c r="B4775" s="10"/>
      <c r="C4775" s="10"/>
      <c r="D4775" s="18"/>
      <c r="E4775" s="10"/>
      <c r="F4775" s="10"/>
      <c r="G4775" s="10"/>
      <c r="H4775" s="10"/>
      <c r="I4775" s="10"/>
      <c r="J4775" s="10"/>
      <c r="K4775" s="11"/>
      <c r="L4775" s="11"/>
      <c r="M4775" s="12"/>
      <c r="N4775" s="12"/>
      <c r="O4775" s="12"/>
      <c r="P4775" s="12"/>
      <c r="Q4775" s="12"/>
      <c r="R4775" s="12"/>
      <c r="S4775" s="12"/>
      <c r="T4775" s="12"/>
      <c r="U4775" s="12"/>
      <c r="V4775" s="12"/>
      <c r="W4775" s="12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2"/>
      <c r="AS4775" s="12"/>
      <c r="AT4775" s="12"/>
      <c r="AU4775" s="12"/>
      <c r="AV4775" s="12"/>
      <c r="AW4775" s="12"/>
      <c r="AX4775" s="12"/>
      <c r="AY4775" s="12"/>
      <c r="AZ4775" s="12"/>
      <c r="BA4775" s="12"/>
      <c r="BB4775" s="12"/>
      <c r="BC4775" s="12"/>
      <c r="BD4775" s="12"/>
      <c r="BE4775" s="12"/>
      <c r="BF4775" s="12"/>
      <c r="BG4775" s="12"/>
      <c r="BH4775" s="12"/>
      <c r="BI4775" s="12"/>
      <c r="BJ4775" s="13"/>
      <c r="BK4775" s="13"/>
      <c r="BL4775" s="13"/>
      <c r="BM4775" s="13"/>
      <c r="BN4775" s="13"/>
    </row>
    <row r="4776" spans="1:66" x14ac:dyDescent="0.25">
      <c r="A4776" s="10"/>
      <c r="B4776" s="10"/>
      <c r="C4776" s="10"/>
      <c r="D4776" s="18"/>
      <c r="E4776" s="10"/>
      <c r="F4776" s="10"/>
      <c r="G4776" s="10"/>
      <c r="H4776" s="10"/>
      <c r="I4776" s="10"/>
      <c r="J4776" s="10"/>
      <c r="K4776" s="11"/>
      <c r="L4776" s="11"/>
      <c r="M4776" s="12"/>
      <c r="N4776" s="12"/>
      <c r="O4776" s="12"/>
      <c r="P4776" s="12"/>
      <c r="Q4776" s="12"/>
      <c r="R4776" s="12"/>
      <c r="S4776" s="12"/>
      <c r="T4776" s="12"/>
      <c r="U4776" s="12"/>
      <c r="V4776" s="12"/>
      <c r="W4776" s="12"/>
      <c r="X4776" s="12"/>
      <c r="Y4776" s="12"/>
      <c r="Z4776" s="12"/>
      <c r="AA4776" s="12"/>
      <c r="AB4776" s="12"/>
      <c r="AC4776" s="12"/>
      <c r="AD4776" s="12"/>
      <c r="AE4776" s="12"/>
      <c r="AF4776" s="12"/>
      <c r="AG4776" s="12"/>
      <c r="AH4776" s="12"/>
      <c r="AI4776" s="12"/>
      <c r="AJ4776" s="12"/>
      <c r="AK4776" s="12"/>
      <c r="AL4776" s="12"/>
      <c r="AM4776" s="12"/>
      <c r="AN4776" s="12"/>
      <c r="AO4776" s="12"/>
      <c r="AP4776" s="12"/>
      <c r="AQ4776" s="12"/>
      <c r="AR4776" s="12"/>
      <c r="AS4776" s="12"/>
      <c r="AT4776" s="12"/>
      <c r="AU4776" s="12"/>
      <c r="AV4776" s="12"/>
      <c r="AW4776" s="12"/>
      <c r="AX4776" s="12"/>
      <c r="AY4776" s="12"/>
      <c r="AZ4776" s="12"/>
      <c r="BA4776" s="12"/>
      <c r="BB4776" s="12"/>
      <c r="BC4776" s="12"/>
      <c r="BD4776" s="12"/>
      <c r="BE4776" s="12"/>
      <c r="BF4776" s="12"/>
      <c r="BG4776" s="12"/>
      <c r="BH4776" s="12"/>
      <c r="BI4776" s="12"/>
      <c r="BJ4776" s="13"/>
      <c r="BK4776" s="13"/>
      <c r="BL4776" s="13"/>
      <c r="BM4776" s="13"/>
      <c r="BN4776" s="13"/>
    </row>
    <row r="4777" spans="1:66" x14ac:dyDescent="0.25">
      <c r="A4777" s="10"/>
      <c r="B4777" s="10"/>
      <c r="C4777" s="10"/>
      <c r="D4777" s="18"/>
      <c r="E4777" s="10"/>
      <c r="F4777" s="10"/>
      <c r="G4777" s="10"/>
      <c r="H4777" s="10"/>
      <c r="I4777" s="10"/>
      <c r="J4777" s="10"/>
      <c r="K4777" s="11"/>
      <c r="L4777" s="11"/>
      <c r="M4777" s="12"/>
      <c r="N4777" s="12"/>
      <c r="O4777" s="12"/>
      <c r="P4777" s="12"/>
      <c r="Q4777" s="12"/>
      <c r="R4777" s="12"/>
      <c r="S4777" s="12"/>
      <c r="T4777" s="12"/>
      <c r="U4777" s="12"/>
      <c r="V4777" s="12"/>
      <c r="W4777" s="12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2"/>
      <c r="AS4777" s="12"/>
      <c r="AT4777" s="12"/>
      <c r="AU4777" s="12"/>
      <c r="AV4777" s="12"/>
      <c r="AW4777" s="12"/>
      <c r="AX4777" s="12"/>
      <c r="AY4777" s="12"/>
      <c r="AZ4777" s="12"/>
      <c r="BA4777" s="12"/>
      <c r="BB4777" s="12"/>
      <c r="BC4777" s="12"/>
      <c r="BD4777" s="12"/>
      <c r="BE4777" s="12"/>
      <c r="BF4777" s="12"/>
      <c r="BG4777" s="12"/>
      <c r="BH4777" s="12"/>
      <c r="BI4777" s="12"/>
      <c r="BJ4777" s="13"/>
      <c r="BK4777" s="13"/>
      <c r="BL4777" s="13"/>
      <c r="BM4777" s="13"/>
      <c r="BN4777" s="13"/>
    </row>
    <row r="4778" spans="1:66" x14ac:dyDescent="0.25">
      <c r="A4778" s="10"/>
      <c r="B4778" s="10"/>
      <c r="C4778" s="10"/>
      <c r="D4778" s="18"/>
      <c r="E4778" s="10"/>
      <c r="F4778" s="10"/>
      <c r="G4778" s="10"/>
      <c r="H4778" s="10"/>
      <c r="I4778" s="10"/>
      <c r="J4778" s="10"/>
      <c r="K4778" s="11"/>
      <c r="L4778" s="11"/>
      <c r="M4778" s="12"/>
      <c r="N4778" s="12"/>
      <c r="O4778" s="12"/>
      <c r="P4778" s="12"/>
      <c r="Q4778" s="12"/>
      <c r="R4778" s="12"/>
      <c r="S4778" s="12"/>
      <c r="T4778" s="12"/>
      <c r="U4778" s="12"/>
      <c r="V4778" s="12"/>
      <c r="W4778" s="12"/>
      <c r="X4778" s="12"/>
      <c r="Y4778" s="12"/>
      <c r="Z4778" s="12"/>
      <c r="AA4778" s="12"/>
      <c r="AB4778" s="12"/>
      <c r="AC4778" s="12"/>
      <c r="AD4778" s="12"/>
      <c r="AE4778" s="12"/>
      <c r="AF4778" s="12"/>
      <c r="AG4778" s="12"/>
      <c r="AH4778" s="12"/>
      <c r="AI4778" s="12"/>
      <c r="AJ4778" s="12"/>
      <c r="AK4778" s="12"/>
      <c r="AL4778" s="12"/>
      <c r="AM4778" s="12"/>
      <c r="AN4778" s="12"/>
      <c r="AO4778" s="12"/>
      <c r="AP4778" s="12"/>
      <c r="AQ4778" s="12"/>
      <c r="AR4778" s="12"/>
      <c r="AS4778" s="12"/>
      <c r="AT4778" s="12"/>
      <c r="AU4778" s="12"/>
      <c r="AV4778" s="12"/>
      <c r="AW4778" s="12"/>
      <c r="AX4778" s="12"/>
      <c r="AY4778" s="12"/>
      <c r="AZ4778" s="12"/>
      <c r="BA4778" s="12"/>
      <c r="BB4778" s="12"/>
      <c r="BC4778" s="12"/>
      <c r="BD4778" s="12"/>
      <c r="BE4778" s="12"/>
      <c r="BF4778" s="12"/>
      <c r="BG4778" s="12"/>
      <c r="BH4778" s="12"/>
      <c r="BI4778" s="12"/>
      <c r="BJ4778" s="13"/>
      <c r="BK4778" s="13"/>
      <c r="BL4778" s="13"/>
      <c r="BM4778" s="13"/>
      <c r="BN4778" s="13"/>
    </row>
    <row r="4779" spans="1:66" x14ac:dyDescent="0.25">
      <c r="A4779" s="10"/>
      <c r="B4779" s="10"/>
      <c r="C4779" s="10"/>
      <c r="D4779" s="18"/>
      <c r="E4779" s="10"/>
      <c r="F4779" s="10"/>
      <c r="G4779" s="10"/>
      <c r="H4779" s="10"/>
      <c r="I4779" s="10"/>
      <c r="J4779" s="10"/>
      <c r="K4779" s="11"/>
      <c r="L4779" s="11"/>
      <c r="M4779" s="12"/>
      <c r="N4779" s="12"/>
      <c r="O4779" s="12"/>
      <c r="P4779" s="12"/>
      <c r="Q4779" s="12"/>
      <c r="R4779" s="12"/>
      <c r="S4779" s="12"/>
      <c r="T4779" s="12"/>
      <c r="U4779" s="12"/>
      <c r="V4779" s="12"/>
      <c r="W4779" s="12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2"/>
      <c r="AS4779" s="12"/>
      <c r="AT4779" s="12"/>
      <c r="AU4779" s="12"/>
      <c r="AV4779" s="12"/>
      <c r="AW4779" s="12"/>
      <c r="AX4779" s="12"/>
      <c r="AY4779" s="12"/>
      <c r="AZ4779" s="12"/>
      <c r="BA4779" s="12"/>
      <c r="BB4779" s="12"/>
      <c r="BC4779" s="12"/>
      <c r="BD4779" s="12"/>
      <c r="BE4779" s="12"/>
      <c r="BF4779" s="12"/>
      <c r="BG4779" s="12"/>
      <c r="BH4779" s="12"/>
      <c r="BI4779" s="12"/>
      <c r="BJ4779" s="13"/>
      <c r="BK4779" s="13"/>
      <c r="BL4779" s="13"/>
      <c r="BM4779" s="13"/>
      <c r="BN4779" s="13"/>
    </row>
    <row r="4780" spans="1:66" x14ac:dyDescent="0.25">
      <c r="A4780" s="10"/>
      <c r="B4780" s="10"/>
      <c r="C4780" s="10"/>
      <c r="D4780" s="18"/>
      <c r="E4780" s="10"/>
      <c r="F4780" s="10"/>
      <c r="G4780" s="10"/>
      <c r="H4780" s="10"/>
      <c r="I4780" s="10"/>
      <c r="J4780" s="10"/>
      <c r="K4780" s="11"/>
      <c r="L4780" s="11"/>
      <c r="M4780" s="12"/>
      <c r="N4780" s="12"/>
      <c r="O4780" s="12"/>
      <c r="P4780" s="12"/>
      <c r="Q4780" s="12"/>
      <c r="R4780" s="12"/>
      <c r="S4780" s="12"/>
      <c r="T4780" s="12"/>
      <c r="U4780" s="12"/>
      <c r="V4780" s="12"/>
      <c r="W4780" s="12"/>
      <c r="X4780" s="12"/>
      <c r="Y4780" s="12"/>
      <c r="Z4780" s="12"/>
      <c r="AA4780" s="12"/>
      <c r="AB4780" s="12"/>
      <c r="AC4780" s="12"/>
      <c r="AD4780" s="12"/>
      <c r="AE4780" s="12"/>
      <c r="AF4780" s="12"/>
      <c r="AG4780" s="12"/>
      <c r="AH4780" s="12"/>
      <c r="AI4780" s="12"/>
      <c r="AJ4780" s="12"/>
      <c r="AK4780" s="12"/>
      <c r="AL4780" s="12"/>
      <c r="AM4780" s="12"/>
      <c r="AN4780" s="12"/>
      <c r="AO4780" s="12"/>
      <c r="AP4780" s="12"/>
      <c r="AQ4780" s="12"/>
      <c r="AR4780" s="12"/>
      <c r="AS4780" s="12"/>
      <c r="AT4780" s="12"/>
      <c r="AU4780" s="12"/>
      <c r="AV4780" s="12"/>
      <c r="AW4780" s="12"/>
      <c r="AX4780" s="12"/>
      <c r="AY4780" s="12"/>
      <c r="AZ4780" s="12"/>
      <c r="BA4780" s="12"/>
      <c r="BB4780" s="12"/>
      <c r="BC4780" s="12"/>
      <c r="BD4780" s="12"/>
      <c r="BE4780" s="12"/>
      <c r="BF4780" s="12"/>
      <c r="BG4780" s="12"/>
      <c r="BH4780" s="12"/>
      <c r="BI4780" s="12"/>
      <c r="BJ4780" s="13"/>
      <c r="BK4780" s="13"/>
      <c r="BL4780" s="13"/>
      <c r="BM4780" s="13"/>
      <c r="BN4780" s="13"/>
    </row>
    <row r="4781" spans="1:66" x14ac:dyDescent="0.25">
      <c r="A4781" s="10"/>
      <c r="B4781" s="10"/>
      <c r="C4781" s="10"/>
      <c r="D4781" s="18"/>
      <c r="E4781" s="10"/>
      <c r="F4781" s="10"/>
      <c r="G4781" s="10"/>
      <c r="H4781" s="10"/>
      <c r="I4781" s="10"/>
      <c r="J4781" s="10"/>
      <c r="K4781" s="11"/>
      <c r="L4781" s="11"/>
      <c r="M4781" s="12"/>
      <c r="N4781" s="12"/>
      <c r="O4781" s="12"/>
      <c r="P4781" s="12"/>
      <c r="Q4781" s="12"/>
      <c r="R4781" s="12"/>
      <c r="S4781" s="12"/>
      <c r="T4781" s="12"/>
      <c r="U4781" s="12"/>
      <c r="V4781" s="12"/>
      <c r="W4781" s="12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2"/>
      <c r="AS4781" s="12"/>
      <c r="AT4781" s="12"/>
      <c r="AU4781" s="12"/>
      <c r="AV4781" s="12"/>
      <c r="AW4781" s="12"/>
      <c r="AX4781" s="12"/>
      <c r="AY4781" s="12"/>
      <c r="AZ4781" s="12"/>
      <c r="BA4781" s="12"/>
      <c r="BB4781" s="12"/>
      <c r="BC4781" s="12"/>
      <c r="BD4781" s="12"/>
      <c r="BE4781" s="12"/>
      <c r="BF4781" s="12"/>
      <c r="BG4781" s="12"/>
      <c r="BH4781" s="12"/>
      <c r="BI4781" s="12"/>
      <c r="BJ4781" s="13"/>
      <c r="BK4781" s="13"/>
      <c r="BL4781" s="13"/>
      <c r="BM4781" s="13"/>
      <c r="BN4781" s="13"/>
    </row>
    <row r="4782" spans="1:66" x14ac:dyDescent="0.25">
      <c r="A4782" s="10"/>
      <c r="B4782" s="10"/>
      <c r="C4782" s="10"/>
      <c r="D4782" s="18"/>
      <c r="E4782" s="10"/>
      <c r="F4782" s="10"/>
      <c r="G4782" s="10"/>
      <c r="H4782" s="10"/>
      <c r="I4782" s="10"/>
      <c r="J4782" s="10"/>
      <c r="K4782" s="11"/>
      <c r="L4782" s="11"/>
      <c r="M4782" s="12"/>
      <c r="N4782" s="12"/>
      <c r="O4782" s="12"/>
      <c r="P4782" s="12"/>
      <c r="Q4782" s="12"/>
      <c r="R4782" s="12"/>
      <c r="S4782" s="12"/>
      <c r="T4782" s="12"/>
      <c r="U4782" s="12"/>
      <c r="V4782" s="12"/>
      <c r="W4782" s="12"/>
      <c r="X4782" s="12"/>
      <c r="Y4782" s="12"/>
      <c r="Z4782" s="12"/>
      <c r="AA4782" s="12"/>
      <c r="AB4782" s="12"/>
      <c r="AC4782" s="12"/>
      <c r="AD4782" s="12"/>
      <c r="AE4782" s="12"/>
      <c r="AF4782" s="12"/>
      <c r="AG4782" s="12"/>
      <c r="AH4782" s="12"/>
      <c r="AI4782" s="12"/>
      <c r="AJ4782" s="12"/>
      <c r="AK4782" s="12"/>
      <c r="AL4782" s="12"/>
      <c r="AM4782" s="12"/>
      <c r="AN4782" s="12"/>
      <c r="AO4782" s="12"/>
      <c r="AP4782" s="12"/>
      <c r="AQ4782" s="12"/>
      <c r="AR4782" s="12"/>
      <c r="AS4782" s="12"/>
      <c r="AT4782" s="12"/>
      <c r="AU4782" s="12"/>
      <c r="AV4782" s="12"/>
      <c r="AW4782" s="12"/>
      <c r="AX4782" s="12"/>
      <c r="AY4782" s="12"/>
      <c r="AZ4782" s="12"/>
      <c r="BA4782" s="12"/>
      <c r="BB4782" s="12"/>
      <c r="BC4782" s="12"/>
      <c r="BD4782" s="12"/>
      <c r="BE4782" s="12"/>
      <c r="BF4782" s="12"/>
      <c r="BG4782" s="12"/>
      <c r="BH4782" s="12"/>
      <c r="BI4782" s="12"/>
      <c r="BJ4782" s="13"/>
      <c r="BK4782" s="13"/>
      <c r="BL4782" s="13"/>
      <c r="BM4782" s="13"/>
      <c r="BN4782" s="13"/>
    </row>
    <row r="4783" spans="1:66" x14ac:dyDescent="0.25">
      <c r="A4783" s="10"/>
      <c r="B4783" s="10"/>
      <c r="C4783" s="10"/>
      <c r="D4783" s="18"/>
      <c r="E4783" s="10"/>
      <c r="F4783" s="10"/>
      <c r="G4783" s="10"/>
      <c r="H4783" s="10"/>
      <c r="I4783" s="10"/>
      <c r="J4783" s="10"/>
      <c r="K4783" s="11"/>
      <c r="L4783" s="11"/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2"/>
      <c r="AS4783" s="12"/>
      <c r="AT4783" s="12"/>
      <c r="AU4783" s="12"/>
      <c r="AV4783" s="12"/>
      <c r="AW4783" s="12"/>
      <c r="AX4783" s="12"/>
      <c r="AY4783" s="12"/>
      <c r="AZ4783" s="12"/>
      <c r="BA4783" s="12"/>
      <c r="BB4783" s="12"/>
      <c r="BC4783" s="12"/>
      <c r="BD4783" s="12"/>
      <c r="BE4783" s="12"/>
      <c r="BF4783" s="12"/>
      <c r="BG4783" s="12"/>
      <c r="BH4783" s="12"/>
      <c r="BI4783" s="12"/>
      <c r="BJ4783" s="13"/>
      <c r="BK4783" s="13"/>
      <c r="BL4783" s="13"/>
      <c r="BM4783" s="13"/>
      <c r="BN4783" s="13"/>
    </row>
    <row r="4784" spans="1:66" x14ac:dyDescent="0.25">
      <c r="A4784" s="10"/>
      <c r="B4784" s="10"/>
      <c r="C4784" s="10"/>
      <c r="D4784" s="18"/>
      <c r="E4784" s="10"/>
      <c r="F4784" s="10"/>
      <c r="G4784" s="10"/>
      <c r="H4784" s="10"/>
      <c r="I4784" s="10"/>
      <c r="J4784" s="10"/>
      <c r="K4784" s="11"/>
      <c r="L4784" s="11"/>
      <c r="M4784" s="12"/>
      <c r="N4784" s="12"/>
      <c r="O4784" s="12"/>
      <c r="P4784" s="12"/>
      <c r="Q4784" s="12"/>
      <c r="R4784" s="12"/>
      <c r="S4784" s="12"/>
      <c r="T4784" s="12"/>
      <c r="U4784" s="12"/>
      <c r="V4784" s="12"/>
      <c r="W4784" s="12"/>
      <c r="X4784" s="12"/>
      <c r="Y4784" s="12"/>
      <c r="Z4784" s="12"/>
      <c r="AA4784" s="12"/>
      <c r="AB4784" s="12"/>
      <c r="AC4784" s="12"/>
      <c r="AD4784" s="12"/>
      <c r="AE4784" s="12"/>
      <c r="AF4784" s="12"/>
      <c r="AG4784" s="12"/>
      <c r="AH4784" s="12"/>
      <c r="AI4784" s="12"/>
      <c r="AJ4784" s="12"/>
      <c r="AK4784" s="12"/>
      <c r="AL4784" s="12"/>
      <c r="AM4784" s="12"/>
      <c r="AN4784" s="12"/>
      <c r="AO4784" s="12"/>
      <c r="AP4784" s="12"/>
      <c r="AQ4784" s="12"/>
      <c r="AR4784" s="12"/>
      <c r="AS4784" s="12"/>
      <c r="AT4784" s="12"/>
      <c r="AU4784" s="12"/>
      <c r="AV4784" s="12"/>
      <c r="AW4784" s="12"/>
      <c r="AX4784" s="12"/>
      <c r="AY4784" s="12"/>
      <c r="AZ4784" s="12"/>
      <c r="BA4784" s="12"/>
      <c r="BB4784" s="12"/>
      <c r="BC4784" s="12"/>
      <c r="BD4784" s="12"/>
      <c r="BE4784" s="12"/>
      <c r="BF4784" s="12"/>
      <c r="BG4784" s="12"/>
      <c r="BH4784" s="12"/>
      <c r="BI4784" s="12"/>
      <c r="BJ4784" s="13"/>
      <c r="BK4784" s="13"/>
      <c r="BL4784" s="13"/>
      <c r="BM4784" s="13"/>
      <c r="BN4784" s="13"/>
    </row>
    <row r="4785" spans="1:66" x14ac:dyDescent="0.25">
      <c r="A4785" s="10"/>
      <c r="B4785" s="10"/>
      <c r="C4785" s="10"/>
      <c r="D4785" s="18"/>
      <c r="E4785" s="10"/>
      <c r="F4785" s="10"/>
      <c r="G4785" s="10"/>
      <c r="H4785" s="10"/>
      <c r="I4785" s="10"/>
      <c r="J4785" s="10"/>
      <c r="K4785" s="11"/>
      <c r="L4785" s="11"/>
      <c r="M4785" s="12"/>
      <c r="N4785" s="12"/>
      <c r="O4785" s="12"/>
      <c r="P4785" s="12"/>
      <c r="Q4785" s="12"/>
      <c r="R4785" s="12"/>
      <c r="S4785" s="12"/>
      <c r="T4785" s="12"/>
      <c r="U4785" s="12"/>
      <c r="V4785" s="12"/>
      <c r="W4785" s="12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2"/>
      <c r="AS4785" s="12"/>
      <c r="AT4785" s="12"/>
      <c r="AU4785" s="12"/>
      <c r="AV4785" s="12"/>
      <c r="AW4785" s="12"/>
      <c r="AX4785" s="12"/>
      <c r="AY4785" s="12"/>
      <c r="AZ4785" s="12"/>
      <c r="BA4785" s="12"/>
      <c r="BB4785" s="12"/>
      <c r="BC4785" s="12"/>
      <c r="BD4785" s="12"/>
      <c r="BE4785" s="12"/>
      <c r="BF4785" s="12"/>
      <c r="BG4785" s="12"/>
      <c r="BH4785" s="12"/>
      <c r="BI4785" s="12"/>
      <c r="BJ4785" s="13"/>
      <c r="BK4785" s="13"/>
      <c r="BL4785" s="13"/>
      <c r="BM4785" s="13"/>
      <c r="BN4785" s="13"/>
    </row>
    <row r="4786" spans="1:66" x14ac:dyDescent="0.25">
      <c r="A4786" s="10"/>
      <c r="B4786" s="10"/>
      <c r="C4786" s="10"/>
      <c r="D4786" s="18"/>
      <c r="E4786" s="10"/>
      <c r="F4786" s="10"/>
      <c r="G4786" s="10"/>
      <c r="H4786" s="10"/>
      <c r="I4786" s="10"/>
      <c r="J4786" s="10"/>
      <c r="K4786" s="11"/>
      <c r="L4786" s="11"/>
      <c r="M4786" s="12"/>
      <c r="N4786" s="12"/>
      <c r="O4786" s="12"/>
      <c r="P4786" s="12"/>
      <c r="Q4786" s="12"/>
      <c r="R4786" s="12"/>
      <c r="S4786" s="12"/>
      <c r="T4786" s="12"/>
      <c r="U4786" s="12"/>
      <c r="V4786" s="12"/>
      <c r="W4786" s="12"/>
      <c r="X4786" s="12"/>
      <c r="Y4786" s="12"/>
      <c r="Z4786" s="12"/>
      <c r="AA4786" s="12"/>
      <c r="AB4786" s="12"/>
      <c r="AC4786" s="12"/>
      <c r="AD4786" s="12"/>
      <c r="AE4786" s="12"/>
      <c r="AF4786" s="12"/>
      <c r="AG4786" s="12"/>
      <c r="AH4786" s="12"/>
      <c r="AI4786" s="12"/>
      <c r="AJ4786" s="12"/>
      <c r="AK4786" s="12"/>
      <c r="AL4786" s="12"/>
      <c r="AM4786" s="12"/>
      <c r="AN4786" s="12"/>
      <c r="AO4786" s="12"/>
      <c r="AP4786" s="12"/>
      <c r="AQ4786" s="12"/>
      <c r="AR4786" s="12"/>
      <c r="AS4786" s="12"/>
      <c r="AT4786" s="12"/>
      <c r="AU4786" s="12"/>
      <c r="AV4786" s="12"/>
      <c r="AW4786" s="12"/>
      <c r="AX4786" s="12"/>
      <c r="AY4786" s="12"/>
      <c r="AZ4786" s="12"/>
      <c r="BA4786" s="12"/>
      <c r="BB4786" s="12"/>
      <c r="BC4786" s="12"/>
      <c r="BD4786" s="12"/>
      <c r="BE4786" s="12"/>
      <c r="BF4786" s="12"/>
      <c r="BG4786" s="12"/>
      <c r="BH4786" s="12"/>
      <c r="BI4786" s="12"/>
      <c r="BJ4786" s="13"/>
      <c r="BK4786" s="13"/>
      <c r="BL4786" s="13"/>
      <c r="BM4786" s="13"/>
      <c r="BN4786" s="13"/>
    </row>
    <row r="4787" spans="1:66" x14ac:dyDescent="0.25">
      <c r="A4787" s="10"/>
      <c r="B4787" s="10"/>
      <c r="C4787" s="10"/>
      <c r="D4787" s="18"/>
      <c r="E4787" s="10"/>
      <c r="F4787" s="10"/>
      <c r="G4787" s="10"/>
      <c r="H4787" s="10"/>
      <c r="I4787" s="10"/>
      <c r="J4787" s="10"/>
      <c r="K4787" s="11"/>
      <c r="L4787" s="11"/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2"/>
      <c r="AS4787" s="12"/>
      <c r="AT4787" s="12"/>
      <c r="AU4787" s="12"/>
      <c r="AV4787" s="12"/>
      <c r="AW4787" s="12"/>
      <c r="AX4787" s="12"/>
      <c r="AY4787" s="12"/>
      <c r="AZ4787" s="12"/>
      <c r="BA4787" s="12"/>
      <c r="BB4787" s="12"/>
      <c r="BC4787" s="12"/>
      <c r="BD4787" s="12"/>
      <c r="BE4787" s="12"/>
      <c r="BF4787" s="12"/>
      <c r="BG4787" s="12"/>
      <c r="BH4787" s="12"/>
      <c r="BI4787" s="12"/>
      <c r="BJ4787" s="13"/>
      <c r="BK4787" s="13"/>
      <c r="BL4787" s="13"/>
      <c r="BM4787" s="13"/>
      <c r="BN4787" s="13"/>
    </row>
    <row r="4788" spans="1:66" x14ac:dyDescent="0.25">
      <c r="A4788" s="10"/>
      <c r="B4788" s="10"/>
      <c r="C4788" s="10"/>
      <c r="D4788" s="18"/>
      <c r="E4788" s="10"/>
      <c r="F4788" s="10"/>
      <c r="G4788" s="10"/>
      <c r="H4788" s="10"/>
      <c r="I4788" s="10"/>
      <c r="J4788" s="10"/>
      <c r="K4788" s="11"/>
      <c r="L4788" s="11"/>
      <c r="M4788" s="12"/>
      <c r="N4788" s="12"/>
      <c r="O4788" s="12"/>
      <c r="P4788" s="12"/>
      <c r="Q4788" s="12"/>
      <c r="R4788" s="12"/>
      <c r="S4788" s="12"/>
      <c r="T4788" s="12"/>
      <c r="U4788" s="12"/>
      <c r="V4788" s="12"/>
      <c r="W4788" s="12"/>
      <c r="X4788" s="12"/>
      <c r="Y4788" s="12"/>
      <c r="Z4788" s="12"/>
      <c r="AA4788" s="12"/>
      <c r="AB4788" s="12"/>
      <c r="AC4788" s="12"/>
      <c r="AD4788" s="12"/>
      <c r="AE4788" s="12"/>
      <c r="AF4788" s="12"/>
      <c r="AG4788" s="12"/>
      <c r="AH4788" s="12"/>
      <c r="AI4788" s="12"/>
      <c r="AJ4788" s="12"/>
      <c r="AK4788" s="12"/>
      <c r="AL4788" s="12"/>
      <c r="AM4788" s="12"/>
      <c r="AN4788" s="12"/>
      <c r="AO4788" s="12"/>
      <c r="AP4788" s="12"/>
      <c r="AQ4788" s="12"/>
      <c r="AR4788" s="12"/>
      <c r="AS4788" s="12"/>
      <c r="AT4788" s="12"/>
      <c r="AU4788" s="12"/>
      <c r="AV4788" s="12"/>
      <c r="AW4788" s="12"/>
      <c r="AX4788" s="12"/>
      <c r="AY4788" s="12"/>
      <c r="AZ4788" s="12"/>
      <c r="BA4788" s="12"/>
      <c r="BB4788" s="12"/>
      <c r="BC4788" s="12"/>
      <c r="BD4788" s="12"/>
      <c r="BE4788" s="12"/>
      <c r="BF4788" s="12"/>
      <c r="BG4788" s="12"/>
      <c r="BH4788" s="12"/>
      <c r="BI4788" s="12"/>
      <c r="BJ4788" s="13"/>
      <c r="BK4788" s="13"/>
      <c r="BL4788" s="13"/>
      <c r="BM4788" s="13"/>
      <c r="BN4788" s="13"/>
    </row>
    <row r="4789" spans="1:66" x14ac:dyDescent="0.25">
      <c r="A4789" s="10"/>
      <c r="B4789" s="10"/>
      <c r="C4789" s="10"/>
      <c r="D4789" s="18"/>
      <c r="E4789" s="10"/>
      <c r="F4789" s="10"/>
      <c r="G4789" s="10"/>
      <c r="H4789" s="10"/>
      <c r="I4789" s="10"/>
      <c r="J4789" s="10"/>
      <c r="K4789" s="11"/>
      <c r="L4789" s="11"/>
      <c r="M4789" s="12"/>
      <c r="N4789" s="12"/>
      <c r="O4789" s="12"/>
      <c r="P4789" s="12"/>
      <c r="Q4789" s="12"/>
      <c r="R4789" s="12"/>
      <c r="S4789" s="12"/>
      <c r="T4789" s="12"/>
      <c r="U4789" s="12"/>
      <c r="V4789" s="12"/>
      <c r="W4789" s="12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2"/>
      <c r="AS4789" s="12"/>
      <c r="AT4789" s="12"/>
      <c r="AU4789" s="12"/>
      <c r="AV4789" s="12"/>
      <c r="AW4789" s="12"/>
      <c r="AX4789" s="12"/>
      <c r="AY4789" s="12"/>
      <c r="AZ4789" s="12"/>
      <c r="BA4789" s="12"/>
      <c r="BB4789" s="12"/>
      <c r="BC4789" s="12"/>
      <c r="BD4789" s="12"/>
      <c r="BE4789" s="12"/>
      <c r="BF4789" s="12"/>
      <c r="BG4789" s="12"/>
      <c r="BH4789" s="12"/>
      <c r="BI4789" s="12"/>
      <c r="BJ4789" s="13"/>
      <c r="BK4789" s="13"/>
      <c r="BL4789" s="13"/>
      <c r="BM4789" s="13"/>
      <c r="BN4789" s="13"/>
    </row>
    <row r="4790" spans="1:66" x14ac:dyDescent="0.25">
      <c r="A4790" s="10"/>
      <c r="B4790" s="10"/>
      <c r="C4790" s="10"/>
      <c r="D4790" s="18"/>
      <c r="E4790" s="10"/>
      <c r="F4790" s="10"/>
      <c r="G4790" s="10"/>
      <c r="H4790" s="10"/>
      <c r="I4790" s="10"/>
      <c r="J4790" s="10"/>
      <c r="K4790" s="11"/>
      <c r="L4790" s="11"/>
      <c r="M4790" s="12"/>
      <c r="N4790" s="12"/>
      <c r="O4790" s="12"/>
      <c r="P4790" s="12"/>
      <c r="Q4790" s="12"/>
      <c r="R4790" s="12"/>
      <c r="S4790" s="12"/>
      <c r="T4790" s="12"/>
      <c r="U4790" s="12"/>
      <c r="V4790" s="12"/>
      <c r="W4790" s="12"/>
      <c r="X4790" s="12"/>
      <c r="Y4790" s="12"/>
      <c r="Z4790" s="12"/>
      <c r="AA4790" s="12"/>
      <c r="AB4790" s="12"/>
      <c r="AC4790" s="12"/>
      <c r="AD4790" s="12"/>
      <c r="AE4790" s="12"/>
      <c r="AF4790" s="12"/>
      <c r="AG4790" s="12"/>
      <c r="AH4790" s="12"/>
      <c r="AI4790" s="12"/>
      <c r="AJ4790" s="12"/>
      <c r="AK4790" s="12"/>
      <c r="AL4790" s="12"/>
      <c r="AM4790" s="12"/>
      <c r="AN4790" s="12"/>
      <c r="AO4790" s="12"/>
      <c r="AP4790" s="12"/>
      <c r="AQ4790" s="12"/>
      <c r="AR4790" s="12"/>
      <c r="AS4790" s="12"/>
      <c r="AT4790" s="12"/>
      <c r="AU4790" s="12"/>
      <c r="AV4790" s="12"/>
      <c r="AW4790" s="12"/>
      <c r="AX4790" s="12"/>
      <c r="AY4790" s="12"/>
      <c r="AZ4790" s="12"/>
      <c r="BA4790" s="12"/>
      <c r="BB4790" s="12"/>
      <c r="BC4790" s="12"/>
      <c r="BD4790" s="12"/>
      <c r="BE4790" s="12"/>
      <c r="BF4790" s="12"/>
      <c r="BG4790" s="12"/>
      <c r="BH4790" s="12"/>
      <c r="BI4790" s="12"/>
      <c r="BJ4790" s="13"/>
      <c r="BK4790" s="13"/>
      <c r="BL4790" s="13"/>
      <c r="BM4790" s="13"/>
      <c r="BN4790" s="13"/>
    </row>
    <row r="4791" spans="1:66" x14ac:dyDescent="0.25">
      <c r="A4791" s="10"/>
      <c r="B4791" s="10"/>
      <c r="C4791" s="10"/>
      <c r="D4791" s="18"/>
      <c r="E4791" s="10"/>
      <c r="F4791" s="10"/>
      <c r="G4791" s="10"/>
      <c r="H4791" s="10"/>
      <c r="I4791" s="10"/>
      <c r="J4791" s="10"/>
      <c r="K4791" s="11"/>
      <c r="L4791" s="11"/>
      <c r="M4791" s="12"/>
      <c r="N4791" s="12"/>
      <c r="O4791" s="12"/>
      <c r="P4791" s="12"/>
      <c r="Q4791" s="12"/>
      <c r="R4791" s="12"/>
      <c r="S4791" s="12"/>
      <c r="T4791" s="12"/>
      <c r="U4791" s="12"/>
      <c r="V4791" s="12"/>
      <c r="W4791" s="12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2"/>
      <c r="AS4791" s="12"/>
      <c r="AT4791" s="12"/>
      <c r="AU4791" s="12"/>
      <c r="AV4791" s="12"/>
      <c r="AW4791" s="12"/>
      <c r="AX4791" s="12"/>
      <c r="AY4791" s="12"/>
      <c r="AZ4791" s="12"/>
      <c r="BA4791" s="12"/>
      <c r="BB4791" s="12"/>
      <c r="BC4791" s="12"/>
      <c r="BD4791" s="12"/>
      <c r="BE4791" s="12"/>
      <c r="BF4791" s="12"/>
      <c r="BG4791" s="12"/>
      <c r="BH4791" s="12"/>
      <c r="BI4791" s="12"/>
      <c r="BJ4791" s="13"/>
      <c r="BK4791" s="13"/>
      <c r="BL4791" s="13"/>
      <c r="BM4791" s="13"/>
      <c r="BN4791" s="13"/>
    </row>
    <row r="4792" spans="1:66" x14ac:dyDescent="0.25">
      <c r="A4792" s="10"/>
      <c r="B4792" s="10"/>
      <c r="C4792" s="10"/>
      <c r="D4792" s="18"/>
      <c r="E4792" s="10"/>
      <c r="F4792" s="10"/>
      <c r="G4792" s="10"/>
      <c r="H4792" s="10"/>
      <c r="I4792" s="10"/>
      <c r="J4792" s="10"/>
      <c r="K4792" s="11"/>
      <c r="L4792" s="11"/>
      <c r="M4792" s="12"/>
      <c r="N4792" s="12"/>
      <c r="O4792" s="12"/>
      <c r="P4792" s="12"/>
      <c r="Q4792" s="12"/>
      <c r="R4792" s="12"/>
      <c r="S4792" s="12"/>
      <c r="T4792" s="12"/>
      <c r="U4792" s="12"/>
      <c r="V4792" s="12"/>
      <c r="W4792" s="12"/>
      <c r="X4792" s="12"/>
      <c r="Y4792" s="12"/>
      <c r="Z4792" s="12"/>
      <c r="AA4792" s="12"/>
      <c r="AB4792" s="12"/>
      <c r="AC4792" s="12"/>
      <c r="AD4792" s="12"/>
      <c r="AE4792" s="12"/>
      <c r="AF4792" s="12"/>
      <c r="AG4792" s="12"/>
      <c r="AH4792" s="12"/>
      <c r="AI4792" s="12"/>
      <c r="AJ4792" s="12"/>
      <c r="AK4792" s="12"/>
      <c r="AL4792" s="12"/>
      <c r="AM4792" s="12"/>
      <c r="AN4792" s="12"/>
      <c r="AO4792" s="12"/>
      <c r="AP4792" s="12"/>
      <c r="AQ4792" s="12"/>
      <c r="AR4792" s="12"/>
      <c r="AS4792" s="12"/>
      <c r="AT4792" s="12"/>
      <c r="AU4792" s="12"/>
      <c r="AV4792" s="12"/>
      <c r="AW4792" s="12"/>
      <c r="AX4792" s="12"/>
      <c r="AY4792" s="12"/>
      <c r="AZ4792" s="12"/>
      <c r="BA4792" s="12"/>
      <c r="BB4792" s="12"/>
      <c r="BC4792" s="12"/>
      <c r="BD4792" s="12"/>
      <c r="BE4792" s="12"/>
      <c r="BF4792" s="12"/>
      <c r="BG4792" s="12"/>
      <c r="BH4792" s="12"/>
      <c r="BI4792" s="12"/>
      <c r="BJ4792" s="13"/>
      <c r="BK4792" s="13"/>
      <c r="BL4792" s="13"/>
      <c r="BM4792" s="13"/>
      <c r="BN4792" s="13"/>
    </row>
    <row r="4793" spans="1:66" x14ac:dyDescent="0.25">
      <c r="A4793" s="10"/>
      <c r="B4793" s="10"/>
      <c r="C4793" s="10"/>
      <c r="D4793" s="18"/>
      <c r="E4793" s="10"/>
      <c r="F4793" s="10"/>
      <c r="G4793" s="10"/>
      <c r="H4793" s="10"/>
      <c r="I4793" s="10"/>
      <c r="J4793" s="10"/>
      <c r="K4793" s="11"/>
      <c r="L4793" s="11"/>
      <c r="M4793" s="12"/>
      <c r="N4793" s="12"/>
      <c r="O4793" s="12"/>
      <c r="P4793" s="12"/>
      <c r="Q4793" s="12"/>
      <c r="R4793" s="12"/>
      <c r="S4793" s="12"/>
      <c r="T4793" s="12"/>
      <c r="U4793" s="12"/>
      <c r="V4793" s="12"/>
      <c r="W4793" s="12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2"/>
      <c r="AS4793" s="12"/>
      <c r="AT4793" s="12"/>
      <c r="AU4793" s="12"/>
      <c r="AV4793" s="12"/>
      <c r="AW4793" s="12"/>
      <c r="AX4793" s="12"/>
      <c r="AY4793" s="12"/>
      <c r="AZ4793" s="12"/>
      <c r="BA4793" s="12"/>
      <c r="BB4793" s="12"/>
      <c r="BC4793" s="12"/>
      <c r="BD4793" s="12"/>
      <c r="BE4793" s="12"/>
      <c r="BF4793" s="12"/>
      <c r="BG4793" s="12"/>
      <c r="BH4793" s="12"/>
      <c r="BI4793" s="12"/>
      <c r="BJ4793" s="13"/>
      <c r="BK4793" s="13"/>
      <c r="BL4793" s="13"/>
      <c r="BM4793" s="13"/>
      <c r="BN4793" s="13"/>
    </row>
    <row r="4794" spans="1:66" x14ac:dyDescent="0.25">
      <c r="A4794" s="10"/>
      <c r="B4794" s="10"/>
      <c r="C4794" s="10"/>
      <c r="D4794" s="18"/>
      <c r="E4794" s="10"/>
      <c r="F4794" s="10"/>
      <c r="G4794" s="10"/>
      <c r="H4794" s="10"/>
      <c r="I4794" s="10"/>
      <c r="J4794" s="10"/>
      <c r="K4794" s="11"/>
      <c r="L4794" s="11"/>
      <c r="M4794" s="12"/>
      <c r="N4794" s="12"/>
      <c r="O4794" s="12"/>
      <c r="P4794" s="12"/>
      <c r="Q4794" s="12"/>
      <c r="R4794" s="12"/>
      <c r="S4794" s="12"/>
      <c r="T4794" s="12"/>
      <c r="U4794" s="12"/>
      <c r="V4794" s="12"/>
      <c r="W4794" s="12"/>
      <c r="X4794" s="12"/>
      <c r="Y4794" s="12"/>
      <c r="Z4794" s="12"/>
      <c r="AA4794" s="12"/>
      <c r="AB4794" s="12"/>
      <c r="AC4794" s="12"/>
      <c r="AD4794" s="12"/>
      <c r="AE4794" s="12"/>
      <c r="AF4794" s="12"/>
      <c r="AG4794" s="12"/>
      <c r="AH4794" s="12"/>
      <c r="AI4794" s="12"/>
      <c r="AJ4794" s="12"/>
      <c r="AK4794" s="12"/>
      <c r="AL4794" s="12"/>
      <c r="AM4794" s="12"/>
      <c r="AN4794" s="12"/>
      <c r="AO4794" s="12"/>
      <c r="AP4794" s="12"/>
      <c r="AQ4794" s="12"/>
      <c r="AR4794" s="12"/>
      <c r="AS4794" s="12"/>
      <c r="AT4794" s="12"/>
      <c r="AU4794" s="12"/>
      <c r="AV4794" s="12"/>
      <c r="AW4794" s="12"/>
      <c r="AX4794" s="12"/>
      <c r="AY4794" s="12"/>
      <c r="AZ4794" s="12"/>
      <c r="BA4794" s="12"/>
      <c r="BB4794" s="12"/>
      <c r="BC4794" s="12"/>
      <c r="BD4794" s="12"/>
      <c r="BE4794" s="12"/>
      <c r="BF4794" s="12"/>
      <c r="BG4794" s="12"/>
      <c r="BH4794" s="12"/>
      <c r="BI4794" s="12"/>
      <c r="BJ4794" s="13"/>
      <c r="BK4794" s="13"/>
      <c r="BL4794" s="13"/>
      <c r="BM4794" s="13"/>
      <c r="BN4794" s="13"/>
    </row>
    <row r="4795" spans="1:66" x14ac:dyDescent="0.25">
      <c r="A4795" s="10"/>
      <c r="B4795" s="10"/>
      <c r="C4795" s="10"/>
      <c r="D4795" s="18"/>
      <c r="E4795" s="10"/>
      <c r="F4795" s="10"/>
      <c r="G4795" s="10"/>
      <c r="H4795" s="10"/>
      <c r="I4795" s="10"/>
      <c r="J4795" s="10"/>
      <c r="K4795" s="11"/>
      <c r="L4795" s="11"/>
      <c r="M4795" s="12"/>
      <c r="N4795" s="12"/>
      <c r="O4795" s="12"/>
      <c r="P4795" s="12"/>
      <c r="Q4795" s="12"/>
      <c r="R4795" s="12"/>
      <c r="S4795" s="12"/>
      <c r="T4795" s="12"/>
      <c r="U4795" s="12"/>
      <c r="V4795" s="12"/>
      <c r="W4795" s="12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2"/>
      <c r="AS4795" s="12"/>
      <c r="AT4795" s="12"/>
      <c r="AU4795" s="12"/>
      <c r="AV4795" s="12"/>
      <c r="AW4795" s="12"/>
      <c r="AX4795" s="12"/>
      <c r="AY4795" s="12"/>
      <c r="AZ4795" s="12"/>
      <c r="BA4795" s="12"/>
      <c r="BB4795" s="12"/>
      <c r="BC4795" s="12"/>
      <c r="BD4795" s="12"/>
      <c r="BE4795" s="12"/>
      <c r="BF4795" s="12"/>
      <c r="BG4795" s="12"/>
      <c r="BH4795" s="12"/>
      <c r="BI4795" s="12"/>
      <c r="BJ4795" s="13"/>
      <c r="BK4795" s="13"/>
      <c r="BL4795" s="13"/>
      <c r="BM4795" s="13"/>
      <c r="BN4795" s="13"/>
    </row>
    <row r="4796" spans="1:66" x14ac:dyDescent="0.25">
      <c r="A4796" s="10"/>
      <c r="B4796" s="10"/>
      <c r="C4796" s="10"/>
      <c r="D4796" s="18"/>
      <c r="E4796" s="10"/>
      <c r="F4796" s="10"/>
      <c r="G4796" s="10"/>
      <c r="H4796" s="10"/>
      <c r="I4796" s="10"/>
      <c r="J4796" s="10"/>
      <c r="K4796" s="11"/>
      <c r="L4796" s="11"/>
      <c r="M4796" s="12"/>
      <c r="N4796" s="12"/>
      <c r="O4796" s="12"/>
      <c r="P4796" s="12"/>
      <c r="Q4796" s="12"/>
      <c r="R4796" s="12"/>
      <c r="S4796" s="12"/>
      <c r="T4796" s="12"/>
      <c r="U4796" s="12"/>
      <c r="V4796" s="12"/>
      <c r="W4796" s="12"/>
      <c r="X4796" s="12"/>
      <c r="Y4796" s="12"/>
      <c r="Z4796" s="12"/>
      <c r="AA4796" s="12"/>
      <c r="AB4796" s="12"/>
      <c r="AC4796" s="12"/>
      <c r="AD4796" s="12"/>
      <c r="AE4796" s="12"/>
      <c r="AF4796" s="12"/>
      <c r="AG4796" s="12"/>
      <c r="AH4796" s="12"/>
      <c r="AI4796" s="12"/>
      <c r="AJ4796" s="12"/>
      <c r="AK4796" s="12"/>
      <c r="AL4796" s="12"/>
      <c r="AM4796" s="12"/>
      <c r="AN4796" s="12"/>
      <c r="AO4796" s="12"/>
      <c r="AP4796" s="12"/>
      <c r="AQ4796" s="12"/>
      <c r="AR4796" s="12"/>
      <c r="AS4796" s="12"/>
      <c r="AT4796" s="12"/>
      <c r="AU4796" s="12"/>
      <c r="AV4796" s="12"/>
      <c r="AW4796" s="12"/>
      <c r="AX4796" s="12"/>
      <c r="AY4796" s="12"/>
      <c r="AZ4796" s="12"/>
      <c r="BA4796" s="12"/>
      <c r="BB4796" s="12"/>
      <c r="BC4796" s="12"/>
      <c r="BD4796" s="12"/>
      <c r="BE4796" s="12"/>
      <c r="BF4796" s="12"/>
      <c r="BG4796" s="12"/>
      <c r="BH4796" s="12"/>
      <c r="BI4796" s="12"/>
      <c r="BJ4796" s="13"/>
      <c r="BK4796" s="13"/>
      <c r="BL4796" s="13"/>
      <c r="BM4796" s="13"/>
      <c r="BN4796" s="13"/>
    </row>
    <row r="4797" spans="1:66" x14ac:dyDescent="0.25">
      <c r="A4797" s="10"/>
      <c r="B4797" s="10"/>
      <c r="C4797" s="10"/>
      <c r="D4797" s="18"/>
      <c r="E4797" s="10"/>
      <c r="F4797" s="10"/>
      <c r="G4797" s="10"/>
      <c r="H4797" s="10"/>
      <c r="I4797" s="10"/>
      <c r="J4797" s="10"/>
      <c r="K4797" s="11"/>
      <c r="L4797" s="11"/>
      <c r="M4797" s="12"/>
      <c r="N4797" s="12"/>
      <c r="O4797" s="12"/>
      <c r="P4797" s="12"/>
      <c r="Q4797" s="12"/>
      <c r="R4797" s="12"/>
      <c r="S4797" s="12"/>
      <c r="T4797" s="12"/>
      <c r="U4797" s="12"/>
      <c r="V4797" s="12"/>
      <c r="W4797" s="12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2"/>
      <c r="AS4797" s="12"/>
      <c r="AT4797" s="12"/>
      <c r="AU4797" s="12"/>
      <c r="AV4797" s="12"/>
      <c r="AW4797" s="12"/>
      <c r="AX4797" s="12"/>
      <c r="AY4797" s="12"/>
      <c r="AZ4797" s="12"/>
      <c r="BA4797" s="12"/>
      <c r="BB4797" s="12"/>
      <c r="BC4797" s="12"/>
      <c r="BD4797" s="12"/>
      <c r="BE4797" s="12"/>
      <c r="BF4797" s="12"/>
      <c r="BG4797" s="12"/>
      <c r="BH4797" s="12"/>
      <c r="BI4797" s="12"/>
      <c r="BJ4797" s="13"/>
      <c r="BK4797" s="13"/>
      <c r="BL4797" s="13"/>
      <c r="BM4797" s="13"/>
      <c r="BN4797" s="13"/>
    </row>
    <row r="4798" spans="1:66" x14ac:dyDescent="0.25">
      <c r="A4798" s="10"/>
      <c r="B4798" s="10"/>
      <c r="C4798" s="10"/>
      <c r="D4798" s="18"/>
      <c r="E4798" s="10"/>
      <c r="F4798" s="10"/>
      <c r="G4798" s="10"/>
      <c r="H4798" s="10"/>
      <c r="I4798" s="10"/>
      <c r="J4798" s="10"/>
      <c r="K4798" s="11"/>
      <c r="L4798" s="11"/>
      <c r="M4798" s="12"/>
      <c r="N4798" s="12"/>
      <c r="O4798" s="12"/>
      <c r="P4798" s="12"/>
      <c r="Q4798" s="12"/>
      <c r="R4798" s="12"/>
      <c r="S4798" s="12"/>
      <c r="T4798" s="12"/>
      <c r="U4798" s="12"/>
      <c r="V4798" s="12"/>
      <c r="W4798" s="12"/>
      <c r="X4798" s="12"/>
      <c r="Y4798" s="12"/>
      <c r="Z4798" s="12"/>
      <c r="AA4798" s="12"/>
      <c r="AB4798" s="12"/>
      <c r="AC4798" s="12"/>
      <c r="AD4798" s="12"/>
      <c r="AE4798" s="12"/>
      <c r="AF4798" s="12"/>
      <c r="AG4798" s="12"/>
      <c r="AH4798" s="12"/>
      <c r="AI4798" s="12"/>
      <c r="AJ4798" s="12"/>
      <c r="AK4798" s="12"/>
      <c r="AL4798" s="12"/>
      <c r="AM4798" s="12"/>
      <c r="AN4798" s="12"/>
      <c r="AO4798" s="12"/>
      <c r="AP4798" s="12"/>
      <c r="AQ4798" s="12"/>
      <c r="AR4798" s="12"/>
      <c r="AS4798" s="12"/>
      <c r="AT4798" s="12"/>
      <c r="AU4798" s="12"/>
      <c r="AV4798" s="12"/>
      <c r="AW4798" s="12"/>
      <c r="AX4798" s="12"/>
      <c r="AY4798" s="12"/>
      <c r="AZ4798" s="12"/>
      <c r="BA4798" s="12"/>
      <c r="BB4798" s="12"/>
      <c r="BC4798" s="12"/>
      <c r="BD4798" s="12"/>
      <c r="BE4798" s="12"/>
      <c r="BF4798" s="12"/>
      <c r="BG4798" s="12"/>
      <c r="BH4798" s="12"/>
      <c r="BI4798" s="12"/>
      <c r="BJ4798" s="13"/>
      <c r="BK4798" s="13"/>
      <c r="BL4798" s="13"/>
      <c r="BM4798" s="13"/>
      <c r="BN4798" s="13"/>
    </row>
    <row r="4799" spans="1:66" x14ac:dyDescent="0.25">
      <c r="A4799" s="10"/>
      <c r="B4799" s="10"/>
      <c r="C4799" s="10"/>
      <c r="D4799" s="18"/>
      <c r="E4799" s="10"/>
      <c r="F4799" s="10"/>
      <c r="G4799" s="10"/>
      <c r="H4799" s="10"/>
      <c r="I4799" s="10"/>
      <c r="J4799" s="10"/>
      <c r="K4799" s="11"/>
      <c r="L4799" s="11"/>
      <c r="M4799" s="12"/>
      <c r="N4799" s="12"/>
      <c r="O4799" s="12"/>
      <c r="P4799" s="12"/>
      <c r="Q4799" s="12"/>
      <c r="R4799" s="12"/>
      <c r="S4799" s="12"/>
      <c r="T4799" s="12"/>
      <c r="U4799" s="12"/>
      <c r="V4799" s="12"/>
      <c r="W4799" s="12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2"/>
      <c r="AS4799" s="12"/>
      <c r="AT4799" s="12"/>
      <c r="AU4799" s="12"/>
      <c r="AV4799" s="12"/>
      <c r="AW4799" s="12"/>
      <c r="AX4799" s="12"/>
      <c r="AY4799" s="12"/>
      <c r="AZ4799" s="12"/>
      <c r="BA4799" s="12"/>
      <c r="BB4799" s="12"/>
      <c r="BC4799" s="12"/>
      <c r="BD4799" s="12"/>
      <c r="BE4799" s="12"/>
      <c r="BF4799" s="12"/>
      <c r="BG4799" s="12"/>
      <c r="BH4799" s="12"/>
      <c r="BI4799" s="12"/>
      <c r="BJ4799" s="13"/>
      <c r="BK4799" s="13"/>
      <c r="BL4799" s="13"/>
      <c r="BM4799" s="13"/>
      <c r="BN4799" s="13"/>
    </row>
    <row r="4800" spans="1:66" x14ac:dyDescent="0.25">
      <c r="A4800" s="10"/>
      <c r="B4800" s="10"/>
      <c r="C4800" s="10"/>
      <c r="D4800" s="18"/>
      <c r="E4800" s="10"/>
      <c r="F4800" s="10"/>
      <c r="G4800" s="10"/>
      <c r="H4800" s="10"/>
      <c r="I4800" s="10"/>
      <c r="J4800" s="10"/>
      <c r="K4800" s="11"/>
      <c r="L4800" s="11"/>
      <c r="M4800" s="12"/>
      <c r="N4800" s="12"/>
      <c r="O4800" s="12"/>
      <c r="P4800" s="12"/>
      <c r="Q4800" s="12"/>
      <c r="R4800" s="12"/>
      <c r="S4800" s="12"/>
      <c r="T4800" s="12"/>
      <c r="U4800" s="12"/>
      <c r="V4800" s="12"/>
      <c r="W4800" s="12"/>
      <c r="X4800" s="12"/>
      <c r="Y4800" s="12"/>
      <c r="Z4800" s="12"/>
      <c r="AA4800" s="12"/>
      <c r="AB4800" s="12"/>
      <c r="AC4800" s="12"/>
      <c r="AD4800" s="12"/>
      <c r="AE4800" s="12"/>
      <c r="AF4800" s="12"/>
      <c r="AG4800" s="12"/>
      <c r="AH4800" s="12"/>
      <c r="AI4800" s="12"/>
      <c r="AJ4800" s="12"/>
      <c r="AK4800" s="12"/>
      <c r="AL4800" s="12"/>
      <c r="AM4800" s="12"/>
      <c r="AN4800" s="12"/>
      <c r="AO4800" s="12"/>
      <c r="AP4800" s="12"/>
      <c r="AQ4800" s="12"/>
      <c r="AR4800" s="12"/>
      <c r="AS4800" s="12"/>
      <c r="AT4800" s="12"/>
      <c r="AU4800" s="12"/>
      <c r="AV4800" s="12"/>
      <c r="AW4800" s="12"/>
      <c r="AX4800" s="12"/>
      <c r="AY4800" s="12"/>
      <c r="AZ4800" s="12"/>
      <c r="BA4800" s="12"/>
      <c r="BB4800" s="12"/>
      <c r="BC4800" s="12"/>
      <c r="BD4800" s="12"/>
      <c r="BE4800" s="12"/>
      <c r="BF4800" s="12"/>
      <c r="BG4800" s="12"/>
      <c r="BH4800" s="12"/>
      <c r="BI4800" s="12"/>
      <c r="BJ4800" s="13"/>
      <c r="BK4800" s="13"/>
      <c r="BL4800" s="13"/>
      <c r="BM4800" s="13"/>
      <c r="BN4800" s="13"/>
    </row>
    <row r="4801" spans="1:66" x14ac:dyDescent="0.25">
      <c r="A4801" s="10"/>
      <c r="B4801" s="10"/>
      <c r="C4801" s="10"/>
      <c r="D4801" s="18"/>
      <c r="E4801" s="10"/>
      <c r="F4801" s="10"/>
      <c r="G4801" s="10"/>
      <c r="H4801" s="10"/>
      <c r="I4801" s="10"/>
      <c r="J4801" s="10"/>
      <c r="K4801" s="11"/>
      <c r="L4801" s="11"/>
      <c r="M4801" s="12"/>
      <c r="N4801" s="12"/>
      <c r="O4801" s="12"/>
      <c r="P4801" s="12"/>
      <c r="Q4801" s="12"/>
      <c r="R4801" s="12"/>
      <c r="S4801" s="12"/>
      <c r="T4801" s="12"/>
      <c r="U4801" s="12"/>
      <c r="V4801" s="12"/>
      <c r="W4801" s="12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2"/>
      <c r="AS4801" s="12"/>
      <c r="AT4801" s="12"/>
      <c r="AU4801" s="12"/>
      <c r="AV4801" s="12"/>
      <c r="AW4801" s="12"/>
      <c r="AX4801" s="12"/>
      <c r="AY4801" s="12"/>
      <c r="AZ4801" s="12"/>
      <c r="BA4801" s="12"/>
      <c r="BB4801" s="12"/>
      <c r="BC4801" s="12"/>
      <c r="BD4801" s="12"/>
      <c r="BE4801" s="12"/>
      <c r="BF4801" s="12"/>
      <c r="BG4801" s="12"/>
      <c r="BH4801" s="12"/>
      <c r="BI4801" s="12"/>
      <c r="BJ4801" s="13"/>
      <c r="BK4801" s="13"/>
      <c r="BL4801" s="13"/>
      <c r="BM4801" s="13"/>
      <c r="BN4801" s="13"/>
    </row>
    <row r="4802" spans="1:66" x14ac:dyDescent="0.25">
      <c r="A4802" s="10"/>
      <c r="B4802" s="10"/>
      <c r="C4802" s="10"/>
      <c r="D4802" s="18"/>
      <c r="E4802" s="10"/>
      <c r="F4802" s="10"/>
      <c r="G4802" s="10"/>
      <c r="H4802" s="10"/>
      <c r="I4802" s="10"/>
      <c r="J4802" s="10"/>
      <c r="K4802" s="11"/>
      <c r="L4802" s="11"/>
      <c r="M4802" s="12"/>
      <c r="N4802" s="12"/>
      <c r="O4802" s="12"/>
      <c r="P4802" s="12"/>
      <c r="Q4802" s="12"/>
      <c r="R4802" s="12"/>
      <c r="S4802" s="12"/>
      <c r="T4802" s="12"/>
      <c r="U4802" s="12"/>
      <c r="V4802" s="12"/>
      <c r="W4802" s="12"/>
      <c r="X4802" s="12"/>
      <c r="Y4802" s="12"/>
      <c r="Z4802" s="12"/>
      <c r="AA4802" s="12"/>
      <c r="AB4802" s="12"/>
      <c r="AC4802" s="12"/>
      <c r="AD4802" s="12"/>
      <c r="AE4802" s="12"/>
      <c r="AF4802" s="12"/>
      <c r="AG4802" s="12"/>
      <c r="AH4802" s="12"/>
      <c r="AI4802" s="12"/>
      <c r="AJ4802" s="12"/>
      <c r="AK4802" s="12"/>
      <c r="AL4802" s="12"/>
      <c r="AM4802" s="12"/>
      <c r="AN4802" s="12"/>
      <c r="AO4802" s="12"/>
      <c r="AP4802" s="12"/>
      <c r="AQ4802" s="12"/>
      <c r="AR4802" s="12"/>
      <c r="AS4802" s="12"/>
      <c r="AT4802" s="12"/>
      <c r="AU4802" s="12"/>
      <c r="AV4802" s="12"/>
      <c r="AW4802" s="12"/>
      <c r="AX4802" s="12"/>
      <c r="AY4802" s="12"/>
      <c r="AZ4802" s="12"/>
      <c r="BA4802" s="12"/>
      <c r="BB4802" s="12"/>
      <c r="BC4802" s="12"/>
      <c r="BD4802" s="12"/>
      <c r="BE4802" s="12"/>
      <c r="BF4802" s="12"/>
      <c r="BG4802" s="12"/>
      <c r="BH4802" s="12"/>
      <c r="BI4802" s="12"/>
      <c r="BJ4802" s="13"/>
      <c r="BK4802" s="13"/>
      <c r="BL4802" s="13"/>
      <c r="BM4802" s="13"/>
      <c r="BN4802" s="13"/>
    </row>
    <row r="4803" spans="1:66" x14ac:dyDescent="0.25">
      <c r="A4803" s="10"/>
      <c r="B4803" s="10"/>
      <c r="C4803" s="10"/>
      <c r="D4803" s="18"/>
      <c r="E4803" s="10"/>
      <c r="F4803" s="10"/>
      <c r="G4803" s="10"/>
      <c r="H4803" s="10"/>
      <c r="I4803" s="10"/>
      <c r="J4803" s="10"/>
      <c r="K4803" s="11"/>
      <c r="L4803" s="11"/>
      <c r="M4803" s="12"/>
      <c r="N4803" s="12"/>
      <c r="O4803" s="12"/>
      <c r="P4803" s="12"/>
      <c r="Q4803" s="12"/>
      <c r="R4803" s="12"/>
      <c r="S4803" s="12"/>
      <c r="T4803" s="12"/>
      <c r="U4803" s="12"/>
      <c r="V4803" s="12"/>
      <c r="W4803" s="12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2"/>
      <c r="AS4803" s="12"/>
      <c r="AT4803" s="12"/>
      <c r="AU4803" s="12"/>
      <c r="AV4803" s="12"/>
      <c r="AW4803" s="12"/>
      <c r="AX4803" s="12"/>
      <c r="AY4803" s="12"/>
      <c r="AZ4803" s="12"/>
      <c r="BA4803" s="12"/>
      <c r="BB4803" s="12"/>
      <c r="BC4803" s="12"/>
      <c r="BD4803" s="12"/>
      <c r="BE4803" s="12"/>
      <c r="BF4803" s="12"/>
      <c r="BG4803" s="12"/>
      <c r="BH4803" s="12"/>
      <c r="BI4803" s="12"/>
      <c r="BJ4803" s="13"/>
      <c r="BK4803" s="13"/>
      <c r="BL4803" s="13"/>
      <c r="BM4803" s="13"/>
      <c r="BN4803" s="13"/>
    </row>
    <row r="4804" spans="1:66" x14ac:dyDescent="0.25">
      <c r="A4804" s="10"/>
      <c r="B4804" s="10"/>
      <c r="C4804" s="10"/>
      <c r="D4804" s="18"/>
      <c r="E4804" s="10"/>
      <c r="F4804" s="10"/>
      <c r="G4804" s="10"/>
      <c r="H4804" s="10"/>
      <c r="I4804" s="10"/>
      <c r="J4804" s="10"/>
      <c r="K4804" s="11"/>
      <c r="L4804" s="11"/>
      <c r="M4804" s="12"/>
      <c r="N4804" s="12"/>
      <c r="O4804" s="12"/>
      <c r="P4804" s="12"/>
      <c r="Q4804" s="12"/>
      <c r="R4804" s="12"/>
      <c r="S4804" s="12"/>
      <c r="T4804" s="12"/>
      <c r="U4804" s="12"/>
      <c r="V4804" s="12"/>
      <c r="W4804" s="12"/>
      <c r="X4804" s="12"/>
      <c r="Y4804" s="12"/>
      <c r="Z4804" s="12"/>
      <c r="AA4804" s="12"/>
      <c r="AB4804" s="12"/>
      <c r="AC4804" s="12"/>
      <c r="AD4804" s="12"/>
      <c r="AE4804" s="12"/>
      <c r="AF4804" s="12"/>
      <c r="AG4804" s="12"/>
      <c r="AH4804" s="12"/>
      <c r="AI4804" s="12"/>
      <c r="AJ4804" s="12"/>
      <c r="AK4804" s="12"/>
      <c r="AL4804" s="12"/>
      <c r="AM4804" s="12"/>
      <c r="AN4804" s="12"/>
      <c r="AO4804" s="12"/>
      <c r="AP4804" s="12"/>
      <c r="AQ4804" s="12"/>
      <c r="AR4804" s="12"/>
      <c r="AS4804" s="12"/>
      <c r="AT4804" s="12"/>
      <c r="AU4804" s="12"/>
      <c r="AV4804" s="12"/>
      <c r="AW4804" s="12"/>
      <c r="AX4804" s="12"/>
      <c r="AY4804" s="12"/>
      <c r="AZ4804" s="12"/>
      <c r="BA4804" s="12"/>
      <c r="BB4804" s="12"/>
      <c r="BC4804" s="12"/>
      <c r="BD4804" s="12"/>
      <c r="BE4804" s="12"/>
      <c r="BF4804" s="12"/>
      <c r="BG4804" s="12"/>
      <c r="BH4804" s="12"/>
      <c r="BI4804" s="12"/>
      <c r="BJ4804" s="13"/>
      <c r="BK4804" s="13"/>
      <c r="BL4804" s="13"/>
      <c r="BM4804" s="13"/>
      <c r="BN4804" s="13"/>
    </row>
    <row r="4805" spans="1:66" x14ac:dyDescent="0.25">
      <c r="A4805" s="10"/>
      <c r="B4805" s="10"/>
      <c r="C4805" s="10"/>
      <c r="D4805" s="18"/>
      <c r="E4805" s="10"/>
      <c r="F4805" s="10"/>
      <c r="G4805" s="10"/>
      <c r="H4805" s="10"/>
      <c r="I4805" s="10"/>
      <c r="J4805" s="10"/>
      <c r="K4805" s="11"/>
      <c r="L4805" s="11"/>
      <c r="M4805" s="12"/>
      <c r="N4805" s="12"/>
      <c r="O4805" s="12"/>
      <c r="P4805" s="12"/>
      <c r="Q4805" s="12"/>
      <c r="R4805" s="12"/>
      <c r="S4805" s="12"/>
      <c r="T4805" s="12"/>
      <c r="U4805" s="12"/>
      <c r="V4805" s="12"/>
      <c r="W4805" s="12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2"/>
      <c r="AS4805" s="12"/>
      <c r="AT4805" s="12"/>
      <c r="AU4805" s="12"/>
      <c r="AV4805" s="12"/>
      <c r="AW4805" s="12"/>
      <c r="AX4805" s="12"/>
      <c r="AY4805" s="12"/>
      <c r="AZ4805" s="12"/>
      <c r="BA4805" s="12"/>
      <c r="BB4805" s="12"/>
      <c r="BC4805" s="12"/>
      <c r="BD4805" s="12"/>
      <c r="BE4805" s="12"/>
      <c r="BF4805" s="12"/>
      <c r="BG4805" s="12"/>
      <c r="BH4805" s="12"/>
      <c r="BI4805" s="12"/>
      <c r="BJ4805" s="13"/>
      <c r="BK4805" s="13"/>
      <c r="BL4805" s="13"/>
      <c r="BM4805" s="13"/>
      <c r="BN4805" s="13"/>
    </row>
    <row r="4806" spans="1:66" x14ac:dyDescent="0.25">
      <c r="A4806" s="10"/>
      <c r="B4806" s="10"/>
      <c r="C4806" s="10"/>
      <c r="D4806" s="18"/>
      <c r="E4806" s="10"/>
      <c r="F4806" s="10"/>
      <c r="G4806" s="10"/>
      <c r="H4806" s="10"/>
      <c r="I4806" s="10"/>
      <c r="J4806" s="10"/>
      <c r="K4806" s="11"/>
      <c r="L4806" s="11"/>
      <c r="M4806" s="12"/>
      <c r="N4806" s="12"/>
      <c r="O4806" s="12"/>
      <c r="P4806" s="12"/>
      <c r="Q4806" s="12"/>
      <c r="R4806" s="12"/>
      <c r="S4806" s="12"/>
      <c r="T4806" s="12"/>
      <c r="U4806" s="12"/>
      <c r="V4806" s="12"/>
      <c r="W4806" s="12"/>
      <c r="X4806" s="12"/>
      <c r="Y4806" s="12"/>
      <c r="Z4806" s="12"/>
      <c r="AA4806" s="12"/>
      <c r="AB4806" s="12"/>
      <c r="AC4806" s="12"/>
      <c r="AD4806" s="12"/>
      <c r="AE4806" s="12"/>
      <c r="AF4806" s="12"/>
      <c r="AG4806" s="12"/>
      <c r="AH4806" s="12"/>
      <c r="AI4806" s="12"/>
      <c r="AJ4806" s="12"/>
      <c r="AK4806" s="12"/>
      <c r="AL4806" s="12"/>
      <c r="AM4806" s="12"/>
      <c r="AN4806" s="12"/>
      <c r="AO4806" s="12"/>
      <c r="AP4806" s="12"/>
      <c r="AQ4806" s="12"/>
      <c r="AR4806" s="12"/>
      <c r="AS4806" s="12"/>
      <c r="AT4806" s="12"/>
      <c r="AU4806" s="12"/>
      <c r="AV4806" s="12"/>
      <c r="AW4806" s="12"/>
      <c r="AX4806" s="12"/>
      <c r="AY4806" s="12"/>
      <c r="AZ4806" s="12"/>
      <c r="BA4806" s="12"/>
      <c r="BB4806" s="12"/>
      <c r="BC4806" s="12"/>
      <c r="BD4806" s="12"/>
      <c r="BE4806" s="12"/>
      <c r="BF4806" s="12"/>
      <c r="BG4806" s="12"/>
      <c r="BH4806" s="12"/>
      <c r="BI4806" s="12"/>
      <c r="BJ4806" s="13"/>
      <c r="BK4806" s="13"/>
      <c r="BL4806" s="13"/>
      <c r="BM4806" s="13"/>
      <c r="BN4806" s="13"/>
    </row>
    <row r="4807" spans="1:66" x14ac:dyDescent="0.25">
      <c r="A4807" s="10"/>
      <c r="B4807" s="10"/>
      <c r="C4807" s="10"/>
      <c r="D4807" s="18"/>
      <c r="E4807" s="10"/>
      <c r="F4807" s="10"/>
      <c r="G4807" s="10"/>
      <c r="H4807" s="10"/>
      <c r="I4807" s="10"/>
      <c r="J4807" s="10"/>
      <c r="K4807" s="11"/>
      <c r="L4807" s="11"/>
      <c r="M4807" s="12"/>
      <c r="N4807" s="12"/>
      <c r="O4807" s="12"/>
      <c r="P4807" s="12"/>
      <c r="Q4807" s="12"/>
      <c r="R4807" s="12"/>
      <c r="S4807" s="12"/>
      <c r="T4807" s="12"/>
      <c r="U4807" s="12"/>
      <c r="V4807" s="12"/>
      <c r="W4807" s="12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2"/>
      <c r="AS4807" s="12"/>
      <c r="AT4807" s="12"/>
      <c r="AU4807" s="12"/>
      <c r="AV4807" s="12"/>
      <c r="AW4807" s="12"/>
      <c r="AX4807" s="12"/>
      <c r="AY4807" s="12"/>
      <c r="AZ4807" s="12"/>
      <c r="BA4807" s="12"/>
      <c r="BB4807" s="12"/>
      <c r="BC4807" s="12"/>
      <c r="BD4807" s="12"/>
      <c r="BE4807" s="12"/>
      <c r="BF4807" s="12"/>
      <c r="BG4807" s="12"/>
      <c r="BH4807" s="12"/>
      <c r="BI4807" s="12"/>
      <c r="BJ4807" s="13"/>
      <c r="BK4807" s="13"/>
      <c r="BL4807" s="13"/>
      <c r="BM4807" s="13"/>
      <c r="BN4807" s="13"/>
    </row>
    <row r="4808" spans="1:66" x14ac:dyDescent="0.25">
      <c r="A4808" s="10"/>
      <c r="B4808" s="10"/>
      <c r="C4808" s="10"/>
      <c r="D4808" s="18"/>
      <c r="E4808" s="10"/>
      <c r="F4808" s="10"/>
      <c r="G4808" s="10"/>
      <c r="H4808" s="10"/>
      <c r="I4808" s="10"/>
      <c r="J4808" s="10"/>
      <c r="K4808" s="11"/>
      <c r="L4808" s="11"/>
      <c r="M4808" s="12"/>
      <c r="N4808" s="12"/>
      <c r="O4808" s="12"/>
      <c r="P4808" s="12"/>
      <c r="Q4808" s="12"/>
      <c r="R4808" s="12"/>
      <c r="S4808" s="12"/>
      <c r="T4808" s="12"/>
      <c r="U4808" s="12"/>
      <c r="V4808" s="12"/>
      <c r="W4808" s="12"/>
      <c r="X4808" s="12"/>
      <c r="Y4808" s="12"/>
      <c r="Z4808" s="12"/>
      <c r="AA4808" s="12"/>
      <c r="AB4808" s="12"/>
      <c r="AC4808" s="12"/>
      <c r="AD4808" s="12"/>
      <c r="AE4808" s="12"/>
      <c r="AF4808" s="12"/>
      <c r="AG4808" s="12"/>
      <c r="AH4808" s="12"/>
      <c r="AI4808" s="12"/>
      <c r="AJ4808" s="12"/>
      <c r="AK4808" s="12"/>
      <c r="AL4808" s="12"/>
      <c r="AM4808" s="12"/>
      <c r="AN4808" s="12"/>
      <c r="AO4808" s="12"/>
      <c r="AP4808" s="12"/>
      <c r="AQ4808" s="12"/>
      <c r="AR4808" s="12"/>
      <c r="AS4808" s="12"/>
      <c r="AT4808" s="12"/>
      <c r="AU4808" s="12"/>
      <c r="AV4808" s="12"/>
      <c r="AW4808" s="12"/>
      <c r="AX4808" s="12"/>
      <c r="AY4808" s="12"/>
      <c r="AZ4808" s="12"/>
      <c r="BA4808" s="12"/>
      <c r="BB4808" s="12"/>
      <c r="BC4808" s="12"/>
      <c r="BD4808" s="12"/>
      <c r="BE4808" s="12"/>
      <c r="BF4808" s="12"/>
      <c r="BG4808" s="12"/>
      <c r="BH4808" s="12"/>
      <c r="BI4808" s="12"/>
      <c r="BJ4808" s="13"/>
      <c r="BK4808" s="13"/>
      <c r="BL4808" s="13"/>
      <c r="BM4808" s="13"/>
      <c r="BN4808" s="13"/>
    </row>
    <row r="4809" spans="1:66" x14ac:dyDescent="0.25">
      <c r="A4809" s="10"/>
      <c r="B4809" s="10"/>
      <c r="C4809" s="10"/>
      <c r="D4809" s="18"/>
      <c r="E4809" s="10"/>
      <c r="F4809" s="10"/>
      <c r="G4809" s="10"/>
      <c r="H4809" s="10"/>
      <c r="I4809" s="10"/>
      <c r="J4809" s="10"/>
      <c r="K4809" s="11"/>
      <c r="L4809" s="11"/>
      <c r="M4809" s="12"/>
      <c r="N4809" s="12"/>
      <c r="O4809" s="12"/>
      <c r="P4809" s="12"/>
      <c r="Q4809" s="12"/>
      <c r="R4809" s="12"/>
      <c r="S4809" s="12"/>
      <c r="T4809" s="12"/>
      <c r="U4809" s="12"/>
      <c r="V4809" s="12"/>
      <c r="W4809" s="12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2"/>
      <c r="AS4809" s="12"/>
      <c r="AT4809" s="12"/>
      <c r="AU4809" s="12"/>
      <c r="AV4809" s="12"/>
      <c r="AW4809" s="12"/>
      <c r="AX4809" s="12"/>
      <c r="AY4809" s="12"/>
      <c r="AZ4809" s="12"/>
      <c r="BA4809" s="12"/>
      <c r="BB4809" s="12"/>
      <c r="BC4809" s="12"/>
      <c r="BD4809" s="12"/>
      <c r="BE4809" s="12"/>
      <c r="BF4809" s="12"/>
      <c r="BG4809" s="12"/>
      <c r="BH4809" s="12"/>
      <c r="BI4809" s="12"/>
      <c r="BJ4809" s="13"/>
      <c r="BK4809" s="13"/>
      <c r="BL4809" s="13"/>
      <c r="BM4809" s="13"/>
      <c r="BN4809" s="13"/>
    </row>
    <row r="4810" spans="1:66" x14ac:dyDescent="0.25">
      <c r="A4810" s="10"/>
      <c r="B4810" s="10"/>
      <c r="C4810" s="10"/>
      <c r="D4810" s="18"/>
      <c r="E4810" s="10"/>
      <c r="F4810" s="10"/>
      <c r="G4810" s="10"/>
      <c r="H4810" s="10"/>
      <c r="I4810" s="10"/>
      <c r="J4810" s="10"/>
      <c r="K4810" s="11"/>
      <c r="L4810" s="11"/>
      <c r="M4810" s="12"/>
      <c r="N4810" s="12"/>
      <c r="O4810" s="12"/>
      <c r="P4810" s="12"/>
      <c r="Q4810" s="12"/>
      <c r="R4810" s="12"/>
      <c r="S4810" s="12"/>
      <c r="T4810" s="12"/>
      <c r="U4810" s="12"/>
      <c r="V4810" s="12"/>
      <c r="W4810" s="12"/>
      <c r="X4810" s="12"/>
      <c r="Y4810" s="12"/>
      <c r="Z4810" s="12"/>
      <c r="AA4810" s="12"/>
      <c r="AB4810" s="12"/>
      <c r="AC4810" s="12"/>
      <c r="AD4810" s="12"/>
      <c r="AE4810" s="12"/>
      <c r="AF4810" s="12"/>
      <c r="AG4810" s="12"/>
      <c r="AH4810" s="12"/>
      <c r="AI4810" s="12"/>
      <c r="AJ4810" s="12"/>
      <c r="AK4810" s="12"/>
      <c r="AL4810" s="12"/>
      <c r="AM4810" s="12"/>
      <c r="AN4810" s="12"/>
      <c r="AO4810" s="12"/>
      <c r="AP4810" s="12"/>
      <c r="AQ4810" s="12"/>
      <c r="AR4810" s="12"/>
      <c r="AS4810" s="12"/>
      <c r="AT4810" s="12"/>
      <c r="AU4810" s="12"/>
      <c r="AV4810" s="12"/>
      <c r="AW4810" s="12"/>
      <c r="AX4810" s="12"/>
      <c r="AY4810" s="12"/>
      <c r="AZ4810" s="12"/>
      <c r="BA4810" s="12"/>
      <c r="BB4810" s="12"/>
      <c r="BC4810" s="12"/>
      <c r="BD4810" s="12"/>
      <c r="BE4810" s="12"/>
      <c r="BF4810" s="12"/>
      <c r="BG4810" s="12"/>
      <c r="BH4810" s="12"/>
      <c r="BI4810" s="12"/>
      <c r="BJ4810" s="13"/>
      <c r="BK4810" s="13"/>
      <c r="BL4810" s="13"/>
      <c r="BM4810" s="13"/>
      <c r="BN4810" s="13"/>
    </row>
    <row r="4811" spans="1:66" x14ac:dyDescent="0.25">
      <c r="A4811" s="10"/>
      <c r="B4811" s="10"/>
      <c r="C4811" s="10"/>
      <c r="D4811" s="18"/>
      <c r="E4811" s="10"/>
      <c r="F4811" s="10"/>
      <c r="G4811" s="10"/>
      <c r="H4811" s="10"/>
      <c r="I4811" s="10"/>
      <c r="J4811" s="10"/>
      <c r="K4811" s="11"/>
      <c r="L4811" s="11"/>
      <c r="M4811" s="12"/>
      <c r="N4811" s="12"/>
      <c r="O4811" s="12"/>
      <c r="P4811" s="12"/>
      <c r="Q4811" s="12"/>
      <c r="R4811" s="12"/>
      <c r="S4811" s="12"/>
      <c r="T4811" s="12"/>
      <c r="U4811" s="12"/>
      <c r="V4811" s="12"/>
      <c r="W4811" s="12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2"/>
      <c r="AS4811" s="12"/>
      <c r="AT4811" s="12"/>
      <c r="AU4811" s="12"/>
      <c r="AV4811" s="12"/>
      <c r="AW4811" s="12"/>
      <c r="AX4811" s="12"/>
      <c r="AY4811" s="12"/>
      <c r="AZ4811" s="12"/>
      <c r="BA4811" s="12"/>
      <c r="BB4811" s="12"/>
      <c r="BC4811" s="12"/>
      <c r="BD4811" s="12"/>
      <c r="BE4811" s="12"/>
      <c r="BF4811" s="12"/>
      <c r="BG4811" s="12"/>
      <c r="BH4811" s="12"/>
      <c r="BI4811" s="12"/>
      <c r="BJ4811" s="13"/>
      <c r="BK4811" s="13"/>
      <c r="BL4811" s="13"/>
      <c r="BM4811" s="13"/>
      <c r="BN4811" s="13"/>
    </row>
    <row r="4812" spans="1:66" x14ac:dyDescent="0.25">
      <c r="A4812" s="10"/>
      <c r="B4812" s="10"/>
      <c r="C4812" s="10"/>
      <c r="D4812" s="18"/>
      <c r="E4812" s="10"/>
      <c r="F4812" s="10"/>
      <c r="G4812" s="10"/>
      <c r="H4812" s="10"/>
      <c r="I4812" s="10"/>
      <c r="J4812" s="10"/>
      <c r="K4812" s="11"/>
      <c r="L4812" s="11"/>
      <c r="M4812" s="12"/>
      <c r="N4812" s="12"/>
      <c r="O4812" s="12"/>
      <c r="P4812" s="12"/>
      <c r="Q4812" s="12"/>
      <c r="R4812" s="12"/>
      <c r="S4812" s="12"/>
      <c r="T4812" s="12"/>
      <c r="U4812" s="12"/>
      <c r="V4812" s="12"/>
      <c r="W4812" s="12"/>
      <c r="X4812" s="12"/>
      <c r="Y4812" s="12"/>
      <c r="Z4812" s="12"/>
      <c r="AA4812" s="12"/>
      <c r="AB4812" s="12"/>
      <c r="AC4812" s="12"/>
      <c r="AD4812" s="12"/>
      <c r="AE4812" s="12"/>
      <c r="AF4812" s="12"/>
      <c r="AG4812" s="12"/>
      <c r="AH4812" s="12"/>
      <c r="AI4812" s="12"/>
      <c r="AJ4812" s="12"/>
      <c r="AK4812" s="12"/>
      <c r="AL4812" s="12"/>
      <c r="AM4812" s="12"/>
      <c r="AN4812" s="12"/>
      <c r="AO4812" s="12"/>
      <c r="AP4812" s="12"/>
      <c r="AQ4812" s="12"/>
      <c r="AR4812" s="12"/>
      <c r="AS4812" s="12"/>
      <c r="AT4812" s="12"/>
      <c r="AU4812" s="12"/>
      <c r="AV4812" s="12"/>
      <c r="AW4812" s="12"/>
      <c r="AX4812" s="12"/>
      <c r="AY4812" s="12"/>
      <c r="AZ4812" s="12"/>
      <c r="BA4812" s="12"/>
      <c r="BB4812" s="12"/>
      <c r="BC4812" s="12"/>
      <c r="BD4812" s="12"/>
      <c r="BE4812" s="12"/>
      <c r="BF4812" s="12"/>
      <c r="BG4812" s="12"/>
      <c r="BH4812" s="12"/>
      <c r="BI4812" s="12"/>
      <c r="BJ4812" s="13"/>
      <c r="BK4812" s="13"/>
      <c r="BL4812" s="13"/>
      <c r="BM4812" s="13"/>
      <c r="BN4812" s="13"/>
    </row>
    <row r="4813" spans="1:66" x14ac:dyDescent="0.25">
      <c r="A4813" s="10"/>
      <c r="B4813" s="10"/>
      <c r="C4813" s="10"/>
      <c r="D4813" s="18"/>
      <c r="E4813" s="10"/>
      <c r="F4813" s="10"/>
      <c r="G4813" s="10"/>
      <c r="H4813" s="10"/>
      <c r="I4813" s="10"/>
      <c r="J4813" s="10"/>
      <c r="K4813" s="11"/>
      <c r="L4813" s="11"/>
      <c r="M4813" s="12"/>
      <c r="N4813" s="12"/>
      <c r="O4813" s="12"/>
      <c r="P4813" s="12"/>
      <c r="Q4813" s="12"/>
      <c r="R4813" s="12"/>
      <c r="S4813" s="12"/>
      <c r="T4813" s="12"/>
      <c r="U4813" s="12"/>
      <c r="V4813" s="12"/>
      <c r="W4813" s="12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2"/>
      <c r="AS4813" s="12"/>
      <c r="AT4813" s="12"/>
      <c r="AU4813" s="12"/>
      <c r="AV4813" s="12"/>
      <c r="AW4813" s="12"/>
      <c r="AX4813" s="12"/>
      <c r="AY4813" s="12"/>
      <c r="AZ4813" s="12"/>
      <c r="BA4813" s="12"/>
      <c r="BB4813" s="12"/>
      <c r="BC4813" s="12"/>
      <c r="BD4813" s="12"/>
      <c r="BE4813" s="12"/>
      <c r="BF4813" s="12"/>
      <c r="BG4813" s="12"/>
      <c r="BH4813" s="12"/>
      <c r="BI4813" s="12"/>
      <c r="BJ4813" s="13"/>
      <c r="BK4813" s="13"/>
      <c r="BL4813" s="13"/>
      <c r="BM4813" s="13"/>
      <c r="BN4813" s="13"/>
    </row>
    <row r="4814" spans="1:66" x14ac:dyDescent="0.25">
      <c r="A4814" s="10"/>
      <c r="B4814" s="10"/>
      <c r="C4814" s="10"/>
      <c r="D4814" s="18"/>
      <c r="E4814" s="10"/>
      <c r="F4814" s="10"/>
      <c r="G4814" s="10"/>
      <c r="H4814" s="10"/>
      <c r="I4814" s="10"/>
      <c r="J4814" s="10"/>
      <c r="K4814" s="11"/>
      <c r="L4814" s="11"/>
      <c r="M4814" s="12"/>
      <c r="N4814" s="12"/>
      <c r="O4814" s="12"/>
      <c r="P4814" s="12"/>
      <c r="Q4814" s="12"/>
      <c r="R4814" s="12"/>
      <c r="S4814" s="12"/>
      <c r="T4814" s="12"/>
      <c r="U4814" s="12"/>
      <c r="V4814" s="12"/>
      <c r="W4814" s="12"/>
      <c r="X4814" s="12"/>
      <c r="Y4814" s="12"/>
      <c r="Z4814" s="12"/>
      <c r="AA4814" s="12"/>
      <c r="AB4814" s="12"/>
      <c r="AC4814" s="12"/>
      <c r="AD4814" s="12"/>
      <c r="AE4814" s="12"/>
      <c r="AF4814" s="12"/>
      <c r="AG4814" s="12"/>
      <c r="AH4814" s="12"/>
      <c r="AI4814" s="12"/>
      <c r="AJ4814" s="12"/>
      <c r="AK4814" s="12"/>
      <c r="AL4814" s="12"/>
      <c r="AM4814" s="12"/>
      <c r="AN4814" s="12"/>
      <c r="AO4814" s="12"/>
      <c r="AP4814" s="12"/>
      <c r="AQ4814" s="12"/>
      <c r="AR4814" s="12"/>
      <c r="AS4814" s="12"/>
      <c r="AT4814" s="12"/>
      <c r="AU4814" s="12"/>
      <c r="AV4814" s="12"/>
      <c r="AW4814" s="12"/>
      <c r="AX4814" s="12"/>
      <c r="AY4814" s="12"/>
      <c r="AZ4814" s="12"/>
      <c r="BA4814" s="12"/>
      <c r="BB4814" s="12"/>
      <c r="BC4814" s="12"/>
      <c r="BD4814" s="12"/>
      <c r="BE4814" s="12"/>
      <c r="BF4814" s="12"/>
      <c r="BG4814" s="12"/>
      <c r="BH4814" s="12"/>
      <c r="BI4814" s="12"/>
      <c r="BJ4814" s="13"/>
      <c r="BK4814" s="13"/>
      <c r="BL4814" s="13"/>
      <c r="BM4814" s="13"/>
      <c r="BN4814" s="13"/>
    </row>
    <row r="4815" spans="1:66" x14ac:dyDescent="0.25">
      <c r="A4815" s="10"/>
      <c r="B4815" s="10"/>
      <c r="C4815" s="10"/>
      <c r="D4815" s="18"/>
      <c r="E4815" s="10"/>
      <c r="F4815" s="10"/>
      <c r="G4815" s="10"/>
      <c r="H4815" s="10"/>
      <c r="I4815" s="10"/>
      <c r="J4815" s="10"/>
      <c r="K4815" s="11"/>
      <c r="L4815" s="11"/>
      <c r="M4815" s="12"/>
      <c r="N4815" s="12"/>
      <c r="O4815" s="12"/>
      <c r="P4815" s="12"/>
      <c r="Q4815" s="12"/>
      <c r="R4815" s="12"/>
      <c r="S4815" s="12"/>
      <c r="T4815" s="12"/>
      <c r="U4815" s="12"/>
      <c r="V4815" s="12"/>
      <c r="W4815" s="12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2"/>
      <c r="AS4815" s="12"/>
      <c r="AT4815" s="12"/>
      <c r="AU4815" s="12"/>
      <c r="AV4815" s="12"/>
      <c r="AW4815" s="12"/>
      <c r="AX4815" s="12"/>
      <c r="AY4815" s="12"/>
      <c r="AZ4815" s="12"/>
      <c r="BA4815" s="12"/>
      <c r="BB4815" s="12"/>
      <c r="BC4815" s="12"/>
      <c r="BD4815" s="12"/>
      <c r="BE4815" s="12"/>
      <c r="BF4815" s="12"/>
      <c r="BG4815" s="12"/>
      <c r="BH4815" s="12"/>
      <c r="BI4815" s="12"/>
      <c r="BJ4815" s="13"/>
      <c r="BK4815" s="13"/>
      <c r="BL4815" s="13"/>
      <c r="BM4815" s="13"/>
      <c r="BN4815" s="13"/>
    </row>
    <row r="4816" spans="1:66" x14ac:dyDescent="0.25">
      <c r="A4816" s="10"/>
      <c r="B4816" s="10"/>
      <c r="C4816" s="10"/>
      <c r="D4816" s="18"/>
      <c r="E4816" s="10"/>
      <c r="F4816" s="10"/>
      <c r="G4816" s="10"/>
      <c r="H4816" s="10"/>
      <c r="I4816" s="10"/>
      <c r="J4816" s="10"/>
      <c r="K4816" s="11"/>
      <c r="L4816" s="11"/>
      <c r="M4816" s="12"/>
      <c r="N4816" s="12"/>
      <c r="O4816" s="12"/>
      <c r="P4816" s="12"/>
      <c r="Q4816" s="12"/>
      <c r="R4816" s="12"/>
      <c r="S4816" s="12"/>
      <c r="T4816" s="12"/>
      <c r="U4816" s="12"/>
      <c r="V4816" s="12"/>
      <c r="W4816" s="12"/>
      <c r="X4816" s="12"/>
      <c r="Y4816" s="12"/>
      <c r="Z4816" s="12"/>
      <c r="AA4816" s="12"/>
      <c r="AB4816" s="12"/>
      <c r="AC4816" s="12"/>
      <c r="AD4816" s="12"/>
      <c r="AE4816" s="12"/>
      <c r="AF4816" s="12"/>
      <c r="AG4816" s="12"/>
      <c r="AH4816" s="12"/>
      <c r="AI4816" s="12"/>
      <c r="AJ4816" s="12"/>
      <c r="AK4816" s="12"/>
      <c r="AL4816" s="12"/>
      <c r="AM4816" s="12"/>
      <c r="AN4816" s="12"/>
      <c r="AO4816" s="12"/>
      <c r="AP4816" s="12"/>
      <c r="AQ4816" s="12"/>
      <c r="AR4816" s="12"/>
      <c r="AS4816" s="12"/>
      <c r="AT4816" s="12"/>
      <c r="AU4816" s="12"/>
      <c r="AV4816" s="12"/>
      <c r="AW4816" s="12"/>
      <c r="AX4816" s="12"/>
      <c r="AY4816" s="12"/>
      <c r="AZ4816" s="12"/>
      <c r="BA4816" s="12"/>
      <c r="BB4816" s="12"/>
      <c r="BC4816" s="12"/>
      <c r="BD4816" s="12"/>
      <c r="BE4816" s="12"/>
      <c r="BF4816" s="12"/>
      <c r="BG4816" s="12"/>
      <c r="BH4816" s="12"/>
      <c r="BI4816" s="12"/>
      <c r="BJ4816" s="13"/>
      <c r="BK4816" s="13"/>
      <c r="BL4816" s="13"/>
      <c r="BM4816" s="13"/>
      <c r="BN4816" s="13"/>
    </row>
    <row r="4817" spans="1:66" x14ac:dyDescent="0.25">
      <c r="A4817" s="10"/>
      <c r="B4817" s="10"/>
      <c r="C4817" s="10"/>
      <c r="D4817" s="18"/>
      <c r="E4817" s="10"/>
      <c r="F4817" s="10"/>
      <c r="G4817" s="10"/>
      <c r="H4817" s="10"/>
      <c r="I4817" s="10"/>
      <c r="J4817" s="10"/>
      <c r="K4817" s="11"/>
      <c r="L4817" s="11"/>
      <c r="M4817" s="12"/>
      <c r="N4817" s="12"/>
      <c r="O4817" s="12"/>
      <c r="P4817" s="12"/>
      <c r="Q4817" s="12"/>
      <c r="R4817" s="12"/>
      <c r="S4817" s="12"/>
      <c r="T4817" s="12"/>
      <c r="U4817" s="12"/>
      <c r="V4817" s="12"/>
      <c r="W4817" s="12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2"/>
      <c r="AS4817" s="12"/>
      <c r="AT4817" s="12"/>
      <c r="AU4817" s="12"/>
      <c r="AV4817" s="12"/>
      <c r="AW4817" s="12"/>
      <c r="AX4817" s="12"/>
      <c r="AY4817" s="12"/>
      <c r="AZ4817" s="12"/>
      <c r="BA4817" s="12"/>
      <c r="BB4817" s="12"/>
      <c r="BC4817" s="12"/>
      <c r="BD4817" s="12"/>
      <c r="BE4817" s="12"/>
      <c r="BF4817" s="12"/>
      <c r="BG4817" s="12"/>
      <c r="BH4817" s="12"/>
      <c r="BI4817" s="12"/>
      <c r="BJ4817" s="13"/>
      <c r="BK4817" s="13"/>
      <c r="BL4817" s="13"/>
      <c r="BM4817" s="13"/>
      <c r="BN4817" s="13"/>
    </row>
    <row r="4818" spans="1:66" x14ac:dyDescent="0.25">
      <c r="A4818" s="10"/>
      <c r="B4818" s="10"/>
      <c r="C4818" s="10"/>
      <c r="D4818" s="18"/>
      <c r="E4818" s="10"/>
      <c r="F4818" s="10"/>
      <c r="G4818" s="10"/>
      <c r="H4818" s="10"/>
      <c r="I4818" s="10"/>
      <c r="J4818" s="10"/>
      <c r="K4818" s="11"/>
      <c r="L4818" s="11"/>
      <c r="M4818" s="12"/>
      <c r="N4818" s="12"/>
      <c r="O4818" s="12"/>
      <c r="P4818" s="12"/>
      <c r="Q4818" s="12"/>
      <c r="R4818" s="12"/>
      <c r="S4818" s="12"/>
      <c r="T4818" s="12"/>
      <c r="U4818" s="12"/>
      <c r="V4818" s="12"/>
      <c r="W4818" s="12"/>
      <c r="X4818" s="12"/>
      <c r="Y4818" s="12"/>
      <c r="Z4818" s="12"/>
      <c r="AA4818" s="12"/>
      <c r="AB4818" s="12"/>
      <c r="AC4818" s="12"/>
      <c r="AD4818" s="12"/>
      <c r="AE4818" s="12"/>
      <c r="AF4818" s="12"/>
      <c r="AG4818" s="12"/>
      <c r="AH4818" s="12"/>
      <c r="AI4818" s="12"/>
      <c r="AJ4818" s="12"/>
      <c r="AK4818" s="12"/>
      <c r="AL4818" s="12"/>
      <c r="AM4818" s="12"/>
      <c r="AN4818" s="12"/>
      <c r="AO4818" s="12"/>
      <c r="AP4818" s="12"/>
      <c r="AQ4818" s="12"/>
      <c r="AR4818" s="12"/>
      <c r="AS4818" s="12"/>
      <c r="AT4818" s="12"/>
      <c r="AU4818" s="12"/>
      <c r="AV4818" s="12"/>
      <c r="AW4818" s="12"/>
      <c r="AX4818" s="12"/>
      <c r="AY4818" s="12"/>
      <c r="AZ4818" s="12"/>
      <c r="BA4818" s="12"/>
      <c r="BB4818" s="12"/>
      <c r="BC4818" s="12"/>
      <c r="BD4818" s="12"/>
      <c r="BE4818" s="12"/>
      <c r="BF4818" s="12"/>
      <c r="BG4818" s="12"/>
      <c r="BH4818" s="12"/>
      <c r="BI4818" s="12"/>
      <c r="BJ4818" s="13"/>
      <c r="BK4818" s="13"/>
      <c r="BL4818" s="13"/>
      <c r="BM4818" s="13"/>
      <c r="BN4818" s="13"/>
    </row>
    <row r="4819" spans="1:66" x14ac:dyDescent="0.25">
      <c r="A4819" s="10"/>
      <c r="B4819" s="10"/>
      <c r="C4819" s="10"/>
      <c r="D4819" s="18"/>
      <c r="E4819" s="10"/>
      <c r="F4819" s="10"/>
      <c r="G4819" s="10"/>
      <c r="H4819" s="10"/>
      <c r="I4819" s="10"/>
      <c r="J4819" s="10"/>
      <c r="K4819" s="11"/>
      <c r="L4819" s="11"/>
      <c r="M4819" s="12"/>
      <c r="N4819" s="12"/>
      <c r="O4819" s="12"/>
      <c r="P4819" s="12"/>
      <c r="Q4819" s="12"/>
      <c r="R4819" s="12"/>
      <c r="S4819" s="12"/>
      <c r="T4819" s="12"/>
      <c r="U4819" s="12"/>
      <c r="V4819" s="12"/>
      <c r="W4819" s="12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2"/>
      <c r="AS4819" s="12"/>
      <c r="AT4819" s="12"/>
      <c r="AU4819" s="12"/>
      <c r="AV4819" s="12"/>
      <c r="AW4819" s="12"/>
      <c r="AX4819" s="12"/>
      <c r="AY4819" s="12"/>
      <c r="AZ4819" s="12"/>
      <c r="BA4819" s="12"/>
      <c r="BB4819" s="12"/>
      <c r="BC4819" s="12"/>
      <c r="BD4819" s="12"/>
      <c r="BE4819" s="12"/>
      <c r="BF4819" s="12"/>
      <c r="BG4819" s="12"/>
      <c r="BH4819" s="12"/>
      <c r="BI4819" s="12"/>
      <c r="BJ4819" s="13"/>
      <c r="BK4819" s="13"/>
      <c r="BL4819" s="13"/>
      <c r="BM4819" s="13"/>
      <c r="BN4819" s="13"/>
    </row>
    <row r="4820" spans="1:66" x14ac:dyDescent="0.25">
      <c r="A4820" s="10"/>
      <c r="B4820" s="10"/>
      <c r="C4820" s="10"/>
      <c r="D4820" s="18"/>
      <c r="E4820" s="10"/>
      <c r="F4820" s="10"/>
      <c r="G4820" s="10"/>
      <c r="H4820" s="10"/>
      <c r="I4820" s="10"/>
      <c r="J4820" s="10"/>
      <c r="K4820" s="11"/>
      <c r="L4820" s="11"/>
      <c r="M4820" s="12"/>
      <c r="N4820" s="12"/>
      <c r="O4820" s="12"/>
      <c r="P4820" s="12"/>
      <c r="Q4820" s="12"/>
      <c r="R4820" s="12"/>
      <c r="S4820" s="12"/>
      <c r="T4820" s="12"/>
      <c r="U4820" s="12"/>
      <c r="V4820" s="12"/>
      <c r="W4820" s="12"/>
      <c r="X4820" s="12"/>
      <c r="Y4820" s="12"/>
      <c r="Z4820" s="12"/>
      <c r="AA4820" s="12"/>
      <c r="AB4820" s="12"/>
      <c r="AC4820" s="12"/>
      <c r="AD4820" s="12"/>
      <c r="AE4820" s="12"/>
      <c r="AF4820" s="12"/>
      <c r="AG4820" s="12"/>
      <c r="AH4820" s="12"/>
      <c r="AI4820" s="12"/>
      <c r="AJ4820" s="12"/>
      <c r="AK4820" s="12"/>
      <c r="AL4820" s="12"/>
      <c r="AM4820" s="12"/>
      <c r="AN4820" s="12"/>
      <c r="AO4820" s="12"/>
      <c r="AP4820" s="12"/>
      <c r="AQ4820" s="12"/>
      <c r="AR4820" s="12"/>
      <c r="AS4820" s="12"/>
      <c r="AT4820" s="12"/>
      <c r="AU4820" s="12"/>
      <c r="AV4820" s="12"/>
      <c r="AW4820" s="12"/>
      <c r="AX4820" s="12"/>
      <c r="AY4820" s="12"/>
      <c r="AZ4820" s="12"/>
      <c r="BA4820" s="12"/>
      <c r="BB4820" s="12"/>
      <c r="BC4820" s="12"/>
      <c r="BD4820" s="12"/>
      <c r="BE4820" s="12"/>
      <c r="BF4820" s="12"/>
      <c r="BG4820" s="12"/>
      <c r="BH4820" s="12"/>
      <c r="BI4820" s="12"/>
      <c r="BJ4820" s="13"/>
      <c r="BK4820" s="13"/>
      <c r="BL4820" s="13"/>
      <c r="BM4820" s="13"/>
      <c r="BN4820" s="13"/>
    </row>
    <row r="4821" spans="1:66" x14ac:dyDescent="0.25">
      <c r="A4821" s="10"/>
      <c r="B4821" s="10"/>
      <c r="C4821" s="10"/>
      <c r="D4821" s="18"/>
      <c r="E4821" s="10"/>
      <c r="F4821" s="10"/>
      <c r="G4821" s="10"/>
      <c r="H4821" s="10"/>
      <c r="I4821" s="10"/>
      <c r="J4821" s="10"/>
      <c r="K4821" s="11"/>
      <c r="L4821" s="11"/>
      <c r="M4821" s="12"/>
      <c r="N4821" s="12"/>
      <c r="O4821" s="12"/>
      <c r="P4821" s="12"/>
      <c r="Q4821" s="12"/>
      <c r="R4821" s="12"/>
      <c r="S4821" s="12"/>
      <c r="T4821" s="12"/>
      <c r="U4821" s="12"/>
      <c r="V4821" s="12"/>
      <c r="W4821" s="12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2"/>
      <c r="AS4821" s="12"/>
      <c r="AT4821" s="12"/>
      <c r="AU4821" s="12"/>
      <c r="AV4821" s="12"/>
      <c r="AW4821" s="12"/>
      <c r="AX4821" s="12"/>
      <c r="AY4821" s="12"/>
      <c r="AZ4821" s="12"/>
      <c r="BA4821" s="12"/>
      <c r="BB4821" s="12"/>
      <c r="BC4821" s="12"/>
      <c r="BD4821" s="12"/>
      <c r="BE4821" s="12"/>
      <c r="BF4821" s="12"/>
      <c r="BG4821" s="12"/>
      <c r="BH4821" s="12"/>
      <c r="BI4821" s="12"/>
      <c r="BJ4821" s="13"/>
      <c r="BK4821" s="13"/>
      <c r="BL4821" s="13"/>
      <c r="BM4821" s="13"/>
      <c r="BN4821" s="13"/>
    </row>
    <row r="4822" spans="1:66" x14ac:dyDescent="0.25">
      <c r="A4822" s="10"/>
      <c r="B4822" s="10"/>
      <c r="C4822" s="10"/>
      <c r="D4822" s="18"/>
      <c r="E4822" s="10"/>
      <c r="F4822" s="10"/>
      <c r="G4822" s="10"/>
      <c r="H4822" s="10"/>
      <c r="I4822" s="10"/>
      <c r="J4822" s="10"/>
      <c r="K4822" s="11"/>
      <c r="L4822" s="11"/>
      <c r="M4822" s="12"/>
      <c r="N4822" s="12"/>
      <c r="O4822" s="12"/>
      <c r="P4822" s="12"/>
      <c r="Q4822" s="12"/>
      <c r="R4822" s="12"/>
      <c r="S4822" s="12"/>
      <c r="T4822" s="12"/>
      <c r="U4822" s="12"/>
      <c r="V4822" s="12"/>
      <c r="W4822" s="12"/>
      <c r="X4822" s="12"/>
      <c r="Y4822" s="12"/>
      <c r="Z4822" s="12"/>
      <c r="AA4822" s="12"/>
      <c r="AB4822" s="12"/>
      <c r="AC4822" s="12"/>
      <c r="AD4822" s="12"/>
      <c r="AE4822" s="12"/>
      <c r="AF4822" s="12"/>
      <c r="AG4822" s="12"/>
      <c r="AH4822" s="12"/>
      <c r="AI4822" s="12"/>
      <c r="AJ4822" s="12"/>
      <c r="AK4822" s="12"/>
      <c r="AL4822" s="12"/>
      <c r="AM4822" s="12"/>
      <c r="AN4822" s="12"/>
      <c r="AO4822" s="12"/>
      <c r="AP4822" s="12"/>
      <c r="AQ4822" s="12"/>
      <c r="AR4822" s="12"/>
      <c r="AS4822" s="12"/>
      <c r="AT4822" s="12"/>
      <c r="AU4822" s="12"/>
      <c r="AV4822" s="12"/>
      <c r="AW4822" s="12"/>
      <c r="AX4822" s="12"/>
      <c r="AY4822" s="12"/>
      <c r="AZ4822" s="12"/>
      <c r="BA4822" s="12"/>
      <c r="BB4822" s="12"/>
      <c r="BC4822" s="12"/>
      <c r="BD4822" s="12"/>
      <c r="BE4822" s="12"/>
      <c r="BF4822" s="12"/>
      <c r="BG4822" s="12"/>
      <c r="BH4822" s="12"/>
      <c r="BI4822" s="12"/>
      <c r="BJ4822" s="13"/>
      <c r="BK4822" s="13"/>
      <c r="BL4822" s="13"/>
      <c r="BM4822" s="13"/>
      <c r="BN4822" s="13"/>
    </row>
    <row r="4823" spans="1:66" x14ac:dyDescent="0.25">
      <c r="A4823" s="10"/>
      <c r="B4823" s="10"/>
      <c r="C4823" s="10"/>
      <c r="D4823" s="18"/>
      <c r="E4823" s="10"/>
      <c r="F4823" s="10"/>
      <c r="G4823" s="10"/>
      <c r="H4823" s="10"/>
      <c r="I4823" s="10"/>
      <c r="J4823" s="10"/>
      <c r="K4823" s="11"/>
      <c r="L4823" s="11"/>
      <c r="M4823" s="12"/>
      <c r="N4823" s="12"/>
      <c r="O4823" s="12"/>
      <c r="P4823" s="12"/>
      <c r="Q4823" s="12"/>
      <c r="R4823" s="12"/>
      <c r="S4823" s="12"/>
      <c r="T4823" s="12"/>
      <c r="U4823" s="12"/>
      <c r="V4823" s="12"/>
      <c r="W4823" s="12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2"/>
      <c r="AS4823" s="12"/>
      <c r="AT4823" s="12"/>
      <c r="AU4823" s="12"/>
      <c r="AV4823" s="12"/>
      <c r="AW4823" s="12"/>
      <c r="AX4823" s="12"/>
      <c r="AY4823" s="12"/>
      <c r="AZ4823" s="12"/>
      <c r="BA4823" s="12"/>
      <c r="BB4823" s="12"/>
      <c r="BC4823" s="12"/>
      <c r="BD4823" s="12"/>
      <c r="BE4823" s="12"/>
      <c r="BF4823" s="12"/>
      <c r="BG4823" s="12"/>
      <c r="BH4823" s="12"/>
      <c r="BI4823" s="12"/>
      <c r="BJ4823" s="13"/>
      <c r="BK4823" s="13"/>
      <c r="BL4823" s="13"/>
      <c r="BM4823" s="13"/>
      <c r="BN4823" s="13"/>
    </row>
    <row r="4824" spans="1:66" x14ac:dyDescent="0.25">
      <c r="A4824" s="10"/>
      <c r="B4824" s="10"/>
      <c r="C4824" s="10"/>
      <c r="D4824" s="18"/>
      <c r="E4824" s="10"/>
      <c r="F4824" s="10"/>
      <c r="G4824" s="10"/>
      <c r="H4824" s="10"/>
      <c r="I4824" s="10"/>
      <c r="J4824" s="10"/>
      <c r="K4824" s="11"/>
      <c r="L4824" s="11"/>
      <c r="M4824" s="12"/>
      <c r="N4824" s="12"/>
      <c r="O4824" s="12"/>
      <c r="P4824" s="12"/>
      <c r="Q4824" s="12"/>
      <c r="R4824" s="12"/>
      <c r="S4824" s="12"/>
      <c r="T4824" s="12"/>
      <c r="U4824" s="12"/>
      <c r="V4824" s="12"/>
      <c r="W4824" s="12"/>
      <c r="X4824" s="12"/>
      <c r="Y4824" s="12"/>
      <c r="Z4824" s="12"/>
      <c r="AA4824" s="12"/>
      <c r="AB4824" s="12"/>
      <c r="AC4824" s="12"/>
      <c r="AD4824" s="12"/>
      <c r="AE4824" s="12"/>
      <c r="AF4824" s="12"/>
      <c r="AG4824" s="12"/>
      <c r="AH4824" s="12"/>
      <c r="AI4824" s="12"/>
      <c r="AJ4824" s="12"/>
      <c r="AK4824" s="12"/>
      <c r="AL4824" s="12"/>
      <c r="AM4824" s="12"/>
      <c r="AN4824" s="12"/>
      <c r="AO4824" s="12"/>
      <c r="AP4824" s="12"/>
      <c r="AQ4824" s="12"/>
      <c r="AR4824" s="12"/>
      <c r="AS4824" s="12"/>
      <c r="AT4824" s="12"/>
      <c r="AU4824" s="12"/>
      <c r="AV4824" s="12"/>
      <c r="AW4824" s="12"/>
      <c r="AX4824" s="12"/>
      <c r="AY4824" s="12"/>
      <c r="AZ4824" s="12"/>
      <c r="BA4824" s="12"/>
      <c r="BB4824" s="12"/>
      <c r="BC4824" s="12"/>
      <c r="BD4824" s="12"/>
      <c r="BE4824" s="12"/>
      <c r="BF4824" s="12"/>
      <c r="BG4824" s="12"/>
      <c r="BH4824" s="12"/>
      <c r="BI4824" s="12"/>
      <c r="BJ4824" s="13"/>
      <c r="BK4824" s="13"/>
      <c r="BL4824" s="13"/>
      <c r="BM4824" s="13"/>
      <c r="BN4824" s="13"/>
    </row>
    <row r="4825" spans="1:66" x14ac:dyDescent="0.25">
      <c r="A4825" s="10"/>
      <c r="B4825" s="10"/>
      <c r="C4825" s="10"/>
      <c r="D4825" s="18"/>
      <c r="E4825" s="10"/>
      <c r="F4825" s="10"/>
      <c r="G4825" s="10"/>
      <c r="H4825" s="10"/>
      <c r="I4825" s="10"/>
      <c r="J4825" s="10"/>
      <c r="K4825" s="11"/>
      <c r="L4825" s="11"/>
      <c r="M4825" s="12"/>
      <c r="N4825" s="12"/>
      <c r="O4825" s="12"/>
      <c r="P4825" s="12"/>
      <c r="Q4825" s="12"/>
      <c r="R4825" s="12"/>
      <c r="S4825" s="12"/>
      <c r="T4825" s="12"/>
      <c r="U4825" s="12"/>
      <c r="V4825" s="12"/>
      <c r="W4825" s="12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2"/>
      <c r="AS4825" s="12"/>
      <c r="AT4825" s="12"/>
      <c r="AU4825" s="12"/>
      <c r="AV4825" s="12"/>
      <c r="AW4825" s="12"/>
      <c r="AX4825" s="12"/>
      <c r="AY4825" s="12"/>
      <c r="AZ4825" s="12"/>
      <c r="BA4825" s="12"/>
      <c r="BB4825" s="12"/>
      <c r="BC4825" s="12"/>
      <c r="BD4825" s="12"/>
      <c r="BE4825" s="12"/>
      <c r="BF4825" s="12"/>
      <c r="BG4825" s="12"/>
      <c r="BH4825" s="12"/>
      <c r="BI4825" s="12"/>
      <c r="BJ4825" s="13"/>
      <c r="BK4825" s="13"/>
      <c r="BL4825" s="13"/>
      <c r="BM4825" s="13"/>
      <c r="BN4825" s="13"/>
    </row>
    <row r="4826" spans="1:66" x14ac:dyDescent="0.25">
      <c r="A4826" s="10"/>
      <c r="B4826" s="10"/>
      <c r="C4826" s="10"/>
      <c r="D4826" s="18"/>
      <c r="E4826" s="10"/>
      <c r="F4826" s="10"/>
      <c r="G4826" s="10"/>
      <c r="H4826" s="10"/>
      <c r="I4826" s="10"/>
      <c r="J4826" s="10"/>
      <c r="K4826" s="11"/>
      <c r="L4826" s="11"/>
      <c r="M4826" s="12"/>
      <c r="N4826" s="12"/>
      <c r="O4826" s="12"/>
      <c r="P4826" s="12"/>
      <c r="Q4826" s="12"/>
      <c r="R4826" s="12"/>
      <c r="S4826" s="12"/>
      <c r="T4826" s="12"/>
      <c r="U4826" s="12"/>
      <c r="V4826" s="12"/>
      <c r="W4826" s="12"/>
      <c r="X4826" s="12"/>
      <c r="Y4826" s="12"/>
      <c r="Z4826" s="12"/>
      <c r="AA4826" s="12"/>
      <c r="AB4826" s="12"/>
      <c r="AC4826" s="12"/>
      <c r="AD4826" s="12"/>
      <c r="AE4826" s="12"/>
      <c r="AF4826" s="12"/>
      <c r="AG4826" s="12"/>
      <c r="AH4826" s="12"/>
      <c r="AI4826" s="12"/>
      <c r="AJ4826" s="12"/>
      <c r="AK4826" s="12"/>
      <c r="AL4826" s="12"/>
      <c r="AM4826" s="12"/>
      <c r="AN4826" s="12"/>
      <c r="AO4826" s="12"/>
      <c r="AP4826" s="12"/>
      <c r="AQ4826" s="12"/>
      <c r="AR4826" s="12"/>
      <c r="AS4826" s="12"/>
      <c r="AT4826" s="12"/>
      <c r="AU4826" s="12"/>
      <c r="AV4826" s="12"/>
      <c r="AW4826" s="12"/>
      <c r="AX4826" s="12"/>
      <c r="AY4826" s="12"/>
      <c r="AZ4826" s="12"/>
      <c r="BA4826" s="12"/>
      <c r="BB4826" s="12"/>
      <c r="BC4826" s="12"/>
      <c r="BD4826" s="12"/>
      <c r="BE4826" s="12"/>
      <c r="BF4826" s="12"/>
      <c r="BG4826" s="12"/>
      <c r="BH4826" s="12"/>
      <c r="BI4826" s="12"/>
      <c r="BJ4826" s="13"/>
      <c r="BK4826" s="13"/>
      <c r="BL4826" s="13"/>
      <c r="BM4826" s="13"/>
      <c r="BN4826" s="13"/>
    </row>
    <row r="4827" spans="1:66" x14ac:dyDescent="0.25">
      <c r="A4827" s="10"/>
      <c r="B4827" s="10"/>
      <c r="C4827" s="10"/>
      <c r="D4827" s="18"/>
      <c r="E4827" s="10"/>
      <c r="F4827" s="10"/>
      <c r="G4827" s="10"/>
      <c r="H4827" s="10"/>
      <c r="I4827" s="10"/>
      <c r="J4827" s="10"/>
      <c r="K4827" s="11"/>
      <c r="L4827" s="11"/>
      <c r="M4827" s="12"/>
      <c r="N4827" s="12"/>
      <c r="O4827" s="12"/>
      <c r="P4827" s="12"/>
      <c r="Q4827" s="12"/>
      <c r="R4827" s="12"/>
      <c r="S4827" s="12"/>
      <c r="T4827" s="12"/>
      <c r="U4827" s="12"/>
      <c r="V4827" s="12"/>
      <c r="W4827" s="12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2"/>
      <c r="AS4827" s="12"/>
      <c r="AT4827" s="12"/>
      <c r="AU4827" s="12"/>
      <c r="AV4827" s="12"/>
      <c r="AW4827" s="12"/>
      <c r="AX4827" s="12"/>
      <c r="AY4827" s="12"/>
      <c r="AZ4827" s="12"/>
      <c r="BA4827" s="12"/>
      <c r="BB4827" s="12"/>
      <c r="BC4827" s="12"/>
      <c r="BD4827" s="12"/>
      <c r="BE4827" s="12"/>
      <c r="BF4827" s="12"/>
      <c r="BG4827" s="12"/>
      <c r="BH4827" s="12"/>
      <c r="BI4827" s="12"/>
      <c r="BJ4827" s="13"/>
      <c r="BK4827" s="13"/>
      <c r="BL4827" s="13"/>
      <c r="BM4827" s="13"/>
      <c r="BN4827" s="13"/>
    </row>
    <row r="4828" spans="1:66" x14ac:dyDescent="0.25">
      <c r="A4828" s="10"/>
      <c r="B4828" s="10"/>
      <c r="C4828" s="10"/>
      <c r="D4828" s="18"/>
      <c r="E4828" s="10"/>
      <c r="F4828" s="10"/>
      <c r="G4828" s="10"/>
      <c r="H4828" s="10"/>
      <c r="I4828" s="10"/>
      <c r="J4828" s="10"/>
      <c r="K4828" s="11"/>
      <c r="L4828" s="11"/>
      <c r="M4828" s="12"/>
      <c r="N4828" s="12"/>
      <c r="O4828" s="12"/>
      <c r="P4828" s="12"/>
      <c r="Q4828" s="12"/>
      <c r="R4828" s="12"/>
      <c r="S4828" s="12"/>
      <c r="T4828" s="12"/>
      <c r="U4828" s="12"/>
      <c r="V4828" s="12"/>
      <c r="W4828" s="12"/>
      <c r="X4828" s="12"/>
      <c r="Y4828" s="12"/>
      <c r="Z4828" s="12"/>
      <c r="AA4828" s="12"/>
      <c r="AB4828" s="12"/>
      <c r="AC4828" s="12"/>
      <c r="AD4828" s="12"/>
      <c r="AE4828" s="12"/>
      <c r="AF4828" s="12"/>
      <c r="AG4828" s="12"/>
      <c r="AH4828" s="12"/>
      <c r="AI4828" s="12"/>
      <c r="AJ4828" s="12"/>
      <c r="AK4828" s="12"/>
      <c r="AL4828" s="12"/>
      <c r="AM4828" s="12"/>
      <c r="AN4828" s="12"/>
      <c r="AO4828" s="12"/>
      <c r="AP4828" s="12"/>
      <c r="AQ4828" s="12"/>
      <c r="AR4828" s="12"/>
      <c r="AS4828" s="12"/>
      <c r="AT4828" s="12"/>
      <c r="AU4828" s="12"/>
      <c r="AV4828" s="12"/>
      <c r="AW4828" s="12"/>
      <c r="AX4828" s="12"/>
      <c r="AY4828" s="12"/>
      <c r="AZ4828" s="12"/>
      <c r="BA4828" s="12"/>
      <c r="BB4828" s="12"/>
      <c r="BC4828" s="12"/>
      <c r="BD4828" s="12"/>
      <c r="BE4828" s="12"/>
      <c r="BF4828" s="12"/>
      <c r="BG4828" s="12"/>
      <c r="BH4828" s="12"/>
      <c r="BI4828" s="12"/>
      <c r="BJ4828" s="13"/>
      <c r="BK4828" s="13"/>
      <c r="BL4828" s="13"/>
      <c r="BM4828" s="13"/>
      <c r="BN4828" s="13"/>
    </row>
    <row r="4829" spans="1:66" x14ac:dyDescent="0.25">
      <c r="A4829" s="10"/>
      <c r="B4829" s="10"/>
      <c r="C4829" s="10"/>
      <c r="D4829" s="18"/>
      <c r="E4829" s="10"/>
      <c r="F4829" s="10"/>
      <c r="G4829" s="10"/>
      <c r="H4829" s="10"/>
      <c r="I4829" s="10"/>
      <c r="J4829" s="10"/>
      <c r="K4829" s="11"/>
      <c r="L4829" s="11"/>
      <c r="M4829" s="12"/>
      <c r="N4829" s="12"/>
      <c r="O4829" s="12"/>
      <c r="P4829" s="12"/>
      <c r="Q4829" s="12"/>
      <c r="R4829" s="12"/>
      <c r="S4829" s="12"/>
      <c r="T4829" s="12"/>
      <c r="U4829" s="12"/>
      <c r="V4829" s="12"/>
      <c r="W4829" s="12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2"/>
      <c r="AS4829" s="12"/>
      <c r="AT4829" s="12"/>
      <c r="AU4829" s="12"/>
      <c r="AV4829" s="12"/>
      <c r="AW4829" s="12"/>
      <c r="AX4829" s="12"/>
      <c r="AY4829" s="12"/>
      <c r="AZ4829" s="12"/>
      <c r="BA4829" s="12"/>
      <c r="BB4829" s="12"/>
      <c r="BC4829" s="12"/>
      <c r="BD4829" s="12"/>
      <c r="BE4829" s="12"/>
      <c r="BF4829" s="12"/>
      <c r="BG4829" s="12"/>
      <c r="BH4829" s="12"/>
      <c r="BI4829" s="12"/>
      <c r="BJ4829" s="13"/>
      <c r="BK4829" s="13"/>
      <c r="BL4829" s="13"/>
      <c r="BM4829" s="13"/>
      <c r="BN4829" s="13"/>
    </row>
    <row r="4830" spans="1:66" x14ac:dyDescent="0.25">
      <c r="A4830" s="10"/>
      <c r="B4830" s="10"/>
      <c r="C4830" s="10"/>
      <c r="D4830" s="18"/>
      <c r="E4830" s="10"/>
      <c r="F4830" s="10"/>
      <c r="G4830" s="10"/>
      <c r="H4830" s="10"/>
      <c r="I4830" s="10"/>
      <c r="J4830" s="10"/>
      <c r="K4830" s="11"/>
      <c r="L4830" s="11"/>
      <c r="M4830" s="12"/>
      <c r="N4830" s="12"/>
      <c r="O4830" s="12"/>
      <c r="P4830" s="12"/>
      <c r="Q4830" s="12"/>
      <c r="R4830" s="12"/>
      <c r="S4830" s="12"/>
      <c r="T4830" s="12"/>
      <c r="U4830" s="12"/>
      <c r="V4830" s="12"/>
      <c r="W4830" s="12"/>
      <c r="X4830" s="12"/>
      <c r="Y4830" s="12"/>
      <c r="Z4830" s="12"/>
      <c r="AA4830" s="12"/>
      <c r="AB4830" s="12"/>
      <c r="AC4830" s="12"/>
      <c r="AD4830" s="12"/>
      <c r="AE4830" s="12"/>
      <c r="AF4830" s="12"/>
      <c r="AG4830" s="12"/>
      <c r="AH4830" s="12"/>
      <c r="AI4830" s="12"/>
      <c r="AJ4830" s="12"/>
      <c r="AK4830" s="12"/>
      <c r="AL4830" s="12"/>
      <c r="AM4830" s="12"/>
      <c r="AN4830" s="12"/>
      <c r="AO4830" s="12"/>
      <c r="AP4830" s="12"/>
      <c r="AQ4830" s="12"/>
      <c r="AR4830" s="12"/>
      <c r="AS4830" s="12"/>
      <c r="AT4830" s="12"/>
      <c r="AU4830" s="12"/>
      <c r="AV4830" s="12"/>
      <c r="AW4830" s="12"/>
      <c r="AX4830" s="12"/>
      <c r="AY4830" s="12"/>
      <c r="AZ4830" s="12"/>
      <c r="BA4830" s="12"/>
      <c r="BB4830" s="12"/>
      <c r="BC4830" s="12"/>
      <c r="BD4830" s="12"/>
      <c r="BE4830" s="12"/>
      <c r="BF4830" s="12"/>
      <c r="BG4830" s="12"/>
      <c r="BH4830" s="12"/>
      <c r="BI4830" s="12"/>
      <c r="BJ4830" s="13"/>
      <c r="BK4830" s="13"/>
      <c r="BL4830" s="13"/>
      <c r="BM4830" s="13"/>
      <c r="BN4830" s="13"/>
    </row>
    <row r="4831" spans="1:66" x14ac:dyDescent="0.25">
      <c r="A4831" s="10"/>
      <c r="B4831" s="10"/>
      <c r="C4831" s="10"/>
      <c r="D4831" s="18"/>
      <c r="E4831" s="10"/>
      <c r="F4831" s="10"/>
      <c r="G4831" s="10"/>
      <c r="H4831" s="10"/>
      <c r="I4831" s="10"/>
      <c r="J4831" s="10"/>
      <c r="K4831" s="11"/>
      <c r="L4831" s="11"/>
      <c r="M4831" s="12"/>
      <c r="N4831" s="12"/>
      <c r="O4831" s="12"/>
      <c r="P4831" s="12"/>
      <c r="Q4831" s="12"/>
      <c r="R4831" s="12"/>
      <c r="S4831" s="12"/>
      <c r="T4831" s="12"/>
      <c r="U4831" s="12"/>
      <c r="V4831" s="12"/>
      <c r="W4831" s="12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2"/>
      <c r="AS4831" s="12"/>
      <c r="AT4831" s="12"/>
      <c r="AU4831" s="12"/>
      <c r="AV4831" s="12"/>
      <c r="AW4831" s="12"/>
      <c r="AX4831" s="12"/>
      <c r="AY4831" s="12"/>
      <c r="AZ4831" s="12"/>
      <c r="BA4831" s="12"/>
      <c r="BB4831" s="12"/>
      <c r="BC4831" s="12"/>
      <c r="BD4831" s="12"/>
      <c r="BE4831" s="12"/>
      <c r="BF4831" s="12"/>
      <c r="BG4831" s="12"/>
      <c r="BH4831" s="12"/>
      <c r="BI4831" s="12"/>
      <c r="BJ4831" s="13"/>
      <c r="BK4831" s="13"/>
      <c r="BL4831" s="13"/>
      <c r="BM4831" s="13"/>
      <c r="BN4831" s="13"/>
    </row>
    <row r="4832" spans="1:66" x14ac:dyDescent="0.25">
      <c r="A4832" s="10"/>
      <c r="B4832" s="10"/>
      <c r="C4832" s="10"/>
      <c r="D4832" s="18"/>
      <c r="E4832" s="10"/>
      <c r="F4832" s="10"/>
      <c r="G4832" s="10"/>
      <c r="H4832" s="10"/>
      <c r="I4832" s="10"/>
      <c r="J4832" s="10"/>
      <c r="K4832" s="11"/>
      <c r="L4832" s="11"/>
      <c r="M4832" s="12"/>
      <c r="N4832" s="12"/>
      <c r="O4832" s="12"/>
      <c r="P4832" s="12"/>
      <c r="Q4832" s="12"/>
      <c r="R4832" s="12"/>
      <c r="S4832" s="12"/>
      <c r="T4832" s="12"/>
      <c r="U4832" s="12"/>
      <c r="V4832" s="12"/>
      <c r="W4832" s="12"/>
      <c r="X4832" s="12"/>
      <c r="Y4832" s="12"/>
      <c r="Z4832" s="12"/>
      <c r="AA4832" s="12"/>
      <c r="AB4832" s="12"/>
      <c r="AC4832" s="12"/>
      <c r="AD4832" s="12"/>
      <c r="AE4832" s="12"/>
      <c r="AF4832" s="12"/>
      <c r="AG4832" s="12"/>
      <c r="AH4832" s="12"/>
      <c r="AI4832" s="12"/>
      <c r="AJ4832" s="12"/>
      <c r="AK4832" s="12"/>
      <c r="AL4832" s="12"/>
      <c r="AM4832" s="12"/>
      <c r="AN4832" s="12"/>
      <c r="AO4832" s="12"/>
      <c r="AP4832" s="12"/>
      <c r="AQ4832" s="12"/>
      <c r="AR4832" s="12"/>
      <c r="AS4832" s="12"/>
      <c r="AT4832" s="12"/>
      <c r="AU4832" s="12"/>
      <c r="AV4832" s="12"/>
      <c r="AW4832" s="12"/>
      <c r="AX4832" s="12"/>
      <c r="AY4832" s="12"/>
      <c r="AZ4832" s="12"/>
      <c r="BA4832" s="12"/>
      <c r="BB4832" s="12"/>
      <c r="BC4832" s="12"/>
      <c r="BD4832" s="12"/>
      <c r="BE4832" s="12"/>
      <c r="BF4832" s="12"/>
      <c r="BG4832" s="12"/>
      <c r="BH4832" s="12"/>
      <c r="BI4832" s="12"/>
      <c r="BJ4832" s="13"/>
      <c r="BK4832" s="13"/>
      <c r="BL4832" s="13"/>
      <c r="BM4832" s="13"/>
      <c r="BN4832" s="13"/>
    </row>
    <row r="4833" spans="1:66" x14ac:dyDescent="0.25">
      <c r="A4833" s="10"/>
      <c r="B4833" s="10"/>
      <c r="C4833" s="10"/>
      <c r="D4833" s="18"/>
      <c r="E4833" s="10"/>
      <c r="F4833" s="10"/>
      <c r="G4833" s="10"/>
      <c r="H4833" s="10"/>
      <c r="I4833" s="10"/>
      <c r="J4833" s="10"/>
      <c r="K4833" s="11"/>
      <c r="L4833" s="11"/>
      <c r="M4833" s="12"/>
      <c r="N4833" s="12"/>
      <c r="O4833" s="12"/>
      <c r="P4833" s="12"/>
      <c r="Q4833" s="12"/>
      <c r="R4833" s="12"/>
      <c r="S4833" s="12"/>
      <c r="T4833" s="12"/>
      <c r="U4833" s="12"/>
      <c r="V4833" s="12"/>
      <c r="W4833" s="12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2"/>
      <c r="AS4833" s="12"/>
      <c r="AT4833" s="12"/>
      <c r="AU4833" s="12"/>
      <c r="AV4833" s="12"/>
      <c r="AW4833" s="12"/>
      <c r="AX4833" s="12"/>
      <c r="AY4833" s="12"/>
      <c r="AZ4833" s="12"/>
      <c r="BA4833" s="12"/>
      <c r="BB4833" s="12"/>
      <c r="BC4833" s="12"/>
      <c r="BD4833" s="12"/>
      <c r="BE4833" s="12"/>
      <c r="BF4833" s="12"/>
      <c r="BG4833" s="12"/>
      <c r="BH4833" s="12"/>
      <c r="BI4833" s="12"/>
      <c r="BJ4833" s="13"/>
      <c r="BK4833" s="13"/>
      <c r="BL4833" s="13"/>
      <c r="BM4833" s="13"/>
      <c r="BN4833" s="13"/>
    </row>
    <row r="4834" spans="1:66" x14ac:dyDescent="0.25">
      <c r="A4834" s="10"/>
      <c r="B4834" s="10"/>
      <c r="C4834" s="10"/>
      <c r="D4834" s="18"/>
      <c r="E4834" s="10"/>
      <c r="F4834" s="10"/>
      <c r="G4834" s="10"/>
      <c r="H4834" s="10"/>
      <c r="I4834" s="10"/>
      <c r="J4834" s="10"/>
      <c r="K4834" s="11"/>
      <c r="L4834" s="11"/>
      <c r="M4834" s="12"/>
      <c r="N4834" s="12"/>
      <c r="O4834" s="12"/>
      <c r="P4834" s="12"/>
      <c r="Q4834" s="12"/>
      <c r="R4834" s="12"/>
      <c r="S4834" s="12"/>
      <c r="T4834" s="12"/>
      <c r="U4834" s="12"/>
      <c r="V4834" s="12"/>
      <c r="W4834" s="12"/>
      <c r="X4834" s="12"/>
      <c r="Y4834" s="12"/>
      <c r="Z4834" s="12"/>
      <c r="AA4834" s="12"/>
      <c r="AB4834" s="12"/>
      <c r="AC4834" s="12"/>
      <c r="AD4834" s="12"/>
      <c r="AE4834" s="12"/>
      <c r="AF4834" s="12"/>
      <c r="AG4834" s="12"/>
      <c r="AH4834" s="12"/>
      <c r="AI4834" s="12"/>
      <c r="AJ4834" s="12"/>
      <c r="AK4834" s="12"/>
      <c r="AL4834" s="12"/>
      <c r="AM4834" s="12"/>
      <c r="AN4834" s="12"/>
      <c r="AO4834" s="12"/>
      <c r="AP4834" s="12"/>
      <c r="AQ4834" s="12"/>
      <c r="AR4834" s="12"/>
      <c r="AS4834" s="12"/>
      <c r="AT4834" s="12"/>
      <c r="AU4834" s="12"/>
      <c r="AV4834" s="12"/>
      <c r="AW4834" s="12"/>
      <c r="AX4834" s="12"/>
      <c r="AY4834" s="12"/>
      <c r="AZ4834" s="12"/>
      <c r="BA4834" s="12"/>
      <c r="BB4834" s="12"/>
      <c r="BC4834" s="12"/>
      <c r="BD4834" s="12"/>
      <c r="BE4834" s="12"/>
      <c r="BF4834" s="12"/>
      <c r="BG4834" s="12"/>
      <c r="BH4834" s="12"/>
      <c r="BI4834" s="12"/>
      <c r="BJ4834" s="13"/>
      <c r="BK4834" s="13"/>
      <c r="BL4834" s="13"/>
      <c r="BM4834" s="13"/>
      <c r="BN4834" s="13"/>
    </row>
    <row r="4835" spans="1:66" x14ac:dyDescent="0.25">
      <c r="A4835" s="10"/>
      <c r="B4835" s="10"/>
      <c r="C4835" s="10"/>
      <c r="D4835" s="18"/>
      <c r="E4835" s="10"/>
      <c r="F4835" s="10"/>
      <c r="G4835" s="10"/>
      <c r="H4835" s="10"/>
      <c r="I4835" s="10"/>
      <c r="J4835" s="10"/>
      <c r="K4835" s="11"/>
      <c r="L4835" s="11"/>
      <c r="M4835" s="12"/>
      <c r="N4835" s="12"/>
      <c r="O4835" s="12"/>
      <c r="P4835" s="12"/>
      <c r="Q4835" s="12"/>
      <c r="R4835" s="12"/>
      <c r="S4835" s="12"/>
      <c r="T4835" s="12"/>
      <c r="U4835" s="12"/>
      <c r="V4835" s="12"/>
      <c r="W4835" s="12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2"/>
      <c r="AS4835" s="12"/>
      <c r="AT4835" s="12"/>
      <c r="AU4835" s="12"/>
      <c r="AV4835" s="12"/>
      <c r="AW4835" s="12"/>
      <c r="AX4835" s="12"/>
      <c r="AY4835" s="12"/>
      <c r="AZ4835" s="12"/>
      <c r="BA4835" s="12"/>
      <c r="BB4835" s="12"/>
      <c r="BC4835" s="12"/>
      <c r="BD4835" s="12"/>
      <c r="BE4835" s="12"/>
      <c r="BF4835" s="12"/>
      <c r="BG4835" s="12"/>
      <c r="BH4835" s="12"/>
      <c r="BI4835" s="12"/>
      <c r="BJ4835" s="13"/>
      <c r="BK4835" s="13"/>
      <c r="BL4835" s="13"/>
      <c r="BM4835" s="13"/>
      <c r="BN4835" s="13"/>
    </row>
    <row r="4836" spans="1:66" x14ac:dyDescent="0.25">
      <c r="A4836" s="10"/>
      <c r="B4836" s="10"/>
      <c r="C4836" s="10"/>
      <c r="D4836" s="18"/>
      <c r="E4836" s="10"/>
      <c r="F4836" s="10"/>
      <c r="G4836" s="10"/>
      <c r="H4836" s="10"/>
      <c r="I4836" s="10"/>
      <c r="J4836" s="10"/>
      <c r="K4836" s="11"/>
      <c r="L4836" s="11"/>
      <c r="M4836" s="12"/>
      <c r="N4836" s="12"/>
      <c r="O4836" s="12"/>
      <c r="P4836" s="12"/>
      <c r="Q4836" s="12"/>
      <c r="R4836" s="12"/>
      <c r="S4836" s="12"/>
      <c r="T4836" s="12"/>
      <c r="U4836" s="12"/>
      <c r="V4836" s="12"/>
      <c r="W4836" s="12"/>
      <c r="X4836" s="12"/>
      <c r="Y4836" s="12"/>
      <c r="Z4836" s="12"/>
      <c r="AA4836" s="12"/>
      <c r="AB4836" s="12"/>
      <c r="AC4836" s="12"/>
      <c r="AD4836" s="12"/>
      <c r="AE4836" s="12"/>
      <c r="AF4836" s="12"/>
      <c r="AG4836" s="12"/>
      <c r="AH4836" s="12"/>
      <c r="AI4836" s="12"/>
      <c r="AJ4836" s="12"/>
      <c r="AK4836" s="12"/>
      <c r="AL4836" s="12"/>
      <c r="AM4836" s="12"/>
      <c r="AN4836" s="12"/>
      <c r="AO4836" s="12"/>
      <c r="AP4836" s="12"/>
      <c r="AQ4836" s="12"/>
      <c r="AR4836" s="12"/>
      <c r="AS4836" s="12"/>
      <c r="AT4836" s="12"/>
      <c r="AU4836" s="12"/>
      <c r="AV4836" s="12"/>
      <c r="AW4836" s="12"/>
      <c r="AX4836" s="12"/>
      <c r="AY4836" s="12"/>
      <c r="AZ4836" s="12"/>
      <c r="BA4836" s="12"/>
      <c r="BB4836" s="12"/>
      <c r="BC4836" s="12"/>
      <c r="BD4836" s="12"/>
      <c r="BE4836" s="12"/>
      <c r="BF4836" s="12"/>
      <c r="BG4836" s="12"/>
      <c r="BH4836" s="12"/>
      <c r="BI4836" s="12"/>
      <c r="BJ4836" s="13"/>
      <c r="BK4836" s="13"/>
      <c r="BL4836" s="13"/>
      <c r="BM4836" s="13"/>
      <c r="BN4836" s="13"/>
    </row>
    <row r="4837" spans="1:66" x14ac:dyDescent="0.25">
      <c r="A4837" s="10"/>
      <c r="B4837" s="10"/>
      <c r="C4837" s="10"/>
      <c r="D4837" s="18"/>
      <c r="E4837" s="10"/>
      <c r="F4837" s="10"/>
      <c r="G4837" s="10"/>
      <c r="H4837" s="10"/>
      <c r="I4837" s="10"/>
      <c r="J4837" s="10"/>
      <c r="K4837" s="11"/>
      <c r="L4837" s="11"/>
      <c r="M4837" s="12"/>
      <c r="N4837" s="12"/>
      <c r="O4837" s="12"/>
      <c r="P4837" s="12"/>
      <c r="Q4837" s="12"/>
      <c r="R4837" s="12"/>
      <c r="S4837" s="12"/>
      <c r="T4837" s="12"/>
      <c r="U4837" s="12"/>
      <c r="V4837" s="12"/>
      <c r="W4837" s="12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2"/>
      <c r="AS4837" s="12"/>
      <c r="AT4837" s="12"/>
      <c r="AU4837" s="12"/>
      <c r="AV4837" s="12"/>
      <c r="AW4837" s="12"/>
      <c r="AX4837" s="12"/>
      <c r="AY4837" s="12"/>
      <c r="AZ4837" s="12"/>
      <c r="BA4837" s="12"/>
      <c r="BB4837" s="12"/>
      <c r="BC4837" s="12"/>
      <c r="BD4837" s="12"/>
      <c r="BE4837" s="12"/>
      <c r="BF4837" s="12"/>
      <c r="BG4837" s="12"/>
      <c r="BH4837" s="12"/>
      <c r="BI4837" s="12"/>
      <c r="BJ4837" s="13"/>
      <c r="BK4837" s="13"/>
      <c r="BL4837" s="13"/>
      <c r="BM4837" s="13"/>
      <c r="BN4837" s="13"/>
    </row>
    <row r="4838" spans="1:66" x14ac:dyDescent="0.25">
      <c r="A4838" s="10"/>
      <c r="B4838" s="10"/>
      <c r="C4838" s="10"/>
      <c r="D4838" s="18"/>
      <c r="E4838" s="10"/>
      <c r="F4838" s="10"/>
      <c r="G4838" s="10"/>
      <c r="H4838" s="10"/>
      <c r="I4838" s="10"/>
      <c r="J4838" s="10"/>
      <c r="K4838" s="11"/>
      <c r="L4838" s="11"/>
      <c r="M4838" s="12"/>
      <c r="N4838" s="12"/>
      <c r="O4838" s="12"/>
      <c r="P4838" s="12"/>
      <c r="Q4838" s="12"/>
      <c r="R4838" s="12"/>
      <c r="S4838" s="12"/>
      <c r="T4838" s="12"/>
      <c r="U4838" s="12"/>
      <c r="V4838" s="12"/>
      <c r="W4838" s="12"/>
      <c r="X4838" s="12"/>
      <c r="Y4838" s="12"/>
      <c r="Z4838" s="12"/>
      <c r="AA4838" s="12"/>
      <c r="AB4838" s="12"/>
      <c r="AC4838" s="12"/>
      <c r="AD4838" s="12"/>
      <c r="AE4838" s="12"/>
      <c r="AF4838" s="12"/>
      <c r="AG4838" s="12"/>
      <c r="AH4838" s="12"/>
      <c r="AI4838" s="12"/>
      <c r="AJ4838" s="12"/>
      <c r="AK4838" s="12"/>
      <c r="AL4838" s="12"/>
      <c r="AM4838" s="12"/>
      <c r="AN4838" s="12"/>
      <c r="AO4838" s="12"/>
      <c r="AP4838" s="12"/>
      <c r="AQ4838" s="12"/>
      <c r="AR4838" s="12"/>
      <c r="AS4838" s="12"/>
      <c r="AT4838" s="12"/>
      <c r="AU4838" s="12"/>
      <c r="AV4838" s="12"/>
      <c r="AW4838" s="12"/>
      <c r="AX4838" s="12"/>
      <c r="AY4838" s="12"/>
      <c r="AZ4838" s="12"/>
      <c r="BA4838" s="12"/>
      <c r="BB4838" s="12"/>
      <c r="BC4838" s="12"/>
      <c r="BD4838" s="12"/>
      <c r="BE4838" s="12"/>
      <c r="BF4838" s="12"/>
      <c r="BG4838" s="12"/>
      <c r="BH4838" s="12"/>
      <c r="BI4838" s="12"/>
      <c r="BJ4838" s="13"/>
      <c r="BK4838" s="13"/>
      <c r="BL4838" s="13"/>
      <c r="BM4838" s="13"/>
      <c r="BN4838" s="13"/>
    </row>
    <row r="4839" spans="1:66" x14ac:dyDescent="0.25">
      <c r="A4839" s="10"/>
      <c r="B4839" s="10"/>
      <c r="C4839" s="10"/>
      <c r="D4839" s="18"/>
      <c r="E4839" s="10"/>
      <c r="F4839" s="10"/>
      <c r="G4839" s="10"/>
      <c r="H4839" s="10"/>
      <c r="I4839" s="10"/>
      <c r="J4839" s="10"/>
      <c r="K4839" s="11"/>
      <c r="L4839" s="11"/>
      <c r="M4839" s="12"/>
      <c r="N4839" s="12"/>
      <c r="O4839" s="12"/>
      <c r="P4839" s="12"/>
      <c r="Q4839" s="12"/>
      <c r="R4839" s="12"/>
      <c r="S4839" s="12"/>
      <c r="T4839" s="12"/>
      <c r="U4839" s="12"/>
      <c r="V4839" s="12"/>
      <c r="W4839" s="12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2"/>
      <c r="AS4839" s="12"/>
      <c r="AT4839" s="12"/>
      <c r="AU4839" s="12"/>
      <c r="AV4839" s="12"/>
      <c r="AW4839" s="12"/>
      <c r="AX4839" s="12"/>
      <c r="AY4839" s="12"/>
      <c r="AZ4839" s="12"/>
      <c r="BA4839" s="12"/>
      <c r="BB4839" s="12"/>
      <c r="BC4839" s="12"/>
      <c r="BD4839" s="12"/>
      <c r="BE4839" s="12"/>
      <c r="BF4839" s="12"/>
      <c r="BG4839" s="12"/>
      <c r="BH4839" s="12"/>
      <c r="BI4839" s="12"/>
      <c r="BJ4839" s="13"/>
      <c r="BK4839" s="13"/>
      <c r="BL4839" s="13"/>
      <c r="BM4839" s="13"/>
      <c r="BN4839" s="13"/>
    </row>
    <row r="4840" spans="1:66" x14ac:dyDescent="0.25">
      <c r="A4840" s="10"/>
      <c r="B4840" s="10"/>
      <c r="C4840" s="10"/>
      <c r="D4840" s="18"/>
      <c r="E4840" s="10"/>
      <c r="F4840" s="10"/>
      <c r="G4840" s="10"/>
      <c r="H4840" s="10"/>
      <c r="I4840" s="10"/>
      <c r="J4840" s="10"/>
      <c r="K4840" s="11"/>
      <c r="L4840" s="11"/>
      <c r="M4840" s="12"/>
      <c r="N4840" s="12"/>
      <c r="O4840" s="12"/>
      <c r="P4840" s="12"/>
      <c r="Q4840" s="12"/>
      <c r="R4840" s="12"/>
      <c r="S4840" s="12"/>
      <c r="T4840" s="12"/>
      <c r="U4840" s="12"/>
      <c r="V4840" s="12"/>
      <c r="W4840" s="12"/>
      <c r="X4840" s="12"/>
      <c r="Y4840" s="12"/>
      <c r="Z4840" s="12"/>
      <c r="AA4840" s="12"/>
      <c r="AB4840" s="12"/>
      <c r="AC4840" s="12"/>
      <c r="AD4840" s="12"/>
      <c r="AE4840" s="12"/>
      <c r="AF4840" s="12"/>
      <c r="AG4840" s="12"/>
      <c r="AH4840" s="12"/>
      <c r="AI4840" s="12"/>
      <c r="AJ4840" s="12"/>
      <c r="AK4840" s="12"/>
      <c r="AL4840" s="12"/>
      <c r="AM4840" s="12"/>
      <c r="AN4840" s="12"/>
      <c r="AO4840" s="12"/>
      <c r="AP4840" s="12"/>
      <c r="AQ4840" s="12"/>
      <c r="AR4840" s="12"/>
      <c r="AS4840" s="12"/>
      <c r="AT4840" s="12"/>
      <c r="AU4840" s="12"/>
      <c r="AV4840" s="12"/>
      <c r="AW4840" s="12"/>
      <c r="AX4840" s="12"/>
      <c r="AY4840" s="12"/>
      <c r="AZ4840" s="12"/>
      <c r="BA4840" s="12"/>
      <c r="BB4840" s="12"/>
      <c r="BC4840" s="12"/>
      <c r="BD4840" s="12"/>
      <c r="BE4840" s="12"/>
      <c r="BF4840" s="12"/>
      <c r="BG4840" s="12"/>
      <c r="BH4840" s="12"/>
      <c r="BI4840" s="12"/>
      <c r="BJ4840" s="13"/>
      <c r="BK4840" s="13"/>
      <c r="BL4840" s="13"/>
      <c r="BM4840" s="13"/>
      <c r="BN4840" s="13"/>
    </row>
    <row r="4841" spans="1:66" x14ac:dyDescent="0.25">
      <c r="A4841" s="10"/>
      <c r="B4841" s="10"/>
      <c r="C4841" s="10"/>
      <c r="D4841" s="18"/>
      <c r="E4841" s="10"/>
      <c r="F4841" s="10"/>
      <c r="G4841" s="10"/>
      <c r="H4841" s="10"/>
      <c r="I4841" s="10"/>
      <c r="J4841" s="10"/>
      <c r="K4841" s="11"/>
      <c r="L4841" s="11"/>
      <c r="M4841" s="12"/>
      <c r="N4841" s="12"/>
      <c r="O4841" s="12"/>
      <c r="P4841" s="12"/>
      <c r="Q4841" s="12"/>
      <c r="R4841" s="12"/>
      <c r="S4841" s="12"/>
      <c r="T4841" s="12"/>
      <c r="U4841" s="12"/>
      <c r="V4841" s="12"/>
      <c r="W4841" s="12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2"/>
      <c r="AS4841" s="12"/>
      <c r="AT4841" s="12"/>
      <c r="AU4841" s="12"/>
      <c r="AV4841" s="12"/>
      <c r="AW4841" s="12"/>
      <c r="AX4841" s="12"/>
      <c r="AY4841" s="12"/>
      <c r="AZ4841" s="12"/>
      <c r="BA4841" s="12"/>
      <c r="BB4841" s="12"/>
      <c r="BC4841" s="12"/>
      <c r="BD4841" s="12"/>
      <c r="BE4841" s="12"/>
      <c r="BF4841" s="12"/>
      <c r="BG4841" s="12"/>
      <c r="BH4841" s="12"/>
      <c r="BI4841" s="12"/>
      <c r="BJ4841" s="13"/>
      <c r="BK4841" s="13"/>
      <c r="BL4841" s="13"/>
      <c r="BM4841" s="13"/>
      <c r="BN4841" s="13"/>
    </row>
    <row r="4842" spans="1:66" x14ac:dyDescent="0.25">
      <c r="A4842" s="10"/>
      <c r="B4842" s="10"/>
      <c r="C4842" s="10"/>
      <c r="D4842" s="18"/>
      <c r="E4842" s="10"/>
      <c r="F4842" s="10"/>
      <c r="G4842" s="10"/>
      <c r="H4842" s="10"/>
      <c r="I4842" s="10"/>
      <c r="J4842" s="10"/>
      <c r="K4842" s="11"/>
      <c r="L4842" s="11"/>
      <c r="M4842" s="12"/>
      <c r="N4842" s="12"/>
      <c r="O4842" s="12"/>
      <c r="P4842" s="12"/>
      <c r="Q4842" s="12"/>
      <c r="R4842" s="12"/>
      <c r="S4842" s="12"/>
      <c r="T4842" s="12"/>
      <c r="U4842" s="12"/>
      <c r="V4842" s="12"/>
      <c r="W4842" s="12"/>
      <c r="X4842" s="12"/>
      <c r="Y4842" s="12"/>
      <c r="Z4842" s="12"/>
      <c r="AA4842" s="12"/>
      <c r="AB4842" s="12"/>
      <c r="AC4842" s="12"/>
      <c r="AD4842" s="12"/>
      <c r="AE4842" s="12"/>
      <c r="AF4842" s="12"/>
      <c r="AG4842" s="12"/>
      <c r="AH4842" s="12"/>
      <c r="AI4842" s="12"/>
      <c r="AJ4842" s="12"/>
      <c r="AK4842" s="12"/>
      <c r="AL4842" s="12"/>
      <c r="AM4842" s="12"/>
      <c r="AN4842" s="12"/>
      <c r="AO4842" s="12"/>
      <c r="AP4842" s="12"/>
      <c r="AQ4842" s="12"/>
      <c r="AR4842" s="12"/>
      <c r="AS4842" s="12"/>
      <c r="AT4842" s="12"/>
      <c r="AU4842" s="12"/>
      <c r="AV4842" s="12"/>
      <c r="AW4842" s="12"/>
      <c r="AX4842" s="12"/>
      <c r="AY4842" s="12"/>
      <c r="AZ4842" s="12"/>
      <c r="BA4842" s="12"/>
      <c r="BB4842" s="12"/>
      <c r="BC4842" s="12"/>
      <c r="BD4842" s="12"/>
      <c r="BE4842" s="12"/>
      <c r="BF4842" s="12"/>
      <c r="BG4842" s="12"/>
      <c r="BH4842" s="12"/>
      <c r="BI4842" s="12"/>
      <c r="BJ4842" s="13"/>
      <c r="BK4842" s="13"/>
      <c r="BL4842" s="13"/>
      <c r="BM4842" s="13"/>
      <c r="BN4842" s="13"/>
    </row>
    <row r="4843" spans="1:66" x14ac:dyDescent="0.25">
      <c r="A4843" s="10"/>
      <c r="B4843" s="10"/>
      <c r="C4843" s="10"/>
      <c r="D4843" s="18"/>
      <c r="E4843" s="10"/>
      <c r="F4843" s="10"/>
      <c r="G4843" s="10"/>
      <c r="H4843" s="10"/>
      <c r="I4843" s="10"/>
      <c r="J4843" s="10"/>
      <c r="K4843" s="11"/>
      <c r="L4843" s="11"/>
      <c r="M4843" s="12"/>
      <c r="N4843" s="12"/>
      <c r="O4843" s="12"/>
      <c r="P4843" s="12"/>
      <c r="Q4843" s="12"/>
      <c r="R4843" s="12"/>
      <c r="S4843" s="12"/>
      <c r="T4843" s="12"/>
      <c r="U4843" s="12"/>
      <c r="V4843" s="12"/>
      <c r="W4843" s="12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2"/>
      <c r="AS4843" s="12"/>
      <c r="AT4843" s="12"/>
      <c r="AU4843" s="12"/>
      <c r="AV4843" s="12"/>
      <c r="AW4843" s="12"/>
      <c r="AX4843" s="12"/>
      <c r="AY4843" s="12"/>
      <c r="AZ4843" s="12"/>
      <c r="BA4843" s="12"/>
      <c r="BB4843" s="12"/>
      <c r="BC4843" s="12"/>
      <c r="BD4843" s="12"/>
      <c r="BE4843" s="12"/>
      <c r="BF4843" s="12"/>
      <c r="BG4843" s="12"/>
      <c r="BH4843" s="12"/>
      <c r="BI4843" s="12"/>
      <c r="BJ4843" s="13"/>
      <c r="BK4843" s="13"/>
      <c r="BL4843" s="13"/>
      <c r="BM4843" s="13"/>
      <c r="BN4843" s="13"/>
    </row>
    <row r="4844" spans="1:66" x14ac:dyDescent="0.25">
      <c r="A4844" s="10"/>
      <c r="B4844" s="10"/>
      <c r="C4844" s="10"/>
      <c r="D4844" s="18"/>
      <c r="E4844" s="10"/>
      <c r="F4844" s="10"/>
      <c r="G4844" s="10"/>
      <c r="H4844" s="10"/>
      <c r="I4844" s="10"/>
      <c r="J4844" s="10"/>
      <c r="K4844" s="11"/>
      <c r="L4844" s="11"/>
      <c r="M4844" s="12"/>
      <c r="N4844" s="12"/>
      <c r="O4844" s="12"/>
      <c r="P4844" s="12"/>
      <c r="Q4844" s="12"/>
      <c r="R4844" s="12"/>
      <c r="S4844" s="12"/>
      <c r="T4844" s="12"/>
      <c r="U4844" s="12"/>
      <c r="V4844" s="12"/>
      <c r="W4844" s="12"/>
      <c r="X4844" s="12"/>
      <c r="Y4844" s="12"/>
      <c r="Z4844" s="12"/>
      <c r="AA4844" s="12"/>
      <c r="AB4844" s="12"/>
      <c r="AC4844" s="12"/>
      <c r="AD4844" s="12"/>
      <c r="AE4844" s="12"/>
      <c r="AF4844" s="12"/>
      <c r="AG4844" s="12"/>
      <c r="AH4844" s="12"/>
      <c r="AI4844" s="12"/>
      <c r="AJ4844" s="12"/>
      <c r="AK4844" s="12"/>
      <c r="AL4844" s="12"/>
      <c r="AM4844" s="12"/>
      <c r="AN4844" s="12"/>
      <c r="AO4844" s="12"/>
      <c r="AP4844" s="12"/>
      <c r="AQ4844" s="12"/>
      <c r="AR4844" s="12"/>
      <c r="AS4844" s="12"/>
      <c r="AT4844" s="12"/>
      <c r="AU4844" s="12"/>
      <c r="AV4844" s="12"/>
      <c r="AW4844" s="12"/>
      <c r="AX4844" s="12"/>
      <c r="AY4844" s="12"/>
      <c r="AZ4844" s="12"/>
      <c r="BA4844" s="12"/>
      <c r="BB4844" s="12"/>
      <c r="BC4844" s="12"/>
      <c r="BD4844" s="12"/>
      <c r="BE4844" s="12"/>
      <c r="BF4844" s="12"/>
      <c r="BG4844" s="12"/>
      <c r="BH4844" s="12"/>
      <c r="BI4844" s="12"/>
      <c r="BJ4844" s="13"/>
      <c r="BK4844" s="13"/>
      <c r="BL4844" s="13"/>
      <c r="BM4844" s="13"/>
      <c r="BN4844" s="13"/>
    </row>
    <row r="4845" spans="1:66" x14ac:dyDescent="0.25">
      <c r="A4845" s="10"/>
      <c r="B4845" s="10"/>
      <c r="C4845" s="10"/>
      <c r="D4845" s="18"/>
      <c r="E4845" s="10"/>
      <c r="F4845" s="10"/>
      <c r="G4845" s="10"/>
      <c r="H4845" s="10"/>
      <c r="I4845" s="10"/>
      <c r="J4845" s="10"/>
      <c r="K4845" s="11"/>
      <c r="L4845" s="11"/>
      <c r="M4845" s="12"/>
      <c r="N4845" s="12"/>
      <c r="O4845" s="12"/>
      <c r="P4845" s="12"/>
      <c r="Q4845" s="12"/>
      <c r="R4845" s="12"/>
      <c r="S4845" s="12"/>
      <c r="T4845" s="12"/>
      <c r="U4845" s="12"/>
      <c r="V4845" s="12"/>
      <c r="W4845" s="12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2"/>
      <c r="AS4845" s="12"/>
      <c r="AT4845" s="12"/>
      <c r="AU4845" s="12"/>
      <c r="AV4845" s="12"/>
      <c r="AW4845" s="12"/>
      <c r="AX4845" s="12"/>
      <c r="AY4845" s="12"/>
      <c r="AZ4845" s="12"/>
      <c r="BA4845" s="12"/>
      <c r="BB4845" s="12"/>
      <c r="BC4845" s="12"/>
      <c r="BD4845" s="12"/>
      <c r="BE4845" s="12"/>
      <c r="BF4845" s="12"/>
      <c r="BG4845" s="12"/>
      <c r="BH4845" s="12"/>
      <c r="BI4845" s="12"/>
      <c r="BJ4845" s="13"/>
      <c r="BK4845" s="13"/>
      <c r="BL4845" s="13"/>
      <c r="BM4845" s="13"/>
      <c r="BN4845" s="13"/>
    </row>
    <row r="4846" spans="1:66" x14ac:dyDescent="0.25">
      <c r="A4846" s="10"/>
      <c r="B4846" s="10"/>
      <c r="C4846" s="10"/>
      <c r="D4846" s="18"/>
      <c r="E4846" s="10"/>
      <c r="F4846" s="10"/>
      <c r="G4846" s="10"/>
      <c r="H4846" s="10"/>
      <c r="I4846" s="10"/>
      <c r="J4846" s="10"/>
      <c r="K4846" s="11"/>
      <c r="L4846" s="11"/>
      <c r="M4846" s="12"/>
      <c r="N4846" s="12"/>
      <c r="O4846" s="12"/>
      <c r="P4846" s="12"/>
      <c r="Q4846" s="12"/>
      <c r="R4846" s="12"/>
      <c r="S4846" s="12"/>
      <c r="T4846" s="12"/>
      <c r="U4846" s="12"/>
      <c r="V4846" s="12"/>
      <c r="W4846" s="12"/>
      <c r="X4846" s="12"/>
      <c r="Y4846" s="12"/>
      <c r="Z4846" s="12"/>
      <c r="AA4846" s="12"/>
      <c r="AB4846" s="12"/>
      <c r="AC4846" s="12"/>
      <c r="AD4846" s="12"/>
      <c r="AE4846" s="12"/>
      <c r="AF4846" s="12"/>
      <c r="AG4846" s="12"/>
      <c r="AH4846" s="12"/>
      <c r="AI4846" s="12"/>
      <c r="AJ4846" s="12"/>
      <c r="AK4846" s="12"/>
      <c r="AL4846" s="12"/>
      <c r="AM4846" s="12"/>
      <c r="AN4846" s="12"/>
      <c r="AO4846" s="12"/>
      <c r="AP4846" s="12"/>
      <c r="AQ4846" s="12"/>
      <c r="AR4846" s="12"/>
      <c r="AS4846" s="12"/>
      <c r="AT4846" s="12"/>
      <c r="AU4846" s="12"/>
      <c r="AV4846" s="12"/>
      <c r="AW4846" s="12"/>
      <c r="AX4846" s="12"/>
      <c r="AY4846" s="12"/>
      <c r="AZ4846" s="12"/>
      <c r="BA4846" s="12"/>
      <c r="BB4846" s="12"/>
      <c r="BC4846" s="12"/>
      <c r="BD4846" s="12"/>
      <c r="BE4846" s="12"/>
      <c r="BF4846" s="12"/>
      <c r="BG4846" s="12"/>
      <c r="BH4846" s="12"/>
      <c r="BI4846" s="12"/>
      <c r="BJ4846" s="13"/>
      <c r="BK4846" s="13"/>
      <c r="BL4846" s="13"/>
      <c r="BM4846" s="13"/>
      <c r="BN4846" s="13"/>
    </row>
    <row r="4847" spans="1:66" x14ac:dyDescent="0.25">
      <c r="A4847" s="10"/>
      <c r="B4847" s="10"/>
      <c r="C4847" s="10"/>
      <c r="D4847" s="18"/>
      <c r="E4847" s="10"/>
      <c r="F4847" s="10"/>
      <c r="G4847" s="10"/>
      <c r="H4847" s="10"/>
      <c r="I4847" s="10"/>
      <c r="J4847" s="10"/>
      <c r="K4847" s="11"/>
      <c r="L4847" s="11"/>
      <c r="M4847" s="12"/>
      <c r="N4847" s="12"/>
      <c r="O4847" s="12"/>
      <c r="P4847" s="12"/>
      <c r="Q4847" s="12"/>
      <c r="R4847" s="12"/>
      <c r="S4847" s="12"/>
      <c r="T4847" s="12"/>
      <c r="U4847" s="12"/>
      <c r="V4847" s="12"/>
      <c r="W4847" s="12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2"/>
      <c r="AS4847" s="12"/>
      <c r="AT4847" s="12"/>
      <c r="AU4847" s="12"/>
      <c r="AV4847" s="12"/>
      <c r="AW4847" s="12"/>
      <c r="AX4847" s="12"/>
      <c r="AY4847" s="12"/>
      <c r="AZ4847" s="12"/>
      <c r="BA4847" s="12"/>
      <c r="BB4847" s="12"/>
      <c r="BC4847" s="12"/>
      <c r="BD4847" s="12"/>
      <c r="BE4847" s="12"/>
      <c r="BF4847" s="12"/>
      <c r="BG4847" s="12"/>
      <c r="BH4847" s="12"/>
      <c r="BI4847" s="12"/>
      <c r="BJ4847" s="13"/>
      <c r="BK4847" s="13"/>
      <c r="BL4847" s="13"/>
      <c r="BM4847" s="13"/>
      <c r="BN4847" s="13"/>
    </row>
    <row r="4848" spans="1:66" x14ac:dyDescent="0.25">
      <c r="A4848" s="10"/>
      <c r="B4848" s="10"/>
      <c r="C4848" s="10"/>
      <c r="D4848" s="18"/>
      <c r="E4848" s="10"/>
      <c r="F4848" s="10"/>
      <c r="G4848" s="10"/>
      <c r="H4848" s="10"/>
      <c r="I4848" s="10"/>
      <c r="J4848" s="10"/>
      <c r="K4848" s="11"/>
      <c r="L4848" s="11"/>
      <c r="M4848" s="12"/>
      <c r="N4848" s="12"/>
      <c r="O4848" s="12"/>
      <c r="P4848" s="12"/>
      <c r="Q4848" s="12"/>
      <c r="R4848" s="12"/>
      <c r="S4848" s="12"/>
      <c r="T4848" s="12"/>
      <c r="U4848" s="12"/>
      <c r="V4848" s="12"/>
      <c r="W4848" s="12"/>
      <c r="X4848" s="12"/>
      <c r="Y4848" s="12"/>
      <c r="Z4848" s="12"/>
      <c r="AA4848" s="12"/>
      <c r="AB4848" s="12"/>
      <c r="AC4848" s="12"/>
      <c r="AD4848" s="12"/>
      <c r="AE4848" s="12"/>
      <c r="AF4848" s="12"/>
      <c r="AG4848" s="12"/>
      <c r="AH4848" s="12"/>
      <c r="AI4848" s="12"/>
      <c r="AJ4848" s="12"/>
      <c r="AK4848" s="12"/>
      <c r="AL4848" s="12"/>
      <c r="AM4848" s="12"/>
      <c r="AN4848" s="12"/>
      <c r="AO4848" s="12"/>
      <c r="AP4848" s="12"/>
      <c r="AQ4848" s="12"/>
      <c r="AR4848" s="12"/>
      <c r="AS4848" s="12"/>
      <c r="AT4848" s="12"/>
      <c r="AU4848" s="12"/>
      <c r="AV4848" s="12"/>
      <c r="AW4848" s="12"/>
      <c r="AX4848" s="12"/>
      <c r="AY4848" s="12"/>
      <c r="AZ4848" s="12"/>
      <c r="BA4848" s="12"/>
      <c r="BB4848" s="12"/>
      <c r="BC4848" s="12"/>
      <c r="BD4848" s="12"/>
      <c r="BE4848" s="12"/>
      <c r="BF4848" s="12"/>
      <c r="BG4848" s="12"/>
      <c r="BH4848" s="12"/>
      <c r="BI4848" s="12"/>
      <c r="BJ4848" s="13"/>
      <c r="BK4848" s="13"/>
      <c r="BL4848" s="13"/>
      <c r="BM4848" s="13"/>
      <c r="BN4848" s="13"/>
    </row>
    <row r="4849" spans="1:66" x14ac:dyDescent="0.25">
      <c r="A4849" s="10"/>
      <c r="B4849" s="10"/>
      <c r="C4849" s="10"/>
      <c r="D4849" s="18"/>
      <c r="E4849" s="10"/>
      <c r="F4849" s="10"/>
      <c r="G4849" s="10"/>
      <c r="H4849" s="10"/>
      <c r="I4849" s="10"/>
      <c r="J4849" s="10"/>
      <c r="K4849" s="11"/>
      <c r="L4849" s="11"/>
      <c r="M4849" s="12"/>
      <c r="N4849" s="12"/>
      <c r="O4849" s="12"/>
      <c r="P4849" s="12"/>
      <c r="Q4849" s="12"/>
      <c r="R4849" s="12"/>
      <c r="S4849" s="12"/>
      <c r="T4849" s="12"/>
      <c r="U4849" s="12"/>
      <c r="V4849" s="12"/>
      <c r="W4849" s="12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2"/>
      <c r="AS4849" s="12"/>
      <c r="AT4849" s="12"/>
      <c r="AU4849" s="12"/>
      <c r="AV4849" s="12"/>
      <c r="AW4849" s="12"/>
      <c r="AX4849" s="12"/>
      <c r="AY4849" s="12"/>
      <c r="AZ4849" s="12"/>
      <c r="BA4849" s="12"/>
      <c r="BB4849" s="12"/>
      <c r="BC4849" s="12"/>
      <c r="BD4849" s="12"/>
      <c r="BE4849" s="12"/>
      <c r="BF4849" s="12"/>
      <c r="BG4849" s="12"/>
      <c r="BH4849" s="12"/>
      <c r="BI4849" s="12"/>
      <c r="BJ4849" s="13"/>
      <c r="BK4849" s="13"/>
      <c r="BL4849" s="13"/>
      <c r="BM4849" s="13"/>
      <c r="BN4849" s="13"/>
    </row>
    <row r="4850" spans="1:66" x14ac:dyDescent="0.25">
      <c r="A4850" s="10"/>
      <c r="B4850" s="10"/>
      <c r="C4850" s="10"/>
      <c r="D4850" s="18"/>
      <c r="E4850" s="10"/>
      <c r="F4850" s="10"/>
      <c r="G4850" s="10"/>
      <c r="H4850" s="10"/>
      <c r="I4850" s="10"/>
      <c r="J4850" s="10"/>
      <c r="K4850" s="11"/>
      <c r="L4850" s="11"/>
      <c r="M4850" s="12"/>
      <c r="N4850" s="12"/>
      <c r="O4850" s="12"/>
      <c r="P4850" s="12"/>
      <c r="Q4850" s="12"/>
      <c r="R4850" s="12"/>
      <c r="S4850" s="12"/>
      <c r="T4850" s="12"/>
      <c r="U4850" s="12"/>
      <c r="V4850" s="12"/>
      <c r="W4850" s="12"/>
      <c r="X4850" s="12"/>
      <c r="Y4850" s="12"/>
      <c r="Z4850" s="12"/>
      <c r="AA4850" s="12"/>
      <c r="AB4850" s="12"/>
      <c r="AC4850" s="12"/>
      <c r="AD4850" s="12"/>
      <c r="AE4850" s="12"/>
      <c r="AF4850" s="12"/>
      <c r="AG4850" s="12"/>
      <c r="AH4850" s="12"/>
      <c r="AI4850" s="12"/>
      <c r="AJ4850" s="12"/>
      <c r="AK4850" s="12"/>
      <c r="AL4850" s="12"/>
      <c r="AM4850" s="12"/>
      <c r="AN4850" s="12"/>
      <c r="AO4850" s="12"/>
      <c r="AP4850" s="12"/>
      <c r="AQ4850" s="12"/>
      <c r="AR4850" s="12"/>
      <c r="AS4850" s="12"/>
      <c r="AT4850" s="12"/>
      <c r="AU4850" s="12"/>
      <c r="AV4850" s="12"/>
      <c r="AW4850" s="12"/>
      <c r="AX4850" s="12"/>
      <c r="AY4850" s="12"/>
      <c r="AZ4850" s="12"/>
      <c r="BA4850" s="12"/>
      <c r="BB4850" s="12"/>
      <c r="BC4850" s="12"/>
      <c r="BD4850" s="12"/>
      <c r="BE4850" s="12"/>
      <c r="BF4850" s="12"/>
      <c r="BG4850" s="12"/>
      <c r="BH4850" s="12"/>
      <c r="BI4850" s="12"/>
      <c r="BJ4850" s="13"/>
      <c r="BK4850" s="13"/>
      <c r="BL4850" s="13"/>
      <c r="BM4850" s="13"/>
      <c r="BN4850" s="13"/>
    </row>
    <row r="4851" spans="1:66" x14ac:dyDescent="0.25">
      <c r="A4851" s="10"/>
      <c r="B4851" s="10"/>
      <c r="C4851" s="10"/>
      <c r="D4851" s="18"/>
      <c r="E4851" s="10"/>
      <c r="F4851" s="10"/>
      <c r="G4851" s="10"/>
      <c r="H4851" s="10"/>
      <c r="I4851" s="10"/>
      <c r="J4851" s="10"/>
      <c r="K4851" s="11"/>
      <c r="L4851" s="11"/>
      <c r="M4851" s="12"/>
      <c r="N4851" s="12"/>
      <c r="O4851" s="12"/>
      <c r="P4851" s="12"/>
      <c r="Q4851" s="12"/>
      <c r="R4851" s="12"/>
      <c r="S4851" s="12"/>
      <c r="T4851" s="12"/>
      <c r="U4851" s="12"/>
      <c r="V4851" s="12"/>
      <c r="W4851" s="12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2"/>
      <c r="AS4851" s="12"/>
      <c r="AT4851" s="12"/>
      <c r="AU4851" s="12"/>
      <c r="AV4851" s="12"/>
      <c r="AW4851" s="12"/>
      <c r="AX4851" s="12"/>
      <c r="AY4851" s="12"/>
      <c r="AZ4851" s="12"/>
      <c r="BA4851" s="12"/>
      <c r="BB4851" s="12"/>
      <c r="BC4851" s="12"/>
      <c r="BD4851" s="12"/>
      <c r="BE4851" s="12"/>
      <c r="BF4851" s="12"/>
      <c r="BG4851" s="12"/>
      <c r="BH4851" s="12"/>
      <c r="BI4851" s="12"/>
      <c r="BJ4851" s="13"/>
      <c r="BK4851" s="13"/>
      <c r="BL4851" s="13"/>
      <c r="BM4851" s="13"/>
      <c r="BN4851" s="13"/>
    </row>
    <row r="4852" spans="1:66" x14ac:dyDescent="0.25">
      <c r="A4852" s="10"/>
      <c r="B4852" s="10"/>
      <c r="C4852" s="10"/>
      <c r="D4852" s="18"/>
      <c r="E4852" s="10"/>
      <c r="F4852" s="10"/>
      <c r="G4852" s="10"/>
      <c r="H4852" s="10"/>
      <c r="I4852" s="10"/>
      <c r="J4852" s="10"/>
      <c r="K4852" s="11"/>
      <c r="L4852" s="11"/>
      <c r="M4852" s="12"/>
      <c r="N4852" s="12"/>
      <c r="O4852" s="12"/>
      <c r="P4852" s="12"/>
      <c r="Q4852" s="12"/>
      <c r="R4852" s="12"/>
      <c r="S4852" s="12"/>
      <c r="T4852" s="12"/>
      <c r="U4852" s="12"/>
      <c r="V4852" s="12"/>
      <c r="W4852" s="12"/>
      <c r="X4852" s="12"/>
      <c r="Y4852" s="12"/>
      <c r="Z4852" s="12"/>
      <c r="AA4852" s="12"/>
      <c r="AB4852" s="12"/>
      <c r="AC4852" s="12"/>
      <c r="AD4852" s="12"/>
      <c r="AE4852" s="12"/>
      <c r="AF4852" s="12"/>
      <c r="AG4852" s="12"/>
      <c r="AH4852" s="12"/>
      <c r="AI4852" s="12"/>
      <c r="AJ4852" s="12"/>
      <c r="AK4852" s="12"/>
      <c r="AL4852" s="12"/>
      <c r="AM4852" s="12"/>
      <c r="AN4852" s="12"/>
      <c r="AO4852" s="12"/>
      <c r="AP4852" s="12"/>
      <c r="AQ4852" s="12"/>
      <c r="AR4852" s="12"/>
      <c r="AS4852" s="12"/>
      <c r="AT4852" s="12"/>
      <c r="AU4852" s="12"/>
      <c r="AV4852" s="12"/>
      <c r="AW4852" s="12"/>
      <c r="AX4852" s="12"/>
      <c r="AY4852" s="12"/>
      <c r="AZ4852" s="12"/>
      <c r="BA4852" s="12"/>
      <c r="BB4852" s="12"/>
      <c r="BC4852" s="12"/>
      <c r="BD4852" s="12"/>
      <c r="BE4852" s="12"/>
      <c r="BF4852" s="12"/>
      <c r="BG4852" s="12"/>
      <c r="BH4852" s="12"/>
      <c r="BI4852" s="12"/>
      <c r="BJ4852" s="13"/>
      <c r="BK4852" s="13"/>
      <c r="BL4852" s="13"/>
      <c r="BM4852" s="13"/>
      <c r="BN4852" s="13"/>
    </row>
    <row r="4853" spans="1:66" x14ac:dyDescent="0.25">
      <c r="A4853" s="10"/>
      <c r="B4853" s="10"/>
      <c r="C4853" s="10"/>
      <c r="D4853" s="18"/>
      <c r="E4853" s="10"/>
      <c r="F4853" s="10"/>
      <c r="G4853" s="10"/>
      <c r="H4853" s="10"/>
      <c r="I4853" s="10"/>
      <c r="J4853" s="10"/>
      <c r="K4853" s="11"/>
      <c r="L4853" s="11"/>
      <c r="M4853" s="12"/>
      <c r="N4853" s="12"/>
      <c r="O4853" s="12"/>
      <c r="P4853" s="12"/>
      <c r="Q4853" s="12"/>
      <c r="R4853" s="12"/>
      <c r="S4853" s="12"/>
      <c r="T4853" s="12"/>
      <c r="U4853" s="12"/>
      <c r="V4853" s="12"/>
      <c r="W4853" s="12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2"/>
      <c r="AS4853" s="12"/>
      <c r="AT4853" s="12"/>
      <c r="AU4853" s="12"/>
      <c r="AV4853" s="12"/>
      <c r="AW4853" s="12"/>
      <c r="AX4853" s="12"/>
      <c r="AY4853" s="12"/>
      <c r="AZ4853" s="12"/>
      <c r="BA4853" s="12"/>
      <c r="BB4853" s="12"/>
      <c r="BC4853" s="12"/>
      <c r="BD4853" s="12"/>
      <c r="BE4853" s="12"/>
      <c r="BF4853" s="12"/>
      <c r="BG4853" s="12"/>
      <c r="BH4853" s="12"/>
      <c r="BI4853" s="12"/>
      <c r="BJ4853" s="13"/>
      <c r="BK4853" s="13"/>
      <c r="BL4853" s="13"/>
      <c r="BM4853" s="13"/>
      <c r="BN4853" s="13"/>
    </row>
    <row r="4854" spans="1:66" x14ac:dyDescent="0.25">
      <c r="A4854" s="10"/>
      <c r="B4854" s="10"/>
      <c r="C4854" s="10"/>
      <c r="D4854" s="18"/>
      <c r="E4854" s="10"/>
      <c r="F4854" s="10"/>
      <c r="G4854" s="10"/>
      <c r="H4854" s="10"/>
      <c r="I4854" s="10"/>
      <c r="J4854" s="10"/>
      <c r="K4854" s="11"/>
      <c r="L4854" s="11"/>
      <c r="M4854" s="12"/>
      <c r="N4854" s="12"/>
      <c r="O4854" s="12"/>
      <c r="P4854" s="12"/>
      <c r="Q4854" s="12"/>
      <c r="R4854" s="12"/>
      <c r="S4854" s="12"/>
      <c r="T4854" s="12"/>
      <c r="U4854" s="12"/>
      <c r="V4854" s="12"/>
      <c r="W4854" s="12"/>
      <c r="X4854" s="12"/>
      <c r="Y4854" s="12"/>
      <c r="Z4854" s="12"/>
      <c r="AA4854" s="12"/>
      <c r="AB4854" s="12"/>
      <c r="AC4854" s="12"/>
      <c r="AD4854" s="12"/>
      <c r="AE4854" s="12"/>
      <c r="AF4854" s="12"/>
      <c r="AG4854" s="12"/>
      <c r="AH4854" s="12"/>
      <c r="AI4854" s="12"/>
      <c r="AJ4854" s="12"/>
      <c r="AK4854" s="12"/>
      <c r="AL4854" s="12"/>
      <c r="AM4854" s="12"/>
      <c r="AN4854" s="12"/>
      <c r="AO4854" s="12"/>
      <c r="AP4854" s="12"/>
      <c r="AQ4854" s="12"/>
      <c r="AR4854" s="12"/>
      <c r="AS4854" s="12"/>
      <c r="AT4854" s="12"/>
      <c r="AU4854" s="12"/>
      <c r="AV4854" s="12"/>
      <c r="AW4854" s="12"/>
      <c r="AX4854" s="12"/>
      <c r="AY4854" s="12"/>
      <c r="AZ4854" s="12"/>
      <c r="BA4854" s="12"/>
      <c r="BB4854" s="12"/>
      <c r="BC4854" s="12"/>
      <c r="BD4854" s="12"/>
      <c r="BE4854" s="12"/>
      <c r="BF4854" s="12"/>
      <c r="BG4854" s="12"/>
      <c r="BH4854" s="12"/>
      <c r="BI4854" s="12"/>
      <c r="BJ4854" s="13"/>
      <c r="BK4854" s="13"/>
      <c r="BL4854" s="13"/>
      <c r="BM4854" s="13"/>
      <c r="BN4854" s="13"/>
    </row>
    <row r="4855" spans="1:66" x14ac:dyDescent="0.25">
      <c r="A4855" s="10"/>
      <c r="B4855" s="10"/>
      <c r="C4855" s="10"/>
      <c r="D4855" s="18"/>
      <c r="E4855" s="10"/>
      <c r="F4855" s="10"/>
      <c r="G4855" s="10"/>
      <c r="H4855" s="10"/>
      <c r="I4855" s="10"/>
      <c r="J4855" s="10"/>
      <c r="K4855" s="11"/>
      <c r="L4855" s="11"/>
      <c r="M4855" s="12"/>
      <c r="N4855" s="12"/>
      <c r="O4855" s="12"/>
      <c r="P4855" s="12"/>
      <c r="Q4855" s="12"/>
      <c r="R4855" s="12"/>
      <c r="S4855" s="12"/>
      <c r="T4855" s="12"/>
      <c r="U4855" s="12"/>
      <c r="V4855" s="12"/>
      <c r="W4855" s="12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2"/>
      <c r="AS4855" s="12"/>
      <c r="AT4855" s="12"/>
      <c r="AU4855" s="12"/>
      <c r="AV4855" s="12"/>
      <c r="AW4855" s="12"/>
      <c r="AX4855" s="12"/>
      <c r="AY4855" s="12"/>
      <c r="AZ4855" s="12"/>
      <c r="BA4855" s="12"/>
      <c r="BB4855" s="12"/>
      <c r="BC4855" s="12"/>
      <c r="BD4855" s="12"/>
      <c r="BE4855" s="12"/>
      <c r="BF4855" s="12"/>
      <c r="BG4855" s="12"/>
      <c r="BH4855" s="12"/>
      <c r="BI4855" s="12"/>
      <c r="BJ4855" s="13"/>
      <c r="BK4855" s="13"/>
      <c r="BL4855" s="13"/>
      <c r="BM4855" s="13"/>
      <c r="BN4855" s="13"/>
    </row>
    <row r="4856" spans="1:66" x14ac:dyDescent="0.25">
      <c r="A4856" s="10"/>
      <c r="B4856" s="10"/>
      <c r="C4856" s="10"/>
      <c r="D4856" s="18"/>
      <c r="E4856" s="10"/>
      <c r="F4856" s="10"/>
      <c r="G4856" s="10"/>
      <c r="H4856" s="10"/>
      <c r="I4856" s="10"/>
      <c r="J4856" s="10"/>
      <c r="K4856" s="11"/>
      <c r="L4856" s="11"/>
      <c r="M4856" s="12"/>
      <c r="N4856" s="12"/>
      <c r="O4856" s="12"/>
      <c r="P4856" s="12"/>
      <c r="Q4856" s="12"/>
      <c r="R4856" s="12"/>
      <c r="S4856" s="12"/>
      <c r="T4856" s="12"/>
      <c r="U4856" s="12"/>
      <c r="V4856" s="12"/>
      <c r="W4856" s="12"/>
      <c r="X4856" s="12"/>
      <c r="Y4856" s="12"/>
      <c r="Z4856" s="12"/>
      <c r="AA4856" s="12"/>
      <c r="AB4856" s="12"/>
      <c r="AC4856" s="12"/>
      <c r="AD4856" s="12"/>
      <c r="AE4856" s="12"/>
      <c r="AF4856" s="12"/>
      <c r="AG4856" s="12"/>
      <c r="AH4856" s="12"/>
      <c r="AI4856" s="12"/>
      <c r="AJ4856" s="12"/>
      <c r="AK4856" s="12"/>
      <c r="AL4856" s="12"/>
      <c r="AM4856" s="12"/>
      <c r="AN4856" s="12"/>
      <c r="AO4856" s="12"/>
      <c r="AP4856" s="12"/>
      <c r="AQ4856" s="12"/>
      <c r="AR4856" s="12"/>
      <c r="AS4856" s="12"/>
      <c r="AT4856" s="12"/>
      <c r="AU4856" s="12"/>
      <c r="AV4856" s="12"/>
      <c r="AW4856" s="12"/>
      <c r="AX4856" s="12"/>
      <c r="AY4856" s="12"/>
      <c r="AZ4856" s="12"/>
      <c r="BA4856" s="12"/>
      <c r="BB4856" s="12"/>
      <c r="BC4856" s="12"/>
      <c r="BD4856" s="12"/>
      <c r="BE4856" s="12"/>
      <c r="BF4856" s="12"/>
      <c r="BG4856" s="12"/>
      <c r="BH4856" s="12"/>
      <c r="BI4856" s="12"/>
      <c r="BJ4856" s="13"/>
      <c r="BK4856" s="13"/>
      <c r="BL4856" s="13"/>
      <c r="BM4856" s="13"/>
      <c r="BN4856" s="13"/>
    </row>
    <row r="4857" spans="1:66" x14ac:dyDescent="0.25">
      <c r="A4857" s="10"/>
      <c r="B4857" s="10"/>
      <c r="C4857" s="10"/>
      <c r="D4857" s="18"/>
      <c r="E4857" s="10"/>
      <c r="F4857" s="10"/>
      <c r="G4857" s="10"/>
      <c r="H4857" s="10"/>
      <c r="I4857" s="10"/>
      <c r="J4857" s="10"/>
      <c r="K4857" s="11"/>
      <c r="L4857" s="11"/>
      <c r="M4857" s="12"/>
      <c r="N4857" s="12"/>
      <c r="O4857" s="12"/>
      <c r="P4857" s="12"/>
      <c r="Q4857" s="12"/>
      <c r="R4857" s="12"/>
      <c r="S4857" s="12"/>
      <c r="T4857" s="12"/>
      <c r="U4857" s="12"/>
      <c r="V4857" s="12"/>
      <c r="W4857" s="12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2"/>
      <c r="AS4857" s="12"/>
      <c r="AT4857" s="12"/>
      <c r="AU4857" s="12"/>
      <c r="AV4857" s="12"/>
      <c r="AW4857" s="12"/>
      <c r="AX4857" s="12"/>
      <c r="AY4857" s="12"/>
      <c r="AZ4857" s="12"/>
      <c r="BA4857" s="12"/>
      <c r="BB4857" s="12"/>
      <c r="BC4857" s="12"/>
      <c r="BD4857" s="12"/>
      <c r="BE4857" s="12"/>
      <c r="BF4857" s="12"/>
      <c r="BG4857" s="12"/>
      <c r="BH4857" s="12"/>
      <c r="BI4857" s="12"/>
      <c r="BJ4857" s="13"/>
      <c r="BK4857" s="13"/>
      <c r="BL4857" s="13"/>
      <c r="BM4857" s="13"/>
      <c r="BN4857" s="13"/>
    </row>
    <row r="4858" spans="1:66" x14ac:dyDescent="0.25">
      <c r="A4858" s="10"/>
      <c r="B4858" s="10"/>
      <c r="C4858" s="10"/>
      <c r="D4858" s="18"/>
      <c r="E4858" s="10"/>
      <c r="F4858" s="10"/>
      <c r="G4858" s="10"/>
      <c r="H4858" s="10"/>
      <c r="I4858" s="10"/>
      <c r="J4858" s="10"/>
      <c r="K4858" s="11"/>
      <c r="L4858" s="11"/>
      <c r="M4858" s="12"/>
      <c r="N4858" s="12"/>
      <c r="O4858" s="12"/>
      <c r="P4858" s="12"/>
      <c r="Q4858" s="12"/>
      <c r="R4858" s="12"/>
      <c r="S4858" s="12"/>
      <c r="T4858" s="12"/>
      <c r="U4858" s="12"/>
      <c r="V4858" s="12"/>
      <c r="W4858" s="12"/>
      <c r="X4858" s="12"/>
      <c r="Y4858" s="12"/>
      <c r="Z4858" s="12"/>
      <c r="AA4858" s="12"/>
      <c r="AB4858" s="12"/>
      <c r="AC4858" s="12"/>
      <c r="AD4858" s="12"/>
      <c r="AE4858" s="12"/>
      <c r="AF4858" s="12"/>
      <c r="AG4858" s="12"/>
      <c r="AH4858" s="12"/>
      <c r="AI4858" s="12"/>
      <c r="AJ4858" s="12"/>
      <c r="AK4858" s="12"/>
      <c r="AL4858" s="12"/>
      <c r="AM4858" s="12"/>
      <c r="AN4858" s="12"/>
      <c r="AO4858" s="12"/>
      <c r="AP4858" s="12"/>
      <c r="AQ4858" s="12"/>
      <c r="AR4858" s="12"/>
      <c r="AS4858" s="12"/>
      <c r="AT4858" s="12"/>
      <c r="AU4858" s="12"/>
      <c r="AV4858" s="12"/>
      <c r="AW4858" s="12"/>
      <c r="AX4858" s="12"/>
      <c r="AY4858" s="12"/>
      <c r="AZ4858" s="12"/>
      <c r="BA4858" s="12"/>
      <c r="BB4858" s="12"/>
      <c r="BC4858" s="12"/>
      <c r="BD4858" s="12"/>
      <c r="BE4858" s="12"/>
      <c r="BF4858" s="12"/>
      <c r="BG4858" s="12"/>
      <c r="BH4858" s="12"/>
      <c r="BI4858" s="12"/>
      <c r="BJ4858" s="13"/>
      <c r="BK4858" s="13"/>
      <c r="BL4858" s="13"/>
      <c r="BM4858" s="13"/>
      <c r="BN4858" s="13"/>
    </row>
    <row r="4859" spans="1:66" x14ac:dyDescent="0.25">
      <c r="A4859" s="10"/>
      <c r="B4859" s="10"/>
      <c r="C4859" s="10"/>
      <c r="D4859" s="18"/>
      <c r="E4859" s="10"/>
      <c r="F4859" s="10"/>
      <c r="G4859" s="10"/>
      <c r="H4859" s="10"/>
      <c r="I4859" s="10"/>
      <c r="J4859" s="10"/>
      <c r="K4859" s="11"/>
      <c r="L4859" s="11"/>
      <c r="M4859" s="12"/>
      <c r="N4859" s="12"/>
      <c r="O4859" s="12"/>
      <c r="P4859" s="12"/>
      <c r="Q4859" s="12"/>
      <c r="R4859" s="12"/>
      <c r="S4859" s="12"/>
      <c r="T4859" s="12"/>
      <c r="U4859" s="12"/>
      <c r="V4859" s="12"/>
      <c r="W4859" s="12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2"/>
      <c r="AS4859" s="12"/>
      <c r="AT4859" s="12"/>
      <c r="AU4859" s="12"/>
      <c r="AV4859" s="12"/>
      <c r="AW4859" s="12"/>
      <c r="AX4859" s="12"/>
      <c r="AY4859" s="12"/>
      <c r="AZ4859" s="12"/>
      <c r="BA4859" s="12"/>
      <c r="BB4859" s="12"/>
      <c r="BC4859" s="12"/>
      <c r="BD4859" s="12"/>
      <c r="BE4859" s="12"/>
      <c r="BF4859" s="12"/>
      <c r="BG4859" s="12"/>
      <c r="BH4859" s="12"/>
      <c r="BI4859" s="12"/>
      <c r="BJ4859" s="13"/>
      <c r="BK4859" s="13"/>
      <c r="BL4859" s="13"/>
      <c r="BM4859" s="13"/>
      <c r="BN4859" s="13"/>
    </row>
    <row r="4860" spans="1:66" x14ac:dyDescent="0.25">
      <c r="A4860" s="10"/>
      <c r="B4860" s="10"/>
      <c r="C4860" s="10"/>
      <c r="D4860" s="18"/>
      <c r="E4860" s="10"/>
      <c r="F4860" s="10"/>
      <c r="G4860" s="10"/>
      <c r="H4860" s="10"/>
      <c r="I4860" s="10"/>
      <c r="J4860" s="10"/>
      <c r="K4860" s="11"/>
      <c r="L4860" s="11"/>
      <c r="M4860" s="12"/>
      <c r="N4860" s="12"/>
      <c r="O4860" s="12"/>
      <c r="P4860" s="12"/>
      <c r="Q4860" s="12"/>
      <c r="R4860" s="12"/>
      <c r="S4860" s="12"/>
      <c r="T4860" s="12"/>
      <c r="U4860" s="12"/>
      <c r="V4860" s="12"/>
      <c r="W4860" s="12"/>
      <c r="X4860" s="12"/>
      <c r="Y4860" s="12"/>
      <c r="Z4860" s="12"/>
      <c r="AA4860" s="12"/>
      <c r="AB4860" s="12"/>
      <c r="AC4860" s="12"/>
      <c r="AD4860" s="12"/>
      <c r="AE4860" s="12"/>
      <c r="AF4860" s="12"/>
      <c r="AG4860" s="12"/>
      <c r="AH4860" s="12"/>
      <c r="AI4860" s="12"/>
      <c r="AJ4860" s="12"/>
      <c r="AK4860" s="12"/>
      <c r="AL4860" s="12"/>
      <c r="AM4860" s="12"/>
      <c r="AN4860" s="12"/>
      <c r="AO4860" s="12"/>
      <c r="AP4860" s="12"/>
      <c r="AQ4860" s="12"/>
      <c r="AR4860" s="12"/>
      <c r="AS4860" s="12"/>
      <c r="AT4860" s="12"/>
      <c r="AU4860" s="12"/>
      <c r="AV4860" s="12"/>
      <c r="AW4860" s="12"/>
      <c r="AX4860" s="12"/>
      <c r="AY4860" s="12"/>
      <c r="AZ4860" s="12"/>
      <c r="BA4860" s="12"/>
      <c r="BB4860" s="12"/>
      <c r="BC4860" s="12"/>
      <c r="BD4860" s="12"/>
      <c r="BE4860" s="12"/>
      <c r="BF4860" s="12"/>
      <c r="BG4860" s="12"/>
      <c r="BH4860" s="12"/>
      <c r="BI4860" s="12"/>
      <c r="BJ4860" s="13"/>
      <c r="BK4860" s="13"/>
      <c r="BL4860" s="13"/>
      <c r="BM4860" s="13"/>
      <c r="BN4860" s="13"/>
    </row>
    <row r="4861" spans="1:66" x14ac:dyDescent="0.25">
      <c r="A4861" s="10"/>
      <c r="B4861" s="10"/>
      <c r="C4861" s="10"/>
      <c r="D4861" s="18"/>
      <c r="E4861" s="10"/>
      <c r="F4861" s="10"/>
      <c r="G4861" s="10"/>
      <c r="H4861" s="10"/>
      <c r="I4861" s="10"/>
      <c r="J4861" s="10"/>
      <c r="K4861" s="11"/>
      <c r="L4861" s="11"/>
      <c r="M4861" s="12"/>
      <c r="N4861" s="12"/>
      <c r="O4861" s="12"/>
      <c r="P4861" s="12"/>
      <c r="Q4861" s="12"/>
      <c r="R4861" s="12"/>
      <c r="S4861" s="12"/>
      <c r="T4861" s="12"/>
      <c r="U4861" s="12"/>
      <c r="V4861" s="12"/>
      <c r="W4861" s="12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2"/>
      <c r="AS4861" s="12"/>
      <c r="AT4861" s="12"/>
      <c r="AU4861" s="12"/>
      <c r="AV4861" s="12"/>
      <c r="AW4861" s="12"/>
      <c r="AX4861" s="12"/>
      <c r="AY4861" s="12"/>
      <c r="AZ4861" s="12"/>
      <c r="BA4861" s="12"/>
      <c r="BB4861" s="12"/>
      <c r="BC4861" s="12"/>
      <c r="BD4861" s="12"/>
      <c r="BE4861" s="12"/>
      <c r="BF4861" s="12"/>
      <c r="BG4861" s="12"/>
      <c r="BH4861" s="12"/>
      <c r="BI4861" s="12"/>
      <c r="BJ4861" s="13"/>
      <c r="BK4861" s="13"/>
      <c r="BL4861" s="13"/>
      <c r="BM4861" s="13"/>
      <c r="BN4861" s="13"/>
    </row>
    <row r="4862" spans="1:66" x14ac:dyDescent="0.25">
      <c r="A4862" s="10"/>
      <c r="B4862" s="10"/>
      <c r="C4862" s="10"/>
      <c r="D4862" s="18"/>
      <c r="E4862" s="10"/>
      <c r="F4862" s="10"/>
      <c r="G4862" s="10"/>
      <c r="H4862" s="10"/>
      <c r="I4862" s="10"/>
      <c r="J4862" s="10"/>
      <c r="K4862" s="11"/>
      <c r="L4862" s="11"/>
      <c r="M4862" s="12"/>
      <c r="N4862" s="12"/>
      <c r="O4862" s="12"/>
      <c r="P4862" s="12"/>
      <c r="Q4862" s="12"/>
      <c r="R4862" s="12"/>
      <c r="S4862" s="12"/>
      <c r="T4862" s="12"/>
      <c r="U4862" s="12"/>
      <c r="V4862" s="12"/>
      <c r="W4862" s="12"/>
      <c r="X4862" s="12"/>
      <c r="Y4862" s="12"/>
      <c r="Z4862" s="12"/>
      <c r="AA4862" s="12"/>
      <c r="AB4862" s="12"/>
      <c r="AC4862" s="12"/>
      <c r="AD4862" s="12"/>
      <c r="AE4862" s="12"/>
      <c r="AF4862" s="12"/>
      <c r="AG4862" s="12"/>
      <c r="AH4862" s="12"/>
      <c r="AI4862" s="12"/>
      <c r="AJ4862" s="12"/>
      <c r="AK4862" s="12"/>
      <c r="AL4862" s="12"/>
      <c r="AM4862" s="12"/>
      <c r="AN4862" s="12"/>
      <c r="AO4862" s="12"/>
      <c r="AP4862" s="12"/>
      <c r="AQ4862" s="12"/>
      <c r="AR4862" s="12"/>
      <c r="AS4862" s="12"/>
      <c r="AT4862" s="12"/>
      <c r="AU4862" s="12"/>
      <c r="AV4862" s="12"/>
      <c r="AW4862" s="12"/>
      <c r="AX4862" s="12"/>
      <c r="AY4862" s="12"/>
      <c r="AZ4862" s="12"/>
      <c r="BA4862" s="12"/>
      <c r="BB4862" s="12"/>
      <c r="BC4862" s="12"/>
      <c r="BD4862" s="12"/>
      <c r="BE4862" s="12"/>
      <c r="BF4862" s="12"/>
      <c r="BG4862" s="12"/>
      <c r="BH4862" s="12"/>
      <c r="BI4862" s="12"/>
      <c r="BJ4862" s="13"/>
      <c r="BK4862" s="13"/>
      <c r="BL4862" s="13"/>
      <c r="BM4862" s="13"/>
      <c r="BN4862" s="13"/>
    </row>
    <row r="4863" spans="1:66" x14ac:dyDescent="0.25">
      <c r="A4863" s="10"/>
      <c r="B4863" s="10"/>
      <c r="C4863" s="10"/>
      <c r="D4863" s="18"/>
      <c r="E4863" s="10"/>
      <c r="F4863" s="10"/>
      <c r="G4863" s="10"/>
      <c r="H4863" s="10"/>
      <c r="I4863" s="10"/>
      <c r="J4863" s="10"/>
      <c r="K4863" s="11"/>
      <c r="L4863" s="11"/>
      <c r="M4863" s="12"/>
      <c r="N4863" s="12"/>
      <c r="O4863" s="12"/>
      <c r="P4863" s="12"/>
      <c r="Q4863" s="12"/>
      <c r="R4863" s="12"/>
      <c r="S4863" s="12"/>
      <c r="T4863" s="12"/>
      <c r="U4863" s="12"/>
      <c r="V4863" s="12"/>
      <c r="W4863" s="12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2"/>
      <c r="AS4863" s="12"/>
      <c r="AT4863" s="12"/>
      <c r="AU4863" s="12"/>
      <c r="AV4863" s="12"/>
      <c r="AW4863" s="12"/>
      <c r="AX4863" s="12"/>
      <c r="AY4863" s="12"/>
      <c r="AZ4863" s="12"/>
      <c r="BA4863" s="12"/>
      <c r="BB4863" s="12"/>
      <c r="BC4863" s="12"/>
      <c r="BD4863" s="12"/>
      <c r="BE4863" s="12"/>
      <c r="BF4863" s="12"/>
      <c r="BG4863" s="12"/>
      <c r="BH4863" s="12"/>
      <c r="BI4863" s="12"/>
      <c r="BJ4863" s="13"/>
      <c r="BK4863" s="13"/>
      <c r="BL4863" s="13"/>
      <c r="BM4863" s="13"/>
      <c r="BN4863" s="13"/>
    </row>
    <row r="4864" spans="1:66" x14ac:dyDescent="0.25">
      <c r="A4864" s="10"/>
      <c r="B4864" s="10"/>
      <c r="C4864" s="10"/>
      <c r="D4864" s="18"/>
      <c r="E4864" s="10"/>
      <c r="F4864" s="10"/>
      <c r="G4864" s="10"/>
      <c r="H4864" s="10"/>
      <c r="I4864" s="10"/>
      <c r="J4864" s="10"/>
      <c r="K4864" s="11"/>
      <c r="L4864" s="11"/>
      <c r="M4864" s="12"/>
      <c r="N4864" s="12"/>
      <c r="O4864" s="12"/>
      <c r="P4864" s="12"/>
      <c r="Q4864" s="12"/>
      <c r="R4864" s="12"/>
      <c r="S4864" s="12"/>
      <c r="T4864" s="12"/>
      <c r="U4864" s="12"/>
      <c r="V4864" s="12"/>
      <c r="W4864" s="12"/>
      <c r="X4864" s="12"/>
      <c r="Y4864" s="12"/>
      <c r="Z4864" s="12"/>
      <c r="AA4864" s="12"/>
      <c r="AB4864" s="12"/>
      <c r="AC4864" s="12"/>
      <c r="AD4864" s="12"/>
      <c r="AE4864" s="12"/>
      <c r="AF4864" s="12"/>
      <c r="AG4864" s="12"/>
      <c r="AH4864" s="12"/>
      <c r="AI4864" s="12"/>
      <c r="AJ4864" s="12"/>
      <c r="AK4864" s="12"/>
      <c r="AL4864" s="12"/>
      <c r="AM4864" s="12"/>
      <c r="AN4864" s="12"/>
      <c r="AO4864" s="12"/>
      <c r="AP4864" s="12"/>
      <c r="AQ4864" s="12"/>
      <c r="AR4864" s="12"/>
      <c r="AS4864" s="12"/>
      <c r="AT4864" s="12"/>
      <c r="AU4864" s="12"/>
      <c r="AV4864" s="12"/>
      <c r="AW4864" s="12"/>
      <c r="AX4864" s="12"/>
      <c r="AY4864" s="12"/>
      <c r="AZ4864" s="12"/>
      <c r="BA4864" s="12"/>
      <c r="BB4864" s="12"/>
      <c r="BC4864" s="12"/>
      <c r="BD4864" s="12"/>
      <c r="BE4864" s="12"/>
      <c r="BF4864" s="12"/>
      <c r="BG4864" s="12"/>
      <c r="BH4864" s="12"/>
      <c r="BI4864" s="12"/>
      <c r="BJ4864" s="13"/>
      <c r="BK4864" s="13"/>
      <c r="BL4864" s="13"/>
      <c r="BM4864" s="13"/>
      <c r="BN4864" s="13"/>
    </row>
    <row r="4865" spans="1:66" x14ac:dyDescent="0.25">
      <c r="A4865" s="10"/>
      <c r="B4865" s="10"/>
      <c r="C4865" s="10"/>
      <c r="D4865" s="18"/>
      <c r="E4865" s="10"/>
      <c r="F4865" s="10"/>
      <c r="G4865" s="10"/>
      <c r="H4865" s="10"/>
      <c r="I4865" s="10"/>
      <c r="J4865" s="10"/>
      <c r="K4865" s="11"/>
      <c r="L4865" s="11"/>
      <c r="M4865" s="12"/>
      <c r="N4865" s="12"/>
      <c r="O4865" s="12"/>
      <c r="P4865" s="12"/>
      <c r="Q4865" s="12"/>
      <c r="R4865" s="12"/>
      <c r="S4865" s="12"/>
      <c r="T4865" s="12"/>
      <c r="U4865" s="12"/>
      <c r="V4865" s="12"/>
      <c r="W4865" s="12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2"/>
      <c r="AS4865" s="12"/>
      <c r="AT4865" s="12"/>
      <c r="AU4865" s="12"/>
      <c r="AV4865" s="12"/>
      <c r="AW4865" s="12"/>
      <c r="AX4865" s="12"/>
      <c r="AY4865" s="12"/>
      <c r="AZ4865" s="12"/>
      <c r="BA4865" s="12"/>
      <c r="BB4865" s="12"/>
      <c r="BC4865" s="12"/>
      <c r="BD4865" s="12"/>
      <c r="BE4865" s="12"/>
      <c r="BF4865" s="12"/>
      <c r="BG4865" s="12"/>
      <c r="BH4865" s="12"/>
      <c r="BI4865" s="12"/>
      <c r="BJ4865" s="13"/>
      <c r="BK4865" s="13"/>
      <c r="BL4865" s="13"/>
      <c r="BM4865" s="13"/>
      <c r="BN4865" s="13"/>
    </row>
    <row r="4866" spans="1:66" x14ac:dyDescent="0.25">
      <c r="A4866" s="10"/>
      <c r="B4866" s="10"/>
      <c r="C4866" s="10"/>
      <c r="D4866" s="18"/>
      <c r="E4866" s="10"/>
      <c r="F4866" s="10"/>
      <c r="G4866" s="10"/>
      <c r="H4866" s="10"/>
      <c r="I4866" s="10"/>
      <c r="J4866" s="10"/>
      <c r="K4866" s="11"/>
      <c r="L4866" s="11"/>
      <c r="M4866" s="12"/>
      <c r="N4866" s="12"/>
      <c r="O4866" s="12"/>
      <c r="P4866" s="12"/>
      <c r="Q4866" s="12"/>
      <c r="R4866" s="12"/>
      <c r="S4866" s="12"/>
      <c r="T4866" s="12"/>
      <c r="U4866" s="12"/>
      <c r="V4866" s="12"/>
      <c r="W4866" s="12"/>
      <c r="X4866" s="12"/>
      <c r="Y4866" s="12"/>
      <c r="Z4866" s="12"/>
      <c r="AA4866" s="12"/>
      <c r="AB4866" s="12"/>
      <c r="AC4866" s="12"/>
      <c r="AD4866" s="12"/>
      <c r="AE4866" s="12"/>
      <c r="AF4866" s="12"/>
      <c r="AG4866" s="12"/>
      <c r="AH4866" s="12"/>
      <c r="AI4866" s="12"/>
      <c r="AJ4866" s="12"/>
      <c r="AK4866" s="12"/>
      <c r="AL4866" s="12"/>
      <c r="AM4866" s="12"/>
      <c r="AN4866" s="12"/>
      <c r="AO4866" s="12"/>
      <c r="AP4866" s="12"/>
      <c r="AQ4866" s="12"/>
      <c r="AR4866" s="12"/>
      <c r="AS4866" s="12"/>
      <c r="AT4866" s="12"/>
      <c r="AU4866" s="12"/>
      <c r="AV4866" s="12"/>
      <c r="AW4866" s="12"/>
      <c r="AX4866" s="12"/>
      <c r="AY4866" s="12"/>
      <c r="AZ4866" s="12"/>
      <c r="BA4866" s="12"/>
      <c r="BB4866" s="12"/>
      <c r="BC4866" s="12"/>
      <c r="BD4866" s="12"/>
      <c r="BE4866" s="12"/>
      <c r="BF4866" s="12"/>
      <c r="BG4866" s="12"/>
      <c r="BH4866" s="12"/>
      <c r="BI4866" s="12"/>
      <c r="BJ4866" s="13"/>
      <c r="BK4866" s="13"/>
      <c r="BL4866" s="13"/>
      <c r="BM4866" s="13"/>
      <c r="BN4866" s="13"/>
    </row>
    <row r="4867" spans="1:66" x14ac:dyDescent="0.25">
      <c r="A4867" s="10"/>
      <c r="B4867" s="10"/>
      <c r="C4867" s="10"/>
      <c r="D4867" s="18"/>
      <c r="E4867" s="10"/>
      <c r="F4867" s="10"/>
      <c r="G4867" s="10"/>
      <c r="H4867" s="10"/>
      <c r="I4867" s="10"/>
      <c r="J4867" s="10"/>
      <c r="K4867" s="11"/>
      <c r="L4867" s="11"/>
      <c r="M4867" s="12"/>
      <c r="N4867" s="12"/>
      <c r="O4867" s="12"/>
      <c r="P4867" s="12"/>
      <c r="Q4867" s="12"/>
      <c r="R4867" s="12"/>
      <c r="S4867" s="12"/>
      <c r="T4867" s="12"/>
      <c r="U4867" s="12"/>
      <c r="V4867" s="12"/>
      <c r="W4867" s="12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2"/>
      <c r="AS4867" s="12"/>
      <c r="AT4867" s="12"/>
      <c r="AU4867" s="12"/>
      <c r="AV4867" s="12"/>
      <c r="AW4867" s="12"/>
      <c r="AX4867" s="12"/>
      <c r="AY4867" s="12"/>
      <c r="AZ4867" s="12"/>
      <c r="BA4867" s="12"/>
      <c r="BB4867" s="12"/>
      <c r="BC4867" s="12"/>
      <c r="BD4867" s="12"/>
      <c r="BE4867" s="12"/>
      <c r="BF4867" s="12"/>
      <c r="BG4867" s="12"/>
      <c r="BH4867" s="12"/>
      <c r="BI4867" s="12"/>
      <c r="BJ4867" s="13"/>
      <c r="BK4867" s="13"/>
      <c r="BL4867" s="13"/>
      <c r="BM4867" s="13"/>
      <c r="BN4867" s="13"/>
    </row>
    <row r="4868" spans="1:66" x14ac:dyDescent="0.25">
      <c r="A4868" s="10"/>
      <c r="B4868" s="10"/>
      <c r="C4868" s="10"/>
      <c r="D4868" s="18"/>
      <c r="E4868" s="10"/>
      <c r="F4868" s="10"/>
      <c r="G4868" s="10"/>
      <c r="H4868" s="10"/>
      <c r="I4868" s="10"/>
      <c r="J4868" s="10"/>
      <c r="K4868" s="11"/>
      <c r="L4868" s="11"/>
      <c r="M4868" s="12"/>
      <c r="N4868" s="12"/>
      <c r="O4868" s="12"/>
      <c r="P4868" s="12"/>
      <c r="Q4868" s="12"/>
      <c r="R4868" s="12"/>
      <c r="S4868" s="12"/>
      <c r="T4868" s="12"/>
      <c r="U4868" s="12"/>
      <c r="V4868" s="12"/>
      <c r="W4868" s="12"/>
      <c r="X4868" s="12"/>
      <c r="Y4868" s="12"/>
      <c r="Z4868" s="12"/>
      <c r="AA4868" s="12"/>
      <c r="AB4868" s="12"/>
      <c r="AC4868" s="12"/>
      <c r="AD4868" s="12"/>
      <c r="AE4868" s="12"/>
      <c r="AF4868" s="12"/>
      <c r="AG4868" s="12"/>
      <c r="AH4868" s="12"/>
      <c r="AI4868" s="12"/>
      <c r="AJ4868" s="12"/>
      <c r="AK4868" s="12"/>
      <c r="AL4868" s="12"/>
      <c r="AM4868" s="12"/>
      <c r="AN4868" s="12"/>
      <c r="AO4868" s="12"/>
      <c r="AP4868" s="12"/>
      <c r="AQ4868" s="12"/>
      <c r="AR4868" s="12"/>
      <c r="AS4868" s="12"/>
      <c r="AT4868" s="12"/>
      <c r="AU4868" s="12"/>
      <c r="AV4868" s="12"/>
      <c r="AW4868" s="12"/>
      <c r="AX4868" s="12"/>
      <c r="AY4868" s="12"/>
      <c r="AZ4868" s="12"/>
      <c r="BA4868" s="12"/>
      <c r="BB4868" s="12"/>
      <c r="BC4868" s="12"/>
      <c r="BD4868" s="12"/>
      <c r="BE4868" s="12"/>
      <c r="BF4868" s="12"/>
      <c r="BG4868" s="12"/>
      <c r="BH4868" s="12"/>
      <c r="BI4868" s="12"/>
      <c r="BJ4868" s="13"/>
      <c r="BK4868" s="13"/>
      <c r="BL4868" s="13"/>
      <c r="BM4868" s="13"/>
      <c r="BN4868" s="13"/>
    </row>
    <row r="4869" spans="1:66" x14ac:dyDescent="0.25">
      <c r="A4869" s="10"/>
      <c r="B4869" s="10"/>
      <c r="C4869" s="10"/>
      <c r="D4869" s="18"/>
      <c r="E4869" s="10"/>
      <c r="F4869" s="10"/>
      <c r="G4869" s="10"/>
      <c r="H4869" s="10"/>
      <c r="I4869" s="10"/>
      <c r="J4869" s="10"/>
      <c r="K4869" s="11"/>
      <c r="L4869" s="11"/>
      <c r="M4869" s="12"/>
      <c r="N4869" s="12"/>
      <c r="O4869" s="12"/>
      <c r="P4869" s="12"/>
      <c r="Q4869" s="12"/>
      <c r="R4869" s="12"/>
      <c r="S4869" s="12"/>
      <c r="T4869" s="12"/>
      <c r="U4869" s="12"/>
      <c r="V4869" s="12"/>
      <c r="W4869" s="12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2"/>
      <c r="AS4869" s="12"/>
      <c r="AT4869" s="12"/>
      <c r="AU4869" s="12"/>
      <c r="AV4869" s="12"/>
      <c r="AW4869" s="12"/>
      <c r="AX4869" s="12"/>
      <c r="AY4869" s="12"/>
      <c r="AZ4869" s="12"/>
      <c r="BA4869" s="12"/>
      <c r="BB4869" s="12"/>
      <c r="BC4869" s="12"/>
      <c r="BD4869" s="12"/>
      <c r="BE4869" s="12"/>
      <c r="BF4869" s="12"/>
      <c r="BG4869" s="12"/>
      <c r="BH4869" s="12"/>
      <c r="BI4869" s="12"/>
      <c r="BJ4869" s="13"/>
      <c r="BK4869" s="13"/>
      <c r="BL4869" s="13"/>
      <c r="BM4869" s="13"/>
      <c r="BN4869" s="13"/>
    </row>
    <row r="4870" spans="1:66" x14ac:dyDescent="0.25">
      <c r="A4870" s="10"/>
      <c r="B4870" s="10"/>
      <c r="C4870" s="10"/>
      <c r="D4870" s="18"/>
      <c r="E4870" s="10"/>
      <c r="F4870" s="10"/>
      <c r="G4870" s="10"/>
      <c r="H4870" s="10"/>
      <c r="I4870" s="10"/>
      <c r="J4870" s="10"/>
      <c r="K4870" s="11"/>
      <c r="L4870" s="11"/>
      <c r="M4870" s="12"/>
      <c r="N4870" s="12"/>
      <c r="O4870" s="12"/>
      <c r="P4870" s="12"/>
      <c r="Q4870" s="12"/>
      <c r="R4870" s="12"/>
      <c r="S4870" s="12"/>
      <c r="T4870" s="12"/>
      <c r="U4870" s="12"/>
      <c r="V4870" s="12"/>
      <c r="W4870" s="12"/>
      <c r="X4870" s="12"/>
      <c r="Y4870" s="12"/>
      <c r="Z4870" s="12"/>
      <c r="AA4870" s="12"/>
      <c r="AB4870" s="12"/>
      <c r="AC4870" s="12"/>
      <c r="AD4870" s="12"/>
      <c r="AE4870" s="12"/>
      <c r="AF4870" s="12"/>
      <c r="AG4870" s="12"/>
      <c r="AH4870" s="12"/>
      <c r="AI4870" s="12"/>
      <c r="AJ4870" s="12"/>
      <c r="AK4870" s="12"/>
      <c r="AL4870" s="12"/>
      <c r="AM4870" s="12"/>
      <c r="AN4870" s="12"/>
      <c r="AO4870" s="12"/>
      <c r="AP4870" s="12"/>
      <c r="AQ4870" s="12"/>
      <c r="AR4870" s="12"/>
      <c r="AS4870" s="12"/>
      <c r="AT4870" s="12"/>
      <c r="AU4870" s="12"/>
      <c r="AV4870" s="12"/>
      <c r="AW4870" s="12"/>
      <c r="AX4870" s="12"/>
      <c r="AY4870" s="12"/>
      <c r="AZ4870" s="12"/>
      <c r="BA4870" s="12"/>
      <c r="BB4870" s="12"/>
      <c r="BC4870" s="12"/>
      <c r="BD4870" s="12"/>
      <c r="BE4870" s="12"/>
      <c r="BF4870" s="12"/>
      <c r="BG4870" s="12"/>
      <c r="BH4870" s="12"/>
      <c r="BI4870" s="12"/>
      <c r="BJ4870" s="13"/>
      <c r="BK4870" s="13"/>
      <c r="BL4870" s="13"/>
      <c r="BM4870" s="13"/>
      <c r="BN4870" s="13"/>
    </row>
    <row r="4871" spans="1:66" x14ac:dyDescent="0.25">
      <c r="A4871" s="10"/>
      <c r="B4871" s="10"/>
      <c r="C4871" s="10"/>
      <c r="D4871" s="18"/>
      <c r="E4871" s="10"/>
      <c r="F4871" s="10"/>
      <c r="G4871" s="10"/>
      <c r="H4871" s="10"/>
      <c r="I4871" s="10"/>
      <c r="J4871" s="10"/>
      <c r="K4871" s="11"/>
      <c r="L4871" s="11"/>
      <c r="M4871" s="12"/>
      <c r="N4871" s="12"/>
      <c r="O4871" s="12"/>
      <c r="P4871" s="12"/>
      <c r="Q4871" s="12"/>
      <c r="R4871" s="12"/>
      <c r="S4871" s="12"/>
      <c r="T4871" s="12"/>
      <c r="U4871" s="12"/>
      <c r="V4871" s="12"/>
      <c r="W4871" s="12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2"/>
      <c r="AS4871" s="12"/>
      <c r="AT4871" s="12"/>
      <c r="AU4871" s="12"/>
      <c r="AV4871" s="12"/>
      <c r="AW4871" s="12"/>
      <c r="AX4871" s="12"/>
      <c r="AY4871" s="12"/>
      <c r="AZ4871" s="12"/>
      <c r="BA4871" s="12"/>
      <c r="BB4871" s="12"/>
      <c r="BC4871" s="12"/>
      <c r="BD4871" s="12"/>
      <c r="BE4871" s="12"/>
      <c r="BF4871" s="12"/>
      <c r="BG4871" s="12"/>
      <c r="BH4871" s="12"/>
      <c r="BI4871" s="12"/>
      <c r="BJ4871" s="13"/>
      <c r="BK4871" s="13"/>
      <c r="BL4871" s="13"/>
      <c r="BM4871" s="13"/>
      <c r="BN4871" s="13"/>
    </row>
    <row r="4872" spans="1:66" x14ac:dyDescent="0.25">
      <c r="A4872" s="10"/>
      <c r="B4872" s="10"/>
      <c r="C4872" s="10"/>
      <c r="D4872" s="18"/>
      <c r="E4872" s="10"/>
      <c r="F4872" s="10"/>
      <c r="G4872" s="10"/>
      <c r="H4872" s="10"/>
      <c r="I4872" s="10"/>
      <c r="J4872" s="10"/>
      <c r="K4872" s="11"/>
      <c r="L4872" s="11"/>
      <c r="M4872" s="12"/>
      <c r="N4872" s="12"/>
      <c r="O4872" s="12"/>
      <c r="P4872" s="12"/>
      <c r="Q4872" s="12"/>
      <c r="R4872" s="12"/>
      <c r="S4872" s="12"/>
      <c r="T4872" s="12"/>
      <c r="U4872" s="12"/>
      <c r="V4872" s="12"/>
      <c r="W4872" s="12"/>
      <c r="X4872" s="12"/>
      <c r="Y4872" s="12"/>
      <c r="Z4872" s="12"/>
      <c r="AA4872" s="12"/>
      <c r="AB4872" s="12"/>
      <c r="AC4872" s="12"/>
      <c r="AD4872" s="12"/>
      <c r="AE4872" s="12"/>
      <c r="AF4872" s="12"/>
      <c r="AG4872" s="12"/>
      <c r="AH4872" s="12"/>
      <c r="AI4872" s="12"/>
      <c r="AJ4872" s="12"/>
      <c r="AK4872" s="12"/>
      <c r="AL4872" s="12"/>
      <c r="AM4872" s="12"/>
      <c r="AN4872" s="12"/>
      <c r="AO4872" s="12"/>
      <c r="AP4872" s="12"/>
      <c r="AQ4872" s="12"/>
      <c r="AR4872" s="12"/>
      <c r="AS4872" s="12"/>
      <c r="AT4872" s="12"/>
      <c r="AU4872" s="12"/>
      <c r="AV4872" s="12"/>
      <c r="AW4872" s="12"/>
      <c r="AX4872" s="12"/>
      <c r="AY4872" s="12"/>
      <c r="AZ4872" s="12"/>
      <c r="BA4872" s="12"/>
      <c r="BB4872" s="12"/>
      <c r="BC4872" s="12"/>
      <c r="BD4872" s="12"/>
      <c r="BE4872" s="12"/>
      <c r="BF4872" s="12"/>
      <c r="BG4872" s="12"/>
      <c r="BH4872" s="12"/>
      <c r="BI4872" s="12"/>
      <c r="BJ4872" s="13"/>
      <c r="BK4872" s="13"/>
      <c r="BL4872" s="13"/>
      <c r="BM4872" s="13"/>
      <c r="BN4872" s="13"/>
    </row>
    <row r="4873" spans="1:66" x14ac:dyDescent="0.25">
      <c r="A4873" s="10"/>
      <c r="B4873" s="10"/>
      <c r="C4873" s="10"/>
      <c r="D4873" s="18"/>
      <c r="E4873" s="10"/>
      <c r="F4873" s="10"/>
      <c r="G4873" s="10"/>
      <c r="H4873" s="10"/>
      <c r="I4873" s="10"/>
      <c r="J4873" s="10"/>
      <c r="K4873" s="11"/>
      <c r="L4873" s="11"/>
      <c r="M4873" s="12"/>
      <c r="N4873" s="12"/>
      <c r="O4873" s="12"/>
      <c r="P4873" s="12"/>
      <c r="Q4873" s="12"/>
      <c r="R4873" s="12"/>
      <c r="S4873" s="12"/>
      <c r="T4873" s="12"/>
      <c r="U4873" s="12"/>
      <c r="V4873" s="12"/>
      <c r="W4873" s="12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2"/>
      <c r="AS4873" s="12"/>
      <c r="AT4873" s="12"/>
      <c r="AU4873" s="12"/>
      <c r="AV4873" s="12"/>
      <c r="AW4873" s="12"/>
      <c r="AX4873" s="12"/>
      <c r="AY4873" s="12"/>
      <c r="AZ4873" s="12"/>
      <c r="BA4873" s="12"/>
      <c r="BB4873" s="12"/>
      <c r="BC4873" s="12"/>
      <c r="BD4873" s="12"/>
      <c r="BE4873" s="12"/>
      <c r="BF4873" s="12"/>
      <c r="BG4873" s="12"/>
      <c r="BH4873" s="12"/>
      <c r="BI4873" s="12"/>
      <c r="BJ4873" s="13"/>
      <c r="BK4873" s="13"/>
      <c r="BL4873" s="13"/>
      <c r="BM4873" s="13"/>
      <c r="BN4873" s="13"/>
    </row>
    <row r="4874" spans="1:66" x14ac:dyDescent="0.25">
      <c r="A4874" s="10"/>
      <c r="B4874" s="10"/>
      <c r="C4874" s="10"/>
      <c r="D4874" s="18"/>
      <c r="E4874" s="10"/>
      <c r="F4874" s="10"/>
      <c r="G4874" s="10"/>
      <c r="H4874" s="10"/>
      <c r="I4874" s="10"/>
      <c r="J4874" s="10"/>
      <c r="K4874" s="11"/>
      <c r="L4874" s="11"/>
      <c r="M4874" s="12"/>
      <c r="N4874" s="12"/>
      <c r="O4874" s="12"/>
      <c r="P4874" s="12"/>
      <c r="Q4874" s="12"/>
      <c r="R4874" s="12"/>
      <c r="S4874" s="12"/>
      <c r="T4874" s="12"/>
      <c r="U4874" s="12"/>
      <c r="V4874" s="12"/>
      <c r="W4874" s="12"/>
      <c r="X4874" s="12"/>
      <c r="Y4874" s="12"/>
      <c r="Z4874" s="12"/>
      <c r="AA4874" s="12"/>
      <c r="AB4874" s="12"/>
      <c r="AC4874" s="12"/>
      <c r="AD4874" s="12"/>
      <c r="AE4874" s="12"/>
      <c r="AF4874" s="12"/>
      <c r="AG4874" s="12"/>
      <c r="AH4874" s="12"/>
      <c r="AI4874" s="12"/>
      <c r="AJ4874" s="12"/>
      <c r="AK4874" s="12"/>
      <c r="AL4874" s="12"/>
      <c r="AM4874" s="12"/>
      <c r="AN4874" s="12"/>
      <c r="AO4874" s="12"/>
      <c r="AP4874" s="12"/>
      <c r="AQ4874" s="12"/>
      <c r="AR4874" s="12"/>
      <c r="AS4874" s="12"/>
      <c r="AT4874" s="12"/>
      <c r="AU4874" s="12"/>
      <c r="AV4874" s="12"/>
      <c r="AW4874" s="12"/>
      <c r="AX4874" s="12"/>
      <c r="AY4874" s="12"/>
      <c r="AZ4874" s="12"/>
      <c r="BA4874" s="12"/>
      <c r="BB4874" s="12"/>
      <c r="BC4874" s="12"/>
      <c r="BD4874" s="12"/>
      <c r="BE4874" s="12"/>
      <c r="BF4874" s="12"/>
      <c r="BG4874" s="12"/>
      <c r="BH4874" s="12"/>
      <c r="BI4874" s="12"/>
      <c r="BJ4874" s="13"/>
      <c r="BK4874" s="13"/>
      <c r="BL4874" s="13"/>
      <c r="BM4874" s="13"/>
      <c r="BN4874" s="13"/>
    </row>
    <row r="4875" spans="1:66" x14ac:dyDescent="0.25">
      <c r="A4875" s="10"/>
      <c r="B4875" s="10"/>
      <c r="C4875" s="10"/>
      <c r="D4875" s="18"/>
      <c r="E4875" s="10"/>
      <c r="F4875" s="10"/>
      <c r="G4875" s="10"/>
      <c r="H4875" s="10"/>
      <c r="I4875" s="10"/>
      <c r="J4875" s="10"/>
      <c r="K4875" s="11"/>
      <c r="L4875" s="11"/>
      <c r="M4875" s="12"/>
      <c r="N4875" s="12"/>
      <c r="O4875" s="12"/>
      <c r="P4875" s="12"/>
      <c r="Q4875" s="12"/>
      <c r="R4875" s="12"/>
      <c r="S4875" s="12"/>
      <c r="T4875" s="12"/>
      <c r="U4875" s="12"/>
      <c r="V4875" s="12"/>
      <c r="W4875" s="12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2"/>
      <c r="AS4875" s="12"/>
      <c r="AT4875" s="12"/>
      <c r="AU4875" s="12"/>
      <c r="AV4875" s="12"/>
      <c r="AW4875" s="12"/>
      <c r="AX4875" s="12"/>
      <c r="AY4875" s="12"/>
      <c r="AZ4875" s="12"/>
      <c r="BA4875" s="12"/>
      <c r="BB4875" s="12"/>
      <c r="BC4875" s="12"/>
      <c r="BD4875" s="12"/>
      <c r="BE4875" s="12"/>
      <c r="BF4875" s="12"/>
      <c r="BG4875" s="12"/>
      <c r="BH4875" s="12"/>
      <c r="BI4875" s="12"/>
      <c r="BJ4875" s="13"/>
      <c r="BK4875" s="13"/>
      <c r="BL4875" s="13"/>
      <c r="BM4875" s="13"/>
      <c r="BN4875" s="13"/>
    </row>
    <row r="4876" spans="1:66" x14ac:dyDescent="0.25">
      <c r="A4876" s="10"/>
      <c r="B4876" s="10"/>
      <c r="C4876" s="10"/>
      <c r="D4876" s="18"/>
      <c r="E4876" s="10"/>
      <c r="F4876" s="10"/>
      <c r="G4876" s="10"/>
      <c r="H4876" s="10"/>
      <c r="I4876" s="10"/>
      <c r="J4876" s="10"/>
      <c r="K4876" s="11"/>
      <c r="L4876" s="11"/>
      <c r="M4876" s="12"/>
      <c r="N4876" s="12"/>
      <c r="O4876" s="12"/>
      <c r="P4876" s="12"/>
      <c r="Q4876" s="12"/>
      <c r="R4876" s="12"/>
      <c r="S4876" s="12"/>
      <c r="T4876" s="12"/>
      <c r="U4876" s="12"/>
      <c r="V4876" s="12"/>
      <c r="W4876" s="12"/>
      <c r="X4876" s="12"/>
      <c r="Y4876" s="12"/>
      <c r="Z4876" s="12"/>
      <c r="AA4876" s="12"/>
      <c r="AB4876" s="12"/>
      <c r="AC4876" s="12"/>
      <c r="AD4876" s="12"/>
      <c r="AE4876" s="12"/>
      <c r="AF4876" s="12"/>
      <c r="AG4876" s="12"/>
      <c r="AH4876" s="12"/>
      <c r="AI4876" s="12"/>
      <c r="AJ4876" s="12"/>
      <c r="AK4876" s="12"/>
      <c r="AL4876" s="12"/>
      <c r="AM4876" s="12"/>
      <c r="AN4876" s="12"/>
      <c r="AO4876" s="12"/>
      <c r="AP4876" s="12"/>
      <c r="AQ4876" s="12"/>
      <c r="AR4876" s="12"/>
      <c r="AS4876" s="12"/>
      <c r="AT4876" s="12"/>
      <c r="AU4876" s="12"/>
      <c r="AV4876" s="12"/>
      <c r="AW4876" s="12"/>
      <c r="AX4876" s="12"/>
      <c r="AY4876" s="12"/>
      <c r="AZ4876" s="12"/>
      <c r="BA4876" s="12"/>
      <c r="BB4876" s="12"/>
      <c r="BC4876" s="12"/>
      <c r="BD4876" s="12"/>
      <c r="BE4876" s="12"/>
      <c r="BF4876" s="12"/>
      <c r="BG4876" s="12"/>
      <c r="BH4876" s="12"/>
      <c r="BI4876" s="12"/>
      <c r="BJ4876" s="13"/>
      <c r="BK4876" s="13"/>
      <c r="BL4876" s="13"/>
      <c r="BM4876" s="13"/>
      <c r="BN4876" s="13"/>
    </row>
    <row r="4877" spans="1:66" x14ac:dyDescent="0.25">
      <c r="A4877" s="10"/>
      <c r="B4877" s="10"/>
      <c r="C4877" s="10"/>
      <c r="D4877" s="18"/>
      <c r="E4877" s="10"/>
      <c r="F4877" s="10"/>
      <c r="G4877" s="10"/>
      <c r="H4877" s="10"/>
      <c r="I4877" s="10"/>
      <c r="J4877" s="10"/>
      <c r="K4877" s="11"/>
      <c r="L4877" s="11"/>
      <c r="M4877" s="12"/>
      <c r="N4877" s="12"/>
      <c r="O4877" s="12"/>
      <c r="P4877" s="12"/>
      <c r="Q4877" s="12"/>
      <c r="R4877" s="12"/>
      <c r="S4877" s="12"/>
      <c r="T4877" s="12"/>
      <c r="U4877" s="12"/>
      <c r="V4877" s="12"/>
      <c r="W4877" s="12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2"/>
      <c r="AS4877" s="12"/>
      <c r="AT4877" s="12"/>
      <c r="AU4877" s="12"/>
      <c r="AV4877" s="12"/>
      <c r="AW4877" s="12"/>
      <c r="AX4877" s="12"/>
      <c r="AY4877" s="12"/>
      <c r="AZ4877" s="12"/>
      <c r="BA4877" s="12"/>
      <c r="BB4877" s="12"/>
      <c r="BC4877" s="12"/>
      <c r="BD4877" s="12"/>
      <c r="BE4877" s="12"/>
      <c r="BF4877" s="12"/>
      <c r="BG4877" s="12"/>
      <c r="BH4877" s="12"/>
      <c r="BI4877" s="12"/>
      <c r="BJ4877" s="13"/>
      <c r="BK4877" s="13"/>
      <c r="BL4877" s="13"/>
      <c r="BM4877" s="13"/>
      <c r="BN4877" s="13"/>
    </row>
    <row r="4878" spans="1:66" s="10" customFormat="1" x14ac:dyDescent="0.25">
      <c r="D4878" s="18"/>
      <c r="K4878" s="11"/>
      <c r="L4878" s="11"/>
      <c r="M4878" s="12"/>
      <c r="N4878" s="12"/>
      <c r="O4878" s="12"/>
      <c r="P4878" s="12"/>
      <c r="Q4878" s="12"/>
      <c r="R4878" s="12"/>
      <c r="S4878" s="12"/>
      <c r="T4878" s="12"/>
      <c r="U4878" s="12"/>
      <c r="V4878" s="12"/>
      <c r="W4878" s="12"/>
      <c r="X4878" s="12"/>
      <c r="Y4878" s="12"/>
      <c r="Z4878" s="12"/>
      <c r="AA4878" s="12"/>
      <c r="AB4878" s="12"/>
      <c r="AC4878" s="12"/>
      <c r="AD4878" s="12"/>
      <c r="AE4878" s="12"/>
      <c r="AF4878" s="12"/>
      <c r="AG4878" s="12"/>
      <c r="AH4878" s="12"/>
      <c r="AI4878" s="12"/>
      <c r="AJ4878" s="12"/>
      <c r="AK4878" s="12"/>
      <c r="AL4878" s="12"/>
      <c r="AM4878" s="12"/>
      <c r="AN4878" s="12"/>
      <c r="AO4878" s="12"/>
      <c r="AP4878" s="12"/>
      <c r="AQ4878" s="12"/>
      <c r="AR4878" s="12"/>
      <c r="AS4878" s="12"/>
      <c r="AT4878" s="12"/>
      <c r="AU4878" s="12"/>
      <c r="AV4878" s="12"/>
      <c r="AW4878" s="12"/>
      <c r="AX4878" s="12"/>
      <c r="AY4878" s="12"/>
      <c r="AZ4878" s="12"/>
      <c r="BA4878" s="12"/>
      <c r="BB4878" s="12"/>
      <c r="BC4878" s="12"/>
      <c r="BD4878" s="12"/>
      <c r="BE4878" s="12"/>
      <c r="BF4878" s="12"/>
      <c r="BG4878" s="12"/>
      <c r="BH4878" s="12"/>
      <c r="BI4878" s="12"/>
      <c r="BJ4878" s="13"/>
      <c r="BK4878" s="13"/>
      <c r="BL4878" s="13"/>
      <c r="BM4878" s="13"/>
      <c r="BN4878" s="13"/>
    </row>
    <row r="4879" spans="1:66" x14ac:dyDescent="0.25">
      <c r="A4879" s="10"/>
      <c r="B4879" s="10"/>
      <c r="C4879" s="10"/>
      <c r="D4879" s="18"/>
      <c r="E4879" s="10"/>
      <c r="F4879" s="10"/>
      <c r="G4879" s="10"/>
      <c r="H4879" s="10"/>
      <c r="I4879" s="10"/>
      <c r="J4879" s="10"/>
      <c r="K4879" s="11"/>
      <c r="L4879" s="11"/>
      <c r="M4879" s="12"/>
      <c r="N4879" s="12"/>
      <c r="O4879" s="12"/>
      <c r="P4879" s="12"/>
      <c r="Q4879" s="12"/>
      <c r="R4879" s="12"/>
      <c r="S4879" s="12"/>
      <c r="T4879" s="12"/>
      <c r="U4879" s="12"/>
      <c r="V4879" s="12"/>
      <c r="W4879" s="12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2"/>
      <c r="AS4879" s="12"/>
      <c r="AT4879" s="12"/>
      <c r="AU4879" s="12"/>
      <c r="AV4879" s="12"/>
      <c r="AW4879" s="12"/>
      <c r="AX4879" s="12"/>
      <c r="AY4879" s="12"/>
      <c r="AZ4879" s="12"/>
      <c r="BA4879" s="12"/>
      <c r="BB4879" s="12"/>
      <c r="BC4879" s="12"/>
      <c r="BD4879" s="12"/>
      <c r="BE4879" s="12"/>
      <c r="BF4879" s="12"/>
      <c r="BG4879" s="12"/>
      <c r="BH4879" s="12"/>
      <c r="BI4879" s="12"/>
      <c r="BJ4879" s="13"/>
      <c r="BK4879" s="13"/>
      <c r="BL4879" s="13"/>
      <c r="BM4879" s="13"/>
      <c r="BN4879" s="13"/>
    </row>
    <row r="4880" spans="1:66" x14ac:dyDescent="0.25">
      <c r="A4880" s="10"/>
      <c r="B4880" s="10"/>
      <c r="C4880" s="10"/>
      <c r="D4880" s="18"/>
      <c r="E4880" s="10"/>
      <c r="F4880" s="10"/>
      <c r="G4880" s="10"/>
      <c r="H4880" s="10"/>
      <c r="I4880" s="10"/>
      <c r="J4880" s="10"/>
      <c r="K4880" s="11"/>
      <c r="L4880" s="11"/>
      <c r="M4880" s="12"/>
      <c r="N4880" s="12"/>
      <c r="O4880" s="12"/>
      <c r="P4880" s="12"/>
      <c r="Q4880" s="12"/>
      <c r="R4880" s="12"/>
      <c r="S4880" s="12"/>
      <c r="T4880" s="12"/>
      <c r="U4880" s="12"/>
      <c r="V4880" s="12"/>
      <c r="W4880" s="12"/>
      <c r="X4880" s="12"/>
      <c r="Y4880" s="12"/>
      <c r="Z4880" s="12"/>
      <c r="AA4880" s="12"/>
      <c r="AB4880" s="12"/>
      <c r="AC4880" s="12"/>
      <c r="AD4880" s="12"/>
      <c r="AE4880" s="12"/>
      <c r="AF4880" s="12"/>
      <c r="AG4880" s="12"/>
      <c r="AH4880" s="12"/>
      <c r="AI4880" s="12"/>
      <c r="AJ4880" s="12"/>
      <c r="AK4880" s="12"/>
      <c r="AL4880" s="12"/>
      <c r="AM4880" s="12"/>
      <c r="AN4880" s="12"/>
      <c r="AO4880" s="12"/>
      <c r="AP4880" s="12"/>
      <c r="AQ4880" s="12"/>
      <c r="AR4880" s="12"/>
      <c r="AS4880" s="12"/>
      <c r="AT4880" s="12"/>
      <c r="AU4880" s="12"/>
      <c r="AV4880" s="12"/>
      <c r="AW4880" s="12"/>
      <c r="AX4880" s="12"/>
      <c r="AY4880" s="12"/>
      <c r="AZ4880" s="12"/>
      <c r="BA4880" s="12"/>
      <c r="BB4880" s="12"/>
      <c r="BC4880" s="12"/>
      <c r="BD4880" s="12"/>
      <c r="BE4880" s="12"/>
      <c r="BF4880" s="12"/>
      <c r="BG4880" s="12"/>
      <c r="BH4880" s="12"/>
      <c r="BI4880" s="12"/>
      <c r="BJ4880" s="13"/>
      <c r="BK4880" s="13"/>
      <c r="BL4880" s="13"/>
      <c r="BM4880" s="13"/>
      <c r="BN4880" s="13"/>
    </row>
    <row r="4881" spans="1:66" x14ac:dyDescent="0.25">
      <c r="A4881" s="10"/>
      <c r="B4881" s="10"/>
      <c r="C4881" s="10"/>
      <c r="D4881" s="18"/>
      <c r="E4881" s="10"/>
      <c r="F4881" s="10"/>
      <c r="G4881" s="10"/>
      <c r="H4881" s="10"/>
      <c r="I4881" s="10"/>
      <c r="J4881" s="10"/>
      <c r="K4881" s="11"/>
      <c r="L4881" s="11"/>
      <c r="M4881" s="12"/>
      <c r="N4881" s="12"/>
      <c r="O4881" s="12"/>
      <c r="P4881" s="12"/>
      <c r="Q4881" s="12"/>
      <c r="R4881" s="12"/>
      <c r="S4881" s="12"/>
      <c r="T4881" s="12"/>
      <c r="U4881" s="12"/>
      <c r="V4881" s="12"/>
      <c r="W4881" s="12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2"/>
      <c r="AS4881" s="12"/>
      <c r="AT4881" s="12"/>
      <c r="AU4881" s="12"/>
      <c r="AV4881" s="12"/>
      <c r="AW4881" s="12"/>
      <c r="AX4881" s="12"/>
      <c r="AY4881" s="12"/>
      <c r="AZ4881" s="12"/>
      <c r="BA4881" s="12"/>
      <c r="BB4881" s="12"/>
      <c r="BC4881" s="12"/>
      <c r="BD4881" s="12"/>
      <c r="BE4881" s="12"/>
      <c r="BF4881" s="12"/>
      <c r="BG4881" s="12"/>
      <c r="BH4881" s="12"/>
      <c r="BI4881" s="12"/>
      <c r="BJ4881" s="13"/>
      <c r="BK4881" s="13"/>
      <c r="BL4881" s="13"/>
      <c r="BM4881" s="13"/>
      <c r="BN4881" s="13"/>
    </row>
    <row r="4882" spans="1:66" x14ac:dyDescent="0.25">
      <c r="A4882" s="10"/>
      <c r="B4882" s="10"/>
      <c r="C4882" s="10"/>
      <c r="D4882" s="18"/>
      <c r="E4882" s="10"/>
      <c r="F4882" s="10"/>
      <c r="G4882" s="10"/>
      <c r="H4882" s="10"/>
      <c r="I4882" s="10"/>
      <c r="J4882" s="10"/>
      <c r="K4882" s="11"/>
      <c r="L4882" s="11"/>
      <c r="M4882" s="12"/>
      <c r="N4882" s="12"/>
      <c r="O4882" s="12"/>
      <c r="P4882" s="12"/>
      <c r="Q4882" s="12"/>
      <c r="R4882" s="12"/>
      <c r="S4882" s="12"/>
      <c r="T4882" s="12"/>
      <c r="U4882" s="12"/>
      <c r="V4882" s="12"/>
      <c r="W4882" s="12"/>
      <c r="X4882" s="12"/>
      <c r="Y4882" s="12"/>
      <c r="Z4882" s="12"/>
      <c r="AA4882" s="12"/>
      <c r="AB4882" s="12"/>
      <c r="AC4882" s="12"/>
      <c r="AD4882" s="12"/>
      <c r="AE4882" s="12"/>
      <c r="AF4882" s="12"/>
      <c r="AG4882" s="12"/>
      <c r="AH4882" s="12"/>
      <c r="AI4882" s="12"/>
      <c r="AJ4882" s="12"/>
      <c r="AK4882" s="12"/>
      <c r="AL4882" s="12"/>
      <c r="AM4882" s="12"/>
      <c r="AN4882" s="12"/>
      <c r="AO4882" s="12"/>
      <c r="AP4882" s="12"/>
      <c r="AQ4882" s="12"/>
      <c r="AR4882" s="12"/>
      <c r="AS4882" s="12"/>
      <c r="AT4882" s="12"/>
      <c r="AU4882" s="12"/>
      <c r="AV4882" s="12"/>
      <c r="AW4882" s="12"/>
      <c r="AX4882" s="12"/>
      <c r="AY4882" s="12"/>
      <c r="AZ4882" s="12"/>
      <c r="BA4882" s="12"/>
      <c r="BB4882" s="12"/>
      <c r="BC4882" s="12"/>
      <c r="BD4882" s="12"/>
      <c r="BE4882" s="12"/>
      <c r="BF4882" s="12"/>
      <c r="BG4882" s="12"/>
      <c r="BH4882" s="12"/>
      <c r="BI4882" s="12"/>
      <c r="BJ4882" s="13"/>
      <c r="BK4882" s="13"/>
      <c r="BL4882" s="13"/>
      <c r="BM4882" s="13"/>
      <c r="BN4882" s="13"/>
    </row>
    <row r="4883" spans="1:66" x14ac:dyDescent="0.25">
      <c r="A4883" s="10"/>
      <c r="B4883" s="10"/>
      <c r="C4883" s="10"/>
      <c r="D4883" s="18"/>
      <c r="E4883" s="10"/>
      <c r="F4883" s="10"/>
      <c r="G4883" s="10"/>
      <c r="H4883" s="10"/>
      <c r="I4883" s="10"/>
      <c r="J4883" s="10"/>
      <c r="K4883" s="11"/>
      <c r="L4883" s="11"/>
      <c r="M4883" s="12"/>
      <c r="N4883" s="12"/>
      <c r="O4883" s="12"/>
      <c r="P4883" s="12"/>
      <c r="Q4883" s="12"/>
      <c r="R4883" s="12"/>
      <c r="S4883" s="12"/>
      <c r="T4883" s="12"/>
      <c r="U4883" s="12"/>
      <c r="V4883" s="12"/>
      <c r="W4883" s="12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2"/>
      <c r="AS4883" s="12"/>
      <c r="AT4883" s="12"/>
      <c r="AU4883" s="12"/>
      <c r="AV4883" s="12"/>
      <c r="AW4883" s="12"/>
      <c r="AX4883" s="12"/>
      <c r="AY4883" s="12"/>
      <c r="AZ4883" s="12"/>
      <c r="BA4883" s="12"/>
      <c r="BB4883" s="12"/>
      <c r="BC4883" s="12"/>
      <c r="BD4883" s="12"/>
      <c r="BE4883" s="12"/>
      <c r="BF4883" s="12"/>
      <c r="BG4883" s="12"/>
      <c r="BH4883" s="12"/>
      <c r="BI4883" s="12"/>
      <c r="BJ4883" s="13"/>
      <c r="BK4883" s="13"/>
      <c r="BL4883" s="13"/>
      <c r="BM4883" s="13"/>
      <c r="BN4883" s="13"/>
    </row>
    <row r="4884" spans="1:66" x14ac:dyDescent="0.25">
      <c r="A4884" s="10"/>
      <c r="B4884" s="10"/>
      <c r="C4884" s="10"/>
      <c r="D4884" s="18"/>
      <c r="E4884" s="10"/>
      <c r="F4884" s="10"/>
      <c r="G4884" s="10"/>
      <c r="H4884" s="10"/>
      <c r="I4884" s="10"/>
      <c r="J4884" s="10"/>
      <c r="K4884" s="11"/>
      <c r="L4884" s="11"/>
      <c r="M4884" s="12"/>
      <c r="N4884" s="12"/>
      <c r="O4884" s="12"/>
      <c r="P4884" s="12"/>
      <c r="Q4884" s="12"/>
      <c r="R4884" s="12"/>
      <c r="S4884" s="12"/>
      <c r="T4884" s="12"/>
      <c r="U4884" s="12"/>
      <c r="V4884" s="12"/>
      <c r="W4884" s="12"/>
      <c r="X4884" s="12"/>
      <c r="Y4884" s="12"/>
      <c r="Z4884" s="12"/>
      <c r="AA4884" s="12"/>
      <c r="AB4884" s="12"/>
      <c r="AC4884" s="12"/>
      <c r="AD4884" s="12"/>
      <c r="AE4884" s="12"/>
      <c r="AF4884" s="12"/>
      <c r="AG4884" s="12"/>
      <c r="AH4884" s="12"/>
      <c r="AI4884" s="12"/>
      <c r="AJ4884" s="12"/>
      <c r="AK4884" s="12"/>
      <c r="AL4884" s="12"/>
      <c r="AM4884" s="12"/>
      <c r="AN4884" s="12"/>
      <c r="AO4884" s="12"/>
      <c r="AP4884" s="12"/>
      <c r="AQ4884" s="12"/>
      <c r="AR4884" s="12"/>
      <c r="AS4884" s="12"/>
      <c r="AT4884" s="12"/>
      <c r="AU4884" s="12"/>
      <c r="AV4884" s="12"/>
      <c r="AW4884" s="12"/>
      <c r="AX4884" s="12"/>
      <c r="AY4884" s="12"/>
      <c r="AZ4884" s="12"/>
      <c r="BA4884" s="12"/>
      <c r="BB4884" s="12"/>
      <c r="BC4884" s="12"/>
      <c r="BD4884" s="12"/>
      <c r="BE4884" s="12"/>
      <c r="BF4884" s="12"/>
      <c r="BG4884" s="12"/>
      <c r="BH4884" s="12"/>
      <c r="BI4884" s="12"/>
      <c r="BJ4884" s="13"/>
      <c r="BK4884" s="13"/>
      <c r="BL4884" s="13"/>
      <c r="BM4884" s="13"/>
      <c r="BN4884" s="13"/>
    </row>
    <row r="4885" spans="1:66" x14ac:dyDescent="0.25">
      <c r="A4885" s="10"/>
      <c r="B4885" s="10"/>
      <c r="C4885" s="10"/>
      <c r="D4885" s="18"/>
      <c r="E4885" s="10"/>
      <c r="F4885" s="10"/>
      <c r="G4885" s="10"/>
      <c r="H4885" s="10"/>
      <c r="I4885" s="10"/>
      <c r="J4885" s="10"/>
      <c r="K4885" s="11"/>
      <c r="L4885" s="11"/>
      <c r="M4885" s="12"/>
      <c r="N4885" s="12"/>
      <c r="O4885" s="12"/>
      <c r="P4885" s="12"/>
      <c r="Q4885" s="12"/>
      <c r="R4885" s="12"/>
      <c r="S4885" s="12"/>
      <c r="T4885" s="12"/>
      <c r="U4885" s="12"/>
      <c r="V4885" s="12"/>
      <c r="W4885" s="12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2"/>
      <c r="AS4885" s="12"/>
      <c r="AT4885" s="12"/>
      <c r="AU4885" s="12"/>
      <c r="AV4885" s="12"/>
      <c r="AW4885" s="12"/>
      <c r="AX4885" s="12"/>
      <c r="AY4885" s="12"/>
      <c r="AZ4885" s="12"/>
      <c r="BA4885" s="12"/>
      <c r="BB4885" s="12"/>
      <c r="BC4885" s="12"/>
      <c r="BD4885" s="12"/>
      <c r="BE4885" s="12"/>
      <c r="BF4885" s="12"/>
      <c r="BG4885" s="12"/>
      <c r="BH4885" s="12"/>
      <c r="BI4885" s="12"/>
      <c r="BJ4885" s="13"/>
      <c r="BK4885" s="13"/>
      <c r="BL4885" s="13"/>
      <c r="BM4885" s="13"/>
      <c r="BN4885" s="13"/>
    </row>
    <row r="4886" spans="1:66" x14ac:dyDescent="0.25">
      <c r="A4886" s="10"/>
      <c r="B4886" s="10"/>
      <c r="C4886" s="10"/>
      <c r="D4886" s="18"/>
      <c r="E4886" s="10"/>
      <c r="F4886" s="10"/>
      <c r="G4886" s="10"/>
      <c r="H4886" s="10"/>
      <c r="I4886" s="10"/>
      <c r="J4886" s="10"/>
      <c r="K4886" s="11"/>
      <c r="L4886" s="11"/>
      <c r="M4886" s="12"/>
      <c r="N4886" s="12"/>
      <c r="O4886" s="12"/>
      <c r="P4886" s="12"/>
      <c r="Q4886" s="12"/>
      <c r="R4886" s="12"/>
      <c r="S4886" s="12"/>
      <c r="T4886" s="12"/>
      <c r="U4886" s="12"/>
      <c r="V4886" s="12"/>
      <c r="W4886" s="12"/>
      <c r="X4886" s="12"/>
      <c r="Y4886" s="12"/>
      <c r="Z4886" s="12"/>
      <c r="AA4886" s="12"/>
      <c r="AB4886" s="12"/>
      <c r="AC4886" s="12"/>
      <c r="AD4886" s="12"/>
      <c r="AE4886" s="12"/>
      <c r="AF4886" s="12"/>
      <c r="AG4886" s="12"/>
      <c r="AH4886" s="12"/>
      <c r="AI4886" s="12"/>
      <c r="AJ4886" s="12"/>
      <c r="AK4886" s="12"/>
      <c r="AL4886" s="12"/>
      <c r="AM4886" s="12"/>
      <c r="AN4886" s="12"/>
      <c r="AO4886" s="12"/>
      <c r="AP4886" s="12"/>
      <c r="AQ4886" s="12"/>
      <c r="AR4886" s="12"/>
      <c r="AS4886" s="12"/>
      <c r="AT4886" s="12"/>
      <c r="AU4886" s="12"/>
      <c r="AV4886" s="12"/>
      <c r="AW4886" s="12"/>
      <c r="AX4886" s="12"/>
      <c r="AY4886" s="12"/>
      <c r="AZ4886" s="12"/>
      <c r="BA4886" s="12"/>
      <c r="BB4886" s="12"/>
      <c r="BC4886" s="12"/>
      <c r="BD4886" s="12"/>
      <c r="BE4886" s="12"/>
      <c r="BF4886" s="12"/>
      <c r="BG4886" s="12"/>
      <c r="BH4886" s="12"/>
      <c r="BI4886" s="12"/>
      <c r="BJ4886" s="13"/>
      <c r="BK4886" s="13"/>
      <c r="BL4886" s="13"/>
      <c r="BM4886" s="13"/>
      <c r="BN4886" s="13"/>
    </row>
    <row r="4887" spans="1:66" x14ac:dyDescent="0.25">
      <c r="A4887" s="10"/>
      <c r="B4887" s="10"/>
      <c r="C4887" s="10"/>
      <c r="D4887" s="18"/>
      <c r="E4887" s="10"/>
      <c r="F4887" s="10"/>
      <c r="G4887" s="10"/>
      <c r="H4887" s="10"/>
      <c r="I4887" s="10"/>
      <c r="J4887" s="10"/>
      <c r="K4887" s="11"/>
      <c r="L4887" s="11"/>
      <c r="M4887" s="12"/>
      <c r="N4887" s="12"/>
      <c r="O4887" s="12"/>
      <c r="P4887" s="12"/>
      <c r="Q4887" s="12"/>
      <c r="R4887" s="12"/>
      <c r="S4887" s="12"/>
      <c r="T4887" s="12"/>
      <c r="U4887" s="12"/>
      <c r="V4887" s="12"/>
      <c r="W4887" s="12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2"/>
      <c r="AS4887" s="12"/>
      <c r="AT4887" s="12"/>
      <c r="AU4887" s="12"/>
      <c r="AV4887" s="12"/>
      <c r="AW4887" s="12"/>
      <c r="AX4887" s="12"/>
      <c r="AY4887" s="12"/>
      <c r="AZ4887" s="12"/>
      <c r="BA4887" s="12"/>
      <c r="BB4887" s="12"/>
      <c r="BC4887" s="12"/>
      <c r="BD4887" s="12"/>
      <c r="BE4887" s="12"/>
      <c r="BF4887" s="12"/>
      <c r="BG4887" s="12"/>
      <c r="BH4887" s="12"/>
      <c r="BI4887" s="12"/>
      <c r="BJ4887" s="13"/>
      <c r="BK4887" s="13"/>
      <c r="BL4887" s="13"/>
      <c r="BM4887" s="13"/>
      <c r="BN4887" s="13"/>
    </row>
    <row r="4888" spans="1:66" x14ac:dyDescent="0.25">
      <c r="A4888" s="10"/>
      <c r="B4888" s="10"/>
      <c r="C4888" s="10"/>
      <c r="D4888" s="18"/>
      <c r="E4888" s="10"/>
      <c r="F4888" s="10"/>
      <c r="G4888" s="10"/>
      <c r="H4888" s="10"/>
      <c r="I4888" s="10"/>
      <c r="J4888" s="10"/>
      <c r="K4888" s="11"/>
      <c r="L4888" s="11"/>
      <c r="M4888" s="12"/>
      <c r="N4888" s="12"/>
      <c r="O4888" s="12"/>
      <c r="P4888" s="12"/>
      <c r="Q4888" s="12"/>
      <c r="R4888" s="12"/>
      <c r="S4888" s="12"/>
      <c r="T4888" s="12"/>
      <c r="U4888" s="12"/>
      <c r="V4888" s="12"/>
      <c r="W4888" s="12"/>
      <c r="X4888" s="12"/>
      <c r="Y4888" s="12"/>
      <c r="Z4888" s="12"/>
      <c r="AA4888" s="12"/>
      <c r="AB4888" s="12"/>
      <c r="AC4888" s="12"/>
      <c r="AD4888" s="12"/>
      <c r="AE4888" s="12"/>
      <c r="AF4888" s="12"/>
      <c r="AG4888" s="12"/>
      <c r="AH4888" s="12"/>
      <c r="AI4888" s="12"/>
      <c r="AJ4888" s="12"/>
      <c r="AK4888" s="12"/>
      <c r="AL4888" s="12"/>
      <c r="AM4888" s="12"/>
      <c r="AN4888" s="12"/>
      <c r="AO4888" s="12"/>
      <c r="AP4888" s="12"/>
      <c r="AQ4888" s="12"/>
      <c r="AR4888" s="12"/>
      <c r="AS4888" s="12"/>
      <c r="AT4888" s="12"/>
      <c r="AU4888" s="12"/>
      <c r="AV4888" s="12"/>
      <c r="AW4888" s="12"/>
      <c r="AX4888" s="12"/>
      <c r="AY4888" s="12"/>
      <c r="AZ4888" s="12"/>
      <c r="BA4888" s="12"/>
      <c r="BB4888" s="12"/>
      <c r="BC4888" s="12"/>
      <c r="BD4888" s="12"/>
      <c r="BE4888" s="12"/>
      <c r="BF4888" s="12"/>
      <c r="BG4888" s="12"/>
      <c r="BH4888" s="12"/>
      <c r="BI4888" s="12"/>
      <c r="BJ4888" s="13"/>
      <c r="BK4888" s="13"/>
      <c r="BL4888" s="13"/>
      <c r="BM4888" s="13"/>
      <c r="BN4888" s="13"/>
    </row>
    <row r="4889" spans="1:66" x14ac:dyDescent="0.25">
      <c r="A4889" s="10"/>
      <c r="B4889" s="10"/>
      <c r="C4889" s="10"/>
      <c r="D4889" s="18"/>
      <c r="E4889" s="10"/>
      <c r="F4889" s="10"/>
      <c r="G4889" s="10"/>
      <c r="H4889" s="10"/>
      <c r="I4889" s="10"/>
      <c r="J4889" s="10"/>
      <c r="K4889" s="11"/>
      <c r="L4889" s="11"/>
      <c r="M4889" s="12"/>
      <c r="N4889" s="12"/>
      <c r="O4889" s="12"/>
      <c r="P4889" s="12"/>
      <c r="Q4889" s="12"/>
      <c r="R4889" s="12"/>
      <c r="S4889" s="12"/>
      <c r="T4889" s="12"/>
      <c r="U4889" s="12"/>
      <c r="V4889" s="12"/>
      <c r="W4889" s="12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2"/>
      <c r="AS4889" s="12"/>
      <c r="AT4889" s="12"/>
      <c r="AU4889" s="12"/>
      <c r="AV4889" s="12"/>
      <c r="AW4889" s="12"/>
      <c r="AX4889" s="12"/>
      <c r="AY4889" s="12"/>
      <c r="AZ4889" s="12"/>
      <c r="BA4889" s="12"/>
      <c r="BB4889" s="12"/>
      <c r="BC4889" s="12"/>
      <c r="BD4889" s="12"/>
      <c r="BE4889" s="12"/>
      <c r="BF4889" s="12"/>
      <c r="BG4889" s="12"/>
      <c r="BH4889" s="12"/>
      <c r="BI4889" s="12"/>
      <c r="BJ4889" s="13"/>
      <c r="BK4889" s="13"/>
      <c r="BL4889" s="13"/>
      <c r="BM4889" s="13"/>
      <c r="BN4889" s="13"/>
    </row>
    <row r="4890" spans="1:66" x14ac:dyDescent="0.25">
      <c r="A4890" s="10"/>
      <c r="B4890" s="10"/>
      <c r="C4890" s="10"/>
      <c r="D4890" s="18"/>
      <c r="E4890" s="10"/>
      <c r="F4890" s="10"/>
      <c r="G4890" s="10"/>
      <c r="H4890" s="10"/>
      <c r="I4890" s="10"/>
      <c r="J4890" s="10"/>
      <c r="K4890" s="11"/>
      <c r="L4890" s="11"/>
      <c r="M4890" s="12"/>
      <c r="N4890" s="12"/>
      <c r="O4890" s="12"/>
      <c r="P4890" s="12"/>
      <c r="Q4890" s="12"/>
      <c r="R4890" s="12"/>
      <c r="S4890" s="12"/>
      <c r="T4890" s="12"/>
      <c r="U4890" s="12"/>
      <c r="V4890" s="12"/>
      <c r="W4890" s="12"/>
      <c r="X4890" s="12"/>
      <c r="Y4890" s="12"/>
      <c r="Z4890" s="12"/>
      <c r="AA4890" s="12"/>
      <c r="AB4890" s="12"/>
      <c r="AC4890" s="12"/>
      <c r="AD4890" s="12"/>
      <c r="AE4890" s="12"/>
      <c r="AF4890" s="12"/>
      <c r="AG4890" s="12"/>
      <c r="AH4890" s="12"/>
      <c r="AI4890" s="12"/>
      <c r="AJ4890" s="12"/>
      <c r="AK4890" s="12"/>
      <c r="AL4890" s="12"/>
      <c r="AM4890" s="12"/>
      <c r="AN4890" s="12"/>
      <c r="AO4890" s="12"/>
      <c r="AP4890" s="12"/>
      <c r="AQ4890" s="12"/>
      <c r="AR4890" s="12"/>
      <c r="AS4890" s="12"/>
      <c r="AT4890" s="12"/>
      <c r="AU4890" s="12"/>
      <c r="AV4890" s="12"/>
      <c r="AW4890" s="12"/>
      <c r="AX4890" s="12"/>
      <c r="AY4890" s="12"/>
      <c r="AZ4890" s="12"/>
      <c r="BA4890" s="12"/>
      <c r="BB4890" s="12"/>
      <c r="BC4890" s="12"/>
      <c r="BD4890" s="12"/>
      <c r="BE4890" s="12"/>
      <c r="BF4890" s="12"/>
      <c r="BG4890" s="12"/>
      <c r="BH4890" s="12"/>
      <c r="BI4890" s="12"/>
      <c r="BJ4890" s="13"/>
      <c r="BK4890" s="13"/>
      <c r="BL4890" s="13"/>
      <c r="BM4890" s="13"/>
      <c r="BN4890" s="13"/>
    </row>
    <row r="4891" spans="1:66" x14ac:dyDescent="0.25">
      <c r="A4891" s="10"/>
      <c r="B4891" s="10"/>
      <c r="C4891" s="10"/>
      <c r="D4891" s="18"/>
      <c r="E4891" s="10"/>
      <c r="F4891" s="10"/>
      <c r="G4891" s="10"/>
      <c r="H4891" s="10"/>
      <c r="I4891" s="10"/>
      <c r="J4891" s="10"/>
      <c r="K4891" s="11"/>
      <c r="L4891" s="11"/>
      <c r="M4891" s="12"/>
      <c r="N4891" s="12"/>
      <c r="O4891" s="12"/>
      <c r="P4891" s="12"/>
      <c r="Q4891" s="12"/>
      <c r="R4891" s="12"/>
      <c r="S4891" s="12"/>
      <c r="T4891" s="12"/>
      <c r="U4891" s="12"/>
      <c r="V4891" s="12"/>
      <c r="W4891" s="12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2"/>
      <c r="AS4891" s="12"/>
      <c r="AT4891" s="12"/>
      <c r="AU4891" s="12"/>
      <c r="AV4891" s="12"/>
      <c r="AW4891" s="12"/>
      <c r="AX4891" s="12"/>
      <c r="AY4891" s="12"/>
      <c r="AZ4891" s="12"/>
      <c r="BA4891" s="12"/>
      <c r="BB4891" s="12"/>
      <c r="BC4891" s="12"/>
      <c r="BD4891" s="12"/>
      <c r="BE4891" s="12"/>
      <c r="BF4891" s="12"/>
      <c r="BG4891" s="12"/>
      <c r="BH4891" s="12"/>
      <c r="BI4891" s="12"/>
      <c r="BJ4891" s="13"/>
      <c r="BK4891" s="13"/>
      <c r="BL4891" s="13"/>
      <c r="BM4891" s="13"/>
      <c r="BN4891" s="13"/>
    </row>
    <row r="4892" spans="1:66" x14ac:dyDescent="0.25">
      <c r="A4892" s="10"/>
      <c r="B4892" s="10"/>
      <c r="C4892" s="10"/>
      <c r="D4892" s="18"/>
      <c r="E4892" s="10"/>
      <c r="F4892" s="10"/>
      <c r="G4892" s="10"/>
      <c r="H4892" s="10"/>
      <c r="I4892" s="10"/>
      <c r="J4892" s="10"/>
      <c r="K4892" s="11"/>
      <c r="L4892" s="11"/>
      <c r="M4892" s="12"/>
      <c r="N4892" s="12"/>
      <c r="O4892" s="12"/>
      <c r="P4892" s="12"/>
      <c r="Q4892" s="12"/>
      <c r="R4892" s="12"/>
      <c r="S4892" s="12"/>
      <c r="T4892" s="12"/>
      <c r="U4892" s="12"/>
      <c r="V4892" s="12"/>
      <c r="W4892" s="12"/>
      <c r="X4892" s="12"/>
      <c r="Y4892" s="12"/>
      <c r="Z4892" s="12"/>
      <c r="AA4892" s="12"/>
      <c r="AB4892" s="12"/>
      <c r="AC4892" s="12"/>
      <c r="AD4892" s="12"/>
      <c r="AE4892" s="12"/>
      <c r="AF4892" s="12"/>
      <c r="AG4892" s="12"/>
      <c r="AH4892" s="12"/>
      <c r="AI4892" s="12"/>
      <c r="AJ4892" s="12"/>
      <c r="AK4892" s="12"/>
      <c r="AL4892" s="12"/>
      <c r="AM4892" s="12"/>
      <c r="AN4892" s="12"/>
      <c r="AO4892" s="12"/>
      <c r="AP4892" s="12"/>
      <c r="AQ4892" s="12"/>
      <c r="AR4892" s="12"/>
      <c r="AS4892" s="12"/>
      <c r="AT4892" s="12"/>
      <c r="AU4892" s="12"/>
      <c r="AV4892" s="12"/>
      <c r="AW4892" s="12"/>
      <c r="AX4892" s="12"/>
      <c r="AY4892" s="12"/>
      <c r="AZ4892" s="12"/>
      <c r="BA4892" s="12"/>
      <c r="BB4892" s="12"/>
      <c r="BC4892" s="12"/>
      <c r="BD4892" s="12"/>
      <c r="BE4892" s="12"/>
      <c r="BF4892" s="12"/>
      <c r="BG4892" s="12"/>
      <c r="BH4892" s="12"/>
      <c r="BI4892" s="12"/>
      <c r="BJ4892" s="13"/>
      <c r="BK4892" s="13"/>
      <c r="BL4892" s="13"/>
      <c r="BM4892" s="13"/>
      <c r="BN4892" s="13"/>
    </row>
    <row r="4893" spans="1:66" x14ac:dyDescent="0.25">
      <c r="A4893" s="10"/>
      <c r="B4893" s="10"/>
      <c r="C4893" s="10"/>
      <c r="D4893" s="18"/>
      <c r="E4893" s="10"/>
      <c r="F4893" s="10"/>
      <c r="G4893" s="10"/>
      <c r="H4893" s="10"/>
      <c r="I4893" s="10"/>
      <c r="J4893" s="10"/>
      <c r="K4893" s="11"/>
      <c r="L4893" s="11"/>
      <c r="M4893" s="12"/>
      <c r="N4893" s="12"/>
      <c r="O4893" s="12"/>
      <c r="P4893" s="12"/>
      <c r="Q4893" s="12"/>
      <c r="R4893" s="12"/>
      <c r="S4893" s="12"/>
      <c r="T4893" s="12"/>
      <c r="U4893" s="12"/>
      <c r="V4893" s="12"/>
      <c r="W4893" s="12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2"/>
      <c r="AS4893" s="12"/>
      <c r="AT4893" s="12"/>
      <c r="AU4893" s="12"/>
      <c r="AV4893" s="12"/>
      <c r="AW4893" s="12"/>
      <c r="AX4893" s="12"/>
      <c r="AY4893" s="12"/>
      <c r="AZ4893" s="12"/>
      <c r="BA4893" s="12"/>
      <c r="BB4893" s="12"/>
      <c r="BC4893" s="12"/>
      <c r="BD4893" s="12"/>
      <c r="BE4893" s="12"/>
      <c r="BF4893" s="12"/>
      <c r="BG4893" s="12"/>
      <c r="BH4893" s="12"/>
      <c r="BI4893" s="12"/>
      <c r="BJ4893" s="13"/>
      <c r="BK4893" s="13"/>
      <c r="BL4893" s="13"/>
      <c r="BM4893" s="13"/>
      <c r="BN4893" s="13"/>
    </row>
    <row r="4894" spans="1:66" x14ac:dyDescent="0.25">
      <c r="A4894" s="10"/>
      <c r="B4894" s="10"/>
      <c r="C4894" s="10"/>
      <c r="D4894" s="18"/>
      <c r="E4894" s="10"/>
      <c r="F4894" s="10"/>
      <c r="G4894" s="10"/>
      <c r="H4894" s="10"/>
      <c r="I4894" s="10"/>
      <c r="J4894" s="10"/>
      <c r="K4894" s="11"/>
      <c r="L4894" s="11"/>
      <c r="M4894" s="12"/>
      <c r="N4894" s="12"/>
      <c r="O4894" s="12"/>
      <c r="P4894" s="12"/>
      <c r="Q4894" s="12"/>
      <c r="R4894" s="12"/>
      <c r="S4894" s="12"/>
      <c r="T4894" s="12"/>
      <c r="U4894" s="12"/>
      <c r="V4894" s="12"/>
      <c r="W4894" s="12"/>
      <c r="X4894" s="12"/>
      <c r="Y4894" s="12"/>
      <c r="Z4894" s="12"/>
      <c r="AA4894" s="12"/>
      <c r="AB4894" s="12"/>
      <c r="AC4894" s="12"/>
      <c r="AD4894" s="12"/>
      <c r="AE4894" s="12"/>
      <c r="AF4894" s="12"/>
      <c r="AG4894" s="12"/>
      <c r="AH4894" s="12"/>
      <c r="AI4894" s="12"/>
      <c r="AJ4894" s="12"/>
      <c r="AK4894" s="12"/>
      <c r="AL4894" s="12"/>
      <c r="AM4894" s="12"/>
      <c r="AN4894" s="12"/>
      <c r="AO4894" s="12"/>
      <c r="AP4894" s="12"/>
      <c r="AQ4894" s="12"/>
      <c r="AR4894" s="12"/>
      <c r="AS4894" s="12"/>
      <c r="AT4894" s="12"/>
      <c r="AU4894" s="12"/>
      <c r="AV4894" s="12"/>
      <c r="AW4894" s="12"/>
      <c r="AX4894" s="12"/>
      <c r="AY4894" s="12"/>
      <c r="AZ4894" s="12"/>
      <c r="BA4894" s="12"/>
      <c r="BB4894" s="12"/>
      <c r="BC4894" s="12"/>
      <c r="BD4894" s="12"/>
      <c r="BE4894" s="12"/>
      <c r="BF4894" s="12"/>
      <c r="BG4894" s="12"/>
      <c r="BH4894" s="12"/>
      <c r="BI4894" s="12"/>
      <c r="BJ4894" s="13"/>
      <c r="BK4894" s="13"/>
      <c r="BL4894" s="13"/>
      <c r="BM4894" s="13"/>
      <c r="BN4894" s="13"/>
    </row>
    <row r="4895" spans="1:66" x14ac:dyDescent="0.25">
      <c r="A4895" s="10"/>
      <c r="B4895" s="10"/>
      <c r="C4895" s="10"/>
      <c r="D4895" s="18"/>
      <c r="E4895" s="10"/>
      <c r="F4895" s="10"/>
      <c r="G4895" s="10"/>
      <c r="H4895" s="10"/>
      <c r="I4895" s="10"/>
      <c r="J4895" s="10"/>
      <c r="K4895" s="11"/>
      <c r="L4895" s="11"/>
      <c r="M4895" s="12"/>
      <c r="N4895" s="12"/>
      <c r="O4895" s="12"/>
      <c r="P4895" s="12"/>
      <c r="Q4895" s="12"/>
      <c r="R4895" s="12"/>
      <c r="S4895" s="12"/>
      <c r="T4895" s="12"/>
      <c r="U4895" s="12"/>
      <c r="V4895" s="12"/>
      <c r="W4895" s="12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2"/>
      <c r="AS4895" s="12"/>
      <c r="AT4895" s="12"/>
      <c r="AU4895" s="12"/>
      <c r="AV4895" s="12"/>
      <c r="AW4895" s="12"/>
      <c r="AX4895" s="12"/>
      <c r="AY4895" s="12"/>
      <c r="AZ4895" s="12"/>
      <c r="BA4895" s="12"/>
      <c r="BB4895" s="12"/>
      <c r="BC4895" s="12"/>
      <c r="BD4895" s="12"/>
      <c r="BE4895" s="12"/>
      <c r="BF4895" s="12"/>
      <c r="BG4895" s="12"/>
      <c r="BH4895" s="12"/>
      <c r="BI4895" s="12"/>
      <c r="BJ4895" s="13"/>
      <c r="BK4895" s="13"/>
      <c r="BL4895" s="13"/>
      <c r="BM4895" s="13"/>
      <c r="BN4895" s="13"/>
    </row>
    <row r="4896" spans="1:66" x14ac:dyDescent="0.25">
      <c r="A4896" s="10"/>
      <c r="B4896" s="10"/>
      <c r="C4896" s="10"/>
      <c r="D4896" s="18"/>
      <c r="E4896" s="10"/>
      <c r="F4896" s="10"/>
      <c r="G4896" s="10"/>
      <c r="H4896" s="10"/>
      <c r="I4896" s="10"/>
      <c r="J4896" s="10"/>
      <c r="K4896" s="11"/>
      <c r="L4896" s="11"/>
      <c r="M4896" s="12"/>
      <c r="N4896" s="12"/>
      <c r="O4896" s="12"/>
      <c r="P4896" s="12"/>
      <c r="Q4896" s="12"/>
      <c r="R4896" s="12"/>
      <c r="S4896" s="12"/>
      <c r="T4896" s="12"/>
      <c r="U4896" s="12"/>
      <c r="V4896" s="12"/>
      <c r="W4896" s="12"/>
      <c r="X4896" s="12"/>
      <c r="Y4896" s="12"/>
      <c r="Z4896" s="12"/>
      <c r="AA4896" s="12"/>
      <c r="AB4896" s="12"/>
      <c r="AC4896" s="12"/>
      <c r="AD4896" s="12"/>
      <c r="AE4896" s="12"/>
      <c r="AF4896" s="12"/>
      <c r="AG4896" s="12"/>
      <c r="AH4896" s="12"/>
      <c r="AI4896" s="12"/>
      <c r="AJ4896" s="12"/>
      <c r="AK4896" s="12"/>
      <c r="AL4896" s="12"/>
      <c r="AM4896" s="12"/>
      <c r="AN4896" s="12"/>
      <c r="AO4896" s="12"/>
      <c r="AP4896" s="12"/>
      <c r="AQ4896" s="12"/>
      <c r="AR4896" s="12"/>
      <c r="AS4896" s="12"/>
      <c r="AT4896" s="12"/>
      <c r="AU4896" s="12"/>
      <c r="AV4896" s="12"/>
      <c r="AW4896" s="12"/>
      <c r="AX4896" s="12"/>
      <c r="AY4896" s="12"/>
      <c r="AZ4896" s="12"/>
      <c r="BA4896" s="12"/>
      <c r="BB4896" s="12"/>
      <c r="BC4896" s="12"/>
      <c r="BD4896" s="12"/>
      <c r="BE4896" s="12"/>
      <c r="BF4896" s="12"/>
      <c r="BG4896" s="12"/>
      <c r="BH4896" s="12"/>
      <c r="BI4896" s="12"/>
      <c r="BJ4896" s="13"/>
      <c r="BK4896" s="13"/>
      <c r="BL4896" s="13"/>
      <c r="BM4896" s="13"/>
      <c r="BN4896" s="13"/>
    </row>
    <row r="4897" spans="1:66" x14ac:dyDescent="0.25">
      <c r="A4897" s="10"/>
      <c r="B4897" s="10"/>
      <c r="C4897" s="10"/>
      <c r="D4897" s="18"/>
      <c r="E4897" s="10"/>
      <c r="F4897" s="10"/>
      <c r="G4897" s="10"/>
      <c r="H4897" s="10"/>
      <c r="I4897" s="10"/>
      <c r="J4897" s="10"/>
      <c r="K4897" s="11"/>
      <c r="L4897" s="11"/>
      <c r="M4897" s="12"/>
      <c r="N4897" s="12"/>
      <c r="O4897" s="12"/>
      <c r="P4897" s="12"/>
      <c r="Q4897" s="12"/>
      <c r="R4897" s="12"/>
      <c r="S4897" s="12"/>
      <c r="T4897" s="12"/>
      <c r="U4897" s="12"/>
      <c r="V4897" s="12"/>
      <c r="W4897" s="12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2"/>
      <c r="AS4897" s="12"/>
      <c r="AT4897" s="12"/>
      <c r="AU4897" s="12"/>
      <c r="AV4897" s="12"/>
      <c r="AW4897" s="12"/>
      <c r="AX4897" s="12"/>
      <c r="AY4897" s="12"/>
      <c r="AZ4897" s="12"/>
      <c r="BA4897" s="12"/>
      <c r="BB4897" s="12"/>
      <c r="BC4897" s="12"/>
      <c r="BD4897" s="12"/>
      <c r="BE4897" s="12"/>
      <c r="BF4897" s="12"/>
      <c r="BG4897" s="12"/>
      <c r="BH4897" s="12"/>
      <c r="BI4897" s="12"/>
      <c r="BJ4897" s="13"/>
      <c r="BK4897" s="13"/>
      <c r="BL4897" s="13"/>
      <c r="BM4897" s="13"/>
      <c r="BN4897" s="13"/>
    </row>
    <row r="4898" spans="1:66" x14ac:dyDescent="0.25">
      <c r="A4898" s="10"/>
      <c r="B4898" s="10"/>
      <c r="C4898" s="10"/>
      <c r="D4898" s="18"/>
      <c r="E4898" s="10"/>
      <c r="F4898" s="10"/>
      <c r="G4898" s="10"/>
      <c r="H4898" s="10"/>
      <c r="I4898" s="10"/>
      <c r="J4898" s="10"/>
      <c r="K4898" s="11"/>
      <c r="L4898" s="11"/>
      <c r="M4898" s="12"/>
      <c r="N4898" s="12"/>
      <c r="O4898" s="12"/>
      <c r="P4898" s="12"/>
      <c r="Q4898" s="12"/>
      <c r="R4898" s="12"/>
      <c r="S4898" s="12"/>
      <c r="T4898" s="12"/>
      <c r="U4898" s="12"/>
      <c r="V4898" s="12"/>
      <c r="W4898" s="12"/>
      <c r="X4898" s="12"/>
      <c r="Y4898" s="12"/>
      <c r="Z4898" s="12"/>
      <c r="AA4898" s="12"/>
      <c r="AB4898" s="12"/>
      <c r="AC4898" s="12"/>
      <c r="AD4898" s="12"/>
      <c r="AE4898" s="12"/>
      <c r="AF4898" s="12"/>
      <c r="AG4898" s="12"/>
      <c r="AH4898" s="12"/>
      <c r="AI4898" s="12"/>
      <c r="AJ4898" s="12"/>
      <c r="AK4898" s="12"/>
      <c r="AL4898" s="12"/>
      <c r="AM4898" s="12"/>
      <c r="AN4898" s="12"/>
      <c r="AO4898" s="12"/>
      <c r="AP4898" s="12"/>
      <c r="AQ4898" s="12"/>
      <c r="AR4898" s="12"/>
      <c r="AS4898" s="12"/>
      <c r="AT4898" s="12"/>
      <c r="AU4898" s="12"/>
      <c r="AV4898" s="12"/>
      <c r="AW4898" s="12"/>
      <c r="AX4898" s="12"/>
      <c r="AY4898" s="12"/>
      <c r="AZ4898" s="12"/>
      <c r="BA4898" s="12"/>
      <c r="BB4898" s="12"/>
      <c r="BC4898" s="12"/>
      <c r="BD4898" s="12"/>
      <c r="BE4898" s="12"/>
      <c r="BF4898" s="12"/>
      <c r="BG4898" s="12"/>
      <c r="BH4898" s="12"/>
      <c r="BI4898" s="12"/>
      <c r="BJ4898" s="13"/>
      <c r="BK4898" s="13"/>
      <c r="BL4898" s="13"/>
      <c r="BM4898" s="13"/>
      <c r="BN4898" s="13"/>
    </row>
    <row r="4899" spans="1:66" x14ac:dyDescent="0.25">
      <c r="A4899" s="10"/>
      <c r="B4899" s="10"/>
      <c r="C4899" s="10"/>
      <c r="D4899" s="18"/>
      <c r="E4899" s="10"/>
      <c r="F4899" s="10"/>
      <c r="G4899" s="10"/>
      <c r="H4899" s="10"/>
      <c r="I4899" s="10"/>
      <c r="J4899" s="10"/>
      <c r="K4899" s="11"/>
      <c r="L4899" s="11"/>
      <c r="M4899" s="12"/>
      <c r="N4899" s="12"/>
      <c r="O4899" s="12"/>
      <c r="P4899" s="12"/>
      <c r="Q4899" s="12"/>
      <c r="R4899" s="12"/>
      <c r="S4899" s="12"/>
      <c r="T4899" s="12"/>
      <c r="U4899" s="12"/>
      <c r="V4899" s="12"/>
      <c r="W4899" s="12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2"/>
      <c r="AS4899" s="12"/>
      <c r="AT4899" s="12"/>
      <c r="AU4899" s="12"/>
      <c r="AV4899" s="12"/>
      <c r="AW4899" s="12"/>
      <c r="AX4899" s="12"/>
      <c r="AY4899" s="12"/>
      <c r="AZ4899" s="12"/>
      <c r="BA4899" s="12"/>
      <c r="BB4899" s="12"/>
      <c r="BC4899" s="12"/>
      <c r="BD4899" s="12"/>
      <c r="BE4899" s="12"/>
      <c r="BF4899" s="12"/>
      <c r="BG4899" s="12"/>
      <c r="BH4899" s="12"/>
      <c r="BI4899" s="12"/>
      <c r="BJ4899" s="13"/>
      <c r="BK4899" s="13"/>
      <c r="BL4899" s="13"/>
      <c r="BM4899" s="13"/>
      <c r="BN4899" s="13"/>
    </row>
    <row r="4900" spans="1:66" x14ac:dyDescent="0.25">
      <c r="A4900" s="10"/>
      <c r="B4900" s="10"/>
      <c r="C4900" s="10"/>
      <c r="D4900" s="18"/>
      <c r="E4900" s="10"/>
      <c r="F4900" s="10"/>
      <c r="G4900" s="10"/>
      <c r="H4900" s="10"/>
      <c r="I4900" s="10"/>
      <c r="J4900" s="10"/>
      <c r="K4900" s="11"/>
      <c r="L4900" s="11"/>
      <c r="M4900" s="12"/>
      <c r="N4900" s="12"/>
      <c r="O4900" s="12"/>
      <c r="P4900" s="12"/>
      <c r="Q4900" s="12"/>
      <c r="R4900" s="12"/>
      <c r="S4900" s="12"/>
      <c r="T4900" s="12"/>
      <c r="U4900" s="12"/>
      <c r="V4900" s="12"/>
      <c r="W4900" s="12"/>
      <c r="X4900" s="12"/>
      <c r="Y4900" s="12"/>
      <c r="Z4900" s="12"/>
      <c r="AA4900" s="12"/>
      <c r="AB4900" s="12"/>
      <c r="AC4900" s="12"/>
      <c r="AD4900" s="12"/>
      <c r="AE4900" s="12"/>
      <c r="AF4900" s="12"/>
      <c r="AG4900" s="12"/>
      <c r="AH4900" s="12"/>
      <c r="AI4900" s="12"/>
      <c r="AJ4900" s="12"/>
      <c r="AK4900" s="12"/>
      <c r="AL4900" s="12"/>
      <c r="AM4900" s="12"/>
      <c r="AN4900" s="12"/>
      <c r="AO4900" s="12"/>
      <c r="AP4900" s="12"/>
      <c r="AQ4900" s="12"/>
      <c r="AR4900" s="12"/>
      <c r="AS4900" s="12"/>
      <c r="AT4900" s="12"/>
      <c r="AU4900" s="12"/>
      <c r="AV4900" s="12"/>
      <c r="AW4900" s="12"/>
      <c r="AX4900" s="12"/>
      <c r="AY4900" s="12"/>
      <c r="AZ4900" s="12"/>
      <c r="BA4900" s="12"/>
      <c r="BB4900" s="12"/>
      <c r="BC4900" s="12"/>
      <c r="BD4900" s="12"/>
      <c r="BE4900" s="12"/>
      <c r="BF4900" s="12"/>
      <c r="BG4900" s="12"/>
      <c r="BH4900" s="12"/>
      <c r="BI4900" s="12"/>
      <c r="BJ4900" s="13"/>
      <c r="BK4900" s="13"/>
      <c r="BL4900" s="13"/>
      <c r="BM4900" s="13"/>
      <c r="BN4900" s="13"/>
    </row>
    <row r="4901" spans="1:66" x14ac:dyDescent="0.25">
      <c r="A4901" s="10"/>
      <c r="B4901" s="10"/>
      <c r="C4901" s="10"/>
      <c r="D4901" s="18"/>
      <c r="E4901" s="10"/>
      <c r="F4901" s="10"/>
      <c r="G4901" s="10"/>
      <c r="H4901" s="10"/>
      <c r="I4901" s="10"/>
      <c r="J4901" s="10"/>
      <c r="K4901" s="11"/>
      <c r="L4901" s="11"/>
      <c r="M4901" s="12"/>
      <c r="N4901" s="12"/>
      <c r="O4901" s="12"/>
      <c r="P4901" s="12"/>
      <c r="Q4901" s="12"/>
      <c r="R4901" s="12"/>
      <c r="S4901" s="12"/>
      <c r="T4901" s="12"/>
      <c r="U4901" s="12"/>
      <c r="V4901" s="12"/>
      <c r="W4901" s="12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2"/>
      <c r="AS4901" s="12"/>
      <c r="AT4901" s="12"/>
      <c r="AU4901" s="12"/>
      <c r="AV4901" s="12"/>
      <c r="AW4901" s="12"/>
      <c r="AX4901" s="12"/>
      <c r="AY4901" s="12"/>
      <c r="AZ4901" s="12"/>
      <c r="BA4901" s="12"/>
      <c r="BB4901" s="12"/>
      <c r="BC4901" s="12"/>
      <c r="BD4901" s="12"/>
      <c r="BE4901" s="12"/>
      <c r="BF4901" s="12"/>
      <c r="BG4901" s="12"/>
      <c r="BH4901" s="12"/>
      <c r="BI4901" s="12"/>
      <c r="BJ4901" s="13"/>
      <c r="BK4901" s="13"/>
      <c r="BL4901" s="13"/>
      <c r="BM4901" s="13"/>
      <c r="BN4901" s="13"/>
    </row>
    <row r="4902" spans="1:66" x14ac:dyDescent="0.25">
      <c r="A4902" s="10"/>
      <c r="B4902" s="10"/>
      <c r="C4902" s="10"/>
      <c r="D4902" s="18"/>
      <c r="E4902" s="10"/>
      <c r="F4902" s="10"/>
      <c r="G4902" s="10"/>
      <c r="H4902" s="10"/>
      <c r="I4902" s="10"/>
      <c r="J4902" s="10"/>
      <c r="K4902" s="11"/>
      <c r="L4902" s="11"/>
      <c r="M4902" s="12"/>
      <c r="N4902" s="12"/>
      <c r="O4902" s="12"/>
      <c r="P4902" s="12"/>
      <c r="Q4902" s="12"/>
      <c r="R4902" s="12"/>
      <c r="S4902" s="12"/>
      <c r="T4902" s="12"/>
      <c r="U4902" s="12"/>
      <c r="V4902" s="12"/>
      <c r="W4902" s="12"/>
      <c r="X4902" s="12"/>
      <c r="Y4902" s="12"/>
      <c r="Z4902" s="12"/>
      <c r="AA4902" s="12"/>
      <c r="AB4902" s="12"/>
      <c r="AC4902" s="12"/>
      <c r="AD4902" s="12"/>
      <c r="AE4902" s="12"/>
      <c r="AF4902" s="12"/>
      <c r="AG4902" s="12"/>
      <c r="AH4902" s="12"/>
      <c r="AI4902" s="12"/>
      <c r="AJ4902" s="12"/>
      <c r="AK4902" s="12"/>
      <c r="AL4902" s="12"/>
      <c r="AM4902" s="12"/>
      <c r="AN4902" s="12"/>
      <c r="AO4902" s="12"/>
      <c r="AP4902" s="12"/>
      <c r="AQ4902" s="12"/>
      <c r="AR4902" s="12"/>
      <c r="AS4902" s="12"/>
      <c r="AT4902" s="12"/>
      <c r="AU4902" s="12"/>
      <c r="AV4902" s="12"/>
      <c r="AW4902" s="12"/>
      <c r="AX4902" s="12"/>
      <c r="AY4902" s="12"/>
      <c r="AZ4902" s="12"/>
      <c r="BA4902" s="12"/>
      <c r="BB4902" s="12"/>
      <c r="BC4902" s="12"/>
      <c r="BD4902" s="12"/>
      <c r="BE4902" s="12"/>
      <c r="BF4902" s="12"/>
      <c r="BG4902" s="12"/>
      <c r="BH4902" s="12"/>
      <c r="BI4902" s="12"/>
      <c r="BJ4902" s="13"/>
      <c r="BK4902" s="13"/>
      <c r="BL4902" s="13"/>
      <c r="BM4902" s="13"/>
      <c r="BN4902" s="13"/>
    </row>
    <row r="4903" spans="1:66" x14ac:dyDescent="0.25">
      <c r="A4903" s="10"/>
      <c r="B4903" s="10"/>
      <c r="C4903" s="10"/>
      <c r="D4903" s="18"/>
      <c r="E4903" s="10"/>
      <c r="F4903" s="10"/>
      <c r="G4903" s="10"/>
      <c r="H4903" s="10"/>
      <c r="I4903" s="10"/>
      <c r="J4903" s="10"/>
      <c r="K4903" s="11"/>
      <c r="L4903" s="11"/>
      <c r="M4903" s="12"/>
      <c r="N4903" s="12"/>
      <c r="O4903" s="12"/>
      <c r="P4903" s="12"/>
      <c r="Q4903" s="12"/>
      <c r="R4903" s="12"/>
      <c r="S4903" s="12"/>
      <c r="T4903" s="12"/>
      <c r="U4903" s="12"/>
      <c r="V4903" s="12"/>
      <c r="W4903" s="12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2"/>
      <c r="AS4903" s="12"/>
      <c r="AT4903" s="12"/>
      <c r="AU4903" s="12"/>
      <c r="AV4903" s="12"/>
      <c r="AW4903" s="12"/>
      <c r="AX4903" s="12"/>
      <c r="AY4903" s="12"/>
      <c r="AZ4903" s="12"/>
      <c r="BA4903" s="12"/>
      <c r="BB4903" s="12"/>
      <c r="BC4903" s="12"/>
      <c r="BD4903" s="12"/>
      <c r="BE4903" s="12"/>
      <c r="BF4903" s="12"/>
      <c r="BG4903" s="12"/>
      <c r="BH4903" s="12"/>
      <c r="BI4903" s="12"/>
      <c r="BJ4903" s="13"/>
      <c r="BK4903" s="13"/>
      <c r="BL4903" s="13"/>
      <c r="BM4903" s="13"/>
      <c r="BN4903" s="13"/>
    </row>
    <row r="4904" spans="1:66" x14ac:dyDescent="0.25">
      <c r="A4904" s="10"/>
      <c r="B4904" s="10"/>
      <c r="C4904" s="10"/>
      <c r="D4904" s="18"/>
      <c r="E4904" s="10"/>
      <c r="F4904" s="10"/>
      <c r="G4904" s="10"/>
      <c r="H4904" s="10"/>
      <c r="I4904" s="10"/>
      <c r="J4904" s="10"/>
      <c r="K4904" s="11"/>
      <c r="L4904" s="11"/>
      <c r="M4904" s="12"/>
      <c r="N4904" s="12"/>
      <c r="O4904" s="12"/>
      <c r="P4904" s="12"/>
      <c r="Q4904" s="12"/>
      <c r="R4904" s="12"/>
      <c r="S4904" s="12"/>
      <c r="T4904" s="12"/>
      <c r="U4904" s="12"/>
      <c r="V4904" s="12"/>
      <c r="W4904" s="12"/>
      <c r="X4904" s="12"/>
      <c r="Y4904" s="12"/>
      <c r="Z4904" s="12"/>
      <c r="AA4904" s="12"/>
      <c r="AB4904" s="12"/>
      <c r="AC4904" s="12"/>
      <c r="AD4904" s="12"/>
      <c r="AE4904" s="12"/>
      <c r="AF4904" s="12"/>
      <c r="AG4904" s="12"/>
      <c r="AH4904" s="12"/>
      <c r="AI4904" s="12"/>
      <c r="AJ4904" s="12"/>
      <c r="AK4904" s="12"/>
      <c r="AL4904" s="12"/>
      <c r="AM4904" s="12"/>
      <c r="AN4904" s="12"/>
      <c r="AO4904" s="12"/>
      <c r="AP4904" s="12"/>
      <c r="AQ4904" s="12"/>
      <c r="AR4904" s="12"/>
      <c r="AS4904" s="12"/>
      <c r="AT4904" s="12"/>
      <c r="AU4904" s="12"/>
      <c r="AV4904" s="12"/>
      <c r="AW4904" s="12"/>
      <c r="AX4904" s="12"/>
      <c r="AY4904" s="12"/>
      <c r="AZ4904" s="12"/>
      <c r="BA4904" s="12"/>
      <c r="BB4904" s="12"/>
      <c r="BC4904" s="12"/>
      <c r="BD4904" s="12"/>
      <c r="BE4904" s="12"/>
      <c r="BF4904" s="12"/>
      <c r="BG4904" s="12"/>
      <c r="BH4904" s="12"/>
      <c r="BI4904" s="12"/>
      <c r="BJ4904" s="13"/>
      <c r="BK4904" s="13"/>
      <c r="BL4904" s="13"/>
      <c r="BM4904" s="13"/>
      <c r="BN4904" s="13"/>
    </row>
    <row r="4905" spans="1:66" x14ac:dyDescent="0.25">
      <c r="A4905" s="10"/>
      <c r="B4905" s="10"/>
      <c r="C4905" s="10"/>
      <c r="D4905" s="18"/>
      <c r="E4905" s="10"/>
      <c r="F4905" s="10"/>
      <c r="G4905" s="10"/>
      <c r="H4905" s="10"/>
      <c r="I4905" s="10"/>
      <c r="J4905" s="10"/>
      <c r="K4905" s="11"/>
      <c r="L4905" s="11"/>
      <c r="M4905" s="12"/>
      <c r="N4905" s="12"/>
      <c r="O4905" s="12"/>
      <c r="P4905" s="12"/>
      <c r="Q4905" s="12"/>
      <c r="R4905" s="12"/>
      <c r="S4905" s="12"/>
      <c r="T4905" s="12"/>
      <c r="U4905" s="12"/>
      <c r="V4905" s="12"/>
      <c r="W4905" s="12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2"/>
      <c r="AS4905" s="12"/>
      <c r="AT4905" s="12"/>
      <c r="AU4905" s="12"/>
      <c r="AV4905" s="12"/>
      <c r="AW4905" s="12"/>
      <c r="AX4905" s="12"/>
      <c r="AY4905" s="12"/>
      <c r="AZ4905" s="12"/>
      <c r="BA4905" s="12"/>
      <c r="BB4905" s="12"/>
      <c r="BC4905" s="12"/>
      <c r="BD4905" s="12"/>
      <c r="BE4905" s="12"/>
      <c r="BF4905" s="12"/>
      <c r="BG4905" s="12"/>
      <c r="BH4905" s="12"/>
      <c r="BI4905" s="12"/>
      <c r="BJ4905" s="13"/>
      <c r="BK4905" s="13"/>
      <c r="BL4905" s="13"/>
      <c r="BM4905" s="13"/>
      <c r="BN4905" s="13"/>
    </row>
    <row r="4906" spans="1:66" x14ac:dyDescent="0.25">
      <c r="A4906" s="10"/>
      <c r="B4906" s="10"/>
      <c r="C4906" s="10"/>
      <c r="D4906" s="18"/>
      <c r="E4906" s="10"/>
      <c r="F4906" s="10"/>
      <c r="G4906" s="10"/>
      <c r="H4906" s="10"/>
      <c r="I4906" s="10"/>
      <c r="J4906" s="10"/>
      <c r="K4906" s="11"/>
      <c r="L4906" s="11"/>
      <c r="M4906" s="12"/>
      <c r="N4906" s="12"/>
      <c r="O4906" s="12"/>
      <c r="P4906" s="12"/>
      <c r="Q4906" s="12"/>
      <c r="R4906" s="12"/>
      <c r="S4906" s="12"/>
      <c r="T4906" s="12"/>
      <c r="U4906" s="12"/>
      <c r="V4906" s="12"/>
      <c r="W4906" s="12"/>
      <c r="X4906" s="12"/>
      <c r="Y4906" s="12"/>
      <c r="Z4906" s="12"/>
      <c r="AA4906" s="12"/>
      <c r="AB4906" s="12"/>
      <c r="AC4906" s="12"/>
      <c r="AD4906" s="12"/>
      <c r="AE4906" s="12"/>
      <c r="AF4906" s="12"/>
      <c r="AG4906" s="12"/>
      <c r="AH4906" s="12"/>
      <c r="AI4906" s="12"/>
      <c r="AJ4906" s="12"/>
      <c r="AK4906" s="12"/>
      <c r="AL4906" s="12"/>
      <c r="AM4906" s="12"/>
      <c r="AN4906" s="12"/>
      <c r="AO4906" s="12"/>
      <c r="AP4906" s="12"/>
      <c r="AQ4906" s="12"/>
      <c r="AR4906" s="12"/>
      <c r="AS4906" s="12"/>
      <c r="AT4906" s="12"/>
      <c r="AU4906" s="12"/>
      <c r="AV4906" s="12"/>
      <c r="AW4906" s="12"/>
      <c r="AX4906" s="12"/>
      <c r="AY4906" s="12"/>
      <c r="AZ4906" s="12"/>
      <c r="BA4906" s="12"/>
      <c r="BB4906" s="12"/>
      <c r="BC4906" s="12"/>
      <c r="BD4906" s="12"/>
      <c r="BE4906" s="12"/>
      <c r="BF4906" s="12"/>
      <c r="BG4906" s="12"/>
      <c r="BH4906" s="12"/>
      <c r="BI4906" s="12"/>
      <c r="BJ4906" s="13"/>
      <c r="BK4906" s="13"/>
      <c r="BL4906" s="13"/>
      <c r="BM4906" s="13"/>
      <c r="BN4906" s="13"/>
    </row>
    <row r="4907" spans="1:66" x14ac:dyDescent="0.25">
      <c r="A4907" s="10"/>
      <c r="B4907" s="10"/>
      <c r="C4907" s="10"/>
      <c r="D4907" s="18"/>
      <c r="E4907" s="10"/>
      <c r="F4907" s="10"/>
      <c r="G4907" s="10"/>
      <c r="H4907" s="10"/>
      <c r="I4907" s="10"/>
      <c r="J4907" s="10"/>
      <c r="K4907" s="11"/>
      <c r="L4907" s="11"/>
      <c r="M4907" s="12"/>
      <c r="N4907" s="12"/>
      <c r="O4907" s="12"/>
      <c r="P4907" s="12"/>
      <c r="Q4907" s="12"/>
      <c r="R4907" s="12"/>
      <c r="S4907" s="12"/>
      <c r="T4907" s="12"/>
      <c r="U4907" s="12"/>
      <c r="V4907" s="12"/>
      <c r="W4907" s="12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2"/>
      <c r="AS4907" s="12"/>
      <c r="AT4907" s="12"/>
      <c r="AU4907" s="12"/>
      <c r="AV4907" s="12"/>
      <c r="AW4907" s="12"/>
      <c r="AX4907" s="12"/>
      <c r="AY4907" s="12"/>
      <c r="AZ4907" s="12"/>
      <c r="BA4907" s="12"/>
      <c r="BB4907" s="12"/>
      <c r="BC4907" s="12"/>
      <c r="BD4907" s="12"/>
      <c r="BE4907" s="12"/>
      <c r="BF4907" s="12"/>
      <c r="BG4907" s="12"/>
      <c r="BH4907" s="12"/>
      <c r="BI4907" s="12"/>
      <c r="BJ4907" s="13"/>
      <c r="BK4907" s="13"/>
      <c r="BL4907" s="13"/>
      <c r="BM4907" s="13"/>
      <c r="BN4907" s="13"/>
    </row>
    <row r="4908" spans="1:66" x14ac:dyDescent="0.25">
      <c r="A4908" s="10"/>
      <c r="B4908" s="10"/>
      <c r="C4908" s="10"/>
      <c r="D4908" s="18"/>
      <c r="E4908" s="10"/>
      <c r="F4908" s="10"/>
      <c r="G4908" s="10"/>
      <c r="H4908" s="10"/>
      <c r="I4908" s="10"/>
      <c r="J4908" s="10"/>
      <c r="K4908" s="11"/>
      <c r="L4908" s="11"/>
      <c r="M4908" s="12"/>
      <c r="N4908" s="12"/>
      <c r="O4908" s="12"/>
      <c r="P4908" s="12"/>
      <c r="Q4908" s="12"/>
      <c r="R4908" s="12"/>
      <c r="S4908" s="12"/>
      <c r="T4908" s="12"/>
      <c r="U4908" s="12"/>
      <c r="V4908" s="12"/>
      <c r="W4908" s="12"/>
      <c r="X4908" s="12"/>
      <c r="Y4908" s="12"/>
      <c r="Z4908" s="12"/>
      <c r="AA4908" s="12"/>
      <c r="AB4908" s="12"/>
      <c r="AC4908" s="12"/>
      <c r="AD4908" s="12"/>
      <c r="AE4908" s="12"/>
      <c r="AF4908" s="12"/>
      <c r="AG4908" s="12"/>
      <c r="AH4908" s="12"/>
      <c r="AI4908" s="12"/>
      <c r="AJ4908" s="12"/>
      <c r="AK4908" s="12"/>
      <c r="AL4908" s="12"/>
      <c r="AM4908" s="12"/>
      <c r="AN4908" s="12"/>
      <c r="AO4908" s="12"/>
      <c r="AP4908" s="12"/>
      <c r="AQ4908" s="12"/>
      <c r="AR4908" s="12"/>
      <c r="AS4908" s="12"/>
      <c r="AT4908" s="12"/>
      <c r="AU4908" s="12"/>
      <c r="AV4908" s="12"/>
      <c r="AW4908" s="12"/>
      <c r="AX4908" s="12"/>
      <c r="AY4908" s="12"/>
      <c r="AZ4908" s="12"/>
      <c r="BA4908" s="12"/>
      <c r="BB4908" s="12"/>
      <c r="BC4908" s="12"/>
      <c r="BD4908" s="12"/>
      <c r="BE4908" s="12"/>
      <c r="BF4908" s="12"/>
      <c r="BG4908" s="12"/>
      <c r="BH4908" s="12"/>
      <c r="BI4908" s="12"/>
      <c r="BJ4908" s="13"/>
      <c r="BK4908" s="13"/>
      <c r="BL4908" s="13"/>
      <c r="BM4908" s="13"/>
      <c r="BN4908" s="13"/>
    </row>
    <row r="4909" spans="1:66" x14ac:dyDescent="0.25">
      <c r="A4909" s="10"/>
      <c r="B4909" s="10"/>
      <c r="C4909" s="10"/>
      <c r="D4909" s="18"/>
      <c r="E4909" s="10"/>
      <c r="F4909" s="10"/>
      <c r="G4909" s="10"/>
      <c r="H4909" s="10"/>
      <c r="I4909" s="10"/>
      <c r="J4909" s="10"/>
      <c r="K4909" s="11"/>
      <c r="L4909" s="11"/>
      <c r="M4909" s="12"/>
      <c r="N4909" s="12"/>
      <c r="O4909" s="12"/>
      <c r="P4909" s="12"/>
      <c r="Q4909" s="12"/>
      <c r="R4909" s="12"/>
      <c r="S4909" s="12"/>
      <c r="T4909" s="12"/>
      <c r="U4909" s="12"/>
      <c r="V4909" s="12"/>
      <c r="W4909" s="12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2"/>
      <c r="AS4909" s="12"/>
      <c r="AT4909" s="12"/>
      <c r="AU4909" s="12"/>
      <c r="AV4909" s="12"/>
      <c r="AW4909" s="12"/>
      <c r="AX4909" s="12"/>
      <c r="AY4909" s="12"/>
      <c r="AZ4909" s="12"/>
      <c r="BA4909" s="12"/>
      <c r="BB4909" s="12"/>
      <c r="BC4909" s="12"/>
      <c r="BD4909" s="12"/>
      <c r="BE4909" s="12"/>
      <c r="BF4909" s="12"/>
      <c r="BG4909" s="12"/>
      <c r="BH4909" s="12"/>
      <c r="BI4909" s="12"/>
      <c r="BJ4909" s="13"/>
      <c r="BK4909" s="13"/>
      <c r="BL4909" s="13"/>
      <c r="BM4909" s="13"/>
      <c r="BN4909" s="13"/>
    </row>
    <row r="4910" spans="1:66" x14ac:dyDescent="0.25">
      <c r="A4910" s="10"/>
      <c r="B4910" s="10"/>
      <c r="C4910" s="10"/>
      <c r="D4910" s="18"/>
      <c r="E4910" s="10"/>
      <c r="F4910" s="10"/>
      <c r="G4910" s="10"/>
      <c r="H4910" s="10"/>
      <c r="I4910" s="10"/>
      <c r="J4910" s="10"/>
      <c r="K4910" s="11"/>
      <c r="L4910" s="11"/>
      <c r="M4910" s="12"/>
      <c r="N4910" s="12"/>
      <c r="O4910" s="12"/>
      <c r="P4910" s="12"/>
      <c r="Q4910" s="12"/>
      <c r="R4910" s="12"/>
      <c r="S4910" s="12"/>
      <c r="T4910" s="12"/>
      <c r="U4910" s="12"/>
      <c r="V4910" s="12"/>
      <c r="W4910" s="12"/>
      <c r="X4910" s="12"/>
      <c r="Y4910" s="12"/>
      <c r="Z4910" s="12"/>
      <c r="AA4910" s="12"/>
      <c r="AB4910" s="12"/>
      <c r="AC4910" s="12"/>
      <c r="AD4910" s="12"/>
      <c r="AE4910" s="12"/>
      <c r="AF4910" s="12"/>
      <c r="AG4910" s="12"/>
      <c r="AH4910" s="12"/>
      <c r="AI4910" s="12"/>
      <c r="AJ4910" s="12"/>
      <c r="AK4910" s="12"/>
      <c r="AL4910" s="12"/>
      <c r="AM4910" s="12"/>
      <c r="AN4910" s="12"/>
      <c r="AO4910" s="12"/>
      <c r="AP4910" s="12"/>
      <c r="AQ4910" s="12"/>
      <c r="AR4910" s="12"/>
      <c r="AS4910" s="12"/>
      <c r="AT4910" s="12"/>
      <c r="AU4910" s="12"/>
      <c r="AV4910" s="12"/>
      <c r="AW4910" s="12"/>
      <c r="AX4910" s="12"/>
      <c r="AY4910" s="12"/>
      <c r="AZ4910" s="12"/>
      <c r="BA4910" s="12"/>
      <c r="BB4910" s="12"/>
      <c r="BC4910" s="12"/>
      <c r="BD4910" s="12"/>
      <c r="BE4910" s="12"/>
      <c r="BF4910" s="12"/>
      <c r="BG4910" s="12"/>
      <c r="BH4910" s="12"/>
      <c r="BI4910" s="12"/>
      <c r="BJ4910" s="13"/>
      <c r="BK4910" s="13"/>
      <c r="BL4910" s="13"/>
      <c r="BM4910" s="13"/>
      <c r="BN4910" s="13"/>
    </row>
    <row r="4911" spans="1:66" x14ac:dyDescent="0.25">
      <c r="A4911" s="10"/>
      <c r="B4911" s="10"/>
      <c r="C4911" s="10"/>
      <c r="D4911" s="18"/>
      <c r="E4911" s="10"/>
      <c r="F4911" s="10"/>
      <c r="G4911" s="10"/>
      <c r="H4911" s="10"/>
      <c r="I4911" s="10"/>
      <c r="J4911" s="10"/>
      <c r="K4911" s="11"/>
      <c r="L4911" s="11"/>
      <c r="M4911" s="12"/>
      <c r="N4911" s="12"/>
      <c r="O4911" s="12"/>
      <c r="P4911" s="12"/>
      <c r="Q4911" s="12"/>
      <c r="R4911" s="12"/>
      <c r="S4911" s="12"/>
      <c r="T4911" s="12"/>
      <c r="U4911" s="12"/>
      <c r="V4911" s="12"/>
      <c r="W4911" s="12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2"/>
      <c r="AS4911" s="12"/>
      <c r="AT4911" s="12"/>
      <c r="AU4911" s="12"/>
      <c r="AV4911" s="12"/>
      <c r="AW4911" s="12"/>
      <c r="AX4911" s="12"/>
      <c r="AY4911" s="12"/>
      <c r="AZ4911" s="12"/>
      <c r="BA4911" s="12"/>
      <c r="BB4911" s="12"/>
      <c r="BC4911" s="12"/>
      <c r="BD4911" s="12"/>
      <c r="BE4911" s="12"/>
      <c r="BF4911" s="12"/>
      <c r="BG4911" s="12"/>
      <c r="BH4911" s="12"/>
      <c r="BI4911" s="12"/>
      <c r="BJ4911" s="13"/>
      <c r="BK4911" s="13"/>
      <c r="BL4911" s="13"/>
      <c r="BM4911" s="13"/>
      <c r="BN4911" s="13"/>
    </row>
    <row r="4912" spans="1:66" x14ac:dyDescent="0.25">
      <c r="A4912" s="10"/>
      <c r="B4912" s="10"/>
      <c r="C4912" s="10"/>
      <c r="D4912" s="18"/>
      <c r="E4912" s="10"/>
      <c r="F4912" s="10"/>
      <c r="G4912" s="10"/>
      <c r="H4912" s="10"/>
      <c r="I4912" s="10"/>
      <c r="J4912" s="10"/>
      <c r="K4912" s="11"/>
      <c r="L4912" s="11"/>
      <c r="M4912" s="12"/>
      <c r="N4912" s="12"/>
      <c r="O4912" s="12"/>
      <c r="P4912" s="12"/>
      <c r="Q4912" s="12"/>
      <c r="R4912" s="12"/>
      <c r="S4912" s="12"/>
      <c r="T4912" s="12"/>
      <c r="U4912" s="12"/>
      <c r="V4912" s="12"/>
      <c r="W4912" s="12"/>
      <c r="X4912" s="12"/>
      <c r="Y4912" s="12"/>
      <c r="Z4912" s="12"/>
      <c r="AA4912" s="12"/>
      <c r="AB4912" s="12"/>
      <c r="AC4912" s="12"/>
      <c r="AD4912" s="12"/>
      <c r="AE4912" s="12"/>
      <c r="AF4912" s="12"/>
      <c r="AG4912" s="12"/>
      <c r="AH4912" s="12"/>
      <c r="AI4912" s="12"/>
      <c r="AJ4912" s="12"/>
      <c r="AK4912" s="12"/>
      <c r="AL4912" s="12"/>
      <c r="AM4912" s="12"/>
      <c r="AN4912" s="12"/>
      <c r="AO4912" s="12"/>
      <c r="AP4912" s="12"/>
      <c r="AQ4912" s="12"/>
      <c r="AR4912" s="12"/>
      <c r="AS4912" s="12"/>
      <c r="AT4912" s="12"/>
      <c r="AU4912" s="12"/>
      <c r="AV4912" s="12"/>
      <c r="AW4912" s="12"/>
      <c r="AX4912" s="12"/>
      <c r="AY4912" s="12"/>
      <c r="AZ4912" s="12"/>
      <c r="BA4912" s="12"/>
      <c r="BB4912" s="12"/>
      <c r="BC4912" s="12"/>
      <c r="BD4912" s="12"/>
      <c r="BE4912" s="12"/>
      <c r="BF4912" s="12"/>
      <c r="BG4912" s="12"/>
      <c r="BH4912" s="12"/>
      <c r="BI4912" s="12"/>
      <c r="BJ4912" s="13"/>
      <c r="BK4912" s="13"/>
      <c r="BL4912" s="13"/>
      <c r="BM4912" s="13"/>
      <c r="BN4912" s="13"/>
    </row>
    <row r="4913" spans="1:66" x14ac:dyDescent="0.25">
      <c r="A4913" s="10"/>
      <c r="B4913" s="10"/>
      <c r="C4913" s="10"/>
      <c r="D4913" s="18"/>
      <c r="E4913" s="10"/>
      <c r="F4913" s="10"/>
      <c r="G4913" s="10"/>
      <c r="H4913" s="10"/>
      <c r="I4913" s="10"/>
      <c r="J4913" s="10"/>
      <c r="K4913" s="11"/>
      <c r="L4913" s="11"/>
      <c r="M4913" s="12"/>
      <c r="N4913" s="12"/>
      <c r="O4913" s="12"/>
      <c r="P4913" s="12"/>
      <c r="Q4913" s="12"/>
      <c r="R4913" s="12"/>
      <c r="S4913" s="12"/>
      <c r="T4913" s="12"/>
      <c r="U4913" s="12"/>
      <c r="V4913" s="12"/>
      <c r="W4913" s="12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2"/>
      <c r="AS4913" s="12"/>
      <c r="AT4913" s="12"/>
      <c r="AU4913" s="12"/>
      <c r="AV4913" s="12"/>
      <c r="AW4913" s="12"/>
      <c r="AX4913" s="12"/>
      <c r="AY4913" s="12"/>
      <c r="AZ4913" s="12"/>
      <c r="BA4913" s="12"/>
      <c r="BB4913" s="12"/>
      <c r="BC4913" s="12"/>
      <c r="BD4913" s="12"/>
      <c r="BE4913" s="12"/>
      <c r="BF4913" s="12"/>
      <c r="BG4913" s="12"/>
      <c r="BH4913" s="12"/>
      <c r="BI4913" s="12"/>
      <c r="BJ4913" s="13"/>
      <c r="BK4913" s="13"/>
      <c r="BL4913" s="13"/>
      <c r="BM4913" s="13"/>
      <c r="BN4913" s="13"/>
    </row>
    <row r="4914" spans="1:66" x14ac:dyDescent="0.25">
      <c r="A4914" s="10"/>
      <c r="B4914" s="10"/>
      <c r="C4914" s="10"/>
      <c r="D4914" s="18"/>
      <c r="E4914" s="10"/>
      <c r="F4914" s="10"/>
      <c r="G4914" s="10"/>
      <c r="H4914" s="10"/>
      <c r="I4914" s="10"/>
      <c r="J4914" s="10"/>
      <c r="K4914" s="11"/>
      <c r="L4914" s="11"/>
      <c r="M4914" s="12"/>
      <c r="N4914" s="12"/>
      <c r="O4914" s="12"/>
      <c r="P4914" s="12"/>
      <c r="Q4914" s="12"/>
      <c r="R4914" s="12"/>
      <c r="S4914" s="12"/>
      <c r="T4914" s="12"/>
      <c r="U4914" s="12"/>
      <c r="V4914" s="12"/>
      <c r="W4914" s="12"/>
      <c r="X4914" s="12"/>
      <c r="Y4914" s="12"/>
      <c r="Z4914" s="12"/>
      <c r="AA4914" s="12"/>
      <c r="AB4914" s="12"/>
      <c r="AC4914" s="12"/>
      <c r="AD4914" s="12"/>
      <c r="AE4914" s="12"/>
      <c r="AF4914" s="12"/>
      <c r="AG4914" s="12"/>
      <c r="AH4914" s="12"/>
      <c r="AI4914" s="12"/>
      <c r="AJ4914" s="12"/>
      <c r="AK4914" s="12"/>
      <c r="AL4914" s="12"/>
      <c r="AM4914" s="12"/>
      <c r="AN4914" s="12"/>
      <c r="AO4914" s="12"/>
      <c r="AP4914" s="12"/>
      <c r="AQ4914" s="12"/>
      <c r="AR4914" s="12"/>
      <c r="AS4914" s="12"/>
      <c r="AT4914" s="12"/>
      <c r="AU4914" s="12"/>
      <c r="AV4914" s="12"/>
      <c r="AW4914" s="12"/>
      <c r="AX4914" s="12"/>
      <c r="AY4914" s="12"/>
      <c r="AZ4914" s="12"/>
      <c r="BA4914" s="12"/>
      <c r="BB4914" s="12"/>
      <c r="BC4914" s="12"/>
      <c r="BD4914" s="12"/>
      <c r="BE4914" s="12"/>
      <c r="BF4914" s="12"/>
      <c r="BG4914" s="12"/>
      <c r="BH4914" s="12"/>
      <c r="BI4914" s="12"/>
      <c r="BJ4914" s="13"/>
      <c r="BK4914" s="13"/>
      <c r="BL4914" s="13"/>
      <c r="BM4914" s="13"/>
      <c r="BN4914" s="13"/>
    </row>
    <row r="4915" spans="1:66" x14ac:dyDescent="0.25">
      <c r="A4915" s="10"/>
      <c r="B4915" s="10"/>
      <c r="C4915" s="10"/>
      <c r="D4915" s="18"/>
      <c r="E4915" s="10"/>
      <c r="F4915" s="10"/>
      <c r="G4915" s="10"/>
      <c r="H4915" s="10"/>
      <c r="I4915" s="10"/>
      <c r="J4915" s="10"/>
      <c r="K4915" s="11"/>
      <c r="L4915" s="11"/>
      <c r="M4915" s="12"/>
      <c r="N4915" s="12"/>
      <c r="O4915" s="12"/>
      <c r="P4915" s="12"/>
      <c r="Q4915" s="12"/>
      <c r="R4915" s="12"/>
      <c r="S4915" s="12"/>
      <c r="T4915" s="12"/>
      <c r="U4915" s="12"/>
      <c r="V4915" s="12"/>
      <c r="W4915" s="12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2"/>
      <c r="AS4915" s="12"/>
      <c r="AT4915" s="12"/>
      <c r="AU4915" s="12"/>
      <c r="AV4915" s="12"/>
      <c r="AW4915" s="12"/>
      <c r="AX4915" s="12"/>
      <c r="AY4915" s="12"/>
      <c r="AZ4915" s="12"/>
      <c r="BA4915" s="12"/>
      <c r="BB4915" s="12"/>
      <c r="BC4915" s="12"/>
      <c r="BD4915" s="12"/>
      <c r="BE4915" s="12"/>
      <c r="BF4915" s="12"/>
      <c r="BG4915" s="12"/>
      <c r="BH4915" s="12"/>
      <c r="BI4915" s="12"/>
      <c r="BJ4915" s="13"/>
      <c r="BK4915" s="13"/>
      <c r="BL4915" s="13"/>
      <c r="BM4915" s="13"/>
      <c r="BN4915" s="13"/>
    </row>
    <row r="4916" spans="1:66" x14ac:dyDescent="0.25">
      <c r="A4916" s="10"/>
      <c r="B4916" s="10"/>
      <c r="C4916" s="10"/>
      <c r="D4916" s="18"/>
      <c r="E4916" s="10"/>
      <c r="F4916" s="10"/>
      <c r="G4916" s="10"/>
      <c r="H4916" s="10"/>
      <c r="I4916" s="10"/>
      <c r="J4916" s="10"/>
      <c r="K4916" s="11"/>
      <c r="L4916" s="11"/>
      <c r="M4916" s="12"/>
      <c r="N4916" s="12"/>
      <c r="O4916" s="12"/>
      <c r="P4916" s="12"/>
      <c r="Q4916" s="12"/>
      <c r="R4916" s="12"/>
      <c r="S4916" s="12"/>
      <c r="T4916" s="12"/>
      <c r="U4916" s="12"/>
      <c r="V4916" s="12"/>
      <c r="W4916" s="12"/>
      <c r="X4916" s="12"/>
      <c r="Y4916" s="12"/>
      <c r="Z4916" s="12"/>
      <c r="AA4916" s="12"/>
      <c r="AB4916" s="12"/>
      <c r="AC4916" s="12"/>
      <c r="AD4916" s="12"/>
      <c r="AE4916" s="12"/>
      <c r="AF4916" s="12"/>
      <c r="AG4916" s="12"/>
      <c r="AH4916" s="12"/>
      <c r="AI4916" s="12"/>
      <c r="AJ4916" s="12"/>
      <c r="AK4916" s="12"/>
      <c r="AL4916" s="12"/>
      <c r="AM4916" s="12"/>
      <c r="AN4916" s="12"/>
      <c r="AO4916" s="12"/>
      <c r="AP4916" s="12"/>
      <c r="AQ4916" s="12"/>
      <c r="AR4916" s="12"/>
      <c r="AS4916" s="12"/>
      <c r="AT4916" s="12"/>
      <c r="AU4916" s="12"/>
      <c r="AV4916" s="12"/>
      <c r="AW4916" s="12"/>
      <c r="AX4916" s="12"/>
      <c r="AY4916" s="12"/>
      <c r="AZ4916" s="12"/>
      <c r="BA4916" s="12"/>
      <c r="BB4916" s="12"/>
      <c r="BC4916" s="12"/>
      <c r="BD4916" s="12"/>
      <c r="BE4916" s="12"/>
      <c r="BF4916" s="12"/>
      <c r="BG4916" s="12"/>
      <c r="BH4916" s="12"/>
      <c r="BI4916" s="12"/>
      <c r="BJ4916" s="13"/>
      <c r="BK4916" s="13"/>
      <c r="BL4916" s="13"/>
      <c r="BM4916" s="13"/>
      <c r="BN4916" s="13"/>
    </row>
    <row r="4917" spans="1:66" x14ac:dyDescent="0.25">
      <c r="A4917" s="10"/>
      <c r="B4917" s="10"/>
      <c r="C4917" s="10"/>
      <c r="D4917" s="18"/>
      <c r="E4917" s="10"/>
      <c r="F4917" s="10"/>
      <c r="G4917" s="10"/>
      <c r="H4917" s="10"/>
      <c r="I4917" s="10"/>
      <c r="J4917" s="10"/>
      <c r="K4917" s="11"/>
      <c r="L4917" s="11"/>
      <c r="M4917" s="12"/>
      <c r="N4917" s="12"/>
      <c r="O4917" s="12"/>
      <c r="P4917" s="12"/>
      <c r="Q4917" s="12"/>
      <c r="R4917" s="12"/>
      <c r="S4917" s="12"/>
      <c r="T4917" s="12"/>
      <c r="U4917" s="12"/>
      <c r="V4917" s="12"/>
      <c r="W4917" s="12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2"/>
      <c r="AS4917" s="12"/>
      <c r="AT4917" s="12"/>
      <c r="AU4917" s="12"/>
      <c r="AV4917" s="12"/>
      <c r="AW4917" s="12"/>
      <c r="AX4917" s="12"/>
      <c r="AY4917" s="12"/>
      <c r="AZ4917" s="12"/>
      <c r="BA4917" s="12"/>
      <c r="BB4917" s="12"/>
      <c r="BC4917" s="12"/>
      <c r="BD4917" s="12"/>
      <c r="BE4917" s="12"/>
      <c r="BF4917" s="12"/>
      <c r="BG4917" s="12"/>
      <c r="BH4917" s="12"/>
      <c r="BI4917" s="12"/>
      <c r="BJ4917" s="13"/>
      <c r="BK4917" s="13"/>
      <c r="BL4917" s="13"/>
      <c r="BM4917" s="13"/>
      <c r="BN4917" s="13"/>
    </row>
    <row r="4918" spans="1:66" x14ac:dyDescent="0.25">
      <c r="A4918" s="10"/>
      <c r="B4918" s="10"/>
      <c r="C4918" s="10"/>
      <c r="D4918" s="18"/>
      <c r="E4918" s="10"/>
      <c r="F4918" s="10"/>
      <c r="G4918" s="10"/>
      <c r="H4918" s="10"/>
      <c r="I4918" s="10"/>
      <c r="J4918" s="10"/>
      <c r="K4918" s="11"/>
      <c r="L4918" s="11"/>
      <c r="M4918" s="12"/>
      <c r="N4918" s="12"/>
      <c r="O4918" s="12"/>
      <c r="P4918" s="12"/>
      <c r="Q4918" s="12"/>
      <c r="R4918" s="12"/>
      <c r="S4918" s="12"/>
      <c r="T4918" s="12"/>
      <c r="U4918" s="12"/>
      <c r="V4918" s="12"/>
      <c r="W4918" s="12"/>
      <c r="X4918" s="12"/>
      <c r="Y4918" s="12"/>
      <c r="Z4918" s="12"/>
      <c r="AA4918" s="12"/>
      <c r="AB4918" s="12"/>
      <c r="AC4918" s="12"/>
      <c r="AD4918" s="12"/>
      <c r="AE4918" s="12"/>
      <c r="AF4918" s="12"/>
      <c r="AG4918" s="12"/>
      <c r="AH4918" s="12"/>
      <c r="AI4918" s="12"/>
      <c r="AJ4918" s="12"/>
      <c r="AK4918" s="12"/>
      <c r="AL4918" s="12"/>
      <c r="AM4918" s="12"/>
      <c r="AN4918" s="12"/>
      <c r="AO4918" s="12"/>
      <c r="AP4918" s="12"/>
      <c r="AQ4918" s="12"/>
      <c r="AR4918" s="12"/>
      <c r="AS4918" s="12"/>
      <c r="AT4918" s="12"/>
      <c r="AU4918" s="12"/>
      <c r="AV4918" s="12"/>
      <c r="AW4918" s="12"/>
      <c r="AX4918" s="12"/>
      <c r="AY4918" s="12"/>
      <c r="AZ4918" s="12"/>
      <c r="BA4918" s="12"/>
      <c r="BB4918" s="12"/>
      <c r="BC4918" s="12"/>
      <c r="BD4918" s="12"/>
      <c r="BE4918" s="12"/>
      <c r="BF4918" s="12"/>
      <c r="BG4918" s="12"/>
      <c r="BH4918" s="12"/>
      <c r="BI4918" s="12"/>
      <c r="BJ4918" s="13"/>
      <c r="BK4918" s="13"/>
      <c r="BL4918" s="13"/>
      <c r="BM4918" s="13"/>
      <c r="BN4918" s="13"/>
    </row>
    <row r="4919" spans="1:66" x14ac:dyDescent="0.25">
      <c r="A4919" s="10"/>
      <c r="B4919" s="10"/>
      <c r="C4919" s="10"/>
      <c r="D4919" s="18"/>
      <c r="E4919" s="10"/>
      <c r="F4919" s="10"/>
      <c r="G4919" s="10"/>
      <c r="H4919" s="10"/>
      <c r="I4919" s="10"/>
      <c r="J4919" s="10"/>
      <c r="K4919" s="11"/>
      <c r="L4919" s="11"/>
      <c r="M4919" s="12"/>
      <c r="N4919" s="12"/>
      <c r="O4919" s="12"/>
      <c r="P4919" s="12"/>
      <c r="Q4919" s="12"/>
      <c r="R4919" s="12"/>
      <c r="S4919" s="12"/>
      <c r="T4919" s="12"/>
      <c r="U4919" s="12"/>
      <c r="V4919" s="12"/>
      <c r="W4919" s="12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2"/>
      <c r="AS4919" s="12"/>
      <c r="AT4919" s="12"/>
      <c r="AU4919" s="12"/>
      <c r="AV4919" s="12"/>
      <c r="AW4919" s="12"/>
      <c r="AX4919" s="12"/>
      <c r="AY4919" s="12"/>
      <c r="AZ4919" s="12"/>
      <c r="BA4919" s="12"/>
      <c r="BB4919" s="12"/>
      <c r="BC4919" s="12"/>
      <c r="BD4919" s="12"/>
      <c r="BE4919" s="12"/>
      <c r="BF4919" s="12"/>
      <c r="BG4919" s="12"/>
      <c r="BH4919" s="12"/>
      <c r="BI4919" s="12"/>
      <c r="BJ4919" s="13"/>
      <c r="BK4919" s="13"/>
      <c r="BL4919" s="13"/>
      <c r="BM4919" s="13"/>
      <c r="BN4919" s="13"/>
    </row>
    <row r="4920" spans="1:66" x14ac:dyDescent="0.25">
      <c r="A4920" s="10"/>
      <c r="B4920" s="10"/>
      <c r="C4920" s="10"/>
      <c r="D4920" s="18"/>
      <c r="E4920" s="10"/>
      <c r="F4920" s="10"/>
      <c r="G4920" s="10"/>
      <c r="H4920" s="10"/>
      <c r="I4920" s="10"/>
      <c r="J4920" s="10"/>
      <c r="K4920" s="11"/>
      <c r="L4920" s="11"/>
      <c r="M4920" s="12"/>
      <c r="N4920" s="12"/>
      <c r="O4920" s="12"/>
      <c r="P4920" s="12"/>
      <c r="Q4920" s="12"/>
      <c r="R4920" s="12"/>
      <c r="S4920" s="12"/>
      <c r="T4920" s="12"/>
      <c r="U4920" s="12"/>
      <c r="V4920" s="12"/>
      <c r="W4920" s="12"/>
      <c r="X4920" s="12"/>
      <c r="Y4920" s="12"/>
      <c r="Z4920" s="12"/>
      <c r="AA4920" s="12"/>
      <c r="AB4920" s="12"/>
      <c r="AC4920" s="12"/>
      <c r="AD4920" s="12"/>
      <c r="AE4920" s="12"/>
      <c r="AF4920" s="12"/>
      <c r="AG4920" s="12"/>
      <c r="AH4920" s="12"/>
      <c r="AI4920" s="12"/>
      <c r="AJ4920" s="12"/>
      <c r="AK4920" s="12"/>
      <c r="AL4920" s="12"/>
      <c r="AM4920" s="12"/>
      <c r="AN4920" s="12"/>
      <c r="AO4920" s="12"/>
      <c r="AP4920" s="12"/>
      <c r="AQ4920" s="12"/>
      <c r="AR4920" s="12"/>
      <c r="AS4920" s="12"/>
      <c r="AT4920" s="12"/>
      <c r="AU4920" s="12"/>
      <c r="AV4920" s="12"/>
      <c r="AW4920" s="12"/>
      <c r="AX4920" s="12"/>
      <c r="AY4920" s="12"/>
      <c r="AZ4920" s="12"/>
      <c r="BA4920" s="12"/>
      <c r="BB4920" s="12"/>
      <c r="BC4920" s="12"/>
      <c r="BD4920" s="12"/>
      <c r="BE4920" s="12"/>
      <c r="BF4920" s="12"/>
      <c r="BG4920" s="12"/>
      <c r="BH4920" s="12"/>
      <c r="BI4920" s="12"/>
      <c r="BJ4920" s="13"/>
      <c r="BK4920" s="13"/>
      <c r="BL4920" s="13"/>
      <c r="BM4920" s="13"/>
      <c r="BN4920" s="13"/>
    </row>
    <row r="4921" spans="1:66" x14ac:dyDescent="0.25">
      <c r="A4921" s="10"/>
      <c r="B4921" s="10"/>
      <c r="C4921" s="10"/>
      <c r="D4921" s="18"/>
      <c r="E4921" s="10"/>
      <c r="F4921" s="10"/>
      <c r="G4921" s="10"/>
      <c r="H4921" s="10"/>
      <c r="I4921" s="10"/>
      <c r="J4921" s="10"/>
      <c r="K4921" s="11"/>
      <c r="L4921" s="11"/>
      <c r="M4921" s="12"/>
      <c r="N4921" s="12"/>
      <c r="O4921" s="12"/>
      <c r="P4921" s="12"/>
      <c r="Q4921" s="12"/>
      <c r="R4921" s="12"/>
      <c r="S4921" s="12"/>
      <c r="T4921" s="12"/>
      <c r="U4921" s="12"/>
      <c r="V4921" s="12"/>
      <c r="W4921" s="12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2"/>
      <c r="AS4921" s="12"/>
      <c r="AT4921" s="12"/>
      <c r="AU4921" s="12"/>
      <c r="AV4921" s="12"/>
      <c r="AW4921" s="12"/>
      <c r="AX4921" s="12"/>
      <c r="AY4921" s="12"/>
      <c r="AZ4921" s="12"/>
      <c r="BA4921" s="12"/>
      <c r="BB4921" s="12"/>
      <c r="BC4921" s="12"/>
      <c r="BD4921" s="12"/>
      <c r="BE4921" s="12"/>
      <c r="BF4921" s="12"/>
      <c r="BG4921" s="12"/>
      <c r="BH4921" s="12"/>
      <c r="BI4921" s="12"/>
      <c r="BJ4921" s="13"/>
      <c r="BK4921" s="13"/>
      <c r="BL4921" s="13"/>
      <c r="BM4921" s="13"/>
      <c r="BN4921" s="13"/>
    </row>
    <row r="4922" spans="1:66" x14ac:dyDescent="0.25">
      <c r="A4922" s="10"/>
      <c r="B4922" s="10"/>
      <c r="C4922" s="10"/>
      <c r="D4922" s="18"/>
      <c r="E4922" s="10"/>
      <c r="F4922" s="10"/>
      <c r="G4922" s="10"/>
      <c r="H4922" s="10"/>
      <c r="I4922" s="10"/>
      <c r="J4922" s="10"/>
      <c r="K4922" s="11"/>
      <c r="L4922" s="11"/>
      <c r="M4922" s="12"/>
      <c r="N4922" s="12"/>
      <c r="O4922" s="12"/>
      <c r="P4922" s="12"/>
      <c r="Q4922" s="12"/>
      <c r="R4922" s="12"/>
      <c r="S4922" s="12"/>
      <c r="T4922" s="12"/>
      <c r="U4922" s="12"/>
      <c r="V4922" s="12"/>
      <c r="W4922" s="12"/>
      <c r="X4922" s="12"/>
      <c r="Y4922" s="12"/>
      <c r="Z4922" s="12"/>
      <c r="AA4922" s="12"/>
      <c r="AB4922" s="12"/>
      <c r="AC4922" s="12"/>
      <c r="AD4922" s="12"/>
      <c r="AE4922" s="12"/>
      <c r="AF4922" s="12"/>
      <c r="AG4922" s="12"/>
      <c r="AH4922" s="12"/>
      <c r="AI4922" s="12"/>
      <c r="AJ4922" s="12"/>
      <c r="AK4922" s="12"/>
      <c r="AL4922" s="12"/>
      <c r="AM4922" s="12"/>
      <c r="AN4922" s="12"/>
      <c r="AO4922" s="12"/>
      <c r="AP4922" s="12"/>
      <c r="AQ4922" s="12"/>
      <c r="AR4922" s="12"/>
      <c r="AS4922" s="12"/>
      <c r="AT4922" s="12"/>
      <c r="AU4922" s="12"/>
      <c r="AV4922" s="12"/>
      <c r="AW4922" s="12"/>
      <c r="AX4922" s="12"/>
      <c r="AY4922" s="12"/>
      <c r="AZ4922" s="12"/>
      <c r="BA4922" s="12"/>
      <c r="BB4922" s="12"/>
      <c r="BC4922" s="12"/>
      <c r="BD4922" s="12"/>
      <c r="BE4922" s="12"/>
      <c r="BF4922" s="12"/>
      <c r="BG4922" s="12"/>
      <c r="BH4922" s="12"/>
      <c r="BI4922" s="12"/>
      <c r="BJ4922" s="13"/>
      <c r="BK4922" s="13"/>
      <c r="BL4922" s="13"/>
      <c r="BM4922" s="13"/>
      <c r="BN4922" s="13"/>
    </row>
    <row r="4923" spans="1:66" x14ac:dyDescent="0.25">
      <c r="A4923" s="10"/>
      <c r="B4923" s="10"/>
      <c r="C4923" s="10"/>
      <c r="D4923" s="18"/>
      <c r="E4923" s="10"/>
      <c r="F4923" s="10"/>
      <c r="G4923" s="10"/>
      <c r="H4923" s="10"/>
      <c r="I4923" s="10"/>
      <c r="J4923" s="10"/>
      <c r="K4923" s="11"/>
      <c r="L4923" s="11"/>
      <c r="M4923" s="12"/>
      <c r="N4923" s="12"/>
      <c r="O4923" s="12"/>
      <c r="P4923" s="12"/>
      <c r="Q4923" s="12"/>
      <c r="R4923" s="12"/>
      <c r="S4923" s="12"/>
      <c r="T4923" s="12"/>
      <c r="U4923" s="12"/>
      <c r="V4923" s="12"/>
      <c r="W4923" s="12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2"/>
      <c r="AS4923" s="12"/>
      <c r="AT4923" s="12"/>
      <c r="AU4923" s="12"/>
      <c r="AV4923" s="12"/>
      <c r="AW4923" s="12"/>
      <c r="AX4923" s="12"/>
      <c r="AY4923" s="12"/>
      <c r="AZ4923" s="12"/>
      <c r="BA4923" s="12"/>
      <c r="BB4923" s="12"/>
      <c r="BC4923" s="12"/>
      <c r="BD4923" s="12"/>
      <c r="BE4923" s="12"/>
      <c r="BF4923" s="12"/>
      <c r="BG4923" s="12"/>
      <c r="BH4923" s="12"/>
      <c r="BI4923" s="12"/>
      <c r="BJ4923" s="13"/>
      <c r="BK4923" s="13"/>
      <c r="BL4923" s="13"/>
      <c r="BM4923" s="13"/>
      <c r="BN4923" s="13"/>
    </row>
    <row r="4924" spans="1:66" x14ac:dyDescent="0.25">
      <c r="A4924" s="10"/>
      <c r="B4924" s="10"/>
      <c r="C4924" s="10"/>
      <c r="D4924" s="18"/>
      <c r="E4924" s="10"/>
      <c r="F4924" s="10"/>
      <c r="G4924" s="10"/>
      <c r="H4924" s="10"/>
      <c r="I4924" s="10"/>
      <c r="J4924" s="10"/>
      <c r="K4924" s="11"/>
      <c r="L4924" s="11"/>
      <c r="M4924" s="12"/>
      <c r="N4924" s="12"/>
      <c r="O4924" s="12"/>
      <c r="P4924" s="12"/>
      <c r="Q4924" s="12"/>
      <c r="R4924" s="12"/>
      <c r="S4924" s="12"/>
      <c r="T4924" s="12"/>
      <c r="U4924" s="12"/>
      <c r="V4924" s="12"/>
      <c r="W4924" s="12"/>
      <c r="X4924" s="12"/>
      <c r="Y4924" s="12"/>
      <c r="Z4924" s="12"/>
      <c r="AA4924" s="12"/>
      <c r="AB4924" s="12"/>
      <c r="AC4924" s="12"/>
      <c r="AD4924" s="12"/>
      <c r="AE4924" s="12"/>
      <c r="AF4924" s="12"/>
      <c r="AG4924" s="12"/>
      <c r="AH4924" s="12"/>
      <c r="AI4924" s="12"/>
      <c r="AJ4924" s="12"/>
      <c r="AK4924" s="12"/>
      <c r="AL4924" s="12"/>
      <c r="AM4924" s="12"/>
      <c r="AN4924" s="12"/>
      <c r="AO4924" s="12"/>
      <c r="AP4924" s="12"/>
      <c r="AQ4924" s="12"/>
      <c r="AR4924" s="12"/>
      <c r="AS4924" s="12"/>
      <c r="AT4924" s="12"/>
      <c r="AU4924" s="12"/>
      <c r="AV4924" s="12"/>
      <c r="AW4924" s="12"/>
      <c r="AX4924" s="12"/>
      <c r="AY4924" s="12"/>
      <c r="AZ4924" s="12"/>
      <c r="BA4924" s="12"/>
      <c r="BB4924" s="12"/>
      <c r="BC4924" s="12"/>
      <c r="BD4924" s="12"/>
      <c r="BE4924" s="12"/>
      <c r="BF4924" s="12"/>
      <c r="BG4924" s="12"/>
      <c r="BH4924" s="12"/>
      <c r="BI4924" s="12"/>
      <c r="BJ4924" s="13"/>
      <c r="BK4924" s="13"/>
      <c r="BL4924" s="13"/>
      <c r="BM4924" s="13"/>
      <c r="BN4924" s="13"/>
    </row>
    <row r="4925" spans="1:66" x14ac:dyDescent="0.25">
      <c r="A4925" s="10"/>
      <c r="B4925" s="10"/>
      <c r="C4925" s="10"/>
      <c r="D4925" s="18"/>
      <c r="E4925" s="10"/>
      <c r="F4925" s="10"/>
      <c r="G4925" s="10"/>
      <c r="H4925" s="10"/>
      <c r="I4925" s="10"/>
      <c r="J4925" s="10"/>
      <c r="K4925" s="11"/>
      <c r="L4925" s="11"/>
      <c r="M4925" s="12"/>
      <c r="N4925" s="12"/>
      <c r="O4925" s="12"/>
      <c r="P4925" s="12"/>
      <c r="Q4925" s="12"/>
      <c r="R4925" s="12"/>
      <c r="S4925" s="12"/>
      <c r="T4925" s="12"/>
      <c r="U4925" s="12"/>
      <c r="V4925" s="12"/>
      <c r="W4925" s="12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2"/>
      <c r="AS4925" s="12"/>
      <c r="AT4925" s="12"/>
      <c r="AU4925" s="12"/>
      <c r="AV4925" s="12"/>
      <c r="AW4925" s="12"/>
      <c r="AX4925" s="12"/>
      <c r="AY4925" s="12"/>
      <c r="AZ4925" s="12"/>
      <c r="BA4925" s="12"/>
      <c r="BB4925" s="12"/>
      <c r="BC4925" s="12"/>
      <c r="BD4925" s="12"/>
      <c r="BE4925" s="12"/>
      <c r="BF4925" s="12"/>
      <c r="BG4925" s="12"/>
      <c r="BH4925" s="12"/>
      <c r="BI4925" s="12"/>
      <c r="BJ4925" s="13"/>
      <c r="BK4925" s="13"/>
      <c r="BL4925" s="13"/>
      <c r="BM4925" s="13"/>
      <c r="BN4925" s="13"/>
    </row>
    <row r="4926" spans="1:66" x14ac:dyDescent="0.25">
      <c r="A4926" s="10"/>
      <c r="B4926" s="10"/>
      <c r="C4926" s="10"/>
      <c r="D4926" s="18"/>
      <c r="E4926" s="10"/>
      <c r="F4926" s="10"/>
      <c r="G4926" s="10"/>
      <c r="H4926" s="10"/>
      <c r="I4926" s="10"/>
      <c r="J4926" s="10"/>
      <c r="K4926" s="11"/>
      <c r="L4926" s="11"/>
      <c r="M4926" s="12"/>
      <c r="N4926" s="12"/>
      <c r="O4926" s="12"/>
      <c r="P4926" s="12"/>
      <c r="Q4926" s="12"/>
      <c r="R4926" s="12"/>
      <c r="S4926" s="12"/>
      <c r="T4926" s="12"/>
      <c r="U4926" s="12"/>
      <c r="V4926" s="12"/>
      <c r="W4926" s="12"/>
      <c r="X4926" s="12"/>
      <c r="Y4926" s="12"/>
      <c r="Z4926" s="12"/>
      <c r="AA4926" s="12"/>
      <c r="AB4926" s="12"/>
      <c r="AC4926" s="12"/>
      <c r="AD4926" s="12"/>
      <c r="AE4926" s="12"/>
      <c r="AF4926" s="12"/>
      <c r="AG4926" s="12"/>
      <c r="AH4926" s="12"/>
      <c r="AI4926" s="12"/>
      <c r="AJ4926" s="12"/>
      <c r="AK4926" s="12"/>
      <c r="AL4926" s="12"/>
      <c r="AM4926" s="12"/>
      <c r="AN4926" s="12"/>
      <c r="AO4926" s="12"/>
      <c r="AP4926" s="12"/>
      <c r="AQ4926" s="12"/>
      <c r="AR4926" s="12"/>
      <c r="AS4926" s="12"/>
      <c r="AT4926" s="12"/>
      <c r="AU4926" s="12"/>
      <c r="AV4926" s="12"/>
      <c r="AW4926" s="12"/>
      <c r="AX4926" s="12"/>
      <c r="AY4926" s="12"/>
      <c r="AZ4926" s="12"/>
      <c r="BA4926" s="12"/>
      <c r="BB4926" s="12"/>
      <c r="BC4926" s="12"/>
      <c r="BD4926" s="12"/>
      <c r="BE4926" s="12"/>
      <c r="BF4926" s="12"/>
      <c r="BG4926" s="12"/>
      <c r="BH4926" s="12"/>
      <c r="BI4926" s="12"/>
      <c r="BJ4926" s="13"/>
      <c r="BK4926" s="13"/>
      <c r="BL4926" s="13"/>
      <c r="BM4926" s="13"/>
      <c r="BN4926" s="13"/>
    </row>
    <row r="4927" spans="1:66" x14ac:dyDescent="0.25">
      <c r="A4927" s="10"/>
      <c r="B4927" s="10"/>
      <c r="C4927" s="10"/>
      <c r="D4927" s="18"/>
      <c r="E4927" s="10"/>
      <c r="F4927" s="10"/>
      <c r="G4927" s="10"/>
      <c r="H4927" s="10"/>
      <c r="I4927" s="10"/>
      <c r="J4927" s="10"/>
      <c r="K4927" s="11"/>
      <c r="L4927" s="11"/>
      <c r="M4927" s="12"/>
      <c r="N4927" s="12"/>
      <c r="O4927" s="12"/>
      <c r="P4927" s="12"/>
      <c r="Q4927" s="12"/>
      <c r="R4927" s="12"/>
      <c r="S4927" s="12"/>
      <c r="T4927" s="12"/>
      <c r="U4927" s="12"/>
      <c r="V4927" s="12"/>
      <c r="W4927" s="12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2"/>
      <c r="AS4927" s="12"/>
      <c r="AT4927" s="12"/>
      <c r="AU4927" s="12"/>
      <c r="AV4927" s="12"/>
      <c r="AW4927" s="12"/>
      <c r="AX4927" s="12"/>
      <c r="AY4927" s="12"/>
      <c r="AZ4927" s="12"/>
      <c r="BA4927" s="12"/>
      <c r="BB4927" s="12"/>
      <c r="BC4927" s="12"/>
      <c r="BD4927" s="12"/>
      <c r="BE4927" s="12"/>
      <c r="BF4927" s="12"/>
      <c r="BG4927" s="12"/>
      <c r="BH4927" s="12"/>
      <c r="BI4927" s="12"/>
      <c r="BJ4927" s="13"/>
      <c r="BK4927" s="13"/>
      <c r="BL4927" s="13"/>
      <c r="BM4927" s="13"/>
      <c r="BN4927" s="13"/>
    </row>
    <row r="4928" spans="1:66" x14ac:dyDescent="0.25">
      <c r="A4928" s="10"/>
      <c r="B4928" s="10"/>
      <c r="C4928" s="10"/>
      <c r="D4928" s="18"/>
      <c r="E4928" s="10"/>
      <c r="F4928" s="10"/>
      <c r="G4928" s="10"/>
      <c r="H4928" s="10"/>
      <c r="I4928" s="10"/>
      <c r="J4928" s="10"/>
      <c r="K4928" s="11"/>
      <c r="L4928" s="11"/>
      <c r="M4928" s="12"/>
      <c r="N4928" s="12"/>
      <c r="O4928" s="12"/>
      <c r="P4928" s="12"/>
      <c r="Q4928" s="12"/>
      <c r="R4928" s="12"/>
      <c r="S4928" s="12"/>
      <c r="T4928" s="12"/>
      <c r="U4928" s="12"/>
      <c r="V4928" s="12"/>
      <c r="W4928" s="12"/>
      <c r="X4928" s="12"/>
      <c r="Y4928" s="12"/>
      <c r="Z4928" s="12"/>
      <c r="AA4928" s="12"/>
      <c r="AB4928" s="12"/>
      <c r="AC4928" s="12"/>
      <c r="AD4928" s="12"/>
      <c r="AE4928" s="12"/>
      <c r="AF4928" s="12"/>
      <c r="AG4928" s="12"/>
      <c r="AH4928" s="12"/>
      <c r="AI4928" s="12"/>
      <c r="AJ4928" s="12"/>
      <c r="AK4928" s="12"/>
      <c r="AL4928" s="12"/>
      <c r="AM4928" s="12"/>
      <c r="AN4928" s="12"/>
      <c r="AO4928" s="12"/>
      <c r="AP4928" s="12"/>
      <c r="AQ4928" s="12"/>
      <c r="AR4928" s="12"/>
      <c r="AS4928" s="12"/>
      <c r="AT4928" s="12"/>
      <c r="AU4928" s="12"/>
      <c r="AV4928" s="12"/>
      <c r="AW4928" s="12"/>
      <c r="AX4928" s="12"/>
      <c r="AY4928" s="12"/>
      <c r="AZ4928" s="12"/>
      <c r="BA4928" s="12"/>
      <c r="BB4928" s="12"/>
      <c r="BC4928" s="12"/>
      <c r="BD4928" s="12"/>
      <c r="BE4928" s="12"/>
      <c r="BF4928" s="12"/>
      <c r="BG4928" s="12"/>
      <c r="BH4928" s="12"/>
      <c r="BI4928" s="12"/>
      <c r="BJ4928" s="13"/>
      <c r="BK4928" s="13"/>
      <c r="BL4928" s="13"/>
      <c r="BM4928" s="13"/>
      <c r="BN4928" s="13"/>
    </row>
    <row r="4929" spans="1:66" x14ac:dyDescent="0.25">
      <c r="A4929" s="10"/>
      <c r="B4929" s="10"/>
      <c r="C4929" s="10"/>
      <c r="D4929" s="18"/>
      <c r="E4929" s="10"/>
      <c r="F4929" s="10"/>
      <c r="G4929" s="10"/>
      <c r="H4929" s="10"/>
      <c r="I4929" s="10"/>
      <c r="J4929" s="10"/>
      <c r="K4929" s="11"/>
      <c r="L4929" s="11"/>
      <c r="M4929" s="12"/>
      <c r="N4929" s="12"/>
      <c r="O4929" s="12"/>
      <c r="P4929" s="12"/>
      <c r="Q4929" s="12"/>
      <c r="R4929" s="12"/>
      <c r="S4929" s="12"/>
      <c r="T4929" s="12"/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2"/>
      <c r="AS4929" s="12"/>
      <c r="AT4929" s="12"/>
      <c r="AU4929" s="12"/>
      <c r="AV4929" s="12"/>
      <c r="AW4929" s="12"/>
      <c r="AX4929" s="12"/>
      <c r="AY4929" s="12"/>
      <c r="AZ4929" s="12"/>
      <c r="BA4929" s="12"/>
      <c r="BB4929" s="12"/>
      <c r="BC4929" s="12"/>
      <c r="BD4929" s="12"/>
      <c r="BE4929" s="12"/>
      <c r="BF4929" s="12"/>
      <c r="BG4929" s="12"/>
      <c r="BH4929" s="12"/>
      <c r="BI4929" s="12"/>
      <c r="BJ4929" s="13"/>
      <c r="BK4929" s="13"/>
      <c r="BL4929" s="13"/>
      <c r="BM4929" s="13"/>
      <c r="BN4929" s="13"/>
    </row>
    <row r="4930" spans="1:66" x14ac:dyDescent="0.25">
      <c r="A4930" s="10"/>
      <c r="B4930" s="10"/>
      <c r="C4930" s="10"/>
      <c r="D4930" s="18"/>
      <c r="E4930" s="10"/>
      <c r="F4930" s="10"/>
      <c r="G4930" s="10"/>
      <c r="H4930" s="10"/>
      <c r="I4930" s="10"/>
      <c r="J4930" s="10"/>
      <c r="K4930" s="11"/>
      <c r="L4930" s="11"/>
      <c r="M4930" s="12"/>
      <c r="N4930" s="12"/>
      <c r="O4930" s="12"/>
      <c r="P4930" s="12"/>
      <c r="Q4930" s="12"/>
      <c r="R4930" s="12"/>
      <c r="S4930" s="12"/>
      <c r="T4930" s="12"/>
      <c r="U4930" s="12"/>
      <c r="V4930" s="12"/>
      <c r="W4930" s="12"/>
      <c r="X4930" s="12"/>
      <c r="Y4930" s="12"/>
      <c r="Z4930" s="12"/>
      <c r="AA4930" s="12"/>
      <c r="AB4930" s="12"/>
      <c r="AC4930" s="12"/>
      <c r="AD4930" s="12"/>
      <c r="AE4930" s="12"/>
      <c r="AF4930" s="12"/>
      <c r="AG4930" s="12"/>
      <c r="AH4930" s="12"/>
      <c r="AI4930" s="12"/>
      <c r="AJ4930" s="12"/>
      <c r="AK4930" s="12"/>
      <c r="AL4930" s="12"/>
      <c r="AM4930" s="12"/>
      <c r="AN4930" s="12"/>
      <c r="AO4930" s="12"/>
      <c r="AP4930" s="12"/>
      <c r="AQ4930" s="12"/>
      <c r="AR4930" s="12"/>
      <c r="AS4930" s="12"/>
      <c r="AT4930" s="12"/>
      <c r="AU4930" s="12"/>
      <c r="AV4930" s="12"/>
      <c r="AW4930" s="12"/>
      <c r="AX4930" s="12"/>
      <c r="AY4930" s="12"/>
      <c r="AZ4930" s="12"/>
      <c r="BA4930" s="12"/>
      <c r="BB4930" s="12"/>
      <c r="BC4930" s="12"/>
      <c r="BD4930" s="12"/>
      <c r="BE4930" s="12"/>
      <c r="BF4930" s="12"/>
      <c r="BG4930" s="12"/>
      <c r="BH4930" s="12"/>
      <c r="BI4930" s="12"/>
      <c r="BJ4930" s="13"/>
      <c r="BK4930" s="13"/>
      <c r="BL4930" s="13"/>
      <c r="BM4930" s="13"/>
      <c r="BN4930" s="13"/>
    </row>
    <row r="4931" spans="1:66" x14ac:dyDescent="0.25">
      <c r="A4931" s="10"/>
      <c r="B4931" s="10"/>
      <c r="C4931" s="10"/>
      <c r="D4931" s="18"/>
      <c r="E4931" s="10"/>
      <c r="F4931" s="10"/>
      <c r="G4931" s="10"/>
      <c r="H4931" s="10"/>
      <c r="I4931" s="10"/>
      <c r="J4931" s="10"/>
      <c r="K4931" s="11"/>
      <c r="L4931" s="11"/>
      <c r="M4931" s="12"/>
      <c r="N4931" s="12"/>
      <c r="O4931" s="12"/>
      <c r="P4931" s="12"/>
      <c r="Q4931" s="12"/>
      <c r="R4931" s="12"/>
      <c r="S4931" s="12"/>
      <c r="T4931" s="12"/>
      <c r="U4931" s="12"/>
      <c r="V4931" s="12"/>
      <c r="W4931" s="12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2"/>
      <c r="AS4931" s="12"/>
      <c r="AT4931" s="12"/>
      <c r="AU4931" s="12"/>
      <c r="AV4931" s="12"/>
      <c r="AW4931" s="12"/>
      <c r="AX4931" s="12"/>
      <c r="AY4931" s="12"/>
      <c r="AZ4931" s="12"/>
      <c r="BA4931" s="12"/>
      <c r="BB4931" s="12"/>
      <c r="BC4931" s="12"/>
      <c r="BD4931" s="12"/>
      <c r="BE4931" s="12"/>
      <c r="BF4931" s="12"/>
      <c r="BG4931" s="12"/>
      <c r="BH4931" s="12"/>
      <c r="BI4931" s="12"/>
      <c r="BJ4931" s="13"/>
      <c r="BK4931" s="13"/>
      <c r="BL4931" s="13"/>
      <c r="BM4931" s="13"/>
      <c r="BN4931" s="13"/>
    </row>
    <row r="4932" spans="1:66" x14ac:dyDescent="0.25">
      <c r="A4932" s="10"/>
      <c r="B4932" s="10"/>
      <c r="C4932" s="10"/>
      <c r="D4932" s="18"/>
      <c r="E4932" s="10"/>
      <c r="F4932" s="10"/>
      <c r="G4932" s="10"/>
      <c r="H4932" s="10"/>
      <c r="I4932" s="10"/>
      <c r="J4932" s="10"/>
      <c r="K4932" s="11"/>
      <c r="L4932" s="11"/>
      <c r="M4932" s="12"/>
      <c r="N4932" s="12"/>
      <c r="O4932" s="12"/>
      <c r="P4932" s="12"/>
      <c r="Q4932" s="12"/>
      <c r="R4932" s="12"/>
      <c r="S4932" s="12"/>
      <c r="T4932" s="12"/>
      <c r="U4932" s="12"/>
      <c r="V4932" s="12"/>
      <c r="W4932" s="12"/>
      <c r="X4932" s="12"/>
      <c r="Y4932" s="12"/>
      <c r="Z4932" s="12"/>
      <c r="AA4932" s="12"/>
      <c r="AB4932" s="12"/>
      <c r="AC4932" s="12"/>
      <c r="AD4932" s="12"/>
      <c r="AE4932" s="12"/>
      <c r="AF4932" s="12"/>
      <c r="AG4932" s="12"/>
      <c r="AH4932" s="12"/>
      <c r="AI4932" s="12"/>
      <c r="AJ4932" s="12"/>
      <c r="AK4932" s="12"/>
      <c r="AL4932" s="12"/>
      <c r="AM4932" s="12"/>
      <c r="AN4932" s="12"/>
      <c r="AO4932" s="12"/>
      <c r="AP4932" s="12"/>
      <c r="AQ4932" s="12"/>
      <c r="AR4932" s="12"/>
      <c r="AS4932" s="12"/>
      <c r="AT4932" s="12"/>
      <c r="AU4932" s="12"/>
      <c r="AV4932" s="12"/>
      <c r="AW4932" s="12"/>
      <c r="AX4932" s="12"/>
      <c r="AY4932" s="12"/>
      <c r="AZ4932" s="12"/>
      <c r="BA4932" s="12"/>
      <c r="BB4932" s="12"/>
      <c r="BC4932" s="12"/>
      <c r="BD4932" s="12"/>
      <c r="BE4932" s="12"/>
      <c r="BF4932" s="12"/>
      <c r="BG4932" s="12"/>
      <c r="BH4932" s="12"/>
      <c r="BI4932" s="12"/>
      <c r="BJ4932" s="13"/>
      <c r="BK4932" s="13"/>
      <c r="BL4932" s="13"/>
      <c r="BM4932" s="13"/>
      <c r="BN4932" s="13"/>
    </row>
    <row r="4933" spans="1:66" x14ac:dyDescent="0.25">
      <c r="A4933" s="10"/>
      <c r="B4933" s="10"/>
      <c r="C4933" s="10"/>
      <c r="D4933" s="18"/>
      <c r="E4933" s="10"/>
      <c r="F4933" s="10"/>
      <c r="G4933" s="10"/>
      <c r="H4933" s="10"/>
      <c r="I4933" s="10"/>
      <c r="J4933" s="10"/>
      <c r="K4933" s="11"/>
      <c r="L4933" s="11"/>
      <c r="M4933" s="12"/>
      <c r="N4933" s="12"/>
      <c r="O4933" s="12"/>
      <c r="P4933" s="12"/>
      <c r="Q4933" s="12"/>
      <c r="R4933" s="12"/>
      <c r="S4933" s="12"/>
      <c r="T4933" s="12"/>
      <c r="U4933" s="12"/>
      <c r="V4933" s="12"/>
      <c r="W4933" s="12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2"/>
      <c r="AS4933" s="12"/>
      <c r="AT4933" s="12"/>
      <c r="AU4933" s="12"/>
      <c r="AV4933" s="12"/>
      <c r="AW4933" s="12"/>
      <c r="AX4933" s="12"/>
      <c r="AY4933" s="12"/>
      <c r="AZ4933" s="12"/>
      <c r="BA4933" s="12"/>
      <c r="BB4933" s="12"/>
      <c r="BC4933" s="12"/>
      <c r="BD4933" s="12"/>
      <c r="BE4933" s="12"/>
      <c r="BF4933" s="12"/>
      <c r="BG4933" s="12"/>
      <c r="BH4933" s="12"/>
      <c r="BI4933" s="12"/>
      <c r="BJ4933" s="13"/>
      <c r="BK4933" s="13"/>
      <c r="BL4933" s="13"/>
      <c r="BM4933" s="13"/>
      <c r="BN4933" s="13"/>
    </row>
    <row r="4934" spans="1:66" x14ac:dyDescent="0.25">
      <c r="A4934" s="10"/>
      <c r="B4934" s="10"/>
      <c r="C4934" s="10"/>
      <c r="D4934" s="18"/>
      <c r="E4934" s="10"/>
      <c r="F4934" s="10"/>
      <c r="G4934" s="10"/>
      <c r="H4934" s="10"/>
      <c r="I4934" s="10"/>
      <c r="J4934" s="10"/>
      <c r="K4934" s="11"/>
      <c r="L4934" s="11"/>
      <c r="M4934" s="12"/>
      <c r="N4934" s="12"/>
      <c r="O4934" s="12"/>
      <c r="P4934" s="12"/>
      <c r="Q4934" s="12"/>
      <c r="R4934" s="12"/>
      <c r="S4934" s="12"/>
      <c r="T4934" s="12"/>
      <c r="U4934" s="12"/>
      <c r="V4934" s="12"/>
      <c r="W4934" s="12"/>
      <c r="X4934" s="12"/>
      <c r="Y4934" s="12"/>
      <c r="Z4934" s="12"/>
      <c r="AA4934" s="12"/>
      <c r="AB4934" s="12"/>
      <c r="AC4934" s="12"/>
      <c r="AD4934" s="12"/>
      <c r="AE4934" s="12"/>
      <c r="AF4934" s="12"/>
      <c r="AG4934" s="12"/>
      <c r="AH4934" s="12"/>
      <c r="AI4934" s="12"/>
      <c r="AJ4934" s="12"/>
      <c r="AK4934" s="12"/>
      <c r="AL4934" s="12"/>
      <c r="AM4934" s="12"/>
      <c r="AN4934" s="12"/>
      <c r="AO4934" s="12"/>
      <c r="AP4934" s="12"/>
      <c r="AQ4934" s="12"/>
      <c r="AR4934" s="12"/>
      <c r="AS4934" s="12"/>
      <c r="AT4934" s="12"/>
      <c r="AU4934" s="12"/>
      <c r="AV4934" s="12"/>
      <c r="AW4934" s="12"/>
      <c r="AX4934" s="12"/>
      <c r="AY4934" s="12"/>
      <c r="AZ4934" s="12"/>
      <c r="BA4934" s="12"/>
      <c r="BB4934" s="12"/>
      <c r="BC4934" s="12"/>
      <c r="BD4934" s="12"/>
      <c r="BE4934" s="12"/>
      <c r="BF4934" s="12"/>
      <c r="BG4934" s="12"/>
      <c r="BH4934" s="12"/>
      <c r="BI4934" s="12"/>
      <c r="BJ4934" s="13"/>
      <c r="BK4934" s="13"/>
      <c r="BL4934" s="13"/>
      <c r="BM4934" s="13"/>
      <c r="BN4934" s="13"/>
    </row>
    <row r="4935" spans="1:66" x14ac:dyDescent="0.25">
      <c r="A4935" s="10"/>
      <c r="B4935" s="10"/>
      <c r="C4935" s="10"/>
      <c r="D4935" s="18"/>
      <c r="E4935" s="10"/>
      <c r="F4935" s="10"/>
      <c r="G4935" s="10"/>
      <c r="H4935" s="10"/>
      <c r="I4935" s="10"/>
      <c r="J4935" s="10"/>
      <c r="K4935" s="11"/>
      <c r="L4935" s="11"/>
      <c r="M4935" s="12"/>
      <c r="N4935" s="12"/>
      <c r="O4935" s="12"/>
      <c r="P4935" s="12"/>
      <c r="Q4935" s="12"/>
      <c r="R4935" s="12"/>
      <c r="S4935" s="12"/>
      <c r="T4935" s="12"/>
      <c r="U4935" s="12"/>
      <c r="V4935" s="12"/>
      <c r="W4935" s="12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2"/>
      <c r="AS4935" s="12"/>
      <c r="AT4935" s="12"/>
      <c r="AU4935" s="12"/>
      <c r="AV4935" s="12"/>
      <c r="AW4935" s="12"/>
      <c r="AX4935" s="12"/>
      <c r="AY4935" s="12"/>
      <c r="AZ4935" s="12"/>
      <c r="BA4935" s="12"/>
      <c r="BB4935" s="12"/>
      <c r="BC4935" s="12"/>
      <c r="BD4935" s="12"/>
      <c r="BE4935" s="12"/>
      <c r="BF4935" s="12"/>
      <c r="BG4935" s="12"/>
      <c r="BH4935" s="12"/>
      <c r="BI4935" s="12"/>
      <c r="BJ4935" s="13"/>
      <c r="BK4935" s="13"/>
      <c r="BL4935" s="13"/>
      <c r="BM4935" s="13"/>
      <c r="BN4935" s="13"/>
    </row>
    <row r="4936" spans="1:66" x14ac:dyDescent="0.25">
      <c r="A4936" s="10"/>
      <c r="B4936" s="10"/>
      <c r="C4936" s="10"/>
      <c r="D4936" s="18"/>
      <c r="E4936" s="10"/>
      <c r="F4936" s="10"/>
      <c r="G4936" s="10"/>
      <c r="H4936" s="10"/>
      <c r="I4936" s="10"/>
      <c r="J4936" s="10"/>
      <c r="K4936" s="11"/>
      <c r="L4936" s="11"/>
      <c r="M4936" s="12"/>
      <c r="N4936" s="12"/>
      <c r="O4936" s="12"/>
      <c r="P4936" s="12"/>
      <c r="Q4936" s="12"/>
      <c r="R4936" s="12"/>
      <c r="S4936" s="12"/>
      <c r="T4936" s="12"/>
      <c r="U4936" s="12"/>
      <c r="V4936" s="12"/>
      <c r="W4936" s="12"/>
      <c r="X4936" s="12"/>
      <c r="Y4936" s="12"/>
      <c r="Z4936" s="12"/>
      <c r="AA4936" s="12"/>
      <c r="AB4936" s="12"/>
      <c r="AC4936" s="12"/>
      <c r="AD4936" s="12"/>
      <c r="AE4936" s="12"/>
      <c r="AF4936" s="12"/>
      <c r="AG4936" s="12"/>
      <c r="AH4936" s="12"/>
      <c r="AI4936" s="12"/>
      <c r="AJ4936" s="12"/>
      <c r="AK4936" s="12"/>
      <c r="AL4936" s="12"/>
      <c r="AM4936" s="12"/>
      <c r="AN4936" s="12"/>
      <c r="AO4936" s="12"/>
      <c r="AP4936" s="12"/>
      <c r="AQ4936" s="12"/>
      <c r="AR4936" s="12"/>
      <c r="AS4936" s="12"/>
      <c r="AT4936" s="12"/>
      <c r="AU4936" s="12"/>
      <c r="AV4936" s="12"/>
      <c r="AW4936" s="12"/>
      <c r="AX4936" s="12"/>
      <c r="AY4936" s="12"/>
      <c r="AZ4936" s="12"/>
      <c r="BA4936" s="12"/>
      <c r="BB4936" s="12"/>
      <c r="BC4936" s="12"/>
      <c r="BD4936" s="12"/>
      <c r="BE4936" s="12"/>
      <c r="BF4936" s="12"/>
      <c r="BG4936" s="12"/>
      <c r="BH4936" s="12"/>
      <c r="BI4936" s="12"/>
      <c r="BJ4936" s="13"/>
      <c r="BK4936" s="13"/>
      <c r="BL4936" s="13"/>
      <c r="BM4936" s="13"/>
      <c r="BN4936" s="13"/>
    </row>
    <row r="4937" spans="1:66" x14ac:dyDescent="0.25">
      <c r="A4937" s="10"/>
      <c r="B4937" s="10"/>
      <c r="C4937" s="10"/>
      <c r="D4937" s="18"/>
      <c r="E4937" s="10"/>
      <c r="F4937" s="10"/>
      <c r="G4937" s="10"/>
      <c r="H4937" s="10"/>
      <c r="I4937" s="10"/>
      <c r="J4937" s="10"/>
      <c r="K4937" s="11"/>
      <c r="L4937" s="11"/>
      <c r="M4937" s="12"/>
      <c r="N4937" s="12"/>
      <c r="O4937" s="12"/>
      <c r="P4937" s="12"/>
      <c r="Q4937" s="12"/>
      <c r="R4937" s="12"/>
      <c r="S4937" s="12"/>
      <c r="T4937" s="12"/>
      <c r="U4937" s="12"/>
      <c r="V4937" s="12"/>
      <c r="W4937" s="12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2"/>
      <c r="AS4937" s="12"/>
      <c r="AT4937" s="12"/>
      <c r="AU4937" s="12"/>
      <c r="AV4937" s="12"/>
      <c r="AW4937" s="12"/>
      <c r="AX4937" s="12"/>
      <c r="AY4937" s="12"/>
      <c r="AZ4937" s="12"/>
      <c r="BA4937" s="12"/>
      <c r="BB4937" s="12"/>
      <c r="BC4937" s="12"/>
      <c r="BD4937" s="12"/>
      <c r="BE4937" s="12"/>
      <c r="BF4937" s="12"/>
      <c r="BG4937" s="12"/>
      <c r="BH4937" s="12"/>
      <c r="BI4937" s="12"/>
      <c r="BJ4937" s="13"/>
      <c r="BK4937" s="13"/>
      <c r="BL4937" s="13"/>
      <c r="BM4937" s="13"/>
      <c r="BN4937" s="13"/>
    </row>
    <row r="4938" spans="1:66" x14ac:dyDescent="0.25">
      <c r="A4938" s="10"/>
      <c r="B4938" s="10"/>
      <c r="C4938" s="10"/>
      <c r="D4938" s="18"/>
      <c r="E4938" s="10"/>
      <c r="F4938" s="10"/>
      <c r="G4938" s="10"/>
      <c r="H4938" s="10"/>
      <c r="I4938" s="10"/>
      <c r="J4938" s="10"/>
      <c r="K4938" s="11"/>
      <c r="L4938" s="11"/>
      <c r="M4938" s="12"/>
      <c r="N4938" s="12"/>
      <c r="O4938" s="12"/>
      <c r="P4938" s="12"/>
      <c r="Q4938" s="12"/>
      <c r="R4938" s="12"/>
      <c r="S4938" s="12"/>
      <c r="T4938" s="12"/>
      <c r="U4938" s="12"/>
      <c r="V4938" s="12"/>
      <c r="W4938" s="12"/>
      <c r="X4938" s="12"/>
      <c r="Y4938" s="12"/>
      <c r="Z4938" s="12"/>
      <c r="AA4938" s="12"/>
      <c r="AB4938" s="12"/>
      <c r="AC4938" s="12"/>
      <c r="AD4938" s="12"/>
      <c r="AE4938" s="12"/>
      <c r="AF4938" s="12"/>
      <c r="AG4938" s="12"/>
      <c r="AH4938" s="12"/>
      <c r="AI4938" s="12"/>
      <c r="AJ4938" s="12"/>
      <c r="AK4938" s="12"/>
      <c r="AL4938" s="12"/>
      <c r="AM4938" s="12"/>
      <c r="AN4938" s="12"/>
      <c r="AO4938" s="12"/>
      <c r="AP4938" s="12"/>
      <c r="AQ4938" s="12"/>
      <c r="AR4938" s="12"/>
      <c r="AS4938" s="12"/>
      <c r="AT4938" s="12"/>
      <c r="AU4938" s="12"/>
      <c r="AV4938" s="12"/>
      <c r="AW4938" s="12"/>
      <c r="AX4938" s="12"/>
      <c r="AY4938" s="12"/>
      <c r="AZ4938" s="12"/>
      <c r="BA4938" s="12"/>
      <c r="BB4938" s="12"/>
      <c r="BC4938" s="12"/>
      <c r="BD4938" s="12"/>
      <c r="BE4938" s="12"/>
      <c r="BF4938" s="12"/>
      <c r="BG4938" s="12"/>
      <c r="BH4938" s="12"/>
      <c r="BI4938" s="12"/>
      <c r="BJ4938" s="13"/>
      <c r="BK4938" s="13"/>
      <c r="BL4938" s="13"/>
      <c r="BM4938" s="13"/>
      <c r="BN4938" s="13"/>
    </row>
    <row r="4939" spans="1:66" x14ac:dyDescent="0.25">
      <c r="A4939" s="10"/>
      <c r="B4939" s="10"/>
      <c r="C4939" s="10"/>
      <c r="D4939" s="18"/>
      <c r="E4939" s="10"/>
      <c r="F4939" s="10"/>
      <c r="G4939" s="10"/>
      <c r="H4939" s="10"/>
      <c r="I4939" s="10"/>
      <c r="J4939" s="10"/>
      <c r="K4939" s="11"/>
      <c r="L4939" s="11"/>
      <c r="M4939" s="12"/>
      <c r="N4939" s="12"/>
      <c r="O4939" s="12"/>
      <c r="P4939" s="12"/>
      <c r="Q4939" s="12"/>
      <c r="R4939" s="12"/>
      <c r="S4939" s="12"/>
      <c r="T4939" s="12"/>
      <c r="U4939" s="12"/>
      <c r="V4939" s="12"/>
      <c r="W4939" s="12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2"/>
      <c r="AS4939" s="12"/>
      <c r="AT4939" s="12"/>
      <c r="AU4939" s="12"/>
      <c r="AV4939" s="12"/>
      <c r="AW4939" s="12"/>
      <c r="AX4939" s="12"/>
      <c r="AY4939" s="12"/>
      <c r="AZ4939" s="12"/>
      <c r="BA4939" s="12"/>
      <c r="BB4939" s="12"/>
      <c r="BC4939" s="12"/>
      <c r="BD4939" s="12"/>
      <c r="BE4939" s="12"/>
      <c r="BF4939" s="12"/>
      <c r="BG4939" s="12"/>
      <c r="BH4939" s="12"/>
      <c r="BI4939" s="12"/>
      <c r="BJ4939" s="13"/>
      <c r="BK4939" s="13"/>
      <c r="BL4939" s="13"/>
      <c r="BM4939" s="13"/>
      <c r="BN4939" s="13"/>
    </row>
    <row r="4940" spans="1:66" x14ac:dyDescent="0.25">
      <c r="A4940" s="10"/>
      <c r="B4940" s="10"/>
      <c r="C4940" s="10"/>
      <c r="D4940" s="18"/>
      <c r="E4940" s="10"/>
      <c r="F4940" s="10"/>
      <c r="G4940" s="10"/>
      <c r="H4940" s="10"/>
      <c r="I4940" s="10"/>
      <c r="J4940" s="10"/>
      <c r="K4940" s="11"/>
      <c r="L4940" s="11"/>
      <c r="M4940" s="12"/>
      <c r="N4940" s="12"/>
      <c r="O4940" s="12"/>
      <c r="P4940" s="12"/>
      <c r="Q4940" s="12"/>
      <c r="R4940" s="12"/>
      <c r="S4940" s="12"/>
      <c r="T4940" s="12"/>
      <c r="U4940" s="12"/>
      <c r="V4940" s="12"/>
      <c r="W4940" s="12"/>
      <c r="X4940" s="12"/>
      <c r="Y4940" s="12"/>
      <c r="Z4940" s="12"/>
      <c r="AA4940" s="12"/>
      <c r="AB4940" s="12"/>
      <c r="AC4940" s="12"/>
      <c r="AD4940" s="12"/>
      <c r="AE4940" s="12"/>
      <c r="AF4940" s="12"/>
      <c r="AG4940" s="12"/>
      <c r="AH4940" s="12"/>
      <c r="AI4940" s="12"/>
      <c r="AJ4940" s="12"/>
      <c r="AK4940" s="12"/>
      <c r="AL4940" s="12"/>
      <c r="AM4940" s="12"/>
      <c r="AN4940" s="12"/>
      <c r="AO4940" s="12"/>
      <c r="AP4940" s="12"/>
      <c r="AQ4940" s="12"/>
      <c r="AR4940" s="12"/>
      <c r="AS4940" s="12"/>
      <c r="AT4940" s="12"/>
      <c r="AU4940" s="12"/>
      <c r="AV4940" s="12"/>
      <c r="AW4940" s="12"/>
      <c r="AX4940" s="12"/>
      <c r="AY4940" s="12"/>
      <c r="AZ4940" s="12"/>
      <c r="BA4940" s="12"/>
      <c r="BB4940" s="12"/>
      <c r="BC4940" s="12"/>
      <c r="BD4940" s="12"/>
      <c r="BE4940" s="12"/>
      <c r="BF4940" s="12"/>
      <c r="BG4940" s="12"/>
      <c r="BH4940" s="12"/>
      <c r="BI4940" s="12"/>
      <c r="BJ4940" s="13"/>
      <c r="BK4940" s="13"/>
      <c r="BL4940" s="13"/>
      <c r="BM4940" s="13"/>
      <c r="BN4940" s="13"/>
    </row>
    <row r="4941" spans="1:66" x14ac:dyDescent="0.25">
      <c r="A4941" s="10"/>
      <c r="B4941" s="10"/>
      <c r="C4941" s="10"/>
      <c r="D4941" s="18"/>
      <c r="E4941" s="10"/>
      <c r="F4941" s="10"/>
      <c r="G4941" s="10"/>
      <c r="H4941" s="10"/>
      <c r="I4941" s="10"/>
      <c r="J4941" s="10"/>
      <c r="K4941" s="11"/>
      <c r="L4941" s="11"/>
      <c r="M4941" s="12"/>
      <c r="N4941" s="12"/>
      <c r="O4941" s="12"/>
      <c r="P4941" s="12"/>
      <c r="Q4941" s="12"/>
      <c r="R4941" s="12"/>
      <c r="S4941" s="12"/>
      <c r="T4941" s="12"/>
      <c r="U4941" s="12"/>
      <c r="V4941" s="12"/>
      <c r="W4941" s="12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2"/>
      <c r="AS4941" s="12"/>
      <c r="AT4941" s="12"/>
      <c r="AU4941" s="12"/>
      <c r="AV4941" s="12"/>
      <c r="AW4941" s="12"/>
      <c r="AX4941" s="12"/>
      <c r="AY4941" s="12"/>
      <c r="AZ4941" s="12"/>
      <c r="BA4941" s="12"/>
      <c r="BB4941" s="12"/>
      <c r="BC4941" s="12"/>
      <c r="BD4941" s="12"/>
      <c r="BE4941" s="12"/>
      <c r="BF4941" s="12"/>
      <c r="BG4941" s="12"/>
      <c r="BH4941" s="12"/>
      <c r="BI4941" s="12"/>
      <c r="BJ4941" s="13"/>
      <c r="BK4941" s="13"/>
      <c r="BL4941" s="13"/>
      <c r="BM4941" s="13"/>
      <c r="BN4941" s="13"/>
    </row>
    <row r="4942" spans="1:66" x14ac:dyDescent="0.25">
      <c r="A4942" s="10"/>
      <c r="B4942" s="10"/>
      <c r="C4942" s="10"/>
      <c r="D4942" s="18"/>
      <c r="E4942" s="10"/>
      <c r="F4942" s="10"/>
      <c r="G4942" s="10"/>
      <c r="H4942" s="10"/>
      <c r="I4942" s="10"/>
      <c r="J4942" s="10"/>
      <c r="K4942" s="11"/>
      <c r="L4942" s="11"/>
      <c r="M4942" s="12"/>
      <c r="N4942" s="12"/>
      <c r="O4942" s="12"/>
      <c r="P4942" s="12"/>
      <c r="Q4942" s="12"/>
      <c r="R4942" s="12"/>
      <c r="S4942" s="12"/>
      <c r="T4942" s="12"/>
      <c r="U4942" s="12"/>
      <c r="V4942" s="12"/>
      <c r="W4942" s="12"/>
      <c r="X4942" s="12"/>
      <c r="Y4942" s="12"/>
      <c r="Z4942" s="12"/>
      <c r="AA4942" s="12"/>
      <c r="AB4942" s="12"/>
      <c r="AC4942" s="12"/>
      <c r="AD4942" s="12"/>
      <c r="AE4942" s="12"/>
      <c r="AF4942" s="12"/>
      <c r="AG4942" s="12"/>
      <c r="AH4942" s="12"/>
      <c r="AI4942" s="12"/>
      <c r="AJ4942" s="12"/>
      <c r="AK4942" s="12"/>
      <c r="AL4942" s="12"/>
      <c r="AM4942" s="12"/>
      <c r="AN4942" s="12"/>
      <c r="AO4942" s="12"/>
      <c r="AP4942" s="12"/>
      <c r="AQ4942" s="12"/>
      <c r="AR4942" s="12"/>
      <c r="AS4942" s="12"/>
      <c r="AT4942" s="12"/>
      <c r="AU4942" s="12"/>
      <c r="AV4942" s="12"/>
      <c r="AW4942" s="12"/>
      <c r="AX4942" s="12"/>
      <c r="AY4942" s="12"/>
      <c r="AZ4942" s="12"/>
      <c r="BA4942" s="12"/>
      <c r="BB4942" s="12"/>
      <c r="BC4942" s="12"/>
      <c r="BD4942" s="12"/>
      <c r="BE4942" s="12"/>
      <c r="BF4942" s="12"/>
      <c r="BG4942" s="12"/>
      <c r="BH4942" s="12"/>
      <c r="BI4942" s="12"/>
      <c r="BJ4942" s="13"/>
      <c r="BK4942" s="13"/>
      <c r="BL4942" s="13"/>
      <c r="BM4942" s="13"/>
      <c r="BN4942" s="13"/>
    </row>
    <row r="4943" spans="1:66" s="10" customFormat="1" x14ac:dyDescent="0.25">
      <c r="D4943" s="18"/>
      <c r="K4943" s="11"/>
      <c r="L4943" s="11"/>
      <c r="M4943" s="12"/>
      <c r="N4943" s="12"/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2"/>
      <c r="AS4943" s="12"/>
      <c r="AT4943" s="12"/>
      <c r="AU4943" s="12"/>
      <c r="AV4943" s="12"/>
      <c r="AW4943" s="12"/>
      <c r="AX4943" s="12"/>
      <c r="AY4943" s="12"/>
      <c r="AZ4943" s="12"/>
      <c r="BA4943" s="12"/>
      <c r="BB4943" s="12"/>
      <c r="BC4943" s="12"/>
      <c r="BD4943" s="12"/>
      <c r="BE4943" s="12"/>
      <c r="BF4943" s="12"/>
      <c r="BG4943" s="12"/>
      <c r="BH4943" s="12"/>
      <c r="BI4943" s="12"/>
      <c r="BJ4943" s="13"/>
      <c r="BK4943" s="13"/>
      <c r="BL4943" s="13"/>
      <c r="BM4943" s="13"/>
      <c r="BN4943" s="13"/>
    </row>
    <row r="4944" spans="1:66" x14ac:dyDescent="0.25">
      <c r="A4944" s="10"/>
      <c r="B4944" s="10"/>
      <c r="C4944" s="10"/>
      <c r="D4944" s="18"/>
      <c r="E4944" s="10"/>
      <c r="F4944" s="10"/>
      <c r="G4944" s="10"/>
      <c r="H4944" s="10"/>
      <c r="I4944" s="10"/>
      <c r="J4944" s="10"/>
      <c r="K4944" s="11"/>
      <c r="L4944" s="11"/>
      <c r="M4944" s="12"/>
      <c r="N4944" s="12"/>
      <c r="O4944" s="12"/>
      <c r="P4944" s="12"/>
      <c r="Q4944" s="12"/>
      <c r="R4944" s="12"/>
      <c r="S4944" s="12"/>
      <c r="T4944" s="12"/>
      <c r="U4944" s="12"/>
      <c r="V4944" s="12"/>
      <c r="W4944" s="12"/>
      <c r="X4944" s="12"/>
      <c r="Y4944" s="12"/>
      <c r="Z4944" s="12"/>
      <c r="AA4944" s="12"/>
      <c r="AB4944" s="12"/>
      <c r="AC4944" s="12"/>
      <c r="AD4944" s="12"/>
      <c r="AE4944" s="12"/>
      <c r="AF4944" s="12"/>
      <c r="AG4944" s="12"/>
      <c r="AH4944" s="12"/>
      <c r="AI4944" s="12"/>
      <c r="AJ4944" s="12"/>
      <c r="AK4944" s="12"/>
      <c r="AL4944" s="12"/>
      <c r="AM4944" s="12"/>
      <c r="AN4944" s="12"/>
      <c r="AO4944" s="12"/>
      <c r="AP4944" s="12"/>
      <c r="AQ4944" s="12"/>
      <c r="AR4944" s="12"/>
      <c r="AS4944" s="12"/>
      <c r="AT4944" s="12"/>
      <c r="AU4944" s="12"/>
      <c r="AV4944" s="12"/>
      <c r="AW4944" s="12"/>
      <c r="AX4944" s="12"/>
      <c r="AY4944" s="12"/>
      <c r="AZ4944" s="12"/>
      <c r="BA4944" s="12"/>
      <c r="BB4944" s="12"/>
      <c r="BC4944" s="12"/>
      <c r="BD4944" s="12"/>
      <c r="BE4944" s="12"/>
      <c r="BF4944" s="12"/>
      <c r="BG4944" s="12"/>
      <c r="BH4944" s="12"/>
      <c r="BI4944" s="12"/>
      <c r="BJ4944" s="13"/>
      <c r="BK4944" s="13"/>
      <c r="BL4944" s="13"/>
      <c r="BM4944" s="13"/>
      <c r="BN4944" s="13"/>
    </row>
    <row r="4945" spans="1:66" s="14" customFormat="1" x14ac:dyDescent="0.25">
      <c r="A4945" s="10"/>
      <c r="B4945" s="10"/>
      <c r="C4945" s="10"/>
      <c r="D4945" s="18"/>
      <c r="E4945" s="10"/>
      <c r="F4945" s="10"/>
      <c r="G4945" s="10"/>
      <c r="H4945" s="10"/>
      <c r="I4945" s="10"/>
      <c r="J4945" s="10"/>
      <c r="K4945" s="11"/>
      <c r="L4945" s="11"/>
      <c r="M4945" s="12"/>
      <c r="N4945" s="12"/>
      <c r="O4945" s="12"/>
      <c r="P4945" s="12"/>
      <c r="Q4945" s="12"/>
      <c r="R4945" s="12"/>
      <c r="S4945" s="12"/>
      <c r="T4945" s="12"/>
      <c r="U4945" s="12"/>
      <c r="V4945" s="12"/>
      <c r="W4945" s="12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2"/>
      <c r="AS4945" s="12"/>
      <c r="AT4945" s="12"/>
      <c r="AU4945" s="12"/>
      <c r="AV4945" s="12"/>
      <c r="AW4945" s="12"/>
      <c r="AX4945" s="12"/>
      <c r="AY4945" s="12"/>
      <c r="AZ4945" s="12"/>
      <c r="BA4945" s="12"/>
      <c r="BB4945" s="12"/>
      <c r="BC4945" s="12"/>
      <c r="BD4945" s="12"/>
      <c r="BE4945" s="12"/>
      <c r="BF4945" s="12"/>
      <c r="BG4945" s="12"/>
      <c r="BH4945" s="12"/>
      <c r="BI4945" s="12"/>
      <c r="BJ4945" s="13"/>
      <c r="BK4945" s="13"/>
      <c r="BL4945" s="13"/>
      <c r="BM4945" s="13"/>
      <c r="BN4945" s="13"/>
    </row>
    <row r="4946" spans="1:66" x14ac:dyDescent="0.25">
      <c r="A4946" s="10"/>
      <c r="B4946" s="10"/>
      <c r="C4946" s="10"/>
      <c r="D4946" s="18"/>
      <c r="E4946" s="10"/>
      <c r="F4946" s="10"/>
      <c r="G4946" s="10"/>
      <c r="H4946" s="10"/>
      <c r="I4946" s="10"/>
      <c r="J4946" s="10"/>
      <c r="K4946" s="11"/>
      <c r="L4946" s="11"/>
      <c r="M4946" s="12"/>
      <c r="N4946" s="12"/>
      <c r="O4946" s="12"/>
      <c r="P4946" s="12"/>
      <c r="Q4946" s="12"/>
      <c r="R4946" s="12"/>
      <c r="S4946" s="12"/>
      <c r="T4946" s="12"/>
      <c r="U4946" s="12"/>
      <c r="V4946" s="12"/>
      <c r="W4946" s="12"/>
      <c r="X4946" s="12"/>
      <c r="Y4946" s="12"/>
      <c r="Z4946" s="12"/>
      <c r="AA4946" s="12"/>
      <c r="AB4946" s="12"/>
      <c r="AC4946" s="12"/>
      <c r="AD4946" s="12"/>
      <c r="AE4946" s="12"/>
      <c r="AF4946" s="12"/>
      <c r="AG4946" s="12"/>
      <c r="AH4946" s="12"/>
      <c r="AI4946" s="12"/>
      <c r="AJ4946" s="12"/>
      <c r="AK4946" s="12"/>
      <c r="AL4946" s="12"/>
      <c r="AM4946" s="12"/>
      <c r="AN4946" s="12"/>
      <c r="AO4946" s="12"/>
      <c r="AP4946" s="12"/>
      <c r="AQ4946" s="12"/>
      <c r="AR4946" s="12"/>
      <c r="AS4946" s="12"/>
      <c r="AT4946" s="12"/>
      <c r="AU4946" s="12"/>
      <c r="AV4946" s="12"/>
      <c r="AW4946" s="12"/>
      <c r="AX4946" s="12"/>
      <c r="AY4946" s="12"/>
      <c r="AZ4946" s="12"/>
      <c r="BA4946" s="12"/>
      <c r="BB4946" s="12"/>
      <c r="BC4946" s="12"/>
      <c r="BD4946" s="12"/>
      <c r="BE4946" s="12"/>
      <c r="BF4946" s="12"/>
      <c r="BG4946" s="12"/>
      <c r="BH4946" s="12"/>
      <c r="BI4946" s="12"/>
      <c r="BJ4946" s="13"/>
      <c r="BK4946" s="13"/>
      <c r="BL4946" s="13"/>
      <c r="BM4946" s="13"/>
      <c r="BN4946" s="13"/>
    </row>
    <row r="4947" spans="1:66" x14ac:dyDescent="0.25">
      <c r="A4947" s="10"/>
      <c r="B4947" s="10"/>
      <c r="C4947" s="10"/>
      <c r="D4947" s="18"/>
      <c r="E4947" s="10"/>
      <c r="F4947" s="10"/>
      <c r="G4947" s="10"/>
      <c r="H4947" s="10"/>
      <c r="I4947" s="10"/>
      <c r="J4947" s="10"/>
      <c r="K4947" s="11"/>
      <c r="L4947" s="11"/>
      <c r="M4947" s="12"/>
      <c r="N4947" s="12"/>
      <c r="O4947" s="12"/>
      <c r="P4947" s="12"/>
      <c r="Q4947" s="12"/>
      <c r="R4947" s="12"/>
      <c r="S4947" s="12"/>
      <c r="T4947" s="12"/>
      <c r="U4947" s="12"/>
      <c r="V4947" s="12"/>
      <c r="W4947" s="12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2"/>
      <c r="AS4947" s="12"/>
      <c r="AT4947" s="12"/>
      <c r="AU4947" s="12"/>
      <c r="AV4947" s="12"/>
      <c r="AW4947" s="12"/>
      <c r="AX4947" s="12"/>
      <c r="AY4947" s="12"/>
      <c r="AZ4947" s="12"/>
      <c r="BA4947" s="12"/>
      <c r="BB4947" s="12"/>
      <c r="BC4947" s="12"/>
      <c r="BD4947" s="12"/>
      <c r="BE4947" s="12"/>
      <c r="BF4947" s="12"/>
      <c r="BG4947" s="12"/>
      <c r="BH4947" s="12"/>
      <c r="BI4947" s="12"/>
      <c r="BJ4947" s="13"/>
      <c r="BK4947" s="13"/>
      <c r="BL4947" s="13"/>
      <c r="BM4947" s="13"/>
      <c r="BN4947" s="13"/>
    </row>
    <row r="4948" spans="1:66" x14ac:dyDescent="0.25">
      <c r="A4948" s="10"/>
      <c r="B4948" s="10"/>
      <c r="C4948" s="10"/>
      <c r="D4948" s="18"/>
      <c r="E4948" s="10"/>
      <c r="F4948" s="10"/>
      <c r="G4948" s="10"/>
      <c r="H4948" s="10"/>
      <c r="I4948" s="10"/>
      <c r="J4948" s="10"/>
      <c r="K4948" s="11"/>
      <c r="L4948" s="11"/>
      <c r="M4948" s="12"/>
      <c r="N4948" s="12"/>
      <c r="O4948" s="12"/>
      <c r="P4948" s="12"/>
      <c r="Q4948" s="12"/>
      <c r="R4948" s="12"/>
      <c r="S4948" s="12"/>
      <c r="T4948" s="12"/>
      <c r="U4948" s="12"/>
      <c r="V4948" s="12"/>
      <c r="W4948" s="12"/>
      <c r="X4948" s="12"/>
      <c r="Y4948" s="12"/>
      <c r="Z4948" s="12"/>
      <c r="AA4948" s="12"/>
      <c r="AB4948" s="12"/>
      <c r="AC4948" s="12"/>
      <c r="AD4948" s="12"/>
      <c r="AE4948" s="12"/>
      <c r="AF4948" s="12"/>
      <c r="AG4948" s="12"/>
      <c r="AH4948" s="12"/>
      <c r="AI4948" s="12"/>
      <c r="AJ4948" s="12"/>
      <c r="AK4948" s="12"/>
      <c r="AL4948" s="12"/>
      <c r="AM4948" s="12"/>
      <c r="AN4948" s="12"/>
      <c r="AO4948" s="12"/>
      <c r="AP4948" s="12"/>
      <c r="AQ4948" s="12"/>
      <c r="AR4948" s="12"/>
      <c r="AS4948" s="12"/>
      <c r="AT4948" s="12"/>
      <c r="AU4948" s="12"/>
      <c r="AV4948" s="12"/>
      <c r="AW4948" s="12"/>
      <c r="AX4948" s="12"/>
      <c r="AY4948" s="12"/>
      <c r="AZ4948" s="12"/>
      <c r="BA4948" s="12"/>
      <c r="BB4948" s="12"/>
      <c r="BC4948" s="12"/>
      <c r="BD4948" s="12"/>
      <c r="BE4948" s="12"/>
      <c r="BF4948" s="12"/>
      <c r="BG4948" s="12"/>
      <c r="BH4948" s="12"/>
      <c r="BI4948" s="12"/>
      <c r="BJ4948" s="13"/>
      <c r="BK4948" s="13"/>
      <c r="BL4948" s="13"/>
      <c r="BM4948" s="13"/>
      <c r="BN4948" s="13"/>
    </row>
    <row r="4949" spans="1:66" x14ac:dyDescent="0.25">
      <c r="A4949" s="10"/>
      <c r="B4949" s="10"/>
      <c r="C4949" s="10"/>
      <c r="D4949" s="18"/>
      <c r="E4949" s="10"/>
      <c r="F4949" s="10"/>
      <c r="G4949" s="10"/>
      <c r="H4949" s="10"/>
      <c r="I4949" s="10"/>
      <c r="J4949" s="10"/>
      <c r="K4949" s="11"/>
      <c r="L4949" s="11"/>
      <c r="M4949" s="12"/>
      <c r="N4949" s="12"/>
      <c r="O4949" s="12"/>
      <c r="P4949" s="12"/>
      <c r="Q4949" s="12"/>
      <c r="R4949" s="12"/>
      <c r="S4949" s="12"/>
      <c r="T4949" s="12"/>
      <c r="U4949" s="12"/>
      <c r="V4949" s="12"/>
      <c r="W4949" s="12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2"/>
      <c r="AS4949" s="12"/>
      <c r="AT4949" s="12"/>
      <c r="AU4949" s="12"/>
      <c r="AV4949" s="12"/>
      <c r="AW4949" s="12"/>
      <c r="AX4949" s="12"/>
      <c r="AY4949" s="12"/>
      <c r="AZ4949" s="12"/>
      <c r="BA4949" s="12"/>
      <c r="BB4949" s="12"/>
      <c r="BC4949" s="12"/>
      <c r="BD4949" s="12"/>
      <c r="BE4949" s="12"/>
      <c r="BF4949" s="12"/>
      <c r="BG4949" s="12"/>
      <c r="BH4949" s="12"/>
      <c r="BI4949" s="12"/>
      <c r="BJ4949" s="13"/>
      <c r="BK4949" s="13"/>
      <c r="BL4949" s="13"/>
      <c r="BM4949" s="13"/>
      <c r="BN4949" s="13"/>
    </row>
    <row r="4950" spans="1:66" x14ac:dyDescent="0.25">
      <c r="A4950" s="10"/>
      <c r="B4950" s="10"/>
      <c r="C4950" s="10"/>
      <c r="D4950" s="18"/>
      <c r="E4950" s="10"/>
      <c r="F4950" s="10"/>
      <c r="G4950" s="10"/>
      <c r="H4950" s="10"/>
      <c r="I4950" s="10"/>
      <c r="J4950" s="10"/>
      <c r="K4950" s="11"/>
      <c r="L4950" s="11"/>
      <c r="M4950" s="12"/>
      <c r="N4950" s="12"/>
      <c r="O4950" s="12"/>
      <c r="P4950" s="12"/>
      <c r="Q4950" s="12"/>
      <c r="R4950" s="12"/>
      <c r="S4950" s="12"/>
      <c r="T4950" s="12"/>
      <c r="U4950" s="12"/>
      <c r="V4950" s="12"/>
      <c r="W4950" s="12"/>
      <c r="X4950" s="12"/>
      <c r="Y4950" s="12"/>
      <c r="Z4950" s="12"/>
      <c r="AA4950" s="12"/>
      <c r="AB4950" s="12"/>
      <c r="AC4950" s="12"/>
      <c r="AD4950" s="12"/>
      <c r="AE4950" s="12"/>
      <c r="AF4950" s="12"/>
      <c r="AG4950" s="12"/>
      <c r="AH4950" s="12"/>
      <c r="AI4950" s="12"/>
      <c r="AJ4950" s="12"/>
      <c r="AK4950" s="12"/>
      <c r="AL4950" s="12"/>
      <c r="AM4950" s="12"/>
      <c r="AN4950" s="12"/>
      <c r="AO4950" s="12"/>
      <c r="AP4950" s="12"/>
      <c r="AQ4950" s="12"/>
      <c r="AR4950" s="12"/>
      <c r="AS4950" s="12"/>
      <c r="AT4950" s="12"/>
      <c r="AU4950" s="12"/>
      <c r="AV4950" s="12"/>
      <c r="AW4950" s="12"/>
      <c r="AX4950" s="12"/>
      <c r="AY4950" s="12"/>
      <c r="AZ4950" s="12"/>
      <c r="BA4950" s="12"/>
      <c r="BB4950" s="12"/>
      <c r="BC4950" s="12"/>
      <c r="BD4950" s="12"/>
      <c r="BE4950" s="12"/>
      <c r="BF4950" s="12"/>
      <c r="BG4950" s="12"/>
      <c r="BH4950" s="12"/>
      <c r="BI4950" s="12"/>
      <c r="BJ4950" s="13"/>
      <c r="BK4950" s="13"/>
      <c r="BL4950" s="13"/>
      <c r="BM4950" s="13"/>
      <c r="BN4950" s="13"/>
    </row>
    <row r="4951" spans="1:66" x14ac:dyDescent="0.25">
      <c r="A4951" s="10"/>
      <c r="B4951" s="10"/>
      <c r="C4951" s="10"/>
      <c r="D4951" s="18"/>
      <c r="E4951" s="10"/>
      <c r="F4951" s="10"/>
      <c r="G4951" s="10"/>
      <c r="H4951" s="10"/>
      <c r="I4951" s="10"/>
      <c r="J4951" s="10"/>
      <c r="K4951" s="11"/>
      <c r="L4951" s="11"/>
      <c r="M4951" s="12"/>
      <c r="N4951" s="12"/>
      <c r="O4951" s="12"/>
      <c r="P4951" s="12"/>
      <c r="Q4951" s="12"/>
      <c r="R4951" s="12"/>
      <c r="S4951" s="12"/>
      <c r="T4951" s="12"/>
      <c r="U4951" s="12"/>
      <c r="V4951" s="12"/>
      <c r="W4951" s="12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2"/>
      <c r="AS4951" s="12"/>
      <c r="AT4951" s="12"/>
      <c r="AU4951" s="12"/>
      <c r="AV4951" s="12"/>
      <c r="AW4951" s="12"/>
      <c r="AX4951" s="12"/>
      <c r="AY4951" s="12"/>
      <c r="AZ4951" s="12"/>
      <c r="BA4951" s="12"/>
      <c r="BB4951" s="12"/>
      <c r="BC4951" s="12"/>
      <c r="BD4951" s="12"/>
      <c r="BE4951" s="12"/>
      <c r="BF4951" s="12"/>
      <c r="BG4951" s="12"/>
      <c r="BH4951" s="12"/>
      <c r="BI4951" s="12"/>
      <c r="BJ4951" s="13"/>
      <c r="BK4951" s="13"/>
      <c r="BL4951" s="13"/>
      <c r="BM4951" s="13"/>
      <c r="BN4951" s="13"/>
    </row>
    <row r="4952" spans="1:66" x14ac:dyDescent="0.25">
      <c r="A4952" s="10"/>
      <c r="B4952" s="10"/>
      <c r="C4952" s="10"/>
      <c r="D4952" s="18"/>
      <c r="E4952" s="10"/>
      <c r="F4952" s="10"/>
      <c r="G4952" s="10"/>
      <c r="H4952" s="10"/>
      <c r="I4952" s="10"/>
      <c r="J4952" s="10"/>
      <c r="K4952" s="11"/>
      <c r="L4952" s="11"/>
      <c r="M4952" s="12"/>
      <c r="N4952" s="12"/>
      <c r="O4952" s="12"/>
      <c r="P4952" s="12"/>
      <c r="Q4952" s="12"/>
      <c r="R4952" s="12"/>
      <c r="S4952" s="12"/>
      <c r="T4952" s="12"/>
      <c r="U4952" s="12"/>
      <c r="V4952" s="12"/>
      <c r="W4952" s="12"/>
      <c r="X4952" s="12"/>
      <c r="Y4952" s="12"/>
      <c r="Z4952" s="12"/>
      <c r="AA4952" s="12"/>
      <c r="AB4952" s="12"/>
      <c r="AC4952" s="12"/>
      <c r="AD4952" s="12"/>
      <c r="AE4952" s="12"/>
      <c r="AF4952" s="12"/>
      <c r="AG4952" s="12"/>
      <c r="AH4952" s="12"/>
      <c r="AI4952" s="12"/>
      <c r="AJ4952" s="12"/>
      <c r="AK4952" s="12"/>
      <c r="AL4952" s="12"/>
      <c r="AM4952" s="12"/>
      <c r="AN4952" s="12"/>
      <c r="AO4952" s="12"/>
      <c r="AP4952" s="12"/>
      <c r="AQ4952" s="12"/>
      <c r="AR4952" s="12"/>
      <c r="AS4952" s="12"/>
      <c r="AT4952" s="12"/>
      <c r="AU4952" s="12"/>
      <c r="AV4952" s="12"/>
      <c r="AW4952" s="12"/>
      <c r="AX4952" s="12"/>
      <c r="AY4952" s="12"/>
      <c r="AZ4952" s="12"/>
      <c r="BA4952" s="12"/>
      <c r="BB4952" s="12"/>
      <c r="BC4952" s="12"/>
      <c r="BD4952" s="12"/>
      <c r="BE4952" s="12"/>
      <c r="BF4952" s="12"/>
      <c r="BG4952" s="12"/>
      <c r="BH4952" s="12"/>
      <c r="BI4952" s="12"/>
      <c r="BJ4952" s="13"/>
      <c r="BK4952" s="13"/>
      <c r="BL4952" s="13"/>
      <c r="BM4952" s="13"/>
      <c r="BN4952" s="13"/>
    </row>
    <row r="4953" spans="1:66" x14ac:dyDescent="0.25">
      <c r="A4953" s="10"/>
      <c r="B4953" s="10"/>
      <c r="C4953" s="10"/>
      <c r="D4953" s="18"/>
      <c r="E4953" s="10"/>
      <c r="F4953" s="10"/>
      <c r="G4953" s="10"/>
      <c r="H4953" s="10"/>
      <c r="I4953" s="10"/>
      <c r="J4953" s="10"/>
      <c r="K4953" s="11"/>
      <c r="L4953" s="11"/>
      <c r="M4953" s="12"/>
      <c r="N4953" s="12"/>
      <c r="O4953" s="12"/>
      <c r="P4953" s="12"/>
      <c r="Q4953" s="12"/>
      <c r="R4953" s="12"/>
      <c r="S4953" s="12"/>
      <c r="T4953" s="12"/>
      <c r="U4953" s="12"/>
      <c r="V4953" s="12"/>
      <c r="W4953" s="12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2"/>
      <c r="AS4953" s="12"/>
      <c r="AT4953" s="12"/>
      <c r="AU4953" s="12"/>
      <c r="AV4953" s="12"/>
      <c r="AW4953" s="12"/>
      <c r="AX4953" s="12"/>
      <c r="AY4953" s="12"/>
      <c r="AZ4953" s="12"/>
      <c r="BA4953" s="12"/>
      <c r="BB4953" s="12"/>
      <c r="BC4953" s="12"/>
      <c r="BD4953" s="12"/>
      <c r="BE4953" s="12"/>
      <c r="BF4953" s="12"/>
      <c r="BG4953" s="12"/>
      <c r="BH4953" s="12"/>
      <c r="BI4953" s="12"/>
      <c r="BJ4953" s="13"/>
      <c r="BK4953" s="13"/>
      <c r="BL4953" s="13"/>
      <c r="BM4953" s="13"/>
      <c r="BN4953" s="13"/>
    </row>
    <row r="4954" spans="1:66" x14ac:dyDescent="0.25">
      <c r="A4954" s="10"/>
      <c r="B4954" s="10"/>
      <c r="C4954" s="10"/>
      <c r="D4954" s="18"/>
      <c r="E4954" s="10"/>
      <c r="F4954" s="10"/>
      <c r="G4954" s="10"/>
      <c r="H4954" s="10"/>
      <c r="I4954" s="10"/>
      <c r="J4954" s="10"/>
      <c r="K4954" s="11"/>
      <c r="L4954" s="11"/>
      <c r="M4954" s="12"/>
      <c r="N4954" s="12"/>
      <c r="O4954" s="12"/>
      <c r="P4954" s="12"/>
      <c r="Q4954" s="12"/>
      <c r="R4954" s="12"/>
      <c r="S4954" s="12"/>
      <c r="T4954" s="12"/>
      <c r="U4954" s="12"/>
      <c r="V4954" s="12"/>
      <c r="W4954" s="12"/>
      <c r="X4954" s="12"/>
      <c r="Y4954" s="12"/>
      <c r="Z4954" s="12"/>
      <c r="AA4954" s="12"/>
      <c r="AB4954" s="12"/>
      <c r="AC4954" s="12"/>
      <c r="AD4954" s="12"/>
      <c r="AE4954" s="12"/>
      <c r="AF4954" s="12"/>
      <c r="AG4954" s="12"/>
      <c r="AH4954" s="12"/>
      <c r="AI4954" s="12"/>
      <c r="AJ4954" s="12"/>
      <c r="AK4954" s="12"/>
      <c r="AL4954" s="12"/>
      <c r="AM4954" s="12"/>
      <c r="AN4954" s="12"/>
      <c r="AO4954" s="12"/>
      <c r="AP4954" s="12"/>
      <c r="AQ4954" s="12"/>
      <c r="AR4954" s="12"/>
      <c r="AS4954" s="12"/>
      <c r="AT4954" s="12"/>
      <c r="AU4954" s="12"/>
      <c r="AV4954" s="12"/>
      <c r="AW4954" s="12"/>
      <c r="AX4954" s="12"/>
      <c r="AY4954" s="12"/>
      <c r="AZ4954" s="12"/>
      <c r="BA4954" s="12"/>
      <c r="BB4954" s="12"/>
      <c r="BC4954" s="12"/>
      <c r="BD4954" s="12"/>
      <c r="BE4954" s="12"/>
      <c r="BF4954" s="12"/>
      <c r="BG4954" s="12"/>
      <c r="BH4954" s="12"/>
      <c r="BI4954" s="12"/>
      <c r="BJ4954" s="13"/>
      <c r="BK4954" s="13"/>
      <c r="BL4954" s="13"/>
      <c r="BM4954" s="13"/>
      <c r="BN4954" s="13"/>
    </row>
    <row r="4955" spans="1:66" x14ac:dyDescent="0.25">
      <c r="A4955" s="10"/>
      <c r="B4955" s="10"/>
      <c r="C4955" s="10"/>
      <c r="D4955" s="18"/>
      <c r="E4955" s="10"/>
      <c r="F4955" s="10"/>
      <c r="G4955" s="10"/>
      <c r="H4955" s="10"/>
      <c r="I4955" s="10"/>
      <c r="J4955" s="10"/>
      <c r="K4955" s="11"/>
      <c r="L4955" s="11"/>
      <c r="M4955" s="12"/>
      <c r="N4955" s="12"/>
      <c r="O4955" s="12"/>
      <c r="P4955" s="12"/>
      <c r="Q4955" s="12"/>
      <c r="R4955" s="12"/>
      <c r="S4955" s="12"/>
      <c r="T4955" s="12"/>
      <c r="U4955" s="12"/>
      <c r="V4955" s="12"/>
      <c r="W4955" s="12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2"/>
      <c r="AS4955" s="12"/>
      <c r="AT4955" s="12"/>
      <c r="AU4955" s="12"/>
      <c r="AV4955" s="12"/>
      <c r="AW4955" s="12"/>
      <c r="AX4955" s="12"/>
      <c r="AY4955" s="12"/>
      <c r="AZ4955" s="12"/>
      <c r="BA4955" s="12"/>
      <c r="BB4955" s="12"/>
      <c r="BC4955" s="12"/>
      <c r="BD4955" s="12"/>
      <c r="BE4955" s="12"/>
      <c r="BF4955" s="12"/>
      <c r="BG4955" s="12"/>
      <c r="BH4955" s="12"/>
      <c r="BI4955" s="12"/>
      <c r="BJ4955" s="13"/>
      <c r="BK4955" s="13"/>
      <c r="BL4955" s="13"/>
      <c r="BM4955" s="13"/>
      <c r="BN4955" s="13"/>
    </row>
    <row r="4956" spans="1:66" x14ac:dyDescent="0.25">
      <c r="A4956" s="10"/>
      <c r="B4956" s="10"/>
      <c r="C4956" s="10"/>
      <c r="D4956" s="18"/>
      <c r="E4956" s="10"/>
      <c r="F4956" s="10"/>
      <c r="G4956" s="10"/>
      <c r="H4956" s="10"/>
      <c r="I4956" s="10"/>
      <c r="J4956" s="10"/>
      <c r="K4956" s="11"/>
      <c r="L4956" s="11"/>
      <c r="M4956" s="12"/>
      <c r="N4956" s="12"/>
      <c r="O4956" s="12"/>
      <c r="P4956" s="12"/>
      <c r="Q4956" s="12"/>
      <c r="R4956" s="12"/>
      <c r="S4956" s="12"/>
      <c r="T4956" s="12"/>
      <c r="U4956" s="12"/>
      <c r="V4956" s="12"/>
      <c r="W4956" s="12"/>
      <c r="X4956" s="12"/>
      <c r="Y4956" s="12"/>
      <c r="Z4956" s="12"/>
      <c r="AA4956" s="12"/>
      <c r="AB4956" s="12"/>
      <c r="AC4956" s="12"/>
      <c r="AD4956" s="12"/>
      <c r="AE4956" s="12"/>
      <c r="AF4956" s="12"/>
      <c r="AG4956" s="12"/>
      <c r="AH4956" s="12"/>
      <c r="AI4956" s="12"/>
      <c r="AJ4956" s="12"/>
      <c r="AK4956" s="12"/>
      <c r="AL4956" s="12"/>
      <c r="AM4956" s="12"/>
      <c r="AN4956" s="12"/>
      <c r="AO4956" s="12"/>
      <c r="AP4956" s="12"/>
      <c r="AQ4956" s="12"/>
      <c r="AR4956" s="12"/>
      <c r="AS4956" s="12"/>
      <c r="AT4956" s="12"/>
      <c r="AU4956" s="12"/>
      <c r="AV4956" s="12"/>
      <c r="AW4956" s="12"/>
      <c r="AX4956" s="12"/>
      <c r="AY4956" s="12"/>
      <c r="AZ4956" s="12"/>
      <c r="BA4956" s="12"/>
      <c r="BB4956" s="12"/>
      <c r="BC4956" s="12"/>
      <c r="BD4956" s="12"/>
      <c r="BE4956" s="12"/>
      <c r="BF4956" s="12"/>
      <c r="BG4956" s="12"/>
      <c r="BH4956" s="12"/>
      <c r="BI4956" s="12"/>
      <c r="BJ4956" s="13"/>
      <c r="BK4956" s="13"/>
      <c r="BL4956" s="13"/>
      <c r="BM4956" s="13"/>
      <c r="BN4956" s="13"/>
    </row>
    <row r="4957" spans="1:66" x14ac:dyDescent="0.25">
      <c r="A4957" s="10"/>
      <c r="B4957" s="10"/>
      <c r="C4957" s="10"/>
      <c r="D4957" s="18"/>
      <c r="E4957" s="10"/>
      <c r="F4957" s="10"/>
      <c r="G4957" s="10"/>
      <c r="H4957" s="10"/>
      <c r="I4957" s="10"/>
      <c r="J4957" s="10"/>
      <c r="K4957" s="11"/>
      <c r="L4957" s="11"/>
      <c r="M4957" s="12"/>
      <c r="N4957" s="12"/>
      <c r="O4957" s="12"/>
      <c r="P4957" s="12"/>
      <c r="Q4957" s="12"/>
      <c r="R4957" s="12"/>
      <c r="S4957" s="12"/>
      <c r="T4957" s="12"/>
      <c r="U4957" s="12"/>
      <c r="V4957" s="12"/>
      <c r="W4957" s="12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2"/>
      <c r="AS4957" s="12"/>
      <c r="AT4957" s="12"/>
      <c r="AU4957" s="12"/>
      <c r="AV4957" s="12"/>
      <c r="AW4957" s="12"/>
      <c r="AX4957" s="12"/>
      <c r="AY4957" s="12"/>
      <c r="AZ4957" s="12"/>
      <c r="BA4957" s="12"/>
      <c r="BB4957" s="12"/>
      <c r="BC4957" s="12"/>
      <c r="BD4957" s="12"/>
      <c r="BE4957" s="12"/>
      <c r="BF4957" s="12"/>
      <c r="BG4957" s="12"/>
      <c r="BH4957" s="12"/>
      <c r="BI4957" s="12"/>
      <c r="BJ4957" s="13"/>
      <c r="BK4957" s="13"/>
      <c r="BL4957" s="13"/>
      <c r="BM4957" s="13"/>
      <c r="BN4957" s="13"/>
    </row>
    <row r="4958" spans="1:66" x14ac:dyDescent="0.25">
      <c r="A4958" s="10"/>
      <c r="B4958" s="10"/>
      <c r="C4958" s="10"/>
      <c r="D4958" s="18"/>
      <c r="E4958" s="10"/>
      <c r="F4958" s="10"/>
      <c r="G4958" s="10"/>
      <c r="H4958" s="10"/>
      <c r="I4958" s="10"/>
      <c r="J4958" s="10"/>
      <c r="K4958" s="11"/>
      <c r="L4958" s="11"/>
      <c r="M4958" s="12"/>
      <c r="N4958" s="12"/>
      <c r="O4958" s="12"/>
      <c r="P4958" s="12"/>
      <c r="Q4958" s="12"/>
      <c r="R4958" s="12"/>
      <c r="S4958" s="12"/>
      <c r="T4958" s="12"/>
      <c r="U4958" s="12"/>
      <c r="V4958" s="12"/>
      <c r="W4958" s="12"/>
      <c r="X4958" s="12"/>
      <c r="Y4958" s="12"/>
      <c r="Z4958" s="12"/>
      <c r="AA4958" s="12"/>
      <c r="AB4958" s="12"/>
      <c r="AC4958" s="12"/>
      <c r="AD4958" s="12"/>
      <c r="AE4958" s="12"/>
      <c r="AF4958" s="12"/>
      <c r="AG4958" s="12"/>
      <c r="AH4958" s="12"/>
      <c r="AI4958" s="12"/>
      <c r="AJ4958" s="12"/>
      <c r="AK4958" s="12"/>
      <c r="AL4958" s="12"/>
      <c r="AM4958" s="12"/>
      <c r="AN4958" s="12"/>
      <c r="AO4958" s="12"/>
      <c r="AP4958" s="12"/>
      <c r="AQ4958" s="12"/>
      <c r="AR4958" s="12"/>
      <c r="AS4958" s="12"/>
      <c r="AT4958" s="12"/>
      <c r="AU4958" s="12"/>
      <c r="AV4958" s="12"/>
      <c r="AW4958" s="12"/>
      <c r="AX4958" s="12"/>
      <c r="AY4958" s="12"/>
      <c r="AZ4958" s="12"/>
      <c r="BA4958" s="12"/>
      <c r="BB4958" s="12"/>
      <c r="BC4958" s="12"/>
      <c r="BD4958" s="12"/>
      <c r="BE4958" s="12"/>
      <c r="BF4958" s="12"/>
      <c r="BG4958" s="12"/>
      <c r="BH4958" s="12"/>
      <c r="BI4958" s="12"/>
      <c r="BJ4958" s="13"/>
      <c r="BK4958" s="13"/>
      <c r="BL4958" s="13"/>
      <c r="BM4958" s="13"/>
      <c r="BN4958" s="13"/>
    </row>
    <row r="4959" spans="1:66" x14ac:dyDescent="0.25">
      <c r="A4959" s="10"/>
      <c r="B4959" s="10"/>
      <c r="C4959" s="10"/>
      <c r="D4959" s="18"/>
      <c r="E4959" s="10"/>
      <c r="F4959" s="10"/>
      <c r="G4959" s="10"/>
      <c r="H4959" s="10"/>
      <c r="I4959" s="10"/>
      <c r="J4959" s="10"/>
      <c r="K4959" s="11"/>
      <c r="L4959" s="11"/>
      <c r="M4959" s="12"/>
      <c r="N4959" s="12"/>
      <c r="O4959" s="12"/>
      <c r="P4959" s="12"/>
      <c r="Q4959" s="12"/>
      <c r="R4959" s="12"/>
      <c r="S4959" s="12"/>
      <c r="T4959" s="12"/>
      <c r="U4959" s="12"/>
      <c r="V4959" s="12"/>
      <c r="W4959" s="12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2"/>
      <c r="AS4959" s="12"/>
      <c r="AT4959" s="12"/>
      <c r="AU4959" s="12"/>
      <c r="AV4959" s="12"/>
      <c r="AW4959" s="12"/>
      <c r="AX4959" s="12"/>
      <c r="AY4959" s="12"/>
      <c r="AZ4959" s="12"/>
      <c r="BA4959" s="12"/>
      <c r="BB4959" s="12"/>
      <c r="BC4959" s="12"/>
      <c r="BD4959" s="12"/>
      <c r="BE4959" s="12"/>
      <c r="BF4959" s="12"/>
      <c r="BG4959" s="12"/>
      <c r="BH4959" s="12"/>
      <c r="BI4959" s="12"/>
      <c r="BJ4959" s="13"/>
      <c r="BK4959" s="13"/>
      <c r="BL4959" s="13"/>
      <c r="BM4959" s="13"/>
      <c r="BN4959" s="13"/>
    </row>
    <row r="4960" spans="1:66" x14ac:dyDescent="0.25">
      <c r="A4960" s="10"/>
      <c r="B4960" s="10"/>
      <c r="C4960" s="10"/>
      <c r="D4960" s="18"/>
      <c r="E4960" s="10"/>
      <c r="F4960" s="10"/>
      <c r="G4960" s="10"/>
      <c r="H4960" s="10"/>
      <c r="I4960" s="10"/>
      <c r="J4960" s="10"/>
      <c r="K4960" s="11"/>
      <c r="L4960" s="11"/>
      <c r="M4960" s="12"/>
      <c r="N4960" s="12"/>
      <c r="O4960" s="12"/>
      <c r="P4960" s="12"/>
      <c r="Q4960" s="12"/>
      <c r="R4960" s="12"/>
      <c r="S4960" s="12"/>
      <c r="T4960" s="12"/>
      <c r="U4960" s="12"/>
      <c r="V4960" s="12"/>
      <c r="W4960" s="12"/>
      <c r="X4960" s="12"/>
      <c r="Y4960" s="12"/>
      <c r="Z4960" s="12"/>
      <c r="AA4960" s="12"/>
      <c r="AB4960" s="12"/>
      <c r="AC4960" s="12"/>
      <c r="AD4960" s="12"/>
      <c r="AE4960" s="12"/>
      <c r="AF4960" s="12"/>
      <c r="AG4960" s="12"/>
      <c r="AH4960" s="12"/>
      <c r="AI4960" s="12"/>
      <c r="AJ4960" s="12"/>
      <c r="AK4960" s="12"/>
      <c r="AL4960" s="12"/>
      <c r="AM4960" s="12"/>
      <c r="AN4960" s="12"/>
      <c r="AO4960" s="12"/>
      <c r="AP4960" s="12"/>
      <c r="AQ4960" s="12"/>
      <c r="AR4960" s="12"/>
      <c r="AS4960" s="12"/>
      <c r="AT4960" s="12"/>
      <c r="AU4960" s="12"/>
      <c r="AV4960" s="12"/>
      <c r="AW4960" s="12"/>
      <c r="AX4960" s="12"/>
      <c r="AY4960" s="12"/>
      <c r="AZ4960" s="12"/>
      <c r="BA4960" s="12"/>
      <c r="BB4960" s="12"/>
      <c r="BC4960" s="12"/>
      <c r="BD4960" s="12"/>
      <c r="BE4960" s="12"/>
      <c r="BF4960" s="12"/>
      <c r="BG4960" s="12"/>
      <c r="BH4960" s="12"/>
      <c r="BI4960" s="12"/>
      <c r="BJ4960" s="13"/>
      <c r="BK4960" s="13"/>
      <c r="BL4960" s="13"/>
      <c r="BM4960" s="13"/>
      <c r="BN4960" s="13"/>
    </row>
    <row r="4961" spans="1:66" x14ac:dyDescent="0.25">
      <c r="A4961" s="10"/>
      <c r="B4961" s="10"/>
      <c r="C4961" s="10"/>
      <c r="D4961" s="18"/>
      <c r="E4961" s="10"/>
      <c r="F4961" s="10"/>
      <c r="G4961" s="10"/>
      <c r="H4961" s="10"/>
      <c r="I4961" s="10"/>
      <c r="J4961" s="10"/>
      <c r="K4961" s="11"/>
      <c r="L4961" s="11"/>
      <c r="M4961" s="12"/>
      <c r="N4961" s="12"/>
      <c r="O4961" s="12"/>
      <c r="P4961" s="12"/>
      <c r="Q4961" s="12"/>
      <c r="R4961" s="12"/>
      <c r="S4961" s="12"/>
      <c r="T4961" s="12"/>
      <c r="U4961" s="12"/>
      <c r="V4961" s="12"/>
      <c r="W4961" s="12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2"/>
      <c r="AS4961" s="12"/>
      <c r="AT4961" s="12"/>
      <c r="AU4961" s="12"/>
      <c r="AV4961" s="12"/>
      <c r="AW4961" s="12"/>
      <c r="AX4961" s="12"/>
      <c r="AY4961" s="12"/>
      <c r="AZ4961" s="12"/>
      <c r="BA4961" s="12"/>
      <c r="BB4961" s="12"/>
      <c r="BC4961" s="12"/>
      <c r="BD4961" s="12"/>
      <c r="BE4961" s="12"/>
      <c r="BF4961" s="12"/>
      <c r="BG4961" s="12"/>
      <c r="BH4961" s="12"/>
      <c r="BI4961" s="12"/>
      <c r="BJ4961" s="13"/>
      <c r="BK4961" s="13"/>
      <c r="BL4961" s="13"/>
      <c r="BM4961" s="13"/>
      <c r="BN4961" s="13"/>
    </row>
    <row r="4962" spans="1:66" x14ac:dyDescent="0.25">
      <c r="A4962" s="10"/>
      <c r="B4962" s="10"/>
      <c r="C4962" s="10"/>
      <c r="D4962" s="18"/>
      <c r="E4962" s="10"/>
      <c r="F4962" s="10"/>
      <c r="G4962" s="10"/>
      <c r="H4962" s="10"/>
      <c r="I4962" s="10"/>
      <c r="J4962" s="10"/>
      <c r="K4962" s="11"/>
      <c r="L4962" s="11"/>
      <c r="M4962" s="12"/>
      <c r="N4962" s="12"/>
      <c r="O4962" s="12"/>
      <c r="P4962" s="12"/>
      <c r="Q4962" s="12"/>
      <c r="R4962" s="12"/>
      <c r="S4962" s="12"/>
      <c r="T4962" s="12"/>
      <c r="U4962" s="12"/>
      <c r="V4962" s="12"/>
      <c r="W4962" s="12"/>
      <c r="X4962" s="12"/>
      <c r="Y4962" s="12"/>
      <c r="Z4962" s="12"/>
      <c r="AA4962" s="12"/>
      <c r="AB4962" s="12"/>
      <c r="AC4962" s="12"/>
      <c r="AD4962" s="12"/>
      <c r="AE4962" s="12"/>
      <c r="AF4962" s="12"/>
      <c r="AG4962" s="12"/>
      <c r="AH4962" s="12"/>
      <c r="AI4962" s="12"/>
      <c r="AJ4962" s="12"/>
      <c r="AK4962" s="12"/>
      <c r="AL4962" s="12"/>
      <c r="AM4962" s="12"/>
      <c r="AN4962" s="12"/>
      <c r="AO4962" s="12"/>
      <c r="AP4962" s="12"/>
      <c r="AQ4962" s="12"/>
      <c r="AR4962" s="12"/>
      <c r="AS4962" s="12"/>
      <c r="AT4962" s="12"/>
      <c r="AU4962" s="12"/>
      <c r="AV4962" s="12"/>
      <c r="AW4962" s="12"/>
      <c r="AX4962" s="12"/>
      <c r="AY4962" s="12"/>
      <c r="AZ4962" s="12"/>
      <c r="BA4962" s="12"/>
      <c r="BB4962" s="12"/>
      <c r="BC4962" s="12"/>
      <c r="BD4962" s="12"/>
      <c r="BE4962" s="12"/>
      <c r="BF4962" s="12"/>
      <c r="BG4962" s="12"/>
      <c r="BH4962" s="12"/>
      <c r="BI4962" s="12"/>
      <c r="BJ4962" s="13"/>
      <c r="BK4962" s="13"/>
      <c r="BL4962" s="13"/>
      <c r="BM4962" s="13"/>
      <c r="BN4962" s="13"/>
    </row>
    <row r="4963" spans="1:66" x14ac:dyDescent="0.25">
      <c r="A4963" s="10"/>
      <c r="B4963" s="10"/>
      <c r="C4963" s="10"/>
      <c r="D4963" s="18"/>
      <c r="E4963" s="10"/>
      <c r="F4963" s="10"/>
      <c r="G4963" s="10"/>
      <c r="H4963" s="10"/>
      <c r="I4963" s="10"/>
      <c r="J4963" s="10"/>
      <c r="K4963" s="11"/>
      <c r="L4963" s="11"/>
      <c r="M4963" s="12"/>
      <c r="N4963" s="12"/>
      <c r="O4963" s="12"/>
      <c r="P4963" s="12"/>
      <c r="Q4963" s="12"/>
      <c r="R4963" s="12"/>
      <c r="S4963" s="12"/>
      <c r="T4963" s="12"/>
      <c r="U4963" s="12"/>
      <c r="V4963" s="12"/>
      <c r="W4963" s="12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2"/>
      <c r="AS4963" s="12"/>
      <c r="AT4963" s="12"/>
      <c r="AU4963" s="12"/>
      <c r="AV4963" s="12"/>
      <c r="AW4963" s="12"/>
      <c r="AX4963" s="12"/>
      <c r="AY4963" s="12"/>
      <c r="AZ4963" s="12"/>
      <c r="BA4963" s="12"/>
      <c r="BB4963" s="12"/>
      <c r="BC4963" s="12"/>
      <c r="BD4963" s="12"/>
      <c r="BE4963" s="12"/>
      <c r="BF4963" s="12"/>
      <c r="BG4963" s="12"/>
      <c r="BH4963" s="12"/>
      <c r="BI4963" s="12"/>
      <c r="BJ4963" s="13"/>
      <c r="BK4963" s="13"/>
      <c r="BL4963" s="13"/>
      <c r="BM4963" s="13"/>
      <c r="BN4963" s="13"/>
    </row>
    <row r="4964" spans="1:66" x14ac:dyDescent="0.25">
      <c r="A4964" s="10"/>
      <c r="B4964" s="10"/>
      <c r="C4964" s="10"/>
      <c r="D4964" s="18"/>
      <c r="E4964" s="10"/>
      <c r="F4964" s="10"/>
      <c r="G4964" s="10"/>
      <c r="H4964" s="10"/>
      <c r="I4964" s="10"/>
      <c r="J4964" s="10"/>
      <c r="K4964" s="11"/>
      <c r="L4964" s="11"/>
      <c r="M4964" s="12"/>
      <c r="N4964" s="12"/>
      <c r="O4964" s="12"/>
      <c r="P4964" s="12"/>
      <c r="Q4964" s="12"/>
      <c r="R4964" s="12"/>
      <c r="S4964" s="12"/>
      <c r="T4964" s="12"/>
      <c r="U4964" s="12"/>
      <c r="V4964" s="12"/>
      <c r="W4964" s="12"/>
      <c r="X4964" s="12"/>
      <c r="Y4964" s="12"/>
      <c r="Z4964" s="12"/>
      <c r="AA4964" s="12"/>
      <c r="AB4964" s="12"/>
      <c r="AC4964" s="12"/>
      <c r="AD4964" s="12"/>
      <c r="AE4964" s="12"/>
      <c r="AF4964" s="12"/>
      <c r="AG4964" s="12"/>
      <c r="AH4964" s="12"/>
      <c r="AI4964" s="12"/>
      <c r="AJ4964" s="12"/>
      <c r="AK4964" s="12"/>
      <c r="AL4964" s="12"/>
      <c r="AM4964" s="12"/>
      <c r="AN4964" s="12"/>
      <c r="AO4964" s="12"/>
      <c r="AP4964" s="12"/>
      <c r="AQ4964" s="12"/>
      <c r="AR4964" s="12"/>
      <c r="AS4964" s="12"/>
      <c r="AT4964" s="12"/>
      <c r="AU4964" s="12"/>
      <c r="AV4964" s="12"/>
      <c r="AW4964" s="12"/>
      <c r="AX4964" s="12"/>
      <c r="AY4964" s="12"/>
      <c r="AZ4964" s="12"/>
      <c r="BA4964" s="12"/>
      <c r="BB4964" s="12"/>
      <c r="BC4964" s="12"/>
      <c r="BD4964" s="12"/>
      <c r="BE4964" s="12"/>
      <c r="BF4964" s="12"/>
      <c r="BG4964" s="12"/>
      <c r="BH4964" s="12"/>
      <c r="BI4964" s="12"/>
      <c r="BJ4964" s="13"/>
      <c r="BK4964" s="13"/>
      <c r="BL4964" s="13"/>
      <c r="BM4964" s="13"/>
      <c r="BN4964" s="13"/>
    </row>
    <row r="4965" spans="1:66" x14ac:dyDescent="0.25">
      <c r="A4965" s="10"/>
      <c r="B4965" s="10"/>
      <c r="C4965" s="10"/>
      <c r="D4965" s="18"/>
      <c r="E4965" s="10"/>
      <c r="F4965" s="10"/>
      <c r="G4965" s="10"/>
      <c r="H4965" s="10"/>
      <c r="I4965" s="10"/>
      <c r="J4965" s="10"/>
      <c r="K4965" s="11"/>
      <c r="L4965" s="11"/>
      <c r="M4965" s="12"/>
      <c r="N4965" s="12"/>
      <c r="O4965" s="12"/>
      <c r="P4965" s="12"/>
      <c r="Q4965" s="12"/>
      <c r="R4965" s="12"/>
      <c r="S4965" s="12"/>
      <c r="T4965" s="12"/>
      <c r="U4965" s="12"/>
      <c r="V4965" s="12"/>
      <c r="W4965" s="12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2"/>
      <c r="AS4965" s="12"/>
      <c r="AT4965" s="12"/>
      <c r="AU4965" s="12"/>
      <c r="AV4965" s="12"/>
      <c r="AW4965" s="12"/>
      <c r="AX4965" s="12"/>
      <c r="AY4965" s="12"/>
      <c r="AZ4965" s="12"/>
      <c r="BA4965" s="12"/>
      <c r="BB4965" s="12"/>
      <c r="BC4965" s="12"/>
      <c r="BD4965" s="12"/>
      <c r="BE4965" s="12"/>
      <c r="BF4965" s="12"/>
      <c r="BG4965" s="12"/>
      <c r="BH4965" s="12"/>
      <c r="BI4965" s="12"/>
      <c r="BJ4965" s="13"/>
      <c r="BK4965" s="13"/>
      <c r="BL4965" s="13"/>
      <c r="BM4965" s="13"/>
      <c r="BN4965" s="13"/>
    </row>
    <row r="4966" spans="1:66" x14ac:dyDescent="0.25">
      <c r="A4966" s="10"/>
      <c r="B4966" s="10"/>
      <c r="C4966" s="10"/>
      <c r="D4966" s="18"/>
      <c r="E4966" s="10"/>
      <c r="F4966" s="10"/>
      <c r="G4966" s="10"/>
      <c r="H4966" s="10"/>
      <c r="I4966" s="10"/>
      <c r="J4966" s="10"/>
      <c r="K4966" s="11"/>
      <c r="L4966" s="11"/>
      <c r="M4966" s="12"/>
      <c r="N4966" s="12"/>
      <c r="O4966" s="12"/>
      <c r="P4966" s="12"/>
      <c r="Q4966" s="12"/>
      <c r="R4966" s="12"/>
      <c r="S4966" s="12"/>
      <c r="T4966" s="12"/>
      <c r="U4966" s="12"/>
      <c r="V4966" s="12"/>
      <c r="W4966" s="12"/>
      <c r="X4966" s="12"/>
      <c r="Y4966" s="12"/>
      <c r="Z4966" s="12"/>
      <c r="AA4966" s="12"/>
      <c r="AB4966" s="12"/>
      <c r="AC4966" s="12"/>
      <c r="AD4966" s="12"/>
      <c r="AE4966" s="12"/>
      <c r="AF4966" s="12"/>
      <c r="AG4966" s="12"/>
      <c r="AH4966" s="12"/>
      <c r="AI4966" s="12"/>
      <c r="AJ4966" s="12"/>
      <c r="AK4966" s="12"/>
      <c r="AL4966" s="12"/>
      <c r="AM4966" s="12"/>
      <c r="AN4966" s="12"/>
      <c r="AO4966" s="12"/>
      <c r="AP4966" s="12"/>
      <c r="AQ4966" s="12"/>
      <c r="AR4966" s="12"/>
      <c r="AS4966" s="12"/>
      <c r="AT4966" s="12"/>
      <c r="AU4966" s="12"/>
      <c r="AV4966" s="12"/>
      <c r="AW4966" s="12"/>
      <c r="AX4966" s="12"/>
      <c r="AY4966" s="12"/>
      <c r="AZ4966" s="12"/>
      <c r="BA4966" s="12"/>
      <c r="BB4966" s="12"/>
      <c r="BC4966" s="12"/>
      <c r="BD4966" s="12"/>
      <c r="BE4966" s="12"/>
      <c r="BF4966" s="12"/>
      <c r="BG4966" s="12"/>
      <c r="BH4966" s="12"/>
      <c r="BI4966" s="12"/>
      <c r="BJ4966" s="13"/>
      <c r="BK4966" s="13"/>
      <c r="BL4966" s="13"/>
      <c r="BM4966" s="13"/>
      <c r="BN4966" s="13"/>
    </row>
    <row r="4967" spans="1:66" x14ac:dyDescent="0.25">
      <c r="A4967" s="10"/>
      <c r="B4967" s="10"/>
      <c r="C4967" s="10"/>
      <c r="D4967" s="18"/>
      <c r="E4967" s="10"/>
      <c r="F4967" s="10"/>
      <c r="G4967" s="10"/>
      <c r="H4967" s="10"/>
      <c r="I4967" s="10"/>
      <c r="J4967" s="10"/>
      <c r="K4967" s="11"/>
      <c r="L4967" s="11"/>
      <c r="M4967" s="12"/>
      <c r="N4967" s="12"/>
      <c r="O4967" s="12"/>
      <c r="P4967" s="12"/>
      <c r="Q4967" s="12"/>
      <c r="R4967" s="12"/>
      <c r="S4967" s="12"/>
      <c r="T4967" s="12"/>
      <c r="U4967" s="12"/>
      <c r="V4967" s="12"/>
      <c r="W4967" s="12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2"/>
      <c r="AS4967" s="12"/>
      <c r="AT4967" s="12"/>
      <c r="AU4967" s="12"/>
      <c r="AV4967" s="12"/>
      <c r="AW4967" s="12"/>
      <c r="AX4967" s="12"/>
      <c r="AY4967" s="12"/>
      <c r="AZ4967" s="12"/>
      <c r="BA4967" s="12"/>
      <c r="BB4967" s="12"/>
      <c r="BC4967" s="12"/>
      <c r="BD4967" s="12"/>
      <c r="BE4967" s="12"/>
      <c r="BF4967" s="12"/>
      <c r="BG4967" s="12"/>
      <c r="BH4967" s="12"/>
      <c r="BI4967" s="12"/>
      <c r="BJ4967" s="13"/>
      <c r="BK4967" s="13"/>
      <c r="BL4967" s="13"/>
      <c r="BM4967" s="13"/>
      <c r="BN4967" s="13"/>
    </row>
    <row r="4968" spans="1:66" x14ac:dyDescent="0.25">
      <c r="A4968" s="10"/>
      <c r="B4968" s="10"/>
      <c r="C4968" s="10"/>
      <c r="D4968" s="18"/>
      <c r="E4968" s="10"/>
      <c r="F4968" s="10"/>
      <c r="G4968" s="10"/>
      <c r="H4968" s="10"/>
      <c r="I4968" s="10"/>
      <c r="J4968" s="10"/>
      <c r="K4968" s="11"/>
      <c r="L4968" s="11"/>
      <c r="M4968" s="12"/>
      <c r="N4968" s="12"/>
      <c r="O4968" s="12"/>
      <c r="P4968" s="12"/>
      <c r="Q4968" s="12"/>
      <c r="R4968" s="12"/>
      <c r="S4968" s="12"/>
      <c r="T4968" s="12"/>
      <c r="U4968" s="12"/>
      <c r="V4968" s="12"/>
      <c r="W4968" s="12"/>
      <c r="X4968" s="12"/>
      <c r="Y4968" s="12"/>
      <c r="Z4968" s="12"/>
      <c r="AA4968" s="12"/>
      <c r="AB4968" s="12"/>
      <c r="AC4968" s="12"/>
      <c r="AD4968" s="12"/>
      <c r="AE4968" s="12"/>
      <c r="AF4968" s="12"/>
      <c r="AG4968" s="12"/>
      <c r="AH4968" s="12"/>
      <c r="AI4968" s="12"/>
      <c r="AJ4968" s="12"/>
      <c r="AK4968" s="12"/>
      <c r="AL4968" s="12"/>
      <c r="AM4968" s="12"/>
      <c r="AN4968" s="12"/>
      <c r="AO4968" s="12"/>
      <c r="AP4968" s="12"/>
      <c r="AQ4968" s="12"/>
      <c r="AR4968" s="12"/>
      <c r="AS4968" s="12"/>
      <c r="AT4968" s="12"/>
      <c r="AU4968" s="12"/>
      <c r="AV4968" s="12"/>
      <c r="AW4968" s="12"/>
      <c r="AX4968" s="12"/>
      <c r="AY4968" s="12"/>
      <c r="AZ4968" s="12"/>
      <c r="BA4968" s="12"/>
      <c r="BB4968" s="12"/>
      <c r="BC4968" s="12"/>
      <c r="BD4968" s="12"/>
      <c r="BE4968" s="12"/>
      <c r="BF4968" s="12"/>
      <c r="BG4968" s="12"/>
      <c r="BH4968" s="12"/>
      <c r="BI4968" s="12"/>
      <c r="BJ4968" s="13"/>
      <c r="BK4968" s="13"/>
      <c r="BL4968" s="13"/>
      <c r="BM4968" s="13"/>
      <c r="BN4968" s="13"/>
    </row>
    <row r="4969" spans="1:66" x14ac:dyDescent="0.25">
      <c r="A4969" s="10"/>
      <c r="B4969" s="10"/>
      <c r="C4969" s="10"/>
      <c r="D4969" s="18"/>
      <c r="E4969" s="10"/>
      <c r="F4969" s="10"/>
      <c r="G4969" s="10"/>
      <c r="H4969" s="10"/>
      <c r="I4969" s="10"/>
      <c r="J4969" s="10"/>
      <c r="K4969" s="11"/>
      <c r="L4969" s="11"/>
      <c r="M4969" s="12"/>
      <c r="N4969" s="12"/>
      <c r="O4969" s="12"/>
      <c r="P4969" s="12"/>
      <c r="Q4969" s="12"/>
      <c r="R4969" s="12"/>
      <c r="S4969" s="12"/>
      <c r="T4969" s="12"/>
      <c r="U4969" s="12"/>
      <c r="V4969" s="12"/>
      <c r="W4969" s="12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2"/>
      <c r="AS4969" s="12"/>
      <c r="AT4969" s="12"/>
      <c r="AU4969" s="12"/>
      <c r="AV4969" s="12"/>
      <c r="AW4969" s="12"/>
      <c r="AX4969" s="12"/>
      <c r="AY4969" s="12"/>
      <c r="AZ4969" s="12"/>
      <c r="BA4969" s="12"/>
      <c r="BB4969" s="12"/>
      <c r="BC4969" s="12"/>
      <c r="BD4969" s="12"/>
      <c r="BE4969" s="12"/>
      <c r="BF4969" s="12"/>
      <c r="BG4969" s="12"/>
      <c r="BH4969" s="12"/>
      <c r="BI4969" s="12"/>
      <c r="BJ4969" s="13"/>
      <c r="BK4969" s="13"/>
      <c r="BL4969" s="13"/>
      <c r="BM4969" s="13"/>
      <c r="BN4969" s="13"/>
    </row>
    <row r="4970" spans="1:66" x14ac:dyDescent="0.25">
      <c r="A4970" s="10"/>
      <c r="B4970" s="10"/>
      <c r="C4970" s="10"/>
      <c r="D4970" s="18"/>
      <c r="E4970" s="10"/>
      <c r="F4970" s="10"/>
      <c r="G4970" s="10"/>
      <c r="H4970" s="10"/>
      <c r="I4970" s="10"/>
      <c r="J4970" s="10"/>
      <c r="K4970" s="11"/>
      <c r="L4970" s="11"/>
      <c r="M4970" s="12"/>
      <c r="N4970" s="12"/>
      <c r="O4970" s="12"/>
      <c r="P4970" s="12"/>
      <c r="Q4970" s="12"/>
      <c r="R4970" s="12"/>
      <c r="S4970" s="12"/>
      <c r="T4970" s="12"/>
      <c r="U4970" s="12"/>
      <c r="V4970" s="12"/>
      <c r="W4970" s="12"/>
      <c r="X4970" s="12"/>
      <c r="Y4970" s="12"/>
      <c r="Z4970" s="12"/>
      <c r="AA4970" s="12"/>
      <c r="AB4970" s="12"/>
      <c r="AC4970" s="12"/>
      <c r="AD4970" s="12"/>
      <c r="AE4970" s="12"/>
      <c r="AF4970" s="12"/>
      <c r="AG4970" s="12"/>
      <c r="AH4970" s="12"/>
      <c r="AI4970" s="12"/>
      <c r="AJ4970" s="12"/>
      <c r="AK4970" s="12"/>
      <c r="AL4970" s="12"/>
      <c r="AM4970" s="12"/>
      <c r="AN4970" s="12"/>
      <c r="AO4970" s="12"/>
      <c r="AP4970" s="12"/>
      <c r="AQ4970" s="12"/>
      <c r="AR4970" s="12"/>
      <c r="AS4970" s="12"/>
      <c r="AT4970" s="12"/>
      <c r="AU4970" s="12"/>
      <c r="AV4970" s="12"/>
      <c r="AW4970" s="12"/>
      <c r="AX4970" s="12"/>
      <c r="AY4970" s="12"/>
      <c r="AZ4970" s="12"/>
      <c r="BA4970" s="12"/>
      <c r="BB4970" s="12"/>
      <c r="BC4970" s="12"/>
      <c r="BD4970" s="12"/>
      <c r="BE4970" s="12"/>
      <c r="BF4970" s="12"/>
      <c r="BG4970" s="12"/>
      <c r="BH4970" s="12"/>
      <c r="BI4970" s="12"/>
      <c r="BJ4970" s="13"/>
      <c r="BK4970" s="13"/>
      <c r="BL4970" s="13"/>
      <c r="BM4970" s="13"/>
      <c r="BN4970" s="13"/>
    </row>
    <row r="4971" spans="1:66" x14ac:dyDescent="0.25">
      <c r="A4971" s="10"/>
      <c r="B4971" s="10"/>
      <c r="C4971" s="10"/>
      <c r="D4971" s="18"/>
      <c r="E4971" s="10"/>
      <c r="F4971" s="10"/>
      <c r="G4971" s="10"/>
      <c r="H4971" s="10"/>
      <c r="I4971" s="10"/>
      <c r="J4971" s="10"/>
      <c r="K4971" s="11"/>
      <c r="L4971" s="11"/>
      <c r="M4971" s="12"/>
      <c r="N4971" s="12"/>
      <c r="O4971" s="12"/>
      <c r="P4971" s="12"/>
      <c r="Q4971" s="12"/>
      <c r="R4971" s="12"/>
      <c r="S4971" s="12"/>
      <c r="T4971" s="12"/>
      <c r="U4971" s="12"/>
      <c r="V4971" s="12"/>
      <c r="W4971" s="12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2"/>
      <c r="AS4971" s="12"/>
      <c r="AT4971" s="12"/>
      <c r="AU4971" s="12"/>
      <c r="AV4971" s="12"/>
      <c r="AW4971" s="12"/>
      <c r="AX4971" s="12"/>
      <c r="AY4971" s="12"/>
      <c r="AZ4971" s="12"/>
      <c r="BA4971" s="12"/>
      <c r="BB4971" s="12"/>
      <c r="BC4971" s="12"/>
      <c r="BD4971" s="12"/>
      <c r="BE4971" s="12"/>
      <c r="BF4971" s="12"/>
      <c r="BG4971" s="12"/>
      <c r="BH4971" s="12"/>
      <c r="BI4971" s="12"/>
      <c r="BJ4971" s="13"/>
      <c r="BK4971" s="13"/>
      <c r="BL4971" s="13"/>
      <c r="BM4971" s="13"/>
      <c r="BN4971" s="13"/>
    </row>
    <row r="4972" spans="1:66" x14ac:dyDescent="0.25">
      <c r="A4972" s="10"/>
      <c r="B4972" s="10"/>
      <c r="C4972" s="10"/>
      <c r="D4972" s="18"/>
      <c r="E4972" s="10"/>
      <c r="F4972" s="10"/>
      <c r="G4972" s="10"/>
      <c r="H4972" s="10"/>
      <c r="I4972" s="10"/>
      <c r="J4972" s="10"/>
      <c r="K4972" s="11"/>
      <c r="L4972" s="11"/>
      <c r="M4972" s="12"/>
      <c r="N4972" s="12"/>
      <c r="O4972" s="12"/>
      <c r="P4972" s="12"/>
      <c r="Q4972" s="12"/>
      <c r="R4972" s="12"/>
      <c r="S4972" s="12"/>
      <c r="T4972" s="12"/>
      <c r="U4972" s="12"/>
      <c r="V4972" s="12"/>
      <c r="W4972" s="12"/>
      <c r="X4972" s="12"/>
      <c r="Y4972" s="12"/>
      <c r="Z4972" s="12"/>
      <c r="AA4972" s="12"/>
      <c r="AB4972" s="12"/>
      <c r="AC4972" s="12"/>
      <c r="AD4972" s="12"/>
      <c r="AE4972" s="12"/>
      <c r="AF4972" s="12"/>
      <c r="AG4972" s="12"/>
      <c r="AH4972" s="12"/>
      <c r="AI4972" s="12"/>
      <c r="AJ4972" s="12"/>
      <c r="AK4972" s="12"/>
      <c r="AL4972" s="12"/>
      <c r="AM4972" s="12"/>
      <c r="AN4972" s="12"/>
      <c r="AO4972" s="12"/>
      <c r="AP4972" s="12"/>
      <c r="AQ4972" s="12"/>
      <c r="AR4972" s="12"/>
      <c r="AS4972" s="12"/>
      <c r="AT4972" s="12"/>
      <c r="AU4972" s="12"/>
      <c r="AV4972" s="12"/>
      <c r="AW4972" s="12"/>
      <c r="AX4972" s="12"/>
      <c r="AY4972" s="12"/>
      <c r="AZ4972" s="12"/>
      <c r="BA4972" s="12"/>
      <c r="BB4972" s="12"/>
      <c r="BC4972" s="12"/>
      <c r="BD4972" s="12"/>
      <c r="BE4972" s="12"/>
      <c r="BF4972" s="12"/>
      <c r="BG4972" s="12"/>
      <c r="BH4972" s="12"/>
      <c r="BI4972" s="12"/>
      <c r="BJ4972" s="13"/>
      <c r="BK4972" s="13"/>
      <c r="BL4972" s="13"/>
      <c r="BM4972" s="13"/>
      <c r="BN4972" s="13"/>
    </row>
    <row r="4973" spans="1:66" x14ac:dyDescent="0.25">
      <c r="A4973" s="10"/>
      <c r="B4973" s="10"/>
      <c r="C4973" s="10"/>
      <c r="D4973" s="18"/>
      <c r="E4973" s="10"/>
      <c r="F4973" s="10"/>
      <c r="G4973" s="10"/>
      <c r="H4973" s="10"/>
      <c r="I4973" s="10"/>
      <c r="J4973" s="10"/>
      <c r="K4973" s="11"/>
      <c r="L4973" s="11"/>
      <c r="M4973" s="12"/>
      <c r="N4973" s="12"/>
      <c r="O4973" s="12"/>
      <c r="P4973" s="12"/>
      <c r="Q4973" s="12"/>
      <c r="R4973" s="12"/>
      <c r="S4973" s="12"/>
      <c r="T4973" s="12"/>
      <c r="U4973" s="12"/>
      <c r="V4973" s="12"/>
      <c r="W4973" s="12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2"/>
      <c r="AS4973" s="12"/>
      <c r="AT4973" s="12"/>
      <c r="AU4973" s="12"/>
      <c r="AV4973" s="12"/>
      <c r="AW4973" s="12"/>
      <c r="AX4973" s="12"/>
      <c r="AY4973" s="12"/>
      <c r="AZ4973" s="12"/>
      <c r="BA4973" s="12"/>
      <c r="BB4973" s="12"/>
      <c r="BC4973" s="12"/>
      <c r="BD4973" s="12"/>
      <c r="BE4973" s="12"/>
      <c r="BF4973" s="12"/>
      <c r="BG4973" s="12"/>
      <c r="BH4973" s="12"/>
      <c r="BI4973" s="12"/>
      <c r="BJ4973" s="13"/>
      <c r="BK4973" s="13"/>
      <c r="BL4973" s="13"/>
      <c r="BM4973" s="13"/>
      <c r="BN4973" s="13"/>
    </row>
    <row r="4974" spans="1:66" x14ac:dyDescent="0.25">
      <c r="A4974" s="10"/>
      <c r="B4974" s="10"/>
      <c r="C4974" s="10"/>
      <c r="D4974" s="18"/>
      <c r="E4974" s="10"/>
      <c r="F4974" s="10"/>
      <c r="G4974" s="10"/>
      <c r="H4974" s="10"/>
      <c r="I4974" s="10"/>
      <c r="J4974" s="10"/>
      <c r="K4974" s="11"/>
      <c r="L4974" s="11"/>
      <c r="M4974" s="12"/>
      <c r="N4974" s="12"/>
      <c r="O4974" s="12"/>
      <c r="P4974" s="12"/>
      <c r="Q4974" s="12"/>
      <c r="R4974" s="12"/>
      <c r="S4974" s="12"/>
      <c r="T4974" s="12"/>
      <c r="U4974" s="12"/>
      <c r="V4974" s="12"/>
      <c r="W4974" s="12"/>
      <c r="X4974" s="12"/>
      <c r="Y4974" s="12"/>
      <c r="Z4974" s="12"/>
      <c r="AA4974" s="12"/>
      <c r="AB4974" s="12"/>
      <c r="AC4974" s="12"/>
      <c r="AD4974" s="12"/>
      <c r="AE4974" s="12"/>
      <c r="AF4974" s="12"/>
      <c r="AG4974" s="12"/>
      <c r="AH4974" s="12"/>
      <c r="AI4974" s="12"/>
      <c r="AJ4974" s="12"/>
      <c r="AK4974" s="12"/>
      <c r="AL4974" s="12"/>
      <c r="AM4974" s="12"/>
      <c r="AN4974" s="12"/>
      <c r="AO4974" s="12"/>
      <c r="AP4974" s="12"/>
      <c r="AQ4974" s="12"/>
      <c r="AR4974" s="12"/>
      <c r="AS4974" s="12"/>
      <c r="AT4974" s="12"/>
      <c r="AU4974" s="12"/>
      <c r="AV4974" s="12"/>
      <c r="AW4974" s="12"/>
      <c r="AX4974" s="12"/>
      <c r="AY4974" s="12"/>
      <c r="AZ4974" s="12"/>
      <c r="BA4974" s="12"/>
      <c r="BB4974" s="12"/>
      <c r="BC4974" s="12"/>
      <c r="BD4974" s="12"/>
      <c r="BE4974" s="12"/>
      <c r="BF4974" s="12"/>
      <c r="BG4974" s="12"/>
      <c r="BH4974" s="12"/>
      <c r="BI4974" s="12"/>
      <c r="BJ4974" s="13"/>
      <c r="BK4974" s="13"/>
      <c r="BL4974" s="13"/>
      <c r="BM4974" s="13"/>
      <c r="BN4974" s="13"/>
    </row>
    <row r="4975" spans="1:66" x14ac:dyDescent="0.25">
      <c r="A4975" s="10"/>
      <c r="B4975" s="10"/>
      <c r="C4975" s="10"/>
      <c r="D4975" s="18"/>
      <c r="E4975" s="10"/>
      <c r="F4975" s="10"/>
      <c r="G4975" s="10"/>
      <c r="H4975" s="10"/>
      <c r="I4975" s="10"/>
      <c r="J4975" s="10"/>
      <c r="K4975" s="11"/>
      <c r="L4975" s="11"/>
      <c r="M4975" s="12"/>
      <c r="N4975" s="12"/>
      <c r="O4975" s="12"/>
      <c r="P4975" s="12"/>
      <c r="Q4975" s="12"/>
      <c r="R4975" s="12"/>
      <c r="S4975" s="12"/>
      <c r="T4975" s="12"/>
      <c r="U4975" s="12"/>
      <c r="V4975" s="12"/>
      <c r="W4975" s="12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2"/>
      <c r="AS4975" s="12"/>
      <c r="AT4975" s="12"/>
      <c r="AU4975" s="12"/>
      <c r="AV4975" s="12"/>
      <c r="AW4975" s="12"/>
      <c r="AX4975" s="12"/>
      <c r="AY4975" s="12"/>
      <c r="AZ4975" s="12"/>
      <c r="BA4975" s="12"/>
      <c r="BB4975" s="12"/>
      <c r="BC4975" s="12"/>
      <c r="BD4975" s="12"/>
      <c r="BE4975" s="12"/>
      <c r="BF4975" s="12"/>
      <c r="BG4975" s="12"/>
      <c r="BH4975" s="12"/>
      <c r="BI4975" s="12"/>
      <c r="BJ4975" s="13"/>
      <c r="BK4975" s="13"/>
      <c r="BL4975" s="13"/>
      <c r="BM4975" s="13"/>
      <c r="BN4975" s="13"/>
    </row>
    <row r="4976" spans="1:66" x14ac:dyDescent="0.25">
      <c r="A4976" s="10"/>
      <c r="B4976" s="10"/>
      <c r="C4976" s="10"/>
      <c r="D4976" s="18"/>
      <c r="E4976" s="10"/>
      <c r="F4976" s="10"/>
      <c r="G4976" s="10"/>
      <c r="H4976" s="10"/>
      <c r="I4976" s="10"/>
      <c r="J4976" s="10"/>
      <c r="K4976" s="11"/>
      <c r="L4976" s="11"/>
      <c r="M4976" s="12"/>
      <c r="N4976" s="12"/>
      <c r="O4976" s="12"/>
      <c r="P4976" s="12"/>
      <c r="Q4976" s="12"/>
      <c r="R4976" s="12"/>
      <c r="S4976" s="12"/>
      <c r="T4976" s="12"/>
      <c r="U4976" s="12"/>
      <c r="V4976" s="12"/>
      <c r="W4976" s="12"/>
      <c r="X4976" s="12"/>
      <c r="Y4976" s="12"/>
      <c r="Z4976" s="12"/>
      <c r="AA4976" s="12"/>
      <c r="AB4976" s="12"/>
      <c r="AC4976" s="12"/>
      <c r="AD4976" s="12"/>
      <c r="AE4976" s="12"/>
      <c r="AF4976" s="12"/>
      <c r="AG4976" s="12"/>
      <c r="AH4976" s="12"/>
      <c r="AI4976" s="12"/>
      <c r="AJ4976" s="12"/>
      <c r="AK4976" s="12"/>
      <c r="AL4976" s="12"/>
      <c r="AM4976" s="12"/>
      <c r="AN4976" s="12"/>
      <c r="AO4976" s="12"/>
      <c r="AP4976" s="12"/>
      <c r="AQ4976" s="12"/>
      <c r="AR4976" s="12"/>
      <c r="AS4976" s="12"/>
      <c r="AT4976" s="12"/>
      <c r="AU4976" s="12"/>
      <c r="AV4976" s="12"/>
      <c r="AW4976" s="12"/>
      <c r="AX4976" s="12"/>
      <c r="AY4976" s="12"/>
      <c r="AZ4976" s="12"/>
      <c r="BA4976" s="12"/>
      <c r="BB4976" s="12"/>
      <c r="BC4976" s="12"/>
      <c r="BD4976" s="12"/>
      <c r="BE4976" s="12"/>
      <c r="BF4976" s="12"/>
      <c r="BG4976" s="12"/>
      <c r="BH4976" s="12"/>
      <c r="BI4976" s="12"/>
      <c r="BJ4976" s="13"/>
      <c r="BK4976" s="13"/>
      <c r="BL4976" s="13"/>
      <c r="BM4976" s="13"/>
      <c r="BN4976" s="13"/>
    </row>
    <row r="4977" spans="1:66" x14ac:dyDescent="0.25">
      <c r="A4977" s="10"/>
      <c r="B4977" s="10"/>
      <c r="C4977" s="10"/>
      <c r="D4977" s="18"/>
      <c r="E4977" s="10"/>
      <c r="F4977" s="10"/>
      <c r="G4977" s="10"/>
      <c r="H4977" s="10"/>
      <c r="I4977" s="10"/>
      <c r="J4977" s="10"/>
      <c r="K4977" s="11"/>
      <c r="L4977" s="11"/>
      <c r="M4977" s="12"/>
      <c r="N4977" s="12"/>
      <c r="O4977" s="12"/>
      <c r="P4977" s="12"/>
      <c r="Q4977" s="12"/>
      <c r="R4977" s="12"/>
      <c r="S4977" s="12"/>
      <c r="T4977" s="12"/>
      <c r="U4977" s="12"/>
      <c r="V4977" s="12"/>
      <c r="W4977" s="12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2"/>
      <c r="AS4977" s="12"/>
      <c r="AT4977" s="12"/>
      <c r="AU4977" s="12"/>
      <c r="AV4977" s="12"/>
      <c r="AW4977" s="12"/>
      <c r="AX4977" s="12"/>
      <c r="AY4977" s="12"/>
      <c r="AZ4977" s="12"/>
      <c r="BA4977" s="12"/>
      <c r="BB4977" s="12"/>
      <c r="BC4977" s="12"/>
      <c r="BD4977" s="12"/>
      <c r="BE4977" s="12"/>
      <c r="BF4977" s="12"/>
      <c r="BG4977" s="12"/>
      <c r="BH4977" s="12"/>
      <c r="BI4977" s="12"/>
      <c r="BJ4977" s="13"/>
      <c r="BK4977" s="13"/>
      <c r="BL4977" s="13"/>
      <c r="BM4977" s="13"/>
      <c r="BN4977" s="13"/>
    </row>
    <row r="4978" spans="1:66" x14ac:dyDescent="0.25">
      <c r="A4978" s="10"/>
      <c r="B4978" s="10"/>
      <c r="C4978" s="10"/>
      <c r="D4978" s="18"/>
      <c r="E4978" s="10"/>
      <c r="F4978" s="10"/>
      <c r="G4978" s="10"/>
      <c r="H4978" s="10"/>
      <c r="I4978" s="10"/>
      <c r="J4978" s="10"/>
      <c r="K4978" s="11"/>
      <c r="L4978" s="11"/>
      <c r="M4978" s="12"/>
      <c r="N4978" s="12"/>
      <c r="O4978" s="12"/>
      <c r="P4978" s="12"/>
      <c r="Q4978" s="12"/>
      <c r="R4978" s="12"/>
      <c r="S4978" s="12"/>
      <c r="T4978" s="12"/>
      <c r="U4978" s="12"/>
      <c r="V4978" s="12"/>
      <c r="W4978" s="12"/>
      <c r="X4978" s="12"/>
      <c r="Y4978" s="12"/>
      <c r="Z4978" s="12"/>
      <c r="AA4978" s="12"/>
      <c r="AB4978" s="12"/>
      <c r="AC4978" s="12"/>
      <c r="AD4978" s="12"/>
      <c r="AE4978" s="12"/>
      <c r="AF4978" s="12"/>
      <c r="AG4978" s="12"/>
      <c r="AH4978" s="12"/>
      <c r="AI4978" s="12"/>
      <c r="AJ4978" s="12"/>
      <c r="AK4978" s="12"/>
      <c r="AL4978" s="12"/>
      <c r="AM4978" s="12"/>
      <c r="AN4978" s="12"/>
      <c r="AO4978" s="12"/>
      <c r="AP4978" s="12"/>
      <c r="AQ4978" s="12"/>
      <c r="AR4978" s="12"/>
      <c r="AS4978" s="12"/>
      <c r="AT4978" s="12"/>
      <c r="AU4978" s="12"/>
      <c r="AV4978" s="12"/>
      <c r="AW4978" s="12"/>
      <c r="AX4978" s="12"/>
      <c r="AY4978" s="12"/>
      <c r="AZ4978" s="12"/>
      <c r="BA4978" s="12"/>
      <c r="BB4978" s="12"/>
      <c r="BC4978" s="12"/>
      <c r="BD4978" s="12"/>
      <c r="BE4978" s="12"/>
      <c r="BF4978" s="12"/>
      <c r="BG4978" s="12"/>
      <c r="BH4978" s="12"/>
      <c r="BI4978" s="12"/>
      <c r="BJ4978" s="13"/>
      <c r="BK4978" s="13"/>
      <c r="BL4978" s="13"/>
      <c r="BM4978" s="13"/>
      <c r="BN4978" s="13"/>
    </row>
    <row r="4979" spans="1:66" x14ac:dyDescent="0.25">
      <c r="A4979" s="10"/>
      <c r="B4979" s="10"/>
      <c r="C4979" s="10"/>
      <c r="D4979" s="18"/>
      <c r="E4979" s="10"/>
      <c r="F4979" s="10"/>
      <c r="G4979" s="10"/>
      <c r="H4979" s="10"/>
      <c r="I4979" s="10"/>
      <c r="J4979" s="10"/>
      <c r="K4979" s="11"/>
      <c r="L4979" s="11"/>
      <c r="M4979" s="12"/>
      <c r="N4979" s="12"/>
      <c r="O4979" s="12"/>
      <c r="P4979" s="12"/>
      <c r="Q4979" s="12"/>
      <c r="R4979" s="12"/>
      <c r="S4979" s="12"/>
      <c r="T4979" s="12"/>
      <c r="U4979" s="12"/>
      <c r="V4979" s="12"/>
      <c r="W4979" s="12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2"/>
      <c r="AS4979" s="12"/>
      <c r="AT4979" s="12"/>
      <c r="AU4979" s="12"/>
      <c r="AV4979" s="12"/>
      <c r="AW4979" s="12"/>
      <c r="AX4979" s="12"/>
      <c r="AY4979" s="12"/>
      <c r="AZ4979" s="12"/>
      <c r="BA4979" s="12"/>
      <c r="BB4979" s="12"/>
      <c r="BC4979" s="12"/>
      <c r="BD4979" s="12"/>
      <c r="BE4979" s="12"/>
      <c r="BF4979" s="12"/>
      <c r="BG4979" s="12"/>
      <c r="BH4979" s="12"/>
      <c r="BI4979" s="12"/>
      <c r="BJ4979" s="13"/>
      <c r="BK4979" s="13"/>
      <c r="BL4979" s="13"/>
      <c r="BM4979" s="13"/>
      <c r="BN4979" s="13"/>
    </row>
    <row r="4980" spans="1:66" x14ac:dyDescent="0.25">
      <c r="A4980" s="10"/>
      <c r="B4980" s="10"/>
      <c r="C4980" s="10"/>
      <c r="D4980" s="18"/>
      <c r="E4980" s="10"/>
      <c r="F4980" s="10"/>
      <c r="G4980" s="10"/>
      <c r="H4980" s="10"/>
      <c r="I4980" s="10"/>
      <c r="J4980" s="10"/>
      <c r="K4980" s="11"/>
      <c r="L4980" s="11"/>
      <c r="M4980" s="12"/>
      <c r="N4980" s="12"/>
      <c r="O4980" s="12"/>
      <c r="P4980" s="12"/>
      <c r="Q4980" s="12"/>
      <c r="R4980" s="12"/>
      <c r="S4980" s="12"/>
      <c r="T4980" s="12"/>
      <c r="U4980" s="12"/>
      <c r="V4980" s="12"/>
      <c r="W4980" s="12"/>
      <c r="X4980" s="12"/>
      <c r="Y4980" s="12"/>
      <c r="Z4980" s="12"/>
      <c r="AA4980" s="12"/>
      <c r="AB4980" s="12"/>
      <c r="AC4980" s="12"/>
      <c r="AD4980" s="12"/>
      <c r="AE4980" s="12"/>
      <c r="AF4980" s="12"/>
      <c r="AG4980" s="12"/>
      <c r="AH4980" s="12"/>
      <c r="AI4980" s="12"/>
      <c r="AJ4980" s="12"/>
      <c r="AK4980" s="12"/>
      <c r="AL4980" s="12"/>
      <c r="AM4980" s="12"/>
      <c r="AN4980" s="12"/>
      <c r="AO4980" s="12"/>
      <c r="AP4980" s="12"/>
      <c r="AQ4980" s="12"/>
      <c r="AR4980" s="12"/>
      <c r="AS4980" s="12"/>
      <c r="AT4980" s="12"/>
      <c r="AU4980" s="12"/>
      <c r="AV4980" s="12"/>
      <c r="AW4980" s="12"/>
      <c r="AX4980" s="12"/>
      <c r="AY4980" s="12"/>
      <c r="AZ4980" s="12"/>
      <c r="BA4980" s="12"/>
      <c r="BB4980" s="12"/>
      <c r="BC4980" s="12"/>
      <c r="BD4980" s="12"/>
      <c r="BE4980" s="12"/>
      <c r="BF4980" s="12"/>
      <c r="BG4980" s="12"/>
      <c r="BH4980" s="12"/>
      <c r="BI4980" s="12"/>
      <c r="BJ4980" s="13"/>
      <c r="BK4980" s="13"/>
      <c r="BL4980" s="13"/>
      <c r="BM4980" s="13"/>
      <c r="BN4980" s="13"/>
    </row>
    <row r="4981" spans="1:66" x14ac:dyDescent="0.25">
      <c r="A4981" s="10"/>
      <c r="B4981" s="10"/>
      <c r="C4981" s="10"/>
      <c r="D4981" s="18"/>
      <c r="E4981" s="10"/>
      <c r="F4981" s="10"/>
      <c r="G4981" s="10"/>
      <c r="H4981" s="10"/>
      <c r="I4981" s="10"/>
      <c r="J4981" s="10"/>
      <c r="K4981" s="11"/>
      <c r="L4981" s="11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2"/>
      <c r="AS4981" s="12"/>
      <c r="AT4981" s="12"/>
      <c r="AU4981" s="12"/>
      <c r="AV4981" s="12"/>
      <c r="AW4981" s="12"/>
      <c r="AX4981" s="12"/>
      <c r="AY4981" s="12"/>
      <c r="AZ4981" s="12"/>
      <c r="BA4981" s="12"/>
      <c r="BB4981" s="12"/>
      <c r="BC4981" s="12"/>
      <c r="BD4981" s="12"/>
      <c r="BE4981" s="12"/>
      <c r="BF4981" s="12"/>
      <c r="BG4981" s="12"/>
      <c r="BH4981" s="12"/>
      <c r="BI4981" s="12"/>
      <c r="BJ4981" s="13"/>
      <c r="BK4981" s="13"/>
      <c r="BL4981" s="13"/>
      <c r="BM4981" s="13"/>
      <c r="BN4981" s="13"/>
    </row>
    <row r="4982" spans="1:66" x14ac:dyDescent="0.25">
      <c r="A4982" s="10"/>
      <c r="B4982" s="10"/>
      <c r="C4982" s="10"/>
      <c r="D4982" s="18"/>
      <c r="E4982" s="10"/>
      <c r="F4982" s="10"/>
      <c r="G4982" s="10"/>
      <c r="H4982" s="10"/>
      <c r="I4982" s="10"/>
      <c r="J4982" s="10"/>
      <c r="K4982" s="11"/>
      <c r="L4982" s="11"/>
      <c r="M4982" s="12"/>
      <c r="N4982" s="12"/>
      <c r="O4982" s="12"/>
      <c r="P4982" s="12"/>
      <c r="Q4982" s="12"/>
      <c r="R4982" s="12"/>
      <c r="S4982" s="12"/>
      <c r="T4982" s="12"/>
      <c r="U4982" s="12"/>
      <c r="V4982" s="12"/>
      <c r="W4982" s="12"/>
      <c r="X4982" s="12"/>
      <c r="Y4982" s="12"/>
      <c r="Z4982" s="12"/>
      <c r="AA4982" s="12"/>
      <c r="AB4982" s="12"/>
      <c r="AC4982" s="12"/>
      <c r="AD4982" s="12"/>
      <c r="AE4982" s="12"/>
      <c r="AF4982" s="12"/>
      <c r="AG4982" s="12"/>
      <c r="AH4982" s="12"/>
      <c r="AI4982" s="12"/>
      <c r="AJ4982" s="12"/>
      <c r="AK4982" s="12"/>
      <c r="AL4982" s="12"/>
      <c r="AM4982" s="12"/>
      <c r="AN4982" s="12"/>
      <c r="AO4982" s="12"/>
      <c r="AP4982" s="12"/>
      <c r="AQ4982" s="12"/>
      <c r="AR4982" s="12"/>
      <c r="AS4982" s="12"/>
      <c r="AT4982" s="12"/>
      <c r="AU4982" s="12"/>
      <c r="AV4982" s="12"/>
      <c r="AW4982" s="12"/>
      <c r="AX4982" s="12"/>
      <c r="AY4982" s="12"/>
      <c r="AZ4982" s="12"/>
      <c r="BA4982" s="12"/>
      <c r="BB4982" s="12"/>
      <c r="BC4982" s="12"/>
      <c r="BD4982" s="12"/>
      <c r="BE4982" s="12"/>
      <c r="BF4982" s="12"/>
      <c r="BG4982" s="12"/>
      <c r="BH4982" s="12"/>
      <c r="BI4982" s="12"/>
      <c r="BJ4982" s="13"/>
      <c r="BK4982" s="13"/>
      <c r="BL4982" s="13"/>
      <c r="BM4982" s="13"/>
      <c r="BN4982" s="13"/>
    </row>
    <row r="4983" spans="1:66" x14ac:dyDescent="0.25">
      <c r="A4983" s="10"/>
      <c r="B4983" s="10"/>
      <c r="C4983" s="10"/>
      <c r="D4983" s="18"/>
      <c r="E4983" s="10"/>
      <c r="F4983" s="10"/>
      <c r="G4983" s="10"/>
      <c r="H4983" s="10"/>
      <c r="I4983" s="10"/>
      <c r="J4983" s="10"/>
      <c r="K4983" s="11"/>
      <c r="L4983" s="11"/>
      <c r="M4983" s="12"/>
      <c r="N4983" s="12"/>
      <c r="O4983" s="12"/>
      <c r="P4983" s="12"/>
      <c r="Q4983" s="12"/>
      <c r="R4983" s="12"/>
      <c r="S4983" s="12"/>
      <c r="T4983" s="12"/>
      <c r="U4983" s="12"/>
      <c r="V4983" s="12"/>
      <c r="W4983" s="12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2"/>
      <c r="AS4983" s="12"/>
      <c r="AT4983" s="12"/>
      <c r="AU4983" s="12"/>
      <c r="AV4983" s="12"/>
      <c r="AW4983" s="12"/>
      <c r="AX4983" s="12"/>
      <c r="AY4983" s="12"/>
      <c r="AZ4983" s="12"/>
      <c r="BA4983" s="12"/>
      <c r="BB4983" s="12"/>
      <c r="BC4983" s="12"/>
      <c r="BD4983" s="12"/>
      <c r="BE4983" s="12"/>
      <c r="BF4983" s="12"/>
      <c r="BG4983" s="12"/>
      <c r="BH4983" s="12"/>
      <c r="BI4983" s="12"/>
      <c r="BJ4983" s="13"/>
      <c r="BK4983" s="13"/>
      <c r="BL4983" s="13"/>
      <c r="BM4983" s="13"/>
      <c r="BN4983" s="13"/>
    </row>
    <row r="4984" spans="1:66" x14ac:dyDescent="0.25">
      <c r="A4984" s="10"/>
      <c r="B4984" s="10"/>
      <c r="C4984" s="10"/>
      <c r="D4984" s="18"/>
      <c r="E4984" s="10"/>
      <c r="F4984" s="10"/>
      <c r="G4984" s="10"/>
      <c r="H4984" s="10"/>
      <c r="I4984" s="10"/>
      <c r="J4984" s="10"/>
      <c r="K4984" s="11"/>
      <c r="L4984" s="11"/>
      <c r="M4984" s="12"/>
      <c r="N4984" s="12"/>
      <c r="O4984" s="12"/>
      <c r="P4984" s="12"/>
      <c r="Q4984" s="12"/>
      <c r="R4984" s="12"/>
      <c r="S4984" s="12"/>
      <c r="T4984" s="12"/>
      <c r="U4984" s="12"/>
      <c r="V4984" s="12"/>
      <c r="W4984" s="12"/>
      <c r="X4984" s="12"/>
      <c r="Y4984" s="12"/>
      <c r="Z4984" s="12"/>
      <c r="AA4984" s="12"/>
      <c r="AB4984" s="12"/>
      <c r="AC4984" s="12"/>
      <c r="AD4984" s="12"/>
      <c r="AE4984" s="12"/>
      <c r="AF4984" s="12"/>
      <c r="AG4984" s="12"/>
      <c r="AH4984" s="12"/>
      <c r="AI4984" s="12"/>
      <c r="AJ4984" s="12"/>
      <c r="AK4984" s="12"/>
      <c r="AL4984" s="12"/>
      <c r="AM4984" s="12"/>
      <c r="AN4984" s="12"/>
      <c r="AO4984" s="12"/>
      <c r="AP4984" s="12"/>
      <c r="AQ4984" s="12"/>
      <c r="AR4984" s="12"/>
      <c r="AS4984" s="12"/>
      <c r="AT4984" s="12"/>
      <c r="AU4984" s="12"/>
      <c r="AV4984" s="12"/>
      <c r="AW4984" s="12"/>
      <c r="AX4984" s="12"/>
      <c r="AY4984" s="12"/>
      <c r="AZ4984" s="12"/>
      <c r="BA4984" s="12"/>
      <c r="BB4984" s="12"/>
      <c r="BC4984" s="12"/>
      <c r="BD4984" s="12"/>
      <c r="BE4984" s="12"/>
      <c r="BF4984" s="12"/>
      <c r="BG4984" s="12"/>
      <c r="BH4984" s="12"/>
      <c r="BI4984" s="12"/>
      <c r="BJ4984" s="13"/>
      <c r="BK4984" s="13"/>
      <c r="BL4984" s="13"/>
      <c r="BM4984" s="13"/>
      <c r="BN4984" s="13"/>
    </row>
    <row r="4985" spans="1:66" x14ac:dyDescent="0.25">
      <c r="A4985" s="10"/>
      <c r="B4985" s="10"/>
      <c r="C4985" s="10"/>
      <c r="D4985" s="18"/>
      <c r="E4985" s="10"/>
      <c r="F4985" s="10"/>
      <c r="G4985" s="10"/>
      <c r="H4985" s="10"/>
      <c r="I4985" s="10"/>
      <c r="J4985" s="10"/>
      <c r="K4985" s="11"/>
      <c r="L4985" s="11"/>
      <c r="M4985" s="12"/>
      <c r="N4985" s="12"/>
      <c r="O4985" s="12"/>
      <c r="P4985" s="12"/>
      <c r="Q4985" s="12"/>
      <c r="R4985" s="12"/>
      <c r="S4985" s="12"/>
      <c r="T4985" s="12"/>
      <c r="U4985" s="12"/>
      <c r="V4985" s="12"/>
      <c r="W4985" s="12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2"/>
      <c r="AS4985" s="12"/>
      <c r="AT4985" s="12"/>
      <c r="AU4985" s="12"/>
      <c r="AV4985" s="12"/>
      <c r="AW4985" s="12"/>
      <c r="AX4985" s="12"/>
      <c r="AY4985" s="12"/>
      <c r="AZ4985" s="12"/>
      <c r="BA4985" s="12"/>
      <c r="BB4985" s="12"/>
      <c r="BC4985" s="12"/>
      <c r="BD4985" s="12"/>
      <c r="BE4985" s="12"/>
      <c r="BF4985" s="12"/>
      <c r="BG4985" s="12"/>
      <c r="BH4985" s="12"/>
      <c r="BI4985" s="12"/>
      <c r="BJ4985" s="13"/>
      <c r="BK4985" s="13"/>
      <c r="BL4985" s="13"/>
      <c r="BM4985" s="13"/>
      <c r="BN4985" s="13"/>
    </row>
    <row r="4986" spans="1:66" x14ac:dyDescent="0.25">
      <c r="A4986" s="10"/>
      <c r="B4986" s="10"/>
      <c r="C4986" s="10"/>
      <c r="D4986" s="18"/>
      <c r="E4986" s="10"/>
      <c r="F4986" s="10"/>
      <c r="G4986" s="10"/>
      <c r="H4986" s="10"/>
      <c r="I4986" s="10"/>
      <c r="J4986" s="10"/>
      <c r="K4986" s="11"/>
      <c r="L4986" s="11"/>
      <c r="M4986" s="12"/>
      <c r="N4986" s="12"/>
      <c r="O4986" s="12"/>
      <c r="P4986" s="12"/>
      <c r="Q4986" s="12"/>
      <c r="R4986" s="12"/>
      <c r="S4986" s="12"/>
      <c r="T4986" s="12"/>
      <c r="U4986" s="12"/>
      <c r="V4986" s="12"/>
      <c r="W4986" s="12"/>
      <c r="X4986" s="12"/>
      <c r="Y4986" s="12"/>
      <c r="Z4986" s="12"/>
      <c r="AA4986" s="12"/>
      <c r="AB4986" s="12"/>
      <c r="AC4986" s="12"/>
      <c r="AD4986" s="12"/>
      <c r="AE4986" s="12"/>
      <c r="AF4986" s="12"/>
      <c r="AG4986" s="12"/>
      <c r="AH4986" s="12"/>
      <c r="AI4986" s="12"/>
      <c r="AJ4986" s="12"/>
      <c r="AK4986" s="12"/>
      <c r="AL4986" s="12"/>
      <c r="AM4986" s="12"/>
      <c r="AN4986" s="12"/>
      <c r="AO4986" s="12"/>
      <c r="AP4986" s="12"/>
      <c r="AQ4986" s="12"/>
      <c r="AR4986" s="12"/>
      <c r="AS4986" s="12"/>
      <c r="AT4986" s="12"/>
      <c r="AU4986" s="12"/>
      <c r="AV4986" s="12"/>
      <c r="AW4986" s="12"/>
      <c r="AX4986" s="12"/>
      <c r="AY4986" s="12"/>
      <c r="AZ4986" s="12"/>
      <c r="BA4986" s="12"/>
      <c r="BB4986" s="12"/>
      <c r="BC4986" s="12"/>
      <c r="BD4986" s="12"/>
      <c r="BE4986" s="12"/>
      <c r="BF4986" s="12"/>
      <c r="BG4986" s="12"/>
      <c r="BH4986" s="12"/>
      <c r="BI4986" s="12"/>
      <c r="BJ4986" s="13"/>
      <c r="BK4986" s="13"/>
      <c r="BL4986" s="13"/>
      <c r="BM4986" s="13"/>
      <c r="BN4986" s="13"/>
    </row>
    <row r="4987" spans="1:66" x14ac:dyDescent="0.25">
      <c r="A4987" s="10"/>
      <c r="B4987" s="10"/>
      <c r="C4987" s="10"/>
      <c r="D4987" s="18"/>
      <c r="E4987" s="10"/>
      <c r="F4987" s="10"/>
      <c r="G4987" s="10"/>
      <c r="H4987" s="10"/>
      <c r="I4987" s="10"/>
      <c r="J4987" s="10"/>
      <c r="K4987" s="11"/>
      <c r="L4987" s="11"/>
      <c r="M4987" s="12"/>
      <c r="N4987" s="12"/>
      <c r="O4987" s="12"/>
      <c r="P4987" s="12"/>
      <c r="Q4987" s="12"/>
      <c r="R4987" s="12"/>
      <c r="S4987" s="12"/>
      <c r="T4987" s="12"/>
      <c r="U4987" s="12"/>
      <c r="V4987" s="12"/>
      <c r="W4987" s="12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2"/>
      <c r="AS4987" s="12"/>
      <c r="AT4987" s="12"/>
      <c r="AU4987" s="12"/>
      <c r="AV4987" s="12"/>
      <c r="AW4987" s="12"/>
      <c r="AX4987" s="12"/>
      <c r="AY4987" s="12"/>
      <c r="AZ4987" s="12"/>
      <c r="BA4987" s="12"/>
      <c r="BB4987" s="12"/>
      <c r="BC4987" s="12"/>
      <c r="BD4987" s="12"/>
      <c r="BE4987" s="12"/>
      <c r="BF4987" s="12"/>
      <c r="BG4987" s="12"/>
      <c r="BH4987" s="12"/>
      <c r="BI4987" s="12"/>
      <c r="BJ4987" s="13"/>
      <c r="BK4987" s="13"/>
      <c r="BL4987" s="13"/>
      <c r="BM4987" s="13"/>
      <c r="BN4987" s="13"/>
    </row>
    <row r="4988" spans="1:66" x14ac:dyDescent="0.25">
      <c r="A4988" s="10"/>
      <c r="B4988" s="10"/>
      <c r="C4988" s="10"/>
      <c r="D4988" s="18"/>
      <c r="E4988" s="10"/>
      <c r="F4988" s="10"/>
      <c r="G4988" s="10"/>
      <c r="H4988" s="10"/>
      <c r="I4988" s="10"/>
      <c r="J4988" s="10"/>
      <c r="K4988" s="11"/>
      <c r="L4988" s="11"/>
      <c r="M4988" s="12"/>
      <c r="N4988" s="12"/>
      <c r="O4988" s="12"/>
      <c r="P4988" s="12"/>
      <c r="Q4988" s="12"/>
      <c r="R4988" s="12"/>
      <c r="S4988" s="12"/>
      <c r="T4988" s="12"/>
      <c r="U4988" s="12"/>
      <c r="V4988" s="12"/>
      <c r="W4988" s="12"/>
      <c r="X4988" s="12"/>
      <c r="Y4988" s="12"/>
      <c r="Z4988" s="12"/>
      <c r="AA4988" s="12"/>
      <c r="AB4988" s="12"/>
      <c r="AC4988" s="12"/>
      <c r="AD4988" s="12"/>
      <c r="AE4988" s="12"/>
      <c r="AF4988" s="12"/>
      <c r="AG4988" s="12"/>
      <c r="AH4988" s="12"/>
      <c r="AI4988" s="12"/>
      <c r="AJ4988" s="12"/>
      <c r="AK4988" s="12"/>
      <c r="AL4988" s="12"/>
      <c r="AM4988" s="12"/>
      <c r="AN4988" s="12"/>
      <c r="AO4988" s="12"/>
      <c r="AP4988" s="12"/>
      <c r="AQ4988" s="12"/>
      <c r="AR4988" s="12"/>
      <c r="AS4988" s="12"/>
      <c r="AT4988" s="12"/>
      <c r="AU4988" s="12"/>
      <c r="AV4988" s="12"/>
      <c r="AW4988" s="12"/>
      <c r="AX4988" s="12"/>
      <c r="AY4988" s="12"/>
      <c r="AZ4988" s="12"/>
      <c r="BA4988" s="12"/>
      <c r="BB4988" s="12"/>
      <c r="BC4988" s="12"/>
      <c r="BD4988" s="12"/>
      <c r="BE4988" s="12"/>
      <c r="BF4988" s="12"/>
      <c r="BG4988" s="12"/>
      <c r="BH4988" s="12"/>
      <c r="BI4988" s="12"/>
      <c r="BJ4988" s="13"/>
      <c r="BK4988" s="13"/>
      <c r="BL4988" s="13"/>
      <c r="BM4988" s="13"/>
      <c r="BN4988" s="13"/>
    </row>
    <row r="4989" spans="1:66" x14ac:dyDescent="0.25">
      <c r="A4989" s="10"/>
      <c r="B4989" s="10"/>
      <c r="C4989" s="10"/>
      <c r="D4989" s="18"/>
      <c r="E4989" s="10"/>
      <c r="F4989" s="10"/>
      <c r="G4989" s="10"/>
      <c r="H4989" s="10"/>
      <c r="I4989" s="10"/>
      <c r="J4989" s="10"/>
      <c r="K4989" s="11"/>
      <c r="L4989" s="11"/>
      <c r="M4989" s="12"/>
      <c r="N4989" s="12"/>
      <c r="O4989" s="12"/>
      <c r="P4989" s="12"/>
      <c r="Q4989" s="12"/>
      <c r="R4989" s="12"/>
      <c r="S4989" s="12"/>
      <c r="T4989" s="12"/>
      <c r="U4989" s="12"/>
      <c r="V4989" s="12"/>
      <c r="W4989" s="12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2"/>
      <c r="AS4989" s="12"/>
      <c r="AT4989" s="12"/>
      <c r="AU4989" s="12"/>
      <c r="AV4989" s="12"/>
      <c r="AW4989" s="12"/>
      <c r="AX4989" s="12"/>
      <c r="AY4989" s="12"/>
      <c r="AZ4989" s="12"/>
      <c r="BA4989" s="12"/>
      <c r="BB4989" s="12"/>
      <c r="BC4989" s="12"/>
      <c r="BD4989" s="12"/>
      <c r="BE4989" s="12"/>
      <c r="BF4989" s="12"/>
      <c r="BG4989" s="12"/>
      <c r="BH4989" s="12"/>
      <c r="BI4989" s="12"/>
      <c r="BJ4989" s="13"/>
      <c r="BK4989" s="13"/>
      <c r="BL4989" s="13"/>
      <c r="BM4989" s="13"/>
      <c r="BN4989" s="13"/>
    </row>
    <row r="4990" spans="1:66" x14ac:dyDescent="0.25">
      <c r="A4990" s="10"/>
      <c r="B4990" s="10"/>
      <c r="C4990" s="10"/>
      <c r="D4990" s="18"/>
      <c r="E4990" s="10"/>
      <c r="F4990" s="10"/>
      <c r="G4990" s="10"/>
      <c r="H4990" s="10"/>
      <c r="I4990" s="10"/>
      <c r="J4990" s="10"/>
      <c r="K4990" s="11"/>
      <c r="L4990" s="11"/>
      <c r="M4990" s="12"/>
      <c r="N4990" s="12"/>
      <c r="O4990" s="12"/>
      <c r="P4990" s="12"/>
      <c r="Q4990" s="12"/>
      <c r="R4990" s="12"/>
      <c r="S4990" s="12"/>
      <c r="T4990" s="12"/>
      <c r="U4990" s="12"/>
      <c r="V4990" s="12"/>
      <c r="W4990" s="12"/>
      <c r="X4990" s="12"/>
      <c r="Y4990" s="12"/>
      <c r="Z4990" s="12"/>
      <c r="AA4990" s="12"/>
      <c r="AB4990" s="12"/>
      <c r="AC4990" s="12"/>
      <c r="AD4990" s="12"/>
      <c r="AE4990" s="12"/>
      <c r="AF4990" s="12"/>
      <c r="AG4990" s="12"/>
      <c r="AH4990" s="12"/>
      <c r="AI4990" s="12"/>
      <c r="AJ4990" s="12"/>
      <c r="AK4990" s="12"/>
      <c r="AL4990" s="12"/>
      <c r="AM4990" s="12"/>
      <c r="AN4990" s="12"/>
      <c r="AO4990" s="12"/>
      <c r="AP4990" s="12"/>
      <c r="AQ4990" s="12"/>
      <c r="AR4990" s="12"/>
      <c r="AS4990" s="12"/>
      <c r="AT4990" s="12"/>
      <c r="AU4990" s="12"/>
      <c r="AV4990" s="12"/>
      <c r="AW4990" s="12"/>
      <c r="AX4990" s="12"/>
      <c r="AY4990" s="12"/>
      <c r="AZ4990" s="12"/>
      <c r="BA4990" s="12"/>
      <c r="BB4990" s="12"/>
      <c r="BC4990" s="12"/>
      <c r="BD4990" s="12"/>
      <c r="BE4990" s="12"/>
      <c r="BF4990" s="12"/>
      <c r="BG4990" s="12"/>
      <c r="BH4990" s="12"/>
      <c r="BI4990" s="12"/>
      <c r="BJ4990" s="13"/>
      <c r="BK4990" s="13"/>
      <c r="BL4990" s="13"/>
      <c r="BM4990" s="13"/>
      <c r="BN4990" s="13"/>
    </row>
    <row r="4991" spans="1:66" x14ac:dyDescent="0.25">
      <c r="A4991" s="10"/>
      <c r="B4991" s="10"/>
      <c r="C4991" s="10"/>
      <c r="D4991" s="18"/>
      <c r="E4991" s="10"/>
      <c r="F4991" s="10"/>
      <c r="G4991" s="10"/>
      <c r="H4991" s="10"/>
      <c r="I4991" s="10"/>
      <c r="J4991" s="10"/>
      <c r="K4991" s="11"/>
      <c r="L4991" s="11"/>
      <c r="M4991" s="12"/>
      <c r="N4991" s="12"/>
      <c r="O4991" s="12"/>
      <c r="P4991" s="12"/>
      <c r="Q4991" s="12"/>
      <c r="R4991" s="12"/>
      <c r="S4991" s="12"/>
      <c r="T4991" s="12"/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2"/>
      <c r="AS4991" s="12"/>
      <c r="AT4991" s="12"/>
      <c r="AU4991" s="12"/>
      <c r="AV4991" s="12"/>
      <c r="AW4991" s="12"/>
      <c r="AX4991" s="12"/>
      <c r="AY4991" s="12"/>
      <c r="AZ4991" s="12"/>
      <c r="BA4991" s="12"/>
      <c r="BB4991" s="12"/>
      <c r="BC4991" s="12"/>
      <c r="BD4991" s="12"/>
      <c r="BE4991" s="12"/>
      <c r="BF4991" s="12"/>
      <c r="BG4991" s="12"/>
      <c r="BH4991" s="12"/>
      <c r="BI4991" s="12"/>
      <c r="BJ4991" s="13"/>
      <c r="BK4991" s="13"/>
      <c r="BL4991" s="13"/>
      <c r="BM4991" s="13"/>
      <c r="BN4991" s="13"/>
    </row>
    <row r="4992" spans="1:66" x14ac:dyDescent="0.25">
      <c r="A4992" s="10"/>
      <c r="B4992" s="10"/>
      <c r="C4992" s="10"/>
      <c r="D4992" s="18"/>
      <c r="E4992" s="10"/>
      <c r="F4992" s="10"/>
      <c r="G4992" s="10"/>
      <c r="H4992" s="10"/>
      <c r="I4992" s="10"/>
      <c r="J4992" s="10"/>
      <c r="K4992" s="11"/>
      <c r="L4992" s="11"/>
      <c r="M4992" s="12"/>
      <c r="N4992" s="12"/>
      <c r="O4992" s="12"/>
      <c r="P4992" s="12"/>
      <c r="Q4992" s="12"/>
      <c r="R4992" s="12"/>
      <c r="S4992" s="12"/>
      <c r="T4992" s="12"/>
      <c r="U4992" s="12"/>
      <c r="V4992" s="12"/>
      <c r="W4992" s="12"/>
      <c r="X4992" s="12"/>
      <c r="Y4992" s="12"/>
      <c r="Z4992" s="12"/>
      <c r="AA4992" s="12"/>
      <c r="AB4992" s="12"/>
      <c r="AC4992" s="12"/>
      <c r="AD4992" s="12"/>
      <c r="AE4992" s="12"/>
      <c r="AF4992" s="12"/>
      <c r="AG4992" s="12"/>
      <c r="AH4992" s="12"/>
      <c r="AI4992" s="12"/>
      <c r="AJ4992" s="12"/>
      <c r="AK4992" s="12"/>
      <c r="AL4992" s="12"/>
      <c r="AM4992" s="12"/>
      <c r="AN4992" s="12"/>
      <c r="AO4992" s="12"/>
      <c r="AP4992" s="12"/>
      <c r="AQ4992" s="12"/>
      <c r="AR4992" s="12"/>
      <c r="AS4992" s="12"/>
      <c r="AT4992" s="12"/>
      <c r="AU4992" s="12"/>
      <c r="AV4992" s="12"/>
      <c r="AW4992" s="12"/>
      <c r="AX4992" s="12"/>
      <c r="AY4992" s="12"/>
      <c r="AZ4992" s="12"/>
      <c r="BA4992" s="12"/>
      <c r="BB4992" s="12"/>
      <c r="BC4992" s="12"/>
      <c r="BD4992" s="12"/>
      <c r="BE4992" s="12"/>
      <c r="BF4992" s="12"/>
      <c r="BG4992" s="12"/>
      <c r="BH4992" s="12"/>
      <c r="BI4992" s="12"/>
      <c r="BJ4992" s="13"/>
      <c r="BK4992" s="13"/>
      <c r="BL4992" s="13"/>
      <c r="BM4992" s="13"/>
      <c r="BN4992" s="13"/>
    </row>
    <row r="4993" spans="1:66" x14ac:dyDescent="0.25">
      <c r="A4993" s="10"/>
      <c r="B4993" s="10"/>
      <c r="C4993" s="10"/>
      <c r="D4993" s="18"/>
      <c r="E4993" s="10"/>
      <c r="F4993" s="10"/>
      <c r="G4993" s="10"/>
      <c r="H4993" s="10"/>
      <c r="I4993" s="10"/>
      <c r="J4993" s="10"/>
      <c r="K4993" s="11"/>
      <c r="L4993" s="11"/>
      <c r="M4993" s="12"/>
      <c r="N4993" s="12"/>
      <c r="O4993" s="12"/>
      <c r="P4993" s="12"/>
      <c r="Q4993" s="12"/>
      <c r="R4993" s="12"/>
      <c r="S4993" s="12"/>
      <c r="T4993" s="12"/>
      <c r="U4993" s="12"/>
      <c r="V4993" s="12"/>
      <c r="W4993" s="12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2"/>
      <c r="AS4993" s="12"/>
      <c r="AT4993" s="12"/>
      <c r="AU4993" s="12"/>
      <c r="AV4993" s="12"/>
      <c r="AW4993" s="12"/>
      <c r="AX4993" s="12"/>
      <c r="AY4993" s="12"/>
      <c r="AZ4993" s="12"/>
      <c r="BA4993" s="12"/>
      <c r="BB4993" s="12"/>
      <c r="BC4993" s="12"/>
      <c r="BD4993" s="12"/>
      <c r="BE4993" s="12"/>
      <c r="BF4993" s="12"/>
      <c r="BG4993" s="12"/>
      <c r="BH4993" s="12"/>
      <c r="BI4993" s="12"/>
      <c r="BJ4993" s="13"/>
      <c r="BK4993" s="13"/>
      <c r="BL4993" s="13"/>
      <c r="BM4993" s="13"/>
      <c r="BN4993" s="13"/>
    </row>
    <row r="4994" spans="1:66" x14ac:dyDescent="0.25">
      <c r="A4994" s="10"/>
      <c r="B4994" s="10"/>
      <c r="C4994" s="10"/>
      <c r="D4994" s="18"/>
      <c r="E4994" s="10"/>
      <c r="F4994" s="10"/>
      <c r="G4994" s="10"/>
      <c r="H4994" s="10"/>
      <c r="I4994" s="10"/>
      <c r="J4994" s="10"/>
      <c r="K4994" s="11"/>
      <c r="L4994" s="11"/>
      <c r="M4994" s="12"/>
      <c r="N4994" s="12"/>
      <c r="O4994" s="12"/>
      <c r="P4994" s="12"/>
      <c r="Q4994" s="12"/>
      <c r="R4994" s="12"/>
      <c r="S4994" s="12"/>
      <c r="T4994" s="12"/>
      <c r="U4994" s="12"/>
      <c r="V4994" s="12"/>
      <c r="W4994" s="12"/>
      <c r="X4994" s="12"/>
      <c r="Y4994" s="12"/>
      <c r="Z4994" s="12"/>
      <c r="AA4994" s="12"/>
      <c r="AB4994" s="12"/>
      <c r="AC4994" s="12"/>
      <c r="AD4994" s="12"/>
      <c r="AE4994" s="12"/>
      <c r="AF4994" s="12"/>
      <c r="AG4994" s="12"/>
      <c r="AH4994" s="12"/>
      <c r="AI4994" s="12"/>
      <c r="AJ4994" s="12"/>
      <c r="AK4994" s="12"/>
      <c r="AL4994" s="12"/>
      <c r="AM4994" s="12"/>
      <c r="AN4994" s="12"/>
      <c r="AO4994" s="12"/>
      <c r="AP4994" s="12"/>
      <c r="AQ4994" s="12"/>
      <c r="AR4994" s="12"/>
      <c r="AS4994" s="12"/>
      <c r="AT4994" s="12"/>
      <c r="AU4994" s="12"/>
      <c r="AV4994" s="12"/>
      <c r="AW4994" s="12"/>
      <c r="AX4994" s="12"/>
      <c r="AY4994" s="12"/>
      <c r="AZ4994" s="12"/>
      <c r="BA4994" s="12"/>
      <c r="BB4994" s="12"/>
      <c r="BC4994" s="12"/>
      <c r="BD4994" s="12"/>
      <c r="BE4994" s="12"/>
      <c r="BF4994" s="12"/>
      <c r="BG4994" s="12"/>
      <c r="BH4994" s="12"/>
      <c r="BI4994" s="12"/>
      <c r="BJ4994" s="13"/>
      <c r="BK4994" s="13"/>
      <c r="BL4994" s="13"/>
      <c r="BM4994" s="13"/>
      <c r="BN4994" s="13"/>
    </row>
    <row r="4995" spans="1:66" x14ac:dyDescent="0.25">
      <c r="A4995" s="10"/>
      <c r="B4995" s="10"/>
      <c r="C4995" s="10"/>
      <c r="D4995" s="18"/>
      <c r="E4995" s="10"/>
      <c r="F4995" s="10"/>
      <c r="G4995" s="10"/>
      <c r="H4995" s="10"/>
      <c r="I4995" s="10"/>
      <c r="J4995" s="10"/>
      <c r="K4995" s="11"/>
      <c r="L4995" s="11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2"/>
      <c r="AS4995" s="12"/>
      <c r="AT4995" s="12"/>
      <c r="AU4995" s="12"/>
      <c r="AV4995" s="12"/>
      <c r="AW4995" s="12"/>
      <c r="AX4995" s="12"/>
      <c r="AY4995" s="12"/>
      <c r="AZ4995" s="12"/>
      <c r="BA4995" s="12"/>
      <c r="BB4995" s="12"/>
      <c r="BC4995" s="12"/>
      <c r="BD4995" s="12"/>
      <c r="BE4995" s="12"/>
      <c r="BF4995" s="12"/>
      <c r="BG4995" s="12"/>
      <c r="BH4995" s="12"/>
      <c r="BI4995" s="12"/>
      <c r="BJ4995" s="13"/>
      <c r="BK4995" s="13"/>
      <c r="BL4995" s="13"/>
      <c r="BM4995" s="13"/>
      <c r="BN4995" s="13"/>
    </row>
    <row r="4996" spans="1:66" x14ac:dyDescent="0.25">
      <c r="A4996" s="10"/>
      <c r="B4996" s="10"/>
      <c r="C4996" s="10"/>
      <c r="D4996" s="18"/>
      <c r="E4996" s="10"/>
      <c r="F4996" s="10"/>
      <c r="G4996" s="10"/>
      <c r="H4996" s="10"/>
      <c r="I4996" s="10"/>
      <c r="J4996" s="10"/>
      <c r="K4996" s="11"/>
      <c r="L4996" s="11"/>
      <c r="M4996" s="12"/>
      <c r="N4996" s="12"/>
      <c r="O4996" s="12"/>
      <c r="P4996" s="12"/>
      <c r="Q4996" s="12"/>
      <c r="R4996" s="12"/>
      <c r="S4996" s="12"/>
      <c r="T4996" s="12"/>
      <c r="U4996" s="12"/>
      <c r="V4996" s="12"/>
      <c r="W4996" s="12"/>
      <c r="X4996" s="12"/>
      <c r="Y4996" s="12"/>
      <c r="Z4996" s="12"/>
      <c r="AA4996" s="12"/>
      <c r="AB4996" s="12"/>
      <c r="AC4996" s="12"/>
      <c r="AD4996" s="12"/>
      <c r="AE4996" s="12"/>
      <c r="AF4996" s="12"/>
      <c r="AG4996" s="12"/>
      <c r="AH4996" s="12"/>
      <c r="AI4996" s="12"/>
      <c r="AJ4996" s="12"/>
      <c r="AK4996" s="12"/>
      <c r="AL4996" s="12"/>
      <c r="AM4996" s="12"/>
      <c r="AN4996" s="12"/>
      <c r="AO4996" s="12"/>
      <c r="AP4996" s="12"/>
      <c r="AQ4996" s="12"/>
      <c r="AR4996" s="12"/>
      <c r="AS4996" s="12"/>
      <c r="AT4996" s="12"/>
      <c r="AU4996" s="12"/>
      <c r="AV4996" s="12"/>
      <c r="AW4996" s="12"/>
      <c r="AX4996" s="12"/>
      <c r="AY4996" s="12"/>
      <c r="AZ4996" s="12"/>
      <c r="BA4996" s="12"/>
      <c r="BB4996" s="12"/>
      <c r="BC4996" s="12"/>
      <c r="BD4996" s="12"/>
      <c r="BE4996" s="12"/>
      <c r="BF4996" s="12"/>
      <c r="BG4996" s="12"/>
      <c r="BH4996" s="12"/>
      <c r="BI4996" s="12"/>
      <c r="BJ4996" s="13"/>
      <c r="BK4996" s="13"/>
      <c r="BL4996" s="13"/>
      <c r="BM4996" s="13"/>
      <c r="BN4996" s="13"/>
    </row>
    <row r="4997" spans="1:66" x14ac:dyDescent="0.25">
      <c r="A4997" s="10"/>
      <c r="B4997" s="10"/>
      <c r="C4997" s="10"/>
      <c r="D4997" s="18"/>
      <c r="E4997" s="10"/>
      <c r="F4997" s="10"/>
      <c r="G4997" s="10"/>
      <c r="H4997" s="10"/>
      <c r="I4997" s="10"/>
      <c r="J4997" s="10"/>
      <c r="K4997" s="11"/>
      <c r="L4997" s="11"/>
      <c r="M4997" s="12"/>
      <c r="N4997" s="12"/>
      <c r="O4997" s="12"/>
      <c r="P4997" s="12"/>
      <c r="Q4997" s="12"/>
      <c r="R4997" s="12"/>
      <c r="S4997" s="12"/>
      <c r="T4997" s="12"/>
      <c r="U4997" s="12"/>
      <c r="V4997" s="12"/>
      <c r="W4997" s="12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2"/>
      <c r="AS4997" s="12"/>
      <c r="AT4997" s="12"/>
      <c r="AU4997" s="12"/>
      <c r="AV4997" s="12"/>
      <c r="AW4997" s="12"/>
      <c r="AX4997" s="12"/>
      <c r="AY4997" s="12"/>
      <c r="AZ4997" s="12"/>
      <c r="BA4997" s="12"/>
      <c r="BB4997" s="12"/>
      <c r="BC4997" s="12"/>
      <c r="BD4997" s="12"/>
      <c r="BE4997" s="12"/>
      <c r="BF4997" s="12"/>
      <c r="BG4997" s="12"/>
      <c r="BH4997" s="12"/>
      <c r="BI4997" s="12"/>
      <c r="BJ4997" s="13"/>
      <c r="BK4997" s="13"/>
      <c r="BL4997" s="13"/>
      <c r="BM4997" s="13"/>
      <c r="BN4997" s="13"/>
    </row>
    <row r="4998" spans="1:66" x14ac:dyDescent="0.25">
      <c r="A4998" s="10"/>
      <c r="B4998" s="10"/>
      <c r="C4998" s="10"/>
      <c r="D4998" s="18"/>
      <c r="E4998" s="10"/>
      <c r="F4998" s="10"/>
      <c r="G4998" s="10"/>
      <c r="H4998" s="10"/>
      <c r="I4998" s="10"/>
      <c r="J4998" s="10"/>
      <c r="K4998" s="11"/>
      <c r="L4998" s="11"/>
      <c r="M4998" s="12"/>
      <c r="N4998" s="12"/>
      <c r="O4998" s="12"/>
      <c r="P4998" s="12"/>
      <c r="Q4998" s="12"/>
      <c r="R4998" s="12"/>
      <c r="S4998" s="12"/>
      <c r="T4998" s="12"/>
      <c r="U4998" s="12"/>
      <c r="V4998" s="12"/>
      <c r="W4998" s="12"/>
      <c r="X4998" s="12"/>
      <c r="Y4998" s="12"/>
      <c r="Z4998" s="12"/>
      <c r="AA4998" s="12"/>
      <c r="AB4998" s="12"/>
      <c r="AC4998" s="12"/>
      <c r="AD4998" s="12"/>
      <c r="AE4998" s="12"/>
      <c r="AF4998" s="12"/>
      <c r="AG4998" s="12"/>
      <c r="AH4998" s="12"/>
      <c r="AI4998" s="12"/>
      <c r="AJ4998" s="12"/>
      <c r="AK4998" s="12"/>
      <c r="AL4998" s="12"/>
      <c r="AM4998" s="12"/>
      <c r="AN4998" s="12"/>
      <c r="AO4998" s="12"/>
      <c r="AP4998" s="12"/>
      <c r="AQ4998" s="12"/>
      <c r="AR4998" s="12"/>
      <c r="AS4998" s="12"/>
      <c r="AT4998" s="12"/>
      <c r="AU4998" s="12"/>
      <c r="AV4998" s="12"/>
      <c r="AW4998" s="12"/>
      <c r="AX4998" s="12"/>
      <c r="AY4998" s="12"/>
      <c r="AZ4998" s="12"/>
      <c r="BA4998" s="12"/>
      <c r="BB4998" s="12"/>
      <c r="BC4998" s="12"/>
      <c r="BD4998" s="12"/>
      <c r="BE4998" s="12"/>
      <c r="BF4998" s="12"/>
      <c r="BG4998" s="12"/>
      <c r="BH4998" s="12"/>
      <c r="BI4998" s="12"/>
      <c r="BJ4998" s="13"/>
      <c r="BK4998" s="13"/>
      <c r="BL4998" s="13"/>
      <c r="BM4998" s="13"/>
      <c r="BN4998" s="13"/>
    </row>
    <row r="4999" spans="1:66" x14ac:dyDescent="0.25">
      <c r="A4999" s="10"/>
      <c r="B4999" s="10"/>
      <c r="C4999" s="10"/>
      <c r="D4999" s="18"/>
      <c r="E4999" s="10"/>
      <c r="F4999" s="10"/>
      <c r="G4999" s="10"/>
      <c r="H4999" s="10"/>
      <c r="I4999" s="10"/>
      <c r="J4999" s="10"/>
      <c r="K4999" s="11"/>
      <c r="L4999" s="11"/>
      <c r="M4999" s="12"/>
      <c r="N4999" s="12"/>
      <c r="O4999" s="12"/>
      <c r="P4999" s="12"/>
      <c r="Q4999" s="12"/>
      <c r="R4999" s="12"/>
      <c r="S4999" s="12"/>
      <c r="T4999" s="12"/>
      <c r="U4999" s="12"/>
      <c r="V4999" s="12"/>
      <c r="W4999" s="12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2"/>
      <c r="AS4999" s="12"/>
      <c r="AT4999" s="12"/>
      <c r="AU4999" s="12"/>
      <c r="AV4999" s="12"/>
      <c r="AW4999" s="12"/>
      <c r="AX4999" s="12"/>
      <c r="AY4999" s="12"/>
      <c r="AZ4999" s="12"/>
      <c r="BA4999" s="12"/>
      <c r="BB4999" s="12"/>
      <c r="BC4999" s="12"/>
      <c r="BD4999" s="12"/>
      <c r="BE4999" s="12"/>
      <c r="BF4999" s="12"/>
      <c r="BG4999" s="12"/>
      <c r="BH4999" s="12"/>
      <c r="BI4999" s="12"/>
      <c r="BJ4999" s="13"/>
      <c r="BK4999" s="13"/>
      <c r="BL4999" s="13"/>
      <c r="BM4999" s="13"/>
      <c r="BN4999" s="13"/>
    </row>
    <row r="5000" spans="1:66" x14ac:dyDescent="0.25">
      <c r="A5000" s="10"/>
      <c r="B5000" s="10"/>
      <c r="C5000" s="10"/>
      <c r="D5000" s="18"/>
      <c r="E5000" s="10"/>
      <c r="F5000" s="10"/>
      <c r="G5000" s="10"/>
      <c r="H5000" s="10"/>
      <c r="I5000" s="10"/>
      <c r="J5000" s="10"/>
      <c r="K5000" s="11"/>
      <c r="L5000" s="11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2"/>
      <c r="AF5000" s="12"/>
      <c r="AG5000" s="12"/>
      <c r="AH5000" s="12"/>
      <c r="AI5000" s="12"/>
      <c r="AJ5000" s="12"/>
      <c r="AK5000" s="12"/>
      <c r="AL5000" s="12"/>
      <c r="AM5000" s="12"/>
      <c r="AN5000" s="12"/>
      <c r="AO5000" s="12"/>
      <c r="AP5000" s="12"/>
      <c r="AQ5000" s="12"/>
      <c r="AR5000" s="12"/>
      <c r="AS5000" s="12"/>
      <c r="AT5000" s="12"/>
      <c r="AU5000" s="12"/>
      <c r="AV5000" s="12"/>
      <c r="AW5000" s="12"/>
      <c r="AX5000" s="12"/>
      <c r="AY5000" s="12"/>
      <c r="AZ5000" s="12"/>
      <c r="BA5000" s="12"/>
      <c r="BB5000" s="12"/>
      <c r="BC5000" s="12"/>
      <c r="BD5000" s="12"/>
      <c r="BE5000" s="12"/>
      <c r="BF5000" s="12"/>
      <c r="BG5000" s="12"/>
      <c r="BH5000" s="12"/>
      <c r="BI5000" s="12"/>
      <c r="BJ5000" s="13"/>
      <c r="BK5000" s="13"/>
      <c r="BL5000" s="13"/>
      <c r="BM5000" s="13"/>
      <c r="BN5000" s="13"/>
    </row>
    <row r="5001" spans="1:66" x14ac:dyDescent="0.25">
      <c r="A5001" s="10"/>
      <c r="B5001" s="10"/>
      <c r="C5001" s="10"/>
      <c r="D5001" s="18"/>
      <c r="E5001" s="10"/>
      <c r="F5001" s="10"/>
      <c r="G5001" s="10"/>
      <c r="H5001" s="10"/>
      <c r="I5001" s="10"/>
      <c r="J5001" s="10"/>
      <c r="K5001" s="11"/>
      <c r="L5001" s="11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2"/>
      <c r="AS5001" s="12"/>
      <c r="AT5001" s="12"/>
      <c r="AU5001" s="12"/>
      <c r="AV5001" s="12"/>
      <c r="AW5001" s="12"/>
      <c r="AX5001" s="12"/>
      <c r="AY5001" s="12"/>
      <c r="AZ5001" s="12"/>
      <c r="BA5001" s="12"/>
      <c r="BB5001" s="12"/>
      <c r="BC5001" s="12"/>
      <c r="BD5001" s="12"/>
      <c r="BE5001" s="12"/>
      <c r="BF5001" s="12"/>
      <c r="BG5001" s="12"/>
      <c r="BH5001" s="12"/>
      <c r="BI5001" s="12"/>
      <c r="BJ5001" s="13"/>
      <c r="BK5001" s="13"/>
      <c r="BL5001" s="13"/>
      <c r="BM5001" s="13"/>
      <c r="BN5001" s="13"/>
    </row>
    <row r="5002" spans="1:66" x14ac:dyDescent="0.25">
      <c r="A5002" s="10"/>
      <c r="B5002" s="10"/>
      <c r="C5002" s="10"/>
      <c r="D5002" s="18"/>
      <c r="E5002" s="10"/>
      <c r="F5002" s="10"/>
      <c r="G5002" s="10"/>
      <c r="H5002" s="10"/>
      <c r="I5002" s="10"/>
      <c r="J5002" s="10"/>
      <c r="K5002" s="11"/>
      <c r="L5002" s="11"/>
      <c r="M5002" s="12"/>
      <c r="N5002" s="12"/>
      <c r="O5002" s="12"/>
      <c r="P5002" s="12"/>
      <c r="Q5002" s="12"/>
      <c r="R5002" s="12"/>
      <c r="S5002" s="12"/>
      <c r="T5002" s="12"/>
      <c r="U5002" s="12"/>
      <c r="V5002" s="12"/>
      <c r="W5002" s="12"/>
      <c r="X5002" s="12"/>
      <c r="Y5002" s="12"/>
      <c r="Z5002" s="12"/>
      <c r="AA5002" s="12"/>
      <c r="AB5002" s="12"/>
      <c r="AC5002" s="12"/>
      <c r="AD5002" s="12"/>
      <c r="AE5002" s="12"/>
      <c r="AF5002" s="12"/>
      <c r="AG5002" s="12"/>
      <c r="AH5002" s="12"/>
      <c r="AI5002" s="12"/>
      <c r="AJ5002" s="12"/>
      <c r="AK5002" s="12"/>
      <c r="AL5002" s="12"/>
      <c r="AM5002" s="12"/>
      <c r="AN5002" s="12"/>
      <c r="AO5002" s="12"/>
      <c r="AP5002" s="12"/>
      <c r="AQ5002" s="12"/>
      <c r="AR5002" s="12"/>
      <c r="AS5002" s="12"/>
      <c r="AT5002" s="12"/>
      <c r="AU5002" s="12"/>
      <c r="AV5002" s="12"/>
      <c r="AW5002" s="12"/>
      <c r="AX5002" s="12"/>
      <c r="AY5002" s="12"/>
      <c r="AZ5002" s="12"/>
      <c r="BA5002" s="12"/>
      <c r="BB5002" s="12"/>
      <c r="BC5002" s="12"/>
      <c r="BD5002" s="12"/>
      <c r="BE5002" s="12"/>
      <c r="BF5002" s="12"/>
      <c r="BG5002" s="12"/>
      <c r="BH5002" s="12"/>
      <c r="BI5002" s="12"/>
      <c r="BJ5002" s="13"/>
      <c r="BK5002" s="13"/>
      <c r="BL5002" s="13"/>
      <c r="BM5002" s="13"/>
      <c r="BN5002" s="13"/>
    </row>
    <row r="5003" spans="1:66" x14ac:dyDescent="0.25">
      <c r="A5003" s="10"/>
      <c r="B5003" s="10"/>
      <c r="C5003" s="10"/>
      <c r="D5003" s="18"/>
      <c r="E5003" s="10"/>
      <c r="F5003" s="10"/>
      <c r="G5003" s="10"/>
      <c r="H5003" s="10"/>
      <c r="I5003" s="10"/>
      <c r="J5003" s="10"/>
      <c r="K5003" s="11"/>
      <c r="L5003" s="11"/>
      <c r="M5003" s="12"/>
      <c r="N5003" s="12"/>
      <c r="O5003" s="12"/>
      <c r="P5003" s="12"/>
      <c r="Q5003" s="12"/>
      <c r="R5003" s="12"/>
      <c r="S5003" s="12"/>
      <c r="T5003" s="12"/>
      <c r="U5003" s="12"/>
      <c r="V5003" s="12"/>
      <c r="W5003" s="12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2"/>
      <c r="AS5003" s="12"/>
      <c r="AT5003" s="12"/>
      <c r="AU5003" s="12"/>
      <c r="AV5003" s="12"/>
      <c r="AW5003" s="12"/>
      <c r="AX5003" s="12"/>
      <c r="AY5003" s="12"/>
      <c r="AZ5003" s="12"/>
      <c r="BA5003" s="12"/>
      <c r="BB5003" s="12"/>
      <c r="BC5003" s="12"/>
      <c r="BD5003" s="12"/>
      <c r="BE5003" s="12"/>
      <c r="BF5003" s="12"/>
      <c r="BG5003" s="12"/>
      <c r="BH5003" s="12"/>
      <c r="BI5003" s="12"/>
      <c r="BJ5003" s="13"/>
      <c r="BK5003" s="13"/>
      <c r="BL5003" s="13"/>
      <c r="BM5003" s="13"/>
      <c r="BN5003" s="13"/>
    </row>
    <row r="5004" spans="1:66" x14ac:dyDescent="0.25">
      <c r="A5004" s="10"/>
      <c r="B5004" s="10"/>
      <c r="C5004" s="10"/>
      <c r="D5004" s="18"/>
      <c r="E5004" s="10"/>
      <c r="F5004" s="10"/>
      <c r="G5004" s="10"/>
      <c r="H5004" s="10"/>
      <c r="I5004" s="10"/>
      <c r="J5004" s="10"/>
      <c r="K5004" s="11"/>
      <c r="L5004" s="11"/>
      <c r="M5004" s="12"/>
      <c r="N5004" s="12"/>
      <c r="O5004" s="12"/>
      <c r="P5004" s="12"/>
      <c r="Q5004" s="12"/>
      <c r="R5004" s="12"/>
      <c r="S5004" s="12"/>
      <c r="T5004" s="12"/>
      <c r="U5004" s="12"/>
      <c r="V5004" s="12"/>
      <c r="W5004" s="12"/>
      <c r="X5004" s="12"/>
      <c r="Y5004" s="12"/>
      <c r="Z5004" s="12"/>
      <c r="AA5004" s="12"/>
      <c r="AB5004" s="12"/>
      <c r="AC5004" s="12"/>
      <c r="AD5004" s="12"/>
      <c r="AE5004" s="12"/>
      <c r="AF5004" s="12"/>
      <c r="AG5004" s="12"/>
      <c r="AH5004" s="12"/>
      <c r="AI5004" s="12"/>
      <c r="AJ5004" s="12"/>
      <c r="AK5004" s="12"/>
      <c r="AL5004" s="12"/>
      <c r="AM5004" s="12"/>
      <c r="AN5004" s="12"/>
      <c r="AO5004" s="12"/>
      <c r="AP5004" s="12"/>
      <c r="AQ5004" s="12"/>
      <c r="AR5004" s="12"/>
      <c r="AS5004" s="12"/>
      <c r="AT5004" s="12"/>
      <c r="AU5004" s="12"/>
      <c r="AV5004" s="12"/>
      <c r="AW5004" s="12"/>
      <c r="AX5004" s="12"/>
      <c r="AY5004" s="12"/>
      <c r="AZ5004" s="12"/>
      <c r="BA5004" s="12"/>
      <c r="BB5004" s="12"/>
      <c r="BC5004" s="12"/>
      <c r="BD5004" s="12"/>
      <c r="BE5004" s="12"/>
      <c r="BF5004" s="12"/>
      <c r="BG5004" s="12"/>
      <c r="BH5004" s="12"/>
      <c r="BI5004" s="12"/>
      <c r="BJ5004" s="13"/>
      <c r="BK5004" s="13"/>
      <c r="BL5004" s="13"/>
      <c r="BM5004" s="13"/>
      <c r="BN5004" s="13"/>
    </row>
    <row r="5005" spans="1:66" x14ac:dyDescent="0.25">
      <c r="A5005" s="10"/>
      <c r="B5005" s="10"/>
      <c r="C5005" s="10"/>
      <c r="D5005" s="18"/>
      <c r="E5005" s="10"/>
      <c r="F5005" s="10"/>
      <c r="G5005" s="10"/>
      <c r="H5005" s="10"/>
      <c r="I5005" s="10"/>
      <c r="J5005" s="10"/>
      <c r="K5005" s="11"/>
      <c r="L5005" s="11"/>
      <c r="M5005" s="12"/>
      <c r="N5005" s="12"/>
      <c r="O5005" s="12"/>
      <c r="P5005" s="12"/>
      <c r="Q5005" s="12"/>
      <c r="R5005" s="12"/>
      <c r="S5005" s="12"/>
      <c r="T5005" s="12"/>
      <c r="U5005" s="12"/>
      <c r="V5005" s="12"/>
      <c r="W5005" s="12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2"/>
      <c r="AS5005" s="12"/>
      <c r="AT5005" s="12"/>
      <c r="AU5005" s="12"/>
      <c r="AV5005" s="12"/>
      <c r="AW5005" s="12"/>
      <c r="AX5005" s="12"/>
      <c r="AY5005" s="12"/>
      <c r="AZ5005" s="12"/>
      <c r="BA5005" s="12"/>
      <c r="BB5005" s="12"/>
      <c r="BC5005" s="12"/>
      <c r="BD5005" s="12"/>
      <c r="BE5005" s="12"/>
      <c r="BF5005" s="12"/>
      <c r="BG5005" s="12"/>
      <c r="BH5005" s="12"/>
      <c r="BI5005" s="12"/>
      <c r="BJ5005" s="13"/>
      <c r="BK5005" s="13"/>
      <c r="BL5005" s="13"/>
      <c r="BM5005" s="13"/>
      <c r="BN5005" s="13"/>
    </row>
    <row r="5006" spans="1:66" x14ac:dyDescent="0.25">
      <c r="A5006" s="10"/>
      <c r="B5006" s="10"/>
      <c r="C5006" s="10"/>
      <c r="D5006" s="18"/>
      <c r="E5006" s="10"/>
      <c r="F5006" s="10"/>
      <c r="G5006" s="10"/>
      <c r="H5006" s="10"/>
      <c r="I5006" s="10"/>
      <c r="J5006" s="10"/>
      <c r="K5006" s="11"/>
      <c r="L5006" s="11"/>
      <c r="M5006" s="12"/>
      <c r="N5006" s="12"/>
      <c r="O5006" s="12"/>
      <c r="P5006" s="12"/>
      <c r="Q5006" s="12"/>
      <c r="R5006" s="12"/>
      <c r="S5006" s="12"/>
      <c r="T5006" s="12"/>
      <c r="U5006" s="12"/>
      <c r="V5006" s="12"/>
      <c r="W5006" s="12"/>
      <c r="X5006" s="12"/>
      <c r="Y5006" s="12"/>
      <c r="Z5006" s="12"/>
      <c r="AA5006" s="12"/>
      <c r="AB5006" s="12"/>
      <c r="AC5006" s="12"/>
      <c r="AD5006" s="12"/>
      <c r="AE5006" s="12"/>
      <c r="AF5006" s="12"/>
      <c r="AG5006" s="12"/>
      <c r="AH5006" s="12"/>
      <c r="AI5006" s="12"/>
      <c r="AJ5006" s="12"/>
      <c r="AK5006" s="12"/>
      <c r="AL5006" s="12"/>
      <c r="AM5006" s="12"/>
      <c r="AN5006" s="12"/>
      <c r="AO5006" s="12"/>
      <c r="AP5006" s="12"/>
      <c r="AQ5006" s="12"/>
      <c r="AR5006" s="12"/>
      <c r="AS5006" s="12"/>
      <c r="AT5006" s="12"/>
      <c r="AU5006" s="12"/>
      <c r="AV5006" s="12"/>
      <c r="AW5006" s="12"/>
      <c r="AX5006" s="12"/>
      <c r="AY5006" s="12"/>
      <c r="AZ5006" s="12"/>
      <c r="BA5006" s="12"/>
      <c r="BB5006" s="12"/>
      <c r="BC5006" s="12"/>
      <c r="BD5006" s="12"/>
      <c r="BE5006" s="12"/>
      <c r="BF5006" s="12"/>
      <c r="BG5006" s="12"/>
      <c r="BH5006" s="12"/>
      <c r="BI5006" s="12"/>
      <c r="BJ5006" s="13"/>
      <c r="BK5006" s="13"/>
      <c r="BL5006" s="13"/>
      <c r="BM5006" s="13"/>
      <c r="BN5006" s="13"/>
    </row>
    <row r="5007" spans="1:66" x14ac:dyDescent="0.25">
      <c r="A5007" s="10"/>
      <c r="B5007" s="10"/>
      <c r="C5007" s="10"/>
      <c r="D5007" s="18"/>
      <c r="E5007" s="10"/>
      <c r="F5007" s="10"/>
      <c r="G5007" s="10"/>
      <c r="H5007" s="10"/>
      <c r="I5007" s="10"/>
      <c r="J5007" s="10"/>
      <c r="K5007" s="11"/>
      <c r="L5007" s="11"/>
      <c r="M5007" s="12"/>
      <c r="N5007" s="12"/>
      <c r="O5007" s="12"/>
      <c r="P5007" s="12"/>
      <c r="Q5007" s="12"/>
      <c r="R5007" s="12"/>
      <c r="S5007" s="12"/>
      <c r="T5007" s="12"/>
      <c r="U5007" s="12"/>
      <c r="V5007" s="12"/>
      <c r="W5007" s="12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2"/>
      <c r="AS5007" s="12"/>
      <c r="AT5007" s="12"/>
      <c r="AU5007" s="12"/>
      <c r="AV5007" s="12"/>
      <c r="AW5007" s="12"/>
      <c r="AX5007" s="12"/>
      <c r="AY5007" s="12"/>
      <c r="AZ5007" s="12"/>
      <c r="BA5007" s="12"/>
      <c r="BB5007" s="12"/>
      <c r="BC5007" s="12"/>
      <c r="BD5007" s="12"/>
      <c r="BE5007" s="12"/>
      <c r="BF5007" s="12"/>
      <c r="BG5007" s="12"/>
      <c r="BH5007" s="12"/>
      <c r="BI5007" s="12"/>
      <c r="BJ5007" s="13"/>
      <c r="BK5007" s="13"/>
      <c r="BL5007" s="13"/>
      <c r="BM5007" s="13"/>
      <c r="BN5007" s="13"/>
    </row>
    <row r="5008" spans="1:66" x14ac:dyDescent="0.25">
      <c r="A5008" s="10"/>
      <c r="B5008" s="10"/>
      <c r="C5008" s="10"/>
      <c r="D5008" s="18"/>
      <c r="E5008" s="10"/>
      <c r="F5008" s="10"/>
      <c r="G5008" s="10"/>
      <c r="H5008" s="10"/>
      <c r="I5008" s="10"/>
      <c r="J5008" s="10"/>
      <c r="K5008" s="11"/>
      <c r="L5008" s="11"/>
      <c r="M5008" s="12"/>
      <c r="N5008" s="12"/>
      <c r="O5008" s="12"/>
      <c r="P5008" s="12"/>
      <c r="Q5008" s="12"/>
      <c r="R5008" s="12"/>
      <c r="S5008" s="12"/>
      <c r="T5008" s="12"/>
      <c r="U5008" s="12"/>
      <c r="V5008" s="12"/>
      <c r="W5008" s="12"/>
      <c r="X5008" s="12"/>
      <c r="Y5008" s="12"/>
      <c r="Z5008" s="12"/>
      <c r="AA5008" s="12"/>
      <c r="AB5008" s="12"/>
      <c r="AC5008" s="12"/>
      <c r="AD5008" s="12"/>
      <c r="AE5008" s="12"/>
      <c r="AF5008" s="12"/>
      <c r="AG5008" s="12"/>
      <c r="AH5008" s="12"/>
      <c r="AI5008" s="12"/>
      <c r="AJ5008" s="12"/>
      <c r="AK5008" s="12"/>
      <c r="AL5008" s="12"/>
      <c r="AM5008" s="12"/>
      <c r="AN5008" s="12"/>
      <c r="AO5008" s="12"/>
      <c r="AP5008" s="12"/>
      <c r="AQ5008" s="12"/>
      <c r="AR5008" s="12"/>
      <c r="AS5008" s="12"/>
      <c r="AT5008" s="12"/>
      <c r="AU5008" s="12"/>
      <c r="AV5008" s="12"/>
      <c r="AW5008" s="12"/>
      <c r="AX5008" s="12"/>
      <c r="AY5008" s="12"/>
      <c r="AZ5008" s="12"/>
      <c r="BA5008" s="12"/>
      <c r="BB5008" s="12"/>
      <c r="BC5008" s="12"/>
      <c r="BD5008" s="12"/>
      <c r="BE5008" s="12"/>
      <c r="BF5008" s="12"/>
      <c r="BG5008" s="12"/>
      <c r="BH5008" s="12"/>
      <c r="BI5008" s="12"/>
      <c r="BJ5008" s="13"/>
      <c r="BK5008" s="13"/>
      <c r="BL5008" s="13"/>
      <c r="BM5008" s="13"/>
      <c r="BN5008" s="13"/>
    </row>
    <row r="5009" spans="1:66" x14ac:dyDescent="0.25">
      <c r="A5009" s="10"/>
      <c r="B5009" s="10"/>
      <c r="C5009" s="10"/>
      <c r="D5009" s="18"/>
      <c r="E5009" s="10"/>
      <c r="F5009" s="10"/>
      <c r="G5009" s="10"/>
      <c r="H5009" s="10"/>
      <c r="I5009" s="10"/>
      <c r="J5009" s="10"/>
      <c r="K5009" s="11"/>
      <c r="L5009" s="11"/>
      <c r="M5009" s="12"/>
      <c r="N5009" s="12"/>
      <c r="O5009" s="12"/>
      <c r="P5009" s="12"/>
      <c r="Q5009" s="12"/>
      <c r="R5009" s="12"/>
      <c r="S5009" s="12"/>
      <c r="T5009" s="12"/>
      <c r="U5009" s="12"/>
      <c r="V5009" s="12"/>
      <c r="W5009" s="12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2"/>
      <c r="AS5009" s="12"/>
      <c r="AT5009" s="12"/>
      <c r="AU5009" s="12"/>
      <c r="AV5009" s="12"/>
      <c r="AW5009" s="12"/>
      <c r="AX5009" s="12"/>
      <c r="AY5009" s="12"/>
      <c r="AZ5009" s="12"/>
      <c r="BA5009" s="12"/>
      <c r="BB5009" s="12"/>
      <c r="BC5009" s="12"/>
      <c r="BD5009" s="12"/>
      <c r="BE5009" s="12"/>
      <c r="BF5009" s="12"/>
      <c r="BG5009" s="12"/>
      <c r="BH5009" s="12"/>
      <c r="BI5009" s="12"/>
      <c r="BJ5009" s="13"/>
      <c r="BK5009" s="13"/>
      <c r="BL5009" s="13"/>
      <c r="BM5009" s="13"/>
      <c r="BN5009" s="13"/>
    </row>
    <row r="5010" spans="1:66" x14ac:dyDescent="0.25">
      <c r="A5010" s="10"/>
      <c r="B5010" s="10"/>
      <c r="C5010" s="10"/>
      <c r="D5010" s="18"/>
      <c r="E5010" s="10"/>
      <c r="F5010" s="10"/>
      <c r="G5010" s="10"/>
      <c r="H5010" s="10"/>
      <c r="I5010" s="10"/>
      <c r="J5010" s="10"/>
      <c r="K5010" s="11"/>
      <c r="L5010" s="11"/>
      <c r="M5010" s="12"/>
      <c r="N5010" s="12"/>
      <c r="O5010" s="12"/>
      <c r="P5010" s="12"/>
      <c r="Q5010" s="12"/>
      <c r="R5010" s="12"/>
      <c r="S5010" s="12"/>
      <c r="T5010" s="12"/>
      <c r="U5010" s="12"/>
      <c r="V5010" s="12"/>
      <c r="W5010" s="12"/>
      <c r="X5010" s="12"/>
      <c r="Y5010" s="12"/>
      <c r="Z5010" s="12"/>
      <c r="AA5010" s="12"/>
      <c r="AB5010" s="12"/>
      <c r="AC5010" s="12"/>
      <c r="AD5010" s="12"/>
      <c r="AE5010" s="12"/>
      <c r="AF5010" s="12"/>
      <c r="AG5010" s="12"/>
      <c r="AH5010" s="12"/>
      <c r="AI5010" s="12"/>
      <c r="AJ5010" s="12"/>
      <c r="AK5010" s="12"/>
      <c r="AL5010" s="12"/>
      <c r="AM5010" s="12"/>
      <c r="AN5010" s="12"/>
      <c r="AO5010" s="12"/>
      <c r="AP5010" s="12"/>
      <c r="AQ5010" s="12"/>
      <c r="AR5010" s="12"/>
      <c r="AS5010" s="12"/>
      <c r="AT5010" s="12"/>
      <c r="AU5010" s="12"/>
      <c r="AV5010" s="12"/>
      <c r="AW5010" s="12"/>
      <c r="AX5010" s="12"/>
      <c r="AY5010" s="12"/>
      <c r="AZ5010" s="12"/>
      <c r="BA5010" s="12"/>
      <c r="BB5010" s="12"/>
      <c r="BC5010" s="12"/>
      <c r="BD5010" s="12"/>
      <c r="BE5010" s="12"/>
      <c r="BF5010" s="12"/>
      <c r="BG5010" s="12"/>
      <c r="BH5010" s="12"/>
      <c r="BI5010" s="12"/>
      <c r="BJ5010" s="13"/>
      <c r="BK5010" s="13"/>
      <c r="BL5010" s="13"/>
      <c r="BM5010" s="13"/>
      <c r="BN5010" s="13"/>
    </row>
    <row r="5011" spans="1:66" x14ac:dyDescent="0.25">
      <c r="A5011" s="10"/>
      <c r="B5011" s="10"/>
      <c r="C5011" s="10"/>
      <c r="D5011" s="18"/>
      <c r="E5011" s="10"/>
      <c r="F5011" s="10"/>
      <c r="G5011" s="10"/>
      <c r="H5011" s="10"/>
      <c r="I5011" s="10"/>
      <c r="J5011" s="10"/>
      <c r="K5011" s="11"/>
      <c r="L5011" s="11"/>
      <c r="M5011" s="12"/>
      <c r="N5011" s="12"/>
      <c r="O5011" s="12"/>
      <c r="P5011" s="12"/>
      <c r="Q5011" s="12"/>
      <c r="R5011" s="12"/>
      <c r="S5011" s="12"/>
      <c r="T5011" s="12"/>
      <c r="U5011" s="12"/>
      <c r="V5011" s="12"/>
      <c r="W5011" s="12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2"/>
      <c r="AS5011" s="12"/>
      <c r="AT5011" s="12"/>
      <c r="AU5011" s="12"/>
      <c r="AV5011" s="12"/>
      <c r="AW5011" s="12"/>
      <c r="AX5011" s="12"/>
      <c r="AY5011" s="12"/>
      <c r="AZ5011" s="12"/>
      <c r="BA5011" s="12"/>
      <c r="BB5011" s="12"/>
      <c r="BC5011" s="12"/>
      <c r="BD5011" s="12"/>
      <c r="BE5011" s="12"/>
      <c r="BF5011" s="12"/>
      <c r="BG5011" s="12"/>
      <c r="BH5011" s="12"/>
      <c r="BI5011" s="12"/>
      <c r="BJ5011" s="13"/>
      <c r="BK5011" s="13"/>
      <c r="BL5011" s="13"/>
      <c r="BM5011" s="13"/>
      <c r="BN5011" s="13"/>
    </row>
    <row r="5012" spans="1:66" x14ac:dyDescent="0.25">
      <c r="A5012" s="10"/>
      <c r="B5012" s="10"/>
      <c r="C5012" s="10"/>
      <c r="D5012" s="18"/>
      <c r="E5012" s="10"/>
      <c r="F5012" s="10"/>
      <c r="G5012" s="10"/>
      <c r="H5012" s="10"/>
      <c r="I5012" s="10"/>
      <c r="J5012" s="10"/>
      <c r="K5012" s="11"/>
      <c r="L5012" s="11"/>
      <c r="M5012" s="12"/>
      <c r="N5012" s="12"/>
      <c r="O5012" s="12"/>
      <c r="P5012" s="12"/>
      <c r="Q5012" s="12"/>
      <c r="R5012" s="12"/>
      <c r="S5012" s="12"/>
      <c r="T5012" s="12"/>
      <c r="U5012" s="12"/>
      <c r="V5012" s="12"/>
      <c r="W5012" s="12"/>
      <c r="X5012" s="12"/>
      <c r="Y5012" s="12"/>
      <c r="Z5012" s="12"/>
      <c r="AA5012" s="12"/>
      <c r="AB5012" s="12"/>
      <c r="AC5012" s="12"/>
      <c r="AD5012" s="12"/>
      <c r="AE5012" s="12"/>
      <c r="AF5012" s="12"/>
      <c r="AG5012" s="12"/>
      <c r="AH5012" s="12"/>
      <c r="AI5012" s="12"/>
      <c r="AJ5012" s="12"/>
      <c r="AK5012" s="12"/>
      <c r="AL5012" s="12"/>
      <c r="AM5012" s="12"/>
      <c r="AN5012" s="12"/>
      <c r="AO5012" s="12"/>
      <c r="AP5012" s="12"/>
      <c r="AQ5012" s="12"/>
      <c r="AR5012" s="12"/>
      <c r="AS5012" s="12"/>
      <c r="AT5012" s="12"/>
      <c r="AU5012" s="12"/>
      <c r="AV5012" s="12"/>
      <c r="AW5012" s="12"/>
      <c r="AX5012" s="12"/>
      <c r="AY5012" s="12"/>
      <c r="AZ5012" s="12"/>
      <c r="BA5012" s="12"/>
      <c r="BB5012" s="12"/>
      <c r="BC5012" s="12"/>
      <c r="BD5012" s="12"/>
      <c r="BE5012" s="12"/>
      <c r="BF5012" s="12"/>
      <c r="BG5012" s="12"/>
      <c r="BH5012" s="12"/>
      <c r="BI5012" s="12"/>
      <c r="BJ5012" s="13"/>
      <c r="BK5012" s="13"/>
      <c r="BL5012" s="13"/>
      <c r="BM5012" s="13"/>
      <c r="BN5012" s="13"/>
    </row>
    <row r="5013" spans="1:66" x14ac:dyDescent="0.25">
      <c r="A5013" s="10"/>
      <c r="B5013" s="10"/>
      <c r="C5013" s="10"/>
      <c r="D5013" s="18"/>
      <c r="E5013" s="10"/>
      <c r="F5013" s="10"/>
      <c r="G5013" s="10"/>
      <c r="H5013" s="10"/>
      <c r="I5013" s="10"/>
      <c r="J5013" s="10"/>
      <c r="K5013" s="11"/>
      <c r="L5013" s="11"/>
      <c r="M5013" s="12"/>
      <c r="N5013" s="12"/>
      <c r="O5013" s="12"/>
      <c r="P5013" s="12"/>
      <c r="Q5013" s="12"/>
      <c r="R5013" s="12"/>
      <c r="S5013" s="12"/>
      <c r="T5013" s="12"/>
      <c r="U5013" s="12"/>
      <c r="V5013" s="12"/>
      <c r="W5013" s="12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2"/>
      <c r="AS5013" s="12"/>
      <c r="AT5013" s="12"/>
      <c r="AU5013" s="12"/>
      <c r="AV5013" s="12"/>
      <c r="AW5013" s="12"/>
      <c r="AX5013" s="12"/>
      <c r="AY5013" s="12"/>
      <c r="AZ5013" s="12"/>
      <c r="BA5013" s="12"/>
      <c r="BB5013" s="12"/>
      <c r="BC5013" s="12"/>
      <c r="BD5013" s="12"/>
      <c r="BE5013" s="12"/>
      <c r="BF5013" s="12"/>
      <c r="BG5013" s="12"/>
      <c r="BH5013" s="12"/>
      <c r="BI5013" s="12"/>
      <c r="BJ5013" s="13"/>
      <c r="BK5013" s="13"/>
      <c r="BL5013" s="13"/>
      <c r="BM5013" s="13"/>
      <c r="BN5013" s="13"/>
    </row>
    <row r="5014" spans="1:66" x14ac:dyDescent="0.25">
      <c r="A5014" s="10"/>
      <c r="B5014" s="10"/>
      <c r="C5014" s="10"/>
      <c r="D5014" s="18"/>
      <c r="E5014" s="10"/>
      <c r="F5014" s="10"/>
      <c r="G5014" s="10"/>
      <c r="H5014" s="10"/>
      <c r="I5014" s="10"/>
      <c r="J5014" s="10"/>
      <c r="K5014" s="11"/>
      <c r="L5014" s="11"/>
      <c r="M5014" s="12"/>
      <c r="N5014" s="12"/>
      <c r="O5014" s="12"/>
      <c r="P5014" s="12"/>
      <c r="Q5014" s="12"/>
      <c r="R5014" s="12"/>
      <c r="S5014" s="12"/>
      <c r="T5014" s="12"/>
      <c r="U5014" s="12"/>
      <c r="V5014" s="12"/>
      <c r="W5014" s="12"/>
      <c r="X5014" s="12"/>
      <c r="Y5014" s="12"/>
      <c r="Z5014" s="12"/>
      <c r="AA5014" s="12"/>
      <c r="AB5014" s="12"/>
      <c r="AC5014" s="12"/>
      <c r="AD5014" s="12"/>
      <c r="AE5014" s="12"/>
      <c r="AF5014" s="12"/>
      <c r="AG5014" s="12"/>
      <c r="AH5014" s="12"/>
      <c r="AI5014" s="12"/>
      <c r="AJ5014" s="12"/>
      <c r="AK5014" s="12"/>
      <c r="AL5014" s="12"/>
      <c r="AM5014" s="12"/>
      <c r="AN5014" s="12"/>
      <c r="AO5014" s="12"/>
      <c r="AP5014" s="12"/>
      <c r="AQ5014" s="12"/>
      <c r="AR5014" s="12"/>
      <c r="AS5014" s="12"/>
      <c r="AT5014" s="12"/>
      <c r="AU5014" s="12"/>
      <c r="AV5014" s="12"/>
      <c r="AW5014" s="12"/>
      <c r="AX5014" s="12"/>
      <c r="AY5014" s="12"/>
      <c r="AZ5014" s="12"/>
      <c r="BA5014" s="12"/>
      <c r="BB5014" s="12"/>
      <c r="BC5014" s="12"/>
      <c r="BD5014" s="12"/>
      <c r="BE5014" s="12"/>
      <c r="BF5014" s="12"/>
      <c r="BG5014" s="12"/>
      <c r="BH5014" s="12"/>
      <c r="BI5014" s="12"/>
      <c r="BJ5014" s="13"/>
      <c r="BK5014" s="13"/>
      <c r="BL5014" s="13"/>
      <c r="BM5014" s="13"/>
      <c r="BN5014" s="13"/>
    </row>
    <row r="5015" spans="1:66" x14ac:dyDescent="0.25">
      <c r="A5015" s="10"/>
      <c r="B5015" s="10"/>
      <c r="C5015" s="10"/>
      <c r="D5015" s="18"/>
      <c r="E5015" s="10"/>
      <c r="F5015" s="10"/>
      <c r="G5015" s="10"/>
      <c r="H5015" s="10"/>
      <c r="I5015" s="10"/>
      <c r="J5015" s="10"/>
      <c r="K5015" s="11"/>
      <c r="L5015" s="11"/>
      <c r="M5015" s="12"/>
      <c r="N5015" s="12"/>
      <c r="O5015" s="12"/>
      <c r="P5015" s="12"/>
      <c r="Q5015" s="12"/>
      <c r="R5015" s="12"/>
      <c r="S5015" s="12"/>
      <c r="T5015" s="12"/>
      <c r="U5015" s="12"/>
      <c r="V5015" s="12"/>
      <c r="W5015" s="12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2"/>
      <c r="AS5015" s="12"/>
      <c r="AT5015" s="12"/>
      <c r="AU5015" s="12"/>
      <c r="AV5015" s="12"/>
      <c r="AW5015" s="12"/>
      <c r="AX5015" s="12"/>
      <c r="AY5015" s="12"/>
      <c r="AZ5015" s="12"/>
      <c r="BA5015" s="12"/>
      <c r="BB5015" s="12"/>
      <c r="BC5015" s="12"/>
      <c r="BD5015" s="12"/>
      <c r="BE5015" s="12"/>
      <c r="BF5015" s="12"/>
      <c r="BG5015" s="12"/>
      <c r="BH5015" s="12"/>
      <c r="BI5015" s="12"/>
      <c r="BJ5015" s="13"/>
      <c r="BK5015" s="13"/>
      <c r="BL5015" s="13"/>
      <c r="BM5015" s="13"/>
      <c r="BN5015" s="13"/>
    </row>
    <row r="5016" spans="1:66" x14ac:dyDescent="0.25">
      <c r="A5016" s="10"/>
      <c r="B5016" s="10"/>
      <c r="C5016" s="10"/>
      <c r="D5016" s="18"/>
      <c r="E5016" s="10"/>
      <c r="F5016" s="10"/>
      <c r="G5016" s="10"/>
      <c r="H5016" s="10"/>
      <c r="I5016" s="10"/>
      <c r="J5016" s="10"/>
      <c r="K5016" s="11"/>
      <c r="L5016" s="11"/>
      <c r="M5016" s="12"/>
      <c r="N5016" s="12"/>
      <c r="O5016" s="12"/>
      <c r="P5016" s="12"/>
      <c r="Q5016" s="12"/>
      <c r="R5016" s="12"/>
      <c r="S5016" s="12"/>
      <c r="T5016" s="12"/>
      <c r="U5016" s="12"/>
      <c r="V5016" s="12"/>
      <c r="W5016" s="12"/>
      <c r="X5016" s="12"/>
      <c r="Y5016" s="12"/>
      <c r="Z5016" s="12"/>
      <c r="AA5016" s="12"/>
      <c r="AB5016" s="12"/>
      <c r="AC5016" s="12"/>
      <c r="AD5016" s="12"/>
      <c r="AE5016" s="12"/>
      <c r="AF5016" s="12"/>
      <c r="AG5016" s="12"/>
      <c r="AH5016" s="12"/>
      <c r="AI5016" s="12"/>
      <c r="AJ5016" s="12"/>
      <c r="AK5016" s="12"/>
      <c r="AL5016" s="12"/>
      <c r="AM5016" s="12"/>
      <c r="AN5016" s="12"/>
      <c r="AO5016" s="12"/>
      <c r="AP5016" s="12"/>
      <c r="AQ5016" s="12"/>
      <c r="AR5016" s="12"/>
      <c r="AS5016" s="12"/>
      <c r="AT5016" s="12"/>
      <c r="AU5016" s="12"/>
      <c r="AV5016" s="12"/>
      <c r="AW5016" s="12"/>
      <c r="AX5016" s="12"/>
      <c r="AY5016" s="12"/>
      <c r="AZ5016" s="12"/>
      <c r="BA5016" s="12"/>
      <c r="BB5016" s="12"/>
      <c r="BC5016" s="12"/>
      <c r="BD5016" s="12"/>
      <c r="BE5016" s="12"/>
      <c r="BF5016" s="12"/>
      <c r="BG5016" s="12"/>
      <c r="BH5016" s="12"/>
      <c r="BI5016" s="12"/>
      <c r="BJ5016" s="13"/>
      <c r="BK5016" s="13"/>
      <c r="BL5016" s="13"/>
      <c r="BM5016" s="13"/>
      <c r="BN5016" s="13"/>
    </row>
    <row r="5017" spans="1:66" x14ac:dyDescent="0.25">
      <c r="A5017" s="10"/>
      <c r="B5017" s="10"/>
      <c r="C5017" s="10"/>
      <c r="D5017" s="18"/>
      <c r="E5017" s="10"/>
      <c r="F5017" s="10"/>
      <c r="G5017" s="10"/>
      <c r="H5017" s="10"/>
      <c r="I5017" s="10"/>
      <c r="J5017" s="10"/>
      <c r="K5017" s="11"/>
      <c r="L5017" s="11"/>
      <c r="M5017" s="12"/>
      <c r="N5017" s="12"/>
      <c r="O5017" s="12"/>
      <c r="P5017" s="12"/>
      <c r="Q5017" s="12"/>
      <c r="R5017" s="12"/>
      <c r="S5017" s="12"/>
      <c r="T5017" s="12"/>
      <c r="U5017" s="12"/>
      <c r="V5017" s="12"/>
      <c r="W5017" s="12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2"/>
      <c r="AS5017" s="12"/>
      <c r="AT5017" s="12"/>
      <c r="AU5017" s="12"/>
      <c r="AV5017" s="12"/>
      <c r="AW5017" s="12"/>
      <c r="AX5017" s="12"/>
      <c r="AY5017" s="12"/>
      <c r="AZ5017" s="12"/>
      <c r="BA5017" s="12"/>
      <c r="BB5017" s="12"/>
      <c r="BC5017" s="12"/>
      <c r="BD5017" s="12"/>
      <c r="BE5017" s="12"/>
      <c r="BF5017" s="12"/>
      <c r="BG5017" s="12"/>
      <c r="BH5017" s="12"/>
      <c r="BI5017" s="12"/>
      <c r="BJ5017" s="13"/>
      <c r="BK5017" s="13"/>
      <c r="BL5017" s="13"/>
      <c r="BM5017" s="13"/>
      <c r="BN5017" s="13"/>
    </row>
    <row r="5018" spans="1:66" x14ac:dyDescent="0.25">
      <c r="A5018" s="10"/>
      <c r="B5018" s="10"/>
      <c r="C5018" s="10"/>
      <c r="D5018" s="18"/>
      <c r="E5018" s="10"/>
      <c r="F5018" s="10"/>
      <c r="G5018" s="10"/>
      <c r="H5018" s="10"/>
      <c r="I5018" s="10"/>
      <c r="J5018" s="10"/>
      <c r="K5018" s="11"/>
      <c r="L5018" s="11"/>
      <c r="M5018" s="12"/>
      <c r="N5018" s="12"/>
      <c r="O5018" s="12"/>
      <c r="P5018" s="12"/>
      <c r="Q5018" s="12"/>
      <c r="R5018" s="12"/>
      <c r="S5018" s="12"/>
      <c r="T5018" s="12"/>
      <c r="U5018" s="12"/>
      <c r="V5018" s="12"/>
      <c r="W5018" s="12"/>
      <c r="X5018" s="12"/>
      <c r="Y5018" s="12"/>
      <c r="Z5018" s="12"/>
      <c r="AA5018" s="12"/>
      <c r="AB5018" s="12"/>
      <c r="AC5018" s="12"/>
      <c r="AD5018" s="12"/>
      <c r="AE5018" s="12"/>
      <c r="AF5018" s="12"/>
      <c r="AG5018" s="12"/>
      <c r="AH5018" s="12"/>
      <c r="AI5018" s="12"/>
      <c r="AJ5018" s="12"/>
      <c r="AK5018" s="12"/>
      <c r="AL5018" s="12"/>
      <c r="AM5018" s="12"/>
      <c r="AN5018" s="12"/>
      <c r="AO5018" s="12"/>
      <c r="AP5018" s="12"/>
      <c r="AQ5018" s="12"/>
      <c r="AR5018" s="12"/>
      <c r="AS5018" s="12"/>
      <c r="AT5018" s="12"/>
      <c r="AU5018" s="12"/>
      <c r="AV5018" s="12"/>
      <c r="AW5018" s="12"/>
      <c r="AX5018" s="12"/>
      <c r="AY5018" s="12"/>
      <c r="AZ5018" s="12"/>
      <c r="BA5018" s="12"/>
      <c r="BB5018" s="12"/>
      <c r="BC5018" s="12"/>
      <c r="BD5018" s="12"/>
      <c r="BE5018" s="12"/>
      <c r="BF5018" s="12"/>
      <c r="BG5018" s="12"/>
      <c r="BH5018" s="12"/>
      <c r="BI5018" s="12"/>
      <c r="BJ5018" s="13"/>
      <c r="BK5018" s="13"/>
      <c r="BL5018" s="13"/>
      <c r="BM5018" s="13"/>
      <c r="BN5018" s="13"/>
    </row>
    <row r="5019" spans="1:66" x14ac:dyDescent="0.25">
      <c r="A5019" s="10"/>
      <c r="B5019" s="10"/>
      <c r="C5019" s="10"/>
      <c r="D5019" s="18"/>
      <c r="E5019" s="10"/>
      <c r="F5019" s="10"/>
      <c r="G5019" s="10"/>
      <c r="H5019" s="10"/>
      <c r="I5019" s="10"/>
      <c r="J5019" s="10"/>
      <c r="K5019" s="11"/>
      <c r="L5019" s="11"/>
      <c r="M5019" s="12"/>
      <c r="N5019" s="12"/>
      <c r="O5019" s="12"/>
      <c r="P5019" s="12"/>
      <c r="Q5019" s="12"/>
      <c r="R5019" s="12"/>
      <c r="S5019" s="12"/>
      <c r="T5019" s="12"/>
      <c r="U5019" s="12"/>
      <c r="V5019" s="12"/>
      <c r="W5019" s="12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2"/>
      <c r="AS5019" s="12"/>
      <c r="AT5019" s="12"/>
      <c r="AU5019" s="12"/>
      <c r="AV5019" s="12"/>
      <c r="AW5019" s="12"/>
      <c r="AX5019" s="12"/>
      <c r="AY5019" s="12"/>
      <c r="AZ5019" s="12"/>
      <c r="BA5019" s="12"/>
      <c r="BB5019" s="12"/>
      <c r="BC5019" s="12"/>
      <c r="BD5019" s="12"/>
      <c r="BE5019" s="12"/>
      <c r="BF5019" s="12"/>
      <c r="BG5019" s="12"/>
      <c r="BH5019" s="12"/>
      <c r="BI5019" s="12"/>
      <c r="BJ5019" s="13"/>
      <c r="BK5019" s="13"/>
      <c r="BL5019" s="13"/>
      <c r="BM5019" s="13"/>
      <c r="BN5019" s="13"/>
    </row>
    <row r="5020" spans="1:66" x14ac:dyDescent="0.25">
      <c r="A5020" s="10"/>
      <c r="B5020" s="10"/>
      <c r="C5020" s="10"/>
      <c r="D5020" s="18"/>
      <c r="E5020" s="10"/>
      <c r="F5020" s="10"/>
      <c r="G5020" s="10"/>
      <c r="H5020" s="10"/>
      <c r="I5020" s="10"/>
      <c r="J5020" s="10"/>
      <c r="K5020" s="11"/>
      <c r="L5020" s="11"/>
      <c r="M5020" s="12"/>
      <c r="N5020" s="12"/>
      <c r="O5020" s="12"/>
      <c r="P5020" s="12"/>
      <c r="Q5020" s="12"/>
      <c r="R5020" s="12"/>
      <c r="S5020" s="12"/>
      <c r="T5020" s="12"/>
      <c r="U5020" s="12"/>
      <c r="V5020" s="12"/>
      <c r="W5020" s="12"/>
      <c r="X5020" s="12"/>
      <c r="Y5020" s="12"/>
      <c r="Z5020" s="12"/>
      <c r="AA5020" s="12"/>
      <c r="AB5020" s="12"/>
      <c r="AC5020" s="12"/>
      <c r="AD5020" s="12"/>
      <c r="AE5020" s="12"/>
      <c r="AF5020" s="12"/>
      <c r="AG5020" s="12"/>
      <c r="AH5020" s="12"/>
      <c r="AI5020" s="12"/>
      <c r="AJ5020" s="12"/>
      <c r="AK5020" s="12"/>
      <c r="AL5020" s="12"/>
      <c r="AM5020" s="12"/>
      <c r="AN5020" s="12"/>
      <c r="AO5020" s="12"/>
      <c r="AP5020" s="12"/>
      <c r="AQ5020" s="12"/>
      <c r="AR5020" s="12"/>
      <c r="AS5020" s="12"/>
      <c r="AT5020" s="12"/>
      <c r="AU5020" s="12"/>
      <c r="AV5020" s="12"/>
      <c r="AW5020" s="12"/>
      <c r="AX5020" s="12"/>
      <c r="AY5020" s="12"/>
      <c r="AZ5020" s="12"/>
      <c r="BA5020" s="12"/>
      <c r="BB5020" s="12"/>
      <c r="BC5020" s="12"/>
      <c r="BD5020" s="12"/>
      <c r="BE5020" s="12"/>
      <c r="BF5020" s="12"/>
      <c r="BG5020" s="12"/>
      <c r="BH5020" s="12"/>
      <c r="BI5020" s="12"/>
      <c r="BJ5020" s="13"/>
      <c r="BK5020" s="13"/>
      <c r="BL5020" s="13"/>
      <c r="BM5020" s="13"/>
      <c r="BN5020" s="13"/>
    </row>
    <row r="5021" spans="1:66" x14ac:dyDescent="0.25">
      <c r="A5021" s="10"/>
      <c r="B5021" s="10"/>
      <c r="C5021" s="10"/>
      <c r="D5021" s="18"/>
      <c r="E5021" s="10"/>
      <c r="F5021" s="10"/>
      <c r="G5021" s="10"/>
      <c r="H5021" s="10"/>
      <c r="I5021" s="10"/>
      <c r="J5021" s="10"/>
      <c r="K5021" s="11"/>
      <c r="L5021" s="11"/>
      <c r="M5021" s="12"/>
      <c r="N5021" s="12"/>
      <c r="O5021" s="12"/>
      <c r="P5021" s="12"/>
      <c r="Q5021" s="12"/>
      <c r="R5021" s="12"/>
      <c r="S5021" s="12"/>
      <c r="T5021" s="12"/>
      <c r="U5021" s="12"/>
      <c r="V5021" s="12"/>
      <c r="W5021" s="12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2"/>
      <c r="AS5021" s="12"/>
      <c r="AT5021" s="12"/>
      <c r="AU5021" s="12"/>
      <c r="AV5021" s="12"/>
      <c r="AW5021" s="12"/>
      <c r="AX5021" s="12"/>
      <c r="AY5021" s="12"/>
      <c r="AZ5021" s="12"/>
      <c r="BA5021" s="12"/>
      <c r="BB5021" s="12"/>
      <c r="BC5021" s="12"/>
      <c r="BD5021" s="12"/>
      <c r="BE5021" s="12"/>
      <c r="BF5021" s="12"/>
      <c r="BG5021" s="12"/>
      <c r="BH5021" s="12"/>
      <c r="BI5021" s="12"/>
      <c r="BJ5021" s="13"/>
      <c r="BK5021" s="13"/>
      <c r="BL5021" s="13"/>
      <c r="BM5021" s="13"/>
      <c r="BN5021" s="13"/>
    </row>
    <row r="5022" spans="1:66" x14ac:dyDescent="0.25">
      <c r="A5022" s="10"/>
      <c r="B5022" s="10"/>
      <c r="C5022" s="10"/>
      <c r="D5022" s="18"/>
      <c r="E5022" s="10"/>
      <c r="F5022" s="10"/>
      <c r="G5022" s="10"/>
      <c r="H5022" s="10"/>
      <c r="I5022" s="10"/>
      <c r="J5022" s="10"/>
      <c r="K5022" s="11"/>
      <c r="L5022" s="11"/>
      <c r="M5022" s="12"/>
      <c r="N5022" s="12"/>
      <c r="O5022" s="12"/>
      <c r="P5022" s="12"/>
      <c r="Q5022" s="12"/>
      <c r="R5022" s="12"/>
      <c r="S5022" s="12"/>
      <c r="T5022" s="12"/>
      <c r="U5022" s="12"/>
      <c r="V5022" s="12"/>
      <c r="W5022" s="12"/>
      <c r="X5022" s="12"/>
      <c r="Y5022" s="12"/>
      <c r="Z5022" s="12"/>
      <c r="AA5022" s="12"/>
      <c r="AB5022" s="12"/>
      <c r="AC5022" s="12"/>
      <c r="AD5022" s="12"/>
      <c r="AE5022" s="12"/>
      <c r="AF5022" s="12"/>
      <c r="AG5022" s="12"/>
      <c r="AH5022" s="12"/>
      <c r="AI5022" s="12"/>
      <c r="AJ5022" s="12"/>
      <c r="AK5022" s="12"/>
      <c r="AL5022" s="12"/>
      <c r="AM5022" s="12"/>
      <c r="AN5022" s="12"/>
      <c r="AO5022" s="12"/>
      <c r="AP5022" s="12"/>
      <c r="AQ5022" s="12"/>
      <c r="AR5022" s="12"/>
      <c r="AS5022" s="12"/>
      <c r="AT5022" s="12"/>
      <c r="AU5022" s="12"/>
      <c r="AV5022" s="12"/>
      <c r="AW5022" s="12"/>
      <c r="AX5022" s="12"/>
      <c r="AY5022" s="12"/>
      <c r="AZ5022" s="12"/>
      <c r="BA5022" s="12"/>
      <c r="BB5022" s="12"/>
      <c r="BC5022" s="12"/>
      <c r="BD5022" s="12"/>
      <c r="BE5022" s="12"/>
      <c r="BF5022" s="12"/>
      <c r="BG5022" s="12"/>
      <c r="BH5022" s="12"/>
      <c r="BI5022" s="12"/>
      <c r="BJ5022" s="13"/>
      <c r="BK5022" s="13"/>
      <c r="BL5022" s="13"/>
      <c r="BM5022" s="13"/>
      <c r="BN5022" s="13"/>
    </row>
    <row r="5023" spans="1:66" x14ac:dyDescent="0.25">
      <c r="A5023" s="10"/>
      <c r="B5023" s="10"/>
      <c r="C5023" s="10"/>
      <c r="D5023" s="18"/>
      <c r="E5023" s="10"/>
      <c r="F5023" s="10"/>
      <c r="G5023" s="10"/>
      <c r="H5023" s="10"/>
      <c r="I5023" s="10"/>
      <c r="J5023" s="10"/>
      <c r="K5023" s="11"/>
      <c r="L5023" s="11"/>
      <c r="M5023" s="12"/>
      <c r="N5023" s="12"/>
      <c r="O5023" s="12"/>
      <c r="P5023" s="12"/>
      <c r="Q5023" s="12"/>
      <c r="R5023" s="12"/>
      <c r="S5023" s="12"/>
      <c r="T5023" s="12"/>
      <c r="U5023" s="12"/>
      <c r="V5023" s="12"/>
      <c r="W5023" s="12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2"/>
      <c r="AS5023" s="12"/>
      <c r="AT5023" s="12"/>
      <c r="AU5023" s="12"/>
      <c r="AV5023" s="12"/>
      <c r="AW5023" s="12"/>
      <c r="AX5023" s="12"/>
      <c r="AY5023" s="12"/>
      <c r="AZ5023" s="12"/>
      <c r="BA5023" s="12"/>
      <c r="BB5023" s="12"/>
      <c r="BC5023" s="12"/>
      <c r="BD5023" s="12"/>
      <c r="BE5023" s="12"/>
      <c r="BF5023" s="12"/>
      <c r="BG5023" s="12"/>
      <c r="BH5023" s="12"/>
      <c r="BI5023" s="12"/>
      <c r="BJ5023" s="13"/>
      <c r="BK5023" s="13"/>
      <c r="BL5023" s="13"/>
      <c r="BM5023" s="13"/>
      <c r="BN5023" s="13"/>
    </row>
    <row r="5024" spans="1:66" x14ac:dyDescent="0.25">
      <c r="A5024" s="10"/>
      <c r="B5024" s="10"/>
      <c r="C5024" s="10"/>
      <c r="D5024" s="18"/>
      <c r="E5024" s="10"/>
      <c r="F5024" s="10"/>
      <c r="G5024" s="10"/>
      <c r="H5024" s="10"/>
      <c r="I5024" s="10"/>
      <c r="J5024" s="10"/>
      <c r="K5024" s="11"/>
      <c r="L5024" s="11"/>
      <c r="M5024" s="12"/>
      <c r="N5024" s="12"/>
      <c r="O5024" s="12"/>
      <c r="P5024" s="12"/>
      <c r="Q5024" s="12"/>
      <c r="R5024" s="12"/>
      <c r="S5024" s="12"/>
      <c r="T5024" s="12"/>
      <c r="U5024" s="12"/>
      <c r="V5024" s="12"/>
      <c r="W5024" s="12"/>
      <c r="X5024" s="12"/>
      <c r="Y5024" s="12"/>
      <c r="Z5024" s="12"/>
      <c r="AA5024" s="12"/>
      <c r="AB5024" s="12"/>
      <c r="AC5024" s="12"/>
      <c r="AD5024" s="12"/>
      <c r="AE5024" s="12"/>
      <c r="AF5024" s="12"/>
      <c r="AG5024" s="12"/>
      <c r="AH5024" s="12"/>
      <c r="AI5024" s="12"/>
      <c r="AJ5024" s="12"/>
      <c r="AK5024" s="12"/>
      <c r="AL5024" s="12"/>
      <c r="AM5024" s="12"/>
      <c r="AN5024" s="12"/>
      <c r="AO5024" s="12"/>
      <c r="AP5024" s="12"/>
      <c r="AQ5024" s="12"/>
      <c r="AR5024" s="12"/>
      <c r="AS5024" s="12"/>
      <c r="AT5024" s="12"/>
      <c r="AU5024" s="12"/>
      <c r="AV5024" s="12"/>
      <c r="AW5024" s="12"/>
      <c r="AX5024" s="12"/>
      <c r="AY5024" s="12"/>
      <c r="AZ5024" s="12"/>
      <c r="BA5024" s="12"/>
      <c r="BB5024" s="12"/>
      <c r="BC5024" s="12"/>
      <c r="BD5024" s="12"/>
      <c r="BE5024" s="12"/>
      <c r="BF5024" s="12"/>
      <c r="BG5024" s="12"/>
      <c r="BH5024" s="12"/>
      <c r="BI5024" s="12"/>
      <c r="BJ5024" s="13"/>
      <c r="BK5024" s="13"/>
      <c r="BL5024" s="13"/>
      <c r="BM5024" s="13"/>
      <c r="BN5024" s="13"/>
    </row>
    <row r="5025" spans="1:66" x14ac:dyDescent="0.25">
      <c r="A5025" s="10"/>
      <c r="B5025" s="10"/>
      <c r="C5025" s="10"/>
      <c r="D5025" s="18"/>
      <c r="E5025" s="10"/>
      <c r="F5025" s="10"/>
      <c r="G5025" s="10"/>
      <c r="H5025" s="10"/>
      <c r="I5025" s="10"/>
      <c r="J5025" s="10"/>
      <c r="K5025" s="11"/>
      <c r="L5025" s="11"/>
      <c r="M5025" s="12"/>
      <c r="N5025" s="12"/>
      <c r="O5025" s="12"/>
      <c r="P5025" s="12"/>
      <c r="Q5025" s="12"/>
      <c r="R5025" s="12"/>
      <c r="S5025" s="12"/>
      <c r="T5025" s="12"/>
      <c r="U5025" s="12"/>
      <c r="V5025" s="12"/>
      <c r="W5025" s="12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2"/>
      <c r="AS5025" s="12"/>
      <c r="AT5025" s="12"/>
      <c r="AU5025" s="12"/>
      <c r="AV5025" s="12"/>
      <c r="AW5025" s="12"/>
      <c r="AX5025" s="12"/>
      <c r="AY5025" s="12"/>
      <c r="AZ5025" s="12"/>
      <c r="BA5025" s="12"/>
      <c r="BB5025" s="12"/>
      <c r="BC5025" s="12"/>
      <c r="BD5025" s="12"/>
      <c r="BE5025" s="12"/>
      <c r="BF5025" s="12"/>
      <c r="BG5025" s="12"/>
      <c r="BH5025" s="12"/>
      <c r="BI5025" s="12"/>
      <c r="BJ5025" s="13"/>
      <c r="BK5025" s="13"/>
      <c r="BL5025" s="13"/>
      <c r="BM5025" s="13"/>
      <c r="BN5025" s="13"/>
    </row>
    <row r="5026" spans="1:66" x14ac:dyDescent="0.25">
      <c r="A5026" s="10"/>
      <c r="B5026" s="10"/>
      <c r="C5026" s="10"/>
      <c r="D5026" s="18"/>
      <c r="E5026" s="10"/>
      <c r="F5026" s="10"/>
      <c r="G5026" s="10"/>
      <c r="H5026" s="10"/>
      <c r="I5026" s="10"/>
      <c r="J5026" s="10"/>
      <c r="K5026" s="11"/>
      <c r="L5026" s="11"/>
      <c r="M5026" s="12"/>
      <c r="N5026" s="12"/>
      <c r="O5026" s="12"/>
      <c r="P5026" s="12"/>
      <c r="Q5026" s="12"/>
      <c r="R5026" s="12"/>
      <c r="S5026" s="12"/>
      <c r="T5026" s="12"/>
      <c r="U5026" s="12"/>
      <c r="V5026" s="12"/>
      <c r="W5026" s="12"/>
      <c r="X5026" s="12"/>
      <c r="Y5026" s="12"/>
      <c r="Z5026" s="12"/>
      <c r="AA5026" s="12"/>
      <c r="AB5026" s="12"/>
      <c r="AC5026" s="12"/>
      <c r="AD5026" s="12"/>
      <c r="AE5026" s="12"/>
      <c r="AF5026" s="12"/>
      <c r="AG5026" s="12"/>
      <c r="AH5026" s="12"/>
      <c r="AI5026" s="12"/>
      <c r="AJ5026" s="12"/>
      <c r="AK5026" s="12"/>
      <c r="AL5026" s="12"/>
      <c r="AM5026" s="12"/>
      <c r="AN5026" s="12"/>
      <c r="AO5026" s="12"/>
      <c r="AP5026" s="12"/>
      <c r="AQ5026" s="12"/>
      <c r="AR5026" s="12"/>
      <c r="AS5026" s="12"/>
      <c r="AT5026" s="12"/>
      <c r="AU5026" s="12"/>
      <c r="AV5026" s="12"/>
      <c r="AW5026" s="12"/>
      <c r="AX5026" s="12"/>
      <c r="AY5026" s="12"/>
      <c r="AZ5026" s="12"/>
      <c r="BA5026" s="12"/>
      <c r="BB5026" s="12"/>
      <c r="BC5026" s="12"/>
      <c r="BD5026" s="12"/>
      <c r="BE5026" s="12"/>
      <c r="BF5026" s="12"/>
      <c r="BG5026" s="12"/>
      <c r="BH5026" s="12"/>
      <c r="BI5026" s="12"/>
      <c r="BJ5026" s="13"/>
      <c r="BK5026" s="13"/>
      <c r="BL5026" s="13"/>
      <c r="BM5026" s="13"/>
      <c r="BN5026" s="13"/>
    </row>
    <row r="5027" spans="1:66" x14ac:dyDescent="0.25">
      <c r="A5027" s="10"/>
      <c r="B5027" s="10"/>
      <c r="C5027" s="10"/>
      <c r="D5027" s="18"/>
      <c r="E5027" s="10"/>
      <c r="F5027" s="10"/>
      <c r="G5027" s="10"/>
      <c r="H5027" s="10"/>
      <c r="I5027" s="10"/>
      <c r="J5027" s="10"/>
      <c r="K5027" s="11"/>
      <c r="L5027" s="11"/>
      <c r="M5027" s="12"/>
      <c r="N5027" s="12"/>
      <c r="O5027" s="12"/>
      <c r="P5027" s="12"/>
      <c r="Q5027" s="12"/>
      <c r="R5027" s="12"/>
      <c r="S5027" s="12"/>
      <c r="T5027" s="12"/>
      <c r="U5027" s="12"/>
      <c r="V5027" s="12"/>
      <c r="W5027" s="12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2"/>
      <c r="AS5027" s="12"/>
      <c r="AT5027" s="12"/>
      <c r="AU5027" s="12"/>
      <c r="AV5027" s="12"/>
      <c r="AW5027" s="12"/>
      <c r="AX5027" s="12"/>
      <c r="AY5027" s="12"/>
      <c r="AZ5027" s="12"/>
      <c r="BA5027" s="12"/>
      <c r="BB5027" s="12"/>
      <c r="BC5027" s="12"/>
      <c r="BD5027" s="12"/>
      <c r="BE5027" s="12"/>
      <c r="BF5027" s="12"/>
      <c r="BG5027" s="12"/>
      <c r="BH5027" s="12"/>
      <c r="BI5027" s="12"/>
      <c r="BJ5027" s="13"/>
      <c r="BK5027" s="13"/>
      <c r="BL5027" s="13"/>
      <c r="BM5027" s="13"/>
      <c r="BN5027" s="13"/>
    </row>
    <row r="5028" spans="1:66" x14ac:dyDescent="0.25">
      <c r="A5028" s="10"/>
      <c r="B5028" s="10"/>
      <c r="C5028" s="10"/>
      <c r="D5028" s="18"/>
      <c r="E5028" s="10"/>
      <c r="F5028" s="10"/>
      <c r="G5028" s="10"/>
      <c r="H5028" s="10"/>
      <c r="I5028" s="10"/>
      <c r="J5028" s="10"/>
      <c r="K5028" s="11"/>
      <c r="L5028" s="11"/>
      <c r="M5028" s="12"/>
      <c r="N5028" s="12"/>
      <c r="O5028" s="12"/>
      <c r="P5028" s="12"/>
      <c r="Q5028" s="12"/>
      <c r="R5028" s="12"/>
      <c r="S5028" s="12"/>
      <c r="T5028" s="12"/>
      <c r="U5028" s="12"/>
      <c r="V5028" s="12"/>
      <c r="W5028" s="12"/>
      <c r="X5028" s="12"/>
      <c r="Y5028" s="12"/>
      <c r="Z5028" s="12"/>
      <c r="AA5028" s="12"/>
      <c r="AB5028" s="12"/>
      <c r="AC5028" s="12"/>
      <c r="AD5028" s="12"/>
      <c r="AE5028" s="12"/>
      <c r="AF5028" s="12"/>
      <c r="AG5028" s="12"/>
      <c r="AH5028" s="12"/>
      <c r="AI5028" s="12"/>
      <c r="AJ5028" s="12"/>
      <c r="AK5028" s="12"/>
      <c r="AL5028" s="12"/>
      <c r="AM5028" s="12"/>
      <c r="AN5028" s="12"/>
      <c r="AO5028" s="12"/>
      <c r="AP5028" s="12"/>
      <c r="AQ5028" s="12"/>
      <c r="AR5028" s="12"/>
      <c r="AS5028" s="12"/>
      <c r="AT5028" s="12"/>
      <c r="AU5028" s="12"/>
      <c r="AV5028" s="12"/>
      <c r="AW5028" s="12"/>
      <c r="AX5028" s="12"/>
      <c r="AY5028" s="12"/>
      <c r="AZ5028" s="12"/>
      <c r="BA5028" s="12"/>
      <c r="BB5028" s="12"/>
      <c r="BC5028" s="12"/>
      <c r="BD5028" s="12"/>
      <c r="BE5028" s="12"/>
      <c r="BF5028" s="12"/>
      <c r="BG5028" s="12"/>
      <c r="BH5028" s="12"/>
      <c r="BI5028" s="12"/>
      <c r="BJ5028" s="13"/>
      <c r="BK5028" s="13"/>
      <c r="BL5028" s="13"/>
      <c r="BM5028" s="13"/>
      <c r="BN5028" s="13"/>
    </row>
    <row r="5029" spans="1:66" x14ac:dyDescent="0.25">
      <c r="A5029" s="10"/>
      <c r="B5029" s="10"/>
      <c r="C5029" s="10"/>
      <c r="D5029" s="18"/>
      <c r="E5029" s="10"/>
      <c r="F5029" s="10"/>
      <c r="G5029" s="10"/>
      <c r="H5029" s="10"/>
      <c r="I5029" s="10"/>
      <c r="J5029" s="10"/>
      <c r="K5029" s="11"/>
      <c r="L5029" s="11"/>
      <c r="M5029" s="12"/>
      <c r="N5029" s="12"/>
      <c r="O5029" s="12"/>
      <c r="P5029" s="12"/>
      <c r="Q5029" s="12"/>
      <c r="R5029" s="12"/>
      <c r="S5029" s="12"/>
      <c r="T5029" s="12"/>
      <c r="U5029" s="12"/>
      <c r="V5029" s="12"/>
      <c r="W5029" s="12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2"/>
      <c r="AS5029" s="12"/>
      <c r="AT5029" s="12"/>
      <c r="AU5029" s="12"/>
      <c r="AV5029" s="12"/>
      <c r="AW5029" s="12"/>
      <c r="AX5029" s="12"/>
      <c r="AY5029" s="12"/>
      <c r="AZ5029" s="12"/>
      <c r="BA5029" s="12"/>
      <c r="BB5029" s="12"/>
      <c r="BC5029" s="12"/>
      <c r="BD5029" s="12"/>
      <c r="BE5029" s="12"/>
      <c r="BF5029" s="12"/>
      <c r="BG5029" s="12"/>
      <c r="BH5029" s="12"/>
      <c r="BI5029" s="12"/>
      <c r="BJ5029" s="13"/>
      <c r="BK5029" s="13"/>
      <c r="BL5029" s="13"/>
      <c r="BM5029" s="13"/>
      <c r="BN5029" s="13"/>
    </row>
    <row r="5030" spans="1:66" x14ac:dyDescent="0.25">
      <c r="A5030" s="10"/>
      <c r="B5030" s="10"/>
      <c r="C5030" s="10"/>
      <c r="D5030" s="18"/>
      <c r="E5030" s="10"/>
      <c r="F5030" s="10"/>
      <c r="G5030" s="10"/>
      <c r="H5030" s="10"/>
      <c r="I5030" s="10"/>
      <c r="J5030" s="10"/>
      <c r="K5030" s="11"/>
      <c r="L5030" s="11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  <c r="W5030" s="12"/>
      <c r="X5030" s="12"/>
      <c r="Y5030" s="12"/>
      <c r="Z5030" s="12"/>
      <c r="AA5030" s="12"/>
      <c r="AB5030" s="12"/>
      <c r="AC5030" s="12"/>
      <c r="AD5030" s="12"/>
      <c r="AE5030" s="12"/>
      <c r="AF5030" s="12"/>
      <c r="AG5030" s="12"/>
      <c r="AH5030" s="12"/>
      <c r="AI5030" s="12"/>
      <c r="AJ5030" s="12"/>
      <c r="AK5030" s="12"/>
      <c r="AL5030" s="12"/>
      <c r="AM5030" s="12"/>
      <c r="AN5030" s="12"/>
      <c r="AO5030" s="12"/>
      <c r="AP5030" s="12"/>
      <c r="AQ5030" s="12"/>
      <c r="AR5030" s="12"/>
      <c r="AS5030" s="12"/>
      <c r="AT5030" s="12"/>
      <c r="AU5030" s="12"/>
      <c r="AV5030" s="12"/>
      <c r="AW5030" s="12"/>
      <c r="AX5030" s="12"/>
      <c r="AY5030" s="12"/>
      <c r="AZ5030" s="12"/>
      <c r="BA5030" s="12"/>
      <c r="BB5030" s="12"/>
      <c r="BC5030" s="12"/>
      <c r="BD5030" s="12"/>
      <c r="BE5030" s="12"/>
      <c r="BF5030" s="12"/>
      <c r="BG5030" s="12"/>
      <c r="BH5030" s="12"/>
      <c r="BI5030" s="12"/>
      <c r="BJ5030" s="13"/>
      <c r="BK5030" s="13"/>
      <c r="BL5030" s="13"/>
      <c r="BM5030" s="13"/>
      <c r="BN5030" s="13"/>
    </row>
    <row r="5031" spans="1:66" x14ac:dyDescent="0.25">
      <c r="A5031" s="10"/>
      <c r="B5031" s="10"/>
      <c r="C5031" s="10"/>
      <c r="D5031" s="18"/>
      <c r="E5031" s="10"/>
      <c r="F5031" s="10"/>
      <c r="G5031" s="10"/>
      <c r="H5031" s="10"/>
      <c r="I5031" s="10"/>
      <c r="J5031" s="10"/>
      <c r="K5031" s="11"/>
      <c r="L5031" s="11"/>
      <c r="M5031" s="12"/>
      <c r="N5031" s="12"/>
      <c r="O5031" s="12"/>
      <c r="P5031" s="12"/>
      <c r="Q5031" s="12"/>
      <c r="R5031" s="12"/>
      <c r="S5031" s="12"/>
      <c r="T5031" s="12"/>
      <c r="U5031" s="12"/>
      <c r="V5031" s="12"/>
      <c r="W5031" s="12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2"/>
      <c r="AS5031" s="12"/>
      <c r="AT5031" s="12"/>
      <c r="AU5031" s="12"/>
      <c r="AV5031" s="12"/>
      <c r="AW5031" s="12"/>
      <c r="AX5031" s="12"/>
      <c r="AY5031" s="12"/>
      <c r="AZ5031" s="12"/>
      <c r="BA5031" s="12"/>
      <c r="BB5031" s="12"/>
      <c r="BC5031" s="12"/>
      <c r="BD5031" s="12"/>
      <c r="BE5031" s="12"/>
      <c r="BF5031" s="12"/>
      <c r="BG5031" s="12"/>
      <c r="BH5031" s="12"/>
      <c r="BI5031" s="12"/>
      <c r="BJ5031" s="13"/>
      <c r="BK5031" s="13"/>
      <c r="BL5031" s="13"/>
      <c r="BM5031" s="13"/>
      <c r="BN5031" s="13"/>
    </row>
    <row r="5032" spans="1:66" x14ac:dyDescent="0.25">
      <c r="A5032" s="10"/>
      <c r="B5032" s="10"/>
      <c r="C5032" s="10"/>
      <c r="D5032" s="18"/>
      <c r="E5032" s="10"/>
      <c r="F5032" s="10"/>
      <c r="G5032" s="10"/>
      <c r="H5032" s="10"/>
      <c r="I5032" s="10"/>
      <c r="J5032" s="10"/>
      <c r="K5032" s="11"/>
      <c r="L5032" s="11"/>
      <c r="M5032" s="12"/>
      <c r="N5032" s="12"/>
      <c r="O5032" s="12"/>
      <c r="P5032" s="12"/>
      <c r="Q5032" s="12"/>
      <c r="R5032" s="12"/>
      <c r="S5032" s="12"/>
      <c r="T5032" s="12"/>
      <c r="U5032" s="12"/>
      <c r="V5032" s="12"/>
      <c r="W5032" s="12"/>
      <c r="X5032" s="12"/>
      <c r="Y5032" s="12"/>
      <c r="Z5032" s="12"/>
      <c r="AA5032" s="12"/>
      <c r="AB5032" s="12"/>
      <c r="AC5032" s="12"/>
      <c r="AD5032" s="12"/>
      <c r="AE5032" s="12"/>
      <c r="AF5032" s="12"/>
      <c r="AG5032" s="12"/>
      <c r="AH5032" s="12"/>
      <c r="AI5032" s="12"/>
      <c r="AJ5032" s="12"/>
      <c r="AK5032" s="12"/>
      <c r="AL5032" s="12"/>
      <c r="AM5032" s="12"/>
      <c r="AN5032" s="12"/>
      <c r="AO5032" s="12"/>
      <c r="AP5032" s="12"/>
      <c r="AQ5032" s="12"/>
      <c r="AR5032" s="12"/>
      <c r="AS5032" s="12"/>
      <c r="AT5032" s="12"/>
      <c r="AU5032" s="12"/>
      <c r="AV5032" s="12"/>
      <c r="AW5032" s="12"/>
      <c r="AX5032" s="12"/>
      <c r="AY5032" s="12"/>
      <c r="AZ5032" s="12"/>
      <c r="BA5032" s="12"/>
      <c r="BB5032" s="12"/>
      <c r="BC5032" s="12"/>
      <c r="BD5032" s="12"/>
      <c r="BE5032" s="12"/>
      <c r="BF5032" s="12"/>
      <c r="BG5032" s="12"/>
      <c r="BH5032" s="12"/>
      <c r="BI5032" s="12"/>
      <c r="BJ5032" s="13"/>
      <c r="BK5032" s="13"/>
      <c r="BL5032" s="13"/>
      <c r="BM5032" s="13"/>
      <c r="BN5032" s="13"/>
    </row>
    <row r="5033" spans="1:66" x14ac:dyDescent="0.25">
      <c r="A5033" s="10"/>
      <c r="B5033" s="10"/>
      <c r="C5033" s="10"/>
      <c r="D5033" s="18"/>
      <c r="E5033" s="10"/>
      <c r="F5033" s="10"/>
      <c r="G5033" s="10"/>
      <c r="H5033" s="10"/>
      <c r="I5033" s="10"/>
      <c r="J5033" s="10"/>
      <c r="K5033" s="11"/>
      <c r="L5033" s="11"/>
      <c r="M5033" s="12"/>
      <c r="N5033" s="12"/>
      <c r="O5033" s="12"/>
      <c r="P5033" s="12"/>
      <c r="Q5033" s="12"/>
      <c r="R5033" s="12"/>
      <c r="S5033" s="12"/>
      <c r="T5033" s="12"/>
      <c r="U5033" s="12"/>
      <c r="V5033" s="12"/>
      <c r="W5033" s="12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2"/>
      <c r="AS5033" s="12"/>
      <c r="AT5033" s="12"/>
      <c r="AU5033" s="12"/>
      <c r="AV5033" s="12"/>
      <c r="AW5033" s="12"/>
      <c r="AX5033" s="12"/>
      <c r="AY5033" s="12"/>
      <c r="AZ5033" s="12"/>
      <c r="BA5033" s="12"/>
      <c r="BB5033" s="12"/>
      <c r="BC5033" s="12"/>
      <c r="BD5033" s="12"/>
      <c r="BE5033" s="12"/>
      <c r="BF5033" s="12"/>
      <c r="BG5033" s="12"/>
      <c r="BH5033" s="12"/>
      <c r="BI5033" s="12"/>
      <c r="BJ5033" s="13"/>
      <c r="BK5033" s="13"/>
      <c r="BL5033" s="13"/>
      <c r="BM5033" s="13"/>
      <c r="BN5033" s="13"/>
    </row>
    <row r="5034" spans="1:66" x14ac:dyDescent="0.25">
      <c r="A5034" s="10"/>
      <c r="B5034" s="10"/>
      <c r="C5034" s="10"/>
      <c r="D5034" s="18"/>
      <c r="E5034" s="10"/>
      <c r="F5034" s="10"/>
      <c r="G5034" s="10"/>
      <c r="H5034" s="10"/>
      <c r="I5034" s="10"/>
      <c r="J5034" s="10"/>
      <c r="K5034" s="11"/>
      <c r="L5034" s="11"/>
      <c r="M5034" s="12"/>
      <c r="N5034" s="12"/>
      <c r="O5034" s="12"/>
      <c r="P5034" s="12"/>
      <c r="Q5034" s="12"/>
      <c r="R5034" s="12"/>
      <c r="S5034" s="12"/>
      <c r="T5034" s="12"/>
      <c r="U5034" s="12"/>
      <c r="V5034" s="12"/>
      <c r="W5034" s="12"/>
      <c r="X5034" s="12"/>
      <c r="Y5034" s="12"/>
      <c r="Z5034" s="12"/>
      <c r="AA5034" s="12"/>
      <c r="AB5034" s="12"/>
      <c r="AC5034" s="12"/>
      <c r="AD5034" s="12"/>
      <c r="AE5034" s="12"/>
      <c r="AF5034" s="12"/>
      <c r="AG5034" s="12"/>
      <c r="AH5034" s="12"/>
      <c r="AI5034" s="12"/>
      <c r="AJ5034" s="12"/>
      <c r="AK5034" s="12"/>
      <c r="AL5034" s="12"/>
      <c r="AM5034" s="12"/>
      <c r="AN5034" s="12"/>
      <c r="AO5034" s="12"/>
      <c r="AP5034" s="12"/>
      <c r="AQ5034" s="12"/>
      <c r="AR5034" s="12"/>
      <c r="AS5034" s="12"/>
      <c r="AT5034" s="12"/>
      <c r="AU5034" s="12"/>
      <c r="AV5034" s="12"/>
      <c r="AW5034" s="12"/>
      <c r="AX5034" s="12"/>
      <c r="AY5034" s="12"/>
      <c r="AZ5034" s="12"/>
      <c r="BA5034" s="12"/>
      <c r="BB5034" s="12"/>
      <c r="BC5034" s="12"/>
      <c r="BD5034" s="12"/>
      <c r="BE5034" s="12"/>
      <c r="BF5034" s="12"/>
      <c r="BG5034" s="12"/>
      <c r="BH5034" s="12"/>
      <c r="BI5034" s="12"/>
      <c r="BJ5034" s="13"/>
      <c r="BK5034" s="13"/>
      <c r="BL5034" s="13"/>
      <c r="BM5034" s="13"/>
      <c r="BN5034" s="13"/>
    </row>
    <row r="5035" spans="1:66" x14ac:dyDescent="0.25">
      <c r="A5035" s="10"/>
      <c r="B5035" s="10"/>
      <c r="C5035" s="10"/>
      <c r="D5035" s="18"/>
      <c r="E5035" s="10"/>
      <c r="F5035" s="10"/>
      <c r="G5035" s="10"/>
      <c r="H5035" s="10"/>
      <c r="I5035" s="10"/>
      <c r="J5035" s="10"/>
      <c r="K5035" s="11"/>
      <c r="L5035" s="11"/>
      <c r="M5035" s="12"/>
      <c r="N5035" s="12"/>
      <c r="O5035" s="12"/>
      <c r="P5035" s="12"/>
      <c r="Q5035" s="12"/>
      <c r="R5035" s="12"/>
      <c r="S5035" s="12"/>
      <c r="T5035" s="12"/>
      <c r="U5035" s="12"/>
      <c r="V5035" s="12"/>
      <c r="W5035" s="12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2"/>
      <c r="AS5035" s="12"/>
      <c r="AT5035" s="12"/>
      <c r="AU5035" s="12"/>
      <c r="AV5035" s="12"/>
      <c r="AW5035" s="12"/>
      <c r="AX5035" s="12"/>
      <c r="AY5035" s="12"/>
      <c r="AZ5035" s="12"/>
      <c r="BA5035" s="12"/>
      <c r="BB5035" s="12"/>
      <c r="BC5035" s="12"/>
      <c r="BD5035" s="12"/>
      <c r="BE5035" s="12"/>
      <c r="BF5035" s="12"/>
      <c r="BG5035" s="12"/>
      <c r="BH5035" s="12"/>
      <c r="BI5035" s="12"/>
      <c r="BJ5035" s="13"/>
      <c r="BK5035" s="13"/>
      <c r="BL5035" s="13"/>
      <c r="BM5035" s="13"/>
      <c r="BN5035" s="13"/>
    </row>
    <row r="5036" spans="1:66" x14ac:dyDescent="0.25">
      <c r="A5036" s="10"/>
      <c r="B5036" s="10"/>
      <c r="C5036" s="10"/>
      <c r="D5036" s="18"/>
      <c r="E5036" s="10"/>
      <c r="F5036" s="10"/>
      <c r="G5036" s="10"/>
      <c r="H5036" s="10"/>
      <c r="I5036" s="10"/>
      <c r="J5036" s="10"/>
      <c r="K5036" s="11"/>
      <c r="L5036" s="11"/>
      <c r="M5036" s="12"/>
      <c r="N5036" s="12"/>
      <c r="O5036" s="12"/>
      <c r="P5036" s="12"/>
      <c r="Q5036" s="12"/>
      <c r="R5036" s="12"/>
      <c r="S5036" s="12"/>
      <c r="T5036" s="12"/>
      <c r="U5036" s="12"/>
      <c r="V5036" s="12"/>
      <c r="W5036" s="12"/>
      <c r="X5036" s="12"/>
      <c r="Y5036" s="12"/>
      <c r="Z5036" s="12"/>
      <c r="AA5036" s="12"/>
      <c r="AB5036" s="12"/>
      <c r="AC5036" s="12"/>
      <c r="AD5036" s="12"/>
      <c r="AE5036" s="12"/>
      <c r="AF5036" s="12"/>
      <c r="AG5036" s="12"/>
      <c r="AH5036" s="12"/>
      <c r="AI5036" s="12"/>
      <c r="AJ5036" s="12"/>
      <c r="AK5036" s="12"/>
      <c r="AL5036" s="12"/>
      <c r="AM5036" s="12"/>
      <c r="AN5036" s="12"/>
      <c r="AO5036" s="12"/>
      <c r="AP5036" s="12"/>
      <c r="AQ5036" s="12"/>
      <c r="AR5036" s="12"/>
      <c r="AS5036" s="12"/>
      <c r="AT5036" s="12"/>
      <c r="AU5036" s="12"/>
      <c r="AV5036" s="12"/>
      <c r="AW5036" s="12"/>
      <c r="AX5036" s="12"/>
      <c r="AY5036" s="12"/>
      <c r="AZ5036" s="12"/>
      <c r="BA5036" s="12"/>
      <c r="BB5036" s="12"/>
      <c r="BC5036" s="12"/>
      <c r="BD5036" s="12"/>
      <c r="BE5036" s="12"/>
      <c r="BF5036" s="12"/>
      <c r="BG5036" s="12"/>
      <c r="BH5036" s="12"/>
      <c r="BI5036" s="12"/>
      <c r="BJ5036" s="13"/>
      <c r="BK5036" s="13"/>
      <c r="BL5036" s="13"/>
      <c r="BM5036" s="13"/>
      <c r="BN5036" s="13"/>
    </row>
    <row r="5037" spans="1:66" x14ac:dyDescent="0.25">
      <c r="A5037" s="10"/>
      <c r="B5037" s="10"/>
      <c r="C5037" s="10"/>
      <c r="D5037" s="18"/>
      <c r="E5037" s="10"/>
      <c r="F5037" s="10"/>
      <c r="G5037" s="10"/>
      <c r="H5037" s="10"/>
      <c r="I5037" s="10"/>
      <c r="J5037" s="10"/>
      <c r="K5037" s="11"/>
      <c r="L5037" s="11"/>
      <c r="M5037" s="12"/>
      <c r="N5037" s="12"/>
      <c r="O5037" s="12"/>
      <c r="P5037" s="12"/>
      <c r="Q5037" s="12"/>
      <c r="R5037" s="12"/>
      <c r="S5037" s="12"/>
      <c r="T5037" s="12"/>
      <c r="U5037" s="12"/>
      <c r="V5037" s="12"/>
      <c r="W5037" s="12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2"/>
      <c r="AS5037" s="12"/>
      <c r="AT5037" s="12"/>
      <c r="AU5037" s="12"/>
      <c r="AV5037" s="12"/>
      <c r="AW5037" s="12"/>
      <c r="AX5037" s="12"/>
      <c r="AY5037" s="12"/>
      <c r="AZ5037" s="12"/>
      <c r="BA5037" s="12"/>
      <c r="BB5037" s="12"/>
      <c r="BC5037" s="12"/>
      <c r="BD5037" s="12"/>
      <c r="BE5037" s="12"/>
      <c r="BF5037" s="12"/>
      <c r="BG5037" s="12"/>
      <c r="BH5037" s="12"/>
      <c r="BI5037" s="12"/>
      <c r="BJ5037" s="13"/>
      <c r="BK5037" s="13"/>
      <c r="BL5037" s="13"/>
      <c r="BM5037" s="13"/>
      <c r="BN5037" s="13"/>
    </row>
    <row r="5038" spans="1:66" x14ac:dyDescent="0.25">
      <c r="A5038" s="10"/>
      <c r="B5038" s="10"/>
      <c r="C5038" s="10"/>
      <c r="D5038" s="18"/>
      <c r="E5038" s="10"/>
      <c r="F5038" s="10"/>
      <c r="G5038" s="10"/>
      <c r="H5038" s="10"/>
      <c r="I5038" s="10"/>
      <c r="J5038" s="10"/>
      <c r="K5038" s="11"/>
      <c r="L5038" s="11"/>
      <c r="M5038" s="12"/>
      <c r="N5038" s="12"/>
      <c r="O5038" s="12"/>
      <c r="P5038" s="12"/>
      <c r="Q5038" s="12"/>
      <c r="R5038" s="12"/>
      <c r="S5038" s="12"/>
      <c r="T5038" s="12"/>
      <c r="U5038" s="12"/>
      <c r="V5038" s="12"/>
      <c r="W5038" s="12"/>
      <c r="X5038" s="12"/>
      <c r="Y5038" s="12"/>
      <c r="Z5038" s="12"/>
      <c r="AA5038" s="12"/>
      <c r="AB5038" s="12"/>
      <c r="AC5038" s="12"/>
      <c r="AD5038" s="12"/>
      <c r="AE5038" s="12"/>
      <c r="AF5038" s="12"/>
      <c r="AG5038" s="12"/>
      <c r="AH5038" s="12"/>
      <c r="AI5038" s="12"/>
      <c r="AJ5038" s="12"/>
      <c r="AK5038" s="12"/>
      <c r="AL5038" s="12"/>
      <c r="AM5038" s="12"/>
      <c r="AN5038" s="12"/>
      <c r="AO5038" s="12"/>
      <c r="AP5038" s="12"/>
      <c r="AQ5038" s="12"/>
      <c r="AR5038" s="12"/>
      <c r="AS5038" s="12"/>
      <c r="AT5038" s="12"/>
      <c r="AU5038" s="12"/>
      <c r="AV5038" s="12"/>
      <c r="AW5038" s="12"/>
      <c r="AX5038" s="12"/>
      <c r="AY5038" s="12"/>
      <c r="AZ5038" s="12"/>
      <c r="BA5038" s="12"/>
      <c r="BB5038" s="12"/>
      <c r="BC5038" s="12"/>
      <c r="BD5038" s="12"/>
      <c r="BE5038" s="12"/>
      <c r="BF5038" s="12"/>
      <c r="BG5038" s="12"/>
      <c r="BH5038" s="12"/>
      <c r="BI5038" s="12"/>
      <c r="BJ5038" s="13"/>
      <c r="BK5038" s="13"/>
      <c r="BL5038" s="13"/>
      <c r="BM5038" s="13"/>
      <c r="BN5038" s="13"/>
    </row>
    <row r="5039" spans="1:66" x14ac:dyDescent="0.25">
      <c r="A5039" s="10"/>
      <c r="B5039" s="10"/>
      <c r="C5039" s="10"/>
      <c r="D5039" s="18"/>
      <c r="E5039" s="10"/>
      <c r="F5039" s="10"/>
      <c r="G5039" s="10"/>
      <c r="H5039" s="10"/>
      <c r="I5039" s="10"/>
      <c r="J5039" s="10"/>
      <c r="K5039" s="11"/>
      <c r="L5039" s="11"/>
      <c r="M5039" s="12"/>
      <c r="N5039" s="12"/>
      <c r="O5039" s="12"/>
      <c r="P5039" s="12"/>
      <c r="Q5039" s="12"/>
      <c r="R5039" s="12"/>
      <c r="S5039" s="12"/>
      <c r="T5039" s="12"/>
      <c r="U5039" s="12"/>
      <c r="V5039" s="12"/>
      <c r="W5039" s="12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2"/>
      <c r="AS5039" s="12"/>
      <c r="AT5039" s="12"/>
      <c r="AU5039" s="12"/>
      <c r="AV5039" s="12"/>
      <c r="AW5039" s="12"/>
      <c r="AX5039" s="12"/>
      <c r="AY5039" s="12"/>
      <c r="AZ5039" s="12"/>
      <c r="BA5039" s="12"/>
      <c r="BB5039" s="12"/>
      <c r="BC5039" s="12"/>
      <c r="BD5039" s="12"/>
      <c r="BE5039" s="12"/>
      <c r="BF5039" s="12"/>
      <c r="BG5039" s="12"/>
      <c r="BH5039" s="12"/>
      <c r="BI5039" s="12"/>
      <c r="BJ5039" s="13"/>
      <c r="BK5039" s="13"/>
      <c r="BL5039" s="13"/>
      <c r="BM5039" s="13"/>
      <c r="BN5039" s="13"/>
    </row>
    <row r="5040" spans="1:66" x14ac:dyDescent="0.25">
      <c r="A5040" s="10"/>
      <c r="B5040" s="10"/>
      <c r="C5040" s="10"/>
      <c r="D5040" s="18"/>
      <c r="E5040" s="10"/>
      <c r="F5040" s="10"/>
      <c r="G5040" s="10"/>
      <c r="H5040" s="10"/>
      <c r="I5040" s="10"/>
      <c r="J5040" s="10"/>
      <c r="K5040" s="11"/>
      <c r="L5040" s="11"/>
      <c r="M5040" s="12"/>
      <c r="N5040" s="12"/>
      <c r="O5040" s="12"/>
      <c r="P5040" s="12"/>
      <c r="Q5040" s="12"/>
      <c r="R5040" s="12"/>
      <c r="S5040" s="12"/>
      <c r="T5040" s="12"/>
      <c r="U5040" s="12"/>
      <c r="V5040" s="12"/>
      <c r="W5040" s="12"/>
      <c r="X5040" s="12"/>
      <c r="Y5040" s="12"/>
      <c r="Z5040" s="12"/>
      <c r="AA5040" s="12"/>
      <c r="AB5040" s="12"/>
      <c r="AC5040" s="12"/>
      <c r="AD5040" s="12"/>
      <c r="AE5040" s="12"/>
      <c r="AF5040" s="12"/>
      <c r="AG5040" s="12"/>
      <c r="AH5040" s="12"/>
      <c r="AI5040" s="12"/>
      <c r="AJ5040" s="12"/>
      <c r="AK5040" s="12"/>
      <c r="AL5040" s="12"/>
      <c r="AM5040" s="12"/>
      <c r="AN5040" s="12"/>
      <c r="AO5040" s="12"/>
      <c r="AP5040" s="12"/>
      <c r="AQ5040" s="12"/>
      <c r="AR5040" s="12"/>
      <c r="AS5040" s="12"/>
      <c r="AT5040" s="12"/>
      <c r="AU5040" s="12"/>
      <c r="AV5040" s="12"/>
      <c r="AW5040" s="12"/>
      <c r="AX5040" s="12"/>
      <c r="AY5040" s="12"/>
      <c r="AZ5040" s="12"/>
      <c r="BA5040" s="12"/>
      <c r="BB5040" s="12"/>
      <c r="BC5040" s="12"/>
      <c r="BD5040" s="12"/>
      <c r="BE5040" s="12"/>
      <c r="BF5040" s="12"/>
      <c r="BG5040" s="12"/>
      <c r="BH5040" s="12"/>
      <c r="BI5040" s="12"/>
      <c r="BJ5040" s="13"/>
      <c r="BK5040" s="13"/>
      <c r="BL5040" s="13"/>
      <c r="BM5040" s="13"/>
      <c r="BN5040" s="13"/>
    </row>
    <row r="5041" spans="1:66" x14ac:dyDescent="0.25">
      <c r="A5041" s="10"/>
      <c r="B5041" s="10"/>
      <c r="C5041" s="10"/>
      <c r="D5041" s="18"/>
      <c r="E5041" s="10"/>
      <c r="F5041" s="10"/>
      <c r="G5041" s="10"/>
      <c r="H5041" s="10"/>
      <c r="I5041" s="10"/>
      <c r="J5041" s="10"/>
      <c r="K5041" s="11"/>
      <c r="L5041" s="11"/>
      <c r="M5041" s="12"/>
      <c r="N5041" s="12"/>
      <c r="O5041" s="12"/>
      <c r="P5041" s="12"/>
      <c r="Q5041" s="12"/>
      <c r="R5041" s="12"/>
      <c r="S5041" s="12"/>
      <c r="T5041" s="12"/>
      <c r="U5041" s="12"/>
      <c r="V5041" s="12"/>
      <c r="W5041" s="12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2"/>
      <c r="AS5041" s="12"/>
      <c r="AT5041" s="12"/>
      <c r="AU5041" s="12"/>
      <c r="AV5041" s="12"/>
      <c r="AW5041" s="12"/>
      <c r="AX5041" s="12"/>
      <c r="AY5041" s="12"/>
      <c r="AZ5041" s="12"/>
      <c r="BA5041" s="12"/>
      <c r="BB5041" s="12"/>
      <c r="BC5041" s="12"/>
      <c r="BD5041" s="12"/>
      <c r="BE5041" s="12"/>
      <c r="BF5041" s="12"/>
      <c r="BG5041" s="12"/>
      <c r="BH5041" s="12"/>
      <c r="BI5041" s="12"/>
      <c r="BJ5041" s="13"/>
      <c r="BK5041" s="13"/>
      <c r="BL5041" s="13"/>
      <c r="BM5041" s="13"/>
      <c r="BN5041" s="13"/>
    </row>
    <row r="5042" spans="1:66" x14ac:dyDescent="0.25">
      <c r="A5042" s="10"/>
      <c r="B5042" s="10"/>
      <c r="C5042" s="10"/>
      <c r="D5042" s="18"/>
      <c r="E5042" s="10"/>
      <c r="F5042" s="10"/>
      <c r="G5042" s="10"/>
      <c r="H5042" s="10"/>
      <c r="I5042" s="10"/>
      <c r="J5042" s="10"/>
      <c r="K5042" s="11"/>
      <c r="L5042" s="11"/>
      <c r="M5042" s="12"/>
      <c r="N5042" s="12"/>
      <c r="O5042" s="12"/>
      <c r="P5042" s="12"/>
      <c r="Q5042" s="12"/>
      <c r="R5042" s="12"/>
      <c r="S5042" s="12"/>
      <c r="T5042" s="12"/>
      <c r="U5042" s="12"/>
      <c r="V5042" s="12"/>
      <c r="W5042" s="12"/>
      <c r="X5042" s="12"/>
      <c r="Y5042" s="12"/>
      <c r="Z5042" s="12"/>
      <c r="AA5042" s="12"/>
      <c r="AB5042" s="12"/>
      <c r="AC5042" s="12"/>
      <c r="AD5042" s="12"/>
      <c r="AE5042" s="12"/>
      <c r="AF5042" s="12"/>
      <c r="AG5042" s="12"/>
      <c r="AH5042" s="12"/>
      <c r="AI5042" s="12"/>
      <c r="AJ5042" s="12"/>
      <c r="AK5042" s="12"/>
      <c r="AL5042" s="12"/>
      <c r="AM5042" s="12"/>
      <c r="AN5042" s="12"/>
      <c r="AO5042" s="12"/>
      <c r="AP5042" s="12"/>
      <c r="AQ5042" s="12"/>
      <c r="AR5042" s="12"/>
      <c r="AS5042" s="12"/>
      <c r="AT5042" s="12"/>
      <c r="AU5042" s="12"/>
      <c r="AV5042" s="12"/>
      <c r="AW5042" s="12"/>
      <c r="AX5042" s="12"/>
      <c r="AY5042" s="12"/>
      <c r="AZ5042" s="12"/>
      <c r="BA5042" s="12"/>
      <c r="BB5042" s="12"/>
      <c r="BC5042" s="12"/>
      <c r="BD5042" s="12"/>
      <c r="BE5042" s="12"/>
      <c r="BF5042" s="12"/>
      <c r="BG5042" s="12"/>
      <c r="BH5042" s="12"/>
      <c r="BI5042" s="12"/>
      <c r="BJ5042" s="13"/>
      <c r="BK5042" s="13"/>
      <c r="BL5042" s="13"/>
      <c r="BM5042" s="13"/>
      <c r="BN5042" s="13"/>
    </row>
    <row r="5043" spans="1:66" x14ac:dyDescent="0.25">
      <c r="A5043" s="10"/>
      <c r="B5043" s="10"/>
      <c r="C5043" s="10"/>
      <c r="D5043" s="18"/>
      <c r="E5043" s="10"/>
      <c r="F5043" s="10"/>
      <c r="G5043" s="10"/>
      <c r="H5043" s="10"/>
      <c r="I5043" s="10"/>
      <c r="J5043" s="10"/>
      <c r="K5043" s="11"/>
      <c r="L5043" s="11"/>
      <c r="M5043" s="12"/>
      <c r="N5043" s="12"/>
      <c r="O5043" s="12"/>
      <c r="P5043" s="12"/>
      <c r="Q5043" s="12"/>
      <c r="R5043" s="12"/>
      <c r="S5043" s="12"/>
      <c r="T5043" s="12"/>
      <c r="U5043" s="12"/>
      <c r="V5043" s="12"/>
      <c r="W5043" s="12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2"/>
      <c r="AS5043" s="12"/>
      <c r="AT5043" s="12"/>
      <c r="AU5043" s="12"/>
      <c r="AV5043" s="12"/>
      <c r="AW5043" s="12"/>
      <c r="AX5043" s="12"/>
      <c r="AY5043" s="12"/>
      <c r="AZ5043" s="12"/>
      <c r="BA5043" s="12"/>
      <c r="BB5043" s="12"/>
      <c r="BC5043" s="12"/>
      <c r="BD5043" s="12"/>
      <c r="BE5043" s="12"/>
      <c r="BF5043" s="12"/>
      <c r="BG5043" s="12"/>
      <c r="BH5043" s="12"/>
      <c r="BI5043" s="12"/>
      <c r="BJ5043" s="13"/>
      <c r="BK5043" s="13"/>
      <c r="BL5043" s="13"/>
      <c r="BM5043" s="13"/>
      <c r="BN5043" s="13"/>
    </row>
    <row r="5044" spans="1:66" x14ac:dyDescent="0.25">
      <c r="A5044" s="10"/>
      <c r="B5044" s="10"/>
      <c r="C5044" s="10"/>
      <c r="D5044" s="18"/>
      <c r="E5044" s="10"/>
      <c r="F5044" s="10"/>
      <c r="G5044" s="10"/>
      <c r="H5044" s="10"/>
      <c r="I5044" s="10"/>
      <c r="J5044" s="10"/>
      <c r="K5044" s="11"/>
      <c r="L5044" s="11"/>
      <c r="M5044" s="12"/>
      <c r="N5044" s="12"/>
      <c r="O5044" s="12"/>
      <c r="P5044" s="12"/>
      <c r="Q5044" s="12"/>
      <c r="R5044" s="12"/>
      <c r="S5044" s="12"/>
      <c r="T5044" s="12"/>
      <c r="U5044" s="12"/>
      <c r="V5044" s="12"/>
      <c r="W5044" s="12"/>
      <c r="X5044" s="12"/>
      <c r="Y5044" s="12"/>
      <c r="Z5044" s="12"/>
      <c r="AA5044" s="12"/>
      <c r="AB5044" s="12"/>
      <c r="AC5044" s="12"/>
      <c r="AD5044" s="12"/>
      <c r="AE5044" s="12"/>
      <c r="AF5044" s="12"/>
      <c r="AG5044" s="12"/>
      <c r="AH5044" s="12"/>
      <c r="AI5044" s="12"/>
      <c r="AJ5044" s="12"/>
      <c r="AK5044" s="12"/>
      <c r="AL5044" s="12"/>
      <c r="AM5044" s="12"/>
      <c r="AN5044" s="12"/>
      <c r="AO5044" s="12"/>
      <c r="AP5044" s="12"/>
      <c r="AQ5044" s="12"/>
      <c r="AR5044" s="12"/>
      <c r="AS5044" s="12"/>
      <c r="AT5044" s="12"/>
      <c r="AU5044" s="12"/>
      <c r="AV5044" s="12"/>
      <c r="AW5044" s="12"/>
      <c r="AX5044" s="12"/>
      <c r="AY5044" s="12"/>
      <c r="AZ5044" s="12"/>
      <c r="BA5044" s="12"/>
      <c r="BB5044" s="12"/>
      <c r="BC5044" s="12"/>
      <c r="BD5044" s="12"/>
      <c r="BE5044" s="12"/>
      <c r="BF5044" s="12"/>
      <c r="BG5044" s="12"/>
      <c r="BH5044" s="12"/>
      <c r="BI5044" s="12"/>
      <c r="BJ5044" s="13"/>
      <c r="BK5044" s="13"/>
      <c r="BL5044" s="13"/>
      <c r="BM5044" s="13"/>
      <c r="BN5044" s="13"/>
    </row>
    <row r="5045" spans="1:66" x14ac:dyDescent="0.25">
      <c r="A5045" s="10"/>
      <c r="B5045" s="10"/>
      <c r="C5045" s="10"/>
      <c r="D5045" s="18"/>
      <c r="E5045" s="10"/>
      <c r="F5045" s="10"/>
      <c r="G5045" s="10"/>
      <c r="H5045" s="10"/>
      <c r="I5045" s="10"/>
      <c r="J5045" s="10"/>
      <c r="K5045" s="11"/>
      <c r="L5045" s="11"/>
      <c r="M5045" s="12"/>
      <c r="N5045" s="12"/>
      <c r="O5045" s="12"/>
      <c r="P5045" s="12"/>
      <c r="Q5045" s="12"/>
      <c r="R5045" s="12"/>
      <c r="S5045" s="12"/>
      <c r="T5045" s="12"/>
      <c r="U5045" s="12"/>
      <c r="V5045" s="12"/>
      <c r="W5045" s="12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2"/>
      <c r="AS5045" s="12"/>
      <c r="AT5045" s="12"/>
      <c r="AU5045" s="12"/>
      <c r="AV5045" s="12"/>
      <c r="AW5045" s="12"/>
      <c r="AX5045" s="12"/>
      <c r="AY5045" s="12"/>
      <c r="AZ5045" s="12"/>
      <c r="BA5045" s="12"/>
      <c r="BB5045" s="12"/>
      <c r="BC5045" s="12"/>
      <c r="BD5045" s="12"/>
      <c r="BE5045" s="12"/>
      <c r="BF5045" s="12"/>
      <c r="BG5045" s="12"/>
      <c r="BH5045" s="12"/>
      <c r="BI5045" s="12"/>
      <c r="BJ5045" s="13"/>
      <c r="BK5045" s="13"/>
      <c r="BL5045" s="13"/>
      <c r="BM5045" s="13"/>
      <c r="BN5045" s="13"/>
    </row>
    <row r="5046" spans="1:66" x14ac:dyDescent="0.25">
      <c r="A5046" s="10"/>
      <c r="B5046" s="10"/>
      <c r="C5046" s="10"/>
      <c r="D5046" s="18"/>
      <c r="E5046" s="10"/>
      <c r="F5046" s="10"/>
      <c r="G5046" s="10"/>
      <c r="H5046" s="10"/>
      <c r="I5046" s="10"/>
      <c r="J5046" s="10"/>
      <c r="K5046" s="11"/>
      <c r="L5046" s="11"/>
      <c r="M5046" s="12"/>
      <c r="N5046" s="12"/>
      <c r="O5046" s="12"/>
      <c r="P5046" s="12"/>
      <c r="Q5046" s="12"/>
      <c r="R5046" s="12"/>
      <c r="S5046" s="12"/>
      <c r="T5046" s="12"/>
      <c r="U5046" s="12"/>
      <c r="V5046" s="12"/>
      <c r="W5046" s="12"/>
      <c r="X5046" s="12"/>
      <c r="Y5046" s="12"/>
      <c r="Z5046" s="12"/>
      <c r="AA5046" s="12"/>
      <c r="AB5046" s="12"/>
      <c r="AC5046" s="12"/>
      <c r="AD5046" s="12"/>
      <c r="AE5046" s="12"/>
      <c r="AF5046" s="12"/>
      <c r="AG5046" s="12"/>
      <c r="AH5046" s="12"/>
      <c r="AI5046" s="12"/>
      <c r="AJ5046" s="12"/>
      <c r="AK5046" s="12"/>
      <c r="AL5046" s="12"/>
      <c r="AM5046" s="12"/>
      <c r="AN5046" s="12"/>
      <c r="AO5046" s="12"/>
      <c r="AP5046" s="12"/>
      <c r="AQ5046" s="12"/>
      <c r="AR5046" s="12"/>
      <c r="AS5046" s="12"/>
      <c r="AT5046" s="12"/>
      <c r="AU5046" s="12"/>
      <c r="AV5046" s="12"/>
      <c r="AW5046" s="12"/>
      <c r="AX5046" s="12"/>
      <c r="AY5046" s="12"/>
      <c r="AZ5046" s="12"/>
      <c r="BA5046" s="12"/>
      <c r="BB5046" s="12"/>
      <c r="BC5046" s="12"/>
      <c r="BD5046" s="12"/>
      <c r="BE5046" s="12"/>
      <c r="BF5046" s="12"/>
      <c r="BG5046" s="12"/>
      <c r="BH5046" s="12"/>
      <c r="BI5046" s="12"/>
      <c r="BJ5046" s="13"/>
      <c r="BK5046" s="13"/>
      <c r="BL5046" s="13"/>
      <c r="BM5046" s="13"/>
      <c r="BN5046" s="13"/>
    </row>
    <row r="5047" spans="1:66" x14ac:dyDescent="0.25">
      <c r="A5047" s="10"/>
      <c r="B5047" s="10"/>
      <c r="C5047" s="10"/>
      <c r="D5047" s="18"/>
      <c r="E5047" s="10"/>
      <c r="F5047" s="10"/>
      <c r="G5047" s="10"/>
      <c r="H5047" s="10"/>
      <c r="I5047" s="10"/>
      <c r="J5047" s="10"/>
      <c r="K5047" s="11"/>
      <c r="L5047" s="11"/>
      <c r="M5047" s="12"/>
      <c r="N5047" s="12"/>
      <c r="O5047" s="12"/>
      <c r="P5047" s="12"/>
      <c r="Q5047" s="12"/>
      <c r="R5047" s="12"/>
      <c r="S5047" s="12"/>
      <c r="T5047" s="12"/>
      <c r="U5047" s="12"/>
      <c r="V5047" s="12"/>
      <c r="W5047" s="12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2"/>
      <c r="AS5047" s="12"/>
      <c r="AT5047" s="12"/>
      <c r="AU5047" s="12"/>
      <c r="AV5047" s="12"/>
      <c r="AW5047" s="12"/>
      <c r="AX5047" s="12"/>
      <c r="AY5047" s="12"/>
      <c r="AZ5047" s="12"/>
      <c r="BA5047" s="12"/>
      <c r="BB5047" s="12"/>
      <c r="BC5047" s="12"/>
      <c r="BD5047" s="12"/>
      <c r="BE5047" s="12"/>
      <c r="BF5047" s="12"/>
      <c r="BG5047" s="12"/>
      <c r="BH5047" s="12"/>
      <c r="BI5047" s="12"/>
      <c r="BJ5047" s="13"/>
      <c r="BK5047" s="13"/>
      <c r="BL5047" s="13"/>
      <c r="BM5047" s="13"/>
      <c r="BN5047" s="13"/>
    </row>
    <row r="5048" spans="1:66" x14ac:dyDescent="0.25">
      <c r="A5048" s="10"/>
      <c r="B5048" s="10"/>
      <c r="C5048" s="10"/>
      <c r="D5048" s="18"/>
      <c r="E5048" s="10"/>
      <c r="F5048" s="10"/>
      <c r="G5048" s="10"/>
      <c r="H5048" s="10"/>
      <c r="I5048" s="10"/>
      <c r="J5048" s="10"/>
      <c r="K5048" s="11"/>
      <c r="L5048" s="11"/>
      <c r="M5048" s="12"/>
      <c r="N5048" s="12"/>
      <c r="O5048" s="12"/>
      <c r="P5048" s="12"/>
      <c r="Q5048" s="12"/>
      <c r="R5048" s="12"/>
      <c r="S5048" s="12"/>
      <c r="T5048" s="12"/>
      <c r="U5048" s="12"/>
      <c r="V5048" s="12"/>
      <c r="W5048" s="12"/>
      <c r="X5048" s="12"/>
      <c r="Y5048" s="12"/>
      <c r="Z5048" s="12"/>
      <c r="AA5048" s="12"/>
      <c r="AB5048" s="12"/>
      <c r="AC5048" s="12"/>
      <c r="AD5048" s="12"/>
      <c r="AE5048" s="12"/>
      <c r="AF5048" s="12"/>
      <c r="AG5048" s="12"/>
      <c r="AH5048" s="12"/>
      <c r="AI5048" s="12"/>
      <c r="AJ5048" s="12"/>
      <c r="AK5048" s="12"/>
      <c r="AL5048" s="12"/>
      <c r="AM5048" s="12"/>
      <c r="AN5048" s="12"/>
      <c r="AO5048" s="12"/>
      <c r="AP5048" s="12"/>
      <c r="AQ5048" s="12"/>
      <c r="AR5048" s="12"/>
      <c r="AS5048" s="12"/>
      <c r="AT5048" s="12"/>
      <c r="AU5048" s="12"/>
      <c r="AV5048" s="12"/>
      <c r="AW5048" s="12"/>
      <c r="AX5048" s="12"/>
      <c r="AY5048" s="12"/>
      <c r="AZ5048" s="12"/>
      <c r="BA5048" s="12"/>
      <c r="BB5048" s="12"/>
      <c r="BC5048" s="12"/>
      <c r="BD5048" s="12"/>
      <c r="BE5048" s="12"/>
      <c r="BF5048" s="12"/>
      <c r="BG5048" s="12"/>
      <c r="BH5048" s="12"/>
      <c r="BI5048" s="12"/>
      <c r="BJ5048" s="13"/>
      <c r="BK5048" s="13"/>
      <c r="BL5048" s="13"/>
      <c r="BM5048" s="13"/>
      <c r="BN5048" s="13"/>
    </row>
    <row r="5049" spans="1:66" x14ac:dyDescent="0.25">
      <c r="A5049" s="10"/>
      <c r="B5049" s="10"/>
      <c r="C5049" s="10"/>
      <c r="D5049" s="18"/>
      <c r="E5049" s="10"/>
      <c r="F5049" s="10"/>
      <c r="G5049" s="10"/>
      <c r="H5049" s="10"/>
      <c r="I5049" s="10"/>
      <c r="J5049" s="10"/>
      <c r="K5049" s="11"/>
      <c r="L5049" s="11"/>
      <c r="M5049" s="12"/>
      <c r="N5049" s="12"/>
      <c r="O5049" s="12"/>
      <c r="P5049" s="12"/>
      <c r="Q5049" s="12"/>
      <c r="R5049" s="12"/>
      <c r="S5049" s="12"/>
      <c r="T5049" s="12"/>
      <c r="U5049" s="12"/>
      <c r="V5049" s="12"/>
      <c r="W5049" s="12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2"/>
      <c r="AS5049" s="12"/>
      <c r="AT5049" s="12"/>
      <c r="AU5049" s="12"/>
      <c r="AV5049" s="12"/>
      <c r="AW5049" s="12"/>
      <c r="AX5049" s="12"/>
      <c r="AY5049" s="12"/>
      <c r="AZ5049" s="12"/>
      <c r="BA5049" s="12"/>
      <c r="BB5049" s="12"/>
      <c r="BC5049" s="12"/>
      <c r="BD5049" s="12"/>
      <c r="BE5049" s="12"/>
      <c r="BF5049" s="12"/>
      <c r="BG5049" s="12"/>
      <c r="BH5049" s="12"/>
      <c r="BI5049" s="12"/>
      <c r="BJ5049" s="13"/>
      <c r="BK5049" s="13"/>
      <c r="BL5049" s="13"/>
      <c r="BM5049" s="13"/>
      <c r="BN5049" s="13"/>
    </row>
    <row r="5050" spans="1:66" x14ac:dyDescent="0.25">
      <c r="A5050" s="10"/>
      <c r="B5050" s="10"/>
      <c r="C5050" s="10"/>
      <c r="D5050" s="18"/>
      <c r="E5050" s="10"/>
      <c r="F5050" s="10"/>
      <c r="G5050" s="10"/>
      <c r="H5050" s="10"/>
      <c r="I5050" s="10"/>
      <c r="J5050" s="10"/>
      <c r="K5050" s="11"/>
      <c r="L5050" s="11"/>
      <c r="M5050" s="12"/>
      <c r="N5050" s="12"/>
      <c r="O5050" s="12"/>
      <c r="P5050" s="12"/>
      <c r="Q5050" s="12"/>
      <c r="R5050" s="12"/>
      <c r="S5050" s="12"/>
      <c r="T5050" s="12"/>
      <c r="U5050" s="12"/>
      <c r="V5050" s="12"/>
      <c r="W5050" s="12"/>
      <c r="X5050" s="12"/>
      <c r="Y5050" s="12"/>
      <c r="Z5050" s="12"/>
      <c r="AA5050" s="12"/>
      <c r="AB5050" s="12"/>
      <c r="AC5050" s="12"/>
      <c r="AD5050" s="12"/>
      <c r="AE5050" s="12"/>
      <c r="AF5050" s="12"/>
      <c r="AG5050" s="12"/>
      <c r="AH5050" s="12"/>
      <c r="AI5050" s="12"/>
      <c r="AJ5050" s="12"/>
      <c r="AK5050" s="12"/>
      <c r="AL5050" s="12"/>
      <c r="AM5050" s="12"/>
      <c r="AN5050" s="12"/>
      <c r="AO5050" s="12"/>
      <c r="AP5050" s="12"/>
      <c r="AQ5050" s="12"/>
      <c r="AR5050" s="12"/>
      <c r="AS5050" s="12"/>
      <c r="AT5050" s="12"/>
      <c r="AU5050" s="12"/>
      <c r="AV5050" s="12"/>
      <c r="AW5050" s="12"/>
      <c r="AX5050" s="12"/>
      <c r="AY5050" s="12"/>
      <c r="AZ5050" s="12"/>
      <c r="BA5050" s="12"/>
      <c r="BB5050" s="12"/>
      <c r="BC5050" s="12"/>
      <c r="BD5050" s="12"/>
      <c r="BE5050" s="12"/>
      <c r="BF5050" s="12"/>
      <c r="BG5050" s="12"/>
      <c r="BH5050" s="12"/>
      <c r="BI5050" s="12"/>
      <c r="BJ5050" s="13"/>
      <c r="BK5050" s="13"/>
      <c r="BL5050" s="13"/>
      <c r="BM5050" s="13"/>
      <c r="BN5050" s="13"/>
    </row>
    <row r="5051" spans="1:66" x14ac:dyDescent="0.25">
      <c r="A5051" s="10"/>
      <c r="B5051" s="10"/>
      <c r="C5051" s="10"/>
      <c r="D5051" s="18"/>
      <c r="E5051" s="10"/>
      <c r="F5051" s="10"/>
      <c r="G5051" s="10"/>
      <c r="H5051" s="10"/>
      <c r="I5051" s="10"/>
      <c r="J5051" s="10"/>
      <c r="K5051" s="11"/>
      <c r="L5051" s="11"/>
      <c r="M5051" s="12"/>
      <c r="N5051" s="12"/>
      <c r="O5051" s="12"/>
      <c r="P5051" s="12"/>
      <c r="Q5051" s="12"/>
      <c r="R5051" s="12"/>
      <c r="S5051" s="12"/>
      <c r="T5051" s="12"/>
      <c r="U5051" s="12"/>
      <c r="V5051" s="12"/>
      <c r="W5051" s="12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2"/>
      <c r="AS5051" s="12"/>
      <c r="AT5051" s="12"/>
      <c r="AU5051" s="12"/>
      <c r="AV5051" s="12"/>
      <c r="AW5051" s="12"/>
      <c r="AX5051" s="12"/>
      <c r="AY5051" s="12"/>
      <c r="AZ5051" s="12"/>
      <c r="BA5051" s="12"/>
      <c r="BB5051" s="12"/>
      <c r="BC5051" s="12"/>
      <c r="BD5051" s="12"/>
      <c r="BE5051" s="12"/>
      <c r="BF5051" s="12"/>
      <c r="BG5051" s="12"/>
      <c r="BH5051" s="12"/>
      <c r="BI5051" s="12"/>
      <c r="BJ5051" s="13"/>
      <c r="BK5051" s="13"/>
      <c r="BL5051" s="13"/>
      <c r="BM5051" s="13"/>
      <c r="BN5051" s="13"/>
    </row>
    <row r="5052" spans="1:66" x14ac:dyDescent="0.25">
      <c r="A5052" s="10"/>
      <c r="B5052" s="10"/>
      <c r="C5052" s="10"/>
      <c r="D5052" s="18"/>
      <c r="E5052" s="10"/>
      <c r="F5052" s="10"/>
      <c r="G5052" s="10"/>
      <c r="H5052" s="10"/>
      <c r="I5052" s="10"/>
      <c r="J5052" s="10"/>
      <c r="K5052" s="11"/>
      <c r="L5052" s="11"/>
      <c r="M5052" s="12"/>
      <c r="N5052" s="12"/>
      <c r="O5052" s="12"/>
      <c r="P5052" s="12"/>
      <c r="Q5052" s="12"/>
      <c r="R5052" s="12"/>
      <c r="S5052" s="12"/>
      <c r="T5052" s="12"/>
      <c r="U5052" s="12"/>
      <c r="V5052" s="12"/>
      <c r="W5052" s="12"/>
      <c r="X5052" s="12"/>
      <c r="Y5052" s="12"/>
      <c r="Z5052" s="12"/>
      <c r="AA5052" s="12"/>
      <c r="AB5052" s="12"/>
      <c r="AC5052" s="12"/>
      <c r="AD5052" s="12"/>
      <c r="AE5052" s="12"/>
      <c r="AF5052" s="12"/>
      <c r="AG5052" s="12"/>
      <c r="AH5052" s="12"/>
      <c r="AI5052" s="12"/>
      <c r="AJ5052" s="12"/>
      <c r="AK5052" s="12"/>
      <c r="AL5052" s="12"/>
      <c r="AM5052" s="12"/>
      <c r="AN5052" s="12"/>
      <c r="AO5052" s="12"/>
      <c r="AP5052" s="12"/>
      <c r="AQ5052" s="12"/>
      <c r="AR5052" s="12"/>
      <c r="AS5052" s="12"/>
      <c r="AT5052" s="12"/>
      <c r="AU5052" s="12"/>
      <c r="AV5052" s="12"/>
      <c r="AW5052" s="12"/>
      <c r="AX5052" s="12"/>
      <c r="AY5052" s="12"/>
      <c r="AZ5052" s="12"/>
      <c r="BA5052" s="12"/>
      <c r="BB5052" s="12"/>
      <c r="BC5052" s="12"/>
      <c r="BD5052" s="12"/>
      <c r="BE5052" s="12"/>
      <c r="BF5052" s="12"/>
      <c r="BG5052" s="12"/>
      <c r="BH5052" s="12"/>
      <c r="BI5052" s="12"/>
      <c r="BJ5052" s="13"/>
      <c r="BK5052" s="13"/>
      <c r="BL5052" s="13"/>
      <c r="BM5052" s="13"/>
      <c r="BN5052" s="13"/>
    </row>
    <row r="5053" spans="1:66" x14ac:dyDescent="0.25">
      <c r="A5053" s="10"/>
      <c r="B5053" s="10"/>
      <c r="C5053" s="10"/>
      <c r="D5053" s="18"/>
      <c r="E5053" s="10"/>
      <c r="F5053" s="10"/>
      <c r="G5053" s="10"/>
      <c r="H5053" s="10"/>
      <c r="I5053" s="10"/>
      <c r="J5053" s="10"/>
      <c r="K5053" s="11"/>
      <c r="L5053" s="11"/>
      <c r="M5053" s="12"/>
      <c r="N5053" s="12"/>
      <c r="O5053" s="12"/>
      <c r="P5053" s="12"/>
      <c r="Q5053" s="12"/>
      <c r="R5053" s="12"/>
      <c r="S5053" s="12"/>
      <c r="T5053" s="12"/>
      <c r="U5053" s="12"/>
      <c r="V5053" s="12"/>
      <c r="W5053" s="12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2"/>
      <c r="AS5053" s="12"/>
      <c r="AT5053" s="12"/>
      <c r="AU5053" s="12"/>
      <c r="AV5053" s="12"/>
      <c r="AW5053" s="12"/>
      <c r="AX5053" s="12"/>
      <c r="AY5053" s="12"/>
      <c r="AZ5053" s="12"/>
      <c r="BA5053" s="12"/>
      <c r="BB5053" s="12"/>
      <c r="BC5053" s="12"/>
      <c r="BD5053" s="12"/>
      <c r="BE5053" s="12"/>
      <c r="BF5053" s="12"/>
      <c r="BG5053" s="12"/>
      <c r="BH5053" s="12"/>
      <c r="BI5053" s="12"/>
      <c r="BJ5053" s="13"/>
      <c r="BK5053" s="13"/>
      <c r="BL5053" s="13"/>
      <c r="BM5053" s="13"/>
      <c r="BN5053" s="13"/>
    </row>
    <row r="5054" spans="1:66" x14ac:dyDescent="0.25">
      <c r="A5054" s="10"/>
      <c r="B5054" s="10"/>
      <c r="C5054" s="10"/>
      <c r="D5054" s="18"/>
      <c r="E5054" s="10"/>
      <c r="F5054" s="10"/>
      <c r="G5054" s="10"/>
      <c r="H5054" s="10"/>
      <c r="I5054" s="10"/>
      <c r="J5054" s="10"/>
      <c r="K5054" s="11"/>
      <c r="L5054" s="11"/>
      <c r="M5054" s="12"/>
      <c r="N5054" s="12"/>
      <c r="O5054" s="12"/>
      <c r="P5054" s="12"/>
      <c r="Q5054" s="12"/>
      <c r="R5054" s="12"/>
      <c r="S5054" s="12"/>
      <c r="T5054" s="12"/>
      <c r="U5054" s="12"/>
      <c r="V5054" s="12"/>
      <c r="W5054" s="12"/>
      <c r="X5054" s="12"/>
      <c r="Y5054" s="12"/>
      <c r="Z5054" s="12"/>
      <c r="AA5054" s="12"/>
      <c r="AB5054" s="12"/>
      <c r="AC5054" s="12"/>
      <c r="AD5054" s="12"/>
      <c r="AE5054" s="12"/>
      <c r="AF5054" s="12"/>
      <c r="AG5054" s="12"/>
      <c r="AH5054" s="12"/>
      <c r="AI5054" s="12"/>
      <c r="AJ5054" s="12"/>
      <c r="AK5054" s="12"/>
      <c r="AL5054" s="12"/>
      <c r="AM5054" s="12"/>
      <c r="AN5054" s="12"/>
      <c r="AO5054" s="12"/>
      <c r="AP5054" s="12"/>
      <c r="AQ5054" s="12"/>
      <c r="AR5054" s="12"/>
      <c r="AS5054" s="12"/>
      <c r="AT5054" s="12"/>
      <c r="AU5054" s="12"/>
      <c r="AV5054" s="12"/>
      <c r="AW5054" s="12"/>
      <c r="AX5054" s="12"/>
      <c r="AY5054" s="12"/>
      <c r="AZ5054" s="12"/>
      <c r="BA5054" s="12"/>
      <c r="BB5054" s="12"/>
      <c r="BC5054" s="12"/>
      <c r="BD5054" s="12"/>
      <c r="BE5054" s="12"/>
      <c r="BF5054" s="12"/>
      <c r="BG5054" s="12"/>
      <c r="BH5054" s="12"/>
      <c r="BI5054" s="12"/>
      <c r="BJ5054" s="13"/>
      <c r="BK5054" s="13"/>
      <c r="BL5054" s="13"/>
      <c r="BM5054" s="13"/>
      <c r="BN5054" s="13"/>
    </row>
    <row r="5055" spans="1:66" x14ac:dyDescent="0.25">
      <c r="A5055" s="10"/>
      <c r="B5055" s="10"/>
      <c r="C5055" s="10"/>
      <c r="D5055" s="18"/>
      <c r="E5055" s="10"/>
      <c r="F5055" s="10"/>
      <c r="G5055" s="10"/>
      <c r="H5055" s="10"/>
      <c r="I5055" s="10"/>
      <c r="J5055" s="10"/>
      <c r="K5055" s="11"/>
      <c r="L5055" s="11"/>
      <c r="M5055" s="12"/>
      <c r="N5055" s="12"/>
      <c r="O5055" s="12"/>
      <c r="P5055" s="12"/>
      <c r="Q5055" s="12"/>
      <c r="R5055" s="12"/>
      <c r="S5055" s="12"/>
      <c r="T5055" s="12"/>
      <c r="U5055" s="12"/>
      <c r="V5055" s="12"/>
      <c r="W5055" s="12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2"/>
      <c r="AS5055" s="12"/>
      <c r="AT5055" s="12"/>
      <c r="AU5055" s="12"/>
      <c r="AV5055" s="12"/>
      <c r="AW5055" s="12"/>
      <c r="AX5055" s="12"/>
      <c r="AY5055" s="12"/>
      <c r="AZ5055" s="12"/>
      <c r="BA5055" s="12"/>
      <c r="BB5055" s="12"/>
      <c r="BC5055" s="12"/>
      <c r="BD5055" s="12"/>
      <c r="BE5055" s="12"/>
      <c r="BF5055" s="12"/>
      <c r="BG5055" s="12"/>
      <c r="BH5055" s="12"/>
      <c r="BI5055" s="12"/>
      <c r="BJ5055" s="13"/>
      <c r="BK5055" s="13"/>
      <c r="BL5055" s="13"/>
      <c r="BM5055" s="13"/>
      <c r="BN5055" s="13"/>
    </row>
    <row r="5056" spans="1:66" x14ac:dyDescent="0.25">
      <c r="A5056" s="10"/>
      <c r="B5056" s="10"/>
      <c r="C5056" s="10"/>
      <c r="D5056" s="18"/>
      <c r="E5056" s="10"/>
      <c r="F5056" s="10"/>
      <c r="G5056" s="10"/>
      <c r="H5056" s="10"/>
      <c r="I5056" s="10"/>
      <c r="J5056" s="10"/>
      <c r="K5056" s="11"/>
      <c r="L5056" s="11"/>
      <c r="M5056" s="12"/>
      <c r="N5056" s="12"/>
      <c r="O5056" s="12"/>
      <c r="P5056" s="12"/>
      <c r="Q5056" s="12"/>
      <c r="R5056" s="12"/>
      <c r="S5056" s="12"/>
      <c r="T5056" s="12"/>
      <c r="U5056" s="12"/>
      <c r="V5056" s="12"/>
      <c r="W5056" s="12"/>
      <c r="X5056" s="12"/>
      <c r="Y5056" s="12"/>
      <c r="Z5056" s="12"/>
      <c r="AA5056" s="12"/>
      <c r="AB5056" s="12"/>
      <c r="AC5056" s="12"/>
      <c r="AD5056" s="12"/>
      <c r="AE5056" s="12"/>
      <c r="AF5056" s="12"/>
      <c r="AG5056" s="12"/>
      <c r="AH5056" s="12"/>
      <c r="AI5056" s="12"/>
      <c r="AJ5056" s="12"/>
      <c r="AK5056" s="12"/>
      <c r="AL5056" s="12"/>
      <c r="AM5056" s="12"/>
      <c r="AN5056" s="12"/>
      <c r="AO5056" s="12"/>
      <c r="AP5056" s="12"/>
      <c r="AQ5056" s="12"/>
      <c r="AR5056" s="12"/>
      <c r="AS5056" s="12"/>
      <c r="AT5056" s="12"/>
      <c r="AU5056" s="12"/>
      <c r="AV5056" s="12"/>
      <c r="AW5056" s="12"/>
      <c r="AX5056" s="12"/>
      <c r="AY5056" s="12"/>
      <c r="AZ5056" s="12"/>
      <c r="BA5056" s="12"/>
      <c r="BB5056" s="12"/>
      <c r="BC5056" s="12"/>
      <c r="BD5056" s="12"/>
      <c r="BE5056" s="12"/>
      <c r="BF5056" s="12"/>
      <c r="BG5056" s="12"/>
      <c r="BH5056" s="12"/>
      <c r="BI5056" s="12"/>
      <c r="BJ5056" s="13"/>
      <c r="BK5056" s="13"/>
      <c r="BL5056" s="13"/>
      <c r="BM5056" s="13"/>
      <c r="BN5056" s="13"/>
    </row>
    <row r="5057" spans="1:66" x14ac:dyDescent="0.25">
      <c r="A5057" s="10"/>
      <c r="B5057" s="10"/>
      <c r="C5057" s="10"/>
      <c r="D5057" s="18"/>
      <c r="E5057" s="10"/>
      <c r="F5057" s="10"/>
      <c r="G5057" s="10"/>
      <c r="H5057" s="10"/>
      <c r="I5057" s="10"/>
      <c r="J5057" s="10"/>
      <c r="K5057" s="11"/>
      <c r="L5057" s="11"/>
      <c r="M5057" s="12"/>
      <c r="N5057" s="12"/>
      <c r="O5057" s="12"/>
      <c r="P5057" s="12"/>
      <c r="Q5057" s="12"/>
      <c r="R5057" s="12"/>
      <c r="S5057" s="12"/>
      <c r="T5057" s="12"/>
      <c r="U5057" s="12"/>
      <c r="V5057" s="12"/>
      <c r="W5057" s="12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2"/>
      <c r="AS5057" s="12"/>
      <c r="AT5057" s="12"/>
      <c r="AU5057" s="12"/>
      <c r="AV5057" s="12"/>
      <c r="AW5057" s="12"/>
      <c r="AX5057" s="12"/>
      <c r="AY5057" s="12"/>
      <c r="AZ5057" s="12"/>
      <c r="BA5057" s="12"/>
      <c r="BB5057" s="12"/>
      <c r="BC5057" s="12"/>
      <c r="BD5057" s="12"/>
      <c r="BE5057" s="12"/>
      <c r="BF5057" s="12"/>
      <c r="BG5057" s="12"/>
      <c r="BH5057" s="12"/>
      <c r="BI5057" s="12"/>
      <c r="BJ5057" s="13"/>
      <c r="BK5057" s="13"/>
      <c r="BL5057" s="13"/>
      <c r="BM5057" s="13"/>
      <c r="BN5057" s="13"/>
    </row>
    <row r="5058" spans="1:66" x14ac:dyDescent="0.25">
      <c r="A5058" s="10"/>
      <c r="B5058" s="10"/>
      <c r="C5058" s="10"/>
      <c r="D5058" s="18"/>
      <c r="E5058" s="10"/>
      <c r="F5058" s="10"/>
      <c r="G5058" s="10"/>
      <c r="H5058" s="10"/>
      <c r="I5058" s="10"/>
      <c r="J5058" s="10"/>
      <c r="K5058" s="11"/>
      <c r="L5058" s="11"/>
      <c r="M5058" s="12"/>
      <c r="N5058" s="12"/>
      <c r="O5058" s="12"/>
      <c r="P5058" s="12"/>
      <c r="Q5058" s="12"/>
      <c r="R5058" s="12"/>
      <c r="S5058" s="12"/>
      <c r="T5058" s="12"/>
      <c r="U5058" s="12"/>
      <c r="V5058" s="12"/>
      <c r="W5058" s="12"/>
      <c r="X5058" s="12"/>
      <c r="Y5058" s="12"/>
      <c r="Z5058" s="12"/>
      <c r="AA5058" s="12"/>
      <c r="AB5058" s="12"/>
      <c r="AC5058" s="12"/>
      <c r="AD5058" s="12"/>
      <c r="AE5058" s="12"/>
      <c r="AF5058" s="12"/>
      <c r="AG5058" s="12"/>
      <c r="AH5058" s="12"/>
      <c r="AI5058" s="12"/>
      <c r="AJ5058" s="12"/>
      <c r="AK5058" s="12"/>
      <c r="AL5058" s="12"/>
      <c r="AM5058" s="12"/>
      <c r="AN5058" s="12"/>
      <c r="AO5058" s="12"/>
      <c r="AP5058" s="12"/>
      <c r="AQ5058" s="12"/>
      <c r="AR5058" s="12"/>
      <c r="AS5058" s="12"/>
      <c r="AT5058" s="12"/>
      <c r="AU5058" s="12"/>
      <c r="AV5058" s="12"/>
      <c r="AW5058" s="12"/>
      <c r="AX5058" s="12"/>
      <c r="AY5058" s="12"/>
      <c r="AZ5058" s="12"/>
      <c r="BA5058" s="12"/>
      <c r="BB5058" s="12"/>
      <c r="BC5058" s="12"/>
      <c r="BD5058" s="12"/>
      <c r="BE5058" s="12"/>
      <c r="BF5058" s="12"/>
      <c r="BG5058" s="12"/>
      <c r="BH5058" s="12"/>
      <c r="BI5058" s="12"/>
      <c r="BJ5058" s="13"/>
      <c r="BK5058" s="13"/>
      <c r="BL5058" s="13"/>
      <c r="BM5058" s="13"/>
      <c r="BN5058" s="13"/>
    </row>
    <row r="5059" spans="1:66" x14ac:dyDescent="0.25">
      <c r="A5059" s="10"/>
      <c r="B5059" s="10"/>
      <c r="C5059" s="10"/>
      <c r="D5059" s="18"/>
      <c r="E5059" s="10"/>
      <c r="F5059" s="10"/>
      <c r="G5059" s="10"/>
      <c r="H5059" s="10"/>
      <c r="I5059" s="10"/>
      <c r="J5059" s="10"/>
      <c r="K5059" s="11"/>
      <c r="L5059" s="11"/>
      <c r="M5059" s="12"/>
      <c r="N5059" s="12"/>
      <c r="O5059" s="12"/>
      <c r="P5059" s="12"/>
      <c r="Q5059" s="12"/>
      <c r="R5059" s="12"/>
      <c r="S5059" s="12"/>
      <c r="T5059" s="12"/>
      <c r="U5059" s="12"/>
      <c r="V5059" s="12"/>
      <c r="W5059" s="12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2"/>
      <c r="AS5059" s="12"/>
      <c r="AT5059" s="12"/>
      <c r="AU5059" s="12"/>
      <c r="AV5059" s="12"/>
      <c r="AW5059" s="12"/>
      <c r="AX5059" s="12"/>
      <c r="AY5059" s="12"/>
      <c r="AZ5059" s="12"/>
      <c r="BA5059" s="12"/>
      <c r="BB5059" s="12"/>
      <c r="BC5059" s="12"/>
      <c r="BD5059" s="12"/>
      <c r="BE5059" s="12"/>
      <c r="BF5059" s="12"/>
      <c r="BG5059" s="12"/>
      <c r="BH5059" s="12"/>
      <c r="BI5059" s="12"/>
      <c r="BJ5059" s="13"/>
      <c r="BK5059" s="13"/>
      <c r="BL5059" s="13"/>
      <c r="BM5059" s="13"/>
      <c r="BN5059" s="13"/>
    </row>
    <row r="5060" spans="1:66" x14ac:dyDescent="0.25">
      <c r="A5060" s="10"/>
      <c r="B5060" s="10"/>
      <c r="C5060" s="10"/>
      <c r="D5060" s="18"/>
      <c r="E5060" s="10"/>
      <c r="F5060" s="10"/>
      <c r="G5060" s="10"/>
      <c r="H5060" s="10"/>
      <c r="I5060" s="10"/>
      <c r="J5060" s="10"/>
      <c r="K5060" s="11"/>
      <c r="L5060" s="11"/>
      <c r="M5060" s="12"/>
      <c r="N5060" s="12"/>
      <c r="O5060" s="12"/>
      <c r="P5060" s="12"/>
      <c r="Q5060" s="12"/>
      <c r="R5060" s="12"/>
      <c r="S5060" s="12"/>
      <c r="T5060" s="12"/>
      <c r="U5060" s="12"/>
      <c r="V5060" s="12"/>
      <c r="W5060" s="12"/>
      <c r="X5060" s="12"/>
      <c r="Y5060" s="12"/>
      <c r="Z5060" s="12"/>
      <c r="AA5060" s="12"/>
      <c r="AB5060" s="12"/>
      <c r="AC5060" s="12"/>
      <c r="AD5060" s="12"/>
      <c r="AE5060" s="12"/>
      <c r="AF5060" s="12"/>
      <c r="AG5060" s="12"/>
      <c r="AH5060" s="12"/>
      <c r="AI5060" s="12"/>
      <c r="AJ5060" s="12"/>
      <c r="AK5060" s="12"/>
      <c r="AL5060" s="12"/>
      <c r="AM5060" s="12"/>
      <c r="AN5060" s="12"/>
      <c r="AO5060" s="12"/>
      <c r="AP5060" s="12"/>
      <c r="AQ5060" s="12"/>
      <c r="AR5060" s="12"/>
      <c r="AS5060" s="12"/>
      <c r="AT5060" s="12"/>
      <c r="AU5060" s="12"/>
      <c r="AV5060" s="12"/>
      <c r="AW5060" s="12"/>
      <c r="AX5060" s="12"/>
      <c r="AY5060" s="12"/>
      <c r="AZ5060" s="12"/>
      <c r="BA5060" s="12"/>
      <c r="BB5060" s="12"/>
      <c r="BC5060" s="12"/>
      <c r="BD5060" s="12"/>
      <c r="BE5060" s="12"/>
      <c r="BF5060" s="12"/>
      <c r="BG5060" s="12"/>
      <c r="BH5060" s="12"/>
      <c r="BI5060" s="12"/>
      <c r="BJ5060" s="13"/>
      <c r="BK5060" s="13"/>
      <c r="BL5060" s="13"/>
      <c r="BM5060" s="13"/>
      <c r="BN5060" s="13"/>
    </row>
    <row r="5061" spans="1:66" x14ac:dyDescent="0.25">
      <c r="A5061" s="10"/>
      <c r="B5061" s="10"/>
      <c r="C5061" s="10"/>
      <c r="D5061" s="18"/>
      <c r="E5061" s="10"/>
      <c r="F5061" s="10"/>
      <c r="G5061" s="10"/>
      <c r="H5061" s="10"/>
      <c r="I5061" s="10"/>
      <c r="J5061" s="10"/>
      <c r="K5061" s="11"/>
      <c r="L5061" s="11"/>
      <c r="M5061" s="12"/>
      <c r="N5061" s="12"/>
      <c r="O5061" s="12"/>
      <c r="P5061" s="12"/>
      <c r="Q5061" s="12"/>
      <c r="R5061" s="12"/>
      <c r="S5061" s="12"/>
      <c r="T5061" s="12"/>
      <c r="U5061" s="12"/>
      <c r="V5061" s="12"/>
      <c r="W5061" s="12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2"/>
      <c r="AS5061" s="12"/>
      <c r="AT5061" s="12"/>
      <c r="AU5061" s="12"/>
      <c r="AV5061" s="12"/>
      <c r="AW5061" s="12"/>
      <c r="AX5061" s="12"/>
      <c r="AY5061" s="12"/>
      <c r="AZ5061" s="12"/>
      <c r="BA5061" s="12"/>
      <c r="BB5061" s="12"/>
      <c r="BC5061" s="12"/>
      <c r="BD5061" s="12"/>
      <c r="BE5061" s="12"/>
      <c r="BF5061" s="12"/>
      <c r="BG5061" s="12"/>
      <c r="BH5061" s="12"/>
      <c r="BI5061" s="12"/>
      <c r="BJ5061" s="13"/>
      <c r="BK5061" s="13"/>
      <c r="BL5061" s="13"/>
      <c r="BM5061" s="13"/>
      <c r="BN5061" s="13"/>
    </row>
    <row r="5062" spans="1:66" x14ac:dyDescent="0.25">
      <c r="A5062" s="10"/>
      <c r="B5062" s="10"/>
      <c r="C5062" s="10"/>
      <c r="D5062" s="18"/>
      <c r="E5062" s="10"/>
      <c r="F5062" s="10"/>
      <c r="G5062" s="10"/>
      <c r="H5062" s="10"/>
      <c r="I5062" s="10"/>
      <c r="J5062" s="10"/>
      <c r="K5062" s="11"/>
      <c r="L5062" s="11"/>
      <c r="M5062" s="12"/>
      <c r="N5062" s="12"/>
      <c r="O5062" s="12"/>
      <c r="P5062" s="12"/>
      <c r="Q5062" s="12"/>
      <c r="R5062" s="12"/>
      <c r="S5062" s="12"/>
      <c r="T5062" s="12"/>
      <c r="U5062" s="12"/>
      <c r="V5062" s="12"/>
      <c r="W5062" s="12"/>
      <c r="X5062" s="12"/>
      <c r="Y5062" s="12"/>
      <c r="Z5062" s="12"/>
      <c r="AA5062" s="12"/>
      <c r="AB5062" s="12"/>
      <c r="AC5062" s="12"/>
      <c r="AD5062" s="12"/>
      <c r="AE5062" s="12"/>
      <c r="AF5062" s="12"/>
      <c r="AG5062" s="12"/>
      <c r="AH5062" s="12"/>
      <c r="AI5062" s="12"/>
      <c r="AJ5062" s="12"/>
      <c r="AK5062" s="12"/>
      <c r="AL5062" s="12"/>
      <c r="AM5062" s="12"/>
      <c r="AN5062" s="12"/>
      <c r="AO5062" s="12"/>
      <c r="AP5062" s="12"/>
      <c r="AQ5062" s="12"/>
      <c r="AR5062" s="12"/>
      <c r="AS5062" s="12"/>
      <c r="AT5062" s="12"/>
      <c r="AU5062" s="12"/>
      <c r="AV5062" s="12"/>
      <c r="AW5062" s="12"/>
      <c r="AX5062" s="12"/>
      <c r="AY5062" s="12"/>
      <c r="AZ5062" s="12"/>
      <c r="BA5062" s="12"/>
      <c r="BB5062" s="12"/>
      <c r="BC5062" s="12"/>
      <c r="BD5062" s="12"/>
      <c r="BE5062" s="12"/>
      <c r="BF5062" s="12"/>
      <c r="BG5062" s="12"/>
      <c r="BH5062" s="12"/>
      <c r="BI5062" s="12"/>
      <c r="BJ5062" s="13"/>
      <c r="BK5062" s="13"/>
      <c r="BL5062" s="13"/>
      <c r="BM5062" s="13"/>
      <c r="BN5062" s="13"/>
    </row>
    <row r="5063" spans="1:66" x14ac:dyDescent="0.25">
      <c r="A5063" s="10"/>
      <c r="B5063" s="10"/>
      <c r="C5063" s="10"/>
      <c r="D5063" s="18"/>
      <c r="E5063" s="10"/>
      <c r="F5063" s="10"/>
      <c r="G5063" s="10"/>
      <c r="H5063" s="10"/>
      <c r="I5063" s="10"/>
      <c r="J5063" s="10"/>
      <c r="K5063" s="11"/>
      <c r="L5063" s="11"/>
      <c r="M5063" s="12"/>
      <c r="N5063" s="12"/>
      <c r="O5063" s="12"/>
      <c r="P5063" s="12"/>
      <c r="Q5063" s="12"/>
      <c r="R5063" s="12"/>
      <c r="S5063" s="12"/>
      <c r="T5063" s="12"/>
      <c r="U5063" s="12"/>
      <c r="V5063" s="12"/>
      <c r="W5063" s="12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2"/>
      <c r="AS5063" s="12"/>
      <c r="AT5063" s="12"/>
      <c r="AU5063" s="12"/>
      <c r="AV5063" s="12"/>
      <c r="AW5063" s="12"/>
      <c r="AX5063" s="12"/>
      <c r="AY5063" s="12"/>
      <c r="AZ5063" s="12"/>
      <c r="BA5063" s="12"/>
      <c r="BB5063" s="12"/>
      <c r="BC5063" s="12"/>
      <c r="BD5063" s="12"/>
      <c r="BE5063" s="12"/>
      <c r="BF5063" s="12"/>
      <c r="BG5063" s="12"/>
      <c r="BH5063" s="12"/>
      <c r="BI5063" s="12"/>
      <c r="BJ5063" s="13"/>
      <c r="BK5063" s="13"/>
      <c r="BL5063" s="13"/>
      <c r="BM5063" s="13"/>
      <c r="BN5063" s="13"/>
    </row>
    <row r="5064" spans="1:66" x14ac:dyDescent="0.25">
      <c r="A5064" s="10"/>
      <c r="B5064" s="10"/>
      <c r="C5064" s="10"/>
      <c r="D5064" s="18"/>
      <c r="E5064" s="10"/>
      <c r="F5064" s="10"/>
      <c r="G5064" s="10"/>
      <c r="H5064" s="10"/>
      <c r="I5064" s="10"/>
      <c r="J5064" s="10"/>
      <c r="K5064" s="11"/>
      <c r="L5064" s="11"/>
      <c r="M5064" s="12"/>
      <c r="N5064" s="12"/>
      <c r="O5064" s="12"/>
      <c r="P5064" s="12"/>
      <c r="Q5064" s="12"/>
      <c r="R5064" s="12"/>
      <c r="S5064" s="12"/>
      <c r="T5064" s="12"/>
      <c r="U5064" s="12"/>
      <c r="V5064" s="12"/>
      <c r="W5064" s="12"/>
      <c r="X5064" s="12"/>
      <c r="Y5064" s="12"/>
      <c r="Z5064" s="12"/>
      <c r="AA5064" s="12"/>
      <c r="AB5064" s="12"/>
      <c r="AC5064" s="12"/>
      <c r="AD5064" s="12"/>
      <c r="AE5064" s="12"/>
      <c r="AF5064" s="12"/>
      <c r="AG5064" s="12"/>
      <c r="AH5064" s="12"/>
      <c r="AI5064" s="12"/>
      <c r="AJ5064" s="12"/>
      <c r="AK5064" s="12"/>
      <c r="AL5064" s="12"/>
      <c r="AM5064" s="12"/>
      <c r="AN5064" s="12"/>
      <c r="AO5064" s="12"/>
      <c r="AP5064" s="12"/>
      <c r="AQ5064" s="12"/>
      <c r="AR5064" s="12"/>
      <c r="AS5064" s="12"/>
      <c r="AT5064" s="12"/>
      <c r="AU5064" s="12"/>
      <c r="AV5064" s="12"/>
      <c r="AW5064" s="12"/>
      <c r="AX5064" s="12"/>
      <c r="AY5064" s="12"/>
      <c r="AZ5064" s="12"/>
      <c r="BA5064" s="12"/>
      <c r="BB5064" s="12"/>
      <c r="BC5064" s="12"/>
      <c r="BD5064" s="12"/>
      <c r="BE5064" s="12"/>
      <c r="BF5064" s="12"/>
      <c r="BG5064" s="12"/>
      <c r="BH5064" s="12"/>
      <c r="BI5064" s="12"/>
      <c r="BJ5064" s="13"/>
      <c r="BK5064" s="13"/>
      <c r="BL5064" s="13"/>
      <c r="BM5064" s="13"/>
      <c r="BN5064" s="13"/>
    </row>
    <row r="5065" spans="1:66" x14ac:dyDescent="0.25">
      <c r="A5065" s="10"/>
      <c r="B5065" s="10"/>
      <c r="C5065" s="10"/>
      <c r="D5065" s="18"/>
      <c r="E5065" s="10"/>
      <c r="F5065" s="10"/>
      <c r="G5065" s="10"/>
      <c r="H5065" s="10"/>
      <c r="I5065" s="10"/>
      <c r="J5065" s="10"/>
      <c r="K5065" s="11"/>
      <c r="L5065" s="11"/>
      <c r="M5065" s="12"/>
      <c r="N5065" s="12"/>
      <c r="O5065" s="12"/>
      <c r="P5065" s="12"/>
      <c r="Q5065" s="12"/>
      <c r="R5065" s="12"/>
      <c r="S5065" s="12"/>
      <c r="T5065" s="12"/>
      <c r="U5065" s="12"/>
      <c r="V5065" s="12"/>
      <c r="W5065" s="12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2"/>
      <c r="AS5065" s="12"/>
      <c r="AT5065" s="12"/>
      <c r="AU5065" s="12"/>
      <c r="AV5065" s="12"/>
      <c r="AW5065" s="12"/>
      <c r="AX5065" s="12"/>
      <c r="AY5065" s="12"/>
      <c r="AZ5065" s="12"/>
      <c r="BA5065" s="12"/>
      <c r="BB5065" s="12"/>
      <c r="BC5065" s="12"/>
      <c r="BD5065" s="12"/>
      <c r="BE5065" s="12"/>
      <c r="BF5065" s="12"/>
      <c r="BG5065" s="12"/>
      <c r="BH5065" s="12"/>
      <c r="BI5065" s="12"/>
      <c r="BJ5065" s="13"/>
      <c r="BK5065" s="13"/>
      <c r="BL5065" s="13"/>
      <c r="BM5065" s="13"/>
      <c r="BN5065" s="13"/>
    </row>
    <row r="5066" spans="1:66" x14ac:dyDescent="0.25">
      <c r="A5066" s="10"/>
      <c r="B5066" s="10"/>
      <c r="C5066" s="10"/>
      <c r="D5066" s="18"/>
      <c r="E5066" s="10"/>
      <c r="F5066" s="10"/>
      <c r="G5066" s="10"/>
      <c r="H5066" s="10"/>
      <c r="I5066" s="10"/>
      <c r="J5066" s="10"/>
      <c r="K5066" s="11"/>
      <c r="L5066" s="11"/>
      <c r="M5066" s="12"/>
      <c r="N5066" s="12"/>
      <c r="O5066" s="12"/>
      <c r="P5066" s="12"/>
      <c r="Q5066" s="12"/>
      <c r="R5066" s="12"/>
      <c r="S5066" s="12"/>
      <c r="T5066" s="12"/>
      <c r="U5066" s="12"/>
      <c r="V5066" s="12"/>
      <c r="W5066" s="12"/>
      <c r="X5066" s="12"/>
      <c r="Y5066" s="12"/>
      <c r="Z5066" s="12"/>
      <c r="AA5066" s="12"/>
      <c r="AB5066" s="12"/>
      <c r="AC5066" s="12"/>
      <c r="AD5066" s="12"/>
      <c r="AE5066" s="12"/>
      <c r="AF5066" s="12"/>
      <c r="AG5066" s="12"/>
      <c r="AH5066" s="12"/>
      <c r="AI5066" s="12"/>
      <c r="AJ5066" s="12"/>
      <c r="AK5066" s="12"/>
      <c r="AL5066" s="12"/>
      <c r="AM5066" s="12"/>
      <c r="AN5066" s="12"/>
      <c r="AO5066" s="12"/>
      <c r="AP5066" s="12"/>
      <c r="AQ5066" s="12"/>
      <c r="AR5066" s="12"/>
      <c r="AS5066" s="12"/>
      <c r="AT5066" s="12"/>
      <c r="AU5066" s="12"/>
      <c r="AV5066" s="12"/>
      <c r="AW5066" s="12"/>
      <c r="AX5066" s="12"/>
      <c r="AY5066" s="12"/>
      <c r="AZ5066" s="12"/>
      <c r="BA5066" s="12"/>
      <c r="BB5066" s="12"/>
      <c r="BC5066" s="12"/>
      <c r="BD5066" s="12"/>
      <c r="BE5066" s="12"/>
      <c r="BF5066" s="12"/>
      <c r="BG5066" s="12"/>
      <c r="BH5066" s="12"/>
      <c r="BI5066" s="12"/>
      <c r="BJ5066" s="13"/>
      <c r="BK5066" s="13"/>
      <c r="BL5066" s="13"/>
      <c r="BM5066" s="13"/>
      <c r="BN5066" s="13"/>
    </row>
    <row r="5067" spans="1:66" x14ac:dyDescent="0.25">
      <c r="A5067" s="10"/>
      <c r="B5067" s="10"/>
      <c r="C5067" s="10"/>
      <c r="D5067" s="18"/>
      <c r="E5067" s="10"/>
      <c r="F5067" s="10"/>
      <c r="G5067" s="10"/>
      <c r="H5067" s="10"/>
      <c r="I5067" s="10"/>
      <c r="J5067" s="10"/>
      <c r="K5067" s="11"/>
      <c r="L5067" s="11"/>
      <c r="M5067" s="12"/>
      <c r="N5067" s="12"/>
      <c r="O5067" s="12"/>
      <c r="P5067" s="12"/>
      <c r="Q5067" s="12"/>
      <c r="R5067" s="12"/>
      <c r="S5067" s="12"/>
      <c r="T5067" s="12"/>
      <c r="U5067" s="12"/>
      <c r="V5067" s="12"/>
      <c r="W5067" s="12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2"/>
      <c r="AS5067" s="12"/>
      <c r="AT5067" s="12"/>
      <c r="AU5067" s="12"/>
      <c r="AV5067" s="12"/>
      <c r="AW5067" s="12"/>
      <c r="AX5067" s="12"/>
      <c r="AY5067" s="12"/>
      <c r="AZ5067" s="12"/>
      <c r="BA5067" s="12"/>
      <c r="BB5067" s="12"/>
      <c r="BC5067" s="12"/>
      <c r="BD5067" s="12"/>
      <c r="BE5067" s="12"/>
      <c r="BF5067" s="12"/>
      <c r="BG5067" s="12"/>
      <c r="BH5067" s="12"/>
      <c r="BI5067" s="12"/>
      <c r="BJ5067" s="13"/>
      <c r="BK5067" s="13"/>
      <c r="BL5067" s="13"/>
      <c r="BM5067" s="13"/>
      <c r="BN5067" s="13"/>
    </row>
    <row r="5068" spans="1:66" x14ac:dyDescent="0.25">
      <c r="A5068" s="10"/>
      <c r="B5068" s="10"/>
      <c r="C5068" s="10"/>
      <c r="D5068" s="18"/>
      <c r="E5068" s="10"/>
      <c r="F5068" s="10"/>
      <c r="G5068" s="10"/>
      <c r="H5068" s="10"/>
      <c r="I5068" s="10"/>
      <c r="J5068" s="10"/>
      <c r="K5068" s="11"/>
      <c r="L5068" s="11"/>
      <c r="M5068" s="12"/>
      <c r="N5068" s="12"/>
      <c r="O5068" s="12"/>
      <c r="P5068" s="12"/>
      <c r="Q5068" s="12"/>
      <c r="R5068" s="12"/>
      <c r="S5068" s="12"/>
      <c r="T5068" s="12"/>
      <c r="U5068" s="12"/>
      <c r="V5068" s="12"/>
      <c r="W5068" s="12"/>
      <c r="X5068" s="12"/>
      <c r="Y5068" s="12"/>
      <c r="Z5068" s="12"/>
      <c r="AA5068" s="12"/>
      <c r="AB5068" s="12"/>
      <c r="AC5068" s="12"/>
      <c r="AD5068" s="12"/>
      <c r="AE5068" s="12"/>
      <c r="AF5068" s="12"/>
      <c r="AG5068" s="12"/>
      <c r="AH5068" s="12"/>
      <c r="AI5068" s="12"/>
      <c r="AJ5068" s="12"/>
      <c r="AK5068" s="12"/>
      <c r="AL5068" s="12"/>
      <c r="AM5068" s="12"/>
      <c r="AN5068" s="12"/>
      <c r="AO5068" s="12"/>
      <c r="AP5068" s="12"/>
      <c r="AQ5068" s="12"/>
      <c r="AR5068" s="12"/>
      <c r="AS5068" s="12"/>
      <c r="AT5068" s="12"/>
      <c r="AU5068" s="12"/>
      <c r="AV5068" s="12"/>
      <c r="AW5068" s="12"/>
      <c r="AX5068" s="12"/>
      <c r="AY5068" s="12"/>
      <c r="AZ5068" s="12"/>
      <c r="BA5068" s="12"/>
      <c r="BB5068" s="12"/>
      <c r="BC5068" s="12"/>
      <c r="BD5068" s="12"/>
      <c r="BE5068" s="12"/>
      <c r="BF5068" s="12"/>
      <c r="BG5068" s="12"/>
      <c r="BH5068" s="12"/>
      <c r="BI5068" s="12"/>
      <c r="BJ5068" s="13"/>
      <c r="BK5068" s="13"/>
      <c r="BL5068" s="13"/>
      <c r="BM5068" s="13"/>
      <c r="BN5068" s="13"/>
    </row>
    <row r="5069" spans="1:66" x14ac:dyDescent="0.25">
      <c r="A5069" s="10"/>
      <c r="B5069" s="10"/>
      <c r="C5069" s="10"/>
      <c r="D5069" s="18"/>
      <c r="E5069" s="10"/>
      <c r="F5069" s="10"/>
      <c r="G5069" s="10"/>
      <c r="H5069" s="10"/>
      <c r="I5069" s="10"/>
      <c r="J5069" s="10"/>
      <c r="K5069" s="11"/>
      <c r="L5069" s="11"/>
      <c r="M5069" s="12"/>
      <c r="N5069" s="12"/>
      <c r="O5069" s="12"/>
      <c r="P5069" s="12"/>
      <c r="Q5069" s="12"/>
      <c r="R5069" s="12"/>
      <c r="S5069" s="12"/>
      <c r="T5069" s="12"/>
      <c r="U5069" s="12"/>
      <c r="V5069" s="12"/>
      <c r="W5069" s="12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2"/>
      <c r="AS5069" s="12"/>
      <c r="AT5069" s="12"/>
      <c r="AU5069" s="12"/>
      <c r="AV5069" s="12"/>
      <c r="AW5069" s="12"/>
      <c r="AX5069" s="12"/>
      <c r="AY5069" s="12"/>
      <c r="AZ5069" s="12"/>
      <c r="BA5069" s="12"/>
      <c r="BB5069" s="12"/>
      <c r="BC5069" s="12"/>
      <c r="BD5069" s="12"/>
      <c r="BE5069" s="12"/>
      <c r="BF5069" s="12"/>
      <c r="BG5069" s="12"/>
      <c r="BH5069" s="12"/>
      <c r="BI5069" s="12"/>
      <c r="BJ5069" s="13"/>
      <c r="BK5069" s="13"/>
      <c r="BL5069" s="13"/>
      <c r="BM5069" s="13"/>
      <c r="BN5069" s="13"/>
    </row>
    <row r="5070" spans="1:66" x14ac:dyDescent="0.25">
      <c r="A5070" s="10"/>
      <c r="B5070" s="10"/>
      <c r="C5070" s="10"/>
      <c r="D5070" s="18"/>
      <c r="E5070" s="10"/>
      <c r="F5070" s="10"/>
      <c r="G5070" s="10"/>
      <c r="H5070" s="10"/>
      <c r="I5070" s="10"/>
      <c r="J5070" s="10"/>
      <c r="K5070" s="11"/>
      <c r="L5070" s="11"/>
      <c r="M5070" s="12"/>
      <c r="N5070" s="12"/>
      <c r="O5070" s="12"/>
      <c r="P5070" s="12"/>
      <c r="Q5070" s="12"/>
      <c r="R5070" s="12"/>
      <c r="S5070" s="12"/>
      <c r="T5070" s="12"/>
      <c r="U5070" s="12"/>
      <c r="V5070" s="12"/>
      <c r="W5070" s="12"/>
      <c r="X5070" s="12"/>
      <c r="Y5070" s="12"/>
      <c r="Z5070" s="12"/>
      <c r="AA5070" s="12"/>
      <c r="AB5070" s="12"/>
      <c r="AC5070" s="12"/>
      <c r="AD5070" s="12"/>
      <c r="AE5070" s="12"/>
      <c r="AF5070" s="12"/>
      <c r="AG5070" s="12"/>
      <c r="AH5070" s="12"/>
      <c r="AI5070" s="12"/>
      <c r="AJ5070" s="12"/>
      <c r="AK5070" s="12"/>
      <c r="AL5070" s="12"/>
      <c r="AM5070" s="12"/>
      <c r="AN5070" s="12"/>
      <c r="AO5070" s="12"/>
      <c r="AP5070" s="12"/>
      <c r="AQ5070" s="12"/>
      <c r="AR5070" s="12"/>
      <c r="AS5070" s="12"/>
      <c r="AT5070" s="12"/>
      <c r="AU5070" s="12"/>
      <c r="AV5070" s="12"/>
      <c r="AW5070" s="12"/>
      <c r="AX5070" s="12"/>
      <c r="AY5070" s="12"/>
      <c r="AZ5070" s="12"/>
      <c r="BA5070" s="12"/>
      <c r="BB5070" s="12"/>
      <c r="BC5070" s="12"/>
      <c r="BD5070" s="12"/>
      <c r="BE5070" s="12"/>
      <c r="BF5070" s="12"/>
      <c r="BG5070" s="12"/>
      <c r="BH5070" s="12"/>
      <c r="BI5070" s="12"/>
      <c r="BJ5070" s="13"/>
      <c r="BK5070" s="13"/>
      <c r="BL5070" s="13"/>
      <c r="BM5070" s="13"/>
      <c r="BN5070" s="13"/>
    </row>
    <row r="5071" spans="1:66" x14ac:dyDescent="0.25">
      <c r="A5071" s="10"/>
      <c r="B5071" s="10"/>
      <c r="C5071" s="10"/>
      <c r="D5071" s="18"/>
      <c r="E5071" s="10"/>
      <c r="F5071" s="10"/>
      <c r="G5071" s="10"/>
      <c r="H5071" s="10"/>
      <c r="I5071" s="10"/>
      <c r="J5071" s="10"/>
      <c r="K5071" s="11"/>
      <c r="L5071" s="11"/>
      <c r="M5071" s="12"/>
      <c r="N5071" s="12"/>
      <c r="O5071" s="12"/>
      <c r="P5071" s="12"/>
      <c r="Q5071" s="12"/>
      <c r="R5071" s="12"/>
      <c r="S5071" s="12"/>
      <c r="T5071" s="12"/>
      <c r="U5071" s="12"/>
      <c r="V5071" s="12"/>
      <c r="W5071" s="12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2"/>
      <c r="AS5071" s="12"/>
      <c r="AT5071" s="12"/>
      <c r="AU5071" s="12"/>
      <c r="AV5071" s="12"/>
      <c r="AW5071" s="12"/>
      <c r="AX5071" s="12"/>
      <c r="AY5071" s="12"/>
      <c r="AZ5071" s="12"/>
      <c r="BA5071" s="12"/>
      <c r="BB5071" s="12"/>
      <c r="BC5071" s="12"/>
      <c r="BD5071" s="12"/>
      <c r="BE5071" s="12"/>
      <c r="BF5071" s="12"/>
      <c r="BG5071" s="12"/>
      <c r="BH5071" s="12"/>
      <c r="BI5071" s="12"/>
      <c r="BJ5071" s="13"/>
      <c r="BK5071" s="13"/>
      <c r="BL5071" s="13"/>
      <c r="BM5071" s="13"/>
      <c r="BN5071" s="13"/>
    </row>
    <row r="5072" spans="1:66" x14ac:dyDescent="0.25">
      <c r="A5072" s="10"/>
      <c r="B5072" s="10"/>
      <c r="C5072" s="10"/>
      <c r="D5072" s="18"/>
      <c r="E5072" s="10"/>
      <c r="F5072" s="10"/>
      <c r="G5072" s="10"/>
      <c r="H5072" s="10"/>
      <c r="I5072" s="10"/>
      <c r="J5072" s="10"/>
      <c r="K5072" s="11"/>
      <c r="L5072" s="11"/>
      <c r="M5072" s="12"/>
      <c r="N5072" s="12"/>
      <c r="O5072" s="12"/>
      <c r="P5072" s="12"/>
      <c r="Q5072" s="12"/>
      <c r="R5072" s="12"/>
      <c r="S5072" s="12"/>
      <c r="T5072" s="12"/>
      <c r="U5072" s="12"/>
      <c r="V5072" s="12"/>
      <c r="W5072" s="12"/>
      <c r="X5072" s="12"/>
      <c r="Y5072" s="12"/>
      <c r="Z5072" s="12"/>
      <c r="AA5072" s="12"/>
      <c r="AB5072" s="12"/>
      <c r="AC5072" s="12"/>
      <c r="AD5072" s="12"/>
      <c r="AE5072" s="12"/>
      <c r="AF5072" s="12"/>
      <c r="AG5072" s="12"/>
      <c r="AH5072" s="12"/>
      <c r="AI5072" s="12"/>
      <c r="AJ5072" s="12"/>
      <c r="AK5072" s="12"/>
      <c r="AL5072" s="12"/>
      <c r="AM5072" s="12"/>
      <c r="AN5072" s="12"/>
      <c r="AO5072" s="12"/>
      <c r="AP5072" s="12"/>
      <c r="AQ5072" s="12"/>
      <c r="AR5072" s="12"/>
      <c r="AS5072" s="12"/>
      <c r="AT5072" s="12"/>
      <c r="AU5072" s="12"/>
      <c r="AV5072" s="12"/>
      <c r="AW5072" s="12"/>
      <c r="AX5072" s="12"/>
      <c r="AY5072" s="12"/>
      <c r="AZ5072" s="12"/>
      <c r="BA5072" s="12"/>
      <c r="BB5072" s="12"/>
      <c r="BC5072" s="12"/>
      <c r="BD5072" s="12"/>
      <c r="BE5072" s="12"/>
      <c r="BF5072" s="12"/>
      <c r="BG5072" s="12"/>
      <c r="BH5072" s="12"/>
      <c r="BI5072" s="12"/>
      <c r="BJ5072" s="13"/>
      <c r="BK5072" s="13"/>
      <c r="BL5072" s="13"/>
      <c r="BM5072" s="13"/>
      <c r="BN5072" s="13"/>
    </row>
    <row r="5073" spans="1:66" x14ac:dyDescent="0.25">
      <c r="A5073" s="10"/>
      <c r="B5073" s="10"/>
      <c r="C5073" s="10"/>
      <c r="D5073" s="18"/>
      <c r="E5073" s="10"/>
      <c r="F5073" s="10"/>
      <c r="G5073" s="10"/>
      <c r="H5073" s="10"/>
      <c r="I5073" s="10"/>
      <c r="J5073" s="10"/>
      <c r="K5073" s="11"/>
      <c r="L5073" s="11"/>
      <c r="M5073" s="12"/>
      <c r="N5073" s="12"/>
      <c r="O5073" s="12"/>
      <c r="P5073" s="12"/>
      <c r="Q5073" s="12"/>
      <c r="R5073" s="12"/>
      <c r="S5073" s="12"/>
      <c r="T5073" s="12"/>
      <c r="U5073" s="12"/>
      <c r="V5073" s="12"/>
      <c r="W5073" s="12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2"/>
      <c r="AS5073" s="12"/>
      <c r="AT5073" s="12"/>
      <c r="AU5073" s="12"/>
      <c r="AV5073" s="12"/>
      <c r="AW5073" s="12"/>
      <c r="AX5073" s="12"/>
      <c r="AY5073" s="12"/>
      <c r="AZ5073" s="12"/>
      <c r="BA5073" s="12"/>
      <c r="BB5073" s="12"/>
      <c r="BC5073" s="12"/>
      <c r="BD5073" s="12"/>
      <c r="BE5073" s="12"/>
      <c r="BF5073" s="12"/>
      <c r="BG5073" s="12"/>
      <c r="BH5073" s="12"/>
      <c r="BI5073" s="12"/>
      <c r="BJ5073" s="13"/>
      <c r="BK5073" s="13"/>
      <c r="BL5073" s="13"/>
      <c r="BM5073" s="13"/>
      <c r="BN5073" s="13"/>
    </row>
    <row r="5074" spans="1:66" x14ac:dyDescent="0.25">
      <c r="A5074" s="10"/>
      <c r="B5074" s="10"/>
      <c r="C5074" s="10"/>
      <c r="D5074" s="18"/>
      <c r="E5074" s="10"/>
      <c r="F5074" s="10"/>
      <c r="G5074" s="10"/>
      <c r="H5074" s="10"/>
      <c r="I5074" s="10"/>
      <c r="J5074" s="10"/>
      <c r="K5074" s="11"/>
      <c r="L5074" s="11"/>
      <c r="M5074" s="12"/>
      <c r="N5074" s="12"/>
      <c r="O5074" s="12"/>
      <c r="P5074" s="12"/>
      <c r="Q5074" s="12"/>
      <c r="R5074" s="12"/>
      <c r="S5074" s="12"/>
      <c r="T5074" s="12"/>
      <c r="U5074" s="12"/>
      <c r="V5074" s="12"/>
      <c r="W5074" s="12"/>
      <c r="X5074" s="12"/>
      <c r="Y5074" s="12"/>
      <c r="Z5074" s="12"/>
      <c r="AA5074" s="12"/>
      <c r="AB5074" s="12"/>
      <c r="AC5074" s="12"/>
      <c r="AD5074" s="12"/>
      <c r="AE5074" s="12"/>
      <c r="AF5074" s="12"/>
      <c r="AG5074" s="12"/>
      <c r="AH5074" s="12"/>
      <c r="AI5074" s="12"/>
      <c r="AJ5074" s="12"/>
      <c r="AK5074" s="12"/>
      <c r="AL5074" s="12"/>
      <c r="AM5074" s="12"/>
      <c r="AN5074" s="12"/>
      <c r="AO5074" s="12"/>
      <c r="AP5074" s="12"/>
      <c r="AQ5074" s="12"/>
      <c r="AR5074" s="12"/>
      <c r="AS5074" s="12"/>
      <c r="AT5074" s="12"/>
      <c r="AU5074" s="12"/>
      <c r="AV5074" s="12"/>
      <c r="AW5074" s="12"/>
      <c r="AX5074" s="12"/>
      <c r="AY5074" s="12"/>
      <c r="AZ5074" s="12"/>
      <c r="BA5074" s="12"/>
      <c r="BB5074" s="12"/>
      <c r="BC5074" s="12"/>
      <c r="BD5074" s="12"/>
      <c r="BE5074" s="12"/>
      <c r="BF5074" s="12"/>
      <c r="BG5074" s="12"/>
      <c r="BH5074" s="12"/>
      <c r="BI5074" s="12"/>
      <c r="BJ5074" s="13"/>
      <c r="BK5074" s="13"/>
      <c r="BL5074" s="13"/>
      <c r="BM5074" s="13"/>
      <c r="BN5074" s="13"/>
    </row>
    <row r="5075" spans="1:66" x14ac:dyDescent="0.25">
      <c r="A5075" s="10"/>
      <c r="B5075" s="10"/>
      <c r="C5075" s="10"/>
      <c r="D5075" s="18"/>
      <c r="E5075" s="10"/>
      <c r="F5075" s="10"/>
      <c r="G5075" s="10"/>
      <c r="H5075" s="10"/>
      <c r="I5075" s="10"/>
      <c r="J5075" s="10"/>
      <c r="K5075" s="11"/>
      <c r="L5075" s="11"/>
      <c r="M5075" s="12"/>
      <c r="N5075" s="12"/>
      <c r="O5075" s="12"/>
      <c r="P5075" s="12"/>
      <c r="Q5075" s="12"/>
      <c r="R5075" s="12"/>
      <c r="S5075" s="12"/>
      <c r="T5075" s="12"/>
      <c r="U5075" s="12"/>
      <c r="V5075" s="12"/>
      <c r="W5075" s="12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2"/>
      <c r="AS5075" s="12"/>
      <c r="AT5075" s="12"/>
      <c r="AU5075" s="12"/>
      <c r="AV5075" s="12"/>
      <c r="AW5075" s="12"/>
      <c r="AX5075" s="12"/>
      <c r="AY5075" s="12"/>
      <c r="AZ5075" s="12"/>
      <c r="BA5075" s="12"/>
      <c r="BB5075" s="12"/>
      <c r="BC5075" s="12"/>
      <c r="BD5075" s="12"/>
      <c r="BE5075" s="12"/>
      <c r="BF5075" s="12"/>
      <c r="BG5075" s="12"/>
      <c r="BH5075" s="12"/>
      <c r="BI5075" s="12"/>
      <c r="BJ5075" s="13"/>
      <c r="BK5075" s="13"/>
      <c r="BL5075" s="13"/>
      <c r="BM5075" s="13"/>
      <c r="BN5075" s="13"/>
    </row>
    <row r="5076" spans="1:66" x14ac:dyDescent="0.25">
      <c r="A5076" s="10"/>
      <c r="B5076" s="10"/>
      <c r="C5076" s="10"/>
      <c r="D5076" s="18"/>
      <c r="E5076" s="10"/>
      <c r="F5076" s="10"/>
      <c r="G5076" s="10"/>
      <c r="H5076" s="10"/>
      <c r="I5076" s="10"/>
      <c r="J5076" s="10"/>
      <c r="K5076" s="11"/>
      <c r="L5076" s="11"/>
      <c r="M5076" s="12"/>
      <c r="N5076" s="12"/>
      <c r="O5076" s="12"/>
      <c r="P5076" s="12"/>
      <c r="Q5076" s="12"/>
      <c r="R5076" s="12"/>
      <c r="S5076" s="12"/>
      <c r="T5076" s="12"/>
      <c r="U5076" s="12"/>
      <c r="V5076" s="12"/>
      <c r="W5076" s="12"/>
      <c r="X5076" s="12"/>
      <c r="Y5076" s="12"/>
      <c r="Z5076" s="12"/>
      <c r="AA5076" s="12"/>
      <c r="AB5076" s="12"/>
      <c r="AC5076" s="12"/>
      <c r="AD5076" s="12"/>
      <c r="AE5076" s="12"/>
      <c r="AF5076" s="12"/>
      <c r="AG5076" s="12"/>
      <c r="AH5076" s="12"/>
      <c r="AI5076" s="12"/>
      <c r="AJ5076" s="12"/>
      <c r="AK5076" s="12"/>
      <c r="AL5076" s="12"/>
      <c r="AM5076" s="12"/>
      <c r="AN5076" s="12"/>
      <c r="AO5076" s="12"/>
      <c r="AP5076" s="12"/>
      <c r="AQ5076" s="12"/>
      <c r="AR5076" s="12"/>
      <c r="AS5076" s="12"/>
      <c r="AT5076" s="12"/>
      <c r="AU5076" s="12"/>
      <c r="AV5076" s="12"/>
      <c r="AW5076" s="12"/>
      <c r="AX5076" s="12"/>
      <c r="AY5076" s="12"/>
      <c r="AZ5076" s="12"/>
      <c r="BA5076" s="12"/>
      <c r="BB5076" s="12"/>
      <c r="BC5076" s="12"/>
      <c r="BD5076" s="12"/>
      <c r="BE5076" s="12"/>
      <c r="BF5076" s="12"/>
      <c r="BG5076" s="12"/>
      <c r="BH5076" s="12"/>
      <c r="BI5076" s="12"/>
      <c r="BJ5076" s="13"/>
      <c r="BK5076" s="13"/>
      <c r="BL5076" s="13"/>
      <c r="BM5076" s="13"/>
      <c r="BN5076" s="13"/>
    </row>
    <row r="5077" spans="1:66" x14ac:dyDescent="0.25">
      <c r="A5077" s="10"/>
      <c r="B5077" s="10"/>
      <c r="C5077" s="10"/>
      <c r="D5077" s="18"/>
      <c r="E5077" s="10"/>
      <c r="F5077" s="10"/>
      <c r="G5077" s="10"/>
      <c r="H5077" s="10"/>
      <c r="I5077" s="10"/>
      <c r="J5077" s="10"/>
      <c r="K5077" s="11"/>
      <c r="L5077" s="11"/>
      <c r="M5077" s="12"/>
      <c r="N5077" s="12"/>
      <c r="O5077" s="12"/>
      <c r="P5077" s="12"/>
      <c r="Q5077" s="12"/>
      <c r="R5077" s="12"/>
      <c r="S5077" s="12"/>
      <c r="T5077" s="12"/>
      <c r="U5077" s="12"/>
      <c r="V5077" s="12"/>
      <c r="W5077" s="12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2"/>
      <c r="AS5077" s="12"/>
      <c r="AT5077" s="12"/>
      <c r="AU5077" s="12"/>
      <c r="AV5077" s="12"/>
      <c r="AW5077" s="12"/>
      <c r="AX5077" s="12"/>
      <c r="AY5077" s="12"/>
      <c r="AZ5077" s="12"/>
      <c r="BA5077" s="12"/>
      <c r="BB5077" s="12"/>
      <c r="BC5077" s="12"/>
      <c r="BD5077" s="12"/>
      <c r="BE5077" s="12"/>
      <c r="BF5077" s="12"/>
      <c r="BG5077" s="12"/>
      <c r="BH5077" s="12"/>
      <c r="BI5077" s="12"/>
      <c r="BJ5077" s="13"/>
      <c r="BK5077" s="13"/>
      <c r="BL5077" s="13"/>
      <c r="BM5077" s="13"/>
      <c r="BN5077" s="13"/>
    </row>
    <row r="5078" spans="1:66" x14ac:dyDescent="0.25">
      <c r="A5078" s="10"/>
      <c r="B5078" s="10"/>
      <c r="C5078" s="10"/>
      <c r="D5078" s="18"/>
      <c r="E5078" s="10"/>
      <c r="F5078" s="10"/>
      <c r="G5078" s="10"/>
      <c r="H5078" s="10"/>
      <c r="I5078" s="10"/>
      <c r="J5078" s="10"/>
      <c r="K5078" s="11"/>
      <c r="L5078" s="11"/>
      <c r="M5078" s="12"/>
      <c r="N5078" s="12"/>
      <c r="O5078" s="12"/>
      <c r="P5078" s="12"/>
      <c r="Q5078" s="12"/>
      <c r="R5078" s="12"/>
      <c r="S5078" s="12"/>
      <c r="T5078" s="12"/>
      <c r="U5078" s="12"/>
      <c r="V5078" s="12"/>
      <c r="W5078" s="12"/>
      <c r="X5078" s="12"/>
      <c r="Y5078" s="12"/>
      <c r="Z5078" s="12"/>
      <c r="AA5078" s="12"/>
      <c r="AB5078" s="12"/>
      <c r="AC5078" s="12"/>
      <c r="AD5078" s="12"/>
      <c r="AE5078" s="12"/>
      <c r="AF5078" s="12"/>
      <c r="AG5078" s="12"/>
      <c r="AH5078" s="12"/>
      <c r="AI5078" s="12"/>
      <c r="AJ5078" s="12"/>
      <c r="AK5078" s="12"/>
      <c r="AL5078" s="12"/>
      <c r="AM5078" s="12"/>
      <c r="AN5078" s="12"/>
      <c r="AO5078" s="12"/>
      <c r="AP5078" s="12"/>
      <c r="AQ5078" s="12"/>
      <c r="AR5078" s="12"/>
      <c r="AS5078" s="12"/>
      <c r="AT5078" s="12"/>
      <c r="AU5078" s="12"/>
      <c r="AV5078" s="12"/>
      <c r="AW5078" s="12"/>
      <c r="AX5078" s="12"/>
      <c r="AY5078" s="12"/>
      <c r="AZ5078" s="12"/>
      <c r="BA5078" s="12"/>
      <c r="BB5078" s="12"/>
      <c r="BC5078" s="12"/>
      <c r="BD5078" s="12"/>
      <c r="BE5078" s="12"/>
      <c r="BF5078" s="12"/>
      <c r="BG5078" s="12"/>
      <c r="BH5078" s="12"/>
      <c r="BI5078" s="12"/>
      <c r="BJ5078" s="13"/>
      <c r="BK5078" s="13"/>
      <c r="BL5078" s="13"/>
      <c r="BM5078" s="13"/>
      <c r="BN5078" s="13"/>
    </row>
    <row r="5079" spans="1:66" x14ac:dyDescent="0.25">
      <c r="A5079" s="10"/>
      <c r="B5079" s="10"/>
      <c r="C5079" s="10"/>
      <c r="D5079" s="18"/>
      <c r="E5079" s="10"/>
      <c r="F5079" s="10"/>
      <c r="G5079" s="10"/>
      <c r="H5079" s="10"/>
      <c r="I5079" s="10"/>
      <c r="J5079" s="10"/>
      <c r="K5079" s="11"/>
      <c r="L5079" s="11"/>
      <c r="M5079" s="12"/>
      <c r="N5079" s="12"/>
      <c r="O5079" s="12"/>
      <c r="P5079" s="12"/>
      <c r="Q5079" s="12"/>
      <c r="R5079" s="12"/>
      <c r="S5079" s="12"/>
      <c r="T5079" s="12"/>
      <c r="U5079" s="12"/>
      <c r="V5079" s="12"/>
      <c r="W5079" s="12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2"/>
      <c r="AS5079" s="12"/>
      <c r="AT5079" s="12"/>
      <c r="AU5079" s="12"/>
      <c r="AV5079" s="12"/>
      <c r="AW5079" s="12"/>
      <c r="AX5079" s="12"/>
      <c r="AY5079" s="12"/>
      <c r="AZ5079" s="12"/>
      <c r="BA5079" s="12"/>
      <c r="BB5079" s="12"/>
      <c r="BC5079" s="12"/>
      <c r="BD5079" s="12"/>
      <c r="BE5079" s="12"/>
      <c r="BF5079" s="12"/>
      <c r="BG5079" s="12"/>
      <c r="BH5079" s="12"/>
      <c r="BI5079" s="12"/>
      <c r="BJ5079" s="13"/>
      <c r="BK5079" s="13"/>
      <c r="BL5079" s="13"/>
      <c r="BM5079" s="13"/>
      <c r="BN5079" s="13"/>
    </row>
    <row r="5080" spans="1:66" x14ac:dyDescent="0.25">
      <c r="A5080" s="10"/>
      <c r="B5080" s="10"/>
      <c r="C5080" s="10"/>
      <c r="D5080" s="18"/>
      <c r="E5080" s="10"/>
      <c r="F5080" s="10"/>
      <c r="G5080" s="10"/>
      <c r="H5080" s="10"/>
      <c r="I5080" s="10"/>
      <c r="J5080" s="10"/>
      <c r="K5080" s="11"/>
      <c r="L5080" s="11"/>
      <c r="M5080" s="12"/>
      <c r="N5080" s="12"/>
      <c r="O5080" s="12"/>
      <c r="P5080" s="12"/>
      <c r="Q5080" s="12"/>
      <c r="R5080" s="12"/>
      <c r="S5080" s="12"/>
      <c r="T5080" s="12"/>
      <c r="U5080" s="12"/>
      <c r="V5080" s="12"/>
      <c r="W5080" s="12"/>
      <c r="X5080" s="12"/>
      <c r="Y5080" s="12"/>
      <c r="Z5080" s="12"/>
      <c r="AA5080" s="12"/>
      <c r="AB5080" s="12"/>
      <c r="AC5080" s="12"/>
      <c r="AD5080" s="12"/>
      <c r="AE5080" s="12"/>
      <c r="AF5080" s="12"/>
      <c r="AG5080" s="12"/>
      <c r="AH5080" s="12"/>
      <c r="AI5080" s="12"/>
      <c r="AJ5080" s="12"/>
      <c r="AK5080" s="12"/>
      <c r="AL5080" s="12"/>
      <c r="AM5080" s="12"/>
      <c r="AN5080" s="12"/>
      <c r="AO5080" s="12"/>
      <c r="AP5080" s="12"/>
      <c r="AQ5080" s="12"/>
      <c r="AR5080" s="12"/>
      <c r="AS5080" s="12"/>
      <c r="AT5080" s="12"/>
      <c r="AU5080" s="12"/>
      <c r="AV5080" s="12"/>
      <c r="AW5080" s="12"/>
      <c r="AX5080" s="12"/>
      <c r="AY5080" s="12"/>
      <c r="AZ5080" s="12"/>
      <c r="BA5080" s="12"/>
      <c r="BB5080" s="12"/>
      <c r="BC5080" s="12"/>
      <c r="BD5080" s="12"/>
      <c r="BE5080" s="12"/>
      <c r="BF5080" s="12"/>
      <c r="BG5080" s="12"/>
      <c r="BH5080" s="12"/>
      <c r="BI5080" s="12"/>
      <c r="BJ5080" s="13"/>
      <c r="BK5080" s="13"/>
      <c r="BL5080" s="13"/>
      <c r="BM5080" s="13"/>
      <c r="BN5080" s="13"/>
    </row>
    <row r="5081" spans="1:66" x14ac:dyDescent="0.25">
      <c r="A5081" s="10"/>
      <c r="B5081" s="10"/>
      <c r="C5081" s="10"/>
      <c r="D5081" s="18"/>
      <c r="E5081" s="10"/>
      <c r="F5081" s="10"/>
      <c r="G5081" s="10"/>
      <c r="H5081" s="10"/>
      <c r="I5081" s="10"/>
      <c r="J5081" s="10"/>
      <c r="K5081" s="11"/>
      <c r="L5081" s="11"/>
      <c r="M5081" s="12"/>
      <c r="N5081" s="12"/>
      <c r="O5081" s="12"/>
      <c r="P5081" s="12"/>
      <c r="Q5081" s="12"/>
      <c r="R5081" s="12"/>
      <c r="S5081" s="12"/>
      <c r="T5081" s="12"/>
      <c r="U5081" s="12"/>
      <c r="V5081" s="12"/>
      <c r="W5081" s="12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2"/>
      <c r="AS5081" s="12"/>
      <c r="AT5081" s="12"/>
      <c r="AU5081" s="12"/>
      <c r="AV5081" s="12"/>
      <c r="AW5081" s="12"/>
      <c r="AX5081" s="12"/>
      <c r="AY5081" s="12"/>
      <c r="AZ5081" s="12"/>
      <c r="BA5081" s="12"/>
      <c r="BB5081" s="12"/>
      <c r="BC5081" s="12"/>
      <c r="BD5081" s="12"/>
      <c r="BE5081" s="12"/>
      <c r="BF5081" s="12"/>
      <c r="BG5081" s="12"/>
      <c r="BH5081" s="12"/>
      <c r="BI5081" s="12"/>
      <c r="BJ5081" s="13"/>
      <c r="BK5081" s="13"/>
      <c r="BL5081" s="13"/>
      <c r="BM5081" s="13"/>
      <c r="BN5081" s="13"/>
    </row>
    <row r="5082" spans="1:66" x14ac:dyDescent="0.25">
      <c r="A5082" s="10"/>
      <c r="B5082" s="10"/>
      <c r="C5082" s="10"/>
      <c r="D5082" s="18"/>
      <c r="E5082" s="10"/>
      <c r="F5082" s="10"/>
      <c r="G5082" s="10"/>
      <c r="H5082" s="10"/>
      <c r="I5082" s="10"/>
      <c r="J5082" s="10"/>
      <c r="K5082" s="11"/>
      <c r="L5082" s="11"/>
      <c r="M5082" s="12"/>
      <c r="N5082" s="12"/>
      <c r="O5082" s="12"/>
      <c r="P5082" s="12"/>
      <c r="Q5082" s="12"/>
      <c r="R5082" s="12"/>
      <c r="S5082" s="12"/>
      <c r="T5082" s="12"/>
      <c r="U5082" s="12"/>
      <c r="V5082" s="12"/>
      <c r="W5082" s="12"/>
      <c r="X5082" s="12"/>
      <c r="Y5082" s="12"/>
      <c r="Z5082" s="12"/>
      <c r="AA5082" s="12"/>
      <c r="AB5082" s="12"/>
      <c r="AC5082" s="12"/>
      <c r="AD5082" s="12"/>
      <c r="AE5082" s="12"/>
      <c r="AF5082" s="12"/>
      <c r="AG5082" s="12"/>
      <c r="AH5082" s="12"/>
      <c r="AI5082" s="12"/>
      <c r="AJ5082" s="12"/>
      <c r="AK5082" s="12"/>
      <c r="AL5082" s="12"/>
      <c r="AM5082" s="12"/>
      <c r="AN5082" s="12"/>
      <c r="AO5082" s="12"/>
      <c r="AP5082" s="12"/>
      <c r="AQ5082" s="12"/>
      <c r="AR5082" s="12"/>
      <c r="AS5082" s="12"/>
      <c r="AT5082" s="12"/>
      <c r="AU5082" s="12"/>
      <c r="AV5082" s="12"/>
      <c r="AW5082" s="12"/>
      <c r="AX5082" s="12"/>
      <c r="AY5082" s="12"/>
      <c r="AZ5082" s="12"/>
      <c r="BA5082" s="12"/>
      <c r="BB5082" s="12"/>
      <c r="BC5082" s="12"/>
      <c r="BD5082" s="12"/>
      <c r="BE5082" s="12"/>
      <c r="BF5082" s="12"/>
      <c r="BG5082" s="12"/>
      <c r="BH5082" s="12"/>
      <c r="BI5082" s="12"/>
      <c r="BJ5082" s="13"/>
      <c r="BK5082" s="13"/>
      <c r="BL5082" s="13"/>
      <c r="BM5082" s="13"/>
      <c r="BN5082" s="13"/>
    </row>
    <row r="5083" spans="1:66" x14ac:dyDescent="0.25">
      <c r="A5083" s="10"/>
      <c r="B5083" s="10"/>
      <c r="C5083" s="10"/>
      <c r="D5083" s="18"/>
      <c r="E5083" s="10"/>
      <c r="F5083" s="10"/>
      <c r="G5083" s="10"/>
      <c r="H5083" s="10"/>
      <c r="I5083" s="10"/>
      <c r="J5083" s="10"/>
      <c r="K5083" s="11"/>
      <c r="L5083" s="11"/>
      <c r="M5083" s="12"/>
      <c r="N5083" s="12"/>
      <c r="O5083" s="12"/>
      <c r="P5083" s="12"/>
      <c r="Q5083" s="12"/>
      <c r="R5083" s="12"/>
      <c r="S5083" s="12"/>
      <c r="T5083" s="12"/>
      <c r="U5083" s="12"/>
      <c r="V5083" s="12"/>
      <c r="W5083" s="12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2"/>
      <c r="AS5083" s="12"/>
      <c r="AT5083" s="12"/>
      <c r="AU5083" s="12"/>
      <c r="AV5083" s="12"/>
      <c r="AW5083" s="12"/>
      <c r="AX5083" s="12"/>
      <c r="AY5083" s="12"/>
      <c r="AZ5083" s="12"/>
      <c r="BA5083" s="12"/>
      <c r="BB5083" s="12"/>
      <c r="BC5083" s="12"/>
      <c r="BD5083" s="12"/>
      <c r="BE5083" s="12"/>
      <c r="BF5083" s="12"/>
      <c r="BG5083" s="12"/>
      <c r="BH5083" s="12"/>
      <c r="BI5083" s="12"/>
      <c r="BJ5083" s="13"/>
      <c r="BK5083" s="13"/>
      <c r="BL5083" s="13"/>
      <c r="BM5083" s="13"/>
      <c r="BN5083" s="13"/>
    </row>
    <row r="5084" spans="1:66" x14ac:dyDescent="0.25">
      <c r="A5084" s="10"/>
      <c r="B5084" s="10"/>
      <c r="C5084" s="10"/>
      <c r="D5084" s="18"/>
      <c r="E5084" s="10"/>
      <c r="F5084" s="10"/>
      <c r="G5084" s="10"/>
      <c r="H5084" s="10"/>
      <c r="I5084" s="10"/>
      <c r="J5084" s="10"/>
      <c r="K5084" s="11"/>
      <c r="L5084" s="11"/>
      <c r="M5084" s="12"/>
      <c r="N5084" s="12"/>
      <c r="O5084" s="12"/>
      <c r="P5084" s="12"/>
      <c r="Q5084" s="12"/>
      <c r="R5084" s="12"/>
      <c r="S5084" s="12"/>
      <c r="T5084" s="12"/>
      <c r="U5084" s="12"/>
      <c r="V5084" s="12"/>
      <c r="W5084" s="12"/>
      <c r="X5084" s="12"/>
      <c r="Y5084" s="12"/>
      <c r="Z5084" s="12"/>
      <c r="AA5084" s="12"/>
      <c r="AB5084" s="12"/>
      <c r="AC5084" s="12"/>
      <c r="AD5084" s="12"/>
      <c r="AE5084" s="12"/>
      <c r="AF5084" s="12"/>
      <c r="AG5084" s="12"/>
      <c r="AH5084" s="12"/>
      <c r="AI5084" s="12"/>
      <c r="AJ5084" s="12"/>
      <c r="AK5084" s="12"/>
      <c r="AL5084" s="12"/>
      <c r="AM5084" s="12"/>
      <c r="AN5084" s="12"/>
      <c r="AO5084" s="12"/>
      <c r="AP5084" s="12"/>
      <c r="AQ5084" s="12"/>
      <c r="AR5084" s="12"/>
      <c r="AS5084" s="12"/>
      <c r="AT5084" s="12"/>
      <c r="AU5084" s="12"/>
      <c r="AV5084" s="12"/>
      <c r="AW5084" s="12"/>
      <c r="AX5084" s="12"/>
      <c r="AY5084" s="12"/>
      <c r="AZ5084" s="12"/>
      <c r="BA5084" s="12"/>
      <c r="BB5084" s="12"/>
      <c r="BC5084" s="12"/>
      <c r="BD5084" s="12"/>
      <c r="BE5084" s="12"/>
      <c r="BF5084" s="12"/>
      <c r="BG5084" s="12"/>
      <c r="BH5084" s="12"/>
      <c r="BI5084" s="12"/>
      <c r="BJ5084" s="13"/>
      <c r="BK5084" s="13"/>
      <c r="BL5084" s="13"/>
      <c r="BM5084" s="13"/>
      <c r="BN5084" s="13"/>
    </row>
    <row r="5085" spans="1:66" x14ac:dyDescent="0.25">
      <c r="A5085" s="10"/>
      <c r="B5085" s="10"/>
      <c r="C5085" s="10"/>
      <c r="D5085" s="18"/>
      <c r="E5085" s="10"/>
      <c r="F5085" s="10"/>
      <c r="G5085" s="10"/>
      <c r="H5085" s="10"/>
      <c r="I5085" s="10"/>
      <c r="J5085" s="10"/>
      <c r="K5085" s="11"/>
      <c r="L5085" s="11"/>
      <c r="M5085" s="12"/>
      <c r="N5085" s="12"/>
      <c r="O5085" s="12"/>
      <c r="P5085" s="12"/>
      <c r="Q5085" s="12"/>
      <c r="R5085" s="12"/>
      <c r="S5085" s="12"/>
      <c r="T5085" s="12"/>
      <c r="U5085" s="12"/>
      <c r="V5085" s="12"/>
      <c r="W5085" s="12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2"/>
      <c r="AS5085" s="12"/>
      <c r="AT5085" s="12"/>
      <c r="AU5085" s="12"/>
      <c r="AV5085" s="12"/>
      <c r="AW5085" s="12"/>
      <c r="AX5085" s="12"/>
      <c r="AY5085" s="12"/>
      <c r="AZ5085" s="12"/>
      <c r="BA5085" s="12"/>
      <c r="BB5085" s="12"/>
      <c r="BC5085" s="12"/>
      <c r="BD5085" s="12"/>
      <c r="BE5085" s="12"/>
      <c r="BF5085" s="12"/>
      <c r="BG5085" s="12"/>
      <c r="BH5085" s="12"/>
      <c r="BI5085" s="12"/>
      <c r="BJ5085" s="13"/>
      <c r="BK5085" s="13"/>
      <c r="BL5085" s="13"/>
      <c r="BM5085" s="13"/>
      <c r="BN5085" s="13"/>
    </row>
    <row r="5086" spans="1:66" x14ac:dyDescent="0.25">
      <c r="A5086" s="10"/>
      <c r="B5086" s="10"/>
      <c r="C5086" s="10"/>
      <c r="D5086" s="18"/>
      <c r="E5086" s="10"/>
      <c r="F5086" s="10"/>
      <c r="G5086" s="10"/>
      <c r="H5086" s="10"/>
      <c r="I5086" s="10"/>
      <c r="J5086" s="10"/>
      <c r="K5086" s="11"/>
      <c r="L5086" s="11"/>
      <c r="M5086" s="12"/>
      <c r="N5086" s="12"/>
      <c r="O5086" s="12"/>
      <c r="P5086" s="12"/>
      <c r="Q5086" s="12"/>
      <c r="R5086" s="12"/>
      <c r="S5086" s="12"/>
      <c r="T5086" s="12"/>
      <c r="U5086" s="12"/>
      <c r="V5086" s="12"/>
      <c r="W5086" s="12"/>
      <c r="X5086" s="12"/>
      <c r="Y5086" s="12"/>
      <c r="Z5086" s="12"/>
      <c r="AA5086" s="12"/>
      <c r="AB5086" s="12"/>
      <c r="AC5086" s="12"/>
      <c r="AD5086" s="12"/>
      <c r="AE5086" s="12"/>
      <c r="AF5086" s="12"/>
      <c r="AG5086" s="12"/>
      <c r="AH5086" s="12"/>
      <c r="AI5086" s="12"/>
      <c r="AJ5086" s="12"/>
      <c r="AK5086" s="12"/>
      <c r="AL5086" s="12"/>
      <c r="AM5086" s="12"/>
      <c r="AN5086" s="12"/>
      <c r="AO5086" s="12"/>
      <c r="AP5086" s="12"/>
      <c r="AQ5086" s="12"/>
      <c r="AR5086" s="12"/>
      <c r="AS5086" s="12"/>
      <c r="AT5086" s="12"/>
      <c r="AU5086" s="12"/>
      <c r="AV5086" s="12"/>
      <c r="AW5086" s="12"/>
      <c r="AX5086" s="12"/>
      <c r="AY5086" s="12"/>
      <c r="AZ5086" s="12"/>
      <c r="BA5086" s="12"/>
      <c r="BB5086" s="12"/>
      <c r="BC5086" s="12"/>
      <c r="BD5086" s="12"/>
      <c r="BE5086" s="12"/>
      <c r="BF5086" s="12"/>
      <c r="BG5086" s="12"/>
      <c r="BH5086" s="12"/>
      <c r="BI5086" s="12"/>
      <c r="BJ5086" s="13"/>
      <c r="BK5086" s="13"/>
      <c r="BL5086" s="13"/>
      <c r="BM5086" s="13"/>
      <c r="BN5086" s="13"/>
    </row>
    <row r="5087" spans="1:66" x14ac:dyDescent="0.25">
      <c r="A5087" s="10"/>
      <c r="B5087" s="10"/>
      <c r="C5087" s="10"/>
      <c r="D5087" s="18"/>
      <c r="E5087" s="10"/>
      <c r="F5087" s="10"/>
      <c r="G5087" s="10"/>
      <c r="H5087" s="10"/>
      <c r="I5087" s="10"/>
      <c r="J5087" s="10"/>
      <c r="K5087" s="11"/>
      <c r="L5087" s="11"/>
      <c r="M5087" s="12"/>
      <c r="N5087" s="12"/>
      <c r="O5087" s="12"/>
      <c r="P5087" s="12"/>
      <c r="Q5087" s="12"/>
      <c r="R5087" s="12"/>
      <c r="S5087" s="12"/>
      <c r="T5087" s="12"/>
      <c r="U5087" s="12"/>
      <c r="V5087" s="12"/>
      <c r="W5087" s="12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2"/>
      <c r="AS5087" s="12"/>
      <c r="AT5087" s="12"/>
      <c r="AU5087" s="12"/>
      <c r="AV5087" s="12"/>
      <c r="AW5087" s="12"/>
      <c r="AX5087" s="12"/>
      <c r="AY5087" s="12"/>
      <c r="AZ5087" s="12"/>
      <c r="BA5087" s="12"/>
      <c r="BB5087" s="12"/>
      <c r="BC5087" s="12"/>
      <c r="BD5087" s="12"/>
      <c r="BE5087" s="12"/>
      <c r="BF5087" s="12"/>
      <c r="BG5087" s="12"/>
      <c r="BH5087" s="12"/>
      <c r="BI5087" s="12"/>
      <c r="BJ5087" s="13"/>
      <c r="BK5087" s="13"/>
      <c r="BL5087" s="13"/>
      <c r="BM5087" s="13"/>
      <c r="BN5087" s="13"/>
    </row>
    <row r="5088" spans="1:66" x14ac:dyDescent="0.25">
      <c r="A5088" s="10"/>
      <c r="B5088" s="10"/>
      <c r="C5088" s="10"/>
      <c r="D5088" s="18"/>
      <c r="E5088" s="10"/>
      <c r="F5088" s="10"/>
      <c r="G5088" s="10"/>
      <c r="H5088" s="10"/>
      <c r="I5088" s="10"/>
      <c r="J5088" s="10"/>
      <c r="K5088" s="11"/>
      <c r="L5088" s="11"/>
      <c r="M5088" s="12"/>
      <c r="N5088" s="12"/>
      <c r="O5088" s="12"/>
      <c r="P5088" s="12"/>
      <c r="Q5088" s="12"/>
      <c r="R5088" s="12"/>
      <c r="S5088" s="12"/>
      <c r="T5088" s="12"/>
      <c r="U5088" s="12"/>
      <c r="V5088" s="12"/>
      <c r="W5088" s="12"/>
      <c r="X5088" s="12"/>
      <c r="Y5088" s="12"/>
      <c r="Z5088" s="12"/>
      <c r="AA5088" s="12"/>
      <c r="AB5088" s="12"/>
      <c r="AC5088" s="12"/>
      <c r="AD5088" s="12"/>
      <c r="AE5088" s="12"/>
      <c r="AF5088" s="12"/>
      <c r="AG5088" s="12"/>
      <c r="AH5088" s="12"/>
      <c r="AI5088" s="12"/>
      <c r="AJ5088" s="12"/>
      <c r="AK5088" s="12"/>
      <c r="AL5088" s="12"/>
      <c r="AM5088" s="12"/>
      <c r="AN5088" s="12"/>
      <c r="AO5088" s="12"/>
      <c r="AP5088" s="12"/>
      <c r="AQ5088" s="12"/>
      <c r="AR5088" s="12"/>
      <c r="AS5088" s="12"/>
      <c r="AT5088" s="12"/>
      <c r="AU5088" s="12"/>
      <c r="AV5088" s="12"/>
      <c r="AW5088" s="12"/>
      <c r="AX5088" s="12"/>
      <c r="AY5088" s="12"/>
      <c r="AZ5088" s="12"/>
      <c r="BA5088" s="12"/>
      <c r="BB5088" s="12"/>
      <c r="BC5088" s="12"/>
      <c r="BD5088" s="12"/>
      <c r="BE5088" s="12"/>
      <c r="BF5088" s="12"/>
      <c r="BG5088" s="12"/>
      <c r="BH5088" s="12"/>
      <c r="BI5088" s="12"/>
      <c r="BJ5088" s="13"/>
      <c r="BK5088" s="13"/>
      <c r="BL5088" s="13"/>
      <c r="BM5088" s="13"/>
      <c r="BN5088" s="13"/>
    </row>
    <row r="5089" spans="1:66" x14ac:dyDescent="0.25">
      <c r="A5089" s="10"/>
      <c r="B5089" s="10"/>
      <c r="C5089" s="10"/>
      <c r="D5089" s="18"/>
      <c r="E5089" s="10"/>
      <c r="F5089" s="10"/>
      <c r="G5089" s="10"/>
      <c r="H5089" s="10"/>
      <c r="I5089" s="10"/>
      <c r="J5089" s="10"/>
      <c r="K5089" s="11"/>
      <c r="L5089" s="11"/>
      <c r="M5089" s="12"/>
      <c r="N5089" s="12"/>
      <c r="O5089" s="12"/>
      <c r="P5089" s="12"/>
      <c r="Q5089" s="12"/>
      <c r="R5089" s="12"/>
      <c r="S5089" s="12"/>
      <c r="T5089" s="12"/>
      <c r="U5089" s="12"/>
      <c r="V5089" s="12"/>
      <c r="W5089" s="12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2"/>
      <c r="AS5089" s="12"/>
      <c r="AT5089" s="12"/>
      <c r="AU5089" s="12"/>
      <c r="AV5089" s="12"/>
      <c r="AW5089" s="12"/>
      <c r="AX5089" s="12"/>
      <c r="AY5089" s="12"/>
      <c r="AZ5089" s="12"/>
      <c r="BA5089" s="12"/>
      <c r="BB5089" s="12"/>
      <c r="BC5089" s="12"/>
      <c r="BD5089" s="12"/>
      <c r="BE5089" s="12"/>
      <c r="BF5089" s="12"/>
      <c r="BG5089" s="12"/>
      <c r="BH5089" s="12"/>
      <c r="BI5089" s="12"/>
      <c r="BJ5089" s="13"/>
      <c r="BK5089" s="13"/>
      <c r="BL5089" s="13"/>
      <c r="BM5089" s="13"/>
      <c r="BN5089" s="13"/>
    </row>
    <row r="5090" spans="1:66" x14ac:dyDescent="0.25">
      <c r="A5090" s="10"/>
      <c r="B5090" s="10"/>
      <c r="C5090" s="10"/>
      <c r="D5090" s="18"/>
      <c r="E5090" s="10"/>
      <c r="F5090" s="10"/>
      <c r="G5090" s="10"/>
      <c r="H5090" s="10"/>
      <c r="I5090" s="10"/>
      <c r="J5090" s="10"/>
      <c r="K5090" s="11"/>
      <c r="L5090" s="11"/>
      <c r="M5090" s="12"/>
      <c r="N5090" s="12"/>
      <c r="O5090" s="12"/>
      <c r="P5090" s="12"/>
      <c r="Q5090" s="12"/>
      <c r="R5090" s="12"/>
      <c r="S5090" s="12"/>
      <c r="T5090" s="12"/>
      <c r="U5090" s="12"/>
      <c r="V5090" s="12"/>
      <c r="W5090" s="12"/>
      <c r="X5090" s="12"/>
      <c r="Y5090" s="12"/>
      <c r="Z5090" s="12"/>
      <c r="AA5090" s="12"/>
      <c r="AB5090" s="12"/>
      <c r="AC5090" s="12"/>
      <c r="AD5090" s="12"/>
      <c r="AE5090" s="12"/>
      <c r="AF5090" s="12"/>
      <c r="AG5090" s="12"/>
      <c r="AH5090" s="12"/>
      <c r="AI5090" s="12"/>
      <c r="AJ5090" s="12"/>
      <c r="AK5090" s="12"/>
      <c r="AL5090" s="12"/>
      <c r="AM5090" s="12"/>
      <c r="AN5090" s="12"/>
      <c r="AO5090" s="12"/>
      <c r="AP5090" s="12"/>
      <c r="AQ5090" s="12"/>
      <c r="AR5090" s="12"/>
      <c r="AS5090" s="12"/>
      <c r="AT5090" s="12"/>
      <c r="AU5090" s="12"/>
      <c r="AV5090" s="12"/>
      <c r="AW5090" s="12"/>
      <c r="AX5090" s="12"/>
      <c r="AY5090" s="12"/>
      <c r="AZ5090" s="12"/>
      <c r="BA5090" s="12"/>
      <c r="BB5090" s="12"/>
      <c r="BC5090" s="12"/>
      <c r="BD5090" s="12"/>
      <c r="BE5090" s="12"/>
      <c r="BF5090" s="12"/>
      <c r="BG5090" s="12"/>
      <c r="BH5090" s="12"/>
      <c r="BI5090" s="12"/>
      <c r="BJ5090" s="13"/>
      <c r="BK5090" s="13"/>
      <c r="BL5090" s="13"/>
      <c r="BM5090" s="13"/>
      <c r="BN5090" s="13"/>
    </row>
    <row r="5091" spans="1:66" x14ac:dyDescent="0.25">
      <c r="A5091" s="10"/>
      <c r="B5091" s="10"/>
      <c r="C5091" s="10"/>
      <c r="D5091" s="18"/>
      <c r="E5091" s="10"/>
      <c r="F5091" s="10"/>
      <c r="G5091" s="10"/>
      <c r="H5091" s="10"/>
      <c r="I5091" s="10"/>
      <c r="J5091" s="10"/>
      <c r="K5091" s="11"/>
      <c r="L5091" s="11"/>
      <c r="M5091" s="12"/>
      <c r="N5091" s="12"/>
      <c r="O5091" s="12"/>
      <c r="P5091" s="12"/>
      <c r="Q5091" s="12"/>
      <c r="R5091" s="12"/>
      <c r="S5091" s="12"/>
      <c r="T5091" s="12"/>
      <c r="U5091" s="12"/>
      <c r="V5091" s="12"/>
      <c r="W5091" s="12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2"/>
      <c r="AS5091" s="12"/>
      <c r="AT5091" s="12"/>
      <c r="AU5091" s="12"/>
      <c r="AV5091" s="12"/>
      <c r="AW5091" s="12"/>
      <c r="AX5091" s="12"/>
      <c r="AY5091" s="12"/>
      <c r="AZ5091" s="12"/>
      <c r="BA5091" s="12"/>
      <c r="BB5091" s="12"/>
      <c r="BC5091" s="12"/>
      <c r="BD5091" s="12"/>
      <c r="BE5091" s="12"/>
      <c r="BF5091" s="12"/>
      <c r="BG5091" s="12"/>
      <c r="BH5091" s="12"/>
      <c r="BI5091" s="12"/>
      <c r="BJ5091" s="13"/>
      <c r="BK5091" s="13"/>
      <c r="BL5091" s="13"/>
      <c r="BM5091" s="13"/>
      <c r="BN5091" s="13"/>
    </row>
    <row r="5092" spans="1:66" x14ac:dyDescent="0.25">
      <c r="A5092" s="10"/>
      <c r="B5092" s="10"/>
      <c r="C5092" s="10"/>
      <c r="D5092" s="18"/>
      <c r="E5092" s="10"/>
      <c r="F5092" s="10"/>
      <c r="G5092" s="10"/>
      <c r="H5092" s="10"/>
      <c r="I5092" s="10"/>
      <c r="J5092" s="10"/>
      <c r="K5092" s="11"/>
      <c r="L5092" s="11"/>
      <c r="M5092" s="12"/>
      <c r="N5092" s="12"/>
      <c r="O5092" s="12"/>
      <c r="P5092" s="12"/>
      <c r="Q5092" s="12"/>
      <c r="R5092" s="12"/>
      <c r="S5092" s="12"/>
      <c r="T5092" s="12"/>
      <c r="U5092" s="12"/>
      <c r="V5092" s="12"/>
      <c r="W5092" s="12"/>
      <c r="X5092" s="12"/>
      <c r="Y5092" s="12"/>
      <c r="Z5092" s="12"/>
      <c r="AA5092" s="12"/>
      <c r="AB5092" s="12"/>
      <c r="AC5092" s="12"/>
      <c r="AD5092" s="12"/>
      <c r="AE5092" s="12"/>
      <c r="AF5092" s="12"/>
      <c r="AG5092" s="12"/>
      <c r="AH5092" s="12"/>
      <c r="AI5092" s="12"/>
      <c r="AJ5092" s="12"/>
      <c r="AK5092" s="12"/>
      <c r="AL5092" s="12"/>
      <c r="AM5092" s="12"/>
      <c r="AN5092" s="12"/>
      <c r="AO5092" s="12"/>
      <c r="AP5092" s="12"/>
      <c r="AQ5092" s="12"/>
      <c r="AR5092" s="12"/>
      <c r="AS5092" s="12"/>
      <c r="AT5092" s="12"/>
      <c r="AU5092" s="12"/>
      <c r="AV5092" s="12"/>
      <c r="AW5092" s="12"/>
      <c r="AX5092" s="12"/>
      <c r="AY5092" s="12"/>
      <c r="AZ5092" s="12"/>
      <c r="BA5092" s="12"/>
      <c r="BB5092" s="12"/>
      <c r="BC5092" s="12"/>
      <c r="BD5092" s="12"/>
      <c r="BE5092" s="12"/>
      <c r="BF5092" s="12"/>
      <c r="BG5092" s="12"/>
      <c r="BH5092" s="12"/>
      <c r="BI5092" s="12"/>
      <c r="BJ5092" s="13"/>
      <c r="BK5092" s="13"/>
      <c r="BL5092" s="13"/>
      <c r="BM5092" s="13"/>
      <c r="BN5092" s="13"/>
    </row>
    <row r="5093" spans="1:66" x14ac:dyDescent="0.25">
      <c r="A5093" s="10"/>
      <c r="B5093" s="10"/>
      <c r="C5093" s="10"/>
      <c r="D5093" s="18"/>
      <c r="E5093" s="10"/>
      <c r="F5093" s="10"/>
      <c r="G5093" s="10"/>
      <c r="H5093" s="10"/>
      <c r="I5093" s="10"/>
      <c r="J5093" s="10"/>
      <c r="K5093" s="11"/>
      <c r="L5093" s="11"/>
      <c r="M5093" s="12"/>
      <c r="N5093" s="12"/>
      <c r="O5093" s="12"/>
      <c r="P5093" s="12"/>
      <c r="Q5093" s="12"/>
      <c r="R5093" s="12"/>
      <c r="S5093" s="12"/>
      <c r="T5093" s="12"/>
      <c r="U5093" s="12"/>
      <c r="V5093" s="12"/>
      <c r="W5093" s="12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2"/>
      <c r="AS5093" s="12"/>
      <c r="AT5093" s="12"/>
      <c r="AU5093" s="12"/>
      <c r="AV5093" s="12"/>
      <c r="AW5093" s="12"/>
      <c r="AX5093" s="12"/>
      <c r="AY5093" s="12"/>
      <c r="AZ5093" s="12"/>
      <c r="BA5093" s="12"/>
      <c r="BB5093" s="12"/>
      <c r="BC5093" s="12"/>
      <c r="BD5093" s="12"/>
      <c r="BE5093" s="12"/>
      <c r="BF5093" s="12"/>
      <c r="BG5093" s="12"/>
      <c r="BH5093" s="12"/>
      <c r="BI5093" s="12"/>
      <c r="BJ5093" s="13"/>
      <c r="BK5093" s="13"/>
      <c r="BL5093" s="13"/>
      <c r="BM5093" s="13"/>
      <c r="BN5093" s="13"/>
    </row>
    <row r="5094" spans="1:66" x14ac:dyDescent="0.25">
      <c r="A5094" s="10"/>
      <c r="B5094" s="10"/>
      <c r="C5094" s="10"/>
      <c r="D5094" s="18"/>
      <c r="E5094" s="10"/>
      <c r="F5094" s="10"/>
      <c r="G5094" s="10"/>
      <c r="H5094" s="10"/>
      <c r="I5094" s="10"/>
      <c r="J5094" s="10"/>
      <c r="K5094" s="11"/>
      <c r="L5094" s="11"/>
      <c r="M5094" s="12"/>
      <c r="N5094" s="12"/>
      <c r="O5094" s="12"/>
      <c r="P5094" s="12"/>
      <c r="Q5094" s="12"/>
      <c r="R5094" s="12"/>
      <c r="S5094" s="12"/>
      <c r="T5094" s="12"/>
      <c r="U5094" s="12"/>
      <c r="V5094" s="12"/>
      <c r="W5094" s="12"/>
      <c r="X5094" s="12"/>
      <c r="Y5094" s="12"/>
      <c r="Z5094" s="12"/>
      <c r="AA5094" s="12"/>
      <c r="AB5094" s="12"/>
      <c r="AC5094" s="12"/>
      <c r="AD5094" s="12"/>
      <c r="AE5094" s="12"/>
      <c r="AF5094" s="12"/>
      <c r="AG5094" s="12"/>
      <c r="AH5094" s="12"/>
      <c r="AI5094" s="12"/>
      <c r="AJ5094" s="12"/>
      <c r="AK5094" s="12"/>
      <c r="AL5094" s="12"/>
      <c r="AM5094" s="12"/>
      <c r="AN5094" s="12"/>
      <c r="AO5094" s="12"/>
      <c r="AP5094" s="12"/>
      <c r="AQ5094" s="12"/>
      <c r="AR5094" s="12"/>
      <c r="AS5094" s="12"/>
      <c r="AT5094" s="12"/>
      <c r="AU5094" s="12"/>
      <c r="AV5094" s="12"/>
      <c r="AW5094" s="12"/>
      <c r="AX5094" s="12"/>
      <c r="AY5094" s="12"/>
      <c r="AZ5094" s="12"/>
      <c r="BA5094" s="12"/>
      <c r="BB5094" s="12"/>
      <c r="BC5094" s="12"/>
      <c r="BD5094" s="12"/>
      <c r="BE5094" s="12"/>
      <c r="BF5094" s="12"/>
      <c r="BG5094" s="12"/>
      <c r="BH5094" s="12"/>
      <c r="BI5094" s="12"/>
      <c r="BJ5094" s="13"/>
      <c r="BK5094" s="13"/>
      <c r="BL5094" s="13"/>
      <c r="BM5094" s="13"/>
      <c r="BN5094" s="13"/>
    </row>
    <row r="5095" spans="1:66" x14ac:dyDescent="0.25">
      <c r="A5095" s="10"/>
      <c r="B5095" s="10"/>
      <c r="C5095" s="10"/>
      <c r="D5095" s="18"/>
      <c r="E5095" s="10"/>
      <c r="F5095" s="10"/>
      <c r="G5095" s="10"/>
      <c r="H5095" s="10"/>
      <c r="I5095" s="10"/>
      <c r="J5095" s="10"/>
      <c r="K5095" s="11"/>
      <c r="L5095" s="11"/>
      <c r="M5095" s="12"/>
      <c r="N5095" s="12"/>
      <c r="O5095" s="12"/>
      <c r="P5095" s="12"/>
      <c r="Q5095" s="12"/>
      <c r="R5095" s="12"/>
      <c r="S5095" s="12"/>
      <c r="T5095" s="12"/>
      <c r="U5095" s="12"/>
      <c r="V5095" s="12"/>
      <c r="W5095" s="12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2"/>
      <c r="AS5095" s="12"/>
      <c r="AT5095" s="12"/>
      <c r="AU5095" s="12"/>
      <c r="AV5095" s="12"/>
      <c r="AW5095" s="12"/>
      <c r="AX5095" s="12"/>
      <c r="AY5095" s="12"/>
      <c r="AZ5095" s="12"/>
      <c r="BA5095" s="12"/>
      <c r="BB5095" s="12"/>
      <c r="BC5095" s="12"/>
      <c r="BD5095" s="12"/>
      <c r="BE5095" s="12"/>
      <c r="BF5095" s="12"/>
      <c r="BG5095" s="12"/>
      <c r="BH5095" s="12"/>
      <c r="BI5095" s="12"/>
      <c r="BJ5095" s="13"/>
      <c r="BK5095" s="13"/>
      <c r="BL5095" s="13"/>
      <c r="BM5095" s="13"/>
      <c r="BN5095" s="13"/>
    </row>
    <row r="5096" spans="1:66" x14ac:dyDescent="0.25">
      <c r="A5096" s="10"/>
      <c r="B5096" s="10"/>
      <c r="C5096" s="10"/>
      <c r="D5096" s="18"/>
      <c r="E5096" s="10"/>
      <c r="F5096" s="10"/>
      <c r="G5096" s="10"/>
      <c r="H5096" s="10"/>
      <c r="I5096" s="10"/>
      <c r="J5096" s="10"/>
      <c r="K5096" s="11"/>
      <c r="L5096" s="11"/>
      <c r="M5096" s="12"/>
      <c r="N5096" s="12"/>
      <c r="O5096" s="12"/>
      <c r="P5096" s="12"/>
      <c r="Q5096" s="12"/>
      <c r="R5096" s="12"/>
      <c r="S5096" s="12"/>
      <c r="T5096" s="12"/>
      <c r="U5096" s="12"/>
      <c r="V5096" s="12"/>
      <c r="W5096" s="12"/>
      <c r="X5096" s="12"/>
      <c r="Y5096" s="12"/>
      <c r="Z5096" s="12"/>
      <c r="AA5096" s="12"/>
      <c r="AB5096" s="12"/>
      <c r="AC5096" s="12"/>
      <c r="AD5096" s="12"/>
      <c r="AE5096" s="12"/>
      <c r="AF5096" s="12"/>
      <c r="AG5096" s="12"/>
      <c r="AH5096" s="12"/>
      <c r="AI5096" s="12"/>
      <c r="AJ5096" s="12"/>
      <c r="AK5096" s="12"/>
      <c r="AL5096" s="12"/>
      <c r="AM5096" s="12"/>
      <c r="AN5096" s="12"/>
      <c r="AO5096" s="12"/>
      <c r="AP5096" s="12"/>
      <c r="AQ5096" s="12"/>
      <c r="AR5096" s="12"/>
      <c r="AS5096" s="12"/>
      <c r="AT5096" s="12"/>
      <c r="AU5096" s="12"/>
      <c r="AV5096" s="12"/>
      <c r="AW5096" s="12"/>
      <c r="AX5096" s="12"/>
      <c r="AY5096" s="12"/>
      <c r="AZ5096" s="12"/>
      <c r="BA5096" s="12"/>
      <c r="BB5096" s="12"/>
      <c r="BC5096" s="12"/>
      <c r="BD5096" s="12"/>
      <c r="BE5096" s="12"/>
      <c r="BF5096" s="12"/>
      <c r="BG5096" s="12"/>
      <c r="BH5096" s="12"/>
      <c r="BI5096" s="12"/>
      <c r="BJ5096" s="13"/>
      <c r="BK5096" s="13"/>
      <c r="BL5096" s="13"/>
      <c r="BM5096" s="13"/>
      <c r="BN5096" s="13"/>
    </row>
    <row r="5097" spans="1:66" x14ac:dyDescent="0.25">
      <c r="A5097" s="10"/>
      <c r="B5097" s="10"/>
      <c r="C5097" s="10"/>
      <c r="D5097" s="18"/>
      <c r="E5097" s="10"/>
      <c r="F5097" s="10"/>
      <c r="G5097" s="10"/>
      <c r="H5097" s="10"/>
      <c r="I5097" s="10"/>
      <c r="J5097" s="10"/>
      <c r="K5097" s="11"/>
      <c r="L5097" s="11"/>
      <c r="M5097" s="12"/>
      <c r="N5097" s="12"/>
      <c r="O5097" s="12"/>
      <c r="P5097" s="12"/>
      <c r="Q5097" s="12"/>
      <c r="R5097" s="12"/>
      <c r="S5097" s="12"/>
      <c r="T5097" s="12"/>
      <c r="U5097" s="12"/>
      <c r="V5097" s="12"/>
      <c r="W5097" s="12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2"/>
      <c r="AS5097" s="12"/>
      <c r="AT5097" s="12"/>
      <c r="AU5097" s="12"/>
      <c r="AV5097" s="12"/>
      <c r="AW5097" s="12"/>
      <c r="AX5097" s="12"/>
      <c r="AY5097" s="12"/>
      <c r="AZ5097" s="12"/>
      <c r="BA5097" s="12"/>
      <c r="BB5097" s="12"/>
      <c r="BC5097" s="12"/>
      <c r="BD5097" s="12"/>
      <c r="BE5097" s="12"/>
      <c r="BF5097" s="12"/>
      <c r="BG5097" s="12"/>
      <c r="BH5097" s="12"/>
      <c r="BI5097" s="12"/>
      <c r="BJ5097" s="13"/>
      <c r="BK5097" s="13"/>
      <c r="BL5097" s="13"/>
      <c r="BM5097" s="13"/>
      <c r="BN5097" s="13"/>
    </row>
    <row r="5098" spans="1:66" x14ac:dyDescent="0.25">
      <c r="A5098" s="10"/>
      <c r="B5098" s="10"/>
      <c r="C5098" s="10"/>
      <c r="D5098" s="18"/>
      <c r="E5098" s="10"/>
      <c r="F5098" s="10"/>
      <c r="G5098" s="10"/>
      <c r="H5098" s="10"/>
      <c r="I5098" s="10"/>
      <c r="J5098" s="10"/>
      <c r="K5098" s="11"/>
      <c r="L5098" s="11"/>
      <c r="M5098" s="12"/>
      <c r="N5098" s="12"/>
      <c r="O5098" s="12"/>
      <c r="P5098" s="12"/>
      <c r="Q5098" s="12"/>
      <c r="R5098" s="12"/>
      <c r="S5098" s="12"/>
      <c r="T5098" s="12"/>
      <c r="U5098" s="12"/>
      <c r="V5098" s="12"/>
      <c r="W5098" s="12"/>
      <c r="X5098" s="12"/>
      <c r="Y5098" s="12"/>
      <c r="Z5098" s="12"/>
      <c r="AA5098" s="12"/>
      <c r="AB5098" s="12"/>
      <c r="AC5098" s="12"/>
      <c r="AD5098" s="12"/>
      <c r="AE5098" s="12"/>
      <c r="AF5098" s="12"/>
      <c r="AG5098" s="12"/>
      <c r="AH5098" s="12"/>
      <c r="AI5098" s="12"/>
      <c r="AJ5098" s="12"/>
      <c r="AK5098" s="12"/>
      <c r="AL5098" s="12"/>
      <c r="AM5098" s="12"/>
      <c r="AN5098" s="12"/>
      <c r="AO5098" s="12"/>
      <c r="AP5098" s="12"/>
      <c r="AQ5098" s="12"/>
      <c r="AR5098" s="12"/>
      <c r="AS5098" s="12"/>
      <c r="AT5098" s="12"/>
      <c r="AU5098" s="12"/>
      <c r="AV5098" s="12"/>
      <c r="AW5098" s="12"/>
      <c r="AX5098" s="12"/>
      <c r="AY5098" s="12"/>
      <c r="AZ5098" s="12"/>
      <c r="BA5098" s="12"/>
      <c r="BB5098" s="12"/>
      <c r="BC5098" s="12"/>
      <c r="BD5098" s="12"/>
      <c r="BE5098" s="12"/>
      <c r="BF5098" s="12"/>
      <c r="BG5098" s="12"/>
      <c r="BH5098" s="12"/>
      <c r="BI5098" s="12"/>
      <c r="BJ5098" s="13"/>
      <c r="BK5098" s="13"/>
      <c r="BL5098" s="13"/>
      <c r="BM5098" s="13"/>
      <c r="BN5098" s="13"/>
    </row>
    <row r="5099" spans="1:66" x14ac:dyDescent="0.25">
      <c r="A5099" s="10"/>
      <c r="B5099" s="10"/>
      <c r="C5099" s="10"/>
      <c r="D5099" s="18"/>
      <c r="E5099" s="10"/>
      <c r="F5099" s="10"/>
      <c r="G5099" s="10"/>
      <c r="H5099" s="10"/>
      <c r="I5099" s="10"/>
      <c r="J5099" s="10"/>
      <c r="K5099" s="11"/>
      <c r="L5099" s="11"/>
      <c r="M5099" s="12"/>
      <c r="N5099" s="12"/>
      <c r="O5099" s="12"/>
      <c r="P5099" s="12"/>
      <c r="Q5099" s="12"/>
      <c r="R5099" s="12"/>
      <c r="S5099" s="12"/>
      <c r="T5099" s="12"/>
      <c r="U5099" s="12"/>
      <c r="V5099" s="12"/>
      <c r="W5099" s="12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2"/>
      <c r="AS5099" s="12"/>
      <c r="AT5099" s="12"/>
      <c r="AU5099" s="12"/>
      <c r="AV5099" s="12"/>
      <c r="AW5099" s="12"/>
      <c r="AX5099" s="12"/>
      <c r="AY5099" s="12"/>
      <c r="AZ5099" s="12"/>
      <c r="BA5099" s="12"/>
      <c r="BB5099" s="12"/>
      <c r="BC5099" s="12"/>
      <c r="BD5099" s="12"/>
      <c r="BE5099" s="12"/>
      <c r="BF5099" s="12"/>
      <c r="BG5099" s="12"/>
      <c r="BH5099" s="12"/>
      <c r="BI5099" s="12"/>
      <c r="BJ5099" s="13"/>
      <c r="BK5099" s="13"/>
      <c r="BL5099" s="13"/>
      <c r="BM5099" s="13"/>
      <c r="BN5099" s="13"/>
    </row>
    <row r="5100" spans="1:66" x14ac:dyDescent="0.25">
      <c r="A5100" s="10"/>
      <c r="B5100" s="10"/>
      <c r="C5100" s="10"/>
      <c r="D5100" s="18"/>
      <c r="E5100" s="10"/>
      <c r="F5100" s="10"/>
      <c r="G5100" s="10"/>
      <c r="H5100" s="10"/>
      <c r="I5100" s="10"/>
      <c r="J5100" s="10"/>
      <c r="K5100" s="11"/>
      <c r="L5100" s="11"/>
      <c r="M5100" s="12"/>
      <c r="N5100" s="12"/>
      <c r="O5100" s="12"/>
      <c r="P5100" s="12"/>
      <c r="Q5100" s="12"/>
      <c r="R5100" s="12"/>
      <c r="S5100" s="12"/>
      <c r="T5100" s="12"/>
      <c r="U5100" s="12"/>
      <c r="V5100" s="12"/>
      <c r="W5100" s="12"/>
      <c r="X5100" s="12"/>
      <c r="Y5100" s="12"/>
      <c r="Z5100" s="12"/>
      <c r="AA5100" s="12"/>
      <c r="AB5100" s="12"/>
      <c r="AC5100" s="12"/>
      <c r="AD5100" s="12"/>
      <c r="AE5100" s="12"/>
      <c r="AF5100" s="12"/>
      <c r="AG5100" s="12"/>
      <c r="AH5100" s="12"/>
      <c r="AI5100" s="12"/>
      <c r="AJ5100" s="12"/>
      <c r="AK5100" s="12"/>
      <c r="AL5100" s="12"/>
      <c r="AM5100" s="12"/>
      <c r="AN5100" s="12"/>
      <c r="AO5100" s="12"/>
      <c r="AP5100" s="12"/>
      <c r="AQ5100" s="12"/>
      <c r="AR5100" s="12"/>
      <c r="AS5100" s="12"/>
      <c r="AT5100" s="12"/>
      <c r="AU5100" s="12"/>
      <c r="AV5100" s="12"/>
      <c r="AW5100" s="12"/>
      <c r="AX5100" s="12"/>
      <c r="AY5100" s="12"/>
      <c r="AZ5100" s="12"/>
      <c r="BA5100" s="12"/>
      <c r="BB5100" s="12"/>
      <c r="BC5100" s="12"/>
      <c r="BD5100" s="12"/>
      <c r="BE5100" s="12"/>
      <c r="BF5100" s="12"/>
      <c r="BG5100" s="12"/>
      <c r="BH5100" s="12"/>
      <c r="BI5100" s="12"/>
      <c r="BJ5100" s="13"/>
      <c r="BK5100" s="13"/>
      <c r="BL5100" s="13"/>
      <c r="BM5100" s="13"/>
      <c r="BN5100" s="13"/>
    </row>
    <row r="5101" spans="1:66" x14ac:dyDescent="0.25">
      <c r="A5101" s="10"/>
      <c r="B5101" s="10"/>
      <c r="C5101" s="10"/>
      <c r="D5101" s="18"/>
      <c r="E5101" s="10"/>
      <c r="F5101" s="10"/>
      <c r="G5101" s="10"/>
      <c r="H5101" s="10"/>
      <c r="I5101" s="10"/>
      <c r="J5101" s="10"/>
      <c r="K5101" s="11"/>
      <c r="L5101" s="11"/>
      <c r="M5101" s="12"/>
      <c r="N5101" s="12"/>
      <c r="O5101" s="12"/>
      <c r="P5101" s="12"/>
      <c r="Q5101" s="12"/>
      <c r="R5101" s="12"/>
      <c r="S5101" s="12"/>
      <c r="T5101" s="12"/>
      <c r="U5101" s="12"/>
      <c r="V5101" s="12"/>
      <c r="W5101" s="12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2"/>
      <c r="AS5101" s="12"/>
      <c r="AT5101" s="12"/>
      <c r="AU5101" s="12"/>
      <c r="AV5101" s="12"/>
      <c r="AW5101" s="12"/>
      <c r="AX5101" s="12"/>
      <c r="AY5101" s="12"/>
      <c r="AZ5101" s="12"/>
      <c r="BA5101" s="12"/>
      <c r="BB5101" s="12"/>
      <c r="BC5101" s="12"/>
      <c r="BD5101" s="12"/>
      <c r="BE5101" s="12"/>
      <c r="BF5101" s="12"/>
      <c r="BG5101" s="12"/>
      <c r="BH5101" s="12"/>
      <c r="BI5101" s="12"/>
      <c r="BJ5101" s="13"/>
      <c r="BK5101" s="13"/>
      <c r="BL5101" s="13"/>
      <c r="BM5101" s="13"/>
      <c r="BN5101" s="13"/>
    </row>
    <row r="5102" spans="1:66" x14ac:dyDescent="0.25">
      <c r="A5102" s="10"/>
      <c r="B5102" s="10"/>
      <c r="C5102" s="10"/>
      <c r="D5102" s="18"/>
      <c r="E5102" s="10"/>
      <c r="F5102" s="10"/>
      <c r="G5102" s="10"/>
      <c r="H5102" s="10"/>
      <c r="I5102" s="10"/>
      <c r="J5102" s="10"/>
      <c r="K5102" s="11"/>
      <c r="L5102" s="11"/>
      <c r="M5102" s="12"/>
      <c r="N5102" s="12"/>
      <c r="O5102" s="12"/>
      <c r="P5102" s="12"/>
      <c r="Q5102" s="12"/>
      <c r="R5102" s="12"/>
      <c r="S5102" s="12"/>
      <c r="T5102" s="12"/>
      <c r="U5102" s="12"/>
      <c r="V5102" s="12"/>
      <c r="W5102" s="12"/>
      <c r="X5102" s="12"/>
      <c r="Y5102" s="12"/>
      <c r="Z5102" s="12"/>
      <c r="AA5102" s="12"/>
      <c r="AB5102" s="12"/>
      <c r="AC5102" s="12"/>
      <c r="AD5102" s="12"/>
      <c r="AE5102" s="12"/>
      <c r="AF5102" s="12"/>
      <c r="AG5102" s="12"/>
      <c r="AH5102" s="12"/>
      <c r="AI5102" s="12"/>
      <c r="AJ5102" s="12"/>
      <c r="AK5102" s="12"/>
      <c r="AL5102" s="12"/>
      <c r="AM5102" s="12"/>
      <c r="AN5102" s="12"/>
      <c r="AO5102" s="12"/>
      <c r="AP5102" s="12"/>
      <c r="AQ5102" s="12"/>
      <c r="AR5102" s="12"/>
      <c r="AS5102" s="12"/>
      <c r="AT5102" s="12"/>
      <c r="AU5102" s="12"/>
      <c r="AV5102" s="12"/>
      <c r="AW5102" s="12"/>
      <c r="AX5102" s="12"/>
      <c r="AY5102" s="12"/>
      <c r="AZ5102" s="12"/>
      <c r="BA5102" s="12"/>
      <c r="BB5102" s="12"/>
      <c r="BC5102" s="12"/>
      <c r="BD5102" s="12"/>
      <c r="BE5102" s="12"/>
      <c r="BF5102" s="12"/>
      <c r="BG5102" s="12"/>
      <c r="BH5102" s="12"/>
      <c r="BI5102" s="12"/>
      <c r="BJ5102" s="13"/>
      <c r="BK5102" s="13"/>
      <c r="BL5102" s="13"/>
      <c r="BM5102" s="13"/>
      <c r="BN5102" s="13"/>
    </row>
    <row r="5103" spans="1:66" x14ac:dyDescent="0.25">
      <c r="A5103" s="10"/>
      <c r="B5103" s="10"/>
      <c r="C5103" s="10"/>
      <c r="D5103" s="18"/>
      <c r="E5103" s="10"/>
      <c r="F5103" s="10"/>
      <c r="G5103" s="10"/>
      <c r="H5103" s="10"/>
      <c r="I5103" s="10"/>
      <c r="J5103" s="10"/>
      <c r="K5103" s="11"/>
      <c r="L5103" s="11"/>
      <c r="M5103" s="12"/>
      <c r="N5103" s="12"/>
      <c r="O5103" s="12"/>
      <c r="P5103" s="12"/>
      <c r="Q5103" s="12"/>
      <c r="R5103" s="12"/>
      <c r="S5103" s="12"/>
      <c r="T5103" s="12"/>
      <c r="U5103" s="12"/>
      <c r="V5103" s="12"/>
      <c r="W5103" s="12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2"/>
      <c r="AS5103" s="12"/>
      <c r="AT5103" s="12"/>
      <c r="AU5103" s="12"/>
      <c r="AV5103" s="12"/>
      <c r="AW5103" s="12"/>
      <c r="AX5103" s="12"/>
      <c r="AY5103" s="12"/>
      <c r="AZ5103" s="12"/>
      <c r="BA5103" s="12"/>
      <c r="BB5103" s="12"/>
      <c r="BC5103" s="12"/>
      <c r="BD5103" s="12"/>
      <c r="BE5103" s="12"/>
      <c r="BF5103" s="12"/>
      <c r="BG5103" s="12"/>
      <c r="BH5103" s="12"/>
      <c r="BI5103" s="12"/>
      <c r="BJ5103" s="13"/>
      <c r="BK5103" s="13"/>
      <c r="BL5103" s="13"/>
      <c r="BM5103" s="13"/>
      <c r="BN5103" s="13"/>
    </row>
    <row r="5104" spans="1:66" x14ac:dyDescent="0.25">
      <c r="A5104" s="10"/>
      <c r="B5104" s="10"/>
      <c r="C5104" s="10"/>
      <c r="D5104" s="18"/>
      <c r="E5104" s="10"/>
      <c r="F5104" s="10"/>
      <c r="G5104" s="10"/>
      <c r="H5104" s="10"/>
      <c r="I5104" s="10"/>
      <c r="J5104" s="10"/>
      <c r="K5104" s="11"/>
      <c r="L5104" s="11"/>
      <c r="M5104" s="12"/>
      <c r="N5104" s="12"/>
      <c r="O5104" s="12"/>
      <c r="P5104" s="12"/>
      <c r="Q5104" s="12"/>
      <c r="R5104" s="12"/>
      <c r="S5104" s="12"/>
      <c r="T5104" s="12"/>
      <c r="U5104" s="12"/>
      <c r="V5104" s="12"/>
      <c r="W5104" s="12"/>
      <c r="X5104" s="12"/>
      <c r="Y5104" s="12"/>
      <c r="Z5104" s="12"/>
      <c r="AA5104" s="12"/>
      <c r="AB5104" s="12"/>
      <c r="AC5104" s="12"/>
      <c r="AD5104" s="12"/>
      <c r="AE5104" s="12"/>
      <c r="AF5104" s="12"/>
      <c r="AG5104" s="12"/>
      <c r="AH5104" s="12"/>
      <c r="AI5104" s="12"/>
      <c r="AJ5104" s="12"/>
      <c r="AK5104" s="12"/>
      <c r="AL5104" s="12"/>
      <c r="AM5104" s="12"/>
      <c r="AN5104" s="12"/>
      <c r="AO5104" s="12"/>
      <c r="AP5104" s="12"/>
      <c r="AQ5104" s="12"/>
      <c r="AR5104" s="12"/>
      <c r="AS5104" s="12"/>
      <c r="AT5104" s="12"/>
      <c r="AU5104" s="12"/>
      <c r="AV5104" s="12"/>
      <c r="AW5104" s="12"/>
      <c r="AX5104" s="12"/>
      <c r="AY5104" s="12"/>
      <c r="AZ5104" s="12"/>
      <c r="BA5104" s="12"/>
      <c r="BB5104" s="12"/>
      <c r="BC5104" s="12"/>
      <c r="BD5104" s="12"/>
      <c r="BE5104" s="12"/>
      <c r="BF5104" s="12"/>
      <c r="BG5104" s="12"/>
      <c r="BH5104" s="12"/>
      <c r="BI5104" s="12"/>
      <c r="BJ5104" s="13"/>
      <c r="BK5104" s="13"/>
      <c r="BL5104" s="13"/>
      <c r="BM5104" s="13"/>
      <c r="BN5104" s="13"/>
    </row>
    <row r="5105" spans="1:66" x14ac:dyDescent="0.25">
      <c r="A5105" s="10"/>
      <c r="B5105" s="10"/>
      <c r="C5105" s="10"/>
      <c r="D5105" s="18"/>
      <c r="E5105" s="10"/>
      <c r="F5105" s="10"/>
      <c r="G5105" s="10"/>
      <c r="H5105" s="10"/>
      <c r="I5105" s="10"/>
      <c r="J5105" s="10"/>
      <c r="K5105" s="11"/>
      <c r="L5105" s="11"/>
      <c r="M5105" s="12"/>
      <c r="N5105" s="12"/>
      <c r="O5105" s="12"/>
      <c r="P5105" s="12"/>
      <c r="Q5105" s="12"/>
      <c r="R5105" s="12"/>
      <c r="S5105" s="12"/>
      <c r="T5105" s="12"/>
      <c r="U5105" s="12"/>
      <c r="V5105" s="12"/>
      <c r="W5105" s="12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2"/>
      <c r="AS5105" s="12"/>
      <c r="AT5105" s="12"/>
      <c r="AU5105" s="12"/>
      <c r="AV5105" s="12"/>
      <c r="AW5105" s="12"/>
      <c r="AX5105" s="12"/>
      <c r="AY5105" s="12"/>
      <c r="AZ5105" s="12"/>
      <c r="BA5105" s="12"/>
      <c r="BB5105" s="12"/>
      <c r="BC5105" s="12"/>
      <c r="BD5105" s="12"/>
      <c r="BE5105" s="12"/>
      <c r="BF5105" s="12"/>
      <c r="BG5105" s="12"/>
      <c r="BH5105" s="12"/>
      <c r="BI5105" s="12"/>
      <c r="BJ5105" s="13"/>
      <c r="BK5105" s="13"/>
      <c r="BL5105" s="13"/>
      <c r="BM5105" s="13"/>
      <c r="BN5105" s="13"/>
    </row>
    <row r="5106" spans="1:66" x14ac:dyDescent="0.25">
      <c r="A5106" s="10"/>
      <c r="B5106" s="10"/>
      <c r="C5106" s="10"/>
      <c r="D5106" s="18"/>
      <c r="E5106" s="10"/>
      <c r="F5106" s="10"/>
      <c r="G5106" s="10"/>
      <c r="H5106" s="10"/>
      <c r="I5106" s="10"/>
      <c r="J5106" s="10"/>
      <c r="K5106" s="11"/>
      <c r="L5106" s="11"/>
      <c r="M5106" s="12"/>
      <c r="N5106" s="12"/>
      <c r="O5106" s="12"/>
      <c r="P5106" s="12"/>
      <c r="Q5106" s="12"/>
      <c r="R5106" s="12"/>
      <c r="S5106" s="12"/>
      <c r="T5106" s="12"/>
      <c r="U5106" s="12"/>
      <c r="V5106" s="12"/>
      <c r="W5106" s="12"/>
      <c r="X5106" s="12"/>
      <c r="Y5106" s="12"/>
      <c r="Z5106" s="12"/>
      <c r="AA5106" s="12"/>
      <c r="AB5106" s="12"/>
      <c r="AC5106" s="12"/>
      <c r="AD5106" s="12"/>
      <c r="AE5106" s="12"/>
      <c r="AF5106" s="12"/>
      <c r="AG5106" s="12"/>
      <c r="AH5106" s="12"/>
      <c r="AI5106" s="12"/>
      <c r="AJ5106" s="12"/>
      <c r="AK5106" s="12"/>
      <c r="AL5106" s="12"/>
      <c r="AM5106" s="12"/>
      <c r="AN5106" s="12"/>
      <c r="AO5106" s="12"/>
      <c r="AP5106" s="12"/>
      <c r="AQ5106" s="12"/>
      <c r="AR5106" s="12"/>
      <c r="AS5106" s="12"/>
      <c r="AT5106" s="12"/>
      <c r="AU5106" s="12"/>
      <c r="AV5106" s="12"/>
      <c r="AW5106" s="12"/>
      <c r="AX5106" s="12"/>
      <c r="AY5106" s="12"/>
      <c r="AZ5106" s="12"/>
      <c r="BA5106" s="12"/>
      <c r="BB5106" s="12"/>
      <c r="BC5106" s="12"/>
      <c r="BD5106" s="12"/>
      <c r="BE5106" s="12"/>
      <c r="BF5106" s="12"/>
      <c r="BG5106" s="12"/>
      <c r="BH5106" s="12"/>
      <c r="BI5106" s="12"/>
      <c r="BJ5106" s="13"/>
      <c r="BK5106" s="13"/>
      <c r="BL5106" s="13"/>
      <c r="BM5106" s="13"/>
      <c r="BN5106" s="13"/>
    </row>
    <row r="5107" spans="1:66" x14ac:dyDescent="0.25">
      <c r="A5107" s="10"/>
      <c r="B5107" s="10"/>
      <c r="C5107" s="10"/>
      <c r="D5107" s="18"/>
      <c r="E5107" s="10"/>
      <c r="F5107" s="10"/>
      <c r="G5107" s="10"/>
      <c r="H5107" s="10"/>
      <c r="I5107" s="10"/>
      <c r="J5107" s="10"/>
      <c r="K5107" s="11"/>
      <c r="L5107" s="11"/>
      <c r="M5107" s="12"/>
      <c r="N5107" s="12"/>
      <c r="O5107" s="12"/>
      <c r="P5107" s="12"/>
      <c r="Q5107" s="12"/>
      <c r="R5107" s="12"/>
      <c r="S5107" s="12"/>
      <c r="T5107" s="12"/>
      <c r="U5107" s="12"/>
      <c r="V5107" s="12"/>
      <c r="W5107" s="12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2"/>
      <c r="AS5107" s="12"/>
      <c r="AT5107" s="12"/>
      <c r="AU5107" s="12"/>
      <c r="AV5107" s="12"/>
      <c r="AW5107" s="12"/>
      <c r="AX5107" s="12"/>
      <c r="AY5107" s="12"/>
      <c r="AZ5107" s="12"/>
      <c r="BA5107" s="12"/>
      <c r="BB5107" s="12"/>
      <c r="BC5107" s="12"/>
      <c r="BD5107" s="12"/>
      <c r="BE5107" s="12"/>
      <c r="BF5107" s="12"/>
      <c r="BG5107" s="12"/>
      <c r="BH5107" s="12"/>
      <c r="BI5107" s="12"/>
      <c r="BJ5107" s="13"/>
      <c r="BK5107" s="13"/>
      <c r="BL5107" s="13"/>
      <c r="BM5107" s="13"/>
      <c r="BN5107" s="13"/>
    </row>
    <row r="5108" spans="1:66" x14ac:dyDescent="0.25">
      <c r="A5108" s="10"/>
      <c r="B5108" s="10"/>
      <c r="C5108" s="10"/>
      <c r="D5108" s="18"/>
      <c r="E5108" s="10"/>
      <c r="F5108" s="10"/>
      <c r="G5108" s="10"/>
      <c r="H5108" s="10"/>
      <c r="I5108" s="10"/>
      <c r="J5108" s="10"/>
      <c r="K5108" s="11"/>
      <c r="L5108" s="11"/>
      <c r="M5108" s="12"/>
      <c r="N5108" s="12"/>
      <c r="O5108" s="12"/>
      <c r="P5108" s="12"/>
      <c r="Q5108" s="12"/>
      <c r="R5108" s="12"/>
      <c r="S5108" s="12"/>
      <c r="T5108" s="12"/>
      <c r="U5108" s="12"/>
      <c r="V5108" s="12"/>
      <c r="W5108" s="12"/>
      <c r="X5108" s="12"/>
      <c r="Y5108" s="12"/>
      <c r="Z5108" s="12"/>
      <c r="AA5108" s="12"/>
      <c r="AB5108" s="12"/>
      <c r="AC5108" s="12"/>
      <c r="AD5108" s="12"/>
      <c r="AE5108" s="12"/>
      <c r="AF5108" s="12"/>
      <c r="AG5108" s="12"/>
      <c r="AH5108" s="12"/>
      <c r="AI5108" s="12"/>
      <c r="AJ5108" s="12"/>
      <c r="AK5108" s="12"/>
      <c r="AL5108" s="12"/>
      <c r="AM5108" s="12"/>
      <c r="AN5108" s="12"/>
      <c r="AO5108" s="12"/>
      <c r="AP5108" s="12"/>
      <c r="AQ5108" s="12"/>
      <c r="AR5108" s="12"/>
      <c r="AS5108" s="12"/>
      <c r="AT5108" s="12"/>
      <c r="AU5108" s="12"/>
      <c r="AV5108" s="12"/>
      <c r="AW5108" s="12"/>
      <c r="AX5108" s="12"/>
      <c r="AY5108" s="12"/>
      <c r="AZ5108" s="12"/>
      <c r="BA5108" s="12"/>
      <c r="BB5108" s="12"/>
      <c r="BC5108" s="12"/>
      <c r="BD5108" s="12"/>
      <c r="BE5108" s="12"/>
      <c r="BF5108" s="12"/>
      <c r="BG5108" s="12"/>
      <c r="BH5108" s="12"/>
      <c r="BI5108" s="12"/>
      <c r="BJ5108" s="13"/>
      <c r="BK5108" s="13"/>
      <c r="BL5108" s="13"/>
      <c r="BM5108" s="13"/>
      <c r="BN5108" s="13"/>
    </row>
    <row r="5109" spans="1:66" x14ac:dyDescent="0.25">
      <c r="A5109" s="10"/>
      <c r="B5109" s="10"/>
      <c r="C5109" s="10"/>
      <c r="D5109" s="18"/>
      <c r="E5109" s="10"/>
      <c r="F5109" s="10"/>
      <c r="G5109" s="10"/>
      <c r="H5109" s="10"/>
      <c r="I5109" s="10"/>
      <c r="J5109" s="10"/>
      <c r="K5109" s="11"/>
      <c r="L5109" s="11"/>
      <c r="M5109" s="12"/>
      <c r="N5109" s="12"/>
      <c r="O5109" s="12"/>
      <c r="P5109" s="12"/>
      <c r="Q5109" s="12"/>
      <c r="R5109" s="12"/>
      <c r="S5109" s="12"/>
      <c r="T5109" s="12"/>
      <c r="U5109" s="12"/>
      <c r="V5109" s="12"/>
      <c r="W5109" s="12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2"/>
      <c r="AS5109" s="12"/>
      <c r="AT5109" s="12"/>
      <c r="AU5109" s="12"/>
      <c r="AV5109" s="12"/>
      <c r="AW5109" s="12"/>
      <c r="AX5109" s="12"/>
      <c r="AY5109" s="12"/>
      <c r="AZ5109" s="12"/>
      <c r="BA5109" s="12"/>
      <c r="BB5109" s="12"/>
      <c r="BC5109" s="12"/>
      <c r="BD5109" s="12"/>
      <c r="BE5109" s="12"/>
      <c r="BF5109" s="12"/>
      <c r="BG5109" s="12"/>
      <c r="BH5109" s="12"/>
      <c r="BI5109" s="12"/>
      <c r="BJ5109" s="13"/>
      <c r="BK5109" s="13"/>
      <c r="BL5109" s="13"/>
      <c r="BM5109" s="13"/>
      <c r="BN5109" s="13"/>
    </row>
    <row r="5110" spans="1:66" x14ac:dyDescent="0.25">
      <c r="A5110" s="10"/>
      <c r="B5110" s="10"/>
      <c r="C5110" s="10"/>
      <c r="D5110" s="18"/>
      <c r="E5110" s="10"/>
      <c r="F5110" s="10"/>
      <c r="G5110" s="10"/>
      <c r="H5110" s="10"/>
      <c r="I5110" s="10"/>
      <c r="J5110" s="10"/>
      <c r="K5110" s="11"/>
      <c r="L5110" s="11"/>
      <c r="M5110" s="12"/>
      <c r="N5110" s="12"/>
      <c r="O5110" s="12"/>
      <c r="P5110" s="12"/>
      <c r="Q5110" s="12"/>
      <c r="R5110" s="12"/>
      <c r="S5110" s="12"/>
      <c r="T5110" s="12"/>
      <c r="U5110" s="12"/>
      <c r="V5110" s="12"/>
      <c r="W5110" s="12"/>
      <c r="X5110" s="12"/>
      <c r="Y5110" s="12"/>
      <c r="Z5110" s="12"/>
      <c r="AA5110" s="12"/>
      <c r="AB5110" s="12"/>
      <c r="AC5110" s="12"/>
      <c r="AD5110" s="12"/>
      <c r="AE5110" s="12"/>
      <c r="AF5110" s="12"/>
      <c r="AG5110" s="12"/>
      <c r="AH5110" s="12"/>
      <c r="AI5110" s="12"/>
      <c r="AJ5110" s="12"/>
      <c r="AK5110" s="12"/>
      <c r="AL5110" s="12"/>
      <c r="AM5110" s="12"/>
      <c r="AN5110" s="12"/>
      <c r="AO5110" s="12"/>
      <c r="AP5110" s="12"/>
      <c r="AQ5110" s="12"/>
      <c r="AR5110" s="12"/>
      <c r="AS5110" s="12"/>
      <c r="AT5110" s="12"/>
      <c r="AU5110" s="12"/>
      <c r="AV5110" s="12"/>
      <c r="AW5110" s="12"/>
      <c r="AX5110" s="12"/>
      <c r="AY5110" s="12"/>
      <c r="AZ5110" s="12"/>
      <c r="BA5110" s="12"/>
      <c r="BB5110" s="12"/>
      <c r="BC5110" s="12"/>
      <c r="BD5110" s="12"/>
      <c r="BE5110" s="12"/>
      <c r="BF5110" s="12"/>
      <c r="BG5110" s="12"/>
      <c r="BH5110" s="12"/>
      <c r="BI5110" s="12"/>
      <c r="BJ5110" s="13"/>
      <c r="BK5110" s="13"/>
      <c r="BL5110" s="13"/>
      <c r="BM5110" s="13"/>
      <c r="BN5110" s="13"/>
    </row>
    <row r="5111" spans="1:66" x14ac:dyDescent="0.25">
      <c r="A5111" s="10"/>
      <c r="B5111" s="10"/>
      <c r="C5111" s="10"/>
      <c r="D5111" s="18"/>
      <c r="E5111" s="10"/>
      <c r="F5111" s="10"/>
      <c r="G5111" s="10"/>
      <c r="H5111" s="10"/>
      <c r="I5111" s="10"/>
      <c r="J5111" s="10"/>
      <c r="K5111" s="11"/>
      <c r="L5111" s="11"/>
      <c r="M5111" s="12"/>
      <c r="N5111" s="12"/>
      <c r="O5111" s="12"/>
      <c r="P5111" s="12"/>
      <c r="Q5111" s="12"/>
      <c r="R5111" s="12"/>
      <c r="S5111" s="12"/>
      <c r="T5111" s="12"/>
      <c r="U5111" s="12"/>
      <c r="V5111" s="12"/>
      <c r="W5111" s="12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2"/>
      <c r="AS5111" s="12"/>
      <c r="AT5111" s="12"/>
      <c r="AU5111" s="12"/>
      <c r="AV5111" s="12"/>
      <c r="AW5111" s="12"/>
      <c r="AX5111" s="12"/>
      <c r="AY5111" s="12"/>
      <c r="AZ5111" s="12"/>
      <c r="BA5111" s="12"/>
      <c r="BB5111" s="12"/>
      <c r="BC5111" s="12"/>
      <c r="BD5111" s="12"/>
      <c r="BE5111" s="12"/>
      <c r="BF5111" s="12"/>
      <c r="BG5111" s="12"/>
      <c r="BH5111" s="12"/>
      <c r="BI5111" s="12"/>
      <c r="BJ5111" s="13"/>
      <c r="BK5111" s="13"/>
      <c r="BL5111" s="13"/>
      <c r="BM5111" s="13"/>
      <c r="BN5111" s="13"/>
    </row>
    <row r="5112" spans="1:66" x14ac:dyDescent="0.25">
      <c r="A5112" s="10"/>
      <c r="B5112" s="10"/>
      <c r="C5112" s="10"/>
      <c r="D5112" s="18"/>
      <c r="E5112" s="10"/>
      <c r="F5112" s="10"/>
      <c r="G5112" s="10"/>
      <c r="H5112" s="10"/>
      <c r="I5112" s="10"/>
      <c r="J5112" s="10"/>
      <c r="K5112" s="11"/>
      <c r="L5112" s="11"/>
      <c r="M5112" s="12"/>
      <c r="N5112" s="12"/>
      <c r="O5112" s="12"/>
      <c r="P5112" s="12"/>
      <c r="Q5112" s="12"/>
      <c r="R5112" s="12"/>
      <c r="S5112" s="12"/>
      <c r="T5112" s="12"/>
      <c r="U5112" s="12"/>
      <c r="V5112" s="12"/>
      <c r="W5112" s="12"/>
      <c r="X5112" s="12"/>
      <c r="Y5112" s="12"/>
      <c r="Z5112" s="12"/>
      <c r="AA5112" s="12"/>
      <c r="AB5112" s="12"/>
      <c r="AC5112" s="12"/>
      <c r="AD5112" s="12"/>
      <c r="AE5112" s="12"/>
      <c r="AF5112" s="12"/>
      <c r="AG5112" s="12"/>
      <c r="AH5112" s="12"/>
      <c r="AI5112" s="12"/>
      <c r="AJ5112" s="12"/>
      <c r="AK5112" s="12"/>
      <c r="AL5112" s="12"/>
      <c r="AM5112" s="12"/>
      <c r="AN5112" s="12"/>
      <c r="AO5112" s="12"/>
      <c r="AP5112" s="12"/>
      <c r="AQ5112" s="12"/>
      <c r="AR5112" s="12"/>
      <c r="AS5112" s="12"/>
      <c r="AT5112" s="12"/>
      <c r="AU5112" s="12"/>
      <c r="AV5112" s="12"/>
      <c r="AW5112" s="12"/>
      <c r="AX5112" s="12"/>
      <c r="AY5112" s="12"/>
      <c r="AZ5112" s="12"/>
      <c r="BA5112" s="12"/>
      <c r="BB5112" s="12"/>
      <c r="BC5112" s="12"/>
      <c r="BD5112" s="12"/>
      <c r="BE5112" s="12"/>
      <c r="BF5112" s="12"/>
      <c r="BG5112" s="12"/>
      <c r="BH5112" s="12"/>
      <c r="BI5112" s="12"/>
      <c r="BJ5112" s="13"/>
      <c r="BK5112" s="13"/>
      <c r="BL5112" s="13"/>
      <c r="BM5112" s="13"/>
      <c r="BN5112" s="13"/>
    </row>
    <row r="5113" spans="1:66" x14ac:dyDescent="0.25">
      <c r="A5113" s="10"/>
      <c r="B5113" s="10"/>
      <c r="C5113" s="10"/>
      <c r="D5113" s="18"/>
      <c r="E5113" s="10"/>
      <c r="F5113" s="10"/>
      <c r="G5113" s="10"/>
      <c r="H5113" s="10"/>
      <c r="I5113" s="10"/>
      <c r="J5113" s="10"/>
      <c r="K5113" s="11"/>
      <c r="L5113" s="11"/>
      <c r="M5113" s="12"/>
      <c r="N5113" s="12"/>
      <c r="O5113" s="12"/>
      <c r="P5113" s="12"/>
      <c r="Q5113" s="12"/>
      <c r="R5113" s="12"/>
      <c r="S5113" s="12"/>
      <c r="T5113" s="12"/>
      <c r="U5113" s="12"/>
      <c r="V5113" s="12"/>
      <c r="W5113" s="12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2"/>
      <c r="AS5113" s="12"/>
      <c r="AT5113" s="12"/>
      <c r="AU5113" s="12"/>
      <c r="AV5113" s="12"/>
      <c r="AW5113" s="12"/>
      <c r="AX5113" s="12"/>
      <c r="AY5113" s="12"/>
      <c r="AZ5113" s="12"/>
      <c r="BA5113" s="12"/>
      <c r="BB5113" s="12"/>
      <c r="BC5113" s="12"/>
      <c r="BD5113" s="12"/>
      <c r="BE5113" s="12"/>
      <c r="BF5113" s="12"/>
      <c r="BG5113" s="12"/>
      <c r="BH5113" s="12"/>
      <c r="BI5113" s="12"/>
      <c r="BJ5113" s="13"/>
      <c r="BK5113" s="13"/>
      <c r="BL5113" s="13"/>
      <c r="BM5113" s="13"/>
      <c r="BN5113" s="13"/>
    </row>
    <row r="5114" spans="1:66" x14ac:dyDescent="0.25">
      <c r="A5114" s="10"/>
      <c r="B5114" s="10"/>
      <c r="C5114" s="10"/>
      <c r="D5114" s="18"/>
      <c r="E5114" s="10"/>
      <c r="F5114" s="10"/>
      <c r="G5114" s="10"/>
      <c r="H5114" s="10"/>
      <c r="I5114" s="10"/>
      <c r="J5114" s="10"/>
      <c r="K5114" s="11"/>
      <c r="L5114" s="11"/>
      <c r="M5114" s="12"/>
      <c r="N5114" s="12"/>
      <c r="O5114" s="12"/>
      <c r="P5114" s="12"/>
      <c r="Q5114" s="12"/>
      <c r="R5114" s="12"/>
      <c r="S5114" s="12"/>
      <c r="T5114" s="12"/>
      <c r="U5114" s="12"/>
      <c r="V5114" s="12"/>
      <c r="W5114" s="12"/>
      <c r="X5114" s="12"/>
      <c r="Y5114" s="12"/>
      <c r="Z5114" s="12"/>
      <c r="AA5114" s="12"/>
      <c r="AB5114" s="12"/>
      <c r="AC5114" s="12"/>
      <c r="AD5114" s="12"/>
      <c r="AE5114" s="12"/>
      <c r="AF5114" s="12"/>
      <c r="AG5114" s="12"/>
      <c r="AH5114" s="12"/>
      <c r="AI5114" s="12"/>
      <c r="AJ5114" s="12"/>
      <c r="AK5114" s="12"/>
      <c r="AL5114" s="12"/>
      <c r="AM5114" s="12"/>
      <c r="AN5114" s="12"/>
      <c r="AO5114" s="12"/>
      <c r="AP5114" s="12"/>
      <c r="AQ5114" s="12"/>
      <c r="AR5114" s="12"/>
      <c r="AS5114" s="12"/>
      <c r="AT5114" s="12"/>
      <c r="AU5114" s="12"/>
      <c r="AV5114" s="12"/>
      <c r="AW5114" s="12"/>
      <c r="AX5114" s="12"/>
      <c r="AY5114" s="12"/>
      <c r="AZ5114" s="12"/>
      <c r="BA5114" s="12"/>
      <c r="BB5114" s="12"/>
      <c r="BC5114" s="12"/>
      <c r="BD5114" s="12"/>
      <c r="BE5114" s="12"/>
      <c r="BF5114" s="12"/>
      <c r="BG5114" s="12"/>
      <c r="BH5114" s="12"/>
      <c r="BI5114" s="12"/>
      <c r="BJ5114" s="13"/>
      <c r="BK5114" s="13"/>
      <c r="BL5114" s="13"/>
      <c r="BM5114" s="13"/>
      <c r="BN5114" s="13"/>
    </row>
    <row r="5115" spans="1:66" x14ac:dyDescent="0.25">
      <c r="A5115" s="10"/>
      <c r="B5115" s="10"/>
      <c r="C5115" s="10"/>
      <c r="D5115" s="18"/>
      <c r="E5115" s="10"/>
      <c r="F5115" s="10"/>
      <c r="G5115" s="10"/>
      <c r="H5115" s="10"/>
      <c r="I5115" s="10"/>
      <c r="J5115" s="10"/>
      <c r="K5115" s="11"/>
      <c r="L5115" s="11"/>
      <c r="M5115" s="12"/>
      <c r="N5115" s="12"/>
      <c r="O5115" s="12"/>
      <c r="P5115" s="12"/>
      <c r="Q5115" s="12"/>
      <c r="R5115" s="12"/>
      <c r="S5115" s="12"/>
      <c r="T5115" s="12"/>
      <c r="U5115" s="12"/>
      <c r="V5115" s="12"/>
      <c r="W5115" s="12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2"/>
      <c r="AS5115" s="12"/>
      <c r="AT5115" s="12"/>
      <c r="AU5115" s="12"/>
      <c r="AV5115" s="12"/>
      <c r="AW5115" s="12"/>
      <c r="AX5115" s="12"/>
      <c r="AY5115" s="12"/>
      <c r="AZ5115" s="12"/>
      <c r="BA5115" s="12"/>
      <c r="BB5115" s="12"/>
      <c r="BC5115" s="12"/>
      <c r="BD5115" s="12"/>
      <c r="BE5115" s="12"/>
      <c r="BF5115" s="12"/>
      <c r="BG5115" s="12"/>
      <c r="BH5115" s="12"/>
      <c r="BI5115" s="12"/>
      <c r="BJ5115" s="13"/>
      <c r="BK5115" s="13"/>
      <c r="BL5115" s="13"/>
      <c r="BM5115" s="13"/>
      <c r="BN5115" s="13"/>
    </row>
    <row r="5116" spans="1:66" x14ac:dyDescent="0.25">
      <c r="A5116" s="10"/>
      <c r="B5116" s="10"/>
      <c r="C5116" s="10"/>
      <c r="D5116" s="18"/>
      <c r="E5116" s="10"/>
      <c r="F5116" s="10"/>
      <c r="G5116" s="10"/>
      <c r="H5116" s="10"/>
      <c r="I5116" s="10"/>
      <c r="J5116" s="10"/>
      <c r="K5116" s="11"/>
      <c r="L5116" s="11"/>
      <c r="M5116" s="12"/>
      <c r="N5116" s="12"/>
      <c r="O5116" s="12"/>
      <c r="P5116" s="12"/>
      <c r="Q5116" s="12"/>
      <c r="R5116" s="12"/>
      <c r="S5116" s="12"/>
      <c r="T5116" s="12"/>
      <c r="U5116" s="12"/>
      <c r="V5116" s="12"/>
      <c r="W5116" s="12"/>
      <c r="X5116" s="12"/>
      <c r="Y5116" s="12"/>
      <c r="Z5116" s="12"/>
      <c r="AA5116" s="12"/>
      <c r="AB5116" s="12"/>
      <c r="AC5116" s="12"/>
      <c r="AD5116" s="12"/>
      <c r="AE5116" s="12"/>
      <c r="AF5116" s="12"/>
      <c r="AG5116" s="12"/>
      <c r="AH5116" s="12"/>
      <c r="AI5116" s="12"/>
      <c r="AJ5116" s="12"/>
      <c r="AK5116" s="12"/>
      <c r="AL5116" s="12"/>
      <c r="AM5116" s="12"/>
      <c r="AN5116" s="12"/>
      <c r="AO5116" s="12"/>
      <c r="AP5116" s="12"/>
      <c r="AQ5116" s="12"/>
      <c r="AR5116" s="12"/>
      <c r="AS5116" s="12"/>
      <c r="AT5116" s="12"/>
      <c r="AU5116" s="12"/>
      <c r="AV5116" s="12"/>
      <c r="AW5116" s="12"/>
      <c r="AX5116" s="12"/>
      <c r="AY5116" s="12"/>
      <c r="AZ5116" s="12"/>
      <c r="BA5116" s="12"/>
      <c r="BB5116" s="12"/>
      <c r="BC5116" s="12"/>
      <c r="BD5116" s="12"/>
      <c r="BE5116" s="12"/>
      <c r="BF5116" s="12"/>
      <c r="BG5116" s="12"/>
      <c r="BH5116" s="12"/>
      <c r="BI5116" s="12"/>
      <c r="BJ5116" s="13"/>
      <c r="BK5116" s="13"/>
      <c r="BL5116" s="13"/>
      <c r="BM5116" s="13"/>
      <c r="BN5116" s="13"/>
    </row>
    <row r="5117" spans="1:66" x14ac:dyDescent="0.25">
      <c r="A5117" s="10"/>
      <c r="B5117" s="10"/>
      <c r="C5117" s="10"/>
      <c r="D5117" s="18"/>
      <c r="E5117" s="10"/>
      <c r="F5117" s="10"/>
      <c r="G5117" s="10"/>
      <c r="H5117" s="10"/>
      <c r="I5117" s="10"/>
      <c r="J5117" s="10"/>
      <c r="K5117" s="11"/>
      <c r="L5117" s="11"/>
      <c r="M5117" s="12"/>
      <c r="N5117" s="12"/>
      <c r="O5117" s="12"/>
      <c r="P5117" s="12"/>
      <c r="Q5117" s="12"/>
      <c r="R5117" s="12"/>
      <c r="S5117" s="12"/>
      <c r="T5117" s="12"/>
      <c r="U5117" s="12"/>
      <c r="V5117" s="12"/>
      <c r="W5117" s="12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2"/>
      <c r="AS5117" s="12"/>
      <c r="AT5117" s="12"/>
      <c r="AU5117" s="12"/>
      <c r="AV5117" s="12"/>
      <c r="AW5117" s="12"/>
      <c r="AX5117" s="12"/>
      <c r="AY5117" s="12"/>
      <c r="AZ5117" s="12"/>
      <c r="BA5117" s="12"/>
      <c r="BB5117" s="12"/>
      <c r="BC5117" s="12"/>
      <c r="BD5117" s="12"/>
      <c r="BE5117" s="12"/>
      <c r="BF5117" s="12"/>
      <c r="BG5117" s="12"/>
      <c r="BH5117" s="12"/>
      <c r="BI5117" s="12"/>
      <c r="BJ5117" s="13"/>
      <c r="BK5117" s="13"/>
      <c r="BL5117" s="13"/>
      <c r="BM5117" s="13"/>
      <c r="BN5117" s="13"/>
    </row>
    <row r="5118" spans="1:66" x14ac:dyDescent="0.25">
      <c r="A5118" s="10"/>
      <c r="B5118" s="10"/>
      <c r="C5118" s="10"/>
      <c r="D5118" s="18"/>
      <c r="E5118" s="10"/>
      <c r="F5118" s="10"/>
      <c r="G5118" s="10"/>
      <c r="H5118" s="10"/>
      <c r="I5118" s="10"/>
      <c r="J5118" s="10"/>
      <c r="K5118" s="11"/>
      <c r="L5118" s="11"/>
      <c r="M5118" s="12"/>
      <c r="N5118" s="12"/>
      <c r="O5118" s="12"/>
      <c r="P5118" s="12"/>
      <c r="Q5118" s="12"/>
      <c r="R5118" s="12"/>
      <c r="S5118" s="12"/>
      <c r="T5118" s="12"/>
      <c r="U5118" s="12"/>
      <c r="V5118" s="12"/>
      <c r="W5118" s="12"/>
      <c r="X5118" s="12"/>
      <c r="Y5118" s="12"/>
      <c r="Z5118" s="12"/>
      <c r="AA5118" s="12"/>
      <c r="AB5118" s="12"/>
      <c r="AC5118" s="12"/>
      <c r="AD5118" s="12"/>
      <c r="AE5118" s="12"/>
      <c r="AF5118" s="12"/>
      <c r="AG5118" s="12"/>
      <c r="AH5118" s="12"/>
      <c r="AI5118" s="12"/>
      <c r="AJ5118" s="12"/>
      <c r="AK5118" s="12"/>
      <c r="AL5118" s="12"/>
      <c r="AM5118" s="12"/>
      <c r="AN5118" s="12"/>
      <c r="AO5118" s="12"/>
      <c r="AP5118" s="12"/>
      <c r="AQ5118" s="12"/>
      <c r="AR5118" s="12"/>
      <c r="AS5118" s="12"/>
      <c r="AT5118" s="12"/>
      <c r="AU5118" s="12"/>
      <c r="AV5118" s="12"/>
      <c r="AW5118" s="12"/>
      <c r="AX5118" s="12"/>
      <c r="AY5118" s="12"/>
      <c r="AZ5118" s="12"/>
      <c r="BA5118" s="12"/>
      <c r="BB5118" s="12"/>
      <c r="BC5118" s="12"/>
      <c r="BD5118" s="12"/>
      <c r="BE5118" s="12"/>
      <c r="BF5118" s="12"/>
      <c r="BG5118" s="12"/>
      <c r="BH5118" s="12"/>
      <c r="BI5118" s="12"/>
      <c r="BJ5118" s="13"/>
      <c r="BK5118" s="13"/>
      <c r="BL5118" s="13"/>
      <c r="BM5118" s="13"/>
      <c r="BN5118" s="13"/>
    </row>
    <row r="5119" spans="1:66" x14ac:dyDescent="0.25">
      <c r="A5119" s="10"/>
      <c r="B5119" s="10"/>
      <c r="C5119" s="10"/>
      <c r="D5119" s="18"/>
      <c r="E5119" s="10"/>
      <c r="F5119" s="10"/>
      <c r="G5119" s="10"/>
      <c r="H5119" s="10"/>
      <c r="I5119" s="10"/>
      <c r="J5119" s="10"/>
      <c r="K5119" s="11"/>
      <c r="L5119" s="11"/>
      <c r="M5119" s="12"/>
      <c r="N5119" s="12"/>
      <c r="O5119" s="12"/>
      <c r="P5119" s="12"/>
      <c r="Q5119" s="12"/>
      <c r="R5119" s="12"/>
      <c r="S5119" s="12"/>
      <c r="T5119" s="12"/>
      <c r="U5119" s="12"/>
      <c r="V5119" s="12"/>
      <c r="W5119" s="12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2"/>
      <c r="AS5119" s="12"/>
      <c r="AT5119" s="12"/>
      <c r="AU5119" s="12"/>
      <c r="AV5119" s="12"/>
      <c r="AW5119" s="12"/>
      <c r="AX5119" s="12"/>
      <c r="AY5119" s="12"/>
      <c r="AZ5119" s="12"/>
      <c r="BA5119" s="12"/>
      <c r="BB5119" s="12"/>
      <c r="BC5119" s="12"/>
      <c r="BD5119" s="12"/>
      <c r="BE5119" s="12"/>
      <c r="BF5119" s="12"/>
      <c r="BG5119" s="12"/>
      <c r="BH5119" s="12"/>
      <c r="BI5119" s="12"/>
      <c r="BJ5119" s="13"/>
      <c r="BK5119" s="13"/>
      <c r="BL5119" s="13"/>
      <c r="BM5119" s="13"/>
      <c r="BN5119" s="13"/>
    </row>
    <row r="5120" spans="1:66" x14ac:dyDescent="0.25">
      <c r="A5120" s="10"/>
      <c r="B5120" s="10"/>
      <c r="C5120" s="10"/>
      <c r="D5120" s="18"/>
      <c r="E5120" s="10"/>
      <c r="F5120" s="10"/>
      <c r="G5120" s="10"/>
      <c r="H5120" s="10"/>
      <c r="I5120" s="10"/>
      <c r="J5120" s="10"/>
      <c r="K5120" s="11"/>
      <c r="L5120" s="11"/>
      <c r="M5120" s="12"/>
      <c r="N5120" s="12"/>
      <c r="O5120" s="12"/>
      <c r="P5120" s="12"/>
      <c r="Q5120" s="12"/>
      <c r="R5120" s="12"/>
      <c r="S5120" s="12"/>
      <c r="T5120" s="12"/>
      <c r="U5120" s="12"/>
      <c r="V5120" s="12"/>
      <c r="W5120" s="12"/>
      <c r="X5120" s="12"/>
      <c r="Y5120" s="12"/>
      <c r="Z5120" s="12"/>
      <c r="AA5120" s="12"/>
      <c r="AB5120" s="12"/>
      <c r="AC5120" s="12"/>
      <c r="AD5120" s="12"/>
      <c r="AE5120" s="12"/>
      <c r="AF5120" s="12"/>
      <c r="AG5120" s="12"/>
      <c r="AH5120" s="12"/>
      <c r="AI5120" s="12"/>
      <c r="AJ5120" s="12"/>
      <c r="AK5120" s="12"/>
      <c r="AL5120" s="12"/>
      <c r="AM5120" s="12"/>
      <c r="AN5120" s="12"/>
      <c r="AO5120" s="12"/>
      <c r="AP5120" s="12"/>
      <c r="AQ5120" s="12"/>
      <c r="AR5120" s="12"/>
      <c r="AS5120" s="12"/>
      <c r="AT5120" s="12"/>
      <c r="AU5120" s="12"/>
      <c r="AV5120" s="12"/>
      <c r="AW5120" s="12"/>
      <c r="AX5120" s="12"/>
      <c r="AY5120" s="12"/>
      <c r="AZ5120" s="12"/>
      <c r="BA5120" s="12"/>
      <c r="BB5120" s="12"/>
      <c r="BC5120" s="12"/>
      <c r="BD5120" s="12"/>
      <c r="BE5120" s="12"/>
      <c r="BF5120" s="12"/>
      <c r="BG5120" s="12"/>
      <c r="BH5120" s="12"/>
      <c r="BI5120" s="12"/>
      <c r="BJ5120" s="13"/>
      <c r="BK5120" s="13"/>
      <c r="BL5120" s="13"/>
      <c r="BM5120" s="13"/>
      <c r="BN5120" s="13"/>
    </row>
    <row r="5121" spans="1:66" x14ac:dyDescent="0.25">
      <c r="A5121" s="10"/>
      <c r="B5121" s="10"/>
      <c r="C5121" s="10"/>
      <c r="D5121" s="18"/>
      <c r="E5121" s="10"/>
      <c r="F5121" s="10"/>
      <c r="G5121" s="10"/>
      <c r="H5121" s="10"/>
      <c r="I5121" s="10"/>
      <c r="J5121" s="10"/>
      <c r="K5121" s="11"/>
      <c r="L5121" s="11"/>
      <c r="M5121" s="12"/>
      <c r="N5121" s="12"/>
      <c r="O5121" s="12"/>
      <c r="P5121" s="12"/>
      <c r="Q5121" s="12"/>
      <c r="R5121" s="12"/>
      <c r="S5121" s="12"/>
      <c r="T5121" s="12"/>
      <c r="U5121" s="12"/>
      <c r="V5121" s="12"/>
      <c r="W5121" s="12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2"/>
      <c r="AS5121" s="12"/>
      <c r="AT5121" s="12"/>
      <c r="AU5121" s="12"/>
      <c r="AV5121" s="12"/>
      <c r="AW5121" s="12"/>
      <c r="AX5121" s="12"/>
      <c r="AY5121" s="12"/>
      <c r="AZ5121" s="12"/>
      <c r="BA5121" s="12"/>
      <c r="BB5121" s="12"/>
      <c r="BC5121" s="12"/>
      <c r="BD5121" s="12"/>
      <c r="BE5121" s="12"/>
      <c r="BF5121" s="12"/>
      <c r="BG5121" s="12"/>
      <c r="BH5121" s="12"/>
      <c r="BI5121" s="12"/>
      <c r="BJ5121" s="13"/>
      <c r="BK5121" s="13"/>
      <c r="BL5121" s="13"/>
      <c r="BM5121" s="13"/>
      <c r="BN5121" s="13"/>
    </row>
    <row r="5122" spans="1:66" x14ac:dyDescent="0.25">
      <c r="A5122" s="10"/>
      <c r="B5122" s="10"/>
      <c r="C5122" s="10"/>
      <c r="D5122" s="18"/>
      <c r="E5122" s="10"/>
      <c r="F5122" s="10"/>
      <c r="G5122" s="10"/>
      <c r="H5122" s="10"/>
      <c r="I5122" s="10"/>
      <c r="J5122" s="10"/>
      <c r="K5122" s="11"/>
      <c r="L5122" s="11"/>
      <c r="M5122" s="12"/>
      <c r="N5122" s="12"/>
      <c r="O5122" s="12"/>
      <c r="P5122" s="12"/>
      <c r="Q5122" s="12"/>
      <c r="R5122" s="12"/>
      <c r="S5122" s="12"/>
      <c r="T5122" s="12"/>
      <c r="U5122" s="12"/>
      <c r="V5122" s="12"/>
      <c r="W5122" s="12"/>
      <c r="X5122" s="12"/>
      <c r="Y5122" s="12"/>
      <c r="Z5122" s="12"/>
      <c r="AA5122" s="12"/>
      <c r="AB5122" s="12"/>
      <c r="AC5122" s="12"/>
      <c r="AD5122" s="12"/>
      <c r="AE5122" s="12"/>
      <c r="AF5122" s="12"/>
      <c r="AG5122" s="12"/>
      <c r="AH5122" s="12"/>
      <c r="AI5122" s="12"/>
      <c r="AJ5122" s="12"/>
      <c r="AK5122" s="12"/>
      <c r="AL5122" s="12"/>
      <c r="AM5122" s="12"/>
      <c r="AN5122" s="12"/>
      <c r="AO5122" s="12"/>
      <c r="AP5122" s="12"/>
      <c r="AQ5122" s="12"/>
      <c r="AR5122" s="12"/>
      <c r="AS5122" s="12"/>
      <c r="AT5122" s="12"/>
      <c r="AU5122" s="12"/>
      <c r="AV5122" s="12"/>
      <c r="AW5122" s="12"/>
      <c r="AX5122" s="12"/>
      <c r="AY5122" s="12"/>
      <c r="AZ5122" s="12"/>
      <c r="BA5122" s="12"/>
      <c r="BB5122" s="12"/>
      <c r="BC5122" s="12"/>
      <c r="BD5122" s="12"/>
      <c r="BE5122" s="12"/>
      <c r="BF5122" s="12"/>
      <c r="BG5122" s="12"/>
      <c r="BH5122" s="12"/>
      <c r="BI5122" s="12"/>
      <c r="BJ5122" s="13"/>
      <c r="BK5122" s="13"/>
      <c r="BL5122" s="13"/>
      <c r="BM5122" s="13"/>
      <c r="BN5122" s="13"/>
    </row>
    <row r="5123" spans="1:66" x14ac:dyDescent="0.25">
      <c r="A5123" s="10"/>
      <c r="B5123" s="10"/>
      <c r="C5123" s="10"/>
      <c r="D5123" s="18"/>
      <c r="E5123" s="10"/>
      <c r="F5123" s="10"/>
      <c r="G5123" s="10"/>
      <c r="H5123" s="10"/>
      <c r="I5123" s="10"/>
      <c r="J5123" s="10"/>
      <c r="K5123" s="11"/>
      <c r="L5123" s="11"/>
      <c r="M5123" s="12"/>
      <c r="N5123" s="12"/>
      <c r="O5123" s="12"/>
      <c r="P5123" s="12"/>
      <c r="Q5123" s="12"/>
      <c r="R5123" s="12"/>
      <c r="S5123" s="12"/>
      <c r="T5123" s="12"/>
      <c r="U5123" s="12"/>
      <c r="V5123" s="12"/>
      <c r="W5123" s="12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2"/>
      <c r="AS5123" s="12"/>
      <c r="AT5123" s="12"/>
      <c r="AU5123" s="12"/>
      <c r="AV5123" s="12"/>
      <c r="AW5123" s="12"/>
      <c r="AX5123" s="12"/>
      <c r="AY5123" s="12"/>
      <c r="AZ5123" s="12"/>
      <c r="BA5123" s="12"/>
      <c r="BB5123" s="12"/>
      <c r="BC5123" s="12"/>
      <c r="BD5123" s="12"/>
      <c r="BE5123" s="12"/>
      <c r="BF5123" s="12"/>
      <c r="BG5123" s="12"/>
      <c r="BH5123" s="12"/>
      <c r="BI5123" s="12"/>
      <c r="BJ5123" s="13"/>
      <c r="BK5123" s="13"/>
      <c r="BL5123" s="13"/>
      <c r="BM5123" s="13"/>
      <c r="BN5123" s="13"/>
    </row>
    <row r="5124" spans="1:66" x14ac:dyDescent="0.25">
      <c r="A5124" s="10"/>
      <c r="B5124" s="10"/>
      <c r="C5124" s="10"/>
      <c r="D5124" s="18"/>
      <c r="E5124" s="10"/>
      <c r="F5124" s="10"/>
      <c r="G5124" s="10"/>
      <c r="H5124" s="10"/>
      <c r="I5124" s="10"/>
      <c r="J5124" s="10"/>
      <c r="K5124" s="11"/>
      <c r="L5124" s="11"/>
      <c r="M5124" s="12"/>
      <c r="N5124" s="12"/>
      <c r="O5124" s="12"/>
      <c r="P5124" s="12"/>
      <c r="Q5124" s="12"/>
      <c r="R5124" s="12"/>
      <c r="S5124" s="12"/>
      <c r="T5124" s="12"/>
      <c r="U5124" s="12"/>
      <c r="V5124" s="12"/>
      <c r="W5124" s="12"/>
      <c r="X5124" s="12"/>
      <c r="Y5124" s="12"/>
      <c r="Z5124" s="12"/>
      <c r="AA5124" s="12"/>
      <c r="AB5124" s="12"/>
      <c r="AC5124" s="12"/>
      <c r="AD5124" s="12"/>
      <c r="AE5124" s="12"/>
      <c r="AF5124" s="12"/>
      <c r="AG5124" s="12"/>
      <c r="AH5124" s="12"/>
      <c r="AI5124" s="12"/>
      <c r="AJ5124" s="12"/>
      <c r="AK5124" s="12"/>
      <c r="AL5124" s="12"/>
      <c r="AM5124" s="12"/>
      <c r="AN5124" s="12"/>
      <c r="AO5124" s="12"/>
      <c r="AP5124" s="12"/>
      <c r="AQ5124" s="12"/>
      <c r="AR5124" s="12"/>
      <c r="AS5124" s="12"/>
      <c r="AT5124" s="12"/>
      <c r="AU5124" s="12"/>
      <c r="AV5124" s="12"/>
      <c r="AW5124" s="12"/>
      <c r="AX5124" s="12"/>
      <c r="AY5124" s="12"/>
      <c r="AZ5124" s="12"/>
      <c r="BA5124" s="12"/>
      <c r="BB5124" s="12"/>
      <c r="BC5124" s="12"/>
      <c r="BD5124" s="12"/>
      <c r="BE5124" s="12"/>
      <c r="BF5124" s="12"/>
      <c r="BG5124" s="12"/>
      <c r="BH5124" s="12"/>
      <c r="BI5124" s="12"/>
      <c r="BJ5124" s="13"/>
      <c r="BK5124" s="13"/>
      <c r="BL5124" s="13"/>
      <c r="BM5124" s="13"/>
      <c r="BN5124" s="13"/>
    </row>
    <row r="5125" spans="1:66" x14ac:dyDescent="0.25">
      <c r="A5125" s="10"/>
      <c r="B5125" s="10"/>
      <c r="C5125" s="10"/>
      <c r="D5125" s="18"/>
      <c r="E5125" s="10"/>
      <c r="F5125" s="10"/>
      <c r="G5125" s="10"/>
      <c r="H5125" s="10"/>
      <c r="I5125" s="10"/>
      <c r="J5125" s="10"/>
      <c r="K5125" s="11"/>
      <c r="L5125" s="11"/>
      <c r="M5125" s="12"/>
      <c r="N5125" s="12"/>
      <c r="O5125" s="12"/>
      <c r="P5125" s="12"/>
      <c r="Q5125" s="12"/>
      <c r="R5125" s="12"/>
      <c r="S5125" s="12"/>
      <c r="T5125" s="12"/>
      <c r="U5125" s="12"/>
      <c r="V5125" s="12"/>
      <c r="W5125" s="12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2"/>
      <c r="AS5125" s="12"/>
      <c r="AT5125" s="12"/>
      <c r="AU5125" s="12"/>
      <c r="AV5125" s="12"/>
      <c r="AW5125" s="12"/>
      <c r="AX5125" s="12"/>
      <c r="AY5125" s="12"/>
      <c r="AZ5125" s="12"/>
      <c r="BA5125" s="12"/>
      <c r="BB5125" s="12"/>
      <c r="BC5125" s="12"/>
      <c r="BD5125" s="12"/>
      <c r="BE5125" s="12"/>
      <c r="BF5125" s="12"/>
      <c r="BG5125" s="12"/>
      <c r="BH5125" s="12"/>
      <c r="BI5125" s="12"/>
      <c r="BJ5125" s="13"/>
      <c r="BK5125" s="13"/>
      <c r="BL5125" s="13"/>
      <c r="BM5125" s="13"/>
      <c r="BN5125" s="13"/>
    </row>
    <row r="5126" spans="1:66" x14ac:dyDescent="0.25">
      <c r="A5126" s="10"/>
      <c r="B5126" s="10"/>
      <c r="C5126" s="10"/>
      <c r="D5126" s="18"/>
      <c r="E5126" s="10"/>
      <c r="F5126" s="10"/>
      <c r="G5126" s="10"/>
      <c r="H5126" s="10"/>
      <c r="I5126" s="10"/>
      <c r="J5126" s="10"/>
      <c r="K5126" s="11"/>
      <c r="L5126" s="11"/>
      <c r="M5126" s="12"/>
      <c r="N5126" s="12"/>
      <c r="O5126" s="12"/>
      <c r="P5126" s="12"/>
      <c r="Q5126" s="12"/>
      <c r="R5126" s="12"/>
      <c r="S5126" s="12"/>
      <c r="T5126" s="12"/>
      <c r="U5126" s="12"/>
      <c r="V5126" s="12"/>
      <c r="W5126" s="12"/>
      <c r="X5126" s="12"/>
      <c r="Y5126" s="12"/>
      <c r="Z5126" s="12"/>
      <c r="AA5126" s="12"/>
      <c r="AB5126" s="12"/>
      <c r="AC5126" s="12"/>
      <c r="AD5126" s="12"/>
      <c r="AE5126" s="12"/>
      <c r="AF5126" s="12"/>
      <c r="AG5126" s="12"/>
      <c r="AH5126" s="12"/>
      <c r="AI5126" s="12"/>
      <c r="AJ5126" s="12"/>
      <c r="AK5126" s="12"/>
      <c r="AL5126" s="12"/>
      <c r="AM5126" s="12"/>
      <c r="AN5126" s="12"/>
      <c r="AO5126" s="12"/>
      <c r="AP5126" s="12"/>
      <c r="AQ5126" s="12"/>
      <c r="AR5126" s="12"/>
      <c r="AS5126" s="12"/>
      <c r="AT5126" s="12"/>
      <c r="AU5126" s="12"/>
      <c r="AV5126" s="12"/>
      <c r="AW5126" s="12"/>
      <c r="AX5126" s="12"/>
      <c r="AY5126" s="12"/>
      <c r="AZ5126" s="12"/>
      <c r="BA5126" s="12"/>
      <c r="BB5126" s="12"/>
      <c r="BC5126" s="12"/>
      <c r="BD5126" s="12"/>
      <c r="BE5126" s="12"/>
      <c r="BF5126" s="12"/>
      <c r="BG5126" s="12"/>
      <c r="BH5126" s="12"/>
      <c r="BI5126" s="12"/>
      <c r="BJ5126" s="13"/>
      <c r="BK5126" s="13"/>
      <c r="BL5126" s="13"/>
      <c r="BM5126" s="13"/>
      <c r="BN5126" s="13"/>
    </row>
    <row r="5127" spans="1:66" s="14" customFormat="1" x14ac:dyDescent="0.25">
      <c r="A5127" s="10"/>
      <c r="B5127" s="10"/>
      <c r="C5127" s="10"/>
      <c r="D5127" s="18"/>
      <c r="E5127" s="10"/>
      <c r="F5127" s="10"/>
      <c r="G5127" s="10"/>
      <c r="H5127" s="10"/>
      <c r="I5127" s="10"/>
      <c r="J5127" s="10"/>
      <c r="K5127" s="11"/>
      <c r="L5127" s="11"/>
      <c r="M5127" s="12"/>
      <c r="N5127" s="12"/>
      <c r="O5127" s="12"/>
      <c r="P5127" s="12"/>
      <c r="Q5127" s="12"/>
      <c r="R5127" s="12"/>
      <c r="S5127" s="12"/>
      <c r="T5127" s="12"/>
      <c r="U5127" s="12"/>
      <c r="V5127" s="12"/>
      <c r="W5127" s="12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2"/>
      <c r="AS5127" s="12"/>
      <c r="AT5127" s="12"/>
      <c r="AU5127" s="12"/>
      <c r="AV5127" s="12"/>
      <c r="AW5127" s="12"/>
      <c r="AX5127" s="12"/>
      <c r="AY5127" s="12"/>
      <c r="AZ5127" s="12"/>
      <c r="BA5127" s="12"/>
      <c r="BB5127" s="12"/>
      <c r="BC5127" s="12"/>
      <c r="BD5127" s="12"/>
      <c r="BE5127" s="12"/>
      <c r="BF5127" s="12"/>
      <c r="BG5127" s="12"/>
      <c r="BH5127" s="12"/>
      <c r="BI5127" s="12"/>
      <c r="BJ5127" s="13"/>
      <c r="BK5127" s="13"/>
      <c r="BL5127" s="13"/>
      <c r="BM5127" s="13"/>
      <c r="BN5127" s="13"/>
    </row>
    <row r="5128" spans="1:66" x14ac:dyDescent="0.25">
      <c r="A5128" s="10"/>
      <c r="B5128" s="10"/>
      <c r="C5128" s="10"/>
      <c r="D5128" s="18"/>
      <c r="E5128" s="10"/>
      <c r="F5128" s="10"/>
      <c r="G5128" s="10"/>
      <c r="H5128" s="10"/>
      <c r="I5128" s="10"/>
      <c r="J5128" s="10"/>
      <c r="K5128" s="11"/>
      <c r="L5128" s="11"/>
      <c r="M5128" s="12"/>
      <c r="N5128" s="12"/>
      <c r="O5128" s="12"/>
      <c r="P5128" s="12"/>
      <c r="Q5128" s="12"/>
      <c r="R5128" s="12"/>
      <c r="S5128" s="12"/>
      <c r="T5128" s="12"/>
      <c r="U5128" s="12"/>
      <c r="V5128" s="12"/>
      <c r="W5128" s="12"/>
      <c r="X5128" s="12"/>
      <c r="Y5128" s="12"/>
      <c r="Z5128" s="12"/>
      <c r="AA5128" s="12"/>
      <c r="AB5128" s="12"/>
      <c r="AC5128" s="12"/>
      <c r="AD5128" s="12"/>
      <c r="AE5128" s="12"/>
      <c r="AF5128" s="12"/>
      <c r="AG5128" s="12"/>
      <c r="AH5128" s="12"/>
      <c r="AI5128" s="12"/>
      <c r="AJ5128" s="12"/>
      <c r="AK5128" s="12"/>
      <c r="AL5128" s="12"/>
      <c r="AM5128" s="12"/>
      <c r="AN5128" s="12"/>
      <c r="AO5128" s="12"/>
      <c r="AP5128" s="12"/>
      <c r="AQ5128" s="12"/>
      <c r="AR5128" s="12"/>
      <c r="AS5128" s="12"/>
      <c r="AT5128" s="12"/>
      <c r="AU5128" s="12"/>
      <c r="AV5128" s="12"/>
      <c r="AW5128" s="12"/>
      <c r="AX5128" s="12"/>
      <c r="AY5128" s="12"/>
      <c r="AZ5128" s="12"/>
      <c r="BA5128" s="12"/>
      <c r="BB5128" s="12"/>
      <c r="BC5128" s="12"/>
      <c r="BD5128" s="12"/>
      <c r="BE5128" s="12"/>
      <c r="BF5128" s="12"/>
      <c r="BG5128" s="12"/>
      <c r="BH5128" s="12"/>
      <c r="BI5128" s="12"/>
      <c r="BJ5128" s="13"/>
      <c r="BK5128" s="13"/>
      <c r="BL5128" s="13"/>
      <c r="BM5128" s="13"/>
      <c r="BN5128" s="13"/>
    </row>
    <row r="5129" spans="1:66" x14ac:dyDescent="0.25">
      <c r="A5129" s="10"/>
      <c r="B5129" s="10"/>
      <c r="C5129" s="10"/>
      <c r="D5129" s="18"/>
      <c r="E5129" s="10"/>
      <c r="F5129" s="10"/>
      <c r="G5129" s="10"/>
      <c r="H5129" s="10"/>
      <c r="I5129" s="10"/>
      <c r="J5129" s="10"/>
      <c r="K5129" s="11"/>
      <c r="L5129" s="11"/>
      <c r="M5129" s="12"/>
      <c r="N5129" s="12"/>
      <c r="O5129" s="12"/>
      <c r="P5129" s="12"/>
      <c r="Q5129" s="12"/>
      <c r="R5129" s="12"/>
      <c r="S5129" s="12"/>
      <c r="T5129" s="12"/>
      <c r="U5129" s="12"/>
      <c r="V5129" s="12"/>
      <c r="W5129" s="12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2"/>
      <c r="AS5129" s="12"/>
      <c r="AT5129" s="12"/>
      <c r="AU5129" s="12"/>
      <c r="AV5129" s="12"/>
      <c r="AW5129" s="12"/>
      <c r="AX5129" s="12"/>
      <c r="AY5129" s="12"/>
      <c r="AZ5129" s="12"/>
      <c r="BA5129" s="12"/>
      <c r="BB5129" s="12"/>
      <c r="BC5129" s="12"/>
      <c r="BD5129" s="12"/>
      <c r="BE5129" s="12"/>
      <c r="BF5129" s="12"/>
      <c r="BG5129" s="12"/>
      <c r="BH5129" s="12"/>
      <c r="BI5129" s="12"/>
      <c r="BJ5129" s="13"/>
      <c r="BK5129" s="13"/>
      <c r="BL5129" s="13"/>
      <c r="BM5129" s="13"/>
      <c r="BN5129" s="13"/>
    </row>
    <row r="5130" spans="1:66" x14ac:dyDescent="0.25">
      <c r="A5130" s="10"/>
      <c r="B5130" s="10"/>
      <c r="C5130" s="10"/>
      <c r="D5130" s="18"/>
      <c r="E5130" s="10"/>
      <c r="F5130" s="10"/>
      <c r="G5130" s="10"/>
      <c r="H5130" s="10"/>
      <c r="I5130" s="10"/>
      <c r="J5130" s="10"/>
      <c r="K5130" s="11"/>
      <c r="L5130" s="11"/>
      <c r="M5130" s="12"/>
      <c r="N5130" s="12"/>
      <c r="O5130" s="12"/>
      <c r="P5130" s="12"/>
      <c r="Q5130" s="12"/>
      <c r="R5130" s="12"/>
      <c r="S5130" s="12"/>
      <c r="T5130" s="12"/>
      <c r="U5130" s="12"/>
      <c r="V5130" s="12"/>
      <c r="W5130" s="12"/>
      <c r="X5130" s="12"/>
      <c r="Y5130" s="12"/>
      <c r="Z5130" s="12"/>
      <c r="AA5130" s="12"/>
      <c r="AB5130" s="12"/>
      <c r="AC5130" s="12"/>
      <c r="AD5130" s="12"/>
      <c r="AE5130" s="12"/>
      <c r="AF5130" s="12"/>
      <c r="AG5130" s="12"/>
      <c r="AH5130" s="12"/>
      <c r="AI5130" s="12"/>
      <c r="AJ5130" s="12"/>
      <c r="AK5130" s="12"/>
      <c r="AL5130" s="12"/>
      <c r="AM5130" s="12"/>
      <c r="AN5130" s="12"/>
      <c r="AO5130" s="12"/>
      <c r="AP5130" s="12"/>
      <c r="AQ5130" s="12"/>
      <c r="AR5130" s="12"/>
      <c r="AS5130" s="12"/>
      <c r="AT5130" s="12"/>
      <c r="AU5130" s="12"/>
      <c r="AV5130" s="12"/>
      <c r="AW5130" s="12"/>
      <c r="AX5130" s="12"/>
      <c r="AY5130" s="12"/>
      <c r="AZ5130" s="12"/>
      <c r="BA5130" s="12"/>
      <c r="BB5130" s="12"/>
      <c r="BC5130" s="12"/>
      <c r="BD5130" s="12"/>
      <c r="BE5130" s="12"/>
      <c r="BF5130" s="12"/>
      <c r="BG5130" s="12"/>
      <c r="BH5130" s="12"/>
      <c r="BI5130" s="12"/>
      <c r="BJ5130" s="13"/>
      <c r="BK5130" s="13"/>
      <c r="BL5130" s="13"/>
      <c r="BM5130" s="13"/>
      <c r="BN5130" s="13"/>
    </row>
    <row r="5131" spans="1:66" x14ac:dyDescent="0.25">
      <c r="A5131" s="10"/>
      <c r="B5131" s="10"/>
      <c r="C5131" s="10"/>
      <c r="D5131" s="18"/>
      <c r="E5131" s="10"/>
      <c r="F5131" s="10"/>
      <c r="G5131" s="10"/>
      <c r="H5131" s="10"/>
      <c r="I5131" s="10"/>
      <c r="J5131" s="10"/>
      <c r="K5131" s="11"/>
      <c r="L5131" s="11"/>
      <c r="M5131" s="12"/>
      <c r="N5131" s="12"/>
      <c r="O5131" s="12"/>
      <c r="P5131" s="12"/>
      <c r="Q5131" s="12"/>
      <c r="R5131" s="12"/>
      <c r="S5131" s="12"/>
      <c r="T5131" s="12"/>
      <c r="U5131" s="12"/>
      <c r="V5131" s="12"/>
      <c r="W5131" s="12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2"/>
      <c r="AS5131" s="12"/>
      <c r="AT5131" s="12"/>
      <c r="AU5131" s="12"/>
      <c r="AV5131" s="12"/>
      <c r="AW5131" s="12"/>
      <c r="AX5131" s="12"/>
      <c r="AY5131" s="12"/>
      <c r="AZ5131" s="12"/>
      <c r="BA5131" s="12"/>
      <c r="BB5131" s="12"/>
      <c r="BC5131" s="12"/>
      <c r="BD5131" s="12"/>
      <c r="BE5131" s="12"/>
      <c r="BF5131" s="12"/>
      <c r="BG5131" s="12"/>
      <c r="BH5131" s="12"/>
      <c r="BI5131" s="12"/>
      <c r="BJ5131" s="13"/>
      <c r="BK5131" s="13"/>
      <c r="BL5131" s="13"/>
      <c r="BM5131" s="13"/>
      <c r="BN5131" s="13"/>
    </row>
    <row r="5132" spans="1:66" x14ac:dyDescent="0.25">
      <c r="A5132" s="10"/>
      <c r="B5132" s="10"/>
      <c r="C5132" s="10"/>
      <c r="D5132" s="18"/>
      <c r="E5132" s="10"/>
      <c r="F5132" s="10"/>
      <c r="G5132" s="10"/>
      <c r="H5132" s="10"/>
      <c r="I5132" s="10"/>
      <c r="J5132" s="10"/>
      <c r="K5132" s="11"/>
      <c r="L5132" s="11"/>
      <c r="M5132" s="12"/>
      <c r="N5132" s="12"/>
      <c r="O5132" s="12"/>
      <c r="P5132" s="12"/>
      <c r="Q5132" s="12"/>
      <c r="R5132" s="12"/>
      <c r="S5132" s="12"/>
      <c r="T5132" s="12"/>
      <c r="U5132" s="12"/>
      <c r="V5132" s="12"/>
      <c r="W5132" s="12"/>
      <c r="X5132" s="12"/>
      <c r="Y5132" s="12"/>
      <c r="Z5132" s="12"/>
      <c r="AA5132" s="12"/>
      <c r="AB5132" s="12"/>
      <c r="AC5132" s="12"/>
      <c r="AD5132" s="12"/>
      <c r="AE5132" s="12"/>
      <c r="AF5132" s="12"/>
      <c r="AG5132" s="12"/>
      <c r="AH5132" s="12"/>
      <c r="AI5132" s="12"/>
      <c r="AJ5132" s="12"/>
      <c r="AK5132" s="12"/>
      <c r="AL5132" s="12"/>
      <c r="AM5132" s="12"/>
      <c r="AN5132" s="12"/>
      <c r="AO5132" s="12"/>
      <c r="AP5132" s="12"/>
      <c r="AQ5132" s="12"/>
      <c r="AR5132" s="12"/>
      <c r="AS5132" s="12"/>
      <c r="AT5132" s="12"/>
      <c r="AU5132" s="12"/>
      <c r="AV5132" s="12"/>
      <c r="AW5132" s="12"/>
      <c r="AX5132" s="12"/>
      <c r="AY5132" s="12"/>
      <c r="AZ5132" s="12"/>
      <c r="BA5132" s="12"/>
      <c r="BB5132" s="12"/>
      <c r="BC5132" s="12"/>
      <c r="BD5132" s="12"/>
      <c r="BE5132" s="12"/>
      <c r="BF5132" s="12"/>
      <c r="BG5132" s="12"/>
      <c r="BH5132" s="12"/>
      <c r="BI5132" s="12"/>
      <c r="BJ5132" s="13"/>
      <c r="BK5132" s="13"/>
      <c r="BL5132" s="13"/>
      <c r="BM5132" s="13"/>
      <c r="BN5132" s="13"/>
    </row>
    <row r="5133" spans="1:66" x14ac:dyDescent="0.25">
      <c r="A5133" s="10"/>
      <c r="B5133" s="10"/>
      <c r="C5133" s="10"/>
      <c r="D5133" s="18"/>
      <c r="E5133" s="10"/>
      <c r="F5133" s="10"/>
      <c r="G5133" s="10"/>
      <c r="H5133" s="10"/>
      <c r="I5133" s="10"/>
      <c r="J5133" s="10"/>
      <c r="K5133" s="11"/>
      <c r="L5133" s="11"/>
      <c r="M5133" s="12"/>
      <c r="N5133" s="12"/>
      <c r="O5133" s="12"/>
      <c r="P5133" s="12"/>
      <c r="Q5133" s="12"/>
      <c r="R5133" s="12"/>
      <c r="S5133" s="12"/>
      <c r="T5133" s="12"/>
      <c r="U5133" s="12"/>
      <c r="V5133" s="12"/>
      <c r="W5133" s="12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2"/>
      <c r="AS5133" s="12"/>
      <c r="AT5133" s="12"/>
      <c r="AU5133" s="12"/>
      <c r="AV5133" s="12"/>
      <c r="AW5133" s="12"/>
      <c r="AX5133" s="12"/>
      <c r="AY5133" s="12"/>
      <c r="AZ5133" s="12"/>
      <c r="BA5133" s="12"/>
      <c r="BB5133" s="12"/>
      <c r="BC5133" s="12"/>
      <c r="BD5133" s="12"/>
      <c r="BE5133" s="12"/>
      <c r="BF5133" s="12"/>
      <c r="BG5133" s="12"/>
      <c r="BH5133" s="12"/>
      <c r="BI5133" s="12"/>
      <c r="BJ5133" s="13"/>
      <c r="BK5133" s="13"/>
      <c r="BL5133" s="13"/>
      <c r="BM5133" s="13"/>
      <c r="BN5133" s="13"/>
    </row>
    <row r="5134" spans="1:66" x14ac:dyDescent="0.25">
      <c r="A5134" s="10"/>
      <c r="B5134" s="10"/>
      <c r="C5134" s="10"/>
      <c r="D5134" s="18"/>
      <c r="E5134" s="10"/>
      <c r="F5134" s="10"/>
      <c r="G5134" s="10"/>
      <c r="H5134" s="10"/>
      <c r="I5134" s="10"/>
      <c r="J5134" s="10"/>
      <c r="K5134" s="11"/>
      <c r="L5134" s="11"/>
      <c r="M5134" s="12"/>
      <c r="N5134" s="12"/>
      <c r="O5134" s="12"/>
      <c r="P5134" s="12"/>
      <c r="Q5134" s="12"/>
      <c r="R5134" s="12"/>
      <c r="S5134" s="12"/>
      <c r="T5134" s="12"/>
      <c r="U5134" s="12"/>
      <c r="V5134" s="12"/>
      <c r="W5134" s="12"/>
      <c r="X5134" s="12"/>
      <c r="Y5134" s="12"/>
      <c r="Z5134" s="12"/>
      <c r="AA5134" s="12"/>
      <c r="AB5134" s="12"/>
      <c r="AC5134" s="12"/>
      <c r="AD5134" s="12"/>
      <c r="AE5134" s="12"/>
      <c r="AF5134" s="12"/>
      <c r="AG5134" s="12"/>
      <c r="AH5134" s="12"/>
      <c r="AI5134" s="12"/>
      <c r="AJ5134" s="12"/>
      <c r="AK5134" s="12"/>
      <c r="AL5134" s="12"/>
      <c r="AM5134" s="12"/>
      <c r="AN5134" s="12"/>
      <c r="AO5134" s="12"/>
      <c r="AP5134" s="12"/>
      <c r="AQ5134" s="12"/>
      <c r="AR5134" s="12"/>
      <c r="AS5134" s="12"/>
      <c r="AT5134" s="12"/>
      <c r="AU5134" s="12"/>
      <c r="AV5134" s="12"/>
      <c r="AW5134" s="12"/>
      <c r="AX5134" s="12"/>
      <c r="AY5134" s="12"/>
      <c r="AZ5134" s="12"/>
      <c r="BA5134" s="12"/>
      <c r="BB5134" s="12"/>
      <c r="BC5134" s="12"/>
      <c r="BD5134" s="12"/>
      <c r="BE5134" s="12"/>
      <c r="BF5134" s="12"/>
      <c r="BG5134" s="12"/>
      <c r="BH5134" s="12"/>
      <c r="BI5134" s="12"/>
      <c r="BJ5134" s="13"/>
      <c r="BK5134" s="13"/>
      <c r="BL5134" s="13"/>
      <c r="BM5134" s="13"/>
      <c r="BN5134" s="13"/>
    </row>
    <row r="5135" spans="1:66" x14ac:dyDescent="0.25">
      <c r="A5135" s="10"/>
      <c r="B5135" s="10"/>
      <c r="C5135" s="10"/>
      <c r="D5135" s="18"/>
      <c r="E5135" s="10"/>
      <c r="F5135" s="10"/>
      <c r="G5135" s="10"/>
      <c r="H5135" s="10"/>
      <c r="I5135" s="10"/>
      <c r="J5135" s="10"/>
      <c r="K5135" s="11"/>
      <c r="L5135" s="11"/>
      <c r="M5135" s="12"/>
      <c r="N5135" s="12"/>
      <c r="O5135" s="12"/>
      <c r="P5135" s="12"/>
      <c r="Q5135" s="12"/>
      <c r="R5135" s="12"/>
      <c r="S5135" s="12"/>
      <c r="T5135" s="12"/>
      <c r="U5135" s="12"/>
      <c r="V5135" s="12"/>
      <c r="W5135" s="12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2"/>
      <c r="AS5135" s="12"/>
      <c r="AT5135" s="12"/>
      <c r="AU5135" s="12"/>
      <c r="AV5135" s="12"/>
      <c r="AW5135" s="12"/>
      <c r="AX5135" s="12"/>
      <c r="AY5135" s="12"/>
      <c r="AZ5135" s="12"/>
      <c r="BA5135" s="12"/>
      <c r="BB5135" s="12"/>
      <c r="BC5135" s="12"/>
      <c r="BD5135" s="12"/>
      <c r="BE5135" s="12"/>
      <c r="BF5135" s="12"/>
      <c r="BG5135" s="12"/>
      <c r="BH5135" s="12"/>
      <c r="BI5135" s="12"/>
      <c r="BJ5135" s="13"/>
      <c r="BK5135" s="13"/>
      <c r="BL5135" s="13"/>
      <c r="BM5135" s="13"/>
      <c r="BN5135" s="13"/>
    </row>
    <row r="5136" spans="1:66" x14ac:dyDescent="0.25">
      <c r="A5136" s="10"/>
      <c r="B5136" s="10"/>
      <c r="C5136" s="10"/>
      <c r="D5136" s="18"/>
      <c r="E5136" s="10"/>
      <c r="F5136" s="10"/>
      <c r="G5136" s="10"/>
      <c r="H5136" s="10"/>
      <c r="I5136" s="10"/>
      <c r="J5136" s="10"/>
      <c r="K5136" s="11"/>
      <c r="L5136" s="11"/>
      <c r="M5136" s="12"/>
      <c r="N5136" s="12"/>
      <c r="O5136" s="12"/>
      <c r="P5136" s="12"/>
      <c r="Q5136" s="12"/>
      <c r="R5136" s="12"/>
      <c r="S5136" s="12"/>
      <c r="T5136" s="12"/>
      <c r="U5136" s="12"/>
      <c r="V5136" s="12"/>
      <c r="W5136" s="12"/>
      <c r="X5136" s="12"/>
      <c r="Y5136" s="12"/>
      <c r="Z5136" s="12"/>
      <c r="AA5136" s="12"/>
      <c r="AB5136" s="12"/>
      <c r="AC5136" s="12"/>
      <c r="AD5136" s="12"/>
      <c r="AE5136" s="12"/>
      <c r="AF5136" s="12"/>
      <c r="AG5136" s="12"/>
      <c r="AH5136" s="12"/>
      <c r="AI5136" s="12"/>
      <c r="AJ5136" s="12"/>
      <c r="AK5136" s="12"/>
      <c r="AL5136" s="12"/>
      <c r="AM5136" s="12"/>
      <c r="AN5136" s="12"/>
      <c r="AO5136" s="12"/>
      <c r="AP5136" s="12"/>
      <c r="AQ5136" s="12"/>
      <c r="AR5136" s="12"/>
      <c r="AS5136" s="12"/>
      <c r="AT5136" s="12"/>
      <c r="AU5136" s="12"/>
      <c r="AV5136" s="12"/>
      <c r="AW5136" s="12"/>
      <c r="AX5136" s="12"/>
      <c r="AY5136" s="12"/>
      <c r="AZ5136" s="12"/>
      <c r="BA5136" s="12"/>
      <c r="BB5136" s="12"/>
      <c r="BC5136" s="12"/>
      <c r="BD5136" s="12"/>
      <c r="BE5136" s="12"/>
      <c r="BF5136" s="12"/>
      <c r="BG5136" s="12"/>
      <c r="BH5136" s="12"/>
      <c r="BI5136" s="12"/>
      <c r="BJ5136" s="13"/>
      <c r="BK5136" s="13"/>
      <c r="BL5136" s="13"/>
      <c r="BM5136" s="13"/>
      <c r="BN5136" s="13"/>
    </row>
    <row r="5137" spans="1:66" s="14" customFormat="1" x14ac:dyDescent="0.25">
      <c r="A5137" s="10"/>
      <c r="B5137" s="10"/>
      <c r="C5137" s="10"/>
      <c r="D5137" s="18"/>
      <c r="E5137" s="10"/>
      <c r="F5137" s="10"/>
      <c r="G5137" s="10"/>
      <c r="H5137" s="10"/>
      <c r="I5137" s="10"/>
      <c r="J5137" s="10"/>
      <c r="K5137" s="11"/>
      <c r="L5137" s="11"/>
      <c r="M5137" s="12"/>
      <c r="N5137" s="12"/>
      <c r="O5137" s="12"/>
      <c r="P5137" s="12"/>
      <c r="Q5137" s="12"/>
      <c r="R5137" s="12"/>
      <c r="S5137" s="12"/>
      <c r="T5137" s="12"/>
      <c r="U5137" s="12"/>
      <c r="V5137" s="12"/>
      <c r="W5137" s="12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2"/>
      <c r="AS5137" s="12"/>
      <c r="AT5137" s="12"/>
      <c r="AU5137" s="12"/>
      <c r="AV5137" s="12"/>
      <c r="AW5137" s="12"/>
      <c r="AX5137" s="12"/>
      <c r="AY5137" s="12"/>
      <c r="AZ5137" s="12"/>
      <c r="BA5137" s="12"/>
      <c r="BB5137" s="12"/>
      <c r="BC5137" s="12"/>
      <c r="BD5137" s="12"/>
      <c r="BE5137" s="12"/>
      <c r="BF5137" s="12"/>
      <c r="BG5137" s="12"/>
      <c r="BH5137" s="12"/>
      <c r="BI5137" s="12"/>
      <c r="BJ5137" s="13"/>
      <c r="BK5137" s="13"/>
      <c r="BL5137" s="13"/>
      <c r="BM5137" s="13"/>
      <c r="BN5137" s="13"/>
    </row>
    <row r="5138" spans="1:66" x14ac:dyDescent="0.25">
      <c r="A5138" s="10"/>
      <c r="B5138" s="10"/>
      <c r="C5138" s="10"/>
      <c r="D5138" s="10"/>
      <c r="E5138" s="10"/>
      <c r="F5138" s="10"/>
      <c r="G5138" s="10"/>
      <c r="H5138" s="10"/>
      <c r="I5138" s="10"/>
      <c r="J5138" s="10"/>
      <c r="K5138" s="11"/>
      <c r="L5138" s="11"/>
      <c r="M5138" s="12"/>
      <c r="N5138" s="12"/>
      <c r="O5138" s="12"/>
      <c r="P5138" s="12"/>
      <c r="Q5138" s="12"/>
      <c r="R5138" s="12"/>
      <c r="S5138" s="12"/>
      <c r="T5138" s="12"/>
      <c r="U5138" s="12"/>
      <c r="V5138" s="12"/>
      <c r="W5138" s="12"/>
      <c r="X5138" s="12"/>
      <c r="Y5138" s="12"/>
      <c r="Z5138" s="12"/>
      <c r="AA5138" s="12"/>
      <c r="AB5138" s="12"/>
      <c r="AC5138" s="12"/>
      <c r="AD5138" s="12"/>
      <c r="AE5138" s="12"/>
      <c r="AF5138" s="12"/>
      <c r="AG5138" s="12"/>
      <c r="AH5138" s="12"/>
      <c r="AI5138" s="12"/>
      <c r="AJ5138" s="12"/>
      <c r="AK5138" s="12"/>
      <c r="AL5138" s="12"/>
      <c r="AM5138" s="12"/>
      <c r="AN5138" s="12"/>
      <c r="AO5138" s="12"/>
      <c r="AP5138" s="12"/>
      <c r="AQ5138" s="12"/>
      <c r="AR5138" s="12"/>
      <c r="AS5138" s="12"/>
      <c r="AT5138" s="12"/>
      <c r="AU5138" s="12"/>
      <c r="AV5138" s="12"/>
      <c r="AW5138" s="12"/>
      <c r="AX5138" s="12"/>
      <c r="AY5138" s="12"/>
      <c r="AZ5138" s="12"/>
      <c r="BA5138" s="12"/>
      <c r="BB5138" s="12"/>
      <c r="BC5138" s="12"/>
      <c r="BD5138" s="12"/>
      <c r="BE5138" s="12"/>
      <c r="BF5138" s="12"/>
      <c r="BG5138" s="12"/>
      <c r="BH5138" s="12"/>
      <c r="BI5138" s="12"/>
      <c r="BJ5138" s="13"/>
      <c r="BK5138" s="13"/>
      <c r="BL5138" s="13"/>
      <c r="BM5138" s="13"/>
      <c r="BN5138" s="13"/>
    </row>
    <row r="5139" spans="1:66" x14ac:dyDescent="0.25">
      <c r="A5139" s="10"/>
      <c r="B5139" s="10"/>
      <c r="C5139" s="10"/>
      <c r="D5139" s="10"/>
      <c r="E5139" s="10"/>
      <c r="F5139" s="10"/>
      <c r="G5139" s="10"/>
      <c r="H5139" s="10"/>
      <c r="I5139" s="10"/>
      <c r="J5139" s="10"/>
      <c r="K5139" s="11"/>
      <c r="L5139" s="11"/>
      <c r="M5139" s="12"/>
      <c r="N5139" s="12"/>
      <c r="O5139" s="12"/>
      <c r="P5139" s="12"/>
      <c r="Q5139" s="12"/>
      <c r="R5139" s="12"/>
      <c r="S5139" s="12"/>
      <c r="T5139" s="12"/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2"/>
      <c r="AS5139" s="12"/>
      <c r="AT5139" s="12"/>
      <c r="AU5139" s="12"/>
      <c r="AV5139" s="12"/>
      <c r="AW5139" s="12"/>
      <c r="AX5139" s="12"/>
      <c r="AY5139" s="12"/>
      <c r="AZ5139" s="12"/>
      <c r="BA5139" s="12"/>
      <c r="BB5139" s="12"/>
      <c r="BC5139" s="12"/>
      <c r="BD5139" s="12"/>
      <c r="BE5139" s="12"/>
      <c r="BF5139" s="12"/>
      <c r="BG5139" s="12"/>
      <c r="BH5139" s="12"/>
      <c r="BI5139" s="12"/>
      <c r="BJ5139" s="13"/>
      <c r="BK5139" s="13"/>
      <c r="BL5139" s="13"/>
      <c r="BM5139" s="13"/>
      <c r="BN5139" s="13"/>
    </row>
    <row r="5140" spans="1:66" x14ac:dyDescent="0.25">
      <c r="A5140" s="10"/>
      <c r="B5140" s="10"/>
      <c r="C5140" s="10"/>
      <c r="D5140" s="10"/>
      <c r="E5140" s="10"/>
      <c r="F5140" s="10"/>
      <c r="G5140" s="10"/>
      <c r="H5140" s="10"/>
      <c r="I5140" s="10"/>
      <c r="J5140" s="10"/>
      <c r="K5140" s="11"/>
      <c r="L5140" s="11"/>
      <c r="M5140" s="12"/>
      <c r="N5140" s="12"/>
      <c r="O5140" s="12"/>
      <c r="P5140" s="12"/>
      <c r="Q5140" s="12"/>
      <c r="R5140" s="12"/>
      <c r="S5140" s="12"/>
      <c r="T5140" s="12"/>
      <c r="U5140" s="12"/>
      <c r="V5140" s="12"/>
      <c r="W5140" s="12"/>
      <c r="X5140" s="12"/>
      <c r="Y5140" s="12"/>
      <c r="Z5140" s="12"/>
      <c r="AA5140" s="12"/>
      <c r="AB5140" s="12"/>
      <c r="AC5140" s="12"/>
      <c r="AD5140" s="12"/>
      <c r="AE5140" s="12"/>
      <c r="AF5140" s="12"/>
      <c r="AG5140" s="12"/>
      <c r="AH5140" s="12"/>
      <c r="AI5140" s="12"/>
      <c r="AJ5140" s="12"/>
      <c r="AK5140" s="12"/>
      <c r="AL5140" s="12"/>
      <c r="AM5140" s="12"/>
      <c r="AN5140" s="12"/>
      <c r="AO5140" s="12"/>
      <c r="AP5140" s="12"/>
      <c r="AQ5140" s="12"/>
      <c r="AR5140" s="12"/>
      <c r="AS5140" s="12"/>
      <c r="AT5140" s="12"/>
      <c r="AU5140" s="12"/>
      <c r="AV5140" s="12"/>
      <c r="AW5140" s="12"/>
      <c r="AX5140" s="12"/>
      <c r="AY5140" s="12"/>
      <c r="AZ5140" s="12"/>
      <c r="BA5140" s="12"/>
      <c r="BB5140" s="12"/>
      <c r="BC5140" s="12"/>
      <c r="BD5140" s="12"/>
      <c r="BE5140" s="12"/>
      <c r="BF5140" s="12"/>
      <c r="BG5140" s="12"/>
      <c r="BH5140" s="12"/>
      <c r="BI5140" s="12"/>
      <c r="BJ5140" s="13"/>
      <c r="BK5140" s="13"/>
      <c r="BL5140" s="13"/>
      <c r="BM5140" s="13"/>
      <c r="BN5140" s="13"/>
    </row>
    <row r="5141" spans="1:66" x14ac:dyDescent="0.25">
      <c r="A5141" s="10"/>
      <c r="B5141" s="10"/>
      <c r="C5141" s="10"/>
      <c r="D5141" s="10"/>
      <c r="E5141" s="10"/>
      <c r="F5141" s="10"/>
      <c r="G5141" s="10"/>
      <c r="H5141" s="10"/>
      <c r="I5141" s="10"/>
      <c r="J5141" s="10"/>
      <c r="K5141" s="11"/>
      <c r="L5141" s="11"/>
      <c r="M5141" s="12"/>
      <c r="N5141" s="12"/>
      <c r="O5141" s="12"/>
      <c r="P5141" s="12"/>
      <c r="Q5141" s="12"/>
      <c r="R5141" s="12"/>
      <c r="S5141" s="12"/>
      <c r="T5141" s="12"/>
      <c r="U5141" s="12"/>
      <c r="V5141" s="12"/>
      <c r="W5141" s="12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2"/>
      <c r="AS5141" s="12"/>
      <c r="AT5141" s="12"/>
      <c r="AU5141" s="12"/>
      <c r="AV5141" s="12"/>
      <c r="AW5141" s="12"/>
      <c r="AX5141" s="12"/>
      <c r="AY5141" s="12"/>
      <c r="AZ5141" s="12"/>
      <c r="BA5141" s="12"/>
      <c r="BB5141" s="12"/>
      <c r="BC5141" s="12"/>
      <c r="BD5141" s="12"/>
      <c r="BE5141" s="12"/>
      <c r="BF5141" s="12"/>
      <c r="BG5141" s="12"/>
      <c r="BH5141" s="12"/>
      <c r="BI5141" s="12"/>
      <c r="BJ5141" s="13"/>
      <c r="BK5141" s="13"/>
      <c r="BL5141" s="13"/>
      <c r="BM5141" s="13"/>
      <c r="BN5141" s="13"/>
    </row>
    <row r="5142" spans="1:66" x14ac:dyDescent="0.25">
      <c r="A5142" s="10"/>
      <c r="B5142" s="10"/>
      <c r="C5142" s="10"/>
      <c r="D5142" s="10"/>
      <c r="E5142" s="10"/>
      <c r="F5142" s="10"/>
      <c r="G5142" s="10"/>
      <c r="H5142" s="10"/>
      <c r="I5142" s="10"/>
      <c r="J5142" s="10"/>
      <c r="K5142" s="11"/>
      <c r="L5142" s="11"/>
      <c r="M5142" s="12"/>
      <c r="N5142" s="12"/>
      <c r="O5142" s="12"/>
      <c r="P5142" s="12"/>
      <c r="Q5142" s="12"/>
      <c r="R5142" s="12"/>
      <c r="S5142" s="12"/>
      <c r="T5142" s="12"/>
      <c r="U5142" s="12"/>
      <c r="V5142" s="12"/>
      <c r="W5142" s="12"/>
      <c r="X5142" s="12"/>
      <c r="Y5142" s="12"/>
      <c r="Z5142" s="12"/>
      <c r="AA5142" s="12"/>
      <c r="AB5142" s="12"/>
      <c r="AC5142" s="12"/>
      <c r="AD5142" s="12"/>
      <c r="AE5142" s="12"/>
      <c r="AF5142" s="12"/>
      <c r="AG5142" s="12"/>
      <c r="AH5142" s="12"/>
      <c r="AI5142" s="12"/>
      <c r="AJ5142" s="12"/>
      <c r="AK5142" s="12"/>
      <c r="AL5142" s="12"/>
      <c r="AM5142" s="12"/>
      <c r="AN5142" s="12"/>
      <c r="AO5142" s="12"/>
      <c r="AP5142" s="12"/>
      <c r="AQ5142" s="12"/>
      <c r="AR5142" s="12"/>
      <c r="AS5142" s="12"/>
      <c r="AT5142" s="12"/>
      <c r="AU5142" s="12"/>
      <c r="AV5142" s="12"/>
      <c r="AW5142" s="12"/>
      <c r="AX5142" s="12"/>
      <c r="AY5142" s="12"/>
      <c r="AZ5142" s="12"/>
      <c r="BA5142" s="12"/>
      <c r="BB5142" s="12"/>
      <c r="BC5142" s="12"/>
      <c r="BD5142" s="12"/>
      <c r="BE5142" s="12"/>
      <c r="BF5142" s="12"/>
      <c r="BG5142" s="12"/>
      <c r="BH5142" s="12"/>
      <c r="BI5142" s="12"/>
      <c r="BJ5142" s="13"/>
      <c r="BK5142" s="13"/>
      <c r="BL5142" s="13"/>
      <c r="BM5142" s="13"/>
      <c r="BN5142" s="13"/>
    </row>
    <row r="5143" spans="1:66" x14ac:dyDescent="0.25">
      <c r="A5143" s="10"/>
      <c r="B5143" s="10"/>
      <c r="C5143" s="10"/>
      <c r="D5143" s="10"/>
      <c r="E5143" s="10"/>
      <c r="F5143" s="10"/>
      <c r="G5143" s="10"/>
      <c r="H5143" s="10"/>
      <c r="I5143" s="10"/>
      <c r="J5143" s="10"/>
      <c r="K5143" s="11"/>
      <c r="L5143" s="11"/>
      <c r="M5143" s="12"/>
      <c r="N5143" s="12"/>
      <c r="O5143" s="12"/>
      <c r="P5143" s="12"/>
      <c r="Q5143" s="12"/>
      <c r="R5143" s="12"/>
      <c r="S5143" s="12"/>
      <c r="T5143" s="12"/>
      <c r="U5143" s="12"/>
      <c r="V5143" s="12"/>
      <c r="W5143" s="12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2"/>
      <c r="AS5143" s="12"/>
      <c r="AT5143" s="12"/>
      <c r="AU5143" s="12"/>
      <c r="AV5143" s="12"/>
      <c r="AW5143" s="12"/>
      <c r="AX5143" s="12"/>
      <c r="AY5143" s="12"/>
      <c r="AZ5143" s="12"/>
      <c r="BA5143" s="12"/>
      <c r="BB5143" s="12"/>
      <c r="BC5143" s="12"/>
      <c r="BD5143" s="12"/>
      <c r="BE5143" s="12"/>
      <c r="BF5143" s="12"/>
      <c r="BG5143" s="12"/>
      <c r="BH5143" s="12"/>
      <c r="BI5143" s="12"/>
      <c r="BJ5143" s="13"/>
      <c r="BK5143" s="13"/>
      <c r="BL5143" s="13"/>
      <c r="BM5143" s="13"/>
      <c r="BN5143" s="13"/>
    </row>
    <row r="5144" spans="1:66" x14ac:dyDescent="0.25">
      <c r="A5144" s="10"/>
      <c r="B5144" s="10"/>
      <c r="C5144" s="10"/>
      <c r="D5144" s="10"/>
      <c r="E5144" s="10"/>
      <c r="F5144" s="10"/>
      <c r="G5144" s="10"/>
      <c r="H5144" s="10"/>
      <c r="I5144" s="10"/>
      <c r="J5144" s="10"/>
      <c r="K5144" s="11"/>
      <c r="L5144" s="11"/>
      <c r="M5144" s="12"/>
      <c r="N5144" s="12"/>
      <c r="O5144" s="12"/>
      <c r="P5144" s="12"/>
      <c r="Q5144" s="12"/>
      <c r="R5144" s="12"/>
      <c r="S5144" s="12"/>
      <c r="T5144" s="12"/>
      <c r="U5144" s="12"/>
      <c r="V5144" s="12"/>
      <c r="W5144" s="12"/>
      <c r="X5144" s="12"/>
      <c r="Y5144" s="12"/>
      <c r="Z5144" s="12"/>
      <c r="AA5144" s="12"/>
      <c r="AB5144" s="12"/>
      <c r="AC5144" s="12"/>
      <c r="AD5144" s="12"/>
      <c r="AE5144" s="12"/>
      <c r="AF5144" s="12"/>
      <c r="AG5144" s="12"/>
      <c r="AH5144" s="12"/>
      <c r="AI5144" s="12"/>
      <c r="AJ5144" s="12"/>
      <c r="AK5144" s="12"/>
      <c r="AL5144" s="12"/>
      <c r="AM5144" s="12"/>
      <c r="AN5144" s="12"/>
      <c r="AO5144" s="12"/>
      <c r="AP5144" s="12"/>
      <c r="AQ5144" s="12"/>
      <c r="AR5144" s="12"/>
      <c r="AS5144" s="12"/>
      <c r="AT5144" s="12"/>
      <c r="AU5144" s="12"/>
      <c r="AV5144" s="12"/>
      <c r="AW5144" s="12"/>
      <c r="AX5144" s="12"/>
      <c r="AY5144" s="12"/>
      <c r="AZ5144" s="12"/>
      <c r="BA5144" s="12"/>
      <c r="BB5144" s="12"/>
      <c r="BC5144" s="12"/>
      <c r="BD5144" s="12"/>
      <c r="BE5144" s="12"/>
      <c r="BF5144" s="12"/>
      <c r="BG5144" s="12"/>
      <c r="BH5144" s="12"/>
      <c r="BI5144" s="12"/>
      <c r="BJ5144" s="13"/>
      <c r="BK5144" s="13"/>
      <c r="BL5144" s="13"/>
      <c r="BM5144" s="13"/>
      <c r="BN5144" s="13"/>
    </row>
    <row r="5145" spans="1:66" x14ac:dyDescent="0.25">
      <c r="A5145" s="10"/>
      <c r="B5145" s="10"/>
      <c r="C5145" s="10"/>
      <c r="D5145" s="10"/>
      <c r="E5145" s="10"/>
      <c r="F5145" s="10"/>
      <c r="G5145" s="10"/>
      <c r="H5145" s="10"/>
      <c r="I5145" s="10"/>
      <c r="J5145" s="10"/>
      <c r="K5145" s="11"/>
      <c r="L5145" s="11"/>
      <c r="M5145" s="12"/>
      <c r="N5145" s="12"/>
      <c r="O5145" s="12"/>
      <c r="P5145" s="12"/>
      <c r="Q5145" s="12"/>
      <c r="R5145" s="12"/>
      <c r="S5145" s="12"/>
      <c r="T5145" s="12"/>
      <c r="U5145" s="12"/>
      <c r="V5145" s="12"/>
      <c r="W5145" s="12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2"/>
      <c r="AS5145" s="12"/>
      <c r="AT5145" s="12"/>
      <c r="AU5145" s="12"/>
      <c r="AV5145" s="12"/>
      <c r="AW5145" s="12"/>
      <c r="AX5145" s="12"/>
      <c r="AY5145" s="12"/>
      <c r="AZ5145" s="12"/>
      <c r="BA5145" s="12"/>
      <c r="BB5145" s="12"/>
      <c r="BC5145" s="12"/>
      <c r="BD5145" s="12"/>
      <c r="BE5145" s="12"/>
      <c r="BF5145" s="12"/>
      <c r="BG5145" s="12"/>
      <c r="BH5145" s="12"/>
      <c r="BI5145" s="12"/>
      <c r="BJ5145" s="13"/>
      <c r="BK5145" s="13"/>
      <c r="BL5145" s="13"/>
      <c r="BM5145" s="13"/>
      <c r="BN5145" s="13"/>
    </row>
    <row r="5146" spans="1:66" x14ac:dyDescent="0.25">
      <c r="A5146" s="10"/>
      <c r="B5146" s="10"/>
      <c r="C5146" s="10"/>
      <c r="D5146" s="10"/>
      <c r="E5146" s="10"/>
      <c r="F5146" s="10"/>
      <c r="G5146" s="10"/>
      <c r="H5146" s="10"/>
      <c r="I5146" s="10"/>
      <c r="J5146" s="10"/>
      <c r="K5146" s="11"/>
      <c r="L5146" s="11"/>
      <c r="M5146" s="12"/>
      <c r="N5146" s="12"/>
      <c r="O5146" s="12"/>
      <c r="P5146" s="12"/>
      <c r="Q5146" s="12"/>
      <c r="R5146" s="12"/>
      <c r="S5146" s="12"/>
      <c r="T5146" s="12"/>
      <c r="U5146" s="12"/>
      <c r="V5146" s="12"/>
      <c r="W5146" s="12"/>
      <c r="X5146" s="12"/>
      <c r="Y5146" s="12"/>
      <c r="Z5146" s="12"/>
      <c r="AA5146" s="12"/>
      <c r="AB5146" s="12"/>
      <c r="AC5146" s="12"/>
      <c r="AD5146" s="12"/>
      <c r="AE5146" s="12"/>
      <c r="AF5146" s="12"/>
      <c r="AG5146" s="12"/>
      <c r="AH5146" s="12"/>
      <c r="AI5146" s="12"/>
      <c r="AJ5146" s="12"/>
      <c r="AK5146" s="12"/>
      <c r="AL5146" s="12"/>
      <c r="AM5146" s="12"/>
      <c r="AN5146" s="12"/>
      <c r="AO5146" s="12"/>
      <c r="AP5146" s="12"/>
      <c r="AQ5146" s="12"/>
      <c r="AR5146" s="12"/>
      <c r="AS5146" s="12"/>
      <c r="AT5146" s="12"/>
      <c r="AU5146" s="12"/>
      <c r="AV5146" s="12"/>
      <c r="AW5146" s="12"/>
      <c r="AX5146" s="12"/>
      <c r="AY5146" s="12"/>
      <c r="AZ5146" s="12"/>
      <c r="BA5146" s="12"/>
      <c r="BB5146" s="12"/>
      <c r="BC5146" s="12"/>
      <c r="BD5146" s="12"/>
      <c r="BE5146" s="12"/>
      <c r="BF5146" s="12"/>
      <c r="BG5146" s="12"/>
      <c r="BH5146" s="12"/>
      <c r="BI5146" s="12"/>
      <c r="BJ5146" s="13"/>
      <c r="BK5146" s="13"/>
      <c r="BL5146" s="13"/>
      <c r="BM5146" s="13"/>
      <c r="BN5146" s="13"/>
    </row>
    <row r="5147" spans="1:66" x14ac:dyDescent="0.25">
      <c r="A5147" s="10"/>
      <c r="B5147" s="10"/>
      <c r="C5147" s="10"/>
      <c r="D5147" s="10"/>
      <c r="E5147" s="10"/>
      <c r="F5147" s="10"/>
      <c r="G5147" s="10"/>
      <c r="H5147" s="10"/>
      <c r="I5147" s="10"/>
      <c r="J5147" s="10"/>
      <c r="K5147" s="11"/>
      <c r="L5147" s="11"/>
      <c r="M5147" s="12"/>
      <c r="N5147" s="12"/>
      <c r="O5147" s="12"/>
      <c r="P5147" s="12"/>
      <c r="Q5147" s="12"/>
      <c r="R5147" s="12"/>
      <c r="S5147" s="12"/>
      <c r="T5147" s="12"/>
      <c r="U5147" s="12"/>
      <c r="V5147" s="12"/>
      <c r="W5147" s="12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2"/>
      <c r="AS5147" s="12"/>
      <c r="AT5147" s="12"/>
      <c r="AU5147" s="12"/>
      <c r="AV5147" s="12"/>
      <c r="AW5147" s="12"/>
      <c r="AX5147" s="12"/>
      <c r="AY5147" s="12"/>
      <c r="AZ5147" s="12"/>
      <c r="BA5147" s="12"/>
      <c r="BB5147" s="12"/>
      <c r="BC5147" s="12"/>
      <c r="BD5147" s="12"/>
      <c r="BE5147" s="12"/>
      <c r="BF5147" s="12"/>
      <c r="BG5147" s="12"/>
      <c r="BH5147" s="12"/>
      <c r="BI5147" s="12"/>
      <c r="BJ5147" s="13"/>
      <c r="BK5147" s="13"/>
      <c r="BL5147" s="13"/>
      <c r="BM5147" s="13"/>
      <c r="BN5147" s="13"/>
    </row>
    <row r="5148" spans="1:66" x14ac:dyDescent="0.25">
      <c r="A5148" s="10"/>
      <c r="B5148" s="10"/>
      <c r="C5148" s="10"/>
      <c r="D5148" s="10"/>
      <c r="E5148" s="10"/>
      <c r="F5148" s="10"/>
      <c r="G5148" s="10"/>
      <c r="H5148" s="10"/>
      <c r="I5148" s="10"/>
      <c r="J5148" s="10"/>
      <c r="K5148" s="11"/>
      <c r="L5148" s="11"/>
      <c r="M5148" s="12"/>
      <c r="N5148" s="12"/>
      <c r="O5148" s="12"/>
      <c r="P5148" s="12"/>
      <c r="Q5148" s="12"/>
      <c r="R5148" s="12"/>
      <c r="S5148" s="12"/>
      <c r="T5148" s="12"/>
      <c r="U5148" s="12"/>
      <c r="V5148" s="12"/>
      <c r="W5148" s="12"/>
      <c r="X5148" s="12"/>
      <c r="Y5148" s="12"/>
      <c r="Z5148" s="12"/>
      <c r="AA5148" s="12"/>
      <c r="AB5148" s="12"/>
      <c r="AC5148" s="12"/>
      <c r="AD5148" s="12"/>
      <c r="AE5148" s="12"/>
      <c r="AF5148" s="12"/>
      <c r="AG5148" s="12"/>
      <c r="AH5148" s="12"/>
      <c r="AI5148" s="12"/>
      <c r="AJ5148" s="12"/>
      <c r="AK5148" s="12"/>
      <c r="AL5148" s="12"/>
      <c r="AM5148" s="12"/>
      <c r="AN5148" s="12"/>
      <c r="AO5148" s="12"/>
      <c r="AP5148" s="12"/>
      <c r="AQ5148" s="12"/>
      <c r="AR5148" s="12"/>
      <c r="AS5148" s="12"/>
      <c r="AT5148" s="12"/>
      <c r="AU5148" s="12"/>
      <c r="AV5148" s="12"/>
      <c r="AW5148" s="12"/>
      <c r="AX5148" s="12"/>
      <c r="AY5148" s="12"/>
      <c r="AZ5148" s="12"/>
      <c r="BA5148" s="12"/>
      <c r="BB5148" s="12"/>
      <c r="BC5148" s="12"/>
      <c r="BD5148" s="12"/>
      <c r="BE5148" s="12"/>
      <c r="BF5148" s="12"/>
      <c r="BG5148" s="12"/>
      <c r="BH5148" s="12"/>
      <c r="BI5148" s="12"/>
      <c r="BJ5148" s="13"/>
      <c r="BK5148" s="13"/>
      <c r="BL5148" s="13"/>
      <c r="BM5148" s="13"/>
      <c r="BN5148" s="13"/>
    </row>
    <row r="5149" spans="1:66" x14ac:dyDescent="0.25">
      <c r="A5149" s="10"/>
      <c r="B5149" s="10"/>
      <c r="C5149" s="10"/>
      <c r="D5149" s="10"/>
      <c r="E5149" s="10"/>
      <c r="F5149" s="10"/>
      <c r="G5149" s="10"/>
      <c r="H5149" s="10"/>
      <c r="I5149" s="10"/>
      <c r="J5149" s="10"/>
      <c r="K5149" s="11"/>
      <c r="L5149" s="11"/>
      <c r="M5149" s="12"/>
      <c r="N5149" s="12"/>
      <c r="O5149" s="12"/>
      <c r="P5149" s="12"/>
      <c r="Q5149" s="12"/>
      <c r="R5149" s="12"/>
      <c r="S5149" s="12"/>
      <c r="T5149" s="12"/>
      <c r="U5149" s="12"/>
      <c r="V5149" s="12"/>
      <c r="W5149" s="12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2"/>
      <c r="AS5149" s="12"/>
      <c r="AT5149" s="12"/>
      <c r="AU5149" s="12"/>
      <c r="AV5149" s="12"/>
      <c r="AW5149" s="12"/>
      <c r="AX5149" s="12"/>
      <c r="AY5149" s="12"/>
      <c r="AZ5149" s="12"/>
      <c r="BA5149" s="12"/>
      <c r="BB5149" s="12"/>
      <c r="BC5149" s="12"/>
      <c r="BD5149" s="12"/>
      <c r="BE5149" s="12"/>
      <c r="BF5149" s="12"/>
      <c r="BG5149" s="12"/>
      <c r="BH5149" s="12"/>
      <c r="BI5149" s="12"/>
      <c r="BJ5149" s="13"/>
      <c r="BK5149" s="13"/>
      <c r="BL5149" s="13"/>
      <c r="BM5149" s="13"/>
      <c r="BN5149" s="13"/>
    </row>
    <row r="5150" spans="1:66" x14ac:dyDescent="0.25">
      <c r="A5150" s="10"/>
      <c r="B5150" s="10"/>
      <c r="C5150" s="10"/>
      <c r="D5150" s="10"/>
      <c r="E5150" s="10"/>
      <c r="F5150" s="10"/>
      <c r="G5150" s="10"/>
      <c r="H5150" s="10"/>
      <c r="I5150" s="10"/>
      <c r="J5150" s="10"/>
      <c r="K5150" s="11"/>
      <c r="L5150" s="11"/>
      <c r="M5150" s="12"/>
      <c r="N5150" s="12"/>
      <c r="O5150" s="12"/>
      <c r="P5150" s="12"/>
      <c r="Q5150" s="12"/>
      <c r="R5150" s="12"/>
      <c r="S5150" s="12"/>
      <c r="T5150" s="12"/>
      <c r="U5150" s="12"/>
      <c r="V5150" s="12"/>
      <c r="W5150" s="12"/>
      <c r="X5150" s="12"/>
      <c r="Y5150" s="12"/>
      <c r="Z5150" s="12"/>
      <c r="AA5150" s="12"/>
      <c r="AB5150" s="12"/>
      <c r="AC5150" s="12"/>
      <c r="AD5150" s="12"/>
      <c r="AE5150" s="12"/>
      <c r="AF5150" s="12"/>
      <c r="AG5150" s="12"/>
      <c r="AH5150" s="12"/>
      <c r="AI5150" s="12"/>
      <c r="AJ5150" s="12"/>
      <c r="AK5150" s="12"/>
      <c r="AL5150" s="12"/>
      <c r="AM5150" s="12"/>
      <c r="AN5150" s="12"/>
      <c r="AO5150" s="12"/>
      <c r="AP5150" s="12"/>
      <c r="AQ5150" s="12"/>
      <c r="AR5150" s="12"/>
      <c r="AS5150" s="12"/>
      <c r="AT5150" s="12"/>
      <c r="AU5150" s="12"/>
      <c r="AV5150" s="12"/>
      <c r="AW5150" s="12"/>
      <c r="AX5150" s="12"/>
      <c r="AY5150" s="12"/>
      <c r="AZ5150" s="12"/>
      <c r="BA5150" s="12"/>
      <c r="BB5150" s="12"/>
      <c r="BC5150" s="12"/>
      <c r="BD5150" s="12"/>
      <c r="BE5150" s="12"/>
      <c r="BF5150" s="12"/>
      <c r="BG5150" s="12"/>
      <c r="BH5150" s="12"/>
      <c r="BI5150" s="12"/>
      <c r="BJ5150" s="13"/>
      <c r="BK5150" s="13"/>
      <c r="BL5150" s="13"/>
      <c r="BM5150" s="13"/>
      <c r="BN5150" s="13"/>
    </row>
    <row r="5151" spans="1:66" x14ac:dyDescent="0.25">
      <c r="A5151" s="10"/>
      <c r="B5151" s="10"/>
      <c r="C5151" s="10"/>
      <c r="D5151" s="10"/>
      <c r="E5151" s="10"/>
      <c r="F5151" s="10"/>
      <c r="G5151" s="10"/>
      <c r="H5151" s="10"/>
      <c r="I5151" s="10"/>
      <c r="J5151" s="10"/>
      <c r="K5151" s="11"/>
      <c r="L5151" s="11"/>
      <c r="M5151" s="12"/>
      <c r="N5151" s="12"/>
      <c r="O5151" s="12"/>
      <c r="P5151" s="12"/>
      <c r="Q5151" s="12"/>
      <c r="R5151" s="12"/>
      <c r="S5151" s="12"/>
      <c r="T5151" s="12"/>
      <c r="U5151" s="12"/>
      <c r="V5151" s="12"/>
      <c r="W5151" s="12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2"/>
      <c r="AS5151" s="12"/>
      <c r="AT5151" s="12"/>
      <c r="AU5151" s="12"/>
      <c r="AV5151" s="12"/>
      <c r="AW5151" s="12"/>
      <c r="AX5151" s="12"/>
      <c r="AY5151" s="12"/>
      <c r="AZ5151" s="12"/>
      <c r="BA5151" s="12"/>
      <c r="BB5151" s="12"/>
      <c r="BC5151" s="12"/>
      <c r="BD5151" s="12"/>
      <c r="BE5151" s="12"/>
      <c r="BF5151" s="12"/>
      <c r="BG5151" s="12"/>
      <c r="BH5151" s="12"/>
      <c r="BI5151" s="12"/>
      <c r="BJ5151" s="13"/>
      <c r="BK5151" s="13"/>
      <c r="BL5151" s="13"/>
      <c r="BM5151" s="13"/>
      <c r="BN5151" s="13"/>
    </row>
    <row r="5152" spans="1:66" x14ac:dyDescent="0.25">
      <c r="A5152" s="10"/>
      <c r="B5152" s="10"/>
      <c r="C5152" s="10"/>
      <c r="D5152" s="10"/>
      <c r="E5152" s="10"/>
      <c r="F5152" s="10"/>
      <c r="G5152" s="10"/>
      <c r="H5152" s="10"/>
      <c r="I5152" s="10"/>
      <c r="J5152" s="10"/>
      <c r="K5152" s="11"/>
      <c r="L5152" s="11"/>
      <c r="M5152" s="12"/>
      <c r="N5152" s="12"/>
      <c r="O5152" s="12"/>
      <c r="P5152" s="12"/>
      <c r="Q5152" s="12"/>
      <c r="R5152" s="12"/>
      <c r="S5152" s="12"/>
      <c r="T5152" s="12"/>
      <c r="U5152" s="12"/>
      <c r="V5152" s="12"/>
      <c r="W5152" s="12"/>
      <c r="X5152" s="12"/>
      <c r="Y5152" s="12"/>
      <c r="Z5152" s="12"/>
      <c r="AA5152" s="12"/>
      <c r="AB5152" s="12"/>
      <c r="AC5152" s="12"/>
      <c r="AD5152" s="12"/>
      <c r="AE5152" s="12"/>
      <c r="AF5152" s="12"/>
      <c r="AG5152" s="12"/>
      <c r="AH5152" s="12"/>
      <c r="AI5152" s="12"/>
      <c r="AJ5152" s="12"/>
      <c r="AK5152" s="12"/>
      <c r="AL5152" s="12"/>
      <c r="AM5152" s="12"/>
      <c r="AN5152" s="12"/>
      <c r="AO5152" s="12"/>
      <c r="AP5152" s="12"/>
      <c r="AQ5152" s="12"/>
      <c r="AR5152" s="12"/>
      <c r="AS5152" s="12"/>
      <c r="AT5152" s="12"/>
      <c r="AU5152" s="12"/>
      <c r="AV5152" s="12"/>
      <c r="AW5152" s="12"/>
      <c r="AX5152" s="12"/>
      <c r="AY5152" s="12"/>
      <c r="AZ5152" s="12"/>
      <c r="BA5152" s="12"/>
      <c r="BB5152" s="12"/>
      <c r="BC5152" s="12"/>
      <c r="BD5152" s="12"/>
      <c r="BE5152" s="12"/>
      <c r="BF5152" s="12"/>
      <c r="BG5152" s="12"/>
      <c r="BH5152" s="12"/>
      <c r="BI5152" s="12"/>
      <c r="BJ5152" s="13"/>
      <c r="BK5152" s="13"/>
      <c r="BL5152" s="13"/>
      <c r="BM5152" s="13"/>
      <c r="BN5152" s="13"/>
    </row>
    <row r="5153" spans="1:66" x14ac:dyDescent="0.25">
      <c r="A5153" s="10"/>
      <c r="B5153" s="10"/>
      <c r="C5153" s="10"/>
      <c r="D5153" s="10"/>
      <c r="E5153" s="10"/>
      <c r="F5153" s="10"/>
      <c r="G5153" s="10"/>
      <c r="H5153" s="10"/>
      <c r="I5153" s="10"/>
      <c r="J5153" s="10"/>
      <c r="K5153" s="11"/>
      <c r="L5153" s="11"/>
      <c r="M5153" s="12"/>
      <c r="N5153" s="12"/>
      <c r="O5153" s="12"/>
      <c r="P5153" s="12"/>
      <c r="Q5153" s="12"/>
      <c r="R5153" s="12"/>
      <c r="S5153" s="12"/>
      <c r="T5153" s="12"/>
      <c r="U5153" s="12"/>
      <c r="V5153" s="12"/>
      <c r="W5153" s="12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2"/>
      <c r="AS5153" s="12"/>
      <c r="AT5153" s="12"/>
      <c r="AU5153" s="12"/>
      <c r="AV5153" s="12"/>
      <c r="AW5153" s="12"/>
      <c r="AX5153" s="12"/>
      <c r="AY5153" s="12"/>
      <c r="AZ5153" s="12"/>
      <c r="BA5153" s="12"/>
      <c r="BB5153" s="12"/>
      <c r="BC5153" s="12"/>
      <c r="BD5153" s="12"/>
      <c r="BE5153" s="12"/>
      <c r="BF5153" s="12"/>
      <c r="BG5153" s="12"/>
      <c r="BH5153" s="12"/>
      <c r="BI5153" s="12"/>
      <c r="BJ5153" s="13"/>
      <c r="BK5153" s="13"/>
      <c r="BL5153" s="13"/>
      <c r="BM5153" s="13"/>
      <c r="BN5153" s="13"/>
    </row>
    <row r="5154" spans="1:66" x14ac:dyDescent="0.25">
      <c r="A5154" s="10"/>
      <c r="B5154" s="10"/>
      <c r="C5154" s="10"/>
      <c r="D5154" s="10"/>
      <c r="E5154" s="10"/>
      <c r="F5154" s="10"/>
      <c r="G5154" s="10"/>
      <c r="H5154" s="10"/>
      <c r="I5154" s="10"/>
      <c r="J5154" s="10"/>
      <c r="K5154" s="11"/>
      <c r="L5154" s="11"/>
      <c r="M5154" s="12"/>
      <c r="N5154" s="12"/>
      <c r="O5154" s="12"/>
      <c r="P5154" s="12"/>
      <c r="Q5154" s="12"/>
      <c r="R5154" s="12"/>
      <c r="S5154" s="12"/>
      <c r="T5154" s="12"/>
      <c r="U5154" s="12"/>
      <c r="V5154" s="12"/>
      <c r="W5154" s="12"/>
      <c r="X5154" s="12"/>
      <c r="Y5154" s="12"/>
      <c r="Z5154" s="12"/>
      <c r="AA5154" s="12"/>
      <c r="AB5154" s="12"/>
      <c r="AC5154" s="12"/>
      <c r="AD5154" s="12"/>
      <c r="AE5154" s="12"/>
      <c r="AF5154" s="12"/>
      <c r="AG5154" s="12"/>
      <c r="AH5154" s="12"/>
      <c r="AI5154" s="12"/>
      <c r="AJ5154" s="12"/>
      <c r="AK5154" s="12"/>
      <c r="AL5154" s="12"/>
      <c r="AM5154" s="12"/>
      <c r="AN5154" s="12"/>
      <c r="AO5154" s="12"/>
      <c r="AP5154" s="12"/>
      <c r="AQ5154" s="12"/>
      <c r="AR5154" s="12"/>
      <c r="AS5154" s="12"/>
      <c r="AT5154" s="12"/>
      <c r="AU5154" s="12"/>
      <c r="AV5154" s="12"/>
      <c r="AW5154" s="12"/>
      <c r="AX5154" s="12"/>
      <c r="AY5154" s="12"/>
      <c r="AZ5154" s="12"/>
      <c r="BA5154" s="12"/>
      <c r="BB5154" s="12"/>
      <c r="BC5154" s="12"/>
      <c r="BD5154" s="12"/>
      <c r="BE5154" s="12"/>
      <c r="BF5154" s="12"/>
      <c r="BG5154" s="12"/>
      <c r="BH5154" s="12"/>
      <c r="BI5154" s="12"/>
      <c r="BJ5154" s="13"/>
      <c r="BK5154" s="13"/>
      <c r="BL5154" s="13"/>
      <c r="BM5154" s="13"/>
      <c r="BN5154" s="13"/>
    </row>
    <row r="5155" spans="1:66" x14ac:dyDescent="0.25">
      <c r="A5155" s="10"/>
      <c r="B5155" s="10"/>
      <c r="C5155" s="10"/>
      <c r="D5155" s="10"/>
      <c r="E5155" s="10"/>
      <c r="F5155" s="10"/>
      <c r="G5155" s="10"/>
      <c r="H5155" s="10"/>
      <c r="I5155" s="10"/>
      <c r="J5155" s="10"/>
      <c r="K5155" s="11"/>
      <c r="L5155" s="11"/>
      <c r="M5155" s="12"/>
      <c r="N5155" s="12"/>
      <c r="O5155" s="12"/>
      <c r="P5155" s="12"/>
      <c r="Q5155" s="12"/>
      <c r="R5155" s="12"/>
      <c r="S5155" s="12"/>
      <c r="T5155" s="12"/>
      <c r="U5155" s="12"/>
      <c r="V5155" s="12"/>
      <c r="W5155" s="12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2"/>
      <c r="AS5155" s="12"/>
      <c r="AT5155" s="12"/>
      <c r="AU5155" s="12"/>
      <c r="AV5155" s="12"/>
      <c r="AW5155" s="12"/>
      <c r="AX5155" s="12"/>
      <c r="AY5155" s="12"/>
      <c r="AZ5155" s="12"/>
      <c r="BA5155" s="12"/>
      <c r="BB5155" s="12"/>
      <c r="BC5155" s="12"/>
      <c r="BD5155" s="12"/>
      <c r="BE5155" s="12"/>
      <c r="BF5155" s="12"/>
      <c r="BG5155" s="12"/>
      <c r="BH5155" s="12"/>
      <c r="BI5155" s="12"/>
      <c r="BJ5155" s="13"/>
      <c r="BK5155" s="13"/>
      <c r="BL5155" s="13"/>
      <c r="BM5155" s="13"/>
      <c r="BN5155" s="13"/>
    </row>
    <row r="5156" spans="1:66" x14ac:dyDescent="0.25">
      <c r="A5156" s="10"/>
      <c r="B5156" s="10"/>
      <c r="C5156" s="10"/>
      <c r="D5156" s="10"/>
      <c r="E5156" s="10"/>
      <c r="F5156" s="10"/>
      <c r="G5156" s="10"/>
      <c r="H5156" s="10"/>
      <c r="I5156" s="10"/>
      <c r="J5156" s="10"/>
      <c r="K5156" s="11"/>
      <c r="L5156" s="11"/>
      <c r="M5156" s="12"/>
      <c r="N5156" s="12"/>
      <c r="O5156" s="12"/>
      <c r="P5156" s="12"/>
      <c r="Q5156" s="12"/>
      <c r="R5156" s="12"/>
      <c r="S5156" s="12"/>
      <c r="T5156" s="12"/>
      <c r="U5156" s="12"/>
      <c r="V5156" s="12"/>
      <c r="W5156" s="12"/>
      <c r="X5156" s="12"/>
      <c r="Y5156" s="12"/>
      <c r="Z5156" s="12"/>
      <c r="AA5156" s="12"/>
      <c r="AB5156" s="12"/>
      <c r="AC5156" s="12"/>
      <c r="AD5156" s="12"/>
      <c r="AE5156" s="12"/>
      <c r="AF5156" s="12"/>
      <c r="AG5156" s="12"/>
      <c r="AH5156" s="12"/>
      <c r="AI5156" s="12"/>
      <c r="AJ5156" s="12"/>
      <c r="AK5156" s="12"/>
      <c r="AL5156" s="12"/>
      <c r="AM5156" s="12"/>
      <c r="AN5156" s="12"/>
      <c r="AO5156" s="12"/>
      <c r="AP5156" s="12"/>
      <c r="AQ5156" s="12"/>
      <c r="AR5156" s="12"/>
      <c r="AS5156" s="12"/>
      <c r="AT5156" s="12"/>
      <c r="AU5156" s="12"/>
      <c r="AV5156" s="12"/>
      <c r="AW5156" s="12"/>
      <c r="AX5156" s="12"/>
      <c r="AY5156" s="12"/>
      <c r="AZ5156" s="12"/>
      <c r="BA5156" s="12"/>
      <c r="BB5156" s="12"/>
      <c r="BC5156" s="12"/>
      <c r="BD5156" s="12"/>
      <c r="BE5156" s="12"/>
      <c r="BF5156" s="12"/>
      <c r="BG5156" s="12"/>
      <c r="BH5156" s="12"/>
      <c r="BI5156" s="12"/>
      <c r="BJ5156" s="13"/>
      <c r="BK5156" s="13"/>
      <c r="BL5156" s="13"/>
      <c r="BM5156" s="13"/>
      <c r="BN5156" s="13"/>
    </row>
    <row r="5157" spans="1:66" x14ac:dyDescent="0.25">
      <c r="A5157" s="10"/>
      <c r="B5157" s="10"/>
      <c r="C5157" s="10"/>
      <c r="D5157" s="10"/>
      <c r="E5157" s="10"/>
      <c r="F5157" s="10"/>
      <c r="G5157" s="10"/>
      <c r="H5157" s="10"/>
      <c r="I5157" s="10"/>
      <c r="J5157" s="10"/>
      <c r="K5157" s="11"/>
      <c r="L5157" s="11"/>
      <c r="M5157" s="12"/>
      <c r="N5157" s="12"/>
      <c r="O5157" s="12"/>
      <c r="P5157" s="12"/>
      <c r="Q5157" s="12"/>
      <c r="R5157" s="12"/>
      <c r="S5157" s="12"/>
      <c r="T5157" s="12"/>
      <c r="U5157" s="12"/>
      <c r="V5157" s="12"/>
      <c r="W5157" s="12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2"/>
      <c r="AS5157" s="12"/>
      <c r="AT5157" s="12"/>
      <c r="AU5157" s="12"/>
      <c r="AV5157" s="12"/>
      <c r="AW5157" s="12"/>
      <c r="AX5157" s="12"/>
      <c r="AY5157" s="12"/>
      <c r="AZ5157" s="12"/>
      <c r="BA5157" s="12"/>
      <c r="BB5157" s="12"/>
      <c r="BC5157" s="12"/>
      <c r="BD5157" s="12"/>
      <c r="BE5157" s="12"/>
      <c r="BF5157" s="12"/>
      <c r="BG5157" s="12"/>
      <c r="BH5157" s="12"/>
      <c r="BI5157" s="12"/>
      <c r="BJ5157" s="13"/>
      <c r="BK5157" s="13"/>
      <c r="BL5157" s="13"/>
      <c r="BM5157" s="13"/>
      <c r="BN5157" s="13"/>
    </row>
    <row r="5158" spans="1:66" x14ac:dyDescent="0.25">
      <c r="A5158" s="10"/>
      <c r="B5158" s="10"/>
      <c r="C5158" s="10"/>
      <c r="D5158" s="10"/>
      <c r="E5158" s="10"/>
      <c r="F5158" s="10"/>
      <c r="G5158" s="10"/>
      <c r="H5158" s="10"/>
      <c r="I5158" s="10"/>
      <c r="J5158" s="10"/>
      <c r="K5158" s="11"/>
      <c r="L5158" s="11"/>
      <c r="M5158" s="12"/>
      <c r="N5158" s="12"/>
      <c r="O5158" s="12"/>
      <c r="P5158" s="12"/>
      <c r="Q5158" s="12"/>
      <c r="R5158" s="12"/>
      <c r="S5158" s="12"/>
      <c r="T5158" s="12"/>
      <c r="U5158" s="12"/>
      <c r="V5158" s="12"/>
      <c r="W5158" s="12"/>
      <c r="X5158" s="12"/>
      <c r="Y5158" s="12"/>
      <c r="Z5158" s="12"/>
      <c r="AA5158" s="12"/>
      <c r="AB5158" s="12"/>
      <c r="AC5158" s="12"/>
      <c r="AD5158" s="12"/>
      <c r="AE5158" s="12"/>
      <c r="AF5158" s="12"/>
      <c r="AG5158" s="12"/>
      <c r="AH5158" s="12"/>
      <c r="AI5158" s="12"/>
      <c r="AJ5158" s="12"/>
      <c r="AK5158" s="12"/>
      <c r="AL5158" s="12"/>
      <c r="AM5158" s="12"/>
      <c r="AN5158" s="12"/>
      <c r="AO5158" s="12"/>
      <c r="AP5158" s="12"/>
      <c r="AQ5158" s="12"/>
      <c r="AR5158" s="12"/>
      <c r="AS5158" s="12"/>
      <c r="AT5158" s="12"/>
      <c r="AU5158" s="12"/>
      <c r="AV5158" s="12"/>
      <c r="AW5158" s="12"/>
      <c r="AX5158" s="12"/>
      <c r="AY5158" s="12"/>
      <c r="AZ5158" s="12"/>
      <c r="BA5158" s="12"/>
      <c r="BB5158" s="12"/>
      <c r="BC5158" s="12"/>
      <c r="BD5158" s="12"/>
      <c r="BE5158" s="12"/>
      <c r="BF5158" s="12"/>
      <c r="BG5158" s="12"/>
      <c r="BH5158" s="12"/>
      <c r="BI5158" s="12"/>
      <c r="BJ5158" s="13"/>
      <c r="BK5158" s="13"/>
      <c r="BL5158" s="13"/>
      <c r="BM5158" s="13"/>
      <c r="BN5158" s="13"/>
    </row>
    <row r="5159" spans="1:66" x14ac:dyDescent="0.25">
      <c r="A5159" s="10"/>
      <c r="B5159" s="10"/>
      <c r="C5159" s="10"/>
      <c r="D5159" s="10"/>
      <c r="E5159" s="10"/>
      <c r="F5159" s="10"/>
      <c r="G5159" s="10"/>
      <c r="H5159" s="10"/>
      <c r="I5159" s="10"/>
      <c r="J5159" s="10"/>
      <c r="K5159" s="11"/>
      <c r="L5159" s="11"/>
      <c r="M5159" s="12"/>
      <c r="N5159" s="12"/>
      <c r="O5159" s="12"/>
      <c r="P5159" s="12"/>
      <c r="Q5159" s="12"/>
      <c r="R5159" s="12"/>
      <c r="S5159" s="12"/>
      <c r="T5159" s="12"/>
      <c r="U5159" s="12"/>
      <c r="V5159" s="12"/>
      <c r="W5159" s="12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2"/>
      <c r="AS5159" s="12"/>
      <c r="AT5159" s="12"/>
      <c r="AU5159" s="12"/>
      <c r="AV5159" s="12"/>
      <c r="AW5159" s="12"/>
      <c r="AX5159" s="12"/>
      <c r="AY5159" s="12"/>
      <c r="AZ5159" s="12"/>
      <c r="BA5159" s="12"/>
      <c r="BB5159" s="12"/>
      <c r="BC5159" s="12"/>
      <c r="BD5159" s="12"/>
      <c r="BE5159" s="12"/>
      <c r="BF5159" s="12"/>
      <c r="BG5159" s="12"/>
      <c r="BH5159" s="12"/>
      <c r="BI5159" s="12"/>
      <c r="BJ5159" s="13"/>
      <c r="BK5159" s="13"/>
      <c r="BL5159" s="13"/>
      <c r="BM5159" s="13"/>
      <c r="BN5159" s="13"/>
    </row>
    <row r="5160" spans="1:66" x14ac:dyDescent="0.25">
      <c r="A5160" s="10"/>
      <c r="B5160" s="10"/>
      <c r="C5160" s="10"/>
      <c r="D5160" s="10"/>
      <c r="E5160" s="10"/>
      <c r="F5160" s="10"/>
      <c r="G5160" s="10"/>
      <c r="H5160" s="10"/>
      <c r="I5160" s="10"/>
      <c r="J5160" s="10"/>
      <c r="K5160" s="11"/>
      <c r="L5160" s="11"/>
      <c r="M5160" s="12"/>
      <c r="N5160" s="12"/>
      <c r="O5160" s="12"/>
      <c r="P5160" s="12"/>
      <c r="Q5160" s="12"/>
      <c r="R5160" s="12"/>
      <c r="S5160" s="12"/>
      <c r="T5160" s="12"/>
      <c r="U5160" s="12"/>
      <c r="V5160" s="12"/>
      <c r="W5160" s="12"/>
      <c r="X5160" s="12"/>
      <c r="Y5160" s="12"/>
      <c r="Z5160" s="12"/>
      <c r="AA5160" s="12"/>
      <c r="AB5160" s="12"/>
      <c r="AC5160" s="12"/>
      <c r="AD5160" s="12"/>
      <c r="AE5160" s="12"/>
      <c r="AF5160" s="12"/>
      <c r="AG5160" s="12"/>
      <c r="AH5160" s="12"/>
      <c r="AI5160" s="12"/>
      <c r="AJ5160" s="12"/>
      <c r="AK5160" s="12"/>
      <c r="AL5160" s="12"/>
      <c r="AM5160" s="12"/>
      <c r="AN5160" s="12"/>
      <c r="AO5160" s="12"/>
      <c r="AP5160" s="12"/>
      <c r="AQ5160" s="12"/>
      <c r="AR5160" s="12"/>
      <c r="AS5160" s="12"/>
      <c r="AT5160" s="12"/>
      <c r="AU5160" s="12"/>
      <c r="AV5160" s="12"/>
      <c r="AW5160" s="12"/>
      <c r="AX5160" s="12"/>
      <c r="AY5160" s="12"/>
      <c r="AZ5160" s="12"/>
      <c r="BA5160" s="12"/>
      <c r="BB5160" s="12"/>
      <c r="BC5160" s="12"/>
      <c r="BD5160" s="12"/>
      <c r="BE5160" s="12"/>
      <c r="BF5160" s="12"/>
      <c r="BG5160" s="12"/>
      <c r="BH5160" s="12"/>
      <c r="BI5160" s="12"/>
      <c r="BJ5160" s="13"/>
      <c r="BK5160" s="13"/>
      <c r="BL5160" s="13"/>
      <c r="BM5160" s="13"/>
      <c r="BN5160" s="13"/>
    </row>
    <row r="5161" spans="1:66" x14ac:dyDescent="0.25">
      <c r="A5161" s="10"/>
      <c r="B5161" s="10"/>
      <c r="C5161" s="10"/>
      <c r="D5161" s="10"/>
      <c r="E5161" s="10"/>
      <c r="F5161" s="10"/>
      <c r="G5161" s="10"/>
      <c r="H5161" s="10"/>
      <c r="I5161" s="10"/>
      <c r="J5161" s="10"/>
      <c r="K5161" s="11"/>
      <c r="L5161" s="11"/>
      <c r="M5161" s="12"/>
      <c r="N5161" s="12"/>
      <c r="O5161" s="12"/>
      <c r="P5161" s="12"/>
      <c r="Q5161" s="12"/>
      <c r="R5161" s="12"/>
      <c r="S5161" s="12"/>
      <c r="T5161" s="12"/>
      <c r="U5161" s="12"/>
      <c r="V5161" s="12"/>
      <c r="W5161" s="12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2"/>
      <c r="AS5161" s="12"/>
      <c r="AT5161" s="12"/>
      <c r="AU5161" s="12"/>
      <c r="AV5161" s="12"/>
      <c r="AW5161" s="12"/>
      <c r="AX5161" s="12"/>
      <c r="AY5161" s="12"/>
      <c r="AZ5161" s="12"/>
      <c r="BA5161" s="12"/>
      <c r="BB5161" s="12"/>
      <c r="BC5161" s="12"/>
      <c r="BD5161" s="12"/>
      <c r="BE5161" s="12"/>
      <c r="BF5161" s="12"/>
      <c r="BG5161" s="12"/>
      <c r="BH5161" s="12"/>
      <c r="BI5161" s="12"/>
      <c r="BJ5161" s="13"/>
      <c r="BK5161" s="13"/>
      <c r="BL5161" s="13"/>
      <c r="BM5161" s="13"/>
      <c r="BN5161" s="13"/>
    </row>
    <row r="5162" spans="1:66" x14ac:dyDescent="0.25">
      <c r="A5162" s="10"/>
      <c r="B5162" s="10"/>
      <c r="C5162" s="10"/>
      <c r="D5162" s="10"/>
      <c r="E5162" s="10"/>
      <c r="F5162" s="10"/>
      <c r="G5162" s="10"/>
      <c r="H5162" s="10"/>
      <c r="I5162" s="10"/>
      <c r="J5162" s="10"/>
      <c r="K5162" s="11"/>
      <c r="L5162" s="11"/>
      <c r="M5162" s="12"/>
      <c r="N5162" s="12"/>
      <c r="O5162" s="12"/>
      <c r="P5162" s="12"/>
      <c r="Q5162" s="12"/>
      <c r="R5162" s="12"/>
      <c r="S5162" s="12"/>
      <c r="T5162" s="12"/>
      <c r="U5162" s="12"/>
      <c r="V5162" s="12"/>
      <c r="W5162" s="12"/>
      <c r="X5162" s="12"/>
      <c r="Y5162" s="12"/>
      <c r="Z5162" s="12"/>
      <c r="AA5162" s="12"/>
      <c r="AB5162" s="12"/>
      <c r="AC5162" s="12"/>
      <c r="AD5162" s="12"/>
      <c r="AE5162" s="12"/>
      <c r="AF5162" s="12"/>
      <c r="AG5162" s="12"/>
      <c r="AH5162" s="12"/>
      <c r="AI5162" s="12"/>
      <c r="AJ5162" s="12"/>
      <c r="AK5162" s="12"/>
      <c r="AL5162" s="12"/>
      <c r="AM5162" s="12"/>
      <c r="AN5162" s="12"/>
      <c r="AO5162" s="12"/>
      <c r="AP5162" s="12"/>
      <c r="AQ5162" s="12"/>
      <c r="AR5162" s="12"/>
      <c r="AS5162" s="12"/>
      <c r="AT5162" s="12"/>
      <c r="AU5162" s="12"/>
      <c r="AV5162" s="12"/>
      <c r="AW5162" s="12"/>
      <c r="AX5162" s="12"/>
      <c r="AY5162" s="12"/>
      <c r="AZ5162" s="12"/>
      <c r="BA5162" s="12"/>
      <c r="BB5162" s="12"/>
      <c r="BC5162" s="12"/>
      <c r="BD5162" s="12"/>
      <c r="BE5162" s="12"/>
      <c r="BF5162" s="12"/>
      <c r="BG5162" s="12"/>
      <c r="BH5162" s="12"/>
      <c r="BI5162" s="12"/>
      <c r="BJ5162" s="13"/>
      <c r="BK5162" s="13"/>
      <c r="BL5162" s="13"/>
      <c r="BM5162" s="13"/>
      <c r="BN5162" s="13"/>
    </row>
    <row r="5163" spans="1:66" x14ac:dyDescent="0.25">
      <c r="A5163" s="10"/>
      <c r="B5163" s="10"/>
      <c r="C5163" s="10"/>
      <c r="D5163" s="10"/>
      <c r="E5163" s="10"/>
      <c r="F5163" s="10"/>
      <c r="G5163" s="10"/>
      <c r="H5163" s="10"/>
      <c r="I5163" s="10"/>
      <c r="J5163" s="10"/>
      <c r="K5163" s="11"/>
      <c r="L5163" s="11"/>
      <c r="M5163" s="12"/>
      <c r="N5163" s="12"/>
      <c r="O5163" s="12"/>
      <c r="P5163" s="12"/>
      <c r="Q5163" s="12"/>
      <c r="R5163" s="12"/>
      <c r="S5163" s="12"/>
      <c r="T5163" s="12"/>
      <c r="U5163" s="12"/>
      <c r="V5163" s="12"/>
      <c r="W5163" s="12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2"/>
      <c r="AS5163" s="12"/>
      <c r="AT5163" s="12"/>
      <c r="AU5163" s="12"/>
      <c r="AV5163" s="12"/>
      <c r="AW5163" s="12"/>
      <c r="AX5163" s="12"/>
      <c r="AY5163" s="12"/>
      <c r="AZ5163" s="12"/>
      <c r="BA5163" s="12"/>
      <c r="BB5163" s="12"/>
      <c r="BC5163" s="12"/>
      <c r="BD5163" s="12"/>
      <c r="BE5163" s="12"/>
      <c r="BF5163" s="12"/>
      <c r="BG5163" s="12"/>
      <c r="BH5163" s="12"/>
      <c r="BI5163" s="12"/>
      <c r="BJ5163" s="13"/>
      <c r="BK5163" s="13"/>
      <c r="BL5163" s="13"/>
      <c r="BM5163" s="13"/>
      <c r="BN5163" s="13"/>
    </row>
    <row r="5164" spans="1:66" x14ac:dyDescent="0.25">
      <c r="A5164" s="10"/>
      <c r="B5164" s="10"/>
      <c r="C5164" s="10"/>
      <c r="D5164" s="10"/>
      <c r="E5164" s="10"/>
      <c r="F5164" s="10"/>
      <c r="G5164" s="10"/>
      <c r="H5164" s="10"/>
      <c r="I5164" s="10"/>
      <c r="J5164" s="10"/>
      <c r="K5164" s="11"/>
      <c r="L5164" s="11"/>
      <c r="M5164" s="12"/>
      <c r="N5164" s="12"/>
      <c r="O5164" s="12"/>
      <c r="P5164" s="12"/>
      <c r="Q5164" s="12"/>
      <c r="R5164" s="12"/>
      <c r="S5164" s="12"/>
      <c r="T5164" s="12"/>
      <c r="U5164" s="12"/>
      <c r="V5164" s="12"/>
      <c r="W5164" s="12"/>
      <c r="X5164" s="12"/>
      <c r="Y5164" s="12"/>
      <c r="Z5164" s="12"/>
      <c r="AA5164" s="12"/>
      <c r="AB5164" s="12"/>
      <c r="AC5164" s="12"/>
      <c r="AD5164" s="12"/>
      <c r="AE5164" s="12"/>
      <c r="AF5164" s="12"/>
      <c r="AG5164" s="12"/>
      <c r="AH5164" s="12"/>
      <c r="AI5164" s="12"/>
      <c r="AJ5164" s="12"/>
      <c r="AK5164" s="12"/>
      <c r="AL5164" s="12"/>
      <c r="AM5164" s="12"/>
      <c r="AN5164" s="12"/>
      <c r="AO5164" s="12"/>
      <c r="AP5164" s="12"/>
      <c r="AQ5164" s="12"/>
      <c r="AR5164" s="12"/>
      <c r="AS5164" s="12"/>
      <c r="AT5164" s="12"/>
      <c r="AU5164" s="12"/>
      <c r="AV5164" s="12"/>
      <c r="AW5164" s="12"/>
      <c r="AX5164" s="12"/>
      <c r="AY5164" s="12"/>
      <c r="AZ5164" s="12"/>
      <c r="BA5164" s="12"/>
      <c r="BB5164" s="12"/>
      <c r="BC5164" s="12"/>
      <c r="BD5164" s="12"/>
      <c r="BE5164" s="12"/>
      <c r="BF5164" s="12"/>
      <c r="BG5164" s="12"/>
      <c r="BH5164" s="12"/>
      <c r="BI5164" s="12"/>
      <c r="BJ5164" s="13"/>
      <c r="BK5164" s="13"/>
      <c r="BL5164" s="13"/>
      <c r="BM5164" s="13"/>
      <c r="BN5164" s="13"/>
    </row>
    <row r="5165" spans="1:66" s="10" customFormat="1" x14ac:dyDescent="0.25">
      <c r="K5165" s="11"/>
      <c r="L5165" s="11"/>
      <c r="M5165" s="12"/>
      <c r="N5165" s="12"/>
      <c r="O5165" s="12"/>
      <c r="P5165" s="12"/>
      <c r="Q5165" s="12"/>
      <c r="R5165" s="12"/>
      <c r="S5165" s="12"/>
      <c r="T5165" s="12"/>
      <c r="U5165" s="12"/>
      <c r="V5165" s="12"/>
      <c r="W5165" s="12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2"/>
      <c r="AS5165" s="12"/>
      <c r="AT5165" s="12"/>
      <c r="AU5165" s="12"/>
      <c r="AV5165" s="12"/>
      <c r="AW5165" s="12"/>
      <c r="AX5165" s="12"/>
      <c r="AY5165" s="12"/>
      <c r="AZ5165" s="12"/>
      <c r="BA5165" s="12"/>
      <c r="BB5165" s="12"/>
      <c r="BC5165" s="12"/>
      <c r="BD5165" s="12"/>
      <c r="BE5165" s="12"/>
      <c r="BF5165" s="12"/>
      <c r="BG5165" s="12"/>
      <c r="BH5165" s="12"/>
      <c r="BI5165" s="12"/>
      <c r="BJ5165" s="13"/>
      <c r="BK5165" s="13"/>
      <c r="BL5165" s="13"/>
      <c r="BM5165" s="13"/>
      <c r="BN5165" s="13"/>
    </row>
    <row r="5166" spans="1:66" x14ac:dyDescent="0.25">
      <c r="A5166" s="10"/>
      <c r="B5166" s="10"/>
      <c r="C5166" s="10"/>
      <c r="D5166" s="10"/>
      <c r="E5166" s="10"/>
      <c r="F5166" s="10"/>
      <c r="G5166" s="10"/>
      <c r="H5166" s="10"/>
      <c r="I5166" s="10"/>
      <c r="J5166" s="10"/>
      <c r="K5166" s="11"/>
      <c r="L5166" s="11"/>
      <c r="M5166" s="12"/>
      <c r="N5166" s="12"/>
      <c r="O5166" s="12"/>
      <c r="P5166" s="12"/>
      <c r="Q5166" s="12"/>
      <c r="R5166" s="12"/>
      <c r="S5166" s="12"/>
      <c r="T5166" s="12"/>
      <c r="U5166" s="12"/>
      <c r="V5166" s="12"/>
      <c r="W5166" s="12"/>
      <c r="X5166" s="12"/>
      <c r="Y5166" s="12"/>
      <c r="Z5166" s="12"/>
      <c r="AA5166" s="12"/>
      <c r="AB5166" s="12"/>
      <c r="AC5166" s="12"/>
      <c r="AD5166" s="12"/>
      <c r="AE5166" s="12"/>
      <c r="AF5166" s="12"/>
      <c r="AG5166" s="12"/>
      <c r="AH5166" s="12"/>
      <c r="AI5166" s="12"/>
      <c r="AJ5166" s="12"/>
      <c r="AK5166" s="12"/>
      <c r="AL5166" s="12"/>
      <c r="AM5166" s="12"/>
      <c r="AN5166" s="12"/>
      <c r="AO5166" s="12"/>
      <c r="AP5166" s="12"/>
      <c r="AQ5166" s="12"/>
      <c r="AR5166" s="12"/>
      <c r="AS5166" s="12"/>
      <c r="AT5166" s="12"/>
      <c r="AU5166" s="12"/>
      <c r="AV5166" s="12"/>
      <c r="AW5166" s="12"/>
      <c r="AX5166" s="12"/>
      <c r="AY5166" s="12"/>
      <c r="AZ5166" s="12"/>
      <c r="BA5166" s="12"/>
      <c r="BB5166" s="12"/>
      <c r="BC5166" s="12"/>
      <c r="BD5166" s="12"/>
      <c r="BE5166" s="12"/>
      <c r="BF5166" s="12"/>
      <c r="BG5166" s="12"/>
      <c r="BH5166" s="12"/>
      <c r="BI5166" s="12"/>
      <c r="BJ5166" s="13"/>
      <c r="BK5166" s="13"/>
      <c r="BL5166" s="13"/>
      <c r="BM5166" s="13"/>
      <c r="BN5166" s="13"/>
    </row>
    <row r="5167" spans="1:66" x14ac:dyDescent="0.25">
      <c r="A5167" s="10"/>
      <c r="B5167" s="10"/>
      <c r="C5167" s="10"/>
      <c r="D5167" s="10"/>
      <c r="E5167" s="10"/>
      <c r="F5167" s="10"/>
      <c r="G5167" s="10"/>
      <c r="H5167" s="10"/>
      <c r="I5167" s="10"/>
      <c r="J5167" s="10"/>
      <c r="K5167" s="11"/>
      <c r="L5167" s="11"/>
      <c r="M5167" s="12"/>
      <c r="N5167" s="12"/>
      <c r="O5167" s="12"/>
      <c r="P5167" s="12"/>
      <c r="Q5167" s="12"/>
      <c r="R5167" s="12"/>
      <c r="S5167" s="12"/>
      <c r="T5167" s="12"/>
      <c r="U5167" s="12"/>
      <c r="V5167" s="12"/>
      <c r="W5167" s="12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2"/>
      <c r="AS5167" s="12"/>
      <c r="AT5167" s="12"/>
      <c r="AU5167" s="12"/>
      <c r="AV5167" s="12"/>
      <c r="AW5167" s="12"/>
      <c r="AX5167" s="12"/>
      <c r="AY5167" s="12"/>
      <c r="AZ5167" s="12"/>
      <c r="BA5167" s="12"/>
      <c r="BB5167" s="12"/>
      <c r="BC5167" s="12"/>
      <c r="BD5167" s="12"/>
      <c r="BE5167" s="12"/>
      <c r="BF5167" s="12"/>
      <c r="BG5167" s="12"/>
      <c r="BH5167" s="12"/>
      <c r="BI5167" s="12"/>
      <c r="BJ5167" s="13"/>
      <c r="BK5167" s="13"/>
      <c r="BL5167" s="13"/>
      <c r="BM5167" s="13"/>
      <c r="BN5167" s="13"/>
    </row>
    <row r="5168" spans="1:66" x14ac:dyDescent="0.25">
      <c r="A5168" s="10"/>
      <c r="B5168" s="10"/>
      <c r="C5168" s="10"/>
      <c r="D5168" s="10"/>
      <c r="E5168" s="10"/>
      <c r="F5168" s="10"/>
      <c r="G5168" s="10"/>
      <c r="H5168" s="10"/>
      <c r="I5168" s="10"/>
      <c r="J5168" s="10"/>
      <c r="K5168" s="11"/>
      <c r="L5168" s="11"/>
      <c r="M5168" s="12"/>
      <c r="N5168" s="12"/>
      <c r="O5168" s="12"/>
      <c r="P5168" s="12"/>
      <c r="Q5168" s="12"/>
      <c r="R5168" s="12"/>
      <c r="S5168" s="12"/>
      <c r="T5168" s="12"/>
      <c r="U5168" s="12"/>
      <c r="V5168" s="12"/>
      <c r="W5168" s="12"/>
      <c r="X5168" s="12"/>
      <c r="Y5168" s="12"/>
      <c r="Z5168" s="12"/>
      <c r="AA5168" s="12"/>
      <c r="AB5168" s="12"/>
      <c r="AC5168" s="12"/>
      <c r="AD5168" s="12"/>
      <c r="AE5168" s="12"/>
      <c r="AF5168" s="12"/>
      <c r="AG5168" s="12"/>
      <c r="AH5168" s="12"/>
      <c r="AI5168" s="12"/>
      <c r="AJ5168" s="12"/>
      <c r="AK5168" s="12"/>
      <c r="AL5168" s="12"/>
      <c r="AM5168" s="12"/>
      <c r="AN5168" s="12"/>
      <c r="AO5168" s="12"/>
      <c r="AP5168" s="12"/>
      <c r="AQ5168" s="12"/>
      <c r="AR5168" s="12"/>
      <c r="AS5168" s="12"/>
      <c r="AT5168" s="12"/>
      <c r="AU5168" s="12"/>
      <c r="AV5168" s="12"/>
      <c r="AW5168" s="12"/>
      <c r="AX5168" s="12"/>
      <c r="AY5168" s="12"/>
      <c r="AZ5168" s="12"/>
      <c r="BA5168" s="12"/>
      <c r="BB5168" s="12"/>
      <c r="BC5168" s="12"/>
      <c r="BD5168" s="12"/>
      <c r="BE5168" s="12"/>
      <c r="BF5168" s="12"/>
      <c r="BG5168" s="12"/>
      <c r="BH5168" s="12"/>
      <c r="BI5168" s="12"/>
      <c r="BJ5168" s="13"/>
      <c r="BK5168" s="13"/>
      <c r="BL5168" s="13"/>
      <c r="BM5168" s="13"/>
      <c r="BN5168" s="13"/>
    </row>
    <row r="5169" spans="1:66" x14ac:dyDescent="0.25">
      <c r="A5169" s="10"/>
      <c r="B5169" s="10"/>
      <c r="C5169" s="10"/>
      <c r="D5169" s="10"/>
      <c r="E5169" s="10"/>
      <c r="F5169" s="10"/>
      <c r="G5169" s="10"/>
      <c r="H5169" s="10"/>
      <c r="I5169" s="10"/>
      <c r="J5169" s="10"/>
      <c r="K5169" s="11"/>
      <c r="L5169" s="11"/>
      <c r="M5169" s="12"/>
      <c r="N5169" s="12"/>
      <c r="O5169" s="12"/>
      <c r="P5169" s="12"/>
      <c r="Q5169" s="12"/>
      <c r="R5169" s="12"/>
      <c r="S5169" s="12"/>
      <c r="T5169" s="12"/>
      <c r="U5169" s="12"/>
      <c r="V5169" s="12"/>
      <c r="W5169" s="12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2"/>
      <c r="AS5169" s="12"/>
      <c r="AT5169" s="12"/>
      <c r="AU5169" s="12"/>
      <c r="AV5169" s="12"/>
      <c r="AW5169" s="12"/>
      <c r="AX5169" s="12"/>
      <c r="AY5169" s="12"/>
      <c r="AZ5169" s="12"/>
      <c r="BA5169" s="12"/>
      <c r="BB5169" s="12"/>
      <c r="BC5169" s="12"/>
      <c r="BD5169" s="12"/>
      <c r="BE5169" s="12"/>
      <c r="BF5169" s="12"/>
      <c r="BG5169" s="12"/>
      <c r="BH5169" s="12"/>
      <c r="BI5169" s="12"/>
      <c r="BJ5169" s="13"/>
      <c r="BK5169" s="13"/>
      <c r="BL5169" s="13"/>
      <c r="BM5169" s="13"/>
      <c r="BN5169" s="13"/>
    </row>
    <row r="5170" spans="1:66" x14ac:dyDescent="0.25">
      <c r="A5170" s="10"/>
      <c r="B5170" s="10"/>
      <c r="C5170" s="10"/>
      <c r="D5170" s="10"/>
      <c r="E5170" s="10"/>
      <c r="F5170" s="10"/>
      <c r="G5170" s="10"/>
      <c r="H5170" s="10"/>
      <c r="I5170" s="10"/>
      <c r="J5170" s="10"/>
      <c r="K5170" s="11"/>
      <c r="L5170" s="11"/>
      <c r="M5170" s="12"/>
      <c r="N5170" s="12"/>
      <c r="O5170" s="12"/>
      <c r="P5170" s="12"/>
      <c r="Q5170" s="12"/>
      <c r="R5170" s="12"/>
      <c r="S5170" s="12"/>
      <c r="T5170" s="12"/>
      <c r="U5170" s="12"/>
      <c r="V5170" s="12"/>
      <c r="W5170" s="12"/>
      <c r="X5170" s="12"/>
      <c r="Y5170" s="12"/>
      <c r="Z5170" s="12"/>
      <c r="AA5170" s="12"/>
      <c r="AB5170" s="12"/>
      <c r="AC5170" s="12"/>
      <c r="AD5170" s="12"/>
      <c r="AE5170" s="12"/>
      <c r="AF5170" s="12"/>
      <c r="AG5170" s="12"/>
      <c r="AH5170" s="12"/>
      <c r="AI5170" s="12"/>
      <c r="AJ5170" s="12"/>
      <c r="AK5170" s="12"/>
      <c r="AL5170" s="12"/>
      <c r="AM5170" s="12"/>
      <c r="AN5170" s="12"/>
      <c r="AO5170" s="12"/>
      <c r="AP5170" s="12"/>
      <c r="AQ5170" s="12"/>
      <c r="AR5170" s="12"/>
      <c r="AS5170" s="12"/>
      <c r="AT5170" s="12"/>
      <c r="AU5170" s="12"/>
      <c r="AV5170" s="12"/>
      <c r="AW5170" s="12"/>
      <c r="AX5170" s="12"/>
      <c r="AY5170" s="12"/>
      <c r="AZ5170" s="12"/>
      <c r="BA5170" s="12"/>
      <c r="BB5170" s="12"/>
      <c r="BC5170" s="12"/>
      <c r="BD5170" s="12"/>
      <c r="BE5170" s="12"/>
      <c r="BF5170" s="12"/>
      <c r="BG5170" s="12"/>
      <c r="BH5170" s="12"/>
      <c r="BI5170" s="12"/>
      <c r="BJ5170" s="13"/>
      <c r="BK5170" s="13"/>
      <c r="BL5170" s="13"/>
      <c r="BM5170" s="13"/>
      <c r="BN5170" s="13"/>
    </row>
    <row r="5171" spans="1:66" x14ac:dyDescent="0.25">
      <c r="A5171" s="10"/>
      <c r="B5171" s="10"/>
      <c r="C5171" s="10"/>
      <c r="D5171" s="10"/>
      <c r="E5171" s="10"/>
      <c r="F5171" s="10"/>
      <c r="G5171" s="10"/>
      <c r="H5171" s="10"/>
      <c r="I5171" s="10"/>
      <c r="J5171" s="10"/>
      <c r="K5171" s="11"/>
      <c r="L5171" s="11"/>
      <c r="M5171" s="12"/>
      <c r="N5171" s="12"/>
      <c r="O5171" s="12"/>
      <c r="P5171" s="12"/>
      <c r="Q5171" s="12"/>
      <c r="R5171" s="12"/>
      <c r="S5171" s="12"/>
      <c r="T5171" s="12"/>
      <c r="U5171" s="12"/>
      <c r="V5171" s="12"/>
      <c r="W5171" s="12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2"/>
      <c r="AS5171" s="12"/>
      <c r="AT5171" s="12"/>
      <c r="AU5171" s="12"/>
      <c r="AV5171" s="12"/>
      <c r="AW5171" s="12"/>
      <c r="AX5171" s="12"/>
      <c r="AY5171" s="12"/>
      <c r="AZ5171" s="12"/>
      <c r="BA5171" s="12"/>
      <c r="BB5171" s="12"/>
      <c r="BC5171" s="12"/>
      <c r="BD5171" s="12"/>
      <c r="BE5171" s="12"/>
      <c r="BF5171" s="12"/>
      <c r="BG5171" s="12"/>
      <c r="BH5171" s="12"/>
      <c r="BI5171" s="12"/>
      <c r="BJ5171" s="13"/>
      <c r="BK5171" s="13"/>
      <c r="BL5171" s="13"/>
      <c r="BM5171" s="13"/>
      <c r="BN5171" s="13"/>
    </row>
    <row r="5172" spans="1:66" x14ac:dyDescent="0.25">
      <c r="A5172" s="10"/>
      <c r="B5172" s="10"/>
      <c r="C5172" s="10"/>
      <c r="D5172" s="10"/>
      <c r="E5172" s="10"/>
      <c r="F5172" s="10"/>
      <c r="G5172" s="10"/>
      <c r="H5172" s="10"/>
      <c r="I5172" s="10"/>
      <c r="J5172" s="10"/>
      <c r="K5172" s="11"/>
      <c r="L5172" s="11"/>
      <c r="M5172" s="12"/>
      <c r="N5172" s="12"/>
      <c r="O5172" s="12"/>
      <c r="P5172" s="12"/>
      <c r="Q5172" s="12"/>
      <c r="R5172" s="12"/>
      <c r="S5172" s="12"/>
      <c r="T5172" s="12"/>
      <c r="U5172" s="12"/>
      <c r="V5172" s="12"/>
      <c r="W5172" s="12"/>
      <c r="X5172" s="12"/>
      <c r="Y5172" s="12"/>
      <c r="Z5172" s="12"/>
      <c r="AA5172" s="12"/>
      <c r="AB5172" s="12"/>
      <c r="AC5172" s="12"/>
      <c r="AD5172" s="12"/>
      <c r="AE5172" s="12"/>
      <c r="AF5172" s="12"/>
      <c r="AG5172" s="12"/>
      <c r="AH5172" s="12"/>
      <c r="AI5172" s="12"/>
      <c r="AJ5172" s="12"/>
      <c r="AK5172" s="12"/>
      <c r="AL5172" s="12"/>
      <c r="AM5172" s="12"/>
      <c r="AN5172" s="12"/>
      <c r="AO5172" s="12"/>
      <c r="AP5172" s="12"/>
      <c r="AQ5172" s="12"/>
      <c r="AR5172" s="12"/>
      <c r="AS5172" s="12"/>
      <c r="AT5172" s="12"/>
      <c r="AU5172" s="12"/>
      <c r="AV5172" s="12"/>
      <c r="AW5172" s="12"/>
      <c r="AX5172" s="12"/>
      <c r="AY5172" s="12"/>
      <c r="AZ5172" s="12"/>
      <c r="BA5172" s="12"/>
      <c r="BB5172" s="12"/>
      <c r="BC5172" s="12"/>
      <c r="BD5172" s="12"/>
      <c r="BE5172" s="12"/>
      <c r="BF5172" s="12"/>
      <c r="BG5172" s="12"/>
      <c r="BH5172" s="12"/>
      <c r="BI5172" s="12"/>
      <c r="BJ5172" s="13"/>
      <c r="BK5172" s="13"/>
      <c r="BL5172" s="13"/>
      <c r="BM5172" s="13"/>
      <c r="BN5172" s="13"/>
    </row>
    <row r="5173" spans="1:66" x14ac:dyDescent="0.25">
      <c r="A5173" s="10"/>
      <c r="B5173" s="10"/>
      <c r="C5173" s="10"/>
      <c r="D5173" s="10"/>
      <c r="E5173" s="10"/>
      <c r="F5173" s="10"/>
      <c r="G5173" s="10"/>
      <c r="H5173" s="10"/>
      <c r="I5173" s="10"/>
      <c r="J5173" s="10"/>
      <c r="K5173" s="11"/>
      <c r="L5173" s="11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  <c r="W5173" s="12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2"/>
      <c r="AS5173" s="12"/>
      <c r="AT5173" s="12"/>
      <c r="AU5173" s="12"/>
      <c r="AV5173" s="12"/>
      <c r="AW5173" s="12"/>
      <c r="AX5173" s="12"/>
      <c r="AY5173" s="12"/>
      <c r="AZ5173" s="12"/>
      <c r="BA5173" s="12"/>
      <c r="BB5173" s="12"/>
      <c r="BC5173" s="12"/>
      <c r="BD5173" s="12"/>
      <c r="BE5173" s="12"/>
      <c r="BF5173" s="12"/>
      <c r="BG5173" s="12"/>
      <c r="BH5173" s="12"/>
      <c r="BI5173" s="12"/>
      <c r="BJ5173" s="13"/>
      <c r="BK5173" s="13"/>
      <c r="BL5173" s="13"/>
      <c r="BM5173" s="13"/>
      <c r="BN5173" s="13"/>
    </row>
    <row r="5174" spans="1:66" x14ac:dyDescent="0.25">
      <c r="A5174" s="10"/>
      <c r="B5174" s="10"/>
      <c r="C5174" s="10"/>
      <c r="D5174" s="10"/>
      <c r="E5174" s="10"/>
      <c r="F5174" s="10"/>
      <c r="G5174" s="10"/>
      <c r="H5174" s="10"/>
      <c r="I5174" s="10"/>
      <c r="J5174" s="10"/>
      <c r="K5174" s="11"/>
      <c r="L5174" s="11"/>
      <c r="M5174" s="12"/>
      <c r="N5174" s="12"/>
      <c r="O5174" s="12"/>
      <c r="P5174" s="12"/>
      <c r="Q5174" s="12"/>
      <c r="R5174" s="12"/>
      <c r="S5174" s="12"/>
      <c r="T5174" s="12"/>
      <c r="U5174" s="12"/>
      <c r="V5174" s="12"/>
      <c r="W5174" s="12"/>
      <c r="X5174" s="12"/>
      <c r="Y5174" s="12"/>
      <c r="Z5174" s="12"/>
      <c r="AA5174" s="12"/>
      <c r="AB5174" s="12"/>
      <c r="AC5174" s="12"/>
      <c r="AD5174" s="12"/>
      <c r="AE5174" s="12"/>
      <c r="AF5174" s="12"/>
      <c r="AG5174" s="12"/>
      <c r="AH5174" s="12"/>
      <c r="AI5174" s="12"/>
      <c r="AJ5174" s="12"/>
      <c r="AK5174" s="12"/>
      <c r="AL5174" s="12"/>
      <c r="AM5174" s="12"/>
      <c r="AN5174" s="12"/>
      <c r="AO5174" s="12"/>
      <c r="AP5174" s="12"/>
      <c r="AQ5174" s="12"/>
      <c r="AR5174" s="12"/>
      <c r="AS5174" s="12"/>
      <c r="AT5174" s="12"/>
      <c r="AU5174" s="12"/>
      <c r="AV5174" s="12"/>
      <c r="AW5174" s="12"/>
      <c r="AX5174" s="12"/>
      <c r="AY5174" s="12"/>
      <c r="AZ5174" s="12"/>
      <c r="BA5174" s="12"/>
      <c r="BB5174" s="12"/>
      <c r="BC5174" s="12"/>
      <c r="BD5174" s="12"/>
      <c r="BE5174" s="12"/>
      <c r="BF5174" s="12"/>
      <c r="BG5174" s="12"/>
      <c r="BH5174" s="12"/>
      <c r="BI5174" s="12"/>
      <c r="BJ5174" s="13"/>
      <c r="BK5174" s="13"/>
      <c r="BL5174" s="13"/>
      <c r="BM5174" s="13"/>
      <c r="BN5174" s="13"/>
    </row>
    <row r="5175" spans="1:66" x14ac:dyDescent="0.25">
      <c r="A5175" s="10"/>
      <c r="B5175" s="10"/>
      <c r="C5175" s="10"/>
      <c r="D5175" s="10"/>
      <c r="E5175" s="10"/>
      <c r="F5175" s="10"/>
      <c r="G5175" s="10"/>
      <c r="H5175" s="10"/>
      <c r="I5175" s="10"/>
      <c r="J5175" s="10"/>
      <c r="K5175" s="11"/>
      <c r="L5175" s="11"/>
      <c r="M5175" s="12"/>
      <c r="N5175" s="12"/>
      <c r="O5175" s="12"/>
      <c r="P5175" s="12"/>
      <c r="Q5175" s="12"/>
      <c r="R5175" s="12"/>
      <c r="S5175" s="12"/>
      <c r="T5175" s="12"/>
      <c r="U5175" s="12"/>
      <c r="V5175" s="12"/>
      <c r="W5175" s="12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2"/>
      <c r="AS5175" s="12"/>
      <c r="AT5175" s="12"/>
      <c r="AU5175" s="12"/>
      <c r="AV5175" s="12"/>
      <c r="AW5175" s="12"/>
      <c r="AX5175" s="12"/>
      <c r="AY5175" s="12"/>
      <c r="AZ5175" s="12"/>
      <c r="BA5175" s="12"/>
      <c r="BB5175" s="12"/>
      <c r="BC5175" s="12"/>
      <c r="BD5175" s="12"/>
      <c r="BE5175" s="12"/>
      <c r="BF5175" s="12"/>
      <c r="BG5175" s="12"/>
      <c r="BH5175" s="12"/>
      <c r="BI5175" s="12"/>
      <c r="BJ5175" s="13"/>
      <c r="BK5175" s="13"/>
      <c r="BL5175" s="13"/>
      <c r="BM5175" s="13"/>
      <c r="BN5175" s="13"/>
    </row>
    <row r="5176" spans="1:66" x14ac:dyDescent="0.25">
      <c r="A5176" s="10"/>
      <c r="B5176" s="10"/>
      <c r="C5176" s="10"/>
      <c r="D5176" s="10"/>
      <c r="E5176" s="10"/>
      <c r="F5176" s="10"/>
      <c r="G5176" s="10"/>
      <c r="H5176" s="10"/>
      <c r="I5176" s="10"/>
      <c r="J5176" s="10"/>
      <c r="K5176" s="11"/>
      <c r="L5176" s="11"/>
      <c r="M5176" s="12"/>
      <c r="N5176" s="12"/>
      <c r="O5176" s="12"/>
      <c r="P5176" s="12"/>
      <c r="Q5176" s="12"/>
      <c r="R5176" s="12"/>
      <c r="S5176" s="12"/>
      <c r="T5176" s="12"/>
      <c r="U5176" s="12"/>
      <c r="V5176" s="12"/>
      <c r="W5176" s="12"/>
      <c r="X5176" s="12"/>
      <c r="Y5176" s="12"/>
      <c r="Z5176" s="12"/>
      <c r="AA5176" s="12"/>
      <c r="AB5176" s="12"/>
      <c r="AC5176" s="12"/>
      <c r="AD5176" s="12"/>
      <c r="AE5176" s="12"/>
      <c r="AF5176" s="12"/>
      <c r="AG5176" s="12"/>
      <c r="AH5176" s="12"/>
      <c r="AI5176" s="12"/>
      <c r="AJ5176" s="12"/>
      <c r="AK5176" s="12"/>
      <c r="AL5176" s="12"/>
      <c r="AM5176" s="12"/>
      <c r="AN5176" s="12"/>
      <c r="AO5176" s="12"/>
      <c r="AP5176" s="12"/>
      <c r="AQ5176" s="12"/>
      <c r="AR5176" s="12"/>
      <c r="AS5176" s="12"/>
      <c r="AT5176" s="12"/>
      <c r="AU5176" s="12"/>
      <c r="AV5176" s="12"/>
      <c r="AW5176" s="12"/>
      <c r="AX5176" s="12"/>
      <c r="AY5176" s="12"/>
      <c r="AZ5176" s="12"/>
      <c r="BA5176" s="12"/>
      <c r="BB5176" s="12"/>
      <c r="BC5176" s="12"/>
      <c r="BD5176" s="12"/>
      <c r="BE5176" s="12"/>
      <c r="BF5176" s="12"/>
      <c r="BG5176" s="12"/>
      <c r="BH5176" s="12"/>
      <c r="BI5176" s="12"/>
      <c r="BJ5176" s="13"/>
      <c r="BK5176" s="13"/>
      <c r="BL5176" s="13"/>
      <c r="BM5176" s="13"/>
      <c r="BN5176" s="13"/>
    </row>
    <row r="5177" spans="1:66" x14ac:dyDescent="0.25">
      <c r="A5177" s="10"/>
      <c r="B5177" s="10"/>
      <c r="C5177" s="10"/>
      <c r="D5177" s="10"/>
      <c r="E5177" s="10"/>
      <c r="F5177" s="10"/>
      <c r="G5177" s="10"/>
      <c r="H5177" s="10"/>
      <c r="I5177" s="10"/>
      <c r="J5177" s="10"/>
      <c r="K5177" s="11"/>
      <c r="L5177" s="11"/>
      <c r="M5177" s="12"/>
      <c r="N5177" s="12"/>
      <c r="O5177" s="12"/>
      <c r="P5177" s="12"/>
      <c r="Q5177" s="12"/>
      <c r="R5177" s="12"/>
      <c r="S5177" s="12"/>
      <c r="T5177" s="12"/>
      <c r="U5177" s="12"/>
      <c r="V5177" s="12"/>
      <c r="W5177" s="12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2"/>
      <c r="AS5177" s="12"/>
      <c r="AT5177" s="12"/>
      <c r="AU5177" s="12"/>
      <c r="AV5177" s="12"/>
      <c r="AW5177" s="12"/>
      <c r="AX5177" s="12"/>
      <c r="AY5177" s="12"/>
      <c r="AZ5177" s="12"/>
      <c r="BA5177" s="12"/>
      <c r="BB5177" s="12"/>
      <c r="BC5177" s="12"/>
      <c r="BD5177" s="12"/>
      <c r="BE5177" s="12"/>
      <c r="BF5177" s="12"/>
      <c r="BG5177" s="12"/>
      <c r="BH5177" s="12"/>
      <c r="BI5177" s="12"/>
      <c r="BJ5177" s="13"/>
      <c r="BK5177" s="13"/>
      <c r="BL5177" s="13"/>
      <c r="BM5177" s="13"/>
      <c r="BN5177" s="13"/>
    </row>
    <row r="5178" spans="1:66" x14ac:dyDescent="0.25">
      <c r="A5178" s="10"/>
      <c r="B5178" s="10"/>
      <c r="C5178" s="10"/>
      <c r="D5178" s="10"/>
      <c r="E5178" s="10"/>
      <c r="F5178" s="10"/>
      <c r="G5178" s="10"/>
      <c r="H5178" s="10"/>
      <c r="I5178" s="10"/>
      <c r="J5178" s="10"/>
      <c r="K5178" s="11"/>
      <c r="L5178" s="11"/>
      <c r="M5178" s="12"/>
      <c r="N5178" s="12"/>
      <c r="O5178" s="12"/>
      <c r="P5178" s="12"/>
      <c r="Q5178" s="12"/>
      <c r="R5178" s="12"/>
      <c r="S5178" s="12"/>
      <c r="T5178" s="12"/>
      <c r="U5178" s="12"/>
      <c r="V5178" s="12"/>
      <c r="W5178" s="12"/>
      <c r="X5178" s="12"/>
      <c r="Y5178" s="12"/>
      <c r="Z5178" s="12"/>
      <c r="AA5178" s="12"/>
      <c r="AB5178" s="12"/>
      <c r="AC5178" s="12"/>
      <c r="AD5178" s="12"/>
      <c r="AE5178" s="12"/>
      <c r="AF5178" s="12"/>
      <c r="AG5178" s="12"/>
      <c r="AH5178" s="12"/>
      <c r="AI5178" s="12"/>
      <c r="AJ5178" s="12"/>
      <c r="AK5178" s="12"/>
      <c r="AL5178" s="12"/>
      <c r="AM5178" s="12"/>
      <c r="AN5178" s="12"/>
      <c r="AO5178" s="12"/>
      <c r="AP5178" s="12"/>
      <c r="AQ5178" s="12"/>
      <c r="AR5178" s="12"/>
      <c r="AS5178" s="12"/>
      <c r="AT5178" s="12"/>
      <c r="AU5178" s="12"/>
      <c r="AV5178" s="12"/>
      <c r="AW5178" s="12"/>
      <c r="AX5178" s="12"/>
      <c r="AY5178" s="12"/>
      <c r="AZ5178" s="12"/>
      <c r="BA5178" s="12"/>
      <c r="BB5178" s="12"/>
      <c r="BC5178" s="12"/>
      <c r="BD5178" s="12"/>
      <c r="BE5178" s="12"/>
      <c r="BF5178" s="12"/>
      <c r="BG5178" s="12"/>
      <c r="BH5178" s="12"/>
      <c r="BI5178" s="12"/>
      <c r="BJ5178" s="13"/>
      <c r="BK5178" s="13"/>
      <c r="BL5178" s="13"/>
      <c r="BM5178" s="13"/>
      <c r="BN5178" s="13"/>
    </row>
    <row r="5179" spans="1:66" x14ac:dyDescent="0.25">
      <c r="A5179" s="10"/>
      <c r="B5179" s="10"/>
      <c r="C5179" s="10"/>
      <c r="D5179" s="10"/>
      <c r="E5179" s="10"/>
      <c r="F5179" s="10"/>
      <c r="G5179" s="10"/>
      <c r="H5179" s="10"/>
      <c r="I5179" s="10"/>
      <c r="J5179" s="10"/>
      <c r="K5179" s="11"/>
      <c r="L5179" s="11"/>
      <c r="M5179" s="12"/>
      <c r="N5179" s="12"/>
      <c r="O5179" s="12"/>
      <c r="P5179" s="12"/>
      <c r="Q5179" s="12"/>
      <c r="R5179" s="12"/>
      <c r="S5179" s="12"/>
      <c r="T5179" s="12"/>
      <c r="U5179" s="12"/>
      <c r="V5179" s="12"/>
      <c r="W5179" s="12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2"/>
      <c r="AS5179" s="12"/>
      <c r="AT5179" s="12"/>
      <c r="AU5179" s="12"/>
      <c r="AV5179" s="12"/>
      <c r="AW5179" s="12"/>
      <c r="AX5179" s="12"/>
      <c r="AY5179" s="12"/>
      <c r="AZ5179" s="12"/>
      <c r="BA5179" s="12"/>
      <c r="BB5179" s="12"/>
      <c r="BC5179" s="12"/>
      <c r="BD5179" s="12"/>
      <c r="BE5179" s="12"/>
      <c r="BF5179" s="12"/>
      <c r="BG5179" s="12"/>
      <c r="BH5179" s="12"/>
      <c r="BI5179" s="12"/>
      <c r="BJ5179" s="13"/>
      <c r="BK5179" s="13"/>
      <c r="BL5179" s="13"/>
      <c r="BM5179" s="13"/>
      <c r="BN5179" s="13"/>
    </row>
    <row r="5180" spans="1:66" x14ac:dyDescent="0.25">
      <c r="A5180" s="10"/>
      <c r="B5180" s="10"/>
      <c r="C5180" s="10"/>
      <c r="D5180" s="10"/>
      <c r="E5180" s="10"/>
      <c r="F5180" s="10"/>
      <c r="G5180" s="10"/>
      <c r="H5180" s="10"/>
      <c r="I5180" s="10"/>
      <c r="J5180" s="10"/>
      <c r="K5180" s="11"/>
      <c r="L5180" s="11"/>
      <c r="M5180" s="12"/>
      <c r="N5180" s="12"/>
      <c r="O5180" s="12"/>
      <c r="P5180" s="12"/>
      <c r="Q5180" s="12"/>
      <c r="R5180" s="12"/>
      <c r="S5180" s="12"/>
      <c r="T5180" s="12"/>
      <c r="U5180" s="12"/>
      <c r="V5180" s="12"/>
      <c r="W5180" s="12"/>
      <c r="X5180" s="12"/>
      <c r="Y5180" s="12"/>
      <c r="Z5180" s="12"/>
      <c r="AA5180" s="12"/>
      <c r="AB5180" s="12"/>
      <c r="AC5180" s="12"/>
      <c r="AD5180" s="12"/>
      <c r="AE5180" s="12"/>
      <c r="AF5180" s="12"/>
      <c r="AG5180" s="12"/>
      <c r="AH5180" s="12"/>
      <c r="AI5180" s="12"/>
      <c r="AJ5180" s="12"/>
      <c r="AK5180" s="12"/>
      <c r="AL5180" s="12"/>
      <c r="AM5180" s="12"/>
      <c r="AN5180" s="12"/>
      <c r="AO5180" s="12"/>
      <c r="AP5180" s="12"/>
      <c r="AQ5180" s="12"/>
      <c r="AR5180" s="12"/>
      <c r="AS5180" s="12"/>
      <c r="AT5180" s="12"/>
      <c r="AU5180" s="12"/>
      <c r="AV5180" s="12"/>
      <c r="AW5180" s="12"/>
      <c r="AX5180" s="12"/>
      <c r="AY5180" s="12"/>
      <c r="AZ5180" s="12"/>
      <c r="BA5180" s="12"/>
      <c r="BB5180" s="12"/>
      <c r="BC5180" s="12"/>
      <c r="BD5180" s="12"/>
      <c r="BE5180" s="12"/>
      <c r="BF5180" s="12"/>
      <c r="BG5180" s="12"/>
      <c r="BH5180" s="12"/>
      <c r="BI5180" s="12"/>
      <c r="BJ5180" s="13"/>
      <c r="BK5180" s="13"/>
      <c r="BL5180" s="13"/>
      <c r="BM5180" s="13"/>
      <c r="BN5180" s="13"/>
    </row>
    <row r="5181" spans="1:66" x14ac:dyDescent="0.25">
      <c r="A5181" s="10"/>
      <c r="B5181" s="10"/>
      <c r="C5181" s="10"/>
      <c r="D5181" s="10"/>
      <c r="E5181" s="10"/>
      <c r="F5181" s="10"/>
      <c r="G5181" s="10"/>
      <c r="H5181" s="10"/>
      <c r="I5181" s="10"/>
      <c r="J5181" s="10"/>
      <c r="K5181" s="11"/>
      <c r="L5181" s="11"/>
      <c r="M5181" s="12"/>
      <c r="N5181" s="12"/>
      <c r="O5181" s="12"/>
      <c r="P5181" s="12"/>
      <c r="Q5181" s="12"/>
      <c r="R5181" s="12"/>
      <c r="S5181" s="12"/>
      <c r="T5181" s="12"/>
      <c r="U5181" s="12"/>
      <c r="V5181" s="12"/>
      <c r="W5181" s="12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2"/>
      <c r="AS5181" s="12"/>
      <c r="AT5181" s="12"/>
      <c r="AU5181" s="12"/>
      <c r="AV5181" s="12"/>
      <c r="AW5181" s="12"/>
      <c r="AX5181" s="12"/>
      <c r="AY5181" s="12"/>
      <c r="AZ5181" s="12"/>
      <c r="BA5181" s="12"/>
      <c r="BB5181" s="12"/>
      <c r="BC5181" s="12"/>
      <c r="BD5181" s="12"/>
      <c r="BE5181" s="12"/>
      <c r="BF5181" s="12"/>
      <c r="BG5181" s="12"/>
      <c r="BH5181" s="12"/>
      <c r="BI5181" s="12"/>
      <c r="BJ5181" s="13"/>
      <c r="BK5181" s="13"/>
      <c r="BL5181" s="13"/>
      <c r="BM5181" s="13"/>
      <c r="BN5181" s="13"/>
    </row>
    <row r="5182" spans="1:66" x14ac:dyDescent="0.25">
      <c r="A5182" s="10"/>
      <c r="B5182" s="10"/>
      <c r="C5182" s="10"/>
      <c r="D5182" s="10"/>
      <c r="E5182" s="10"/>
      <c r="F5182" s="10"/>
      <c r="G5182" s="10"/>
      <c r="H5182" s="10"/>
      <c r="I5182" s="10"/>
      <c r="J5182" s="10"/>
      <c r="K5182" s="11"/>
      <c r="L5182" s="11"/>
      <c r="M5182" s="12"/>
      <c r="N5182" s="12"/>
      <c r="O5182" s="12"/>
      <c r="P5182" s="12"/>
      <c r="Q5182" s="12"/>
      <c r="R5182" s="12"/>
      <c r="S5182" s="12"/>
      <c r="T5182" s="12"/>
      <c r="U5182" s="12"/>
      <c r="V5182" s="12"/>
      <c r="W5182" s="12"/>
      <c r="X5182" s="12"/>
      <c r="Y5182" s="12"/>
      <c r="Z5182" s="12"/>
      <c r="AA5182" s="12"/>
      <c r="AB5182" s="12"/>
      <c r="AC5182" s="12"/>
      <c r="AD5182" s="12"/>
      <c r="AE5182" s="12"/>
      <c r="AF5182" s="12"/>
      <c r="AG5182" s="12"/>
      <c r="AH5182" s="12"/>
      <c r="AI5182" s="12"/>
      <c r="AJ5182" s="12"/>
      <c r="AK5182" s="12"/>
      <c r="AL5182" s="12"/>
      <c r="AM5182" s="12"/>
      <c r="AN5182" s="12"/>
      <c r="AO5182" s="12"/>
      <c r="AP5182" s="12"/>
      <c r="AQ5182" s="12"/>
      <c r="AR5182" s="12"/>
      <c r="AS5182" s="12"/>
      <c r="AT5182" s="12"/>
      <c r="AU5182" s="12"/>
      <c r="AV5182" s="12"/>
      <c r="AW5182" s="12"/>
      <c r="AX5182" s="12"/>
      <c r="AY5182" s="12"/>
      <c r="AZ5182" s="12"/>
      <c r="BA5182" s="12"/>
      <c r="BB5182" s="12"/>
      <c r="BC5182" s="12"/>
      <c r="BD5182" s="12"/>
      <c r="BE5182" s="12"/>
      <c r="BF5182" s="12"/>
      <c r="BG5182" s="12"/>
      <c r="BH5182" s="12"/>
      <c r="BI5182" s="12"/>
      <c r="BJ5182" s="13"/>
      <c r="BK5182" s="13"/>
      <c r="BL5182" s="13"/>
      <c r="BM5182" s="13"/>
      <c r="BN5182" s="13"/>
    </row>
    <row r="5183" spans="1:66" x14ac:dyDescent="0.25">
      <c r="A5183" s="10"/>
      <c r="B5183" s="10"/>
      <c r="C5183" s="10"/>
      <c r="D5183" s="10"/>
      <c r="E5183" s="10"/>
      <c r="F5183" s="10"/>
      <c r="G5183" s="10"/>
      <c r="H5183" s="10"/>
      <c r="I5183" s="10"/>
      <c r="J5183" s="10"/>
      <c r="K5183" s="11"/>
      <c r="L5183" s="11"/>
      <c r="M5183" s="12"/>
      <c r="N5183" s="12"/>
      <c r="O5183" s="12"/>
      <c r="P5183" s="12"/>
      <c r="Q5183" s="12"/>
      <c r="R5183" s="12"/>
      <c r="S5183" s="12"/>
      <c r="T5183" s="12"/>
      <c r="U5183" s="12"/>
      <c r="V5183" s="12"/>
      <c r="W5183" s="12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2"/>
      <c r="AS5183" s="12"/>
      <c r="AT5183" s="12"/>
      <c r="AU5183" s="12"/>
      <c r="AV5183" s="12"/>
      <c r="AW5183" s="12"/>
      <c r="AX5183" s="12"/>
      <c r="AY5183" s="12"/>
      <c r="AZ5183" s="12"/>
      <c r="BA5183" s="12"/>
      <c r="BB5183" s="12"/>
      <c r="BC5183" s="12"/>
      <c r="BD5183" s="12"/>
      <c r="BE5183" s="12"/>
      <c r="BF5183" s="12"/>
      <c r="BG5183" s="12"/>
      <c r="BH5183" s="12"/>
      <c r="BI5183" s="12"/>
      <c r="BJ5183" s="13"/>
      <c r="BK5183" s="13"/>
      <c r="BL5183" s="13"/>
      <c r="BM5183" s="13"/>
      <c r="BN5183" s="13"/>
    </row>
    <row r="5184" spans="1:66" x14ac:dyDescent="0.25">
      <c r="A5184" s="10"/>
      <c r="B5184" s="10"/>
      <c r="C5184" s="10"/>
      <c r="D5184" s="10"/>
      <c r="E5184" s="10"/>
      <c r="F5184" s="10"/>
      <c r="G5184" s="10"/>
      <c r="H5184" s="10"/>
      <c r="I5184" s="10"/>
      <c r="J5184" s="10"/>
      <c r="K5184" s="11"/>
      <c r="L5184" s="11"/>
      <c r="M5184" s="12"/>
      <c r="N5184" s="12"/>
      <c r="O5184" s="12"/>
      <c r="P5184" s="12"/>
      <c r="Q5184" s="12"/>
      <c r="R5184" s="12"/>
      <c r="S5184" s="12"/>
      <c r="T5184" s="12"/>
      <c r="U5184" s="12"/>
      <c r="V5184" s="12"/>
      <c r="W5184" s="12"/>
      <c r="X5184" s="12"/>
      <c r="Y5184" s="12"/>
      <c r="Z5184" s="12"/>
      <c r="AA5184" s="12"/>
      <c r="AB5184" s="12"/>
      <c r="AC5184" s="12"/>
      <c r="AD5184" s="12"/>
      <c r="AE5184" s="12"/>
      <c r="AF5184" s="12"/>
      <c r="AG5184" s="12"/>
      <c r="AH5184" s="12"/>
      <c r="AI5184" s="12"/>
      <c r="AJ5184" s="12"/>
      <c r="AK5184" s="12"/>
      <c r="AL5184" s="12"/>
      <c r="AM5184" s="12"/>
      <c r="AN5184" s="12"/>
      <c r="AO5184" s="12"/>
      <c r="AP5184" s="12"/>
      <c r="AQ5184" s="12"/>
      <c r="AR5184" s="12"/>
      <c r="AS5184" s="12"/>
      <c r="AT5184" s="12"/>
      <c r="AU5184" s="12"/>
      <c r="AV5184" s="12"/>
      <c r="AW5184" s="12"/>
      <c r="AX5184" s="12"/>
      <c r="AY5184" s="12"/>
      <c r="AZ5184" s="12"/>
      <c r="BA5184" s="12"/>
      <c r="BB5184" s="12"/>
      <c r="BC5184" s="12"/>
      <c r="BD5184" s="12"/>
      <c r="BE5184" s="12"/>
      <c r="BF5184" s="12"/>
      <c r="BG5184" s="12"/>
      <c r="BH5184" s="12"/>
      <c r="BI5184" s="12"/>
      <c r="BJ5184" s="13"/>
      <c r="BK5184" s="13"/>
      <c r="BL5184" s="13"/>
      <c r="BM5184" s="13"/>
      <c r="BN5184" s="13"/>
    </row>
    <row r="5185" spans="1:66" x14ac:dyDescent="0.25">
      <c r="A5185" s="10"/>
      <c r="B5185" s="10"/>
      <c r="C5185" s="10"/>
      <c r="D5185" s="10"/>
      <c r="E5185" s="10"/>
      <c r="F5185" s="10"/>
      <c r="G5185" s="10"/>
      <c r="H5185" s="10"/>
      <c r="I5185" s="10"/>
      <c r="J5185" s="10"/>
      <c r="K5185" s="11"/>
      <c r="L5185" s="11"/>
      <c r="M5185" s="12"/>
      <c r="N5185" s="12"/>
      <c r="O5185" s="12"/>
      <c r="P5185" s="12"/>
      <c r="Q5185" s="12"/>
      <c r="R5185" s="12"/>
      <c r="S5185" s="12"/>
      <c r="T5185" s="12"/>
      <c r="U5185" s="12"/>
      <c r="V5185" s="12"/>
      <c r="W5185" s="12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2"/>
      <c r="AS5185" s="12"/>
      <c r="AT5185" s="12"/>
      <c r="AU5185" s="12"/>
      <c r="AV5185" s="12"/>
      <c r="AW5185" s="12"/>
      <c r="AX5185" s="12"/>
      <c r="AY5185" s="12"/>
      <c r="AZ5185" s="12"/>
      <c r="BA5185" s="12"/>
      <c r="BB5185" s="12"/>
      <c r="BC5185" s="12"/>
      <c r="BD5185" s="12"/>
      <c r="BE5185" s="12"/>
      <c r="BF5185" s="12"/>
      <c r="BG5185" s="12"/>
      <c r="BH5185" s="12"/>
      <c r="BI5185" s="12"/>
      <c r="BJ5185" s="13"/>
      <c r="BK5185" s="13"/>
      <c r="BL5185" s="13"/>
      <c r="BM5185" s="13"/>
      <c r="BN5185" s="13"/>
    </row>
    <row r="5186" spans="1:66" x14ac:dyDescent="0.25">
      <c r="A5186" s="10"/>
      <c r="B5186" s="10"/>
      <c r="C5186" s="10"/>
      <c r="D5186" s="10"/>
      <c r="E5186" s="10"/>
      <c r="F5186" s="10"/>
      <c r="G5186" s="10"/>
      <c r="H5186" s="10"/>
      <c r="I5186" s="10"/>
      <c r="J5186" s="10"/>
      <c r="K5186" s="11"/>
      <c r="L5186" s="11"/>
      <c r="M5186" s="12"/>
      <c r="N5186" s="12"/>
      <c r="O5186" s="12"/>
      <c r="P5186" s="12"/>
      <c r="Q5186" s="12"/>
      <c r="R5186" s="12"/>
      <c r="S5186" s="12"/>
      <c r="T5186" s="12"/>
      <c r="U5186" s="12"/>
      <c r="V5186" s="12"/>
      <c r="W5186" s="12"/>
      <c r="X5186" s="12"/>
      <c r="Y5186" s="12"/>
      <c r="Z5186" s="12"/>
      <c r="AA5186" s="12"/>
      <c r="AB5186" s="12"/>
      <c r="AC5186" s="12"/>
      <c r="AD5186" s="12"/>
      <c r="AE5186" s="12"/>
      <c r="AF5186" s="12"/>
      <c r="AG5186" s="12"/>
      <c r="AH5186" s="12"/>
      <c r="AI5186" s="12"/>
      <c r="AJ5186" s="12"/>
      <c r="AK5186" s="12"/>
      <c r="AL5186" s="12"/>
      <c r="AM5186" s="12"/>
      <c r="AN5186" s="12"/>
      <c r="AO5186" s="12"/>
      <c r="AP5186" s="12"/>
      <c r="AQ5186" s="12"/>
      <c r="AR5186" s="12"/>
      <c r="AS5186" s="12"/>
      <c r="AT5186" s="12"/>
      <c r="AU5186" s="12"/>
      <c r="AV5186" s="12"/>
      <c r="AW5186" s="12"/>
      <c r="AX5186" s="12"/>
      <c r="AY5186" s="12"/>
      <c r="AZ5186" s="12"/>
      <c r="BA5186" s="12"/>
      <c r="BB5186" s="12"/>
      <c r="BC5186" s="12"/>
      <c r="BD5186" s="12"/>
      <c r="BE5186" s="12"/>
      <c r="BF5186" s="12"/>
      <c r="BG5186" s="12"/>
      <c r="BH5186" s="12"/>
      <c r="BI5186" s="12"/>
      <c r="BJ5186" s="13"/>
      <c r="BK5186" s="13"/>
      <c r="BL5186" s="13"/>
      <c r="BM5186" s="13"/>
      <c r="BN5186" s="13"/>
    </row>
    <row r="5187" spans="1:66" x14ac:dyDescent="0.25">
      <c r="A5187" s="10"/>
      <c r="B5187" s="10"/>
      <c r="C5187" s="10"/>
      <c r="D5187" s="10"/>
      <c r="E5187" s="10"/>
      <c r="F5187" s="10"/>
      <c r="G5187" s="10"/>
      <c r="H5187" s="10"/>
      <c r="I5187" s="10"/>
      <c r="J5187" s="10"/>
      <c r="K5187" s="11"/>
      <c r="L5187" s="11"/>
      <c r="M5187" s="12"/>
      <c r="N5187" s="12"/>
      <c r="O5187" s="12"/>
      <c r="P5187" s="12"/>
      <c r="Q5187" s="12"/>
      <c r="R5187" s="12"/>
      <c r="S5187" s="12"/>
      <c r="T5187" s="12"/>
      <c r="U5187" s="12"/>
      <c r="V5187" s="12"/>
      <c r="W5187" s="12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2"/>
      <c r="AS5187" s="12"/>
      <c r="AT5187" s="12"/>
      <c r="AU5187" s="12"/>
      <c r="AV5187" s="12"/>
      <c r="AW5187" s="12"/>
      <c r="AX5187" s="12"/>
      <c r="AY5187" s="12"/>
      <c r="AZ5187" s="12"/>
      <c r="BA5187" s="12"/>
      <c r="BB5187" s="12"/>
      <c r="BC5187" s="12"/>
      <c r="BD5187" s="12"/>
      <c r="BE5187" s="12"/>
      <c r="BF5187" s="12"/>
      <c r="BG5187" s="12"/>
      <c r="BH5187" s="12"/>
      <c r="BI5187" s="12"/>
      <c r="BJ5187" s="13"/>
      <c r="BK5187" s="13"/>
      <c r="BL5187" s="13"/>
      <c r="BM5187" s="13"/>
      <c r="BN5187" s="13"/>
    </row>
    <row r="5188" spans="1:66" x14ac:dyDescent="0.25">
      <c r="A5188" s="10"/>
      <c r="B5188" s="10"/>
      <c r="C5188" s="10"/>
      <c r="D5188" s="10"/>
      <c r="E5188" s="10"/>
      <c r="F5188" s="10"/>
      <c r="G5188" s="10"/>
      <c r="H5188" s="10"/>
      <c r="I5188" s="10"/>
      <c r="J5188" s="10"/>
      <c r="K5188" s="11"/>
      <c r="L5188" s="11"/>
      <c r="M5188" s="12"/>
      <c r="N5188" s="12"/>
      <c r="O5188" s="12"/>
      <c r="P5188" s="12"/>
      <c r="Q5188" s="12"/>
      <c r="R5188" s="12"/>
      <c r="S5188" s="12"/>
      <c r="T5188" s="12"/>
      <c r="U5188" s="12"/>
      <c r="V5188" s="12"/>
      <c r="W5188" s="12"/>
      <c r="X5188" s="12"/>
      <c r="Y5188" s="12"/>
      <c r="Z5188" s="12"/>
      <c r="AA5188" s="12"/>
      <c r="AB5188" s="12"/>
      <c r="AC5188" s="12"/>
      <c r="AD5188" s="12"/>
      <c r="AE5188" s="12"/>
      <c r="AF5188" s="12"/>
      <c r="AG5188" s="12"/>
      <c r="AH5188" s="12"/>
      <c r="AI5188" s="12"/>
      <c r="AJ5188" s="12"/>
      <c r="AK5188" s="12"/>
      <c r="AL5188" s="12"/>
      <c r="AM5188" s="12"/>
      <c r="AN5188" s="12"/>
      <c r="AO5188" s="12"/>
      <c r="AP5188" s="12"/>
      <c r="AQ5188" s="12"/>
      <c r="AR5188" s="12"/>
      <c r="AS5188" s="12"/>
      <c r="AT5188" s="12"/>
      <c r="AU5188" s="12"/>
      <c r="AV5188" s="12"/>
      <c r="AW5188" s="12"/>
      <c r="AX5188" s="12"/>
      <c r="AY5188" s="12"/>
      <c r="AZ5188" s="12"/>
      <c r="BA5188" s="12"/>
      <c r="BB5188" s="12"/>
      <c r="BC5188" s="12"/>
      <c r="BD5188" s="12"/>
      <c r="BE5188" s="12"/>
      <c r="BF5188" s="12"/>
      <c r="BG5188" s="12"/>
      <c r="BH5188" s="12"/>
      <c r="BI5188" s="12"/>
      <c r="BJ5188" s="13"/>
      <c r="BK5188" s="13"/>
      <c r="BL5188" s="13"/>
      <c r="BM5188" s="13"/>
      <c r="BN5188" s="13"/>
    </row>
    <row r="5189" spans="1:66" x14ac:dyDescent="0.25">
      <c r="A5189" s="10"/>
      <c r="B5189" s="10"/>
      <c r="C5189" s="10"/>
      <c r="D5189" s="10"/>
      <c r="E5189" s="10"/>
      <c r="F5189" s="10"/>
      <c r="G5189" s="10"/>
      <c r="H5189" s="10"/>
      <c r="I5189" s="10"/>
      <c r="J5189" s="10"/>
      <c r="K5189" s="11"/>
      <c r="L5189" s="11"/>
      <c r="M5189" s="12"/>
      <c r="N5189" s="12"/>
      <c r="O5189" s="12"/>
      <c r="P5189" s="12"/>
      <c r="Q5189" s="12"/>
      <c r="R5189" s="12"/>
      <c r="S5189" s="12"/>
      <c r="T5189" s="12"/>
      <c r="U5189" s="12"/>
      <c r="V5189" s="12"/>
      <c r="W5189" s="12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2"/>
      <c r="AS5189" s="12"/>
      <c r="AT5189" s="12"/>
      <c r="AU5189" s="12"/>
      <c r="AV5189" s="12"/>
      <c r="AW5189" s="12"/>
      <c r="AX5189" s="12"/>
      <c r="AY5189" s="12"/>
      <c r="AZ5189" s="12"/>
      <c r="BA5189" s="12"/>
      <c r="BB5189" s="12"/>
      <c r="BC5189" s="12"/>
      <c r="BD5189" s="12"/>
      <c r="BE5189" s="12"/>
      <c r="BF5189" s="12"/>
      <c r="BG5189" s="12"/>
      <c r="BH5189" s="12"/>
      <c r="BI5189" s="12"/>
      <c r="BJ5189" s="13"/>
      <c r="BK5189" s="13"/>
      <c r="BL5189" s="13"/>
      <c r="BM5189" s="13"/>
      <c r="BN5189" s="13"/>
    </row>
    <row r="5190" spans="1:66" x14ac:dyDescent="0.25">
      <c r="A5190" s="10"/>
      <c r="B5190" s="10"/>
      <c r="C5190" s="10"/>
      <c r="D5190" s="10"/>
      <c r="E5190" s="10"/>
      <c r="F5190" s="10"/>
      <c r="G5190" s="10"/>
      <c r="H5190" s="10"/>
      <c r="I5190" s="10"/>
      <c r="J5190" s="10"/>
      <c r="K5190" s="11"/>
      <c r="L5190" s="11"/>
      <c r="M5190" s="12"/>
      <c r="N5190" s="12"/>
      <c r="O5190" s="12"/>
      <c r="P5190" s="12"/>
      <c r="Q5190" s="12"/>
      <c r="R5190" s="12"/>
      <c r="S5190" s="12"/>
      <c r="T5190" s="12"/>
      <c r="U5190" s="12"/>
      <c r="V5190" s="12"/>
      <c r="W5190" s="12"/>
      <c r="X5190" s="12"/>
      <c r="Y5190" s="12"/>
      <c r="Z5190" s="12"/>
      <c r="AA5190" s="12"/>
      <c r="AB5190" s="12"/>
      <c r="AC5190" s="12"/>
      <c r="AD5190" s="12"/>
      <c r="AE5190" s="12"/>
      <c r="AF5190" s="12"/>
      <c r="AG5190" s="12"/>
      <c r="AH5190" s="12"/>
      <c r="AI5190" s="12"/>
      <c r="AJ5190" s="12"/>
      <c r="AK5190" s="12"/>
      <c r="AL5190" s="12"/>
      <c r="AM5190" s="12"/>
      <c r="AN5190" s="12"/>
      <c r="AO5190" s="12"/>
      <c r="AP5190" s="12"/>
      <c r="AQ5190" s="12"/>
      <c r="AR5190" s="12"/>
      <c r="AS5190" s="12"/>
      <c r="AT5190" s="12"/>
      <c r="AU5190" s="12"/>
      <c r="AV5190" s="12"/>
      <c r="AW5190" s="12"/>
      <c r="AX5190" s="12"/>
      <c r="AY5190" s="12"/>
      <c r="AZ5190" s="12"/>
      <c r="BA5190" s="12"/>
      <c r="BB5190" s="12"/>
      <c r="BC5190" s="12"/>
      <c r="BD5190" s="12"/>
      <c r="BE5190" s="12"/>
      <c r="BF5190" s="12"/>
      <c r="BG5190" s="12"/>
      <c r="BH5190" s="12"/>
      <c r="BI5190" s="12"/>
      <c r="BJ5190" s="13"/>
      <c r="BK5190" s="13"/>
      <c r="BL5190" s="13"/>
      <c r="BM5190" s="13"/>
      <c r="BN5190" s="13"/>
    </row>
    <row r="5191" spans="1:66" x14ac:dyDescent="0.25">
      <c r="A5191" s="10"/>
      <c r="B5191" s="10"/>
      <c r="C5191" s="10"/>
      <c r="D5191" s="10"/>
      <c r="E5191" s="10"/>
      <c r="F5191" s="10"/>
      <c r="G5191" s="10"/>
      <c r="H5191" s="10"/>
      <c r="I5191" s="10"/>
      <c r="J5191" s="10"/>
      <c r="K5191" s="11"/>
      <c r="L5191" s="11"/>
      <c r="M5191" s="12"/>
      <c r="N5191" s="12"/>
      <c r="O5191" s="12"/>
      <c r="P5191" s="12"/>
      <c r="Q5191" s="12"/>
      <c r="R5191" s="12"/>
      <c r="S5191" s="12"/>
      <c r="T5191" s="12"/>
      <c r="U5191" s="12"/>
      <c r="V5191" s="12"/>
      <c r="W5191" s="12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2"/>
      <c r="AS5191" s="12"/>
      <c r="AT5191" s="12"/>
      <c r="AU5191" s="12"/>
      <c r="AV5191" s="12"/>
      <c r="AW5191" s="12"/>
      <c r="AX5191" s="12"/>
      <c r="AY5191" s="12"/>
      <c r="AZ5191" s="12"/>
      <c r="BA5191" s="12"/>
      <c r="BB5191" s="12"/>
      <c r="BC5191" s="12"/>
      <c r="BD5191" s="12"/>
      <c r="BE5191" s="12"/>
      <c r="BF5191" s="12"/>
      <c r="BG5191" s="12"/>
      <c r="BH5191" s="12"/>
      <c r="BI5191" s="12"/>
      <c r="BJ5191" s="13"/>
      <c r="BK5191" s="13"/>
      <c r="BL5191" s="13"/>
      <c r="BM5191" s="13"/>
      <c r="BN5191" s="13"/>
    </row>
    <row r="5192" spans="1:66" x14ac:dyDescent="0.25">
      <c r="A5192" s="10"/>
      <c r="B5192" s="10"/>
      <c r="C5192" s="10"/>
      <c r="D5192" s="10"/>
      <c r="E5192" s="10"/>
      <c r="F5192" s="10"/>
      <c r="G5192" s="10"/>
      <c r="H5192" s="10"/>
      <c r="I5192" s="10"/>
      <c r="J5192" s="10"/>
      <c r="K5192" s="11"/>
      <c r="L5192" s="11"/>
      <c r="M5192" s="12"/>
      <c r="N5192" s="12"/>
      <c r="O5192" s="12"/>
      <c r="P5192" s="12"/>
      <c r="Q5192" s="12"/>
      <c r="R5192" s="12"/>
      <c r="S5192" s="12"/>
      <c r="T5192" s="12"/>
      <c r="U5192" s="12"/>
      <c r="V5192" s="12"/>
      <c r="W5192" s="12"/>
      <c r="X5192" s="12"/>
      <c r="Y5192" s="12"/>
      <c r="Z5192" s="12"/>
      <c r="AA5192" s="12"/>
      <c r="AB5192" s="12"/>
      <c r="AC5192" s="12"/>
      <c r="AD5192" s="12"/>
      <c r="AE5192" s="12"/>
      <c r="AF5192" s="12"/>
      <c r="AG5192" s="12"/>
      <c r="AH5192" s="12"/>
      <c r="AI5192" s="12"/>
      <c r="AJ5192" s="12"/>
      <c r="AK5192" s="12"/>
      <c r="AL5192" s="12"/>
      <c r="AM5192" s="12"/>
      <c r="AN5192" s="12"/>
      <c r="AO5192" s="12"/>
      <c r="AP5192" s="12"/>
      <c r="AQ5192" s="12"/>
      <c r="AR5192" s="12"/>
      <c r="AS5192" s="12"/>
      <c r="AT5192" s="12"/>
      <c r="AU5192" s="12"/>
      <c r="AV5192" s="12"/>
      <c r="AW5192" s="12"/>
      <c r="AX5192" s="12"/>
      <c r="AY5192" s="12"/>
      <c r="AZ5192" s="12"/>
      <c r="BA5192" s="12"/>
      <c r="BB5192" s="12"/>
      <c r="BC5192" s="12"/>
      <c r="BD5192" s="12"/>
      <c r="BE5192" s="12"/>
      <c r="BF5192" s="12"/>
      <c r="BG5192" s="12"/>
      <c r="BH5192" s="12"/>
      <c r="BI5192" s="12"/>
      <c r="BJ5192" s="13"/>
      <c r="BK5192" s="13"/>
      <c r="BL5192" s="13"/>
      <c r="BM5192" s="13"/>
      <c r="BN5192" s="13"/>
    </row>
    <row r="5193" spans="1:66" x14ac:dyDescent="0.25">
      <c r="A5193" s="10"/>
      <c r="B5193" s="10"/>
      <c r="C5193" s="10"/>
      <c r="D5193" s="10"/>
      <c r="E5193" s="10"/>
      <c r="F5193" s="10"/>
      <c r="G5193" s="10"/>
      <c r="H5193" s="10"/>
      <c r="I5193" s="10"/>
      <c r="J5193" s="10"/>
      <c r="K5193" s="11"/>
      <c r="L5193" s="11"/>
      <c r="M5193" s="12"/>
      <c r="N5193" s="12"/>
      <c r="O5193" s="12"/>
      <c r="P5193" s="12"/>
      <c r="Q5193" s="12"/>
      <c r="R5193" s="12"/>
      <c r="S5193" s="12"/>
      <c r="T5193" s="12"/>
      <c r="U5193" s="12"/>
      <c r="V5193" s="12"/>
      <c r="W5193" s="12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2"/>
      <c r="AS5193" s="12"/>
      <c r="AT5193" s="12"/>
      <c r="AU5193" s="12"/>
      <c r="AV5193" s="12"/>
      <c r="AW5193" s="12"/>
      <c r="AX5193" s="12"/>
      <c r="AY5193" s="12"/>
      <c r="AZ5193" s="12"/>
      <c r="BA5193" s="12"/>
      <c r="BB5193" s="12"/>
      <c r="BC5193" s="12"/>
      <c r="BD5193" s="12"/>
      <c r="BE5193" s="12"/>
      <c r="BF5193" s="12"/>
      <c r="BG5193" s="12"/>
      <c r="BH5193" s="12"/>
      <c r="BI5193" s="12"/>
      <c r="BJ5193" s="13"/>
      <c r="BK5193" s="13"/>
      <c r="BL5193" s="13"/>
      <c r="BM5193" s="13"/>
      <c r="BN5193" s="13"/>
    </row>
    <row r="5194" spans="1:66" x14ac:dyDescent="0.25">
      <c r="A5194" s="10"/>
      <c r="B5194" s="10"/>
      <c r="C5194" s="10"/>
      <c r="D5194" s="10"/>
      <c r="E5194" s="10"/>
      <c r="F5194" s="10"/>
      <c r="G5194" s="10"/>
      <c r="H5194" s="10"/>
      <c r="I5194" s="10"/>
      <c r="J5194" s="10"/>
      <c r="K5194" s="11"/>
      <c r="L5194" s="11"/>
      <c r="M5194" s="12"/>
      <c r="N5194" s="12"/>
      <c r="O5194" s="12"/>
      <c r="P5194" s="12"/>
      <c r="Q5194" s="12"/>
      <c r="R5194" s="12"/>
      <c r="S5194" s="12"/>
      <c r="T5194" s="12"/>
      <c r="U5194" s="12"/>
      <c r="V5194" s="12"/>
      <c r="W5194" s="12"/>
      <c r="X5194" s="12"/>
      <c r="Y5194" s="12"/>
      <c r="Z5194" s="12"/>
      <c r="AA5194" s="12"/>
      <c r="AB5194" s="12"/>
      <c r="AC5194" s="12"/>
      <c r="AD5194" s="12"/>
      <c r="AE5194" s="12"/>
      <c r="AF5194" s="12"/>
      <c r="AG5194" s="12"/>
      <c r="AH5194" s="12"/>
      <c r="AI5194" s="12"/>
      <c r="AJ5194" s="12"/>
      <c r="AK5194" s="12"/>
      <c r="AL5194" s="12"/>
      <c r="AM5194" s="12"/>
      <c r="AN5194" s="12"/>
      <c r="AO5194" s="12"/>
      <c r="AP5194" s="12"/>
      <c r="AQ5194" s="12"/>
      <c r="AR5194" s="12"/>
      <c r="AS5194" s="12"/>
      <c r="AT5194" s="12"/>
      <c r="AU5194" s="12"/>
      <c r="AV5194" s="12"/>
      <c r="AW5194" s="12"/>
      <c r="AX5194" s="12"/>
      <c r="AY5194" s="12"/>
      <c r="AZ5194" s="12"/>
      <c r="BA5194" s="12"/>
      <c r="BB5194" s="12"/>
      <c r="BC5194" s="12"/>
      <c r="BD5194" s="12"/>
      <c r="BE5194" s="12"/>
      <c r="BF5194" s="12"/>
      <c r="BG5194" s="12"/>
      <c r="BH5194" s="12"/>
      <c r="BI5194" s="12"/>
      <c r="BJ5194" s="13"/>
      <c r="BK5194" s="13"/>
      <c r="BL5194" s="13"/>
      <c r="BM5194" s="13"/>
      <c r="BN5194" s="13"/>
    </row>
    <row r="5195" spans="1:66" x14ac:dyDescent="0.25">
      <c r="A5195" s="10"/>
      <c r="B5195" s="10"/>
      <c r="C5195" s="10"/>
      <c r="D5195" s="10"/>
      <c r="E5195" s="10"/>
      <c r="F5195" s="10"/>
      <c r="G5195" s="10"/>
      <c r="H5195" s="10"/>
      <c r="I5195" s="10"/>
      <c r="J5195" s="10"/>
      <c r="K5195" s="11"/>
      <c r="L5195" s="11"/>
      <c r="M5195" s="12"/>
      <c r="N5195" s="12"/>
      <c r="O5195" s="12"/>
      <c r="P5195" s="12"/>
      <c r="Q5195" s="12"/>
      <c r="R5195" s="12"/>
      <c r="S5195" s="12"/>
      <c r="T5195" s="12"/>
      <c r="U5195" s="12"/>
      <c r="V5195" s="12"/>
      <c r="W5195" s="12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2"/>
      <c r="AS5195" s="12"/>
      <c r="AT5195" s="12"/>
      <c r="AU5195" s="12"/>
      <c r="AV5195" s="12"/>
      <c r="AW5195" s="12"/>
      <c r="AX5195" s="12"/>
      <c r="AY5195" s="12"/>
      <c r="AZ5195" s="12"/>
      <c r="BA5195" s="12"/>
      <c r="BB5195" s="12"/>
      <c r="BC5195" s="12"/>
      <c r="BD5195" s="12"/>
      <c r="BE5195" s="12"/>
      <c r="BF5195" s="12"/>
      <c r="BG5195" s="12"/>
      <c r="BH5195" s="12"/>
      <c r="BI5195" s="12"/>
      <c r="BJ5195" s="13"/>
      <c r="BK5195" s="13"/>
      <c r="BL5195" s="13"/>
      <c r="BM5195" s="13"/>
      <c r="BN5195" s="13"/>
    </row>
    <row r="5196" spans="1:66" x14ac:dyDescent="0.25">
      <c r="A5196" s="10"/>
      <c r="B5196" s="10"/>
      <c r="C5196" s="10"/>
      <c r="D5196" s="10"/>
      <c r="E5196" s="10"/>
      <c r="F5196" s="10"/>
      <c r="G5196" s="10"/>
      <c r="H5196" s="10"/>
      <c r="I5196" s="10"/>
      <c r="J5196" s="10"/>
      <c r="K5196" s="11"/>
      <c r="L5196" s="11"/>
      <c r="M5196" s="12"/>
      <c r="N5196" s="12"/>
      <c r="O5196" s="12"/>
      <c r="P5196" s="12"/>
      <c r="Q5196" s="12"/>
      <c r="R5196" s="12"/>
      <c r="S5196" s="12"/>
      <c r="T5196" s="12"/>
      <c r="U5196" s="12"/>
      <c r="V5196" s="12"/>
      <c r="W5196" s="12"/>
      <c r="X5196" s="12"/>
      <c r="Y5196" s="12"/>
      <c r="Z5196" s="12"/>
      <c r="AA5196" s="12"/>
      <c r="AB5196" s="12"/>
      <c r="AC5196" s="12"/>
      <c r="AD5196" s="12"/>
      <c r="AE5196" s="12"/>
      <c r="AF5196" s="12"/>
      <c r="AG5196" s="12"/>
      <c r="AH5196" s="12"/>
      <c r="AI5196" s="12"/>
      <c r="AJ5196" s="12"/>
      <c r="AK5196" s="12"/>
      <c r="AL5196" s="12"/>
      <c r="AM5196" s="12"/>
      <c r="AN5196" s="12"/>
      <c r="AO5196" s="12"/>
      <c r="AP5196" s="12"/>
      <c r="AQ5196" s="12"/>
      <c r="AR5196" s="12"/>
      <c r="AS5196" s="12"/>
      <c r="AT5196" s="12"/>
      <c r="AU5196" s="12"/>
      <c r="AV5196" s="12"/>
      <c r="AW5196" s="12"/>
      <c r="AX5196" s="12"/>
      <c r="AY5196" s="12"/>
      <c r="AZ5196" s="12"/>
      <c r="BA5196" s="12"/>
      <c r="BB5196" s="12"/>
      <c r="BC5196" s="12"/>
      <c r="BD5196" s="12"/>
      <c r="BE5196" s="12"/>
      <c r="BF5196" s="12"/>
      <c r="BG5196" s="12"/>
      <c r="BH5196" s="12"/>
      <c r="BI5196" s="12"/>
      <c r="BJ5196" s="13"/>
      <c r="BK5196" s="13"/>
      <c r="BL5196" s="13"/>
      <c r="BM5196" s="13"/>
      <c r="BN5196" s="13"/>
    </row>
    <row r="5197" spans="1:66" x14ac:dyDescent="0.25">
      <c r="A5197" s="10"/>
      <c r="B5197" s="10"/>
      <c r="C5197" s="10"/>
      <c r="D5197" s="10"/>
      <c r="E5197" s="10"/>
      <c r="F5197" s="10"/>
      <c r="G5197" s="10"/>
      <c r="H5197" s="10"/>
      <c r="I5197" s="10"/>
      <c r="J5197" s="10"/>
      <c r="K5197" s="11"/>
      <c r="L5197" s="11"/>
      <c r="M5197" s="12"/>
      <c r="N5197" s="12"/>
      <c r="O5197" s="12"/>
      <c r="P5197" s="12"/>
      <c r="Q5197" s="12"/>
      <c r="R5197" s="12"/>
      <c r="S5197" s="12"/>
      <c r="T5197" s="12"/>
      <c r="U5197" s="12"/>
      <c r="V5197" s="12"/>
      <c r="W5197" s="12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2"/>
      <c r="AS5197" s="12"/>
      <c r="AT5197" s="12"/>
      <c r="AU5197" s="12"/>
      <c r="AV5197" s="12"/>
      <c r="AW5197" s="12"/>
      <c r="AX5197" s="12"/>
      <c r="AY5197" s="12"/>
      <c r="AZ5197" s="12"/>
      <c r="BA5197" s="12"/>
      <c r="BB5197" s="12"/>
      <c r="BC5197" s="12"/>
      <c r="BD5197" s="12"/>
      <c r="BE5197" s="12"/>
      <c r="BF5197" s="12"/>
      <c r="BG5197" s="12"/>
      <c r="BH5197" s="12"/>
      <c r="BI5197" s="12"/>
      <c r="BJ5197" s="13"/>
      <c r="BK5197" s="13"/>
      <c r="BL5197" s="13"/>
      <c r="BM5197" s="13"/>
      <c r="BN5197" s="13"/>
    </row>
    <row r="5198" spans="1:66" x14ac:dyDescent="0.25">
      <c r="A5198" s="10"/>
      <c r="B5198" s="10"/>
      <c r="C5198" s="10"/>
      <c r="D5198" s="10"/>
      <c r="E5198" s="10"/>
      <c r="F5198" s="10"/>
      <c r="G5198" s="10"/>
      <c r="H5198" s="10"/>
      <c r="I5198" s="10"/>
      <c r="J5198" s="10"/>
      <c r="K5198" s="11"/>
      <c r="L5198" s="11"/>
      <c r="M5198" s="12"/>
      <c r="N5198" s="12"/>
      <c r="O5198" s="12"/>
      <c r="P5198" s="12"/>
      <c r="Q5198" s="12"/>
      <c r="R5198" s="12"/>
      <c r="S5198" s="12"/>
      <c r="T5198" s="12"/>
      <c r="U5198" s="12"/>
      <c r="V5198" s="12"/>
      <c r="W5198" s="12"/>
      <c r="X5198" s="12"/>
      <c r="Y5198" s="12"/>
      <c r="Z5198" s="12"/>
      <c r="AA5198" s="12"/>
      <c r="AB5198" s="12"/>
      <c r="AC5198" s="12"/>
      <c r="AD5198" s="12"/>
      <c r="AE5198" s="12"/>
      <c r="AF5198" s="12"/>
      <c r="AG5198" s="12"/>
      <c r="AH5198" s="12"/>
      <c r="AI5198" s="12"/>
      <c r="AJ5198" s="12"/>
      <c r="AK5198" s="12"/>
      <c r="AL5198" s="12"/>
      <c r="AM5198" s="12"/>
      <c r="AN5198" s="12"/>
      <c r="AO5198" s="12"/>
      <c r="AP5198" s="12"/>
      <c r="AQ5198" s="12"/>
      <c r="AR5198" s="12"/>
      <c r="AS5198" s="12"/>
      <c r="AT5198" s="12"/>
      <c r="AU5198" s="12"/>
      <c r="AV5198" s="12"/>
      <c r="AW5198" s="12"/>
      <c r="AX5198" s="12"/>
      <c r="AY5198" s="12"/>
      <c r="AZ5198" s="12"/>
      <c r="BA5198" s="12"/>
      <c r="BB5198" s="12"/>
      <c r="BC5198" s="12"/>
      <c r="BD5198" s="12"/>
      <c r="BE5198" s="12"/>
      <c r="BF5198" s="12"/>
      <c r="BG5198" s="12"/>
      <c r="BH5198" s="12"/>
      <c r="BI5198" s="12"/>
      <c r="BJ5198" s="13"/>
      <c r="BK5198" s="13"/>
      <c r="BL5198" s="13"/>
      <c r="BM5198" s="13"/>
      <c r="BN5198" s="13"/>
    </row>
    <row r="5199" spans="1:66" x14ac:dyDescent="0.25">
      <c r="A5199" s="10"/>
      <c r="B5199" s="10"/>
      <c r="C5199" s="10"/>
      <c r="D5199" s="10"/>
      <c r="E5199" s="10"/>
      <c r="F5199" s="10"/>
      <c r="G5199" s="10"/>
      <c r="H5199" s="10"/>
      <c r="I5199" s="10"/>
      <c r="J5199" s="10"/>
      <c r="K5199" s="11"/>
      <c r="L5199" s="11"/>
      <c r="M5199" s="12"/>
      <c r="N5199" s="12"/>
      <c r="O5199" s="12"/>
      <c r="P5199" s="12"/>
      <c r="Q5199" s="12"/>
      <c r="R5199" s="12"/>
      <c r="S5199" s="12"/>
      <c r="T5199" s="12"/>
      <c r="U5199" s="12"/>
      <c r="V5199" s="12"/>
      <c r="W5199" s="12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2"/>
      <c r="AS5199" s="12"/>
      <c r="AT5199" s="12"/>
      <c r="AU5199" s="12"/>
      <c r="AV5199" s="12"/>
      <c r="AW5199" s="12"/>
      <c r="AX5199" s="12"/>
      <c r="AY5199" s="12"/>
      <c r="AZ5199" s="12"/>
      <c r="BA5199" s="12"/>
      <c r="BB5199" s="12"/>
      <c r="BC5199" s="12"/>
      <c r="BD5199" s="12"/>
      <c r="BE5199" s="12"/>
      <c r="BF5199" s="12"/>
      <c r="BG5199" s="12"/>
      <c r="BH5199" s="12"/>
      <c r="BI5199" s="12"/>
      <c r="BJ5199" s="13"/>
      <c r="BK5199" s="13"/>
      <c r="BL5199" s="13"/>
      <c r="BM5199" s="13"/>
      <c r="BN5199" s="13"/>
    </row>
    <row r="5200" spans="1:66" x14ac:dyDescent="0.25">
      <c r="A5200" s="10"/>
      <c r="B5200" s="10"/>
      <c r="C5200" s="10"/>
      <c r="D5200" s="10"/>
      <c r="E5200" s="10"/>
      <c r="F5200" s="10"/>
      <c r="G5200" s="10"/>
      <c r="H5200" s="10"/>
      <c r="I5200" s="10"/>
      <c r="J5200" s="10"/>
      <c r="K5200" s="11"/>
      <c r="L5200" s="11"/>
      <c r="M5200" s="12"/>
      <c r="N5200" s="12"/>
      <c r="O5200" s="12"/>
      <c r="P5200" s="12"/>
      <c r="Q5200" s="12"/>
      <c r="R5200" s="12"/>
      <c r="S5200" s="12"/>
      <c r="T5200" s="12"/>
      <c r="U5200" s="12"/>
      <c r="V5200" s="12"/>
      <c r="W5200" s="12"/>
      <c r="X5200" s="12"/>
      <c r="Y5200" s="12"/>
      <c r="Z5200" s="12"/>
      <c r="AA5200" s="12"/>
      <c r="AB5200" s="12"/>
      <c r="AC5200" s="12"/>
      <c r="AD5200" s="12"/>
      <c r="AE5200" s="12"/>
      <c r="AF5200" s="12"/>
      <c r="AG5200" s="12"/>
      <c r="AH5200" s="12"/>
      <c r="AI5200" s="12"/>
      <c r="AJ5200" s="12"/>
      <c r="AK5200" s="12"/>
      <c r="AL5200" s="12"/>
      <c r="AM5200" s="12"/>
      <c r="AN5200" s="12"/>
      <c r="AO5200" s="12"/>
      <c r="AP5200" s="12"/>
      <c r="AQ5200" s="12"/>
      <c r="AR5200" s="12"/>
      <c r="AS5200" s="12"/>
      <c r="AT5200" s="12"/>
      <c r="AU5200" s="12"/>
      <c r="AV5200" s="12"/>
      <c r="AW5200" s="12"/>
      <c r="AX5200" s="12"/>
      <c r="AY5200" s="12"/>
      <c r="AZ5200" s="12"/>
      <c r="BA5200" s="12"/>
      <c r="BB5200" s="12"/>
      <c r="BC5200" s="12"/>
      <c r="BD5200" s="12"/>
      <c r="BE5200" s="12"/>
      <c r="BF5200" s="12"/>
      <c r="BG5200" s="12"/>
      <c r="BH5200" s="12"/>
      <c r="BI5200" s="12"/>
      <c r="BJ5200" s="13"/>
      <c r="BK5200" s="13"/>
      <c r="BL5200" s="13"/>
      <c r="BM5200" s="13"/>
      <c r="BN5200" s="13"/>
    </row>
    <row r="5201" spans="1:66" x14ac:dyDescent="0.25">
      <c r="A5201" s="10"/>
      <c r="B5201" s="10"/>
      <c r="C5201" s="10"/>
      <c r="D5201" s="10"/>
      <c r="E5201" s="10"/>
      <c r="F5201" s="10"/>
      <c r="G5201" s="10"/>
      <c r="H5201" s="10"/>
      <c r="I5201" s="10"/>
      <c r="J5201" s="10"/>
      <c r="K5201" s="11"/>
      <c r="L5201" s="11"/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2"/>
      <c r="AS5201" s="12"/>
      <c r="AT5201" s="12"/>
      <c r="AU5201" s="12"/>
      <c r="AV5201" s="12"/>
      <c r="AW5201" s="12"/>
      <c r="AX5201" s="12"/>
      <c r="AY5201" s="12"/>
      <c r="AZ5201" s="12"/>
      <c r="BA5201" s="12"/>
      <c r="BB5201" s="12"/>
      <c r="BC5201" s="12"/>
      <c r="BD5201" s="12"/>
      <c r="BE5201" s="12"/>
      <c r="BF5201" s="12"/>
      <c r="BG5201" s="12"/>
      <c r="BH5201" s="12"/>
      <c r="BI5201" s="12"/>
      <c r="BJ5201" s="13"/>
      <c r="BK5201" s="13"/>
      <c r="BL5201" s="13"/>
      <c r="BM5201" s="13"/>
      <c r="BN5201" s="13"/>
    </row>
    <row r="5202" spans="1:66" x14ac:dyDescent="0.25">
      <c r="A5202" s="10"/>
      <c r="B5202" s="10"/>
      <c r="C5202" s="10"/>
      <c r="D5202" s="10"/>
      <c r="E5202" s="10"/>
      <c r="F5202" s="10"/>
      <c r="G5202" s="10"/>
      <c r="H5202" s="10"/>
      <c r="I5202" s="10"/>
      <c r="J5202" s="10"/>
      <c r="K5202" s="11"/>
      <c r="L5202" s="11"/>
      <c r="M5202" s="12"/>
      <c r="N5202" s="12"/>
      <c r="O5202" s="12"/>
      <c r="P5202" s="12"/>
      <c r="Q5202" s="12"/>
      <c r="R5202" s="12"/>
      <c r="S5202" s="12"/>
      <c r="T5202" s="12"/>
      <c r="U5202" s="12"/>
      <c r="V5202" s="12"/>
      <c r="W5202" s="12"/>
      <c r="X5202" s="12"/>
      <c r="Y5202" s="12"/>
      <c r="Z5202" s="12"/>
      <c r="AA5202" s="12"/>
      <c r="AB5202" s="12"/>
      <c r="AC5202" s="12"/>
      <c r="AD5202" s="12"/>
      <c r="AE5202" s="12"/>
      <c r="AF5202" s="12"/>
      <c r="AG5202" s="12"/>
      <c r="AH5202" s="12"/>
      <c r="AI5202" s="12"/>
      <c r="AJ5202" s="12"/>
      <c r="AK5202" s="12"/>
      <c r="AL5202" s="12"/>
      <c r="AM5202" s="12"/>
      <c r="AN5202" s="12"/>
      <c r="AO5202" s="12"/>
      <c r="AP5202" s="12"/>
      <c r="AQ5202" s="12"/>
      <c r="AR5202" s="12"/>
      <c r="AS5202" s="12"/>
      <c r="AT5202" s="12"/>
      <c r="AU5202" s="12"/>
      <c r="AV5202" s="12"/>
      <c r="AW5202" s="12"/>
      <c r="AX5202" s="12"/>
      <c r="AY5202" s="12"/>
      <c r="AZ5202" s="12"/>
      <c r="BA5202" s="12"/>
      <c r="BB5202" s="12"/>
      <c r="BC5202" s="12"/>
      <c r="BD5202" s="12"/>
      <c r="BE5202" s="12"/>
      <c r="BF5202" s="12"/>
      <c r="BG5202" s="12"/>
      <c r="BH5202" s="12"/>
      <c r="BI5202" s="12"/>
      <c r="BJ5202" s="13"/>
      <c r="BK5202" s="13"/>
      <c r="BL5202" s="13"/>
      <c r="BM5202" s="13"/>
      <c r="BN5202" s="13"/>
    </row>
    <row r="5203" spans="1:66" x14ac:dyDescent="0.25">
      <c r="A5203" s="10"/>
      <c r="B5203" s="10"/>
      <c r="C5203" s="10"/>
      <c r="D5203" s="10"/>
      <c r="E5203" s="10"/>
      <c r="F5203" s="10"/>
      <c r="G5203" s="10"/>
      <c r="H5203" s="10"/>
      <c r="I5203" s="10"/>
      <c r="J5203" s="10"/>
      <c r="K5203" s="11"/>
      <c r="L5203" s="11"/>
      <c r="M5203" s="12"/>
      <c r="N5203" s="12"/>
      <c r="O5203" s="12"/>
      <c r="P5203" s="12"/>
      <c r="Q5203" s="12"/>
      <c r="R5203" s="12"/>
      <c r="S5203" s="12"/>
      <c r="T5203" s="12"/>
      <c r="U5203" s="12"/>
      <c r="V5203" s="12"/>
      <c r="W5203" s="12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2"/>
      <c r="AS5203" s="12"/>
      <c r="AT5203" s="12"/>
      <c r="AU5203" s="12"/>
      <c r="AV5203" s="12"/>
      <c r="AW5203" s="12"/>
      <c r="AX5203" s="12"/>
      <c r="AY5203" s="12"/>
      <c r="AZ5203" s="12"/>
      <c r="BA5203" s="12"/>
      <c r="BB5203" s="12"/>
      <c r="BC5203" s="12"/>
      <c r="BD5203" s="12"/>
      <c r="BE5203" s="12"/>
      <c r="BF5203" s="12"/>
      <c r="BG5203" s="12"/>
      <c r="BH5203" s="12"/>
      <c r="BI5203" s="12"/>
      <c r="BJ5203" s="13"/>
      <c r="BK5203" s="13"/>
      <c r="BL5203" s="13"/>
      <c r="BM5203" s="13"/>
      <c r="BN5203" s="13"/>
    </row>
    <row r="5204" spans="1:66" x14ac:dyDescent="0.25">
      <c r="A5204" s="10"/>
      <c r="B5204" s="10"/>
      <c r="C5204" s="10"/>
      <c r="D5204" s="10"/>
      <c r="E5204" s="10"/>
      <c r="F5204" s="10"/>
      <c r="G5204" s="10"/>
      <c r="H5204" s="10"/>
      <c r="I5204" s="10"/>
      <c r="J5204" s="10"/>
      <c r="K5204" s="11"/>
      <c r="L5204" s="11"/>
      <c r="M5204" s="12"/>
      <c r="N5204" s="12"/>
      <c r="O5204" s="12"/>
      <c r="P5204" s="12"/>
      <c r="Q5204" s="12"/>
      <c r="R5204" s="12"/>
      <c r="S5204" s="12"/>
      <c r="T5204" s="12"/>
      <c r="U5204" s="12"/>
      <c r="V5204" s="12"/>
      <c r="W5204" s="12"/>
      <c r="X5204" s="12"/>
      <c r="Y5204" s="12"/>
      <c r="Z5204" s="12"/>
      <c r="AA5204" s="12"/>
      <c r="AB5204" s="12"/>
      <c r="AC5204" s="12"/>
      <c r="AD5204" s="12"/>
      <c r="AE5204" s="12"/>
      <c r="AF5204" s="12"/>
      <c r="AG5204" s="12"/>
      <c r="AH5204" s="12"/>
      <c r="AI5204" s="12"/>
      <c r="AJ5204" s="12"/>
      <c r="AK5204" s="12"/>
      <c r="AL5204" s="12"/>
      <c r="AM5204" s="12"/>
      <c r="AN5204" s="12"/>
      <c r="AO5204" s="12"/>
      <c r="AP5204" s="12"/>
      <c r="AQ5204" s="12"/>
      <c r="AR5204" s="12"/>
      <c r="AS5204" s="12"/>
      <c r="AT5204" s="12"/>
      <c r="AU5204" s="12"/>
      <c r="AV5204" s="12"/>
      <c r="AW5204" s="12"/>
      <c r="AX5204" s="12"/>
      <c r="AY5204" s="12"/>
      <c r="AZ5204" s="12"/>
      <c r="BA5204" s="12"/>
      <c r="BB5204" s="12"/>
      <c r="BC5204" s="12"/>
      <c r="BD5204" s="12"/>
      <c r="BE5204" s="12"/>
      <c r="BF5204" s="12"/>
      <c r="BG5204" s="12"/>
      <c r="BH5204" s="12"/>
      <c r="BI5204" s="12"/>
      <c r="BJ5204" s="13"/>
      <c r="BK5204" s="13"/>
      <c r="BL5204" s="13"/>
      <c r="BM5204" s="13"/>
      <c r="BN5204" s="13"/>
    </row>
    <row r="5205" spans="1:66" x14ac:dyDescent="0.25">
      <c r="A5205" s="10"/>
      <c r="B5205" s="10"/>
      <c r="C5205" s="10"/>
      <c r="D5205" s="10"/>
      <c r="E5205" s="10"/>
      <c r="F5205" s="10"/>
      <c r="G5205" s="10"/>
      <c r="H5205" s="10"/>
      <c r="I5205" s="10"/>
      <c r="J5205" s="10"/>
      <c r="K5205" s="11"/>
      <c r="L5205" s="11"/>
      <c r="M5205" s="12"/>
      <c r="N5205" s="12"/>
      <c r="O5205" s="12"/>
      <c r="P5205" s="12"/>
      <c r="Q5205" s="12"/>
      <c r="R5205" s="12"/>
      <c r="S5205" s="12"/>
      <c r="T5205" s="12"/>
      <c r="U5205" s="12"/>
      <c r="V5205" s="12"/>
      <c r="W5205" s="12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2"/>
      <c r="AS5205" s="12"/>
      <c r="AT5205" s="12"/>
      <c r="AU5205" s="12"/>
      <c r="AV5205" s="12"/>
      <c r="AW5205" s="12"/>
      <c r="AX5205" s="12"/>
      <c r="AY5205" s="12"/>
      <c r="AZ5205" s="12"/>
      <c r="BA5205" s="12"/>
      <c r="BB5205" s="12"/>
      <c r="BC5205" s="12"/>
      <c r="BD5205" s="12"/>
      <c r="BE5205" s="12"/>
      <c r="BF5205" s="12"/>
      <c r="BG5205" s="12"/>
      <c r="BH5205" s="12"/>
      <c r="BI5205" s="12"/>
      <c r="BJ5205" s="13"/>
      <c r="BK5205" s="13"/>
      <c r="BL5205" s="13"/>
      <c r="BM5205" s="13"/>
      <c r="BN5205" s="13"/>
    </row>
    <row r="5206" spans="1:66" x14ac:dyDescent="0.25">
      <c r="A5206" s="10"/>
      <c r="B5206" s="10"/>
      <c r="C5206" s="10"/>
      <c r="D5206" s="10"/>
      <c r="E5206" s="10"/>
      <c r="F5206" s="10"/>
      <c r="G5206" s="10"/>
      <c r="H5206" s="10"/>
      <c r="I5206" s="10"/>
      <c r="J5206" s="10"/>
      <c r="K5206" s="11"/>
      <c r="L5206" s="11"/>
      <c r="M5206" s="12"/>
      <c r="N5206" s="12"/>
      <c r="O5206" s="12"/>
      <c r="P5206" s="12"/>
      <c r="Q5206" s="12"/>
      <c r="R5206" s="12"/>
      <c r="S5206" s="12"/>
      <c r="T5206" s="12"/>
      <c r="U5206" s="12"/>
      <c r="V5206" s="12"/>
      <c r="W5206" s="12"/>
      <c r="X5206" s="12"/>
      <c r="Y5206" s="12"/>
      <c r="Z5206" s="12"/>
      <c r="AA5206" s="12"/>
      <c r="AB5206" s="12"/>
      <c r="AC5206" s="12"/>
      <c r="AD5206" s="12"/>
      <c r="AE5206" s="12"/>
      <c r="AF5206" s="12"/>
      <c r="AG5206" s="12"/>
      <c r="AH5206" s="12"/>
      <c r="AI5206" s="12"/>
      <c r="AJ5206" s="12"/>
      <c r="AK5206" s="12"/>
      <c r="AL5206" s="12"/>
      <c r="AM5206" s="12"/>
      <c r="AN5206" s="12"/>
      <c r="AO5206" s="12"/>
      <c r="AP5206" s="12"/>
      <c r="AQ5206" s="12"/>
      <c r="AR5206" s="12"/>
      <c r="AS5206" s="12"/>
      <c r="AT5206" s="12"/>
      <c r="AU5206" s="12"/>
      <c r="AV5206" s="12"/>
      <c r="AW5206" s="12"/>
      <c r="AX5206" s="12"/>
      <c r="AY5206" s="12"/>
      <c r="AZ5206" s="12"/>
      <c r="BA5206" s="12"/>
      <c r="BB5206" s="12"/>
      <c r="BC5206" s="12"/>
      <c r="BD5206" s="12"/>
      <c r="BE5206" s="12"/>
      <c r="BF5206" s="12"/>
      <c r="BG5206" s="12"/>
      <c r="BH5206" s="12"/>
      <c r="BI5206" s="12"/>
      <c r="BJ5206" s="13"/>
      <c r="BK5206" s="13"/>
      <c r="BL5206" s="13"/>
      <c r="BM5206" s="13"/>
      <c r="BN5206" s="13"/>
    </row>
    <row r="5207" spans="1:66" x14ac:dyDescent="0.25">
      <c r="A5207" s="10"/>
      <c r="B5207" s="10"/>
      <c r="C5207" s="10"/>
      <c r="D5207" s="10"/>
      <c r="E5207" s="10"/>
      <c r="F5207" s="10"/>
      <c r="G5207" s="10"/>
      <c r="H5207" s="10"/>
      <c r="I5207" s="10"/>
      <c r="J5207" s="10"/>
      <c r="K5207" s="11"/>
      <c r="L5207" s="11"/>
      <c r="M5207" s="12"/>
      <c r="N5207" s="12"/>
      <c r="O5207" s="12"/>
      <c r="P5207" s="12"/>
      <c r="Q5207" s="12"/>
      <c r="R5207" s="12"/>
      <c r="S5207" s="12"/>
      <c r="T5207" s="12"/>
      <c r="U5207" s="12"/>
      <c r="V5207" s="12"/>
      <c r="W5207" s="12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2"/>
      <c r="AS5207" s="12"/>
      <c r="AT5207" s="12"/>
      <c r="AU5207" s="12"/>
      <c r="AV5207" s="12"/>
      <c r="AW5207" s="12"/>
      <c r="AX5207" s="12"/>
      <c r="AY5207" s="12"/>
      <c r="AZ5207" s="12"/>
      <c r="BA5207" s="12"/>
      <c r="BB5207" s="12"/>
      <c r="BC5207" s="12"/>
      <c r="BD5207" s="12"/>
      <c r="BE5207" s="12"/>
      <c r="BF5207" s="12"/>
      <c r="BG5207" s="12"/>
      <c r="BH5207" s="12"/>
      <c r="BI5207" s="12"/>
      <c r="BJ5207" s="13"/>
      <c r="BK5207" s="13"/>
      <c r="BL5207" s="13"/>
      <c r="BM5207" s="13"/>
      <c r="BN5207" s="13"/>
    </row>
    <row r="5208" spans="1:66" x14ac:dyDescent="0.25">
      <c r="A5208" s="10"/>
      <c r="B5208" s="10"/>
      <c r="C5208" s="10"/>
      <c r="D5208" s="10"/>
      <c r="E5208" s="10"/>
      <c r="F5208" s="10"/>
      <c r="G5208" s="10"/>
      <c r="H5208" s="10"/>
      <c r="I5208" s="10"/>
      <c r="J5208" s="10"/>
      <c r="K5208" s="11"/>
      <c r="L5208" s="11"/>
      <c r="M5208" s="12"/>
      <c r="N5208" s="12"/>
      <c r="O5208" s="12"/>
      <c r="P5208" s="12"/>
      <c r="Q5208" s="12"/>
      <c r="R5208" s="12"/>
      <c r="S5208" s="12"/>
      <c r="T5208" s="12"/>
      <c r="U5208" s="12"/>
      <c r="V5208" s="12"/>
      <c r="W5208" s="12"/>
      <c r="X5208" s="12"/>
      <c r="Y5208" s="12"/>
      <c r="Z5208" s="12"/>
      <c r="AA5208" s="12"/>
      <c r="AB5208" s="12"/>
      <c r="AC5208" s="12"/>
      <c r="AD5208" s="12"/>
      <c r="AE5208" s="12"/>
      <c r="AF5208" s="12"/>
      <c r="AG5208" s="12"/>
      <c r="AH5208" s="12"/>
      <c r="AI5208" s="12"/>
      <c r="AJ5208" s="12"/>
      <c r="AK5208" s="12"/>
      <c r="AL5208" s="12"/>
      <c r="AM5208" s="12"/>
      <c r="AN5208" s="12"/>
      <c r="AO5208" s="12"/>
      <c r="AP5208" s="12"/>
      <c r="AQ5208" s="12"/>
      <c r="AR5208" s="12"/>
      <c r="AS5208" s="12"/>
      <c r="AT5208" s="12"/>
      <c r="AU5208" s="12"/>
      <c r="AV5208" s="12"/>
      <c r="AW5208" s="12"/>
      <c r="AX5208" s="12"/>
      <c r="AY5208" s="12"/>
      <c r="AZ5208" s="12"/>
      <c r="BA5208" s="12"/>
      <c r="BB5208" s="12"/>
      <c r="BC5208" s="12"/>
      <c r="BD5208" s="12"/>
      <c r="BE5208" s="12"/>
      <c r="BF5208" s="12"/>
      <c r="BG5208" s="12"/>
      <c r="BH5208" s="12"/>
      <c r="BI5208" s="12"/>
      <c r="BJ5208" s="13"/>
      <c r="BK5208" s="13"/>
      <c r="BL5208" s="13"/>
      <c r="BM5208" s="13"/>
      <c r="BN5208" s="13"/>
    </row>
    <row r="5209" spans="1:66" x14ac:dyDescent="0.25">
      <c r="A5209" s="10"/>
      <c r="B5209" s="10"/>
      <c r="C5209" s="10"/>
      <c r="D5209" s="10"/>
      <c r="E5209" s="10"/>
      <c r="F5209" s="10"/>
      <c r="G5209" s="10"/>
      <c r="H5209" s="10"/>
      <c r="I5209" s="10"/>
      <c r="J5209" s="10"/>
      <c r="K5209" s="11"/>
      <c r="L5209" s="11"/>
      <c r="M5209" s="12"/>
      <c r="N5209" s="12"/>
      <c r="O5209" s="12"/>
      <c r="P5209" s="12"/>
      <c r="Q5209" s="12"/>
      <c r="R5209" s="12"/>
      <c r="S5209" s="12"/>
      <c r="T5209" s="12"/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2"/>
      <c r="AS5209" s="12"/>
      <c r="AT5209" s="12"/>
      <c r="AU5209" s="12"/>
      <c r="AV5209" s="12"/>
      <c r="AW5209" s="12"/>
      <c r="AX5209" s="12"/>
      <c r="AY5209" s="12"/>
      <c r="AZ5209" s="12"/>
      <c r="BA5209" s="12"/>
      <c r="BB5209" s="12"/>
      <c r="BC5209" s="12"/>
      <c r="BD5209" s="12"/>
      <c r="BE5209" s="12"/>
      <c r="BF5209" s="12"/>
      <c r="BG5209" s="12"/>
      <c r="BH5209" s="12"/>
      <c r="BI5209" s="12"/>
      <c r="BJ5209" s="13"/>
      <c r="BK5209" s="13"/>
      <c r="BL5209" s="13"/>
      <c r="BM5209" s="13"/>
      <c r="BN5209" s="13"/>
    </row>
    <row r="5210" spans="1:66" x14ac:dyDescent="0.25">
      <c r="A5210" s="10"/>
      <c r="B5210" s="10"/>
      <c r="C5210" s="10"/>
      <c r="D5210" s="10"/>
      <c r="E5210" s="10"/>
      <c r="F5210" s="10"/>
      <c r="G5210" s="10"/>
      <c r="H5210" s="10"/>
      <c r="I5210" s="10"/>
      <c r="J5210" s="10"/>
      <c r="K5210" s="11"/>
      <c r="L5210" s="11"/>
      <c r="M5210" s="12"/>
      <c r="N5210" s="12"/>
      <c r="O5210" s="12"/>
      <c r="P5210" s="12"/>
      <c r="Q5210" s="12"/>
      <c r="R5210" s="12"/>
      <c r="S5210" s="12"/>
      <c r="T5210" s="12"/>
      <c r="U5210" s="12"/>
      <c r="V5210" s="12"/>
      <c r="W5210" s="12"/>
      <c r="X5210" s="12"/>
      <c r="Y5210" s="12"/>
      <c r="Z5210" s="12"/>
      <c r="AA5210" s="12"/>
      <c r="AB5210" s="12"/>
      <c r="AC5210" s="12"/>
      <c r="AD5210" s="12"/>
      <c r="AE5210" s="12"/>
      <c r="AF5210" s="12"/>
      <c r="AG5210" s="12"/>
      <c r="AH5210" s="12"/>
      <c r="AI5210" s="12"/>
      <c r="AJ5210" s="12"/>
      <c r="AK5210" s="12"/>
      <c r="AL5210" s="12"/>
      <c r="AM5210" s="12"/>
      <c r="AN5210" s="12"/>
      <c r="AO5210" s="12"/>
      <c r="AP5210" s="12"/>
      <c r="AQ5210" s="12"/>
      <c r="AR5210" s="12"/>
      <c r="AS5210" s="12"/>
      <c r="AT5210" s="12"/>
      <c r="AU5210" s="12"/>
      <c r="AV5210" s="12"/>
      <c r="AW5210" s="12"/>
      <c r="AX5210" s="12"/>
      <c r="AY5210" s="12"/>
      <c r="AZ5210" s="12"/>
      <c r="BA5210" s="12"/>
      <c r="BB5210" s="12"/>
      <c r="BC5210" s="12"/>
      <c r="BD5210" s="12"/>
      <c r="BE5210" s="12"/>
      <c r="BF5210" s="12"/>
      <c r="BG5210" s="12"/>
      <c r="BH5210" s="12"/>
      <c r="BI5210" s="12"/>
      <c r="BJ5210" s="13"/>
      <c r="BK5210" s="13"/>
      <c r="BL5210" s="13"/>
      <c r="BM5210" s="13"/>
      <c r="BN5210" s="13"/>
    </row>
    <row r="5211" spans="1:66" x14ac:dyDescent="0.25">
      <c r="A5211" s="10"/>
      <c r="B5211" s="10"/>
      <c r="C5211" s="10"/>
      <c r="D5211" s="10"/>
      <c r="E5211" s="10"/>
      <c r="F5211" s="10"/>
      <c r="G5211" s="10"/>
      <c r="H5211" s="10"/>
      <c r="I5211" s="10"/>
      <c r="J5211" s="10"/>
      <c r="K5211" s="11"/>
      <c r="L5211" s="11"/>
      <c r="M5211" s="12"/>
      <c r="N5211" s="12"/>
      <c r="O5211" s="12"/>
      <c r="P5211" s="12"/>
      <c r="Q5211" s="12"/>
      <c r="R5211" s="12"/>
      <c r="S5211" s="12"/>
      <c r="T5211" s="12"/>
      <c r="U5211" s="12"/>
      <c r="V5211" s="12"/>
      <c r="W5211" s="12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2"/>
      <c r="AS5211" s="12"/>
      <c r="AT5211" s="12"/>
      <c r="AU5211" s="12"/>
      <c r="AV5211" s="12"/>
      <c r="AW5211" s="12"/>
      <c r="AX5211" s="12"/>
      <c r="AY5211" s="12"/>
      <c r="AZ5211" s="12"/>
      <c r="BA5211" s="12"/>
      <c r="BB5211" s="12"/>
      <c r="BC5211" s="12"/>
      <c r="BD5211" s="12"/>
      <c r="BE5211" s="12"/>
      <c r="BF5211" s="12"/>
      <c r="BG5211" s="12"/>
      <c r="BH5211" s="12"/>
      <c r="BI5211" s="12"/>
      <c r="BJ5211" s="13"/>
      <c r="BK5211" s="13"/>
      <c r="BL5211" s="13"/>
      <c r="BM5211" s="13"/>
      <c r="BN5211" s="13"/>
    </row>
    <row r="5212" spans="1:66" x14ac:dyDescent="0.25">
      <c r="A5212" s="10"/>
      <c r="B5212" s="10"/>
      <c r="C5212" s="10"/>
      <c r="D5212" s="10"/>
      <c r="E5212" s="10"/>
      <c r="F5212" s="10"/>
      <c r="G5212" s="10"/>
      <c r="H5212" s="10"/>
      <c r="I5212" s="10"/>
      <c r="J5212" s="10"/>
      <c r="K5212" s="11"/>
      <c r="L5212" s="11"/>
      <c r="M5212" s="12"/>
      <c r="N5212" s="12"/>
      <c r="O5212" s="12"/>
      <c r="P5212" s="12"/>
      <c r="Q5212" s="12"/>
      <c r="R5212" s="12"/>
      <c r="S5212" s="12"/>
      <c r="T5212" s="12"/>
      <c r="U5212" s="12"/>
      <c r="V5212" s="12"/>
      <c r="W5212" s="12"/>
      <c r="X5212" s="12"/>
      <c r="Y5212" s="12"/>
      <c r="Z5212" s="12"/>
      <c r="AA5212" s="12"/>
      <c r="AB5212" s="12"/>
      <c r="AC5212" s="12"/>
      <c r="AD5212" s="12"/>
      <c r="AE5212" s="12"/>
      <c r="AF5212" s="12"/>
      <c r="AG5212" s="12"/>
      <c r="AH5212" s="12"/>
      <c r="AI5212" s="12"/>
      <c r="AJ5212" s="12"/>
      <c r="AK5212" s="12"/>
      <c r="AL5212" s="12"/>
      <c r="AM5212" s="12"/>
      <c r="AN5212" s="12"/>
      <c r="AO5212" s="12"/>
      <c r="AP5212" s="12"/>
      <c r="AQ5212" s="12"/>
      <c r="AR5212" s="12"/>
      <c r="AS5212" s="12"/>
      <c r="AT5212" s="12"/>
      <c r="AU5212" s="12"/>
      <c r="AV5212" s="12"/>
      <c r="AW5212" s="12"/>
      <c r="AX5212" s="12"/>
      <c r="AY5212" s="12"/>
      <c r="AZ5212" s="12"/>
      <c r="BA5212" s="12"/>
      <c r="BB5212" s="12"/>
      <c r="BC5212" s="12"/>
      <c r="BD5212" s="12"/>
      <c r="BE5212" s="12"/>
      <c r="BF5212" s="12"/>
      <c r="BG5212" s="12"/>
      <c r="BH5212" s="12"/>
      <c r="BI5212" s="12"/>
      <c r="BJ5212" s="13"/>
      <c r="BK5212" s="13"/>
      <c r="BL5212" s="13"/>
      <c r="BM5212" s="13"/>
      <c r="BN5212" s="13"/>
    </row>
    <row r="5213" spans="1:66" x14ac:dyDescent="0.25">
      <c r="A5213" s="10"/>
      <c r="B5213" s="10"/>
      <c r="C5213" s="10"/>
      <c r="D5213" s="10"/>
      <c r="E5213" s="10"/>
      <c r="F5213" s="10"/>
      <c r="G5213" s="10"/>
      <c r="H5213" s="10"/>
      <c r="I5213" s="10"/>
      <c r="J5213" s="10"/>
      <c r="K5213" s="11"/>
      <c r="L5213" s="11"/>
      <c r="M5213" s="12"/>
      <c r="N5213" s="12"/>
      <c r="O5213" s="12"/>
      <c r="P5213" s="12"/>
      <c r="Q5213" s="12"/>
      <c r="R5213" s="12"/>
      <c r="S5213" s="12"/>
      <c r="T5213" s="12"/>
      <c r="U5213" s="12"/>
      <c r="V5213" s="12"/>
      <c r="W5213" s="12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2"/>
      <c r="AS5213" s="12"/>
      <c r="AT5213" s="12"/>
      <c r="AU5213" s="12"/>
      <c r="AV5213" s="12"/>
      <c r="AW5213" s="12"/>
      <c r="AX5213" s="12"/>
      <c r="AY5213" s="12"/>
      <c r="AZ5213" s="12"/>
      <c r="BA5213" s="12"/>
      <c r="BB5213" s="12"/>
      <c r="BC5213" s="12"/>
      <c r="BD5213" s="12"/>
      <c r="BE5213" s="12"/>
      <c r="BF5213" s="12"/>
      <c r="BG5213" s="12"/>
      <c r="BH5213" s="12"/>
      <c r="BI5213" s="12"/>
      <c r="BJ5213" s="13"/>
      <c r="BK5213" s="13"/>
      <c r="BL5213" s="13"/>
      <c r="BM5213" s="13"/>
      <c r="BN5213" s="13"/>
    </row>
    <row r="5214" spans="1:66" x14ac:dyDescent="0.25">
      <c r="A5214" s="10"/>
      <c r="B5214" s="10"/>
      <c r="C5214" s="10"/>
      <c r="D5214" s="10"/>
      <c r="E5214" s="10"/>
      <c r="F5214" s="10"/>
      <c r="G5214" s="10"/>
      <c r="H5214" s="10"/>
      <c r="I5214" s="10"/>
      <c r="J5214" s="10"/>
      <c r="K5214" s="11"/>
      <c r="L5214" s="11"/>
      <c r="M5214" s="12"/>
      <c r="N5214" s="12"/>
      <c r="O5214" s="12"/>
      <c r="P5214" s="12"/>
      <c r="Q5214" s="12"/>
      <c r="R5214" s="12"/>
      <c r="S5214" s="12"/>
      <c r="T5214" s="12"/>
      <c r="U5214" s="12"/>
      <c r="V5214" s="12"/>
      <c r="W5214" s="12"/>
      <c r="X5214" s="12"/>
      <c r="Y5214" s="12"/>
      <c r="Z5214" s="12"/>
      <c r="AA5214" s="12"/>
      <c r="AB5214" s="12"/>
      <c r="AC5214" s="12"/>
      <c r="AD5214" s="12"/>
      <c r="AE5214" s="12"/>
      <c r="AF5214" s="12"/>
      <c r="AG5214" s="12"/>
      <c r="AH5214" s="12"/>
      <c r="AI5214" s="12"/>
      <c r="AJ5214" s="12"/>
      <c r="AK5214" s="12"/>
      <c r="AL5214" s="12"/>
      <c r="AM5214" s="12"/>
      <c r="AN5214" s="12"/>
      <c r="AO5214" s="12"/>
      <c r="AP5214" s="12"/>
      <c r="AQ5214" s="12"/>
      <c r="AR5214" s="12"/>
      <c r="AS5214" s="12"/>
      <c r="AT5214" s="12"/>
      <c r="AU5214" s="12"/>
      <c r="AV5214" s="12"/>
      <c r="AW5214" s="12"/>
      <c r="AX5214" s="12"/>
      <c r="AY5214" s="12"/>
      <c r="AZ5214" s="12"/>
      <c r="BA5214" s="12"/>
      <c r="BB5214" s="12"/>
      <c r="BC5214" s="12"/>
      <c r="BD5214" s="12"/>
      <c r="BE5214" s="12"/>
      <c r="BF5214" s="12"/>
      <c r="BG5214" s="12"/>
      <c r="BH5214" s="12"/>
      <c r="BI5214" s="12"/>
      <c r="BJ5214" s="13"/>
      <c r="BK5214" s="13"/>
      <c r="BL5214" s="13"/>
      <c r="BM5214" s="13"/>
      <c r="BN5214" s="13"/>
    </row>
    <row r="5215" spans="1:66" x14ac:dyDescent="0.25">
      <c r="A5215" s="10"/>
      <c r="B5215" s="10"/>
      <c r="C5215" s="10"/>
      <c r="D5215" s="10"/>
      <c r="E5215" s="10"/>
      <c r="F5215" s="10"/>
      <c r="G5215" s="10"/>
      <c r="H5215" s="10"/>
      <c r="I5215" s="10"/>
      <c r="J5215" s="10"/>
      <c r="K5215" s="11"/>
      <c r="L5215" s="11"/>
      <c r="M5215" s="12"/>
      <c r="N5215" s="12"/>
      <c r="O5215" s="12"/>
      <c r="P5215" s="12"/>
      <c r="Q5215" s="12"/>
      <c r="R5215" s="12"/>
      <c r="S5215" s="12"/>
      <c r="T5215" s="12"/>
      <c r="U5215" s="12"/>
      <c r="V5215" s="12"/>
      <c r="W5215" s="12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2"/>
      <c r="AS5215" s="12"/>
      <c r="AT5215" s="12"/>
      <c r="AU5215" s="12"/>
      <c r="AV5215" s="12"/>
      <c r="AW5215" s="12"/>
      <c r="AX5215" s="12"/>
      <c r="AY5215" s="12"/>
      <c r="AZ5215" s="12"/>
      <c r="BA5215" s="12"/>
      <c r="BB5215" s="12"/>
      <c r="BC5215" s="12"/>
      <c r="BD5215" s="12"/>
      <c r="BE5215" s="12"/>
      <c r="BF5215" s="12"/>
      <c r="BG5215" s="12"/>
      <c r="BH5215" s="12"/>
      <c r="BI5215" s="12"/>
      <c r="BJ5215" s="13"/>
      <c r="BK5215" s="13"/>
      <c r="BL5215" s="13"/>
      <c r="BM5215" s="13"/>
      <c r="BN5215" s="13"/>
    </row>
    <row r="5216" spans="1:66" x14ac:dyDescent="0.25">
      <c r="A5216" s="10"/>
      <c r="B5216" s="10"/>
      <c r="C5216" s="10"/>
      <c r="D5216" s="10"/>
      <c r="E5216" s="10"/>
      <c r="F5216" s="10"/>
      <c r="G5216" s="10"/>
      <c r="H5216" s="10"/>
      <c r="I5216" s="10"/>
      <c r="J5216" s="10"/>
      <c r="K5216" s="11"/>
      <c r="L5216" s="11"/>
      <c r="M5216" s="12"/>
      <c r="N5216" s="12"/>
      <c r="O5216" s="12"/>
      <c r="P5216" s="12"/>
      <c r="Q5216" s="12"/>
      <c r="R5216" s="12"/>
      <c r="S5216" s="12"/>
      <c r="T5216" s="12"/>
      <c r="U5216" s="12"/>
      <c r="V5216" s="12"/>
      <c r="W5216" s="12"/>
      <c r="X5216" s="12"/>
      <c r="Y5216" s="12"/>
      <c r="Z5216" s="12"/>
      <c r="AA5216" s="12"/>
      <c r="AB5216" s="12"/>
      <c r="AC5216" s="12"/>
      <c r="AD5216" s="12"/>
      <c r="AE5216" s="12"/>
      <c r="AF5216" s="12"/>
      <c r="AG5216" s="12"/>
      <c r="AH5216" s="12"/>
      <c r="AI5216" s="12"/>
      <c r="AJ5216" s="12"/>
      <c r="AK5216" s="12"/>
      <c r="AL5216" s="12"/>
      <c r="AM5216" s="12"/>
      <c r="AN5216" s="12"/>
      <c r="AO5216" s="12"/>
      <c r="AP5216" s="12"/>
      <c r="AQ5216" s="12"/>
      <c r="AR5216" s="12"/>
      <c r="AS5216" s="12"/>
      <c r="AT5216" s="12"/>
      <c r="AU5216" s="12"/>
      <c r="AV5216" s="12"/>
      <c r="AW5216" s="12"/>
      <c r="AX5216" s="12"/>
      <c r="AY5216" s="12"/>
      <c r="AZ5216" s="12"/>
      <c r="BA5216" s="12"/>
      <c r="BB5216" s="12"/>
      <c r="BC5216" s="12"/>
      <c r="BD5216" s="12"/>
      <c r="BE5216" s="12"/>
      <c r="BF5216" s="12"/>
      <c r="BG5216" s="12"/>
      <c r="BH5216" s="12"/>
      <c r="BI5216" s="12"/>
      <c r="BJ5216" s="13"/>
      <c r="BK5216" s="13"/>
      <c r="BL5216" s="13"/>
      <c r="BM5216" s="13"/>
      <c r="BN5216" s="13"/>
    </row>
    <row r="5217" spans="1:66" x14ac:dyDescent="0.25">
      <c r="A5217" s="10"/>
      <c r="B5217" s="10"/>
      <c r="C5217" s="10"/>
      <c r="D5217" s="10"/>
      <c r="E5217" s="10"/>
      <c r="F5217" s="10"/>
      <c r="G5217" s="10"/>
      <c r="H5217" s="10"/>
      <c r="I5217" s="10"/>
      <c r="J5217" s="10"/>
      <c r="K5217" s="11"/>
      <c r="L5217" s="11"/>
      <c r="M5217" s="12"/>
      <c r="N5217" s="12"/>
      <c r="O5217" s="12"/>
      <c r="P5217" s="12"/>
      <c r="Q5217" s="12"/>
      <c r="R5217" s="12"/>
      <c r="S5217" s="12"/>
      <c r="T5217" s="12"/>
      <c r="U5217" s="12"/>
      <c r="V5217" s="12"/>
      <c r="W5217" s="12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2"/>
      <c r="AS5217" s="12"/>
      <c r="AT5217" s="12"/>
      <c r="AU5217" s="12"/>
      <c r="AV5217" s="12"/>
      <c r="AW5217" s="12"/>
      <c r="AX5217" s="12"/>
      <c r="AY5217" s="12"/>
      <c r="AZ5217" s="12"/>
      <c r="BA5217" s="12"/>
      <c r="BB5217" s="12"/>
      <c r="BC5217" s="12"/>
      <c r="BD5217" s="12"/>
      <c r="BE5217" s="12"/>
      <c r="BF5217" s="12"/>
      <c r="BG5217" s="12"/>
      <c r="BH5217" s="12"/>
      <c r="BI5217" s="12"/>
      <c r="BJ5217" s="13"/>
      <c r="BK5217" s="13"/>
      <c r="BL5217" s="13"/>
      <c r="BM5217" s="13"/>
      <c r="BN5217" s="13"/>
    </row>
    <row r="5218" spans="1:66" x14ac:dyDescent="0.25">
      <c r="A5218" s="10"/>
      <c r="B5218" s="10"/>
      <c r="C5218" s="10"/>
      <c r="D5218" s="10"/>
      <c r="E5218" s="10"/>
      <c r="F5218" s="10"/>
      <c r="G5218" s="10"/>
      <c r="H5218" s="10"/>
      <c r="I5218" s="10"/>
      <c r="J5218" s="10"/>
      <c r="K5218" s="11"/>
      <c r="L5218" s="11"/>
      <c r="M5218" s="12"/>
      <c r="N5218" s="12"/>
      <c r="O5218" s="12"/>
      <c r="P5218" s="12"/>
      <c r="Q5218" s="12"/>
      <c r="R5218" s="12"/>
      <c r="S5218" s="12"/>
      <c r="T5218" s="12"/>
      <c r="U5218" s="12"/>
      <c r="V5218" s="12"/>
      <c r="W5218" s="12"/>
      <c r="X5218" s="12"/>
      <c r="Y5218" s="12"/>
      <c r="Z5218" s="12"/>
      <c r="AA5218" s="12"/>
      <c r="AB5218" s="12"/>
      <c r="AC5218" s="12"/>
      <c r="AD5218" s="12"/>
      <c r="AE5218" s="12"/>
      <c r="AF5218" s="12"/>
      <c r="AG5218" s="12"/>
      <c r="AH5218" s="12"/>
      <c r="AI5218" s="12"/>
      <c r="AJ5218" s="12"/>
      <c r="AK5218" s="12"/>
      <c r="AL5218" s="12"/>
      <c r="AM5218" s="12"/>
      <c r="AN5218" s="12"/>
      <c r="AO5218" s="12"/>
      <c r="AP5218" s="12"/>
      <c r="AQ5218" s="12"/>
      <c r="AR5218" s="12"/>
      <c r="AS5218" s="12"/>
      <c r="AT5218" s="12"/>
      <c r="AU5218" s="12"/>
      <c r="AV5218" s="12"/>
      <c r="AW5218" s="12"/>
      <c r="AX5218" s="12"/>
      <c r="AY5218" s="12"/>
      <c r="AZ5218" s="12"/>
      <c r="BA5218" s="12"/>
      <c r="BB5218" s="12"/>
      <c r="BC5218" s="12"/>
      <c r="BD5218" s="12"/>
      <c r="BE5218" s="12"/>
      <c r="BF5218" s="12"/>
      <c r="BG5218" s="12"/>
      <c r="BH5218" s="12"/>
      <c r="BI5218" s="12"/>
      <c r="BJ5218" s="13"/>
      <c r="BK5218" s="13"/>
      <c r="BL5218" s="13"/>
      <c r="BM5218" s="13"/>
      <c r="BN5218" s="13"/>
    </row>
    <row r="5219" spans="1:66" x14ac:dyDescent="0.25">
      <c r="A5219" s="10"/>
      <c r="B5219" s="10"/>
      <c r="C5219" s="10"/>
      <c r="D5219" s="10"/>
      <c r="E5219" s="10"/>
      <c r="F5219" s="10"/>
      <c r="G5219" s="10"/>
      <c r="H5219" s="10"/>
      <c r="I5219" s="10"/>
      <c r="J5219" s="10"/>
      <c r="K5219" s="11"/>
      <c r="L5219" s="11"/>
      <c r="M5219" s="12"/>
      <c r="N5219" s="12"/>
      <c r="O5219" s="12"/>
      <c r="P5219" s="12"/>
      <c r="Q5219" s="12"/>
      <c r="R5219" s="12"/>
      <c r="S5219" s="12"/>
      <c r="T5219" s="12"/>
      <c r="U5219" s="12"/>
      <c r="V5219" s="12"/>
      <c r="W5219" s="12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2"/>
      <c r="AS5219" s="12"/>
      <c r="AT5219" s="12"/>
      <c r="AU5219" s="12"/>
      <c r="AV5219" s="12"/>
      <c r="AW5219" s="12"/>
      <c r="AX5219" s="12"/>
      <c r="AY5219" s="12"/>
      <c r="AZ5219" s="12"/>
      <c r="BA5219" s="12"/>
      <c r="BB5219" s="12"/>
      <c r="BC5219" s="12"/>
      <c r="BD5219" s="12"/>
      <c r="BE5219" s="12"/>
      <c r="BF5219" s="12"/>
      <c r="BG5219" s="12"/>
      <c r="BH5219" s="12"/>
      <c r="BI5219" s="12"/>
      <c r="BJ5219" s="13"/>
      <c r="BK5219" s="13"/>
      <c r="BL5219" s="13"/>
      <c r="BM5219" s="13"/>
      <c r="BN5219" s="13"/>
    </row>
    <row r="5220" spans="1:66" x14ac:dyDescent="0.25">
      <c r="A5220" s="10"/>
      <c r="B5220" s="10"/>
      <c r="C5220" s="10"/>
      <c r="D5220" s="10"/>
      <c r="E5220" s="10"/>
      <c r="F5220" s="10"/>
      <c r="G5220" s="10"/>
      <c r="H5220" s="10"/>
      <c r="I5220" s="10"/>
      <c r="J5220" s="10"/>
      <c r="K5220" s="11"/>
      <c r="L5220" s="11"/>
      <c r="M5220" s="12"/>
      <c r="N5220" s="12"/>
      <c r="O5220" s="12"/>
      <c r="P5220" s="12"/>
      <c r="Q5220" s="12"/>
      <c r="R5220" s="12"/>
      <c r="S5220" s="12"/>
      <c r="T5220" s="12"/>
      <c r="U5220" s="12"/>
      <c r="V5220" s="12"/>
      <c r="W5220" s="12"/>
      <c r="X5220" s="12"/>
      <c r="Y5220" s="12"/>
      <c r="Z5220" s="12"/>
      <c r="AA5220" s="12"/>
      <c r="AB5220" s="12"/>
      <c r="AC5220" s="12"/>
      <c r="AD5220" s="12"/>
      <c r="AE5220" s="12"/>
      <c r="AF5220" s="12"/>
      <c r="AG5220" s="12"/>
      <c r="AH5220" s="12"/>
      <c r="AI5220" s="12"/>
      <c r="AJ5220" s="12"/>
      <c r="AK5220" s="12"/>
      <c r="AL5220" s="12"/>
      <c r="AM5220" s="12"/>
      <c r="AN5220" s="12"/>
      <c r="AO5220" s="12"/>
      <c r="AP5220" s="12"/>
      <c r="AQ5220" s="12"/>
      <c r="AR5220" s="12"/>
      <c r="AS5220" s="12"/>
      <c r="AT5220" s="12"/>
      <c r="AU5220" s="12"/>
      <c r="AV5220" s="12"/>
      <c r="AW5220" s="12"/>
      <c r="AX5220" s="12"/>
      <c r="AY5220" s="12"/>
      <c r="AZ5220" s="12"/>
      <c r="BA5220" s="12"/>
      <c r="BB5220" s="12"/>
      <c r="BC5220" s="12"/>
      <c r="BD5220" s="12"/>
      <c r="BE5220" s="12"/>
      <c r="BF5220" s="12"/>
      <c r="BG5220" s="12"/>
      <c r="BH5220" s="12"/>
      <c r="BI5220" s="12"/>
      <c r="BJ5220" s="13"/>
      <c r="BK5220" s="13"/>
      <c r="BL5220" s="13"/>
      <c r="BM5220" s="13"/>
      <c r="BN5220" s="13"/>
    </row>
    <row r="5221" spans="1:66" x14ac:dyDescent="0.25">
      <c r="A5221" s="10"/>
      <c r="B5221" s="10"/>
      <c r="C5221" s="10"/>
      <c r="D5221" s="10"/>
      <c r="E5221" s="10"/>
      <c r="F5221" s="10"/>
      <c r="G5221" s="10"/>
      <c r="H5221" s="10"/>
      <c r="I5221" s="10"/>
      <c r="J5221" s="10"/>
      <c r="K5221" s="11"/>
      <c r="L5221" s="11"/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2"/>
      <c r="AS5221" s="12"/>
      <c r="AT5221" s="12"/>
      <c r="AU5221" s="12"/>
      <c r="AV5221" s="12"/>
      <c r="AW5221" s="12"/>
      <c r="AX5221" s="12"/>
      <c r="AY5221" s="12"/>
      <c r="AZ5221" s="12"/>
      <c r="BA5221" s="12"/>
      <c r="BB5221" s="12"/>
      <c r="BC5221" s="12"/>
      <c r="BD5221" s="12"/>
      <c r="BE5221" s="12"/>
      <c r="BF5221" s="12"/>
      <c r="BG5221" s="12"/>
      <c r="BH5221" s="12"/>
      <c r="BI5221" s="12"/>
      <c r="BJ5221" s="13"/>
      <c r="BK5221" s="13"/>
      <c r="BL5221" s="13"/>
      <c r="BM5221" s="13"/>
      <c r="BN5221" s="13"/>
    </row>
    <row r="5222" spans="1:66" x14ac:dyDescent="0.25">
      <c r="A5222" s="10"/>
      <c r="B5222" s="10"/>
      <c r="C5222" s="10"/>
      <c r="D5222" s="10"/>
      <c r="E5222" s="10"/>
      <c r="F5222" s="10"/>
      <c r="G5222" s="10"/>
      <c r="H5222" s="10"/>
      <c r="I5222" s="10"/>
      <c r="J5222" s="10"/>
      <c r="K5222" s="11"/>
      <c r="L5222" s="11"/>
      <c r="M5222" s="12"/>
      <c r="N5222" s="12"/>
      <c r="O5222" s="12"/>
      <c r="P5222" s="12"/>
      <c r="Q5222" s="12"/>
      <c r="R5222" s="12"/>
      <c r="S5222" s="12"/>
      <c r="T5222" s="12"/>
      <c r="U5222" s="12"/>
      <c r="V5222" s="12"/>
      <c r="W5222" s="12"/>
      <c r="X5222" s="12"/>
      <c r="Y5222" s="12"/>
      <c r="Z5222" s="12"/>
      <c r="AA5222" s="12"/>
      <c r="AB5222" s="12"/>
      <c r="AC5222" s="12"/>
      <c r="AD5222" s="12"/>
      <c r="AE5222" s="12"/>
      <c r="AF5222" s="12"/>
      <c r="AG5222" s="12"/>
      <c r="AH5222" s="12"/>
      <c r="AI5222" s="12"/>
      <c r="AJ5222" s="12"/>
      <c r="AK5222" s="12"/>
      <c r="AL5222" s="12"/>
      <c r="AM5222" s="12"/>
      <c r="AN5222" s="12"/>
      <c r="AO5222" s="12"/>
      <c r="AP5222" s="12"/>
      <c r="AQ5222" s="12"/>
      <c r="AR5222" s="12"/>
      <c r="AS5222" s="12"/>
      <c r="AT5222" s="12"/>
      <c r="AU5222" s="12"/>
      <c r="AV5222" s="12"/>
      <c r="AW5222" s="12"/>
      <c r="AX5222" s="12"/>
      <c r="AY5222" s="12"/>
      <c r="AZ5222" s="12"/>
      <c r="BA5222" s="12"/>
      <c r="BB5222" s="12"/>
      <c r="BC5222" s="12"/>
      <c r="BD5222" s="12"/>
      <c r="BE5222" s="12"/>
      <c r="BF5222" s="12"/>
      <c r="BG5222" s="12"/>
      <c r="BH5222" s="12"/>
      <c r="BI5222" s="12"/>
      <c r="BJ5222" s="13"/>
      <c r="BK5222" s="13"/>
      <c r="BL5222" s="13"/>
      <c r="BM5222" s="13"/>
      <c r="BN5222" s="13"/>
    </row>
    <row r="5223" spans="1:66" x14ac:dyDescent="0.25">
      <c r="A5223" s="10"/>
      <c r="B5223" s="10"/>
      <c r="C5223" s="10"/>
      <c r="D5223" s="10"/>
      <c r="E5223" s="10"/>
      <c r="F5223" s="10"/>
      <c r="G5223" s="10"/>
      <c r="H5223" s="10"/>
      <c r="I5223" s="10"/>
      <c r="J5223" s="10"/>
      <c r="K5223" s="11"/>
      <c r="L5223" s="11"/>
      <c r="M5223" s="12"/>
      <c r="N5223" s="12"/>
      <c r="O5223" s="12"/>
      <c r="P5223" s="12"/>
      <c r="Q5223" s="12"/>
      <c r="R5223" s="12"/>
      <c r="S5223" s="12"/>
      <c r="T5223" s="12"/>
      <c r="U5223" s="12"/>
      <c r="V5223" s="12"/>
      <c r="W5223" s="12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2"/>
      <c r="AS5223" s="12"/>
      <c r="AT5223" s="12"/>
      <c r="AU5223" s="12"/>
      <c r="AV5223" s="12"/>
      <c r="AW5223" s="12"/>
      <c r="AX5223" s="12"/>
      <c r="AY5223" s="12"/>
      <c r="AZ5223" s="12"/>
      <c r="BA5223" s="12"/>
      <c r="BB5223" s="12"/>
      <c r="BC5223" s="12"/>
      <c r="BD5223" s="12"/>
      <c r="BE5223" s="12"/>
      <c r="BF5223" s="12"/>
      <c r="BG5223" s="12"/>
      <c r="BH5223" s="12"/>
      <c r="BI5223" s="12"/>
      <c r="BJ5223" s="13"/>
      <c r="BK5223" s="13"/>
      <c r="BL5223" s="13"/>
      <c r="BM5223" s="13"/>
      <c r="BN5223" s="13"/>
    </row>
    <row r="5224" spans="1:66" x14ac:dyDescent="0.25">
      <c r="A5224" s="10"/>
      <c r="B5224" s="10"/>
      <c r="C5224" s="10"/>
      <c r="D5224" s="10"/>
      <c r="E5224" s="10"/>
      <c r="F5224" s="10"/>
      <c r="G5224" s="10"/>
      <c r="H5224" s="10"/>
      <c r="I5224" s="10"/>
      <c r="J5224" s="10"/>
      <c r="K5224" s="11"/>
      <c r="L5224" s="11"/>
      <c r="M5224" s="12"/>
      <c r="N5224" s="12"/>
      <c r="O5224" s="12"/>
      <c r="P5224" s="12"/>
      <c r="Q5224" s="12"/>
      <c r="R5224" s="12"/>
      <c r="S5224" s="12"/>
      <c r="T5224" s="12"/>
      <c r="U5224" s="12"/>
      <c r="V5224" s="12"/>
      <c r="W5224" s="12"/>
      <c r="X5224" s="12"/>
      <c r="Y5224" s="12"/>
      <c r="Z5224" s="12"/>
      <c r="AA5224" s="12"/>
      <c r="AB5224" s="12"/>
      <c r="AC5224" s="12"/>
      <c r="AD5224" s="12"/>
      <c r="AE5224" s="12"/>
      <c r="AF5224" s="12"/>
      <c r="AG5224" s="12"/>
      <c r="AH5224" s="12"/>
      <c r="AI5224" s="12"/>
      <c r="AJ5224" s="12"/>
      <c r="AK5224" s="12"/>
      <c r="AL5224" s="12"/>
      <c r="AM5224" s="12"/>
      <c r="AN5224" s="12"/>
      <c r="AO5224" s="12"/>
      <c r="AP5224" s="12"/>
      <c r="AQ5224" s="12"/>
      <c r="AR5224" s="12"/>
      <c r="AS5224" s="12"/>
      <c r="AT5224" s="12"/>
      <c r="AU5224" s="12"/>
      <c r="AV5224" s="12"/>
      <c r="AW5224" s="12"/>
      <c r="AX5224" s="12"/>
      <c r="AY5224" s="12"/>
      <c r="AZ5224" s="12"/>
      <c r="BA5224" s="12"/>
      <c r="BB5224" s="12"/>
      <c r="BC5224" s="12"/>
      <c r="BD5224" s="12"/>
      <c r="BE5224" s="12"/>
      <c r="BF5224" s="12"/>
      <c r="BG5224" s="12"/>
      <c r="BH5224" s="12"/>
      <c r="BI5224" s="12"/>
      <c r="BJ5224" s="13"/>
      <c r="BK5224" s="13"/>
      <c r="BL5224" s="13"/>
      <c r="BM5224" s="13"/>
      <c r="BN5224" s="13"/>
    </row>
    <row r="5225" spans="1:66" x14ac:dyDescent="0.25">
      <c r="A5225" s="10"/>
      <c r="B5225" s="10"/>
      <c r="C5225" s="10"/>
      <c r="D5225" s="10"/>
      <c r="E5225" s="10"/>
      <c r="F5225" s="10"/>
      <c r="G5225" s="10"/>
      <c r="H5225" s="10"/>
      <c r="I5225" s="10"/>
      <c r="J5225" s="10"/>
      <c r="K5225" s="11"/>
      <c r="L5225" s="11"/>
      <c r="M5225" s="12"/>
      <c r="N5225" s="12"/>
      <c r="O5225" s="12"/>
      <c r="P5225" s="12"/>
      <c r="Q5225" s="12"/>
      <c r="R5225" s="12"/>
      <c r="S5225" s="12"/>
      <c r="T5225" s="12"/>
      <c r="U5225" s="12"/>
      <c r="V5225" s="12"/>
      <c r="W5225" s="12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2"/>
      <c r="AS5225" s="12"/>
      <c r="AT5225" s="12"/>
      <c r="AU5225" s="12"/>
      <c r="AV5225" s="12"/>
      <c r="AW5225" s="12"/>
      <c r="AX5225" s="12"/>
      <c r="AY5225" s="12"/>
      <c r="AZ5225" s="12"/>
      <c r="BA5225" s="12"/>
      <c r="BB5225" s="12"/>
      <c r="BC5225" s="12"/>
      <c r="BD5225" s="12"/>
      <c r="BE5225" s="12"/>
      <c r="BF5225" s="12"/>
      <c r="BG5225" s="12"/>
      <c r="BH5225" s="12"/>
      <c r="BI5225" s="12"/>
      <c r="BJ5225" s="13"/>
      <c r="BK5225" s="13"/>
      <c r="BL5225" s="13"/>
      <c r="BM5225" s="13"/>
      <c r="BN5225" s="13"/>
    </row>
    <row r="5226" spans="1:66" x14ac:dyDescent="0.25">
      <c r="A5226" s="10"/>
      <c r="B5226" s="10"/>
      <c r="C5226" s="10"/>
      <c r="D5226" s="10"/>
      <c r="E5226" s="10"/>
      <c r="F5226" s="10"/>
      <c r="G5226" s="10"/>
      <c r="H5226" s="10"/>
      <c r="I5226" s="10"/>
      <c r="J5226" s="10"/>
      <c r="K5226" s="11"/>
      <c r="L5226" s="11"/>
      <c r="M5226" s="12"/>
      <c r="N5226" s="12"/>
      <c r="O5226" s="12"/>
      <c r="P5226" s="12"/>
      <c r="Q5226" s="12"/>
      <c r="R5226" s="12"/>
      <c r="S5226" s="12"/>
      <c r="T5226" s="12"/>
      <c r="U5226" s="12"/>
      <c r="V5226" s="12"/>
      <c r="W5226" s="12"/>
      <c r="X5226" s="12"/>
      <c r="Y5226" s="12"/>
      <c r="Z5226" s="12"/>
      <c r="AA5226" s="12"/>
      <c r="AB5226" s="12"/>
      <c r="AC5226" s="12"/>
      <c r="AD5226" s="12"/>
      <c r="AE5226" s="12"/>
      <c r="AF5226" s="12"/>
      <c r="AG5226" s="12"/>
      <c r="AH5226" s="12"/>
      <c r="AI5226" s="12"/>
      <c r="AJ5226" s="12"/>
      <c r="AK5226" s="12"/>
      <c r="AL5226" s="12"/>
      <c r="AM5226" s="12"/>
      <c r="AN5226" s="12"/>
      <c r="AO5226" s="12"/>
      <c r="AP5226" s="12"/>
      <c r="AQ5226" s="12"/>
      <c r="AR5226" s="12"/>
      <c r="AS5226" s="12"/>
      <c r="AT5226" s="12"/>
      <c r="AU5226" s="12"/>
      <c r="AV5226" s="12"/>
      <c r="AW5226" s="12"/>
      <c r="AX5226" s="12"/>
      <c r="AY5226" s="12"/>
      <c r="AZ5226" s="12"/>
      <c r="BA5226" s="12"/>
      <c r="BB5226" s="12"/>
      <c r="BC5226" s="12"/>
      <c r="BD5226" s="12"/>
      <c r="BE5226" s="12"/>
      <c r="BF5226" s="12"/>
      <c r="BG5226" s="12"/>
      <c r="BH5226" s="12"/>
      <c r="BI5226" s="12"/>
      <c r="BJ5226" s="13"/>
      <c r="BK5226" s="13"/>
      <c r="BL5226" s="13"/>
      <c r="BM5226" s="13"/>
      <c r="BN5226" s="13"/>
    </row>
    <row r="5227" spans="1:66" x14ac:dyDescent="0.25">
      <c r="A5227" s="10"/>
      <c r="B5227" s="10"/>
      <c r="C5227" s="10"/>
      <c r="D5227" s="10"/>
      <c r="E5227" s="10"/>
      <c r="F5227" s="10"/>
      <c r="G5227" s="10"/>
      <c r="H5227" s="10"/>
      <c r="I5227" s="10"/>
      <c r="J5227" s="10"/>
      <c r="K5227" s="11"/>
      <c r="L5227" s="11"/>
      <c r="M5227" s="12"/>
      <c r="N5227" s="12"/>
      <c r="O5227" s="12"/>
      <c r="P5227" s="12"/>
      <c r="Q5227" s="12"/>
      <c r="R5227" s="12"/>
      <c r="S5227" s="12"/>
      <c r="T5227" s="12"/>
      <c r="U5227" s="12"/>
      <c r="V5227" s="12"/>
      <c r="W5227" s="12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2"/>
      <c r="AS5227" s="12"/>
      <c r="AT5227" s="12"/>
      <c r="AU5227" s="12"/>
      <c r="AV5227" s="12"/>
      <c r="AW5227" s="12"/>
      <c r="AX5227" s="12"/>
      <c r="AY5227" s="12"/>
      <c r="AZ5227" s="12"/>
      <c r="BA5227" s="12"/>
      <c r="BB5227" s="12"/>
      <c r="BC5227" s="12"/>
      <c r="BD5227" s="12"/>
      <c r="BE5227" s="12"/>
      <c r="BF5227" s="12"/>
      <c r="BG5227" s="12"/>
      <c r="BH5227" s="12"/>
      <c r="BI5227" s="12"/>
      <c r="BJ5227" s="13"/>
      <c r="BK5227" s="13"/>
      <c r="BL5227" s="13"/>
      <c r="BM5227" s="13"/>
      <c r="BN5227" s="13"/>
    </row>
    <row r="5228" spans="1:66" x14ac:dyDescent="0.25">
      <c r="A5228" s="10"/>
      <c r="B5228" s="10"/>
      <c r="C5228" s="10"/>
      <c r="D5228" s="10"/>
      <c r="E5228" s="10"/>
      <c r="F5228" s="10"/>
      <c r="G5228" s="10"/>
      <c r="H5228" s="10"/>
      <c r="I5228" s="10"/>
      <c r="J5228" s="10"/>
      <c r="K5228" s="11"/>
      <c r="L5228" s="11"/>
      <c r="M5228" s="12"/>
      <c r="N5228" s="12"/>
      <c r="O5228" s="12"/>
      <c r="P5228" s="12"/>
      <c r="Q5228" s="12"/>
      <c r="R5228" s="12"/>
      <c r="S5228" s="12"/>
      <c r="T5228" s="12"/>
      <c r="U5228" s="12"/>
      <c r="V5228" s="12"/>
      <c r="W5228" s="12"/>
      <c r="X5228" s="12"/>
      <c r="Y5228" s="12"/>
      <c r="Z5228" s="12"/>
      <c r="AA5228" s="12"/>
      <c r="AB5228" s="12"/>
      <c r="AC5228" s="12"/>
      <c r="AD5228" s="12"/>
      <c r="AE5228" s="12"/>
      <c r="AF5228" s="12"/>
      <c r="AG5228" s="12"/>
      <c r="AH5228" s="12"/>
      <c r="AI5228" s="12"/>
      <c r="AJ5228" s="12"/>
      <c r="AK5228" s="12"/>
      <c r="AL5228" s="12"/>
      <c r="AM5228" s="12"/>
      <c r="AN5228" s="12"/>
      <c r="AO5228" s="12"/>
      <c r="AP5228" s="12"/>
      <c r="AQ5228" s="12"/>
      <c r="AR5228" s="12"/>
      <c r="AS5228" s="12"/>
      <c r="AT5228" s="12"/>
      <c r="AU5228" s="12"/>
      <c r="AV5228" s="12"/>
      <c r="AW5228" s="12"/>
      <c r="AX5228" s="12"/>
      <c r="AY5228" s="12"/>
      <c r="AZ5228" s="12"/>
      <c r="BA5228" s="12"/>
      <c r="BB5228" s="12"/>
      <c r="BC5228" s="12"/>
      <c r="BD5228" s="12"/>
      <c r="BE5228" s="12"/>
      <c r="BF5228" s="12"/>
      <c r="BG5228" s="12"/>
      <c r="BH5228" s="12"/>
      <c r="BI5228" s="12"/>
      <c r="BJ5228" s="13"/>
      <c r="BK5228" s="13"/>
      <c r="BL5228" s="13"/>
      <c r="BM5228" s="13"/>
      <c r="BN5228" s="13"/>
    </row>
    <row r="5229" spans="1:66" x14ac:dyDescent="0.25">
      <c r="A5229" s="10"/>
      <c r="B5229" s="10"/>
      <c r="C5229" s="10"/>
      <c r="D5229" s="10"/>
      <c r="E5229" s="10"/>
      <c r="F5229" s="10"/>
      <c r="G5229" s="10"/>
      <c r="H5229" s="10"/>
      <c r="I5229" s="10"/>
      <c r="J5229" s="10"/>
      <c r="K5229" s="11"/>
      <c r="L5229" s="11"/>
      <c r="M5229" s="12"/>
      <c r="N5229" s="12"/>
      <c r="O5229" s="12"/>
      <c r="P5229" s="12"/>
      <c r="Q5229" s="12"/>
      <c r="R5229" s="12"/>
      <c r="S5229" s="12"/>
      <c r="T5229" s="12"/>
      <c r="U5229" s="12"/>
      <c r="V5229" s="12"/>
      <c r="W5229" s="12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2"/>
      <c r="AS5229" s="12"/>
      <c r="AT5229" s="12"/>
      <c r="AU5229" s="12"/>
      <c r="AV5229" s="12"/>
      <c r="AW5229" s="12"/>
      <c r="AX5229" s="12"/>
      <c r="AY5229" s="12"/>
      <c r="AZ5229" s="12"/>
      <c r="BA5229" s="12"/>
      <c r="BB5229" s="12"/>
      <c r="BC5229" s="12"/>
      <c r="BD5229" s="12"/>
      <c r="BE5229" s="12"/>
      <c r="BF5229" s="12"/>
      <c r="BG5229" s="12"/>
      <c r="BH5229" s="12"/>
      <c r="BI5229" s="12"/>
      <c r="BJ5229" s="13"/>
      <c r="BK5229" s="13"/>
      <c r="BL5229" s="13"/>
      <c r="BM5229" s="13"/>
      <c r="BN5229" s="13"/>
    </row>
    <row r="5230" spans="1:66" x14ac:dyDescent="0.25">
      <c r="A5230" s="10"/>
      <c r="B5230" s="10"/>
      <c r="C5230" s="10"/>
      <c r="D5230" s="10"/>
      <c r="E5230" s="10"/>
      <c r="F5230" s="10"/>
      <c r="G5230" s="10"/>
      <c r="H5230" s="10"/>
      <c r="I5230" s="10"/>
      <c r="J5230" s="10"/>
      <c r="K5230" s="11"/>
      <c r="L5230" s="11"/>
      <c r="M5230" s="12"/>
      <c r="N5230" s="12"/>
      <c r="O5230" s="12"/>
      <c r="P5230" s="12"/>
      <c r="Q5230" s="12"/>
      <c r="R5230" s="12"/>
      <c r="S5230" s="12"/>
      <c r="T5230" s="12"/>
      <c r="U5230" s="12"/>
      <c r="V5230" s="12"/>
      <c r="W5230" s="12"/>
      <c r="X5230" s="12"/>
      <c r="Y5230" s="12"/>
      <c r="Z5230" s="12"/>
      <c r="AA5230" s="12"/>
      <c r="AB5230" s="12"/>
      <c r="AC5230" s="12"/>
      <c r="AD5230" s="12"/>
      <c r="AE5230" s="12"/>
      <c r="AF5230" s="12"/>
      <c r="AG5230" s="12"/>
      <c r="AH5230" s="12"/>
      <c r="AI5230" s="12"/>
      <c r="AJ5230" s="12"/>
      <c r="AK5230" s="12"/>
      <c r="AL5230" s="12"/>
      <c r="AM5230" s="12"/>
      <c r="AN5230" s="12"/>
      <c r="AO5230" s="12"/>
      <c r="AP5230" s="12"/>
      <c r="AQ5230" s="12"/>
      <c r="AR5230" s="12"/>
      <c r="AS5230" s="12"/>
      <c r="AT5230" s="12"/>
      <c r="AU5230" s="12"/>
      <c r="AV5230" s="12"/>
      <c r="AW5230" s="12"/>
      <c r="AX5230" s="12"/>
      <c r="AY5230" s="12"/>
      <c r="AZ5230" s="12"/>
      <c r="BA5230" s="12"/>
      <c r="BB5230" s="12"/>
      <c r="BC5230" s="12"/>
      <c r="BD5230" s="12"/>
      <c r="BE5230" s="12"/>
      <c r="BF5230" s="12"/>
      <c r="BG5230" s="12"/>
      <c r="BH5230" s="12"/>
      <c r="BI5230" s="12"/>
      <c r="BJ5230" s="13"/>
      <c r="BK5230" s="13"/>
      <c r="BL5230" s="13"/>
      <c r="BM5230" s="13"/>
      <c r="BN5230" s="13"/>
    </row>
    <row r="5231" spans="1:66" x14ac:dyDescent="0.25">
      <c r="A5231" s="10"/>
      <c r="B5231" s="10"/>
      <c r="C5231" s="10"/>
      <c r="D5231" s="10"/>
      <c r="E5231" s="10"/>
      <c r="F5231" s="10"/>
      <c r="G5231" s="10"/>
      <c r="H5231" s="10"/>
      <c r="I5231" s="10"/>
      <c r="J5231" s="10"/>
      <c r="K5231" s="11"/>
      <c r="L5231" s="11"/>
      <c r="M5231" s="12"/>
      <c r="N5231" s="12"/>
      <c r="O5231" s="12"/>
      <c r="P5231" s="12"/>
      <c r="Q5231" s="12"/>
      <c r="R5231" s="12"/>
      <c r="S5231" s="12"/>
      <c r="T5231" s="12"/>
      <c r="U5231" s="12"/>
      <c r="V5231" s="12"/>
      <c r="W5231" s="12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2"/>
      <c r="AS5231" s="12"/>
      <c r="AT5231" s="12"/>
      <c r="AU5231" s="12"/>
      <c r="AV5231" s="12"/>
      <c r="AW5231" s="12"/>
      <c r="AX5231" s="12"/>
      <c r="AY5231" s="12"/>
      <c r="AZ5231" s="12"/>
      <c r="BA5231" s="12"/>
      <c r="BB5231" s="12"/>
      <c r="BC5231" s="12"/>
      <c r="BD5231" s="12"/>
      <c r="BE5231" s="12"/>
      <c r="BF5231" s="12"/>
      <c r="BG5231" s="12"/>
      <c r="BH5231" s="12"/>
      <c r="BI5231" s="12"/>
      <c r="BJ5231" s="13"/>
      <c r="BK5231" s="13"/>
      <c r="BL5231" s="13"/>
      <c r="BM5231" s="13"/>
      <c r="BN5231" s="13"/>
    </row>
    <row r="5232" spans="1:66" x14ac:dyDescent="0.25">
      <c r="A5232" s="10"/>
      <c r="B5232" s="10"/>
      <c r="C5232" s="10"/>
      <c r="D5232" s="10"/>
      <c r="E5232" s="10"/>
      <c r="F5232" s="10"/>
      <c r="G5232" s="10"/>
      <c r="H5232" s="10"/>
      <c r="I5232" s="10"/>
      <c r="J5232" s="10"/>
      <c r="K5232" s="11"/>
      <c r="L5232" s="11"/>
      <c r="M5232" s="12"/>
      <c r="N5232" s="12"/>
      <c r="O5232" s="12"/>
      <c r="P5232" s="12"/>
      <c r="Q5232" s="12"/>
      <c r="R5232" s="12"/>
      <c r="S5232" s="12"/>
      <c r="T5232" s="12"/>
      <c r="U5232" s="12"/>
      <c r="V5232" s="12"/>
      <c r="W5232" s="12"/>
      <c r="X5232" s="12"/>
      <c r="Y5232" s="12"/>
      <c r="Z5232" s="12"/>
      <c r="AA5232" s="12"/>
      <c r="AB5232" s="12"/>
      <c r="AC5232" s="12"/>
      <c r="AD5232" s="12"/>
      <c r="AE5232" s="12"/>
      <c r="AF5232" s="12"/>
      <c r="AG5232" s="12"/>
      <c r="AH5232" s="12"/>
      <c r="AI5232" s="12"/>
      <c r="AJ5232" s="12"/>
      <c r="AK5232" s="12"/>
      <c r="AL5232" s="12"/>
      <c r="AM5232" s="12"/>
      <c r="AN5232" s="12"/>
      <c r="AO5232" s="12"/>
      <c r="AP5232" s="12"/>
      <c r="AQ5232" s="12"/>
      <c r="AR5232" s="12"/>
      <c r="AS5232" s="12"/>
      <c r="AT5232" s="12"/>
      <c r="AU5232" s="12"/>
      <c r="AV5232" s="12"/>
      <c r="AW5232" s="12"/>
      <c r="AX5232" s="12"/>
      <c r="AY5232" s="12"/>
      <c r="AZ5232" s="12"/>
      <c r="BA5232" s="12"/>
      <c r="BB5232" s="12"/>
      <c r="BC5232" s="12"/>
      <c r="BD5232" s="12"/>
      <c r="BE5232" s="12"/>
      <c r="BF5232" s="12"/>
      <c r="BG5232" s="12"/>
      <c r="BH5232" s="12"/>
      <c r="BI5232" s="12"/>
      <c r="BJ5232" s="13"/>
      <c r="BK5232" s="13"/>
      <c r="BL5232" s="13"/>
      <c r="BM5232" s="13"/>
      <c r="BN5232" s="13"/>
    </row>
    <row r="5233" spans="1:66" x14ac:dyDescent="0.25">
      <c r="A5233" s="10"/>
      <c r="B5233" s="10"/>
      <c r="C5233" s="10"/>
      <c r="D5233" s="10"/>
      <c r="E5233" s="10"/>
      <c r="F5233" s="10"/>
      <c r="G5233" s="10"/>
      <c r="H5233" s="10"/>
      <c r="I5233" s="10"/>
      <c r="J5233" s="10"/>
      <c r="K5233" s="11"/>
      <c r="L5233" s="11"/>
      <c r="M5233" s="12"/>
      <c r="N5233" s="12"/>
      <c r="O5233" s="12"/>
      <c r="P5233" s="12"/>
      <c r="Q5233" s="12"/>
      <c r="R5233" s="12"/>
      <c r="S5233" s="12"/>
      <c r="T5233" s="12"/>
      <c r="U5233" s="12"/>
      <c r="V5233" s="12"/>
      <c r="W5233" s="12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2"/>
      <c r="AS5233" s="12"/>
      <c r="AT5233" s="12"/>
      <c r="AU5233" s="12"/>
      <c r="AV5233" s="12"/>
      <c r="AW5233" s="12"/>
      <c r="AX5233" s="12"/>
      <c r="AY5233" s="12"/>
      <c r="AZ5233" s="12"/>
      <c r="BA5233" s="12"/>
      <c r="BB5233" s="12"/>
      <c r="BC5233" s="12"/>
      <c r="BD5233" s="12"/>
      <c r="BE5233" s="12"/>
      <c r="BF5233" s="12"/>
      <c r="BG5233" s="12"/>
      <c r="BH5233" s="12"/>
      <c r="BI5233" s="12"/>
      <c r="BJ5233" s="13"/>
      <c r="BK5233" s="13"/>
      <c r="BL5233" s="13"/>
      <c r="BM5233" s="13"/>
      <c r="BN5233" s="13"/>
    </row>
    <row r="5234" spans="1:66" x14ac:dyDescent="0.25">
      <c r="A5234" s="10"/>
      <c r="B5234" s="10"/>
      <c r="C5234" s="10"/>
      <c r="D5234" s="10"/>
      <c r="E5234" s="10"/>
      <c r="F5234" s="10"/>
      <c r="G5234" s="10"/>
      <c r="H5234" s="10"/>
      <c r="I5234" s="10"/>
      <c r="J5234" s="10"/>
      <c r="K5234" s="11"/>
      <c r="L5234" s="11"/>
      <c r="M5234" s="12"/>
      <c r="N5234" s="12"/>
      <c r="O5234" s="12"/>
      <c r="P5234" s="12"/>
      <c r="Q5234" s="12"/>
      <c r="R5234" s="12"/>
      <c r="S5234" s="12"/>
      <c r="T5234" s="12"/>
      <c r="U5234" s="12"/>
      <c r="V5234" s="12"/>
      <c r="W5234" s="12"/>
      <c r="X5234" s="12"/>
      <c r="Y5234" s="12"/>
      <c r="Z5234" s="12"/>
      <c r="AA5234" s="12"/>
      <c r="AB5234" s="12"/>
      <c r="AC5234" s="12"/>
      <c r="AD5234" s="12"/>
      <c r="AE5234" s="12"/>
      <c r="AF5234" s="12"/>
      <c r="AG5234" s="12"/>
      <c r="AH5234" s="12"/>
      <c r="AI5234" s="12"/>
      <c r="AJ5234" s="12"/>
      <c r="AK5234" s="12"/>
      <c r="AL5234" s="12"/>
      <c r="AM5234" s="12"/>
      <c r="AN5234" s="12"/>
      <c r="AO5234" s="12"/>
      <c r="AP5234" s="12"/>
      <c r="AQ5234" s="12"/>
      <c r="AR5234" s="12"/>
      <c r="AS5234" s="12"/>
      <c r="AT5234" s="12"/>
      <c r="AU5234" s="12"/>
      <c r="AV5234" s="12"/>
      <c r="AW5234" s="12"/>
      <c r="AX5234" s="12"/>
      <c r="AY5234" s="12"/>
      <c r="AZ5234" s="12"/>
      <c r="BA5234" s="12"/>
      <c r="BB5234" s="12"/>
      <c r="BC5234" s="12"/>
      <c r="BD5234" s="12"/>
      <c r="BE5234" s="12"/>
      <c r="BF5234" s="12"/>
      <c r="BG5234" s="12"/>
      <c r="BH5234" s="12"/>
      <c r="BI5234" s="12"/>
      <c r="BJ5234" s="13"/>
      <c r="BK5234" s="13"/>
      <c r="BL5234" s="13"/>
      <c r="BM5234" s="13"/>
      <c r="BN5234" s="13"/>
    </row>
    <row r="5235" spans="1:66" x14ac:dyDescent="0.25">
      <c r="A5235" s="10"/>
      <c r="B5235" s="10"/>
      <c r="C5235" s="10"/>
      <c r="D5235" s="10"/>
      <c r="E5235" s="10"/>
      <c r="F5235" s="10"/>
      <c r="G5235" s="10"/>
      <c r="H5235" s="10"/>
      <c r="I5235" s="10"/>
      <c r="J5235" s="10"/>
      <c r="K5235" s="11"/>
      <c r="L5235" s="11"/>
      <c r="M5235" s="12"/>
      <c r="N5235" s="12"/>
      <c r="O5235" s="12"/>
      <c r="P5235" s="12"/>
      <c r="Q5235" s="12"/>
      <c r="R5235" s="12"/>
      <c r="S5235" s="12"/>
      <c r="T5235" s="12"/>
      <c r="U5235" s="12"/>
      <c r="V5235" s="12"/>
      <c r="W5235" s="12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2"/>
      <c r="AS5235" s="12"/>
      <c r="AT5235" s="12"/>
      <c r="AU5235" s="12"/>
      <c r="AV5235" s="12"/>
      <c r="AW5235" s="12"/>
      <c r="AX5235" s="12"/>
      <c r="AY5235" s="12"/>
      <c r="AZ5235" s="12"/>
      <c r="BA5235" s="12"/>
      <c r="BB5235" s="12"/>
      <c r="BC5235" s="12"/>
      <c r="BD5235" s="12"/>
      <c r="BE5235" s="12"/>
      <c r="BF5235" s="12"/>
      <c r="BG5235" s="12"/>
      <c r="BH5235" s="12"/>
      <c r="BI5235" s="12"/>
      <c r="BJ5235" s="13"/>
      <c r="BK5235" s="13"/>
      <c r="BL5235" s="13"/>
      <c r="BM5235" s="13"/>
      <c r="BN5235" s="13"/>
    </row>
    <row r="5236" spans="1:66" x14ac:dyDescent="0.25">
      <c r="A5236" s="10"/>
      <c r="B5236" s="10"/>
      <c r="C5236" s="10"/>
      <c r="D5236" s="10"/>
      <c r="E5236" s="10"/>
      <c r="F5236" s="10"/>
      <c r="G5236" s="10"/>
      <c r="H5236" s="10"/>
      <c r="I5236" s="10"/>
      <c r="J5236" s="10"/>
      <c r="K5236" s="11"/>
      <c r="L5236" s="11"/>
      <c r="M5236" s="12"/>
      <c r="N5236" s="12"/>
      <c r="O5236" s="12"/>
      <c r="P5236" s="12"/>
      <c r="Q5236" s="12"/>
      <c r="R5236" s="12"/>
      <c r="S5236" s="12"/>
      <c r="T5236" s="12"/>
      <c r="U5236" s="12"/>
      <c r="V5236" s="12"/>
      <c r="W5236" s="12"/>
      <c r="X5236" s="12"/>
      <c r="Y5236" s="12"/>
      <c r="Z5236" s="12"/>
      <c r="AA5236" s="12"/>
      <c r="AB5236" s="12"/>
      <c r="AC5236" s="12"/>
      <c r="AD5236" s="12"/>
      <c r="AE5236" s="12"/>
      <c r="AF5236" s="12"/>
      <c r="AG5236" s="12"/>
      <c r="AH5236" s="12"/>
      <c r="AI5236" s="12"/>
      <c r="AJ5236" s="12"/>
      <c r="AK5236" s="12"/>
      <c r="AL5236" s="12"/>
      <c r="AM5236" s="12"/>
      <c r="AN5236" s="12"/>
      <c r="AO5236" s="12"/>
      <c r="AP5236" s="12"/>
      <c r="AQ5236" s="12"/>
      <c r="AR5236" s="12"/>
      <c r="AS5236" s="12"/>
      <c r="AT5236" s="12"/>
      <c r="AU5236" s="12"/>
      <c r="AV5236" s="12"/>
      <c r="AW5236" s="12"/>
      <c r="AX5236" s="12"/>
      <c r="AY5236" s="12"/>
      <c r="AZ5236" s="12"/>
      <c r="BA5236" s="12"/>
      <c r="BB5236" s="12"/>
      <c r="BC5236" s="12"/>
      <c r="BD5236" s="12"/>
      <c r="BE5236" s="12"/>
      <c r="BF5236" s="12"/>
      <c r="BG5236" s="12"/>
      <c r="BH5236" s="12"/>
      <c r="BI5236" s="12"/>
      <c r="BJ5236" s="13"/>
      <c r="BK5236" s="13"/>
      <c r="BL5236" s="13"/>
      <c r="BM5236" s="13"/>
      <c r="BN5236" s="13"/>
    </row>
    <row r="5237" spans="1:66" x14ac:dyDescent="0.25">
      <c r="A5237" s="10"/>
      <c r="B5237" s="10"/>
      <c r="C5237" s="10"/>
      <c r="D5237" s="10"/>
      <c r="E5237" s="10"/>
      <c r="F5237" s="10"/>
      <c r="G5237" s="10"/>
      <c r="H5237" s="10"/>
      <c r="I5237" s="10"/>
      <c r="J5237" s="10"/>
      <c r="K5237" s="11"/>
      <c r="L5237" s="11"/>
      <c r="M5237" s="12"/>
      <c r="N5237" s="12"/>
      <c r="O5237" s="12"/>
      <c r="P5237" s="12"/>
      <c r="Q5237" s="12"/>
      <c r="R5237" s="12"/>
      <c r="S5237" s="12"/>
      <c r="T5237" s="12"/>
      <c r="U5237" s="12"/>
      <c r="V5237" s="12"/>
      <c r="W5237" s="12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2"/>
      <c r="AS5237" s="12"/>
      <c r="AT5237" s="12"/>
      <c r="AU5237" s="12"/>
      <c r="AV5237" s="12"/>
      <c r="AW5237" s="12"/>
      <c r="AX5237" s="12"/>
      <c r="AY5237" s="12"/>
      <c r="AZ5237" s="12"/>
      <c r="BA5237" s="12"/>
      <c r="BB5237" s="12"/>
      <c r="BC5237" s="12"/>
      <c r="BD5237" s="12"/>
      <c r="BE5237" s="12"/>
      <c r="BF5237" s="12"/>
      <c r="BG5237" s="12"/>
      <c r="BH5237" s="12"/>
      <c r="BI5237" s="12"/>
      <c r="BJ5237" s="13"/>
      <c r="BK5237" s="13"/>
      <c r="BL5237" s="13"/>
      <c r="BM5237" s="13"/>
      <c r="BN5237" s="13"/>
    </row>
    <row r="5238" spans="1:66" x14ac:dyDescent="0.25">
      <c r="A5238" s="10"/>
      <c r="B5238" s="10"/>
      <c r="C5238" s="10"/>
      <c r="D5238" s="10"/>
      <c r="E5238" s="10"/>
      <c r="F5238" s="10"/>
      <c r="G5238" s="10"/>
      <c r="H5238" s="10"/>
      <c r="I5238" s="10"/>
      <c r="J5238" s="10"/>
      <c r="K5238" s="11"/>
      <c r="L5238" s="11"/>
      <c r="M5238" s="12"/>
      <c r="N5238" s="12"/>
      <c r="O5238" s="12"/>
      <c r="P5238" s="12"/>
      <c r="Q5238" s="12"/>
      <c r="R5238" s="12"/>
      <c r="S5238" s="12"/>
      <c r="T5238" s="12"/>
      <c r="U5238" s="12"/>
      <c r="V5238" s="12"/>
      <c r="W5238" s="12"/>
      <c r="X5238" s="12"/>
      <c r="Y5238" s="12"/>
      <c r="Z5238" s="12"/>
      <c r="AA5238" s="12"/>
      <c r="AB5238" s="12"/>
      <c r="AC5238" s="12"/>
      <c r="AD5238" s="12"/>
      <c r="AE5238" s="12"/>
      <c r="AF5238" s="12"/>
      <c r="AG5238" s="12"/>
      <c r="AH5238" s="12"/>
      <c r="AI5238" s="12"/>
      <c r="AJ5238" s="12"/>
      <c r="AK5238" s="12"/>
      <c r="AL5238" s="12"/>
      <c r="AM5238" s="12"/>
      <c r="AN5238" s="12"/>
      <c r="AO5238" s="12"/>
      <c r="AP5238" s="12"/>
      <c r="AQ5238" s="12"/>
      <c r="AR5238" s="12"/>
      <c r="AS5238" s="12"/>
      <c r="AT5238" s="12"/>
      <c r="AU5238" s="12"/>
      <c r="AV5238" s="12"/>
      <c r="AW5238" s="12"/>
      <c r="AX5238" s="12"/>
      <c r="AY5238" s="12"/>
      <c r="AZ5238" s="12"/>
      <c r="BA5238" s="12"/>
      <c r="BB5238" s="12"/>
      <c r="BC5238" s="12"/>
      <c r="BD5238" s="12"/>
      <c r="BE5238" s="12"/>
      <c r="BF5238" s="12"/>
      <c r="BG5238" s="12"/>
      <c r="BH5238" s="12"/>
      <c r="BI5238" s="12"/>
      <c r="BJ5238" s="13"/>
      <c r="BK5238" s="13"/>
      <c r="BL5238" s="13"/>
      <c r="BM5238" s="13"/>
      <c r="BN5238" s="13"/>
    </row>
    <row r="5239" spans="1:66" x14ac:dyDescent="0.25">
      <c r="A5239" s="10"/>
      <c r="B5239" s="10"/>
      <c r="C5239" s="10"/>
      <c r="D5239" s="10"/>
      <c r="E5239" s="10"/>
      <c r="F5239" s="10"/>
      <c r="G5239" s="10"/>
      <c r="H5239" s="10"/>
      <c r="I5239" s="10"/>
      <c r="J5239" s="10"/>
      <c r="K5239" s="11"/>
      <c r="L5239" s="11"/>
      <c r="M5239" s="12"/>
      <c r="N5239" s="12"/>
      <c r="O5239" s="12"/>
      <c r="P5239" s="12"/>
      <c r="Q5239" s="12"/>
      <c r="R5239" s="12"/>
      <c r="S5239" s="12"/>
      <c r="T5239" s="12"/>
      <c r="U5239" s="12"/>
      <c r="V5239" s="12"/>
      <c r="W5239" s="12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2"/>
      <c r="AS5239" s="12"/>
      <c r="AT5239" s="12"/>
      <c r="AU5239" s="12"/>
      <c r="AV5239" s="12"/>
      <c r="AW5239" s="12"/>
      <c r="AX5239" s="12"/>
      <c r="AY5239" s="12"/>
      <c r="AZ5239" s="12"/>
      <c r="BA5239" s="12"/>
      <c r="BB5239" s="12"/>
      <c r="BC5239" s="12"/>
      <c r="BD5239" s="12"/>
      <c r="BE5239" s="12"/>
      <c r="BF5239" s="12"/>
      <c r="BG5239" s="12"/>
      <c r="BH5239" s="12"/>
      <c r="BI5239" s="12"/>
      <c r="BJ5239" s="13"/>
      <c r="BK5239" s="13"/>
      <c r="BL5239" s="13"/>
      <c r="BM5239" s="13"/>
      <c r="BN5239" s="13"/>
    </row>
    <row r="5240" spans="1:66" x14ac:dyDescent="0.25">
      <c r="A5240" s="10"/>
      <c r="B5240" s="10"/>
      <c r="C5240" s="10"/>
      <c r="D5240" s="10"/>
      <c r="E5240" s="10"/>
      <c r="F5240" s="10"/>
      <c r="G5240" s="10"/>
      <c r="H5240" s="10"/>
      <c r="I5240" s="10"/>
      <c r="J5240" s="10"/>
      <c r="K5240" s="11"/>
      <c r="L5240" s="11"/>
      <c r="M5240" s="12"/>
      <c r="N5240" s="12"/>
      <c r="O5240" s="12"/>
      <c r="P5240" s="12"/>
      <c r="Q5240" s="12"/>
      <c r="R5240" s="12"/>
      <c r="S5240" s="12"/>
      <c r="T5240" s="12"/>
      <c r="U5240" s="12"/>
      <c r="V5240" s="12"/>
      <c r="W5240" s="12"/>
      <c r="X5240" s="12"/>
      <c r="Y5240" s="12"/>
      <c r="Z5240" s="12"/>
      <c r="AA5240" s="12"/>
      <c r="AB5240" s="12"/>
      <c r="AC5240" s="12"/>
      <c r="AD5240" s="12"/>
      <c r="AE5240" s="12"/>
      <c r="AF5240" s="12"/>
      <c r="AG5240" s="12"/>
      <c r="AH5240" s="12"/>
      <c r="AI5240" s="12"/>
      <c r="AJ5240" s="12"/>
      <c r="AK5240" s="12"/>
      <c r="AL5240" s="12"/>
      <c r="AM5240" s="12"/>
      <c r="AN5240" s="12"/>
      <c r="AO5240" s="12"/>
      <c r="AP5240" s="12"/>
      <c r="AQ5240" s="12"/>
      <c r="AR5240" s="12"/>
      <c r="AS5240" s="12"/>
      <c r="AT5240" s="12"/>
      <c r="AU5240" s="12"/>
      <c r="AV5240" s="12"/>
      <c r="AW5240" s="12"/>
      <c r="AX5240" s="12"/>
      <c r="AY5240" s="12"/>
      <c r="AZ5240" s="12"/>
      <c r="BA5240" s="12"/>
      <c r="BB5240" s="12"/>
      <c r="BC5240" s="12"/>
      <c r="BD5240" s="12"/>
      <c r="BE5240" s="12"/>
      <c r="BF5240" s="12"/>
      <c r="BG5240" s="12"/>
      <c r="BH5240" s="12"/>
      <c r="BI5240" s="12"/>
      <c r="BJ5240" s="13"/>
      <c r="BK5240" s="13"/>
      <c r="BL5240" s="13"/>
      <c r="BM5240" s="13"/>
      <c r="BN5240" s="13"/>
    </row>
    <row r="5241" spans="1:66" x14ac:dyDescent="0.25">
      <c r="A5241" s="10"/>
      <c r="B5241" s="10"/>
      <c r="C5241" s="10"/>
      <c r="D5241" s="10"/>
      <c r="E5241" s="10"/>
      <c r="F5241" s="10"/>
      <c r="G5241" s="10"/>
      <c r="H5241" s="10"/>
      <c r="I5241" s="10"/>
      <c r="J5241" s="10"/>
      <c r="K5241" s="11"/>
      <c r="L5241" s="11"/>
      <c r="M5241" s="12"/>
      <c r="N5241" s="12"/>
      <c r="O5241" s="12"/>
      <c r="P5241" s="12"/>
      <c r="Q5241" s="12"/>
      <c r="R5241" s="12"/>
      <c r="S5241" s="12"/>
      <c r="T5241" s="12"/>
      <c r="U5241" s="12"/>
      <c r="V5241" s="12"/>
      <c r="W5241" s="12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2"/>
      <c r="AS5241" s="12"/>
      <c r="AT5241" s="12"/>
      <c r="AU5241" s="12"/>
      <c r="AV5241" s="12"/>
      <c r="AW5241" s="12"/>
      <c r="AX5241" s="12"/>
      <c r="AY5241" s="12"/>
      <c r="AZ5241" s="12"/>
      <c r="BA5241" s="12"/>
      <c r="BB5241" s="12"/>
      <c r="BC5241" s="12"/>
      <c r="BD5241" s="12"/>
      <c r="BE5241" s="12"/>
      <c r="BF5241" s="12"/>
      <c r="BG5241" s="12"/>
      <c r="BH5241" s="12"/>
      <c r="BI5241" s="12"/>
      <c r="BJ5241" s="13"/>
      <c r="BK5241" s="13"/>
      <c r="BL5241" s="13"/>
      <c r="BM5241" s="13"/>
      <c r="BN5241" s="13"/>
    </row>
    <row r="5242" spans="1:66" x14ac:dyDescent="0.25">
      <c r="A5242" s="10"/>
      <c r="B5242" s="10"/>
      <c r="C5242" s="10"/>
      <c r="D5242" s="10"/>
      <c r="E5242" s="10"/>
      <c r="F5242" s="10"/>
      <c r="G5242" s="10"/>
      <c r="H5242" s="10"/>
      <c r="I5242" s="10"/>
      <c r="J5242" s="10"/>
      <c r="K5242" s="11"/>
      <c r="L5242" s="11"/>
      <c r="M5242" s="12"/>
      <c r="N5242" s="12"/>
      <c r="O5242" s="12"/>
      <c r="P5242" s="12"/>
      <c r="Q5242" s="12"/>
      <c r="R5242" s="12"/>
      <c r="S5242" s="12"/>
      <c r="T5242" s="12"/>
      <c r="U5242" s="12"/>
      <c r="V5242" s="12"/>
      <c r="W5242" s="12"/>
      <c r="X5242" s="12"/>
      <c r="Y5242" s="12"/>
      <c r="Z5242" s="12"/>
      <c r="AA5242" s="12"/>
      <c r="AB5242" s="12"/>
      <c r="AC5242" s="12"/>
      <c r="AD5242" s="12"/>
      <c r="AE5242" s="12"/>
      <c r="AF5242" s="12"/>
      <c r="AG5242" s="12"/>
      <c r="AH5242" s="12"/>
      <c r="AI5242" s="12"/>
      <c r="AJ5242" s="12"/>
      <c r="AK5242" s="12"/>
      <c r="AL5242" s="12"/>
      <c r="AM5242" s="12"/>
      <c r="AN5242" s="12"/>
      <c r="AO5242" s="12"/>
      <c r="AP5242" s="12"/>
      <c r="AQ5242" s="12"/>
      <c r="AR5242" s="12"/>
      <c r="AS5242" s="12"/>
      <c r="AT5242" s="12"/>
      <c r="AU5242" s="12"/>
      <c r="AV5242" s="12"/>
      <c r="AW5242" s="12"/>
      <c r="AX5242" s="12"/>
      <c r="AY5242" s="12"/>
      <c r="AZ5242" s="12"/>
      <c r="BA5242" s="12"/>
      <c r="BB5242" s="12"/>
      <c r="BC5242" s="12"/>
      <c r="BD5242" s="12"/>
      <c r="BE5242" s="12"/>
      <c r="BF5242" s="12"/>
      <c r="BG5242" s="12"/>
      <c r="BH5242" s="12"/>
      <c r="BI5242" s="12"/>
      <c r="BJ5242" s="13"/>
      <c r="BK5242" s="13"/>
      <c r="BL5242" s="13"/>
      <c r="BM5242" s="13"/>
      <c r="BN5242" s="13"/>
    </row>
    <row r="5243" spans="1:66" x14ac:dyDescent="0.25">
      <c r="A5243" s="10"/>
      <c r="B5243" s="10"/>
      <c r="C5243" s="10"/>
      <c r="D5243" s="10"/>
      <c r="E5243" s="10"/>
      <c r="F5243" s="10"/>
      <c r="G5243" s="10"/>
      <c r="H5243" s="10"/>
      <c r="I5243" s="10"/>
      <c r="J5243" s="10"/>
      <c r="K5243" s="11"/>
      <c r="L5243" s="11"/>
      <c r="M5243" s="12"/>
      <c r="N5243" s="12"/>
      <c r="O5243" s="12"/>
      <c r="P5243" s="12"/>
      <c r="Q5243" s="12"/>
      <c r="R5243" s="12"/>
      <c r="S5243" s="12"/>
      <c r="T5243" s="12"/>
      <c r="U5243" s="12"/>
      <c r="V5243" s="12"/>
      <c r="W5243" s="12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2"/>
      <c r="AS5243" s="12"/>
      <c r="AT5243" s="12"/>
      <c r="AU5243" s="12"/>
      <c r="AV5243" s="12"/>
      <c r="AW5243" s="12"/>
      <c r="AX5243" s="12"/>
      <c r="AY5243" s="12"/>
      <c r="AZ5243" s="12"/>
      <c r="BA5243" s="12"/>
      <c r="BB5243" s="12"/>
      <c r="BC5243" s="12"/>
      <c r="BD5243" s="12"/>
      <c r="BE5243" s="12"/>
      <c r="BF5243" s="12"/>
      <c r="BG5243" s="12"/>
      <c r="BH5243" s="12"/>
      <c r="BI5243" s="12"/>
      <c r="BJ5243" s="13"/>
      <c r="BK5243" s="13"/>
      <c r="BL5243" s="13"/>
      <c r="BM5243" s="13"/>
      <c r="BN5243" s="13"/>
    </row>
    <row r="5244" spans="1:66" x14ac:dyDescent="0.25">
      <c r="A5244" s="10"/>
      <c r="B5244" s="10"/>
      <c r="C5244" s="10"/>
      <c r="D5244" s="10"/>
      <c r="E5244" s="10"/>
      <c r="F5244" s="10"/>
      <c r="G5244" s="10"/>
      <c r="H5244" s="10"/>
      <c r="I5244" s="10"/>
      <c r="J5244" s="10"/>
      <c r="K5244" s="11"/>
      <c r="L5244" s="11"/>
      <c r="M5244" s="12"/>
      <c r="N5244" s="12"/>
      <c r="O5244" s="12"/>
      <c r="P5244" s="12"/>
      <c r="Q5244" s="12"/>
      <c r="R5244" s="12"/>
      <c r="S5244" s="12"/>
      <c r="T5244" s="12"/>
      <c r="U5244" s="12"/>
      <c r="V5244" s="12"/>
      <c r="W5244" s="12"/>
      <c r="X5244" s="12"/>
      <c r="Y5244" s="12"/>
      <c r="Z5244" s="12"/>
      <c r="AA5244" s="12"/>
      <c r="AB5244" s="12"/>
      <c r="AC5244" s="12"/>
      <c r="AD5244" s="12"/>
      <c r="AE5244" s="12"/>
      <c r="AF5244" s="12"/>
      <c r="AG5244" s="12"/>
      <c r="AH5244" s="12"/>
      <c r="AI5244" s="12"/>
      <c r="AJ5244" s="12"/>
      <c r="AK5244" s="12"/>
      <c r="AL5244" s="12"/>
      <c r="AM5244" s="12"/>
      <c r="AN5244" s="12"/>
      <c r="AO5244" s="12"/>
      <c r="AP5244" s="12"/>
      <c r="AQ5244" s="12"/>
      <c r="AR5244" s="12"/>
      <c r="AS5244" s="12"/>
      <c r="AT5244" s="12"/>
      <c r="AU5244" s="12"/>
      <c r="AV5244" s="12"/>
      <c r="AW5244" s="12"/>
      <c r="AX5244" s="12"/>
      <c r="AY5244" s="12"/>
      <c r="AZ5244" s="12"/>
      <c r="BA5244" s="12"/>
      <c r="BB5244" s="12"/>
      <c r="BC5244" s="12"/>
      <c r="BD5244" s="12"/>
      <c r="BE5244" s="12"/>
      <c r="BF5244" s="12"/>
      <c r="BG5244" s="12"/>
      <c r="BH5244" s="12"/>
      <c r="BI5244" s="12"/>
      <c r="BJ5244" s="13"/>
      <c r="BK5244" s="13"/>
      <c r="BL5244" s="13"/>
      <c r="BM5244" s="13"/>
      <c r="BN5244" s="13"/>
    </row>
    <row r="5245" spans="1:66" x14ac:dyDescent="0.25">
      <c r="A5245" s="10"/>
      <c r="B5245" s="10"/>
      <c r="C5245" s="10"/>
      <c r="D5245" s="10"/>
      <c r="E5245" s="10"/>
      <c r="F5245" s="10"/>
      <c r="G5245" s="10"/>
      <c r="H5245" s="10"/>
      <c r="I5245" s="10"/>
      <c r="J5245" s="10"/>
      <c r="K5245" s="11"/>
      <c r="L5245" s="11"/>
      <c r="M5245" s="12"/>
      <c r="N5245" s="12"/>
      <c r="O5245" s="12"/>
      <c r="P5245" s="12"/>
      <c r="Q5245" s="12"/>
      <c r="R5245" s="12"/>
      <c r="S5245" s="12"/>
      <c r="T5245" s="12"/>
      <c r="U5245" s="12"/>
      <c r="V5245" s="12"/>
      <c r="W5245" s="12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2"/>
      <c r="AS5245" s="12"/>
      <c r="AT5245" s="12"/>
      <c r="AU5245" s="12"/>
      <c r="AV5245" s="12"/>
      <c r="AW5245" s="12"/>
      <c r="AX5245" s="12"/>
      <c r="AY5245" s="12"/>
      <c r="AZ5245" s="12"/>
      <c r="BA5245" s="12"/>
      <c r="BB5245" s="12"/>
      <c r="BC5245" s="12"/>
      <c r="BD5245" s="12"/>
      <c r="BE5245" s="12"/>
      <c r="BF5245" s="12"/>
      <c r="BG5245" s="12"/>
      <c r="BH5245" s="12"/>
      <c r="BI5245" s="12"/>
      <c r="BJ5245" s="13"/>
      <c r="BK5245" s="13"/>
      <c r="BL5245" s="13"/>
      <c r="BM5245" s="13"/>
      <c r="BN5245" s="13"/>
    </row>
    <row r="5246" spans="1:66" x14ac:dyDescent="0.25">
      <c r="A5246" s="10"/>
      <c r="B5246" s="10"/>
      <c r="C5246" s="10"/>
      <c r="D5246" s="10"/>
      <c r="E5246" s="10"/>
      <c r="F5246" s="10"/>
      <c r="G5246" s="10"/>
      <c r="H5246" s="10"/>
      <c r="I5246" s="10"/>
      <c r="J5246" s="10"/>
      <c r="K5246" s="11"/>
      <c r="L5246" s="11"/>
      <c r="M5246" s="12"/>
      <c r="N5246" s="12"/>
      <c r="O5246" s="12"/>
      <c r="P5246" s="12"/>
      <c r="Q5246" s="12"/>
      <c r="R5246" s="12"/>
      <c r="S5246" s="12"/>
      <c r="T5246" s="12"/>
      <c r="U5246" s="12"/>
      <c r="V5246" s="12"/>
      <c r="W5246" s="12"/>
      <c r="X5246" s="12"/>
      <c r="Y5246" s="12"/>
      <c r="Z5246" s="12"/>
      <c r="AA5246" s="12"/>
      <c r="AB5246" s="12"/>
      <c r="AC5246" s="12"/>
      <c r="AD5246" s="12"/>
      <c r="AE5246" s="12"/>
      <c r="AF5246" s="12"/>
      <c r="AG5246" s="12"/>
      <c r="AH5246" s="12"/>
      <c r="AI5246" s="12"/>
      <c r="AJ5246" s="12"/>
      <c r="AK5246" s="12"/>
      <c r="AL5246" s="12"/>
      <c r="AM5246" s="12"/>
      <c r="AN5246" s="12"/>
      <c r="AO5246" s="12"/>
      <c r="AP5246" s="12"/>
      <c r="AQ5246" s="12"/>
      <c r="AR5246" s="12"/>
      <c r="AS5246" s="12"/>
      <c r="AT5246" s="12"/>
      <c r="AU5246" s="12"/>
      <c r="AV5246" s="12"/>
      <c r="AW5246" s="12"/>
      <c r="AX5246" s="12"/>
      <c r="AY5246" s="12"/>
      <c r="AZ5246" s="12"/>
      <c r="BA5246" s="12"/>
      <c r="BB5246" s="12"/>
      <c r="BC5246" s="12"/>
      <c r="BD5246" s="12"/>
      <c r="BE5246" s="12"/>
      <c r="BF5246" s="12"/>
      <c r="BG5246" s="12"/>
      <c r="BH5246" s="12"/>
      <c r="BI5246" s="12"/>
      <c r="BJ5246" s="13"/>
      <c r="BK5246" s="13"/>
      <c r="BL5246" s="13"/>
      <c r="BM5246" s="13"/>
      <c r="BN5246" s="13"/>
    </row>
    <row r="5247" spans="1:66" x14ac:dyDescent="0.25">
      <c r="A5247" s="10"/>
      <c r="B5247" s="10"/>
      <c r="C5247" s="10"/>
      <c r="D5247" s="10"/>
      <c r="E5247" s="10"/>
      <c r="F5247" s="10"/>
      <c r="G5247" s="10"/>
      <c r="H5247" s="10"/>
      <c r="I5247" s="10"/>
      <c r="J5247" s="10"/>
      <c r="K5247" s="11"/>
      <c r="L5247" s="11"/>
      <c r="M5247" s="12"/>
      <c r="N5247" s="12"/>
      <c r="O5247" s="12"/>
      <c r="P5247" s="12"/>
      <c r="Q5247" s="12"/>
      <c r="R5247" s="12"/>
      <c r="S5247" s="12"/>
      <c r="T5247" s="12"/>
      <c r="U5247" s="12"/>
      <c r="V5247" s="12"/>
      <c r="W5247" s="12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2"/>
      <c r="AS5247" s="12"/>
      <c r="AT5247" s="12"/>
      <c r="AU5247" s="12"/>
      <c r="AV5247" s="12"/>
      <c r="AW5247" s="12"/>
      <c r="AX5247" s="12"/>
      <c r="AY5247" s="12"/>
      <c r="AZ5247" s="12"/>
      <c r="BA5247" s="12"/>
      <c r="BB5247" s="12"/>
      <c r="BC5247" s="12"/>
      <c r="BD5247" s="12"/>
      <c r="BE5247" s="12"/>
      <c r="BF5247" s="12"/>
      <c r="BG5247" s="12"/>
      <c r="BH5247" s="12"/>
      <c r="BI5247" s="12"/>
      <c r="BJ5247" s="13"/>
      <c r="BK5247" s="13"/>
      <c r="BL5247" s="13"/>
      <c r="BM5247" s="13"/>
      <c r="BN5247" s="13"/>
    </row>
    <row r="5248" spans="1:66" x14ac:dyDescent="0.25">
      <c r="A5248" s="10"/>
      <c r="B5248" s="10"/>
      <c r="C5248" s="10"/>
      <c r="D5248" s="10"/>
      <c r="E5248" s="10"/>
      <c r="F5248" s="10"/>
      <c r="G5248" s="10"/>
      <c r="H5248" s="10"/>
      <c r="I5248" s="10"/>
      <c r="J5248" s="10"/>
      <c r="K5248" s="11"/>
      <c r="L5248" s="11"/>
      <c r="M5248" s="12"/>
      <c r="N5248" s="12"/>
      <c r="O5248" s="12"/>
      <c r="P5248" s="12"/>
      <c r="Q5248" s="12"/>
      <c r="R5248" s="12"/>
      <c r="S5248" s="12"/>
      <c r="T5248" s="12"/>
      <c r="U5248" s="12"/>
      <c r="V5248" s="12"/>
      <c r="W5248" s="12"/>
      <c r="X5248" s="12"/>
      <c r="Y5248" s="12"/>
      <c r="Z5248" s="12"/>
      <c r="AA5248" s="12"/>
      <c r="AB5248" s="12"/>
      <c r="AC5248" s="12"/>
      <c r="AD5248" s="12"/>
      <c r="AE5248" s="12"/>
      <c r="AF5248" s="12"/>
      <c r="AG5248" s="12"/>
      <c r="AH5248" s="12"/>
      <c r="AI5248" s="12"/>
      <c r="AJ5248" s="12"/>
      <c r="AK5248" s="12"/>
      <c r="AL5248" s="12"/>
      <c r="AM5248" s="12"/>
      <c r="AN5248" s="12"/>
      <c r="AO5248" s="12"/>
      <c r="AP5248" s="12"/>
      <c r="AQ5248" s="12"/>
      <c r="AR5248" s="12"/>
      <c r="AS5248" s="12"/>
      <c r="AT5248" s="12"/>
      <c r="AU5248" s="12"/>
      <c r="AV5248" s="12"/>
      <c r="AW5248" s="12"/>
      <c r="AX5248" s="12"/>
      <c r="AY5248" s="12"/>
      <c r="AZ5248" s="12"/>
      <c r="BA5248" s="12"/>
      <c r="BB5248" s="12"/>
      <c r="BC5248" s="12"/>
      <c r="BD5248" s="12"/>
      <c r="BE5248" s="12"/>
      <c r="BF5248" s="12"/>
      <c r="BG5248" s="12"/>
      <c r="BH5248" s="12"/>
      <c r="BI5248" s="12"/>
      <c r="BJ5248" s="13"/>
      <c r="BK5248" s="13"/>
      <c r="BL5248" s="13"/>
      <c r="BM5248" s="13"/>
      <c r="BN5248" s="13"/>
    </row>
    <row r="5249" spans="1:66" x14ac:dyDescent="0.25">
      <c r="A5249" s="10"/>
      <c r="B5249" s="10"/>
      <c r="C5249" s="10"/>
      <c r="D5249" s="10"/>
      <c r="E5249" s="10"/>
      <c r="F5249" s="10"/>
      <c r="G5249" s="10"/>
      <c r="H5249" s="10"/>
      <c r="I5249" s="10"/>
      <c r="J5249" s="10"/>
      <c r="K5249" s="11"/>
      <c r="L5249" s="11"/>
      <c r="M5249" s="12"/>
      <c r="N5249" s="12"/>
      <c r="O5249" s="12"/>
      <c r="P5249" s="12"/>
      <c r="Q5249" s="12"/>
      <c r="R5249" s="12"/>
      <c r="S5249" s="12"/>
      <c r="T5249" s="12"/>
      <c r="U5249" s="12"/>
      <c r="V5249" s="12"/>
      <c r="W5249" s="12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2"/>
      <c r="AS5249" s="12"/>
      <c r="AT5249" s="12"/>
      <c r="AU5249" s="12"/>
      <c r="AV5249" s="12"/>
      <c r="AW5249" s="12"/>
      <c r="AX5249" s="12"/>
      <c r="AY5249" s="12"/>
      <c r="AZ5249" s="12"/>
      <c r="BA5249" s="12"/>
      <c r="BB5249" s="12"/>
      <c r="BC5249" s="12"/>
      <c r="BD5249" s="12"/>
      <c r="BE5249" s="12"/>
      <c r="BF5249" s="12"/>
      <c r="BG5249" s="12"/>
      <c r="BH5249" s="12"/>
      <c r="BI5249" s="12"/>
      <c r="BJ5249" s="13"/>
      <c r="BK5249" s="13"/>
      <c r="BL5249" s="13"/>
      <c r="BM5249" s="13"/>
      <c r="BN5249" s="13"/>
    </row>
    <row r="5250" spans="1:66" x14ac:dyDescent="0.25">
      <c r="A5250" s="10"/>
      <c r="B5250" s="10"/>
      <c r="C5250" s="10"/>
      <c r="D5250" s="10"/>
      <c r="E5250" s="10"/>
      <c r="F5250" s="10"/>
      <c r="G5250" s="10"/>
      <c r="H5250" s="10"/>
      <c r="I5250" s="10"/>
      <c r="J5250" s="10"/>
      <c r="K5250" s="11"/>
      <c r="L5250" s="11"/>
      <c r="M5250" s="12"/>
      <c r="N5250" s="12"/>
      <c r="O5250" s="12"/>
      <c r="P5250" s="12"/>
      <c r="Q5250" s="12"/>
      <c r="R5250" s="12"/>
      <c r="S5250" s="12"/>
      <c r="T5250" s="12"/>
      <c r="U5250" s="12"/>
      <c r="V5250" s="12"/>
      <c r="W5250" s="12"/>
      <c r="X5250" s="12"/>
      <c r="Y5250" s="12"/>
      <c r="Z5250" s="12"/>
      <c r="AA5250" s="12"/>
      <c r="AB5250" s="12"/>
      <c r="AC5250" s="12"/>
      <c r="AD5250" s="12"/>
      <c r="AE5250" s="12"/>
      <c r="AF5250" s="12"/>
      <c r="AG5250" s="12"/>
      <c r="AH5250" s="12"/>
      <c r="AI5250" s="12"/>
      <c r="AJ5250" s="12"/>
      <c r="AK5250" s="12"/>
      <c r="AL5250" s="12"/>
      <c r="AM5250" s="12"/>
      <c r="AN5250" s="12"/>
      <c r="AO5250" s="12"/>
      <c r="AP5250" s="12"/>
      <c r="AQ5250" s="12"/>
      <c r="AR5250" s="12"/>
      <c r="AS5250" s="12"/>
      <c r="AT5250" s="12"/>
      <c r="AU5250" s="12"/>
      <c r="AV5250" s="12"/>
      <c r="AW5250" s="12"/>
      <c r="AX5250" s="12"/>
      <c r="AY5250" s="12"/>
      <c r="AZ5250" s="12"/>
      <c r="BA5250" s="12"/>
      <c r="BB5250" s="12"/>
      <c r="BC5250" s="12"/>
      <c r="BD5250" s="12"/>
      <c r="BE5250" s="12"/>
      <c r="BF5250" s="12"/>
      <c r="BG5250" s="12"/>
      <c r="BH5250" s="12"/>
      <c r="BI5250" s="12"/>
      <c r="BJ5250" s="13"/>
      <c r="BK5250" s="13"/>
      <c r="BL5250" s="13"/>
      <c r="BM5250" s="13"/>
      <c r="BN5250" s="13"/>
    </row>
    <row r="5251" spans="1:66" x14ac:dyDescent="0.25">
      <c r="A5251" s="10"/>
      <c r="B5251" s="10"/>
      <c r="C5251" s="10"/>
      <c r="D5251" s="10"/>
      <c r="E5251" s="10"/>
      <c r="F5251" s="10"/>
      <c r="G5251" s="10"/>
      <c r="H5251" s="10"/>
      <c r="I5251" s="10"/>
      <c r="J5251" s="10"/>
      <c r="K5251" s="11"/>
      <c r="L5251" s="11"/>
      <c r="M5251" s="12"/>
      <c r="N5251" s="12"/>
      <c r="O5251" s="12"/>
      <c r="P5251" s="12"/>
      <c r="Q5251" s="12"/>
      <c r="R5251" s="12"/>
      <c r="S5251" s="12"/>
      <c r="T5251" s="12"/>
      <c r="U5251" s="12"/>
      <c r="V5251" s="12"/>
      <c r="W5251" s="12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2"/>
      <c r="AS5251" s="12"/>
      <c r="AT5251" s="12"/>
      <c r="AU5251" s="12"/>
      <c r="AV5251" s="12"/>
      <c r="AW5251" s="12"/>
      <c r="AX5251" s="12"/>
      <c r="AY5251" s="12"/>
      <c r="AZ5251" s="12"/>
      <c r="BA5251" s="12"/>
      <c r="BB5251" s="12"/>
      <c r="BC5251" s="12"/>
      <c r="BD5251" s="12"/>
      <c r="BE5251" s="12"/>
      <c r="BF5251" s="12"/>
      <c r="BG5251" s="12"/>
      <c r="BH5251" s="12"/>
      <c r="BI5251" s="12"/>
      <c r="BJ5251" s="13"/>
      <c r="BK5251" s="13"/>
      <c r="BL5251" s="13"/>
      <c r="BM5251" s="13"/>
      <c r="BN5251" s="13"/>
    </row>
    <row r="5252" spans="1:66" x14ac:dyDescent="0.25">
      <c r="A5252" s="10"/>
      <c r="B5252" s="10"/>
      <c r="C5252" s="10"/>
      <c r="D5252" s="10"/>
      <c r="E5252" s="10"/>
      <c r="F5252" s="10"/>
      <c r="G5252" s="10"/>
      <c r="H5252" s="10"/>
      <c r="I5252" s="10"/>
      <c r="J5252" s="10"/>
      <c r="K5252" s="11"/>
      <c r="L5252" s="11"/>
      <c r="M5252" s="12"/>
      <c r="N5252" s="12"/>
      <c r="O5252" s="12"/>
      <c r="P5252" s="12"/>
      <c r="Q5252" s="12"/>
      <c r="R5252" s="12"/>
      <c r="S5252" s="12"/>
      <c r="T5252" s="12"/>
      <c r="U5252" s="12"/>
      <c r="V5252" s="12"/>
      <c r="W5252" s="12"/>
      <c r="X5252" s="12"/>
      <c r="Y5252" s="12"/>
      <c r="Z5252" s="12"/>
      <c r="AA5252" s="12"/>
      <c r="AB5252" s="12"/>
      <c r="AC5252" s="12"/>
      <c r="AD5252" s="12"/>
      <c r="AE5252" s="12"/>
      <c r="AF5252" s="12"/>
      <c r="AG5252" s="12"/>
      <c r="AH5252" s="12"/>
      <c r="AI5252" s="12"/>
      <c r="AJ5252" s="12"/>
      <c r="AK5252" s="12"/>
      <c r="AL5252" s="12"/>
      <c r="AM5252" s="12"/>
      <c r="AN5252" s="12"/>
      <c r="AO5252" s="12"/>
      <c r="AP5252" s="12"/>
      <c r="AQ5252" s="12"/>
      <c r="AR5252" s="12"/>
      <c r="AS5252" s="12"/>
      <c r="AT5252" s="12"/>
      <c r="AU5252" s="12"/>
      <c r="AV5252" s="12"/>
      <c r="AW5252" s="12"/>
      <c r="AX5252" s="12"/>
      <c r="AY5252" s="12"/>
      <c r="AZ5252" s="12"/>
      <c r="BA5252" s="12"/>
      <c r="BB5252" s="12"/>
      <c r="BC5252" s="12"/>
      <c r="BD5252" s="12"/>
      <c r="BE5252" s="12"/>
      <c r="BF5252" s="12"/>
      <c r="BG5252" s="12"/>
      <c r="BH5252" s="12"/>
      <c r="BI5252" s="12"/>
      <c r="BJ5252" s="13"/>
      <c r="BK5252" s="13"/>
      <c r="BL5252" s="13"/>
      <c r="BM5252" s="13"/>
      <c r="BN5252" s="13"/>
    </row>
    <row r="5253" spans="1:66" x14ac:dyDescent="0.25">
      <c r="A5253" s="10"/>
      <c r="B5253" s="10"/>
      <c r="C5253" s="10"/>
      <c r="D5253" s="10"/>
      <c r="E5253" s="10"/>
      <c r="F5253" s="10"/>
      <c r="G5253" s="10"/>
      <c r="H5253" s="10"/>
      <c r="I5253" s="10"/>
      <c r="J5253" s="10"/>
      <c r="K5253" s="11"/>
      <c r="L5253" s="11"/>
      <c r="M5253" s="12"/>
      <c r="N5253" s="12"/>
      <c r="O5253" s="12"/>
      <c r="P5253" s="12"/>
      <c r="Q5253" s="12"/>
      <c r="R5253" s="12"/>
      <c r="S5253" s="12"/>
      <c r="T5253" s="12"/>
      <c r="U5253" s="12"/>
      <c r="V5253" s="12"/>
      <c r="W5253" s="12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2"/>
      <c r="AS5253" s="12"/>
      <c r="AT5253" s="12"/>
      <c r="AU5253" s="12"/>
      <c r="AV5253" s="12"/>
      <c r="AW5253" s="12"/>
      <c r="AX5253" s="12"/>
      <c r="AY5253" s="12"/>
      <c r="AZ5253" s="12"/>
      <c r="BA5253" s="12"/>
      <c r="BB5253" s="12"/>
      <c r="BC5253" s="12"/>
      <c r="BD5253" s="12"/>
      <c r="BE5253" s="12"/>
      <c r="BF5253" s="12"/>
      <c r="BG5253" s="12"/>
      <c r="BH5253" s="12"/>
      <c r="BI5253" s="12"/>
      <c r="BJ5253" s="13"/>
      <c r="BK5253" s="13"/>
      <c r="BL5253" s="13"/>
      <c r="BM5253" s="13"/>
      <c r="BN5253" s="13"/>
    </row>
    <row r="5254" spans="1:66" x14ac:dyDescent="0.25">
      <c r="A5254" s="10"/>
      <c r="B5254" s="10"/>
      <c r="C5254" s="10"/>
      <c r="D5254" s="10"/>
      <c r="E5254" s="10"/>
      <c r="F5254" s="10"/>
      <c r="G5254" s="10"/>
      <c r="H5254" s="10"/>
      <c r="I5254" s="10"/>
      <c r="J5254" s="10"/>
      <c r="K5254" s="11"/>
      <c r="L5254" s="11"/>
      <c r="M5254" s="12"/>
      <c r="N5254" s="12"/>
      <c r="O5254" s="12"/>
      <c r="P5254" s="12"/>
      <c r="Q5254" s="12"/>
      <c r="R5254" s="12"/>
      <c r="S5254" s="12"/>
      <c r="T5254" s="12"/>
      <c r="U5254" s="12"/>
      <c r="V5254" s="12"/>
      <c r="W5254" s="12"/>
      <c r="X5254" s="12"/>
      <c r="Y5254" s="12"/>
      <c r="Z5254" s="12"/>
      <c r="AA5254" s="12"/>
      <c r="AB5254" s="12"/>
      <c r="AC5254" s="12"/>
      <c r="AD5254" s="12"/>
      <c r="AE5254" s="12"/>
      <c r="AF5254" s="12"/>
      <c r="AG5254" s="12"/>
      <c r="AH5254" s="12"/>
      <c r="AI5254" s="12"/>
      <c r="AJ5254" s="12"/>
      <c r="AK5254" s="12"/>
      <c r="AL5254" s="12"/>
      <c r="AM5254" s="12"/>
      <c r="AN5254" s="12"/>
      <c r="AO5254" s="12"/>
      <c r="AP5254" s="12"/>
      <c r="AQ5254" s="12"/>
      <c r="AR5254" s="12"/>
      <c r="AS5254" s="12"/>
      <c r="AT5254" s="12"/>
      <c r="AU5254" s="12"/>
      <c r="AV5254" s="12"/>
      <c r="AW5254" s="12"/>
      <c r="AX5254" s="12"/>
      <c r="AY5254" s="12"/>
      <c r="AZ5254" s="12"/>
      <c r="BA5254" s="12"/>
      <c r="BB5254" s="12"/>
      <c r="BC5254" s="12"/>
      <c r="BD5254" s="12"/>
      <c r="BE5254" s="12"/>
      <c r="BF5254" s="12"/>
      <c r="BG5254" s="12"/>
      <c r="BH5254" s="12"/>
      <c r="BI5254" s="12"/>
      <c r="BJ5254" s="13"/>
      <c r="BK5254" s="13"/>
      <c r="BL5254" s="13"/>
      <c r="BM5254" s="13"/>
      <c r="BN5254" s="13"/>
    </row>
    <row r="5255" spans="1:66" x14ac:dyDescent="0.25">
      <c r="A5255" s="10"/>
      <c r="B5255" s="10"/>
      <c r="C5255" s="10"/>
      <c r="D5255" s="10"/>
      <c r="E5255" s="10"/>
      <c r="F5255" s="10"/>
      <c r="G5255" s="10"/>
      <c r="H5255" s="10"/>
      <c r="I5255" s="10"/>
      <c r="J5255" s="10"/>
      <c r="K5255" s="11"/>
      <c r="L5255" s="11"/>
      <c r="M5255" s="12"/>
      <c r="N5255" s="12"/>
      <c r="O5255" s="12"/>
      <c r="P5255" s="12"/>
      <c r="Q5255" s="12"/>
      <c r="R5255" s="12"/>
      <c r="S5255" s="12"/>
      <c r="T5255" s="12"/>
      <c r="U5255" s="12"/>
      <c r="V5255" s="12"/>
      <c r="W5255" s="12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2"/>
      <c r="AS5255" s="12"/>
      <c r="AT5255" s="12"/>
      <c r="AU5255" s="12"/>
      <c r="AV5255" s="12"/>
      <c r="AW5255" s="12"/>
      <c r="AX5255" s="12"/>
      <c r="AY5255" s="12"/>
      <c r="AZ5255" s="12"/>
      <c r="BA5255" s="12"/>
      <c r="BB5255" s="12"/>
      <c r="BC5255" s="12"/>
      <c r="BD5255" s="12"/>
      <c r="BE5255" s="12"/>
      <c r="BF5255" s="12"/>
      <c r="BG5255" s="12"/>
      <c r="BH5255" s="12"/>
      <c r="BI5255" s="12"/>
      <c r="BJ5255" s="13"/>
      <c r="BK5255" s="13"/>
      <c r="BL5255" s="13"/>
      <c r="BM5255" s="13"/>
      <c r="BN5255" s="13"/>
    </row>
    <row r="5256" spans="1:66" x14ac:dyDescent="0.25">
      <c r="A5256" s="10"/>
      <c r="B5256" s="10"/>
      <c r="C5256" s="10"/>
      <c r="D5256" s="10"/>
      <c r="E5256" s="10"/>
      <c r="F5256" s="10"/>
      <c r="G5256" s="10"/>
      <c r="H5256" s="10"/>
      <c r="I5256" s="10"/>
      <c r="J5256" s="10"/>
      <c r="K5256" s="11"/>
      <c r="L5256" s="11"/>
      <c r="M5256" s="12"/>
      <c r="N5256" s="12"/>
      <c r="O5256" s="12"/>
      <c r="P5256" s="12"/>
      <c r="Q5256" s="12"/>
      <c r="R5256" s="12"/>
      <c r="S5256" s="12"/>
      <c r="T5256" s="12"/>
      <c r="U5256" s="12"/>
      <c r="V5256" s="12"/>
      <c r="W5256" s="12"/>
      <c r="X5256" s="12"/>
      <c r="Y5256" s="12"/>
      <c r="Z5256" s="12"/>
      <c r="AA5256" s="12"/>
      <c r="AB5256" s="12"/>
      <c r="AC5256" s="12"/>
      <c r="AD5256" s="12"/>
      <c r="AE5256" s="12"/>
      <c r="AF5256" s="12"/>
      <c r="AG5256" s="12"/>
      <c r="AH5256" s="12"/>
      <c r="AI5256" s="12"/>
      <c r="AJ5256" s="12"/>
      <c r="AK5256" s="12"/>
      <c r="AL5256" s="12"/>
      <c r="AM5256" s="12"/>
      <c r="AN5256" s="12"/>
      <c r="AO5256" s="12"/>
      <c r="AP5256" s="12"/>
      <c r="AQ5256" s="12"/>
      <c r="AR5256" s="12"/>
      <c r="AS5256" s="12"/>
      <c r="AT5256" s="12"/>
      <c r="AU5256" s="12"/>
      <c r="AV5256" s="12"/>
      <c r="AW5256" s="12"/>
      <c r="AX5256" s="12"/>
      <c r="AY5256" s="12"/>
      <c r="AZ5256" s="12"/>
      <c r="BA5256" s="12"/>
      <c r="BB5256" s="12"/>
      <c r="BC5256" s="12"/>
      <c r="BD5256" s="12"/>
      <c r="BE5256" s="12"/>
      <c r="BF5256" s="12"/>
      <c r="BG5256" s="12"/>
      <c r="BH5256" s="12"/>
      <c r="BI5256" s="12"/>
      <c r="BJ5256" s="13"/>
      <c r="BK5256" s="13"/>
      <c r="BL5256" s="13"/>
      <c r="BM5256" s="13"/>
      <c r="BN5256" s="13"/>
    </row>
    <row r="5257" spans="1:66" x14ac:dyDescent="0.25">
      <c r="A5257" s="10"/>
      <c r="B5257" s="10"/>
      <c r="C5257" s="10"/>
      <c r="D5257" s="10"/>
      <c r="E5257" s="10"/>
      <c r="F5257" s="10"/>
      <c r="G5257" s="10"/>
      <c r="H5257" s="10"/>
      <c r="I5257" s="10"/>
      <c r="J5257" s="10"/>
      <c r="K5257" s="11"/>
      <c r="L5257" s="11"/>
      <c r="M5257" s="12"/>
      <c r="N5257" s="12"/>
      <c r="O5257" s="12"/>
      <c r="P5257" s="12"/>
      <c r="Q5257" s="12"/>
      <c r="R5257" s="12"/>
      <c r="S5257" s="12"/>
      <c r="T5257" s="12"/>
      <c r="U5257" s="12"/>
      <c r="V5257" s="12"/>
      <c r="W5257" s="12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2"/>
      <c r="AS5257" s="12"/>
      <c r="AT5257" s="12"/>
      <c r="AU5257" s="12"/>
      <c r="AV5257" s="12"/>
      <c r="AW5257" s="12"/>
      <c r="AX5257" s="12"/>
      <c r="AY5257" s="12"/>
      <c r="AZ5257" s="12"/>
      <c r="BA5257" s="12"/>
      <c r="BB5257" s="12"/>
      <c r="BC5257" s="12"/>
      <c r="BD5257" s="12"/>
      <c r="BE5257" s="12"/>
      <c r="BF5257" s="12"/>
      <c r="BG5257" s="12"/>
      <c r="BH5257" s="12"/>
      <c r="BI5257" s="12"/>
      <c r="BJ5257" s="13"/>
      <c r="BK5257" s="13"/>
      <c r="BL5257" s="13"/>
      <c r="BM5257" s="13"/>
      <c r="BN5257" s="13"/>
    </row>
    <row r="5258" spans="1:66" x14ac:dyDescent="0.25">
      <c r="A5258" s="10"/>
      <c r="B5258" s="10"/>
      <c r="C5258" s="10"/>
      <c r="D5258" s="10"/>
      <c r="E5258" s="10"/>
      <c r="F5258" s="10"/>
      <c r="G5258" s="10"/>
      <c r="H5258" s="10"/>
      <c r="I5258" s="10"/>
      <c r="J5258" s="10"/>
      <c r="K5258" s="11"/>
      <c r="L5258" s="11"/>
      <c r="M5258" s="12"/>
      <c r="N5258" s="12"/>
      <c r="O5258" s="12"/>
      <c r="P5258" s="12"/>
      <c r="Q5258" s="12"/>
      <c r="R5258" s="12"/>
      <c r="S5258" s="12"/>
      <c r="T5258" s="12"/>
      <c r="U5258" s="12"/>
      <c r="V5258" s="12"/>
      <c r="W5258" s="12"/>
      <c r="X5258" s="12"/>
      <c r="Y5258" s="12"/>
      <c r="Z5258" s="12"/>
      <c r="AA5258" s="12"/>
      <c r="AB5258" s="12"/>
      <c r="AC5258" s="12"/>
      <c r="AD5258" s="12"/>
      <c r="AE5258" s="12"/>
      <c r="AF5258" s="12"/>
      <c r="AG5258" s="12"/>
      <c r="AH5258" s="12"/>
      <c r="AI5258" s="12"/>
      <c r="AJ5258" s="12"/>
      <c r="AK5258" s="12"/>
      <c r="AL5258" s="12"/>
      <c r="AM5258" s="12"/>
      <c r="AN5258" s="12"/>
      <c r="AO5258" s="12"/>
      <c r="AP5258" s="12"/>
      <c r="AQ5258" s="12"/>
      <c r="AR5258" s="12"/>
      <c r="AS5258" s="12"/>
      <c r="AT5258" s="12"/>
      <c r="AU5258" s="12"/>
      <c r="AV5258" s="12"/>
      <c r="AW5258" s="12"/>
      <c r="AX5258" s="12"/>
      <c r="AY5258" s="12"/>
      <c r="AZ5258" s="12"/>
      <c r="BA5258" s="12"/>
      <c r="BB5258" s="12"/>
      <c r="BC5258" s="12"/>
      <c r="BD5258" s="12"/>
      <c r="BE5258" s="12"/>
      <c r="BF5258" s="12"/>
      <c r="BG5258" s="12"/>
      <c r="BH5258" s="12"/>
      <c r="BI5258" s="12"/>
      <c r="BJ5258" s="13"/>
      <c r="BK5258" s="13"/>
      <c r="BL5258" s="13"/>
      <c r="BM5258" s="13"/>
      <c r="BN5258" s="13"/>
    </row>
    <row r="5259" spans="1:66" x14ac:dyDescent="0.25">
      <c r="A5259" s="10"/>
      <c r="B5259" s="10"/>
      <c r="C5259" s="10"/>
      <c r="D5259" s="10"/>
      <c r="E5259" s="10"/>
      <c r="F5259" s="10"/>
      <c r="G5259" s="10"/>
      <c r="H5259" s="10"/>
      <c r="I5259" s="10"/>
      <c r="J5259" s="10"/>
      <c r="K5259" s="11"/>
      <c r="L5259" s="11"/>
      <c r="M5259" s="12"/>
      <c r="N5259" s="12"/>
      <c r="O5259" s="12"/>
      <c r="P5259" s="12"/>
      <c r="Q5259" s="12"/>
      <c r="R5259" s="12"/>
      <c r="S5259" s="12"/>
      <c r="T5259" s="12"/>
      <c r="U5259" s="12"/>
      <c r="V5259" s="12"/>
      <c r="W5259" s="12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2"/>
      <c r="AS5259" s="12"/>
      <c r="AT5259" s="12"/>
      <c r="AU5259" s="12"/>
      <c r="AV5259" s="12"/>
      <c r="AW5259" s="12"/>
      <c r="AX5259" s="12"/>
      <c r="AY5259" s="12"/>
      <c r="AZ5259" s="12"/>
      <c r="BA5259" s="12"/>
      <c r="BB5259" s="12"/>
      <c r="BC5259" s="12"/>
      <c r="BD5259" s="12"/>
      <c r="BE5259" s="12"/>
      <c r="BF5259" s="12"/>
      <c r="BG5259" s="12"/>
      <c r="BH5259" s="12"/>
      <c r="BI5259" s="12"/>
      <c r="BJ5259" s="13"/>
      <c r="BK5259" s="13"/>
      <c r="BL5259" s="13"/>
      <c r="BM5259" s="13"/>
      <c r="BN5259" s="13"/>
    </row>
    <row r="5260" spans="1:66" x14ac:dyDescent="0.25">
      <c r="A5260" s="10"/>
      <c r="B5260" s="10"/>
      <c r="C5260" s="10"/>
      <c r="D5260" s="10"/>
      <c r="E5260" s="10"/>
      <c r="F5260" s="10"/>
      <c r="G5260" s="10"/>
      <c r="H5260" s="10"/>
      <c r="I5260" s="10"/>
      <c r="J5260" s="10"/>
      <c r="K5260" s="11"/>
      <c r="L5260" s="11"/>
      <c r="M5260" s="12"/>
      <c r="N5260" s="12"/>
      <c r="O5260" s="12"/>
      <c r="P5260" s="12"/>
      <c r="Q5260" s="12"/>
      <c r="R5260" s="12"/>
      <c r="S5260" s="12"/>
      <c r="T5260" s="12"/>
      <c r="U5260" s="12"/>
      <c r="V5260" s="12"/>
      <c r="W5260" s="12"/>
      <c r="X5260" s="12"/>
      <c r="Y5260" s="12"/>
      <c r="Z5260" s="12"/>
      <c r="AA5260" s="12"/>
      <c r="AB5260" s="12"/>
      <c r="AC5260" s="12"/>
      <c r="AD5260" s="12"/>
      <c r="AE5260" s="12"/>
      <c r="AF5260" s="12"/>
      <c r="AG5260" s="12"/>
      <c r="AH5260" s="12"/>
      <c r="AI5260" s="12"/>
      <c r="AJ5260" s="12"/>
      <c r="AK5260" s="12"/>
      <c r="AL5260" s="12"/>
      <c r="AM5260" s="12"/>
      <c r="AN5260" s="12"/>
      <c r="AO5260" s="12"/>
      <c r="AP5260" s="12"/>
      <c r="AQ5260" s="12"/>
      <c r="AR5260" s="12"/>
      <c r="AS5260" s="12"/>
      <c r="AT5260" s="12"/>
      <c r="AU5260" s="12"/>
      <c r="AV5260" s="12"/>
      <c r="AW5260" s="12"/>
      <c r="AX5260" s="12"/>
      <c r="AY5260" s="12"/>
      <c r="AZ5260" s="12"/>
      <c r="BA5260" s="12"/>
      <c r="BB5260" s="12"/>
      <c r="BC5260" s="12"/>
      <c r="BD5260" s="12"/>
      <c r="BE5260" s="12"/>
      <c r="BF5260" s="12"/>
      <c r="BG5260" s="12"/>
      <c r="BH5260" s="12"/>
      <c r="BI5260" s="12"/>
      <c r="BJ5260" s="13"/>
      <c r="BK5260" s="13"/>
      <c r="BL5260" s="13"/>
      <c r="BM5260" s="13"/>
      <c r="BN5260" s="13"/>
    </row>
    <row r="5261" spans="1:66" x14ac:dyDescent="0.25">
      <c r="A5261" s="10"/>
      <c r="B5261" s="10"/>
      <c r="C5261" s="10"/>
      <c r="D5261" s="10"/>
      <c r="E5261" s="10"/>
      <c r="F5261" s="10"/>
      <c r="G5261" s="10"/>
      <c r="H5261" s="10"/>
      <c r="I5261" s="10"/>
      <c r="J5261" s="10"/>
      <c r="K5261" s="11"/>
      <c r="L5261" s="11"/>
      <c r="M5261" s="12"/>
      <c r="N5261" s="12"/>
      <c r="O5261" s="12"/>
      <c r="P5261" s="12"/>
      <c r="Q5261" s="12"/>
      <c r="R5261" s="12"/>
      <c r="S5261" s="12"/>
      <c r="T5261" s="12"/>
      <c r="U5261" s="12"/>
      <c r="V5261" s="12"/>
      <c r="W5261" s="12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2"/>
      <c r="AS5261" s="12"/>
      <c r="AT5261" s="12"/>
      <c r="AU5261" s="12"/>
      <c r="AV5261" s="12"/>
      <c r="AW5261" s="12"/>
      <c r="AX5261" s="12"/>
      <c r="AY5261" s="12"/>
      <c r="AZ5261" s="12"/>
      <c r="BA5261" s="12"/>
      <c r="BB5261" s="12"/>
      <c r="BC5261" s="12"/>
      <c r="BD5261" s="12"/>
      <c r="BE5261" s="12"/>
      <c r="BF5261" s="12"/>
      <c r="BG5261" s="12"/>
      <c r="BH5261" s="12"/>
      <c r="BI5261" s="12"/>
      <c r="BJ5261" s="13"/>
      <c r="BK5261" s="13"/>
      <c r="BL5261" s="13"/>
      <c r="BM5261" s="13"/>
      <c r="BN5261" s="13"/>
    </row>
    <row r="5262" spans="1:66" x14ac:dyDescent="0.25">
      <c r="A5262" s="10"/>
      <c r="B5262" s="10"/>
      <c r="C5262" s="10"/>
      <c r="D5262" s="10"/>
      <c r="E5262" s="10"/>
      <c r="F5262" s="10"/>
      <c r="G5262" s="10"/>
      <c r="H5262" s="10"/>
      <c r="I5262" s="10"/>
      <c r="J5262" s="10"/>
      <c r="K5262" s="11"/>
      <c r="L5262" s="11"/>
      <c r="M5262" s="12"/>
      <c r="N5262" s="12"/>
      <c r="O5262" s="12"/>
      <c r="P5262" s="12"/>
      <c r="Q5262" s="12"/>
      <c r="R5262" s="12"/>
      <c r="S5262" s="12"/>
      <c r="T5262" s="12"/>
      <c r="U5262" s="12"/>
      <c r="V5262" s="12"/>
      <c r="W5262" s="12"/>
      <c r="X5262" s="12"/>
      <c r="Y5262" s="12"/>
      <c r="Z5262" s="12"/>
      <c r="AA5262" s="12"/>
      <c r="AB5262" s="12"/>
      <c r="AC5262" s="12"/>
      <c r="AD5262" s="12"/>
      <c r="AE5262" s="12"/>
      <c r="AF5262" s="12"/>
      <c r="AG5262" s="12"/>
      <c r="AH5262" s="12"/>
      <c r="AI5262" s="12"/>
      <c r="AJ5262" s="12"/>
      <c r="AK5262" s="12"/>
      <c r="AL5262" s="12"/>
      <c r="AM5262" s="12"/>
      <c r="AN5262" s="12"/>
      <c r="AO5262" s="12"/>
      <c r="AP5262" s="12"/>
      <c r="AQ5262" s="12"/>
      <c r="AR5262" s="12"/>
      <c r="AS5262" s="12"/>
      <c r="AT5262" s="12"/>
      <c r="AU5262" s="12"/>
      <c r="AV5262" s="12"/>
      <c r="AW5262" s="12"/>
      <c r="AX5262" s="12"/>
      <c r="AY5262" s="12"/>
      <c r="AZ5262" s="12"/>
      <c r="BA5262" s="12"/>
      <c r="BB5262" s="12"/>
      <c r="BC5262" s="12"/>
      <c r="BD5262" s="12"/>
      <c r="BE5262" s="12"/>
      <c r="BF5262" s="12"/>
      <c r="BG5262" s="12"/>
      <c r="BH5262" s="12"/>
      <c r="BI5262" s="12"/>
      <c r="BJ5262" s="13"/>
      <c r="BK5262" s="13"/>
      <c r="BL5262" s="13"/>
      <c r="BM5262" s="13"/>
      <c r="BN5262" s="13"/>
    </row>
    <row r="5263" spans="1:66" x14ac:dyDescent="0.25">
      <c r="A5263" s="10"/>
      <c r="B5263" s="10"/>
      <c r="C5263" s="10"/>
      <c r="D5263" s="10"/>
      <c r="E5263" s="10"/>
      <c r="F5263" s="10"/>
      <c r="G5263" s="10"/>
      <c r="H5263" s="10"/>
      <c r="I5263" s="10"/>
      <c r="J5263" s="10"/>
      <c r="K5263" s="11"/>
      <c r="L5263" s="11"/>
      <c r="M5263" s="12"/>
      <c r="N5263" s="12"/>
      <c r="O5263" s="12"/>
      <c r="P5263" s="12"/>
      <c r="Q5263" s="12"/>
      <c r="R5263" s="12"/>
      <c r="S5263" s="12"/>
      <c r="T5263" s="12"/>
      <c r="U5263" s="12"/>
      <c r="V5263" s="12"/>
      <c r="W5263" s="12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2"/>
      <c r="AS5263" s="12"/>
      <c r="AT5263" s="12"/>
      <c r="AU5263" s="12"/>
      <c r="AV5263" s="12"/>
      <c r="AW5263" s="12"/>
      <c r="AX5263" s="12"/>
      <c r="AY5263" s="12"/>
      <c r="AZ5263" s="12"/>
      <c r="BA5263" s="12"/>
      <c r="BB5263" s="12"/>
      <c r="BC5263" s="12"/>
      <c r="BD5263" s="12"/>
      <c r="BE5263" s="12"/>
      <c r="BF5263" s="12"/>
      <c r="BG5263" s="12"/>
      <c r="BH5263" s="12"/>
      <c r="BI5263" s="12"/>
      <c r="BJ5263" s="13"/>
      <c r="BK5263" s="13"/>
      <c r="BL5263" s="13"/>
      <c r="BM5263" s="13"/>
      <c r="BN5263" s="13"/>
    </row>
    <row r="5264" spans="1:66" x14ac:dyDescent="0.25">
      <c r="A5264" s="10"/>
      <c r="B5264" s="10"/>
      <c r="C5264" s="10"/>
      <c r="D5264" s="10"/>
      <c r="E5264" s="10"/>
      <c r="F5264" s="10"/>
      <c r="G5264" s="10"/>
      <c r="H5264" s="10"/>
      <c r="I5264" s="10"/>
      <c r="J5264" s="10"/>
      <c r="K5264" s="11"/>
      <c r="L5264" s="11"/>
      <c r="M5264" s="12"/>
      <c r="N5264" s="12"/>
      <c r="O5264" s="12"/>
      <c r="P5264" s="12"/>
      <c r="Q5264" s="12"/>
      <c r="R5264" s="12"/>
      <c r="S5264" s="12"/>
      <c r="T5264" s="12"/>
      <c r="U5264" s="12"/>
      <c r="V5264" s="12"/>
      <c r="W5264" s="12"/>
      <c r="X5264" s="12"/>
      <c r="Y5264" s="12"/>
      <c r="Z5264" s="12"/>
      <c r="AA5264" s="12"/>
      <c r="AB5264" s="12"/>
      <c r="AC5264" s="12"/>
      <c r="AD5264" s="12"/>
      <c r="AE5264" s="12"/>
      <c r="AF5264" s="12"/>
      <c r="AG5264" s="12"/>
      <c r="AH5264" s="12"/>
      <c r="AI5264" s="12"/>
      <c r="AJ5264" s="12"/>
      <c r="AK5264" s="12"/>
      <c r="AL5264" s="12"/>
      <c r="AM5264" s="12"/>
      <c r="AN5264" s="12"/>
      <c r="AO5264" s="12"/>
      <c r="AP5264" s="12"/>
      <c r="AQ5264" s="12"/>
      <c r="AR5264" s="12"/>
      <c r="AS5264" s="12"/>
      <c r="AT5264" s="12"/>
      <c r="AU5264" s="12"/>
      <c r="AV5264" s="12"/>
      <c r="AW5264" s="12"/>
      <c r="AX5264" s="12"/>
      <c r="AY5264" s="12"/>
      <c r="AZ5264" s="12"/>
      <c r="BA5264" s="12"/>
      <c r="BB5264" s="12"/>
      <c r="BC5264" s="12"/>
      <c r="BD5264" s="12"/>
      <c r="BE5264" s="12"/>
      <c r="BF5264" s="12"/>
      <c r="BG5264" s="12"/>
      <c r="BH5264" s="12"/>
      <c r="BI5264" s="12"/>
      <c r="BJ5264" s="13"/>
      <c r="BK5264" s="13"/>
      <c r="BL5264" s="13"/>
      <c r="BM5264" s="13"/>
      <c r="BN5264" s="13"/>
    </row>
    <row r="5265" spans="1:66" x14ac:dyDescent="0.25">
      <c r="A5265" s="10"/>
      <c r="B5265" s="10"/>
      <c r="C5265" s="10"/>
      <c r="D5265" s="10"/>
      <c r="E5265" s="10"/>
      <c r="F5265" s="10"/>
      <c r="G5265" s="10"/>
      <c r="H5265" s="10"/>
      <c r="I5265" s="10"/>
      <c r="J5265" s="10"/>
      <c r="K5265" s="11"/>
      <c r="L5265" s="11"/>
      <c r="M5265" s="12"/>
      <c r="N5265" s="12"/>
      <c r="O5265" s="12"/>
      <c r="P5265" s="12"/>
      <c r="Q5265" s="12"/>
      <c r="R5265" s="12"/>
      <c r="S5265" s="12"/>
      <c r="T5265" s="12"/>
      <c r="U5265" s="12"/>
      <c r="V5265" s="12"/>
      <c r="W5265" s="12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2"/>
      <c r="AS5265" s="12"/>
      <c r="AT5265" s="12"/>
      <c r="AU5265" s="12"/>
      <c r="AV5265" s="12"/>
      <c r="AW5265" s="12"/>
      <c r="AX5265" s="12"/>
      <c r="AY5265" s="12"/>
      <c r="AZ5265" s="12"/>
      <c r="BA5265" s="12"/>
      <c r="BB5265" s="12"/>
      <c r="BC5265" s="12"/>
      <c r="BD5265" s="12"/>
      <c r="BE5265" s="12"/>
      <c r="BF5265" s="12"/>
      <c r="BG5265" s="12"/>
      <c r="BH5265" s="12"/>
      <c r="BI5265" s="12"/>
      <c r="BJ5265" s="13"/>
      <c r="BK5265" s="13"/>
      <c r="BL5265" s="13"/>
      <c r="BM5265" s="13"/>
      <c r="BN5265" s="13"/>
    </row>
    <row r="5266" spans="1:66" x14ac:dyDescent="0.25">
      <c r="A5266" s="10"/>
      <c r="B5266" s="10"/>
      <c r="C5266" s="10"/>
      <c r="D5266" s="10"/>
      <c r="E5266" s="10"/>
      <c r="F5266" s="10"/>
      <c r="G5266" s="10"/>
      <c r="H5266" s="10"/>
      <c r="I5266" s="10"/>
      <c r="J5266" s="10"/>
      <c r="K5266" s="11"/>
      <c r="L5266" s="11"/>
      <c r="M5266" s="12"/>
      <c r="N5266" s="12"/>
      <c r="O5266" s="12"/>
      <c r="P5266" s="12"/>
      <c r="Q5266" s="12"/>
      <c r="R5266" s="12"/>
      <c r="S5266" s="12"/>
      <c r="T5266" s="12"/>
      <c r="U5266" s="12"/>
      <c r="V5266" s="12"/>
      <c r="W5266" s="12"/>
      <c r="X5266" s="12"/>
      <c r="Y5266" s="12"/>
      <c r="Z5266" s="12"/>
      <c r="AA5266" s="12"/>
      <c r="AB5266" s="12"/>
      <c r="AC5266" s="12"/>
      <c r="AD5266" s="12"/>
      <c r="AE5266" s="12"/>
      <c r="AF5266" s="12"/>
      <c r="AG5266" s="12"/>
      <c r="AH5266" s="12"/>
      <c r="AI5266" s="12"/>
      <c r="AJ5266" s="12"/>
      <c r="AK5266" s="12"/>
      <c r="AL5266" s="12"/>
      <c r="AM5266" s="12"/>
      <c r="AN5266" s="12"/>
      <c r="AO5266" s="12"/>
      <c r="AP5266" s="12"/>
      <c r="AQ5266" s="12"/>
      <c r="AR5266" s="12"/>
      <c r="AS5266" s="12"/>
      <c r="AT5266" s="12"/>
      <c r="AU5266" s="12"/>
      <c r="AV5266" s="12"/>
      <c r="AW5266" s="12"/>
      <c r="AX5266" s="12"/>
      <c r="AY5266" s="12"/>
      <c r="AZ5266" s="12"/>
      <c r="BA5266" s="12"/>
      <c r="BB5266" s="12"/>
      <c r="BC5266" s="12"/>
      <c r="BD5266" s="12"/>
      <c r="BE5266" s="12"/>
      <c r="BF5266" s="12"/>
      <c r="BG5266" s="12"/>
      <c r="BH5266" s="12"/>
      <c r="BI5266" s="12"/>
      <c r="BJ5266" s="13"/>
      <c r="BK5266" s="13"/>
      <c r="BL5266" s="13"/>
      <c r="BM5266" s="13"/>
      <c r="BN5266" s="13"/>
    </row>
    <row r="5267" spans="1:66" x14ac:dyDescent="0.25">
      <c r="A5267" s="10"/>
      <c r="B5267" s="10"/>
      <c r="C5267" s="10"/>
      <c r="D5267" s="10"/>
      <c r="E5267" s="10"/>
      <c r="F5267" s="10"/>
      <c r="G5267" s="10"/>
      <c r="H5267" s="10"/>
      <c r="I5267" s="10"/>
      <c r="J5267" s="10"/>
      <c r="K5267" s="11"/>
      <c r="L5267" s="11"/>
      <c r="M5267" s="12"/>
      <c r="N5267" s="12"/>
      <c r="O5267" s="12"/>
      <c r="P5267" s="12"/>
      <c r="Q5267" s="12"/>
      <c r="R5267" s="12"/>
      <c r="S5267" s="12"/>
      <c r="T5267" s="12"/>
      <c r="U5267" s="12"/>
      <c r="V5267" s="12"/>
      <c r="W5267" s="12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2"/>
      <c r="AS5267" s="12"/>
      <c r="AT5267" s="12"/>
      <c r="AU5267" s="12"/>
      <c r="AV5267" s="12"/>
      <c r="AW5267" s="12"/>
      <c r="AX5267" s="12"/>
      <c r="AY5267" s="12"/>
      <c r="AZ5267" s="12"/>
      <c r="BA5267" s="12"/>
      <c r="BB5267" s="12"/>
      <c r="BC5267" s="12"/>
      <c r="BD5267" s="12"/>
      <c r="BE5267" s="12"/>
      <c r="BF5267" s="12"/>
      <c r="BG5267" s="12"/>
      <c r="BH5267" s="12"/>
      <c r="BI5267" s="12"/>
      <c r="BJ5267" s="13"/>
      <c r="BK5267" s="13"/>
      <c r="BL5267" s="13"/>
      <c r="BM5267" s="13"/>
      <c r="BN5267" s="13"/>
    </row>
    <row r="5268" spans="1:66" x14ac:dyDescent="0.25">
      <c r="A5268" s="10"/>
      <c r="B5268" s="10"/>
      <c r="C5268" s="10"/>
      <c r="D5268" s="10"/>
      <c r="E5268" s="10"/>
      <c r="F5268" s="10"/>
      <c r="G5268" s="10"/>
      <c r="H5268" s="10"/>
      <c r="I5268" s="10"/>
      <c r="J5268" s="10"/>
      <c r="K5268" s="11"/>
      <c r="L5268" s="11"/>
      <c r="M5268" s="12"/>
      <c r="N5268" s="12"/>
      <c r="O5268" s="12"/>
      <c r="P5268" s="12"/>
      <c r="Q5268" s="12"/>
      <c r="R5268" s="12"/>
      <c r="S5268" s="12"/>
      <c r="T5268" s="12"/>
      <c r="U5268" s="12"/>
      <c r="V5268" s="12"/>
      <c r="W5268" s="12"/>
      <c r="X5268" s="12"/>
      <c r="Y5268" s="12"/>
      <c r="Z5268" s="12"/>
      <c r="AA5268" s="12"/>
      <c r="AB5268" s="12"/>
      <c r="AC5268" s="12"/>
      <c r="AD5268" s="12"/>
      <c r="AE5268" s="12"/>
      <c r="AF5268" s="12"/>
      <c r="AG5268" s="12"/>
      <c r="AH5268" s="12"/>
      <c r="AI5268" s="12"/>
      <c r="AJ5268" s="12"/>
      <c r="AK5268" s="12"/>
      <c r="AL5268" s="12"/>
      <c r="AM5268" s="12"/>
      <c r="AN5268" s="12"/>
      <c r="AO5268" s="12"/>
      <c r="AP5268" s="12"/>
      <c r="AQ5268" s="12"/>
      <c r="AR5268" s="12"/>
      <c r="AS5268" s="12"/>
      <c r="AT5268" s="12"/>
      <c r="AU5268" s="12"/>
      <c r="AV5268" s="12"/>
      <c r="AW5268" s="12"/>
      <c r="AX5268" s="12"/>
      <c r="AY5268" s="12"/>
      <c r="AZ5268" s="12"/>
      <c r="BA5268" s="12"/>
      <c r="BB5268" s="12"/>
      <c r="BC5268" s="12"/>
      <c r="BD5268" s="12"/>
      <c r="BE5268" s="12"/>
      <c r="BF5268" s="12"/>
      <c r="BG5268" s="12"/>
      <c r="BH5268" s="12"/>
      <c r="BI5268" s="12"/>
      <c r="BJ5268" s="13"/>
      <c r="BK5268" s="13"/>
      <c r="BL5268" s="13"/>
      <c r="BM5268" s="13"/>
      <c r="BN5268" s="13"/>
    </row>
    <row r="5269" spans="1:66" x14ac:dyDescent="0.25">
      <c r="A5269" s="10"/>
      <c r="B5269" s="10"/>
      <c r="C5269" s="10"/>
      <c r="D5269" s="10"/>
      <c r="E5269" s="10"/>
      <c r="F5269" s="10"/>
      <c r="G5269" s="10"/>
      <c r="H5269" s="10"/>
      <c r="I5269" s="10"/>
      <c r="J5269" s="10"/>
      <c r="K5269" s="11"/>
      <c r="L5269" s="11"/>
      <c r="M5269" s="12"/>
      <c r="N5269" s="12"/>
      <c r="O5269" s="12"/>
      <c r="P5269" s="12"/>
      <c r="Q5269" s="12"/>
      <c r="R5269" s="12"/>
      <c r="S5269" s="12"/>
      <c r="T5269" s="12"/>
      <c r="U5269" s="12"/>
      <c r="V5269" s="12"/>
      <c r="W5269" s="12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2"/>
      <c r="AS5269" s="12"/>
      <c r="AT5269" s="12"/>
      <c r="AU5269" s="12"/>
      <c r="AV5269" s="12"/>
      <c r="AW5269" s="12"/>
      <c r="AX5269" s="12"/>
      <c r="AY5269" s="12"/>
      <c r="AZ5269" s="12"/>
      <c r="BA5269" s="12"/>
      <c r="BB5269" s="12"/>
      <c r="BC5269" s="12"/>
      <c r="BD5269" s="12"/>
      <c r="BE5269" s="12"/>
      <c r="BF5269" s="12"/>
      <c r="BG5269" s="12"/>
      <c r="BH5269" s="12"/>
      <c r="BI5269" s="12"/>
      <c r="BJ5269" s="13"/>
      <c r="BK5269" s="13"/>
      <c r="BL5269" s="13"/>
      <c r="BM5269" s="13"/>
      <c r="BN5269" s="13"/>
    </row>
    <row r="5270" spans="1:66" x14ac:dyDescent="0.25">
      <c r="A5270" s="10"/>
      <c r="B5270" s="10"/>
      <c r="C5270" s="10"/>
      <c r="D5270" s="10"/>
      <c r="E5270" s="10"/>
      <c r="F5270" s="10"/>
      <c r="G5270" s="10"/>
      <c r="H5270" s="10"/>
      <c r="I5270" s="10"/>
      <c r="J5270" s="10"/>
      <c r="K5270" s="11"/>
      <c r="L5270" s="11"/>
      <c r="M5270" s="12"/>
      <c r="N5270" s="12"/>
      <c r="O5270" s="12"/>
      <c r="P5270" s="12"/>
      <c r="Q5270" s="12"/>
      <c r="R5270" s="12"/>
      <c r="S5270" s="12"/>
      <c r="T5270" s="12"/>
      <c r="U5270" s="12"/>
      <c r="V5270" s="12"/>
      <c r="W5270" s="12"/>
      <c r="X5270" s="12"/>
      <c r="Y5270" s="12"/>
      <c r="Z5270" s="12"/>
      <c r="AA5270" s="12"/>
      <c r="AB5270" s="12"/>
      <c r="AC5270" s="12"/>
      <c r="AD5270" s="12"/>
      <c r="AE5270" s="12"/>
      <c r="AF5270" s="12"/>
      <c r="AG5270" s="12"/>
      <c r="AH5270" s="12"/>
      <c r="AI5270" s="12"/>
      <c r="AJ5270" s="12"/>
      <c r="AK5270" s="12"/>
      <c r="AL5270" s="12"/>
      <c r="AM5270" s="12"/>
      <c r="AN5270" s="12"/>
      <c r="AO5270" s="12"/>
      <c r="AP5270" s="12"/>
      <c r="AQ5270" s="12"/>
      <c r="AR5270" s="12"/>
      <c r="AS5270" s="12"/>
      <c r="AT5270" s="12"/>
      <c r="AU5270" s="12"/>
      <c r="AV5270" s="12"/>
      <c r="AW5270" s="12"/>
      <c r="AX5270" s="12"/>
      <c r="AY5270" s="12"/>
      <c r="AZ5270" s="12"/>
      <c r="BA5270" s="12"/>
      <c r="BB5270" s="12"/>
      <c r="BC5270" s="12"/>
      <c r="BD5270" s="12"/>
      <c r="BE5270" s="12"/>
      <c r="BF5270" s="12"/>
      <c r="BG5270" s="12"/>
      <c r="BH5270" s="12"/>
      <c r="BI5270" s="12"/>
      <c r="BJ5270" s="13"/>
      <c r="BK5270" s="13"/>
      <c r="BL5270" s="13"/>
      <c r="BM5270" s="13"/>
      <c r="BN5270" s="13"/>
    </row>
    <row r="5271" spans="1:66" x14ac:dyDescent="0.25">
      <c r="A5271" s="10"/>
      <c r="B5271" s="10"/>
      <c r="C5271" s="10"/>
      <c r="D5271" s="10"/>
      <c r="E5271" s="10"/>
      <c r="F5271" s="10"/>
      <c r="G5271" s="10"/>
      <c r="H5271" s="10"/>
      <c r="I5271" s="10"/>
      <c r="J5271" s="10"/>
      <c r="K5271" s="11"/>
      <c r="L5271" s="11"/>
      <c r="M5271" s="12"/>
      <c r="N5271" s="12"/>
      <c r="O5271" s="12"/>
      <c r="P5271" s="12"/>
      <c r="Q5271" s="12"/>
      <c r="R5271" s="12"/>
      <c r="S5271" s="12"/>
      <c r="T5271" s="12"/>
      <c r="U5271" s="12"/>
      <c r="V5271" s="12"/>
      <c r="W5271" s="12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2"/>
      <c r="AS5271" s="12"/>
      <c r="AT5271" s="12"/>
      <c r="AU5271" s="12"/>
      <c r="AV5271" s="12"/>
      <c r="AW5271" s="12"/>
      <c r="AX5271" s="12"/>
      <c r="AY5271" s="12"/>
      <c r="AZ5271" s="12"/>
      <c r="BA5271" s="12"/>
      <c r="BB5271" s="12"/>
      <c r="BC5271" s="12"/>
      <c r="BD5271" s="12"/>
      <c r="BE5271" s="12"/>
      <c r="BF5271" s="12"/>
      <c r="BG5271" s="12"/>
      <c r="BH5271" s="12"/>
      <c r="BI5271" s="12"/>
      <c r="BJ5271" s="13"/>
      <c r="BK5271" s="13"/>
      <c r="BL5271" s="13"/>
      <c r="BM5271" s="13"/>
      <c r="BN5271" s="13"/>
    </row>
    <row r="5272" spans="1:66" x14ac:dyDescent="0.25">
      <c r="A5272" s="10"/>
      <c r="B5272" s="10"/>
      <c r="C5272" s="10"/>
      <c r="D5272" s="10"/>
      <c r="E5272" s="10"/>
      <c r="F5272" s="10"/>
      <c r="G5272" s="10"/>
      <c r="H5272" s="10"/>
      <c r="I5272" s="10"/>
      <c r="J5272" s="10"/>
      <c r="K5272" s="11"/>
      <c r="L5272" s="11"/>
      <c r="M5272" s="12"/>
      <c r="N5272" s="12"/>
      <c r="O5272" s="12"/>
      <c r="P5272" s="12"/>
      <c r="Q5272" s="12"/>
      <c r="R5272" s="12"/>
      <c r="S5272" s="12"/>
      <c r="T5272" s="12"/>
      <c r="U5272" s="12"/>
      <c r="V5272" s="12"/>
      <c r="W5272" s="12"/>
      <c r="X5272" s="12"/>
      <c r="Y5272" s="12"/>
      <c r="Z5272" s="12"/>
      <c r="AA5272" s="12"/>
      <c r="AB5272" s="12"/>
      <c r="AC5272" s="12"/>
      <c r="AD5272" s="12"/>
      <c r="AE5272" s="12"/>
      <c r="AF5272" s="12"/>
      <c r="AG5272" s="12"/>
      <c r="AH5272" s="12"/>
      <c r="AI5272" s="12"/>
      <c r="AJ5272" s="12"/>
      <c r="AK5272" s="12"/>
      <c r="AL5272" s="12"/>
      <c r="AM5272" s="12"/>
      <c r="AN5272" s="12"/>
      <c r="AO5272" s="12"/>
      <c r="AP5272" s="12"/>
      <c r="AQ5272" s="12"/>
      <c r="AR5272" s="12"/>
      <c r="AS5272" s="12"/>
      <c r="AT5272" s="12"/>
      <c r="AU5272" s="12"/>
      <c r="AV5272" s="12"/>
      <c r="AW5272" s="12"/>
      <c r="AX5272" s="12"/>
      <c r="AY5272" s="12"/>
      <c r="AZ5272" s="12"/>
      <c r="BA5272" s="12"/>
      <c r="BB5272" s="12"/>
      <c r="BC5272" s="12"/>
      <c r="BD5272" s="12"/>
      <c r="BE5272" s="12"/>
      <c r="BF5272" s="12"/>
      <c r="BG5272" s="12"/>
      <c r="BH5272" s="12"/>
      <c r="BI5272" s="12"/>
      <c r="BJ5272" s="13"/>
      <c r="BK5272" s="13"/>
      <c r="BL5272" s="13"/>
      <c r="BM5272" s="13"/>
      <c r="BN5272" s="13"/>
    </row>
    <row r="5273" spans="1:66" x14ac:dyDescent="0.25">
      <c r="A5273" s="10"/>
      <c r="B5273" s="10"/>
      <c r="C5273" s="10"/>
      <c r="D5273" s="10"/>
      <c r="E5273" s="10"/>
      <c r="F5273" s="10"/>
      <c r="G5273" s="10"/>
      <c r="H5273" s="10"/>
      <c r="I5273" s="10"/>
      <c r="J5273" s="10"/>
      <c r="K5273" s="11"/>
      <c r="L5273" s="11"/>
      <c r="M5273" s="12"/>
      <c r="N5273" s="12"/>
      <c r="O5273" s="12"/>
      <c r="P5273" s="12"/>
      <c r="Q5273" s="12"/>
      <c r="R5273" s="12"/>
      <c r="S5273" s="12"/>
      <c r="T5273" s="12"/>
      <c r="U5273" s="12"/>
      <c r="V5273" s="12"/>
      <c r="W5273" s="12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2"/>
      <c r="AS5273" s="12"/>
      <c r="AT5273" s="12"/>
      <c r="AU5273" s="12"/>
      <c r="AV5273" s="12"/>
      <c r="AW5273" s="12"/>
      <c r="AX5273" s="12"/>
      <c r="AY5273" s="12"/>
      <c r="AZ5273" s="12"/>
      <c r="BA5273" s="12"/>
      <c r="BB5273" s="12"/>
      <c r="BC5273" s="12"/>
      <c r="BD5273" s="12"/>
      <c r="BE5273" s="12"/>
      <c r="BF5273" s="12"/>
      <c r="BG5273" s="12"/>
      <c r="BH5273" s="12"/>
      <c r="BI5273" s="12"/>
      <c r="BJ5273" s="13"/>
      <c r="BK5273" s="13"/>
      <c r="BL5273" s="13"/>
      <c r="BM5273" s="13"/>
      <c r="BN5273" s="13"/>
    </row>
    <row r="5274" spans="1:66" x14ac:dyDescent="0.25">
      <c r="A5274" s="10"/>
      <c r="B5274" s="10"/>
      <c r="C5274" s="10"/>
      <c r="D5274" s="10"/>
      <c r="E5274" s="10"/>
      <c r="F5274" s="10"/>
      <c r="G5274" s="10"/>
      <c r="H5274" s="10"/>
      <c r="I5274" s="10"/>
      <c r="J5274" s="10"/>
      <c r="K5274" s="11"/>
      <c r="L5274" s="11"/>
      <c r="M5274" s="12"/>
      <c r="N5274" s="12"/>
      <c r="O5274" s="12"/>
      <c r="P5274" s="12"/>
      <c r="Q5274" s="12"/>
      <c r="R5274" s="12"/>
      <c r="S5274" s="12"/>
      <c r="T5274" s="12"/>
      <c r="U5274" s="12"/>
      <c r="V5274" s="12"/>
      <c r="W5274" s="12"/>
      <c r="X5274" s="12"/>
      <c r="Y5274" s="12"/>
      <c r="Z5274" s="12"/>
      <c r="AA5274" s="12"/>
      <c r="AB5274" s="12"/>
      <c r="AC5274" s="12"/>
      <c r="AD5274" s="12"/>
      <c r="AE5274" s="12"/>
      <c r="AF5274" s="12"/>
      <c r="AG5274" s="12"/>
      <c r="AH5274" s="12"/>
      <c r="AI5274" s="12"/>
      <c r="AJ5274" s="12"/>
      <c r="AK5274" s="12"/>
      <c r="AL5274" s="12"/>
      <c r="AM5274" s="12"/>
      <c r="AN5274" s="12"/>
      <c r="AO5274" s="12"/>
      <c r="AP5274" s="12"/>
      <c r="AQ5274" s="12"/>
      <c r="AR5274" s="12"/>
      <c r="AS5274" s="12"/>
      <c r="AT5274" s="12"/>
      <c r="AU5274" s="12"/>
      <c r="AV5274" s="12"/>
      <c r="AW5274" s="12"/>
      <c r="AX5274" s="12"/>
      <c r="AY5274" s="12"/>
      <c r="AZ5274" s="12"/>
      <c r="BA5274" s="12"/>
      <c r="BB5274" s="12"/>
      <c r="BC5274" s="12"/>
      <c r="BD5274" s="12"/>
      <c r="BE5274" s="12"/>
      <c r="BF5274" s="12"/>
      <c r="BG5274" s="12"/>
      <c r="BH5274" s="12"/>
      <c r="BI5274" s="12"/>
      <c r="BJ5274" s="13"/>
      <c r="BK5274" s="13"/>
      <c r="BL5274" s="13"/>
      <c r="BM5274" s="13"/>
      <c r="BN5274" s="13"/>
    </row>
    <row r="5275" spans="1:66" x14ac:dyDescent="0.25">
      <c r="A5275" s="10"/>
      <c r="B5275" s="10"/>
      <c r="C5275" s="10"/>
      <c r="D5275" s="10"/>
      <c r="E5275" s="10"/>
      <c r="F5275" s="10"/>
      <c r="G5275" s="10"/>
      <c r="H5275" s="10"/>
      <c r="I5275" s="10"/>
      <c r="J5275" s="10"/>
      <c r="K5275" s="11"/>
      <c r="L5275" s="11"/>
      <c r="M5275" s="12"/>
      <c r="N5275" s="12"/>
      <c r="O5275" s="12"/>
      <c r="P5275" s="12"/>
      <c r="Q5275" s="12"/>
      <c r="R5275" s="12"/>
      <c r="S5275" s="12"/>
      <c r="T5275" s="12"/>
      <c r="U5275" s="12"/>
      <c r="V5275" s="12"/>
      <c r="W5275" s="12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2"/>
      <c r="AS5275" s="12"/>
      <c r="AT5275" s="12"/>
      <c r="AU5275" s="12"/>
      <c r="AV5275" s="12"/>
      <c r="AW5275" s="12"/>
      <c r="AX5275" s="12"/>
      <c r="AY5275" s="12"/>
      <c r="AZ5275" s="12"/>
      <c r="BA5275" s="12"/>
      <c r="BB5275" s="12"/>
      <c r="BC5275" s="12"/>
      <c r="BD5275" s="12"/>
      <c r="BE5275" s="12"/>
      <c r="BF5275" s="12"/>
      <c r="BG5275" s="12"/>
      <c r="BH5275" s="12"/>
      <c r="BI5275" s="12"/>
      <c r="BJ5275" s="13"/>
      <c r="BK5275" s="13"/>
      <c r="BL5275" s="13"/>
      <c r="BM5275" s="13"/>
      <c r="BN5275" s="13"/>
    </row>
    <row r="5276" spans="1:66" x14ac:dyDescent="0.25">
      <c r="A5276" s="10"/>
      <c r="B5276" s="10"/>
      <c r="C5276" s="10"/>
      <c r="D5276" s="10"/>
      <c r="E5276" s="10"/>
      <c r="F5276" s="10"/>
      <c r="G5276" s="10"/>
      <c r="H5276" s="10"/>
      <c r="I5276" s="10"/>
      <c r="J5276" s="10"/>
      <c r="K5276" s="11"/>
      <c r="L5276" s="11"/>
      <c r="M5276" s="12"/>
      <c r="N5276" s="12"/>
      <c r="O5276" s="12"/>
      <c r="P5276" s="12"/>
      <c r="Q5276" s="12"/>
      <c r="R5276" s="12"/>
      <c r="S5276" s="12"/>
      <c r="T5276" s="12"/>
      <c r="U5276" s="12"/>
      <c r="V5276" s="12"/>
      <c r="W5276" s="12"/>
      <c r="X5276" s="12"/>
      <c r="Y5276" s="12"/>
      <c r="Z5276" s="12"/>
      <c r="AA5276" s="12"/>
      <c r="AB5276" s="12"/>
      <c r="AC5276" s="12"/>
      <c r="AD5276" s="12"/>
      <c r="AE5276" s="12"/>
      <c r="AF5276" s="12"/>
      <c r="AG5276" s="12"/>
      <c r="AH5276" s="12"/>
      <c r="AI5276" s="12"/>
      <c r="AJ5276" s="12"/>
      <c r="AK5276" s="12"/>
      <c r="AL5276" s="12"/>
      <c r="AM5276" s="12"/>
      <c r="AN5276" s="12"/>
      <c r="AO5276" s="12"/>
      <c r="AP5276" s="12"/>
      <c r="AQ5276" s="12"/>
      <c r="AR5276" s="12"/>
      <c r="AS5276" s="12"/>
      <c r="AT5276" s="12"/>
      <c r="AU5276" s="12"/>
      <c r="AV5276" s="12"/>
      <c r="AW5276" s="12"/>
      <c r="AX5276" s="12"/>
      <c r="AY5276" s="12"/>
      <c r="AZ5276" s="12"/>
      <c r="BA5276" s="12"/>
      <c r="BB5276" s="12"/>
      <c r="BC5276" s="12"/>
      <c r="BD5276" s="12"/>
      <c r="BE5276" s="12"/>
      <c r="BF5276" s="12"/>
      <c r="BG5276" s="12"/>
      <c r="BH5276" s="12"/>
      <c r="BI5276" s="12"/>
      <c r="BJ5276" s="13"/>
      <c r="BK5276" s="13"/>
      <c r="BL5276" s="13"/>
      <c r="BM5276" s="13"/>
      <c r="BN5276" s="13"/>
    </row>
    <row r="5277" spans="1:66" x14ac:dyDescent="0.25">
      <c r="A5277" s="10"/>
      <c r="B5277" s="10"/>
      <c r="C5277" s="10"/>
      <c r="D5277" s="10"/>
      <c r="E5277" s="10"/>
      <c r="F5277" s="10"/>
      <c r="G5277" s="10"/>
      <c r="H5277" s="10"/>
      <c r="I5277" s="10"/>
      <c r="J5277" s="10"/>
      <c r="K5277" s="11"/>
      <c r="L5277" s="11"/>
      <c r="M5277" s="12"/>
      <c r="N5277" s="12"/>
      <c r="O5277" s="12"/>
      <c r="P5277" s="12"/>
      <c r="Q5277" s="12"/>
      <c r="R5277" s="12"/>
      <c r="S5277" s="12"/>
      <c r="T5277" s="12"/>
      <c r="U5277" s="12"/>
      <c r="V5277" s="12"/>
      <c r="W5277" s="12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2"/>
      <c r="AS5277" s="12"/>
      <c r="AT5277" s="12"/>
      <c r="AU5277" s="12"/>
      <c r="AV5277" s="12"/>
      <c r="AW5277" s="12"/>
      <c r="AX5277" s="12"/>
      <c r="AY5277" s="12"/>
      <c r="AZ5277" s="12"/>
      <c r="BA5277" s="12"/>
      <c r="BB5277" s="12"/>
      <c r="BC5277" s="12"/>
      <c r="BD5277" s="12"/>
      <c r="BE5277" s="12"/>
      <c r="BF5277" s="12"/>
      <c r="BG5277" s="12"/>
      <c r="BH5277" s="12"/>
      <c r="BI5277" s="12"/>
      <c r="BJ5277" s="13"/>
      <c r="BK5277" s="13"/>
      <c r="BL5277" s="13"/>
      <c r="BM5277" s="13"/>
      <c r="BN5277" s="13"/>
    </row>
    <row r="5278" spans="1:66" x14ac:dyDescent="0.25">
      <c r="A5278" s="10"/>
      <c r="B5278" s="10"/>
      <c r="C5278" s="10"/>
      <c r="D5278" s="10"/>
      <c r="E5278" s="10"/>
      <c r="F5278" s="10"/>
      <c r="G5278" s="10"/>
      <c r="H5278" s="10"/>
      <c r="I5278" s="10"/>
      <c r="J5278" s="10"/>
      <c r="K5278" s="11"/>
      <c r="L5278" s="11"/>
      <c r="M5278" s="12"/>
      <c r="N5278" s="12"/>
      <c r="O5278" s="12"/>
      <c r="P5278" s="12"/>
      <c r="Q5278" s="12"/>
      <c r="R5278" s="12"/>
      <c r="S5278" s="12"/>
      <c r="T5278" s="12"/>
      <c r="U5278" s="12"/>
      <c r="V5278" s="12"/>
      <c r="W5278" s="12"/>
      <c r="X5278" s="12"/>
      <c r="Y5278" s="12"/>
      <c r="Z5278" s="12"/>
      <c r="AA5278" s="12"/>
      <c r="AB5278" s="12"/>
      <c r="AC5278" s="12"/>
      <c r="AD5278" s="12"/>
      <c r="AE5278" s="12"/>
      <c r="AF5278" s="12"/>
      <c r="AG5278" s="12"/>
      <c r="AH5278" s="12"/>
      <c r="AI5278" s="12"/>
      <c r="AJ5278" s="12"/>
      <c r="AK5278" s="12"/>
      <c r="AL5278" s="12"/>
      <c r="AM5278" s="12"/>
      <c r="AN5278" s="12"/>
      <c r="AO5278" s="12"/>
      <c r="AP5278" s="12"/>
      <c r="AQ5278" s="12"/>
      <c r="AR5278" s="12"/>
      <c r="AS5278" s="12"/>
      <c r="AT5278" s="12"/>
      <c r="AU5278" s="12"/>
      <c r="AV5278" s="12"/>
      <c r="AW5278" s="12"/>
      <c r="AX5278" s="12"/>
      <c r="AY5278" s="12"/>
      <c r="AZ5278" s="12"/>
      <c r="BA5278" s="12"/>
      <c r="BB5278" s="12"/>
      <c r="BC5278" s="12"/>
      <c r="BD5278" s="12"/>
      <c r="BE5278" s="12"/>
      <c r="BF5278" s="12"/>
      <c r="BG5278" s="12"/>
      <c r="BH5278" s="12"/>
      <c r="BI5278" s="12"/>
      <c r="BJ5278" s="13"/>
      <c r="BK5278" s="13"/>
      <c r="BL5278" s="13"/>
      <c r="BM5278" s="13"/>
      <c r="BN5278" s="13"/>
    </row>
    <row r="5279" spans="1:66" x14ac:dyDescent="0.25">
      <c r="A5279" s="10"/>
      <c r="B5279" s="10"/>
      <c r="C5279" s="10"/>
      <c r="D5279" s="10"/>
      <c r="E5279" s="10"/>
      <c r="F5279" s="10"/>
      <c r="G5279" s="10"/>
      <c r="H5279" s="10"/>
      <c r="I5279" s="10"/>
      <c r="J5279" s="10"/>
      <c r="K5279" s="11"/>
      <c r="L5279" s="11"/>
      <c r="M5279" s="12"/>
      <c r="N5279" s="12"/>
      <c r="O5279" s="12"/>
      <c r="P5279" s="12"/>
      <c r="Q5279" s="12"/>
      <c r="R5279" s="12"/>
      <c r="S5279" s="12"/>
      <c r="T5279" s="12"/>
      <c r="U5279" s="12"/>
      <c r="V5279" s="12"/>
      <c r="W5279" s="12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2"/>
      <c r="AS5279" s="12"/>
      <c r="AT5279" s="12"/>
      <c r="AU5279" s="12"/>
      <c r="AV5279" s="12"/>
      <c r="AW5279" s="12"/>
      <c r="AX5279" s="12"/>
      <c r="AY5279" s="12"/>
      <c r="AZ5279" s="12"/>
      <c r="BA5279" s="12"/>
      <c r="BB5279" s="12"/>
      <c r="BC5279" s="12"/>
      <c r="BD5279" s="12"/>
      <c r="BE5279" s="12"/>
      <c r="BF5279" s="12"/>
      <c r="BG5279" s="12"/>
      <c r="BH5279" s="12"/>
      <c r="BI5279" s="12"/>
      <c r="BJ5279" s="13"/>
      <c r="BK5279" s="13"/>
      <c r="BL5279" s="13"/>
      <c r="BM5279" s="13"/>
      <c r="BN5279" s="13"/>
    </row>
    <row r="5280" spans="1:66" x14ac:dyDescent="0.25">
      <c r="A5280" s="10"/>
      <c r="B5280" s="10"/>
      <c r="C5280" s="10"/>
      <c r="D5280" s="10"/>
      <c r="E5280" s="10"/>
      <c r="F5280" s="10"/>
      <c r="G5280" s="10"/>
      <c r="H5280" s="10"/>
      <c r="I5280" s="10"/>
      <c r="J5280" s="10"/>
      <c r="K5280" s="11"/>
      <c r="L5280" s="11"/>
      <c r="M5280" s="12"/>
      <c r="N5280" s="12"/>
      <c r="O5280" s="12"/>
      <c r="P5280" s="12"/>
      <c r="Q5280" s="12"/>
      <c r="R5280" s="12"/>
      <c r="S5280" s="12"/>
      <c r="T5280" s="12"/>
      <c r="U5280" s="12"/>
      <c r="V5280" s="12"/>
      <c r="W5280" s="12"/>
      <c r="X5280" s="12"/>
      <c r="Y5280" s="12"/>
      <c r="Z5280" s="12"/>
      <c r="AA5280" s="12"/>
      <c r="AB5280" s="12"/>
      <c r="AC5280" s="12"/>
      <c r="AD5280" s="12"/>
      <c r="AE5280" s="12"/>
      <c r="AF5280" s="12"/>
      <c r="AG5280" s="12"/>
      <c r="AH5280" s="12"/>
      <c r="AI5280" s="12"/>
      <c r="AJ5280" s="12"/>
      <c r="AK5280" s="12"/>
      <c r="AL5280" s="12"/>
      <c r="AM5280" s="12"/>
      <c r="AN5280" s="12"/>
      <c r="AO5280" s="12"/>
      <c r="AP5280" s="12"/>
      <c r="AQ5280" s="12"/>
      <c r="AR5280" s="12"/>
      <c r="AS5280" s="12"/>
      <c r="AT5280" s="12"/>
      <c r="AU5280" s="12"/>
      <c r="AV5280" s="12"/>
      <c r="AW5280" s="12"/>
      <c r="AX5280" s="12"/>
      <c r="AY5280" s="12"/>
      <c r="AZ5280" s="12"/>
      <c r="BA5280" s="12"/>
      <c r="BB5280" s="12"/>
      <c r="BC5280" s="12"/>
      <c r="BD5280" s="12"/>
      <c r="BE5280" s="12"/>
      <c r="BF5280" s="12"/>
      <c r="BG5280" s="12"/>
      <c r="BH5280" s="12"/>
      <c r="BI5280" s="12"/>
      <c r="BJ5280" s="13"/>
      <c r="BK5280" s="13"/>
      <c r="BL5280" s="13"/>
      <c r="BM5280" s="13"/>
      <c r="BN5280" s="13"/>
    </row>
    <row r="5281" spans="1:66" x14ac:dyDescent="0.25">
      <c r="A5281" s="10"/>
      <c r="B5281" s="10"/>
      <c r="C5281" s="10"/>
      <c r="D5281" s="10"/>
      <c r="E5281" s="10"/>
      <c r="F5281" s="10"/>
      <c r="G5281" s="10"/>
      <c r="H5281" s="10"/>
      <c r="I5281" s="10"/>
      <c r="J5281" s="10"/>
      <c r="K5281" s="11"/>
      <c r="L5281" s="11"/>
      <c r="M5281" s="12"/>
      <c r="N5281" s="12"/>
      <c r="O5281" s="12"/>
      <c r="P5281" s="12"/>
      <c r="Q5281" s="12"/>
      <c r="R5281" s="12"/>
      <c r="S5281" s="12"/>
      <c r="T5281" s="12"/>
      <c r="U5281" s="12"/>
      <c r="V5281" s="12"/>
      <c r="W5281" s="12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2"/>
      <c r="AS5281" s="12"/>
      <c r="AT5281" s="12"/>
      <c r="AU5281" s="12"/>
      <c r="AV5281" s="12"/>
      <c r="AW5281" s="12"/>
      <c r="AX5281" s="12"/>
      <c r="AY5281" s="12"/>
      <c r="AZ5281" s="12"/>
      <c r="BA5281" s="12"/>
      <c r="BB5281" s="12"/>
      <c r="BC5281" s="12"/>
      <c r="BD5281" s="12"/>
      <c r="BE5281" s="12"/>
      <c r="BF5281" s="12"/>
      <c r="BG5281" s="12"/>
      <c r="BH5281" s="12"/>
      <c r="BI5281" s="12"/>
      <c r="BJ5281" s="13"/>
      <c r="BK5281" s="13"/>
      <c r="BL5281" s="13"/>
      <c r="BM5281" s="13"/>
      <c r="BN5281" s="13"/>
    </row>
    <row r="5282" spans="1:66" x14ac:dyDescent="0.25">
      <c r="A5282" s="10"/>
      <c r="B5282" s="10"/>
      <c r="C5282" s="10"/>
      <c r="D5282" s="10"/>
      <c r="E5282" s="10"/>
      <c r="F5282" s="10"/>
      <c r="G5282" s="10"/>
      <c r="H5282" s="10"/>
      <c r="I5282" s="10"/>
      <c r="J5282" s="10"/>
      <c r="K5282" s="11"/>
      <c r="L5282" s="11"/>
      <c r="M5282" s="12"/>
      <c r="N5282" s="12"/>
      <c r="O5282" s="12"/>
      <c r="P5282" s="12"/>
      <c r="Q5282" s="12"/>
      <c r="R5282" s="12"/>
      <c r="S5282" s="12"/>
      <c r="T5282" s="12"/>
      <c r="U5282" s="12"/>
      <c r="V5282" s="12"/>
      <c r="W5282" s="12"/>
      <c r="X5282" s="12"/>
      <c r="Y5282" s="12"/>
      <c r="Z5282" s="12"/>
      <c r="AA5282" s="12"/>
      <c r="AB5282" s="12"/>
      <c r="AC5282" s="12"/>
      <c r="AD5282" s="12"/>
      <c r="AE5282" s="12"/>
      <c r="AF5282" s="12"/>
      <c r="AG5282" s="12"/>
      <c r="AH5282" s="12"/>
      <c r="AI5282" s="12"/>
      <c r="AJ5282" s="12"/>
      <c r="AK5282" s="12"/>
      <c r="AL5282" s="12"/>
      <c r="AM5282" s="12"/>
      <c r="AN5282" s="12"/>
      <c r="AO5282" s="12"/>
      <c r="AP5282" s="12"/>
      <c r="AQ5282" s="12"/>
      <c r="AR5282" s="12"/>
      <c r="AS5282" s="12"/>
      <c r="AT5282" s="12"/>
      <c r="AU5282" s="12"/>
      <c r="AV5282" s="12"/>
      <c r="AW5282" s="12"/>
      <c r="AX5282" s="12"/>
      <c r="AY5282" s="12"/>
      <c r="AZ5282" s="12"/>
      <c r="BA5282" s="12"/>
      <c r="BB5282" s="12"/>
      <c r="BC5282" s="12"/>
      <c r="BD5282" s="12"/>
      <c r="BE5282" s="12"/>
      <c r="BF5282" s="12"/>
      <c r="BG5282" s="12"/>
      <c r="BH5282" s="12"/>
      <c r="BI5282" s="12"/>
      <c r="BJ5282" s="13"/>
      <c r="BK5282" s="13"/>
      <c r="BL5282" s="13"/>
      <c r="BM5282" s="13"/>
      <c r="BN5282" s="13"/>
    </row>
    <row r="5283" spans="1:66" x14ac:dyDescent="0.25">
      <c r="A5283" s="10"/>
      <c r="B5283" s="10"/>
      <c r="C5283" s="10"/>
      <c r="D5283" s="10"/>
      <c r="E5283" s="10"/>
      <c r="F5283" s="10"/>
      <c r="G5283" s="10"/>
      <c r="H5283" s="10"/>
      <c r="I5283" s="10"/>
      <c r="J5283" s="10"/>
      <c r="K5283" s="11"/>
      <c r="L5283" s="11"/>
      <c r="M5283" s="12"/>
      <c r="N5283" s="12"/>
      <c r="O5283" s="12"/>
      <c r="P5283" s="12"/>
      <c r="Q5283" s="12"/>
      <c r="R5283" s="12"/>
      <c r="S5283" s="12"/>
      <c r="T5283" s="12"/>
      <c r="U5283" s="12"/>
      <c r="V5283" s="12"/>
      <c r="W5283" s="12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2"/>
      <c r="AS5283" s="12"/>
      <c r="AT5283" s="12"/>
      <c r="AU5283" s="12"/>
      <c r="AV5283" s="12"/>
      <c r="AW5283" s="12"/>
      <c r="AX5283" s="12"/>
      <c r="AY5283" s="12"/>
      <c r="AZ5283" s="12"/>
      <c r="BA5283" s="12"/>
      <c r="BB5283" s="12"/>
      <c r="BC5283" s="12"/>
      <c r="BD5283" s="12"/>
      <c r="BE5283" s="12"/>
      <c r="BF5283" s="12"/>
      <c r="BG5283" s="12"/>
      <c r="BH5283" s="12"/>
      <c r="BI5283" s="12"/>
      <c r="BJ5283" s="13"/>
      <c r="BK5283" s="13"/>
      <c r="BL5283" s="13"/>
      <c r="BM5283" s="13"/>
      <c r="BN5283" s="13"/>
    </row>
    <row r="5284" spans="1:66" x14ac:dyDescent="0.25">
      <c r="A5284" s="10"/>
      <c r="B5284" s="10"/>
      <c r="C5284" s="10"/>
      <c r="D5284" s="10"/>
      <c r="E5284" s="10"/>
      <c r="F5284" s="10"/>
      <c r="G5284" s="10"/>
      <c r="H5284" s="10"/>
      <c r="I5284" s="10"/>
      <c r="J5284" s="10"/>
      <c r="K5284" s="11"/>
      <c r="L5284" s="11"/>
      <c r="M5284" s="12"/>
      <c r="N5284" s="12"/>
      <c r="O5284" s="12"/>
      <c r="P5284" s="12"/>
      <c r="Q5284" s="12"/>
      <c r="R5284" s="12"/>
      <c r="S5284" s="12"/>
      <c r="T5284" s="12"/>
      <c r="U5284" s="12"/>
      <c r="V5284" s="12"/>
      <c r="W5284" s="12"/>
      <c r="X5284" s="12"/>
      <c r="Y5284" s="12"/>
      <c r="Z5284" s="12"/>
      <c r="AA5284" s="12"/>
      <c r="AB5284" s="12"/>
      <c r="AC5284" s="12"/>
      <c r="AD5284" s="12"/>
      <c r="AE5284" s="12"/>
      <c r="AF5284" s="12"/>
      <c r="AG5284" s="12"/>
      <c r="AH5284" s="12"/>
      <c r="AI5284" s="12"/>
      <c r="AJ5284" s="12"/>
      <c r="AK5284" s="12"/>
      <c r="AL5284" s="12"/>
      <c r="AM5284" s="12"/>
      <c r="AN5284" s="12"/>
      <c r="AO5284" s="12"/>
      <c r="AP5284" s="12"/>
      <c r="AQ5284" s="12"/>
      <c r="AR5284" s="12"/>
      <c r="AS5284" s="12"/>
      <c r="AT5284" s="12"/>
      <c r="AU5284" s="12"/>
      <c r="AV5284" s="12"/>
      <c r="AW5284" s="12"/>
      <c r="AX5284" s="12"/>
      <c r="AY5284" s="12"/>
      <c r="AZ5284" s="12"/>
      <c r="BA5284" s="12"/>
      <c r="BB5284" s="12"/>
      <c r="BC5284" s="12"/>
      <c r="BD5284" s="12"/>
      <c r="BE5284" s="12"/>
      <c r="BF5284" s="12"/>
      <c r="BG5284" s="12"/>
      <c r="BH5284" s="12"/>
      <c r="BI5284" s="12"/>
      <c r="BJ5284" s="13"/>
      <c r="BK5284" s="13"/>
      <c r="BL5284" s="13"/>
      <c r="BM5284" s="13"/>
      <c r="BN5284" s="13"/>
    </row>
    <row r="5285" spans="1:66" x14ac:dyDescent="0.25">
      <c r="A5285" s="10"/>
      <c r="B5285" s="10"/>
      <c r="C5285" s="10"/>
      <c r="D5285" s="10"/>
      <c r="E5285" s="10"/>
      <c r="F5285" s="10"/>
      <c r="G5285" s="10"/>
      <c r="H5285" s="10"/>
      <c r="I5285" s="10"/>
      <c r="J5285" s="10"/>
      <c r="K5285" s="11"/>
      <c r="L5285" s="11"/>
      <c r="M5285" s="12"/>
      <c r="N5285" s="12"/>
      <c r="O5285" s="12"/>
      <c r="P5285" s="12"/>
      <c r="Q5285" s="12"/>
      <c r="R5285" s="12"/>
      <c r="S5285" s="12"/>
      <c r="T5285" s="12"/>
      <c r="U5285" s="12"/>
      <c r="V5285" s="12"/>
      <c r="W5285" s="12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2"/>
      <c r="AS5285" s="12"/>
      <c r="AT5285" s="12"/>
      <c r="AU5285" s="12"/>
      <c r="AV5285" s="12"/>
      <c r="AW5285" s="12"/>
      <c r="AX5285" s="12"/>
      <c r="AY5285" s="12"/>
      <c r="AZ5285" s="12"/>
      <c r="BA5285" s="12"/>
      <c r="BB5285" s="12"/>
      <c r="BC5285" s="12"/>
      <c r="BD5285" s="12"/>
      <c r="BE5285" s="12"/>
      <c r="BF5285" s="12"/>
      <c r="BG5285" s="12"/>
      <c r="BH5285" s="12"/>
      <c r="BI5285" s="12"/>
      <c r="BJ5285" s="13"/>
      <c r="BK5285" s="13"/>
      <c r="BL5285" s="13"/>
      <c r="BM5285" s="13"/>
      <c r="BN5285" s="13"/>
    </row>
    <row r="5286" spans="1:66" x14ac:dyDescent="0.25">
      <c r="A5286" s="10"/>
      <c r="B5286" s="10"/>
      <c r="C5286" s="10"/>
      <c r="D5286" s="10"/>
      <c r="E5286" s="10"/>
      <c r="F5286" s="10"/>
      <c r="G5286" s="10"/>
      <c r="H5286" s="10"/>
      <c r="I5286" s="10"/>
      <c r="J5286" s="10"/>
      <c r="K5286" s="11"/>
      <c r="L5286" s="11"/>
      <c r="M5286" s="12"/>
      <c r="N5286" s="12"/>
      <c r="O5286" s="12"/>
      <c r="P5286" s="12"/>
      <c r="Q5286" s="12"/>
      <c r="R5286" s="12"/>
      <c r="S5286" s="12"/>
      <c r="T5286" s="12"/>
      <c r="U5286" s="12"/>
      <c r="V5286" s="12"/>
      <c r="W5286" s="12"/>
      <c r="X5286" s="12"/>
      <c r="Y5286" s="12"/>
      <c r="Z5286" s="12"/>
      <c r="AA5286" s="12"/>
      <c r="AB5286" s="12"/>
      <c r="AC5286" s="12"/>
      <c r="AD5286" s="12"/>
      <c r="AE5286" s="12"/>
      <c r="AF5286" s="12"/>
      <c r="AG5286" s="12"/>
      <c r="AH5286" s="12"/>
      <c r="AI5286" s="12"/>
      <c r="AJ5286" s="12"/>
      <c r="AK5286" s="12"/>
      <c r="AL5286" s="12"/>
      <c r="AM5286" s="12"/>
      <c r="AN5286" s="12"/>
      <c r="AO5286" s="12"/>
      <c r="AP5286" s="12"/>
      <c r="AQ5286" s="12"/>
      <c r="AR5286" s="12"/>
      <c r="AS5286" s="12"/>
      <c r="AT5286" s="12"/>
      <c r="AU5286" s="12"/>
      <c r="AV5286" s="12"/>
      <c r="AW5286" s="12"/>
      <c r="AX5286" s="12"/>
      <c r="AY5286" s="12"/>
      <c r="AZ5286" s="12"/>
      <c r="BA5286" s="12"/>
      <c r="BB5286" s="12"/>
      <c r="BC5286" s="12"/>
      <c r="BD5286" s="12"/>
      <c r="BE5286" s="12"/>
      <c r="BF5286" s="12"/>
      <c r="BG5286" s="12"/>
      <c r="BH5286" s="12"/>
      <c r="BI5286" s="12"/>
      <c r="BJ5286" s="13"/>
      <c r="BK5286" s="13"/>
      <c r="BL5286" s="13"/>
      <c r="BM5286" s="13"/>
      <c r="BN5286" s="13"/>
    </row>
    <row r="5287" spans="1:66" x14ac:dyDescent="0.25">
      <c r="A5287" s="10"/>
      <c r="B5287" s="10"/>
      <c r="C5287" s="10"/>
      <c r="D5287" s="10"/>
      <c r="E5287" s="10"/>
      <c r="F5287" s="10"/>
      <c r="G5287" s="10"/>
      <c r="H5287" s="10"/>
      <c r="I5287" s="10"/>
      <c r="J5287" s="10"/>
      <c r="K5287" s="11"/>
      <c r="L5287" s="11"/>
      <c r="M5287" s="12"/>
      <c r="N5287" s="12"/>
      <c r="O5287" s="12"/>
      <c r="P5287" s="12"/>
      <c r="Q5287" s="12"/>
      <c r="R5287" s="12"/>
      <c r="S5287" s="12"/>
      <c r="T5287" s="12"/>
      <c r="U5287" s="12"/>
      <c r="V5287" s="12"/>
      <c r="W5287" s="12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2"/>
      <c r="AS5287" s="12"/>
      <c r="AT5287" s="12"/>
      <c r="AU5287" s="12"/>
      <c r="AV5287" s="12"/>
      <c r="AW5287" s="12"/>
      <c r="AX5287" s="12"/>
      <c r="AY5287" s="12"/>
      <c r="AZ5287" s="12"/>
      <c r="BA5287" s="12"/>
      <c r="BB5287" s="12"/>
      <c r="BC5287" s="12"/>
      <c r="BD5287" s="12"/>
      <c r="BE5287" s="12"/>
      <c r="BF5287" s="12"/>
      <c r="BG5287" s="12"/>
      <c r="BH5287" s="12"/>
      <c r="BI5287" s="12"/>
      <c r="BJ5287" s="13"/>
      <c r="BK5287" s="13"/>
      <c r="BL5287" s="13"/>
      <c r="BM5287" s="13"/>
      <c r="BN5287" s="13"/>
    </row>
    <row r="5288" spans="1:66" x14ac:dyDescent="0.25">
      <c r="A5288" s="10"/>
      <c r="B5288" s="10"/>
      <c r="C5288" s="10"/>
      <c r="D5288" s="10"/>
      <c r="E5288" s="10"/>
      <c r="F5288" s="10"/>
      <c r="G5288" s="10"/>
      <c r="H5288" s="10"/>
      <c r="I5288" s="10"/>
      <c r="J5288" s="10"/>
      <c r="K5288" s="11"/>
      <c r="L5288" s="11"/>
      <c r="M5288" s="12"/>
      <c r="N5288" s="12"/>
      <c r="O5288" s="12"/>
      <c r="P5288" s="12"/>
      <c r="Q5288" s="12"/>
      <c r="R5288" s="12"/>
      <c r="S5288" s="12"/>
      <c r="T5288" s="12"/>
      <c r="U5288" s="12"/>
      <c r="V5288" s="12"/>
      <c r="W5288" s="12"/>
      <c r="X5288" s="12"/>
      <c r="Y5288" s="12"/>
      <c r="Z5288" s="12"/>
      <c r="AA5288" s="12"/>
      <c r="AB5288" s="12"/>
      <c r="AC5288" s="12"/>
      <c r="AD5288" s="12"/>
      <c r="AE5288" s="12"/>
      <c r="AF5288" s="12"/>
      <c r="AG5288" s="12"/>
      <c r="AH5288" s="12"/>
      <c r="AI5288" s="12"/>
      <c r="AJ5288" s="12"/>
      <c r="AK5288" s="12"/>
      <c r="AL5288" s="12"/>
      <c r="AM5288" s="12"/>
      <c r="AN5288" s="12"/>
      <c r="AO5288" s="12"/>
      <c r="AP5288" s="12"/>
      <c r="AQ5288" s="12"/>
      <c r="AR5288" s="12"/>
      <c r="AS5288" s="12"/>
      <c r="AT5288" s="12"/>
      <c r="AU5288" s="12"/>
      <c r="AV5288" s="12"/>
      <c r="AW5288" s="12"/>
      <c r="AX5288" s="12"/>
      <c r="AY5288" s="12"/>
      <c r="AZ5288" s="12"/>
      <c r="BA5288" s="12"/>
      <c r="BB5288" s="12"/>
      <c r="BC5288" s="12"/>
      <c r="BD5288" s="12"/>
      <c r="BE5288" s="12"/>
      <c r="BF5288" s="12"/>
      <c r="BG5288" s="12"/>
      <c r="BH5288" s="12"/>
      <c r="BI5288" s="12"/>
      <c r="BJ5288" s="13"/>
      <c r="BK5288" s="13"/>
      <c r="BL5288" s="13"/>
      <c r="BM5288" s="13"/>
      <c r="BN5288" s="13"/>
    </row>
    <row r="5289" spans="1:66" x14ac:dyDescent="0.25">
      <c r="A5289" s="10"/>
      <c r="B5289" s="10"/>
      <c r="C5289" s="10"/>
      <c r="D5289" s="10"/>
      <c r="E5289" s="10"/>
      <c r="F5289" s="10"/>
      <c r="G5289" s="10"/>
      <c r="H5289" s="10"/>
      <c r="I5289" s="10"/>
      <c r="J5289" s="10"/>
      <c r="K5289" s="11"/>
      <c r="L5289" s="11"/>
      <c r="M5289" s="12"/>
      <c r="N5289" s="12"/>
      <c r="O5289" s="12"/>
      <c r="P5289" s="12"/>
      <c r="Q5289" s="12"/>
      <c r="R5289" s="12"/>
      <c r="S5289" s="12"/>
      <c r="T5289" s="12"/>
      <c r="U5289" s="12"/>
      <c r="V5289" s="12"/>
      <c r="W5289" s="12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2"/>
      <c r="AS5289" s="12"/>
      <c r="AT5289" s="12"/>
      <c r="AU5289" s="12"/>
      <c r="AV5289" s="12"/>
      <c r="AW5289" s="12"/>
      <c r="AX5289" s="12"/>
      <c r="AY5289" s="12"/>
      <c r="AZ5289" s="12"/>
      <c r="BA5289" s="12"/>
      <c r="BB5289" s="12"/>
      <c r="BC5289" s="12"/>
      <c r="BD5289" s="12"/>
      <c r="BE5289" s="12"/>
      <c r="BF5289" s="12"/>
      <c r="BG5289" s="12"/>
      <c r="BH5289" s="12"/>
      <c r="BI5289" s="12"/>
      <c r="BJ5289" s="13"/>
      <c r="BK5289" s="13"/>
      <c r="BL5289" s="13"/>
      <c r="BM5289" s="13"/>
      <c r="BN5289" s="13"/>
    </row>
    <row r="5290" spans="1:66" x14ac:dyDescent="0.25">
      <c r="A5290" s="10"/>
      <c r="B5290" s="10"/>
      <c r="C5290" s="10"/>
      <c r="D5290" s="10"/>
      <c r="E5290" s="10"/>
      <c r="F5290" s="10"/>
      <c r="G5290" s="10"/>
      <c r="H5290" s="10"/>
      <c r="I5290" s="10"/>
      <c r="J5290" s="10"/>
      <c r="K5290" s="11"/>
      <c r="L5290" s="11"/>
      <c r="M5290" s="12"/>
      <c r="N5290" s="12"/>
      <c r="O5290" s="12"/>
      <c r="P5290" s="12"/>
      <c r="Q5290" s="12"/>
      <c r="R5290" s="12"/>
      <c r="S5290" s="12"/>
      <c r="T5290" s="12"/>
      <c r="U5290" s="12"/>
      <c r="V5290" s="12"/>
      <c r="W5290" s="12"/>
      <c r="X5290" s="12"/>
      <c r="Y5290" s="12"/>
      <c r="Z5290" s="12"/>
      <c r="AA5290" s="12"/>
      <c r="AB5290" s="12"/>
      <c r="AC5290" s="12"/>
      <c r="AD5290" s="12"/>
      <c r="AE5290" s="12"/>
      <c r="AF5290" s="12"/>
      <c r="AG5290" s="12"/>
      <c r="AH5290" s="12"/>
      <c r="AI5290" s="12"/>
      <c r="AJ5290" s="12"/>
      <c r="AK5290" s="12"/>
      <c r="AL5290" s="12"/>
      <c r="AM5290" s="12"/>
      <c r="AN5290" s="12"/>
      <c r="AO5290" s="12"/>
      <c r="AP5290" s="12"/>
      <c r="AQ5290" s="12"/>
      <c r="AR5290" s="12"/>
      <c r="AS5290" s="12"/>
      <c r="AT5290" s="12"/>
      <c r="AU5290" s="12"/>
      <c r="AV5290" s="12"/>
      <c r="AW5290" s="12"/>
      <c r="AX5290" s="12"/>
      <c r="AY5290" s="12"/>
      <c r="AZ5290" s="12"/>
      <c r="BA5290" s="12"/>
      <c r="BB5290" s="12"/>
      <c r="BC5290" s="12"/>
      <c r="BD5290" s="12"/>
      <c r="BE5290" s="12"/>
      <c r="BF5290" s="12"/>
      <c r="BG5290" s="12"/>
      <c r="BH5290" s="12"/>
      <c r="BI5290" s="12"/>
      <c r="BJ5290" s="13"/>
      <c r="BK5290" s="13"/>
      <c r="BL5290" s="13"/>
      <c r="BM5290" s="13"/>
      <c r="BN5290" s="13"/>
    </row>
    <row r="5291" spans="1:66" x14ac:dyDescent="0.25">
      <c r="A5291" s="10"/>
      <c r="B5291" s="10"/>
      <c r="C5291" s="10"/>
      <c r="D5291" s="10"/>
      <c r="E5291" s="10"/>
      <c r="F5291" s="10"/>
      <c r="G5291" s="10"/>
      <c r="H5291" s="10"/>
      <c r="I5291" s="10"/>
      <c r="J5291" s="10"/>
      <c r="K5291" s="11"/>
      <c r="L5291" s="11"/>
      <c r="M5291" s="12"/>
      <c r="N5291" s="12"/>
      <c r="O5291" s="12"/>
      <c r="P5291" s="12"/>
      <c r="Q5291" s="12"/>
      <c r="R5291" s="12"/>
      <c r="S5291" s="12"/>
      <c r="T5291" s="12"/>
      <c r="U5291" s="12"/>
      <c r="V5291" s="12"/>
      <c r="W5291" s="12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2"/>
      <c r="AS5291" s="12"/>
      <c r="AT5291" s="12"/>
      <c r="AU5291" s="12"/>
      <c r="AV5291" s="12"/>
      <c r="AW5291" s="12"/>
      <c r="AX5291" s="12"/>
      <c r="AY5291" s="12"/>
      <c r="AZ5291" s="12"/>
      <c r="BA5291" s="12"/>
      <c r="BB5291" s="12"/>
      <c r="BC5291" s="12"/>
      <c r="BD5291" s="12"/>
      <c r="BE5291" s="12"/>
      <c r="BF5291" s="12"/>
      <c r="BG5291" s="12"/>
      <c r="BH5291" s="12"/>
      <c r="BI5291" s="12"/>
      <c r="BJ5291" s="13"/>
      <c r="BK5291" s="13"/>
      <c r="BL5291" s="13"/>
      <c r="BM5291" s="13"/>
      <c r="BN5291" s="13"/>
    </row>
    <row r="5292" spans="1:66" x14ac:dyDescent="0.25">
      <c r="A5292" s="10"/>
      <c r="B5292" s="10"/>
      <c r="C5292" s="10"/>
      <c r="D5292" s="10"/>
      <c r="E5292" s="10"/>
      <c r="F5292" s="10"/>
      <c r="G5292" s="10"/>
      <c r="H5292" s="10"/>
      <c r="I5292" s="10"/>
      <c r="J5292" s="10"/>
      <c r="K5292" s="11"/>
      <c r="L5292" s="11"/>
      <c r="M5292" s="12"/>
      <c r="N5292" s="12"/>
      <c r="O5292" s="12"/>
      <c r="P5292" s="12"/>
      <c r="Q5292" s="12"/>
      <c r="R5292" s="12"/>
      <c r="S5292" s="12"/>
      <c r="T5292" s="12"/>
      <c r="U5292" s="12"/>
      <c r="V5292" s="12"/>
      <c r="W5292" s="12"/>
      <c r="X5292" s="12"/>
      <c r="Y5292" s="12"/>
      <c r="Z5292" s="12"/>
      <c r="AA5292" s="12"/>
      <c r="AB5292" s="12"/>
      <c r="AC5292" s="12"/>
      <c r="AD5292" s="12"/>
      <c r="AE5292" s="12"/>
      <c r="AF5292" s="12"/>
      <c r="AG5292" s="12"/>
      <c r="AH5292" s="12"/>
      <c r="AI5292" s="12"/>
      <c r="AJ5292" s="12"/>
      <c r="AK5292" s="12"/>
      <c r="AL5292" s="12"/>
      <c r="AM5292" s="12"/>
      <c r="AN5292" s="12"/>
      <c r="AO5292" s="12"/>
      <c r="AP5292" s="12"/>
      <c r="AQ5292" s="12"/>
      <c r="AR5292" s="12"/>
      <c r="AS5292" s="12"/>
      <c r="AT5292" s="12"/>
      <c r="AU5292" s="12"/>
      <c r="AV5292" s="12"/>
      <c r="AW5292" s="12"/>
      <c r="AX5292" s="12"/>
      <c r="AY5292" s="12"/>
      <c r="AZ5292" s="12"/>
      <c r="BA5292" s="12"/>
      <c r="BB5292" s="12"/>
      <c r="BC5292" s="12"/>
      <c r="BD5292" s="12"/>
      <c r="BE5292" s="12"/>
      <c r="BF5292" s="12"/>
      <c r="BG5292" s="12"/>
      <c r="BH5292" s="12"/>
      <c r="BI5292" s="12"/>
      <c r="BJ5292" s="13"/>
      <c r="BK5292" s="13"/>
      <c r="BL5292" s="13"/>
      <c r="BM5292" s="13"/>
      <c r="BN5292" s="13"/>
    </row>
    <row r="5293" spans="1:66" x14ac:dyDescent="0.25">
      <c r="A5293" s="10"/>
      <c r="B5293" s="10"/>
      <c r="C5293" s="10"/>
      <c r="D5293" s="10"/>
      <c r="E5293" s="10"/>
      <c r="F5293" s="10"/>
      <c r="G5293" s="10"/>
      <c r="H5293" s="10"/>
      <c r="I5293" s="10"/>
      <c r="J5293" s="10"/>
      <c r="K5293" s="11"/>
      <c r="L5293" s="11"/>
      <c r="M5293" s="12"/>
      <c r="N5293" s="12"/>
      <c r="O5293" s="12"/>
      <c r="P5293" s="12"/>
      <c r="Q5293" s="12"/>
      <c r="R5293" s="12"/>
      <c r="S5293" s="12"/>
      <c r="T5293" s="12"/>
      <c r="U5293" s="12"/>
      <c r="V5293" s="12"/>
      <c r="W5293" s="12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2"/>
      <c r="AS5293" s="12"/>
      <c r="AT5293" s="12"/>
      <c r="AU5293" s="12"/>
      <c r="AV5293" s="12"/>
      <c r="AW5293" s="12"/>
      <c r="AX5293" s="12"/>
      <c r="AY5293" s="12"/>
      <c r="AZ5293" s="12"/>
      <c r="BA5293" s="12"/>
      <c r="BB5293" s="12"/>
      <c r="BC5293" s="12"/>
      <c r="BD5293" s="12"/>
      <c r="BE5293" s="12"/>
      <c r="BF5293" s="12"/>
      <c r="BG5293" s="12"/>
      <c r="BH5293" s="12"/>
      <c r="BI5293" s="12"/>
      <c r="BJ5293" s="13"/>
      <c r="BK5293" s="13"/>
      <c r="BL5293" s="13"/>
      <c r="BM5293" s="13"/>
      <c r="BN5293" s="13"/>
    </row>
    <row r="5294" spans="1:66" x14ac:dyDescent="0.25">
      <c r="A5294" s="10"/>
      <c r="B5294" s="10"/>
      <c r="C5294" s="10"/>
      <c r="D5294" s="10"/>
      <c r="E5294" s="10"/>
      <c r="F5294" s="10"/>
      <c r="G5294" s="10"/>
      <c r="H5294" s="10"/>
      <c r="I5294" s="10"/>
      <c r="J5294" s="10"/>
      <c r="K5294" s="11"/>
      <c r="L5294" s="11"/>
      <c r="M5294" s="12"/>
      <c r="N5294" s="12"/>
      <c r="O5294" s="12"/>
      <c r="P5294" s="12"/>
      <c r="Q5294" s="12"/>
      <c r="R5294" s="12"/>
      <c r="S5294" s="12"/>
      <c r="T5294" s="12"/>
      <c r="U5294" s="12"/>
      <c r="V5294" s="12"/>
      <c r="W5294" s="12"/>
      <c r="X5294" s="12"/>
      <c r="Y5294" s="12"/>
      <c r="Z5294" s="12"/>
      <c r="AA5294" s="12"/>
      <c r="AB5294" s="12"/>
      <c r="AC5294" s="12"/>
      <c r="AD5294" s="12"/>
      <c r="AE5294" s="12"/>
      <c r="AF5294" s="12"/>
      <c r="AG5294" s="12"/>
      <c r="AH5294" s="12"/>
      <c r="AI5294" s="12"/>
      <c r="AJ5294" s="12"/>
      <c r="AK5294" s="12"/>
      <c r="AL5294" s="12"/>
      <c r="AM5294" s="12"/>
      <c r="AN5294" s="12"/>
      <c r="AO5294" s="12"/>
      <c r="AP5294" s="12"/>
      <c r="AQ5294" s="12"/>
      <c r="AR5294" s="12"/>
      <c r="AS5294" s="12"/>
      <c r="AT5294" s="12"/>
      <c r="AU5294" s="12"/>
      <c r="AV5294" s="12"/>
      <c r="AW5294" s="12"/>
      <c r="AX5294" s="12"/>
      <c r="AY5294" s="12"/>
      <c r="AZ5294" s="12"/>
      <c r="BA5294" s="12"/>
      <c r="BB5294" s="12"/>
      <c r="BC5294" s="12"/>
      <c r="BD5294" s="12"/>
      <c r="BE5294" s="12"/>
      <c r="BF5294" s="12"/>
      <c r="BG5294" s="12"/>
      <c r="BH5294" s="12"/>
      <c r="BI5294" s="12"/>
      <c r="BJ5294" s="13"/>
      <c r="BK5294" s="13"/>
      <c r="BL5294" s="13"/>
      <c r="BM5294" s="13"/>
      <c r="BN5294" s="13"/>
    </row>
    <row r="5295" spans="1:66" x14ac:dyDescent="0.25">
      <c r="A5295" s="10"/>
      <c r="B5295" s="10"/>
      <c r="C5295" s="10"/>
      <c r="D5295" s="10"/>
      <c r="E5295" s="10"/>
      <c r="F5295" s="10"/>
      <c r="G5295" s="10"/>
      <c r="H5295" s="10"/>
      <c r="I5295" s="10"/>
      <c r="J5295" s="10"/>
      <c r="K5295" s="11"/>
      <c r="L5295" s="11"/>
      <c r="M5295" s="12"/>
      <c r="N5295" s="12"/>
      <c r="O5295" s="12"/>
      <c r="P5295" s="12"/>
      <c r="Q5295" s="12"/>
      <c r="R5295" s="12"/>
      <c r="S5295" s="12"/>
      <c r="T5295" s="12"/>
      <c r="U5295" s="12"/>
      <c r="V5295" s="12"/>
      <c r="W5295" s="12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2"/>
      <c r="AS5295" s="12"/>
      <c r="AT5295" s="12"/>
      <c r="AU5295" s="12"/>
      <c r="AV5295" s="12"/>
      <c r="AW5295" s="12"/>
      <c r="AX5295" s="12"/>
      <c r="AY5295" s="12"/>
      <c r="AZ5295" s="12"/>
      <c r="BA5295" s="12"/>
      <c r="BB5295" s="12"/>
      <c r="BC5295" s="12"/>
      <c r="BD5295" s="12"/>
      <c r="BE5295" s="12"/>
      <c r="BF5295" s="12"/>
      <c r="BG5295" s="12"/>
      <c r="BH5295" s="12"/>
      <c r="BI5295" s="12"/>
      <c r="BJ5295" s="13"/>
      <c r="BK5295" s="13"/>
      <c r="BL5295" s="13"/>
      <c r="BM5295" s="13"/>
      <c r="BN5295" s="13"/>
    </row>
    <row r="5296" spans="1:66" x14ac:dyDescent="0.25">
      <c r="A5296" s="10"/>
      <c r="B5296" s="10"/>
      <c r="C5296" s="10"/>
      <c r="D5296" s="10"/>
      <c r="E5296" s="10"/>
      <c r="F5296" s="10"/>
      <c r="G5296" s="10"/>
      <c r="H5296" s="10"/>
      <c r="I5296" s="10"/>
      <c r="J5296" s="10"/>
      <c r="K5296" s="11"/>
      <c r="L5296" s="11"/>
      <c r="M5296" s="12"/>
      <c r="N5296" s="12"/>
      <c r="O5296" s="12"/>
      <c r="P5296" s="12"/>
      <c r="Q5296" s="12"/>
      <c r="R5296" s="12"/>
      <c r="S5296" s="12"/>
      <c r="T5296" s="12"/>
      <c r="U5296" s="12"/>
      <c r="V5296" s="12"/>
      <c r="W5296" s="12"/>
      <c r="X5296" s="12"/>
      <c r="Y5296" s="12"/>
      <c r="Z5296" s="12"/>
      <c r="AA5296" s="12"/>
      <c r="AB5296" s="12"/>
      <c r="AC5296" s="12"/>
      <c r="AD5296" s="12"/>
      <c r="AE5296" s="12"/>
      <c r="AF5296" s="12"/>
      <c r="AG5296" s="12"/>
      <c r="AH5296" s="12"/>
      <c r="AI5296" s="12"/>
      <c r="AJ5296" s="12"/>
      <c r="AK5296" s="12"/>
      <c r="AL5296" s="12"/>
      <c r="AM5296" s="12"/>
      <c r="AN5296" s="12"/>
      <c r="AO5296" s="12"/>
      <c r="AP5296" s="12"/>
      <c r="AQ5296" s="12"/>
      <c r="AR5296" s="12"/>
      <c r="AS5296" s="12"/>
      <c r="AT5296" s="12"/>
      <c r="AU5296" s="12"/>
      <c r="AV5296" s="12"/>
      <c r="AW5296" s="12"/>
      <c r="AX5296" s="12"/>
      <c r="AY5296" s="12"/>
      <c r="AZ5296" s="12"/>
      <c r="BA5296" s="12"/>
      <c r="BB5296" s="12"/>
      <c r="BC5296" s="12"/>
      <c r="BD5296" s="12"/>
      <c r="BE5296" s="12"/>
      <c r="BF5296" s="12"/>
      <c r="BG5296" s="12"/>
      <c r="BH5296" s="12"/>
      <c r="BI5296" s="12"/>
      <c r="BJ5296" s="13"/>
      <c r="BK5296" s="13"/>
      <c r="BL5296" s="13"/>
      <c r="BM5296" s="13"/>
      <c r="BN5296" s="13"/>
    </row>
    <row r="5297" spans="1:66" x14ac:dyDescent="0.25">
      <c r="A5297" s="10"/>
      <c r="B5297" s="10"/>
      <c r="C5297" s="10"/>
      <c r="D5297" s="10"/>
      <c r="E5297" s="10"/>
      <c r="F5297" s="10"/>
      <c r="G5297" s="10"/>
      <c r="H5297" s="10"/>
      <c r="I5297" s="10"/>
      <c r="J5297" s="10"/>
      <c r="K5297" s="11"/>
      <c r="L5297" s="11"/>
      <c r="M5297" s="12"/>
      <c r="N5297" s="12"/>
      <c r="O5297" s="12"/>
      <c r="P5297" s="12"/>
      <c r="Q5297" s="12"/>
      <c r="R5297" s="12"/>
      <c r="S5297" s="12"/>
      <c r="T5297" s="12"/>
      <c r="U5297" s="12"/>
      <c r="V5297" s="12"/>
      <c r="W5297" s="12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2"/>
      <c r="AS5297" s="12"/>
      <c r="AT5297" s="12"/>
      <c r="AU5297" s="12"/>
      <c r="AV5297" s="12"/>
      <c r="AW5297" s="12"/>
      <c r="AX5297" s="12"/>
      <c r="AY5297" s="12"/>
      <c r="AZ5297" s="12"/>
      <c r="BA5297" s="12"/>
      <c r="BB5297" s="12"/>
      <c r="BC5297" s="12"/>
      <c r="BD5297" s="12"/>
      <c r="BE5297" s="12"/>
      <c r="BF5297" s="12"/>
      <c r="BG5297" s="12"/>
      <c r="BH5297" s="12"/>
      <c r="BI5297" s="12"/>
      <c r="BJ5297" s="13"/>
      <c r="BK5297" s="13"/>
      <c r="BL5297" s="13"/>
      <c r="BM5297" s="13"/>
      <c r="BN5297" s="13"/>
    </row>
    <row r="5298" spans="1:66" x14ac:dyDescent="0.25">
      <c r="A5298" s="10"/>
      <c r="B5298" s="10"/>
      <c r="C5298" s="10"/>
      <c r="D5298" s="10"/>
      <c r="E5298" s="10"/>
      <c r="F5298" s="10"/>
      <c r="G5298" s="10"/>
      <c r="H5298" s="10"/>
      <c r="I5298" s="10"/>
      <c r="J5298" s="10"/>
      <c r="K5298" s="11"/>
      <c r="L5298" s="11"/>
      <c r="M5298" s="12"/>
      <c r="N5298" s="12"/>
      <c r="O5298" s="12"/>
      <c r="P5298" s="12"/>
      <c r="Q5298" s="12"/>
      <c r="R5298" s="12"/>
      <c r="S5298" s="12"/>
      <c r="T5298" s="12"/>
      <c r="U5298" s="12"/>
      <c r="V5298" s="12"/>
      <c r="W5298" s="12"/>
      <c r="X5298" s="12"/>
      <c r="Y5298" s="12"/>
      <c r="Z5298" s="12"/>
      <c r="AA5298" s="12"/>
      <c r="AB5298" s="12"/>
      <c r="AC5298" s="12"/>
      <c r="AD5298" s="12"/>
      <c r="AE5298" s="12"/>
      <c r="AF5298" s="12"/>
      <c r="AG5298" s="12"/>
      <c r="AH5298" s="12"/>
      <c r="AI5298" s="12"/>
      <c r="AJ5298" s="12"/>
      <c r="AK5298" s="12"/>
      <c r="AL5298" s="12"/>
      <c r="AM5298" s="12"/>
      <c r="AN5298" s="12"/>
      <c r="AO5298" s="12"/>
      <c r="AP5298" s="12"/>
      <c r="AQ5298" s="12"/>
      <c r="AR5298" s="12"/>
      <c r="AS5298" s="12"/>
      <c r="AT5298" s="12"/>
      <c r="AU5298" s="12"/>
      <c r="AV5298" s="12"/>
      <c r="AW5298" s="12"/>
      <c r="AX5298" s="12"/>
      <c r="AY5298" s="12"/>
      <c r="AZ5298" s="12"/>
      <c r="BA5298" s="12"/>
      <c r="BB5298" s="12"/>
      <c r="BC5298" s="12"/>
      <c r="BD5298" s="12"/>
      <c r="BE5298" s="12"/>
      <c r="BF5298" s="12"/>
      <c r="BG5298" s="12"/>
      <c r="BH5298" s="12"/>
      <c r="BI5298" s="12"/>
      <c r="BJ5298" s="13"/>
      <c r="BK5298" s="13"/>
      <c r="BL5298" s="13"/>
      <c r="BM5298" s="13"/>
      <c r="BN5298" s="13"/>
    </row>
    <row r="5299" spans="1:66" x14ac:dyDescent="0.25">
      <c r="A5299" s="10"/>
      <c r="B5299" s="10"/>
      <c r="C5299" s="10"/>
      <c r="D5299" s="10"/>
      <c r="E5299" s="10"/>
      <c r="F5299" s="10"/>
      <c r="G5299" s="10"/>
      <c r="H5299" s="10"/>
      <c r="I5299" s="10"/>
      <c r="J5299" s="10"/>
      <c r="K5299" s="11"/>
      <c r="L5299" s="11"/>
      <c r="M5299" s="12"/>
      <c r="N5299" s="12"/>
      <c r="O5299" s="12"/>
      <c r="P5299" s="12"/>
      <c r="Q5299" s="12"/>
      <c r="R5299" s="12"/>
      <c r="S5299" s="12"/>
      <c r="T5299" s="12"/>
      <c r="U5299" s="12"/>
      <c r="V5299" s="12"/>
      <c r="W5299" s="12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2"/>
      <c r="AS5299" s="12"/>
      <c r="AT5299" s="12"/>
      <c r="AU5299" s="12"/>
      <c r="AV5299" s="12"/>
      <c r="AW5299" s="12"/>
      <c r="AX5299" s="12"/>
      <c r="AY5299" s="12"/>
      <c r="AZ5299" s="12"/>
      <c r="BA5299" s="12"/>
      <c r="BB5299" s="12"/>
      <c r="BC5299" s="12"/>
      <c r="BD5299" s="12"/>
      <c r="BE5299" s="12"/>
      <c r="BF5299" s="12"/>
      <c r="BG5299" s="12"/>
      <c r="BH5299" s="12"/>
      <c r="BI5299" s="12"/>
      <c r="BJ5299" s="13"/>
      <c r="BK5299" s="13"/>
      <c r="BL5299" s="13"/>
      <c r="BM5299" s="13"/>
      <c r="BN5299" s="13"/>
    </row>
    <row r="5300" spans="1:66" x14ac:dyDescent="0.25">
      <c r="A5300" s="10"/>
      <c r="B5300" s="10"/>
      <c r="C5300" s="10"/>
      <c r="D5300" s="10"/>
      <c r="E5300" s="10"/>
      <c r="F5300" s="10"/>
      <c r="G5300" s="10"/>
      <c r="H5300" s="10"/>
      <c r="I5300" s="10"/>
      <c r="J5300" s="10"/>
      <c r="K5300" s="11"/>
      <c r="L5300" s="11"/>
      <c r="M5300" s="12"/>
      <c r="N5300" s="12"/>
      <c r="O5300" s="12"/>
      <c r="P5300" s="12"/>
      <c r="Q5300" s="12"/>
      <c r="R5300" s="12"/>
      <c r="S5300" s="12"/>
      <c r="T5300" s="12"/>
      <c r="U5300" s="12"/>
      <c r="V5300" s="12"/>
      <c r="W5300" s="12"/>
      <c r="X5300" s="12"/>
      <c r="Y5300" s="12"/>
      <c r="Z5300" s="12"/>
      <c r="AA5300" s="12"/>
      <c r="AB5300" s="12"/>
      <c r="AC5300" s="12"/>
      <c r="AD5300" s="12"/>
      <c r="AE5300" s="12"/>
      <c r="AF5300" s="12"/>
      <c r="AG5300" s="12"/>
      <c r="AH5300" s="12"/>
      <c r="AI5300" s="12"/>
      <c r="AJ5300" s="12"/>
      <c r="AK5300" s="12"/>
      <c r="AL5300" s="12"/>
      <c r="AM5300" s="12"/>
      <c r="AN5300" s="12"/>
      <c r="AO5300" s="12"/>
      <c r="AP5300" s="12"/>
      <c r="AQ5300" s="12"/>
      <c r="AR5300" s="12"/>
      <c r="AS5300" s="12"/>
      <c r="AT5300" s="12"/>
      <c r="AU5300" s="12"/>
      <c r="AV5300" s="12"/>
      <c r="AW5300" s="12"/>
      <c r="AX5300" s="12"/>
      <c r="AY5300" s="12"/>
      <c r="AZ5300" s="12"/>
      <c r="BA5300" s="12"/>
      <c r="BB5300" s="12"/>
      <c r="BC5300" s="12"/>
      <c r="BD5300" s="12"/>
      <c r="BE5300" s="12"/>
      <c r="BF5300" s="12"/>
      <c r="BG5300" s="12"/>
      <c r="BH5300" s="12"/>
      <c r="BI5300" s="12"/>
      <c r="BJ5300" s="13"/>
      <c r="BK5300" s="13"/>
      <c r="BL5300" s="13"/>
      <c r="BM5300" s="13"/>
      <c r="BN5300" s="13"/>
    </row>
    <row r="5301" spans="1:66" x14ac:dyDescent="0.25">
      <c r="A5301" s="10"/>
      <c r="B5301" s="10"/>
      <c r="C5301" s="10"/>
      <c r="D5301" s="10"/>
      <c r="E5301" s="10"/>
      <c r="F5301" s="10"/>
      <c r="G5301" s="10"/>
      <c r="H5301" s="10"/>
      <c r="I5301" s="10"/>
      <c r="J5301" s="10"/>
      <c r="K5301" s="11"/>
      <c r="L5301" s="11"/>
      <c r="M5301" s="12"/>
      <c r="N5301" s="12"/>
      <c r="O5301" s="12"/>
      <c r="P5301" s="12"/>
      <c r="Q5301" s="12"/>
      <c r="R5301" s="12"/>
      <c r="S5301" s="12"/>
      <c r="T5301" s="12"/>
      <c r="U5301" s="12"/>
      <c r="V5301" s="12"/>
      <c r="W5301" s="12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2"/>
      <c r="AS5301" s="12"/>
      <c r="AT5301" s="12"/>
      <c r="AU5301" s="12"/>
      <c r="AV5301" s="12"/>
      <c r="AW5301" s="12"/>
      <c r="AX5301" s="12"/>
      <c r="AY5301" s="12"/>
      <c r="AZ5301" s="12"/>
      <c r="BA5301" s="12"/>
      <c r="BB5301" s="12"/>
      <c r="BC5301" s="12"/>
      <c r="BD5301" s="12"/>
      <c r="BE5301" s="12"/>
      <c r="BF5301" s="12"/>
      <c r="BG5301" s="12"/>
      <c r="BH5301" s="12"/>
      <c r="BI5301" s="12"/>
      <c r="BJ5301" s="13"/>
      <c r="BK5301" s="13"/>
      <c r="BL5301" s="13"/>
      <c r="BM5301" s="13"/>
      <c r="BN5301" s="13"/>
    </row>
    <row r="5302" spans="1:66" x14ac:dyDescent="0.25">
      <c r="A5302" s="10"/>
      <c r="B5302" s="10"/>
      <c r="C5302" s="10"/>
      <c r="D5302" s="10"/>
      <c r="E5302" s="10"/>
      <c r="F5302" s="10"/>
      <c r="G5302" s="10"/>
      <c r="H5302" s="10"/>
      <c r="I5302" s="10"/>
      <c r="J5302" s="10"/>
      <c r="K5302" s="11"/>
      <c r="L5302" s="11"/>
      <c r="M5302" s="12"/>
      <c r="N5302" s="12"/>
      <c r="O5302" s="12"/>
      <c r="P5302" s="12"/>
      <c r="Q5302" s="12"/>
      <c r="R5302" s="12"/>
      <c r="S5302" s="12"/>
      <c r="T5302" s="12"/>
      <c r="U5302" s="12"/>
      <c r="V5302" s="12"/>
      <c r="W5302" s="12"/>
      <c r="X5302" s="12"/>
      <c r="Y5302" s="12"/>
      <c r="Z5302" s="12"/>
      <c r="AA5302" s="12"/>
      <c r="AB5302" s="12"/>
      <c r="AC5302" s="12"/>
      <c r="AD5302" s="12"/>
      <c r="AE5302" s="12"/>
      <c r="AF5302" s="12"/>
      <c r="AG5302" s="12"/>
      <c r="AH5302" s="12"/>
      <c r="AI5302" s="12"/>
      <c r="AJ5302" s="12"/>
      <c r="AK5302" s="12"/>
      <c r="AL5302" s="12"/>
      <c r="AM5302" s="12"/>
      <c r="AN5302" s="12"/>
      <c r="AO5302" s="12"/>
      <c r="AP5302" s="12"/>
      <c r="AQ5302" s="12"/>
      <c r="AR5302" s="12"/>
      <c r="AS5302" s="12"/>
      <c r="AT5302" s="12"/>
      <c r="AU5302" s="12"/>
      <c r="AV5302" s="12"/>
      <c r="AW5302" s="12"/>
      <c r="AX5302" s="12"/>
      <c r="AY5302" s="12"/>
      <c r="AZ5302" s="12"/>
      <c r="BA5302" s="12"/>
      <c r="BB5302" s="12"/>
      <c r="BC5302" s="12"/>
      <c r="BD5302" s="12"/>
      <c r="BE5302" s="12"/>
      <c r="BF5302" s="12"/>
      <c r="BG5302" s="12"/>
      <c r="BH5302" s="12"/>
      <c r="BI5302" s="12"/>
      <c r="BJ5302" s="13"/>
      <c r="BK5302" s="13"/>
      <c r="BL5302" s="13"/>
      <c r="BM5302" s="13"/>
      <c r="BN5302" s="13"/>
    </row>
    <row r="5303" spans="1:66" x14ac:dyDescent="0.25">
      <c r="A5303" s="10"/>
      <c r="B5303" s="10"/>
      <c r="C5303" s="10"/>
      <c r="D5303" s="10"/>
      <c r="E5303" s="10"/>
      <c r="F5303" s="10"/>
      <c r="G5303" s="10"/>
      <c r="H5303" s="10"/>
      <c r="I5303" s="10"/>
      <c r="J5303" s="10"/>
      <c r="K5303" s="11"/>
      <c r="L5303" s="11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  <c r="W5303" s="12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2"/>
      <c r="AS5303" s="12"/>
      <c r="AT5303" s="12"/>
      <c r="AU5303" s="12"/>
      <c r="AV5303" s="12"/>
      <c r="AW5303" s="12"/>
      <c r="AX5303" s="12"/>
      <c r="AY5303" s="12"/>
      <c r="AZ5303" s="12"/>
      <c r="BA5303" s="12"/>
      <c r="BB5303" s="12"/>
      <c r="BC5303" s="12"/>
      <c r="BD5303" s="12"/>
      <c r="BE5303" s="12"/>
      <c r="BF5303" s="12"/>
      <c r="BG5303" s="12"/>
      <c r="BH5303" s="12"/>
      <c r="BI5303" s="12"/>
      <c r="BJ5303" s="13"/>
      <c r="BK5303" s="13"/>
      <c r="BL5303" s="13"/>
      <c r="BM5303" s="13"/>
      <c r="BN5303" s="13"/>
    </row>
    <row r="5304" spans="1:66" x14ac:dyDescent="0.25">
      <c r="A5304" s="10"/>
      <c r="B5304" s="10"/>
      <c r="C5304" s="10"/>
      <c r="D5304" s="10"/>
      <c r="E5304" s="10"/>
      <c r="F5304" s="10"/>
      <c r="G5304" s="10"/>
      <c r="H5304" s="10"/>
      <c r="I5304" s="10"/>
      <c r="J5304" s="10"/>
      <c r="K5304" s="11"/>
      <c r="L5304" s="11"/>
      <c r="M5304" s="12"/>
      <c r="N5304" s="12"/>
      <c r="O5304" s="12"/>
      <c r="P5304" s="12"/>
      <c r="Q5304" s="12"/>
      <c r="R5304" s="12"/>
      <c r="S5304" s="12"/>
      <c r="T5304" s="12"/>
      <c r="U5304" s="12"/>
      <c r="V5304" s="12"/>
      <c r="W5304" s="12"/>
      <c r="X5304" s="12"/>
      <c r="Y5304" s="12"/>
      <c r="Z5304" s="12"/>
      <c r="AA5304" s="12"/>
      <c r="AB5304" s="12"/>
      <c r="AC5304" s="12"/>
      <c r="AD5304" s="12"/>
      <c r="AE5304" s="12"/>
      <c r="AF5304" s="12"/>
      <c r="AG5304" s="12"/>
      <c r="AH5304" s="12"/>
      <c r="AI5304" s="12"/>
      <c r="AJ5304" s="12"/>
      <c r="AK5304" s="12"/>
      <c r="AL5304" s="12"/>
      <c r="AM5304" s="12"/>
      <c r="AN5304" s="12"/>
      <c r="AO5304" s="12"/>
      <c r="AP5304" s="12"/>
      <c r="AQ5304" s="12"/>
      <c r="AR5304" s="12"/>
      <c r="AS5304" s="12"/>
      <c r="AT5304" s="12"/>
      <c r="AU5304" s="12"/>
      <c r="AV5304" s="12"/>
      <c r="AW5304" s="12"/>
      <c r="AX5304" s="12"/>
      <c r="AY5304" s="12"/>
      <c r="AZ5304" s="12"/>
      <c r="BA5304" s="12"/>
      <c r="BB5304" s="12"/>
      <c r="BC5304" s="12"/>
      <c r="BD5304" s="12"/>
      <c r="BE5304" s="12"/>
      <c r="BF5304" s="12"/>
      <c r="BG5304" s="12"/>
      <c r="BH5304" s="12"/>
      <c r="BI5304" s="12"/>
      <c r="BJ5304" s="13"/>
      <c r="BK5304" s="13"/>
      <c r="BL5304" s="13"/>
      <c r="BM5304" s="13"/>
      <c r="BN5304" s="13"/>
    </row>
    <row r="5305" spans="1:66" x14ac:dyDescent="0.25">
      <c r="A5305" s="10"/>
      <c r="B5305" s="10"/>
      <c r="C5305" s="10"/>
      <c r="D5305" s="10"/>
      <c r="E5305" s="10"/>
      <c r="F5305" s="10"/>
      <c r="G5305" s="10"/>
      <c r="H5305" s="10"/>
      <c r="I5305" s="10"/>
      <c r="J5305" s="10"/>
      <c r="K5305" s="11"/>
      <c r="L5305" s="11"/>
      <c r="M5305" s="12"/>
      <c r="N5305" s="12"/>
      <c r="O5305" s="12"/>
      <c r="P5305" s="12"/>
      <c r="Q5305" s="12"/>
      <c r="R5305" s="12"/>
      <c r="S5305" s="12"/>
      <c r="T5305" s="12"/>
      <c r="U5305" s="12"/>
      <c r="V5305" s="12"/>
      <c r="W5305" s="12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2"/>
      <c r="AS5305" s="12"/>
      <c r="AT5305" s="12"/>
      <c r="AU5305" s="12"/>
      <c r="AV5305" s="12"/>
      <c r="AW5305" s="12"/>
      <c r="AX5305" s="12"/>
      <c r="AY5305" s="12"/>
      <c r="AZ5305" s="12"/>
      <c r="BA5305" s="12"/>
      <c r="BB5305" s="12"/>
      <c r="BC5305" s="12"/>
      <c r="BD5305" s="12"/>
      <c r="BE5305" s="12"/>
      <c r="BF5305" s="12"/>
      <c r="BG5305" s="12"/>
      <c r="BH5305" s="12"/>
      <c r="BI5305" s="12"/>
      <c r="BJ5305" s="13"/>
      <c r="BK5305" s="13"/>
      <c r="BL5305" s="13"/>
      <c r="BM5305" s="13"/>
      <c r="BN5305" s="13"/>
    </row>
    <row r="5306" spans="1:66" x14ac:dyDescent="0.25">
      <c r="A5306" s="10"/>
      <c r="B5306" s="10"/>
      <c r="C5306" s="10"/>
      <c r="D5306" s="10"/>
      <c r="E5306" s="10"/>
      <c r="F5306" s="10"/>
      <c r="G5306" s="10"/>
      <c r="H5306" s="10"/>
      <c r="I5306" s="10"/>
      <c r="J5306" s="10"/>
      <c r="K5306" s="11"/>
      <c r="L5306" s="11"/>
      <c r="M5306" s="12"/>
      <c r="N5306" s="12"/>
      <c r="O5306" s="12"/>
      <c r="P5306" s="12"/>
      <c r="Q5306" s="12"/>
      <c r="R5306" s="12"/>
      <c r="S5306" s="12"/>
      <c r="T5306" s="12"/>
      <c r="U5306" s="12"/>
      <c r="V5306" s="12"/>
      <c r="W5306" s="12"/>
      <c r="X5306" s="12"/>
      <c r="Y5306" s="12"/>
      <c r="Z5306" s="12"/>
      <c r="AA5306" s="12"/>
      <c r="AB5306" s="12"/>
      <c r="AC5306" s="12"/>
      <c r="AD5306" s="12"/>
      <c r="AE5306" s="12"/>
      <c r="AF5306" s="12"/>
      <c r="AG5306" s="12"/>
      <c r="AH5306" s="12"/>
      <c r="AI5306" s="12"/>
      <c r="AJ5306" s="12"/>
      <c r="AK5306" s="12"/>
      <c r="AL5306" s="12"/>
      <c r="AM5306" s="12"/>
      <c r="AN5306" s="12"/>
      <c r="AO5306" s="12"/>
      <c r="AP5306" s="12"/>
      <c r="AQ5306" s="12"/>
      <c r="AR5306" s="12"/>
      <c r="AS5306" s="12"/>
      <c r="AT5306" s="12"/>
      <c r="AU5306" s="12"/>
      <c r="AV5306" s="12"/>
      <c r="AW5306" s="12"/>
      <c r="AX5306" s="12"/>
      <c r="AY5306" s="12"/>
      <c r="AZ5306" s="12"/>
      <c r="BA5306" s="12"/>
      <c r="BB5306" s="12"/>
      <c r="BC5306" s="12"/>
      <c r="BD5306" s="12"/>
      <c r="BE5306" s="12"/>
      <c r="BF5306" s="12"/>
      <c r="BG5306" s="12"/>
      <c r="BH5306" s="12"/>
      <c r="BI5306" s="12"/>
      <c r="BJ5306" s="13"/>
      <c r="BK5306" s="13"/>
      <c r="BL5306" s="13"/>
      <c r="BM5306" s="13"/>
      <c r="BN5306" s="13"/>
    </row>
    <row r="5307" spans="1:66" x14ac:dyDescent="0.25">
      <c r="A5307" s="10"/>
      <c r="B5307" s="10"/>
      <c r="C5307" s="10"/>
      <c r="D5307" s="10"/>
      <c r="E5307" s="10"/>
      <c r="F5307" s="10"/>
      <c r="G5307" s="10"/>
      <c r="H5307" s="10"/>
      <c r="I5307" s="10"/>
      <c r="J5307" s="10"/>
      <c r="K5307" s="11"/>
      <c r="L5307" s="11"/>
      <c r="M5307" s="12"/>
      <c r="N5307" s="12"/>
      <c r="O5307" s="12"/>
      <c r="P5307" s="12"/>
      <c r="Q5307" s="12"/>
      <c r="R5307" s="12"/>
      <c r="S5307" s="12"/>
      <c r="T5307" s="12"/>
      <c r="U5307" s="12"/>
      <c r="V5307" s="12"/>
      <c r="W5307" s="12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2"/>
      <c r="AS5307" s="12"/>
      <c r="AT5307" s="12"/>
      <c r="AU5307" s="12"/>
      <c r="AV5307" s="12"/>
      <c r="AW5307" s="12"/>
      <c r="AX5307" s="12"/>
      <c r="AY5307" s="12"/>
      <c r="AZ5307" s="12"/>
      <c r="BA5307" s="12"/>
      <c r="BB5307" s="12"/>
      <c r="BC5307" s="12"/>
      <c r="BD5307" s="12"/>
      <c r="BE5307" s="12"/>
      <c r="BF5307" s="12"/>
      <c r="BG5307" s="12"/>
      <c r="BH5307" s="12"/>
      <c r="BI5307" s="12"/>
      <c r="BJ5307" s="13"/>
      <c r="BK5307" s="13"/>
      <c r="BL5307" s="13"/>
      <c r="BM5307" s="13"/>
      <c r="BN5307" s="13"/>
    </row>
    <row r="5308" spans="1:66" x14ac:dyDescent="0.25">
      <c r="A5308" s="10"/>
      <c r="B5308" s="10"/>
      <c r="C5308" s="10"/>
      <c r="D5308" s="10"/>
      <c r="E5308" s="10"/>
      <c r="F5308" s="10"/>
      <c r="G5308" s="10"/>
      <c r="H5308" s="10"/>
      <c r="I5308" s="10"/>
      <c r="J5308" s="10"/>
      <c r="K5308" s="11"/>
      <c r="L5308" s="11"/>
      <c r="M5308" s="12"/>
      <c r="N5308" s="12"/>
      <c r="O5308" s="12"/>
      <c r="P5308" s="12"/>
      <c r="Q5308" s="12"/>
      <c r="R5308" s="12"/>
      <c r="S5308" s="12"/>
      <c r="T5308" s="12"/>
      <c r="U5308" s="12"/>
      <c r="V5308" s="12"/>
      <c r="W5308" s="12"/>
      <c r="X5308" s="12"/>
      <c r="Y5308" s="12"/>
      <c r="Z5308" s="12"/>
      <c r="AA5308" s="12"/>
      <c r="AB5308" s="12"/>
      <c r="AC5308" s="12"/>
      <c r="AD5308" s="12"/>
      <c r="AE5308" s="12"/>
      <c r="AF5308" s="12"/>
      <c r="AG5308" s="12"/>
      <c r="AH5308" s="12"/>
      <c r="AI5308" s="12"/>
      <c r="AJ5308" s="12"/>
      <c r="AK5308" s="12"/>
      <c r="AL5308" s="12"/>
      <c r="AM5308" s="12"/>
      <c r="AN5308" s="12"/>
      <c r="AO5308" s="12"/>
      <c r="AP5308" s="12"/>
      <c r="AQ5308" s="12"/>
      <c r="AR5308" s="12"/>
      <c r="AS5308" s="12"/>
      <c r="AT5308" s="12"/>
      <c r="AU5308" s="12"/>
      <c r="AV5308" s="12"/>
      <c r="AW5308" s="12"/>
      <c r="AX5308" s="12"/>
      <c r="AY5308" s="12"/>
      <c r="AZ5308" s="12"/>
      <c r="BA5308" s="12"/>
      <c r="BB5308" s="12"/>
      <c r="BC5308" s="12"/>
      <c r="BD5308" s="12"/>
      <c r="BE5308" s="12"/>
      <c r="BF5308" s="12"/>
      <c r="BG5308" s="12"/>
      <c r="BH5308" s="12"/>
      <c r="BI5308" s="12"/>
      <c r="BJ5308" s="13"/>
      <c r="BK5308" s="13"/>
      <c r="BL5308" s="13"/>
      <c r="BM5308" s="13"/>
      <c r="BN5308" s="13"/>
    </row>
    <row r="5309" spans="1:66" x14ac:dyDescent="0.25">
      <c r="A5309" s="10"/>
      <c r="B5309" s="10"/>
      <c r="C5309" s="10"/>
      <c r="D5309" s="10"/>
      <c r="E5309" s="10"/>
      <c r="F5309" s="10"/>
      <c r="G5309" s="10"/>
      <c r="H5309" s="10"/>
      <c r="I5309" s="10"/>
      <c r="J5309" s="10"/>
      <c r="K5309" s="11"/>
      <c r="L5309" s="11"/>
      <c r="M5309" s="12"/>
      <c r="N5309" s="12"/>
      <c r="O5309" s="12"/>
      <c r="P5309" s="12"/>
      <c r="Q5309" s="12"/>
      <c r="R5309" s="12"/>
      <c r="S5309" s="12"/>
      <c r="T5309" s="12"/>
      <c r="U5309" s="12"/>
      <c r="V5309" s="12"/>
      <c r="W5309" s="12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2"/>
      <c r="AS5309" s="12"/>
      <c r="AT5309" s="12"/>
      <c r="AU5309" s="12"/>
      <c r="AV5309" s="12"/>
      <c r="AW5309" s="12"/>
      <c r="AX5309" s="12"/>
      <c r="AY5309" s="12"/>
      <c r="AZ5309" s="12"/>
      <c r="BA5309" s="12"/>
      <c r="BB5309" s="12"/>
      <c r="BC5309" s="12"/>
      <c r="BD5309" s="12"/>
      <c r="BE5309" s="12"/>
      <c r="BF5309" s="12"/>
      <c r="BG5309" s="12"/>
      <c r="BH5309" s="12"/>
      <c r="BI5309" s="12"/>
      <c r="BJ5309" s="13"/>
      <c r="BK5309" s="13"/>
      <c r="BL5309" s="13"/>
      <c r="BM5309" s="13"/>
      <c r="BN5309" s="13"/>
    </row>
    <row r="5310" spans="1:66" x14ac:dyDescent="0.25">
      <c r="A5310" s="10"/>
      <c r="B5310" s="10"/>
      <c r="C5310" s="10"/>
      <c r="D5310" s="10"/>
      <c r="E5310" s="10"/>
      <c r="F5310" s="10"/>
      <c r="G5310" s="10"/>
      <c r="H5310" s="10"/>
      <c r="I5310" s="10"/>
      <c r="J5310" s="10"/>
      <c r="K5310" s="11"/>
      <c r="L5310" s="11"/>
      <c r="M5310" s="12"/>
      <c r="N5310" s="12"/>
      <c r="O5310" s="12"/>
      <c r="P5310" s="12"/>
      <c r="Q5310" s="12"/>
      <c r="R5310" s="12"/>
      <c r="S5310" s="12"/>
      <c r="T5310" s="12"/>
      <c r="U5310" s="12"/>
      <c r="V5310" s="12"/>
      <c r="W5310" s="12"/>
      <c r="X5310" s="12"/>
      <c r="Y5310" s="12"/>
      <c r="Z5310" s="12"/>
      <c r="AA5310" s="12"/>
      <c r="AB5310" s="12"/>
      <c r="AC5310" s="12"/>
      <c r="AD5310" s="12"/>
      <c r="AE5310" s="12"/>
      <c r="AF5310" s="12"/>
      <c r="AG5310" s="12"/>
      <c r="AH5310" s="12"/>
      <c r="AI5310" s="12"/>
      <c r="AJ5310" s="12"/>
      <c r="AK5310" s="12"/>
      <c r="AL5310" s="12"/>
      <c r="AM5310" s="12"/>
      <c r="AN5310" s="12"/>
      <c r="AO5310" s="12"/>
      <c r="AP5310" s="12"/>
      <c r="AQ5310" s="12"/>
      <c r="AR5310" s="12"/>
      <c r="AS5310" s="12"/>
      <c r="AT5310" s="12"/>
      <c r="AU5310" s="12"/>
      <c r="AV5310" s="12"/>
      <c r="AW5310" s="12"/>
      <c r="AX5310" s="12"/>
      <c r="AY5310" s="12"/>
      <c r="AZ5310" s="12"/>
      <c r="BA5310" s="12"/>
      <c r="BB5310" s="12"/>
      <c r="BC5310" s="12"/>
      <c r="BD5310" s="12"/>
      <c r="BE5310" s="12"/>
      <c r="BF5310" s="12"/>
      <c r="BG5310" s="12"/>
      <c r="BH5310" s="12"/>
      <c r="BI5310" s="12"/>
      <c r="BJ5310" s="13"/>
      <c r="BK5310" s="13"/>
      <c r="BL5310" s="13"/>
      <c r="BM5310" s="13"/>
      <c r="BN5310" s="13"/>
    </row>
    <row r="5311" spans="1:66" x14ac:dyDescent="0.25">
      <c r="A5311" s="10"/>
      <c r="B5311" s="10"/>
      <c r="C5311" s="10"/>
      <c r="D5311" s="10"/>
      <c r="E5311" s="10"/>
      <c r="F5311" s="10"/>
      <c r="G5311" s="10"/>
      <c r="H5311" s="10"/>
      <c r="I5311" s="10"/>
      <c r="J5311" s="10"/>
      <c r="K5311" s="11"/>
      <c r="L5311" s="11"/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2"/>
      <c r="AS5311" s="12"/>
      <c r="AT5311" s="12"/>
      <c r="AU5311" s="12"/>
      <c r="AV5311" s="12"/>
      <c r="AW5311" s="12"/>
      <c r="AX5311" s="12"/>
      <c r="AY5311" s="12"/>
      <c r="AZ5311" s="12"/>
      <c r="BA5311" s="12"/>
      <c r="BB5311" s="12"/>
      <c r="BC5311" s="12"/>
      <c r="BD5311" s="12"/>
      <c r="BE5311" s="12"/>
      <c r="BF5311" s="12"/>
      <c r="BG5311" s="12"/>
      <c r="BH5311" s="12"/>
      <c r="BI5311" s="12"/>
      <c r="BJ5311" s="13"/>
      <c r="BK5311" s="13"/>
      <c r="BL5311" s="13"/>
      <c r="BM5311" s="13"/>
      <c r="BN5311" s="13"/>
    </row>
    <row r="5312" spans="1:66" x14ac:dyDescent="0.25">
      <c r="A5312" s="10"/>
      <c r="B5312" s="10"/>
      <c r="C5312" s="10"/>
      <c r="D5312" s="10"/>
      <c r="E5312" s="10"/>
      <c r="F5312" s="10"/>
      <c r="G5312" s="10"/>
      <c r="H5312" s="10"/>
      <c r="I5312" s="10"/>
      <c r="J5312" s="10"/>
      <c r="K5312" s="11"/>
      <c r="L5312" s="11"/>
      <c r="M5312" s="12"/>
      <c r="N5312" s="12"/>
      <c r="O5312" s="12"/>
      <c r="P5312" s="12"/>
      <c r="Q5312" s="12"/>
      <c r="R5312" s="12"/>
      <c r="S5312" s="12"/>
      <c r="T5312" s="12"/>
      <c r="U5312" s="12"/>
      <c r="V5312" s="12"/>
      <c r="W5312" s="12"/>
      <c r="X5312" s="12"/>
      <c r="Y5312" s="12"/>
      <c r="Z5312" s="12"/>
      <c r="AA5312" s="12"/>
      <c r="AB5312" s="12"/>
      <c r="AC5312" s="12"/>
      <c r="AD5312" s="12"/>
      <c r="AE5312" s="12"/>
      <c r="AF5312" s="12"/>
      <c r="AG5312" s="12"/>
      <c r="AH5312" s="12"/>
      <c r="AI5312" s="12"/>
      <c r="AJ5312" s="12"/>
      <c r="AK5312" s="12"/>
      <c r="AL5312" s="12"/>
      <c r="AM5312" s="12"/>
      <c r="AN5312" s="12"/>
      <c r="AO5312" s="12"/>
      <c r="AP5312" s="12"/>
      <c r="AQ5312" s="12"/>
      <c r="AR5312" s="12"/>
      <c r="AS5312" s="12"/>
      <c r="AT5312" s="12"/>
      <c r="AU5312" s="12"/>
      <c r="AV5312" s="12"/>
      <c r="AW5312" s="12"/>
      <c r="AX5312" s="12"/>
      <c r="AY5312" s="12"/>
      <c r="AZ5312" s="12"/>
      <c r="BA5312" s="12"/>
      <c r="BB5312" s="12"/>
      <c r="BC5312" s="12"/>
      <c r="BD5312" s="12"/>
      <c r="BE5312" s="12"/>
      <c r="BF5312" s="12"/>
      <c r="BG5312" s="12"/>
      <c r="BH5312" s="12"/>
      <c r="BI5312" s="12"/>
      <c r="BJ5312" s="13"/>
      <c r="BK5312" s="13"/>
      <c r="BL5312" s="13"/>
      <c r="BM5312" s="13"/>
      <c r="BN5312" s="13"/>
    </row>
    <row r="5313" spans="1:66" x14ac:dyDescent="0.25">
      <c r="A5313" s="10"/>
      <c r="B5313" s="10"/>
      <c r="C5313" s="10"/>
      <c r="D5313" s="10"/>
      <c r="E5313" s="10"/>
      <c r="F5313" s="10"/>
      <c r="G5313" s="10"/>
      <c r="H5313" s="10"/>
      <c r="I5313" s="10"/>
      <c r="J5313" s="10"/>
      <c r="K5313" s="11"/>
      <c r="L5313" s="11"/>
      <c r="M5313" s="12"/>
      <c r="N5313" s="12"/>
      <c r="O5313" s="12"/>
      <c r="P5313" s="12"/>
      <c r="Q5313" s="12"/>
      <c r="R5313" s="12"/>
      <c r="S5313" s="12"/>
      <c r="T5313" s="12"/>
      <c r="U5313" s="12"/>
      <c r="V5313" s="12"/>
      <c r="W5313" s="12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2"/>
      <c r="AS5313" s="12"/>
      <c r="AT5313" s="12"/>
      <c r="AU5313" s="12"/>
      <c r="AV5313" s="12"/>
      <c r="AW5313" s="12"/>
      <c r="AX5313" s="12"/>
      <c r="AY5313" s="12"/>
      <c r="AZ5313" s="12"/>
      <c r="BA5313" s="12"/>
      <c r="BB5313" s="12"/>
      <c r="BC5313" s="12"/>
      <c r="BD5313" s="12"/>
      <c r="BE5313" s="12"/>
      <c r="BF5313" s="12"/>
      <c r="BG5313" s="12"/>
      <c r="BH5313" s="12"/>
      <c r="BI5313" s="12"/>
      <c r="BJ5313" s="13"/>
      <c r="BK5313" s="13"/>
      <c r="BL5313" s="13"/>
      <c r="BM5313" s="13"/>
      <c r="BN5313" s="13"/>
    </row>
    <row r="5314" spans="1:66" x14ac:dyDescent="0.25">
      <c r="A5314" s="10"/>
      <c r="B5314" s="10"/>
      <c r="C5314" s="10"/>
      <c r="D5314" s="10"/>
      <c r="E5314" s="10"/>
      <c r="F5314" s="10"/>
      <c r="G5314" s="10"/>
      <c r="H5314" s="10"/>
      <c r="I5314" s="10"/>
      <c r="J5314" s="10"/>
      <c r="K5314" s="11"/>
      <c r="L5314" s="11"/>
      <c r="M5314" s="12"/>
      <c r="N5314" s="12"/>
      <c r="O5314" s="12"/>
      <c r="P5314" s="12"/>
      <c r="Q5314" s="12"/>
      <c r="R5314" s="12"/>
      <c r="S5314" s="12"/>
      <c r="T5314" s="12"/>
      <c r="U5314" s="12"/>
      <c r="V5314" s="12"/>
      <c r="W5314" s="12"/>
      <c r="X5314" s="12"/>
      <c r="Y5314" s="12"/>
      <c r="Z5314" s="12"/>
      <c r="AA5314" s="12"/>
      <c r="AB5314" s="12"/>
      <c r="AC5314" s="12"/>
      <c r="AD5314" s="12"/>
      <c r="AE5314" s="12"/>
      <c r="AF5314" s="12"/>
      <c r="AG5314" s="12"/>
      <c r="AH5314" s="12"/>
      <c r="AI5314" s="12"/>
      <c r="AJ5314" s="12"/>
      <c r="AK5314" s="12"/>
      <c r="AL5314" s="12"/>
      <c r="AM5314" s="12"/>
      <c r="AN5314" s="12"/>
      <c r="AO5314" s="12"/>
      <c r="AP5314" s="12"/>
      <c r="AQ5314" s="12"/>
      <c r="AR5314" s="12"/>
      <c r="AS5314" s="12"/>
      <c r="AT5314" s="12"/>
      <c r="AU5314" s="12"/>
      <c r="AV5314" s="12"/>
      <c r="AW5314" s="12"/>
      <c r="AX5314" s="12"/>
      <c r="AY5314" s="12"/>
      <c r="AZ5314" s="12"/>
      <c r="BA5314" s="12"/>
      <c r="BB5314" s="12"/>
      <c r="BC5314" s="12"/>
      <c r="BD5314" s="12"/>
      <c r="BE5314" s="12"/>
      <c r="BF5314" s="12"/>
      <c r="BG5314" s="12"/>
      <c r="BH5314" s="12"/>
      <c r="BI5314" s="12"/>
      <c r="BJ5314" s="13"/>
      <c r="BK5314" s="13"/>
      <c r="BL5314" s="13"/>
      <c r="BM5314" s="13"/>
      <c r="BN5314" s="13"/>
    </row>
    <row r="5315" spans="1:66" x14ac:dyDescent="0.25">
      <c r="A5315" s="10"/>
      <c r="B5315" s="10"/>
      <c r="C5315" s="10"/>
      <c r="D5315" s="10"/>
      <c r="E5315" s="10"/>
      <c r="F5315" s="10"/>
      <c r="G5315" s="10"/>
      <c r="H5315" s="10"/>
      <c r="I5315" s="10"/>
      <c r="J5315" s="10"/>
      <c r="K5315" s="11"/>
      <c r="L5315" s="11"/>
      <c r="M5315" s="12"/>
      <c r="N5315" s="12"/>
      <c r="O5315" s="12"/>
      <c r="P5315" s="12"/>
      <c r="Q5315" s="12"/>
      <c r="R5315" s="12"/>
      <c r="S5315" s="12"/>
      <c r="T5315" s="12"/>
      <c r="U5315" s="12"/>
      <c r="V5315" s="12"/>
      <c r="W5315" s="12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2"/>
      <c r="AS5315" s="12"/>
      <c r="AT5315" s="12"/>
      <c r="AU5315" s="12"/>
      <c r="AV5315" s="12"/>
      <c r="AW5315" s="12"/>
      <c r="AX5315" s="12"/>
      <c r="AY5315" s="12"/>
      <c r="AZ5315" s="12"/>
      <c r="BA5315" s="12"/>
      <c r="BB5315" s="12"/>
      <c r="BC5315" s="12"/>
      <c r="BD5315" s="12"/>
      <c r="BE5315" s="12"/>
      <c r="BF5315" s="12"/>
      <c r="BG5315" s="12"/>
      <c r="BH5315" s="12"/>
      <c r="BI5315" s="12"/>
      <c r="BJ5315" s="13"/>
      <c r="BK5315" s="13"/>
      <c r="BL5315" s="13"/>
      <c r="BM5315" s="13"/>
      <c r="BN5315" s="13"/>
    </row>
    <row r="5316" spans="1:66" x14ac:dyDescent="0.25">
      <c r="A5316" s="10"/>
      <c r="B5316" s="10"/>
      <c r="C5316" s="10"/>
      <c r="D5316" s="10"/>
      <c r="E5316" s="10"/>
      <c r="F5316" s="10"/>
      <c r="G5316" s="10"/>
      <c r="H5316" s="10"/>
      <c r="I5316" s="10"/>
      <c r="J5316" s="10"/>
      <c r="K5316" s="11"/>
      <c r="L5316" s="11"/>
      <c r="M5316" s="12"/>
      <c r="N5316" s="12"/>
      <c r="O5316" s="12"/>
      <c r="P5316" s="12"/>
      <c r="Q5316" s="12"/>
      <c r="R5316" s="12"/>
      <c r="S5316" s="12"/>
      <c r="T5316" s="12"/>
      <c r="U5316" s="12"/>
      <c r="V5316" s="12"/>
      <c r="W5316" s="12"/>
      <c r="X5316" s="12"/>
      <c r="Y5316" s="12"/>
      <c r="Z5316" s="12"/>
      <c r="AA5316" s="12"/>
      <c r="AB5316" s="12"/>
      <c r="AC5316" s="12"/>
      <c r="AD5316" s="12"/>
      <c r="AE5316" s="12"/>
      <c r="AF5316" s="12"/>
      <c r="AG5316" s="12"/>
      <c r="AH5316" s="12"/>
      <c r="AI5316" s="12"/>
      <c r="AJ5316" s="12"/>
      <c r="AK5316" s="12"/>
      <c r="AL5316" s="12"/>
      <c r="AM5316" s="12"/>
      <c r="AN5316" s="12"/>
      <c r="AO5316" s="12"/>
      <c r="AP5316" s="12"/>
      <c r="AQ5316" s="12"/>
      <c r="AR5316" s="12"/>
      <c r="AS5316" s="12"/>
      <c r="AT5316" s="12"/>
      <c r="AU5316" s="12"/>
      <c r="AV5316" s="12"/>
      <c r="AW5316" s="12"/>
      <c r="AX5316" s="12"/>
      <c r="AY5316" s="12"/>
      <c r="AZ5316" s="12"/>
      <c r="BA5316" s="12"/>
      <c r="BB5316" s="12"/>
      <c r="BC5316" s="12"/>
      <c r="BD5316" s="12"/>
      <c r="BE5316" s="12"/>
      <c r="BF5316" s="12"/>
      <c r="BG5316" s="12"/>
      <c r="BH5316" s="12"/>
      <c r="BI5316" s="12"/>
      <c r="BJ5316" s="13"/>
      <c r="BK5316" s="13"/>
      <c r="BL5316" s="13"/>
      <c r="BM5316" s="13"/>
      <c r="BN5316" s="13"/>
    </row>
    <row r="5317" spans="1:66" x14ac:dyDescent="0.25">
      <c r="A5317" s="10"/>
      <c r="B5317" s="10"/>
      <c r="C5317" s="10"/>
      <c r="D5317" s="10"/>
      <c r="E5317" s="10"/>
      <c r="F5317" s="10"/>
      <c r="G5317" s="10"/>
      <c r="H5317" s="10"/>
      <c r="I5317" s="10"/>
      <c r="J5317" s="10"/>
      <c r="K5317" s="11"/>
      <c r="L5317" s="11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2"/>
      <c r="AS5317" s="12"/>
      <c r="AT5317" s="12"/>
      <c r="AU5317" s="12"/>
      <c r="AV5317" s="12"/>
      <c r="AW5317" s="12"/>
      <c r="AX5317" s="12"/>
      <c r="AY5317" s="12"/>
      <c r="AZ5317" s="12"/>
      <c r="BA5317" s="12"/>
      <c r="BB5317" s="12"/>
      <c r="BC5317" s="12"/>
      <c r="BD5317" s="12"/>
      <c r="BE5317" s="12"/>
      <c r="BF5317" s="12"/>
      <c r="BG5317" s="12"/>
      <c r="BH5317" s="12"/>
      <c r="BI5317" s="12"/>
      <c r="BJ5317" s="13"/>
      <c r="BK5317" s="13"/>
      <c r="BL5317" s="13"/>
      <c r="BM5317" s="13"/>
      <c r="BN5317" s="13"/>
    </row>
    <row r="5318" spans="1:66" x14ac:dyDescent="0.25">
      <c r="A5318" s="10"/>
      <c r="B5318" s="10"/>
      <c r="C5318" s="10"/>
      <c r="D5318" s="10"/>
      <c r="E5318" s="10"/>
      <c r="F5318" s="10"/>
      <c r="G5318" s="10"/>
      <c r="H5318" s="10"/>
      <c r="I5318" s="10"/>
      <c r="J5318" s="10"/>
      <c r="K5318" s="11"/>
      <c r="L5318" s="11"/>
      <c r="M5318" s="12"/>
      <c r="N5318" s="12"/>
      <c r="O5318" s="12"/>
      <c r="P5318" s="12"/>
      <c r="Q5318" s="12"/>
      <c r="R5318" s="12"/>
      <c r="S5318" s="12"/>
      <c r="T5318" s="12"/>
      <c r="U5318" s="12"/>
      <c r="V5318" s="12"/>
      <c r="W5318" s="12"/>
      <c r="X5318" s="12"/>
      <c r="Y5318" s="12"/>
      <c r="Z5318" s="12"/>
      <c r="AA5318" s="12"/>
      <c r="AB5318" s="12"/>
      <c r="AC5318" s="12"/>
      <c r="AD5318" s="12"/>
      <c r="AE5318" s="12"/>
      <c r="AF5318" s="12"/>
      <c r="AG5318" s="12"/>
      <c r="AH5318" s="12"/>
      <c r="AI5318" s="12"/>
      <c r="AJ5318" s="12"/>
      <c r="AK5318" s="12"/>
      <c r="AL5318" s="12"/>
      <c r="AM5318" s="12"/>
      <c r="AN5318" s="12"/>
      <c r="AO5318" s="12"/>
      <c r="AP5318" s="12"/>
      <c r="AQ5318" s="12"/>
      <c r="AR5318" s="12"/>
      <c r="AS5318" s="12"/>
      <c r="AT5318" s="12"/>
      <c r="AU5318" s="12"/>
      <c r="AV5318" s="12"/>
      <c r="AW5318" s="12"/>
      <c r="AX5318" s="12"/>
      <c r="AY5318" s="12"/>
      <c r="AZ5318" s="12"/>
      <c r="BA5318" s="12"/>
      <c r="BB5318" s="12"/>
      <c r="BC5318" s="12"/>
      <c r="BD5318" s="12"/>
      <c r="BE5318" s="12"/>
      <c r="BF5318" s="12"/>
      <c r="BG5318" s="12"/>
      <c r="BH5318" s="12"/>
      <c r="BI5318" s="12"/>
      <c r="BJ5318" s="13"/>
      <c r="BK5318" s="13"/>
      <c r="BL5318" s="13"/>
      <c r="BM5318" s="13"/>
      <c r="BN5318" s="13"/>
    </row>
    <row r="5319" spans="1:66" x14ac:dyDescent="0.25">
      <c r="A5319" s="10"/>
      <c r="B5319" s="10"/>
      <c r="C5319" s="10"/>
      <c r="D5319" s="10"/>
      <c r="E5319" s="10"/>
      <c r="F5319" s="10"/>
      <c r="G5319" s="10"/>
      <c r="H5319" s="10"/>
      <c r="I5319" s="10"/>
      <c r="J5319" s="10"/>
      <c r="K5319" s="11"/>
      <c r="L5319" s="11"/>
      <c r="M5319" s="12"/>
      <c r="N5319" s="12"/>
      <c r="O5319" s="12"/>
      <c r="P5319" s="12"/>
      <c r="Q5319" s="12"/>
      <c r="R5319" s="12"/>
      <c r="S5319" s="12"/>
      <c r="T5319" s="12"/>
      <c r="U5319" s="12"/>
      <c r="V5319" s="12"/>
      <c r="W5319" s="12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2"/>
      <c r="AS5319" s="12"/>
      <c r="AT5319" s="12"/>
      <c r="AU5319" s="12"/>
      <c r="AV5319" s="12"/>
      <c r="AW5319" s="12"/>
      <c r="AX5319" s="12"/>
      <c r="AY5319" s="12"/>
      <c r="AZ5319" s="12"/>
      <c r="BA5319" s="12"/>
      <c r="BB5319" s="12"/>
      <c r="BC5319" s="12"/>
      <c r="BD5319" s="12"/>
      <c r="BE5319" s="12"/>
      <c r="BF5319" s="12"/>
      <c r="BG5319" s="12"/>
      <c r="BH5319" s="12"/>
      <c r="BI5319" s="12"/>
      <c r="BJ5319" s="13"/>
      <c r="BK5319" s="13"/>
      <c r="BL5319" s="13"/>
      <c r="BM5319" s="13"/>
      <c r="BN5319" s="13"/>
    </row>
    <row r="5320" spans="1:66" x14ac:dyDescent="0.25">
      <c r="A5320" s="10"/>
      <c r="B5320" s="10"/>
      <c r="C5320" s="10"/>
      <c r="D5320" s="10"/>
      <c r="E5320" s="10"/>
      <c r="F5320" s="10"/>
      <c r="G5320" s="10"/>
      <c r="H5320" s="10"/>
      <c r="I5320" s="10"/>
      <c r="J5320" s="10"/>
      <c r="K5320" s="11"/>
      <c r="L5320" s="11"/>
      <c r="M5320" s="12"/>
      <c r="N5320" s="12"/>
      <c r="O5320" s="12"/>
      <c r="P5320" s="12"/>
      <c r="Q5320" s="12"/>
      <c r="R5320" s="12"/>
      <c r="S5320" s="12"/>
      <c r="T5320" s="12"/>
      <c r="U5320" s="12"/>
      <c r="V5320" s="12"/>
      <c r="W5320" s="12"/>
      <c r="X5320" s="12"/>
      <c r="Y5320" s="12"/>
      <c r="Z5320" s="12"/>
      <c r="AA5320" s="12"/>
      <c r="AB5320" s="12"/>
      <c r="AC5320" s="12"/>
      <c r="AD5320" s="12"/>
      <c r="AE5320" s="12"/>
      <c r="AF5320" s="12"/>
      <c r="AG5320" s="12"/>
      <c r="AH5320" s="12"/>
      <c r="AI5320" s="12"/>
      <c r="AJ5320" s="12"/>
      <c r="AK5320" s="12"/>
      <c r="AL5320" s="12"/>
      <c r="AM5320" s="12"/>
      <c r="AN5320" s="12"/>
      <c r="AO5320" s="12"/>
      <c r="AP5320" s="12"/>
      <c r="AQ5320" s="12"/>
      <c r="AR5320" s="12"/>
      <c r="AS5320" s="12"/>
      <c r="AT5320" s="12"/>
      <c r="AU5320" s="12"/>
      <c r="AV5320" s="12"/>
      <c r="AW5320" s="12"/>
      <c r="AX5320" s="12"/>
      <c r="AY5320" s="12"/>
      <c r="AZ5320" s="12"/>
      <c r="BA5320" s="12"/>
      <c r="BB5320" s="12"/>
      <c r="BC5320" s="12"/>
      <c r="BD5320" s="12"/>
      <c r="BE5320" s="12"/>
      <c r="BF5320" s="12"/>
      <c r="BG5320" s="12"/>
      <c r="BH5320" s="12"/>
      <c r="BI5320" s="12"/>
      <c r="BJ5320" s="13"/>
      <c r="BK5320" s="13"/>
      <c r="BL5320" s="13"/>
      <c r="BM5320" s="13"/>
      <c r="BN5320" s="13"/>
    </row>
    <row r="5321" spans="1:66" x14ac:dyDescent="0.25">
      <c r="A5321" s="10"/>
      <c r="B5321" s="10"/>
      <c r="C5321" s="10"/>
      <c r="D5321" s="10"/>
      <c r="E5321" s="10"/>
      <c r="F5321" s="10"/>
      <c r="G5321" s="10"/>
      <c r="H5321" s="10"/>
      <c r="I5321" s="10"/>
      <c r="J5321" s="10"/>
      <c r="K5321" s="11"/>
      <c r="L5321" s="11"/>
      <c r="M5321" s="12"/>
      <c r="N5321" s="12"/>
      <c r="O5321" s="12"/>
      <c r="P5321" s="12"/>
      <c r="Q5321" s="12"/>
      <c r="R5321" s="12"/>
      <c r="S5321" s="12"/>
      <c r="T5321" s="12"/>
      <c r="U5321" s="12"/>
      <c r="V5321" s="12"/>
      <c r="W5321" s="12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2"/>
      <c r="AS5321" s="12"/>
      <c r="AT5321" s="12"/>
      <c r="AU5321" s="12"/>
      <c r="AV5321" s="12"/>
      <c r="AW5321" s="12"/>
      <c r="AX5321" s="12"/>
      <c r="AY5321" s="12"/>
      <c r="AZ5321" s="12"/>
      <c r="BA5321" s="12"/>
      <c r="BB5321" s="12"/>
      <c r="BC5321" s="12"/>
      <c r="BD5321" s="12"/>
      <c r="BE5321" s="12"/>
      <c r="BF5321" s="12"/>
      <c r="BG5321" s="12"/>
      <c r="BH5321" s="12"/>
      <c r="BI5321" s="12"/>
      <c r="BJ5321" s="13"/>
      <c r="BK5321" s="13"/>
      <c r="BL5321" s="13"/>
      <c r="BM5321" s="13"/>
      <c r="BN5321" s="13"/>
    </row>
    <row r="5322" spans="1:66" x14ac:dyDescent="0.25">
      <c r="A5322" s="10"/>
      <c r="B5322" s="10"/>
      <c r="C5322" s="10"/>
      <c r="D5322" s="10"/>
      <c r="E5322" s="10"/>
      <c r="F5322" s="10"/>
      <c r="G5322" s="10"/>
      <c r="H5322" s="10"/>
      <c r="I5322" s="10"/>
      <c r="J5322" s="10"/>
      <c r="K5322" s="11"/>
      <c r="L5322" s="11"/>
      <c r="M5322" s="12"/>
      <c r="N5322" s="12"/>
      <c r="O5322" s="12"/>
      <c r="P5322" s="12"/>
      <c r="Q5322" s="12"/>
      <c r="R5322" s="12"/>
      <c r="S5322" s="12"/>
      <c r="T5322" s="12"/>
      <c r="U5322" s="12"/>
      <c r="V5322" s="12"/>
      <c r="W5322" s="12"/>
      <c r="X5322" s="12"/>
      <c r="Y5322" s="12"/>
      <c r="Z5322" s="12"/>
      <c r="AA5322" s="12"/>
      <c r="AB5322" s="12"/>
      <c r="AC5322" s="12"/>
      <c r="AD5322" s="12"/>
      <c r="AE5322" s="12"/>
      <c r="AF5322" s="12"/>
      <c r="AG5322" s="12"/>
      <c r="AH5322" s="12"/>
      <c r="AI5322" s="12"/>
      <c r="AJ5322" s="12"/>
      <c r="AK5322" s="12"/>
      <c r="AL5322" s="12"/>
      <c r="AM5322" s="12"/>
      <c r="AN5322" s="12"/>
      <c r="AO5322" s="12"/>
      <c r="AP5322" s="12"/>
      <c r="AQ5322" s="12"/>
      <c r="AR5322" s="12"/>
      <c r="AS5322" s="12"/>
      <c r="AT5322" s="12"/>
      <c r="AU5322" s="12"/>
      <c r="AV5322" s="12"/>
      <c r="AW5322" s="12"/>
      <c r="AX5322" s="12"/>
      <c r="AY5322" s="12"/>
      <c r="AZ5322" s="12"/>
      <c r="BA5322" s="12"/>
      <c r="BB5322" s="12"/>
      <c r="BC5322" s="12"/>
      <c r="BD5322" s="12"/>
      <c r="BE5322" s="12"/>
      <c r="BF5322" s="12"/>
      <c r="BG5322" s="12"/>
      <c r="BH5322" s="12"/>
      <c r="BI5322" s="12"/>
      <c r="BJ5322" s="13"/>
      <c r="BK5322" s="13"/>
      <c r="BL5322" s="13"/>
      <c r="BM5322" s="13"/>
      <c r="BN5322" s="13"/>
    </row>
    <row r="5323" spans="1:66" x14ac:dyDescent="0.25">
      <c r="A5323" s="10"/>
      <c r="B5323" s="10"/>
      <c r="C5323" s="10"/>
      <c r="D5323" s="10"/>
      <c r="E5323" s="10"/>
      <c r="F5323" s="10"/>
      <c r="G5323" s="10"/>
      <c r="H5323" s="10"/>
      <c r="I5323" s="10"/>
      <c r="J5323" s="10"/>
      <c r="K5323" s="11"/>
      <c r="L5323" s="11"/>
      <c r="M5323" s="12"/>
      <c r="N5323" s="12"/>
      <c r="O5323" s="12"/>
      <c r="P5323" s="12"/>
      <c r="Q5323" s="12"/>
      <c r="R5323" s="12"/>
      <c r="S5323" s="12"/>
      <c r="T5323" s="12"/>
      <c r="U5323" s="12"/>
      <c r="V5323" s="12"/>
      <c r="W5323" s="12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2"/>
      <c r="AS5323" s="12"/>
      <c r="AT5323" s="12"/>
      <c r="AU5323" s="12"/>
      <c r="AV5323" s="12"/>
      <c r="AW5323" s="12"/>
      <c r="AX5323" s="12"/>
      <c r="AY5323" s="12"/>
      <c r="AZ5323" s="12"/>
      <c r="BA5323" s="12"/>
      <c r="BB5323" s="12"/>
      <c r="BC5323" s="12"/>
      <c r="BD5323" s="12"/>
      <c r="BE5323" s="12"/>
      <c r="BF5323" s="12"/>
      <c r="BG5323" s="12"/>
      <c r="BH5323" s="12"/>
      <c r="BI5323" s="12"/>
      <c r="BJ5323" s="13"/>
      <c r="BK5323" s="13"/>
      <c r="BL5323" s="13"/>
      <c r="BM5323" s="13"/>
      <c r="BN5323" s="13"/>
    </row>
    <row r="5324" spans="1:66" x14ac:dyDescent="0.25">
      <c r="A5324" s="10"/>
      <c r="B5324" s="10"/>
      <c r="C5324" s="10"/>
      <c r="D5324" s="10"/>
      <c r="E5324" s="10"/>
      <c r="F5324" s="10"/>
      <c r="G5324" s="10"/>
      <c r="H5324" s="10"/>
      <c r="I5324" s="10"/>
      <c r="J5324" s="10"/>
      <c r="K5324" s="11"/>
      <c r="L5324" s="11"/>
      <c r="M5324" s="12"/>
      <c r="N5324" s="12"/>
      <c r="O5324" s="12"/>
      <c r="P5324" s="12"/>
      <c r="Q5324" s="12"/>
      <c r="R5324" s="12"/>
      <c r="S5324" s="12"/>
      <c r="T5324" s="12"/>
      <c r="U5324" s="12"/>
      <c r="V5324" s="12"/>
      <c r="W5324" s="12"/>
      <c r="X5324" s="12"/>
      <c r="Y5324" s="12"/>
      <c r="Z5324" s="12"/>
      <c r="AA5324" s="12"/>
      <c r="AB5324" s="12"/>
      <c r="AC5324" s="12"/>
      <c r="AD5324" s="12"/>
      <c r="AE5324" s="12"/>
      <c r="AF5324" s="12"/>
      <c r="AG5324" s="12"/>
      <c r="AH5324" s="12"/>
      <c r="AI5324" s="12"/>
      <c r="AJ5324" s="12"/>
      <c r="AK5324" s="12"/>
      <c r="AL5324" s="12"/>
      <c r="AM5324" s="12"/>
      <c r="AN5324" s="12"/>
      <c r="AO5324" s="12"/>
      <c r="AP5324" s="12"/>
      <c r="AQ5324" s="12"/>
      <c r="AR5324" s="12"/>
      <c r="AS5324" s="12"/>
      <c r="AT5324" s="12"/>
      <c r="AU5324" s="12"/>
      <c r="AV5324" s="12"/>
      <c r="AW5324" s="12"/>
      <c r="AX5324" s="12"/>
      <c r="AY5324" s="12"/>
      <c r="AZ5324" s="12"/>
      <c r="BA5324" s="12"/>
      <c r="BB5324" s="12"/>
      <c r="BC5324" s="12"/>
      <c r="BD5324" s="12"/>
      <c r="BE5324" s="12"/>
      <c r="BF5324" s="12"/>
      <c r="BG5324" s="12"/>
      <c r="BH5324" s="12"/>
      <c r="BI5324" s="12"/>
      <c r="BJ5324" s="13"/>
      <c r="BK5324" s="13"/>
      <c r="BL5324" s="13"/>
      <c r="BM5324" s="13"/>
      <c r="BN5324" s="13"/>
    </row>
    <row r="5325" spans="1:66" x14ac:dyDescent="0.25">
      <c r="A5325" s="10"/>
      <c r="B5325" s="10"/>
      <c r="C5325" s="10"/>
      <c r="D5325" s="10"/>
      <c r="E5325" s="10"/>
      <c r="F5325" s="10"/>
      <c r="G5325" s="10"/>
      <c r="H5325" s="10"/>
      <c r="I5325" s="10"/>
      <c r="J5325" s="10"/>
      <c r="K5325" s="11"/>
      <c r="L5325" s="11"/>
      <c r="M5325" s="12"/>
      <c r="N5325" s="12"/>
      <c r="O5325" s="12"/>
      <c r="P5325" s="12"/>
      <c r="Q5325" s="12"/>
      <c r="R5325" s="12"/>
      <c r="S5325" s="12"/>
      <c r="T5325" s="12"/>
      <c r="U5325" s="12"/>
      <c r="V5325" s="12"/>
      <c r="W5325" s="12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2"/>
      <c r="AS5325" s="12"/>
      <c r="AT5325" s="12"/>
      <c r="AU5325" s="12"/>
      <c r="AV5325" s="12"/>
      <c r="AW5325" s="12"/>
      <c r="AX5325" s="12"/>
      <c r="AY5325" s="12"/>
      <c r="AZ5325" s="12"/>
      <c r="BA5325" s="12"/>
      <c r="BB5325" s="12"/>
      <c r="BC5325" s="12"/>
      <c r="BD5325" s="12"/>
      <c r="BE5325" s="12"/>
      <c r="BF5325" s="12"/>
      <c r="BG5325" s="12"/>
      <c r="BH5325" s="12"/>
      <c r="BI5325" s="12"/>
      <c r="BJ5325" s="13"/>
      <c r="BK5325" s="13"/>
      <c r="BL5325" s="13"/>
      <c r="BM5325" s="13"/>
      <c r="BN5325" s="13"/>
    </row>
    <row r="5326" spans="1:66" x14ac:dyDescent="0.25">
      <c r="A5326" s="10"/>
      <c r="B5326" s="10"/>
      <c r="C5326" s="10"/>
      <c r="D5326" s="10"/>
      <c r="E5326" s="10"/>
      <c r="F5326" s="10"/>
      <c r="G5326" s="10"/>
      <c r="H5326" s="10"/>
      <c r="I5326" s="10"/>
      <c r="J5326" s="10"/>
      <c r="K5326" s="11"/>
      <c r="L5326" s="11"/>
      <c r="M5326" s="12"/>
      <c r="N5326" s="12"/>
      <c r="O5326" s="12"/>
      <c r="P5326" s="12"/>
      <c r="Q5326" s="12"/>
      <c r="R5326" s="12"/>
      <c r="S5326" s="12"/>
      <c r="T5326" s="12"/>
      <c r="U5326" s="12"/>
      <c r="V5326" s="12"/>
      <c r="W5326" s="12"/>
      <c r="X5326" s="12"/>
      <c r="Y5326" s="12"/>
      <c r="Z5326" s="12"/>
      <c r="AA5326" s="12"/>
      <c r="AB5326" s="12"/>
      <c r="AC5326" s="12"/>
      <c r="AD5326" s="12"/>
      <c r="AE5326" s="12"/>
      <c r="AF5326" s="12"/>
      <c r="AG5326" s="12"/>
      <c r="AH5326" s="12"/>
      <c r="AI5326" s="12"/>
      <c r="AJ5326" s="12"/>
      <c r="AK5326" s="12"/>
      <c r="AL5326" s="12"/>
      <c r="AM5326" s="12"/>
      <c r="AN5326" s="12"/>
      <c r="AO5326" s="12"/>
      <c r="AP5326" s="12"/>
      <c r="AQ5326" s="12"/>
      <c r="AR5326" s="12"/>
      <c r="AS5326" s="12"/>
      <c r="AT5326" s="12"/>
      <c r="AU5326" s="12"/>
      <c r="AV5326" s="12"/>
      <c r="AW5326" s="12"/>
      <c r="AX5326" s="12"/>
      <c r="AY5326" s="12"/>
      <c r="AZ5326" s="12"/>
      <c r="BA5326" s="12"/>
      <c r="BB5326" s="12"/>
      <c r="BC5326" s="12"/>
      <c r="BD5326" s="12"/>
      <c r="BE5326" s="12"/>
      <c r="BF5326" s="12"/>
      <c r="BG5326" s="12"/>
      <c r="BH5326" s="12"/>
      <c r="BI5326" s="12"/>
      <c r="BJ5326" s="13"/>
      <c r="BK5326" s="13"/>
      <c r="BL5326" s="13"/>
      <c r="BM5326" s="13"/>
      <c r="BN5326" s="13"/>
    </row>
    <row r="5327" spans="1:66" x14ac:dyDescent="0.25">
      <c r="A5327" s="10"/>
      <c r="B5327" s="10"/>
      <c r="C5327" s="10"/>
      <c r="D5327" s="10"/>
      <c r="E5327" s="10"/>
      <c r="F5327" s="10"/>
      <c r="G5327" s="10"/>
      <c r="H5327" s="10"/>
      <c r="I5327" s="10"/>
      <c r="J5327" s="10"/>
      <c r="K5327" s="11"/>
      <c r="L5327" s="11"/>
      <c r="M5327" s="12"/>
      <c r="N5327" s="12"/>
      <c r="O5327" s="12"/>
      <c r="P5327" s="12"/>
      <c r="Q5327" s="12"/>
      <c r="R5327" s="12"/>
      <c r="S5327" s="12"/>
      <c r="T5327" s="12"/>
      <c r="U5327" s="12"/>
      <c r="V5327" s="12"/>
      <c r="W5327" s="12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2"/>
      <c r="AS5327" s="12"/>
      <c r="AT5327" s="12"/>
      <c r="AU5327" s="12"/>
      <c r="AV5327" s="12"/>
      <c r="AW5327" s="12"/>
      <c r="AX5327" s="12"/>
      <c r="AY5327" s="12"/>
      <c r="AZ5327" s="12"/>
      <c r="BA5327" s="12"/>
      <c r="BB5327" s="12"/>
      <c r="BC5327" s="12"/>
      <c r="BD5327" s="12"/>
      <c r="BE5327" s="12"/>
      <c r="BF5327" s="12"/>
      <c r="BG5327" s="12"/>
      <c r="BH5327" s="12"/>
      <c r="BI5327" s="12"/>
      <c r="BJ5327" s="13"/>
      <c r="BK5327" s="13"/>
      <c r="BL5327" s="13"/>
      <c r="BM5327" s="13"/>
      <c r="BN5327" s="13"/>
    </row>
    <row r="5328" spans="1:66" x14ac:dyDescent="0.25">
      <c r="A5328" s="10"/>
      <c r="B5328" s="10"/>
      <c r="C5328" s="10"/>
      <c r="D5328" s="10"/>
      <c r="E5328" s="10"/>
      <c r="F5328" s="10"/>
      <c r="G5328" s="10"/>
      <c r="H5328" s="10"/>
      <c r="I5328" s="10"/>
      <c r="J5328" s="10"/>
      <c r="K5328" s="11"/>
      <c r="L5328" s="11"/>
      <c r="M5328" s="12"/>
      <c r="N5328" s="12"/>
      <c r="O5328" s="12"/>
      <c r="P5328" s="12"/>
      <c r="Q5328" s="12"/>
      <c r="R5328" s="12"/>
      <c r="S5328" s="12"/>
      <c r="T5328" s="12"/>
      <c r="U5328" s="12"/>
      <c r="V5328" s="12"/>
      <c r="W5328" s="12"/>
      <c r="X5328" s="12"/>
      <c r="Y5328" s="12"/>
      <c r="Z5328" s="12"/>
      <c r="AA5328" s="12"/>
      <c r="AB5328" s="12"/>
      <c r="AC5328" s="12"/>
      <c r="AD5328" s="12"/>
      <c r="AE5328" s="12"/>
      <c r="AF5328" s="12"/>
      <c r="AG5328" s="12"/>
      <c r="AH5328" s="12"/>
      <c r="AI5328" s="12"/>
      <c r="AJ5328" s="12"/>
      <c r="AK5328" s="12"/>
      <c r="AL5328" s="12"/>
      <c r="AM5328" s="12"/>
      <c r="AN5328" s="12"/>
      <c r="AO5328" s="12"/>
      <c r="AP5328" s="12"/>
      <c r="AQ5328" s="12"/>
      <c r="AR5328" s="12"/>
      <c r="AS5328" s="12"/>
      <c r="AT5328" s="12"/>
      <c r="AU5328" s="12"/>
      <c r="AV5328" s="12"/>
      <c r="AW5328" s="12"/>
      <c r="AX5328" s="12"/>
      <c r="AY5328" s="12"/>
      <c r="AZ5328" s="12"/>
      <c r="BA5328" s="12"/>
      <c r="BB5328" s="12"/>
      <c r="BC5328" s="12"/>
      <c r="BD5328" s="12"/>
      <c r="BE5328" s="12"/>
      <c r="BF5328" s="12"/>
      <c r="BG5328" s="12"/>
      <c r="BH5328" s="12"/>
      <c r="BI5328" s="12"/>
      <c r="BJ5328" s="13"/>
      <c r="BK5328" s="13"/>
      <c r="BL5328" s="13"/>
      <c r="BM5328" s="13"/>
      <c r="BN5328" s="13"/>
    </row>
    <row r="5329" spans="1:66" s="14" customFormat="1" x14ac:dyDescent="0.25">
      <c r="A5329" s="10"/>
      <c r="B5329" s="10"/>
      <c r="C5329" s="10"/>
      <c r="D5329" s="10"/>
      <c r="E5329" s="10"/>
      <c r="F5329" s="10"/>
      <c r="G5329" s="10"/>
      <c r="H5329" s="10"/>
      <c r="I5329" s="10"/>
      <c r="J5329" s="10"/>
      <c r="K5329" s="11"/>
      <c r="L5329" s="11"/>
      <c r="M5329" s="12"/>
      <c r="N5329" s="12"/>
      <c r="O5329" s="12"/>
      <c r="P5329" s="12"/>
      <c r="Q5329" s="12"/>
      <c r="R5329" s="12"/>
      <c r="S5329" s="12"/>
      <c r="T5329" s="12"/>
      <c r="U5329" s="12"/>
      <c r="V5329" s="12"/>
      <c r="W5329" s="12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2"/>
      <c r="AS5329" s="12"/>
      <c r="AT5329" s="12"/>
      <c r="AU5329" s="12"/>
      <c r="AV5329" s="12"/>
      <c r="AW5329" s="12"/>
      <c r="AX5329" s="12"/>
      <c r="AY5329" s="12"/>
      <c r="AZ5329" s="12"/>
      <c r="BA5329" s="12"/>
      <c r="BB5329" s="12"/>
      <c r="BC5329" s="12"/>
      <c r="BD5329" s="12"/>
      <c r="BE5329" s="12"/>
      <c r="BF5329" s="12"/>
      <c r="BG5329" s="12"/>
      <c r="BH5329" s="12"/>
      <c r="BI5329" s="12"/>
      <c r="BJ5329" s="13"/>
      <c r="BK5329" s="13"/>
      <c r="BL5329" s="13"/>
      <c r="BM5329" s="13"/>
      <c r="BN5329" s="13"/>
    </row>
    <row r="5330" spans="1:66" x14ac:dyDescent="0.25">
      <c r="A5330" s="10"/>
      <c r="B5330" s="10"/>
      <c r="C5330" s="10"/>
      <c r="D5330" s="10"/>
      <c r="E5330" s="10"/>
      <c r="F5330" s="10"/>
      <c r="G5330" s="10"/>
      <c r="H5330" s="10"/>
      <c r="I5330" s="10"/>
      <c r="J5330" s="10"/>
      <c r="K5330" s="11"/>
      <c r="L5330" s="11"/>
      <c r="M5330" s="12"/>
      <c r="N5330" s="12"/>
      <c r="O5330" s="12"/>
      <c r="P5330" s="12"/>
      <c r="Q5330" s="12"/>
      <c r="R5330" s="12"/>
      <c r="S5330" s="12"/>
      <c r="T5330" s="12"/>
      <c r="U5330" s="12"/>
      <c r="V5330" s="12"/>
      <c r="W5330" s="12"/>
      <c r="X5330" s="12"/>
      <c r="Y5330" s="12"/>
      <c r="Z5330" s="12"/>
      <c r="AA5330" s="12"/>
      <c r="AB5330" s="12"/>
      <c r="AC5330" s="12"/>
      <c r="AD5330" s="12"/>
      <c r="AE5330" s="12"/>
      <c r="AF5330" s="12"/>
      <c r="AG5330" s="12"/>
      <c r="AH5330" s="12"/>
      <c r="AI5330" s="12"/>
      <c r="AJ5330" s="12"/>
      <c r="AK5330" s="12"/>
      <c r="AL5330" s="12"/>
      <c r="AM5330" s="12"/>
      <c r="AN5330" s="12"/>
      <c r="AO5330" s="12"/>
      <c r="AP5330" s="12"/>
      <c r="AQ5330" s="12"/>
      <c r="AR5330" s="12"/>
      <c r="AS5330" s="12"/>
      <c r="AT5330" s="12"/>
      <c r="AU5330" s="12"/>
      <c r="AV5330" s="12"/>
      <c r="AW5330" s="12"/>
      <c r="AX5330" s="12"/>
      <c r="AY5330" s="12"/>
      <c r="AZ5330" s="12"/>
      <c r="BA5330" s="12"/>
      <c r="BB5330" s="12"/>
      <c r="BC5330" s="12"/>
      <c r="BD5330" s="12"/>
      <c r="BE5330" s="12"/>
      <c r="BF5330" s="12"/>
      <c r="BG5330" s="12"/>
      <c r="BH5330" s="12"/>
      <c r="BI5330" s="12"/>
      <c r="BJ5330" s="13"/>
      <c r="BK5330" s="13"/>
      <c r="BL5330" s="13"/>
      <c r="BM5330" s="13"/>
      <c r="BN5330" s="13"/>
    </row>
    <row r="5331" spans="1:66" x14ac:dyDescent="0.25">
      <c r="A5331" s="10"/>
      <c r="B5331" s="10"/>
      <c r="C5331" s="10"/>
      <c r="D5331" s="10"/>
      <c r="E5331" s="10"/>
      <c r="F5331" s="10"/>
      <c r="G5331" s="10"/>
      <c r="H5331" s="10"/>
      <c r="I5331" s="10"/>
      <c r="J5331" s="10"/>
      <c r="K5331" s="11"/>
      <c r="L5331" s="11"/>
      <c r="M5331" s="12"/>
      <c r="N5331" s="12"/>
      <c r="O5331" s="12"/>
      <c r="P5331" s="12"/>
      <c r="Q5331" s="12"/>
      <c r="R5331" s="12"/>
      <c r="S5331" s="12"/>
      <c r="T5331" s="12"/>
      <c r="U5331" s="12"/>
      <c r="V5331" s="12"/>
      <c r="W5331" s="12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2"/>
      <c r="AS5331" s="12"/>
      <c r="AT5331" s="12"/>
      <c r="AU5331" s="12"/>
      <c r="AV5331" s="12"/>
      <c r="AW5331" s="12"/>
      <c r="AX5331" s="12"/>
      <c r="AY5331" s="12"/>
      <c r="AZ5331" s="12"/>
      <c r="BA5331" s="12"/>
      <c r="BB5331" s="12"/>
      <c r="BC5331" s="12"/>
      <c r="BD5331" s="12"/>
      <c r="BE5331" s="12"/>
      <c r="BF5331" s="12"/>
      <c r="BG5331" s="12"/>
      <c r="BH5331" s="12"/>
      <c r="BI5331" s="12"/>
      <c r="BJ5331" s="13"/>
      <c r="BK5331" s="13"/>
      <c r="BL5331" s="13"/>
      <c r="BM5331" s="13"/>
      <c r="BN5331" s="13"/>
    </row>
    <row r="5332" spans="1:66" x14ac:dyDescent="0.25">
      <c r="A5332" s="10"/>
      <c r="B5332" s="10"/>
      <c r="C5332" s="10"/>
      <c r="D5332" s="10"/>
      <c r="E5332" s="10"/>
      <c r="F5332" s="10"/>
      <c r="G5332" s="10"/>
      <c r="H5332" s="10"/>
      <c r="I5332" s="10"/>
      <c r="J5332" s="10"/>
      <c r="K5332" s="11"/>
      <c r="L5332" s="11"/>
      <c r="M5332" s="12"/>
      <c r="N5332" s="12"/>
      <c r="O5332" s="12"/>
      <c r="P5332" s="12"/>
      <c r="Q5332" s="12"/>
      <c r="R5332" s="12"/>
      <c r="S5332" s="12"/>
      <c r="T5332" s="12"/>
      <c r="U5332" s="12"/>
      <c r="V5332" s="12"/>
      <c r="W5332" s="12"/>
      <c r="X5332" s="12"/>
      <c r="Y5332" s="12"/>
      <c r="Z5332" s="12"/>
      <c r="AA5332" s="12"/>
      <c r="AB5332" s="12"/>
      <c r="AC5332" s="12"/>
      <c r="AD5332" s="12"/>
      <c r="AE5332" s="12"/>
      <c r="AF5332" s="12"/>
      <c r="AG5332" s="12"/>
      <c r="AH5332" s="12"/>
      <c r="AI5332" s="12"/>
      <c r="AJ5332" s="12"/>
      <c r="AK5332" s="12"/>
      <c r="AL5332" s="12"/>
      <c r="AM5332" s="12"/>
      <c r="AN5332" s="12"/>
      <c r="AO5332" s="12"/>
      <c r="AP5332" s="12"/>
      <c r="AQ5332" s="12"/>
      <c r="AR5332" s="12"/>
      <c r="AS5332" s="12"/>
      <c r="AT5332" s="12"/>
      <c r="AU5332" s="12"/>
      <c r="AV5332" s="12"/>
      <c r="AW5332" s="12"/>
      <c r="AX5332" s="12"/>
      <c r="AY5332" s="12"/>
      <c r="AZ5332" s="12"/>
      <c r="BA5332" s="12"/>
      <c r="BB5332" s="12"/>
      <c r="BC5332" s="12"/>
      <c r="BD5332" s="12"/>
      <c r="BE5332" s="12"/>
      <c r="BF5332" s="12"/>
      <c r="BG5332" s="12"/>
      <c r="BH5332" s="12"/>
      <c r="BI5332" s="12"/>
      <c r="BJ5332" s="13"/>
      <c r="BK5332" s="13"/>
      <c r="BL5332" s="13"/>
      <c r="BM5332" s="13"/>
      <c r="BN5332" s="13"/>
    </row>
    <row r="5333" spans="1:66" x14ac:dyDescent="0.25">
      <c r="A5333" s="10"/>
      <c r="B5333" s="10"/>
      <c r="C5333" s="10"/>
      <c r="D5333" s="10"/>
      <c r="E5333" s="10"/>
      <c r="F5333" s="10"/>
      <c r="G5333" s="10"/>
      <c r="H5333" s="10"/>
      <c r="I5333" s="10"/>
      <c r="J5333" s="10"/>
      <c r="K5333" s="11"/>
      <c r="L5333" s="11"/>
      <c r="M5333" s="12"/>
      <c r="N5333" s="12"/>
      <c r="O5333" s="12"/>
      <c r="P5333" s="12"/>
      <c r="Q5333" s="12"/>
      <c r="R5333" s="12"/>
      <c r="S5333" s="12"/>
      <c r="T5333" s="12"/>
      <c r="U5333" s="12"/>
      <c r="V5333" s="12"/>
      <c r="W5333" s="12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2"/>
      <c r="AS5333" s="12"/>
      <c r="AT5333" s="12"/>
      <c r="AU5333" s="12"/>
      <c r="AV5333" s="12"/>
      <c r="AW5333" s="12"/>
      <c r="AX5333" s="12"/>
      <c r="AY5333" s="12"/>
      <c r="AZ5333" s="12"/>
      <c r="BA5333" s="12"/>
      <c r="BB5333" s="12"/>
      <c r="BC5333" s="12"/>
      <c r="BD5333" s="12"/>
      <c r="BE5333" s="12"/>
      <c r="BF5333" s="12"/>
      <c r="BG5333" s="12"/>
      <c r="BH5333" s="12"/>
      <c r="BI5333" s="12"/>
      <c r="BJ5333" s="13"/>
      <c r="BK5333" s="13"/>
      <c r="BL5333" s="13"/>
      <c r="BM5333" s="13"/>
      <c r="BN5333" s="13"/>
    </row>
    <row r="5334" spans="1:66" x14ac:dyDescent="0.25">
      <c r="A5334" s="10"/>
      <c r="B5334" s="10"/>
      <c r="C5334" s="10"/>
      <c r="D5334" s="10"/>
      <c r="E5334" s="10"/>
      <c r="F5334" s="10"/>
      <c r="G5334" s="10"/>
      <c r="H5334" s="10"/>
      <c r="I5334" s="10"/>
      <c r="J5334" s="10"/>
      <c r="K5334" s="11"/>
      <c r="L5334" s="11"/>
      <c r="M5334" s="12"/>
      <c r="N5334" s="12"/>
      <c r="O5334" s="12"/>
      <c r="P5334" s="12"/>
      <c r="Q5334" s="12"/>
      <c r="R5334" s="12"/>
      <c r="S5334" s="12"/>
      <c r="T5334" s="12"/>
      <c r="U5334" s="12"/>
      <c r="V5334" s="12"/>
      <c r="W5334" s="12"/>
      <c r="X5334" s="12"/>
      <c r="Y5334" s="12"/>
      <c r="Z5334" s="12"/>
      <c r="AA5334" s="12"/>
      <c r="AB5334" s="12"/>
      <c r="AC5334" s="12"/>
      <c r="AD5334" s="12"/>
      <c r="AE5334" s="12"/>
      <c r="AF5334" s="12"/>
      <c r="AG5334" s="12"/>
      <c r="AH5334" s="12"/>
      <c r="AI5334" s="12"/>
      <c r="AJ5334" s="12"/>
      <c r="AK5334" s="12"/>
      <c r="AL5334" s="12"/>
      <c r="AM5334" s="12"/>
      <c r="AN5334" s="12"/>
      <c r="AO5334" s="12"/>
      <c r="AP5334" s="12"/>
      <c r="AQ5334" s="12"/>
      <c r="AR5334" s="12"/>
      <c r="AS5334" s="12"/>
      <c r="AT5334" s="12"/>
      <c r="AU5334" s="12"/>
      <c r="AV5334" s="12"/>
      <c r="AW5334" s="12"/>
      <c r="AX5334" s="12"/>
      <c r="AY5334" s="12"/>
      <c r="AZ5334" s="12"/>
      <c r="BA5334" s="12"/>
      <c r="BB5334" s="12"/>
      <c r="BC5334" s="12"/>
      <c r="BD5334" s="12"/>
      <c r="BE5334" s="12"/>
      <c r="BF5334" s="12"/>
      <c r="BG5334" s="12"/>
      <c r="BH5334" s="12"/>
      <c r="BI5334" s="12"/>
      <c r="BJ5334" s="13"/>
      <c r="BK5334" s="13"/>
      <c r="BL5334" s="13"/>
      <c r="BM5334" s="13"/>
      <c r="BN5334" s="13"/>
    </row>
    <row r="5335" spans="1:66" x14ac:dyDescent="0.25">
      <c r="A5335" s="10"/>
      <c r="B5335" s="10"/>
      <c r="C5335" s="10"/>
      <c r="D5335" s="10"/>
      <c r="E5335" s="10"/>
      <c r="F5335" s="10"/>
      <c r="G5335" s="10"/>
      <c r="H5335" s="10"/>
      <c r="I5335" s="10"/>
      <c r="J5335" s="10"/>
      <c r="K5335" s="11"/>
      <c r="L5335" s="11"/>
      <c r="M5335" s="12"/>
      <c r="N5335" s="12"/>
      <c r="O5335" s="12"/>
      <c r="P5335" s="12"/>
      <c r="Q5335" s="12"/>
      <c r="R5335" s="12"/>
      <c r="S5335" s="12"/>
      <c r="T5335" s="12"/>
      <c r="U5335" s="12"/>
      <c r="V5335" s="12"/>
      <c r="W5335" s="12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2"/>
      <c r="AS5335" s="12"/>
      <c r="AT5335" s="12"/>
      <c r="AU5335" s="12"/>
      <c r="AV5335" s="12"/>
      <c r="AW5335" s="12"/>
      <c r="AX5335" s="12"/>
      <c r="AY5335" s="12"/>
      <c r="AZ5335" s="12"/>
      <c r="BA5335" s="12"/>
      <c r="BB5335" s="12"/>
      <c r="BC5335" s="12"/>
      <c r="BD5335" s="12"/>
      <c r="BE5335" s="12"/>
      <c r="BF5335" s="12"/>
      <c r="BG5335" s="12"/>
      <c r="BH5335" s="12"/>
      <c r="BI5335" s="12"/>
      <c r="BJ5335" s="13"/>
      <c r="BK5335" s="13"/>
      <c r="BL5335" s="13"/>
      <c r="BM5335" s="13"/>
      <c r="BN5335" s="13"/>
    </row>
    <row r="5336" spans="1:66" x14ac:dyDescent="0.25">
      <c r="A5336" s="10"/>
      <c r="B5336" s="10"/>
      <c r="C5336" s="10"/>
      <c r="D5336" s="10"/>
      <c r="E5336" s="10"/>
      <c r="F5336" s="10"/>
      <c r="G5336" s="10"/>
      <c r="H5336" s="10"/>
      <c r="I5336" s="10"/>
      <c r="J5336" s="10"/>
      <c r="K5336" s="11"/>
      <c r="L5336" s="11"/>
      <c r="M5336" s="12"/>
      <c r="N5336" s="12"/>
      <c r="O5336" s="12"/>
      <c r="P5336" s="12"/>
      <c r="Q5336" s="12"/>
      <c r="R5336" s="12"/>
      <c r="S5336" s="12"/>
      <c r="T5336" s="12"/>
      <c r="U5336" s="12"/>
      <c r="V5336" s="12"/>
      <c r="W5336" s="12"/>
      <c r="X5336" s="12"/>
      <c r="Y5336" s="12"/>
      <c r="Z5336" s="12"/>
      <c r="AA5336" s="12"/>
      <c r="AB5336" s="12"/>
      <c r="AC5336" s="12"/>
      <c r="AD5336" s="12"/>
      <c r="AE5336" s="12"/>
      <c r="AF5336" s="12"/>
      <c r="AG5336" s="12"/>
      <c r="AH5336" s="12"/>
      <c r="AI5336" s="12"/>
      <c r="AJ5336" s="12"/>
      <c r="AK5336" s="12"/>
      <c r="AL5336" s="12"/>
      <c r="AM5336" s="12"/>
      <c r="AN5336" s="12"/>
      <c r="AO5336" s="12"/>
      <c r="AP5336" s="12"/>
      <c r="AQ5336" s="12"/>
      <c r="AR5336" s="12"/>
      <c r="AS5336" s="12"/>
      <c r="AT5336" s="12"/>
      <c r="AU5336" s="12"/>
      <c r="AV5336" s="12"/>
      <c r="AW5336" s="12"/>
      <c r="AX5336" s="12"/>
      <c r="AY5336" s="12"/>
      <c r="AZ5336" s="12"/>
      <c r="BA5336" s="12"/>
      <c r="BB5336" s="12"/>
      <c r="BC5336" s="12"/>
      <c r="BD5336" s="12"/>
      <c r="BE5336" s="12"/>
      <c r="BF5336" s="12"/>
      <c r="BG5336" s="12"/>
      <c r="BH5336" s="12"/>
      <c r="BI5336" s="12"/>
      <c r="BJ5336" s="13"/>
      <c r="BK5336" s="13"/>
      <c r="BL5336" s="13"/>
      <c r="BM5336" s="13"/>
      <c r="BN5336" s="13"/>
    </row>
    <row r="5337" spans="1:66" x14ac:dyDescent="0.25">
      <c r="A5337" s="10"/>
      <c r="B5337" s="10"/>
      <c r="C5337" s="10"/>
      <c r="D5337" s="10"/>
      <c r="E5337" s="10"/>
      <c r="F5337" s="10"/>
      <c r="G5337" s="10"/>
      <c r="H5337" s="10"/>
      <c r="I5337" s="10"/>
      <c r="J5337" s="10"/>
      <c r="K5337" s="11"/>
      <c r="L5337" s="11"/>
      <c r="M5337" s="12"/>
      <c r="N5337" s="12"/>
      <c r="O5337" s="12"/>
      <c r="P5337" s="12"/>
      <c r="Q5337" s="12"/>
      <c r="R5337" s="12"/>
      <c r="S5337" s="12"/>
      <c r="T5337" s="12"/>
      <c r="U5337" s="12"/>
      <c r="V5337" s="12"/>
      <c r="W5337" s="12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2"/>
      <c r="AS5337" s="12"/>
      <c r="AT5337" s="12"/>
      <c r="AU5337" s="12"/>
      <c r="AV5337" s="12"/>
      <c r="AW5337" s="12"/>
      <c r="AX5337" s="12"/>
      <c r="AY5337" s="12"/>
      <c r="AZ5337" s="12"/>
      <c r="BA5337" s="12"/>
      <c r="BB5337" s="12"/>
      <c r="BC5337" s="12"/>
      <c r="BD5337" s="12"/>
      <c r="BE5337" s="12"/>
      <c r="BF5337" s="12"/>
      <c r="BG5337" s="12"/>
      <c r="BH5337" s="12"/>
      <c r="BI5337" s="12"/>
      <c r="BJ5337" s="13"/>
      <c r="BK5337" s="13"/>
      <c r="BL5337" s="13"/>
      <c r="BM5337" s="13"/>
      <c r="BN5337" s="13"/>
    </row>
    <row r="5338" spans="1:66" x14ac:dyDescent="0.25">
      <c r="A5338" s="10"/>
      <c r="B5338" s="10"/>
      <c r="C5338" s="10"/>
      <c r="D5338" s="10"/>
      <c r="E5338" s="10"/>
      <c r="F5338" s="10"/>
      <c r="G5338" s="10"/>
      <c r="H5338" s="10"/>
      <c r="I5338" s="10"/>
      <c r="J5338" s="10"/>
      <c r="K5338" s="11"/>
      <c r="L5338" s="11"/>
      <c r="M5338" s="12"/>
      <c r="N5338" s="12"/>
      <c r="O5338" s="12"/>
      <c r="P5338" s="12"/>
      <c r="Q5338" s="12"/>
      <c r="R5338" s="12"/>
      <c r="S5338" s="12"/>
      <c r="T5338" s="12"/>
      <c r="U5338" s="12"/>
      <c r="V5338" s="12"/>
      <c r="W5338" s="12"/>
      <c r="X5338" s="12"/>
      <c r="Y5338" s="12"/>
      <c r="Z5338" s="12"/>
      <c r="AA5338" s="12"/>
      <c r="AB5338" s="12"/>
      <c r="AC5338" s="12"/>
      <c r="AD5338" s="12"/>
      <c r="AE5338" s="12"/>
      <c r="AF5338" s="12"/>
      <c r="AG5338" s="12"/>
      <c r="AH5338" s="12"/>
      <c r="AI5338" s="12"/>
      <c r="AJ5338" s="12"/>
      <c r="AK5338" s="12"/>
      <c r="AL5338" s="12"/>
      <c r="AM5338" s="12"/>
      <c r="AN5338" s="12"/>
      <c r="AO5338" s="12"/>
      <c r="AP5338" s="12"/>
      <c r="AQ5338" s="12"/>
      <c r="AR5338" s="12"/>
      <c r="AS5338" s="12"/>
      <c r="AT5338" s="12"/>
      <c r="AU5338" s="12"/>
      <c r="AV5338" s="12"/>
      <c r="AW5338" s="12"/>
      <c r="AX5338" s="12"/>
      <c r="AY5338" s="12"/>
      <c r="AZ5338" s="12"/>
      <c r="BA5338" s="12"/>
      <c r="BB5338" s="12"/>
      <c r="BC5338" s="12"/>
      <c r="BD5338" s="12"/>
      <c r="BE5338" s="12"/>
      <c r="BF5338" s="12"/>
      <c r="BG5338" s="12"/>
      <c r="BH5338" s="12"/>
      <c r="BI5338" s="12"/>
      <c r="BJ5338" s="13"/>
      <c r="BK5338" s="13"/>
      <c r="BL5338" s="13"/>
      <c r="BM5338" s="13"/>
      <c r="BN5338" s="13"/>
    </row>
    <row r="5339" spans="1:66" x14ac:dyDescent="0.25">
      <c r="A5339" s="10"/>
      <c r="B5339" s="10"/>
      <c r="C5339" s="10"/>
      <c r="D5339" s="10"/>
      <c r="E5339" s="10"/>
      <c r="F5339" s="10"/>
      <c r="G5339" s="10"/>
      <c r="H5339" s="10"/>
      <c r="I5339" s="10"/>
      <c r="J5339" s="10"/>
      <c r="K5339" s="11"/>
      <c r="L5339" s="11"/>
      <c r="M5339" s="12"/>
      <c r="N5339" s="12"/>
      <c r="O5339" s="12"/>
      <c r="P5339" s="12"/>
      <c r="Q5339" s="12"/>
      <c r="R5339" s="12"/>
      <c r="S5339" s="12"/>
      <c r="T5339" s="12"/>
      <c r="U5339" s="12"/>
      <c r="V5339" s="12"/>
      <c r="W5339" s="12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2"/>
      <c r="AS5339" s="12"/>
      <c r="AT5339" s="12"/>
      <c r="AU5339" s="12"/>
      <c r="AV5339" s="12"/>
      <c r="AW5339" s="12"/>
      <c r="AX5339" s="12"/>
      <c r="AY5339" s="12"/>
      <c r="AZ5339" s="12"/>
      <c r="BA5339" s="12"/>
      <c r="BB5339" s="12"/>
      <c r="BC5339" s="12"/>
      <c r="BD5339" s="12"/>
      <c r="BE5339" s="12"/>
      <c r="BF5339" s="12"/>
      <c r="BG5339" s="12"/>
      <c r="BH5339" s="12"/>
      <c r="BI5339" s="12"/>
      <c r="BJ5339" s="13"/>
      <c r="BK5339" s="13"/>
      <c r="BL5339" s="13"/>
      <c r="BM5339" s="13"/>
      <c r="BN5339" s="13"/>
    </row>
    <row r="5340" spans="1:66" x14ac:dyDescent="0.25">
      <c r="A5340" s="10"/>
      <c r="B5340" s="10"/>
      <c r="C5340" s="10"/>
      <c r="D5340" s="10"/>
      <c r="E5340" s="10"/>
      <c r="F5340" s="10"/>
      <c r="G5340" s="10"/>
      <c r="H5340" s="10"/>
      <c r="I5340" s="10"/>
      <c r="J5340" s="10"/>
      <c r="K5340" s="11"/>
      <c r="L5340" s="11"/>
      <c r="M5340" s="12"/>
      <c r="N5340" s="12"/>
      <c r="O5340" s="12"/>
      <c r="P5340" s="12"/>
      <c r="Q5340" s="12"/>
      <c r="R5340" s="12"/>
      <c r="S5340" s="12"/>
      <c r="T5340" s="12"/>
      <c r="U5340" s="12"/>
      <c r="V5340" s="12"/>
      <c r="W5340" s="12"/>
      <c r="X5340" s="12"/>
      <c r="Y5340" s="12"/>
      <c r="Z5340" s="12"/>
      <c r="AA5340" s="12"/>
      <c r="AB5340" s="12"/>
      <c r="AC5340" s="12"/>
      <c r="AD5340" s="12"/>
      <c r="AE5340" s="12"/>
      <c r="AF5340" s="12"/>
      <c r="AG5340" s="12"/>
      <c r="AH5340" s="12"/>
      <c r="AI5340" s="12"/>
      <c r="AJ5340" s="12"/>
      <c r="AK5340" s="12"/>
      <c r="AL5340" s="12"/>
      <c r="AM5340" s="12"/>
      <c r="AN5340" s="12"/>
      <c r="AO5340" s="12"/>
      <c r="AP5340" s="12"/>
      <c r="AQ5340" s="12"/>
      <c r="AR5340" s="12"/>
      <c r="AS5340" s="12"/>
      <c r="AT5340" s="12"/>
      <c r="AU5340" s="12"/>
      <c r="AV5340" s="12"/>
      <c r="AW5340" s="12"/>
      <c r="AX5340" s="12"/>
      <c r="AY5340" s="12"/>
      <c r="AZ5340" s="12"/>
      <c r="BA5340" s="12"/>
      <c r="BB5340" s="12"/>
      <c r="BC5340" s="12"/>
      <c r="BD5340" s="12"/>
      <c r="BE5340" s="12"/>
      <c r="BF5340" s="12"/>
      <c r="BG5340" s="12"/>
      <c r="BH5340" s="12"/>
      <c r="BI5340" s="12"/>
      <c r="BJ5340" s="13"/>
      <c r="BK5340" s="13"/>
      <c r="BL5340" s="13"/>
      <c r="BM5340" s="13"/>
      <c r="BN5340" s="13"/>
    </row>
    <row r="5341" spans="1:66" x14ac:dyDescent="0.25">
      <c r="A5341" s="10"/>
      <c r="B5341" s="10"/>
      <c r="C5341" s="10"/>
      <c r="D5341" s="10"/>
      <c r="E5341" s="10"/>
      <c r="F5341" s="10"/>
      <c r="G5341" s="10"/>
      <c r="H5341" s="10"/>
      <c r="I5341" s="10"/>
      <c r="J5341" s="10"/>
      <c r="K5341" s="11"/>
      <c r="L5341" s="11"/>
      <c r="M5341" s="12"/>
      <c r="N5341" s="12"/>
      <c r="O5341" s="12"/>
      <c r="P5341" s="12"/>
      <c r="Q5341" s="12"/>
      <c r="R5341" s="12"/>
      <c r="S5341" s="12"/>
      <c r="T5341" s="12"/>
      <c r="U5341" s="12"/>
      <c r="V5341" s="12"/>
      <c r="W5341" s="12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2"/>
      <c r="AS5341" s="12"/>
      <c r="AT5341" s="12"/>
      <c r="AU5341" s="12"/>
      <c r="AV5341" s="12"/>
      <c r="AW5341" s="12"/>
      <c r="AX5341" s="12"/>
      <c r="AY5341" s="12"/>
      <c r="AZ5341" s="12"/>
      <c r="BA5341" s="12"/>
      <c r="BB5341" s="12"/>
      <c r="BC5341" s="12"/>
      <c r="BD5341" s="12"/>
      <c r="BE5341" s="12"/>
      <c r="BF5341" s="12"/>
      <c r="BG5341" s="12"/>
      <c r="BH5341" s="12"/>
      <c r="BI5341" s="12"/>
      <c r="BJ5341" s="13"/>
      <c r="BK5341" s="13"/>
      <c r="BL5341" s="13"/>
      <c r="BM5341" s="13"/>
      <c r="BN5341" s="13"/>
    </row>
    <row r="5342" spans="1:66" x14ac:dyDescent="0.25">
      <c r="A5342" s="10"/>
      <c r="B5342" s="10"/>
      <c r="C5342" s="10"/>
      <c r="D5342" s="10"/>
      <c r="E5342" s="10"/>
      <c r="F5342" s="10"/>
      <c r="G5342" s="10"/>
      <c r="H5342" s="10"/>
      <c r="I5342" s="10"/>
      <c r="J5342" s="10"/>
      <c r="K5342" s="11"/>
      <c r="L5342" s="11"/>
      <c r="M5342" s="12"/>
      <c r="N5342" s="12"/>
      <c r="O5342" s="12"/>
      <c r="P5342" s="12"/>
      <c r="Q5342" s="12"/>
      <c r="R5342" s="12"/>
      <c r="S5342" s="12"/>
      <c r="T5342" s="12"/>
      <c r="U5342" s="12"/>
      <c r="V5342" s="12"/>
      <c r="W5342" s="12"/>
      <c r="X5342" s="12"/>
      <c r="Y5342" s="12"/>
      <c r="Z5342" s="12"/>
      <c r="AA5342" s="12"/>
      <c r="AB5342" s="12"/>
      <c r="AC5342" s="12"/>
      <c r="AD5342" s="12"/>
      <c r="AE5342" s="12"/>
      <c r="AF5342" s="12"/>
      <c r="AG5342" s="12"/>
      <c r="AH5342" s="12"/>
      <c r="AI5342" s="12"/>
      <c r="AJ5342" s="12"/>
      <c r="AK5342" s="12"/>
      <c r="AL5342" s="12"/>
      <c r="AM5342" s="12"/>
      <c r="AN5342" s="12"/>
      <c r="AO5342" s="12"/>
      <c r="AP5342" s="12"/>
      <c r="AQ5342" s="12"/>
      <c r="AR5342" s="12"/>
      <c r="AS5342" s="12"/>
      <c r="AT5342" s="12"/>
      <c r="AU5342" s="12"/>
      <c r="AV5342" s="12"/>
      <c r="AW5342" s="12"/>
      <c r="AX5342" s="12"/>
      <c r="AY5342" s="12"/>
      <c r="AZ5342" s="12"/>
      <c r="BA5342" s="12"/>
      <c r="BB5342" s="12"/>
      <c r="BC5342" s="12"/>
      <c r="BD5342" s="12"/>
      <c r="BE5342" s="12"/>
      <c r="BF5342" s="12"/>
      <c r="BG5342" s="12"/>
      <c r="BH5342" s="12"/>
      <c r="BI5342" s="12"/>
      <c r="BJ5342" s="13"/>
      <c r="BK5342" s="13"/>
      <c r="BL5342" s="13"/>
      <c r="BM5342" s="13"/>
      <c r="BN5342" s="13"/>
    </row>
    <row r="5343" spans="1:66" x14ac:dyDescent="0.25">
      <c r="A5343" s="10"/>
      <c r="B5343" s="10"/>
      <c r="C5343" s="10"/>
      <c r="D5343" s="10"/>
      <c r="E5343" s="10"/>
      <c r="F5343" s="10"/>
      <c r="G5343" s="10"/>
      <c r="H5343" s="10"/>
      <c r="I5343" s="10"/>
      <c r="J5343" s="10"/>
      <c r="K5343" s="11"/>
      <c r="L5343" s="11"/>
      <c r="M5343" s="12"/>
      <c r="N5343" s="12"/>
      <c r="O5343" s="12"/>
      <c r="P5343" s="12"/>
      <c r="Q5343" s="12"/>
      <c r="R5343" s="12"/>
      <c r="S5343" s="12"/>
      <c r="T5343" s="12"/>
      <c r="U5343" s="12"/>
      <c r="V5343" s="12"/>
      <c r="W5343" s="12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2"/>
      <c r="AS5343" s="12"/>
      <c r="AT5343" s="12"/>
      <c r="AU5343" s="12"/>
      <c r="AV5343" s="12"/>
      <c r="AW5343" s="12"/>
      <c r="AX5343" s="12"/>
      <c r="AY5343" s="12"/>
      <c r="AZ5343" s="12"/>
      <c r="BA5343" s="12"/>
      <c r="BB5343" s="12"/>
      <c r="BC5343" s="12"/>
      <c r="BD5343" s="12"/>
      <c r="BE5343" s="12"/>
      <c r="BF5343" s="12"/>
      <c r="BG5343" s="12"/>
      <c r="BH5343" s="12"/>
      <c r="BI5343" s="12"/>
      <c r="BJ5343" s="13"/>
      <c r="BK5343" s="13"/>
      <c r="BL5343" s="13"/>
      <c r="BM5343" s="13"/>
      <c r="BN5343" s="13"/>
    </row>
    <row r="5344" spans="1:66" x14ac:dyDescent="0.25">
      <c r="A5344" s="10"/>
      <c r="B5344" s="10"/>
      <c r="C5344" s="10"/>
      <c r="D5344" s="10"/>
      <c r="E5344" s="10"/>
      <c r="F5344" s="10"/>
      <c r="G5344" s="10"/>
      <c r="H5344" s="10"/>
      <c r="I5344" s="10"/>
      <c r="J5344" s="10"/>
      <c r="K5344" s="11"/>
      <c r="L5344" s="11"/>
      <c r="M5344" s="12"/>
      <c r="N5344" s="12"/>
      <c r="O5344" s="12"/>
      <c r="P5344" s="12"/>
      <c r="Q5344" s="12"/>
      <c r="R5344" s="12"/>
      <c r="S5344" s="12"/>
      <c r="T5344" s="12"/>
      <c r="U5344" s="12"/>
      <c r="V5344" s="12"/>
      <c r="W5344" s="12"/>
      <c r="X5344" s="12"/>
      <c r="Y5344" s="12"/>
      <c r="Z5344" s="12"/>
      <c r="AA5344" s="12"/>
      <c r="AB5344" s="12"/>
      <c r="AC5344" s="12"/>
      <c r="AD5344" s="12"/>
      <c r="AE5344" s="12"/>
      <c r="AF5344" s="12"/>
      <c r="AG5344" s="12"/>
      <c r="AH5344" s="12"/>
      <c r="AI5344" s="12"/>
      <c r="AJ5344" s="12"/>
      <c r="AK5344" s="12"/>
      <c r="AL5344" s="12"/>
      <c r="AM5344" s="12"/>
      <c r="AN5344" s="12"/>
      <c r="AO5344" s="12"/>
      <c r="AP5344" s="12"/>
      <c r="AQ5344" s="12"/>
      <c r="AR5344" s="12"/>
      <c r="AS5344" s="12"/>
      <c r="AT5344" s="12"/>
      <c r="AU5344" s="12"/>
      <c r="AV5344" s="12"/>
      <c r="AW5344" s="12"/>
      <c r="AX5344" s="12"/>
      <c r="AY5344" s="12"/>
      <c r="AZ5344" s="12"/>
      <c r="BA5344" s="12"/>
      <c r="BB5344" s="12"/>
      <c r="BC5344" s="12"/>
      <c r="BD5344" s="12"/>
      <c r="BE5344" s="12"/>
      <c r="BF5344" s="12"/>
      <c r="BG5344" s="12"/>
      <c r="BH5344" s="12"/>
      <c r="BI5344" s="12"/>
      <c r="BJ5344" s="13"/>
      <c r="BK5344" s="13"/>
      <c r="BL5344" s="13"/>
      <c r="BM5344" s="13"/>
      <c r="BN5344" s="13"/>
    </row>
    <row r="5345" spans="1:66" x14ac:dyDescent="0.25">
      <c r="A5345" s="10"/>
      <c r="B5345" s="10"/>
      <c r="C5345" s="10"/>
      <c r="D5345" s="10"/>
      <c r="E5345" s="10"/>
      <c r="F5345" s="10"/>
      <c r="G5345" s="10"/>
      <c r="H5345" s="10"/>
      <c r="I5345" s="10"/>
      <c r="J5345" s="10"/>
      <c r="K5345" s="11"/>
      <c r="L5345" s="11"/>
      <c r="M5345" s="12"/>
      <c r="N5345" s="12"/>
      <c r="O5345" s="12"/>
      <c r="P5345" s="12"/>
      <c r="Q5345" s="12"/>
      <c r="R5345" s="12"/>
      <c r="S5345" s="12"/>
      <c r="T5345" s="12"/>
      <c r="U5345" s="12"/>
      <c r="V5345" s="12"/>
      <c r="W5345" s="12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2"/>
      <c r="AS5345" s="12"/>
      <c r="AT5345" s="12"/>
      <c r="AU5345" s="12"/>
      <c r="AV5345" s="12"/>
      <c r="AW5345" s="12"/>
      <c r="AX5345" s="12"/>
      <c r="AY5345" s="12"/>
      <c r="AZ5345" s="12"/>
      <c r="BA5345" s="12"/>
      <c r="BB5345" s="12"/>
      <c r="BC5345" s="12"/>
      <c r="BD5345" s="12"/>
      <c r="BE5345" s="12"/>
      <c r="BF5345" s="12"/>
      <c r="BG5345" s="12"/>
      <c r="BH5345" s="12"/>
      <c r="BI5345" s="12"/>
      <c r="BJ5345" s="13"/>
      <c r="BK5345" s="13"/>
      <c r="BL5345" s="13"/>
      <c r="BM5345" s="13"/>
      <c r="BN5345" s="13"/>
    </row>
    <row r="5346" spans="1:66" x14ac:dyDescent="0.25">
      <c r="A5346" s="10"/>
      <c r="B5346" s="10"/>
      <c r="C5346" s="10"/>
      <c r="D5346" s="10"/>
      <c r="E5346" s="10"/>
      <c r="F5346" s="10"/>
      <c r="G5346" s="10"/>
      <c r="H5346" s="10"/>
      <c r="I5346" s="10"/>
      <c r="J5346" s="10"/>
      <c r="K5346" s="11"/>
      <c r="L5346" s="11"/>
      <c r="M5346" s="12"/>
      <c r="N5346" s="12"/>
      <c r="O5346" s="12"/>
      <c r="P5346" s="12"/>
      <c r="Q5346" s="12"/>
      <c r="R5346" s="12"/>
      <c r="S5346" s="12"/>
      <c r="T5346" s="12"/>
      <c r="U5346" s="12"/>
      <c r="V5346" s="12"/>
      <c r="W5346" s="12"/>
      <c r="X5346" s="12"/>
      <c r="Y5346" s="12"/>
      <c r="Z5346" s="12"/>
      <c r="AA5346" s="12"/>
      <c r="AB5346" s="12"/>
      <c r="AC5346" s="12"/>
      <c r="AD5346" s="12"/>
      <c r="AE5346" s="12"/>
      <c r="AF5346" s="12"/>
      <c r="AG5346" s="12"/>
      <c r="AH5346" s="12"/>
      <c r="AI5346" s="12"/>
      <c r="AJ5346" s="12"/>
      <c r="AK5346" s="12"/>
      <c r="AL5346" s="12"/>
      <c r="AM5346" s="12"/>
      <c r="AN5346" s="12"/>
      <c r="AO5346" s="12"/>
      <c r="AP5346" s="12"/>
      <c r="AQ5346" s="12"/>
      <c r="AR5346" s="12"/>
      <c r="AS5346" s="12"/>
      <c r="AT5346" s="12"/>
      <c r="AU5346" s="12"/>
      <c r="AV5346" s="12"/>
      <c r="AW5346" s="12"/>
      <c r="AX5346" s="12"/>
      <c r="AY5346" s="12"/>
      <c r="AZ5346" s="12"/>
      <c r="BA5346" s="12"/>
      <c r="BB5346" s="12"/>
      <c r="BC5346" s="12"/>
      <c r="BD5346" s="12"/>
      <c r="BE5346" s="12"/>
      <c r="BF5346" s="12"/>
      <c r="BG5346" s="12"/>
      <c r="BH5346" s="12"/>
      <c r="BI5346" s="12"/>
      <c r="BJ5346" s="13"/>
      <c r="BK5346" s="13"/>
      <c r="BL5346" s="13"/>
      <c r="BM5346" s="13"/>
      <c r="BN5346" s="13"/>
    </row>
    <row r="5347" spans="1:66" x14ac:dyDescent="0.25">
      <c r="A5347" s="10"/>
      <c r="B5347" s="10"/>
      <c r="C5347" s="10"/>
      <c r="D5347" s="10"/>
      <c r="E5347" s="10"/>
      <c r="F5347" s="10"/>
      <c r="G5347" s="10"/>
      <c r="H5347" s="10"/>
      <c r="I5347" s="10"/>
      <c r="J5347" s="10"/>
      <c r="K5347" s="11"/>
      <c r="L5347" s="11"/>
      <c r="M5347" s="12"/>
      <c r="N5347" s="12"/>
      <c r="O5347" s="12"/>
      <c r="P5347" s="12"/>
      <c r="Q5347" s="12"/>
      <c r="R5347" s="12"/>
      <c r="S5347" s="12"/>
      <c r="T5347" s="12"/>
      <c r="U5347" s="12"/>
      <c r="V5347" s="12"/>
      <c r="W5347" s="12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2"/>
      <c r="AS5347" s="12"/>
      <c r="AT5347" s="12"/>
      <c r="AU5347" s="12"/>
      <c r="AV5347" s="12"/>
      <c r="AW5347" s="12"/>
      <c r="AX5347" s="12"/>
      <c r="AY5347" s="12"/>
      <c r="AZ5347" s="12"/>
      <c r="BA5347" s="12"/>
      <c r="BB5347" s="12"/>
      <c r="BC5347" s="12"/>
      <c r="BD5347" s="12"/>
      <c r="BE5347" s="12"/>
      <c r="BF5347" s="12"/>
      <c r="BG5347" s="12"/>
      <c r="BH5347" s="12"/>
      <c r="BI5347" s="12"/>
      <c r="BJ5347" s="13"/>
      <c r="BK5347" s="13"/>
      <c r="BL5347" s="13"/>
      <c r="BM5347" s="13"/>
      <c r="BN5347" s="13"/>
    </row>
    <row r="5348" spans="1:66" x14ac:dyDescent="0.25">
      <c r="A5348" s="10"/>
      <c r="B5348" s="10"/>
      <c r="C5348" s="10"/>
      <c r="D5348" s="10"/>
      <c r="E5348" s="10"/>
      <c r="F5348" s="10"/>
      <c r="G5348" s="10"/>
      <c r="H5348" s="10"/>
      <c r="I5348" s="10"/>
      <c r="J5348" s="10"/>
      <c r="K5348" s="11"/>
      <c r="L5348" s="11"/>
      <c r="M5348" s="12"/>
      <c r="N5348" s="12"/>
      <c r="O5348" s="12"/>
      <c r="P5348" s="12"/>
      <c r="Q5348" s="12"/>
      <c r="R5348" s="12"/>
      <c r="S5348" s="12"/>
      <c r="T5348" s="12"/>
      <c r="U5348" s="12"/>
      <c r="V5348" s="12"/>
      <c r="W5348" s="12"/>
      <c r="X5348" s="12"/>
      <c r="Y5348" s="12"/>
      <c r="Z5348" s="12"/>
      <c r="AA5348" s="12"/>
      <c r="AB5348" s="12"/>
      <c r="AC5348" s="12"/>
      <c r="AD5348" s="12"/>
      <c r="AE5348" s="12"/>
      <c r="AF5348" s="12"/>
      <c r="AG5348" s="12"/>
      <c r="AH5348" s="12"/>
      <c r="AI5348" s="12"/>
      <c r="AJ5348" s="12"/>
      <c r="AK5348" s="12"/>
      <c r="AL5348" s="12"/>
      <c r="AM5348" s="12"/>
      <c r="AN5348" s="12"/>
      <c r="AO5348" s="12"/>
      <c r="AP5348" s="12"/>
      <c r="AQ5348" s="12"/>
      <c r="AR5348" s="12"/>
      <c r="AS5348" s="12"/>
      <c r="AT5348" s="12"/>
      <c r="AU5348" s="12"/>
      <c r="AV5348" s="12"/>
      <c r="AW5348" s="12"/>
      <c r="AX5348" s="12"/>
      <c r="AY5348" s="12"/>
      <c r="AZ5348" s="12"/>
      <c r="BA5348" s="12"/>
      <c r="BB5348" s="12"/>
      <c r="BC5348" s="12"/>
      <c r="BD5348" s="12"/>
      <c r="BE5348" s="12"/>
      <c r="BF5348" s="12"/>
      <c r="BG5348" s="12"/>
      <c r="BH5348" s="12"/>
      <c r="BI5348" s="12"/>
      <c r="BJ5348" s="13"/>
      <c r="BK5348" s="13"/>
      <c r="BL5348" s="13"/>
      <c r="BM5348" s="13"/>
      <c r="BN5348" s="13"/>
    </row>
    <row r="5349" spans="1:66" x14ac:dyDescent="0.25">
      <c r="A5349" s="10"/>
      <c r="B5349" s="10"/>
      <c r="C5349" s="10"/>
      <c r="D5349" s="10"/>
      <c r="E5349" s="10"/>
      <c r="F5349" s="10"/>
      <c r="G5349" s="10"/>
      <c r="H5349" s="10"/>
      <c r="I5349" s="10"/>
      <c r="J5349" s="10"/>
      <c r="K5349" s="11"/>
      <c r="L5349" s="11"/>
      <c r="M5349" s="12"/>
      <c r="N5349" s="12"/>
      <c r="O5349" s="12"/>
      <c r="P5349" s="12"/>
      <c r="Q5349" s="12"/>
      <c r="R5349" s="12"/>
      <c r="S5349" s="12"/>
      <c r="T5349" s="12"/>
      <c r="U5349" s="12"/>
      <c r="V5349" s="12"/>
      <c r="W5349" s="12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2"/>
      <c r="AS5349" s="12"/>
      <c r="AT5349" s="12"/>
      <c r="AU5349" s="12"/>
      <c r="AV5349" s="12"/>
      <c r="AW5349" s="12"/>
      <c r="AX5349" s="12"/>
      <c r="AY5349" s="12"/>
      <c r="AZ5349" s="12"/>
      <c r="BA5349" s="12"/>
      <c r="BB5349" s="12"/>
      <c r="BC5349" s="12"/>
      <c r="BD5349" s="12"/>
      <c r="BE5349" s="12"/>
      <c r="BF5349" s="12"/>
      <c r="BG5349" s="12"/>
      <c r="BH5349" s="12"/>
      <c r="BI5349" s="12"/>
      <c r="BJ5349" s="13"/>
      <c r="BK5349" s="13"/>
      <c r="BL5349" s="13"/>
      <c r="BM5349" s="13"/>
      <c r="BN5349" s="13"/>
    </row>
    <row r="5350" spans="1:66" x14ac:dyDescent="0.25">
      <c r="A5350" s="10"/>
      <c r="B5350" s="10"/>
      <c r="C5350" s="10"/>
      <c r="D5350" s="10"/>
      <c r="E5350" s="10"/>
      <c r="F5350" s="10"/>
      <c r="G5350" s="10"/>
      <c r="H5350" s="10"/>
      <c r="I5350" s="10"/>
      <c r="J5350" s="10"/>
      <c r="K5350" s="11"/>
      <c r="L5350" s="11"/>
      <c r="M5350" s="12"/>
      <c r="N5350" s="12"/>
      <c r="O5350" s="12"/>
      <c r="P5350" s="12"/>
      <c r="Q5350" s="12"/>
      <c r="R5350" s="12"/>
      <c r="S5350" s="12"/>
      <c r="T5350" s="12"/>
      <c r="U5350" s="12"/>
      <c r="V5350" s="12"/>
      <c r="W5350" s="12"/>
      <c r="X5350" s="12"/>
      <c r="Y5350" s="12"/>
      <c r="Z5350" s="12"/>
      <c r="AA5350" s="12"/>
      <c r="AB5350" s="12"/>
      <c r="AC5350" s="12"/>
      <c r="AD5350" s="12"/>
      <c r="AE5350" s="12"/>
      <c r="AF5350" s="12"/>
      <c r="AG5350" s="12"/>
      <c r="AH5350" s="12"/>
      <c r="AI5350" s="12"/>
      <c r="AJ5350" s="12"/>
      <c r="AK5350" s="12"/>
      <c r="AL5350" s="12"/>
      <c r="AM5350" s="12"/>
      <c r="AN5350" s="12"/>
      <c r="AO5350" s="12"/>
      <c r="AP5350" s="12"/>
      <c r="AQ5350" s="12"/>
      <c r="AR5350" s="12"/>
      <c r="AS5350" s="12"/>
      <c r="AT5350" s="12"/>
      <c r="AU5350" s="12"/>
      <c r="AV5350" s="12"/>
      <c r="AW5350" s="12"/>
      <c r="AX5350" s="12"/>
      <c r="AY5350" s="12"/>
      <c r="AZ5350" s="12"/>
      <c r="BA5350" s="12"/>
      <c r="BB5350" s="12"/>
      <c r="BC5350" s="12"/>
      <c r="BD5350" s="12"/>
      <c r="BE5350" s="12"/>
      <c r="BF5350" s="12"/>
      <c r="BG5350" s="12"/>
      <c r="BH5350" s="12"/>
      <c r="BI5350" s="12"/>
      <c r="BJ5350" s="13"/>
      <c r="BK5350" s="13"/>
      <c r="BL5350" s="13"/>
      <c r="BM5350" s="13"/>
      <c r="BN5350" s="13"/>
    </row>
    <row r="5351" spans="1:66" x14ac:dyDescent="0.25">
      <c r="A5351" s="10"/>
      <c r="B5351" s="10"/>
      <c r="C5351" s="10"/>
      <c r="D5351" s="10"/>
      <c r="E5351" s="10"/>
      <c r="F5351" s="10"/>
      <c r="G5351" s="10"/>
      <c r="H5351" s="10"/>
      <c r="I5351" s="10"/>
      <c r="J5351" s="10"/>
      <c r="K5351" s="11"/>
      <c r="L5351" s="11"/>
      <c r="M5351" s="12"/>
      <c r="N5351" s="12"/>
      <c r="O5351" s="12"/>
      <c r="P5351" s="12"/>
      <c r="Q5351" s="12"/>
      <c r="R5351" s="12"/>
      <c r="S5351" s="12"/>
      <c r="T5351" s="12"/>
      <c r="U5351" s="12"/>
      <c r="V5351" s="12"/>
      <c r="W5351" s="12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2"/>
      <c r="AS5351" s="12"/>
      <c r="AT5351" s="12"/>
      <c r="AU5351" s="12"/>
      <c r="AV5351" s="12"/>
      <c r="AW5351" s="12"/>
      <c r="AX5351" s="12"/>
      <c r="AY5351" s="12"/>
      <c r="AZ5351" s="12"/>
      <c r="BA5351" s="12"/>
      <c r="BB5351" s="12"/>
      <c r="BC5351" s="12"/>
      <c r="BD5351" s="12"/>
      <c r="BE5351" s="12"/>
      <c r="BF5351" s="12"/>
      <c r="BG5351" s="12"/>
      <c r="BH5351" s="12"/>
      <c r="BI5351" s="12"/>
      <c r="BJ5351" s="13"/>
      <c r="BK5351" s="13"/>
      <c r="BL5351" s="13"/>
      <c r="BM5351" s="13"/>
      <c r="BN5351" s="13"/>
    </row>
    <row r="5352" spans="1:66" x14ac:dyDescent="0.25">
      <c r="A5352" s="10"/>
      <c r="B5352" s="10"/>
      <c r="C5352" s="10"/>
      <c r="D5352" s="10"/>
      <c r="E5352" s="10"/>
      <c r="F5352" s="10"/>
      <c r="G5352" s="10"/>
      <c r="H5352" s="10"/>
      <c r="I5352" s="10"/>
      <c r="J5352" s="10"/>
      <c r="K5352" s="11"/>
      <c r="L5352" s="11"/>
      <c r="M5352" s="12"/>
      <c r="N5352" s="12"/>
      <c r="O5352" s="12"/>
      <c r="P5352" s="12"/>
      <c r="Q5352" s="12"/>
      <c r="R5352" s="12"/>
      <c r="S5352" s="12"/>
      <c r="T5352" s="12"/>
      <c r="U5352" s="12"/>
      <c r="V5352" s="12"/>
      <c r="W5352" s="12"/>
      <c r="X5352" s="12"/>
      <c r="Y5352" s="12"/>
      <c r="Z5352" s="12"/>
      <c r="AA5352" s="12"/>
      <c r="AB5352" s="12"/>
      <c r="AC5352" s="12"/>
      <c r="AD5352" s="12"/>
      <c r="AE5352" s="12"/>
      <c r="AF5352" s="12"/>
      <c r="AG5352" s="12"/>
      <c r="AH5352" s="12"/>
      <c r="AI5352" s="12"/>
      <c r="AJ5352" s="12"/>
      <c r="AK5352" s="12"/>
      <c r="AL5352" s="12"/>
      <c r="AM5352" s="12"/>
      <c r="AN5352" s="12"/>
      <c r="AO5352" s="12"/>
      <c r="AP5352" s="12"/>
      <c r="AQ5352" s="12"/>
      <c r="AR5352" s="12"/>
      <c r="AS5352" s="12"/>
      <c r="AT5352" s="12"/>
      <c r="AU5352" s="12"/>
      <c r="AV5352" s="12"/>
      <c r="AW5352" s="12"/>
      <c r="AX5352" s="12"/>
      <c r="AY5352" s="12"/>
      <c r="AZ5352" s="12"/>
      <c r="BA5352" s="12"/>
      <c r="BB5352" s="12"/>
      <c r="BC5352" s="12"/>
      <c r="BD5352" s="12"/>
      <c r="BE5352" s="12"/>
      <c r="BF5352" s="12"/>
      <c r="BG5352" s="12"/>
      <c r="BH5352" s="12"/>
      <c r="BI5352" s="12"/>
      <c r="BJ5352" s="13"/>
      <c r="BK5352" s="13"/>
      <c r="BL5352" s="13"/>
      <c r="BM5352" s="13"/>
      <c r="BN5352" s="13"/>
    </row>
    <row r="5353" spans="1:66" x14ac:dyDescent="0.25">
      <c r="A5353" s="10"/>
      <c r="B5353" s="10"/>
      <c r="C5353" s="10"/>
      <c r="D5353" s="10"/>
      <c r="E5353" s="10"/>
      <c r="F5353" s="10"/>
      <c r="G5353" s="10"/>
      <c r="H5353" s="10"/>
      <c r="I5353" s="10"/>
      <c r="J5353" s="10"/>
      <c r="K5353" s="11"/>
      <c r="L5353" s="11"/>
      <c r="M5353" s="12"/>
      <c r="N5353" s="12"/>
      <c r="O5353" s="12"/>
      <c r="P5353" s="12"/>
      <c r="Q5353" s="12"/>
      <c r="R5353" s="12"/>
      <c r="S5353" s="12"/>
      <c r="T5353" s="12"/>
      <c r="U5353" s="12"/>
      <c r="V5353" s="12"/>
      <c r="W5353" s="12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2"/>
      <c r="AS5353" s="12"/>
      <c r="AT5353" s="12"/>
      <c r="AU5353" s="12"/>
      <c r="AV5353" s="12"/>
      <c r="AW5353" s="12"/>
      <c r="AX5353" s="12"/>
      <c r="AY5353" s="12"/>
      <c r="AZ5353" s="12"/>
      <c r="BA5353" s="12"/>
      <c r="BB5353" s="12"/>
      <c r="BC5353" s="12"/>
      <c r="BD5353" s="12"/>
      <c r="BE5353" s="12"/>
      <c r="BF5353" s="12"/>
      <c r="BG5353" s="12"/>
      <c r="BH5353" s="12"/>
      <c r="BI5353" s="12"/>
      <c r="BJ5353" s="13"/>
      <c r="BK5353" s="13"/>
      <c r="BL5353" s="13"/>
      <c r="BM5353" s="13"/>
      <c r="BN5353" s="13"/>
    </row>
    <row r="5354" spans="1:66" x14ac:dyDescent="0.25">
      <c r="A5354" s="10"/>
      <c r="B5354" s="10"/>
      <c r="C5354" s="10"/>
      <c r="D5354" s="10"/>
      <c r="E5354" s="10"/>
      <c r="F5354" s="10"/>
      <c r="G5354" s="10"/>
      <c r="H5354" s="10"/>
      <c r="I5354" s="10"/>
      <c r="J5354" s="10"/>
      <c r="K5354" s="11"/>
      <c r="L5354" s="11"/>
      <c r="M5354" s="12"/>
      <c r="N5354" s="12"/>
      <c r="O5354" s="12"/>
      <c r="P5354" s="12"/>
      <c r="Q5354" s="12"/>
      <c r="R5354" s="12"/>
      <c r="S5354" s="12"/>
      <c r="T5354" s="12"/>
      <c r="U5354" s="12"/>
      <c r="V5354" s="12"/>
      <c r="W5354" s="12"/>
      <c r="X5354" s="12"/>
      <c r="Y5354" s="12"/>
      <c r="Z5354" s="12"/>
      <c r="AA5354" s="12"/>
      <c r="AB5354" s="12"/>
      <c r="AC5354" s="12"/>
      <c r="AD5354" s="12"/>
      <c r="AE5354" s="12"/>
      <c r="AF5354" s="12"/>
      <c r="AG5354" s="12"/>
      <c r="AH5354" s="12"/>
      <c r="AI5354" s="12"/>
      <c r="AJ5354" s="12"/>
      <c r="AK5354" s="12"/>
      <c r="AL5354" s="12"/>
      <c r="AM5354" s="12"/>
      <c r="AN5354" s="12"/>
      <c r="AO5354" s="12"/>
      <c r="AP5354" s="12"/>
      <c r="AQ5354" s="12"/>
      <c r="AR5354" s="12"/>
      <c r="AS5354" s="12"/>
      <c r="AT5354" s="12"/>
      <c r="AU5354" s="12"/>
      <c r="AV5354" s="12"/>
      <c r="AW5354" s="12"/>
      <c r="AX5354" s="12"/>
      <c r="AY5354" s="12"/>
      <c r="AZ5354" s="12"/>
      <c r="BA5354" s="12"/>
      <c r="BB5354" s="12"/>
      <c r="BC5354" s="12"/>
      <c r="BD5354" s="12"/>
      <c r="BE5354" s="12"/>
      <c r="BF5354" s="12"/>
      <c r="BG5354" s="12"/>
      <c r="BH5354" s="12"/>
      <c r="BI5354" s="12"/>
      <c r="BJ5354" s="13"/>
      <c r="BK5354" s="13"/>
      <c r="BL5354" s="13"/>
      <c r="BM5354" s="13"/>
      <c r="BN5354" s="13"/>
    </row>
    <row r="5355" spans="1:66" x14ac:dyDescent="0.25">
      <c r="A5355" s="10"/>
      <c r="B5355" s="10"/>
      <c r="C5355" s="10"/>
      <c r="D5355" s="10"/>
      <c r="E5355" s="10"/>
      <c r="F5355" s="10"/>
      <c r="G5355" s="10"/>
      <c r="H5355" s="10"/>
      <c r="I5355" s="10"/>
      <c r="J5355" s="10"/>
      <c r="K5355" s="11"/>
      <c r="L5355" s="11"/>
      <c r="M5355" s="12"/>
      <c r="N5355" s="12"/>
      <c r="O5355" s="12"/>
      <c r="P5355" s="12"/>
      <c r="Q5355" s="12"/>
      <c r="R5355" s="12"/>
      <c r="S5355" s="12"/>
      <c r="T5355" s="12"/>
      <c r="U5355" s="12"/>
      <c r="V5355" s="12"/>
      <c r="W5355" s="12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2"/>
      <c r="AS5355" s="12"/>
      <c r="AT5355" s="12"/>
      <c r="AU5355" s="12"/>
      <c r="AV5355" s="12"/>
      <c r="AW5355" s="12"/>
      <c r="AX5355" s="12"/>
      <c r="AY5355" s="12"/>
      <c r="AZ5355" s="12"/>
      <c r="BA5355" s="12"/>
      <c r="BB5355" s="12"/>
      <c r="BC5355" s="12"/>
      <c r="BD5355" s="12"/>
      <c r="BE5355" s="12"/>
      <c r="BF5355" s="12"/>
      <c r="BG5355" s="12"/>
      <c r="BH5355" s="12"/>
      <c r="BI5355" s="12"/>
      <c r="BJ5355" s="13"/>
      <c r="BK5355" s="13"/>
      <c r="BL5355" s="13"/>
      <c r="BM5355" s="13"/>
      <c r="BN5355" s="13"/>
    </row>
    <row r="5356" spans="1:66" x14ac:dyDescent="0.25">
      <c r="A5356" s="10"/>
      <c r="B5356" s="10"/>
      <c r="C5356" s="10"/>
      <c r="D5356" s="10"/>
      <c r="E5356" s="10"/>
      <c r="F5356" s="10"/>
      <c r="G5356" s="10"/>
      <c r="H5356" s="10"/>
      <c r="I5356" s="10"/>
      <c r="J5356" s="10"/>
      <c r="K5356" s="11"/>
      <c r="L5356" s="11"/>
      <c r="M5356" s="12"/>
      <c r="N5356" s="12"/>
      <c r="O5356" s="12"/>
      <c r="P5356" s="12"/>
      <c r="Q5356" s="12"/>
      <c r="R5356" s="12"/>
      <c r="S5356" s="12"/>
      <c r="T5356" s="12"/>
      <c r="U5356" s="12"/>
      <c r="V5356" s="12"/>
      <c r="W5356" s="12"/>
      <c r="X5356" s="12"/>
      <c r="Y5356" s="12"/>
      <c r="Z5356" s="12"/>
      <c r="AA5356" s="12"/>
      <c r="AB5356" s="12"/>
      <c r="AC5356" s="12"/>
      <c r="AD5356" s="12"/>
      <c r="AE5356" s="12"/>
      <c r="AF5356" s="12"/>
      <c r="AG5356" s="12"/>
      <c r="AH5356" s="12"/>
      <c r="AI5356" s="12"/>
      <c r="AJ5356" s="12"/>
      <c r="AK5356" s="12"/>
      <c r="AL5356" s="12"/>
      <c r="AM5356" s="12"/>
      <c r="AN5356" s="12"/>
      <c r="AO5356" s="12"/>
      <c r="AP5356" s="12"/>
      <c r="AQ5356" s="12"/>
      <c r="AR5356" s="12"/>
      <c r="AS5356" s="12"/>
      <c r="AT5356" s="12"/>
      <c r="AU5356" s="12"/>
      <c r="AV5356" s="12"/>
      <c r="AW5356" s="12"/>
      <c r="AX5356" s="12"/>
      <c r="AY5356" s="12"/>
      <c r="AZ5356" s="12"/>
      <c r="BA5356" s="12"/>
      <c r="BB5356" s="12"/>
      <c r="BC5356" s="12"/>
      <c r="BD5356" s="12"/>
      <c r="BE5356" s="12"/>
      <c r="BF5356" s="12"/>
      <c r="BG5356" s="12"/>
      <c r="BH5356" s="12"/>
      <c r="BI5356" s="12"/>
      <c r="BJ5356" s="13"/>
      <c r="BK5356" s="13"/>
      <c r="BL5356" s="13"/>
      <c r="BM5356" s="13"/>
      <c r="BN5356" s="13"/>
    </row>
    <row r="5357" spans="1:66" x14ac:dyDescent="0.25">
      <c r="A5357" s="10"/>
      <c r="B5357" s="10"/>
      <c r="C5357" s="10"/>
      <c r="D5357" s="10"/>
      <c r="E5357" s="10"/>
      <c r="F5357" s="10"/>
      <c r="G5357" s="10"/>
      <c r="H5357" s="10"/>
      <c r="I5357" s="10"/>
      <c r="J5357" s="10"/>
      <c r="K5357" s="11"/>
      <c r="L5357" s="11"/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2"/>
      <c r="AS5357" s="12"/>
      <c r="AT5357" s="12"/>
      <c r="AU5357" s="12"/>
      <c r="AV5357" s="12"/>
      <c r="AW5357" s="12"/>
      <c r="AX5357" s="12"/>
      <c r="AY5357" s="12"/>
      <c r="AZ5357" s="12"/>
      <c r="BA5357" s="12"/>
      <c r="BB5357" s="12"/>
      <c r="BC5357" s="12"/>
      <c r="BD5357" s="12"/>
      <c r="BE5357" s="12"/>
      <c r="BF5357" s="12"/>
      <c r="BG5357" s="12"/>
      <c r="BH5357" s="12"/>
      <c r="BI5357" s="12"/>
      <c r="BJ5357" s="13"/>
      <c r="BK5357" s="13"/>
      <c r="BL5357" s="13"/>
      <c r="BM5357" s="13"/>
      <c r="BN5357" s="13"/>
    </row>
    <row r="5358" spans="1:66" x14ac:dyDescent="0.25">
      <c r="A5358" s="10"/>
      <c r="B5358" s="10"/>
      <c r="C5358" s="10"/>
      <c r="D5358" s="10"/>
      <c r="E5358" s="10"/>
      <c r="F5358" s="10"/>
      <c r="G5358" s="10"/>
      <c r="H5358" s="10"/>
      <c r="I5358" s="10"/>
      <c r="J5358" s="10"/>
      <c r="K5358" s="11"/>
      <c r="L5358" s="11"/>
      <c r="M5358" s="12"/>
      <c r="N5358" s="12"/>
      <c r="O5358" s="12"/>
      <c r="P5358" s="12"/>
      <c r="Q5358" s="12"/>
      <c r="R5358" s="12"/>
      <c r="S5358" s="12"/>
      <c r="T5358" s="12"/>
      <c r="U5358" s="12"/>
      <c r="V5358" s="12"/>
      <c r="W5358" s="12"/>
      <c r="X5358" s="12"/>
      <c r="Y5358" s="12"/>
      <c r="Z5358" s="12"/>
      <c r="AA5358" s="12"/>
      <c r="AB5358" s="12"/>
      <c r="AC5358" s="12"/>
      <c r="AD5358" s="12"/>
      <c r="AE5358" s="12"/>
      <c r="AF5358" s="12"/>
      <c r="AG5358" s="12"/>
      <c r="AH5358" s="12"/>
      <c r="AI5358" s="12"/>
      <c r="AJ5358" s="12"/>
      <c r="AK5358" s="12"/>
      <c r="AL5358" s="12"/>
      <c r="AM5358" s="12"/>
      <c r="AN5358" s="12"/>
      <c r="AO5358" s="12"/>
      <c r="AP5358" s="12"/>
      <c r="AQ5358" s="12"/>
      <c r="AR5358" s="12"/>
      <c r="AS5358" s="12"/>
      <c r="AT5358" s="12"/>
      <c r="AU5358" s="12"/>
      <c r="AV5358" s="12"/>
      <c r="AW5358" s="12"/>
      <c r="AX5358" s="12"/>
      <c r="AY5358" s="12"/>
      <c r="AZ5358" s="12"/>
      <c r="BA5358" s="12"/>
      <c r="BB5358" s="12"/>
      <c r="BC5358" s="12"/>
      <c r="BD5358" s="12"/>
      <c r="BE5358" s="12"/>
      <c r="BF5358" s="12"/>
      <c r="BG5358" s="12"/>
      <c r="BH5358" s="12"/>
      <c r="BI5358" s="12"/>
      <c r="BJ5358" s="13"/>
      <c r="BK5358" s="13"/>
      <c r="BL5358" s="13"/>
      <c r="BM5358" s="13"/>
      <c r="BN5358" s="13"/>
    </row>
    <row r="5359" spans="1:66" x14ac:dyDescent="0.25">
      <c r="A5359" s="10"/>
      <c r="B5359" s="10"/>
      <c r="C5359" s="10"/>
      <c r="D5359" s="10"/>
      <c r="E5359" s="10"/>
      <c r="F5359" s="10"/>
      <c r="G5359" s="10"/>
      <c r="H5359" s="10"/>
      <c r="I5359" s="10"/>
      <c r="J5359" s="10"/>
      <c r="K5359" s="11"/>
      <c r="L5359" s="11"/>
      <c r="M5359" s="12"/>
      <c r="N5359" s="12"/>
      <c r="O5359" s="12"/>
      <c r="P5359" s="12"/>
      <c r="Q5359" s="12"/>
      <c r="R5359" s="12"/>
      <c r="S5359" s="12"/>
      <c r="T5359" s="12"/>
      <c r="U5359" s="12"/>
      <c r="V5359" s="12"/>
      <c r="W5359" s="12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2"/>
      <c r="AS5359" s="12"/>
      <c r="AT5359" s="12"/>
      <c r="AU5359" s="12"/>
      <c r="AV5359" s="12"/>
      <c r="AW5359" s="12"/>
      <c r="AX5359" s="12"/>
      <c r="AY5359" s="12"/>
      <c r="AZ5359" s="12"/>
      <c r="BA5359" s="12"/>
      <c r="BB5359" s="12"/>
      <c r="BC5359" s="12"/>
      <c r="BD5359" s="12"/>
      <c r="BE5359" s="12"/>
      <c r="BF5359" s="12"/>
      <c r="BG5359" s="12"/>
      <c r="BH5359" s="12"/>
      <c r="BI5359" s="12"/>
      <c r="BJ5359" s="13"/>
      <c r="BK5359" s="13"/>
      <c r="BL5359" s="13"/>
      <c r="BM5359" s="13"/>
      <c r="BN5359" s="13"/>
    </row>
    <row r="5360" spans="1:66" x14ac:dyDescent="0.25">
      <c r="A5360" s="10"/>
      <c r="B5360" s="10"/>
      <c r="C5360" s="10"/>
      <c r="D5360" s="10"/>
      <c r="E5360" s="10"/>
      <c r="F5360" s="10"/>
      <c r="G5360" s="10"/>
      <c r="H5360" s="10"/>
      <c r="I5360" s="10"/>
      <c r="J5360" s="10"/>
      <c r="K5360" s="11"/>
      <c r="L5360" s="11"/>
      <c r="M5360" s="12"/>
      <c r="N5360" s="12"/>
      <c r="O5360" s="12"/>
      <c r="P5360" s="12"/>
      <c r="Q5360" s="12"/>
      <c r="R5360" s="12"/>
      <c r="S5360" s="12"/>
      <c r="T5360" s="12"/>
      <c r="U5360" s="12"/>
      <c r="V5360" s="12"/>
      <c r="W5360" s="12"/>
      <c r="X5360" s="12"/>
      <c r="Y5360" s="12"/>
      <c r="Z5360" s="12"/>
      <c r="AA5360" s="12"/>
      <c r="AB5360" s="12"/>
      <c r="AC5360" s="12"/>
      <c r="AD5360" s="12"/>
      <c r="AE5360" s="12"/>
      <c r="AF5360" s="12"/>
      <c r="AG5360" s="12"/>
      <c r="AH5360" s="12"/>
      <c r="AI5360" s="12"/>
      <c r="AJ5360" s="12"/>
      <c r="AK5360" s="12"/>
      <c r="AL5360" s="12"/>
      <c r="AM5360" s="12"/>
      <c r="AN5360" s="12"/>
      <c r="AO5360" s="12"/>
      <c r="AP5360" s="12"/>
      <c r="AQ5360" s="12"/>
      <c r="AR5360" s="12"/>
      <c r="AS5360" s="12"/>
      <c r="AT5360" s="12"/>
      <c r="AU5360" s="12"/>
      <c r="AV5360" s="12"/>
      <c r="AW5360" s="12"/>
      <c r="AX5360" s="12"/>
      <c r="AY5360" s="12"/>
      <c r="AZ5360" s="12"/>
      <c r="BA5360" s="12"/>
      <c r="BB5360" s="12"/>
      <c r="BC5360" s="12"/>
      <c r="BD5360" s="12"/>
      <c r="BE5360" s="12"/>
      <c r="BF5360" s="12"/>
      <c r="BG5360" s="12"/>
      <c r="BH5360" s="12"/>
      <c r="BI5360" s="12"/>
      <c r="BJ5360" s="13"/>
      <c r="BK5360" s="13"/>
      <c r="BL5360" s="13"/>
      <c r="BM5360" s="13"/>
      <c r="BN5360" s="13"/>
    </row>
    <row r="5361" spans="1:66" x14ac:dyDescent="0.25">
      <c r="A5361" s="10"/>
      <c r="B5361" s="10"/>
      <c r="C5361" s="10"/>
      <c r="D5361" s="10"/>
      <c r="E5361" s="10"/>
      <c r="F5361" s="10"/>
      <c r="G5361" s="10"/>
      <c r="H5361" s="10"/>
      <c r="I5361" s="10"/>
      <c r="J5361" s="10"/>
      <c r="K5361" s="11"/>
      <c r="L5361" s="11"/>
      <c r="M5361" s="12"/>
      <c r="N5361" s="12"/>
      <c r="O5361" s="12"/>
      <c r="P5361" s="12"/>
      <c r="Q5361" s="12"/>
      <c r="R5361" s="12"/>
      <c r="S5361" s="12"/>
      <c r="T5361" s="12"/>
      <c r="U5361" s="12"/>
      <c r="V5361" s="12"/>
      <c r="W5361" s="12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2"/>
      <c r="AS5361" s="12"/>
      <c r="AT5361" s="12"/>
      <c r="AU5361" s="12"/>
      <c r="AV5361" s="12"/>
      <c r="AW5361" s="12"/>
      <c r="AX5361" s="12"/>
      <c r="AY5361" s="12"/>
      <c r="AZ5361" s="12"/>
      <c r="BA5361" s="12"/>
      <c r="BB5361" s="12"/>
      <c r="BC5361" s="12"/>
      <c r="BD5361" s="12"/>
      <c r="BE5361" s="12"/>
      <c r="BF5361" s="12"/>
      <c r="BG5361" s="12"/>
      <c r="BH5361" s="12"/>
      <c r="BI5361" s="12"/>
      <c r="BJ5361" s="13"/>
      <c r="BK5361" s="13"/>
      <c r="BL5361" s="13"/>
      <c r="BM5361" s="13"/>
      <c r="BN5361" s="13"/>
    </row>
    <row r="5362" spans="1:66" x14ac:dyDescent="0.25">
      <c r="A5362" s="10"/>
      <c r="B5362" s="10"/>
      <c r="C5362" s="10"/>
      <c r="D5362" s="10"/>
      <c r="E5362" s="10"/>
      <c r="F5362" s="10"/>
      <c r="G5362" s="10"/>
      <c r="H5362" s="10"/>
      <c r="I5362" s="10"/>
      <c r="J5362" s="10"/>
      <c r="K5362" s="11"/>
      <c r="L5362" s="11"/>
      <c r="M5362" s="12"/>
      <c r="N5362" s="12"/>
      <c r="O5362" s="12"/>
      <c r="P5362" s="12"/>
      <c r="Q5362" s="12"/>
      <c r="R5362" s="12"/>
      <c r="S5362" s="12"/>
      <c r="T5362" s="12"/>
      <c r="U5362" s="12"/>
      <c r="V5362" s="12"/>
      <c r="W5362" s="12"/>
      <c r="X5362" s="12"/>
      <c r="Y5362" s="12"/>
      <c r="Z5362" s="12"/>
      <c r="AA5362" s="12"/>
      <c r="AB5362" s="12"/>
      <c r="AC5362" s="12"/>
      <c r="AD5362" s="12"/>
      <c r="AE5362" s="12"/>
      <c r="AF5362" s="12"/>
      <c r="AG5362" s="12"/>
      <c r="AH5362" s="12"/>
      <c r="AI5362" s="12"/>
      <c r="AJ5362" s="12"/>
      <c r="AK5362" s="12"/>
      <c r="AL5362" s="12"/>
      <c r="AM5362" s="12"/>
      <c r="AN5362" s="12"/>
      <c r="AO5362" s="12"/>
      <c r="AP5362" s="12"/>
      <c r="AQ5362" s="12"/>
      <c r="AR5362" s="12"/>
      <c r="AS5362" s="12"/>
      <c r="AT5362" s="12"/>
      <c r="AU5362" s="12"/>
      <c r="AV5362" s="12"/>
      <c r="AW5362" s="12"/>
      <c r="AX5362" s="12"/>
      <c r="AY5362" s="12"/>
      <c r="AZ5362" s="12"/>
      <c r="BA5362" s="12"/>
      <c r="BB5362" s="12"/>
      <c r="BC5362" s="12"/>
      <c r="BD5362" s="12"/>
      <c r="BE5362" s="12"/>
      <c r="BF5362" s="12"/>
      <c r="BG5362" s="12"/>
      <c r="BH5362" s="12"/>
      <c r="BI5362" s="12"/>
      <c r="BJ5362" s="13"/>
      <c r="BK5362" s="13"/>
      <c r="BL5362" s="13"/>
      <c r="BM5362" s="13"/>
      <c r="BN5362" s="13"/>
    </row>
    <row r="5363" spans="1:66" s="10" customFormat="1" x14ac:dyDescent="0.25">
      <c r="K5363" s="11"/>
      <c r="L5363" s="11"/>
      <c r="M5363" s="12"/>
      <c r="N5363" s="12"/>
      <c r="O5363" s="12"/>
      <c r="P5363" s="12"/>
      <c r="Q5363" s="12"/>
      <c r="R5363" s="12"/>
      <c r="S5363" s="12"/>
      <c r="T5363" s="12"/>
      <c r="U5363" s="12"/>
      <c r="V5363" s="12"/>
      <c r="W5363" s="12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2"/>
      <c r="AS5363" s="12"/>
      <c r="AT5363" s="12"/>
      <c r="AU5363" s="12"/>
      <c r="AV5363" s="12"/>
      <c r="AW5363" s="12"/>
      <c r="AX5363" s="12"/>
      <c r="AY5363" s="12"/>
      <c r="AZ5363" s="12"/>
      <c r="BA5363" s="12"/>
      <c r="BB5363" s="12"/>
      <c r="BC5363" s="12"/>
      <c r="BD5363" s="12"/>
      <c r="BE5363" s="12"/>
      <c r="BF5363" s="12"/>
      <c r="BG5363" s="12"/>
      <c r="BH5363" s="12"/>
      <c r="BI5363" s="12"/>
      <c r="BJ5363" s="13"/>
      <c r="BK5363" s="13"/>
      <c r="BL5363" s="13"/>
      <c r="BM5363" s="13"/>
      <c r="BN5363" s="13"/>
    </row>
    <row r="5364" spans="1:66" x14ac:dyDescent="0.25">
      <c r="A5364" s="10"/>
      <c r="B5364" s="10"/>
      <c r="C5364" s="10"/>
      <c r="D5364" s="10"/>
      <c r="E5364" s="10"/>
      <c r="F5364" s="10"/>
      <c r="G5364" s="10"/>
      <c r="H5364" s="10"/>
      <c r="I5364" s="10"/>
      <c r="J5364" s="10"/>
      <c r="K5364" s="11"/>
      <c r="L5364" s="11"/>
      <c r="M5364" s="12"/>
      <c r="N5364" s="12"/>
      <c r="O5364" s="12"/>
      <c r="P5364" s="12"/>
      <c r="Q5364" s="12"/>
      <c r="R5364" s="12"/>
      <c r="S5364" s="12"/>
      <c r="T5364" s="12"/>
      <c r="U5364" s="12"/>
      <c r="V5364" s="12"/>
      <c r="W5364" s="12"/>
      <c r="X5364" s="12"/>
      <c r="Y5364" s="12"/>
      <c r="Z5364" s="12"/>
      <c r="AA5364" s="12"/>
      <c r="AB5364" s="12"/>
      <c r="AC5364" s="12"/>
      <c r="AD5364" s="12"/>
      <c r="AE5364" s="12"/>
      <c r="AF5364" s="12"/>
      <c r="AG5364" s="12"/>
      <c r="AH5364" s="12"/>
      <c r="AI5364" s="12"/>
      <c r="AJ5364" s="12"/>
      <c r="AK5364" s="12"/>
      <c r="AL5364" s="12"/>
      <c r="AM5364" s="12"/>
      <c r="AN5364" s="12"/>
      <c r="AO5364" s="12"/>
      <c r="AP5364" s="12"/>
      <c r="AQ5364" s="12"/>
      <c r="AR5364" s="12"/>
      <c r="AS5364" s="12"/>
      <c r="AT5364" s="12"/>
      <c r="AU5364" s="12"/>
      <c r="AV5364" s="12"/>
      <c r="AW5364" s="12"/>
      <c r="AX5364" s="12"/>
      <c r="AY5364" s="12"/>
      <c r="AZ5364" s="12"/>
      <c r="BA5364" s="12"/>
      <c r="BB5364" s="12"/>
      <c r="BC5364" s="12"/>
      <c r="BD5364" s="12"/>
      <c r="BE5364" s="12"/>
      <c r="BF5364" s="12"/>
      <c r="BG5364" s="12"/>
      <c r="BH5364" s="12"/>
      <c r="BI5364" s="12"/>
      <c r="BJ5364" s="13"/>
      <c r="BK5364" s="13"/>
      <c r="BL5364" s="13"/>
      <c r="BM5364" s="13"/>
      <c r="BN5364" s="13"/>
    </row>
    <row r="5365" spans="1:66" x14ac:dyDescent="0.25">
      <c r="A5365" s="10"/>
      <c r="B5365" s="10"/>
      <c r="C5365" s="10"/>
      <c r="D5365" s="10"/>
      <c r="E5365" s="10"/>
      <c r="F5365" s="10"/>
      <c r="G5365" s="10"/>
      <c r="H5365" s="10"/>
      <c r="I5365" s="10"/>
      <c r="J5365" s="10"/>
      <c r="K5365" s="11"/>
      <c r="L5365" s="11"/>
      <c r="M5365" s="12"/>
      <c r="N5365" s="12"/>
      <c r="O5365" s="12"/>
      <c r="P5365" s="12"/>
      <c r="Q5365" s="12"/>
      <c r="R5365" s="12"/>
      <c r="S5365" s="12"/>
      <c r="T5365" s="12"/>
      <c r="U5365" s="12"/>
      <c r="V5365" s="12"/>
      <c r="W5365" s="12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2"/>
      <c r="AS5365" s="12"/>
      <c r="AT5365" s="12"/>
      <c r="AU5365" s="12"/>
      <c r="AV5365" s="12"/>
      <c r="AW5365" s="12"/>
      <c r="AX5365" s="12"/>
      <c r="AY5365" s="12"/>
      <c r="AZ5365" s="12"/>
      <c r="BA5365" s="12"/>
      <c r="BB5365" s="12"/>
      <c r="BC5365" s="12"/>
      <c r="BD5365" s="12"/>
      <c r="BE5365" s="12"/>
      <c r="BF5365" s="12"/>
      <c r="BG5365" s="12"/>
      <c r="BH5365" s="12"/>
      <c r="BI5365" s="12"/>
      <c r="BJ5365" s="13"/>
      <c r="BK5365" s="13"/>
      <c r="BL5365" s="13"/>
      <c r="BM5365" s="13"/>
      <c r="BN5365" s="13"/>
    </row>
    <row r="5366" spans="1:66" x14ac:dyDescent="0.25">
      <c r="A5366" s="10"/>
      <c r="B5366" s="10"/>
      <c r="C5366" s="10"/>
      <c r="D5366" s="10"/>
      <c r="E5366" s="10"/>
      <c r="F5366" s="10"/>
      <c r="G5366" s="10"/>
      <c r="H5366" s="10"/>
      <c r="I5366" s="10"/>
      <c r="J5366" s="10"/>
      <c r="K5366" s="11"/>
      <c r="L5366" s="11"/>
      <c r="M5366" s="12"/>
      <c r="N5366" s="12"/>
      <c r="O5366" s="12"/>
      <c r="P5366" s="12"/>
      <c r="Q5366" s="12"/>
      <c r="R5366" s="12"/>
      <c r="S5366" s="12"/>
      <c r="T5366" s="12"/>
      <c r="U5366" s="12"/>
      <c r="V5366" s="12"/>
      <c r="W5366" s="12"/>
      <c r="X5366" s="12"/>
      <c r="Y5366" s="12"/>
      <c r="Z5366" s="12"/>
      <c r="AA5366" s="12"/>
      <c r="AB5366" s="12"/>
      <c r="AC5366" s="12"/>
      <c r="AD5366" s="12"/>
      <c r="AE5366" s="12"/>
      <c r="AF5366" s="12"/>
      <c r="AG5366" s="12"/>
      <c r="AH5366" s="12"/>
      <c r="AI5366" s="12"/>
      <c r="AJ5366" s="12"/>
      <c r="AK5366" s="12"/>
      <c r="AL5366" s="12"/>
      <c r="AM5366" s="12"/>
      <c r="AN5366" s="12"/>
      <c r="AO5366" s="12"/>
      <c r="AP5366" s="12"/>
      <c r="AQ5366" s="12"/>
      <c r="AR5366" s="12"/>
      <c r="AS5366" s="12"/>
      <c r="AT5366" s="12"/>
      <c r="AU5366" s="12"/>
      <c r="AV5366" s="12"/>
      <c r="AW5366" s="12"/>
      <c r="AX5366" s="12"/>
      <c r="AY5366" s="12"/>
      <c r="AZ5366" s="12"/>
      <c r="BA5366" s="12"/>
      <c r="BB5366" s="12"/>
      <c r="BC5366" s="12"/>
      <c r="BD5366" s="12"/>
      <c r="BE5366" s="12"/>
      <c r="BF5366" s="12"/>
      <c r="BG5366" s="12"/>
      <c r="BH5366" s="12"/>
      <c r="BI5366" s="12"/>
      <c r="BJ5366" s="13"/>
      <c r="BK5366" s="13"/>
      <c r="BL5366" s="13"/>
      <c r="BM5366" s="13"/>
      <c r="BN5366" s="13"/>
    </row>
    <row r="5367" spans="1:66" x14ac:dyDescent="0.25">
      <c r="A5367" s="10"/>
      <c r="B5367" s="10"/>
      <c r="C5367" s="10"/>
      <c r="D5367" s="10"/>
      <c r="E5367" s="10"/>
      <c r="F5367" s="10"/>
      <c r="G5367" s="10"/>
      <c r="H5367" s="10"/>
      <c r="I5367" s="10"/>
      <c r="J5367" s="10"/>
      <c r="K5367" s="11"/>
      <c r="L5367" s="11"/>
      <c r="M5367" s="12"/>
      <c r="N5367" s="12"/>
      <c r="O5367" s="12"/>
      <c r="P5367" s="12"/>
      <c r="Q5367" s="12"/>
      <c r="R5367" s="12"/>
      <c r="S5367" s="12"/>
      <c r="T5367" s="12"/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2"/>
      <c r="AS5367" s="12"/>
      <c r="AT5367" s="12"/>
      <c r="AU5367" s="12"/>
      <c r="AV5367" s="12"/>
      <c r="AW5367" s="12"/>
      <c r="AX5367" s="12"/>
      <c r="AY5367" s="12"/>
      <c r="AZ5367" s="12"/>
      <c r="BA5367" s="12"/>
      <c r="BB5367" s="12"/>
      <c r="BC5367" s="12"/>
      <c r="BD5367" s="12"/>
      <c r="BE5367" s="12"/>
      <c r="BF5367" s="12"/>
      <c r="BG5367" s="12"/>
      <c r="BH5367" s="12"/>
      <c r="BI5367" s="12"/>
      <c r="BJ5367" s="13"/>
      <c r="BK5367" s="13"/>
      <c r="BL5367" s="13"/>
      <c r="BM5367" s="13"/>
      <c r="BN5367" s="13"/>
    </row>
    <row r="5368" spans="1:66" x14ac:dyDescent="0.25">
      <c r="A5368" s="10"/>
      <c r="B5368" s="10"/>
      <c r="C5368" s="10"/>
      <c r="D5368" s="10"/>
      <c r="E5368" s="10"/>
      <c r="F5368" s="10"/>
      <c r="G5368" s="10"/>
      <c r="H5368" s="10"/>
      <c r="I5368" s="10"/>
      <c r="J5368" s="10"/>
      <c r="K5368" s="11"/>
      <c r="L5368" s="11"/>
      <c r="M5368" s="12"/>
      <c r="N5368" s="12"/>
      <c r="O5368" s="12"/>
      <c r="P5368" s="12"/>
      <c r="Q5368" s="12"/>
      <c r="R5368" s="12"/>
      <c r="S5368" s="12"/>
      <c r="T5368" s="12"/>
      <c r="U5368" s="12"/>
      <c r="V5368" s="12"/>
      <c r="W5368" s="12"/>
      <c r="X5368" s="12"/>
      <c r="Y5368" s="12"/>
      <c r="Z5368" s="12"/>
      <c r="AA5368" s="12"/>
      <c r="AB5368" s="12"/>
      <c r="AC5368" s="12"/>
      <c r="AD5368" s="12"/>
      <c r="AE5368" s="12"/>
      <c r="AF5368" s="12"/>
      <c r="AG5368" s="12"/>
      <c r="AH5368" s="12"/>
      <c r="AI5368" s="12"/>
      <c r="AJ5368" s="12"/>
      <c r="AK5368" s="12"/>
      <c r="AL5368" s="12"/>
      <c r="AM5368" s="12"/>
      <c r="AN5368" s="12"/>
      <c r="AO5368" s="12"/>
      <c r="AP5368" s="12"/>
      <c r="AQ5368" s="12"/>
      <c r="AR5368" s="12"/>
      <c r="AS5368" s="12"/>
      <c r="AT5368" s="12"/>
      <c r="AU5368" s="12"/>
      <c r="AV5368" s="12"/>
      <c r="AW5368" s="12"/>
      <c r="AX5368" s="12"/>
      <c r="AY5368" s="12"/>
      <c r="AZ5368" s="12"/>
      <c r="BA5368" s="12"/>
      <c r="BB5368" s="12"/>
      <c r="BC5368" s="12"/>
      <c r="BD5368" s="12"/>
      <c r="BE5368" s="12"/>
      <c r="BF5368" s="12"/>
      <c r="BG5368" s="12"/>
      <c r="BH5368" s="12"/>
      <c r="BI5368" s="12"/>
      <c r="BJ5368" s="13"/>
      <c r="BK5368" s="13"/>
      <c r="BL5368" s="13"/>
      <c r="BM5368" s="13"/>
      <c r="BN5368" s="13"/>
    </row>
    <row r="5369" spans="1:66" x14ac:dyDescent="0.25">
      <c r="A5369" s="10"/>
      <c r="B5369" s="10"/>
      <c r="C5369" s="10"/>
      <c r="D5369" s="10"/>
      <c r="E5369" s="10"/>
      <c r="F5369" s="10"/>
      <c r="G5369" s="10"/>
      <c r="H5369" s="10"/>
      <c r="I5369" s="10"/>
      <c r="J5369" s="10"/>
      <c r="K5369" s="11"/>
      <c r="L5369" s="11"/>
      <c r="M5369" s="12"/>
      <c r="N5369" s="12"/>
      <c r="O5369" s="12"/>
      <c r="P5369" s="12"/>
      <c r="Q5369" s="12"/>
      <c r="R5369" s="12"/>
      <c r="S5369" s="12"/>
      <c r="T5369" s="12"/>
      <c r="U5369" s="12"/>
      <c r="V5369" s="12"/>
      <c r="W5369" s="12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2"/>
      <c r="AS5369" s="12"/>
      <c r="AT5369" s="12"/>
      <c r="AU5369" s="12"/>
      <c r="AV5369" s="12"/>
      <c r="AW5369" s="12"/>
      <c r="AX5369" s="12"/>
      <c r="AY5369" s="12"/>
      <c r="AZ5369" s="12"/>
      <c r="BA5369" s="12"/>
      <c r="BB5369" s="12"/>
      <c r="BC5369" s="12"/>
      <c r="BD5369" s="12"/>
      <c r="BE5369" s="12"/>
      <c r="BF5369" s="12"/>
      <c r="BG5369" s="12"/>
      <c r="BH5369" s="12"/>
      <c r="BI5369" s="12"/>
      <c r="BJ5369" s="13"/>
      <c r="BK5369" s="13"/>
      <c r="BL5369" s="13"/>
      <c r="BM5369" s="13"/>
      <c r="BN5369" s="13"/>
    </row>
    <row r="5370" spans="1:66" x14ac:dyDescent="0.25">
      <c r="A5370" s="10"/>
      <c r="B5370" s="10"/>
      <c r="C5370" s="10"/>
      <c r="D5370" s="10"/>
      <c r="E5370" s="10"/>
      <c r="F5370" s="10"/>
      <c r="G5370" s="10"/>
      <c r="H5370" s="10"/>
      <c r="I5370" s="10"/>
      <c r="J5370" s="10"/>
      <c r="K5370" s="11"/>
      <c r="L5370" s="11"/>
      <c r="M5370" s="12"/>
      <c r="N5370" s="12"/>
      <c r="O5370" s="12"/>
      <c r="P5370" s="12"/>
      <c r="Q5370" s="12"/>
      <c r="R5370" s="12"/>
      <c r="S5370" s="12"/>
      <c r="T5370" s="12"/>
      <c r="U5370" s="12"/>
      <c r="V5370" s="12"/>
      <c r="W5370" s="12"/>
      <c r="X5370" s="12"/>
      <c r="Y5370" s="12"/>
      <c r="Z5370" s="12"/>
      <c r="AA5370" s="12"/>
      <c r="AB5370" s="12"/>
      <c r="AC5370" s="12"/>
      <c r="AD5370" s="12"/>
      <c r="AE5370" s="12"/>
      <c r="AF5370" s="12"/>
      <c r="AG5370" s="12"/>
      <c r="AH5370" s="12"/>
      <c r="AI5370" s="12"/>
      <c r="AJ5370" s="12"/>
      <c r="AK5370" s="12"/>
      <c r="AL5370" s="12"/>
      <c r="AM5370" s="12"/>
      <c r="AN5370" s="12"/>
      <c r="AO5370" s="12"/>
      <c r="AP5370" s="12"/>
      <c r="AQ5370" s="12"/>
      <c r="AR5370" s="12"/>
      <c r="AS5370" s="12"/>
      <c r="AT5370" s="12"/>
      <c r="AU5370" s="12"/>
      <c r="AV5370" s="12"/>
      <c r="AW5370" s="12"/>
      <c r="AX5370" s="12"/>
      <c r="AY5370" s="12"/>
      <c r="AZ5370" s="12"/>
      <c r="BA5370" s="12"/>
      <c r="BB5370" s="12"/>
      <c r="BC5370" s="12"/>
      <c r="BD5370" s="12"/>
      <c r="BE5370" s="12"/>
      <c r="BF5370" s="12"/>
      <c r="BG5370" s="12"/>
      <c r="BH5370" s="12"/>
      <c r="BI5370" s="12"/>
      <c r="BJ5370" s="13"/>
      <c r="BK5370" s="13"/>
      <c r="BL5370" s="13"/>
      <c r="BM5370" s="13"/>
      <c r="BN5370" s="13"/>
    </row>
    <row r="5371" spans="1:66" x14ac:dyDescent="0.25">
      <c r="A5371" s="10"/>
      <c r="B5371" s="10"/>
      <c r="C5371" s="10"/>
      <c r="D5371" s="10"/>
      <c r="E5371" s="10"/>
      <c r="F5371" s="10"/>
      <c r="G5371" s="10"/>
      <c r="H5371" s="10"/>
      <c r="I5371" s="10"/>
      <c r="J5371" s="10"/>
      <c r="K5371" s="11"/>
      <c r="L5371" s="11"/>
      <c r="M5371" s="12"/>
      <c r="N5371" s="12"/>
      <c r="O5371" s="12"/>
      <c r="P5371" s="12"/>
      <c r="Q5371" s="12"/>
      <c r="R5371" s="12"/>
      <c r="S5371" s="12"/>
      <c r="T5371" s="12"/>
      <c r="U5371" s="12"/>
      <c r="V5371" s="12"/>
      <c r="W5371" s="12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2"/>
      <c r="AS5371" s="12"/>
      <c r="AT5371" s="12"/>
      <c r="AU5371" s="12"/>
      <c r="AV5371" s="12"/>
      <c r="AW5371" s="12"/>
      <c r="AX5371" s="12"/>
      <c r="AY5371" s="12"/>
      <c r="AZ5371" s="12"/>
      <c r="BA5371" s="12"/>
      <c r="BB5371" s="12"/>
      <c r="BC5371" s="12"/>
      <c r="BD5371" s="12"/>
      <c r="BE5371" s="12"/>
      <c r="BF5371" s="12"/>
      <c r="BG5371" s="12"/>
      <c r="BH5371" s="12"/>
      <c r="BI5371" s="12"/>
      <c r="BJ5371" s="13"/>
      <c r="BK5371" s="13"/>
      <c r="BL5371" s="13"/>
      <c r="BM5371" s="13"/>
      <c r="BN5371" s="13"/>
    </row>
    <row r="5372" spans="1:66" x14ac:dyDescent="0.25">
      <c r="A5372" s="10"/>
      <c r="B5372" s="10"/>
      <c r="C5372" s="10"/>
      <c r="D5372" s="10"/>
      <c r="E5372" s="10"/>
      <c r="F5372" s="10"/>
      <c r="G5372" s="10"/>
      <c r="H5372" s="10"/>
      <c r="I5372" s="10"/>
      <c r="J5372" s="10"/>
      <c r="K5372" s="11"/>
      <c r="L5372" s="11"/>
      <c r="M5372" s="12"/>
      <c r="N5372" s="12"/>
      <c r="O5372" s="12"/>
      <c r="P5372" s="12"/>
      <c r="Q5372" s="12"/>
      <c r="R5372" s="12"/>
      <c r="S5372" s="12"/>
      <c r="T5372" s="12"/>
      <c r="U5372" s="12"/>
      <c r="V5372" s="12"/>
      <c r="W5372" s="12"/>
      <c r="X5372" s="12"/>
      <c r="Y5372" s="12"/>
      <c r="Z5372" s="12"/>
      <c r="AA5372" s="12"/>
      <c r="AB5372" s="12"/>
      <c r="AC5372" s="12"/>
      <c r="AD5372" s="12"/>
      <c r="AE5372" s="12"/>
      <c r="AF5372" s="12"/>
      <c r="AG5372" s="12"/>
      <c r="AH5372" s="12"/>
      <c r="AI5372" s="12"/>
      <c r="AJ5372" s="12"/>
      <c r="AK5372" s="12"/>
      <c r="AL5372" s="12"/>
      <c r="AM5372" s="12"/>
      <c r="AN5372" s="12"/>
      <c r="AO5372" s="12"/>
      <c r="AP5372" s="12"/>
      <c r="AQ5372" s="12"/>
      <c r="AR5372" s="12"/>
      <c r="AS5372" s="12"/>
      <c r="AT5372" s="12"/>
      <c r="AU5372" s="12"/>
      <c r="AV5372" s="12"/>
      <c r="AW5372" s="12"/>
      <c r="AX5372" s="12"/>
      <c r="AY5372" s="12"/>
      <c r="AZ5372" s="12"/>
      <c r="BA5372" s="12"/>
      <c r="BB5372" s="12"/>
      <c r="BC5372" s="12"/>
      <c r="BD5372" s="12"/>
      <c r="BE5372" s="12"/>
      <c r="BF5372" s="12"/>
      <c r="BG5372" s="12"/>
      <c r="BH5372" s="12"/>
      <c r="BI5372" s="12"/>
      <c r="BJ5372" s="13"/>
      <c r="BK5372" s="13"/>
      <c r="BL5372" s="13"/>
      <c r="BM5372" s="13"/>
      <c r="BN5372" s="13"/>
    </row>
    <row r="5373" spans="1:66" x14ac:dyDescent="0.25">
      <c r="A5373" s="10"/>
      <c r="B5373" s="10"/>
      <c r="C5373" s="10"/>
      <c r="D5373" s="10"/>
      <c r="E5373" s="10"/>
      <c r="F5373" s="10"/>
      <c r="G5373" s="10"/>
      <c r="H5373" s="10"/>
      <c r="I5373" s="10"/>
      <c r="J5373" s="10"/>
      <c r="K5373" s="11"/>
      <c r="L5373" s="11"/>
      <c r="M5373" s="12"/>
      <c r="N5373" s="12"/>
      <c r="O5373" s="12"/>
      <c r="P5373" s="12"/>
      <c r="Q5373" s="12"/>
      <c r="R5373" s="12"/>
      <c r="S5373" s="12"/>
      <c r="T5373" s="12"/>
      <c r="U5373" s="12"/>
      <c r="V5373" s="12"/>
      <c r="W5373" s="12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2"/>
      <c r="AS5373" s="12"/>
      <c r="AT5373" s="12"/>
      <c r="AU5373" s="12"/>
      <c r="AV5373" s="12"/>
      <c r="AW5373" s="12"/>
      <c r="AX5373" s="12"/>
      <c r="AY5373" s="12"/>
      <c r="AZ5373" s="12"/>
      <c r="BA5373" s="12"/>
      <c r="BB5373" s="12"/>
      <c r="BC5373" s="12"/>
      <c r="BD5373" s="12"/>
      <c r="BE5373" s="12"/>
      <c r="BF5373" s="12"/>
      <c r="BG5373" s="12"/>
      <c r="BH5373" s="12"/>
      <c r="BI5373" s="12"/>
      <c r="BJ5373" s="13"/>
      <c r="BK5373" s="13"/>
      <c r="BL5373" s="13"/>
      <c r="BM5373" s="13"/>
      <c r="BN5373" s="13"/>
    </row>
    <row r="5374" spans="1:66" x14ac:dyDescent="0.25">
      <c r="A5374" s="10"/>
      <c r="B5374" s="10"/>
      <c r="C5374" s="10"/>
      <c r="D5374" s="10"/>
      <c r="E5374" s="10"/>
      <c r="F5374" s="10"/>
      <c r="G5374" s="10"/>
      <c r="H5374" s="10"/>
      <c r="I5374" s="10"/>
      <c r="J5374" s="10"/>
      <c r="K5374" s="11"/>
      <c r="L5374" s="11"/>
      <c r="M5374" s="12"/>
      <c r="N5374" s="12"/>
      <c r="O5374" s="12"/>
      <c r="P5374" s="12"/>
      <c r="Q5374" s="12"/>
      <c r="R5374" s="12"/>
      <c r="S5374" s="12"/>
      <c r="T5374" s="12"/>
      <c r="U5374" s="12"/>
      <c r="V5374" s="12"/>
      <c r="W5374" s="12"/>
      <c r="X5374" s="12"/>
      <c r="Y5374" s="12"/>
      <c r="Z5374" s="12"/>
      <c r="AA5374" s="12"/>
      <c r="AB5374" s="12"/>
      <c r="AC5374" s="12"/>
      <c r="AD5374" s="12"/>
      <c r="AE5374" s="12"/>
      <c r="AF5374" s="12"/>
      <c r="AG5374" s="12"/>
      <c r="AH5374" s="12"/>
      <c r="AI5374" s="12"/>
      <c r="AJ5374" s="12"/>
      <c r="AK5374" s="12"/>
      <c r="AL5374" s="12"/>
      <c r="AM5374" s="12"/>
      <c r="AN5374" s="12"/>
      <c r="AO5374" s="12"/>
      <c r="AP5374" s="12"/>
      <c r="AQ5374" s="12"/>
      <c r="AR5374" s="12"/>
      <c r="AS5374" s="12"/>
      <c r="AT5374" s="12"/>
      <c r="AU5374" s="12"/>
      <c r="AV5374" s="12"/>
      <c r="AW5374" s="12"/>
      <c r="AX5374" s="12"/>
      <c r="AY5374" s="12"/>
      <c r="AZ5374" s="12"/>
      <c r="BA5374" s="12"/>
      <c r="BB5374" s="12"/>
      <c r="BC5374" s="12"/>
      <c r="BD5374" s="12"/>
      <c r="BE5374" s="12"/>
      <c r="BF5374" s="12"/>
      <c r="BG5374" s="12"/>
      <c r="BH5374" s="12"/>
      <c r="BI5374" s="12"/>
      <c r="BJ5374" s="13"/>
      <c r="BK5374" s="13"/>
      <c r="BL5374" s="13"/>
      <c r="BM5374" s="13"/>
      <c r="BN5374" s="13"/>
    </row>
    <row r="5375" spans="1:66" x14ac:dyDescent="0.25">
      <c r="A5375" s="10"/>
      <c r="B5375" s="10"/>
      <c r="C5375" s="10"/>
      <c r="D5375" s="10"/>
      <c r="E5375" s="10"/>
      <c r="F5375" s="10"/>
      <c r="G5375" s="10"/>
      <c r="H5375" s="10"/>
      <c r="I5375" s="10"/>
      <c r="J5375" s="10"/>
      <c r="K5375" s="11"/>
      <c r="L5375" s="11"/>
      <c r="M5375" s="12"/>
      <c r="N5375" s="12"/>
      <c r="O5375" s="12"/>
      <c r="P5375" s="12"/>
      <c r="Q5375" s="12"/>
      <c r="R5375" s="12"/>
      <c r="S5375" s="12"/>
      <c r="T5375" s="12"/>
      <c r="U5375" s="12"/>
      <c r="V5375" s="12"/>
      <c r="W5375" s="12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2"/>
      <c r="AS5375" s="12"/>
      <c r="AT5375" s="12"/>
      <c r="AU5375" s="12"/>
      <c r="AV5375" s="12"/>
      <c r="AW5375" s="12"/>
      <c r="AX5375" s="12"/>
      <c r="AY5375" s="12"/>
      <c r="AZ5375" s="12"/>
      <c r="BA5375" s="12"/>
      <c r="BB5375" s="12"/>
      <c r="BC5375" s="12"/>
      <c r="BD5375" s="12"/>
      <c r="BE5375" s="12"/>
      <c r="BF5375" s="12"/>
      <c r="BG5375" s="12"/>
      <c r="BH5375" s="12"/>
      <c r="BI5375" s="12"/>
      <c r="BJ5375" s="13"/>
      <c r="BK5375" s="13"/>
      <c r="BL5375" s="13"/>
      <c r="BM5375" s="13"/>
      <c r="BN5375" s="13"/>
    </row>
    <row r="5376" spans="1:66" x14ac:dyDescent="0.25">
      <c r="A5376" s="10"/>
      <c r="B5376" s="10"/>
      <c r="C5376" s="10"/>
      <c r="D5376" s="10"/>
      <c r="E5376" s="10"/>
      <c r="F5376" s="10"/>
      <c r="G5376" s="10"/>
      <c r="H5376" s="10"/>
      <c r="I5376" s="10"/>
      <c r="J5376" s="10"/>
      <c r="K5376" s="11"/>
      <c r="L5376" s="11"/>
      <c r="M5376" s="12"/>
      <c r="N5376" s="12"/>
      <c r="O5376" s="12"/>
      <c r="P5376" s="12"/>
      <c r="Q5376" s="12"/>
      <c r="R5376" s="12"/>
      <c r="S5376" s="12"/>
      <c r="T5376" s="12"/>
      <c r="U5376" s="12"/>
      <c r="V5376" s="12"/>
      <c r="W5376" s="12"/>
      <c r="X5376" s="12"/>
      <c r="Y5376" s="12"/>
      <c r="Z5376" s="12"/>
      <c r="AA5376" s="12"/>
      <c r="AB5376" s="12"/>
      <c r="AC5376" s="12"/>
      <c r="AD5376" s="12"/>
      <c r="AE5376" s="12"/>
      <c r="AF5376" s="12"/>
      <c r="AG5376" s="12"/>
      <c r="AH5376" s="12"/>
      <c r="AI5376" s="12"/>
      <c r="AJ5376" s="12"/>
      <c r="AK5376" s="12"/>
      <c r="AL5376" s="12"/>
      <c r="AM5376" s="12"/>
      <c r="AN5376" s="12"/>
      <c r="AO5376" s="12"/>
      <c r="AP5376" s="12"/>
      <c r="AQ5376" s="12"/>
      <c r="AR5376" s="12"/>
      <c r="AS5376" s="12"/>
      <c r="AT5376" s="12"/>
      <c r="AU5376" s="12"/>
      <c r="AV5376" s="12"/>
      <c r="AW5376" s="12"/>
      <c r="AX5376" s="12"/>
      <c r="AY5376" s="12"/>
      <c r="AZ5376" s="12"/>
      <c r="BA5376" s="12"/>
      <c r="BB5376" s="12"/>
      <c r="BC5376" s="12"/>
      <c r="BD5376" s="12"/>
      <c r="BE5376" s="12"/>
      <c r="BF5376" s="12"/>
      <c r="BG5376" s="12"/>
      <c r="BH5376" s="12"/>
      <c r="BI5376" s="12"/>
      <c r="BJ5376" s="13"/>
      <c r="BK5376" s="13"/>
      <c r="BL5376" s="13"/>
      <c r="BM5376" s="13"/>
      <c r="BN5376" s="13"/>
    </row>
    <row r="5377" spans="1:66" x14ac:dyDescent="0.25">
      <c r="A5377" s="10"/>
      <c r="B5377" s="10"/>
      <c r="C5377" s="10"/>
      <c r="D5377" s="10"/>
      <c r="E5377" s="10"/>
      <c r="F5377" s="10"/>
      <c r="G5377" s="10"/>
      <c r="H5377" s="10"/>
      <c r="I5377" s="10"/>
      <c r="J5377" s="10"/>
      <c r="K5377" s="11"/>
      <c r="L5377" s="11"/>
      <c r="M5377" s="12"/>
      <c r="N5377" s="12"/>
      <c r="O5377" s="12"/>
      <c r="P5377" s="12"/>
      <c r="Q5377" s="12"/>
      <c r="R5377" s="12"/>
      <c r="S5377" s="12"/>
      <c r="T5377" s="12"/>
      <c r="U5377" s="12"/>
      <c r="V5377" s="12"/>
      <c r="W5377" s="12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2"/>
      <c r="AS5377" s="12"/>
      <c r="AT5377" s="12"/>
      <c r="AU5377" s="12"/>
      <c r="AV5377" s="12"/>
      <c r="AW5377" s="12"/>
      <c r="AX5377" s="12"/>
      <c r="AY5377" s="12"/>
      <c r="AZ5377" s="12"/>
      <c r="BA5377" s="12"/>
      <c r="BB5377" s="12"/>
      <c r="BC5377" s="12"/>
      <c r="BD5377" s="12"/>
      <c r="BE5377" s="12"/>
      <c r="BF5377" s="12"/>
      <c r="BG5377" s="12"/>
      <c r="BH5377" s="12"/>
      <c r="BI5377" s="12"/>
      <c r="BJ5377" s="13"/>
      <c r="BK5377" s="13"/>
      <c r="BL5377" s="13"/>
      <c r="BM5377" s="13"/>
      <c r="BN5377" s="13"/>
    </row>
    <row r="5378" spans="1:66" x14ac:dyDescent="0.25">
      <c r="A5378" s="10"/>
      <c r="B5378" s="10"/>
      <c r="C5378" s="10"/>
      <c r="D5378" s="10"/>
      <c r="E5378" s="10"/>
      <c r="F5378" s="10"/>
      <c r="G5378" s="10"/>
      <c r="H5378" s="10"/>
      <c r="I5378" s="10"/>
      <c r="J5378" s="10"/>
      <c r="K5378" s="11"/>
      <c r="L5378" s="11"/>
      <c r="M5378" s="12"/>
      <c r="N5378" s="12"/>
      <c r="O5378" s="12"/>
      <c r="P5378" s="12"/>
      <c r="Q5378" s="12"/>
      <c r="R5378" s="12"/>
      <c r="S5378" s="12"/>
      <c r="T5378" s="12"/>
      <c r="U5378" s="12"/>
      <c r="V5378" s="12"/>
      <c r="W5378" s="12"/>
      <c r="X5378" s="12"/>
      <c r="Y5378" s="12"/>
      <c r="Z5378" s="12"/>
      <c r="AA5378" s="12"/>
      <c r="AB5378" s="12"/>
      <c r="AC5378" s="12"/>
      <c r="AD5378" s="12"/>
      <c r="AE5378" s="12"/>
      <c r="AF5378" s="12"/>
      <c r="AG5378" s="12"/>
      <c r="AH5378" s="12"/>
      <c r="AI5378" s="12"/>
      <c r="AJ5378" s="12"/>
      <c r="AK5378" s="12"/>
      <c r="AL5378" s="12"/>
      <c r="AM5378" s="12"/>
      <c r="AN5378" s="12"/>
      <c r="AO5378" s="12"/>
      <c r="AP5378" s="12"/>
      <c r="AQ5378" s="12"/>
      <c r="AR5378" s="12"/>
      <c r="AS5378" s="12"/>
      <c r="AT5378" s="12"/>
      <c r="AU5378" s="12"/>
      <c r="AV5378" s="12"/>
      <c r="AW5378" s="12"/>
      <c r="AX5378" s="12"/>
      <c r="AY5378" s="12"/>
      <c r="AZ5378" s="12"/>
      <c r="BA5378" s="12"/>
      <c r="BB5378" s="12"/>
      <c r="BC5378" s="12"/>
      <c r="BD5378" s="12"/>
      <c r="BE5378" s="12"/>
      <c r="BF5378" s="12"/>
      <c r="BG5378" s="12"/>
      <c r="BH5378" s="12"/>
      <c r="BI5378" s="12"/>
      <c r="BJ5378" s="13"/>
      <c r="BK5378" s="13"/>
      <c r="BL5378" s="13"/>
      <c r="BM5378" s="13"/>
      <c r="BN5378" s="13"/>
    </row>
    <row r="5379" spans="1:66" x14ac:dyDescent="0.25">
      <c r="A5379" s="10"/>
      <c r="B5379" s="10"/>
      <c r="C5379" s="10"/>
      <c r="D5379" s="10"/>
      <c r="E5379" s="10"/>
      <c r="F5379" s="10"/>
      <c r="G5379" s="10"/>
      <c r="H5379" s="10"/>
      <c r="I5379" s="10"/>
      <c r="J5379" s="10"/>
      <c r="K5379" s="11"/>
      <c r="L5379" s="11"/>
      <c r="M5379" s="12"/>
      <c r="N5379" s="12"/>
      <c r="O5379" s="12"/>
      <c r="P5379" s="12"/>
      <c r="Q5379" s="12"/>
      <c r="R5379" s="12"/>
      <c r="S5379" s="12"/>
      <c r="T5379" s="12"/>
      <c r="U5379" s="12"/>
      <c r="V5379" s="12"/>
      <c r="W5379" s="12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2"/>
      <c r="AS5379" s="12"/>
      <c r="AT5379" s="12"/>
      <c r="AU5379" s="12"/>
      <c r="AV5379" s="12"/>
      <c r="AW5379" s="12"/>
      <c r="AX5379" s="12"/>
      <c r="AY5379" s="12"/>
      <c r="AZ5379" s="12"/>
      <c r="BA5379" s="12"/>
      <c r="BB5379" s="12"/>
      <c r="BC5379" s="12"/>
      <c r="BD5379" s="12"/>
      <c r="BE5379" s="12"/>
      <c r="BF5379" s="12"/>
      <c r="BG5379" s="12"/>
      <c r="BH5379" s="12"/>
      <c r="BI5379" s="12"/>
      <c r="BJ5379" s="13"/>
      <c r="BK5379" s="13"/>
      <c r="BL5379" s="13"/>
      <c r="BM5379" s="13"/>
      <c r="BN5379" s="13"/>
    </row>
    <row r="5380" spans="1:66" x14ac:dyDescent="0.25">
      <c r="A5380" s="10"/>
      <c r="B5380" s="10"/>
      <c r="C5380" s="10"/>
      <c r="D5380" s="10"/>
      <c r="E5380" s="10"/>
      <c r="F5380" s="10"/>
      <c r="G5380" s="10"/>
      <c r="H5380" s="10"/>
      <c r="I5380" s="10"/>
      <c r="J5380" s="10"/>
      <c r="K5380" s="11"/>
      <c r="L5380" s="11"/>
      <c r="M5380" s="12"/>
      <c r="N5380" s="12"/>
      <c r="O5380" s="12"/>
      <c r="P5380" s="12"/>
      <c r="Q5380" s="12"/>
      <c r="R5380" s="12"/>
      <c r="S5380" s="12"/>
      <c r="T5380" s="12"/>
      <c r="U5380" s="12"/>
      <c r="V5380" s="12"/>
      <c r="W5380" s="12"/>
      <c r="X5380" s="12"/>
      <c r="Y5380" s="12"/>
      <c r="Z5380" s="12"/>
      <c r="AA5380" s="12"/>
      <c r="AB5380" s="12"/>
      <c r="AC5380" s="12"/>
      <c r="AD5380" s="12"/>
      <c r="AE5380" s="12"/>
      <c r="AF5380" s="12"/>
      <c r="AG5380" s="12"/>
      <c r="AH5380" s="12"/>
      <c r="AI5380" s="12"/>
      <c r="AJ5380" s="12"/>
      <c r="AK5380" s="12"/>
      <c r="AL5380" s="12"/>
      <c r="AM5380" s="12"/>
      <c r="AN5380" s="12"/>
      <c r="AO5380" s="12"/>
      <c r="AP5380" s="12"/>
      <c r="AQ5380" s="12"/>
      <c r="AR5380" s="12"/>
      <c r="AS5380" s="12"/>
      <c r="AT5380" s="12"/>
      <c r="AU5380" s="12"/>
      <c r="AV5380" s="12"/>
      <c r="AW5380" s="12"/>
      <c r="AX5380" s="12"/>
      <c r="AY5380" s="12"/>
      <c r="AZ5380" s="12"/>
      <c r="BA5380" s="12"/>
      <c r="BB5380" s="12"/>
      <c r="BC5380" s="12"/>
      <c r="BD5380" s="12"/>
      <c r="BE5380" s="12"/>
      <c r="BF5380" s="12"/>
      <c r="BG5380" s="12"/>
      <c r="BH5380" s="12"/>
      <c r="BI5380" s="12"/>
      <c r="BJ5380" s="13"/>
      <c r="BK5380" s="13"/>
      <c r="BL5380" s="13"/>
      <c r="BM5380" s="13"/>
      <c r="BN5380" s="13"/>
    </row>
    <row r="5381" spans="1:66" x14ac:dyDescent="0.25">
      <c r="A5381" s="10"/>
      <c r="B5381" s="10"/>
      <c r="C5381" s="10"/>
      <c r="D5381" s="10"/>
      <c r="E5381" s="10"/>
      <c r="F5381" s="10"/>
      <c r="G5381" s="10"/>
      <c r="H5381" s="10"/>
      <c r="I5381" s="10"/>
      <c r="J5381" s="10"/>
      <c r="K5381" s="11"/>
      <c r="L5381" s="11"/>
      <c r="M5381" s="12"/>
      <c r="N5381" s="12"/>
      <c r="O5381" s="12"/>
      <c r="P5381" s="12"/>
      <c r="Q5381" s="12"/>
      <c r="R5381" s="12"/>
      <c r="S5381" s="12"/>
      <c r="T5381" s="12"/>
      <c r="U5381" s="12"/>
      <c r="V5381" s="12"/>
      <c r="W5381" s="12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2"/>
      <c r="AS5381" s="12"/>
      <c r="AT5381" s="12"/>
      <c r="AU5381" s="12"/>
      <c r="AV5381" s="12"/>
      <c r="AW5381" s="12"/>
      <c r="AX5381" s="12"/>
      <c r="AY5381" s="12"/>
      <c r="AZ5381" s="12"/>
      <c r="BA5381" s="12"/>
      <c r="BB5381" s="12"/>
      <c r="BC5381" s="12"/>
      <c r="BD5381" s="12"/>
      <c r="BE5381" s="12"/>
      <c r="BF5381" s="12"/>
      <c r="BG5381" s="12"/>
      <c r="BH5381" s="12"/>
      <c r="BI5381" s="12"/>
      <c r="BJ5381" s="13"/>
      <c r="BK5381" s="13"/>
      <c r="BL5381" s="13"/>
      <c r="BM5381" s="13"/>
      <c r="BN5381" s="13"/>
    </row>
    <row r="5382" spans="1:66" x14ac:dyDescent="0.25">
      <c r="A5382" s="10"/>
      <c r="B5382" s="10"/>
      <c r="C5382" s="10"/>
      <c r="D5382" s="10"/>
      <c r="E5382" s="10"/>
      <c r="F5382" s="10"/>
      <c r="G5382" s="10"/>
      <c r="H5382" s="10"/>
      <c r="I5382" s="10"/>
      <c r="J5382" s="10"/>
      <c r="K5382" s="11"/>
      <c r="L5382" s="11"/>
      <c r="M5382" s="12"/>
      <c r="N5382" s="12"/>
      <c r="O5382" s="12"/>
      <c r="P5382" s="12"/>
      <c r="Q5382" s="12"/>
      <c r="R5382" s="12"/>
      <c r="S5382" s="12"/>
      <c r="T5382" s="12"/>
      <c r="U5382" s="12"/>
      <c r="V5382" s="12"/>
      <c r="W5382" s="12"/>
      <c r="X5382" s="12"/>
      <c r="Y5382" s="12"/>
      <c r="Z5382" s="12"/>
      <c r="AA5382" s="12"/>
      <c r="AB5382" s="12"/>
      <c r="AC5382" s="12"/>
      <c r="AD5382" s="12"/>
      <c r="AE5382" s="12"/>
      <c r="AF5382" s="12"/>
      <c r="AG5382" s="12"/>
      <c r="AH5382" s="12"/>
      <c r="AI5382" s="12"/>
      <c r="AJ5382" s="12"/>
      <c r="AK5382" s="12"/>
      <c r="AL5382" s="12"/>
      <c r="AM5382" s="12"/>
      <c r="AN5382" s="12"/>
      <c r="AO5382" s="12"/>
      <c r="AP5382" s="12"/>
      <c r="AQ5382" s="12"/>
      <c r="AR5382" s="12"/>
      <c r="AS5382" s="12"/>
      <c r="AT5382" s="12"/>
      <c r="AU5382" s="12"/>
      <c r="AV5382" s="12"/>
      <c r="AW5382" s="12"/>
      <c r="AX5382" s="12"/>
      <c r="AY5382" s="12"/>
      <c r="AZ5382" s="12"/>
      <c r="BA5382" s="12"/>
      <c r="BB5382" s="12"/>
      <c r="BC5382" s="12"/>
      <c r="BD5382" s="12"/>
      <c r="BE5382" s="12"/>
      <c r="BF5382" s="12"/>
      <c r="BG5382" s="12"/>
      <c r="BH5382" s="12"/>
      <c r="BI5382" s="12"/>
      <c r="BJ5382" s="13"/>
      <c r="BK5382" s="13"/>
      <c r="BL5382" s="13"/>
      <c r="BM5382" s="13"/>
      <c r="BN5382" s="13"/>
    </row>
    <row r="5383" spans="1:66" x14ac:dyDescent="0.25">
      <c r="A5383" s="10"/>
      <c r="B5383" s="10"/>
      <c r="C5383" s="10"/>
      <c r="D5383" s="10"/>
      <c r="E5383" s="10"/>
      <c r="F5383" s="10"/>
      <c r="G5383" s="10"/>
      <c r="H5383" s="10"/>
      <c r="I5383" s="10"/>
      <c r="J5383" s="10"/>
      <c r="K5383" s="11"/>
      <c r="L5383" s="11"/>
      <c r="M5383" s="12"/>
      <c r="N5383" s="12"/>
      <c r="O5383" s="12"/>
      <c r="P5383" s="12"/>
      <c r="Q5383" s="12"/>
      <c r="R5383" s="12"/>
      <c r="S5383" s="12"/>
      <c r="T5383" s="12"/>
      <c r="U5383" s="12"/>
      <c r="V5383" s="12"/>
      <c r="W5383" s="12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2"/>
      <c r="AS5383" s="12"/>
      <c r="AT5383" s="12"/>
      <c r="AU5383" s="12"/>
      <c r="AV5383" s="12"/>
      <c r="AW5383" s="12"/>
      <c r="AX5383" s="12"/>
      <c r="AY5383" s="12"/>
      <c r="AZ5383" s="12"/>
      <c r="BA5383" s="12"/>
      <c r="BB5383" s="12"/>
      <c r="BC5383" s="12"/>
      <c r="BD5383" s="12"/>
      <c r="BE5383" s="12"/>
      <c r="BF5383" s="12"/>
      <c r="BG5383" s="12"/>
      <c r="BH5383" s="12"/>
      <c r="BI5383" s="12"/>
      <c r="BJ5383" s="13"/>
      <c r="BK5383" s="13"/>
      <c r="BL5383" s="13"/>
      <c r="BM5383" s="13"/>
      <c r="BN5383" s="13"/>
    </row>
    <row r="5384" spans="1:66" x14ac:dyDescent="0.25">
      <c r="A5384" s="10"/>
      <c r="B5384" s="10"/>
      <c r="C5384" s="10"/>
      <c r="D5384" s="10"/>
      <c r="E5384" s="10"/>
      <c r="F5384" s="10"/>
      <c r="G5384" s="10"/>
      <c r="H5384" s="10"/>
      <c r="I5384" s="10"/>
      <c r="J5384" s="10"/>
      <c r="K5384" s="11"/>
      <c r="L5384" s="11"/>
      <c r="M5384" s="12"/>
      <c r="N5384" s="12"/>
      <c r="O5384" s="12"/>
      <c r="P5384" s="12"/>
      <c r="Q5384" s="12"/>
      <c r="R5384" s="12"/>
      <c r="S5384" s="12"/>
      <c r="T5384" s="12"/>
      <c r="U5384" s="12"/>
      <c r="V5384" s="12"/>
      <c r="W5384" s="12"/>
      <c r="X5384" s="12"/>
      <c r="Y5384" s="12"/>
      <c r="Z5384" s="12"/>
      <c r="AA5384" s="12"/>
      <c r="AB5384" s="12"/>
      <c r="AC5384" s="12"/>
      <c r="AD5384" s="12"/>
      <c r="AE5384" s="12"/>
      <c r="AF5384" s="12"/>
      <c r="AG5384" s="12"/>
      <c r="AH5384" s="12"/>
      <c r="AI5384" s="12"/>
      <c r="AJ5384" s="12"/>
      <c r="AK5384" s="12"/>
      <c r="AL5384" s="12"/>
      <c r="AM5384" s="12"/>
      <c r="AN5384" s="12"/>
      <c r="AO5384" s="12"/>
      <c r="AP5384" s="12"/>
      <c r="AQ5384" s="12"/>
      <c r="AR5384" s="12"/>
      <c r="AS5384" s="12"/>
      <c r="AT5384" s="12"/>
      <c r="AU5384" s="12"/>
      <c r="AV5384" s="12"/>
      <c r="AW5384" s="12"/>
      <c r="AX5384" s="12"/>
      <c r="AY5384" s="12"/>
      <c r="AZ5384" s="12"/>
      <c r="BA5384" s="12"/>
      <c r="BB5384" s="12"/>
      <c r="BC5384" s="12"/>
      <c r="BD5384" s="12"/>
      <c r="BE5384" s="12"/>
      <c r="BF5384" s="12"/>
      <c r="BG5384" s="12"/>
      <c r="BH5384" s="12"/>
      <c r="BI5384" s="12"/>
      <c r="BJ5384" s="13"/>
      <c r="BK5384" s="13"/>
      <c r="BL5384" s="13"/>
      <c r="BM5384" s="13"/>
      <c r="BN5384" s="13"/>
    </row>
    <row r="5385" spans="1:66" x14ac:dyDescent="0.25">
      <c r="A5385" s="10"/>
      <c r="B5385" s="10"/>
      <c r="C5385" s="10"/>
      <c r="D5385" s="10"/>
      <c r="E5385" s="10"/>
      <c r="F5385" s="10"/>
      <c r="G5385" s="10"/>
      <c r="H5385" s="10"/>
      <c r="I5385" s="10"/>
      <c r="J5385" s="10"/>
      <c r="K5385" s="11"/>
      <c r="L5385" s="11"/>
      <c r="M5385" s="12"/>
      <c r="N5385" s="12"/>
      <c r="O5385" s="12"/>
      <c r="P5385" s="12"/>
      <c r="Q5385" s="12"/>
      <c r="R5385" s="12"/>
      <c r="S5385" s="12"/>
      <c r="T5385" s="12"/>
      <c r="U5385" s="12"/>
      <c r="V5385" s="12"/>
      <c r="W5385" s="12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2"/>
      <c r="AS5385" s="12"/>
      <c r="AT5385" s="12"/>
      <c r="AU5385" s="12"/>
      <c r="AV5385" s="12"/>
      <c r="AW5385" s="12"/>
      <c r="AX5385" s="12"/>
      <c r="AY5385" s="12"/>
      <c r="AZ5385" s="12"/>
      <c r="BA5385" s="12"/>
      <c r="BB5385" s="12"/>
      <c r="BC5385" s="12"/>
      <c r="BD5385" s="12"/>
      <c r="BE5385" s="12"/>
      <c r="BF5385" s="12"/>
      <c r="BG5385" s="12"/>
      <c r="BH5385" s="12"/>
      <c r="BI5385" s="12"/>
      <c r="BJ5385" s="13"/>
      <c r="BK5385" s="13"/>
      <c r="BL5385" s="13"/>
      <c r="BM5385" s="13"/>
      <c r="BN5385" s="13"/>
    </row>
    <row r="5386" spans="1:66" x14ac:dyDescent="0.25">
      <c r="A5386" s="10"/>
      <c r="B5386" s="10"/>
      <c r="C5386" s="10"/>
      <c r="D5386" s="10"/>
      <c r="E5386" s="10"/>
      <c r="F5386" s="10"/>
      <c r="G5386" s="10"/>
      <c r="H5386" s="10"/>
      <c r="I5386" s="10"/>
      <c r="J5386" s="10"/>
      <c r="K5386" s="11"/>
      <c r="L5386" s="11"/>
      <c r="M5386" s="12"/>
      <c r="N5386" s="12"/>
      <c r="O5386" s="12"/>
      <c r="P5386" s="12"/>
      <c r="Q5386" s="12"/>
      <c r="R5386" s="12"/>
      <c r="S5386" s="12"/>
      <c r="T5386" s="12"/>
      <c r="U5386" s="12"/>
      <c r="V5386" s="12"/>
      <c r="W5386" s="12"/>
      <c r="X5386" s="12"/>
      <c r="Y5386" s="12"/>
      <c r="Z5386" s="12"/>
      <c r="AA5386" s="12"/>
      <c r="AB5386" s="12"/>
      <c r="AC5386" s="12"/>
      <c r="AD5386" s="12"/>
      <c r="AE5386" s="12"/>
      <c r="AF5386" s="12"/>
      <c r="AG5386" s="12"/>
      <c r="AH5386" s="12"/>
      <c r="AI5386" s="12"/>
      <c r="AJ5386" s="12"/>
      <c r="AK5386" s="12"/>
      <c r="AL5386" s="12"/>
      <c r="AM5386" s="12"/>
      <c r="AN5386" s="12"/>
      <c r="AO5386" s="12"/>
      <c r="AP5386" s="12"/>
      <c r="AQ5386" s="12"/>
      <c r="AR5386" s="12"/>
      <c r="AS5386" s="12"/>
      <c r="AT5386" s="12"/>
      <c r="AU5386" s="12"/>
      <c r="AV5386" s="12"/>
      <c r="AW5386" s="12"/>
      <c r="AX5386" s="12"/>
      <c r="AY5386" s="12"/>
      <c r="AZ5386" s="12"/>
      <c r="BA5386" s="12"/>
      <c r="BB5386" s="12"/>
      <c r="BC5386" s="12"/>
      <c r="BD5386" s="12"/>
      <c r="BE5386" s="12"/>
      <c r="BF5386" s="12"/>
      <c r="BG5386" s="12"/>
      <c r="BH5386" s="12"/>
      <c r="BI5386" s="12"/>
      <c r="BJ5386" s="13"/>
      <c r="BK5386" s="13"/>
      <c r="BL5386" s="13"/>
      <c r="BM5386" s="13"/>
      <c r="BN5386" s="13"/>
    </row>
    <row r="5387" spans="1:66" x14ac:dyDescent="0.25">
      <c r="A5387" s="10"/>
      <c r="B5387" s="10"/>
      <c r="C5387" s="10"/>
      <c r="D5387" s="10"/>
      <c r="E5387" s="10"/>
      <c r="F5387" s="10"/>
      <c r="G5387" s="10"/>
      <c r="H5387" s="10"/>
      <c r="I5387" s="10"/>
      <c r="J5387" s="10"/>
      <c r="K5387" s="11"/>
      <c r="L5387" s="11"/>
      <c r="M5387" s="12"/>
      <c r="N5387" s="12"/>
      <c r="O5387" s="12"/>
      <c r="P5387" s="12"/>
      <c r="Q5387" s="12"/>
      <c r="R5387" s="12"/>
      <c r="S5387" s="12"/>
      <c r="T5387" s="12"/>
      <c r="U5387" s="12"/>
      <c r="V5387" s="12"/>
      <c r="W5387" s="12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2"/>
      <c r="AS5387" s="12"/>
      <c r="AT5387" s="12"/>
      <c r="AU5387" s="12"/>
      <c r="AV5387" s="12"/>
      <c r="AW5387" s="12"/>
      <c r="AX5387" s="12"/>
      <c r="AY5387" s="12"/>
      <c r="AZ5387" s="12"/>
      <c r="BA5387" s="12"/>
      <c r="BB5387" s="12"/>
      <c r="BC5387" s="12"/>
      <c r="BD5387" s="12"/>
      <c r="BE5387" s="12"/>
      <c r="BF5387" s="12"/>
      <c r="BG5387" s="12"/>
      <c r="BH5387" s="12"/>
      <c r="BI5387" s="12"/>
      <c r="BJ5387" s="13"/>
      <c r="BK5387" s="13"/>
      <c r="BL5387" s="13"/>
      <c r="BM5387" s="13"/>
      <c r="BN5387" s="13"/>
    </row>
    <row r="5388" spans="1:66" x14ac:dyDescent="0.25">
      <c r="A5388" s="10"/>
      <c r="B5388" s="10"/>
      <c r="C5388" s="10"/>
      <c r="D5388" s="10"/>
      <c r="E5388" s="10"/>
      <c r="F5388" s="10"/>
      <c r="G5388" s="10"/>
      <c r="H5388" s="10"/>
      <c r="I5388" s="10"/>
      <c r="J5388" s="10"/>
      <c r="K5388" s="11"/>
      <c r="L5388" s="11"/>
      <c r="M5388" s="12"/>
      <c r="N5388" s="12"/>
      <c r="O5388" s="12"/>
      <c r="P5388" s="12"/>
      <c r="Q5388" s="12"/>
      <c r="R5388" s="12"/>
      <c r="S5388" s="12"/>
      <c r="T5388" s="12"/>
      <c r="U5388" s="12"/>
      <c r="V5388" s="12"/>
      <c r="W5388" s="12"/>
      <c r="X5388" s="12"/>
      <c r="Y5388" s="12"/>
      <c r="Z5388" s="12"/>
      <c r="AA5388" s="12"/>
      <c r="AB5388" s="12"/>
      <c r="AC5388" s="12"/>
      <c r="AD5388" s="12"/>
      <c r="AE5388" s="12"/>
      <c r="AF5388" s="12"/>
      <c r="AG5388" s="12"/>
      <c r="AH5388" s="12"/>
      <c r="AI5388" s="12"/>
      <c r="AJ5388" s="12"/>
      <c r="AK5388" s="12"/>
      <c r="AL5388" s="12"/>
      <c r="AM5388" s="12"/>
      <c r="AN5388" s="12"/>
      <c r="AO5388" s="12"/>
      <c r="AP5388" s="12"/>
      <c r="AQ5388" s="12"/>
      <c r="AR5388" s="12"/>
      <c r="AS5388" s="12"/>
      <c r="AT5388" s="12"/>
      <c r="AU5388" s="12"/>
      <c r="AV5388" s="12"/>
      <c r="AW5388" s="12"/>
      <c r="AX5388" s="12"/>
      <c r="AY5388" s="12"/>
      <c r="AZ5388" s="12"/>
      <c r="BA5388" s="12"/>
      <c r="BB5388" s="12"/>
      <c r="BC5388" s="12"/>
      <c r="BD5388" s="12"/>
      <c r="BE5388" s="12"/>
      <c r="BF5388" s="12"/>
      <c r="BG5388" s="12"/>
      <c r="BH5388" s="12"/>
      <c r="BI5388" s="12"/>
      <c r="BJ5388" s="13"/>
      <c r="BK5388" s="13"/>
      <c r="BL5388" s="13"/>
      <c r="BM5388" s="13"/>
      <c r="BN5388" s="13"/>
    </row>
    <row r="5389" spans="1:66" x14ac:dyDescent="0.25">
      <c r="A5389" s="10"/>
      <c r="B5389" s="10"/>
      <c r="C5389" s="10"/>
      <c r="D5389" s="10"/>
      <c r="E5389" s="10"/>
      <c r="F5389" s="10"/>
      <c r="G5389" s="10"/>
      <c r="H5389" s="10"/>
      <c r="I5389" s="10"/>
      <c r="J5389" s="10"/>
      <c r="K5389" s="11"/>
      <c r="L5389" s="11"/>
      <c r="M5389" s="12"/>
      <c r="N5389" s="12"/>
      <c r="O5389" s="12"/>
      <c r="P5389" s="12"/>
      <c r="Q5389" s="12"/>
      <c r="R5389" s="12"/>
      <c r="S5389" s="12"/>
      <c r="T5389" s="12"/>
      <c r="U5389" s="12"/>
      <c r="V5389" s="12"/>
      <c r="W5389" s="12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2"/>
      <c r="AS5389" s="12"/>
      <c r="AT5389" s="12"/>
      <c r="AU5389" s="12"/>
      <c r="AV5389" s="12"/>
      <c r="AW5389" s="12"/>
      <c r="AX5389" s="12"/>
      <c r="AY5389" s="12"/>
      <c r="AZ5389" s="12"/>
      <c r="BA5389" s="12"/>
      <c r="BB5389" s="12"/>
      <c r="BC5389" s="12"/>
      <c r="BD5389" s="12"/>
      <c r="BE5389" s="12"/>
      <c r="BF5389" s="12"/>
      <c r="BG5389" s="12"/>
      <c r="BH5389" s="12"/>
      <c r="BI5389" s="12"/>
      <c r="BJ5389" s="13"/>
      <c r="BK5389" s="13"/>
      <c r="BL5389" s="13"/>
      <c r="BM5389" s="13"/>
      <c r="BN5389" s="13"/>
    </row>
    <row r="5390" spans="1:66" x14ac:dyDescent="0.25">
      <c r="A5390" s="10"/>
      <c r="B5390" s="10"/>
      <c r="C5390" s="10"/>
      <c r="D5390" s="10"/>
      <c r="E5390" s="10"/>
      <c r="F5390" s="10"/>
      <c r="G5390" s="10"/>
      <c r="H5390" s="10"/>
      <c r="I5390" s="10"/>
      <c r="J5390" s="10"/>
      <c r="K5390" s="11"/>
      <c r="L5390" s="11"/>
      <c r="M5390" s="12"/>
      <c r="N5390" s="12"/>
      <c r="O5390" s="12"/>
      <c r="P5390" s="12"/>
      <c r="Q5390" s="12"/>
      <c r="R5390" s="12"/>
      <c r="S5390" s="12"/>
      <c r="T5390" s="12"/>
      <c r="U5390" s="12"/>
      <c r="V5390" s="12"/>
      <c r="W5390" s="12"/>
      <c r="X5390" s="12"/>
      <c r="Y5390" s="12"/>
      <c r="Z5390" s="12"/>
      <c r="AA5390" s="12"/>
      <c r="AB5390" s="12"/>
      <c r="AC5390" s="12"/>
      <c r="AD5390" s="12"/>
      <c r="AE5390" s="12"/>
      <c r="AF5390" s="12"/>
      <c r="AG5390" s="12"/>
      <c r="AH5390" s="12"/>
      <c r="AI5390" s="12"/>
      <c r="AJ5390" s="12"/>
      <c r="AK5390" s="12"/>
      <c r="AL5390" s="12"/>
      <c r="AM5390" s="12"/>
      <c r="AN5390" s="12"/>
      <c r="AO5390" s="12"/>
      <c r="AP5390" s="12"/>
      <c r="AQ5390" s="12"/>
      <c r="AR5390" s="12"/>
      <c r="AS5390" s="12"/>
      <c r="AT5390" s="12"/>
      <c r="AU5390" s="12"/>
      <c r="AV5390" s="12"/>
      <c r="AW5390" s="12"/>
      <c r="AX5390" s="12"/>
      <c r="AY5390" s="12"/>
      <c r="AZ5390" s="12"/>
      <c r="BA5390" s="12"/>
      <c r="BB5390" s="12"/>
      <c r="BC5390" s="12"/>
      <c r="BD5390" s="12"/>
      <c r="BE5390" s="12"/>
      <c r="BF5390" s="12"/>
      <c r="BG5390" s="12"/>
      <c r="BH5390" s="12"/>
      <c r="BI5390" s="12"/>
      <c r="BJ5390" s="13"/>
      <c r="BK5390" s="13"/>
      <c r="BL5390" s="13"/>
      <c r="BM5390" s="13"/>
      <c r="BN5390" s="13"/>
    </row>
    <row r="5391" spans="1:66" x14ac:dyDescent="0.25">
      <c r="A5391" s="10"/>
      <c r="B5391" s="10"/>
      <c r="C5391" s="10"/>
      <c r="D5391" s="10"/>
      <c r="E5391" s="10"/>
      <c r="F5391" s="10"/>
      <c r="G5391" s="10"/>
      <c r="H5391" s="10"/>
      <c r="I5391" s="10"/>
      <c r="J5391" s="10"/>
      <c r="K5391" s="11"/>
      <c r="L5391" s="11"/>
      <c r="M5391" s="12"/>
      <c r="N5391" s="12"/>
      <c r="O5391" s="12"/>
      <c r="P5391" s="12"/>
      <c r="Q5391" s="12"/>
      <c r="R5391" s="12"/>
      <c r="S5391" s="12"/>
      <c r="T5391" s="12"/>
      <c r="U5391" s="12"/>
      <c r="V5391" s="12"/>
      <c r="W5391" s="12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2"/>
      <c r="AS5391" s="12"/>
      <c r="AT5391" s="12"/>
      <c r="AU5391" s="12"/>
      <c r="AV5391" s="12"/>
      <c r="AW5391" s="12"/>
      <c r="AX5391" s="12"/>
      <c r="AY5391" s="12"/>
      <c r="AZ5391" s="12"/>
      <c r="BA5391" s="12"/>
      <c r="BB5391" s="12"/>
      <c r="BC5391" s="12"/>
      <c r="BD5391" s="12"/>
      <c r="BE5391" s="12"/>
      <c r="BF5391" s="12"/>
      <c r="BG5391" s="12"/>
      <c r="BH5391" s="12"/>
      <c r="BI5391" s="12"/>
      <c r="BJ5391" s="13"/>
      <c r="BK5391" s="13"/>
      <c r="BL5391" s="13"/>
      <c r="BM5391" s="13"/>
      <c r="BN5391" s="13"/>
    </row>
    <row r="5392" spans="1:66" x14ac:dyDescent="0.25">
      <c r="A5392" s="10"/>
      <c r="B5392" s="10"/>
      <c r="C5392" s="10"/>
      <c r="D5392" s="10"/>
      <c r="E5392" s="10"/>
      <c r="F5392" s="10"/>
      <c r="G5392" s="10"/>
      <c r="H5392" s="10"/>
      <c r="I5392" s="10"/>
      <c r="J5392" s="10"/>
      <c r="K5392" s="11"/>
      <c r="L5392" s="11"/>
      <c r="M5392" s="12"/>
      <c r="N5392" s="12"/>
      <c r="O5392" s="12"/>
      <c r="P5392" s="12"/>
      <c r="Q5392" s="12"/>
      <c r="R5392" s="12"/>
      <c r="S5392" s="12"/>
      <c r="T5392" s="12"/>
      <c r="U5392" s="12"/>
      <c r="V5392" s="12"/>
      <c r="W5392" s="12"/>
      <c r="X5392" s="12"/>
      <c r="Y5392" s="12"/>
      <c r="Z5392" s="12"/>
      <c r="AA5392" s="12"/>
      <c r="AB5392" s="12"/>
      <c r="AC5392" s="12"/>
      <c r="AD5392" s="12"/>
      <c r="AE5392" s="12"/>
      <c r="AF5392" s="12"/>
      <c r="AG5392" s="12"/>
      <c r="AH5392" s="12"/>
      <c r="AI5392" s="12"/>
      <c r="AJ5392" s="12"/>
      <c r="AK5392" s="12"/>
      <c r="AL5392" s="12"/>
      <c r="AM5392" s="12"/>
      <c r="AN5392" s="12"/>
      <c r="AO5392" s="12"/>
      <c r="AP5392" s="12"/>
      <c r="AQ5392" s="12"/>
      <c r="AR5392" s="12"/>
      <c r="AS5392" s="12"/>
      <c r="AT5392" s="12"/>
      <c r="AU5392" s="12"/>
      <c r="AV5392" s="12"/>
      <c r="AW5392" s="12"/>
      <c r="AX5392" s="12"/>
      <c r="AY5392" s="12"/>
      <c r="AZ5392" s="12"/>
      <c r="BA5392" s="12"/>
      <c r="BB5392" s="12"/>
      <c r="BC5392" s="12"/>
      <c r="BD5392" s="12"/>
      <c r="BE5392" s="12"/>
      <c r="BF5392" s="12"/>
      <c r="BG5392" s="12"/>
      <c r="BH5392" s="12"/>
      <c r="BI5392" s="12"/>
      <c r="BJ5392" s="13"/>
      <c r="BK5392" s="13"/>
      <c r="BL5392" s="13"/>
      <c r="BM5392" s="13"/>
      <c r="BN5392" s="13"/>
    </row>
    <row r="5393" spans="1:66" x14ac:dyDescent="0.25">
      <c r="A5393" s="10"/>
      <c r="B5393" s="10"/>
      <c r="C5393" s="10"/>
      <c r="D5393" s="10"/>
      <c r="E5393" s="10"/>
      <c r="F5393" s="10"/>
      <c r="G5393" s="10"/>
      <c r="H5393" s="10"/>
      <c r="I5393" s="10"/>
      <c r="J5393" s="10"/>
      <c r="K5393" s="11"/>
      <c r="L5393" s="11"/>
      <c r="M5393" s="12"/>
      <c r="N5393" s="12"/>
      <c r="O5393" s="12"/>
      <c r="P5393" s="12"/>
      <c r="Q5393" s="12"/>
      <c r="R5393" s="12"/>
      <c r="S5393" s="12"/>
      <c r="T5393" s="12"/>
      <c r="U5393" s="12"/>
      <c r="V5393" s="12"/>
      <c r="W5393" s="12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2"/>
      <c r="AS5393" s="12"/>
      <c r="AT5393" s="12"/>
      <c r="AU5393" s="12"/>
      <c r="AV5393" s="12"/>
      <c r="AW5393" s="12"/>
      <c r="AX5393" s="12"/>
      <c r="AY5393" s="12"/>
      <c r="AZ5393" s="12"/>
      <c r="BA5393" s="12"/>
      <c r="BB5393" s="12"/>
      <c r="BC5393" s="12"/>
      <c r="BD5393" s="12"/>
      <c r="BE5393" s="12"/>
      <c r="BF5393" s="12"/>
      <c r="BG5393" s="12"/>
      <c r="BH5393" s="12"/>
      <c r="BI5393" s="12"/>
      <c r="BJ5393" s="13"/>
      <c r="BK5393" s="13"/>
      <c r="BL5393" s="13"/>
      <c r="BM5393" s="13"/>
      <c r="BN5393" s="13"/>
    </row>
    <row r="5394" spans="1:66" x14ac:dyDescent="0.25">
      <c r="A5394" s="10"/>
      <c r="B5394" s="10"/>
      <c r="C5394" s="10"/>
      <c r="D5394" s="10"/>
      <c r="E5394" s="10"/>
      <c r="F5394" s="10"/>
      <c r="G5394" s="10"/>
      <c r="H5394" s="10"/>
      <c r="I5394" s="10"/>
      <c r="J5394" s="10"/>
      <c r="K5394" s="11"/>
      <c r="L5394" s="11"/>
      <c r="M5394" s="12"/>
      <c r="N5394" s="12"/>
      <c r="O5394" s="12"/>
      <c r="P5394" s="12"/>
      <c r="Q5394" s="12"/>
      <c r="R5394" s="12"/>
      <c r="S5394" s="12"/>
      <c r="T5394" s="12"/>
      <c r="U5394" s="12"/>
      <c r="V5394" s="12"/>
      <c r="W5394" s="12"/>
      <c r="X5394" s="12"/>
      <c r="Y5394" s="12"/>
      <c r="Z5394" s="12"/>
      <c r="AA5394" s="12"/>
      <c r="AB5394" s="12"/>
      <c r="AC5394" s="12"/>
      <c r="AD5394" s="12"/>
      <c r="AE5394" s="12"/>
      <c r="AF5394" s="12"/>
      <c r="AG5394" s="12"/>
      <c r="AH5394" s="12"/>
      <c r="AI5394" s="12"/>
      <c r="AJ5394" s="12"/>
      <c r="AK5394" s="12"/>
      <c r="AL5394" s="12"/>
      <c r="AM5394" s="12"/>
      <c r="AN5394" s="12"/>
      <c r="AO5394" s="12"/>
      <c r="AP5394" s="12"/>
      <c r="AQ5394" s="12"/>
      <c r="AR5394" s="12"/>
      <c r="AS5394" s="12"/>
      <c r="AT5394" s="12"/>
      <c r="AU5394" s="12"/>
      <c r="AV5394" s="12"/>
      <c r="AW5394" s="12"/>
      <c r="AX5394" s="12"/>
      <c r="AY5394" s="12"/>
      <c r="AZ5394" s="12"/>
      <c r="BA5394" s="12"/>
      <c r="BB5394" s="12"/>
      <c r="BC5394" s="12"/>
      <c r="BD5394" s="12"/>
      <c r="BE5394" s="12"/>
      <c r="BF5394" s="12"/>
      <c r="BG5394" s="12"/>
      <c r="BH5394" s="12"/>
      <c r="BI5394" s="12"/>
      <c r="BJ5394" s="13"/>
      <c r="BK5394" s="13"/>
      <c r="BL5394" s="13"/>
      <c r="BM5394" s="13"/>
      <c r="BN5394" s="13"/>
    </row>
    <row r="5395" spans="1:66" x14ac:dyDescent="0.25">
      <c r="A5395" s="10"/>
      <c r="B5395" s="10"/>
      <c r="C5395" s="10"/>
      <c r="D5395" s="10"/>
      <c r="E5395" s="10"/>
      <c r="F5395" s="10"/>
      <c r="G5395" s="10"/>
      <c r="H5395" s="10"/>
      <c r="I5395" s="10"/>
      <c r="J5395" s="10"/>
      <c r="K5395" s="11"/>
      <c r="L5395" s="11"/>
      <c r="M5395" s="12"/>
      <c r="N5395" s="12"/>
      <c r="O5395" s="12"/>
      <c r="P5395" s="12"/>
      <c r="Q5395" s="12"/>
      <c r="R5395" s="12"/>
      <c r="S5395" s="12"/>
      <c r="T5395" s="12"/>
      <c r="U5395" s="12"/>
      <c r="V5395" s="12"/>
      <c r="W5395" s="12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2"/>
      <c r="AS5395" s="12"/>
      <c r="AT5395" s="12"/>
      <c r="AU5395" s="12"/>
      <c r="AV5395" s="12"/>
      <c r="AW5395" s="12"/>
      <c r="AX5395" s="12"/>
      <c r="AY5395" s="12"/>
      <c r="AZ5395" s="12"/>
      <c r="BA5395" s="12"/>
      <c r="BB5395" s="12"/>
      <c r="BC5395" s="12"/>
      <c r="BD5395" s="12"/>
      <c r="BE5395" s="12"/>
      <c r="BF5395" s="12"/>
      <c r="BG5395" s="12"/>
      <c r="BH5395" s="12"/>
      <c r="BI5395" s="12"/>
      <c r="BJ5395" s="13"/>
      <c r="BK5395" s="13"/>
      <c r="BL5395" s="13"/>
      <c r="BM5395" s="13"/>
      <c r="BN5395" s="13"/>
    </row>
    <row r="5396" spans="1:66" x14ac:dyDescent="0.25">
      <c r="A5396" s="10"/>
      <c r="B5396" s="10"/>
      <c r="C5396" s="10"/>
      <c r="D5396" s="10"/>
      <c r="E5396" s="10"/>
      <c r="F5396" s="10"/>
      <c r="G5396" s="10"/>
      <c r="H5396" s="10"/>
      <c r="I5396" s="10"/>
      <c r="J5396" s="10"/>
      <c r="K5396" s="11"/>
      <c r="L5396" s="11"/>
      <c r="M5396" s="12"/>
      <c r="N5396" s="12"/>
      <c r="O5396" s="12"/>
      <c r="P5396" s="12"/>
      <c r="Q5396" s="12"/>
      <c r="R5396" s="12"/>
      <c r="S5396" s="12"/>
      <c r="T5396" s="12"/>
      <c r="U5396" s="12"/>
      <c r="V5396" s="12"/>
      <c r="W5396" s="12"/>
      <c r="X5396" s="12"/>
      <c r="Y5396" s="12"/>
      <c r="Z5396" s="12"/>
      <c r="AA5396" s="12"/>
      <c r="AB5396" s="12"/>
      <c r="AC5396" s="12"/>
      <c r="AD5396" s="12"/>
      <c r="AE5396" s="12"/>
      <c r="AF5396" s="12"/>
      <c r="AG5396" s="12"/>
      <c r="AH5396" s="12"/>
      <c r="AI5396" s="12"/>
      <c r="AJ5396" s="12"/>
      <c r="AK5396" s="12"/>
      <c r="AL5396" s="12"/>
      <c r="AM5396" s="12"/>
      <c r="AN5396" s="12"/>
      <c r="AO5396" s="12"/>
      <c r="AP5396" s="12"/>
      <c r="AQ5396" s="12"/>
      <c r="AR5396" s="12"/>
      <c r="AS5396" s="12"/>
      <c r="AT5396" s="12"/>
      <c r="AU5396" s="12"/>
      <c r="AV5396" s="12"/>
      <c r="AW5396" s="12"/>
      <c r="AX5396" s="12"/>
      <c r="AY5396" s="12"/>
      <c r="AZ5396" s="12"/>
      <c r="BA5396" s="12"/>
      <c r="BB5396" s="12"/>
      <c r="BC5396" s="12"/>
      <c r="BD5396" s="12"/>
      <c r="BE5396" s="12"/>
      <c r="BF5396" s="12"/>
      <c r="BG5396" s="12"/>
      <c r="BH5396" s="12"/>
      <c r="BI5396" s="12"/>
      <c r="BJ5396" s="13"/>
      <c r="BK5396" s="13"/>
      <c r="BL5396" s="13"/>
      <c r="BM5396" s="13"/>
      <c r="BN5396" s="13"/>
    </row>
    <row r="5397" spans="1:66" x14ac:dyDescent="0.25">
      <c r="A5397" s="10"/>
      <c r="B5397" s="10"/>
      <c r="C5397" s="10"/>
      <c r="D5397" s="10"/>
      <c r="E5397" s="10"/>
      <c r="F5397" s="10"/>
      <c r="G5397" s="10"/>
      <c r="H5397" s="10"/>
      <c r="I5397" s="10"/>
      <c r="J5397" s="10"/>
      <c r="K5397" s="11"/>
      <c r="L5397" s="11"/>
      <c r="M5397" s="12"/>
      <c r="N5397" s="12"/>
      <c r="O5397" s="12"/>
      <c r="P5397" s="12"/>
      <c r="Q5397" s="12"/>
      <c r="R5397" s="12"/>
      <c r="S5397" s="12"/>
      <c r="T5397" s="12"/>
      <c r="U5397" s="12"/>
      <c r="V5397" s="12"/>
      <c r="W5397" s="12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2"/>
      <c r="AS5397" s="12"/>
      <c r="AT5397" s="12"/>
      <c r="AU5397" s="12"/>
      <c r="AV5397" s="12"/>
      <c r="AW5397" s="12"/>
      <c r="AX5397" s="12"/>
      <c r="AY5397" s="12"/>
      <c r="AZ5397" s="12"/>
      <c r="BA5397" s="12"/>
      <c r="BB5397" s="12"/>
      <c r="BC5397" s="12"/>
      <c r="BD5397" s="12"/>
      <c r="BE5397" s="12"/>
      <c r="BF5397" s="12"/>
      <c r="BG5397" s="12"/>
      <c r="BH5397" s="12"/>
      <c r="BI5397" s="12"/>
      <c r="BJ5397" s="13"/>
      <c r="BK5397" s="13"/>
      <c r="BL5397" s="13"/>
      <c r="BM5397" s="13"/>
      <c r="BN5397" s="13"/>
    </row>
    <row r="5398" spans="1:66" x14ac:dyDescent="0.25">
      <c r="A5398" s="10"/>
      <c r="B5398" s="10"/>
      <c r="C5398" s="10"/>
      <c r="D5398" s="10"/>
      <c r="E5398" s="10"/>
      <c r="F5398" s="10"/>
      <c r="G5398" s="10"/>
      <c r="H5398" s="10"/>
      <c r="I5398" s="10"/>
      <c r="J5398" s="10"/>
      <c r="K5398" s="11"/>
      <c r="L5398" s="11"/>
      <c r="M5398" s="12"/>
      <c r="N5398" s="12"/>
      <c r="O5398" s="12"/>
      <c r="P5398" s="12"/>
      <c r="Q5398" s="12"/>
      <c r="R5398" s="12"/>
      <c r="S5398" s="12"/>
      <c r="T5398" s="12"/>
      <c r="U5398" s="12"/>
      <c r="V5398" s="12"/>
      <c r="W5398" s="12"/>
      <c r="X5398" s="12"/>
      <c r="Y5398" s="12"/>
      <c r="Z5398" s="12"/>
      <c r="AA5398" s="12"/>
      <c r="AB5398" s="12"/>
      <c r="AC5398" s="12"/>
      <c r="AD5398" s="12"/>
      <c r="AE5398" s="12"/>
      <c r="AF5398" s="12"/>
      <c r="AG5398" s="12"/>
      <c r="AH5398" s="12"/>
      <c r="AI5398" s="12"/>
      <c r="AJ5398" s="12"/>
      <c r="AK5398" s="12"/>
      <c r="AL5398" s="12"/>
      <c r="AM5398" s="12"/>
      <c r="AN5398" s="12"/>
      <c r="AO5398" s="12"/>
      <c r="AP5398" s="12"/>
      <c r="AQ5398" s="12"/>
      <c r="AR5398" s="12"/>
      <c r="AS5398" s="12"/>
      <c r="AT5398" s="12"/>
      <c r="AU5398" s="12"/>
      <c r="AV5398" s="12"/>
      <c r="AW5398" s="12"/>
      <c r="AX5398" s="12"/>
      <c r="AY5398" s="12"/>
      <c r="AZ5398" s="12"/>
      <c r="BA5398" s="12"/>
      <c r="BB5398" s="12"/>
      <c r="BC5398" s="12"/>
      <c r="BD5398" s="12"/>
      <c r="BE5398" s="12"/>
      <c r="BF5398" s="12"/>
      <c r="BG5398" s="12"/>
      <c r="BH5398" s="12"/>
      <c r="BI5398" s="12"/>
      <c r="BJ5398" s="13"/>
      <c r="BK5398" s="13"/>
      <c r="BL5398" s="13"/>
      <c r="BM5398" s="13"/>
      <c r="BN5398" s="13"/>
    </row>
    <row r="5399" spans="1:66" x14ac:dyDescent="0.25">
      <c r="A5399" s="10"/>
      <c r="B5399" s="10"/>
      <c r="C5399" s="10"/>
      <c r="D5399" s="10"/>
      <c r="E5399" s="10"/>
      <c r="F5399" s="10"/>
      <c r="G5399" s="10"/>
      <c r="H5399" s="10"/>
      <c r="I5399" s="10"/>
      <c r="J5399" s="10"/>
      <c r="K5399" s="11"/>
      <c r="L5399" s="11"/>
      <c r="M5399" s="12"/>
      <c r="N5399" s="12"/>
      <c r="O5399" s="12"/>
      <c r="P5399" s="12"/>
      <c r="Q5399" s="12"/>
      <c r="R5399" s="12"/>
      <c r="S5399" s="12"/>
      <c r="T5399" s="12"/>
      <c r="U5399" s="12"/>
      <c r="V5399" s="12"/>
      <c r="W5399" s="12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2"/>
      <c r="AS5399" s="12"/>
      <c r="AT5399" s="12"/>
      <c r="AU5399" s="12"/>
      <c r="AV5399" s="12"/>
      <c r="AW5399" s="12"/>
      <c r="AX5399" s="12"/>
      <c r="AY5399" s="12"/>
      <c r="AZ5399" s="12"/>
      <c r="BA5399" s="12"/>
      <c r="BB5399" s="12"/>
      <c r="BC5399" s="12"/>
      <c r="BD5399" s="12"/>
      <c r="BE5399" s="12"/>
      <c r="BF5399" s="12"/>
      <c r="BG5399" s="12"/>
      <c r="BH5399" s="12"/>
      <c r="BI5399" s="12"/>
      <c r="BJ5399" s="13"/>
      <c r="BK5399" s="13"/>
      <c r="BL5399" s="13"/>
      <c r="BM5399" s="13"/>
      <c r="BN5399" s="13"/>
    </row>
    <row r="5400" spans="1:66" x14ac:dyDescent="0.25">
      <c r="A5400" s="10"/>
      <c r="B5400" s="10"/>
      <c r="C5400" s="10"/>
      <c r="D5400" s="10"/>
      <c r="E5400" s="10"/>
      <c r="F5400" s="10"/>
      <c r="G5400" s="10"/>
      <c r="H5400" s="10"/>
      <c r="I5400" s="10"/>
      <c r="J5400" s="10"/>
      <c r="K5400" s="11"/>
      <c r="L5400" s="11"/>
      <c r="M5400" s="12"/>
      <c r="N5400" s="12"/>
      <c r="O5400" s="12"/>
      <c r="P5400" s="12"/>
      <c r="Q5400" s="12"/>
      <c r="R5400" s="12"/>
      <c r="S5400" s="12"/>
      <c r="T5400" s="12"/>
      <c r="U5400" s="12"/>
      <c r="V5400" s="12"/>
      <c r="W5400" s="12"/>
      <c r="X5400" s="12"/>
      <c r="Y5400" s="12"/>
      <c r="Z5400" s="12"/>
      <c r="AA5400" s="12"/>
      <c r="AB5400" s="12"/>
      <c r="AC5400" s="12"/>
      <c r="AD5400" s="12"/>
      <c r="AE5400" s="12"/>
      <c r="AF5400" s="12"/>
      <c r="AG5400" s="12"/>
      <c r="AH5400" s="12"/>
      <c r="AI5400" s="12"/>
      <c r="AJ5400" s="12"/>
      <c r="AK5400" s="12"/>
      <c r="AL5400" s="12"/>
      <c r="AM5400" s="12"/>
      <c r="AN5400" s="12"/>
      <c r="AO5400" s="12"/>
      <c r="AP5400" s="12"/>
      <c r="AQ5400" s="12"/>
      <c r="AR5400" s="12"/>
      <c r="AS5400" s="12"/>
      <c r="AT5400" s="12"/>
      <c r="AU5400" s="12"/>
      <c r="AV5400" s="12"/>
      <c r="AW5400" s="12"/>
      <c r="AX5400" s="12"/>
      <c r="AY5400" s="12"/>
      <c r="AZ5400" s="12"/>
      <c r="BA5400" s="12"/>
      <c r="BB5400" s="12"/>
      <c r="BC5400" s="12"/>
      <c r="BD5400" s="12"/>
      <c r="BE5400" s="12"/>
      <c r="BF5400" s="12"/>
      <c r="BG5400" s="12"/>
      <c r="BH5400" s="12"/>
      <c r="BI5400" s="12"/>
      <c r="BJ5400" s="13"/>
      <c r="BK5400" s="13"/>
      <c r="BL5400" s="13"/>
      <c r="BM5400" s="13"/>
      <c r="BN5400" s="13"/>
    </row>
    <row r="5401" spans="1:66" x14ac:dyDescent="0.25">
      <c r="A5401" s="10"/>
      <c r="B5401" s="10"/>
      <c r="C5401" s="10"/>
      <c r="D5401" s="10"/>
      <c r="E5401" s="10"/>
      <c r="F5401" s="10"/>
      <c r="G5401" s="10"/>
      <c r="H5401" s="10"/>
      <c r="I5401" s="10"/>
      <c r="J5401" s="10"/>
      <c r="K5401" s="11"/>
      <c r="L5401" s="11"/>
      <c r="M5401" s="12"/>
      <c r="N5401" s="12"/>
      <c r="O5401" s="12"/>
      <c r="P5401" s="12"/>
      <c r="Q5401" s="12"/>
      <c r="R5401" s="12"/>
      <c r="S5401" s="12"/>
      <c r="T5401" s="12"/>
      <c r="U5401" s="12"/>
      <c r="V5401" s="12"/>
      <c r="W5401" s="12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2"/>
      <c r="AS5401" s="12"/>
      <c r="AT5401" s="12"/>
      <c r="AU5401" s="12"/>
      <c r="AV5401" s="12"/>
      <c r="AW5401" s="12"/>
      <c r="AX5401" s="12"/>
      <c r="AY5401" s="12"/>
      <c r="AZ5401" s="12"/>
      <c r="BA5401" s="12"/>
      <c r="BB5401" s="12"/>
      <c r="BC5401" s="12"/>
      <c r="BD5401" s="12"/>
      <c r="BE5401" s="12"/>
      <c r="BF5401" s="12"/>
      <c r="BG5401" s="12"/>
      <c r="BH5401" s="12"/>
      <c r="BI5401" s="12"/>
      <c r="BJ5401" s="13"/>
      <c r="BK5401" s="13"/>
      <c r="BL5401" s="13"/>
      <c r="BM5401" s="13"/>
      <c r="BN5401" s="13"/>
    </row>
    <row r="5402" spans="1:66" x14ac:dyDescent="0.25">
      <c r="A5402" s="10"/>
      <c r="B5402" s="10"/>
      <c r="C5402" s="10"/>
      <c r="D5402" s="10"/>
      <c r="E5402" s="10"/>
      <c r="F5402" s="10"/>
      <c r="G5402" s="10"/>
      <c r="H5402" s="10"/>
      <c r="I5402" s="10"/>
      <c r="J5402" s="10"/>
      <c r="K5402" s="11"/>
      <c r="L5402" s="11"/>
      <c r="M5402" s="12"/>
      <c r="N5402" s="12"/>
      <c r="O5402" s="12"/>
      <c r="P5402" s="12"/>
      <c r="Q5402" s="12"/>
      <c r="R5402" s="12"/>
      <c r="S5402" s="12"/>
      <c r="T5402" s="12"/>
      <c r="U5402" s="12"/>
      <c r="V5402" s="12"/>
      <c r="W5402" s="12"/>
      <c r="X5402" s="12"/>
      <c r="Y5402" s="12"/>
      <c r="Z5402" s="12"/>
      <c r="AA5402" s="12"/>
      <c r="AB5402" s="12"/>
      <c r="AC5402" s="12"/>
      <c r="AD5402" s="12"/>
      <c r="AE5402" s="12"/>
      <c r="AF5402" s="12"/>
      <c r="AG5402" s="12"/>
      <c r="AH5402" s="12"/>
      <c r="AI5402" s="12"/>
      <c r="AJ5402" s="12"/>
      <c r="AK5402" s="12"/>
      <c r="AL5402" s="12"/>
      <c r="AM5402" s="12"/>
      <c r="AN5402" s="12"/>
      <c r="AO5402" s="12"/>
      <c r="AP5402" s="12"/>
      <c r="AQ5402" s="12"/>
      <c r="AR5402" s="12"/>
      <c r="AS5402" s="12"/>
      <c r="AT5402" s="12"/>
      <c r="AU5402" s="12"/>
      <c r="AV5402" s="12"/>
      <c r="AW5402" s="12"/>
      <c r="AX5402" s="12"/>
      <c r="AY5402" s="12"/>
      <c r="AZ5402" s="12"/>
      <c r="BA5402" s="12"/>
      <c r="BB5402" s="12"/>
      <c r="BC5402" s="12"/>
      <c r="BD5402" s="12"/>
      <c r="BE5402" s="12"/>
      <c r="BF5402" s="12"/>
      <c r="BG5402" s="12"/>
      <c r="BH5402" s="12"/>
      <c r="BI5402" s="12"/>
      <c r="BJ5402" s="13"/>
      <c r="BK5402" s="13"/>
      <c r="BL5402" s="13"/>
      <c r="BM5402" s="13"/>
      <c r="BN5402" s="13"/>
    </row>
    <row r="5403" spans="1:66" x14ac:dyDescent="0.25">
      <c r="A5403" s="10"/>
      <c r="B5403" s="10"/>
      <c r="C5403" s="10"/>
      <c r="D5403" s="10"/>
      <c r="E5403" s="10"/>
      <c r="F5403" s="10"/>
      <c r="G5403" s="10"/>
      <c r="H5403" s="10"/>
      <c r="I5403" s="10"/>
      <c r="J5403" s="10"/>
      <c r="K5403" s="11"/>
      <c r="L5403" s="11"/>
      <c r="M5403" s="12"/>
      <c r="N5403" s="12"/>
      <c r="O5403" s="12"/>
      <c r="P5403" s="12"/>
      <c r="Q5403" s="12"/>
      <c r="R5403" s="12"/>
      <c r="S5403" s="12"/>
      <c r="T5403" s="12"/>
      <c r="U5403" s="12"/>
      <c r="V5403" s="12"/>
      <c r="W5403" s="12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2"/>
      <c r="AS5403" s="12"/>
      <c r="AT5403" s="12"/>
      <c r="AU5403" s="12"/>
      <c r="AV5403" s="12"/>
      <c r="AW5403" s="12"/>
      <c r="AX5403" s="12"/>
      <c r="AY5403" s="12"/>
      <c r="AZ5403" s="12"/>
      <c r="BA5403" s="12"/>
      <c r="BB5403" s="12"/>
      <c r="BC5403" s="12"/>
      <c r="BD5403" s="12"/>
      <c r="BE5403" s="12"/>
      <c r="BF5403" s="12"/>
      <c r="BG5403" s="12"/>
      <c r="BH5403" s="12"/>
      <c r="BI5403" s="12"/>
      <c r="BJ5403" s="13"/>
      <c r="BK5403" s="13"/>
      <c r="BL5403" s="13"/>
      <c r="BM5403" s="13"/>
      <c r="BN5403" s="13"/>
    </row>
    <row r="5404" spans="1:66" x14ac:dyDescent="0.25">
      <c r="A5404" s="10"/>
      <c r="B5404" s="10"/>
      <c r="C5404" s="10"/>
      <c r="D5404" s="10"/>
      <c r="E5404" s="10"/>
      <c r="F5404" s="10"/>
      <c r="G5404" s="10"/>
      <c r="H5404" s="10"/>
      <c r="I5404" s="10"/>
      <c r="J5404" s="10"/>
      <c r="K5404" s="11"/>
      <c r="L5404" s="11"/>
      <c r="M5404" s="12"/>
      <c r="N5404" s="12"/>
      <c r="O5404" s="12"/>
      <c r="P5404" s="12"/>
      <c r="Q5404" s="12"/>
      <c r="R5404" s="12"/>
      <c r="S5404" s="12"/>
      <c r="T5404" s="12"/>
      <c r="U5404" s="12"/>
      <c r="V5404" s="12"/>
      <c r="W5404" s="12"/>
      <c r="X5404" s="12"/>
      <c r="Y5404" s="12"/>
      <c r="Z5404" s="12"/>
      <c r="AA5404" s="12"/>
      <c r="AB5404" s="12"/>
      <c r="AC5404" s="12"/>
      <c r="AD5404" s="12"/>
      <c r="AE5404" s="12"/>
      <c r="AF5404" s="12"/>
      <c r="AG5404" s="12"/>
      <c r="AH5404" s="12"/>
      <c r="AI5404" s="12"/>
      <c r="AJ5404" s="12"/>
      <c r="AK5404" s="12"/>
      <c r="AL5404" s="12"/>
      <c r="AM5404" s="12"/>
      <c r="AN5404" s="12"/>
      <c r="AO5404" s="12"/>
      <c r="AP5404" s="12"/>
      <c r="AQ5404" s="12"/>
      <c r="AR5404" s="12"/>
      <c r="AS5404" s="12"/>
      <c r="AT5404" s="12"/>
      <c r="AU5404" s="12"/>
      <c r="AV5404" s="12"/>
      <c r="AW5404" s="12"/>
      <c r="AX5404" s="12"/>
      <c r="AY5404" s="12"/>
      <c r="AZ5404" s="12"/>
      <c r="BA5404" s="12"/>
      <c r="BB5404" s="12"/>
      <c r="BC5404" s="12"/>
      <c r="BD5404" s="12"/>
      <c r="BE5404" s="12"/>
      <c r="BF5404" s="12"/>
      <c r="BG5404" s="12"/>
      <c r="BH5404" s="12"/>
      <c r="BI5404" s="12"/>
      <c r="BJ5404" s="13"/>
      <c r="BK5404" s="13"/>
      <c r="BL5404" s="13"/>
      <c r="BM5404" s="13"/>
      <c r="BN5404" s="13"/>
    </row>
    <row r="5405" spans="1:66" x14ac:dyDescent="0.25">
      <c r="A5405" s="10"/>
      <c r="B5405" s="10"/>
      <c r="C5405" s="10"/>
      <c r="D5405" s="10"/>
      <c r="E5405" s="10"/>
      <c r="F5405" s="10"/>
      <c r="G5405" s="10"/>
      <c r="H5405" s="10"/>
      <c r="I5405" s="10"/>
      <c r="J5405" s="10"/>
      <c r="K5405" s="11"/>
      <c r="L5405" s="11"/>
      <c r="M5405" s="12"/>
      <c r="N5405" s="12"/>
      <c r="O5405" s="12"/>
      <c r="P5405" s="12"/>
      <c r="Q5405" s="12"/>
      <c r="R5405" s="12"/>
      <c r="S5405" s="12"/>
      <c r="T5405" s="12"/>
      <c r="U5405" s="12"/>
      <c r="V5405" s="12"/>
      <c r="W5405" s="12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2"/>
      <c r="AS5405" s="12"/>
      <c r="AT5405" s="12"/>
      <c r="AU5405" s="12"/>
      <c r="AV5405" s="12"/>
      <c r="AW5405" s="12"/>
      <c r="AX5405" s="12"/>
      <c r="AY5405" s="12"/>
      <c r="AZ5405" s="12"/>
      <c r="BA5405" s="12"/>
      <c r="BB5405" s="12"/>
      <c r="BC5405" s="12"/>
      <c r="BD5405" s="12"/>
      <c r="BE5405" s="12"/>
      <c r="BF5405" s="12"/>
      <c r="BG5405" s="12"/>
      <c r="BH5405" s="12"/>
      <c r="BI5405" s="12"/>
      <c r="BJ5405" s="13"/>
      <c r="BK5405" s="13"/>
      <c r="BL5405" s="13"/>
      <c r="BM5405" s="13"/>
      <c r="BN5405" s="13"/>
    </row>
    <row r="5406" spans="1:66" x14ac:dyDescent="0.25">
      <c r="A5406" s="10"/>
      <c r="B5406" s="10"/>
      <c r="C5406" s="10"/>
      <c r="D5406" s="10"/>
      <c r="E5406" s="10"/>
      <c r="F5406" s="10"/>
      <c r="G5406" s="10"/>
      <c r="H5406" s="10"/>
      <c r="I5406" s="10"/>
      <c r="J5406" s="10"/>
      <c r="K5406" s="11"/>
      <c r="L5406" s="11"/>
      <c r="M5406" s="12"/>
      <c r="N5406" s="12"/>
      <c r="O5406" s="12"/>
      <c r="P5406" s="12"/>
      <c r="Q5406" s="12"/>
      <c r="R5406" s="12"/>
      <c r="S5406" s="12"/>
      <c r="T5406" s="12"/>
      <c r="U5406" s="12"/>
      <c r="V5406" s="12"/>
      <c r="W5406" s="12"/>
      <c r="X5406" s="12"/>
      <c r="Y5406" s="12"/>
      <c r="Z5406" s="12"/>
      <c r="AA5406" s="12"/>
      <c r="AB5406" s="12"/>
      <c r="AC5406" s="12"/>
      <c r="AD5406" s="12"/>
      <c r="AE5406" s="12"/>
      <c r="AF5406" s="12"/>
      <c r="AG5406" s="12"/>
      <c r="AH5406" s="12"/>
      <c r="AI5406" s="12"/>
      <c r="AJ5406" s="12"/>
      <c r="AK5406" s="12"/>
      <c r="AL5406" s="12"/>
      <c r="AM5406" s="12"/>
      <c r="AN5406" s="12"/>
      <c r="AO5406" s="12"/>
      <c r="AP5406" s="12"/>
      <c r="AQ5406" s="12"/>
      <c r="AR5406" s="12"/>
      <c r="AS5406" s="12"/>
      <c r="AT5406" s="12"/>
      <c r="AU5406" s="12"/>
      <c r="AV5406" s="12"/>
      <c r="AW5406" s="12"/>
      <c r="AX5406" s="12"/>
      <c r="AY5406" s="12"/>
      <c r="AZ5406" s="12"/>
      <c r="BA5406" s="12"/>
      <c r="BB5406" s="12"/>
      <c r="BC5406" s="12"/>
      <c r="BD5406" s="12"/>
      <c r="BE5406" s="12"/>
      <c r="BF5406" s="12"/>
      <c r="BG5406" s="12"/>
      <c r="BH5406" s="12"/>
      <c r="BI5406" s="12"/>
      <c r="BJ5406" s="13"/>
      <c r="BK5406" s="13"/>
      <c r="BL5406" s="13"/>
      <c r="BM5406" s="13"/>
      <c r="BN5406" s="13"/>
    </row>
    <row r="5407" spans="1:66" x14ac:dyDescent="0.25">
      <c r="A5407" s="10"/>
      <c r="B5407" s="10"/>
      <c r="C5407" s="10"/>
      <c r="D5407" s="10"/>
      <c r="E5407" s="10"/>
      <c r="F5407" s="10"/>
      <c r="G5407" s="10"/>
      <c r="H5407" s="10"/>
      <c r="I5407" s="10"/>
      <c r="J5407" s="10"/>
      <c r="K5407" s="11"/>
      <c r="L5407" s="11"/>
      <c r="M5407" s="12"/>
      <c r="N5407" s="12"/>
      <c r="O5407" s="12"/>
      <c r="P5407" s="12"/>
      <c r="Q5407" s="12"/>
      <c r="R5407" s="12"/>
      <c r="S5407" s="12"/>
      <c r="T5407" s="12"/>
      <c r="U5407" s="12"/>
      <c r="V5407" s="12"/>
      <c r="W5407" s="12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2"/>
      <c r="AS5407" s="12"/>
      <c r="AT5407" s="12"/>
      <c r="AU5407" s="12"/>
      <c r="AV5407" s="12"/>
      <c r="AW5407" s="12"/>
      <c r="AX5407" s="12"/>
      <c r="AY5407" s="12"/>
      <c r="AZ5407" s="12"/>
      <c r="BA5407" s="12"/>
      <c r="BB5407" s="12"/>
      <c r="BC5407" s="12"/>
      <c r="BD5407" s="12"/>
      <c r="BE5407" s="12"/>
      <c r="BF5407" s="12"/>
      <c r="BG5407" s="12"/>
      <c r="BH5407" s="12"/>
      <c r="BI5407" s="12"/>
      <c r="BJ5407" s="13"/>
      <c r="BK5407" s="13"/>
      <c r="BL5407" s="13"/>
      <c r="BM5407" s="13"/>
      <c r="BN5407" s="13"/>
    </row>
    <row r="5408" spans="1:66" x14ac:dyDescent="0.25">
      <c r="A5408" s="10"/>
      <c r="B5408" s="10"/>
      <c r="C5408" s="10"/>
      <c r="D5408" s="10"/>
      <c r="E5408" s="10"/>
      <c r="F5408" s="10"/>
      <c r="G5408" s="10"/>
      <c r="H5408" s="10"/>
      <c r="I5408" s="10"/>
      <c r="J5408" s="10"/>
      <c r="K5408" s="11"/>
      <c r="L5408" s="11"/>
      <c r="M5408" s="12"/>
      <c r="N5408" s="12"/>
      <c r="O5408" s="12"/>
      <c r="P5408" s="12"/>
      <c r="Q5408" s="12"/>
      <c r="R5408" s="12"/>
      <c r="S5408" s="12"/>
      <c r="T5408" s="12"/>
      <c r="U5408" s="12"/>
      <c r="V5408" s="12"/>
      <c r="W5408" s="12"/>
      <c r="X5408" s="12"/>
      <c r="Y5408" s="12"/>
      <c r="Z5408" s="12"/>
      <c r="AA5408" s="12"/>
      <c r="AB5408" s="12"/>
      <c r="AC5408" s="12"/>
      <c r="AD5408" s="12"/>
      <c r="AE5408" s="12"/>
      <c r="AF5408" s="12"/>
      <c r="AG5408" s="12"/>
      <c r="AH5408" s="12"/>
      <c r="AI5408" s="12"/>
      <c r="AJ5408" s="12"/>
      <c r="AK5408" s="12"/>
      <c r="AL5408" s="12"/>
      <c r="AM5408" s="12"/>
      <c r="AN5408" s="12"/>
      <c r="AO5408" s="12"/>
      <c r="AP5408" s="12"/>
      <c r="AQ5408" s="12"/>
      <c r="AR5408" s="12"/>
      <c r="AS5408" s="12"/>
      <c r="AT5408" s="12"/>
      <c r="AU5408" s="12"/>
      <c r="AV5408" s="12"/>
      <c r="AW5408" s="12"/>
      <c r="AX5408" s="12"/>
      <c r="AY5408" s="12"/>
      <c r="AZ5408" s="12"/>
      <c r="BA5408" s="12"/>
      <c r="BB5408" s="12"/>
      <c r="BC5408" s="12"/>
      <c r="BD5408" s="12"/>
      <c r="BE5408" s="12"/>
      <c r="BF5408" s="12"/>
      <c r="BG5408" s="12"/>
      <c r="BH5408" s="12"/>
      <c r="BI5408" s="12"/>
      <c r="BJ5408" s="13"/>
      <c r="BK5408" s="13"/>
      <c r="BL5408" s="13"/>
      <c r="BM5408" s="13"/>
      <c r="BN5408" s="13"/>
    </row>
    <row r="5409" spans="1:66" x14ac:dyDescent="0.25">
      <c r="A5409" s="10"/>
      <c r="B5409" s="10"/>
      <c r="C5409" s="10"/>
      <c r="D5409" s="10"/>
      <c r="E5409" s="10"/>
      <c r="F5409" s="10"/>
      <c r="G5409" s="10"/>
      <c r="H5409" s="10"/>
      <c r="I5409" s="10"/>
      <c r="J5409" s="10"/>
      <c r="K5409" s="11"/>
      <c r="L5409" s="11"/>
      <c r="M5409" s="12"/>
      <c r="N5409" s="12"/>
      <c r="O5409" s="12"/>
      <c r="P5409" s="12"/>
      <c r="Q5409" s="12"/>
      <c r="R5409" s="12"/>
      <c r="S5409" s="12"/>
      <c r="T5409" s="12"/>
      <c r="U5409" s="12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2"/>
      <c r="AS5409" s="12"/>
      <c r="AT5409" s="12"/>
      <c r="AU5409" s="12"/>
      <c r="AV5409" s="12"/>
      <c r="AW5409" s="12"/>
      <c r="AX5409" s="12"/>
      <c r="AY5409" s="12"/>
      <c r="AZ5409" s="12"/>
      <c r="BA5409" s="12"/>
      <c r="BB5409" s="12"/>
      <c r="BC5409" s="12"/>
      <c r="BD5409" s="12"/>
      <c r="BE5409" s="12"/>
      <c r="BF5409" s="12"/>
      <c r="BG5409" s="12"/>
      <c r="BH5409" s="12"/>
      <c r="BI5409" s="12"/>
      <c r="BJ5409" s="13"/>
      <c r="BK5409" s="13"/>
      <c r="BL5409" s="13"/>
      <c r="BM5409" s="13"/>
      <c r="BN5409" s="13"/>
    </row>
    <row r="5410" spans="1:66" x14ac:dyDescent="0.25">
      <c r="A5410" s="10"/>
      <c r="B5410" s="10"/>
      <c r="C5410" s="10"/>
      <c r="D5410" s="10"/>
      <c r="E5410" s="10"/>
      <c r="F5410" s="10"/>
      <c r="G5410" s="10"/>
      <c r="H5410" s="10"/>
      <c r="I5410" s="10"/>
      <c r="J5410" s="10"/>
      <c r="K5410" s="11"/>
      <c r="L5410" s="11"/>
      <c r="M5410" s="12"/>
      <c r="N5410" s="12"/>
      <c r="O5410" s="12"/>
      <c r="P5410" s="12"/>
      <c r="Q5410" s="12"/>
      <c r="R5410" s="12"/>
      <c r="S5410" s="12"/>
      <c r="T5410" s="12"/>
      <c r="U5410" s="12"/>
      <c r="V5410" s="12"/>
      <c r="W5410" s="12"/>
      <c r="X5410" s="12"/>
      <c r="Y5410" s="12"/>
      <c r="Z5410" s="12"/>
      <c r="AA5410" s="12"/>
      <c r="AB5410" s="12"/>
      <c r="AC5410" s="12"/>
      <c r="AD5410" s="12"/>
      <c r="AE5410" s="12"/>
      <c r="AF5410" s="12"/>
      <c r="AG5410" s="12"/>
      <c r="AH5410" s="12"/>
      <c r="AI5410" s="12"/>
      <c r="AJ5410" s="12"/>
      <c r="AK5410" s="12"/>
      <c r="AL5410" s="12"/>
      <c r="AM5410" s="12"/>
      <c r="AN5410" s="12"/>
      <c r="AO5410" s="12"/>
      <c r="AP5410" s="12"/>
      <c r="AQ5410" s="12"/>
      <c r="AR5410" s="12"/>
      <c r="AS5410" s="12"/>
      <c r="AT5410" s="12"/>
      <c r="AU5410" s="12"/>
      <c r="AV5410" s="12"/>
      <c r="AW5410" s="12"/>
      <c r="AX5410" s="12"/>
      <c r="AY5410" s="12"/>
      <c r="AZ5410" s="12"/>
      <c r="BA5410" s="12"/>
      <c r="BB5410" s="12"/>
      <c r="BC5410" s="12"/>
      <c r="BD5410" s="12"/>
      <c r="BE5410" s="12"/>
      <c r="BF5410" s="12"/>
      <c r="BG5410" s="12"/>
      <c r="BH5410" s="12"/>
      <c r="BI5410" s="12"/>
      <c r="BJ5410" s="13"/>
      <c r="BK5410" s="13"/>
      <c r="BL5410" s="13"/>
      <c r="BM5410" s="13"/>
      <c r="BN5410" s="13"/>
    </row>
    <row r="5411" spans="1:66" x14ac:dyDescent="0.25">
      <c r="A5411" s="10"/>
      <c r="B5411" s="10"/>
      <c r="C5411" s="10"/>
      <c r="D5411" s="10"/>
      <c r="E5411" s="10"/>
      <c r="F5411" s="10"/>
      <c r="G5411" s="10"/>
      <c r="H5411" s="10"/>
      <c r="I5411" s="10"/>
      <c r="J5411" s="10"/>
      <c r="K5411" s="11"/>
      <c r="L5411" s="11"/>
      <c r="M5411" s="12"/>
      <c r="N5411" s="12"/>
      <c r="O5411" s="12"/>
      <c r="P5411" s="12"/>
      <c r="Q5411" s="12"/>
      <c r="R5411" s="12"/>
      <c r="S5411" s="12"/>
      <c r="T5411" s="12"/>
      <c r="U5411" s="12"/>
      <c r="V5411" s="12"/>
      <c r="W5411" s="12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2"/>
      <c r="AS5411" s="12"/>
      <c r="AT5411" s="12"/>
      <c r="AU5411" s="12"/>
      <c r="AV5411" s="12"/>
      <c r="AW5411" s="12"/>
      <c r="AX5411" s="12"/>
      <c r="AY5411" s="12"/>
      <c r="AZ5411" s="12"/>
      <c r="BA5411" s="12"/>
      <c r="BB5411" s="12"/>
      <c r="BC5411" s="12"/>
      <c r="BD5411" s="12"/>
      <c r="BE5411" s="12"/>
      <c r="BF5411" s="12"/>
      <c r="BG5411" s="12"/>
      <c r="BH5411" s="12"/>
      <c r="BI5411" s="12"/>
      <c r="BJ5411" s="13"/>
      <c r="BK5411" s="13"/>
      <c r="BL5411" s="13"/>
      <c r="BM5411" s="13"/>
      <c r="BN5411" s="13"/>
    </row>
    <row r="5412" spans="1:66" x14ac:dyDescent="0.25">
      <c r="A5412" s="10"/>
      <c r="B5412" s="10"/>
      <c r="C5412" s="10"/>
      <c r="D5412" s="10"/>
      <c r="E5412" s="10"/>
      <c r="F5412" s="10"/>
      <c r="G5412" s="10"/>
      <c r="H5412" s="10"/>
      <c r="I5412" s="10"/>
      <c r="J5412" s="10"/>
      <c r="K5412" s="11"/>
      <c r="L5412" s="11"/>
      <c r="M5412" s="12"/>
      <c r="N5412" s="12"/>
      <c r="O5412" s="12"/>
      <c r="P5412" s="12"/>
      <c r="Q5412" s="12"/>
      <c r="R5412" s="12"/>
      <c r="S5412" s="12"/>
      <c r="T5412" s="12"/>
      <c r="U5412" s="12"/>
      <c r="V5412" s="12"/>
      <c r="W5412" s="12"/>
      <c r="X5412" s="12"/>
      <c r="Y5412" s="12"/>
      <c r="Z5412" s="12"/>
      <c r="AA5412" s="12"/>
      <c r="AB5412" s="12"/>
      <c r="AC5412" s="12"/>
      <c r="AD5412" s="12"/>
      <c r="AE5412" s="12"/>
      <c r="AF5412" s="12"/>
      <c r="AG5412" s="12"/>
      <c r="AH5412" s="12"/>
      <c r="AI5412" s="12"/>
      <c r="AJ5412" s="12"/>
      <c r="AK5412" s="12"/>
      <c r="AL5412" s="12"/>
      <c r="AM5412" s="12"/>
      <c r="AN5412" s="12"/>
      <c r="AO5412" s="12"/>
      <c r="AP5412" s="12"/>
      <c r="AQ5412" s="12"/>
      <c r="AR5412" s="12"/>
      <c r="AS5412" s="12"/>
      <c r="AT5412" s="12"/>
      <c r="AU5412" s="12"/>
      <c r="AV5412" s="12"/>
      <c r="AW5412" s="12"/>
      <c r="AX5412" s="12"/>
      <c r="AY5412" s="12"/>
      <c r="AZ5412" s="12"/>
      <c r="BA5412" s="12"/>
      <c r="BB5412" s="12"/>
      <c r="BC5412" s="12"/>
      <c r="BD5412" s="12"/>
      <c r="BE5412" s="12"/>
      <c r="BF5412" s="12"/>
      <c r="BG5412" s="12"/>
      <c r="BH5412" s="12"/>
      <c r="BI5412" s="12"/>
      <c r="BJ5412" s="13"/>
      <c r="BK5412" s="13"/>
      <c r="BL5412" s="13"/>
      <c r="BM5412" s="13"/>
      <c r="BN5412" s="13"/>
    </row>
    <row r="5413" spans="1:66" x14ac:dyDescent="0.25">
      <c r="A5413" s="10"/>
      <c r="B5413" s="10"/>
      <c r="C5413" s="10"/>
      <c r="D5413" s="10"/>
      <c r="E5413" s="10"/>
      <c r="F5413" s="10"/>
      <c r="G5413" s="10"/>
      <c r="H5413" s="10"/>
      <c r="I5413" s="10"/>
      <c r="J5413" s="10"/>
      <c r="K5413" s="11"/>
      <c r="L5413" s="11"/>
      <c r="M5413" s="12"/>
      <c r="N5413" s="12"/>
      <c r="O5413" s="12"/>
      <c r="P5413" s="12"/>
      <c r="Q5413" s="12"/>
      <c r="R5413" s="12"/>
      <c r="S5413" s="12"/>
      <c r="T5413" s="12"/>
      <c r="U5413" s="12"/>
      <c r="V5413" s="12"/>
      <c r="W5413" s="12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2"/>
      <c r="AS5413" s="12"/>
      <c r="AT5413" s="12"/>
      <c r="AU5413" s="12"/>
      <c r="AV5413" s="12"/>
      <c r="AW5413" s="12"/>
      <c r="AX5413" s="12"/>
      <c r="AY5413" s="12"/>
      <c r="AZ5413" s="12"/>
      <c r="BA5413" s="12"/>
      <c r="BB5413" s="12"/>
      <c r="BC5413" s="12"/>
      <c r="BD5413" s="12"/>
      <c r="BE5413" s="12"/>
      <c r="BF5413" s="12"/>
      <c r="BG5413" s="12"/>
      <c r="BH5413" s="12"/>
      <c r="BI5413" s="12"/>
      <c r="BJ5413" s="13"/>
      <c r="BK5413" s="13"/>
      <c r="BL5413" s="13"/>
      <c r="BM5413" s="13"/>
      <c r="BN5413" s="13"/>
    </row>
    <row r="5414" spans="1:66" x14ac:dyDescent="0.25">
      <c r="A5414" s="10"/>
      <c r="B5414" s="10"/>
      <c r="C5414" s="10"/>
      <c r="D5414" s="10"/>
      <c r="E5414" s="10"/>
      <c r="F5414" s="10"/>
      <c r="G5414" s="10"/>
      <c r="H5414" s="10"/>
      <c r="I5414" s="10"/>
      <c r="J5414" s="10"/>
      <c r="K5414" s="11"/>
      <c r="L5414" s="11"/>
      <c r="M5414" s="12"/>
      <c r="N5414" s="12"/>
      <c r="O5414" s="12"/>
      <c r="P5414" s="12"/>
      <c r="Q5414" s="12"/>
      <c r="R5414" s="12"/>
      <c r="S5414" s="12"/>
      <c r="T5414" s="12"/>
      <c r="U5414" s="12"/>
      <c r="V5414" s="12"/>
      <c r="W5414" s="12"/>
      <c r="X5414" s="12"/>
      <c r="Y5414" s="12"/>
      <c r="Z5414" s="12"/>
      <c r="AA5414" s="12"/>
      <c r="AB5414" s="12"/>
      <c r="AC5414" s="12"/>
      <c r="AD5414" s="12"/>
      <c r="AE5414" s="12"/>
      <c r="AF5414" s="12"/>
      <c r="AG5414" s="12"/>
      <c r="AH5414" s="12"/>
      <c r="AI5414" s="12"/>
      <c r="AJ5414" s="12"/>
      <c r="AK5414" s="12"/>
      <c r="AL5414" s="12"/>
      <c r="AM5414" s="12"/>
      <c r="AN5414" s="12"/>
      <c r="AO5414" s="12"/>
      <c r="AP5414" s="12"/>
      <c r="AQ5414" s="12"/>
      <c r="AR5414" s="12"/>
      <c r="AS5414" s="12"/>
      <c r="AT5414" s="12"/>
      <c r="AU5414" s="12"/>
      <c r="AV5414" s="12"/>
      <c r="AW5414" s="12"/>
      <c r="AX5414" s="12"/>
      <c r="AY5414" s="12"/>
      <c r="AZ5414" s="12"/>
      <c r="BA5414" s="12"/>
      <c r="BB5414" s="12"/>
      <c r="BC5414" s="12"/>
      <c r="BD5414" s="12"/>
      <c r="BE5414" s="12"/>
      <c r="BF5414" s="12"/>
      <c r="BG5414" s="12"/>
      <c r="BH5414" s="12"/>
      <c r="BI5414" s="12"/>
      <c r="BJ5414" s="13"/>
      <c r="BK5414" s="13"/>
      <c r="BL5414" s="13"/>
      <c r="BM5414" s="13"/>
      <c r="BN5414" s="13"/>
    </row>
    <row r="5415" spans="1:66" x14ac:dyDescent="0.25">
      <c r="A5415" s="10"/>
      <c r="B5415" s="10"/>
      <c r="C5415" s="10"/>
      <c r="D5415" s="10"/>
      <c r="E5415" s="10"/>
      <c r="F5415" s="10"/>
      <c r="G5415" s="10"/>
      <c r="H5415" s="10"/>
      <c r="I5415" s="10"/>
      <c r="J5415" s="10"/>
      <c r="K5415" s="11"/>
      <c r="L5415" s="11"/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2"/>
      <c r="AS5415" s="12"/>
      <c r="AT5415" s="12"/>
      <c r="AU5415" s="12"/>
      <c r="AV5415" s="12"/>
      <c r="AW5415" s="12"/>
      <c r="AX5415" s="12"/>
      <c r="AY5415" s="12"/>
      <c r="AZ5415" s="12"/>
      <c r="BA5415" s="12"/>
      <c r="BB5415" s="12"/>
      <c r="BC5415" s="12"/>
      <c r="BD5415" s="12"/>
      <c r="BE5415" s="12"/>
      <c r="BF5415" s="12"/>
      <c r="BG5415" s="12"/>
      <c r="BH5415" s="12"/>
      <c r="BI5415" s="12"/>
      <c r="BJ5415" s="13"/>
      <c r="BK5415" s="13"/>
      <c r="BL5415" s="13"/>
      <c r="BM5415" s="13"/>
      <c r="BN5415" s="13"/>
    </row>
    <row r="5416" spans="1:66" x14ac:dyDescent="0.25">
      <c r="A5416" s="10"/>
      <c r="B5416" s="10"/>
      <c r="C5416" s="10"/>
      <c r="D5416" s="10"/>
      <c r="E5416" s="10"/>
      <c r="F5416" s="10"/>
      <c r="G5416" s="10"/>
      <c r="H5416" s="10"/>
      <c r="I5416" s="10"/>
      <c r="J5416" s="10"/>
      <c r="K5416" s="11"/>
      <c r="L5416" s="11"/>
      <c r="M5416" s="12"/>
      <c r="N5416" s="12"/>
      <c r="O5416" s="12"/>
      <c r="P5416" s="12"/>
      <c r="Q5416" s="12"/>
      <c r="R5416" s="12"/>
      <c r="S5416" s="12"/>
      <c r="T5416" s="12"/>
      <c r="U5416" s="12"/>
      <c r="V5416" s="12"/>
      <c r="W5416" s="12"/>
      <c r="X5416" s="12"/>
      <c r="Y5416" s="12"/>
      <c r="Z5416" s="12"/>
      <c r="AA5416" s="12"/>
      <c r="AB5416" s="12"/>
      <c r="AC5416" s="12"/>
      <c r="AD5416" s="12"/>
      <c r="AE5416" s="12"/>
      <c r="AF5416" s="12"/>
      <c r="AG5416" s="12"/>
      <c r="AH5416" s="12"/>
      <c r="AI5416" s="12"/>
      <c r="AJ5416" s="12"/>
      <c r="AK5416" s="12"/>
      <c r="AL5416" s="12"/>
      <c r="AM5416" s="12"/>
      <c r="AN5416" s="12"/>
      <c r="AO5416" s="12"/>
      <c r="AP5416" s="12"/>
      <c r="AQ5416" s="12"/>
      <c r="AR5416" s="12"/>
      <c r="AS5416" s="12"/>
      <c r="AT5416" s="12"/>
      <c r="AU5416" s="12"/>
      <c r="AV5416" s="12"/>
      <c r="AW5416" s="12"/>
      <c r="AX5416" s="12"/>
      <c r="AY5416" s="12"/>
      <c r="AZ5416" s="12"/>
      <c r="BA5416" s="12"/>
      <c r="BB5416" s="12"/>
      <c r="BC5416" s="12"/>
      <c r="BD5416" s="12"/>
      <c r="BE5416" s="12"/>
      <c r="BF5416" s="12"/>
      <c r="BG5416" s="12"/>
      <c r="BH5416" s="12"/>
      <c r="BI5416" s="12"/>
      <c r="BJ5416" s="13"/>
      <c r="BK5416" s="13"/>
      <c r="BL5416" s="13"/>
      <c r="BM5416" s="13"/>
      <c r="BN5416" s="13"/>
    </row>
    <row r="5417" spans="1:66" x14ac:dyDescent="0.25">
      <c r="A5417" s="10"/>
      <c r="B5417" s="10"/>
      <c r="C5417" s="10"/>
      <c r="D5417" s="10"/>
      <c r="E5417" s="10"/>
      <c r="F5417" s="10"/>
      <c r="G5417" s="10"/>
      <c r="H5417" s="10"/>
      <c r="I5417" s="10"/>
      <c r="J5417" s="10"/>
      <c r="K5417" s="11"/>
      <c r="L5417" s="11"/>
      <c r="M5417" s="12"/>
      <c r="N5417" s="12"/>
      <c r="O5417" s="12"/>
      <c r="P5417" s="12"/>
      <c r="Q5417" s="12"/>
      <c r="R5417" s="12"/>
      <c r="S5417" s="12"/>
      <c r="T5417" s="12"/>
      <c r="U5417" s="12"/>
      <c r="V5417" s="12"/>
      <c r="W5417" s="12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2"/>
      <c r="AS5417" s="12"/>
      <c r="AT5417" s="12"/>
      <c r="AU5417" s="12"/>
      <c r="AV5417" s="12"/>
      <c r="AW5417" s="12"/>
      <c r="AX5417" s="12"/>
      <c r="AY5417" s="12"/>
      <c r="AZ5417" s="12"/>
      <c r="BA5417" s="12"/>
      <c r="BB5417" s="12"/>
      <c r="BC5417" s="12"/>
      <c r="BD5417" s="12"/>
      <c r="BE5417" s="12"/>
      <c r="BF5417" s="12"/>
      <c r="BG5417" s="12"/>
      <c r="BH5417" s="12"/>
      <c r="BI5417" s="12"/>
      <c r="BJ5417" s="13"/>
      <c r="BK5417" s="13"/>
      <c r="BL5417" s="13"/>
      <c r="BM5417" s="13"/>
      <c r="BN5417" s="13"/>
    </row>
    <row r="5418" spans="1:66" x14ac:dyDescent="0.25">
      <c r="A5418" s="10"/>
      <c r="B5418" s="10"/>
      <c r="C5418" s="10"/>
      <c r="D5418" s="10"/>
      <c r="E5418" s="10"/>
      <c r="F5418" s="10"/>
      <c r="G5418" s="10"/>
      <c r="H5418" s="10"/>
      <c r="I5418" s="10"/>
      <c r="J5418" s="10"/>
      <c r="K5418" s="11"/>
      <c r="L5418" s="11"/>
      <c r="M5418" s="12"/>
      <c r="N5418" s="12"/>
      <c r="O5418" s="12"/>
      <c r="P5418" s="12"/>
      <c r="Q5418" s="12"/>
      <c r="R5418" s="12"/>
      <c r="S5418" s="12"/>
      <c r="T5418" s="12"/>
      <c r="U5418" s="12"/>
      <c r="V5418" s="12"/>
      <c r="W5418" s="12"/>
      <c r="X5418" s="12"/>
      <c r="Y5418" s="12"/>
      <c r="Z5418" s="12"/>
      <c r="AA5418" s="12"/>
      <c r="AB5418" s="12"/>
      <c r="AC5418" s="12"/>
      <c r="AD5418" s="12"/>
      <c r="AE5418" s="12"/>
      <c r="AF5418" s="12"/>
      <c r="AG5418" s="12"/>
      <c r="AH5418" s="12"/>
      <c r="AI5418" s="12"/>
      <c r="AJ5418" s="12"/>
      <c r="AK5418" s="12"/>
      <c r="AL5418" s="12"/>
      <c r="AM5418" s="12"/>
      <c r="AN5418" s="12"/>
      <c r="AO5418" s="12"/>
      <c r="AP5418" s="12"/>
      <c r="AQ5418" s="12"/>
      <c r="AR5418" s="12"/>
      <c r="AS5418" s="12"/>
      <c r="AT5418" s="12"/>
      <c r="AU5418" s="12"/>
      <c r="AV5418" s="12"/>
      <c r="AW5418" s="12"/>
      <c r="AX5418" s="12"/>
      <c r="AY5418" s="12"/>
      <c r="AZ5418" s="12"/>
      <c r="BA5418" s="12"/>
      <c r="BB5418" s="12"/>
      <c r="BC5418" s="12"/>
      <c r="BD5418" s="12"/>
      <c r="BE5418" s="12"/>
      <c r="BF5418" s="12"/>
      <c r="BG5418" s="12"/>
      <c r="BH5418" s="12"/>
      <c r="BI5418" s="12"/>
      <c r="BJ5418" s="13"/>
      <c r="BK5418" s="13"/>
      <c r="BL5418" s="13"/>
      <c r="BM5418" s="13"/>
      <c r="BN5418" s="13"/>
    </row>
    <row r="5419" spans="1:66" x14ac:dyDescent="0.25">
      <c r="A5419" s="10"/>
      <c r="B5419" s="10"/>
      <c r="C5419" s="10"/>
      <c r="D5419" s="10"/>
      <c r="E5419" s="10"/>
      <c r="F5419" s="10"/>
      <c r="G5419" s="10"/>
      <c r="H5419" s="10"/>
      <c r="I5419" s="10"/>
      <c r="J5419" s="10"/>
      <c r="K5419" s="11"/>
      <c r="L5419" s="11"/>
      <c r="M5419" s="12"/>
      <c r="N5419" s="12"/>
      <c r="O5419" s="12"/>
      <c r="P5419" s="12"/>
      <c r="Q5419" s="12"/>
      <c r="R5419" s="12"/>
      <c r="S5419" s="12"/>
      <c r="T5419" s="12"/>
      <c r="U5419" s="12"/>
      <c r="V5419" s="12"/>
      <c r="W5419" s="12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2"/>
      <c r="AS5419" s="12"/>
      <c r="AT5419" s="12"/>
      <c r="AU5419" s="12"/>
      <c r="AV5419" s="12"/>
      <c r="AW5419" s="12"/>
      <c r="AX5419" s="12"/>
      <c r="AY5419" s="12"/>
      <c r="AZ5419" s="12"/>
      <c r="BA5419" s="12"/>
      <c r="BB5419" s="12"/>
      <c r="BC5419" s="12"/>
      <c r="BD5419" s="12"/>
      <c r="BE5419" s="12"/>
      <c r="BF5419" s="12"/>
      <c r="BG5419" s="12"/>
      <c r="BH5419" s="12"/>
      <c r="BI5419" s="12"/>
      <c r="BJ5419" s="13"/>
      <c r="BK5419" s="13"/>
      <c r="BL5419" s="13"/>
      <c r="BM5419" s="13"/>
      <c r="BN5419" s="13"/>
    </row>
    <row r="5420" spans="1:66" x14ac:dyDescent="0.25">
      <c r="A5420" s="10"/>
      <c r="B5420" s="10"/>
      <c r="C5420" s="10"/>
      <c r="D5420" s="10"/>
      <c r="E5420" s="10"/>
      <c r="F5420" s="10"/>
      <c r="G5420" s="10"/>
      <c r="H5420" s="10"/>
      <c r="I5420" s="10"/>
      <c r="J5420" s="10"/>
      <c r="K5420" s="11"/>
      <c r="L5420" s="11"/>
      <c r="M5420" s="12"/>
      <c r="N5420" s="12"/>
      <c r="O5420" s="12"/>
      <c r="P5420" s="12"/>
      <c r="Q5420" s="12"/>
      <c r="R5420" s="12"/>
      <c r="S5420" s="12"/>
      <c r="T5420" s="12"/>
      <c r="U5420" s="12"/>
      <c r="V5420" s="12"/>
      <c r="W5420" s="12"/>
      <c r="X5420" s="12"/>
      <c r="Y5420" s="12"/>
      <c r="Z5420" s="12"/>
      <c r="AA5420" s="12"/>
      <c r="AB5420" s="12"/>
      <c r="AC5420" s="12"/>
      <c r="AD5420" s="12"/>
      <c r="AE5420" s="12"/>
      <c r="AF5420" s="12"/>
      <c r="AG5420" s="12"/>
      <c r="AH5420" s="12"/>
      <c r="AI5420" s="12"/>
      <c r="AJ5420" s="12"/>
      <c r="AK5420" s="12"/>
      <c r="AL5420" s="12"/>
      <c r="AM5420" s="12"/>
      <c r="AN5420" s="12"/>
      <c r="AO5420" s="12"/>
      <c r="AP5420" s="12"/>
      <c r="AQ5420" s="12"/>
      <c r="AR5420" s="12"/>
      <c r="AS5420" s="12"/>
      <c r="AT5420" s="12"/>
      <c r="AU5420" s="12"/>
      <c r="AV5420" s="12"/>
      <c r="AW5420" s="12"/>
      <c r="AX5420" s="12"/>
      <c r="AY5420" s="12"/>
      <c r="AZ5420" s="12"/>
      <c r="BA5420" s="12"/>
      <c r="BB5420" s="12"/>
      <c r="BC5420" s="12"/>
      <c r="BD5420" s="12"/>
      <c r="BE5420" s="12"/>
      <c r="BF5420" s="12"/>
      <c r="BG5420" s="12"/>
      <c r="BH5420" s="12"/>
      <c r="BI5420" s="12"/>
      <c r="BJ5420" s="13"/>
      <c r="BK5420" s="13"/>
      <c r="BL5420" s="13"/>
      <c r="BM5420" s="13"/>
      <c r="BN5420" s="13"/>
    </row>
    <row r="5421" spans="1:66" x14ac:dyDescent="0.25">
      <c r="A5421" s="10"/>
      <c r="B5421" s="10"/>
      <c r="C5421" s="10"/>
      <c r="D5421" s="10"/>
      <c r="E5421" s="10"/>
      <c r="F5421" s="10"/>
      <c r="G5421" s="10"/>
      <c r="H5421" s="10"/>
      <c r="I5421" s="10"/>
      <c r="J5421" s="10"/>
      <c r="K5421" s="11"/>
      <c r="L5421" s="11"/>
      <c r="M5421" s="12"/>
      <c r="N5421" s="12"/>
      <c r="O5421" s="12"/>
      <c r="P5421" s="12"/>
      <c r="Q5421" s="12"/>
      <c r="R5421" s="12"/>
      <c r="S5421" s="12"/>
      <c r="T5421" s="12"/>
      <c r="U5421" s="12"/>
      <c r="V5421" s="12"/>
      <c r="W5421" s="12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2"/>
      <c r="AS5421" s="12"/>
      <c r="AT5421" s="12"/>
      <c r="AU5421" s="12"/>
      <c r="AV5421" s="12"/>
      <c r="AW5421" s="12"/>
      <c r="AX5421" s="12"/>
      <c r="AY5421" s="12"/>
      <c r="AZ5421" s="12"/>
      <c r="BA5421" s="12"/>
      <c r="BB5421" s="12"/>
      <c r="BC5421" s="12"/>
      <c r="BD5421" s="12"/>
      <c r="BE5421" s="12"/>
      <c r="BF5421" s="12"/>
      <c r="BG5421" s="12"/>
      <c r="BH5421" s="12"/>
      <c r="BI5421" s="12"/>
      <c r="BJ5421" s="13"/>
      <c r="BK5421" s="13"/>
      <c r="BL5421" s="13"/>
      <c r="BM5421" s="13"/>
      <c r="BN5421" s="13"/>
    </row>
    <row r="5422" spans="1:66" x14ac:dyDescent="0.25">
      <c r="A5422" s="10"/>
      <c r="B5422" s="10"/>
      <c r="C5422" s="10"/>
      <c r="D5422" s="10"/>
      <c r="E5422" s="10"/>
      <c r="F5422" s="10"/>
      <c r="G5422" s="10"/>
      <c r="H5422" s="10"/>
      <c r="I5422" s="10"/>
      <c r="J5422" s="10"/>
      <c r="K5422" s="11"/>
      <c r="L5422" s="11"/>
      <c r="M5422" s="12"/>
      <c r="N5422" s="12"/>
      <c r="O5422" s="12"/>
      <c r="P5422" s="12"/>
      <c r="Q5422" s="12"/>
      <c r="R5422" s="12"/>
      <c r="S5422" s="12"/>
      <c r="T5422" s="12"/>
      <c r="U5422" s="12"/>
      <c r="V5422" s="12"/>
      <c r="W5422" s="12"/>
      <c r="X5422" s="12"/>
      <c r="Y5422" s="12"/>
      <c r="Z5422" s="12"/>
      <c r="AA5422" s="12"/>
      <c r="AB5422" s="12"/>
      <c r="AC5422" s="12"/>
      <c r="AD5422" s="12"/>
      <c r="AE5422" s="12"/>
      <c r="AF5422" s="12"/>
      <c r="AG5422" s="12"/>
      <c r="AH5422" s="12"/>
      <c r="AI5422" s="12"/>
      <c r="AJ5422" s="12"/>
      <c r="AK5422" s="12"/>
      <c r="AL5422" s="12"/>
      <c r="AM5422" s="12"/>
      <c r="AN5422" s="12"/>
      <c r="AO5422" s="12"/>
      <c r="AP5422" s="12"/>
      <c r="AQ5422" s="12"/>
      <c r="AR5422" s="12"/>
      <c r="AS5422" s="12"/>
      <c r="AT5422" s="12"/>
      <c r="AU5422" s="12"/>
      <c r="AV5422" s="12"/>
      <c r="AW5422" s="12"/>
      <c r="AX5422" s="12"/>
      <c r="AY5422" s="12"/>
      <c r="AZ5422" s="12"/>
      <c r="BA5422" s="12"/>
      <c r="BB5422" s="12"/>
      <c r="BC5422" s="12"/>
      <c r="BD5422" s="12"/>
      <c r="BE5422" s="12"/>
      <c r="BF5422" s="12"/>
      <c r="BG5422" s="12"/>
      <c r="BH5422" s="12"/>
      <c r="BI5422" s="12"/>
      <c r="BJ5422" s="13"/>
      <c r="BK5422" s="13"/>
      <c r="BL5422" s="13"/>
      <c r="BM5422" s="13"/>
      <c r="BN5422" s="13"/>
    </row>
    <row r="5423" spans="1:66" x14ac:dyDescent="0.25">
      <c r="A5423" s="10"/>
      <c r="B5423" s="10"/>
      <c r="C5423" s="10"/>
      <c r="D5423" s="10"/>
      <c r="E5423" s="10"/>
      <c r="F5423" s="10"/>
      <c r="G5423" s="10"/>
      <c r="H5423" s="10"/>
      <c r="I5423" s="10"/>
      <c r="J5423" s="10"/>
      <c r="K5423" s="11"/>
      <c r="L5423" s="11"/>
      <c r="M5423" s="12"/>
      <c r="N5423" s="12"/>
      <c r="O5423" s="12"/>
      <c r="P5423" s="12"/>
      <c r="Q5423" s="12"/>
      <c r="R5423" s="12"/>
      <c r="S5423" s="12"/>
      <c r="T5423" s="12"/>
      <c r="U5423" s="12"/>
      <c r="V5423" s="12"/>
      <c r="W5423" s="12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2"/>
      <c r="AS5423" s="12"/>
      <c r="AT5423" s="12"/>
      <c r="AU5423" s="12"/>
      <c r="AV5423" s="12"/>
      <c r="AW5423" s="12"/>
      <c r="AX5423" s="12"/>
      <c r="AY5423" s="12"/>
      <c r="AZ5423" s="12"/>
      <c r="BA5423" s="12"/>
      <c r="BB5423" s="12"/>
      <c r="BC5423" s="12"/>
      <c r="BD5423" s="12"/>
      <c r="BE5423" s="12"/>
      <c r="BF5423" s="12"/>
      <c r="BG5423" s="12"/>
      <c r="BH5423" s="12"/>
      <c r="BI5423" s="12"/>
      <c r="BJ5423" s="13"/>
      <c r="BK5423" s="13"/>
      <c r="BL5423" s="13"/>
      <c r="BM5423" s="13"/>
      <c r="BN5423" s="13"/>
    </row>
    <row r="5424" spans="1:66" s="14" customFormat="1" x14ac:dyDescent="0.25">
      <c r="A5424" s="10"/>
      <c r="B5424" s="10"/>
      <c r="C5424" s="10"/>
      <c r="D5424" s="10"/>
      <c r="E5424" s="10"/>
      <c r="F5424" s="10"/>
      <c r="G5424" s="10"/>
      <c r="H5424" s="10"/>
      <c r="I5424" s="10"/>
      <c r="J5424" s="10"/>
      <c r="K5424" s="11"/>
      <c r="L5424" s="11"/>
      <c r="M5424" s="12"/>
      <c r="N5424" s="12"/>
      <c r="O5424" s="12"/>
      <c r="P5424" s="12"/>
      <c r="Q5424" s="12"/>
      <c r="R5424" s="12"/>
      <c r="S5424" s="12"/>
      <c r="T5424" s="12"/>
      <c r="U5424" s="12"/>
      <c r="V5424" s="12"/>
      <c r="W5424" s="12"/>
      <c r="X5424" s="12"/>
      <c r="Y5424" s="12"/>
      <c r="Z5424" s="12"/>
      <c r="AA5424" s="12"/>
      <c r="AB5424" s="12"/>
      <c r="AC5424" s="12"/>
      <c r="AD5424" s="12"/>
      <c r="AE5424" s="12"/>
      <c r="AF5424" s="12"/>
      <c r="AG5424" s="12"/>
      <c r="AH5424" s="12"/>
      <c r="AI5424" s="12"/>
      <c r="AJ5424" s="12"/>
      <c r="AK5424" s="12"/>
      <c r="AL5424" s="12"/>
      <c r="AM5424" s="12"/>
      <c r="AN5424" s="12"/>
      <c r="AO5424" s="12"/>
      <c r="AP5424" s="12"/>
      <c r="AQ5424" s="12"/>
      <c r="AR5424" s="12"/>
      <c r="AS5424" s="12"/>
      <c r="AT5424" s="12"/>
      <c r="AU5424" s="12"/>
      <c r="AV5424" s="12"/>
      <c r="AW5424" s="12"/>
      <c r="AX5424" s="12"/>
      <c r="AY5424" s="12"/>
      <c r="AZ5424" s="12"/>
      <c r="BA5424" s="12"/>
      <c r="BB5424" s="12"/>
      <c r="BC5424" s="12"/>
      <c r="BD5424" s="12"/>
      <c r="BE5424" s="12"/>
      <c r="BF5424" s="12"/>
      <c r="BG5424" s="12"/>
      <c r="BH5424" s="12"/>
      <c r="BI5424" s="12"/>
      <c r="BJ5424" s="13"/>
      <c r="BK5424" s="13"/>
      <c r="BL5424" s="13"/>
      <c r="BM5424" s="13"/>
      <c r="BN5424" s="13"/>
    </row>
    <row r="5425" spans="1:66" x14ac:dyDescent="0.25">
      <c r="A5425" s="10"/>
      <c r="B5425" s="10"/>
      <c r="C5425" s="10"/>
      <c r="D5425" s="10"/>
      <c r="E5425" s="10"/>
      <c r="F5425" s="10"/>
      <c r="G5425" s="10"/>
      <c r="H5425" s="10"/>
      <c r="I5425" s="10"/>
      <c r="J5425" s="10"/>
      <c r="K5425" s="11"/>
      <c r="L5425" s="11"/>
      <c r="M5425" s="12"/>
      <c r="N5425" s="12"/>
      <c r="O5425" s="12"/>
      <c r="P5425" s="12"/>
      <c r="Q5425" s="12"/>
      <c r="R5425" s="12"/>
      <c r="S5425" s="12"/>
      <c r="T5425" s="12"/>
      <c r="U5425" s="12"/>
      <c r="V5425" s="12"/>
      <c r="W5425" s="12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2"/>
      <c r="AS5425" s="12"/>
      <c r="AT5425" s="12"/>
      <c r="AU5425" s="12"/>
      <c r="AV5425" s="12"/>
      <c r="AW5425" s="12"/>
      <c r="AX5425" s="12"/>
      <c r="AY5425" s="12"/>
      <c r="AZ5425" s="12"/>
      <c r="BA5425" s="12"/>
      <c r="BB5425" s="12"/>
      <c r="BC5425" s="12"/>
      <c r="BD5425" s="12"/>
      <c r="BE5425" s="12"/>
      <c r="BF5425" s="12"/>
      <c r="BG5425" s="12"/>
      <c r="BH5425" s="12"/>
      <c r="BI5425" s="12"/>
      <c r="BJ5425" s="13"/>
      <c r="BK5425" s="13"/>
      <c r="BL5425" s="13"/>
      <c r="BM5425" s="13"/>
      <c r="BN5425" s="13"/>
    </row>
    <row r="5426" spans="1:66" x14ac:dyDescent="0.25">
      <c r="A5426" s="10"/>
      <c r="B5426" s="10"/>
      <c r="C5426" s="10"/>
      <c r="D5426" s="10"/>
      <c r="E5426" s="10"/>
      <c r="F5426" s="10"/>
      <c r="G5426" s="10"/>
      <c r="H5426" s="10"/>
      <c r="I5426" s="10"/>
      <c r="J5426" s="10"/>
      <c r="K5426" s="11"/>
      <c r="L5426" s="11"/>
      <c r="M5426" s="12"/>
      <c r="N5426" s="12"/>
      <c r="O5426" s="12"/>
      <c r="P5426" s="12"/>
      <c r="Q5426" s="12"/>
      <c r="R5426" s="12"/>
      <c r="S5426" s="12"/>
      <c r="T5426" s="12"/>
      <c r="U5426" s="12"/>
      <c r="V5426" s="12"/>
      <c r="W5426" s="12"/>
      <c r="X5426" s="12"/>
      <c r="Y5426" s="12"/>
      <c r="Z5426" s="12"/>
      <c r="AA5426" s="12"/>
      <c r="AB5426" s="12"/>
      <c r="AC5426" s="12"/>
      <c r="AD5426" s="12"/>
      <c r="AE5426" s="12"/>
      <c r="AF5426" s="12"/>
      <c r="AG5426" s="12"/>
      <c r="AH5426" s="12"/>
      <c r="AI5426" s="12"/>
      <c r="AJ5426" s="12"/>
      <c r="AK5426" s="12"/>
      <c r="AL5426" s="12"/>
      <c r="AM5426" s="12"/>
      <c r="AN5426" s="12"/>
      <c r="AO5426" s="12"/>
      <c r="AP5426" s="12"/>
      <c r="AQ5426" s="12"/>
      <c r="AR5426" s="12"/>
      <c r="AS5426" s="12"/>
      <c r="AT5426" s="12"/>
      <c r="AU5426" s="12"/>
      <c r="AV5426" s="12"/>
      <c r="AW5426" s="12"/>
      <c r="AX5426" s="12"/>
      <c r="AY5426" s="12"/>
      <c r="AZ5426" s="12"/>
      <c r="BA5426" s="12"/>
      <c r="BB5426" s="12"/>
      <c r="BC5426" s="12"/>
      <c r="BD5426" s="12"/>
      <c r="BE5426" s="12"/>
      <c r="BF5426" s="12"/>
      <c r="BG5426" s="12"/>
      <c r="BH5426" s="12"/>
      <c r="BI5426" s="12"/>
      <c r="BJ5426" s="13"/>
      <c r="BK5426" s="13"/>
      <c r="BL5426" s="13"/>
      <c r="BM5426" s="13"/>
      <c r="BN5426" s="13"/>
    </row>
    <row r="5427" spans="1:66" x14ac:dyDescent="0.25">
      <c r="A5427" s="10"/>
      <c r="B5427" s="10"/>
      <c r="C5427" s="10"/>
      <c r="D5427" s="10"/>
      <c r="E5427" s="10"/>
      <c r="F5427" s="10"/>
      <c r="G5427" s="10"/>
      <c r="H5427" s="10"/>
      <c r="I5427" s="10"/>
      <c r="J5427" s="10"/>
      <c r="K5427" s="11"/>
      <c r="L5427" s="11"/>
      <c r="M5427" s="12"/>
      <c r="N5427" s="12"/>
      <c r="O5427" s="12"/>
      <c r="P5427" s="12"/>
      <c r="Q5427" s="12"/>
      <c r="R5427" s="12"/>
      <c r="S5427" s="12"/>
      <c r="T5427" s="12"/>
      <c r="U5427" s="12"/>
      <c r="V5427" s="12"/>
      <c r="W5427" s="12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2"/>
      <c r="AS5427" s="12"/>
      <c r="AT5427" s="12"/>
      <c r="AU5427" s="12"/>
      <c r="AV5427" s="12"/>
      <c r="AW5427" s="12"/>
      <c r="AX5427" s="12"/>
      <c r="AY5427" s="12"/>
      <c r="AZ5427" s="12"/>
      <c r="BA5427" s="12"/>
      <c r="BB5427" s="12"/>
      <c r="BC5427" s="12"/>
      <c r="BD5427" s="12"/>
      <c r="BE5427" s="12"/>
      <c r="BF5427" s="12"/>
      <c r="BG5427" s="12"/>
      <c r="BH5427" s="12"/>
      <c r="BI5427" s="12"/>
      <c r="BJ5427" s="13"/>
      <c r="BK5427" s="13"/>
      <c r="BL5427" s="13"/>
      <c r="BM5427" s="13"/>
      <c r="BN5427" s="13"/>
    </row>
    <row r="5428" spans="1:66" x14ac:dyDescent="0.25">
      <c r="A5428" s="10"/>
      <c r="B5428" s="10"/>
      <c r="C5428" s="10"/>
      <c r="D5428" s="10"/>
      <c r="E5428" s="10"/>
      <c r="F5428" s="10"/>
      <c r="G5428" s="10"/>
      <c r="H5428" s="10"/>
      <c r="I5428" s="10"/>
      <c r="J5428" s="10"/>
      <c r="K5428" s="11"/>
      <c r="L5428" s="11"/>
      <c r="M5428" s="12"/>
      <c r="N5428" s="12"/>
      <c r="O5428" s="12"/>
      <c r="P5428" s="12"/>
      <c r="Q5428" s="12"/>
      <c r="R5428" s="12"/>
      <c r="S5428" s="12"/>
      <c r="T5428" s="12"/>
      <c r="U5428" s="12"/>
      <c r="V5428" s="12"/>
      <c r="W5428" s="12"/>
      <c r="X5428" s="12"/>
      <c r="Y5428" s="12"/>
      <c r="Z5428" s="12"/>
      <c r="AA5428" s="12"/>
      <c r="AB5428" s="12"/>
      <c r="AC5428" s="12"/>
      <c r="AD5428" s="12"/>
      <c r="AE5428" s="12"/>
      <c r="AF5428" s="12"/>
      <c r="AG5428" s="12"/>
      <c r="AH5428" s="12"/>
      <c r="AI5428" s="12"/>
      <c r="AJ5428" s="12"/>
      <c r="AK5428" s="12"/>
      <c r="AL5428" s="12"/>
      <c r="AM5428" s="12"/>
      <c r="AN5428" s="12"/>
      <c r="AO5428" s="12"/>
      <c r="AP5428" s="12"/>
      <c r="AQ5428" s="12"/>
      <c r="AR5428" s="12"/>
      <c r="AS5428" s="12"/>
      <c r="AT5428" s="12"/>
      <c r="AU5428" s="12"/>
      <c r="AV5428" s="12"/>
      <c r="AW5428" s="12"/>
      <c r="AX5428" s="12"/>
      <c r="AY5428" s="12"/>
      <c r="AZ5428" s="12"/>
      <c r="BA5428" s="12"/>
      <c r="BB5428" s="12"/>
      <c r="BC5428" s="12"/>
      <c r="BD5428" s="12"/>
      <c r="BE5428" s="12"/>
      <c r="BF5428" s="12"/>
      <c r="BG5428" s="12"/>
      <c r="BH5428" s="12"/>
      <c r="BI5428" s="12"/>
      <c r="BJ5428" s="13"/>
      <c r="BK5428" s="13"/>
      <c r="BL5428" s="13"/>
      <c r="BM5428" s="13"/>
      <c r="BN5428" s="13"/>
    </row>
    <row r="5429" spans="1:66" x14ac:dyDescent="0.25">
      <c r="A5429" s="10"/>
      <c r="B5429" s="10"/>
      <c r="C5429" s="10"/>
      <c r="D5429" s="10"/>
      <c r="E5429" s="10"/>
      <c r="F5429" s="10"/>
      <c r="G5429" s="10"/>
      <c r="H5429" s="10"/>
      <c r="I5429" s="10"/>
      <c r="J5429" s="10"/>
      <c r="K5429" s="11"/>
      <c r="L5429" s="11"/>
      <c r="M5429" s="12"/>
      <c r="N5429" s="12"/>
      <c r="O5429" s="12"/>
      <c r="P5429" s="12"/>
      <c r="Q5429" s="12"/>
      <c r="R5429" s="12"/>
      <c r="S5429" s="12"/>
      <c r="T5429" s="12"/>
      <c r="U5429" s="12"/>
      <c r="V5429" s="12"/>
      <c r="W5429" s="12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2"/>
      <c r="AS5429" s="12"/>
      <c r="AT5429" s="12"/>
      <c r="AU5429" s="12"/>
      <c r="AV5429" s="12"/>
      <c r="AW5429" s="12"/>
      <c r="AX5429" s="12"/>
      <c r="AY5429" s="12"/>
      <c r="AZ5429" s="12"/>
      <c r="BA5429" s="12"/>
      <c r="BB5429" s="12"/>
      <c r="BC5429" s="12"/>
      <c r="BD5429" s="12"/>
      <c r="BE5429" s="12"/>
      <c r="BF5429" s="12"/>
      <c r="BG5429" s="12"/>
      <c r="BH5429" s="12"/>
      <c r="BI5429" s="12"/>
      <c r="BJ5429" s="13"/>
      <c r="BK5429" s="13"/>
      <c r="BL5429" s="13"/>
      <c r="BM5429" s="13"/>
      <c r="BN5429" s="13"/>
    </row>
    <row r="5430" spans="1:66" x14ac:dyDescent="0.25">
      <c r="A5430" s="10"/>
      <c r="B5430" s="10"/>
      <c r="C5430" s="10"/>
      <c r="D5430" s="10"/>
      <c r="E5430" s="10"/>
      <c r="F5430" s="10"/>
      <c r="G5430" s="10"/>
      <c r="H5430" s="10"/>
      <c r="I5430" s="10"/>
      <c r="J5430" s="10"/>
      <c r="K5430" s="11"/>
      <c r="L5430" s="11"/>
      <c r="M5430" s="12"/>
      <c r="N5430" s="12"/>
      <c r="O5430" s="12"/>
      <c r="P5430" s="12"/>
      <c r="Q5430" s="12"/>
      <c r="R5430" s="12"/>
      <c r="S5430" s="12"/>
      <c r="T5430" s="12"/>
      <c r="U5430" s="12"/>
      <c r="V5430" s="12"/>
      <c r="W5430" s="12"/>
      <c r="X5430" s="12"/>
      <c r="Y5430" s="12"/>
      <c r="Z5430" s="12"/>
      <c r="AA5430" s="12"/>
      <c r="AB5430" s="12"/>
      <c r="AC5430" s="12"/>
      <c r="AD5430" s="12"/>
      <c r="AE5430" s="12"/>
      <c r="AF5430" s="12"/>
      <c r="AG5430" s="12"/>
      <c r="AH5430" s="12"/>
      <c r="AI5430" s="12"/>
      <c r="AJ5430" s="12"/>
      <c r="AK5430" s="12"/>
      <c r="AL5430" s="12"/>
      <c r="AM5430" s="12"/>
      <c r="AN5430" s="12"/>
      <c r="AO5430" s="12"/>
      <c r="AP5430" s="12"/>
      <c r="AQ5430" s="12"/>
      <c r="AR5430" s="12"/>
      <c r="AS5430" s="12"/>
      <c r="AT5430" s="12"/>
      <c r="AU5430" s="12"/>
      <c r="AV5430" s="12"/>
      <c r="AW5430" s="12"/>
      <c r="AX5430" s="12"/>
      <c r="AY5430" s="12"/>
      <c r="AZ5430" s="12"/>
      <c r="BA5430" s="12"/>
      <c r="BB5430" s="12"/>
      <c r="BC5430" s="12"/>
      <c r="BD5430" s="12"/>
      <c r="BE5430" s="12"/>
      <c r="BF5430" s="12"/>
      <c r="BG5430" s="12"/>
      <c r="BH5430" s="12"/>
      <c r="BI5430" s="12"/>
      <c r="BJ5430" s="13"/>
      <c r="BK5430" s="13"/>
      <c r="BL5430" s="13"/>
      <c r="BM5430" s="13"/>
      <c r="BN5430" s="13"/>
    </row>
    <row r="5431" spans="1:66" x14ac:dyDescent="0.25">
      <c r="A5431" s="10"/>
      <c r="B5431" s="10"/>
      <c r="C5431" s="10"/>
      <c r="D5431" s="10"/>
      <c r="E5431" s="10"/>
      <c r="F5431" s="10"/>
      <c r="G5431" s="10"/>
      <c r="H5431" s="10"/>
      <c r="I5431" s="10"/>
      <c r="J5431" s="10"/>
      <c r="K5431" s="11"/>
      <c r="L5431" s="11"/>
      <c r="M5431" s="12"/>
      <c r="N5431" s="12"/>
      <c r="O5431" s="12"/>
      <c r="P5431" s="12"/>
      <c r="Q5431" s="12"/>
      <c r="R5431" s="12"/>
      <c r="S5431" s="12"/>
      <c r="T5431" s="12"/>
      <c r="U5431" s="12"/>
      <c r="V5431" s="12"/>
      <c r="W5431" s="12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2"/>
      <c r="AS5431" s="12"/>
      <c r="AT5431" s="12"/>
      <c r="AU5431" s="12"/>
      <c r="AV5431" s="12"/>
      <c r="AW5431" s="12"/>
      <c r="AX5431" s="12"/>
      <c r="AY5431" s="12"/>
      <c r="AZ5431" s="12"/>
      <c r="BA5431" s="12"/>
      <c r="BB5431" s="12"/>
      <c r="BC5431" s="12"/>
      <c r="BD5431" s="12"/>
      <c r="BE5431" s="12"/>
      <c r="BF5431" s="12"/>
      <c r="BG5431" s="12"/>
      <c r="BH5431" s="12"/>
      <c r="BI5431" s="12"/>
      <c r="BJ5431" s="13"/>
      <c r="BK5431" s="13"/>
      <c r="BL5431" s="13"/>
      <c r="BM5431" s="13"/>
      <c r="BN5431" s="13"/>
    </row>
    <row r="5432" spans="1:66" x14ac:dyDescent="0.25">
      <c r="A5432" s="10"/>
      <c r="B5432" s="10"/>
      <c r="C5432" s="10"/>
      <c r="D5432" s="10"/>
      <c r="E5432" s="10"/>
      <c r="F5432" s="10"/>
      <c r="G5432" s="10"/>
      <c r="H5432" s="10"/>
      <c r="I5432" s="10"/>
      <c r="J5432" s="10"/>
      <c r="K5432" s="11"/>
      <c r="L5432" s="11"/>
      <c r="M5432" s="12"/>
      <c r="N5432" s="12"/>
      <c r="O5432" s="12"/>
      <c r="P5432" s="12"/>
      <c r="Q5432" s="12"/>
      <c r="R5432" s="12"/>
      <c r="S5432" s="12"/>
      <c r="T5432" s="12"/>
      <c r="U5432" s="12"/>
      <c r="V5432" s="12"/>
      <c r="W5432" s="12"/>
      <c r="X5432" s="12"/>
      <c r="Y5432" s="12"/>
      <c r="Z5432" s="12"/>
      <c r="AA5432" s="12"/>
      <c r="AB5432" s="12"/>
      <c r="AC5432" s="12"/>
      <c r="AD5432" s="12"/>
      <c r="AE5432" s="12"/>
      <c r="AF5432" s="12"/>
      <c r="AG5432" s="12"/>
      <c r="AH5432" s="12"/>
      <c r="AI5432" s="12"/>
      <c r="AJ5432" s="12"/>
      <c r="AK5432" s="12"/>
      <c r="AL5432" s="12"/>
      <c r="AM5432" s="12"/>
      <c r="AN5432" s="12"/>
      <c r="AO5432" s="12"/>
      <c r="AP5432" s="12"/>
      <c r="AQ5432" s="12"/>
      <c r="AR5432" s="12"/>
      <c r="AS5432" s="12"/>
      <c r="AT5432" s="12"/>
      <c r="AU5432" s="12"/>
      <c r="AV5432" s="12"/>
      <c r="AW5432" s="12"/>
      <c r="AX5432" s="12"/>
      <c r="AY5432" s="12"/>
      <c r="AZ5432" s="12"/>
      <c r="BA5432" s="12"/>
      <c r="BB5432" s="12"/>
      <c r="BC5432" s="12"/>
      <c r="BD5432" s="12"/>
      <c r="BE5432" s="12"/>
      <c r="BF5432" s="12"/>
      <c r="BG5432" s="12"/>
      <c r="BH5432" s="12"/>
      <c r="BI5432" s="12"/>
      <c r="BJ5432" s="13"/>
      <c r="BK5432" s="13"/>
      <c r="BL5432" s="13"/>
      <c r="BM5432" s="13"/>
      <c r="BN5432" s="13"/>
    </row>
    <row r="5433" spans="1:66" x14ac:dyDescent="0.25">
      <c r="A5433" s="10"/>
      <c r="B5433" s="10"/>
      <c r="C5433" s="10"/>
      <c r="D5433" s="10"/>
      <c r="E5433" s="10"/>
      <c r="F5433" s="10"/>
      <c r="G5433" s="10"/>
      <c r="H5433" s="10"/>
      <c r="I5433" s="10"/>
      <c r="J5433" s="10"/>
      <c r="K5433" s="11"/>
      <c r="L5433" s="11"/>
      <c r="M5433" s="12"/>
      <c r="N5433" s="12"/>
      <c r="O5433" s="12"/>
      <c r="P5433" s="12"/>
      <c r="Q5433" s="12"/>
      <c r="R5433" s="12"/>
      <c r="S5433" s="12"/>
      <c r="T5433" s="12"/>
      <c r="U5433" s="12"/>
      <c r="V5433" s="12"/>
      <c r="W5433" s="12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2"/>
      <c r="AS5433" s="12"/>
      <c r="AT5433" s="12"/>
      <c r="AU5433" s="12"/>
      <c r="AV5433" s="12"/>
      <c r="AW5433" s="12"/>
      <c r="AX5433" s="12"/>
      <c r="AY5433" s="12"/>
      <c r="AZ5433" s="12"/>
      <c r="BA5433" s="12"/>
      <c r="BB5433" s="12"/>
      <c r="BC5433" s="12"/>
      <c r="BD5433" s="12"/>
      <c r="BE5433" s="12"/>
      <c r="BF5433" s="12"/>
      <c r="BG5433" s="12"/>
      <c r="BH5433" s="12"/>
      <c r="BI5433" s="12"/>
      <c r="BJ5433" s="13"/>
      <c r="BK5433" s="13"/>
      <c r="BL5433" s="13"/>
      <c r="BM5433" s="13"/>
      <c r="BN5433" s="13"/>
    </row>
    <row r="5434" spans="1:66" x14ac:dyDescent="0.25">
      <c r="A5434" s="10"/>
      <c r="B5434" s="10"/>
      <c r="C5434" s="10"/>
      <c r="D5434" s="10"/>
      <c r="E5434" s="10"/>
      <c r="F5434" s="10"/>
      <c r="G5434" s="10"/>
      <c r="H5434" s="10"/>
      <c r="I5434" s="10"/>
      <c r="J5434" s="10"/>
      <c r="K5434" s="11"/>
      <c r="L5434" s="11"/>
      <c r="M5434" s="12"/>
      <c r="N5434" s="12"/>
      <c r="O5434" s="12"/>
      <c r="P5434" s="12"/>
      <c r="Q5434" s="12"/>
      <c r="R5434" s="12"/>
      <c r="S5434" s="12"/>
      <c r="T5434" s="12"/>
      <c r="U5434" s="12"/>
      <c r="V5434" s="12"/>
      <c r="W5434" s="12"/>
      <c r="X5434" s="12"/>
      <c r="Y5434" s="12"/>
      <c r="Z5434" s="12"/>
      <c r="AA5434" s="12"/>
      <c r="AB5434" s="12"/>
      <c r="AC5434" s="12"/>
      <c r="AD5434" s="12"/>
      <c r="AE5434" s="12"/>
      <c r="AF5434" s="12"/>
      <c r="AG5434" s="12"/>
      <c r="AH5434" s="12"/>
      <c r="AI5434" s="12"/>
      <c r="AJ5434" s="12"/>
      <c r="AK5434" s="12"/>
      <c r="AL5434" s="12"/>
      <c r="AM5434" s="12"/>
      <c r="AN5434" s="12"/>
      <c r="AO5434" s="12"/>
      <c r="AP5434" s="12"/>
      <c r="AQ5434" s="12"/>
      <c r="AR5434" s="12"/>
      <c r="AS5434" s="12"/>
      <c r="AT5434" s="12"/>
      <c r="AU5434" s="12"/>
      <c r="AV5434" s="12"/>
      <c r="AW5434" s="12"/>
      <c r="AX5434" s="12"/>
      <c r="AY5434" s="12"/>
      <c r="AZ5434" s="12"/>
      <c r="BA5434" s="12"/>
      <c r="BB5434" s="12"/>
      <c r="BC5434" s="12"/>
      <c r="BD5434" s="12"/>
      <c r="BE5434" s="12"/>
      <c r="BF5434" s="12"/>
      <c r="BG5434" s="12"/>
      <c r="BH5434" s="12"/>
      <c r="BI5434" s="12"/>
      <c r="BJ5434" s="13"/>
      <c r="BK5434" s="13"/>
      <c r="BL5434" s="13"/>
      <c r="BM5434" s="13"/>
      <c r="BN5434" s="13"/>
    </row>
    <row r="5435" spans="1:66" x14ac:dyDescent="0.25">
      <c r="A5435" s="10"/>
      <c r="B5435" s="10"/>
      <c r="C5435" s="10"/>
      <c r="D5435" s="10"/>
      <c r="E5435" s="10"/>
      <c r="F5435" s="10"/>
      <c r="G5435" s="10"/>
      <c r="H5435" s="10"/>
      <c r="I5435" s="10"/>
      <c r="J5435" s="10"/>
      <c r="K5435" s="11"/>
      <c r="L5435" s="11"/>
      <c r="M5435" s="12"/>
      <c r="N5435" s="12"/>
      <c r="O5435" s="12"/>
      <c r="P5435" s="12"/>
      <c r="Q5435" s="12"/>
      <c r="R5435" s="12"/>
      <c r="S5435" s="12"/>
      <c r="T5435" s="12"/>
      <c r="U5435" s="12"/>
      <c r="V5435" s="12"/>
      <c r="W5435" s="12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2"/>
      <c r="AS5435" s="12"/>
      <c r="AT5435" s="12"/>
      <c r="AU5435" s="12"/>
      <c r="AV5435" s="12"/>
      <c r="AW5435" s="12"/>
      <c r="AX5435" s="12"/>
      <c r="AY5435" s="12"/>
      <c r="AZ5435" s="12"/>
      <c r="BA5435" s="12"/>
      <c r="BB5435" s="12"/>
      <c r="BC5435" s="12"/>
      <c r="BD5435" s="12"/>
      <c r="BE5435" s="12"/>
      <c r="BF5435" s="12"/>
      <c r="BG5435" s="12"/>
      <c r="BH5435" s="12"/>
      <c r="BI5435" s="12"/>
      <c r="BJ5435" s="13"/>
      <c r="BK5435" s="13"/>
      <c r="BL5435" s="13"/>
      <c r="BM5435" s="13"/>
      <c r="BN5435" s="13"/>
    </row>
    <row r="5436" spans="1:66" x14ac:dyDescent="0.25">
      <c r="A5436" s="10"/>
      <c r="B5436" s="10"/>
      <c r="C5436" s="10"/>
      <c r="D5436" s="10"/>
      <c r="E5436" s="10"/>
      <c r="F5436" s="10"/>
      <c r="G5436" s="10"/>
      <c r="H5436" s="10"/>
      <c r="I5436" s="10"/>
      <c r="J5436" s="10"/>
      <c r="K5436" s="11"/>
      <c r="L5436" s="11"/>
      <c r="M5436" s="12"/>
      <c r="N5436" s="12"/>
      <c r="O5436" s="12"/>
      <c r="P5436" s="12"/>
      <c r="Q5436" s="12"/>
      <c r="R5436" s="12"/>
      <c r="S5436" s="12"/>
      <c r="T5436" s="12"/>
      <c r="U5436" s="12"/>
      <c r="V5436" s="12"/>
      <c r="W5436" s="12"/>
      <c r="X5436" s="12"/>
      <c r="Y5436" s="12"/>
      <c r="Z5436" s="12"/>
      <c r="AA5436" s="12"/>
      <c r="AB5436" s="12"/>
      <c r="AC5436" s="12"/>
      <c r="AD5436" s="12"/>
      <c r="AE5436" s="12"/>
      <c r="AF5436" s="12"/>
      <c r="AG5436" s="12"/>
      <c r="AH5436" s="12"/>
      <c r="AI5436" s="12"/>
      <c r="AJ5436" s="12"/>
      <c r="AK5436" s="12"/>
      <c r="AL5436" s="12"/>
      <c r="AM5436" s="12"/>
      <c r="AN5436" s="12"/>
      <c r="AO5436" s="12"/>
      <c r="AP5436" s="12"/>
      <c r="AQ5436" s="12"/>
      <c r="AR5436" s="12"/>
      <c r="AS5436" s="12"/>
      <c r="AT5436" s="12"/>
      <c r="AU5436" s="12"/>
      <c r="AV5436" s="12"/>
      <c r="AW5436" s="12"/>
      <c r="AX5436" s="12"/>
      <c r="AY5436" s="12"/>
      <c r="AZ5436" s="12"/>
      <c r="BA5436" s="12"/>
      <c r="BB5436" s="12"/>
      <c r="BC5436" s="12"/>
      <c r="BD5436" s="12"/>
      <c r="BE5436" s="12"/>
      <c r="BF5436" s="12"/>
      <c r="BG5436" s="12"/>
      <c r="BH5436" s="12"/>
      <c r="BI5436" s="12"/>
      <c r="BJ5436" s="13"/>
      <c r="BK5436" s="13"/>
      <c r="BL5436" s="13"/>
      <c r="BM5436" s="13"/>
      <c r="BN5436" s="13"/>
    </row>
    <row r="5437" spans="1:66" x14ac:dyDescent="0.25">
      <c r="A5437" s="10"/>
      <c r="B5437" s="10"/>
      <c r="C5437" s="10"/>
      <c r="D5437" s="10"/>
      <c r="E5437" s="10"/>
      <c r="F5437" s="10"/>
      <c r="G5437" s="10"/>
      <c r="H5437" s="10"/>
      <c r="I5437" s="10"/>
      <c r="J5437" s="10"/>
      <c r="K5437" s="11"/>
      <c r="L5437" s="11"/>
      <c r="M5437" s="12"/>
      <c r="N5437" s="12"/>
      <c r="O5437" s="12"/>
      <c r="P5437" s="12"/>
      <c r="Q5437" s="12"/>
      <c r="R5437" s="12"/>
      <c r="S5437" s="12"/>
      <c r="T5437" s="12"/>
      <c r="U5437" s="12"/>
      <c r="V5437" s="12"/>
      <c r="W5437" s="12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2"/>
      <c r="AS5437" s="12"/>
      <c r="AT5437" s="12"/>
      <c r="AU5437" s="12"/>
      <c r="AV5437" s="12"/>
      <c r="AW5437" s="12"/>
      <c r="AX5437" s="12"/>
      <c r="AY5437" s="12"/>
      <c r="AZ5437" s="12"/>
      <c r="BA5437" s="12"/>
      <c r="BB5437" s="12"/>
      <c r="BC5437" s="12"/>
      <c r="BD5437" s="12"/>
      <c r="BE5437" s="12"/>
      <c r="BF5437" s="12"/>
      <c r="BG5437" s="12"/>
      <c r="BH5437" s="12"/>
      <c r="BI5437" s="12"/>
      <c r="BJ5437" s="13"/>
      <c r="BK5437" s="13"/>
      <c r="BL5437" s="13"/>
      <c r="BM5437" s="13"/>
      <c r="BN5437" s="13"/>
    </row>
    <row r="5438" spans="1:66" x14ac:dyDescent="0.25">
      <c r="A5438" s="10"/>
      <c r="B5438" s="10"/>
      <c r="C5438" s="10"/>
      <c r="D5438" s="10"/>
      <c r="E5438" s="10"/>
      <c r="F5438" s="10"/>
      <c r="G5438" s="10"/>
      <c r="H5438" s="10"/>
      <c r="I5438" s="10"/>
      <c r="J5438" s="10"/>
      <c r="K5438" s="11"/>
      <c r="L5438" s="11"/>
      <c r="M5438" s="12"/>
      <c r="N5438" s="12"/>
      <c r="O5438" s="12"/>
      <c r="P5438" s="12"/>
      <c r="Q5438" s="12"/>
      <c r="R5438" s="12"/>
      <c r="S5438" s="12"/>
      <c r="T5438" s="12"/>
      <c r="U5438" s="12"/>
      <c r="V5438" s="12"/>
      <c r="W5438" s="12"/>
      <c r="X5438" s="12"/>
      <c r="Y5438" s="12"/>
      <c r="Z5438" s="12"/>
      <c r="AA5438" s="12"/>
      <c r="AB5438" s="12"/>
      <c r="AC5438" s="12"/>
      <c r="AD5438" s="12"/>
      <c r="AE5438" s="12"/>
      <c r="AF5438" s="12"/>
      <c r="AG5438" s="12"/>
      <c r="AH5438" s="12"/>
      <c r="AI5438" s="12"/>
      <c r="AJ5438" s="12"/>
      <c r="AK5438" s="12"/>
      <c r="AL5438" s="12"/>
      <c r="AM5438" s="12"/>
      <c r="AN5438" s="12"/>
      <c r="AO5438" s="12"/>
      <c r="AP5438" s="12"/>
      <c r="AQ5438" s="12"/>
      <c r="AR5438" s="12"/>
      <c r="AS5438" s="12"/>
      <c r="AT5438" s="12"/>
      <c r="AU5438" s="12"/>
      <c r="AV5438" s="12"/>
      <c r="AW5438" s="12"/>
      <c r="AX5438" s="12"/>
      <c r="AY5438" s="12"/>
      <c r="AZ5438" s="12"/>
      <c r="BA5438" s="12"/>
      <c r="BB5438" s="12"/>
      <c r="BC5438" s="12"/>
      <c r="BD5438" s="12"/>
      <c r="BE5438" s="12"/>
      <c r="BF5438" s="12"/>
      <c r="BG5438" s="12"/>
      <c r="BH5438" s="12"/>
      <c r="BI5438" s="12"/>
      <c r="BJ5438" s="13"/>
      <c r="BK5438" s="13"/>
      <c r="BL5438" s="13"/>
      <c r="BM5438" s="13"/>
      <c r="BN5438" s="13"/>
    </row>
    <row r="5439" spans="1:66" x14ac:dyDescent="0.25">
      <c r="A5439" s="10"/>
      <c r="B5439" s="10"/>
      <c r="C5439" s="10"/>
      <c r="D5439" s="10"/>
      <c r="E5439" s="10"/>
      <c r="F5439" s="10"/>
      <c r="G5439" s="10"/>
      <c r="H5439" s="10"/>
      <c r="I5439" s="10"/>
      <c r="J5439" s="10"/>
      <c r="K5439" s="11"/>
      <c r="L5439" s="11"/>
      <c r="M5439" s="12"/>
      <c r="N5439" s="12"/>
      <c r="O5439" s="12"/>
      <c r="P5439" s="12"/>
      <c r="Q5439" s="12"/>
      <c r="R5439" s="12"/>
      <c r="S5439" s="12"/>
      <c r="T5439" s="12"/>
      <c r="U5439" s="12"/>
      <c r="V5439" s="12"/>
      <c r="W5439" s="12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2"/>
      <c r="AS5439" s="12"/>
      <c r="AT5439" s="12"/>
      <c r="AU5439" s="12"/>
      <c r="AV5439" s="12"/>
      <c r="AW5439" s="12"/>
      <c r="AX5439" s="12"/>
      <c r="AY5439" s="12"/>
      <c r="AZ5439" s="12"/>
      <c r="BA5439" s="12"/>
      <c r="BB5439" s="12"/>
      <c r="BC5439" s="12"/>
      <c r="BD5439" s="12"/>
      <c r="BE5439" s="12"/>
      <c r="BF5439" s="12"/>
      <c r="BG5439" s="12"/>
      <c r="BH5439" s="12"/>
      <c r="BI5439" s="12"/>
      <c r="BJ5439" s="13"/>
      <c r="BK5439" s="13"/>
      <c r="BL5439" s="13"/>
      <c r="BM5439" s="13"/>
      <c r="BN5439" s="13"/>
    </row>
    <row r="5440" spans="1:66" x14ac:dyDescent="0.25">
      <c r="A5440" s="10"/>
      <c r="B5440" s="10"/>
      <c r="C5440" s="10"/>
      <c r="D5440" s="10"/>
      <c r="E5440" s="10"/>
      <c r="F5440" s="10"/>
      <c r="G5440" s="10"/>
      <c r="H5440" s="10"/>
      <c r="I5440" s="10"/>
      <c r="J5440" s="10"/>
      <c r="K5440" s="11"/>
      <c r="L5440" s="11"/>
      <c r="M5440" s="12"/>
      <c r="N5440" s="12"/>
      <c r="O5440" s="12"/>
      <c r="P5440" s="12"/>
      <c r="Q5440" s="12"/>
      <c r="R5440" s="12"/>
      <c r="S5440" s="12"/>
      <c r="T5440" s="12"/>
      <c r="U5440" s="12"/>
      <c r="V5440" s="12"/>
      <c r="W5440" s="12"/>
      <c r="X5440" s="12"/>
      <c r="Y5440" s="12"/>
      <c r="Z5440" s="12"/>
      <c r="AA5440" s="12"/>
      <c r="AB5440" s="12"/>
      <c r="AC5440" s="12"/>
      <c r="AD5440" s="12"/>
      <c r="AE5440" s="12"/>
      <c r="AF5440" s="12"/>
      <c r="AG5440" s="12"/>
      <c r="AH5440" s="12"/>
      <c r="AI5440" s="12"/>
      <c r="AJ5440" s="12"/>
      <c r="AK5440" s="12"/>
      <c r="AL5440" s="12"/>
      <c r="AM5440" s="12"/>
      <c r="AN5440" s="12"/>
      <c r="AO5440" s="12"/>
      <c r="AP5440" s="12"/>
      <c r="AQ5440" s="12"/>
      <c r="AR5440" s="12"/>
      <c r="AS5440" s="12"/>
      <c r="AT5440" s="12"/>
      <c r="AU5440" s="12"/>
      <c r="AV5440" s="12"/>
      <c r="AW5440" s="12"/>
      <c r="AX5440" s="12"/>
      <c r="AY5440" s="12"/>
      <c r="AZ5440" s="12"/>
      <c r="BA5440" s="12"/>
      <c r="BB5440" s="12"/>
      <c r="BC5440" s="12"/>
      <c r="BD5440" s="12"/>
      <c r="BE5440" s="12"/>
      <c r="BF5440" s="12"/>
      <c r="BG5440" s="12"/>
      <c r="BH5440" s="12"/>
      <c r="BI5440" s="12"/>
      <c r="BJ5440" s="13"/>
      <c r="BK5440" s="13"/>
      <c r="BL5440" s="13"/>
      <c r="BM5440" s="13"/>
      <c r="BN5440" s="13"/>
    </row>
    <row r="5441" spans="1:66" x14ac:dyDescent="0.25">
      <c r="A5441" s="10"/>
      <c r="B5441" s="10"/>
      <c r="C5441" s="10"/>
      <c r="D5441" s="10"/>
      <c r="E5441" s="10"/>
      <c r="F5441" s="10"/>
      <c r="G5441" s="10"/>
      <c r="H5441" s="10"/>
      <c r="I5441" s="10"/>
      <c r="J5441" s="10"/>
      <c r="K5441" s="11"/>
      <c r="L5441" s="11"/>
      <c r="M5441" s="12"/>
      <c r="N5441" s="12"/>
      <c r="O5441" s="12"/>
      <c r="P5441" s="12"/>
      <c r="Q5441" s="12"/>
      <c r="R5441" s="12"/>
      <c r="S5441" s="12"/>
      <c r="T5441" s="12"/>
      <c r="U5441" s="12"/>
      <c r="V5441" s="12"/>
      <c r="W5441" s="12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2"/>
      <c r="AS5441" s="12"/>
      <c r="AT5441" s="12"/>
      <c r="AU5441" s="12"/>
      <c r="AV5441" s="12"/>
      <c r="AW5441" s="12"/>
      <c r="AX5441" s="12"/>
      <c r="AY5441" s="12"/>
      <c r="AZ5441" s="12"/>
      <c r="BA5441" s="12"/>
      <c r="BB5441" s="12"/>
      <c r="BC5441" s="12"/>
      <c r="BD5441" s="12"/>
      <c r="BE5441" s="12"/>
      <c r="BF5441" s="12"/>
      <c r="BG5441" s="12"/>
      <c r="BH5441" s="12"/>
      <c r="BI5441" s="12"/>
      <c r="BJ5441" s="13"/>
      <c r="BK5441" s="13"/>
      <c r="BL5441" s="13"/>
      <c r="BM5441" s="13"/>
      <c r="BN5441" s="13"/>
    </row>
    <row r="5442" spans="1:66" x14ac:dyDescent="0.25">
      <c r="A5442" s="10"/>
      <c r="B5442" s="10"/>
      <c r="C5442" s="10"/>
      <c r="D5442" s="10"/>
      <c r="E5442" s="10"/>
      <c r="F5442" s="10"/>
      <c r="G5442" s="10"/>
      <c r="H5442" s="10"/>
      <c r="I5442" s="10"/>
      <c r="J5442" s="10"/>
      <c r="K5442" s="11"/>
      <c r="L5442" s="11"/>
      <c r="M5442" s="12"/>
      <c r="N5442" s="12"/>
      <c r="O5442" s="12"/>
      <c r="P5442" s="12"/>
      <c r="Q5442" s="12"/>
      <c r="R5442" s="12"/>
      <c r="S5442" s="12"/>
      <c r="T5442" s="12"/>
      <c r="U5442" s="12"/>
      <c r="V5442" s="12"/>
      <c r="W5442" s="12"/>
      <c r="X5442" s="12"/>
      <c r="Y5442" s="12"/>
      <c r="Z5442" s="12"/>
      <c r="AA5442" s="12"/>
      <c r="AB5442" s="12"/>
      <c r="AC5442" s="12"/>
      <c r="AD5442" s="12"/>
      <c r="AE5442" s="12"/>
      <c r="AF5442" s="12"/>
      <c r="AG5442" s="12"/>
      <c r="AH5442" s="12"/>
      <c r="AI5442" s="12"/>
      <c r="AJ5442" s="12"/>
      <c r="AK5442" s="12"/>
      <c r="AL5442" s="12"/>
      <c r="AM5442" s="12"/>
      <c r="AN5442" s="12"/>
      <c r="AO5442" s="12"/>
      <c r="AP5442" s="12"/>
      <c r="AQ5442" s="12"/>
      <c r="AR5442" s="12"/>
      <c r="AS5442" s="12"/>
      <c r="AT5442" s="12"/>
      <c r="AU5442" s="12"/>
      <c r="AV5442" s="12"/>
      <c r="AW5442" s="12"/>
      <c r="AX5442" s="12"/>
      <c r="AY5442" s="12"/>
      <c r="AZ5442" s="12"/>
      <c r="BA5442" s="12"/>
      <c r="BB5442" s="12"/>
      <c r="BC5442" s="12"/>
      <c r="BD5442" s="12"/>
      <c r="BE5442" s="12"/>
      <c r="BF5442" s="12"/>
      <c r="BG5442" s="12"/>
      <c r="BH5442" s="12"/>
      <c r="BI5442" s="12"/>
      <c r="BJ5442" s="13"/>
      <c r="BK5442" s="13"/>
      <c r="BL5442" s="13"/>
      <c r="BM5442" s="13"/>
      <c r="BN5442" s="13"/>
    </row>
    <row r="5443" spans="1:66" x14ac:dyDescent="0.25">
      <c r="A5443" s="10"/>
      <c r="B5443" s="10"/>
      <c r="C5443" s="10"/>
      <c r="D5443" s="10"/>
      <c r="E5443" s="10"/>
      <c r="F5443" s="10"/>
      <c r="G5443" s="10"/>
      <c r="H5443" s="10"/>
      <c r="I5443" s="10"/>
      <c r="J5443" s="10"/>
      <c r="K5443" s="11"/>
      <c r="L5443" s="11"/>
      <c r="M5443" s="12"/>
      <c r="N5443" s="12"/>
      <c r="O5443" s="12"/>
      <c r="P5443" s="12"/>
      <c r="Q5443" s="12"/>
      <c r="R5443" s="12"/>
      <c r="S5443" s="12"/>
      <c r="T5443" s="12"/>
      <c r="U5443" s="12"/>
      <c r="V5443" s="12"/>
      <c r="W5443" s="12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2"/>
      <c r="AS5443" s="12"/>
      <c r="AT5443" s="12"/>
      <c r="AU5443" s="12"/>
      <c r="AV5443" s="12"/>
      <c r="AW5443" s="12"/>
      <c r="AX5443" s="12"/>
      <c r="AY5443" s="12"/>
      <c r="AZ5443" s="12"/>
      <c r="BA5443" s="12"/>
      <c r="BB5443" s="12"/>
      <c r="BC5443" s="12"/>
      <c r="BD5443" s="12"/>
      <c r="BE5443" s="12"/>
      <c r="BF5443" s="12"/>
      <c r="BG5443" s="12"/>
      <c r="BH5443" s="12"/>
      <c r="BI5443" s="12"/>
      <c r="BJ5443" s="13"/>
      <c r="BK5443" s="13"/>
      <c r="BL5443" s="13"/>
      <c r="BM5443" s="13"/>
      <c r="BN5443" s="13"/>
    </row>
    <row r="5444" spans="1:66" x14ac:dyDescent="0.25">
      <c r="A5444" s="10"/>
      <c r="B5444" s="10"/>
      <c r="C5444" s="10"/>
      <c r="D5444" s="10"/>
      <c r="E5444" s="10"/>
      <c r="F5444" s="10"/>
      <c r="G5444" s="10"/>
      <c r="H5444" s="10"/>
      <c r="I5444" s="10"/>
      <c r="J5444" s="10"/>
      <c r="K5444" s="11"/>
      <c r="L5444" s="11"/>
      <c r="M5444" s="12"/>
      <c r="N5444" s="12"/>
      <c r="O5444" s="12"/>
      <c r="P5444" s="12"/>
      <c r="Q5444" s="12"/>
      <c r="R5444" s="12"/>
      <c r="S5444" s="12"/>
      <c r="T5444" s="12"/>
      <c r="U5444" s="12"/>
      <c r="V5444" s="12"/>
      <c r="W5444" s="12"/>
      <c r="X5444" s="12"/>
      <c r="Y5444" s="12"/>
      <c r="Z5444" s="12"/>
      <c r="AA5444" s="12"/>
      <c r="AB5444" s="12"/>
      <c r="AC5444" s="12"/>
      <c r="AD5444" s="12"/>
      <c r="AE5444" s="12"/>
      <c r="AF5444" s="12"/>
      <c r="AG5444" s="12"/>
      <c r="AH5444" s="12"/>
      <c r="AI5444" s="12"/>
      <c r="AJ5444" s="12"/>
      <c r="AK5444" s="12"/>
      <c r="AL5444" s="12"/>
      <c r="AM5444" s="12"/>
      <c r="AN5444" s="12"/>
      <c r="AO5444" s="12"/>
      <c r="AP5444" s="12"/>
      <c r="AQ5444" s="12"/>
      <c r="AR5444" s="12"/>
      <c r="AS5444" s="12"/>
      <c r="AT5444" s="12"/>
      <c r="AU5444" s="12"/>
      <c r="AV5444" s="12"/>
      <c r="AW5444" s="12"/>
      <c r="AX5444" s="12"/>
      <c r="AY5444" s="12"/>
      <c r="AZ5444" s="12"/>
      <c r="BA5444" s="12"/>
      <c r="BB5444" s="12"/>
      <c r="BC5444" s="12"/>
      <c r="BD5444" s="12"/>
      <c r="BE5444" s="12"/>
      <c r="BF5444" s="12"/>
      <c r="BG5444" s="12"/>
      <c r="BH5444" s="12"/>
      <c r="BI5444" s="12"/>
      <c r="BJ5444" s="13"/>
      <c r="BK5444" s="13"/>
      <c r="BL5444" s="13"/>
      <c r="BM5444" s="13"/>
      <c r="BN5444" s="13"/>
    </row>
    <row r="5445" spans="1:66" x14ac:dyDescent="0.25">
      <c r="A5445" s="10"/>
      <c r="B5445" s="10"/>
      <c r="C5445" s="10"/>
      <c r="D5445" s="10"/>
      <c r="E5445" s="10"/>
      <c r="F5445" s="10"/>
      <c r="G5445" s="10"/>
      <c r="H5445" s="10"/>
      <c r="I5445" s="10"/>
      <c r="J5445" s="10"/>
      <c r="K5445" s="11"/>
      <c r="L5445" s="11"/>
      <c r="M5445" s="12"/>
      <c r="N5445" s="12"/>
      <c r="O5445" s="12"/>
      <c r="P5445" s="12"/>
      <c r="Q5445" s="12"/>
      <c r="R5445" s="12"/>
      <c r="S5445" s="12"/>
      <c r="T5445" s="12"/>
      <c r="U5445" s="12"/>
      <c r="V5445" s="12"/>
      <c r="W5445" s="12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2"/>
      <c r="AS5445" s="12"/>
      <c r="AT5445" s="12"/>
      <c r="AU5445" s="12"/>
      <c r="AV5445" s="12"/>
      <c r="AW5445" s="12"/>
      <c r="AX5445" s="12"/>
      <c r="AY5445" s="12"/>
      <c r="AZ5445" s="12"/>
      <c r="BA5445" s="12"/>
      <c r="BB5445" s="12"/>
      <c r="BC5445" s="12"/>
      <c r="BD5445" s="12"/>
      <c r="BE5445" s="12"/>
      <c r="BF5445" s="12"/>
      <c r="BG5445" s="12"/>
      <c r="BH5445" s="12"/>
      <c r="BI5445" s="12"/>
      <c r="BJ5445" s="13"/>
      <c r="BK5445" s="13"/>
      <c r="BL5445" s="13"/>
      <c r="BM5445" s="13"/>
      <c r="BN5445" s="13"/>
    </row>
    <row r="5446" spans="1:66" x14ac:dyDescent="0.25">
      <c r="A5446" s="10"/>
      <c r="B5446" s="10"/>
      <c r="C5446" s="10"/>
      <c r="D5446" s="10"/>
      <c r="E5446" s="10"/>
      <c r="F5446" s="10"/>
      <c r="G5446" s="10"/>
      <c r="H5446" s="10"/>
      <c r="I5446" s="10"/>
      <c r="J5446" s="10"/>
      <c r="K5446" s="11"/>
      <c r="L5446" s="11"/>
      <c r="M5446" s="12"/>
      <c r="N5446" s="12"/>
      <c r="O5446" s="12"/>
      <c r="P5446" s="12"/>
      <c r="Q5446" s="12"/>
      <c r="R5446" s="12"/>
      <c r="S5446" s="12"/>
      <c r="T5446" s="12"/>
      <c r="U5446" s="12"/>
      <c r="V5446" s="12"/>
      <c r="W5446" s="12"/>
      <c r="X5446" s="12"/>
      <c r="Y5446" s="12"/>
      <c r="Z5446" s="12"/>
      <c r="AA5446" s="12"/>
      <c r="AB5446" s="12"/>
      <c r="AC5446" s="12"/>
      <c r="AD5446" s="12"/>
      <c r="AE5446" s="12"/>
      <c r="AF5446" s="12"/>
      <c r="AG5446" s="12"/>
      <c r="AH5446" s="12"/>
      <c r="AI5446" s="12"/>
      <c r="AJ5446" s="12"/>
      <c r="AK5446" s="12"/>
      <c r="AL5446" s="12"/>
      <c r="AM5446" s="12"/>
      <c r="AN5446" s="12"/>
      <c r="AO5446" s="12"/>
      <c r="AP5446" s="12"/>
      <c r="AQ5446" s="12"/>
      <c r="AR5446" s="12"/>
      <c r="AS5446" s="12"/>
      <c r="AT5446" s="12"/>
      <c r="AU5446" s="12"/>
      <c r="AV5446" s="12"/>
      <c r="AW5446" s="12"/>
      <c r="AX5446" s="12"/>
      <c r="AY5446" s="12"/>
      <c r="AZ5446" s="12"/>
      <c r="BA5446" s="12"/>
      <c r="BB5446" s="12"/>
      <c r="BC5446" s="12"/>
      <c r="BD5446" s="12"/>
      <c r="BE5446" s="12"/>
      <c r="BF5446" s="12"/>
      <c r="BG5446" s="12"/>
      <c r="BH5446" s="12"/>
      <c r="BI5446" s="12"/>
      <c r="BJ5446" s="13"/>
      <c r="BK5446" s="13"/>
      <c r="BL5446" s="13"/>
      <c r="BM5446" s="13"/>
      <c r="BN5446" s="13"/>
    </row>
    <row r="5447" spans="1:66" x14ac:dyDescent="0.25">
      <c r="A5447" s="10"/>
      <c r="B5447" s="10"/>
      <c r="C5447" s="10"/>
      <c r="D5447" s="10"/>
      <c r="E5447" s="10"/>
      <c r="F5447" s="10"/>
      <c r="G5447" s="10"/>
      <c r="H5447" s="10"/>
      <c r="I5447" s="10"/>
      <c r="J5447" s="10"/>
      <c r="K5447" s="11"/>
      <c r="L5447" s="11"/>
      <c r="M5447" s="12"/>
      <c r="N5447" s="12"/>
      <c r="O5447" s="12"/>
      <c r="P5447" s="12"/>
      <c r="Q5447" s="12"/>
      <c r="R5447" s="12"/>
      <c r="S5447" s="12"/>
      <c r="T5447" s="12"/>
      <c r="U5447" s="12"/>
      <c r="V5447" s="12"/>
      <c r="W5447" s="12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2"/>
      <c r="AS5447" s="12"/>
      <c r="AT5447" s="12"/>
      <c r="AU5447" s="12"/>
      <c r="AV5447" s="12"/>
      <c r="AW5447" s="12"/>
      <c r="AX5447" s="12"/>
      <c r="AY5447" s="12"/>
      <c r="AZ5447" s="12"/>
      <c r="BA5447" s="12"/>
      <c r="BB5447" s="12"/>
      <c r="BC5447" s="12"/>
      <c r="BD5447" s="12"/>
      <c r="BE5447" s="12"/>
      <c r="BF5447" s="12"/>
      <c r="BG5447" s="12"/>
      <c r="BH5447" s="12"/>
      <c r="BI5447" s="12"/>
      <c r="BJ5447" s="13"/>
      <c r="BK5447" s="13"/>
      <c r="BL5447" s="13"/>
      <c r="BM5447" s="13"/>
      <c r="BN5447" s="13"/>
    </row>
    <row r="5448" spans="1:66" x14ac:dyDescent="0.25">
      <c r="A5448" s="10"/>
      <c r="B5448" s="10"/>
      <c r="C5448" s="10"/>
      <c r="D5448" s="10"/>
      <c r="E5448" s="10"/>
      <c r="F5448" s="10"/>
      <c r="G5448" s="10"/>
      <c r="H5448" s="10"/>
      <c r="I5448" s="10"/>
      <c r="J5448" s="10"/>
      <c r="K5448" s="11"/>
      <c r="L5448" s="11"/>
      <c r="M5448" s="12"/>
      <c r="N5448" s="12"/>
      <c r="O5448" s="12"/>
      <c r="P5448" s="12"/>
      <c r="Q5448" s="12"/>
      <c r="R5448" s="12"/>
      <c r="S5448" s="12"/>
      <c r="T5448" s="12"/>
      <c r="U5448" s="12"/>
      <c r="V5448" s="12"/>
      <c r="W5448" s="12"/>
      <c r="X5448" s="12"/>
      <c r="Y5448" s="12"/>
      <c r="Z5448" s="12"/>
      <c r="AA5448" s="12"/>
      <c r="AB5448" s="12"/>
      <c r="AC5448" s="12"/>
      <c r="AD5448" s="12"/>
      <c r="AE5448" s="12"/>
      <c r="AF5448" s="12"/>
      <c r="AG5448" s="12"/>
      <c r="AH5448" s="12"/>
      <c r="AI5448" s="12"/>
      <c r="AJ5448" s="12"/>
      <c r="AK5448" s="12"/>
      <c r="AL5448" s="12"/>
      <c r="AM5448" s="12"/>
      <c r="AN5448" s="12"/>
      <c r="AO5448" s="12"/>
      <c r="AP5448" s="12"/>
      <c r="AQ5448" s="12"/>
      <c r="AR5448" s="12"/>
      <c r="AS5448" s="12"/>
      <c r="AT5448" s="12"/>
      <c r="AU5448" s="12"/>
      <c r="AV5448" s="12"/>
      <c r="AW5448" s="12"/>
      <c r="AX5448" s="12"/>
      <c r="AY5448" s="12"/>
      <c r="AZ5448" s="12"/>
      <c r="BA5448" s="12"/>
      <c r="BB5448" s="12"/>
      <c r="BC5448" s="12"/>
      <c r="BD5448" s="12"/>
      <c r="BE5448" s="12"/>
      <c r="BF5448" s="12"/>
      <c r="BG5448" s="12"/>
      <c r="BH5448" s="12"/>
      <c r="BI5448" s="12"/>
      <c r="BJ5448" s="13"/>
      <c r="BK5448" s="13"/>
      <c r="BL5448" s="13"/>
      <c r="BM5448" s="13"/>
      <c r="BN5448" s="13"/>
    </row>
    <row r="5449" spans="1:66" x14ac:dyDescent="0.25">
      <c r="A5449" s="10"/>
      <c r="B5449" s="10"/>
      <c r="C5449" s="10"/>
      <c r="D5449" s="10"/>
      <c r="E5449" s="10"/>
      <c r="F5449" s="10"/>
      <c r="G5449" s="10"/>
      <c r="H5449" s="10"/>
      <c r="I5449" s="10"/>
      <c r="J5449" s="10"/>
      <c r="K5449" s="11"/>
      <c r="L5449" s="11"/>
      <c r="M5449" s="12"/>
      <c r="N5449" s="12"/>
      <c r="O5449" s="12"/>
      <c r="P5449" s="12"/>
      <c r="Q5449" s="12"/>
      <c r="R5449" s="12"/>
      <c r="S5449" s="12"/>
      <c r="T5449" s="12"/>
      <c r="U5449" s="12"/>
      <c r="V5449" s="12"/>
      <c r="W5449" s="12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2"/>
      <c r="AS5449" s="12"/>
      <c r="AT5449" s="12"/>
      <c r="AU5449" s="12"/>
      <c r="AV5449" s="12"/>
      <c r="AW5449" s="12"/>
      <c r="AX5449" s="12"/>
      <c r="AY5449" s="12"/>
      <c r="AZ5449" s="12"/>
      <c r="BA5449" s="12"/>
      <c r="BB5449" s="12"/>
      <c r="BC5449" s="12"/>
      <c r="BD5449" s="12"/>
      <c r="BE5449" s="12"/>
      <c r="BF5449" s="12"/>
      <c r="BG5449" s="12"/>
      <c r="BH5449" s="12"/>
      <c r="BI5449" s="12"/>
      <c r="BJ5449" s="13"/>
      <c r="BK5449" s="13"/>
      <c r="BL5449" s="13"/>
      <c r="BM5449" s="13"/>
      <c r="BN5449" s="13"/>
    </row>
    <row r="5450" spans="1:66" x14ac:dyDescent="0.25">
      <c r="A5450" s="10"/>
      <c r="B5450" s="10"/>
      <c r="C5450" s="10"/>
      <c r="D5450" s="10"/>
      <c r="E5450" s="10"/>
      <c r="F5450" s="10"/>
      <c r="G5450" s="10"/>
      <c r="H5450" s="10"/>
      <c r="I5450" s="10"/>
      <c r="J5450" s="10"/>
      <c r="K5450" s="11"/>
      <c r="L5450" s="11"/>
      <c r="M5450" s="12"/>
      <c r="N5450" s="12"/>
      <c r="O5450" s="12"/>
      <c r="P5450" s="12"/>
      <c r="Q5450" s="12"/>
      <c r="R5450" s="12"/>
      <c r="S5450" s="12"/>
      <c r="T5450" s="12"/>
      <c r="U5450" s="12"/>
      <c r="V5450" s="12"/>
      <c r="W5450" s="12"/>
      <c r="X5450" s="12"/>
      <c r="Y5450" s="12"/>
      <c r="Z5450" s="12"/>
      <c r="AA5450" s="12"/>
      <c r="AB5450" s="12"/>
      <c r="AC5450" s="12"/>
      <c r="AD5450" s="12"/>
      <c r="AE5450" s="12"/>
      <c r="AF5450" s="12"/>
      <c r="AG5450" s="12"/>
      <c r="AH5450" s="12"/>
      <c r="AI5450" s="12"/>
      <c r="AJ5450" s="12"/>
      <c r="AK5450" s="12"/>
      <c r="AL5450" s="12"/>
      <c r="AM5450" s="12"/>
      <c r="AN5450" s="12"/>
      <c r="AO5450" s="12"/>
      <c r="AP5450" s="12"/>
      <c r="AQ5450" s="12"/>
      <c r="AR5450" s="12"/>
      <c r="AS5450" s="12"/>
      <c r="AT5450" s="12"/>
      <c r="AU5450" s="12"/>
      <c r="AV5450" s="12"/>
      <c r="AW5450" s="12"/>
      <c r="AX5450" s="12"/>
      <c r="AY5450" s="12"/>
      <c r="AZ5450" s="12"/>
      <c r="BA5450" s="12"/>
      <c r="BB5450" s="12"/>
      <c r="BC5450" s="12"/>
      <c r="BD5450" s="12"/>
      <c r="BE5450" s="12"/>
      <c r="BF5450" s="12"/>
      <c r="BG5450" s="12"/>
      <c r="BH5450" s="12"/>
      <c r="BI5450" s="12"/>
      <c r="BJ5450" s="13"/>
      <c r="BK5450" s="13"/>
      <c r="BL5450" s="13"/>
      <c r="BM5450" s="13"/>
      <c r="BN5450" s="13"/>
    </row>
    <row r="5451" spans="1:66" x14ac:dyDescent="0.25">
      <c r="A5451" s="10"/>
      <c r="B5451" s="10"/>
      <c r="C5451" s="10"/>
      <c r="D5451" s="10"/>
      <c r="E5451" s="10"/>
      <c r="F5451" s="10"/>
      <c r="G5451" s="10"/>
      <c r="H5451" s="10"/>
      <c r="I5451" s="10"/>
      <c r="J5451" s="10"/>
      <c r="K5451" s="11"/>
      <c r="L5451" s="11"/>
      <c r="M5451" s="12"/>
      <c r="N5451" s="12"/>
      <c r="O5451" s="12"/>
      <c r="P5451" s="12"/>
      <c r="Q5451" s="12"/>
      <c r="R5451" s="12"/>
      <c r="S5451" s="12"/>
      <c r="T5451" s="12"/>
      <c r="U5451" s="12"/>
      <c r="V5451" s="12"/>
      <c r="W5451" s="12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2"/>
      <c r="AS5451" s="12"/>
      <c r="AT5451" s="12"/>
      <c r="AU5451" s="12"/>
      <c r="AV5451" s="12"/>
      <c r="AW5451" s="12"/>
      <c r="AX5451" s="12"/>
      <c r="AY5451" s="12"/>
      <c r="AZ5451" s="12"/>
      <c r="BA5451" s="12"/>
      <c r="BB5451" s="12"/>
      <c r="BC5451" s="12"/>
      <c r="BD5451" s="12"/>
      <c r="BE5451" s="12"/>
      <c r="BF5451" s="12"/>
      <c r="BG5451" s="12"/>
      <c r="BH5451" s="12"/>
      <c r="BI5451" s="12"/>
      <c r="BJ5451" s="13"/>
      <c r="BK5451" s="13"/>
      <c r="BL5451" s="13"/>
      <c r="BM5451" s="13"/>
      <c r="BN5451" s="13"/>
    </row>
    <row r="5452" spans="1:66" x14ac:dyDescent="0.25">
      <c r="A5452" s="10"/>
      <c r="B5452" s="10"/>
      <c r="C5452" s="10"/>
      <c r="D5452" s="10"/>
      <c r="E5452" s="10"/>
      <c r="F5452" s="10"/>
      <c r="G5452" s="10"/>
      <c r="H5452" s="10"/>
      <c r="I5452" s="10"/>
      <c r="J5452" s="10"/>
      <c r="K5452" s="11"/>
      <c r="L5452" s="11"/>
      <c r="M5452" s="12"/>
      <c r="N5452" s="12"/>
      <c r="O5452" s="12"/>
      <c r="P5452" s="12"/>
      <c r="Q5452" s="12"/>
      <c r="R5452" s="12"/>
      <c r="S5452" s="12"/>
      <c r="T5452" s="12"/>
      <c r="U5452" s="12"/>
      <c r="V5452" s="12"/>
      <c r="W5452" s="12"/>
      <c r="X5452" s="12"/>
      <c r="Y5452" s="12"/>
      <c r="Z5452" s="12"/>
      <c r="AA5452" s="12"/>
      <c r="AB5452" s="12"/>
      <c r="AC5452" s="12"/>
      <c r="AD5452" s="12"/>
      <c r="AE5452" s="12"/>
      <c r="AF5452" s="12"/>
      <c r="AG5452" s="12"/>
      <c r="AH5452" s="12"/>
      <c r="AI5452" s="12"/>
      <c r="AJ5452" s="12"/>
      <c r="AK5452" s="12"/>
      <c r="AL5452" s="12"/>
      <c r="AM5452" s="12"/>
      <c r="AN5452" s="12"/>
      <c r="AO5452" s="12"/>
      <c r="AP5452" s="12"/>
      <c r="AQ5452" s="12"/>
      <c r="AR5452" s="12"/>
      <c r="AS5452" s="12"/>
      <c r="AT5452" s="12"/>
      <c r="AU5452" s="12"/>
      <c r="AV5452" s="12"/>
      <c r="AW5452" s="12"/>
      <c r="AX5452" s="12"/>
      <c r="AY5452" s="12"/>
      <c r="AZ5452" s="12"/>
      <c r="BA5452" s="12"/>
      <c r="BB5452" s="12"/>
      <c r="BC5452" s="12"/>
      <c r="BD5452" s="12"/>
      <c r="BE5452" s="12"/>
      <c r="BF5452" s="12"/>
      <c r="BG5452" s="12"/>
      <c r="BH5452" s="12"/>
      <c r="BI5452" s="12"/>
      <c r="BJ5452" s="13"/>
      <c r="BK5452" s="13"/>
      <c r="BL5452" s="13"/>
      <c r="BM5452" s="13"/>
      <c r="BN5452" s="13"/>
    </row>
    <row r="5453" spans="1:66" x14ac:dyDescent="0.25">
      <c r="A5453" s="10"/>
      <c r="B5453" s="10"/>
      <c r="C5453" s="10"/>
      <c r="D5453" s="10"/>
      <c r="E5453" s="10"/>
      <c r="F5453" s="10"/>
      <c r="G5453" s="10"/>
      <c r="H5453" s="10"/>
      <c r="I5453" s="10"/>
      <c r="J5453" s="10"/>
      <c r="K5453" s="11"/>
      <c r="L5453" s="11"/>
      <c r="M5453" s="12"/>
      <c r="N5453" s="12"/>
      <c r="O5453" s="12"/>
      <c r="P5453" s="12"/>
      <c r="Q5453" s="12"/>
      <c r="R5453" s="12"/>
      <c r="S5453" s="12"/>
      <c r="T5453" s="12"/>
      <c r="U5453" s="12"/>
      <c r="V5453" s="12"/>
      <c r="W5453" s="12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2"/>
      <c r="AS5453" s="12"/>
      <c r="AT5453" s="12"/>
      <c r="AU5453" s="12"/>
      <c r="AV5453" s="12"/>
      <c r="AW5453" s="12"/>
      <c r="AX5453" s="12"/>
      <c r="AY5453" s="12"/>
      <c r="AZ5453" s="12"/>
      <c r="BA5453" s="12"/>
      <c r="BB5453" s="12"/>
      <c r="BC5453" s="12"/>
      <c r="BD5453" s="12"/>
      <c r="BE5453" s="12"/>
      <c r="BF5453" s="12"/>
      <c r="BG5453" s="12"/>
      <c r="BH5453" s="12"/>
      <c r="BI5453" s="12"/>
      <c r="BJ5453" s="13"/>
      <c r="BK5453" s="13"/>
      <c r="BL5453" s="13"/>
      <c r="BM5453" s="13"/>
      <c r="BN5453" s="13"/>
    </row>
    <row r="5454" spans="1:66" x14ac:dyDescent="0.25">
      <c r="A5454" s="10"/>
      <c r="B5454" s="10"/>
      <c r="C5454" s="10"/>
      <c r="D5454" s="10"/>
      <c r="E5454" s="10"/>
      <c r="F5454" s="10"/>
      <c r="G5454" s="10"/>
      <c r="H5454" s="10"/>
      <c r="I5454" s="10"/>
      <c r="J5454" s="10"/>
      <c r="K5454" s="11"/>
      <c r="L5454" s="11"/>
      <c r="M5454" s="12"/>
      <c r="N5454" s="12"/>
      <c r="O5454" s="12"/>
      <c r="P5454" s="12"/>
      <c r="Q5454" s="12"/>
      <c r="R5454" s="12"/>
      <c r="S5454" s="12"/>
      <c r="T5454" s="12"/>
      <c r="U5454" s="12"/>
      <c r="V5454" s="12"/>
      <c r="W5454" s="12"/>
      <c r="X5454" s="12"/>
      <c r="Y5454" s="12"/>
      <c r="Z5454" s="12"/>
      <c r="AA5454" s="12"/>
      <c r="AB5454" s="12"/>
      <c r="AC5454" s="12"/>
      <c r="AD5454" s="12"/>
      <c r="AE5454" s="12"/>
      <c r="AF5454" s="12"/>
      <c r="AG5454" s="12"/>
      <c r="AH5454" s="12"/>
      <c r="AI5454" s="12"/>
      <c r="AJ5454" s="12"/>
      <c r="AK5454" s="12"/>
      <c r="AL5454" s="12"/>
      <c r="AM5454" s="12"/>
      <c r="AN5454" s="12"/>
      <c r="AO5454" s="12"/>
      <c r="AP5454" s="12"/>
      <c r="AQ5454" s="12"/>
      <c r="AR5454" s="12"/>
      <c r="AS5454" s="12"/>
      <c r="AT5454" s="12"/>
      <c r="AU5454" s="12"/>
      <c r="AV5454" s="12"/>
      <c r="AW5454" s="12"/>
      <c r="AX5454" s="12"/>
      <c r="AY5454" s="12"/>
      <c r="AZ5454" s="12"/>
      <c r="BA5454" s="12"/>
      <c r="BB5454" s="12"/>
      <c r="BC5454" s="12"/>
      <c r="BD5454" s="12"/>
      <c r="BE5454" s="12"/>
      <c r="BF5454" s="12"/>
      <c r="BG5454" s="12"/>
      <c r="BH5454" s="12"/>
      <c r="BI5454" s="12"/>
      <c r="BJ5454" s="13"/>
      <c r="BK5454" s="13"/>
      <c r="BL5454" s="13"/>
      <c r="BM5454" s="13"/>
      <c r="BN5454" s="13"/>
    </row>
    <row r="5455" spans="1:66" x14ac:dyDescent="0.25">
      <c r="A5455" s="10"/>
      <c r="B5455" s="10"/>
      <c r="C5455" s="10"/>
      <c r="D5455" s="10"/>
      <c r="E5455" s="10"/>
      <c r="F5455" s="10"/>
      <c r="G5455" s="10"/>
      <c r="H5455" s="10"/>
      <c r="I5455" s="10"/>
      <c r="J5455" s="10"/>
      <c r="K5455" s="11"/>
      <c r="L5455" s="11"/>
      <c r="M5455" s="12"/>
      <c r="N5455" s="12"/>
      <c r="O5455" s="12"/>
      <c r="P5455" s="12"/>
      <c r="Q5455" s="12"/>
      <c r="R5455" s="12"/>
      <c r="S5455" s="12"/>
      <c r="T5455" s="12"/>
      <c r="U5455" s="12"/>
      <c r="V5455" s="12"/>
      <c r="W5455" s="12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2"/>
      <c r="AS5455" s="12"/>
      <c r="AT5455" s="12"/>
      <c r="AU5455" s="12"/>
      <c r="AV5455" s="12"/>
      <c r="AW5455" s="12"/>
      <c r="AX5455" s="12"/>
      <c r="AY5455" s="12"/>
      <c r="AZ5455" s="12"/>
      <c r="BA5455" s="12"/>
      <c r="BB5455" s="12"/>
      <c r="BC5455" s="12"/>
      <c r="BD5455" s="12"/>
      <c r="BE5455" s="12"/>
      <c r="BF5455" s="12"/>
      <c r="BG5455" s="12"/>
      <c r="BH5455" s="12"/>
      <c r="BI5455" s="12"/>
      <c r="BJ5455" s="13"/>
      <c r="BK5455" s="13"/>
      <c r="BL5455" s="13"/>
      <c r="BM5455" s="13"/>
      <c r="BN5455" s="13"/>
    </row>
    <row r="5456" spans="1:66" x14ac:dyDescent="0.25">
      <c r="A5456" s="10"/>
      <c r="B5456" s="10"/>
      <c r="C5456" s="10"/>
      <c r="D5456" s="10"/>
      <c r="E5456" s="10"/>
      <c r="F5456" s="10"/>
      <c r="G5456" s="10"/>
      <c r="H5456" s="10"/>
      <c r="I5456" s="10"/>
      <c r="J5456" s="10"/>
      <c r="K5456" s="11"/>
      <c r="L5456" s="11"/>
      <c r="M5456" s="12"/>
      <c r="N5456" s="12"/>
      <c r="O5456" s="12"/>
      <c r="P5456" s="12"/>
      <c r="Q5456" s="12"/>
      <c r="R5456" s="12"/>
      <c r="S5456" s="12"/>
      <c r="T5456" s="12"/>
      <c r="U5456" s="12"/>
      <c r="V5456" s="12"/>
      <c r="W5456" s="12"/>
      <c r="X5456" s="12"/>
      <c r="Y5456" s="12"/>
      <c r="Z5456" s="12"/>
      <c r="AA5456" s="12"/>
      <c r="AB5456" s="12"/>
      <c r="AC5456" s="12"/>
      <c r="AD5456" s="12"/>
      <c r="AE5456" s="12"/>
      <c r="AF5456" s="12"/>
      <c r="AG5456" s="12"/>
      <c r="AH5456" s="12"/>
      <c r="AI5456" s="12"/>
      <c r="AJ5456" s="12"/>
      <c r="AK5456" s="12"/>
      <c r="AL5456" s="12"/>
      <c r="AM5456" s="12"/>
      <c r="AN5456" s="12"/>
      <c r="AO5456" s="12"/>
      <c r="AP5456" s="12"/>
      <c r="AQ5456" s="12"/>
      <c r="AR5456" s="12"/>
      <c r="AS5456" s="12"/>
      <c r="AT5456" s="12"/>
      <c r="AU5456" s="12"/>
      <c r="AV5456" s="12"/>
      <c r="AW5456" s="12"/>
      <c r="AX5456" s="12"/>
      <c r="AY5456" s="12"/>
      <c r="AZ5456" s="12"/>
      <c r="BA5456" s="12"/>
      <c r="BB5456" s="12"/>
      <c r="BC5456" s="12"/>
      <c r="BD5456" s="12"/>
      <c r="BE5456" s="12"/>
      <c r="BF5456" s="12"/>
      <c r="BG5456" s="12"/>
      <c r="BH5456" s="12"/>
      <c r="BI5456" s="12"/>
      <c r="BJ5456" s="13"/>
      <c r="BK5456" s="13"/>
      <c r="BL5456" s="13"/>
      <c r="BM5456" s="13"/>
      <c r="BN5456" s="13"/>
    </row>
    <row r="5457" spans="1:66" x14ac:dyDescent="0.25">
      <c r="A5457" s="10"/>
      <c r="B5457" s="10"/>
      <c r="C5457" s="10"/>
      <c r="D5457" s="10"/>
      <c r="E5457" s="10"/>
      <c r="F5457" s="10"/>
      <c r="G5457" s="10"/>
      <c r="H5457" s="10"/>
      <c r="I5457" s="10"/>
      <c r="J5457" s="10"/>
      <c r="K5457" s="11"/>
      <c r="L5457" s="11"/>
      <c r="M5457" s="12"/>
      <c r="N5457" s="12"/>
      <c r="O5457" s="12"/>
      <c r="P5457" s="12"/>
      <c r="Q5457" s="12"/>
      <c r="R5457" s="12"/>
      <c r="S5457" s="12"/>
      <c r="T5457" s="12"/>
      <c r="U5457" s="12"/>
      <c r="V5457" s="12"/>
      <c r="W5457" s="12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2"/>
      <c r="AS5457" s="12"/>
      <c r="AT5457" s="12"/>
      <c r="AU5457" s="12"/>
      <c r="AV5457" s="12"/>
      <c r="AW5457" s="12"/>
      <c r="AX5457" s="12"/>
      <c r="AY5457" s="12"/>
      <c r="AZ5457" s="12"/>
      <c r="BA5457" s="12"/>
      <c r="BB5457" s="12"/>
      <c r="BC5457" s="12"/>
      <c r="BD5457" s="12"/>
      <c r="BE5457" s="12"/>
      <c r="BF5457" s="12"/>
      <c r="BG5457" s="12"/>
      <c r="BH5457" s="12"/>
      <c r="BI5457" s="12"/>
      <c r="BJ5457" s="13"/>
      <c r="BK5457" s="13"/>
      <c r="BL5457" s="13"/>
      <c r="BM5457" s="13"/>
      <c r="BN5457" s="13"/>
    </row>
    <row r="5458" spans="1:66" x14ac:dyDescent="0.25">
      <c r="A5458" s="10"/>
      <c r="B5458" s="10"/>
      <c r="C5458" s="10"/>
      <c r="D5458" s="10"/>
      <c r="E5458" s="10"/>
      <c r="F5458" s="10"/>
      <c r="G5458" s="10"/>
      <c r="H5458" s="10"/>
      <c r="I5458" s="10"/>
      <c r="J5458" s="10"/>
      <c r="K5458" s="11"/>
      <c r="L5458" s="11"/>
      <c r="M5458" s="12"/>
      <c r="N5458" s="12"/>
      <c r="O5458" s="12"/>
      <c r="P5458" s="12"/>
      <c r="Q5458" s="12"/>
      <c r="R5458" s="12"/>
      <c r="S5458" s="12"/>
      <c r="T5458" s="12"/>
      <c r="U5458" s="12"/>
      <c r="V5458" s="12"/>
      <c r="W5458" s="12"/>
      <c r="X5458" s="12"/>
      <c r="Y5458" s="12"/>
      <c r="Z5458" s="12"/>
      <c r="AA5458" s="12"/>
      <c r="AB5458" s="12"/>
      <c r="AC5458" s="12"/>
      <c r="AD5458" s="12"/>
      <c r="AE5458" s="12"/>
      <c r="AF5458" s="12"/>
      <c r="AG5458" s="12"/>
      <c r="AH5458" s="12"/>
      <c r="AI5458" s="12"/>
      <c r="AJ5458" s="12"/>
      <c r="AK5458" s="12"/>
      <c r="AL5458" s="12"/>
      <c r="AM5458" s="12"/>
      <c r="AN5458" s="12"/>
      <c r="AO5458" s="12"/>
      <c r="AP5458" s="12"/>
      <c r="AQ5458" s="12"/>
      <c r="AR5458" s="12"/>
      <c r="AS5458" s="12"/>
      <c r="AT5458" s="12"/>
      <c r="AU5458" s="12"/>
      <c r="AV5458" s="12"/>
      <c r="AW5458" s="12"/>
      <c r="AX5458" s="12"/>
      <c r="AY5458" s="12"/>
      <c r="AZ5458" s="12"/>
      <c r="BA5458" s="12"/>
      <c r="BB5458" s="12"/>
      <c r="BC5458" s="12"/>
      <c r="BD5458" s="12"/>
      <c r="BE5458" s="12"/>
      <c r="BF5458" s="12"/>
      <c r="BG5458" s="12"/>
      <c r="BH5458" s="12"/>
      <c r="BI5458" s="12"/>
      <c r="BJ5458" s="13"/>
      <c r="BK5458" s="13"/>
      <c r="BL5458" s="13"/>
      <c r="BM5458" s="13"/>
      <c r="BN5458" s="13"/>
    </row>
    <row r="5459" spans="1:66" x14ac:dyDescent="0.25">
      <c r="A5459" s="10"/>
      <c r="B5459" s="10"/>
      <c r="C5459" s="10"/>
      <c r="D5459" s="10"/>
      <c r="E5459" s="10"/>
      <c r="F5459" s="10"/>
      <c r="G5459" s="10"/>
      <c r="H5459" s="10"/>
      <c r="I5459" s="10"/>
      <c r="J5459" s="10"/>
      <c r="K5459" s="11"/>
      <c r="L5459" s="11"/>
      <c r="M5459" s="12"/>
      <c r="N5459" s="12"/>
      <c r="O5459" s="12"/>
      <c r="P5459" s="12"/>
      <c r="Q5459" s="12"/>
      <c r="R5459" s="12"/>
      <c r="S5459" s="12"/>
      <c r="T5459" s="12"/>
      <c r="U5459" s="12"/>
      <c r="V5459" s="12"/>
      <c r="W5459" s="12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2"/>
      <c r="AS5459" s="12"/>
      <c r="AT5459" s="12"/>
      <c r="AU5459" s="12"/>
      <c r="AV5459" s="12"/>
      <c r="AW5459" s="12"/>
      <c r="AX5459" s="12"/>
      <c r="AY5459" s="12"/>
      <c r="AZ5459" s="12"/>
      <c r="BA5459" s="12"/>
      <c r="BB5459" s="12"/>
      <c r="BC5459" s="12"/>
      <c r="BD5459" s="12"/>
      <c r="BE5459" s="12"/>
      <c r="BF5459" s="12"/>
      <c r="BG5459" s="12"/>
      <c r="BH5459" s="12"/>
      <c r="BI5459" s="12"/>
      <c r="BJ5459" s="13"/>
      <c r="BK5459" s="13"/>
      <c r="BL5459" s="13"/>
      <c r="BM5459" s="13"/>
      <c r="BN5459" s="13"/>
    </row>
    <row r="5460" spans="1:66" x14ac:dyDescent="0.25">
      <c r="A5460" s="10"/>
      <c r="B5460" s="10"/>
      <c r="C5460" s="10"/>
      <c r="D5460" s="10"/>
      <c r="E5460" s="10"/>
      <c r="F5460" s="10"/>
      <c r="G5460" s="10"/>
      <c r="H5460" s="10"/>
      <c r="I5460" s="10"/>
      <c r="J5460" s="10"/>
      <c r="K5460" s="11"/>
      <c r="L5460" s="11"/>
      <c r="M5460" s="12"/>
      <c r="N5460" s="12"/>
      <c r="O5460" s="12"/>
      <c r="P5460" s="12"/>
      <c r="Q5460" s="12"/>
      <c r="R5460" s="12"/>
      <c r="S5460" s="12"/>
      <c r="T5460" s="12"/>
      <c r="U5460" s="12"/>
      <c r="V5460" s="12"/>
      <c r="W5460" s="12"/>
      <c r="X5460" s="12"/>
      <c r="Y5460" s="12"/>
      <c r="Z5460" s="12"/>
      <c r="AA5460" s="12"/>
      <c r="AB5460" s="12"/>
      <c r="AC5460" s="12"/>
      <c r="AD5460" s="12"/>
      <c r="AE5460" s="12"/>
      <c r="AF5460" s="12"/>
      <c r="AG5460" s="12"/>
      <c r="AH5460" s="12"/>
      <c r="AI5460" s="12"/>
      <c r="AJ5460" s="12"/>
      <c r="AK5460" s="12"/>
      <c r="AL5460" s="12"/>
      <c r="AM5460" s="12"/>
      <c r="AN5460" s="12"/>
      <c r="AO5460" s="12"/>
      <c r="AP5460" s="12"/>
      <c r="AQ5460" s="12"/>
      <c r="AR5460" s="12"/>
      <c r="AS5460" s="12"/>
      <c r="AT5460" s="12"/>
      <c r="AU5460" s="12"/>
      <c r="AV5460" s="12"/>
      <c r="AW5460" s="12"/>
      <c r="AX5460" s="12"/>
      <c r="AY5460" s="12"/>
      <c r="AZ5460" s="12"/>
      <c r="BA5460" s="12"/>
      <c r="BB5460" s="12"/>
      <c r="BC5460" s="12"/>
      <c r="BD5460" s="12"/>
      <c r="BE5460" s="12"/>
      <c r="BF5460" s="12"/>
      <c r="BG5460" s="12"/>
      <c r="BH5460" s="12"/>
      <c r="BI5460" s="12"/>
      <c r="BJ5460" s="13"/>
      <c r="BK5460" s="13"/>
      <c r="BL5460" s="13"/>
      <c r="BM5460" s="13"/>
      <c r="BN5460" s="13"/>
    </row>
    <row r="5461" spans="1:66" x14ac:dyDescent="0.25">
      <c r="A5461" s="10"/>
      <c r="B5461" s="10"/>
      <c r="C5461" s="10"/>
      <c r="D5461" s="10"/>
      <c r="E5461" s="10"/>
      <c r="F5461" s="10"/>
      <c r="G5461" s="10"/>
      <c r="H5461" s="10"/>
      <c r="I5461" s="10"/>
      <c r="J5461" s="10"/>
      <c r="K5461" s="11"/>
      <c r="L5461" s="11"/>
      <c r="M5461" s="12"/>
      <c r="N5461" s="12"/>
      <c r="O5461" s="12"/>
      <c r="P5461" s="12"/>
      <c r="Q5461" s="12"/>
      <c r="R5461" s="12"/>
      <c r="S5461" s="12"/>
      <c r="T5461" s="12"/>
      <c r="U5461" s="12"/>
      <c r="V5461" s="12"/>
      <c r="W5461" s="12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2"/>
      <c r="AS5461" s="12"/>
      <c r="AT5461" s="12"/>
      <c r="AU5461" s="12"/>
      <c r="AV5461" s="12"/>
      <c r="AW5461" s="12"/>
      <c r="AX5461" s="12"/>
      <c r="AY5461" s="12"/>
      <c r="AZ5461" s="12"/>
      <c r="BA5461" s="12"/>
      <c r="BB5461" s="12"/>
      <c r="BC5461" s="12"/>
      <c r="BD5461" s="12"/>
      <c r="BE5461" s="12"/>
      <c r="BF5461" s="12"/>
      <c r="BG5461" s="12"/>
      <c r="BH5461" s="12"/>
      <c r="BI5461" s="12"/>
      <c r="BJ5461" s="13"/>
      <c r="BK5461" s="13"/>
      <c r="BL5461" s="13"/>
      <c r="BM5461" s="13"/>
      <c r="BN5461" s="13"/>
    </row>
    <row r="5462" spans="1:66" x14ac:dyDescent="0.25">
      <c r="A5462" s="10"/>
      <c r="B5462" s="10"/>
      <c r="C5462" s="10"/>
      <c r="D5462" s="10"/>
      <c r="E5462" s="10"/>
      <c r="F5462" s="10"/>
      <c r="G5462" s="10"/>
      <c r="H5462" s="10"/>
      <c r="I5462" s="10"/>
      <c r="J5462" s="10"/>
      <c r="K5462" s="11"/>
      <c r="L5462" s="11"/>
      <c r="M5462" s="12"/>
      <c r="N5462" s="12"/>
      <c r="O5462" s="12"/>
      <c r="P5462" s="12"/>
      <c r="Q5462" s="12"/>
      <c r="R5462" s="12"/>
      <c r="S5462" s="12"/>
      <c r="T5462" s="12"/>
      <c r="U5462" s="12"/>
      <c r="V5462" s="12"/>
      <c r="W5462" s="12"/>
      <c r="X5462" s="12"/>
      <c r="Y5462" s="12"/>
      <c r="Z5462" s="12"/>
      <c r="AA5462" s="12"/>
      <c r="AB5462" s="12"/>
      <c r="AC5462" s="12"/>
      <c r="AD5462" s="12"/>
      <c r="AE5462" s="12"/>
      <c r="AF5462" s="12"/>
      <c r="AG5462" s="12"/>
      <c r="AH5462" s="12"/>
      <c r="AI5462" s="12"/>
      <c r="AJ5462" s="12"/>
      <c r="AK5462" s="12"/>
      <c r="AL5462" s="12"/>
      <c r="AM5462" s="12"/>
      <c r="AN5462" s="12"/>
      <c r="AO5462" s="12"/>
      <c r="AP5462" s="12"/>
      <c r="AQ5462" s="12"/>
      <c r="AR5462" s="12"/>
      <c r="AS5462" s="12"/>
      <c r="AT5462" s="12"/>
      <c r="AU5462" s="12"/>
      <c r="AV5462" s="12"/>
      <c r="AW5462" s="12"/>
      <c r="AX5462" s="12"/>
      <c r="AY5462" s="12"/>
      <c r="AZ5462" s="12"/>
      <c r="BA5462" s="12"/>
      <c r="BB5462" s="12"/>
      <c r="BC5462" s="12"/>
      <c r="BD5462" s="12"/>
      <c r="BE5462" s="12"/>
      <c r="BF5462" s="12"/>
      <c r="BG5462" s="12"/>
      <c r="BH5462" s="12"/>
      <c r="BI5462" s="12"/>
      <c r="BJ5462" s="13"/>
      <c r="BK5462" s="13"/>
      <c r="BL5462" s="13"/>
      <c r="BM5462" s="13"/>
      <c r="BN5462" s="13"/>
    </row>
    <row r="5463" spans="1:66" x14ac:dyDescent="0.25">
      <c r="A5463" s="10"/>
      <c r="B5463" s="10"/>
      <c r="C5463" s="10"/>
      <c r="D5463" s="10"/>
      <c r="E5463" s="10"/>
      <c r="F5463" s="10"/>
      <c r="G5463" s="10"/>
      <c r="H5463" s="10"/>
      <c r="I5463" s="10"/>
      <c r="J5463" s="10"/>
      <c r="K5463" s="11"/>
      <c r="L5463" s="11"/>
      <c r="M5463" s="12"/>
      <c r="N5463" s="12"/>
      <c r="O5463" s="12"/>
      <c r="P5463" s="12"/>
      <c r="Q5463" s="12"/>
      <c r="R5463" s="12"/>
      <c r="S5463" s="12"/>
      <c r="T5463" s="12"/>
      <c r="U5463" s="12"/>
      <c r="V5463" s="12"/>
      <c r="W5463" s="12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2"/>
      <c r="AS5463" s="12"/>
      <c r="AT5463" s="12"/>
      <c r="AU5463" s="12"/>
      <c r="AV5463" s="12"/>
      <c r="AW5463" s="12"/>
      <c r="AX5463" s="12"/>
      <c r="AY5463" s="12"/>
      <c r="AZ5463" s="12"/>
      <c r="BA5463" s="12"/>
      <c r="BB5463" s="12"/>
      <c r="BC5463" s="12"/>
      <c r="BD5463" s="12"/>
      <c r="BE5463" s="12"/>
      <c r="BF5463" s="12"/>
      <c r="BG5463" s="12"/>
      <c r="BH5463" s="12"/>
      <c r="BI5463" s="12"/>
      <c r="BJ5463" s="13"/>
      <c r="BK5463" s="13"/>
      <c r="BL5463" s="13"/>
      <c r="BM5463" s="13"/>
      <c r="BN5463" s="13"/>
    </row>
    <row r="5464" spans="1:66" x14ac:dyDescent="0.25">
      <c r="A5464" s="10"/>
      <c r="B5464" s="10"/>
      <c r="C5464" s="10"/>
      <c r="D5464" s="10"/>
      <c r="E5464" s="10"/>
      <c r="F5464" s="10"/>
      <c r="G5464" s="10"/>
      <c r="H5464" s="10"/>
      <c r="I5464" s="10"/>
      <c r="J5464" s="10"/>
      <c r="K5464" s="11"/>
      <c r="L5464" s="11"/>
      <c r="M5464" s="12"/>
      <c r="N5464" s="12"/>
      <c r="O5464" s="12"/>
      <c r="P5464" s="12"/>
      <c r="Q5464" s="12"/>
      <c r="R5464" s="12"/>
      <c r="S5464" s="12"/>
      <c r="T5464" s="12"/>
      <c r="U5464" s="12"/>
      <c r="V5464" s="12"/>
      <c r="W5464" s="12"/>
      <c r="X5464" s="12"/>
      <c r="Y5464" s="12"/>
      <c r="Z5464" s="12"/>
      <c r="AA5464" s="12"/>
      <c r="AB5464" s="12"/>
      <c r="AC5464" s="12"/>
      <c r="AD5464" s="12"/>
      <c r="AE5464" s="12"/>
      <c r="AF5464" s="12"/>
      <c r="AG5464" s="12"/>
      <c r="AH5464" s="12"/>
      <c r="AI5464" s="12"/>
      <c r="AJ5464" s="12"/>
      <c r="AK5464" s="12"/>
      <c r="AL5464" s="12"/>
      <c r="AM5464" s="12"/>
      <c r="AN5464" s="12"/>
      <c r="AO5464" s="12"/>
      <c r="AP5464" s="12"/>
      <c r="AQ5464" s="12"/>
      <c r="AR5464" s="12"/>
      <c r="AS5464" s="12"/>
      <c r="AT5464" s="12"/>
      <c r="AU5464" s="12"/>
      <c r="AV5464" s="12"/>
      <c r="AW5464" s="12"/>
      <c r="AX5464" s="12"/>
      <c r="AY5464" s="12"/>
      <c r="AZ5464" s="12"/>
      <c r="BA5464" s="12"/>
      <c r="BB5464" s="12"/>
      <c r="BC5464" s="12"/>
      <c r="BD5464" s="12"/>
      <c r="BE5464" s="12"/>
      <c r="BF5464" s="12"/>
      <c r="BG5464" s="12"/>
      <c r="BH5464" s="12"/>
      <c r="BI5464" s="12"/>
      <c r="BJ5464" s="13"/>
      <c r="BK5464" s="13"/>
      <c r="BL5464" s="13"/>
      <c r="BM5464" s="13"/>
      <c r="BN5464" s="13"/>
    </row>
    <row r="5465" spans="1:66" x14ac:dyDescent="0.25">
      <c r="A5465" s="10"/>
      <c r="B5465" s="10"/>
      <c r="C5465" s="10"/>
      <c r="D5465" s="10"/>
      <c r="E5465" s="10"/>
      <c r="F5465" s="10"/>
      <c r="G5465" s="10"/>
      <c r="H5465" s="10"/>
      <c r="I5465" s="10"/>
      <c r="J5465" s="10"/>
      <c r="K5465" s="11"/>
      <c r="L5465" s="11"/>
      <c r="M5465" s="12"/>
      <c r="N5465" s="12"/>
      <c r="O5465" s="12"/>
      <c r="P5465" s="12"/>
      <c r="Q5465" s="12"/>
      <c r="R5465" s="12"/>
      <c r="S5465" s="12"/>
      <c r="T5465" s="12"/>
      <c r="U5465" s="12"/>
      <c r="V5465" s="12"/>
      <c r="W5465" s="12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2"/>
      <c r="AS5465" s="12"/>
      <c r="AT5465" s="12"/>
      <c r="AU5465" s="12"/>
      <c r="AV5465" s="12"/>
      <c r="AW5465" s="12"/>
      <c r="AX5465" s="12"/>
      <c r="AY5465" s="12"/>
      <c r="AZ5465" s="12"/>
      <c r="BA5465" s="12"/>
      <c r="BB5465" s="12"/>
      <c r="BC5465" s="12"/>
      <c r="BD5465" s="12"/>
      <c r="BE5465" s="12"/>
      <c r="BF5465" s="12"/>
      <c r="BG5465" s="12"/>
      <c r="BH5465" s="12"/>
      <c r="BI5465" s="12"/>
      <c r="BJ5465" s="13"/>
      <c r="BK5465" s="13"/>
      <c r="BL5465" s="13"/>
      <c r="BM5465" s="13"/>
      <c r="BN5465" s="13"/>
    </row>
    <row r="5466" spans="1:66" x14ac:dyDescent="0.25">
      <c r="A5466" s="10"/>
      <c r="B5466" s="10"/>
      <c r="C5466" s="10"/>
      <c r="D5466" s="10"/>
      <c r="E5466" s="10"/>
      <c r="F5466" s="10"/>
      <c r="G5466" s="10"/>
      <c r="H5466" s="10"/>
      <c r="I5466" s="10"/>
      <c r="J5466" s="10"/>
      <c r="K5466" s="11"/>
      <c r="L5466" s="11"/>
      <c r="M5466" s="12"/>
      <c r="N5466" s="12"/>
      <c r="O5466" s="12"/>
      <c r="P5466" s="12"/>
      <c r="Q5466" s="12"/>
      <c r="R5466" s="12"/>
      <c r="S5466" s="12"/>
      <c r="T5466" s="12"/>
      <c r="U5466" s="12"/>
      <c r="V5466" s="12"/>
      <c r="W5466" s="12"/>
      <c r="X5466" s="12"/>
      <c r="Y5466" s="12"/>
      <c r="Z5466" s="12"/>
      <c r="AA5466" s="12"/>
      <c r="AB5466" s="12"/>
      <c r="AC5466" s="12"/>
      <c r="AD5466" s="12"/>
      <c r="AE5466" s="12"/>
      <c r="AF5466" s="12"/>
      <c r="AG5466" s="12"/>
      <c r="AH5466" s="12"/>
      <c r="AI5466" s="12"/>
      <c r="AJ5466" s="12"/>
      <c r="AK5466" s="12"/>
      <c r="AL5466" s="12"/>
      <c r="AM5466" s="12"/>
      <c r="AN5466" s="12"/>
      <c r="AO5466" s="12"/>
      <c r="AP5466" s="12"/>
      <c r="AQ5466" s="12"/>
      <c r="AR5466" s="12"/>
      <c r="AS5466" s="12"/>
      <c r="AT5466" s="12"/>
      <c r="AU5466" s="12"/>
      <c r="AV5466" s="12"/>
      <c r="AW5466" s="12"/>
      <c r="AX5466" s="12"/>
      <c r="AY5466" s="12"/>
      <c r="AZ5466" s="12"/>
      <c r="BA5466" s="12"/>
      <c r="BB5466" s="12"/>
      <c r="BC5466" s="12"/>
      <c r="BD5466" s="12"/>
      <c r="BE5466" s="12"/>
      <c r="BF5466" s="12"/>
      <c r="BG5466" s="12"/>
      <c r="BH5466" s="12"/>
      <c r="BI5466" s="12"/>
      <c r="BJ5466" s="13"/>
      <c r="BK5466" s="13"/>
      <c r="BL5466" s="13"/>
      <c r="BM5466" s="13"/>
      <c r="BN5466" s="13"/>
    </row>
    <row r="5467" spans="1:66" x14ac:dyDescent="0.25">
      <c r="A5467" s="10"/>
      <c r="B5467" s="10"/>
      <c r="C5467" s="10"/>
      <c r="D5467" s="10"/>
      <c r="E5467" s="10"/>
      <c r="F5467" s="10"/>
      <c r="G5467" s="10"/>
      <c r="H5467" s="10"/>
      <c r="I5467" s="10"/>
      <c r="J5467" s="10"/>
      <c r="K5467" s="11"/>
      <c r="L5467" s="11"/>
      <c r="M5467" s="12"/>
      <c r="N5467" s="12"/>
      <c r="O5467" s="12"/>
      <c r="P5467" s="12"/>
      <c r="Q5467" s="12"/>
      <c r="R5467" s="12"/>
      <c r="S5467" s="12"/>
      <c r="T5467" s="12"/>
      <c r="U5467" s="12"/>
      <c r="V5467" s="12"/>
      <c r="W5467" s="12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2"/>
      <c r="AS5467" s="12"/>
      <c r="AT5467" s="12"/>
      <c r="AU5467" s="12"/>
      <c r="AV5467" s="12"/>
      <c r="AW5467" s="12"/>
      <c r="AX5467" s="12"/>
      <c r="AY5467" s="12"/>
      <c r="AZ5467" s="12"/>
      <c r="BA5467" s="12"/>
      <c r="BB5467" s="12"/>
      <c r="BC5467" s="12"/>
      <c r="BD5467" s="12"/>
      <c r="BE5467" s="12"/>
      <c r="BF5467" s="12"/>
      <c r="BG5467" s="12"/>
      <c r="BH5467" s="12"/>
      <c r="BI5467" s="12"/>
      <c r="BJ5467" s="13"/>
      <c r="BK5467" s="13"/>
      <c r="BL5467" s="13"/>
      <c r="BM5467" s="13"/>
      <c r="BN5467" s="13"/>
    </row>
    <row r="5468" spans="1:66" x14ac:dyDescent="0.25">
      <c r="A5468" s="10"/>
      <c r="B5468" s="10"/>
      <c r="C5468" s="10"/>
      <c r="D5468" s="10"/>
      <c r="E5468" s="10"/>
      <c r="F5468" s="10"/>
      <c r="G5468" s="10"/>
      <c r="H5468" s="10"/>
      <c r="I5468" s="10"/>
      <c r="J5468" s="10"/>
      <c r="K5468" s="11"/>
      <c r="L5468" s="11"/>
      <c r="M5468" s="12"/>
      <c r="N5468" s="12"/>
      <c r="O5468" s="12"/>
      <c r="P5468" s="12"/>
      <c r="Q5468" s="12"/>
      <c r="R5468" s="12"/>
      <c r="S5468" s="12"/>
      <c r="T5468" s="12"/>
      <c r="U5468" s="12"/>
      <c r="V5468" s="12"/>
      <c r="W5468" s="12"/>
      <c r="X5468" s="12"/>
      <c r="Y5468" s="12"/>
      <c r="Z5468" s="12"/>
      <c r="AA5468" s="12"/>
      <c r="AB5468" s="12"/>
      <c r="AC5468" s="12"/>
      <c r="AD5468" s="12"/>
      <c r="AE5468" s="12"/>
      <c r="AF5468" s="12"/>
      <c r="AG5468" s="12"/>
      <c r="AH5468" s="12"/>
      <c r="AI5468" s="12"/>
      <c r="AJ5468" s="12"/>
      <c r="AK5468" s="12"/>
      <c r="AL5468" s="12"/>
      <c r="AM5468" s="12"/>
      <c r="AN5468" s="12"/>
      <c r="AO5468" s="12"/>
      <c r="AP5468" s="12"/>
      <c r="AQ5468" s="12"/>
      <c r="AR5468" s="12"/>
      <c r="AS5468" s="12"/>
      <c r="AT5468" s="12"/>
      <c r="AU5468" s="12"/>
      <c r="AV5468" s="12"/>
      <c r="AW5468" s="12"/>
      <c r="AX5468" s="12"/>
      <c r="AY5468" s="12"/>
      <c r="AZ5468" s="12"/>
      <c r="BA5468" s="12"/>
      <c r="BB5468" s="12"/>
      <c r="BC5468" s="12"/>
      <c r="BD5468" s="12"/>
      <c r="BE5468" s="12"/>
      <c r="BF5468" s="12"/>
      <c r="BG5468" s="12"/>
      <c r="BH5468" s="12"/>
      <c r="BI5468" s="12"/>
      <c r="BJ5468" s="13"/>
      <c r="BK5468" s="13"/>
      <c r="BL5468" s="13"/>
      <c r="BM5468" s="13"/>
      <c r="BN5468" s="13"/>
    </row>
    <row r="5469" spans="1:66" x14ac:dyDescent="0.25">
      <c r="A5469" s="10"/>
      <c r="B5469" s="10"/>
      <c r="C5469" s="10"/>
      <c r="D5469" s="10"/>
      <c r="E5469" s="10"/>
      <c r="F5469" s="10"/>
      <c r="G5469" s="10"/>
      <c r="H5469" s="10"/>
      <c r="I5469" s="10"/>
      <c r="J5469" s="10"/>
      <c r="K5469" s="11"/>
      <c r="L5469" s="11"/>
      <c r="M5469" s="12"/>
      <c r="N5469" s="12"/>
      <c r="O5469" s="12"/>
      <c r="P5469" s="12"/>
      <c r="Q5469" s="12"/>
      <c r="R5469" s="12"/>
      <c r="S5469" s="12"/>
      <c r="T5469" s="12"/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2"/>
      <c r="AS5469" s="12"/>
      <c r="AT5469" s="12"/>
      <c r="AU5469" s="12"/>
      <c r="AV5469" s="12"/>
      <c r="AW5469" s="12"/>
      <c r="AX5469" s="12"/>
      <c r="AY5469" s="12"/>
      <c r="AZ5469" s="12"/>
      <c r="BA5469" s="12"/>
      <c r="BB5469" s="12"/>
      <c r="BC5469" s="12"/>
      <c r="BD5469" s="12"/>
      <c r="BE5469" s="12"/>
      <c r="BF5469" s="12"/>
      <c r="BG5469" s="12"/>
      <c r="BH5469" s="12"/>
      <c r="BI5469" s="12"/>
      <c r="BJ5469" s="13"/>
      <c r="BK5469" s="13"/>
      <c r="BL5469" s="13"/>
      <c r="BM5469" s="13"/>
      <c r="BN5469" s="13"/>
    </row>
    <row r="5470" spans="1:66" x14ac:dyDescent="0.25">
      <c r="A5470" s="10"/>
      <c r="B5470" s="10"/>
      <c r="C5470" s="10"/>
      <c r="D5470" s="10"/>
      <c r="E5470" s="10"/>
      <c r="F5470" s="10"/>
      <c r="G5470" s="10"/>
      <c r="H5470" s="10"/>
      <c r="I5470" s="10"/>
      <c r="J5470" s="10"/>
      <c r="K5470" s="11"/>
      <c r="L5470" s="11"/>
      <c r="M5470" s="12"/>
      <c r="N5470" s="12"/>
      <c r="O5470" s="12"/>
      <c r="P5470" s="12"/>
      <c r="Q5470" s="12"/>
      <c r="R5470" s="12"/>
      <c r="S5470" s="12"/>
      <c r="T5470" s="12"/>
      <c r="U5470" s="12"/>
      <c r="V5470" s="12"/>
      <c r="W5470" s="12"/>
      <c r="X5470" s="12"/>
      <c r="Y5470" s="12"/>
      <c r="Z5470" s="12"/>
      <c r="AA5470" s="12"/>
      <c r="AB5470" s="12"/>
      <c r="AC5470" s="12"/>
      <c r="AD5470" s="12"/>
      <c r="AE5470" s="12"/>
      <c r="AF5470" s="12"/>
      <c r="AG5470" s="12"/>
      <c r="AH5470" s="12"/>
      <c r="AI5470" s="12"/>
      <c r="AJ5470" s="12"/>
      <c r="AK5470" s="12"/>
      <c r="AL5470" s="12"/>
      <c r="AM5470" s="12"/>
      <c r="AN5470" s="12"/>
      <c r="AO5470" s="12"/>
      <c r="AP5470" s="12"/>
      <c r="AQ5470" s="12"/>
      <c r="AR5470" s="12"/>
      <c r="AS5470" s="12"/>
      <c r="AT5470" s="12"/>
      <c r="AU5470" s="12"/>
      <c r="AV5470" s="12"/>
      <c r="AW5470" s="12"/>
      <c r="AX5470" s="12"/>
      <c r="AY5470" s="12"/>
      <c r="AZ5470" s="12"/>
      <c r="BA5470" s="12"/>
      <c r="BB5470" s="12"/>
      <c r="BC5470" s="12"/>
      <c r="BD5470" s="12"/>
      <c r="BE5470" s="12"/>
      <c r="BF5470" s="12"/>
      <c r="BG5470" s="12"/>
      <c r="BH5470" s="12"/>
      <c r="BI5470" s="12"/>
      <c r="BJ5470" s="13"/>
      <c r="BK5470" s="13"/>
      <c r="BL5470" s="13"/>
      <c r="BM5470" s="13"/>
      <c r="BN5470" s="13"/>
    </row>
    <row r="5471" spans="1:66" x14ac:dyDescent="0.25">
      <c r="A5471" s="10"/>
      <c r="B5471" s="10"/>
      <c r="C5471" s="10"/>
      <c r="D5471" s="10"/>
      <c r="E5471" s="10"/>
      <c r="F5471" s="10"/>
      <c r="G5471" s="10"/>
      <c r="H5471" s="10"/>
      <c r="I5471" s="10"/>
      <c r="J5471" s="10"/>
      <c r="K5471" s="11"/>
      <c r="L5471" s="11"/>
      <c r="M5471" s="12"/>
      <c r="N5471" s="12"/>
      <c r="O5471" s="12"/>
      <c r="P5471" s="12"/>
      <c r="Q5471" s="12"/>
      <c r="R5471" s="12"/>
      <c r="S5471" s="12"/>
      <c r="T5471" s="12"/>
      <c r="U5471" s="12"/>
      <c r="V5471" s="12"/>
      <c r="W5471" s="12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2"/>
      <c r="AS5471" s="12"/>
      <c r="AT5471" s="12"/>
      <c r="AU5471" s="12"/>
      <c r="AV5471" s="12"/>
      <c r="AW5471" s="12"/>
      <c r="AX5471" s="12"/>
      <c r="AY5471" s="12"/>
      <c r="AZ5471" s="12"/>
      <c r="BA5471" s="12"/>
      <c r="BB5471" s="12"/>
      <c r="BC5471" s="12"/>
      <c r="BD5471" s="12"/>
      <c r="BE5471" s="12"/>
      <c r="BF5471" s="12"/>
      <c r="BG5471" s="12"/>
      <c r="BH5471" s="12"/>
      <c r="BI5471" s="12"/>
      <c r="BJ5471" s="13"/>
      <c r="BK5471" s="13"/>
      <c r="BL5471" s="13"/>
      <c r="BM5471" s="13"/>
      <c r="BN5471" s="13"/>
    </row>
    <row r="5472" spans="1:66" x14ac:dyDescent="0.25">
      <c r="A5472" s="10"/>
      <c r="B5472" s="10"/>
      <c r="C5472" s="10"/>
      <c r="D5472" s="10"/>
      <c r="E5472" s="10"/>
      <c r="F5472" s="10"/>
      <c r="G5472" s="10"/>
      <c r="H5472" s="10"/>
      <c r="I5472" s="10"/>
      <c r="J5472" s="10"/>
      <c r="K5472" s="11"/>
      <c r="L5472" s="11"/>
      <c r="M5472" s="12"/>
      <c r="N5472" s="12"/>
      <c r="O5472" s="12"/>
      <c r="P5472" s="12"/>
      <c r="Q5472" s="12"/>
      <c r="R5472" s="12"/>
      <c r="S5472" s="12"/>
      <c r="T5472" s="12"/>
      <c r="U5472" s="12"/>
      <c r="V5472" s="12"/>
      <c r="W5472" s="12"/>
      <c r="X5472" s="12"/>
      <c r="Y5472" s="12"/>
      <c r="Z5472" s="12"/>
      <c r="AA5472" s="12"/>
      <c r="AB5472" s="12"/>
      <c r="AC5472" s="12"/>
      <c r="AD5472" s="12"/>
      <c r="AE5472" s="12"/>
      <c r="AF5472" s="12"/>
      <c r="AG5472" s="12"/>
      <c r="AH5472" s="12"/>
      <c r="AI5472" s="12"/>
      <c r="AJ5472" s="12"/>
      <c r="AK5472" s="12"/>
      <c r="AL5472" s="12"/>
      <c r="AM5472" s="12"/>
      <c r="AN5472" s="12"/>
      <c r="AO5472" s="12"/>
      <c r="AP5472" s="12"/>
      <c r="AQ5472" s="12"/>
      <c r="AR5472" s="12"/>
      <c r="AS5472" s="12"/>
      <c r="AT5472" s="12"/>
      <c r="AU5472" s="12"/>
      <c r="AV5472" s="12"/>
      <c r="AW5472" s="12"/>
      <c r="AX5472" s="12"/>
      <c r="AY5472" s="12"/>
      <c r="AZ5472" s="12"/>
      <c r="BA5472" s="12"/>
      <c r="BB5472" s="12"/>
      <c r="BC5472" s="12"/>
      <c r="BD5472" s="12"/>
      <c r="BE5472" s="12"/>
      <c r="BF5472" s="12"/>
      <c r="BG5472" s="12"/>
      <c r="BH5472" s="12"/>
      <c r="BI5472" s="12"/>
      <c r="BJ5472" s="13"/>
      <c r="BK5472" s="13"/>
      <c r="BL5472" s="13"/>
      <c r="BM5472" s="13"/>
      <c r="BN5472" s="13"/>
    </row>
    <row r="5473" spans="1:66" x14ac:dyDescent="0.25">
      <c r="A5473" s="10"/>
      <c r="B5473" s="10"/>
      <c r="C5473" s="10"/>
      <c r="D5473" s="10"/>
      <c r="E5473" s="10"/>
      <c r="F5473" s="10"/>
      <c r="G5473" s="10"/>
      <c r="H5473" s="10"/>
      <c r="I5473" s="10"/>
      <c r="J5473" s="10"/>
      <c r="K5473" s="11"/>
      <c r="L5473" s="11"/>
      <c r="M5473" s="12"/>
      <c r="N5473" s="12"/>
      <c r="O5473" s="12"/>
      <c r="P5473" s="12"/>
      <c r="Q5473" s="12"/>
      <c r="R5473" s="12"/>
      <c r="S5473" s="12"/>
      <c r="T5473" s="12"/>
      <c r="U5473" s="12"/>
      <c r="V5473" s="12"/>
      <c r="W5473" s="12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2"/>
      <c r="AS5473" s="12"/>
      <c r="AT5473" s="12"/>
      <c r="AU5473" s="12"/>
      <c r="AV5473" s="12"/>
      <c r="AW5473" s="12"/>
      <c r="AX5473" s="12"/>
      <c r="AY5473" s="12"/>
      <c r="AZ5473" s="12"/>
      <c r="BA5473" s="12"/>
      <c r="BB5473" s="12"/>
      <c r="BC5473" s="12"/>
      <c r="BD5473" s="12"/>
      <c r="BE5473" s="12"/>
      <c r="BF5473" s="12"/>
      <c r="BG5473" s="12"/>
      <c r="BH5473" s="12"/>
      <c r="BI5473" s="12"/>
      <c r="BJ5473" s="13"/>
      <c r="BK5473" s="13"/>
      <c r="BL5473" s="13"/>
      <c r="BM5473" s="13"/>
      <c r="BN5473" s="13"/>
    </row>
    <row r="5474" spans="1:66" x14ac:dyDescent="0.25">
      <c r="A5474" s="10"/>
      <c r="B5474" s="10"/>
      <c r="C5474" s="10"/>
      <c r="D5474" s="10"/>
      <c r="E5474" s="10"/>
      <c r="F5474" s="10"/>
      <c r="G5474" s="10"/>
      <c r="H5474" s="10"/>
      <c r="I5474" s="10"/>
      <c r="J5474" s="10"/>
      <c r="K5474" s="11"/>
      <c r="L5474" s="11"/>
      <c r="M5474" s="12"/>
      <c r="N5474" s="12"/>
      <c r="O5474" s="12"/>
      <c r="P5474" s="12"/>
      <c r="Q5474" s="12"/>
      <c r="R5474" s="12"/>
      <c r="S5474" s="12"/>
      <c r="T5474" s="12"/>
      <c r="U5474" s="12"/>
      <c r="V5474" s="12"/>
      <c r="W5474" s="12"/>
      <c r="X5474" s="12"/>
      <c r="Y5474" s="12"/>
      <c r="Z5474" s="12"/>
      <c r="AA5474" s="12"/>
      <c r="AB5474" s="12"/>
      <c r="AC5474" s="12"/>
      <c r="AD5474" s="12"/>
      <c r="AE5474" s="12"/>
      <c r="AF5474" s="12"/>
      <c r="AG5474" s="12"/>
      <c r="AH5474" s="12"/>
      <c r="AI5474" s="12"/>
      <c r="AJ5474" s="12"/>
      <c r="AK5474" s="12"/>
      <c r="AL5474" s="12"/>
      <c r="AM5474" s="12"/>
      <c r="AN5474" s="12"/>
      <c r="AO5474" s="12"/>
      <c r="AP5474" s="12"/>
      <c r="AQ5474" s="12"/>
      <c r="AR5474" s="12"/>
      <c r="AS5474" s="12"/>
      <c r="AT5474" s="12"/>
      <c r="AU5474" s="12"/>
      <c r="AV5474" s="12"/>
      <c r="AW5474" s="12"/>
      <c r="AX5474" s="12"/>
      <c r="AY5474" s="12"/>
      <c r="AZ5474" s="12"/>
      <c r="BA5474" s="12"/>
      <c r="BB5474" s="12"/>
      <c r="BC5474" s="12"/>
      <c r="BD5474" s="12"/>
      <c r="BE5474" s="12"/>
      <c r="BF5474" s="12"/>
      <c r="BG5474" s="12"/>
      <c r="BH5474" s="12"/>
      <c r="BI5474" s="12"/>
      <c r="BJ5474" s="13"/>
      <c r="BK5474" s="13"/>
      <c r="BL5474" s="13"/>
      <c r="BM5474" s="13"/>
      <c r="BN5474" s="13"/>
    </row>
    <row r="5475" spans="1:66" x14ac:dyDescent="0.25">
      <c r="A5475" s="10"/>
      <c r="B5475" s="10"/>
      <c r="C5475" s="10"/>
      <c r="D5475" s="10"/>
      <c r="E5475" s="10"/>
      <c r="F5475" s="10"/>
      <c r="G5475" s="10"/>
      <c r="H5475" s="10"/>
      <c r="I5475" s="10"/>
      <c r="J5475" s="10"/>
      <c r="K5475" s="11"/>
      <c r="L5475" s="11"/>
      <c r="M5475" s="12"/>
      <c r="N5475" s="12"/>
      <c r="O5475" s="12"/>
      <c r="P5475" s="12"/>
      <c r="Q5475" s="12"/>
      <c r="R5475" s="12"/>
      <c r="S5475" s="12"/>
      <c r="T5475" s="12"/>
      <c r="U5475" s="12"/>
      <c r="V5475" s="12"/>
      <c r="W5475" s="12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2"/>
      <c r="AS5475" s="12"/>
      <c r="AT5475" s="12"/>
      <c r="AU5475" s="12"/>
      <c r="AV5475" s="12"/>
      <c r="AW5475" s="12"/>
      <c r="AX5475" s="12"/>
      <c r="AY5475" s="12"/>
      <c r="AZ5475" s="12"/>
      <c r="BA5475" s="12"/>
      <c r="BB5475" s="12"/>
      <c r="BC5475" s="12"/>
      <c r="BD5475" s="12"/>
      <c r="BE5475" s="12"/>
      <c r="BF5475" s="12"/>
      <c r="BG5475" s="12"/>
      <c r="BH5475" s="12"/>
      <c r="BI5475" s="12"/>
      <c r="BJ5475" s="13"/>
      <c r="BK5475" s="13"/>
      <c r="BL5475" s="13"/>
      <c r="BM5475" s="13"/>
      <c r="BN5475" s="13"/>
    </row>
    <row r="5476" spans="1:66" x14ac:dyDescent="0.25">
      <c r="A5476" s="10"/>
      <c r="B5476" s="10"/>
      <c r="C5476" s="10"/>
      <c r="D5476" s="10"/>
      <c r="E5476" s="10"/>
      <c r="F5476" s="10"/>
      <c r="G5476" s="10"/>
      <c r="H5476" s="10"/>
      <c r="I5476" s="10"/>
      <c r="J5476" s="10"/>
      <c r="K5476" s="11"/>
      <c r="L5476" s="11"/>
      <c r="M5476" s="12"/>
      <c r="N5476" s="12"/>
      <c r="O5476" s="12"/>
      <c r="P5476" s="12"/>
      <c r="Q5476" s="12"/>
      <c r="R5476" s="12"/>
      <c r="S5476" s="12"/>
      <c r="T5476" s="12"/>
      <c r="U5476" s="12"/>
      <c r="V5476" s="12"/>
      <c r="W5476" s="12"/>
      <c r="X5476" s="12"/>
      <c r="Y5476" s="12"/>
      <c r="Z5476" s="12"/>
      <c r="AA5476" s="12"/>
      <c r="AB5476" s="12"/>
      <c r="AC5476" s="12"/>
      <c r="AD5476" s="12"/>
      <c r="AE5476" s="12"/>
      <c r="AF5476" s="12"/>
      <c r="AG5476" s="12"/>
      <c r="AH5476" s="12"/>
      <c r="AI5476" s="12"/>
      <c r="AJ5476" s="12"/>
      <c r="AK5476" s="12"/>
      <c r="AL5476" s="12"/>
      <c r="AM5476" s="12"/>
      <c r="AN5476" s="12"/>
      <c r="AO5476" s="12"/>
      <c r="AP5476" s="12"/>
      <c r="AQ5476" s="12"/>
      <c r="AR5476" s="12"/>
      <c r="AS5476" s="12"/>
      <c r="AT5476" s="12"/>
      <c r="AU5476" s="12"/>
      <c r="AV5476" s="12"/>
      <c r="AW5476" s="12"/>
      <c r="AX5476" s="12"/>
      <c r="AY5476" s="12"/>
      <c r="AZ5476" s="12"/>
      <c r="BA5476" s="12"/>
      <c r="BB5476" s="12"/>
      <c r="BC5476" s="12"/>
      <c r="BD5476" s="12"/>
      <c r="BE5476" s="12"/>
      <c r="BF5476" s="12"/>
      <c r="BG5476" s="12"/>
      <c r="BH5476" s="12"/>
      <c r="BI5476" s="12"/>
      <c r="BJ5476" s="13"/>
      <c r="BK5476" s="13"/>
      <c r="BL5476" s="13"/>
      <c r="BM5476" s="13"/>
      <c r="BN5476" s="13"/>
    </row>
    <row r="5477" spans="1:66" x14ac:dyDescent="0.25">
      <c r="A5477" s="10"/>
      <c r="B5477" s="10"/>
      <c r="C5477" s="10"/>
      <c r="D5477" s="10"/>
      <c r="E5477" s="10"/>
      <c r="F5477" s="10"/>
      <c r="G5477" s="10"/>
      <c r="H5477" s="10"/>
      <c r="I5477" s="10"/>
      <c r="J5477" s="10"/>
      <c r="K5477" s="11"/>
      <c r="L5477" s="11"/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2"/>
      <c r="AS5477" s="12"/>
      <c r="AT5477" s="12"/>
      <c r="AU5477" s="12"/>
      <c r="AV5477" s="12"/>
      <c r="AW5477" s="12"/>
      <c r="AX5477" s="12"/>
      <c r="AY5477" s="12"/>
      <c r="AZ5477" s="12"/>
      <c r="BA5477" s="12"/>
      <c r="BB5477" s="12"/>
      <c r="BC5477" s="12"/>
      <c r="BD5477" s="12"/>
      <c r="BE5477" s="12"/>
      <c r="BF5477" s="12"/>
      <c r="BG5477" s="12"/>
      <c r="BH5477" s="12"/>
      <c r="BI5477" s="12"/>
      <c r="BJ5477" s="13"/>
      <c r="BK5477" s="13"/>
      <c r="BL5477" s="13"/>
      <c r="BM5477" s="13"/>
      <c r="BN5477" s="13"/>
    </row>
    <row r="5478" spans="1:66" x14ac:dyDescent="0.25">
      <c r="A5478" s="10"/>
      <c r="B5478" s="10"/>
      <c r="C5478" s="10"/>
      <c r="D5478" s="10"/>
      <c r="E5478" s="10"/>
      <c r="F5478" s="10"/>
      <c r="G5478" s="10"/>
      <c r="H5478" s="10"/>
      <c r="I5478" s="10"/>
      <c r="J5478" s="10"/>
      <c r="K5478" s="11"/>
      <c r="L5478" s="11"/>
      <c r="M5478" s="12"/>
      <c r="N5478" s="12"/>
      <c r="O5478" s="12"/>
      <c r="P5478" s="12"/>
      <c r="Q5478" s="12"/>
      <c r="R5478" s="12"/>
      <c r="S5478" s="12"/>
      <c r="T5478" s="12"/>
      <c r="U5478" s="12"/>
      <c r="V5478" s="12"/>
      <c r="W5478" s="12"/>
      <c r="X5478" s="12"/>
      <c r="Y5478" s="12"/>
      <c r="Z5478" s="12"/>
      <c r="AA5478" s="12"/>
      <c r="AB5478" s="12"/>
      <c r="AC5478" s="12"/>
      <c r="AD5478" s="12"/>
      <c r="AE5478" s="12"/>
      <c r="AF5478" s="12"/>
      <c r="AG5478" s="12"/>
      <c r="AH5478" s="12"/>
      <c r="AI5478" s="12"/>
      <c r="AJ5478" s="12"/>
      <c r="AK5478" s="12"/>
      <c r="AL5478" s="12"/>
      <c r="AM5478" s="12"/>
      <c r="AN5478" s="12"/>
      <c r="AO5478" s="12"/>
      <c r="AP5478" s="12"/>
      <c r="AQ5478" s="12"/>
      <c r="AR5478" s="12"/>
      <c r="AS5478" s="12"/>
      <c r="AT5478" s="12"/>
      <c r="AU5478" s="12"/>
      <c r="AV5478" s="12"/>
      <c r="AW5478" s="12"/>
      <c r="AX5478" s="12"/>
      <c r="AY5478" s="12"/>
      <c r="AZ5478" s="12"/>
      <c r="BA5478" s="12"/>
      <c r="BB5478" s="12"/>
      <c r="BC5478" s="12"/>
      <c r="BD5478" s="12"/>
      <c r="BE5478" s="12"/>
      <c r="BF5478" s="12"/>
      <c r="BG5478" s="12"/>
      <c r="BH5478" s="12"/>
      <c r="BI5478" s="12"/>
      <c r="BJ5478" s="13"/>
      <c r="BK5478" s="13"/>
      <c r="BL5478" s="13"/>
      <c r="BM5478" s="13"/>
      <c r="BN5478" s="13"/>
    </row>
    <row r="5479" spans="1:66" x14ac:dyDescent="0.25">
      <c r="A5479" s="10"/>
      <c r="B5479" s="10"/>
      <c r="C5479" s="10"/>
      <c r="D5479" s="10"/>
      <c r="E5479" s="10"/>
      <c r="F5479" s="10"/>
      <c r="G5479" s="10"/>
      <c r="H5479" s="10"/>
      <c r="I5479" s="10"/>
      <c r="J5479" s="10"/>
      <c r="K5479" s="11"/>
      <c r="L5479" s="11"/>
      <c r="M5479" s="12"/>
      <c r="N5479" s="12"/>
      <c r="O5479" s="12"/>
      <c r="P5479" s="12"/>
      <c r="Q5479" s="12"/>
      <c r="R5479" s="12"/>
      <c r="S5479" s="12"/>
      <c r="T5479" s="12"/>
      <c r="U5479" s="12"/>
      <c r="V5479" s="12"/>
      <c r="W5479" s="12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2"/>
      <c r="AS5479" s="12"/>
      <c r="AT5479" s="12"/>
      <c r="AU5479" s="12"/>
      <c r="AV5479" s="12"/>
      <c r="AW5479" s="12"/>
      <c r="AX5479" s="12"/>
      <c r="AY5479" s="12"/>
      <c r="AZ5479" s="12"/>
      <c r="BA5479" s="12"/>
      <c r="BB5479" s="12"/>
      <c r="BC5479" s="12"/>
      <c r="BD5479" s="12"/>
      <c r="BE5479" s="12"/>
      <c r="BF5479" s="12"/>
      <c r="BG5479" s="12"/>
      <c r="BH5479" s="12"/>
      <c r="BI5479" s="12"/>
      <c r="BJ5479" s="13"/>
      <c r="BK5479" s="13"/>
      <c r="BL5479" s="13"/>
      <c r="BM5479" s="13"/>
      <c r="BN5479" s="13"/>
    </row>
    <row r="5480" spans="1:66" x14ac:dyDescent="0.25">
      <c r="A5480" s="10"/>
      <c r="B5480" s="10"/>
      <c r="C5480" s="10"/>
      <c r="D5480" s="10"/>
      <c r="E5480" s="10"/>
      <c r="F5480" s="10"/>
      <c r="G5480" s="10"/>
      <c r="H5480" s="10"/>
      <c r="I5480" s="10"/>
      <c r="J5480" s="10"/>
      <c r="K5480" s="11"/>
      <c r="L5480" s="11"/>
      <c r="M5480" s="12"/>
      <c r="N5480" s="12"/>
      <c r="O5480" s="12"/>
      <c r="P5480" s="12"/>
      <c r="Q5480" s="12"/>
      <c r="R5480" s="12"/>
      <c r="S5480" s="12"/>
      <c r="T5480" s="12"/>
      <c r="U5480" s="12"/>
      <c r="V5480" s="12"/>
      <c r="W5480" s="12"/>
      <c r="X5480" s="12"/>
      <c r="Y5480" s="12"/>
      <c r="Z5480" s="12"/>
      <c r="AA5480" s="12"/>
      <c r="AB5480" s="12"/>
      <c r="AC5480" s="12"/>
      <c r="AD5480" s="12"/>
      <c r="AE5480" s="12"/>
      <c r="AF5480" s="12"/>
      <c r="AG5480" s="12"/>
      <c r="AH5480" s="12"/>
      <c r="AI5480" s="12"/>
      <c r="AJ5480" s="12"/>
      <c r="AK5480" s="12"/>
      <c r="AL5480" s="12"/>
      <c r="AM5480" s="12"/>
      <c r="AN5480" s="12"/>
      <c r="AO5480" s="12"/>
      <c r="AP5480" s="12"/>
      <c r="AQ5480" s="12"/>
      <c r="AR5480" s="12"/>
      <c r="AS5480" s="12"/>
      <c r="AT5480" s="12"/>
      <c r="AU5480" s="12"/>
      <c r="AV5480" s="12"/>
      <c r="AW5480" s="12"/>
      <c r="AX5480" s="12"/>
      <c r="AY5480" s="12"/>
      <c r="AZ5480" s="12"/>
      <c r="BA5480" s="12"/>
      <c r="BB5480" s="12"/>
      <c r="BC5480" s="12"/>
      <c r="BD5480" s="12"/>
      <c r="BE5480" s="12"/>
      <c r="BF5480" s="12"/>
      <c r="BG5480" s="12"/>
      <c r="BH5480" s="12"/>
      <c r="BI5480" s="12"/>
      <c r="BJ5480" s="13"/>
      <c r="BK5480" s="13"/>
      <c r="BL5480" s="13"/>
      <c r="BM5480" s="13"/>
      <c r="BN5480" s="13"/>
    </row>
    <row r="5481" spans="1:66" x14ac:dyDescent="0.25">
      <c r="A5481" s="10"/>
      <c r="B5481" s="10"/>
      <c r="C5481" s="10"/>
      <c r="D5481" s="10"/>
      <c r="E5481" s="10"/>
      <c r="F5481" s="10"/>
      <c r="G5481" s="10"/>
      <c r="H5481" s="10"/>
      <c r="I5481" s="10"/>
      <c r="J5481" s="10"/>
      <c r="K5481" s="11"/>
      <c r="L5481" s="11"/>
      <c r="M5481" s="12"/>
      <c r="N5481" s="12"/>
      <c r="O5481" s="12"/>
      <c r="P5481" s="12"/>
      <c r="Q5481" s="12"/>
      <c r="R5481" s="12"/>
      <c r="S5481" s="12"/>
      <c r="T5481" s="12"/>
      <c r="U5481" s="12"/>
      <c r="V5481" s="12"/>
      <c r="W5481" s="12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2"/>
      <c r="AS5481" s="12"/>
      <c r="AT5481" s="12"/>
      <c r="AU5481" s="12"/>
      <c r="AV5481" s="12"/>
      <c r="AW5481" s="12"/>
      <c r="AX5481" s="12"/>
      <c r="AY5481" s="12"/>
      <c r="AZ5481" s="12"/>
      <c r="BA5481" s="12"/>
      <c r="BB5481" s="12"/>
      <c r="BC5481" s="12"/>
      <c r="BD5481" s="12"/>
      <c r="BE5481" s="12"/>
      <c r="BF5481" s="12"/>
      <c r="BG5481" s="12"/>
      <c r="BH5481" s="12"/>
      <c r="BI5481" s="12"/>
      <c r="BJ5481" s="13"/>
      <c r="BK5481" s="13"/>
      <c r="BL5481" s="13"/>
      <c r="BM5481" s="13"/>
      <c r="BN5481" s="13"/>
    </row>
    <row r="5482" spans="1:66" x14ac:dyDescent="0.25">
      <c r="A5482" s="10"/>
      <c r="B5482" s="10"/>
      <c r="C5482" s="10"/>
      <c r="D5482" s="10"/>
      <c r="E5482" s="10"/>
      <c r="F5482" s="10"/>
      <c r="G5482" s="10"/>
      <c r="H5482" s="10"/>
      <c r="I5482" s="10"/>
      <c r="J5482" s="10"/>
      <c r="K5482" s="11"/>
      <c r="L5482" s="11"/>
      <c r="M5482" s="12"/>
      <c r="N5482" s="12"/>
      <c r="O5482" s="12"/>
      <c r="P5482" s="12"/>
      <c r="Q5482" s="12"/>
      <c r="R5482" s="12"/>
      <c r="S5482" s="12"/>
      <c r="T5482" s="12"/>
      <c r="U5482" s="12"/>
      <c r="V5482" s="12"/>
      <c r="W5482" s="12"/>
      <c r="X5482" s="12"/>
      <c r="Y5482" s="12"/>
      <c r="Z5482" s="12"/>
      <c r="AA5482" s="12"/>
      <c r="AB5482" s="12"/>
      <c r="AC5482" s="12"/>
      <c r="AD5482" s="12"/>
      <c r="AE5482" s="12"/>
      <c r="AF5482" s="12"/>
      <c r="AG5482" s="12"/>
      <c r="AH5482" s="12"/>
      <c r="AI5482" s="12"/>
      <c r="AJ5482" s="12"/>
      <c r="AK5482" s="12"/>
      <c r="AL5482" s="12"/>
      <c r="AM5482" s="12"/>
      <c r="AN5482" s="12"/>
      <c r="AO5482" s="12"/>
      <c r="AP5482" s="12"/>
      <c r="AQ5482" s="12"/>
      <c r="AR5482" s="12"/>
      <c r="AS5482" s="12"/>
      <c r="AT5482" s="12"/>
      <c r="AU5482" s="12"/>
      <c r="AV5482" s="12"/>
      <c r="AW5482" s="12"/>
      <c r="AX5482" s="12"/>
      <c r="AY5482" s="12"/>
      <c r="AZ5482" s="12"/>
      <c r="BA5482" s="12"/>
      <c r="BB5482" s="12"/>
      <c r="BC5482" s="12"/>
      <c r="BD5482" s="12"/>
      <c r="BE5482" s="12"/>
      <c r="BF5482" s="12"/>
      <c r="BG5482" s="12"/>
      <c r="BH5482" s="12"/>
      <c r="BI5482" s="12"/>
      <c r="BJ5482" s="13"/>
      <c r="BK5482" s="13"/>
      <c r="BL5482" s="13"/>
      <c r="BM5482" s="13"/>
      <c r="BN5482" s="13"/>
    </row>
    <row r="5483" spans="1:66" x14ac:dyDescent="0.25">
      <c r="A5483" s="10"/>
      <c r="B5483" s="10"/>
      <c r="C5483" s="10"/>
      <c r="D5483" s="10"/>
      <c r="E5483" s="10"/>
      <c r="F5483" s="10"/>
      <c r="G5483" s="10"/>
      <c r="H5483" s="10"/>
      <c r="I5483" s="10"/>
      <c r="J5483" s="10"/>
      <c r="K5483" s="11"/>
      <c r="L5483" s="11"/>
      <c r="M5483" s="12"/>
      <c r="N5483" s="12"/>
      <c r="O5483" s="12"/>
      <c r="P5483" s="12"/>
      <c r="Q5483" s="12"/>
      <c r="R5483" s="12"/>
      <c r="S5483" s="12"/>
      <c r="T5483" s="12"/>
      <c r="U5483" s="12"/>
      <c r="V5483" s="12"/>
      <c r="W5483" s="12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2"/>
      <c r="AS5483" s="12"/>
      <c r="AT5483" s="12"/>
      <c r="AU5483" s="12"/>
      <c r="AV5483" s="12"/>
      <c r="AW5483" s="12"/>
      <c r="AX5483" s="12"/>
      <c r="AY5483" s="12"/>
      <c r="AZ5483" s="12"/>
      <c r="BA5483" s="12"/>
      <c r="BB5483" s="12"/>
      <c r="BC5483" s="12"/>
      <c r="BD5483" s="12"/>
      <c r="BE5483" s="12"/>
      <c r="BF5483" s="12"/>
      <c r="BG5483" s="12"/>
      <c r="BH5483" s="12"/>
      <c r="BI5483" s="12"/>
      <c r="BJ5483" s="13"/>
      <c r="BK5483" s="13"/>
      <c r="BL5483" s="13"/>
      <c r="BM5483" s="13"/>
      <c r="BN5483" s="13"/>
    </row>
    <row r="5484" spans="1:66" x14ac:dyDescent="0.25">
      <c r="A5484" s="10"/>
      <c r="B5484" s="10"/>
      <c r="C5484" s="10"/>
      <c r="D5484" s="10"/>
      <c r="E5484" s="10"/>
      <c r="F5484" s="10"/>
      <c r="G5484" s="10"/>
      <c r="H5484" s="10"/>
      <c r="I5484" s="10"/>
      <c r="J5484" s="10"/>
      <c r="K5484" s="11"/>
      <c r="L5484" s="11"/>
      <c r="M5484" s="12"/>
      <c r="N5484" s="12"/>
      <c r="O5484" s="12"/>
      <c r="P5484" s="12"/>
      <c r="Q5484" s="12"/>
      <c r="R5484" s="12"/>
      <c r="S5484" s="12"/>
      <c r="T5484" s="12"/>
      <c r="U5484" s="12"/>
      <c r="V5484" s="12"/>
      <c r="W5484" s="12"/>
      <c r="X5484" s="12"/>
      <c r="Y5484" s="12"/>
      <c r="Z5484" s="12"/>
      <c r="AA5484" s="12"/>
      <c r="AB5484" s="12"/>
      <c r="AC5484" s="12"/>
      <c r="AD5484" s="12"/>
      <c r="AE5484" s="12"/>
      <c r="AF5484" s="12"/>
      <c r="AG5484" s="12"/>
      <c r="AH5484" s="12"/>
      <c r="AI5484" s="12"/>
      <c r="AJ5484" s="12"/>
      <c r="AK5484" s="12"/>
      <c r="AL5484" s="12"/>
      <c r="AM5484" s="12"/>
      <c r="AN5484" s="12"/>
      <c r="AO5484" s="12"/>
      <c r="AP5484" s="12"/>
      <c r="AQ5484" s="12"/>
      <c r="AR5484" s="12"/>
      <c r="AS5484" s="12"/>
      <c r="AT5484" s="12"/>
      <c r="AU5484" s="12"/>
      <c r="AV5484" s="12"/>
      <c r="AW5484" s="12"/>
      <c r="AX5484" s="12"/>
      <c r="AY5484" s="12"/>
      <c r="AZ5484" s="12"/>
      <c r="BA5484" s="12"/>
      <c r="BB5484" s="12"/>
      <c r="BC5484" s="12"/>
      <c r="BD5484" s="12"/>
      <c r="BE5484" s="12"/>
      <c r="BF5484" s="12"/>
      <c r="BG5484" s="12"/>
      <c r="BH5484" s="12"/>
      <c r="BI5484" s="12"/>
      <c r="BJ5484" s="13"/>
      <c r="BK5484" s="13"/>
      <c r="BL5484" s="13"/>
      <c r="BM5484" s="13"/>
      <c r="BN5484" s="13"/>
    </row>
    <row r="5485" spans="1:66" x14ac:dyDescent="0.25">
      <c r="A5485" s="10"/>
      <c r="B5485" s="10"/>
      <c r="C5485" s="10"/>
      <c r="D5485" s="10"/>
      <c r="E5485" s="10"/>
      <c r="F5485" s="10"/>
      <c r="G5485" s="10"/>
      <c r="H5485" s="10"/>
      <c r="I5485" s="10"/>
      <c r="J5485" s="10"/>
      <c r="K5485" s="11"/>
      <c r="L5485" s="11"/>
      <c r="M5485" s="12"/>
      <c r="N5485" s="12"/>
      <c r="O5485" s="12"/>
      <c r="P5485" s="12"/>
      <c r="Q5485" s="12"/>
      <c r="R5485" s="12"/>
      <c r="S5485" s="12"/>
      <c r="T5485" s="12"/>
      <c r="U5485" s="12"/>
      <c r="V5485" s="12"/>
      <c r="W5485" s="12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2"/>
      <c r="AS5485" s="12"/>
      <c r="AT5485" s="12"/>
      <c r="AU5485" s="12"/>
      <c r="AV5485" s="12"/>
      <c r="AW5485" s="12"/>
      <c r="AX5485" s="12"/>
      <c r="AY5485" s="12"/>
      <c r="AZ5485" s="12"/>
      <c r="BA5485" s="12"/>
      <c r="BB5485" s="12"/>
      <c r="BC5485" s="12"/>
      <c r="BD5485" s="12"/>
      <c r="BE5485" s="12"/>
      <c r="BF5485" s="12"/>
      <c r="BG5485" s="12"/>
      <c r="BH5485" s="12"/>
      <c r="BI5485" s="12"/>
      <c r="BJ5485" s="13"/>
      <c r="BK5485" s="13"/>
      <c r="BL5485" s="13"/>
      <c r="BM5485" s="13"/>
      <c r="BN5485" s="13"/>
    </row>
    <row r="5486" spans="1:66" x14ac:dyDescent="0.25">
      <c r="A5486" s="10"/>
      <c r="B5486" s="10"/>
      <c r="C5486" s="10"/>
      <c r="D5486" s="10"/>
      <c r="E5486" s="10"/>
      <c r="F5486" s="10"/>
      <c r="G5486" s="10"/>
      <c r="H5486" s="10"/>
      <c r="I5486" s="10"/>
      <c r="J5486" s="10"/>
      <c r="K5486" s="11"/>
      <c r="L5486" s="11"/>
      <c r="M5486" s="12"/>
      <c r="N5486" s="12"/>
      <c r="O5486" s="12"/>
      <c r="P5486" s="12"/>
      <c r="Q5486" s="12"/>
      <c r="R5486" s="12"/>
      <c r="S5486" s="12"/>
      <c r="T5486" s="12"/>
      <c r="U5486" s="12"/>
      <c r="V5486" s="12"/>
      <c r="W5486" s="12"/>
      <c r="X5486" s="12"/>
      <c r="Y5486" s="12"/>
      <c r="Z5486" s="12"/>
      <c r="AA5486" s="12"/>
      <c r="AB5486" s="12"/>
      <c r="AC5486" s="12"/>
      <c r="AD5486" s="12"/>
      <c r="AE5486" s="12"/>
      <c r="AF5486" s="12"/>
      <c r="AG5486" s="12"/>
      <c r="AH5486" s="12"/>
      <c r="AI5486" s="12"/>
      <c r="AJ5486" s="12"/>
      <c r="AK5486" s="12"/>
      <c r="AL5486" s="12"/>
      <c r="AM5486" s="12"/>
      <c r="AN5486" s="12"/>
      <c r="AO5486" s="12"/>
      <c r="AP5486" s="12"/>
      <c r="AQ5486" s="12"/>
      <c r="AR5486" s="12"/>
      <c r="AS5486" s="12"/>
      <c r="AT5486" s="12"/>
      <c r="AU5486" s="12"/>
      <c r="AV5486" s="12"/>
      <c r="AW5486" s="12"/>
      <c r="AX5486" s="12"/>
      <c r="AY5486" s="12"/>
      <c r="AZ5486" s="12"/>
      <c r="BA5486" s="12"/>
      <c r="BB5486" s="12"/>
      <c r="BC5486" s="12"/>
      <c r="BD5486" s="12"/>
      <c r="BE5486" s="12"/>
      <c r="BF5486" s="12"/>
      <c r="BG5486" s="12"/>
      <c r="BH5486" s="12"/>
      <c r="BI5486" s="12"/>
      <c r="BJ5486" s="13"/>
      <c r="BK5486" s="13"/>
      <c r="BL5486" s="13"/>
      <c r="BM5486" s="13"/>
      <c r="BN5486" s="13"/>
    </row>
    <row r="5487" spans="1:66" x14ac:dyDescent="0.25">
      <c r="A5487" s="10"/>
      <c r="B5487" s="10"/>
      <c r="C5487" s="10"/>
      <c r="D5487" s="10"/>
      <c r="E5487" s="10"/>
      <c r="F5487" s="10"/>
      <c r="G5487" s="10"/>
      <c r="H5487" s="10"/>
      <c r="I5487" s="10"/>
      <c r="J5487" s="10"/>
      <c r="K5487" s="11"/>
      <c r="L5487" s="11"/>
      <c r="M5487" s="12"/>
      <c r="N5487" s="12"/>
      <c r="O5487" s="12"/>
      <c r="P5487" s="12"/>
      <c r="Q5487" s="12"/>
      <c r="R5487" s="12"/>
      <c r="S5487" s="12"/>
      <c r="T5487" s="12"/>
      <c r="U5487" s="12"/>
      <c r="V5487" s="12"/>
      <c r="W5487" s="12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2"/>
      <c r="AS5487" s="12"/>
      <c r="AT5487" s="12"/>
      <c r="AU5487" s="12"/>
      <c r="AV5487" s="12"/>
      <c r="AW5487" s="12"/>
      <c r="AX5487" s="12"/>
      <c r="AY5487" s="12"/>
      <c r="AZ5487" s="12"/>
      <c r="BA5487" s="12"/>
      <c r="BB5487" s="12"/>
      <c r="BC5487" s="12"/>
      <c r="BD5487" s="12"/>
      <c r="BE5487" s="12"/>
      <c r="BF5487" s="12"/>
      <c r="BG5487" s="12"/>
      <c r="BH5487" s="12"/>
      <c r="BI5487" s="12"/>
      <c r="BJ5487" s="13"/>
      <c r="BK5487" s="13"/>
      <c r="BL5487" s="13"/>
      <c r="BM5487" s="13"/>
      <c r="BN5487" s="13"/>
    </row>
    <row r="5488" spans="1:66" x14ac:dyDescent="0.25">
      <c r="A5488" s="10"/>
      <c r="B5488" s="10"/>
      <c r="C5488" s="10"/>
      <c r="D5488" s="10"/>
      <c r="E5488" s="10"/>
      <c r="F5488" s="10"/>
      <c r="G5488" s="10"/>
      <c r="H5488" s="10"/>
      <c r="I5488" s="10"/>
      <c r="J5488" s="10"/>
      <c r="K5488" s="11"/>
      <c r="L5488" s="11"/>
      <c r="M5488" s="12"/>
      <c r="N5488" s="12"/>
      <c r="O5488" s="12"/>
      <c r="P5488" s="12"/>
      <c r="Q5488" s="12"/>
      <c r="R5488" s="12"/>
      <c r="S5488" s="12"/>
      <c r="T5488" s="12"/>
      <c r="U5488" s="12"/>
      <c r="V5488" s="12"/>
      <c r="W5488" s="12"/>
      <c r="X5488" s="12"/>
      <c r="Y5488" s="12"/>
      <c r="Z5488" s="12"/>
      <c r="AA5488" s="12"/>
      <c r="AB5488" s="12"/>
      <c r="AC5488" s="12"/>
      <c r="AD5488" s="12"/>
      <c r="AE5488" s="12"/>
      <c r="AF5488" s="12"/>
      <c r="AG5488" s="12"/>
      <c r="AH5488" s="12"/>
      <c r="AI5488" s="12"/>
      <c r="AJ5488" s="12"/>
      <c r="AK5488" s="12"/>
      <c r="AL5488" s="12"/>
      <c r="AM5488" s="12"/>
      <c r="AN5488" s="12"/>
      <c r="AO5488" s="12"/>
      <c r="AP5488" s="12"/>
      <c r="AQ5488" s="12"/>
      <c r="AR5488" s="12"/>
      <c r="AS5488" s="12"/>
      <c r="AT5488" s="12"/>
      <c r="AU5488" s="12"/>
      <c r="AV5488" s="12"/>
      <c r="AW5488" s="12"/>
      <c r="AX5488" s="12"/>
      <c r="AY5488" s="12"/>
      <c r="AZ5488" s="12"/>
      <c r="BA5488" s="12"/>
      <c r="BB5488" s="12"/>
      <c r="BC5488" s="12"/>
      <c r="BD5488" s="12"/>
      <c r="BE5488" s="12"/>
      <c r="BF5488" s="12"/>
      <c r="BG5488" s="12"/>
      <c r="BH5488" s="12"/>
      <c r="BI5488" s="12"/>
      <c r="BJ5488" s="13"/>
      <c r="BK5488" s="13"/>
      <c r="BL5488" s="13"/>
      <c r="BM5488" s="13"/>
      <c r="BN5488" s="13"/>
    </row>
    <row r="5489" spans="1:66" x14ac:dyDescent="0.25">
      <c r="A5489" s="10"/>
      <c r="B5489" s="10"/>
      <c r="C5489" s="10"/>
      <c r="D5489" s="10"/>
      <c r="E5489" s="10"/>
      <c r="F5489" s="10"/>
      <c r="G5489" s="10"/>
      <c r="H5489" s="10"/>
      <c r="I5489" s="10"/>
      <c r="J5489" s="10"/>
      <c r="K5489" s="11"/>
      <c r="L5489" s="11"/>
      <c r="M5489" s="12"/>
      <c r="N5489" s="12"/>
      <c r="O5489" s="12"/>
      <c r="P5489" s="12"/>
      <c r="Q5489" s="12"/>
      <c r="R5489" s="12"/>
      <c r="S5489" s="12"/>
      <c r="T5489" s="12"/>
      <c r="U5489" s="12"/>
      <c r="V5489" s="12"/>
      <c r="W5489" s="12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2"/>
      <c r="AS5489" s="12"/>
      <c r="AT5489" s="12"/>
      <c r="AU5489" s="12"/>
      <c r="AV5489" s="12"/>
      <c r="AW5489" s="12"/>
      <c r="AX5489" s="12"/>
      <c r="AY5489" s="12"/>
      <c r="AZ5489" s="12"/>
      <c r="BA5489" s="12"/>
      <c r="BB5489" s="12"/>
      <c r="BC5489" s="12"/>
      <c r="BD5489" s="12"/>
      <c r="BE5489" s="12"/>
      <c r="BF5489" s="12"/>
      <c r="BG5489" s="12"/>
      <c r="BH5489" s="12"/>
      <c r="BI5489" s="12"/>
      <c r="BJ5489" s="13"/>
      <c r="BK5489" s="13"/>
      <c r="BL5489" s="13"/>
      <c r="BM5489" s="13"/>
      <c r="BN5489" s="13"/>
    </row>
    <row r="5490" spans="1:66" x14ac:dyDescent="0.25">
      <c r="A5490" s="10"/>
      <c r="B5490" s="10"/>
      <c r="C5490" s="10"/>
      <c r="D5490" s="10"/>
      <c r="E5490" s="10"/>
      <c r="F5490" s="10"/>
      <c r="G5490" s="10"/>
      <c r="H5490" s="10"/>
      <c r="I5490" s="10"/>
      <c r="J5490" s="10"/>
      <c r="K5490" s="11"/>
      <c r="L5490" s="11"/>
      <c r="M5490" s="12"/>
      <c r="N5490" s="12"/>
      <c r="O5490" s="12"/>
      <c r="P5490" s="12"/>
      <c r="Q5490" s="12"/>
      <c r="R5490" s="12"/>
      <c r="S5490" s="12"/>
      <c r="T5490" s="12"/>
      <c r="U5490" s="12"/>
      <c r="V5490" s="12"/>
      <c r="W5490" s="12"/>
      <c r="X5490" s="12"/>
      <c r="Y5490" s="12"/>
      <c r="Z5490" s="12"/>
      <c r="AA5490" s="12"/>
      <c r="AB5490" s="12"/>
      <c r="AC5490" s="12"/>
      <c r="AD5490" s="12"/>
      <c r="AE5490" s="12"/>
      <c r="AF5490" s="12"/>
      <c r="AG5490" s="12"/>
      <c r="AH5490" s="12"/>
      <c r="AI5490" s="12"/>
      <c r="AJ5490" s="12"/>
      <c r="AK5490" s="12"/>
      <c r="AL5490" s="12"/>
      <c r="AM5490" s="12"/>
      <c r="AN5490" s="12"/>
      <c r="AO5490" s="12"/>
      <c r="AP5490" s="12"/>
      <c r="AQ5490" s="12"/>
      <c r="AR5490" s="12"/>
      <c r="AS5490" s="12"/>
      <c r="AT5490" s="12"/>
      <c r="AU5490" s="12"/>
      <c r="AV5490" s="12"/>
      <c r="AW5490" s="12"/>
      <c r="AX5490" s="12"/>
      <c r="AY5490" s="12"/>
      <c r="AZ5490" s="12"/>
      <c r="BA5490" s="12"/>
      <c r="BB5490" s="12"/>
      <c r="BC5490" s="12"/>
      <c r="BD5490" s="12"/>
      <c r="BE5490" s="12"/>
      <c r="BF5490" s="12"/>
      <c r="BG5490" s="12"/>
      <c r="BH5490" s="12"/>
      <c r="BI5490" s="12"/>
      <c r="BJ5490" s="13"/>
      <c r="BK5490" s="13"/>
      <c r="BL5490" s="13"/>
      <c r="BM5490" s="13"/>
      <c r="BN5490" s="13"/>
    </row>
    <row r="5491" spans="1:66" x14ac:dyDescent="0.25">
      <c r="A5491" s="10"/>
      <c r="B5491" s="10"/>
      <c r="C5491" s="10"/>
      <c r="D5491" s="10"/>
      <c r="E5491" s="10"/>
      <c r="F5491" s="10"/>
      <c r="G5491" s="10"/>
      <c r="H5491" s="10"/>
      <c r="I5491" s="10"/>
      <c r="J5491" s="10"/>
      <c r="K5491" s="11"/>
      <c r="L5491" s="11"/>
      <c r="M5491" s="12"/>
      <c r="N5491" s="12"/>
      <c r="O5491" s="12"/>
      <c r="P5491" s="12"/>
      <c r="Q5491" s="12"/>
      <c r="R5491" s="12"/>
      <c r="S5491" s="12"/>
      <c r="T5491" s="12"/>
      <c r="U5491" s="12"/>
      <c r="V5491" s="12"/>
      <c r="W5491" s="12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2"/>
      <c r="AS5491" s="12"/>
      <c r="AT5491" s="12"/>
      <c r="AU5491" s="12"/>
      <c r="AV5491" s="12"/>
      <c r="AW5491" s="12"/>
      <c r="AX5491" s="12"/>
      <c r="AY5491" s="12"/>
      <c r="AZ5491" s="12"/>
      <c r="BA5491" s="12"/>
      <c r="BB5491" s="12"/>
      <c r="BC5491" s="12"/>
      <c r="BD5491" s="12"/>
      <c r="BE5491" s="12"/>
      <c r="BF5491" s="12"/>
      <c r="BG5491" s="12"/>
      <c r="BH5491" s="12"/>
      <c r="BI5491" s="12"/>
      <c r="BJ5491" s="13"/>
      <c r="BK5491" s="13"/>
      <c r="BL5491" s="13"/>
      <c r="BM5491" s="13"/>
      <c r="BN5491" s="13"/>
    </row>
    <row r="5492" spans="1:66" x14ac:dyDescent="0.25">
      <c r="A5492" s="10"/>
      <c r="B5492" s="10"/>
      <c r="C5492" s="10"/>
      <c r="D5492" s="10"/>
      <c r="E5492" s="10"/>
      <c r="F5492" s="10"/>
      <c r="G5492" s="10"/>
      <c r="H5492" s="10"/>
      <c r="I5492" s="10"/>
      <c r="J5492" s="10"/>
      <c r="K5492" s="11"/>
      <c r="L5492" s="11"/>
      <c r="M5492" s="12"/>
      <c r="N5492" s="12"/>
      <c r="O5492" s="12"/>
      <c r="P5492" s="12"/>
      <c r="Q5492" s="12"/>
      <c r="R5492" s="12"/>
      <c r="S5492" s="12"/>
      <c r="T5492" s="12"/>
      <c r="U5492" s="12"/>
      <c r="V5492" s="12"/>
      <c r="W5492" s="12"/>
      <c r="X5492" s="12"/>
      <c r="Y5492" s="12"/>
      <c r="Z5492" s="12"/>
      <c r="AA5492" s="12"/>
      <c r="AB5492" s="12"/>
      <c r="AC5492" s="12"/>
      <c r="AD5492" s="12"/>
      <c r="AE5492" s="12"/>
      <c r="AF5492" s="12"/>
      <c r="AG5492" s="12"/>
      <c r="AH5492" s="12"/>
      <c r="AI5492" s="12"/>
      <c r="AJ5492" s="12"/>
      <c r="AK5492" s="12"/>
      <c r="AL5492" s="12"/>
      <c r="AM5492" s="12"/>
      <c r="AN5492" s="12"/>
      <c r="AO5492" s="12"/>
      <c r="AP5492" s="12"/>
      <c r="AQ5492" s="12"/>
      <c r="AR5492" s="12"/>
      <c r="AS5492" s="12"/>
      <c r="AT5492" s="12"/>
      <c r="AU5492" s="12"/>
      <c r="AV5492" s="12"/>
      <c r="AW5492" s="12"/>
      <c r="AX5492" s="12"/>
      <c r="AY5492" s="12"/>
      <c r="AZ5492" s="12"/>
      <c r="BA5492" s="12"/>
      <c r="BB5492" s="12"/>
      <c r="BC5492" s="12"/>
      <c r="BD5492" s="12"/>
      <c r="BE5492" s="12"/>
      <c r="BF5492" s="12"/>
      <c r="BG5492" s="12"/>
      <c r="BH5492" s="12"/>
      <c r="BI5492" s="12"/>
      <c r="BJ5492" s="13"/>
      <c r="BK5492" s="13"/>
      <c r="BL5492" s="13"/>
      <c r="BM5492" s="13"/>
      <c r="BN5492" s="13"/>
    </row>
    <row r="5493" spans="1:66" x14ac:dyDescent="0.25">
      <c r="A5493" s="10"/>
      <c r="B5493" s="10"/>
      <c r="C5493" s="10"/>
      <c r="D5493" s="10"/>
      <c r="E5493" s="10"/>
      <c r="F5493" s="10"/>
      <c r="G5493" s="10"/>
      <c r="H5493" s="10"/>
      <c r="I5493" s="10"/>
      <c r="J5493" s="10"/>
      <c r="K5493" s="11"/>
      <c r="L5493" s="11"/>
      <c r="M5493" s="12"/>
      <c r="N5493" s="12"/>
      <c r="O5493" s="12"/>
      <c r="P5493" s="12"/>
      <c r="Q5493" s="12"/>
      <c r="R5493" s="12"/>
      <c r="S5493" s="12"/>
      <c r="T5493" s="12"/>
      <c r="U5493" s="12"/>
      <c r="V5493" s="12"/>
      <c r="W5493" s="12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2"/>
      <c r="AS5493" s="12"/>
      <c r="AT5493" s="12"/>
      <c r="AU5493" s="12"/>
      <c r="AV5493" s="12"/>
      <c r="AW5493" s="12"/>
      <c r="AX5493" s="12"/>
      <c r="AY5493" s="12"/>
      <c r="AZ5493" s="12"/>
      <c r="BA5493" s="12"/>
      <c r="BB5493" s="12"/>
      <c r="BC5493" s="12"/>
      <c r="BD5493" s="12"/>
      <c r="BE5493" s="12"/>
      <c r="BF5493" s="12"/>
      <c r="BG5493" s="12"/>
      <c r="BH5493" s="12"/>
      <c r="BI5493" s="12"/>
      <c r="BJ5493" s="13"/>
      <c r="BK5493" s="13"/>
      <c r="BL5493" s="13"/>
      <c r="BM5493" s="13"/>
      <c r="BN5493" s="13"/>
    </row>
    <row r="5494" spans="1:66" x14ac:dyDescent="0.25">
      <c r="A5494" s="10"/>
      <c r="B5494" s="10"/>
      <c r="C5494" s="10"/>
      <c r="D5494" s="10"/>
      <c r="E5494" s="10"/>
      <c r="F5494" s="10"/>
      <c r="G5494" s="10"/>
      <c r="H5494" s="10"/>
      <c r="I5494" s="10"/>
      <c r="J5494" s="10"/>
      <c r="K5494" s="11"/>
      <c r="L5494" s="11"/>
      <c r="M5494" s="12"/>
      <c r="N5494" s="12"/>
      <c r="O5494" s="12"/>
      <c r="P5494" s="12"/>
      <c r="Q5494" s="12"/>
      <c r="R5494" s="12"/>
      <c r="S5494" s="12"/>
      <c r="T5494" s="12"/>
      <c r="U5494" s="12"/>
      <c r="V5494" s="12"/>
      <c r="W5494" s="12"/>
      <c r="X5494" s="12"/>
      <c r="Y5494" s="12"/>
      <c r="Z5494" s="12"/>
      <c r="AA5494" s="12"/>
      <c r="AB5494" s="12"/>
      <c r="AC5494" s="12"/>
      <c r="AD5494" s="12"/>
      <c r="AE5494" s="12"/>
      <c r="AF5494" s="12"/>
      <c r="AG5494" s="12"/>
      <c r="AH5494" s="12"/>
      <c r="AI5494" s="12"/>
      <c r="AJ5494" s="12"/>
      <c r="AK5494" s="12"/>
      <c r="AL5494" s="12"/>
      <c r="AM5494" s="12"/>
      <c r="AN5494" s="12"/>
      <c r="AO5494" s="12"/>
      <c r="AP5494" s="12"/>
      <c r="AQ5494" s="12"/>
      <c r="AR5494" s="12"/>
      <c r="AS5494" s="12"/>
      <c r="AT5494" s="12"/>
      <c r="AU5494" s="12"/>
      <c r="AV5494" s="12"/>
      <c r="AW5494" s="12"/>
      <c r="AX5494" s="12"/>
      <c r="AY5494" s="12"/>
      <c r="AZ5494" s="12"/>
      <c r="BA5494" s="12"/>
      <c r="BB5494" s="12"/>
      <c r="BC5494" s="12"/>
      <c r="BD5494" s="12"/>
      <c r="BE5494" s="12"/>
      <c r="BF5494" s="12"/>
      <c r="BG5494" s="12"/>
      <c r="BH5494" s="12"/>
      <c r="BI5494" s="12"/>
      <c r="BJ5494" s="13"/>
      <c r="BK5494" s="13"/>
      <c r="BL5494" s="13"/>
      <c r="BM5494" s="13"/>
      <c r="BN5494" s="13"/>
    </row>
    <row r="5495" spans="1:66" x14ac:dyDescent="0.25">
      <c r="A5495" s="10"/>
      <c r="B5495" s="10"/>
      <c r="C5495" s="10"/>
      <c r="D5495" s="10"/>
      <c r="E5495" s="10"/>
      <c r="F5495" s="10"/>
      <c r="G5495" s="10"/>
      <c r="H5495" s="10"/>
      <c r="I5495" s="10"/>
      <c r="J5495" s="10"/>
      <c r="K5495" s="11"/>
      <c r="L5495" s="11"/>
      <c r="M5495" s="12"/>
      <c r="N5495" s="12"/>
      <c r="O5495" s="12"/>
      <c r="P5495" s="12"/>
      <c r="Q5495" s="12"/>
      <c r="R5495" s="12"/>
      <c r="S5495" s="12"/>
      <c r="T5495" s="12"/>
      <c r="U5495" s="12"/>
      <c r="V5495" s="12"/>
      <c r="W5495" s="12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2"/>
      <c r="AS5495" s="12"/>
      <c r="AT5495" s="12"/>
      <c r="AU5495" s="12"/>
      <c r="AV5495" s="12"/>
      <c r="AW5495" s="12"/>
      <c r="AX5495" s="12"/>
      <c r="AY5495" s="12"/>
      <c r="AZ5495" s="12"/>
      <c r="BA5495" s="12"/>
      <c r="BB5495" s="12"/>
      <c r="BC5495" s="12"/>
      <c r="BD5495" s="12"/>
      <c r="BE5495" s="12"/>
      <c r="BF5495" s="12"/>
      <c r="BG5495" s="12"/>
      <c r="BH5495" s="12"/>
      <c r="BI5495" s="12"/>
      <c r="BJ5495" s="13"/>
      <c r="BK5495" s="13"/>
      <c r="BL5495" s="13"/>
      <c r="BM5495" s="13"/>
      <c r="BN5495" s="13"/>
    </row>
    <row r="5496" spans="1:66" x14ac:dyDescent="0.25">
      <c r="A5496" s="10"/>
      <c r="B5496" s="10"/>
      <c r="C5496" s="10"/>
      <c r="D5496" s="10"/>
      <c r="E5496" s="10"/>
      <c r="F5496" s="10"/>
      <c r="G5496" s="10"/>
      <c r="H5496" s="10"/>
      <c r="I5496" s="10"/>
      <c r="J5496" s="10"/>
      <c r="K5496" s="11"/>
      <c r="L5496" s="11"/>
      <c r="M5496" s="12"/>
      <c r="N5496" s="12"/>
      <c r="O5496" s="12"/>
      <c r="P5496" s="12"/>
      <c r="Q5496" s="12"/>
      <c r="R5496" s="12"/>
      <c r="S5496" s="12"/>
      <c r="T5496" s="12"/>
      <c r="U5496" s="12"/>
      <c r="V5496" s="12"/>
      <c r="W5496" s="12"/>
      <c r="X5496" s="12"/>
      <c r="Y5496" s="12"/>
      <c r="Z5496" s="12"/>
      <c r="AA5496" s="12"/>
      <c r="AB5496" s="12"/>
      <c r="AC5496" s="12"/>
      <c r="AD5496" s="12"/>
      <c r="AE5496" s="12"/>
      <c r="AF5496" s="12"/>
      <c r="AG5496" s="12"/>
      <c r="AH5496" s="12"/>
      <c r="AI5496" s="12"/>
      <c r="AJ5496" s="12"/>
      <c r="AK5496" s="12"/>
      <c r="AL5496" s="12"/>
      <c r="AM5496" s="12"/>
      <c r="AN5496" s="12"/>
      <c r="AO5496" s="12"/>
      <c r="AP5496" s="12"/>
      <c r="AQ5496" s="12"/>
      <c r="AR5496" s="12"/>
      <c r="AS5496" s="12"/>
      <c r="AT5496" s="12"/>
      <c r="AU5496" s="12"/>
      <c r="AV5496" s="12"/>
      <c r="AW5496" s="12"/>
      <c r="AX5496" s="12"/>
      <c r="AY5496" s="12"/>
      <c r="AZ5496" s="12"/>
      <c r="BA5496" s="12"/>
      <c r="BB5496" s="12"/>
      <c r="BC5496" s="12"/>
      <c r="BD5496" s="12"/>
      <c r="BE5496" s="12"/>
      <c r="BF5496" s="12"/>
      <c r="BG5496" s="12"/>
      <c r="BH5496" s="12"/>
      <c r="BI5496" s="12"/>
      <c r="BJ5496" s="13"/>
      <c r="BK5496" s="13"/>
      <c r="BL5496" s="13"/>
      <c r="BM5496" s="13"/>
      <c r="BN5496" s="13"/>
    </row>
    <row r="5497" spans="1:66" x14ac:dyDescent="0.25">
      <c r="A5497" s="10"/>
      <c r="B5497" s="10"/>
      <c r="C5497" s="10"/>
      <c r="D5497" s="10"/>
      <c r="E5497" s="10"/>
      <c r="F5497" s="10"/>
      <c r="G5497" s="10"/>
      <c r="H5497" s="10"/>
      <c r="I5497" s="10"/>
      <c r="J5497" s="10"/>
      <c r="K5497" s="11"/>
      <c r="L5497" s="11"/>
      <c r="M5497" s="12"/>
      <c r="N5497" s="12"/>
      <c r="O5497" s="12"/>
      <c r="P5497" s="12"/>
      <c r="Q5497" s="12"/>
      <c r="R5497" s="12"/>
      <c r="S5497" s="12"/>
      <c r="T5497" s="12"/>
      <c r="U5497" s="12"/>
      <c r="V5497" s="12"/>
      <c r="W5497" s="12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2"/>
      <c r="AS5497" s="12"/>
      <c r="AT5497" s="12"/>
      <c r="AU5497" s="12"/>
      <c r="AV5497" s="12"/>
      <c r="AW5497" s="12"/>
      <c r="AX5497" s="12"/>
      <c r="AY5497" s="12"/>
      <c r="AZ5497" s="12"/>
      <c r="BA5497" s="12"/>
      <c r="BB5497" s="12"/>
      <c r="BC5497" s="12"/>
      <c r="BD5497" s="12"/>
      <c r="BE5497" s="12"/>
      <c r="BF5497" s="12"/>
      <c r="BG5497" s="12"/>
      <c r="BH5497" s="12"/>
      <c r="BI5497" s="12"/>
      <c r="BJ5497" s="13"/>
      <c r="BK5497" s="13"/>
      <c r="BL5497" s="13"/>
      <c r="BM5497" s="13"/>
      <c r="BN5497" s="13"/>
    </row>
    <row r="5498" spans="1:66" x14ac:dyDescent="0.25">
      <c r="A5498" s="10"/>
      <c r="B5498" s="10"/>
      <c r="C5498" s="10"/>
      <c r="D5498" s="10"/>
      <c r="E5498" s="10"/>
      <c r="F5498" s="10"/>
      <c r="G5498" s="10"/>
      <c r="H5498" s="10"/>
      <c r="I5498" s="10"/>
      <c r="J5498" s="10"/>
      <c r="K5498" s="11"/>
      <c r="L5498" s="11"/>
      <c r="M5498" s="12"/>
      <c r="N5498" s="12"/>
      <c r="O5498" s="12"/>
      <c r="P5498" s="12"/>
      <c r="Q5498" s="12"/>
      <c r="R5498" s="12"/>
      <c r="S5498" s="12"/>
      <c r="T5498" s="12"/>
      <c r="U5498" s="12"/>
      <c r="V5498" s="12"/>
      <c r="W5498" s="12"/>
      <c r="X5498" s="12"/>
      <c r="Y5498" s="12"/>
      <c r="Z5498" s="12"/>
      <c r="AA5498" s="12"/>
      <c r="AB5498" s="12"/>
      <c r="AC5498" s="12"/>
      <c r="AD5498" s="12"/>
      <c r="AE5498" s="12"/>
      <c r="AF5498" s="12"/>
      <c r="AG5498" s="12"/>
      <c r="AH5498" s="12"/>
      <c r="AI5498" s="12"/>
      <c r="AJ5498" s="12"/>
      <c r="AK5498" s="12"/>
      <c r="AL5498" s="12"/>
      <c r="AM5498" s="12"/>
      <c r="AN5498" s="12"/>
      <c r="AO5498" s="12"/>
      <c r="AP5498" s="12"/>
      <c r="AQ5498" s="12"/>
      <c r="AR5498" s="12"/>
      <c r="AS5498" s="12"/>
      <c r="AT5498" s="12"/>
      <c r="AU5498" s="12"/>
      <c r="AV5498" s="12"/>
      <c r="AW5498" s="12"/>
      <c r="AX5498" s="12"/>
      <c r="AY5498" s="12"/>
      <c r="AZ5498" s="12"/>
      <c r="BA5498" s="12"/>
      <c r="BB5498" s="12"/>
      <c r="BC5498" s="12"/>
      <c r="BD5498" s="12"/>
      <c r="BE5498" s="12"/>
      <c r="BF5498" s="12"/>
      <c r="BG5498" s="12"/>
      <c r="BH5498" s="12"/>
      <c r="BI5498" s="12"/>
      <c r="BJ5498" s="13"/>
      <c r="BK5498" s="13"/>
      <c r="BL5498" s="13"/>
      <c r="BM5498" s="13"/>
      <c r="BN5498" s="13"/>
    </row>
    <row r="5499" spans="1:66" x14ac:dyDescent="0.25">
      <c r="A5499" s="10"/>
      <c r="B5499" s="10"/>
      <c r="C5499" s="10"/>
      <c r="D5499" s="10"/>
      <c r="E5499" s="10"/>
      <c r="F5499" s="10"/>
      <c r="G5499" s="10"/>
      <c r="H5499" s="10"/>
      <c r="I5499" s="10"/>
      <c r="J5499" s="10"/>
      <c r="K5499" s="11"/>
      <c r="L5499" s="11"/>
      <c r="M5499" s="12"/>
      <c r="N5499" s="12"/>
      <c r="O5499" s="12"/>
      <c r="P5499" s="12"/>
      <c r="Q5499" s="12"/>
      <c r="R5499" s="12"/>
      <c r="S5499" s="12"/>
      <c r="T5499" s="12"/>
      <c r="U5499" s="12"/>
      <c r="V5499" s="12"/>
      <c r="W5499" s="12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2"/>
      <c r="AS5499" s="12"/>
      <c r="AT5499" s="12"/>
      <c r="AU5499" s="12"/>
      <c r="AV5499" s="12"/>
      <c r="AW5499" s="12"/>
      <c r="AX5499" s="12"/>
      <c r="AY5499" s="12"/>
      <c r="AZ5499" s="12"/>
      <c r="BA5499" s="12"/>
      <c r="BB5499" s="12"/>
      <c r="BC5499" s="12"/>
      <c r="BD5499" s="12"/>
      <c r="BE5499" s="12"/>
      <c r="BF5499" s="12"/>
      <c r="BG5499" s="12"/>
      <c r="BH5499" s="12"/>
      <c r="BI5499" s="12"/>
      <c r="BJ5499" s="13"/>
      <c r="BK5499" s="13"/>
      <c r="BL5499" s="13"/>
      <c r="BM5499" s="13"/>
      <c r="BN5499" s="13"/>
    </row>
    <row r="5500" spans="1:66" x14ac:dyDescent="0.25">
      <c r="A5500" s="10"/>
      <c r="B5500" s="10"/>
      <c r="C5500" s="10"/>
      <c r="D5500" s="10"/>
      <c r="E5500" s="10"/>
      <c r="F5500" s="10"/>
      <c r="G5500" s="10"/>
      <c r="H5500" s="10"/>
      <c r="I5500" s="10"/>
      <c r="J5500" s="10"/>
      <c r="K5500" s="11"/>
      <c r="L5500" s="11"/>
      <c r="M5500" s="12"/>
      <c r="N5500" s="12"/>
      <c r="O5500" s="12"/>
      <c r="P5500" s="12"/>
      <c r="Q5500" s="12"/>
      <c r="R5500" s="12"/>
      <c r="S5500" s="12"/>
      <c r="T5500" s="12"/>
      <c r="U5500" s="12"/>
      <c r="V5500" s="12"/>
      <c r="W5500" s="12"/>
      <c r="X5500" s="12"/>
      <c r="Y5500" s="12"/>
      <c r="Z5500" s="12"/>
      <c r="AA5500" s="12"/>
      <c r="AB5500" s="12"/>
      <c r="AC5500" s="12"/>
      <c r="AD5500" s="12"/>
      <c r="AE5500" s="12"/>
      <c r="AF5500" s="12"/>
      <c r="AG5500" s="12"/>
      <c r="AH5500" s="12"/>
      <c r="AI5500" s="12"/>
      <c r="AJ5500" s="12"/>
      <c r="AK5500" s="12"/>
      <c r="AL5500" s="12"/>
      <c r="AM5500" s="12"/>
      <c r="AN5500" s="12"/>
      <c r="AO5500" s="12"/>
      <c r="AP5500" s="12"/>
      <c r="AQ5500" s="12"/>
      <c r="AR5500" s="12"/>
      <c r="AS5500" s="12"/>
      <c r="AT5500" s="12"/>
      <c r="AU5500" s="12"/>
      <c r="AV5500" s="12"/>
      <c r="AW5500" s="12"/>
      <c r="AX5500" s="12"/>
      <c r="AY5500" s="12"/>
      <c r="AZ5500" s="12"/>
      <c r="BA5500" s="12"/>
      <c r="BB5500" s="12"/>
      <c r="BC5500" s="12"/>
      <c r="BD5500" s="12"/>
      <c r="BE5500" s="12"/>
      <c r="BF5500" s="12"/>
      <c r="BG5500" s="12"/>
      <c r="BH5500" s="12"/>
      <c r="BI5500" s="12"/>
      <c r="BJ5500" s="13"/>
      <c r="BK5500" s="13"/>
      <c r="BL5500" s="13"/>
      <c r="BM5500" s="13"/>
      <c r="BN5500" s="13"/>
    </row>
    <row r="5501" spans="1:66" x14ac:dyDescent="0.25">
      <c r="A5501" s="10"/>
      <c r="B5501" s="10"/>
      <c r="C5501" s="10"/>
      <c r="D5501" s="10"/>
      <c r="E5501" s="10"/>
      <c r="F5501" s="10"/>
      <c r="G5501" s="10"/>
      <c r="H5501" s="10"/>
      <c r="I5501" s="10"/>
      <c r="J5501" s="10"/>
      <c r="K5501" s="11"/>
      <c r="L5501" s="11"/>
      <c r="M5501" s="12"/>
      <c r="N5501" s="12"/>
      <c r="O5501" s="12"/>
      <c r="P5501" s="12"/>
      <c r="Q5501" s="12"/>
      <c r="R5501" s="12"/>
      <c r="S5501" s="12"/>
      <c r="T5501" s="12"/>
      <c r="U5501" s="12"/>
      <c r="V5501" s="12"/>
      <c r="W5501" s="12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2"/>
      <c r="AS5501" s="12"/>
      <c r="AT5501" s="12"/>
      <c r="AU5501" s="12"/>
      <c r="AV5501" s="12"/>
      <c r="AW5501" s="12"/>
      <c r="AX5501" s="12"/>
      <c r="AY5501" s="12"/>
      <c r="AZ5501" s="12"/>
      <c r="BA5501" s="12"/>
      <c r="BB5501" s="12"/>
      <c r="BC5501" s="12"/>
      <c r="BD5501" s="12"/>
      <c r="BE5501" s="12"/>
      <c r="BF5501" s="12"/>
      <c r="BG5501" s="12"/>
      <c r="BH5501" s="12"/>
      <c r="BI5501" s="12"/>
      <c r="BJ5501" s="13"/>
      <c r="BK5501" s="13"/>
      <c r="BL5501" s="13"/>
      <c r="BM5501" s="13"/>
      <c r="BN5501" s="13"/>
    </row>
    <row r="5502" spans="1:66" x14ac:dyDescent="0.25">
      <c r="A5502" s="10"/>
      <c r="B5502" s="10"/>
      <c r="C5502" s="10"/>
      <c r="D5502" s="10"/>
      <c r="E5502" s="10"/>
      <c r="F5502" s="10"/>
      <c r="G5502" s="10"/>
      <c r="H5502" s="10"/>
      <c r="I5502" s="10"/>
      <c r="J5502" s="10"/>
      <c r="K5502" s="11"/>
      <c r="L5502" s="11"/>
      <c r="M5502" s="12"/>
      <c r="N5502" s="12"/>
      <c r="O5502" s="12"/>
      <c r="P5502" s="12"/>
      <c r="Q5502" s="12"/>
      <c r="R5502" s="12"/>
      <c r="S5502" s="12"/>
      <c r="T5502" s="12"/>
      <c r="U5502" s="12"/>
      <c r="V5502" s="12"/>
      <c r="W5502" s="12"/>
      <c r="X5502" s="12"/>
      <c r="Y5502" s="12"/>
      <c r="Z5502" s="12"/>
      <c r="AA5502" s="12"/>
      <c r="AB5502" s="12"/>
      <c r="AC5502" s="12"/>
      <c r="AD5502" s="12"/>
      <c r="AE5502" s="12"/>
      <c r="AF5502" s="12"/>
      <c r="AG5502" s="12"/>
      <c r="AH5502" s="12"/>
      <c r="AI5502" s="12"/>
      <c r="AJ5502" s="12"/>
      <c r="AK5502" s="12"/>
      <c r="AL5502" s="12"/>
      <c r="AM5502" s="12"/>
      <c r="AN5502" s="12"/>
      <c r="AO5502" s="12"/>
      <c r="AP5502" s="12"/>
      <c r="AQ5502" s="12"/>
      <c r="AR5502" s="12"/>
      <c r="AS5502" s="12"/>
      <c r="AT5502" s="12"/>
      <c r="AU5502" s="12"/>
      <c r="AV5502" s="12"/>
      <c r="AW5502" s="12"/>
      <c r="AX5502" s="12"/>
      <c r="AY5502" s="12"/>
      <c r="AZ5502" s="12"/>
      <c r="BA5502" s="12"/>
      <c r="BB5502" s="12"/>
      <c r="BC5502" s="12"/>
      <c r="BD5502" s="12"/>
      <c r="BE5502" s="12"/>
      <c r="BF5502" s="12"/>
      <c r="BG5502" s="12"/>
      <c r="BH5502" s="12"/>
      <c r="BI5502" s="12"/>
      <c r="BJ5502" s="13"/>
      <c r="BK5502" s="13"/>
      <c r="BL5502" s="13"/>
      <c r="BM5502" s="13"/>
      <c r="BN5502" s="13"/>
    </row>
    <row r="5503" spans="1:66" x14ac:dyDescent="0.25">
      <c r="A5503" s="10"/>
      <c r="B5503" s="10"/>
      <c r="C5503" s="10"/>
      <c r="D5503" s="10"/>
      <c r="E5503" s="10"/>
      <c r="F5503" s="10"/>
      <c r="G5503" s="10"/>
      <c r="H5503" s="10"/>
      <c r="I5503" s="10"/>
      <c r="J5503" s="10"/>
      <c r="K5503" s="11"/>
      <c r="L5503" s="11"/>
      <c r="M5503" s="12"/>
      <c r="N5503" s="12"/>
      <c r="O5503" s="12"/>
      <c r="P5503" s="12"/>
      <c r="Q5503" s="12"/>
      <c r="R5503" s="12"/>
      <c r="S5503" s="12"/>
      <c r="T5503" s="12"/>
      <c r="U5503" s="12"/>
      <c r="V5503" s="12"/>
      <c r="W5503" s="12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2"/>
      <c r="AS5503" s="12"/>
      <c r="AT5503" s="12"/>
      <c r="AU5503" s="12"/>
      <c r="AV5503" s="12"/>
      <c r="AW5503" s="12"/>
      <c r="AX5503" s="12"/>
      <c r="AY5503" s="12"/>
      <c r="AZ5503" s="12"/>
      <c r="BA5503" s="12"/>
      <c r="BB5503" s="12"/>
      <c r="BC5503" s="12"/>
      <c r="BD5503" s="12"/>
      <c r="BE5503" s="12"/>
      <c r="BF5503" s="12"/>
      <c r="BG5503" s="12"/>
      <c r="BH5503" s="12"/>
      <c r="BI5503" s="12"/>
      <c r="BJ5503" s="13"/>
      <c r="BK5503" s="13"/>
      <c r="BL5503" s="13"/>
      <c r="BM5503" s="13"/>
      <c r="BN5503" s="13"/>
    </row>
    <row r="5504" spans="1:66" x14ac:dyDescent="0.25">
      <c r="A5504" s="10"/>
      <c r="B5504" s="10"/>
      <c r="C5504" s="10"/>
      <c r="D5504" s="10"/>
      <c r="E5504" s="10"/>
      <c r="F5504" s="10"/>
      <c r="G5504" s="10"/>
      <c r="H5504" s="10"/>
      <c r="I5504" s="10"/>
      <c r="J5504" s="10"/>
      <c r="K5504" s="11"/>
      <c r="L5504" s="11"/>
      <c r="M5504" s="12"/>
      <c r="N5504" s="12"/>
      <c r="O5504" s="12"/>
      <c r="P5504" s="12"/>
      <c r="Q5504" s="12"/>
      <c r="R5504" s="12"/>
      <c r="S5504" s="12"/>
      <c r="T5504" s="12"/>
      <c r="U5504" s="12"/>
      <c r="V5504" s="12"/>
      <c r="W5504" s="12"/>
      <c r="X5504" s="12"/>
      <c r="Y5504" s="12"/>
      <c r="Z5504" s="12"/>
      <c r="AA5504" s="12"/>
      <c r="AB5504" s="12"/>
      <c r="AC5504" s="12"/>
      <c r="AD5504" s="12"/>
      <c r="AE5504" s="12"/>
      <c r="AF5504" s="12"/>
      <c r="AG5504" s="12"/>
      <c r="AH5504" s="12"/>
      <c r="AI5504" s="12"/>
      <c r="AJ5504" s="12"/>
      <c r="AK5504" s="12"/>
      <c r="AL5504" s="12"/>
      <c r="AM5504" s="12"/>
      <c r="AN5504" s="12"/>
      <c r="AO5504" s="12"/>
      <c r="AP5504" s="12"/>
      <c r="AQ5504" s="12"/>
      <c r="AR5504" s="12"/>
      <c r="AS5504" s="12"/>
      <c r="AT5504" s="12"/>
      <c r="AU5504" s="12"/>
      <c r="AV5504" s="12"/>
      <c r="AW5504" s="12"/>
      <c r="AX5504" s="12"/>
      <c r="AY5504" s="12"/>
      <c r="AZ5504" s="12"/>
      <c r="BA5504" s="12"/>
      <c r="BB5504" s="12"/>
      <c r="BC5504" s="12"/>
      <c r="BD5504" s="12"/>
      <c r="BE5504" s="12"/>
      <c r="BF5504" s="12"/>
      <c r="BG5504" s="12"/>
      <c r="BH5504" s="12"/>
      <c r="BI5504" s="12"/>
      <c r="BJ5504" s="13"/>
      <c r="BK5504" s="13"/>
      <c r="BL5504" s="13"/>
      <c r="BM5504" s="13"/>
      <c r="BN5504" s="13"/>
    </row>
    <row r="5505" spans="1:66" x14ac:dyDescent="0.25">
      <c r="A5505" s="10"/>
      <c r="B5505" s="10"/>
      <c r="C5505" s="10"/>
      <c r="D5505" s="10"/>
      <c r="E5505" s="10"/>
      <c r="F5505" s="10"/>
      <c r="G5505" s="10"/>
      <c r="H5505" s="10"/>
      <c r="I5505" s="10"/>
      <c r="J5505" s="10"/>
      <c r="K5505" s="11"/>
      <c r="L5505" s="11"/>
      <c r="M5505" s="12"/>
      <c r="N5505" s="12"/>
      <c r="O5505" s="12"/>
      <c r="P5505" s="12"/>
      <c r="Q5505" s="12"/>
      <c r="R5505" s="12"/>
      <c r="S5505" s="12"/>
      <c r="T5505" s="12"/>
      <c r="U5505" s="12"/>
      <c r="V5505" s="12"/>
      <c r="W5505" s="12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2"/>
      <c r="AS5505" s="12"/>
      <c r="AT5505" s="12"/>
      <c r="AU5505" s="12"/>
      <c r="AV5505" s="12"/>
      <c r="AW5505" s="12"/>
      <c r="AX5505" s="12"/>
      <c r="AY5505" s="12"/>
      <c r="AZ5505" s="12"/>
      <c r="BA5505" s="12"/>
      <c r="BB5505" s="12"/>
      <c r="BC5505" s="12"/>
      <c r="BD5505" s="12"/>
      <c r="BE5505" s="12"/>
      <c r="BF5505" s="12"/>
      <c r="BG5505" s="12"/>
      <c r="BH5505" s="12"/>
      <c r="BI5505" s="12"/>
      <c r="BJ5505" s="13"/>
      <c r="BK5505" s="13"/>
      <c r="BL5505" s="13"/>
      <c r="BM5505" s="13"/>
      <c r="BN5505" s="13"/>
    </row>
    <row r="5506" spans="1:66" x14ac:dyDescent="0.25">
      <c r="A5506" s="10"/>
      <c r="B5506" s="10"/>
      <c r="C5506" s="10"/>
      <c r="D5506" s="10"/>
      <c r="E5506" s="10"/>
      <c r="F5506" s="10"/>
      <c r="G5506" s="10"/>
      <c r="H5506" s="10"/>
      <c r="I5506" s="10"/>
      <c r="J5506" s="10"/>
      <c r="K5506" s="11"/>
      <c r="L5506" s="11"/>
      <c r="M5506" s="12"/>
      <c r="N5506" s="12"/>
      <c r="O5506" s="12"/>
      <c r="P5506" s="12"/>
      <c r="Q5506" s="12"/>
      <c r="R5506" s="12"/>
      <c r="S5506" s="12"/>
      <c r="T5506" s="12"/>
      <c r="U5506" s="12"/>
      <c r="V5506" s="12"/>
      <c r="W5506" s="12"/>
      <c r="X5506" s="12"/>
      <c r="Y5506" s="12"/>
      <c r="Z5506" s="12"/>
      <c r="AA5506" s="12"/>
      <c r="AB5506" s="12"/>
      <c r="AC5506" s="12"/>
      <c r="AD5506" s="12"/>
      <c r="AE5506" s="12"/>
      <c r="AF5506" s="12"/>
      <c r="AG5506" s="12"/>
      <c r="AH5506" s="12"/>
      <c r="AI5506" s="12"/>
      <c r="AJ5506" s="12"/>
      <c r="AK5506" s="12"/>
      <c r="AL5506" s="12"/>
      <c r="AM5506" s="12"/>
      <c r="AN5506" s="12"/>
      <c r="AO5506" s="12"/>
      <c r="AP5506" s="12"/>
      <c r="AQ5506" s="12"/>
      <c r="AR5506" s="12"/>
      <c r="AS5506" s="12"/>
      <c r="AT5506" s="12"/>
      <c r="AU5506" s="12"/>
      <c r="AV5506" s="12"/>
      <c r="AW5506" s="12"/>
      <c r="AX5506" s="12"/>
      <c r="AY5506" s="12"/>
      <c r="AZ5506" s="12"/>
      <c r="BA5506" s="12"/>
      <c r="BB5506" s="12"/>
      <c r="BC5506" s="12"/>
      <c r="BD5506" s="12"/>
      <c r="BE5506" s="12"/>
      <c r="BF5506" s="12"/>
      <c r="BG5506" s="12"/>
      <c r="BH5506" s="12"/>
      <c r="BI5506" s="12"/>
      <c r="BJ5506" s="13"/>
      <c r="BK5506" s="13"/>
      <c r="BL5506" s="13"/>
      <c r="BM5506" s="13"/>
      <c r="BN5506" s="13"/>
    </row>
    <row r="5507" spans="1:66" x14ac:dyDescent="0.25">
      <c r="A5507" s="10"/>
      <c r="B5507" s="10"/>
      <c r="C5507" s="10"/>
      <c r="D5507" s="10"/>
      <c r="E5507" s="10"/>
      <c r="F5507" s="10"/>
      <c r="G5507" s="10"/>
      <c r="H5507" s="10"/>
      <c r="I5507" s="10"/>
      <c r="J5507" s="10"/>
      <c r="K5507" s="11"/>
      <c r="L5507" s="11"/>
      <c r="M5507" s="12"/>
      <c r="N5507" s="12"/>
      <c r="O5507" s="12"/>
      <c r="P5507" s="12"/>
      <c r="Q5507" s="12"/>
      <c r="R5507" s="12"/>
      <c r="S5507" s="12"/>
      <c r="T5507" s="12"/>
      <c r="U5507" s="12"/>
      <c r="V5507" s="12"/>
      <c r="W5507" s="12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2"/>
      <c r="AS5507" s="12"/>
      <c r="AT5507" s="12"/>
      <c r="AU5507" s="12"/>
      <c r="AV5507" s="12"/>
      <c r="AW5507" s="12"/>
      <c r="AX5507" s="12"/>
      <c r="AY5507" s="12"/>
      <c r="AZ5507" s="12"/>
      <c r="BA5507" s="12"/>
      <c r="BB5507" s="12"/>
      <c r="BC5507" s="12"/>
      <c r="BD5507" s="12"/>
      <c r="BE5507" s="12"/>
      <c r="BF5507" s="12"/>
      <c r="BG5507" s="12"/>
      <c r="BH5507" s="12"/>
      <c r="BI5507" s="12"/>
      <c r="BJ5507" s="13"/>
      <c r="BK5507" s="13"/>
      <c r="BL5507" s="13"/>
      <c r="BM5507" s="13"/>
      <c r="BN5507" s="13"/>
    </row>
    <row r="5508" spans="1:66" x14ac:dyDescent="0.25">
      <c r="A5508" s="10"/>
      <c r="B5508" s="10"/>
      <c r="C5508" s="10"/>
      <c r="D5508" s="10"/>
      <c r="E5508" s="10"/>
      <c r="F5508" s="10"/>
      <c r="G5508" s="10"/>
      <c r="H5508" s="10"/>
      <c r="I5508" s="10"/>
      <c r="J5508" s="10"/>
      <c r="K5508" s="11"/>
      <c r="L5508" s="11"/>
      <c r="M5508" s="12"/>
      <c r="N5508" s="12"/>
      <c r="O5508" s="12"/>
      <c r="P5508" s="12"/>
      <c r="Q5508" s="12"/>
      <c r="R5508" s="12"/>
      <c r="S5508" s="12"/>
      <c r="T5508" s="12"/>
      <c r="U5508" s="12"/>
      <c r="V5508" s="12"/>
      <c r="W5508" s="12"/>
      <c r="X5508" s="12"/>
      <c r="Y5508" s="12"/>
      <c r="Z5508" s="12"/>
      <c r="AA5508" s="12"/>
      <c r="AB5508" s="12"/>
      <c r="AC5508" s="12"/>
      <c r="AD5508" s="12"/>
      <c r="AE5508" s="12"/>
      <c r="AF5508" s="12"/>
      <c r="AG5508" s="12"/>
      <c r="AH5508" s="12"/>
      <c r="AI5508" s="12"/>
      <c r="AJ5508" s="12"/>
      <c r="AK5508" s="12"/>
      <c r="AL5508" s="12"/>
      <c r="AM5508" s="12"/>
      <c r="AN5508" s="12"/>
      <c r="AO5508" s="12"/>
      <c r="AP5508" s="12"/>
      <c r="AQ5508" s="12"/>
      <c r="AR5508" s="12"/>
      <c r="AS5508" s="12"/>
      <c r="AT5508" s="12"/>
      <c r="AU5508" s="12"/>
      <c r="AV5508" s="12"/>
      <c r="AW5508" s="12"/>
      <c r="AX5508" s="12"/>
      <c r="AY5508" s="12"/>
      <c r="AZ5508" s="12"/>
      <c r="BA5508" s="12"/>
      <c r="BB5508" s="12"/>
      <c r="BC5508" s="12"/>
      <c r="BD5508" s="12"/>
      <c r="BE5508" s="12"/>
      <c r="BF5508" s="12"/>
      <c r="BG5508" s="12"/>
      <c r="BH5508" s="12"/>
      <c r="BI5508" s="12"/>
      <c r="BJ5508" s="13"/>
      <c r="BK5508" s="13"/>
      <c r="BL5508" s="13"/>
      <c r="BM5508" s="13"/>
      <c r="BN5508" s="13"/>
    </row>
    <row r="5509" spans="1:66" x14ac:dyDescent="0.25">
      <c r="A5509" s="10"/>
      <c r="B5509" s="10"/>
      <c r="C5509" s="10"/>
      <c r="D5509" s="10"/>
      <c r="E5509" s="10"/>
      <c r="F5509" s="10"/>
      <c r="G5509" s="10"/>
      <c r="H5509" s="10"/>
      <c r="I5509" s="10"/>
      <c r="J5509" s="10"/>
      <c r="K5509" s="11"/>
      <c r="L5509" s="11"/>
      <c r="M5509" s="12"/>
      <c r="N5509" s="12"/>
      <c r="O5509" s="12"/>
      <c r="P5509" s="12"/>
      <c r="Q5509" s="12"/>
      <c r="R5509" s="12"/>
      <c r="S5509" s="12"/>
      <c r="T5509" s="12"/>
      <c r="U5509" s="12"/>
      <c r="V5509" s="12"/>
      <c r="W5509" s="12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2"/>
      <c r="AS5509" s="12"/>
      <c r="AT5509" s="12"/>
      <c r="AU5509" s="12"/>
      <c r="AV5509" s="12"/>
      <c r="AW5509" s="12"/>
      <c r="AX5509" s="12"/>
      <c r="AY5509" s="12"/>
      <c r="AZ5509" s="12"/>
      <c r="BA5509" s="12"/>
      <c r="BB5509" s="12"/>
      <c r="BC5509" s="12"/>
      <c r="BD5509" s="12"/>
      <c r="BE5509" s="12"/>
      <c r="BF5509" s="12"/>
      <c r="BG5509" s="12"/>
      <c r="BH5509" s="12"/>
      <c r="BI5509" s="12"/>
      <c r="BJ5509" s="13"/>
      <c r="BK5509" s="13"/>
      <c r="BL5509" s="13"/>
      <c r="BM5509" s="13"/>
      <c r="BN5509" s="13"/>
    </row>
    <row r="5510" spans="1:66" x14ac:dyDescent="0.25">
      <c r="A5510" s="10"/>
      <c r="B5510" s="10"/>
      <c r="C5510" s="10"/>
      <c r="D5510" s="10"/>
      <c r="E5510" s="10"/>
      <c r="F5510" s="10"/>
      <c r="G5510" s="10"/>
      <c r="H5510" s="10"/>
      <c r="I5510" s="10"/>
      <c r="J5510" s="10"/>
      <c r="K5510" s="11"/>
      <c r="L5510" s="11"/>
      <c r="M5510" s="12"/>
      <c r="N5510" s="12"/>
      <c r="O5510" s="12"/>
      <c r="P5510" s="12"/>
      <c r="Q5510" s="12"/>
      <c r="R5510" s="12"/>
      <c r="S5510" s="12"/>
      <c r="T5510" s="12"/>
      <c r="U5510" s="12"/>
      <c r="V5510" s="12"/>
      <c r="W5510" s="12"/>
      <c r="X5510" s="12"/>
      <c r="Y5510" s="12"/>
      <c r="Z5510" s="12"/>
      <c r="AA5510" s="12"/>
      <c r="AB5510" s="12"/>
      <c r="AC5510" s="12"/>
      <c r="AD5510" s="12"/>
      <c r="AE5510" s="12"/>
      <c r="AF5510" s="12"/>
      <c r="AG5510" s="12"/>
      <c r="AH5510" s="12"/>
      <c r="AI5510" s="12"/>
      <c r="AJ5510" s="12"/>
      <c r="AK5510" s="12"/>
      <c r="AL5510" s="12"/>
      <c r="AM5510" s="12"/>
      <c r="AN5510" s="12"/>
      <c r="AO5510" s="12"/>
      <c r="AP5510" s="12"/>
      <c r="AQ5510" s="12"/>
      <c r="AR5510" s="12"/>
      <c r="AS5510" s="12"/>
      <c r="AT5510" s="12"/>
      <c r="AU5510" s="12"/>
      <c r="AV5510" s="12"/>
      <c r="AW5510" s="12"/>
      <c r="AX5510" s="12"/>
      <c r="AY5510" s="12"/>
      <c r="AZ5510" s="12"/>
      <c r="BA5510" s="12"/>
      <c r="BB5510" s="12"/>
      <c r="BC5510" s="12"/>
      <c r="BD5510" s="12"/>
      <c r="BE5510" s="12"/>
      <c r="BF5510" s="12"/>
      <c r="BG5510" s="12"/>
      <c r="BH5510" s="12"/>
      <c r="BI5510" s="12"/>
      <c r="BJ5510" s="13"/>
      <c r="BK5510" s="13"/>
      <c r="BL5510" s="13"/>
      <c r="BM5510" s="13"/>
      <c r="BN5510" s="13"/>
    </row>
    <row r="5511" spans="1:66" x14ac:dyDescent="0.25">
      <c r="A5511" s="10"/>
      <c r="B5511" s="10"/>
      <c r="C5511" s="10"/>
      <c r="D5511" s="10"/>
      <c r="E5511" s="10"/>
      <c r="F5511" s="10"/>
      <c r="G5511" s="10"/>
      <c r="H5511" s="10"/>
      <c r="I5511" s="10"/>
      <c r="J5511" s="10"/>
      <c r="K5511" s="11"/>
      <c r="L5511" s="11"/>
      <c r="M5511" s="12"/>
      <c r="N5511" s="12"/>
      <c r="O5511" s="12"/>
      <c r="P5511" s="12"/>
      <c r="Q5511" s="12"/>
      <c r="R5511" s="12"/>
      <c r="S5511" s="12"/>
      <c r="T5511" s="12"/>
      <c r="U5511" s="12"/>
      <c r="V5511" s="12"/>
      <c r="W5511" s="12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2"/>
      <c r="AS5511" s="12"/>
      <c r="AT5511" s="12"/>
      <c r="AU5511" s="12"/>
      <c r="AV5511" s="12"/>
      <c r="AW5511" s="12"/>
      <c r="AX5511" s="12"/>
      <c r="AY5511" s="12"/>
      <c r="AZ5511" s="12"/>
      <c r="BA5511" s="12"/>
      <c r="BB5511" s="12"/>
      <c r="BC5511" s="12"/>
      <c r="BD5511" s="12"/>
      <c r="BE5511" s="12"/>
      <c r="BF5511" s="12"/>
      <c r="BG5511" s="12"/>
      <c r="BH5511" s="12"/>
      <c r="BI5511" s="12"/>
      <c r="BJ5511" s="13"/>
      <c r="BK5511" s="13"/>
      <c r="BL5511" s="13"/>
      <c r="BM5511" s="13"/>
      <c r="BN5511" s="13"/>
    </row>
    <row r="5512" spans="1:66" x14ac:dyDescent="0.25">
      <c r="A5512" s="10"/>
      <c r="B5512" s="10"/>
      <c r="C5512" s="10"/>
      <c r="D5512" s="10"/>
      <c r="E5512" s="10"/>
      <c r="F5512" s="10"/>
      <c r="G5512" s="10"/>
      <c r="H5512" s="10"/>
      <c r="I5512" s="10"/>
      <c r="J5512" s="10"/>
      <c r="K5512" s="11"/>
      <c r="L5512" s="11"/>
      <c r="M5512" s="12"/>
      <c r="N5512" s="12"/>
      <c r="O5512" s="12"/>
      <c r="P5512" s="12"/>
      <c r="Q5512" s="12"/>
      <c r="R5512" s="12"/>
      <c r="S5512" s="12"/>
      <c r="T5512" s="12"/>
      <c r="U5512" s="12"/>
      <c r="V5512" s="12"/>
      <c r="W5512" s="12"/>
      <c r="X5512" s="12"/>
      <c r="Y5512" s="12"/>
      <c r="Z5512" s="12"/>
      <c r="AA5512" s="12"/>
      <c r="AB5512" s="12"/>
      <c r="AC5512" s="12"/>
      <c r="AD5512" s="12"/>
      <c r="AE5512" s="12"/>
      <c r="AF5512" s="12"/>
      <c r="AG5512" s="12"/>
      <c r="AH5512" s="12"/>
      <c r="AI5512" s="12"/>
      <c r="AJ5512" s="12"/>
      <c r="AK5512" s="12"/>
      <c r="AL5512" s="12"/>
      <c r="AM5512" s="12"/>
      <c r="AN5512" s="12"/>
      <c r="AO5512" s="12"/>
      <c r="AP5512" s="12"/>
      <c r="AQ5512" s="12"/>
      <c r="AR5512" s="12"/>
      <c r="AS5512" s="12"/>
      <c r="AT5512" s="12"/>
      <c r="AU5512" s="12"/>
      <c r="AV5512" s="12"/>
      <c r="AW5512" s="12"/>
      <c r="AX5512" s="12"/>
      <c r="AY5512" s="12"/>
      <c r="AZ5512" s="12"/>
      <c r="BA5512" s="12"/>
      <c r="BB5512" s="12"/>
      <c r="BC5512" s="12"/>
      <c r="BD5512" s="12"/>
      <c r="BE5512" s="12"/>
      <c r="BF5512" s="12"/>
      <c r="BG5512" s="12"/>
      <c r="BH5512" s="12"/>
      <c r="BI5512" s="12"/>
      <c r="BJ5512" s="13"/>
      <c r="BK5512" s="13"/>
      <c r="BL5512" s="13"/>
      <c r="BM5512" s="13"/>
      <c r="BN5512" s="13"/>
    </row>
    <row r="5513" spans="1:66" x14ac:dyDescent="0.25">
      <c r="A5513" s="10"/>
      <c r="B5513" s="10"/>
      <c r="C5513" s="10"/>
      <c r="D5513" s="10"/>
      <c r="E5513" s="10"/>
      <c r="F5513" s="10"/>
      <c r="G5513" s="10"/>
      <c r="H5513" s="10"/>
      <c r="I5513" s="10"/>
      <c r="J5513" s="10"/>
      <c r="K5513" s="11"/>
      <c r="L5513" s="11"/>
      <c r="M5513" s="12"/>
      <c r="N5513" s="12"/>
      <c r="O5513" s="12"/>
      <c r="P5513" s="12"/>
      <c r="Q5513" s="12"/>
      <c r="R5513" s="12"/>
      <c r="S5513" s="12"/>
      <c r="T5513" s="12"/>
      <c r="U5513" s="12"/>
      <c r="V5513" s="12"/>
      <c r="W5513" s="12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2"/>
      <c r="AS5513" s="12"/>
      <c r="AT5513" s="12"/>
      <c r="AU5513" s="12"/>
      <c r="AV5513" s="12"/>
      <c r="AW5513" s="12"/>
      <c r="AX5513" s="12"/>
      <c r="AY5513" s="12"/>
      <c r="AZ5513" s="12"/>
      <c r="BA5513" s="12"/>
      <c r="BB5513" s="12"/>
      <c r="BC5513" s="12"/>
      <c r="BD5513" s="12"/>
      <c r="BE5513" s="12"/>
      <c r="BF5513" s="12"/>
      <c r="BG5513" s="12"/>
      <c r="BH5513" s="12"/>
      <c r="BI5513" s="12"/>
      <c r="BJ5513" s="13"/>
      <c r="BK5513" s="13"/>
      <c r="BL5513" s="13"/>
      <c r="BM5513" s="13"/>
      <c r="BN5513" s="13"/>
    </row>
    <row r="5514" spans="1:66" x14ac:dyDescent="0.25">
      <c r="A5514" s="10"/>
      <c r="B5514" s="10"/>
      <c r="C5514" s="10"/>
      <c r="D5514" s="10"/>
      <c r="E5514" s="10"/>
      <c r="F5514" s="10"/>
      <c r="G5514" s="10"/>
      <c r="H5514" s="10"/>
      <c r="I5514" s="10"/>
      <c r="J5514" s="10"/>
      <c r="K5514" s="11"/>
      <c r="L5514" s="11"/>
      <c r="M5514" s="12"/>
      <c r="N5514" s="12"/>
      <c r="O5514" s="12"/>
      <c r="P5514" s="12"/>
      <c r="Q5514" s="12"/>
      <c r="R5514" s="12"/>
      <c r="S5514" s="12"/>
      <c r="T5514" s="12"/>
      <c r="U5514" s="12"/>
      <c r="V5514" s="12"/>
      <c r="W5514" s="12"/>
      <c r="X5514" s="12"/>
      <c r="Y5514" s="12"/>
      <c r="Z5514" s="12"/>
      <c r="AA5514" s="12"/>
      <c r="AB5514" s="12"/>
      <c r="AC5514" s="12"/>
      <c r="AD5514" s="12"/>
      <c r="AE5514" s="12"/>
      <c r="AF5514" s="12"/>
      <c r="AG5514" s="12"/>
      <c r="AH5514" s="12"/>
      <c r="AI5514" s="12"/>
      <c r="AJ5514" s="12"/>
      <c r="AK5514" s="12"/>
      <c r="AL5514" s="12"/>
      <c r="AM5514" s="12"/>
      <c r="AN5514" s="12"/>
      <c r="AO5514" s="12"/>
      <c r="AP5514" s="12"/>
      <c r="AQ5514" s="12"/>
      <c r="AR5514" s="12"/>
      <c r="AS5514" s="12"/>
      <c r="AT5514" s="12"/>
      <c r="AU5514" s="12"/>
      <c r="AV5514" s="12"/>
      <c r="AW5514" s="12"/>
      <c r="AX5514" s="12"/>
      <c r="AY5514" s="12"/>
      <c r="AZ5514" s="12"/>
      <c r="BA5514" s="12"/>
      <c r="BB5514" s="12"/>
      <c r="BC5514" s="12"/>
      <c r="BD5514" s="12"/>
      <c r="BE5514" s="12"/>
      <c r="BF5514" s="12"/>
      <c r="BG5514" s="12"/>
      <c r="BH5514" s="12"/>
      <c r="BI5514" s="12"/>
      <c r="BJ5514" s="13"/>
      <c r="BK5514" s="13"/>
      <c r="BL5514" s="13"/>
      <c r="BM5514" s="13"/>
      <c r="BN5514" s="13"/>
    </row>
    <row r="5515" spans="1:66" x14ac:dyDescent="0.25">
      <c r="A5515" s="10"/>
      <c r="B5515" s="10"/>
      <c r="C5515" s="10"/>
      <c r="D5515" s="10"/>
      <c r="E5515" s="10"/>
      <c r="F5515" s="10"/>
      <c r="G5515" s="10"/>
      <c r="H5515" s="10"/>
      <c r="I5515" s="10"/>
      <c r="J5515" s="10"/>
      <c r="K5515" s="11"/>
      <c r="L5515" s="11"/>
      <c r="M5515" s="12"/>
      <c r="N5515" s="12"/>
      <c r="O5515" s="12"/>
      <c r="P5515" s="12"/>
      <c r="Q5515" s="12"/>
      <c r="R5515" s="12"/>
      <c r="S5515" s="12"/>
      <c r="T5515" s="12"/>
      <c r="U5515" s="12"/>
      <c r="V5515" s="12"/>
      <c r="W5515" s="12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2"/>
      <c r="AS5515" s="12"/>
      <c r="AT5515" s="12"/>
      <c r="AU5515" s="12"/>
      <c r="AV5515" s="12"/>
      <c r="AW5515" s="12"/>
      <c r="AX5515" s="12"/>
      <c r="AY5515" s="12"/>
      <c r="AZ5515" s="12"/>
      <c r="BA5515" s="12"/>
      <c r="BB5515" s="12"/>
      <c r="BC5515" s="12"/>
      <c r="BD5515" s="12"/>
      <c r="BE5515" s="12"/>
      <c r="BF5515" s="12"/>
      <c r="BG5515" s="12"/>
      <c r="BH5515" s="12"/>
      <c r="BI5515" s="12"/>
      <c r="BJ5515" s="13"/>
      <c r="BK5515" s="13"/>
      <c r="BL5515" s="13"/>
      <c r="BM5515" s="13"/>
      <c r="BN5515" s="13"/>
    </row>
    <row r="5516" spans="1:66" x14ac:dyDescent="0.25">
      <c r="A5516" s="10"/>
      <c r="B5516" s="10"/>
      <c r="C5516" s="10"/>
      <c r="D5516" s="10"/>
      <c r="E5516" s="10"/>
      <c r="F5516" s="10"/>
      <c r="G5516" s="10"/>
      <c r="H5516" s="10"/>
      <c r="I5516" s="10"/>
      <c r="J5516" s="10"/>
      <c r="K5516" s="11"/>
      <c r="L5516" s="11"/>
      <c r="M5516" s="12"/>
      <c r="N5516" s="12"/>
      <c r="O5516" s="12"/>
      <c r="P5516" s="12"/>
      <c r="Q5516" s="12"/>
      <c r="R5516" s="12"/>
      <c r="S5516" s="12"/>
      <c r="T5516" s="12"/>
      <c r="U5516" s="12"/>
      <c r="V5516" s="12"/>
      <c r="W5516" s="12"/>
      <c r="X5516" s="12"/>
      <c r="Y5516" s="12"/>
      <c r="Z5516" s="12"/>
      <c r="AA5516" s="12"/>
      <c r="AB5516" s="12"/>
      <c r="AC5516" s="12"/>
      <c r="AD5516" s="12"/>
      <c r="AE5516" s="12"/>
      <c r="AF5516" s="12"/>
      <c r="AG5516" s="12"/>
      <c r="AH5516" s="12"/>
      <c r="AI5516" s="12"/>
      <c r="AJ5516" s="12"/>
      <c r="AK5516" s="12"/>
      <c r="AL5516" s="12"/>
      <c r="AM5516" s="12"/>
      <c r="AN5516" s="12"/>
      <c r="AO5516" s="12"/>
      <c r="AP5516" s="12"/>
      <c r="AQ5516" s="12"/>
      <c r="AR5516" s="12"/>
      <c r="AS5516" s="12"/>
      <c r="AT5516" s="12"/>
      <c r="AU5516" s="12"/>
      <c r="AV5516" s="12"/>
      <c r="AW5516" s="12"/>
      <c r="AX5516" s="12"/>
      <c r="AY5516" s="12"/>
      <c r="AZ5516" s="12"/>
      <c r="BA5516" s="12"/>
      <c r="BB5516" s="12"/>
      <c r="BC5516" s="12"/>
      <c r="BD5516" s="12"/>
      <c r="BE5516" s="12"/>
      <c r="BF5516" s="12"/>
      <c r="BG5516" s="12"/>
      <c r="BH5516" s="12"/>
      <c r="BI5516" s="12"/>
      <c r="BJ5516" s="13"/>
      <c r="BK5516" s="13"/>
      <c r="BL5516" s="13"/>
      <c r="BM5516" s="13"/>
      <c r="BN5516" s="13"/>
    </row>
    <row r="5517" spans="1:66" x14ac:dyDescent="0.25">
      <c r="A5517" s="10"/>
      <c r="B5517" s="10"/>
      <c r="C5517" s="10"/>
      <c r="D5517" s="10"/>
      <c r="E5517" s="10"/>
      <c r="F5517" s="10"/>
      <c r="G5517" s="10"/>
      <c r="H5517" s="10"/>
      <c r="I5517" s="10"/>
      <c r="J5517" s="10"/>
      <c r="K5517" s="11"/>
      <c r="L5517" s="11"/>
      <c r="M5517" s="12"/>
      <c r="N5517" s="12"/>
      <c r="O5517" s="12"/>
      <c r="P5517" s="12"/>
      <c r="Q5517" s="12"/>
      <c r="R5517" s="12"/>
      <c r="S5517" s="12"/>
      <c r="T5517" s="12"/>
      <c r="U5517" s="12"/>
      <c r="V5517" s="12"/>
      <c r="W5517" s="12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2"/>
      <c r="AS5517" s="12"/>
      <c r="AT5517" s="12"/>
      <c r="AU5517" s="12"/>
      <c r="AV5517" s="12"/>
      <c r="AW5517" s="12"/>
      <c r="AX5517" s="12"/>
      <c r="AY5517" s="12"/>
      <c r="AZ5517" s="12"/>
      <c r="BA5517" s="12"/>
      <c r="BB5517" s="12"/>
      <c r="BC5517" s="12"/>
      <c r="BD5517" s="12"/>
      <c r="BE5517" s="12"/>
      <c r="BF5517" s="12"/>
      <c r="BG5517" s="12"/>
      <c r="BH5517" s="12"/>
      <c r="BI5517" s="12"/>
      <c r="BJ5517" s="13"/>
      <c r="BK5517" s="13"/>
      <c r="BL5517" s="13"/>
      <c r="BM5517" s="13"/>
      <c r="BN5517" s="13"/>
    </row>
    <row r="5518" spans="1:66" x14ac:dyDescent="0.25">
      <c r="A5518" s="10"/>
      <c r="B5518" s="10"/>
      <c r="C5518" s="10"/>
      <c r="D5518" s="10"/>
      <c r="E5518" s="10"/>
      <c r="F5518" s="10"/>
      <c r="G5518" s="10"/>
      <c r="H5518" s="10"/>
      <c r="I5518" s="10"/>
      <c r="J5518" s="10"/>
      <c r="K5518" s="11"/>
      <c r="L5518" s="11"/>
      <c r="M5518" s="12"/>
      <c r="N5518" s="12"/>
      <c r="O5518" s="12"/>
      <c r="P5518" s="12"/>
      <c r="Q5518" s="12"/>
      <c r="R5518" s="12"/>
      <c r="S5518" s="12"/>
      <c r="T5518" s="12"/>
      <c r="U5518" s="12"/>
      <c r="V5518" s="12"/>
      <c r="W5518" s="12"/>
      <c r="X5518" s="12"/>
      <c r="Y5518" s="12"/>
      <c r="Z5518" s="12"/>
      <c r="AA5518" s="12"/>
      <c r="AB5518" s="12"/>
      <c r="AC5518" s="12"/>
      <c r="AD5518" s="12"/>
      <c r="AE5518" s="12"/>
      <c r="AF5518" s="12"/>
      <c r="AG5518" s="12"/>
      <c r="AH5518" s="12"/>
      <c r="AI5518" s="12"/>
      <c r="AJ5518" s="12"/>
      <c r="AK5518" s="12"/>
      <c r="AL5518" s="12"/>
      <c r="AM5518" s="12"/>
      <c r="AN5518" s="12"/>
      <c r="AO5518" s="12"/>
      <c r="AP5518" s="12"/>
      <c r="AQ5518" s="12"/>
      <c r="AR5518" s="12"/>
      <c r="AS5518" s="12"/>
      <c r="AT5518" s="12"/>
      <c r="AU5518" s="12"/>
      <c r="AV5518" s="12"/>
      <c r="AW5518" s="12"/>
      <c r="AX5518" s="12"/>
      <c r="AY5518" s="12"/>
      <c r="AZ5518" s="12"/>
      <c r="BA5518" s="12"/>
      <c r="BB5518" s="12"/>
      <c r="BC5518" s="12"/>
      <c r="BD5518" s="12"/>
      <c r="BE5518" s="12"/>
      <c r="BF5518" s="12"/>
      <c r="BG5518" s="12"/>
      <c r="BH5518" s="12"/>
      <c r="BI5518" s="12"/>
      <c r="BJ5518" s="13"/>
      <c r="BK5518" s="13"/>
      <c r="BL5518" s="13"/>
      <c r="BM5518" s="13"/>
      <c r="BN5518" s="13"/>
    </row>
    <row r="5519" spans="1:66" x14ac:dyDescent="0.25">
      <c r="A5519" s="10"/>
      <c r="B5519" s="10"/>
      <c r="C5519" s="10"/>
      <c r="D5519" s="10"/>
      <c r="E5519" s="10"/>
      <c r="F5519" s="10"/>
      <c r="G5519" s="10"/>
      <c r="H5519" s="10"/>
      <c r="I5519" s="10"/>
      <c r="J5519" s="10"/>
      <c r="K5519" s="11"/>
      <c r="L5519" s="11"/>
      <c r="M5519" s="12"/>
      <c r="N5519" s="12"/>
      <c r="O5519" s="12"/>
      <c r="P5519" s="12"/>
      <c r="Q5519" s="12"/>
      <c r="R5519" s="12"/>
      <c r="S5519" s="12"/>
      <c r="T5519" s="12"/>
      <c r="U5519" s="12"/>
      <c r="V5519" s="12"/>
      <c r="W5519" s="12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2"/>
      <c r="AS5519" s="12"/>
      <c r="AT5519" s="12"/>
      <c r="AU5519" s="12"/>
      <c r="AV5519" s="12"/>
      <c r="AW5519" s="12"/>
      <c r="AX5519" s="12"/>
      <c r="AY5519" s="12"/>
      <c r="AZ5519" s="12"/>
      <c r="BA5519" s="12"/>
      <c r="BB5519" s="12"/>
      <c r="BC5519" s="12"/>
      <c r="BD5519" s="12"/>
      <c r="BE5519" s="12"/>
      <c r="BF5519" s="12"/>
      <c r="BG5519" s="12"/>
      <c r="BH5519" s="12"/>
      <c r="BI5519" s="12"/>
      <c r="BJ5519" s="13"/>
      <c r="BK5519" s="13"/>
      <c r="BL5519" s="13"/>
      <c r="BM5519" s="13"/>
      <c r="BN5519" s="13"/>
    </row>
    <row r="5520" spans="1:66" x14ac:dyDescent="0.25">
      <c r="A5520" s="10"/>
      <c r="B5520" s="10"/>
      <c r="C5520" s="10"/>
      <c r="D5520" s="10"/>
      <c r="E5520" s="10"/>
      <c r="F5520" s="10"/>
      <c r="G5520" s="10"/>
      <c r="H5520" s="10"/>
      <c r="I5520" s="10"/>
      <c r="J5520" s="10"/>
      <c r="K5520" s="11"/>
      <c r="L5520" s="11"/>
      <c r="M5520" s="12"/>
      <c r="N5520" s="12"/>
      <c r="O5520" s="12"/>
      <c r="P5520" s="12"/>
      <c r="Q5520" s="12"/>
      <c r="R5520" s="12"/>
      <c r="S5520" s="12"/>
      <c r="T5520" s="12"/>
      <c r="U5520" s="12"/>
      <c r="V5520" s="12"/>
      <c r="W5520" s="12"/>
      <c r="X5520" s="12"/>
      <c r="Y5520" s="12"/>
      <c r="Z5520" s="12"/>
      <c r="AA5520" s="12"/>
      <c r="AB5520" s="12"/>
      <c r="AC5520" s="12"/>
      <c r="AD5520" s="12"/>
      <c r="AE5520" s="12"/>
      <c r="AF5520" s="12"/>
      <c r="AG5520" s="12"/>
      <c r="AH5520" s="12"/>
      <c r="AI5520" s="12"/>
      <c r="AJ5520" s="12"/>
      <c r="AK5520" s="12"/>
      <c r="AL5520" s="12"/>
      <c r="AM5520" s="12"/>
      <c r="AN5520" s="12"/>
      <c r="AO5520" s="12"/>
      <c r="AP5520" s="12"/>
      <c r="AQ5520" s="12"/>
      <c r="AR5520" s="12"/>
      <c r="AS5520" s="12"/>
      <c r="AT5520" s="12"/>
      <c r="AU5520" s="12"/>
      <c r="AV5520" s="12"/>
      <c r="AW5520" s="12"/>
      <c r="AX5520" s="12"/>
      <c r="AY5520" s="12"/>
      <c r="AZ5520" s="12"/>
      <c r="BA5520" s="12"/>
      <c r="BB5520" s="12"/>
      <c r="BC5520" s="12"/>
      <c r="BD5520" s="12"/>
      <c r="BE5520" s="12"/>
      <c r="BF5520" s="12"/>
      <c r="BG5520" s="12"/>
      <c r="BH5520" s="12"/>
      <c r="BI5520" s="12"/>
      <c r="BJ5520" s="13"/>
      <c r="BK5520" s="13"/>
      <c r="BL5520" s="13"/>
      <c r="BM5520" s="13"/>
      <c r="BN5520" s="13"/>
    </row>
    <row r="5521" spans="1:66" x14ac:dyDescent="0.25">
      <c r="A5521" s="10"/>
      <c r="B5521" s="10"/>
      <c r="C5521" s="10"/>
      <c r="D5521" s="10"/>
      <c r="E5521" s="10"/>
      <c r="F5521" s="10"/>
      <c r="G5521" s="10"/>
      <c r="H5521" s="10"/>
      <c r="I5521" s="10"/>
      <c r="J5521" s="10"/>
      <c r="K5521" s="11"/>
      <c r="L5521" s="11"/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2"/>
      <c r="AS5521" s="12"/>
      <c r="AT5521" s="12"/>
      <c r="AU5521" s="12"/>
      <c r="AV5521" s="12"/>
      <c r="AW5521" s="12"/>
      <c r="AX5521" s="12"/>
      <c r="AY5521" s="12"/>
      <c r="AZ5521" s="12"/>
      <c r="BA5521" s="12"/>
      <c r="BB5521" s="12"/>
      <c r="BC5521" s="12"/>
      <c r="BD5521" s="12"/>
      <c r="BE5521" s="12"/>
      <c r="BF5521" s="12"/>
      <c r="BG5521" s="12"/>
      <c r="BH5521" s="12"/>
      <c r="BI5521" s="12"/>
      <c r="BJ5521" s="13"/>
      <c r="BK5521" s="13"/>
      <c r="BL5521" s="13"/>
      <c r="BM5521" s="13"/>
      <c r="BN5521" s="13"/>
    </row>
    <row r="5522" spans="1:66" x14ac:dyDescent="0.25">
      <c r="A5522" s="10"/>
      <c r="B5522" s="10"/>
      <c r="C5522" s="10"/>
      <c r="D5522" s="10"/>
      <c r="E5522" s="10"/>
      <c r="F5522" s="10"/>
      <c r="G5522" s="10"/>
      <c r="H5522" s="10"/>
      <c r="I5522" s="10"/>
      <c r="J5522" s="10"/>
      <c r="K5522" s="11"/>
      <c r="L5522" s="11"/>
      <c r="M5522" s="12"/>
      <c r="N5522" s="12"/>
      <c r="O5522" s="12"/>
      <c r="P5522" s="12"/>
      <c r="Q5522" s="12"/>
      <c r="R5522" s="12"/>
      <c r="S5522" s="12"/>
      <c r="T5522" s="12"/>
      <c r="U5522" s="12"/>
      <c r="V5522" s="12"/>
      <c r="W5522" s="12"/>
      <c r="X5522" s="12"/>
      <c r="Y5522" s="12"/>
      <c r="Z5522" s="12"/>
      <c r="AA5522" s="12"/>
      <c r="AB5522" s="12"/>
      <c r="AC5522" s="12"/>
      <c r="AD5522" s="12"/>
      <c r="AE5522" s="12"/>
      <c r="AF5522" s="12"/>
      <c r="AG5522" s="12"/>
      <c r="AH5522" s="12"/>
      <c r="AI5522" s="12"/>
      <c r="AJ5522" s="12"/>
      <c r="AK5522" s="12"/>
      <c r="AL5522" s="12"/>
      <c r="AM5522" s="12"/>
      <c r="AN5522" s="12"/>
      <c r="AO5522" s="12"/>
      <c r="AP5522" s="12"/>
      <c r="AQ5522" s="12"/>
      <c r="AR5522" s="12"/>
      <c r="AS5522" s="12"/>
      <c r="AT5522" s="12"/>
      <c r="AU5522" s="12"/>
      <c r="AV5522" s="12"/>
      <c r="AW5522" s="12"/>
      <c r="AX5522" s="12"/>
      <c r="AY5522" s="12"/>
      <c r="AZ5522" s="12"/>
      <c r="BA5522" s="12"/>
      <c r="BB5522" s="12"/>
      <c r="BC5522" s="12"/>
      <c r="BD5522" s="12"/>
      <c r="BE5522" s="12"/>
      <c r="BF5522" s="12"/>
      <c r="BG5522" s="12"/>
      <c r="BH5522" s="12"/>
      <c r="BI5522" s="12"/>
      <c r="BJ5522" s="13"/>
      <c r="BK5522" s="13"/>
      <c r="BL5522" s="13"/>
      <c r="BM5522" s="13"/>
      <c r="BN5522" s="13"/>
    </row>
    <row r="5523" spans="1:66" x14ac:dyDescent="0.25">
      <c r="A5523" s="10"/>
      <c r="B5523" s="10"/>
      <c r="C5523" s="10"/>
      <c r="D5523" s="10"/>
      <c r="E5523" s="10"/>
      <c r="F5523" s="10"/>
      <c r="G5523" s="10"/>
      <c r="H5523" s="10"/>
      <c r="I5523" s="10"/>
      <c r="J5523" s="10"/>
      <c r="K5523" s="11"/>
      <c r="L5523" s="11"/>
      <c r="M5523" s="12"/>
      <c r="N5523" s="12"/>
      <c r="O5523" s="12"/>
      <c r="P5523" s="12"/>
      <c r="Q5523" s="12"/>
      <c r="R5523" s="12"/>
      <c r="S5523" s="12"/>
      <c r="T5523" s="12"/>
      <c r="U5523" s="12"/>
      <c r="V5523" s="12"/>
      <c r="W5523" s="12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2"/>
      <c r="AS5523" s="12"/>
      <c r="AT5523" s="12"/>
      <c r="AU5523" s="12"/>
      <c r="AV5523" s="12"/>
      <c r="AW5523" s="12"/>
      <c r="AX5523" s="12"/>
      <c r="AY5523" s="12"/>
      <c r="AZ5523" s="12"/>
      <c r="BA5523" s="12"/>
      <c r="BB5523" s="12"/>
      <c r="BC5523" s="12"/>
      <c r="BD5523" s="12"/>
      <c r="BE5523" s="12"/>
      <c r="BF5523" s="12"/>
      <c r="BG5523" s="12"/>
      <c r="BH5523" s="12"/>
      <c r="BI5523" s="12"/>
      <c r="BJ5523" s="13"/>
      <c r="BK5523" s="13"/>
      <c r="BL5523" s="13"/>
      <c r="BM5523" s="13"/>
      <c r="BN5523" s="13"/>
    </row>
    <row r="5524" spans="1:66" x14ac:dyDescent="0.25">
      <c r="A5524" s="10"/>
      <c r="B5524" s="10"/>
      <c r="C5524" s="10"/>
      <c r="D5524" s="10"/>
      <c r="E5524" s="10"/>
      <c r="F5524" s="10"/>
      <c r="G5524" s="10"/>
      <c r="H5524" s="10"/>
      <c r="I5524" s="10"/>
      <c r="J5524" s="10"/>
      <c r="K5524" s="11"/>
      <c r="L5524" s="11"/>
      <c r="M5524" s="12"/>
      <c r="N5524" s="12"/>
      <c r="O5524" s="12"/>
      <c r="P5524" s="12"/>
      <c r="Q5524" s="12"/>
      <c r="R5524" s="12"/>
      <c r="S5524" s="12"/>
      <c r="T5524" s="12"/>
      <c r="U5524" s="12"/>
      <c r="V5524" s="12"/>
      <c r="W5524" s="12"/>
      <c r="X5524" s="12"/>
      <c r="Y5524" s="12"/>
      <c r="Z5524" s="12"/>
      <c r="AA5524" s="12"/>
      <c r="AB5524" s="12"/>
      <c r="AC5524" s="12"/>
      <c r="AD5524" s="12"/>
      <c r="AE5524" s="12"/>
      <c r="AF5524" s="12"/>
      <c r="AG5524" s="12"/>
      <c r="AH5524" s="12"/>
      <c r="AI5524" s="12"/>
      <c r="AJ5524" s="12"/>
      <c r="AK5524" s="12"/>
      <c r="AL5524" s="12"/>
      <c r="AM5524" s="12"/>
      <c r="AN5524" s="12"/>
      <c r="AO5524" s="12"/>
      <c r="AP5524" s="12"/>
      <c r="AQ5524" s="12"/>
      <c r="AR5524" s="12"/>
      <c r="AS5524" s="12"/>
      <c r="AT5524" s="12"/>
      <c r="AU5524" s="12"/>
      <c r="AV5524" s="12"/>
      <c r="AW5524" s="12"/>
      <c r="AX5524" s="12"/>
      <c r="AY5524" s="12"/>
      <c r="AZ5524" s="12"/>
      <c r="BA5524" s="12"/>
      <c r="BB5524" s="12"/>
      <c r="BC5524" s="12"/>
      <c r="BD5524" s="12"/>
      <c r="BE5524" s="12"/>
      <c r="BF5524" s="12"/>
      <c r="BG5524" s="12"/>
      <c r="BH5524" s="12"/>
      <c r="BI5524" s="12"/>
      <c r="BJ5524" s="13"/>
      <c r="BK5524" s="13"/>
      <c r="BL5524" s="13"/>
      <c r="BM5524" s="13"/>
      <c r="BN5524" s="13"/>
    </row>
    <row r="5525" spans="1:66" s="14" customFormat="1" x14ac:dyDescent="0.25">
      <c r="A5525" s="10"/>
      <c r="B5525" s="10"/>
      <c r="C5525" s="10"/>
      <c r="D5525" s="10"/>
      <c r="E5525" s="10"/>
      <c r="F5525" s="10"/>
      <c r="G5525" s="10"/>
      <c r="H5525" s="10"/>
      <c r="I5525" s="10"/>
      <c r="J5525" s="10"/>
      <c r="K5525" s="11"/>
      <c r="L5525" s="11"/>
      <c r="M5525" s="12"/>
      <c r="N5525" s="12"/>
      <c r="O5525" s="12"/>
      <c r="P5525" s="12"/>
      <c r="Q5525" s="12"/>
      <c r="R5525" s="12"/>
      <c r="S5525" s="12"/>
      <c r="T5525" s="12"/>
      <c r="U5525" s="12"/>
      <c r="V5525" s="12"/>
      <c r="W5525" s="12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2"/>
      <c r="AS5525" s="12"/>
      <c r="AT5525" s="12"/>
      <c r="AU5525" s="12"/>
      <c r="AV5525" s="12"/>
      <c r="AW5525" s="12"/>
      <c r="AX5525" s="12"/>
      <c r="AY5525" s="12"/>
      <c r="AZ5525" s="12"/>
      <c r="BA5525" s="12"/>
      <c r="BB5525" s="12"/>
      <c r="BC5525" s="12"/>
      <c r="BD5525" s="12"/>
      <c r="BE5525" s="12"/>
      <c r="BF5525" s="12"/>
      <c r="BG5525" s="12"/>
      <c r="BH5525" s="12"/>
      <c r="BI5525" s="12"/>
      <c r="BJ5525" s="13"/>
      <c r="BK5525" s="13"/>
      <c r="BL5525" s="13"/>
      <c r="BM5525" s="13"/>
      <c r="BN5525" s="13"/>
    </row>
    <row r="5526" spans="1:66" x14ac:dyDescent="0.25">
      <c r="A5526" s="10"/>
      <c r="B5526" s="10"/>
      <c r="C5526" s="10"/>
      <c r="D5526" s="10"/>
      <c r="E5526" s="10"/>
      <c r="F5526" s="10"/>
      <c r="G5526" s="10"/>
      <c r="H5526" s="10"/>
      <c r="I5526" s="10"/>
      <c r="J5526" s="10"/>
      <c r="K5526" s="11"/>
      <c r="L5526" s="11"/>
      <c r="M5526" s="12"/>
      <c r="N5526" s="12"/>
      <c r="O5526" s="12"/>
      <c r="P5526" s="12"/>
      <c r="Q5526" s="12"/>
      <c r="R5526" s="12"/>
      <c r="S5526" s="12"/>
      <c r="T5526" s="12"/>
      <c r="U5526" s="12"/>
      <c r="V5526" s="12"/>
      <c r="W5526" s="12"/>
      <c r="X5526" s="12"/>
      <c r="Y5526" s="12"/>
      <c r="Z5526" s="12"/>
      <c r="AA5526" s="12"/>
      <c r="AB5526" s="12"/>
      <c r="AC5526" s="12"/>
      <c r="AD5526" s="12"/>
      <c r="AE5526" s="12"/>
      <c r="AF5526" s="12"/>
      <c r="AG5526" s="12"/>
      <c r="AH5526" s="12"/>
      <c r="AI5526" s="12"/>
      <c r="AJ5526" s="12"/>
      <c r="AK5526" s="12"/>
      <c r="AL5526" s="12"/>
      <c r="AM5526" s="12"/>
      <c r="AN5526" s="12"/>
      <c r="AO5526" s="12"/>
      <c r="AP5526" s="12"/>
      <c r="AQ5526" s="12"/>
      <c r="AR5526" s="12"/>
      <c r="AS5526" s="12"/>
      <c r="AT5526" s="12"/>
      <c r="AU5526" s="12"/>
      <c r="AV5526" s="12"/>
      <c r="AW5526" s="12"/>
      <c r="AX5526" s="12"/>
      <c r="AY5526" s="12"/>
      <c r="AZ5526" s="12"/>
      <c r="BA5526" s="12"/>
      <c r="BB5526" s="12"/>
      <c r="BC5526" s="12"/>
      <c r="BD5526" s="12"/>
      <c r="BE5526" s="12"/>
      <c r="BF5526" s="12"/>
      <c r="BG5526" s="12"/>
      <c r="BH5526" s="12"/>
      <c r="BI5526" s="12"/>
      <c r="BJ5526" s="13"/>
      <c r="BK5526" s="13"/>
      <c r="BL5526" s="13"/>
      <c r="BM5526" s="13"/>
      <c r="BN5526" s="13"/>
    </row>
    <row r="5527" spans="1:66" x14ac:dyDescent="0.25">
      <c r="A5527" s="10"/>
      <c r="B5527" s="10"/>
      <c r="C5527" s="10"/>
      <c r="D5527" s="10"/>
      <c r="E5527" s="10"/>
      <c r="F5527" s="10"/>
      <c r="G5527" s="10"/>
      <c r="H5527" s="10"/>
      <c r="I5527" s="10"/>
      <c r="J5527" s="10"/>
      <c r="K5527" s="11"/>
      <c r="L5527" s="11"/>
      <c r="M5527" s="12"/>
      <c r="N5527" s="12"/>
      <c r="O5527" s="12"/>
      <c r="P5527" s="12"/>
      <c r="Q5527" s="12"/>
      <c r="R5527" s="12"/>
      <c r="S5527" s="12"/>
      <c r="T5527" s="12"/>
      <c r="U5527" s="12"/>
      <c r="V5527" s="12"/>
      <c r="W5527" s="12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2"/>
      <c r="AS5527" s="12"/>
      <c r="AT5527" s="12"/>
      <c r="AU5527" s="12"/>
      <c r="AV5527" s="12"/>
      <c r="AW5527" s="12"/>
      <c r="AX5527" s="12"/>
      <c r="AY5527" s="12"/>
      <c r="AZ5527" s="12"/>
      <c r="BA5527" s="12"/>
      <c r="BB5527" s="12"/>
      <c r="BC5527" s="12"/>
      <c r="BD5527" s="12"/>
      <c r="BE5527" s="12"/>
      <c r="BF5527" s="12"/>
      <c r="BG5527" s="12"/>
      <c r="BH5527" s="12"/>
      <c r="BI5527" s="12"/>
      <c r="BJ5527" s="13"/>
      <c r="BK5527" s="13"/>
      <c r="BL5527" s="13"/>
      <c r="BM5527" s="13"/>
      <c r="BN5527" s="13"/>
    </row>
    <row r="5528" spans="1:66" x14ac:dyDescent="0.25">
      <c r="A5528" s="10"/>
      <c r="B5528" s="10"/>
      <c r="C5528" s="10"/>
      <c r="D5528" s="10"/>
      <c r="E5528" s="10"/>
      <c r="F5528" s="10"/>
      <c r="G5528" s="10"/>
      <c r="H5528" s="10"/>
      <c r="I5528" s="10"/>
      <c r="J5528" s="10"/>
      <c r="K5528" s="11"/>
      <c r="L5528" s="11"/>
      <c r="M5528" s="12"/>
      <c r="N5528" s="12"/>
      <c r="O5528" s="12"/>
      <c r="P5528" s="12"/>
      <c r="Q5528" s="12"/>
      <c r="R5528" s="12"/>
      <c r="S5528" s="12"/>
      <c r="T5528" s="12"/>
      <c r="U5528" s="12"/>
      <c r="V5528" s="12"/>
      <c r="W5528" s="12"/>
      <c r="X5528" s="12"/>
      <c r="Y5528" s="12"/>
      <c r="Z5528" s="12"/>
      <c r="AA5528" s="12"/>
      <c r="AB5528" s="12"/>
      <c r="AC5528" s="12"/>
      <c r="AD5528" s="12"/>
      <c r="AE5528" s="12"/>
      <c r="AF5528" s="12"/>
      <c r="AG5528" s="12"/>
      <c r="AH5528" s="12"/>
      <c r="AI5528" s="12"/>
      <c r="AJ5528" s="12"/>
      <c r="AK5528" s="12"/>
      <c r="AL5528" s="12"/>
      <c r="AM5528" s="12"/>
      <c r="AN5528" s="12"/>
      <c r="AO5528" s="12"/>
      <c r="AP5528" s="12"/>
      <c r="AQ5528" s="12"/>
      <c r="AR5528" s="12"/>
      <c r="AS5528" s="12"/>
      <c r="AT5528" s="12"/>
      <c r="AU5528" s="12"/>
      <c r="AV5528" s="12"/>
      <c r="AW5528" s="12"/>
      <c r="AX5528" s="12"/>
      <c r="AY5528" s="12"/>
      <c r="AZ5528" s="12"/>
      <c r="BA5528" s="12"/>
      <c r="BB5528" s="12"/>
      <c r="BC5528" s="12"/>
      <c r="BD5528" s="12"/>
      <c r="BE5528" s="12"/>
      <c r="BF5528" s="12"/>
      <c r="BG5528" s="12"/>
      <c r="BH5528" s="12"/>
      <c r="BI5528" s="12"/>
      <c r="BJ5528" s="13"/>
      <c r="BK5528" s="13"/>
      <c r="BL5528" s="13"/>
      <c r="BM5528" s="13"/>
      <c r="BN5528" s="13"/>
    </row>
    <row r="5529" spans="1:66" x14ac:dyDescent="0.25">
      <c r="A5529" s="10"/>
      <c r="B5529" s="10"/>
      <c r="C5529" s="10"/>
      <c r="D5529" s="10"/>
      <c r="E5529" s="10"/>
      <c r="F5529" s="10"/>
      <c r="G5529" s="10"/>
      <c r="H5529" s="10"/>
      <c r="I5529" s="10"/>
      <c r="J5529" s="10"/>
      <c r="K5529" s="11"/>
      <c r="L5529" s="11"/>
      <c r="M5529" s="12"/>
      <c r="N5529" s="12"/>
      <c r="O5529" s="12"/>
      <c r="P5529" s="12"/>
      <c r="Q5529" s="12"/>
      <c r="R5529" s="12"/>
      <c r="S5529" s="12"/>
      <c r="T5529" s="12"/>
      <c r="U5529" s="12"/>
      <c r="V5529" s="12"/>
      <c r="W5529" s="12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2"/>
      <c r="AS5529" s="12"/>
      <c r="AT5529" s="12"/>
      <c r="AU5529" s="12"/>
      <c r="AV5529" s="12"/>
      <c r="AW5529" s="12"/>
      <c r="AX5529" s="12"/>
      <c r="AY5529" s="12"/>
      <c r="AZ5529" s="12"/>
      <c r="BA5529" s="12"/>
      <c r="BB5529" s="12"/>
      <c r="BC5529" s="12"/>
      <c r="BD5529" s="12"/>
      <c r="BE5529" s="12"/>
      <c r="BF5529" s="12"/>
      <c r="BG5529" s="12"/>
      <c r="BH5529" s="12"/>
      <c r="BI5529" s="12"/>
      <c r="BJ5529" s="13"/>
      <c r="BK5529" s="13"/>
      <c r="BL5529" s="13"/>
      <c r="BM5529" s="13"/>
      <c r="BN5529" s="13"/>
    </row>
    <row r="5530" spans="1:66" x14ac:dyDescent="0.25">
      <c r="A5530" s="10"/>
      <c r="B5530" s="10"/>
      <c r="C5530" s="10"/>
      <c r="D5530" s="10"/>
      <c r="E5530" s="10"/>
      <c r="F5530" s="10"/>
      <c r="G5530" s="10"/>
      <c r="H5530" s="10"/>
      <c r="I5530" s="10"/>
      <c r="J5530" s="10"/>
      <c r="K5530" s="11"/>
      <c r="L5530" s="11"/>
      <c r="M5530" s="12"/>
      <c r="N5530" s="12"/>
      <c r="O5530" s="12"/>
      <c r="P5530" s="12"/>
      <c r="Q5530" s="12"/>
      <c r="R5530" s="12"/>
      <c r="S5530" s="12"/>
      <c r="T5530" s="12"/>
      <c r="U5530" s="12"/>
      <c r="V5530" s="12"/>
      <c r="W5530" s="12"/>
      <c r="X5530" s="12"/>
      <c r="Y5530" s="12"/>
      <c r="Z5530" s="12"/>
      <c r="AA5530" s="12"/>
      <c r="AB5530" s="12"/>
      <c r="AC5530" s="12"/>
      <c r="AD5530" s="12"/>
      <c r="AE5530" s="12"/>
      <c r="AF5530" s="12"/>
      <c r="AG5530" s="12"/>
      <c r="AH5530" s="12"/>
      <c r="AI5530" s="12"/>
      <c r="AJ5530" s="12"/>
      <c r="AK5530" s="12"/>
      <c r="AL5530" s="12"/>
      <c r="AM5530" s="12"/>
      <c r="AN5530" s="12"/>
      <c r="AO5530" s="12"/>
      <c r="AP5530" s="12"/>
      <c r="AQ5530" s="12"/>
      <c r="AR5530" s="12"/>
      <c r="AS5530" s="12"/>
      <c r="AT5530" s="12"/>
      <c r="AU5530" s="12"/>
      <c r="AV5530" s="12"/>
      <c r="AW5530" s="12"/>
      <c r="AX5530" s="12"/>
      <c r="AY5530" s="12"/>
      <c r="AZ5530" s="12"/>
      <c r="BA5530" s="12"/>
      <c r="BB5530" s="12"/>
      <c r="BC5530" s="12"/>
      <c r="BD5530" s="12"/>
      <c r="BE5530" s="12"/>
      <c r="BF5530" s="12"/>
      <c r="BG5530" s="12"/>
      <c r="BH5530" s="12"/>
      <c r="BI5530" s="12"/>
      <c r="BJ5530" s="13"/>
      <c r="BK5530" s="13"/>
      <c r="BL5530" s="13"/>
      <c r="BM5530" s="13"/>
      <c r="BN5530" s="13"/>
    </row>
    <row r="5531" spans="1:66" x14ac:dyDescent="0.25">
      <c r="A5531" s="10"/>
      <c r="B5531" s="10"/>
      <c r="C5531" s="10"/>
      <c r="D5531" s="10"/>
      <c r="E5531" s="10"/>
      <c r="F5531" s="10"/>
      <c r="G5531" s="10"/>
      <c r="H5531" s="10"/>
      <c r="I5531" s="10"/>
      <c r="J5531" s="10"/>
      <c r="K5531" s="11"/>
      <c r="L5531" s="11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  <c r="W5531" s="12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2"/>
      <c r="AS5531" s="12"/>
      <c r="AT5531" s="12"/>
      <c r="AU5531" s="12"/>
      <c r="AV5531" s="12"/>
      <c r="AW5531" s="12"/>
      <c r="AX5531" s="12"/>
      <c r="AY5531" s="12"/>
      <c r="AZ5531" s="12"/>
      <c r="BA5531" s="12"/>
      <c r="BB5531" s="12"/>
      <c r="BC5531" s="12"/>
      <c r="BD5531" s="12"/>
      <c r="BE5531" s="12"/>
      <c r="BF5531" s="12"/>
      <c r="BG5531" s="12"/>
      <c r="BH5531" s="12"/>
      <c r="BI5531" s="12"/>
      <c r="BJ5531" s="13"/>
      <c r="BK5531" s="13"/>
      <c r="BL5531" s="13"/>
      <c r="BM5531" s="13"/>
      <c r="BN5531" s="13"/>
    </row>
    <row r="5532" spans="1:66" x14ac:dyDescent="0.25">
      <c r="A5532" s="10"/>
      <c r="B5532" s="10"/>
      <c r="C5532" s="10"/>
      <c r="D5532" s="10"/>
      <c r="E5532" s="10"/>
      <c r="F5532" s="10"/>
      <c r="G5532" s="10"/>
      <c r="H5532" s="10"/>
      <c r="I5532" s="10"/>
      <c r="J5532" s="10"/>
      <c r="K5532" s="11"/>
      <c r="L5532" s="11"/>
      <c r="M5532" s="12"/>
      <c r="N5532" s="12"/>
      <c r="O5532" s="12"/>
      <c r="P5532" s="12"/>
      <c r="Q5532" s="12"/>
      <c r="R5532" s="12"/>
      <c r="S5532" s="12"/>
      <c r="T5532" s="12"/>
      <c r="U5532" s="12"/>
      <c r="V5532" s="12"/>
      <c r="W5532" s="12"/>
      <c r="X5532" s="12"/>
      <c r="Y5532" s="12"/>
      <c r="Z5532" s="12"/>
      <c r="AA5532" s="12"/>
      <c r="AB5532" s="12"/>
      <c r="AC5532" s="12"/>
      <c r="AD5532" s="12"/>
      <c r="AE5532" s="12"/>
      <c r="AF5532" s="12"/>
      <c r="AG5532" s="12"/>
      <c r="AH5532" s="12"/>
      <c r="AI5532" s="12"/>
      <c r="AJ5532" s="12"/>
      <c r="AK5532" s="12"/>
      <c r="AL5532" s="12"/>
      <c r="AM5532" s="12"/>
      <c r="AN5532" s="12"/>
      <c r="AO5532" s="12"/>
      <c r="AP5532" s="12"/>
      <c r="AQ5532" s="12"/>
      <c r="AR5532" s="12"/>
      <c r="AS5532" s="12"/>
      <c r="AT5532" s="12"/>
      <c r="AU5532" s="12"/>
      <c r="AV5532" s="12"/>
      <c r="AW5532" s="12"/>
      <c r="AX5532" s="12"/>
      <c r="AY5532" s="12"/>
      <c r="AZ5532" s="12"/>
      <c r="BA5532" s="12"/>
      <c r="BB5532" s="12"/>
      <c r="BC5532" s="12"/>
      <c r="BD5532" s="12"/>
      <c r="BE5532" s="12"/>
      <c r="BF5532" s="12"/>
      <c r="BG5532" s="12"/>
      <c r="BH5532" s="12"/>
      <c r="BI5532" s="12"/>
      <c r="BJ5532" s="13"/>
      <c r="BK5532" s="13"/>
      <c r="BL5532" s="13"/>
      <c r="BM5532" s="13"/>
      <c r="BN5532" s="13"/>
    </row>
    <row r="5533" spans="1:66" x14ac:dyDescent="0.25">
      <c r="A5533" s="10"/>
      <c r="B5533" s="10"/>
      <c r="C5533" s="10"/>
      <c r="D5533" s="10"/>
      <c r="E5533" s="10"/>
      <c r="F5533" s="10"/>
      <c r="G5533" s="10"/>
      <c r="H5533" s="10"/>
      <c r="I5533" s="10"/>
      <c r="J5533" s="10"/>
      <c r="K5533" s="11"/>
      <c r="L5533" s="11"/>
      <c r="M5533" s="12"/>
      <c r="N5533" s="12"/>
      <c r="O5533" s="12"/>
      <c r="P5533" s="12"/>
      <c r="Q5533" s="12"/>
      <c r="R5533" s="12"/>
      <c r="S5533" s="12"/>
      <c r="T5533" s="12"/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2"/>
      <c r="AS5533" s="12"/>
      <c r="AT5533" s="12"/>
      <c r="AU5533" s="12"/>
      <c r="AV5533" s="12"/>
      <c r="AW5533" s="12"/>
      <c r="AX5533" s="12"/>
      <c r="AY5533" s="12"/>
      <c r="AZ5533" s="12"/>
      <c r="BA5533" s="12"/>
      <c r="BB5533" s="12"/>
      <c r="BC5533" s="12"/>
      <c r="BD5533" s="12"/>
      <c r="BE5533" s="12"/>
      <c r="BF5533" s="12"/>
      <c r="BG5533" s="12"/>
      <c r="BH5533" s="12"/>
      <c r="BI5533" s="12"/>
      <c r="BJ5533" s="13"/>
      <c r="BK5533" s="13"/>
      <c r="BL5533" s="13"/>
      <c r="BM5533" s="13"/>
      <c r="BN5533" s="13"/>
    </row>
    <row r="5534" spans="1:66" x14ac:dyDescent="0.25">
      <c r="A5534" s="10"/>
      <c r="B5534" s="10"/>
      <c r="C5534" s="10"/>
      <c r="D5534" s="10"/>
      <c r="E5534" s="10"/>
      <c r="F5534" s="10"/>
      <c r="G5534" s="10"/>
      <c r="H5534" s="10"/>
      <c r="I5534" s="10"/>
      <c r="J5534" s="10"/>
      <c r="K5534" s="11"/>
      <c r="L5534" s="11"/>
      <c r="M5534" s="12"/>
      <c r="N5534" s="12"/>
      <c r="O5534" s="12"/>
      <c r="P5534" s="12"/>
      <c r="Q5534" s="12"/>
      <c r="R5534" s="12"/>
      <c r="S5534" s="12"/>
      <c r="T5534" s="12"/>
      <c r="U5534" s="12"/>
      <c r="V5534" s="12"/>
      <c r="W5534" s="12"/>
      <c r="X5534" s="12"/>
      <c r="Y5534" s="12"/>
      <c r="Z5534" s="12"/>
      <c r="AA5534" s="12"/>
      <c r="AB5534" s="12"/>
      <c r="AC5534" s="12"/>
      <c r="AD5534" s="12"/>
      <c r="AE5534" s="12"/>
      <c r="AF5534" s="12"/>
      <c r="AG5534" s="12"/>
      <c r="AH5534" s="12"/>
      <c r="AI5534" s="12"/>
      <c r="AJ5534" s="12"/>
      <c r="AK5534" s="12"/>
      <c r="AL5534" s="12"/>
      <c r="AM5534" s="12"/>
      <c r="AN5534" s="12"/>
      <c r="AO5534" s="12"/>
      <c r="AP5534" s="12"/>
      <c r="AQ5534" s="12"/>
      <c r="AR5534" s="12"/>
      <c r="AS5534" s="12"/>
      <c r="AT5534" s="12"/>
      <c r="AU5534" s="12"/>
      <c r="AV5534" s="12"/>
      <c r="AW5534" s="12"/>
      <c r="AX5534" s="12"/>
      <c r="AY5534" s="12"/>
      <c r="AZ5534" s="12"/>
      <c r="BA5534" s="12"/>
      <c r="BB5534" s="12"/>
      <c r="BC5534" s="12"/>
      <c r="BD5534" s="12"/>
      <c r="BE5534" s="12"/>
      <c r="BF5534" s="12"/>
      <c r="BG5534" s="12"/>
      <c r="BH5534" s="12"/>
      <c r="BI5534" s="12"/>
      <c r="BJ5534" s="13"/>
      <c r="BK5534" s="13"/>
      <c r="BL5534" s="13"/>
      <c r="BM5534" s="13"/>
      <c r="BN5534" s="13"/>
    </row>
    <row r="5535" spans="1:66" x14ac:dyDescent="0.25">
      <c r="A5535" s="10"/>
      <c r="B5535" s="10"/>
      <c r="C5535" s="10"/>
      <c r="D5535" s="10"/>
      <c r="E5535" s="10"/>
      <c r="F5535" s="10"/>
      <c r="G5535" s="10"/>
      <c r="H5535" s="10"/>
      <c r="I5535" s="10"/>
      <c r="J5535" s="10"/>
      <c r="K5535" s="11"/>
      <c r="L5535" s="11"/>
      <c r="M5535" s="12"/>
      <c r="N5535" s="12"/>
      <c r="O5535" s="12"/>
      <c r="P5535" s="12"/>
      <c r="Q5535" s="12"/>
      <c r="R5535" s="12"/>
      <c r="S5535" s="12"/>
      <c r="T5535" s="12"/>
      <c r="U5535" s="12"/>
      <c r="V5535" s="12"/>
      <c r="W5535" s="12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2"/>
      <c r="AS5535" s="12"/>
      <c r="AT5535" s="12"/>
      <c r="AU5535" s="12"/>
      <c r="AV5535" s="12"/>
      <c r="AW5535" s="12"/>
      <c r="AX5535" s="12"/>
      <c r="AY5535" s="12"/>
      <c r="AZ5535" s="12"/>
      <c r="BA5535" s="12"/>
      <c r="BB5535" s="12"/>
      <c r="BC5535" s="12"/>
      <c r="BD5535" s="12"/>
      <c r="BE5535" s="12"/>
      <c r="BF5535" s="12"/>
      <c r="BG5535" s="12"/>
      <c r="BH5535" s="12"/>
      <c r="BI5535" s="12"/>
      <c r="BJ5535" s="13"/>
      <c r="BK5535" s="13"/>
      <c r="BL5535" s="13"/>
      <c r="BM5535" s="13"/>
      <c r="BN5535" s="13"/>
    </row>
    <row r="5536" spans="1:66" x14ac:dyDescent="0.25">
      <c r="A5536" s="10"/>
      <c r="B5536" s="10"/>
      <c r="C5536" s="10"/>
      <c r="D5536" s="10"/>
      <c r="E5536" s="10"/>
      <c r="F5536" s="10"/>
      <c r="G5536" s="10"/>
      <c r="H5536" s="10"/>
      <c r="I5536" s="10"/>
      <c r="J5536" s="10"/>
      <c r="K5536" s="11"/>
      <c r="L5536" s="11"/>
      <c r="M5536" s="12"/>
      <c r="N5536" s="12"/>
      <c r="O5536" s="12"/>
      <c r="P5536" s="12"/>
      <c r="Q5536" s="12"/>
      <c r="R5536" s="12"/>
      <c r="S5536" s="12"/>
      <c r="T5536" s="12"/>
      <c r="U5536" s="12"/>
      <c r="V5536" s="12"/>
      <c r="W5536" s="12"/>
      <c r="X5536" s="12"/>
      <c r="Y5536" s="12"/>
      <c r="Z5536" s="12"/>
      <c r="AA5536" s="12"/>
      <c r="AB5536" s="12"/>
      <c r="AC5536" s="12"/>
      <c r="AD5536" s="12"/>
      <c r="AE5536" s="12"/>
      <c r="AF5536" s="12"/>
      <c r="AG5536" s="12"/>
      <c r="AH5536" s="12"/>
      <c r="AI5536" s="12"/>
      <c r="AJ5536" s="12"/>
      <c r="AK5536" s="12"/>
      <c r="AL5536" s="12"/>
      <c r="AM5536" s="12"/>
      <c r="AN5536" s="12"/>
      <c r="AO5536" s="12"/>
      <c r="AP5536" s="12"/>
      <c r="AQ5536" s="12"/>
      <c r="AR5536" s="12"/>
      <c r="AS5536" s="12"/>
      <c r="AT5536" s="12"/>
      <c r="AU5536" s="12"/>
      <c r="AV5536" s="12"/>
      <c r="AW5536" s="12"/>
      <c r="AX5536" s="12"/>
      <c r="AY5536" s="12"/>
      <c r="AZ5536" s="12"/>
      <c r="BA5536" s="12"/>
      <c r="BB5536" s="12"/>
      <c r="BC5536" s="12"/>
      <c r="BD5536" s="12"/>
      <c r="BE5536" s="12"/>
      <c r="BF5536" s="12"/>
      <c r="BG5536" s="12"/>
      <c r="BH5536" s="12"/>
      <c r="BI5536" s="12"/>
      <c r="BJ5536" s="13"/>
      <c r="BK5536" s="13"/>
      <c r="BL5536" s="13"/>
      <c r="BM5536" s="13"/>
      <c r="BN5536" s="13"/>
    </row>
    <row r="5537" spans="1:66" x14ac:dyDescent="0.25">
      <c r="A5537" s="10"/>
      <c r="B5537" s="10"/>
      <c r="C5537" s="10"/>
      <c r="D5537" s="10"/>
      <c r="E5537" s="10"/>
      <c r="F5537" s="10"/>
      <c r="G5537" s="10"/>
      <c r="H5537" s="10"/>
      <c r="I5537" s="10"/>
      <c r="J5537" s="10"/>
      <c r="K5537" s="11"/>
      <c r="L5537" s="11"/>
      <c r="M5537" s="12"/>
      <c r="N5537" s="12"/>
      <c r="O5537" s="12"/>
      <c r="P5537" s="12"/>
      <c r="Q5537" s="12"/>
      <c r="R5537" s="12"/>
      <c r="S5537" s="12"/>
      <c r="T5537" s="12"/>
      <c r="U5537" s="12"/>
      <c r="V5537" s="12"/>
      <c r="W5537" s="12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2"/>
      <c r="AS5537" s="12"/>
      <c r="AT5537" s="12"/>
      <c r="AU5537" s="12"/>
      <c r="AV5537" s="12"/>
      <c r="AW5537" s="12"/>
      <c r="AX5537" s="12"/>
      <c r="AY5537" s="12"/>
      <c r="AZ5537" s="12"/>
      <c r="BA5537" s="12"/>
      <c r="BB5537" s="12"/>
      <c r="BC5537" s="12"/>
      <c r="BD5537" s="12"/>
      <c r="BE5537" s="12"/>
      <c r="BF5537" s="12"/>
      <c r="BG5537" s="12"/>
      <c r="BH5537" s="12"/>
      <c r="BI5537" s="12"/>
      <c r="BJ5537" s="13"/>
      <c r="BK5537" s="13"/>
      <c r="BL5537" s="13"/>
      <c r="BM5537" s="13"/>
      <c r="BN5537" s="13"/>
    </row>
    <row r="5538" spans="1:66" x14ac:dyDescent="0.25">
      <c r="A5538" s="10"/>
      <c r="B5538" s="10"/>
      <c r="C5538" s="10"/>
      <c r="D5538" s="10"/>
      <c r="E5538" s="10"/>
      <c r="F5538" s="10"/>
      <c r="G5538" s="10"/>
      <c r="H5538" s="10"/>
      <c r="I5538" s="10"/>
      <c r="J5538" s="10"/>
      <c r="K5538" s="11"/>
      <c r="L5538" s="11"/>
      <c r="M5538" s="12"/>
      <c r="N5538" s="12"/>
      <c r="O5538" s="12"/>
      <c r="P5538" s="12"/>
      <c r="Q5538" s="12"/>
      <c r="R5538" s="12"/>
      <c r="S5538" s="12"/>
      <c r="T5538" s="12"/>
      <c r="U5538" s="12"/>
      <c r="V5538" s="12"/>
      <c r="W5538" s="12"/>
      <c r="X5538" s="12"/>
      <c r="Y5538" s="12"/>
      <c r="Z5538" s="12"/>
      <c r="AA5538" s="12"/>
      <c r="AB5538" s="12"/>
      <c r="AC5538" s="12"/>
      <c r="AD5538" s="12"/>
      <c r="AE5538" s="12"/>
      <c r="AF5538" s="12"/>
      <c r="AG5538" s="12"/>
      <c r="AH5538" s="12"/>
      <c r="AI5538" s="12"/>
      <c r="AJ5538" s="12"/>
      <c r="AK5538" s="12"/>
      <c r="AL5538" s="12"/>
      <c r="AM5538" s="12"/>
      <c r="AN5538" s="12"/>
      <c r="AO5538" s="12"/>
      <c r="AP5538" s="12"/>
      <c r="AQ5538" s="12"/>
      <c r="AR5538" s="12"/>
      <c r="AS5538" s="12"/>
      <c r="AT5538" s="12"/>
      <c r="AU5538" s="12"/>
      <c r="AV5538" s="12"/>
      <c r="AW5538" s="12"/>
      <c r="AX5538" s="12"/>
      <c r="AY5538" s="12"/>
      <c r="AZ5538" s="12"/>
      <c r="BA5538" s="12"/>
      <c r="BB5538" s="12"/>
      <c r="BC5538" s="12"/>
      <c r="BD5538" s="12"/>
      <c r="BE5538" s="12"/>
      <c r="BF5538" s="12"/>
      <c r="BG5538" s="12"/>
      <c r="BH5538" s="12"/>
      <c r="BI5538" s="12"/>
      <c r="BJ5538" s="13"/>
      <c r="BK5538" s="13"/>
      <c r="BL5538" s="13"/>
      <c r="BM5538" s="13"/>
      <c r="BN5538" s="13"/>
    </row>
    <row r="5539" spans="1:66" x14ac:dyDescent="0.25">
      <c r="A5539" s="10"/>
      <c r="B5539" s="10"/>
      <c r="C5539" s="10"/>
      <c r="D5539" s="10"/>
      <c r="E5539" s="10"/>
      <c r="F5539" s="10"/>
      <c r="G5539" s="10"/>
      <c r="H5539" s="10"/>
      <c r="I5539" s="10"/>
      <c r="J5539" s="10"/>
      <c r="K5539" s="11"/>
      <c r="L5539" s="11"/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2"/>
      <c r="AS5539" s="12"/>
      <c r="AT5539" s="12"/>
      <c r="AU5539" s="12"/>
      <c r="AV5539" s="12"/>
      <c r="AW5539" s="12"/>
      <c r="AX5539" s="12"/>
      <c r="AY5539" s="12"/>
      <c r="AZ5539" s="12"/>
      <c r="BA5539" s="12"/>
      <c r="BB5539" s="12"/>
      <c r="BC5539" s="12"/>
      <c r="BD5539" s="12"/>
      <c r="BE5539" s="12"/>
      <c r="BF5539" s="12"/>
      <c r="BG5539" s="12"/>
      <c r="BH5539" s="12"/>
      <c r="BI5539" s="12"/>
      <c r="BJ5539" s="13"/>
      <c r="BK5539" s="13"/>
      <c r="BL5539" s="13"/>
      <c r="BM5539" s="13"/>
      <c r="BN5539" s="13"/>
    </row>
    <row r="5540" spans="1:66" x14ac:dyDescent="0.25">
      <c r="A5540" s="10"/>
      <c r="B5540" s="10"/>
      <c r="C5540" s="10"/>
      <c r="D5540" s="10"/>
      <c r="E5540" s="10"/>
      <c r="F5540" s="10"/>
      <c r="G5540" s="10"/>
      <c r="H5540" s="10"/>
      <c r="I5540" s="10"/>
      <c r="J5540" s="10"/>
      <c r="K5540" s="11"/>
      <c r="L5540" s="11"/>
      <c r="M5540" s="12"/>
      <c r="N5540" s="12"/>
      <c r="O5540" s="12"/>
      <c r="P5540" s="12"/>
      <c r="Q5540" s="12"/>
      <c r="R5540" s="12"/>
      <c r="S5540" s="12"/>
      <c r="T5540" s="12"/>
      <c r="U5540" s="12"/>
      <c r="V5540" s="12"/>
      <c r="W5540" s="12"/>
      <c r="X5540" s="12"/>
      <c r="Y5540" s="12"/>
      <c r="Z5540" s="12"/>
      <c r="AA5540" s="12"/>
      <c r="AB5540" s="12"/>
      <c r="AC5540" s="12"/>
      <c r="AD5540" s="12"/>
      <c r="AE5540" s="12"/>
      <c r="AF5540" s="12"/>
      <c r="AG5540" s="12"/>
      <c r="AH5540" s="12"/>
      <c r="AI5540" s="12"/>
      <c r="AJ5540" s="12"/>
      <c r="AK5540" s="12"/>
      <c r="AL5540" s="12"/>
      <c r="AM5540" s="12"/>
      <c r="AN5540" s="12"/>
      <c r="AO5540" s="12"/>
      <c r="AP5540" s="12"/>
      <c r="AQ5540" s="12"/>
      <c r="AR5540" s="12"/>
      <c r="AS5540" s="12"/>
      <c r="AT5540" s="12"/>
      <c r="AU5540" s="12"/>
      <c r="AV5540" s="12"/>
      <c r="AW5540" s="12"/>
      <c r="AX5540" s="12"/>
      <c r="AY5540" s="12"/>
      <c r="AZ5540" s="12"/>
      <c r="BA5540" s="12"/>
      <c r="BB5540" s="12"/>
      <c r="BC5540" s="12"/>
      <c r="BD5540" s="12"/>
      <c r="BE5540" s="12"/>
      <c r="BF5540" s="12"/>
      <c r="BG5540" s="12"/>
      <c r="BH5540" s="12"/>
      <c r="BI5540" s="12"/>
      <c r="BJ5540" s="13"/>
      <c r="BK5540" s="13"/>
      <c r="BL5540" s="13"/>
      <c r="BM5540" s="13"/>
      <c r="BN5540" s="13"/>
    </row>
    <row r="5541" spans="1:66" x14ac:dyDescent="0.25">
      <c r="A5541" s="10"/>
      <c r="B5541" s="10"/>
      <c r="C5541" s="10"/>
      <c r="D5541" s="10"/>
      <c r="E5541" s="10"/>
      <c r="F5541" s="10"/>
      <c r="G5541" s="10"/>
      <c r="H5541" s="10"/>
      <c r="I5541" s="10"/>
      <c r="J5541" s="10"/>
      <c r="K5541" s="11"/>
      <c r="L5541" s="11"/>
      <c r="M5541" s="12"/>
      <c r="N5541" s="12"/>
      <c r="O5541" s="12"/>
      <c r="P5541" s="12"/>
      <c r="Q5541" s="12"/>
      <c r="R5541" s="12"/>
      <c r="S5541" s="12"/>
      <c r="T5541" s="12"/>
      <c r="U5541" s="12"/>
      <c r="V5541" s="12"/>
      <c r="W5541" s="12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2"/>
      <c r="AS5541" s="12"/>
      <c r="AT5541" s="12"/>
      <c r="AU5541" s="12"/>
      <c r="AV5541" s="12"/>
      <c r="AW5541" s="12"/>
      <c r="AX5541" s="12"/>
      <c r="AY5541" s="12"/>
      <c r="AZ5541" s="12"/>
      <c r="BA5541" s="12"/>
      <c r="BB5541" s="12"/>
      <c r="BC5541" s="12"/>
      <c r="BD5541" s="12"/>
      <c r="BE5541" s="12"/>
      <c r="BF5541" s="12"/>
      <c r="BG5541" s="12"/>
      <c r="BH5541" s="12"/>
      <c r="BI5541" s="12"/>
      <c r="BJ5541" s="13"/>
      <c r="BK5541" s="13"/>
      <c r="BL5541" s="13"/>
      <c r="BM5541" s="13"/>
      <c r="BN5541" s="13"/>
    </row>
    <row r="5542" spans="1:66" x14ac:dyDescent="0.25">
      <c r="A5542" s="10"/>
      <c r="B5542" s="10"/>
      <c r="C5542" s="10"/>
      <c r="D5542" s="10"/>
      <c r="E5542" s="10"/>
      <c r="F5542" s="10"/>
      <c r="G5542" s="10"/>
      <c r="H5542" s="10"/>
      <c r="I5542" s="10"/>
      <c r="J5542" s="10"/>
      <c r="K5542" s="11"/>
      <c r="L5542" s="11"/>
      <c r="M5542" s="12"/>
      <c r="N5542" s="12"/>
      <c r="O5542" s="12"/>
      <c r="P5542" s="12"/>
      <c r="Q5542" s="12"/>
      <c r="R5542" s="12"/>
      <c r="S5542" s="12"/>
      <c r="T5542" s="12"/>
      <c r="U5542" s="12"/>
      <c r="V5542" s="12"/>
      <c r="W5542" s="12"/>
      <c r="X5542" s="12"/>
      <c r="Y5542" s="12"/>
      <c r="Z5542" s="12"/>
      <c r="AA5542" s="12"/>
      <c r="AB5542" s="12"/>
      <c r="AC5542" s="12"/>
      <c r="AD5542" s="12"/>
      <c r="AE5542" s="12"/>
      <c r="AF5542" s="12"/>
      <c r="AG5542" s="12"/>
      <c r="AH5542" s="12"/>
      <c r="AI5542" s="12"/>
      <c r="AJ5542" s="12"/>
      <c r="AK5542" s="12"/>
      <c r="AL5542" s="12"/>
      <c r="AM5542" s="12"/>
      <c r="AN5542" s="12"/>
      <c r="AO5542" s="12"/>
      <c r="AP5542" s="12"/>
      <c r="AQ5542" s="12"/>
      <c r="AR5542" s="12"/>
      <c r="AS5542" s="12"/>
      <c r="AT5542" s="12"/>
      <c r="AU5542" s="12"/>
      <c r="AV5542" s="12"/>
      <c r="AW5542" s="12"/>
      <c r="AX5542" s="12"/>
      <c r="AY5542" s="12"/>
      <c r="AZ5542" s="12"/>
      <c r="BA5542" s="12"/>
      <c r="BB5542" s="12"/>
      <c r="BC5542" s="12"/>
      <c r="BD5542" s="12"/>
      <c r="BE5542" s="12"/>
      <c r="BF5542" s="12"/>
      <c r="BG5542" s="12"/>
      <c r="BH5542" s="12"/>
      <c r="BI5542" s="12"/>
      <c r="BJ5542" s="13"/>
      <c r="BK5542" s="13"/>
      <c r="BL5542" s="13"/>
      <c r="BM5542" s="13"/>
      <c r="BN5542" s="13"/>
    </row>
    <row r="5543" spans="1:66" x14ac:dyDescent="0.25">
      <c r="A5543" s="10"/>
      <c r="B5543" s="10"/>
      <c r="C5543" s="10"/>
      <c r="D5543" s="10"/>
      <c r="E5543" s="10"/>
      <c r="F5543" s="10"/>
      <c r="G5543" s="10"/>
      <c r="H5543" s="10"/>
      <c r="I5543" s="10"/>
      <c r="J5543" s="10"/>
      <c r="K5543" s="11"/>
      <c r="L5543" s="11"/>
      <c r="M5543" s="12"/>
      <c r="N5543" s="12"/>
      <c r="O5543" s="12"/>
      <c r="P5543" s="12"/>
      <c r="Q5543" s="12"/>
      <c r="R5543" s="12"/>
      <c r="S5543" s="12"/>
      <c r="T5543" s="12"/>
      <c r="U5543" s="12"/>
      <c r="V5543" s="12"/>
      <c r="W5543" s="12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2"/>
      <c r="AS5543" s="12"/>
      <c r="AT5543" s="12"/>
      <c r="AU5543" s="12"/>
      <c r="AV5543" s="12"/>
      <c r="AW5543" s="12"/>
      <c r="AX5543" s="12"/>
      <c r="AY5543" s="12"/>
      <c r="AZ5543" s="12"/>
      <c r="BA5543" s="12"/>
      <c r="BB5543" s="12"/>
      <c r="BC5543" s="12"/>
      <c r="BD5543" s="12"/>
      <c r="BE5543" s="12"/>
      <c r="BF5543" s="12"/>
      <c r="BG5543" s="12"/>
      <c r="BH5543" s="12"/>
      <c r="BI5543" s="12"/>
      <c r="BJ5543" s="13"/>
      <c r="BK5543" s="13"/>
      <c r="BL5543" s="13"/>
      <c r="BM5543" s="13"/>
      <c r="BN5543" s="13"/>
    </row>
    <row r="5544" spans="1:66" x14ac:dyDescent="0.25">
      <c r="A5544" s="10"/>
      <c r="B5544" s="10"/>
      <c r="C5544" s="10"/>
      <c r="D5544" s="10"/>
      <c r="E5544" s="10"/>
      <c r="F5544" s="10"/>
      <c r="G5544" s="10"/>
      <c r="H5544" s="10"/>
      <c r="I5544" s="10"/>
      <c r="J5544" s="10"/>
      <c r="K5544" s="11"/>
      <c r="L5544" s="11"/>
      <c r="M5544" s="12"/>
      <c r="N5544" s="12"/>
      <c r="O5544" s="12"/>
      <c r="P5544" s="12"/>
      <c r="Q5544" s="12"/>
      <c r="R5544" s="12"/>
      <c r="S5544" s="12"/>
      <c r="T5544" s="12"/>
      <c r="U5544" s="12"/>
      <c r="V5544" s="12"/>
      <c r="W5544" s="12"/>
      <c r="X5544" s="12"/>
      <c r="Y5544" s="12"/>
      <c r="Z5544" s="12"/>
      <c r="AA5544" s="12"/>
      <c r="AB5544" s="12"/>
      <c r="AC5544" s="12"/>
      <c r="AD5544" s="12"/>
      <c r="AE5544" s="12"/>
      <c r="AF5544" s="12"/>
      <c r="AG5544" s="12"/>
      <c r="AH5544" s="12"/>
      <c r="AI5544" s="12"/>
      <c r="AJ5544" s="12"/>
      <c r="AK5544" s="12"/>
      <c r="AL5544" s="12"/>
      <c r="AM5544" s="12"/>
      <c r="AN5544" s="12"/>
      <c r="AO5544" s="12"/>
      <c r="AP5544" s="12"/>
      <c r="AQ5544" s="12"/>
      <c r="AR5544" s="12"/>
      <c r="AS5544" s="12"/>
      <c r="AT5544" s="12"/>
      <c r="AU5544" s="12"/>
      <c r="AV5544" s="12"/>
      <c r="AW5544" s="12"/>
      <c r="AX5544" s="12"/>
      <c r="AY5544" s="12"/>
      <c r="AZ5544" s="12"/>
      <c r="BA5544" s="12"/>
      <c r="BB5544" s="12"/>
      <c r="BC5544" s="12"/>
      <c r="BD5544" s="12"/>
      <c r="BE5544" s="12"/>
      <c r="BF5544" s="12"/>
      <c r="BG5544" s="12"/>
      <c r="BH5544" s="12"/>
      <c r="BI5544" s="12"/>
      <c r="BJ5544" s="13"/>
      <c r="BK5544" s="13"/>
      <c r="BL5544" s="13"/>
      <c r="BM5544" s="13"/>
      <c r="BN5544" s="13"/>
    </row>
    <row r="5545" spans="1:66" x14ac:dyDescent="0.25">
      <c r="A5545" s="10"/>
      <c r="B5545" s="10"/>
      <c r="C5545" s="10"/>
      <c r="D5545" s="10"/>
      <c r="E5545" s="10"/>
      <c r="F5545" s="10"/>
      <c r="G5545" s="10"/>
      <c r="H5545" s="10"/>
      <c r="I5545" s="10"/>
      <c r="J5545" s="10"/>
      <c r="K5545" s="11"/>
      <c r="L5545" s="11"/>
      <c r="M5545" s="12"/>
      <c r="N5545" s="12"/>
      <c r="O5545" s="12"/>
      <c r="P5545" s="12"/>
      <c r="Q5545" s="12"/>
      <c r="R5545" s="12"/>
      <c r="S5545" s="12"/>
      <c r="T5545" s="12"/>
      <c r="U5545" s="12"/>
      <c r="V5545" s="12"/>
      <c r="W5545" s="12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2"/>
      <c r="AS5545" s="12"/>
      <c r="AT5545" s="12"/>
      <c r="AU5545" s="12"/>
      <c r="AV5545" s="12"/>
      <c r="AW5545" s="12"/>
      <c r="AX5545" s="12"/>
      <c r="AY5545" s="12"/>
      <c r="AZ5545" s="12"/>
      <c r="BA5545" s="12"/>
      <c r="BB5545" s="12"/>
      <c r="BC5545" s="12"/>
      <c r="BD5545" s="12"/>
      <c r="BE5545" s="12"/>
      <c r="BF5545" s="12"/>
      <c r="BG5545" s="12"/>
      <c r="BH5545" s="12"/>
      <c r="BI5545" s="12"/>
      <c r="BJ5545" s="13"/>
      <c r="BK5545" s="13"/>
      <c r="BL5545" s="13"/>
      <c r="BM5545" s="13"/>
      <c r="BN5545" s="13"/>
    </row>
    <row r="5546" spans="1:66" x14ac:dyDescent="0.25">
      <c r="A5546" s="10"/>
      <c r="B5546" s="10"/>
      <c r="C5546" s="10"/>
      <c r="D5546" s="10"/>
      <c r="E5546" s="10"/>
      <c r="F5546" s="10"/>
      <c r="G5546" s="10"/>
      <c r="H5546" s="10"/>
      <c r="I5546" s="10"/>
      <c r="J5546" s="10"/>
      <c r="K5546" s="11"/>
      <c r="L5546" s="11"/>
      <c r="M5546" s="12"/>
      <c r="N5546" s="12"/>
      <c r="O5546" s="12"/>
      <c r="P5546" s="12"/>
      <c r="Q5546" s="12"/>
      <c r="R5546" s="12"/>
      <c r="S5546" s="12"/>
      <c r="T5546" s="12"/>
      <c r="U5546" s="12"/>
      <c r="V5546" s="12"/>
      <c r="W5546" s="12"/>
      <c r="X5546" s="12"/>
      <c r="Y5546" s="12"/>
      <c r="Z5546" s="12"/>
      <c r="AA5546" s="12"/>
      <c r="AB5546" s="12"/>
      <c r="AC5546" s="12"/>
      <c r="AD5546" s="12"/>
      <c r="AE5546" s="12"/>
      <c r="AF5546" s="12"/>
      <c r="AG5546" s="12"/>
      <c r="AH5546" s="12"/>
      <c r="AI5546" s="12"/>
      <c r="AJ5546" s="12"/>
      <c r="AK5546" s="12"/>
      <c r="AL5546" s="12"/>
      <c r="AM5546" s="12"/>
      <c r="AN5546" s="12"/>
      <c r="AO5546" s="12"/>
      <c r="AP5546" s="12"/>
      <c r="AQ5546" s="12"/>
      <c r="AR5546" s="12"/>
      <c r="AS5546" s="12"/>
      <c r="AT5546" s="12"/>
      <c r="AU5546" s="12"/>
      <c r="AV5546" s="12"/>
      <c r="AW5546" s="12"/>
      <c r="AX5546" s="12"/>
      <c r="AY5546" s="12"/>
      <c r="AZ5546" s="12"/>
      <c r="BA5546" s="12"/>
      <c r="BB5546" s="12"/>
      <c r="BC5546" s="12"/>
      <c r="BD5546" s="12"/>
      <c r="BE5546" s="12"/>
      <c r="BF5546" s="12"/>
      <c r="BG5546" s="12"/>
      <c r="BH5546" s="12"/>
      <c r="BI5546" s="12"/>
      <c r="BJ5546" s="13"/>
      <c r="BK5546" s="13"/>
      <c r="BL5546" s="13"/>
      <c r="BM5546" s="13"/>
      <c r="BN5546" s="13"/>
    </row>
    <row r="5547" spans="1:66" x14ac:dyDescent="0.25">
      <c r="A5547" s="10"/>
      <c r="B5547" s="10"/>
      <c r="C5547" s="10"/>
      <c r="D5547" s="10"/>
      <c r="E5547" s="10"/>
      <c r="F5547" s="10"/>
      <c r="G5547" s="10"/>
      <c r="H5547" s="10"/>
      <c r="I5547" s="10"/>
      <c r="J5547" s="10"/>
      <c r="K5547" s="11"/>
      <c r="L5547" s="11"/>
      <c r="M5547" s="12"/>
      <c r="N5547" s="12"/>
      <c r="O5547" s="12"/>
      <c r="P5547" s="12"/>
      <c r="Q5547" s="12"/>
      <c r="R5547" s="12"/>
      <c r="S5547" s="12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2"/>
      <c r="AS5547" s="12"/>
      <c r="AT5547" s="12"/>
      <c r="AU5547" s="12"/>
      <c r="AV5547" s="12"/>
      <c r="AW5547" s="12"/>
      <c r="AX5547" s="12"/>
      <c r="AY5547" s="12"/>
      <c r="AZ5547" s="12"/>
      <c r="BA5547" s="12"/>
      <c r="BB5547" s="12"/>
      <c r="BC5547" s="12"/>
      <c r="BD5547" s="12"/>
      <c r="BE5547" s="12"/>
      <c r="BF5547" s="12"/>
      <c r="BG5547" s="12"/>
      <c r="BH5547" s="12"/>
      <c r="BI5547" s="12"/>
      <c r="BJ5547" s="13"/>
      <c r="BK5547" s="13"/>
      <c r="BL5547" s="13"/>
      <c r="BM5547" s="13"/>
      <c r="BN5547" s="13"/>
    </row>
    <row r="5548" spans="1:66" x14ac:dyDescent="0.25">
      <c r="A5548" s="10"/>
      <c r="B5548" s="10"/>
      <c r="C5548" s="10"/>
      <c r="D5548" s="10"/>
      <c r="E5548" s="10"/>
      <c r="F5548" s="10"/>
      <c r="G5548" s="10"/>
      <c r="H5548" s="10"/>
      <c r="I5548" s="10"/>
      <c r="J5548" s="10"/>
      <c r="K5548" s="11"/>
      <c r="L5548" s="11"/>
      <c r="M5548" s="12"/>
      <c r="N5548" s="12"/>
      <c r="O5548" s="12"/>
      <c r="P5548" s="12"/>
      <c r="Q5548" s="12"/>
      <c r="R5548" s="12"/>
      <c r="S5548" s="12"/>
      <c r="T5548" s="12"/>
      <c r="U5548" s="12"/>
      <c r="V5548" s="12"/>
      <c r="W5548" s="12"/>
      <c r="X5548" s="12"/>
      <c r="Y5548" s="12"/>
      <c r="Z5548" s="12"/>
      <c r="AA5548" s="12"/>
      <c r="AB5548" s="12"/>
      <c r="AC5548" s="12"/>
      <c r="AD5548" s="12"/>
      <c r="AE5548" s="12"/>
      <c r="AF5548" s="12"/>
      <c r="AG5548" s="12"/>
      <c r="AH5548" s="12"/>
      <c r="AI5548" s="12"/>
      <c r="AJ5548" s="12"/>
      <c r="AK5548" s="12"/>
      <c r="AL5548" s="12"/>
      <c r="AM5548" s="12"/>
      <c r="AN5548" s="12"/>
      <c r="AO5548" s="12"/>
      <c r="AP5548" s="12"/>
      <c r="AQ5548" s="12"/>
      <c r="AR5548" s="12"/>
      <c r="AS5548" s="12"/>
      <c r="AT5548" s="12"/>
      <c r="AU5548" s="12"/>
      <c r="AV5548" s="12"/>
      <c r="AW5548" s="12"/>
      <c r="AX5548" s="12"/>
      <c r="AY5548" s="12"/>
      <c r="AZ5548" s="12"/>
      <c r="BA5548" s="12"/>
      <c r="BB5548" s="12"/>
      <c r="BC5548" s="12"/>
      <c r="BD5548" s="12"/>
      <c r="BE5548" s="12"/>
      <c r="BF5548" s="12"/>
      <c r="BG5548" s="12"/>
      <c r="BH5548" s="12"/>
      <c r="BI5548" s="12"/>
      <c r="BJ5548" s="13"/>
      <c r="BK5548" s="13"/>
      <c r="BL5548" s="13"/>
      <c r="BM5548" s="13"/>
      <c r="BN5548" s="13"/>
    </row>
    <row r="5549" spans="1:66" x14ac:dyDescent="0.25">
      <c r="A5549" s="10"/>
      <c r="B5549" s="10"/>
      <c r="C5549" s="10"/>
      <c r="D5549" s="10"/>
      <c r="E5549" s="10"/>
      <c r="F5549" s="10"/>
      <c r="G5549" s="10"/>
      <c r="H5549" s="10"/>
      <c r="I5549" s="10"/>
      <c r="J5549" s="10"/>
      <c r="K5549" s="11"/>
      <c r="L5549" s="11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2"/>
      <c r="AS5549" s="12"/>
      <c r="AT5549" s="12"/>
      <c r="AU5549" s="12"/>
      <c r="AV5549" s="12"/>
      <c r="AW5549" s="12"/>
      <c r="AX5549" s="12"/>
      <c r="AY5549" s="12"/>
      <c r="AZ5549" s="12"/>
      <c r="BA5549" s="12"/>
      <c r="BB5549" s="12"/>
      <c r="BC5549" s="12"/>
      <c r="BD5549" s="12"/>
      <c r="BE5549" s="12"/>
      <c r="BF5549" s="12"/>
      <c r="BG5549" s="12"/>
      <c r="BH5549" s="12"/>
      <c r="BI5549" s="12"/>
      <c r="BJ5549" s="13"/>
      <c r="BK5549" s="13"/>
      <c r="BL5549" s="13"/>
      <c r="BM5549" s="13"/>
      <c r="BN5549" s="13"/>
    </row>
    <row r="5550" spans="1:66" x14ac:dyDescent="0.25">
      <c r="A5550" s="10"/>
      <c r="B5550" s="10"/>
      <c r="C5550" s="10"/>
      <c r="D5550" s="10"/>
      <c r="E5550" s="10"/>
      <c r="F5550" s="10"/>
      <c r="G5550" s="10"/>
      <c r="H5550" s="10"/>
      <c r="I5550" s="10"/>
      <c r="J5550" s="10"/>
      <c r="K5550" s="11"/>
      <c r="L5550" s="11"/>
      <c r="M5550" s="12"/>
      <c r="N5550" s="12"/>
      <c r="O5550" s="12"/>
      <c r="P5550" s="12"/>
      <c r="Q5550" s="12"/>
      <c r="R5550" s="12"/>
      <c r="S5550" s="12"/>
      <c r="T5550" s="12"/>
      <c r="U5550" s="12"/>
      <c r="V5550" s="12"/>
      <c r="W5550" s="12"/>
      <c r="X5550" s="12"/>
      <c r="Y5550" s="12"/>
      <c r="Z5550" s="12"/>
      <c r="AA5550" s="12"/>
      <c r="AB5550" s="12"/>
      <c r="AC5550" s="12"/>
      <c r="AD5550" s="12"/>
      <c r="AE5550" s="12"/>
      <c r="AF5550" s="12"/>
      <c r="AG5550" s="12"/>
      <c r="AH5550" s="12"/>
      <c r="AI5550" s="12"/>
      <c r="AJ5550" s="12"/>
      <c r="AK5550" s="12"/>
      <c r="AL5550" s="12"/>
      <c r="AM5550" s="12"/>
      <c r="AN5550" s="12"/>
      <c r="AO5550" s="12"/>
      <c r="AP5550" s="12"/>
      <c r="AQ5550" s="12"/>
      <c r="AR5550" s="12"/>
      <c r="AS5550" s="12"/>
      <c r="AT5550" s="12"/>
      <c r="AU5550" s="12"/>
      <c r="AV5550" s="12"/>
      <c r="AW5550" s="12"/>
      <c r="AX5550" s="12"/>
      <c r="AY5550" s="12"/>
      <c r="AZ5550" s="12"/>
      <c r="BA5550" s="12"/>
      <c r="BB5550" s="12"/>
      <c r="BC5550" s="12"/>
      <c r="BD5550" s="12"/>
      <c r="BE5550" s="12"/>
      <c r="BF5550" s="12"/>
      <c r="BG5550" s="12"/>
      <c r="BH5550" s="12"/>
      <c r="BI5550" s="12"/>
      <c r="BJ5550" s="13"/>
      <c r="BK5550" s="13"/>
      <c r="BL5550" s="13"/>
      <c r="BM5550" s="13"/>
      <c r="BN5550" s="13"/>
    </row>
    <row r="5551" spans="1:66" x14ac:dyDescent="0.25">
      <c r="A5551" s="10"/>
      <c r="B5551" s="10"/>
      <c r="C5551" s="10"/>
      <c r="D5551" s="10"/>
      <c r="E5551" s="10"/>
      <c r="F5551" s="10"/>
      <c r="G5551" s="10"/>
      <c r="H5551" s="10"/>
      <c r="I5551" s="10"/>
      <c r="J5551" s="10"/>
      <c r="K5551" s="11"/>
      <c r="L5551" s="11"/>
      <c r="M5551" s="12"/>
      <c r="N5551" s="12"/>
      <c r="O5551" s="12"/>
      <c r="P5551" s="12"/>
      <c r="Q5551" s="12"/>
      <c r="R5551" s="12"/>
      <c r="S5551" s="12"/>
      <c r="T5551" s="12"/>
      <c r="U5551" s="12"/>
      <c r="V5551" s="12"/>
      <c r="W5551" s="12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2"/>
      <c r="AS5551" s="12"/>
      <c r="AT5551" s="12"/>
      <c r="AU5551" s="12"/>
      <c r="AV5551" s="12"/>
      <c r="AW5551" s="12"/>
      <c r="AX5551" s="12"/>
      <c r="AY5551" s="12"/>
      <c r="AZ5551" s="12"/>
      <c r="BA5551" s="12"/>
      <c r="BB5551" s="12"/>
      <c r="BC5551" s="12"/>
      <c r="BD5551" s="12"/>
      <c r="BE5551" s="12"/>
      <c r="BF5551" s="12"/>
      <c r="BG5551" s="12"/>
      <c r="BH5551" s="12"/>
      <c r="BI5551" s="12"/>
      <c r="BJ5551" s="13"/>
      <c r="BK5551" s="13"/>
      <c r="BL5551" s="13"/>
      <c r="BM5551" s="13"/>
      <c r="BN5551" s="13"/>
    </row>
    <row r="5552" spans="1:66" x14ac:dyDescent="0.25">
      <c r="A5552" s="10"/>
      <c r="B5552" s="10"/>
      <c r="C5552" s="10"/>
      <c r="D5552" s="10"/>
      <c r="E5552" s="10"/>
      <c r="F5552" s="10"/>
      <c r="G5552" s="10"/>
      <c r="H5552" s="10"/>
      <c r="I5552" s="10"/>
      <c r="J5552" s="10"/>
      <c r="K5552" s="11"/>
      <c r="L5552" s="11"/>
      <c r="M5552" s="12"/>
      <c r="N5552" s="12"/>
      <c r="O5552" s="12"/>
      <c r="P5552" s="12"/>
      <c r="Q5552" s="12"/>
      <c r="R5552" s="12"/>
      <c r="S5552" s="12"/>
      <c r="T5552" s="12"/>
      <c r="U5552" s="12"/>
      <c r="V5552" s="12"/>
      <c r="W5552" s="12"/>
      <c r="X5552" s="12"/>
      <c r="Y5552" s="12"/>
      <c r="Z5552" s="12"/>
      <c r="AA5552" s="12"/>
      <c r="AB5552" s="12"/>
      <c r="AC5552" s="12"/>
      <c r="AD5552" s="12"/>
      <c r="AE5552" s="12"/>
      <c r="AF5552" s="12"/>
      <c r="AG5552" s="12"/>
      <c r="AH5552" s="12"/>
      <c r="AI5552" s="12"/>
      <c r="AJ5552" s="12"/>
      <c r="AK5552" s="12"/>
      <c r="AL5552" s="12"/>
      <c r="AM5552" s="12"/>
      <c r="AN5552" s="12"/>
      <c r="AO5552" s="12"/>
      <c r="AP5552" s="12"/>
      <c r="AQ5552" s="12"/>
      <c r="AR5552" s="12"/>
      <c r="AS5552" s="12"/>
      <c r="AT5552" s="12"/>
      <c r="AU5552" s="12"/>
      <c r="AV5552" s="12"/>
      <c r="AW5552" s="12"/>
      <c r="AX5552" s="12"/>
      <c r="AY5552" s="12"/>
      <c r="AZ5552" s="12"/>
      <c r="BA5552" s="12"/>
      <c r="BB5552" s="12"/>
      <c r="BC5552" s="12"/>
      <c r="BD5552" s="12"/>
      <c r="BE5552" s="12"/>
      <c r="BF5552" s="12"/>
      <c r="BG5552" s="12"/>
      <c r="BH5552" s="12"/>
      <c r="BI5552" s="12"/>
      <c r="BJ5552" s="13"/>
      <c r="BK5552" s="13"/>
      <c r="BL5552" s="13"/>
      <c r="BM5552" s="13"/>
      <c r="BN5552" s="13"/>
    </row>
    <row r="5553" spans="1:66" x14ac:dyDescent="0.25">
      <c r="A5553" s="10"/>
      <c r="B5553" s="10"/>
      <c r="C5553" s="10"/>
      <c r="D5553" s="10"/>
      <c r="E5553" s="10"/>
      <c r="F5553" s="10"/>
      <c r="G5553" s="10"/>
      <c r="H5553" s="10"/>
      <c r="I5553" s="10"/>
      <c r="J5553" s="10"/>
      <c r="K5553" s="11"/>
      <c r="L5553" s="11"/>
      <c r="M5553" s="12"/>
      <c r="N5553" s="12"/>
      <c r="O5553" s="12"/>
      <c r="P5553" s="12"/>
      <c r="Q5553" s="12"/>
      <c r="R5553" s="12"/>
      <c r="S5553" s="12"/>
      <c r="T5553" s="12"/>
      <c r="U5553" s="12"/>
      <c r="V5553" s="12"/>
      <c r="W5553" s="12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2"/>
      <c r="AS5553" s="12"/>
      <c r="AT5553" s="12"/>
      <c r="AU5553" s="12"/>
      <c r="AV5553" s="12"/>
      <c r="AW5553" s="12"/>
      <c r="AX5553" s="12"/>
      <c r="AY5553" s="12"/>
      <c r="AZ5553" s="12"/>
      <c r="BA5553" s="12"/>
      <c r="BB5553" s="12"/>
      <c r="BC5553" s="12"/>
      <c r="BD5553" s="12"/>
      <c r="BE5553" s="12"/>
      <c r="BF5553" s="12"/>
      <c r="BG5553" s="12"/>
      <c r="BH5553" s="12"/>
      <c r="BI5553" s="12"/>
      <c r="BJ5553" s="13"/>
      <c r="BK5553" s="13"/>
      <c r="BL5553" s="13"/>
      <c r="BM5553" s="13"/>
      <c r="BN5553" s="13"/>
    </row>
    <row r="5554" spans="1:66" x14ac:dyDescent="0.25">
      <c r="A5554" s="10"/>
      <c r="B5554" s="10"/>
      <c r="C5554" s="10"/>
      <c r="D5554" s="10"/>
      <c r="E5554" s="10"/>
      <c r="F5554" s="10"/>
      <c r="G5554" s="10"/>
      <c r="H5554" s="10"/>
      <c r="I5554" s="10"/>
      <c r="J5554" s="10"/>
      <c r="K5554" s="11"/>
      <c r="L5554" s="11"/>
      <c r="M5554" s="12"/>
      <c r="N5554" s="12"/>
      <c r="O5554" s="12"/>
      <c r="P5554" s="12"/>
      <c r="Q5554" s="12"/>
      <c r="R5554" s="12"/>
      <c r="S5554" s="12"/>
      <c r="T5554" s="12"/>
      <c r="U5554" s="12"/>
      <c r="V5554" s="12"/>
      <c r="W5554" s="12"/>
      <c r="X5554" s="12"/>
      <c r="Y5554" s="12"/>
      <c r="Z5554" s="12"/>
      <c r="AA5554" s="12"/>
      <c r="AB5554" s="12"/>
      <c r="AC5554" s="12"/>
      <c r="AD5554" s="12"/>
      <c r="AE5554" s="12"/>
      <c r="AF5554" s="12"/>
      <c r="AG5554" s="12"/>
      <c r="AH5554" s="12"/>
      <c r="AI5554" s="12"/>
      <c r="AJ5554" s="12"/>
      <c r="AK5554" s="12"/>
      <c r="AL5554" s="12"/>
      <c r="AM5554" s="12"/>
      <c r="AN5554" s="12"/>
      <c r="AO5554" s="12"/>
      <c r="AP5554" s="12"/>
      <c r="AQ5554" s="12"/>
      <c r="AR5554" s="12"/>
      <c r="AS5554" s="12"/>
      <c r="AT5554" s="12"/>
      <c r="AU5554" s="12"/>
      <c r="AV5554" s="12"/>
      <c r="AW5554" s="12"/>
      <c r="AX5554" s="12"/>
      <c r="AY5554" s="12"/>
      <c r="AZ5554" s="12"/>
      <c r="BA5554" s="12"/>
      <c r="BB5554" s="12"/>
      <c r="BC5554" s="12"/>
      <c r="BD5554" s="12"/>
      <c r="BE5554" s="12"/>
      <c r="BF5554" s="12"/>
      <c r="BG5554" s="12"/>
      <c r="BH5554" s="12"/>
      <c r="BI5554" s="12"/>
      <c r="BJ5554" s="13"/>
      <c r="BK5554" s="13"/>
      <c r="BL5554" s="13"/>
      <c r="BM5554" s="13"/>
      <c r="BN5554" s="13"/>
    </row>
    <row r="5555" spans="1:66" x14ac:dyDescent="0.25">
      <c r="A5555" s="10"/>
      <c r="B5555" s="10"/>
      <c r="C5555" s="10"/>
      <c r="D5555" s="10"/>
      <c r="E5555" s="10"/>
      <c r="F5555" s="10"/>
      <c r="G5555" s="10"/>
      <c r="H5555" s="10"/>
      <c r="I5555" s="10"/>
      <c r="J5555" s="10"/>
      <c r="K5555" s="11"/>
      <c r="L5555" s="11"/>
      <c r="M5555" s="12"/>
      <c r="N5555" s="12"/>
      <c r="O5555" s="12"/>
      <c r="P5555" s="12"/>
      <c r="Q5555" s="12"/>
      <c r="R5555" s="12"/>
      <c r="S5555" s="12"/>
      <c r="T5555" s="12"/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2"/>
      <c r="AS5555" s="12"/>
      <c r="AT5555" s="12"/>
      <c r="AU5555" s="12"/>
      <c r="AV5555" s="12"/>
      <c r="AW5555" s="12"/>
      <c r="AX5555" s="12"/>
      <c r="AY5555" s="12"/>
      <c r="AZ5555" s="12"/>
      <c r="BA5555" s="12"/>
      <c r="BB5555" s="12"/>
      <c r="BC5555" s="12"/>
      <c r="BD5555" s="12"/>
      <c r="BE5555" s="12"/>
      <c r="BF5555" s="12"/>
      <c r="BG5555" s="12"/>
      <c r="BH5555" s="12"/>
      <c r="BI5555" s="12"/>
      <c r="BJ5555" s="13"/>
      <c r="BK5555" s="13"/>
      <c r="BL5555" s="13"/>
      <c r="BM5555" s="13"/>
      <c r="BN5555" s="13"/>
    </row>
    <row r="5556" spans="1:66" x14ac:dyDescent="0.25">
      <c r="A5556" s="10"/>
      <c r="B5556" s="10"/>
      <c r="C5556" s="10"/>
      <c r="D5556" s="10"/>
      <c r="E5556" s="10"/>
      <c r="F5556" s="10"/>
      <c r="G5556" s="10"/>
      <c r="H5556" s="10"/>
      <c r="I5556" s="10"/>
      <c r="J5556" s="10"/>
      <c r="K5556" s="11"/>
      <c r="L5556" s="11"/>
      <c r="M5556" s="12"/>
      <c r="N5556" s="12"/>
      <c r="O5556" s="12"/>
      <c r="P5556" s="12"/>
      <c r="Q5556" s="12"/>
      <c r="R5556" s="12"/>
      <c r="S5556" s="12"/>
      <c r="T5556" s="12"/>
      <c r="U5556" s="12"/>
      <c r="V5556" s="12"/>
      <c r="W5556" s="12"/>
      <c r="X5556" s="12"/>
      <c r="Y5556" s="12"/>
      <c r="Z5556" s="12"/>
      <c r="AA5556" s="12"/>
      <c r="AB5556" s="12"/>
      <c r="AC5556" s="12"/>
      <c r="AD5556" s="12"/>
      <c r="AE5556" s="12"/>
      <c r="AF5556" s="12"/>
      <c r="AG5556" s="12"/>
      <c r="AH5556" s="12"/>
      <c r="AI5556" s="12"/>
      <c r="AJ5556" s="12"/>
      <c r="AK5556" s="12"/>
      <c r="AL5556" s="12"/>
      <c r="AM5556" s="12"/>
      <c r="AN5556" s="12"/>
      <c r="AO5556" s="12"/>
      <c r="AP5556" s="12"/>
      <c r="AQ5556" s="12"/>
      <c r="AR5556" s="12"/>
      <c r="AS5556" s="12"/>
      <c r="AT5556" s="12"/>
      <c r="AU5556" s="12"/>
      <c r="AV5556" s="12"/>
      <c r="AW5556" s="12"/>
      <c r="AX5556" s="12"/>
      <c r="AY5556" s="12"/>
      <c r="AZ5556" s="12"/>
      <c r="BA5556" s="12"/>
      <c r="BB5556" s="12"/>
      <c r="BC5556" s="12"/>
      <c r="BD5556" s="12"/>
      <c r="BE5556" s="12"/>
      <c r="BF5556" s="12"/>
      <c r="BG5556" s="12"/>
      <c r="BH5556" s="12"/>
      <c r="BI5556" s="12"/>
      <c r="BJ5556" s="13"/>
      <c r="BK5556" s="13"/>
      <c r="BL5556" s="13"/>
      <c r="BM5556" s="13"/>
      <c r="BN5556" s="13"/>
    </row>
    <row r="5557" spans="1:66" x14ac:dyDescent="0.25">
      <c r="A5557" s="10"/>
      <c r="B5557" s="10"/>
      <c r="C5557" s="10"/>
      <c r="D5557" s="10"/>
      <c r="E5557" s="10"/>
      <c r="F5557" s="10"/>
      <c r="G5557" s="10"/>
      <c r="H5557" s="10"/>
      <c r="I5557" s="10"/>
      <c r="J5557" s="10"/>
      <c r="K5557" s="11"/>
      <c r="L5557" s="11"/>
      <c r="M5557" s="12"/>
      <c r="N5557" s="12"/>
      <c r="O5557" s="12"/>
      <c r="P5557" s="12"/>
      <c r="Q5557" s="12"/>
      <c r="R5557" s="12"/>
      <c r="S5557" s="12"/>
      <c r="T5557" s="12"/>
      <c r="U5557" s="12"/>
      <c r="V5557" s="12"/>
      <c r="W5557" s="12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2"/>
      <c r="AS5557" s="12"/>
      <c r="AT5557" s="12"/>
      <c r="AU5557" s="12"/>
      <c r="AV5557" s="12"/>
      <c r="AW5557" s="12"/>
      <c r="AX5557" s="12"/>
      <c r="AY5557" s="12"/>
      <c r="AZ5557" s="12"/>
      <c r="BA5557" s="12"/>
      <c r="BB5557" s="12"/>
      <c r="BC5557" s="12"/>
      <c r="BD5557" s="12"/>
      <c r="BE5557" s="12"/>
      <c r="BF5557" s="12"/>
      <c r="BG5557" s="12"/>
      <c r="BH5557" s="12"/>
      <c r="BI5557" s="12"/>
      <c r="BJ5557" s="13"/>
      <c r="BK5557" s="13"/>
      <c r="BL5557" s="13"/>
      <c r="BM5557" s="13"/>
      <c r="BN5557" s="13"/>
    </row>
    <row r="5558" spans="1:66" x14ac:dyDescent="0.25">
      <c r="A5558" s="10"/>
      <c r="B5558" s="10"/>
      <c r="C5558" s="10"/>
      <c r="D5558" s="10"/>
      <c r="E5558" s="10"/>
      <c r="F5558" s="10"/>
      <c r="G5558" s="10"/>
      <c r="H5558" s="10"/>
      <c r="I5558" s="10"/>
      <c r="J5558" s="10"/>
      <c r="K5558" s="11"/>
      <c r="L5558" s="11"/>
      <c r="M5558" s="12"/>
      <c r="N5558" s="12"/>
      <c r="O5558" s="12"/>
      <c r="P5558" s="12"/>
      <c r="Q5558" s="12"/>
      <c r="R5558" s="12"/>
      <c r="S5558" s="12"/>
      <c r="T5558" s="12"/>
      <c r="U5558" s="12"/>
      <c r="V5558" s="12"/>
      <c r="W5558" s="12"/>
      <c r="X5558" s="12"/>
      <c r="Y5558" s="12"/>
      <c r="Z5558" s="12"/>
      <c r="AA5558" s="12"/>
      <c r="AB5558" s="12"/>
      <c r="AC5558" s="12"/>
      <c r="AD5558" s="12"/>
      <c r="AE5558" s="12"/>
      <c r="AF5558" s="12"/>
      <c r="AG5558" s="12"/>
      <c r="AH5558" s="12"/>
      <c r="AI5558" s="12"/>
      <c r="AJ5558" s="12"/>
      <c r="AK5558" s="12"/>
      <c r="AL5558" s="12"/>
      <c r="AM5558" s="12"/>
      <c r="AN5558" s="12"/>
      <c r="AO5558" s="12"/>
      <c r="AP5558" s="12"/>
      <c r="AQ5558" s="12"/>
      <c r="AR5558" s="12"/>
      <c r="AS5558" s="12"/>
      <c r="AT5558" s="12"/>
      <c r="AU5558" s="12"/>
      <c r="AV5558" s="12"/>
      <c r="AW5558" s="12"/>
      <c r="AX5558" s="12"/>
      <c r="AY5558" s="12"/>
      <c r="AZ5558" s="12"/>
      <c r="BA5558" s="12"/>
      <c r="BB5558" s="12"/>
      <c r="BC5558" s="12"/>
      <c r="BD5558" s="12"/>
      <c r="BE5558" s="12"/>
      <c r="BF5558" s="12"/>
      <c r="BG5558" s="12"/>
      <c r="BH5558" s="12"/>
      <c r="BI5558" s="12"/>
      <c r="BJ5558" s="13"/>
      <c r="BK5558" s="13"/>
      <c r="BL5558" s="13"/>
      <c r="BM5558" s="13"/>
      <c r="BN5558" s="13"/>
    </row>
    <row r="5559" spans="1:66" x14ac:dyDescent="0.25">
      <c r="A5559" s="10"/>
      <c r="B5559" s="10"/>
      <c r="C5559" s="10"/>
      <c r="D5559" s="10"/>
      <c r="E5559" s="10"/>
      <c r="F5559" s="10"/>
      <c r="G5559" s="10"/>
      <c r="H5559" s="10"/>
      <c r="I5559" s="10"/>
      <c r="J5559" s="10"/>
      <c r="K5559" s="11"/>
      <c r="L5559" s="11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2"/>
      <c r="AS5559" s="12"/>
      <c r="AT5559" s="12"/>
      <c r="AU5559" s="12"/>
      <c r="AV5559" s="12"/>
      <c r="AW5559" s="12"/>
      <c r="AX5559" s="12"/>
      <c r="AY5559" s="12"/>
      <c r="AZ5559" s="12"/>
      <c r="BA5559" s="12"/>
      <c r="BB5559" s="12"/>
      <c r="BC5559" s="12"/>
      <c r="BD5559" s="12"/>
      <c r="BE5559" s="12"/>
      <c r="BF5559" s="12"/>
      <c r="BG5559" s="12"/>
      <c r="BH5559" s="12"/>
      <c r="BI5559" s="12"/>
      <c r="BJ5559" s="13"/>
      <c r="BK5559" s="13"/>
      <c r="BL5559" s="13"/>
      <c r="BM5559" s="13"/>
      <c r="BN5559" s="13"/>
    </row>
    <row r="5560" spans="1:66" x14ac:dyDescent="0.25">
      <c r="A5560" s="10"/>
      <c r="B5560" s="10"/>
      <c r="C5560" s="10"/>
      <c r="D5560" s="10"/>
      <c r="E5560" s="10"/>
      <c r="F5560" s="10"/>
      <c r="G5560" s="10"/>
      <c r="H5560" s="10"/>
      <c r="I5560" s="10"/>
      <c r="J5560" s="10"/>
      <c r="K5560" s="11"/>
      <c r="L5560" s="11"/>
      <c r="M5560" s="12"/>
      <c r="N5560" s="12"/>
      <c r="O5560" s="12"/>
      <c r="P5560" s="12"/>
      <c r="Q5560" s="12"/>
      <c r="R5560" s="12"/>
      <c r="S5560" s="12"/>
      <c r="T5560" s="12"/>
      <c r="U5560" s="12"/>
      <c r="V5560" s="12"/>
      <c r="W5560" s="12"/>
      <c r="X5560" s="12"/>
      <c r="Y5560" s="12"/>
      <c r="Z5560" s="12"/>
      <c r="AA5560" s="12"/>
      <c r="AB5560" s="12"/>
      <c r="AC5560" s="12"/>
      <c r="AD5560" s="12"/>
      <c r="AE5560" s="12"/>
      <c r="AF5560" s="12"/>
      <c r="AG5560" s="12"/>
      <c r="AH5560" s="12"/>
      <c r="AI5560" s="12"/>
      <c r="AJ5560" s="12"/>
      <c r="AK5560" s="12"/>
      <c r="AL5560" s="12"/>
      <c r="AM5560" s="12"/>
      <c r="AN5560" s="12"/>
      <c r="AO5560" s="12"/>
      <c r="AP5560" s="12"/>
      <c r="AQ5560" s="12"/>
      <c r="AR5560" s="12"/>
      <c r="AS5560" s="12"/>
      <c r="AT5560" s="12"/>
      <c r="AU5560" s="12"/>
      <c r="AV5560" s="12"/>
      <c r="AW5560" s="12"/>
      <c r="AX5560" s="12"/>
      <c r="AY5560" s="12"/>
      <c r="AZ5560" s="12"/>
      <c r="BA5560" s="12"/>
      <c r="BB5560" s="12"/>
      <c r="BC5560" s="12"/>
      <c r="BD5560" s="12"/>
      <c r="BE5560" s="12"/>
      <c r="BF5560" s="12"/>
      <c r="BG5560" s="12"/>
      <c r="BH5560" s="12"/>
      <c r="BI5560" s="12"/>
      <c r="BJ5560" s="13"/>
      <c r="BK5560" s="13"/>
      <c r="BL5560" s="13"/>
      <c r="BM5560" s="13"/>
      <c r="BN5560" s="13"/>
    </row>
    <row r="5561" spans="1:66" x14ac:dyDescent="0.25">
      <c r="A5561" s="10"/>
      <c r="B5561" s="10"/>
      <c r="C5561" s="10"/>
      <c r="D5561" s="10"/>
      <c r="E5561" s="10"/>
      <c r="F5561" s="10"/>
      <c r="G5561" s="10"/>
      <c r="H5561" s="10"/>
      <c r="I5561" s="10"/>
      <c r="J5561" s="10"/>
      <c r="K5561" s="11"/>
      <c r="L5561" s="11"/>
      <c r="M5561" s="12"/>
      <c r="N5561" s="12"/>
      <c r="O5561" s="12"/>
      <c r="P5561" s="12"/>
      <c r="Q5561" s="12"/>
      <c r="R5561" s="12"/>
      <c r="S5561" s="12"/>
      <c r="T5561" s="12"/>
      <c r="U5561" s="12"/>
      <c r="V5561" s="12"/>
      <c r="W5561" s="12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2"/>
      <c r="AS5561" s="12"/>
      <c r="AT5561" s="12"/>
      <c r="AU5561" s="12"/>
      <c r="AV5561" s="12"/>
      <c r="AW5561" s="12"/>
      <c r="AX5561" s="12"/>
      <c r="AY5561" s="12"/>
      <c r="AZ5561" s="12"/>
      <c r="BA5561" s="12"/>
      <c r="BB5561" s="12"/>
      <c r="BC5561" s="12"/>
      <c r="BD5561" s="12"/>
      <c r="BE5561" s="12"/>
      <c r="BF5561" s="12"/>
      <c r="BG5561" s="12"/>
      <c r="BH5561" s="12"/>
      <c r="BI5561" s="12"/>
      <c r="BJ5561" s="13"/>
      <c r="BK5561" s="13"/>
      <c r="BL5561" s="13"/>
      <c r="BM5561" s="13"/>
      <c r="BN5561" s="13"/>
    </row>
    <row r="5562" spans="1:66" x14ac:dyDescent="0.25">
      <c r="A5562" s="10"/>
      <c r="B5562" s="10"/>
      <c r="C5562" s="10"/>
      <c r="D5562" s="10"/>
      <c r="E5562" s="10"/>
      <c r="F5562" s="10"/>
      <c r="G5562" s="10"/>
      <c r="H5562" s="10"/>
      <c r="I5562" s="10"/>
      <c r="J5562" s="10"/>
      <c r="K5562" s="11"/>
      <c r="L5562" s="11"/>
      <c r="M5562" s="12"/>
      <c r="N5562" s="12"/>
      <c r="O5562" s="12"/>
      <c r="P5562" s="12"/>
      <c r="Q5562" s="12"/>
      <c r="R5562" s="12"/>
      <c r="S5562" s="12"/>
      <c r="T5562" s="12"/>
      <c r="U5562" s="12"/>
      <c r="V5562" s="12"/>
      <c r="W5562" s="12"/>
      <c r="X5562" s="12"/>
      <c r="Y5562" s="12"/>
      <c r="Z5562" s="12"/>
      <c r="AA5562" s="12"/>
      <c r="AB5562" s="12"/>
      <c r="AC5562" s="12"/>
      <c r="AD5562" s="12"/>
      <c r="AE5562" s="12"/>
      <c r="AF5562" s="12"/>
      <c r="AG5562" s="12"/>
      <c r="AH5562" s="12"/>
      <c r="AI5562" s="12"/>
      <c r="AJ5562" s="12"/>
      <c r="AK5562" s="12"/>
      <c r="AL5562" s="12"/>
      <c r="AM5562" s="12"/>
      <c r="AN5562" s="12"/>
      <c r="AO5562" s="12"/>
      <c r="AP5562" s="12"/>
      <c r="AQ5562" s="12"/>
      <c r="AR5562" s="12"/>
      <c r="AS5562" s="12"/>
      <c r="AT5562" s="12"/>
      <c r="AU5562" s="12"/>
      <c r="AV5562" s="12"/>
      <c r="AW5562" s="12"/>
      <c r="AX5562" s="12"/>
      <c r="AY5562" s="12"/>
      <c r="AZ5562" s="12"/>
      <c r="BA5562" s="12"/>
      <c r="BB5562" s="12"/>
      <c r="BC5562" s="12"/>
      <c r="BD5562" s="12"/>
      <c r="BE5562" s="12"/>
      <c r="BF5562" s="12"/>
      <c r="BG5562" s="12"/>
      <c r="BH5562" s="12"/>
      <c r="BI5562" s="12"/>
      <c r="BJ5562" s="13"/>
      <c r="BK5562" s="13"/>
      <c r="BL5562" s="13"/>
      <c r="BM5562" s="13"/>
      <c r="BN5562" s="13"/>
    </row>
    <row r="5563" spans="1:66" x14ac:dyDescent="0.25">
      <c r="A5563" s="10"/>
      <c r="B5563" s="10"/>
      <c r="C5563" s="10"/>
      <c r="D5563" s="10"/>
      <c r="E5563" s="10"/>
      <c r="F5563" s="10"/>
      <c r="G5563" s="10"/>
      <c r="H5563" s="10"/>
      <c r="I5563" s="10"/>
      <c r="J5563" s="10"/>
      <c r="K5563" s="11"/>
      <c r="L5563" s="11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  <c r="W5563" s="12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2"/>
      <c r="AS5563" s="12"/>
      <c r="AT5563" s="12"/>
      <c r="AU5563" s="12"/>
      <c r="AV5563" s="12"/>
      <c r="AW5563" s="12"/>
      <c r="AX5563" s="12"/>
      <c r="AY5563" s="12"/>
      <c r="AZ5563" s="12"/>
      <c r="BA5563" s="12"/>
      <c r="BB5563" s="12"/>
      <c r="BC5563" s="12"/>
      <c r="BD5563" s="12"/>
      <c r="BE5563" s="12"/>
      <c r="BF5563" s="12"/>
      <c r="BG5563" s="12"/>
      <c r="BH5563" s="12"/>
      <c r="BI5563" s="12"/>
      <c r="BJ5563" s="13"/>
      <c r="BK5563" s="13"/>
      <c r="BL5563" s="13"/>
      <c r="BM5563" s="13"/>
      <c r="BN5563" s="13"/>
    </row>
    <row r="5564" spans="1:66" x14ac:dyDescent="0.25">
      <c r="A5564" s="10"/>
      <c r="B5564" s="10"/>
      <c r="C5564" s="10"/>
      <c r="D5564" s="10"/>
      <c r="E5564" s="10"/>
      <c r="F5564" s="10"/>
      <c r="G5564" s="10"/>
      <c r="H5564" s="10"/>
      <c r="I5564" s="10"/>
      <c r="J5564" s="10"/>
      <c r="K5564" s="11"/>
      <c r="L5564" s="11"/>
      <c r="M5564" s="12"/>
      <c r="N5564" s="12"/>
      <c r="O5564" s="12"/>
      <c r="P5564" s="12"/>
      <c r="Q5564" s="12"/>
      <c r="R5564" s="12"/>
      <c r="S5564" s="12"/>
      <c r="T5564" s="12"/>
      <c r="U5564" s="12"/>
      <c r="V5564" s="12"/>
      <c r="W5564" s="12"/>
      <c r="X5564" s="12"/>
      <c r="Y5564" s="12"/>
      <c r="Z5564" s="12"/>
      <c r="AA5564" s="12"/>
      <c r="AB5564" s="12"/>
      <c r="AC5564" s="12"/>
      <c r="AD5564" s="12"/>
      <c r="AE5564" s="12"/>
      <c r="AF5564" s="12"/>
      <c r="AG5564" s="12"/>
      <c r="AH5564" s="12"/>
      <c r="AI5564" s="12"/>
      <c r="AJ5564" s="12"/>
      <c r="AK5564" s="12"/>
      <c r="AL5564" s="12"/>
      <c r="AM5564" s="12"/>
      <c r="AN5564" s="12"/>
      <c r="AO5564" s="12"/>
      <c r="AP5564" s="12"/>
      <c r="AQ5564" s="12"/>
      <c r="AR5564" s="12"/>
      <c r="AS5564" s="12"/>
      <c r="AT5564" s="12"/>
      <c r="AU5564" s="12"/>
      <c r="AV5564" s="12"/>
      <c r="AW5564" s="12"/>
      <c r="AX5564" s="12"/>
      <c r="AY5564" s="12"/>
      <c r="AZ5564" s="12"/>
      <c r="BA5564" s="12"/>
      <c r="BB5564" s="12"/>
      <c r="BC5564" s="12"/>
      <c r="BD5564" s="12"/>
      <c r="BE5564" s="12"/>
      <c r="BF5564" s="12"/>
      <c r="BG5564" s="12"/>
      <c r="BH5564" s="12"/>
      <c r="BI5564" s="12"/>
      <c r="BJ5564" s="13"/>
      <c r="BK5564" s="13"/>
      <c r="BL5564" s="13"/>
      <c r="BM5564" s="13"/>
      <c r="BN5564" s="13"/>
    </row>
    <row r="5565" spans="1:66" x14ac:dyDescent="0.25">
      <c r="A5565" s="10"/>
      <c r="B5565" s="10"/>
      <c r="C5565" s="10"/>
      <c r="D5565" s="10"/>
      <c r="E5565" s="10"/>
      <c r="F5565" s="10"/>
      <c r="G5565" s="10"/>
      <c r="H5565" s="10"/>
      <c r="I5565" s="10"/>
      <c r="J5565" s="10"/>
      <c r="K5565" s="11"/>
      <c r="L5565" s="11"/>
      <c r="M5565" s="12"/>
      <c r="N5565" s="12"/>
      <c r="O5565" s="12"/>
      <c r="P5565" s="12"/>
      <c r="Q5565" s="12"/>
      <c r="R5565" s="12"/>
      <c r="S5565" s="12"/>
      <c r="T5565" s="12"/>
      <c r="U5565" s="12"/>
      <c r="V5565" s="12"/>
      <c r="W5565" s="12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2"/>
      <c r="AS5565" s="12"/>
      <c r="AT5565" s="12"/>
      <c r="AU5565" s="12"/>
      <c r="AV5565" s="12"/>
      <c r="AW5565" s="12"/>
      <c r="AX5565" s="12"/>
      <c r="AY5565" s="12"/>
      <c r="AZ5565" s="12"/>
      <c r="BA5565" s="12"/>
      <c r="BB5565" s="12"/>
      <c r="BC5565" s="12"/>
      <c r="BD5565" s="12"/>
      <c r="BE5565" s="12"/>
      <c r="BF5565" s="12"/>
      <c r="BG5565" s="12"/>
      <c r="BH5565" s="12"/>
      <c r="BI5565" s="12"/>
      <c r="BJ5565" s="13"/>
      <c r="BK5565" s="13"/>
      <c r="BL5565" s="13"/>
      <c r="BM5565" s="13"/>
      <c r="BN5565" s="13"/>
    </row>
    <row r="5566" spans="1:66" x14ac:dyDescent="0.25">
      <c r="A5566" s="10"/>
      <c r="B5566" s="10"/>
      <c r="C5566" s="10"/>
      <c r="D5566" s="10"/>
      <c r="E5566" s="10"/>
      <c r="F5566" s="10"/>
      <c r="G5566" s="10"/>
      <c r="H5566" s="10"/>
      <c r="I5566" s="10"/>
      <c r="J5566" s="10"/>
      <c r="K5566" s="11"/>
      <c r="L5566" s="11"/>
      <c r="M5566" s="12"/>
      <c r="N5566" s="12"/>
      <c r="O5566" s="12"/>
      <c r="P5566" s="12"/>
      <c r="Q5566" s="12"/>
      <c r="R5566" s="12"/>
      <c r="S5566" s="12"/>
      <c r="T5566" s="12"/>
      <c r="U5566" s="12"/>
      <c r="V5566" s="12"/>
      <c r="W5566" s="12"/>
      <c r="X5566" s="12"/>
      <c r="Y5566" s="12"/>
      <c r="Z5566" s="12"/>
      <c r="AA5566" s="12"/>
      <c r="AB5566" s="12"/>
      <c r="AC5566" s="12"/>
      <c r="AD5566" s="12"/>
      <c r="AE5566" s="12"/>
      <c r="AF5566" s="12"/>
      <c r="AG5566" s="12"/>
      <c r="AH5566" s="12"/>
      <c r="AI5566" s="12"/>
      <c r="AJ5566" s="12"/>
      <c r="AK5566" s="12"/>
      <c r="AL5566" s="12"/>
      <c r="AM5566" s="12"/>
      <c r="AN5566" s="12"/>
      <c r="AO5566" s="12"/>
      <c r="AP5566" s="12"/>
      <c r="AQ5566" s="12"/>
      <c r="AR5566" s="12"/>
      <c r="AS5566" s="12"/>
      <c r="AT5566" s="12"/>
      <c r="AU5566" s="12"/>
      <c r="AV5566" s="12"/>
      <c r="AW5566" s="12"/>
      <c r="AX5566" s="12"/>
      <c r="AY5566" s="12"/>
      <c r="AZ5566" s="12"/>
      <c r="BA5566" s="12"/>
      <c r="BB5566" s="12"/>
      <c r="BC5566" s="12"/>
      <c r="BD5566" s="12"/>
      <c r="BE5566" s="12"/>
      <c r="BF5566" s="12"/>
      <c r="BG5566" s="12"/>
      <c r="BH5566" s="12"/>
      <c r="BI5566" s="12"/>
      <c r="BJ5566" s="13"/>
      <c r="BK5566" s="13"/>
      <c r="BL5566" s="13"/>
      <c r="BM5566" s="13"/>
      <c r="BN5566" s="13"/>
    </row>
    <row r="5567" spans="1:66" x14ac:dyDescent="0.25">
      <c r="A5567" s="10"/>
      <c r="B5567" s="10"/>
      <c r="C5567" s="10"/>
      <c r="D5567" s="10"/>
      <c r="E5567" s="10"/>
      <c r="F5567" s="10"/>
      <c r="G5567" s="10"/>
      <c r="H5567" s="10"/>
      <c r="I5567" s="10"/>
      <c r="J5567" s="10"/>
      <c r="K5567" s="11"/>
      <c r="L5567" s="11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  <c r="W5567" s="12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2"/>
      <c r="AS5567" s="12"/>
      <c r="AT5567" s="12"/>
      <c r="AU5567" s="12"/>
      <c r="AV5567" s="12"/>
      <c r="AW5567" s="12"/>
      <c r="AX5567" s="12"/>
      <c r="AY5567" s="12"/>
      <c r="AZ5567" s="12"/>
      <c r="BA5567" s="12"/>
      <c r="BB5567" s="12"/>
      <c r="BC5567" s="12"/>
      <c r="BD5567" s="12"/>
      <c r="BE5567" s="12"/>
      <c r="BF5567" s="12"/>
      <c r="BG5567" s="12"/>
      <c r="BH5567" s="12"/>
      <c r="BI5567" s="12"/>
      <c r="BJ5567" s="13"/>
      <c r="BK5567" s="13"/>
      <c r="BL5567" s="13"/>
      <c r="BM5567" s="13"/>
      <c r="BN5567" s="13"/>
    </row>
    <row r="5568" spans="1:66" x14ac:dyDescent="0.25">
      <c r="A5568" s="10"/>
      <c r="B5568" s="10"/>
      <c r="C5568" s="10"/>
      <c r="D5568" s="10"/>
      <c r="E5568" s="10"/>
      <c r="F5568" s="10"/>
      <c r="G5568" s="10"/>
      <c r="H5568" s="10"/>
      <c r="I5568" s="10"/>
      <c r="J5568" s="10"/>
      <c r="K5568" s="11"/>
      <c r="L5568" s="11"/>
      <c r="M5568" s="12"/>
      <c r="N5568" s="12"/>
      <c r="O5568" s="12"/>
      <c r="P5568" s="12"/>
      <c r="Q5568" s="12"/>
      <c r="R5568" s="12"/>
      <c r="S5568" s="12"/>
      <c r="T5568" s="12"/>
      <c r="U5568" s="12"/>
      <c r="V5568" s="12"/>
      <c r="W5568" s="12"/>
      <c r="X5568" s="12"/>
      <c r="Y5568" s="12"/>
      <c r="Z5568" s="12"/>
      <c r="AA5568" s="12"/>
      <c r="AB5568" s="12"/>
      <c r="AC5568" s="12"/>
      <c r="AD5568" s="12"/>
      <c r="AE5568" s="12"/>
      <c r="AF5568" s="12"/>
      <c r="AG5568" s="12"/>
      <c r="AH5568" s="12"/>
      <c r="AI5568" s="12"/>
      <c r="AJ5568" s="12"/>
      <c r="AK5568" s="12"/>
      <c r="AL5568" s="12"/>
      <c r="AM5568" s="12"/>
      <c r="AN5568" s="12"/>
      <c r="AO5568" s="12"/>
      <c r="AP5568" s="12"/>
      <c r="AQ5568" s="12"/>
      <c r="AR5568" s="12"/>
      <c r="AS5568" s="12"/>
      <c r="AT5568" s="12"/>
      <c r="AU5568" s="12"/>
      <c r="AV5568" s="12"/>
      <c r="AW5568" s="12"/>
      <c r="AX5568" s="12"/>
      <c r="AY5568" s="12"/>
      <c r="AZ5568" s="12"/>
      <c r="BA5568" s="12"/>
      <c r="BB5568" s="12"/>
      <c r="BC5568" s="12"/>
      <c r="BD5568" s="12"/>
      <c r="BE5568" s="12"/>
      <c r="BF5568" s="12"/>
      <c r="BG5568" s="12"/>
      <c r="BH5568" s="12"/>
      <c r="BI5568" s="12"/>
      <c r="BJ5568" s="13"/>
      <c r="BK5568" s="13"/>
      <c r="BL5568" s="13"/>
      <c r="BM5568" s="13"/>
      <c r="BN5568" s="13"/>
    </row>
    <row r="5569" spans="1:66" x14ac:dyDescent="0.25">
      <c r="A5569" s="10"/>
      <c r="B5569" s="10"/>
      <c r="C5569" s="10"/>
      <c r="D5569" s="10"/>
      <c r="E5569" s="10"/>
      <c r="F5569" s="10"/>
      <c r="G5569" s="10"/>
      <c r="H5569" s="10"/>
      <c r="I5569" s="10"/>
      <c r="J5569" s="10"/>
      <c r="K5569" s="11"/>
      <c r="L5569" s="11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  <c r="W5569" s="12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2"/>
      <c r="AS5569" s="12"/>
      <c r="AT5569" s="12"/>
      <c r="AU5569" s="12"/>
      <c r="AV5569" s="12"/>
      <c r="AW5569" s="12"/>
      <c r="AX5569" s="12"/>
      <c r="AY5569" s="12"/>
      <c r="AZ5569" s="12"/>
      <c r="BA5569" s="12"/>
      <c r="BB5569" s="12"/>
      <c r="BC5569" s="12"/>
      <c r="BD5569" s="12"/>
      <c r="BE5569" s="12"/>
      <c r="BF5569" s="12"/>
      <c r="BG5569" s="12"/>
      <c r="BH5569" s="12"/>
      <c r="BI5569" s="12"/>
      <c r="BJ5569" s="13"/>
      <c r="BK5569" s="13"/>
      <c r="BL5569" s="13"/>
      <c r="BM5569" s="13"/>
      <c r="BN5569" s="13"/>
    </row>
    <row r="5570" spans="1:66" x14ac:dyDescent="0.25">
      <c r="A5570" s="10"/>
      <c r="B5570" s="10"/>
      <c r="C5570" s="10"/>
      <c r="D5570" s="10"/>
      <c r="E5570" s="10"/>
      <c r="F5570" s="10"/>
      <c r="G5570" s="10"/>
      <c r="H5570" s="10"/>
      <c r="I5570" s="10"/>
      <c r="J5570" s="10"/>
      <c r="K5570" s="11"/>
      <c r="L5570" s="11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  <c r="W5570" s="12"/>
      <c r="X5570" s="12"/>
      <c r="Y5570" s="12"/>
      <c r="Z5570" s="12"/>
      <c r="AA5570" s="12"/>
      <c r="AB5570" s="12"/>
      <c r="AC5570" s="12"/>
      <c r="AD5570" s="12"/>
      <c r="AE5570" s="12"/>
      <c r="AF5570" s="12"/>
      <c r="AG5570" s="12"/>
      <c r="AH5570" s="12"/>
      <c r="AI5570" s="12"/>
      <c r="AJ5570" s="12"/>
      <c r="AK5570" s="12"/>
      <c r="AL5570" s="12"/>
      <c r="AM5570" s="12"/>
      <c r="AN5570" s="12"/>
      <c r="AO5570" s="12"/>
      <c r="AP5570" s="12"/>
      <c r="AQ5570" s="12"/>
      <c r="AR5570" s="12"/>
      <c r="AS5570" s="12"/>
      <c r="AT5570" s="12"/>
      <c r="AU5570" s="12"/>
      <c r="AV5570" s="12"/>
      <c r="AW5570" s="12"/>
      <c r="AX5570" s="12"/>
      <c r="AY5570" s="12"/>
      <c r="AZ5570" s="12"/>
      <c r="BA5570" s="12"/>
      <c r="BB5570" s="12"/>
      <c r="BC5570" s="12"/>
      <c r="BD5570" s="12"/>
      <c r="BE5570" s="12"/>
      <c r="BF5570" s="12"/>
      <c r="BG5570" s="12"/>
      <c r="BH5570" s="12"/>
      <c r="BI5570" s="12"/>
      <c r="BJ5570" s="13"/>
      <c r="BK5570" s="13"/>
      <c r="BL5570" s="13"/>
      <c r="BM5570" s="13"/>
      <c r="BN5570" s="13"/>
    </row>
    <row r="5571" spans="1:66" x14ac:dyDescent="0.25">
      <c r="A5571" s="10"/>
      <c r="B5571" s="10"/>
      <c r="C5571" s="10"/>
      <c r="D5571" s="10"/>
      <c r="E5571" s="10"/>
      <c r="F5571" s="10"/>
      <c r="G5571" s="10"/>
      <c r="H5571" s="10"/>
      <c r="I5571" s="10"/>
      <c r="J5571" s="10"/>
      <c r="K5571" s="11"/>
      <c r="L5571" s="11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  <c r="W5571" s="12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2"/>
      <c r="AS5571" s="12"/>
      <c r="AT5571" s="12"/>
      <c r="AU5571" s="12"/>
      <c r="AV5571" s="12"/>
      <c r="AW5571" s="12"/>
      <c r="AX5571" s="12"/>
      <c r="AY5571" s="12"/>
      <c r="AZ5571" s="12"/>
      <c r="BA5571" s="12"/>
      <c r="BB5571" s="12"/>
      <c r="BC5571" s="12"/>
      <c r="BD5571" s="12"/>
      <c r="BE5571" s="12"/>
      <c r="BF5571" s="12"/>
      <c r="BG5571" s="12"/>
      <c r="BH5571" s="12"/>
      <c r="BI5571" s="12"/>
      <c r="BJ5571" s="13"/>
      <c r="BK5571" s="13"/>
      <c r="BL5571" s="13"/>
      <c r="BM5571" s="13"/>
      <c r="BN5571" s="13"/>
    </row>
    <row r="5572" spans="1:66" x14ac:dyDescent="0.25">
      <c r="A5572" s="10"/>
      <c r="B5572" s="10"/>
      <c r="C5572" s="10"/>
      <c r="D5572" s="10"/>
      <c r="E5572" s="10"/>
      <c r="F5572" s="10"/>
      <c r="G5572" s="10"/>
      <c r="H5572" s="10"/>
      <c r="I5572" s="10"/>
      <c r="J5572" s="10"/>
      <c r="K5572" s="11"/>
      <c r="L5572" s="11"/>
      <c r="M5572" s="12"/>
      <c r="N5572" s="12"/>
      <c r="O5572" s="12"/>
      <c r="P5572" s="12"/>
      <c r="Q5572" s="12"/>
      <c r="R5572" s="12"/>
      <c r="S5572" s="12"/>
      <c r="T5572" s="12"/>
      <c r="U5572" s="12"/>
      <c r="V5572" s="12"/>
      <c r="W5572" s="12"/>
      <c r="X5572" s="12"/>
      <c r="Y5572" s="12"/>
      <c r="Z5572" s="12"/>
      <c r="AA5572" s="12"/>
      <c r="AB5572" s="12"/>
      <c r="AC5572" s="12"/>
      <c r="AD5572" s="12"/>
      <c r="AE5572" s="12"/>
      <c r="AF5572" s="12"/>
      <c r="AG5572" s="12"/>
      <c r="AH5572" s="12"/>
      <c r="AI5572" s="12"/>
      <c r="AJ5572" s="12"/>
      <c r="AK5572" s="12"/>
      <c r="AL5572" s="12"/>
      <c r="AM5572" s="12"/>
      <c r="AN5572" s="12"/>
      <c r="AO5572" s="12"/>
      <c r="AP5572" s="12"/>
      <c r="AQ5572" s="12"/>
      <c r="AR5572" s="12"/>
      <c r="AS5572" s="12"/>
      <c r="AT5572" s="12"/>
      <c r="AU5572" s="12"/>
      <c r="AV5572" s="12"/>
      <c r="AW5572" s="12"/>
      <c r="AX5572" s="12"/>
      <c r="AY5572" s="12"/>
      <c r="AZ5572" s="12"/>
      <c r="BA5572" s="12"/>
      <c r="BB5572" s="12"/>
      <c r="BC5572" s="12"/>
      <c r="BD5572" s="12"/>
      <c r="BE5572" s="12"/>
      <c r="BF5572" s="12"/>
      <c r="BG5572" s="12"/>
      <c r="BH5572" s="12"/>
      <c r="BI5572" s="12"/>
      <c r="BJ5572" s="13"/>
      <c r="BK5572" s="13"/>
      <c r="BL5572" s="13"/>
      <c r="BM5572" s="13"/>
      <c r="BN5572" s="13"/>
    </row>
    <row r="5573" spans="1:66" x14ac:dyDescent="0.25">
      <c r="A5573" s="10"/>
      <c r="B5573" s="10"/>
      <c r="C5573" s="10"/>
      <c r="D5573" s="10"/>
      <c r="E5573" s="10"/>
      <c r="F5573" s="10"/>
      <c r="G5573" s="10"/>
      <c r="H5573" s="10"/>
      <c r="I5573" s="10"/>
      <c r="J5573" s="10"/>
      <c r="K5573" s="11"/>
      <c r="L5573" s="11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2"/>
      <c r="AS5573" s="12"/>
      <c r="AT5573" s="12"/>
      <c r="AU5573" s="12"/>
      <c r="AV5573" s="12"/>
      <c r="AW5573" s="12"/>
      <c r="AX5573" s="12"/>
      <c r="AY5573" s="12"/>
      <c r="AZ5573" s="12"/>
      <c r="BA5573" s="12"/>
      <c r="BB5573" s="12"/>
      <c r="BC5573" s="12"/>
      <c r="BD5573" s="12"/>
      <c r="BE5573" s="12"/>
      <c r="BF5573" s="12"/>
      <c r="BG5573" s="12"/>
      <c r="BH5573" s="12"/>
      <c r="BI5573" s="12"/>
      <c r="BJ5573" s="13"/>
      <c r="BK5573" s="13"/>
      <c r="BL5573" s="13"/>
      <c r="BM5573" s="13"/>
      <c r="BN5573" s="13"/>
    </row>
    <row r="5574" spans="1:66" x14ac:dyDescent="0.25">
      <c r="A5574" s="10"/>
      <c r="B5574" s="10"/>
      <c r="C5574" s="10"/>
      <c r="D5574" s="10"/>
      <c r="E5574" s="10"/>
      <c r="F5574" s="10"/>
      <c r="G5574" s="10"/>
      <c r="H5574" s="10"/>
      <c r="I5574" s="10"/>
      <c r="J5574" s="10"/>
      <c r="K5574" s="11"/>
      <c r="L5574" s="11"/>
      <c r="M5574" s="12"/>
      <c r="N5574" s="12"/>
      <c r="O5574" s="12"/>
      <c r="P5574" s="12"/>
      <c r="Q5574" s="12"/>
      <c r="R5574" s="12"/>
      <c r="S5574" s="12"/>
      <c r="T5574" s="12"/>
      <c r="U5574" s="12"/>
      <c r="V5574" s="12"/>
      <c r="W5574" s="12"/>
      <c r="X5574" s="12"/>
      <c r="Y5574" s="12"/>
      <c r="Z5574" s="12"/>
      <c r="AA5574" s="12"/>
      <c r="AB5574" s="12"/>
      <c r="AC5574" s="12"/>
      <c r="AD5574" s="12"/>
      <c r="AE5574" s="12"/>
      <c r="AF5574" s="12"/>
      <c r="AG5574" s="12"/>
      <c r="AH5574" s="12"/>
      <c r="AI5574" s="12"/>
      <c r="AJ5574" s="12"/>
      <c r="AK5574" s="12"/>
      <c r="AL5574" s="12"/>
      <c r="AM5574" s="12"/>
      <c r="AN5574" s="12"/>
      <c r="AO5574" s="12"/>
      <c r="AP5574" s="12"/>
      <c r="AQ5574" s="12"/>
      <c r="AR5574" s="12"/>
      <c r="AS5574" s="12"/>
      <c r="AT5574" s="12"/>
      <c r="AU5574" s="12"/>
      <c r="AV5574" s="12"/>
      <c r="AW5574" s="12"/>
      <c r="AX5574" s="12"/>
      <c r="AY5574" s="12"/>
      <c r="AZ5574" s="12"/>
      <c r="BA5574" s="12"/>
      <c r="BB5574" s="12"/>
      <c r="BC5574" s="12"/>
      <c r="BD5574" s="12"/>
      <c r="BE5574" s="12"/>
      <c r="BF5574" s="12"/>
      <c r="BG5574" s="12"/>
      <c r="BH5574" s="12"/>
      <c r="BI5574" s="12"/>
      <c r="BJ5574" s="13"/>
      <c r="BK5574" s="13"/>
      <c r="BL5574" s="13"/>
      <c r="BM5574" s="13"/>
      <c r="BN5574" s="13"/>
    </row>
    <row r="5575" spans="1:66" x14ac:dyDescent="0.25">
      <c r="A5575" s="10"/>
      <c r="B5575" s="10"/>
      <c r="C5575" s="10"/>
      <c r="D5575" s="10"/>
      <c r="E5575" s="10"/>
      <c r="F5575" s="10"/>
      <c r="G5575" s="10"/>
      <c r="H5575" s="10"/>
      <c r="I5575" s="10"/>
      <c r="J5575" s="10"/>
      <c r="K5575" s="11"/>
      <c r="L5575" s="11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  <c r="W5575" s="12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2"/>
      <c r="AS5575" s="12"/>
      <c r="AT5575" s="12"/>
      <c r="AU5575" s="12"/>
      <c r="AV5575" s="12"/>
      <c r="AW5575" s="12"/>
      <c r="AX5575" s="12"/>
      <c r="AY5575" s="12"/>
      <c r="AZ5575" s="12"/>
      <c r="BA5575" s="12"/>
      <c r="BB5575" s="12"/>
      <c r="BC5575" s="12"/>
      <c r="BD5575" s="12"/>
      <c r="BE5575" s="12"/>
      <c r="BF5575" s="12"/>
      <c r="BG5575" s="12"/>
      <c r="BH5575" s="12"/>
      <c r="BI5575" s="12"/>
      <c r="BJ5575" s="13"/>
      <c r="BK5575" s="13"/>
      <c r="BL5575" s="13"/>
      <c r="BM5575" s="13"/>
      <c r="BN5575" s="13"/>
    </row>
    <row r="5576" spans="1:66" x14ac:dyDescent="0.25">
      <c r="A5576" s="10"/>
      <c r="B5576" s="10"/>
      <c r="C5576" s="10"/>
      <c r="D5576" s="10"/>
      <c r="E5576" s="10"/>
      <c r="F5576" s="10"/>
      <c r="G5576" s="10"/>
      <c r="H5576" s="10"/>
      <c r="I5576" s="10"/>
      <c r="J5576" s="10"/>
      <c r="K5576" s="11"/>
      <c r="L5576" s="11"/>
      <c r="M5576" s="12"/>
      <c r="N5576" s="12"/>
      <c r="O5576" s="12"/>
      <c r="P5576" s="12"/>
      <c r="Q5576" s="12"/>
      <c r="R5576" s="12"/>
      <c r="S5576" s="12"/>
      <c r="T5576" s="12"/>
      <c r="U5576" s="12"/>
      <c r="V5576" s="12"/>
      <c r="W5576" s="12"/>
      <c r="X5576" s="12"/>
      <c r="Y5576" s="12"/>
      <c r="Z5576" s="12"/>
      <c r="AA5576" s="12"/>
      <c r="AB5576" s="12"/>
      <c r="AC5576" s="12"/>
      <c r="AD5576" s="12"/>
      <c r="AE5576" s="12"/>
      <c r="AF5576" s="12"/>
      <c r="AG5576" s="12"/>
      <c r="AH5576" s="12"/>
      <c r="AI5576" s="12"/>
      <c r="AJ5576" s="12"/>
      <c r="AK5576" s="12"/>
      <c r="AL5576" s="12"/>
      <c r="AM5576" s="12"/>
      <c r="AN5576" s="12"/>
      <c r="AO5576" s="12"/>
      <c r="AP5576" s="12"/>
      <c r="AQ5576" s="12"/>
      <c r="AR5576" s="12"/>
      <c r="AS5576" s="12"/>
      <c r="AT5576" s="12"/>
      <c r="AU5576" s="12"/>
      <c r="AV5576" s="12"/>
      <c r="AW5576" s="12"/>
      <c r="AX5576" s="12"/>
      <c r="AY5576" s="12"/>
      <c r="AZ5576" s="12"/>
      <c r="BA5576" s="12"/>
      <c r="BB5576" s="12"/>
      <c r="BC5576" s="12"/>
      <c r="BD5576" s="12"/>
      <c r="BE5576" s="12"/>
      <c r="BF5576" s="12"/>
      <c r="BG5576" s="12"/>
      <c r="BH5576" s="12"/>
      <c r="BI5576" s="12"/>
      <c r="BJ5576" s="13"/>
      <c r="BK5576" s="13"/>
      <c r="BL5576" s="13"/>
      <c r="BM5576" s="13"/>
      <c r="BN5576" s="13"/>
    </row>
    <row r="5577" spans="1:66" x14ac:dyDescent="0.25">
      <c r="A5577" s="10"/>
      <c r="B5577" s="10"/>
      <c r="C5577" s="10"/>
      <c r="D5577" s="10"/>
      <c r="E5577" s="10"/>
      <c r="F5577" s="10"/>
      <c r="G5577" s="10"/>
      <c r="H5577" s="10"/>
      <c r="I5577" s="10"/>
      <c r="J5577" s="10"/>
      <c r="K5577" s="11"/>
      <c r="L5577" s="11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2"/>
      <c r="AS5577" s="12"/>
      <c r="AT5577" s="12"/>
      <c r="AU5577" s="12"/>
      <c r="AV5577" s="12"/>
      <c r="AW5577" s="12"/>
      <c r="AX5577" s="12"/>
      <c r="AY5577" s="12"/>
      <c r="AZ5577" s="12"/>
      <c r="BA5577" s="12"/>
      <c r="BB5577" s="12"/>
      <c r="BC5577" s="12"/>
      <c r="BD5577" s="12"/>
      <c r="BE5577" s="12"/>
      <c r="BF5577" s="12"/>
      <c r="BG5577" s="12"/>
      <c r="BH5577" s="12"/>
      <c r="BI5577" s="12"/>
      <c r="BJ5577" s="13"/>
      <c r="BK5577" s="13"/>
      <c r="BL5577" s="13"/>
      <c r="BM5577" s="13"/>
      <c r="BN5577" s="13"/>
    </row>
    <row r="5578" spans="1:66" x14ac:dyDescent="0.25">
      <c r="A5578" s="10"/>
      <c r="B5578" s="10"/>
      <c r="C5578" s="10"/>
      <c r="D5578" s="10"/>
      <c r="E5578" s="10"/>
      <c r="F5578" s="10"/>
      <c r="G5578" s="10"/>
      <c r="H5578" s="10"/>
      <c r="I5578" s="10"/>
      <c r="J5578" s="10"/>
      <c r="K5578" s="11"/>
      <c r="L5578" s="11"/>
      <c r="M5578" s="12"/>
      <c r="N5578" s="12"/>
      <c r="O5578" s="12"/>
      <c r="P5578" s="12"/>
      <c r="Q5578" s="12"/>
      <c r="R5578" s="12"/>
      <c r="S5578" s="12"/>
      <c r="T5578" s="12"/>
      <c r="U5578" s="12"/>
      <c r="V5578" s="12"/>
      <c r="W5578" s="12"/>
      <c r="X5578" s="12"/>
      <c r="Y5578" s="12"/>
      <c r="Z5578" s="12"/>
      <c r="AA5578" s="12"/>
      <c r="AB5578" s="12"/>
      <c r="AC5578" s="12"/>
      <c r="AD5578" s="12"/>
      <c r="AE5578" s="12"/>
      <c r="AF5578" s="12"/>
      <c r="AG5578" s="12"/>
      <c r="AH5578" s="12"/>
      <c r="AI5578" s="12"/>
      <c r="AJ5578" s="12"/>
      <c r="AK5578" s="12"/>
      <c r="AL5578" s="12"/>
      <c r="AM5578" s="12"/>
      <c r="AN5578" s="12"/>
      <c r="AO5578" s="12"/>
      <c r="AP5578" s="12"/>
      <c r="AQ5578" s="12"/>
      <c r="AR5578" s="12"/>
      <c r="AS5578" s="12"/>
      <c r="AT5578" s="12"/>
      <c r="AU5578" s="12"/>
      <c r="AV5578" s="12"/>
      <c r="AW5578" s="12"/>
      <c r="AX5578" s="12"/>
      <c r="AY5578" s="12"/>
      <c r="AZ5578" s="12"/>
      <c r="BA5578" s="12"/>
      <c r="BB5578" s="12"/>
      <c r="BC5578" s="12"/>
      <c r="BD5578" s="12"/>
      <c r="BE5578" s="12"/>
      <c r="BF5578" s="12"/>
      <c r="BG5578" s="12"/>
      <c r="BH5578" s="12"/>
      <c r="BI5578" s="12"/>
      <c r="BJ5578" s="13"/>
      <c r="BK5578" s="13"/>
      <c r="BL5578" s="13"/>
      <c r="BM5578" s="13"/>
      <c r="BN5578" s="13"/>
    </row>
    <row r="5579" spans="1:66" x14ac:dyDescent="0.25">
      <c r="A5579" s="10"/>
      <c r="B5579" s="10"/>
      <c r="C5579" s="10"/>
      <c r="D5579" s="10"/>
      <c r="E5579" s="10"/>
      <c r="F5579" s="10"/>
      <c r="G5579" s="10"/>
      <c r="H5579" s="10"/>
      <c r="I5579" s="10"/>
      <c r="J5579" s="10"/>
      <c r="K5579" s="11"/>
      <c r="L5579" s="11"/>
      <c r="M5579" s="12"/>
      <c r="N5579" s="12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2"/>
      <c r="AS5579" s="12"/>
      <c r="AT5579" s="12"/>
      <c r="AU5579" s="12"/>
      <c r="AV5579" s="12"/>
      <c r="AW5579" s="12"/>
      <c r="AX5579" s="12"/>
      <c r="AY5579" s="12"/>
      <c r="AZ5579" s="12"/>
      <c r="BA5579" s="12"/>
      <c r="BB5579" s="12"/>
      <c r="BC5579" s="12"/>
      <c r="BD5579" s="12"/>
      <c r="BE5579" s="12"/>
      <c r="BF5579" s="12"/>
      <c r="BG5579" s="12"/>
      <c r="BH5579" s="12"/>
      <c r="BI5579" s="12"/>
      <c r="BJ5579" s="13"/>
      <c r="BK5579" s="13"/>
      <c r="BL5579" s="13"/>
      <c r="BM5579" s="13"/>
      <c r="BN5579" s="13"/>
    </row>
    <row r="5580" spans="1:66" x14ac:dyDescent="0.25">
      <c r="A5580" s="10"/>
      <c r="B5580" s="10"/>
      <c r="C5580" s="10"/>
      <c r="D5580" s="10"/>
      <c r="E5580" s="10"/>
      <c r="F5580" s="10"/>
      <c r="G5580" s="10"/>
      <c r="H5580" s="10"/>
      <c r="I5580" s="10"/>
      <c r="J5580" s="10"/>
      <c r="K5580" s="11"/>
      <c r="L5580" s="11"/>
      <c r="M5580" s="12"/>
      <c r="N5580" s="12"/>
      <c r="O5580" s="12"/>
      <c r="P5580" s="12"/>
      <c r="Q5580" s="12"/>
      <c r="R5580" s="12"/>
      <c r="S5580" s="12"/>
      <c r="T5580" s="12"/>
      <c r="U5580" s="12"/>
      <c r="V5580" s="12"/>
      <c r="W5580" s="12"/>
      <c r="X5580" s="12"/>
      <c r="Y5580" s="12"/>
      <c r="Z5580" s="12"/>
      <c r="AA5580" s="12"/>
      <c r="AB5580" s="12"/>
      <c r="AC5580" s="12"/>
      <c r="AD5580" s="12"/>
      <c r="AE5580" s="12"/>
      <c r="AF5580" s="12"/>
      <c r="AG5580" s="12"/>
      <c r="AH5580" s="12"/>
      <c r="AI5580" s="12"/>
      <c r="AJ5580" s="12"/>
      <c r="AK5580" s="12"/>
      <c r="AL5580" s="12"/>
      <c r="AM5580" s="12"/>
      <c r="AN5580" s="12"/>
      <c r="AO5580" s="12"/>
      <c r="AP5580" s="12"/>
      <c r="AQ5580" s="12"/>
      <c r="AR5580" s="12"/>
      <c r="AS5580" s="12"/>
      <c r="AT5580" s="12"/>
      <c r="AU5580" s="12"/>
      <c r="AV5580" s="12"/>
      <c r="AW5580" s="12"/>
      <c r="AX5580" s="12"/>
      <c r="AY5580" s="12"/>
      <c r="AZ5580" s="12"/>
      <c r="BA5580" s="12"/>
      <c r="BB5580" s="12"/>
      <c r="BC5580" s="12"/>
      <c r="BD5580" s="12"/>
      <c r="BE5580" s="12"/>
      <c r="BF5580" s="12"/>
      <c r="BG5580" s="12"/>
      <c r="BH5580" s="12"/>
      <c r="BI5580" s="12"/>
      <c r="BJ5580" s="13"/>
      <c r="BK5580" s="13"/>
      <c r="BL5580" s="13"/>
      <c r="BM5580" s="13"/>
      <c r="BN5580" s="13"/>
    </row>
    <row r="5581" spans="1:66" x14ac:dyDescent="0.25">
      <c r="A5581" s="10"/>
      <c r="B5581" s="10"/>
      <c r="C5581" s="10"/>
      <c r="D5581" s="10"/>
      <c r="E5581" s="10"/>
      <c r="F5581" s="10"/>
      <c r="G5581" s="10"/>
      <c r="H5581" s="10"/>
      <c r="I5581" s="10"/>
      <c r="J5581" s="10"/>
      <c r="K5581" s="11"/>
      <c r="L5581" s="11"/>
      <c r="M5581" s="12"/>
      <c r="N5581" s="12"/>
      <c r="O5581" s="12"/>
      <c r="P5581" s="12"/>
      <c r="Q5581" s="12"/>
      <c r="R5581" s="12"/>
      <c r="S5581" s="12"/>
      <c r="T5581" s="12"/>
      <c r="U5581" s="12"/>
      <c r="V5581" s="12"/>
      <c r="W5581" s="12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2"/>
      <c r="AS5581" s="12"/>
      <c r="AT5581" s="12"/>
      <c r="AU5581" s="12"/>
      <c r="AV5581" s="12"/>
      <c r="AW5581" s="12"/>
      <c r="AX5581" s="12"/>
      <c r="AY5581" s="12"/>
      <c r="AZ5581" s="12"/>
      <c r="BA5581" s="12"/>
      <c r="BB5581" s="12"/>
      <c r="BC5581" s="12"/>
      <c r="BD5581" s="12"/>
      <c r="BE5581" s="12"/>
      <c r="BF5581" s="12"/>
      <c r="BG5581" s="12"/>
      <c r="BH5581" s="12"/>
      <c r="BI5581" s="12"/>
      <c r="BJ5581" s="13"/>
      <c r="BK5581" s="13"/>
      <c r="BL5581" s="13"/>
      <c r="BM5581" s="13"/>
      <c r="BN5581" s="13"/>
    </row>
    <row r="5582" spans="1:66" x14ac:dyDescent="0.25">
      <c r="A5582" s="10"/>
      <c r="B5582" s="10"/>
      <c r="C5582" s="10"/>
      <c r="D5582" s="10"/>
      <c r="E5582" s="10"/>
      <c r="F5582" s="10"/>
      <c r="G5582" s="10"/>
      <c r="H5582" s="10"/>
      <c r="I5582" s="10"/>
      <c r="J5582" s="10"/>
      <c r="K5582" s="11"/>
      <c r="L5582" s="11"/>
      <c r="M5582" s="12"/>
      <c r="N5582" s="12"/>
      <c r="O5582" s="12"/>
      <c r="P5582" s="12"/>
      <c r="Q5582" s="12"/>
      <c r="R5582" s="12"/>
      <c r="S5582" s="12"/>
      <c r="T5582" s="12"/>
      <c r="U5582" s="12"/>
      <c r="V5582" s="12"/>
      <c r="W5582" s="12"/>
      <c r="X5582" s="12"/>
      <c r="Y5582" s="12"/>
      <c r="Z5582" s="12"/>
      <c r="AA5582" s="12"/>
      <c r="AB5582" s="12"/>
      <c r="AC5582" s="12"/>
      <c r="AD5582" s="12"/>
      <c r="AE5582" s="12"/>
      <c r="AF5582" s="12"/>
      <c r="AG5582" s="12"/>
      <c r="AH5582" s="12"/>
      <c r="AI5582" s="12"/>
      <c r="AJ5582" s="12"/>
      <c r="AK5582" s="12"/>
      <c r="AL5582" s="12"/>
      <c r="AM5582" s="12"/>
      <c r="AN5582" s="12"/>
      <c r="AO5582" s="12"/>
      <c r="AP5582" s="12"/>
      <c r="AQ5582" s="12"/>
      <c r="AR5582" s="12"/>
      <c r="AS5582" s="12"/>
      <c r="AT5582" s="12"/>
      <c r="AU5582" s="12"/>
      <c r="AV5582" s="12"/>
      <c r="AW5582" s="12"/>
      <c r="AX5582" s="12"/>
      <c r="AY5582" s="12"/>
      <c r="AZ5582" s="12"/>
      <c r="BA5582" s="12"/>
      <c r="BB5582" s="12"/>
      <c r="BC5582" s="12"/>
      <c r="BD5582" s="12"/>
      <c r="BE5582" s="12"/>
      <c r="BF5582" s="12"/>
      <c r="BG5582" s="12"/>
      <c r="BH5582" s="12"/>
      <c r="BI5582" s="12"/>
      <c r="BJ5582" s="13"/>
      <c r="BK5582" s="13"/>
      <c r="BL5582" s="13"/>
      <c r="BM5582" s="13"/>
      <c r="BN5582" s="13"/>
    </row>
    <row r="5583" spans="1:66" x14ac:dyDescent="0.25">
      <c r="A5583" s="10"/>
      <c r="B5583" s="10"/>
      <c r="C5583" s="10"/>
      <c r="D5583" s="10"/>
      <c r="E5583" s="10"/>
      <c r="F5583" s="10"/>
      <c r="G5583" s="10"/>
      <c r="H5583" s="10"/>
      <c r="I5583" s="10"/>
      <c r="J5583" s="10"/>
      <c r="K5583" s="11"/>
      <c r="L5583" s="11"/>
      <c r="M5583" s="12"/>
      <c r="N5583" s="12"/>
      <c r="O5583" s="12"/>
      <c r="P5583" s="12"/>
      <c r="Q5583" s="12"/>
      <c r="R5583" s="12"/>
      <c r="S5583" s="12"/>
      <c r="T5583" s="12"/>
      <c r="U5583" s="12"/>
      <c r="V5583" s="12"/>
      <c r="W5583" s="12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2"/>
      <c r="AS5583" s="12"/>
      <c r="AT5583" s="12"/>
      <c r="AU5583" s="12"/>
      <c r="AV5583" s="12"/>
      <c r="AW5583" s="12"/>
      <c r="AX5583" s="12"/>
      <c r="AY5583" s="12"/>
      <c r="AZ5583" s="12"/>
      <c r="BA5583" s="12"/>
      <c r="BB5583" s="12"/>
      <c r="BC5583" s="12"/>
      <c r="BD5583" s="12"/>
      <c r="BE5583" s="12"/>
      <c r="BF5583" s="12"/>
      <c r="BG5583" s="12"/>
      <c r="BH5583" s="12"/>
      <c r="BI5583" s="12"/>
      <c r="BJ5583" s="13"/>
      <c r="BK5583" s="13"/>
      <c r="BL5583" s="13"/>
      <c r="BM5583" s="13"/>
      <c r="BN5583" s="13"/>
    </row>
    <row r="5584" spans="1:66" x14ac:dyDescent="0.25">
      <c r="A5584" s="10"/>
      <c r="B5584" s="10"/>
      <c r="C5584" s="10"/>
      <c r="D5584" s="10"/>
      <c r="E5584" s="10"/>
      <c r="F5584" s="10"/>
      <c r="G5584" s="10"/>
      <c r="H5584" s="10"/>
      <c r="I5584" s="10"/>
      <c r="J5584" s="10"/>
      <c r="K5584" s="11"/>
      <c r="L5584" s="11"/>
      <c r="M5584" s="12"/>
      <c r="N5584" s="12"/>
      <c r="O5584" s="12"/>
      <c r="P5584" s="12"/>
      <c r="Q5584" s="12"/>
      <c r="R5584" s="12"/>
      <c r="S5584" s="12"/>
      <c r="T5584" s="12"/>
      <c r="U5584" s="12"/>
      <c r="V5584" s="12"/>
      <c r="W5584" s="12"/>
      <c r="X5584" s="12"/>
      <c r="Y5584" s="12"/>
      <c r="Z5584" s="12"/>
      <c r="AA5584" s="12"/>
      <c r="AB5584" s="12"/>
      <c r="AC5584" s="12"/>
      <c r="AD5584" s="12"/>
      <c r="AE5584" s="12"/>
      <c r="AF5584" s="12"/>
      <c r="AG5584" s="12"/>
      <c r="AH5584" s="12"/>
      <c r="AI5584" s="12"/>
      <c r="AJ5584" s="12"/>
      <c r="AK5584" s="12"/>
      <c r="AL5584" s="12"/>
      <c r="AM5584" s="12"/>
      <c r="AN5584" s="12"/>
      <c r="AO5584" s="12"/>
      <c r="AP5584" s="12"/>
      <c r="AQ5584" s="12"/>
      <c r="AR5584" s="12"/>
      <c r="AS5584" s="12"/>
      <c r="AT5584" s="12"/>
      <c r="AU5584" s="12"/>
      <c r="AV5584" s="12"/>
      <c r="AW5584" s="12"/>
      <c r="AX5584" s="12"/>
      <c r="AY5584" s="12"/>
      <c r="AZ5584" s="12"/>
      <c r="BA5584" s="12"/>
      <c r="BB5584" s="12"/>
      <c r="BC5584" s="12"/>
      <c r="BD5584" s="12"/>
      <c r="BE5584" s="12"/>
      <c r="BF5584" s="12"/>
      <c r="BG5584" s="12"/>
      <c r="BH5584" s="12"/>
      <c r="BI5584" s="12"/>
      <c r="BJ5584" s="13"/>
      <c r="BK5584" s="13"/>
      <c r="BL5584" s="13"/>
      <c r="BM5584" s="13"/>
      <c r="BN5584" s="13"/>
    </row>
    <row r="5585" spans="1:66" x14ac:dyDescent="0.25">
      <c r="A5585" s="10"/>
      <c r="B5585" s="10"/>
      <c r="C5585" s="10"/>
      <c r="D5585" s="10"/>
      <c r="E5585" s="10"/>
      <c r="F5585" s="10"/>
      <c r="G5585" s="10"/>
      <c r="H5585" s="10"/>
      <c r="I5585" s="10"/>
      <c r="J5585" s="10"/>
      <c r="K5585" s="11"/>
      <c r="L5585" s="11"/>
      <c r="M5585" s="12"/>
      <c r="N5585" s="12"/>
      <c r="O5585" s="12"/>
      <c r="P5585" s="12"/>
      <c r="Q5585" s="12"/>
      <c r="R5585" s="12"/>
      <c r="S5585" s="12"/>
      <c r="T5585" s="12"/>
      <c r="U5585" s="12"/>
      <c r="V5585" s="12"/>
      <c r="W5585" s="12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2"/>
      <c r="AS5585" s="12"/>
      <c r="AT5585" s="12"/>
      <c r="AU5585" s="12"/>
      <c r="AV5585" s="12"/>
      <c r="AW5585" s="12"/>
      <c r="AX5585" s="12"/>
      <c r="AY5585" s="12"/>
      <c r="AZ5585" s="12"/>
      <c r="BA5585" s="12"/>
      <c r="BB5585" s="12"/>
      <c r="BC5585" s="12"/>
      <c r="BD5585" s="12"/>
      <c r="BE5585" s="12"/>
      <c r="BF5585" s="12"/>
      <c r="BG5585" s="12"/>
      <c r="BH5585" s="12"/>
      <c r="BI5585" s="12"/>
      <c r="BJ5585" s="13"/>
      <c r="BK5585" s="13"/>
      <c r="BL5585" s="13"/>
      <c r="BM5585" s="13"/>
      <c r="BN5585" s="13"/>
    </row>
    <row r="5586" spans="1:66" x14ac:dyDescent="0.25">
      <c r="A5586" s="10"/>
      <c r="B5586" s="10"/>
      <c r="C5586" s="10"/>
      <c r="D5586" s="10"/>
      <c r="E5586" s="10"/>
      <c r="F5586" s="10"/>
      <c r="G5586" s="10"/>
      <c r="H5586" s="10"/>
      <c r="I5586" s="10"/>
      <c r="J5586" s="10"/>
      <c r="K5586" s="11"/>
      <c r="L5586" s="11"/>
      <c r="M5586" s="12"/>
      <c r="N5586" s="12"/>
      <c r="O5586" s="12"/>
      <c r="P5586" s="12"/>
      <c r="Q5586" s="12"/>
      <c r="R5586" s="12"/>
      <c r="S5586" s="12"/>
      <c r="T5586" s="12"/>
      <c r="U5586" s="12"/>
      <c r="V5586" s="12"/>
      <c r="W5586" s="12"/>
      <c r="X5586" s="12"/>
      <c r="Y5586" s="12"/>
      <c r="Z5586" s="12"/>
      <c r="AA5586" s="12"/>
      <c r="AB5586" s="12"/>
      <c r="AC5586" s="12"/>
      <c r="AD5586" s="12"/>
      <c r="AE5586" s="12"/>
      <c r="AF5586" s="12"/>
      <c r="AG5586" s="12"/>
      <c r="AH5586" s="12"/>
      <c r="AI5586" s="12"/>
      <c r="AJ5586" s="12"/>
      <c r="AK5586" s="12"/>
      <c r="AL5586" s="12"/>
      <c r="AM5586" s="12"/>
      <c r="AN5586" s="12"/>
      <c r="AO5586" s="12"/>
      <c r="AP5586" s="12"/>
      <c r="AQ5586" s="12"/>
      <c r="AR5586" s="12"/>
      <c r="AS5586" s="12"/>
      <c r="AT5586" s="12"/>
      <c r="AU5586" s="12"/>
      <c r="AV5586" s="12"/>
      <c r="AW5586" s="12"/>
      <c r="AX5586" s="12"/>
      <c r="AY5586" s="12"/>
      <c r="AZ5586" s="12"/>
      <c r="BA5586" s="12"/>
      <c r="BB5586" s="12"/>
      <c r="BC5586" s="12"/>
      <c r="BD5586" s="12"/>
      <c r="BE5586" s="12"/>
      <c r="BF5586" s="12"/>
      <c r="BG5586" s="12"/>
      <c r="BH5586" s="12"/>
      <c r="BI5586" s="12"/>
      <c r="BJ5586" s="13"/>
      <c r="BK5586" s="13"/>
      <c r="BL5586" s="13"/>
      <c r="BM5586" s="13"/>
      <c r="BN5586" s="13"/>
    </row>
    <row r="5587" spans="1:66" x14ac:dyDescent="0.25">
      <c r="A5587" s="10"/>
      <c r="B5587" s="10"/>
      <c r="C5587" s="10"/>
      <c r="D5587" s="10"/>
      <c r="E5587" s="10"/>
      <c r="F5587" s="10"/>
      <c r="G5587" s="10"/>
      <c r="H5587" s="10"/>
      <c r="I5587" s="10"/>
      <c r="J5587" s="10"/>
      <c r="K5587" s="11"/>
      <c r="L5587" s="11"/>
      <c r="M5587" s="12"/>
      <c r="N5587" s="12"/>
      <c r="O5587" s="12"/>
      <c r="P5587" s="12"/>
      <c r="Q5587" s="12"/>
      <c r="R5587" s="12"/>
      <c r="S5587" s="12"/>
      <c r="T5587" s="12"/>
      <c r="U5587" s="12"/>
      <c r="V5587" s="12"/>
      <c r="W5587" s="12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2"/>
      <c r="AS5587" s="12"/>
      <c r="AT5587" s="12"/>
      <c r="AU5587" s="12"/>
      <c r="AV5587" s="12"/>
      <c r="AW5587" s="12"/>
      <c r="AX5587" s="12"/>
      <c r="AY5587" s="12"/>
      <c r="AZ5587" s="12"/>
      <c r="BA5587" s="12"/>
      <c r="BB5587" s="12"/>
      <c r="BC5587" s="12"/>
      <c r="BD5587" s="12"/>
      <c r="BE5587" s="12"/>
      <c r="BF5587" s="12"/>
      <c r="BG5587" s="12"/>
      <c r="BH5587" s="12"/>
      <c r="BI5587" s="12"/>
      <c r="BJ5587" s="13"/>
      <c r="BK5587" s="13"/>
      <c r="BL5587" s="13"/>
      <c r="BM5587" s="13"/>
      <c r="BN5587" s="13"/>
    </row>
    <row r="5588" spans="1:66" x14ac:dyDescent="0.25">
      <c r="A5588" s="10"/>
      <c r="B5588" s="10"/>
      <c r="C5588" s="10"/>
      <c r="D5588" s="10"/>
      <c r="E5588" s="10"/>
      <c r="F5588" s="10"/>
      <c r="G5588" s="10"/>
      <c r="H5588" s="10"/>
      <c r="I5588" s="10"/>
      <c r="J5588" s="10"/>
      <c r="K5588" s="11"/>
      <c r="L5588" s="11"/>
      <c r="M5588" s="12"/>
      <c r="N5588" s="12"/>
      <c r="O5588" s="12"/>
      <c r="P5588" s="12"/>
      <c r="Q5588" s="12"/>
      <c r="R5588" s="12"/>
      <c r="S5588" s="12"/>
      <c r="T5588" s="12"/>
      <c r="U5588" s="12"/>
      <c r="V5588" s="12"/>
      <c r="W5588" s="12"/>
      <c r="X5588" s="12"/>
      <c r="Y5588" s="12"/>
      <c r="Z5588" s="12"/>
      <c r="AA5588" s="12"/>
      <c r="AB5588" s="12"/>
      <c r="AC5588" s="12"/>
      <c r="AD5588" s="12"/>
      <c r="AE5588" s="12"/>
      <c r="AF5588" s="12"/>
      <c r="AG5588" s="12"/>
      <c r="AH5588" s="12"/>
      <c r="AI5588" s="12"/>
      <c r="AJ5588" s="12"/>
      <c r="AK5588" s="12"/>
      <c r="AL5588" s="12"/>
      <c r="AM5588" s="12"/>
      <c r="AN5588" s="12"/>
      <c r="AO5588" s="12"/>
      <c r="AP5588" s="12"/>
      <c r="AQ5588" s="12"/>
      <c r="AR5588" s="12"/>
      <c r="AS5588" s="12"/>
      <c r="AT5588" s="12"/>
      <c r="AU5588" s="12"/>
      <c r="AV5588" s="12"/>
      <c r="AW5588" s="12"/>
      <c r="AX5588" s="12"/>
      <c r="AY5588" s="12"/>
      <c r="AZ5588" s="12"/>
      <c r="BA5588" s="12"/>
      <c r="BB5588" s="12"/>
      <c r="BC5588" s="12"/>
      <c r="BD5588" s="12"/>
      <c r="BE5588" s="12"/>
      <c r="BF5588" s="12"/>
      <c r="BG5588" s="12"/>
      <c r="BH5588" s="12"/>
      <c r="BI5588" s="12"/>
      <c r="BJ5588" s="13"/>
      <c r="BK5588" s="13"/>
      <c r="BL5588" s="13"/>
      <c r="BM5588" s="13"/>
      <c r="BN5588" s="13"/>
    </row>
    <row r="5589" spans="1:66" x14ac:dyDescent="0.25">
      <c r="A5589" s="10"/>
      <c r="B5589" s="10"/>
      <c r="C5589" s="10"/>
      <c r="D5589" s="10"/>
      <c r="E5589" s="10"/>
      <c r="F5589" s="10"/>
      <c r="G5589" s="10"/>
      <c r="H5589" s="10"/>
      <c r="I5589" s="10"/>
      <c r="J5589" s="10"/>
      <c r="K5589" s="11"/>
      <c r="L5589" s="11"/>
      <c r="M5589" s="12"/>
      <c r="N5589" s="12"/>
      <c r="O5589" s="12"/>
      <c r="P5589" s="12"/>
      <c r="Q5589" s="12"/>
      <c r="R5589" s="12"/>
      <c r="S5589" s="12"/>
      <c r="T5589" s="12"/>
      <c r="U5589" s="12"/>
      <c r="V5589" s="12"/>
      <c r="W5589" s="12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2"/>
      <c r="AS5589" s="12"/>
      <c r="AT5589" s="12"/>
      <c r="AU5589" s="12"/>
      <c r="AV5589" s="12"/>
      <c r="AW5589" s="12"/>
      <c r="AX5589" s="12"/>
      <c r="AY5589" s="12"/>
      <c r="AZ5589" s="12"/>
      <c r="BA5589" s="12"/>
      <c r="BB5589" s="12"/>
      <c r="BC5589" s="12"/>
      <c r="BD5589" s="12"/>
      <c r="BE5589" s="12"/>
      <c r="BF5589" s="12"/>
      <c r="BG5589" s="12"/>
      <c r="BH5589" s="12"/>
      <c r="BI5589" s="12"/>
      <c r="BJ5589" s="13"/>
      <c r="BK5589" s="13"/>
      <c r="BL5589" s="13"/>
      <c r="BM5589" s="13"/>
      <c r="BN5589" s="13"/>
    </row>
    <row r="5590" spans="1:66" x14ac:dyDescent="0.25">
      <c r="A5590" s="10"/>
      <c r="B5590" s="10"/>
      <c r="C5590" s="10"/>
      <c r="D5590" s="10"/>
      <c r="E5590" s="10"/>
      <c r="F5590" s="10"/>
      <c r="G5590" s="10"/>
      <c r="H5590" s="10"/>
      <c r="I5590" s="10"/>
      <c r="J5590" s="10"/>
      <c r="K5590" s="11"/>
      <c r="L5590" s="11"/>
      <c r="M5590" s="12"/>
      <c r="N5590" s="12"/>
      <c r="O5590" s="12"/>
      <c r="P5590" s="12"/>
      <c r="Q5590" s="12"/>
      <c r="R5590" s="12"/>
      <c r="S5590" s="12"/>
      <c r="T5590" s="12"/>
      <c r="U5590" s="12"/>
      <c r="V5590" s="12"/>
      <c r="W5590" s="12"/>
      <c r="X5590" s="12"/>
      <c r="Y5590" s="12"/>
      <c r="Z5590" s="12"/>
      <c r="AA5590" s="12"/>
      <c r="AB5590" s="12"/>
      <c r="AC5590" s="12"/>
      <c r="AD5590" s="12"/>
      <c r="AE5590" s="12"/>
      <c r="AF5590" s="12"/>
      <c r="AG5590" s="12"/>
      <c r="AH5590" s="12"/>
      <c r="AI5590" s="12"/>
      <c r="AJ5590" s="12"/>
      <c r="AK5590" s="12"/>
      <c r="AL5590" s="12"/>
      <c r="AM5590" s="12"/>
      <c r="AN5590" s="12"/>
      <c r="AO5590" s="12"/>
      <c r="AP5590" s="12"/>
      <c r="AQ5590" s="12"/>
      <c r="AR5590" s="12"/>
      <c r="AS5590" s="12"/>
      <c r="AT5590" s="12"/>
      <c r="AU5590" s="12"/>
      <c r="AV5590" s="12"/>
      <c r="AW5590" s="12"/>
      <c r="AX5590" s="12"/>
      <c r="AY5590" s="12"/>
      <c r="AZ5590" s="12"/>
      <c r="BA5590" s="12"/>
      <c r="BB5590" s="12"/>
      <c r="BC5590" s="12"/>
      <c r="BD5590" s="12"/>
      <c r="BE5590" s="12"/>
      <c r="BF5590" s="12"/>
      <c r="BG5590" s="12"/>
      <c r="BH5590" s="12"/>
      <c r="BI5590" s="12"/>
      <c r="BJ5590" s="13"/>
      <c r="BK5590" s="13"/>
      <c r="BL5590" s="13"/>
      <c r="BM5590" s="13"/>
      <c r="BN5590" s="13"/>
    </row>
    <row r="5591" spans="1:66" x14ac:dyDescent="0.25">
      <c r="A5591" s="10"/>
      <c r="B5591" s="10"/>
      <c r="C5591" s="10"/>
      <c r="D5591" s="10"/>
      <c r="E5591" s="10"/>
      <c r="F5591" s="10"/>
      <c r="G5591" s="10"/>
      <c r="H5591" s="10"/>
      <c r="I5591" s="10"/>
      <c r="J5591" s="10"/>
      <c r="K5591" s="11"/>
      <c r="L5591" s="11"/>
      <c r="M5591" s="12"/>
      <c r="N5591" s="12"/>
      <c r="O5591" s="12"/>
      <c r="P5591" s="12"/>
      <c r="Q5591" s="12"/>
      <c r="R5591" s="12"/>
      <c r="S5591" s="12"/>
      <c r="T5591" s="12"/>
      <c r="U5591" s="12"/>
      <c r="V5591" s="12"/>
      <c r="W5591" s="12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2"/>
      <c r="AS5591" s="12"/>
      <c r="AT5591" s="12"/>
      <c r="AU5591" s="12"/>
      <c r="AV5591" s="12"/>
      <c r="AW5591" s="12"/>
      <c r="AX5591" s="12"/>
      <c r="AY5591" s="12"/>
      <c r="AZ5591" s="12"/>
      <c r="BA5591" s="12"/>
      <c r="BB5591" s="12"/>
      <c r="BC5591" s="12"/>
      <c r="BD5591" s="12"/>
      <c r="BE5591" s="12"/>
      <c r="BF5591" s="12"/>
      <c r="BG5591" s="12"/>
      <c r="BH5591" s="12"/>
      <c r="BI5591" s="12"/>
      <c r="BJ5591" s="13"/>
      <c r="BK5591" s="13"/>
      <c r="BL5591" s="13"/>
      <c r="BM5591" s="13"/>
      <c r="BN5591" s="13"/>
    </row>
    <row r="5592" spans="1:66" x14ac:dyDescent="0.25">
      <c r="A5592" s="10"/>
      <c r="B5592" s="10"/>
      <c r="C5592" s="10"/>
      <c r="D5592" s="10"/>
      <c r="E5592" s="10"/>
      <c r="F5592" s="10"/>
      <c r="G5592" s="10"/>
      <c r="H5592" s="10"/>
      <c r="I5592" s="10"/>
      <c r="J5592" s="10"/>
      <c r="K5592" s="11"/>
      <c r="L5592" s="11"/>
      <c r="M5592" s="12"/>
      <c r="N5592" s="12"/>
      <c r="O5592" s="12"/>
      <c r="P5592" s="12"/>
      <c r="Q5592" s="12"/>
      <c r="R5592" s="12"/>
      <c r="S5592" s="12"/>
      <c r="T5592" s="12"/>
      <c r="U5592" s="12"/>
      <c r="V5592" s="12"/>
      <c r="W5592" s="12"/>
      <c r="X5592" s="12"/>
      <c r="Y5592" s="12"/>
      <c r="Z5592" s="12"/>
      <c r="AA5592" s="12"/>
      <c r="AB5592" s="12"/>
      <c r="AC5592" s="12"/>
      <c r="AD5592" s="12"/>
      <c r="AE5592" s="12"/>
      <c r="AF5592" s="12"/>
      <c r="AG5592" s="12"/>
      <c r="AH5592" s="12"/>
      <c r="AI5592" s="12"/>
      <c r="AJ5592" s="12"/>
      <c r="AK5592" s="12"/>
      <c r="AL5592" s="12"/>
      <c r="AM5592" s="12"/>
      <c r="AN5592" s="12"/>
      <c r="AO5592" s="12"/>
      <c r="AP5592" s="12"/>
      <c r="AQ5592" s="12"/>
      <c r="AR5592" s="12"/>
      <c r="AS5592" s="12"/>
      <c r="AT5592" s="12"/>
      <c r="AU5592" s="12"/>
      <c r="AV5592" s="12"/>
      <c r="AW5592" s="12"/>
      <c r="AX5592" s="12"/>
      <c r="AY5592" s="12"/>
      <c r="AZ5592" s="12"/>
      <c r="BA5592" s="12"/>
      <c r="BB5592" s="12"/>
      <c r="BC5592" s="12"/>
      <c r="BD5592" s="12"/>
      <c r="BE5592" s="12"/>
      <c r="BF5592" s="12"/>
      <c r="BG5592" s="12"/>
      <c r="BH5592" s="12"/>
      <c r="BI5592" s="12"/>
      <c r="BJ5592" s="13"/>
      <c r="BK5592" s="13"/>
      <c r="BL5592" s="13"/>
      <c r="BM5592" s="13"/>
      <c r="BN5592" s="13"/>
    </row>
    <row r="5593" spans="1:66" x14ac:dyDescent="0.25">
      <c r="A5593" s="10"/>
      <c r="B5593" s="10"/>
      <c r="C5593" s="10"/>
      <c r="D5593" s="10"/>
      <c r="E5593" s="10"/>
      <c r="F5593" s="10"/>
      <c r="G5593" s="10"/>
      <c r="H5593" s="10"/>
      <c r="I5593" s="10"/>
      <c r="J5593" s="10"/>
      <c r="K5593" s="11"/>
      <c r="L5593" s="11"/>
      <c r="M5593" s="12"/>
      <c r="N5593" s="12"/>
      <c r="O5593" s="12"/>
      <c r="P5593" s="12"/>
      <c r="Q5593" s="12"/>
      <c r="R5593" s="12"/>
      <c r="S5593" s="12"/>
      <c r="T5593" s="12"/>
      <c r="U5593" s="12"/>
      <c r="V5593" s="12"/>
      <c r="W5593" s="12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2"/>
      <c r="AS5593" s="12"/>
      <c r="AT5593" s="12"/>
      <c r="AU5593" s="12"/>
      <c r="AV5593" s="12"/>
      <c r="AW5593" s="12"/>
      <c r="AX5593" s="12"/>
      <c r="AY5593" s="12"/>
      <c r="AZ5593" s="12"/>
      <c r="BA5593" s="12"/>
      <c r="BB5593" s="12"/>
      <c r="BC5593" s="12"/>
      <c r="BD5593" s="12"/>
      <c r="BE5593" s="12"/>
      <c r="BF5593" s="12"/>
      <c r="BG5593" s="12"/>
      <c r="BH5593" s="12"/>
      <c r="BI5593" s="12"/>
      <c r="BJ5593" s="13"/>
      <c r="BK5593" s="13"/>
      <c r="BL5593" s="13"/>
      <c r="BM5593" s="13"/>
      <c r="BN5593" s="13"/>
    </row>
    <row r="5594" spans="1:66" x14ac:dyDescent="0.25">
      <c r="A5594" s="10"/>
      <c r="B5594" s="10"/>
      <c r="C5594" s="10"/>
      <c r="D5594" s="10"/>
      <c r="E5594" s="10"/>
      <c r="F5594" s="10"/>
      <c r="G5594" s="10"/>
      <c r="H5594" s="10"/>
      <c r="I5594" s="10"/>
      <c r="J5594" s="10"/>
      <c r="K5594" s="11"/>
      <c r="L5594" s="11"/>
      <c r="M5594" s="12"/>
      <c r="N5594" s="12"/>
      <c r="O5594" s="12"/>
      <c r="P5594" s="12"/>
      <c r="Q5594" s="12"/>
      <c r="R5594" s="12"/>
      <c r="S5594" s="12"/>
      <c r="T5594" s="12"/>
      <c r="U5594" s="12"/>
      <c r="V5594" s="12"/>
      <c r="W5594" s="12"/>
      <c r="X5594" s="12"/>
      <c r="Y5594" s="12"/>
      <c r="Z5594" s="12"/>
      <c r="AA5594" s="12"/>
      <c r="AB5594" s="12"/>
      <c r="AC5594" s="12"/>
      <c r="AD5594" s="12"/>
      <c r="AE5594" s="12"/>
      <c r="AF5594" s="12"/>
      <c r="AG5594" s="12"/>
      <c r="AH5594" s="12"/>
      <c r="AI5594" s="12"/>
      <c r="AJ5594" s="12"/>
      <c r="AK5594" s="12"/>
      <c r="AL5594" s="12"/>
      <c r="AM5594" s="12"/>
      <c r="AN5594" s="12"/>
      <c r="AO5594" s="12"/>
      <c r="AP5594" s="12"/>
      <c r="AQ5594" s="12"/>
      <c r="AR5594" s="12"/>
      <c r="AS5594" s="12"/>
      <c r="AT5594" s="12"/>
      <c r="AU5594" s="12"/>
      <c r="AV5594" s="12"/>
      <c r="AW5594" s="12"/>
      <c r="AX5594" s="12"/>
      <c r="AY5594" s="12"/>
      <c r="AZ5594" s="12"/>
      <c r="BA5594" s="12"/>
      <c r="BB5594" s="12"/>
      <c r="BC5594" s="12"/>
      <c r="BD5594" s="12"/>
      <c r="BE5594" s="12"/>
      <c r="BF5594" s="12"/>
      <c r="BG5594" s="12"/>
      <c r="BH5594" s="12"/>
      <c r="BI5594" s="12"/>
      <c r="BJ5594" s="13"/>
      <c r="BK5594" s="13"/>
      <c r="BL5594" s="13"/>
      <c r="BM5594" s="13"/>
      <c r="BN5594" s="13"/>
    </row>
    <row r="5595" spans="1:66" x14ac:dyDescent="0.25">
      <c r="A5595" s="10"/>
      <c r="B5595" s="10"/>
      <c r="C5595" s="10"/>
      <c r="D5595" s="10"/>
      <c r="E5595" s="10"/>
      <c r="F5595" s="10"/>
      <c r="G5595" s="10"/>
      <c r="H5595" s="10"/>
      <c r="I5595" s="10"/>
      <c r="J5595" s="10"/>
      <c r="K5595" s="11"/>
      <c r="L5595" s="11"/>
      <c r="M5595" s="12"/>
      <c r="N5595" s="12"/>
      <c r="O5595" s="12"/>
      <c r="P5595" s="12"/>
      <c r="Q5595" s="12"/>
      <c r="R5595" s="12"/>
      <c r="S5595" s="12"/>
      <c r="T5595" s="12"/>
      <c r="U5595" s="12"/>
      <c r="V5595" s="12"/>
      <c r="W5595" s="12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2"/>
      <c r="AS5595" s="12"/>
      <c r="AT5595" s="12"/>
      <c r="AU5595" s="12"/>
      <c r="AV5595" s="12"/>
      <c r="AW5595" s="12"/>
      <c r="AX5595" s="12"/>
      <c r="AY5595" s="12"/>
      <c r="AZ5595" s="12"/>
      <c r="BA5595" s="12"/>
      <c r="BB5595" s="12"/>
      <c r="BC5595" s="12"/>
      <c r="BD5595" s="12"/>
      <c r="BE5595" s="12"/>
      <c r="BF5595" s="12"/>
      <c r="BG5595" s="12"/>
      <c r="BH5595" s="12"/>
      <c r="BI5595" s="12"/>
      <c r="BJ5595" s="13"/>
      <c r="BK5595" s="13"/>
      <c r="BL5595" s="13"/>
      <c r="BM5595" s="13"/>
      <c r="BN5595" s="13"/>
    </row>
    <row r="5596" spans="1:66" x14ac:dyDescent="0.25">
      <c r="A5596" s="10"/>
      <c r="B5596" s="10"/>
      <c r="C5596" s="10"/>
      <c r="D5596" s="10"/>
      <c r="E5596" s="10"/>
      <c r="F5596" s="10"/>
      <c r="G5596" s="10"/>
      <c r="H5596" s="10"/>
      <c r="I5596" s="10"/>
      <c r="J5596" s="10"/>
      <c r="K5596" s="11"/>
      <c r="L5596" s="11"/>
      <c r="M5596" s="12"/>
      <c r="N5596" s="12"/>
      <c r="O5596" s="12"/>
      <c r="P5596" s="12"/>
      <c r="Q5596" s="12"/>
      <c r="R5596" s="12"/>
      <c r="S5596" s="12"/>
      <c r="T5596" s="12"/>
      <c r="U5596" s="12"/>
      <c r="V5596" s="12"/>
      <c r="W5596" s="12"/>
      <c r="X5596" s="12"/>
      <c r="Y5596" s="12"/>
      <c r="Z5596" s="12"/>
      <c r="AA5596" s="12"/>
      <c r="AB5596" s="12"/>
      <c r="AC5596" s="12"/>
      <c r="AD5596" s="12"/>
      <c r="AE5596" s="12"/>
      <c r="AF5596" s="12"/>
      <c r="AG5596" s="12"/>
      <c r="AH5596" s="12"/>
      <c r="AI5596" s="12"/>
      <c r="AJ5596" s="12"/>
      <c r="AK5596" s="12"/>
      <c r="AL5596" s="12"/>
      <c r="AM5596" s="12"/>
      <c r="AN5596" s="12"/>
      <c r="AO5596" s="12"/>
      <c r="AP5596" s="12"/>
      <c r="AQ5596" s="12"/>
      <c r="AR5596" s="12"/>
      <c r="AS5596" s="12"/>
      <c r="AT5596" s="12"/>
      <c r="AU5596" s="12"/>
      <c r="AV5596" s="12"/>
      <c r="AW5596" s="12"/>
      <c r="AX5596" s="12"/>
      <c r="AY5596" s="12"/>
      <c r="AZ5596" s="12"/>
      <c r="BA5596" s="12"/>
      <c r="BB5596" s="12"/>
      <c r="BC5596" s="12"/>
      <c r="BD5596" s="12"/>
      <c r="BE5596" s="12"/>
      <c r="BF5596" s="12"/>
      <c r="BG5596" s="12"/>
      <c r="BH5596" s="12"/>
      <c r="BI5596" s="12"/>
      <c r="BJ5596" s="13"/>
      <c r="BK5596" s="13"/>
      <c r="BL5596" s="13"/>
      <c r="BM5596" s="13"/>
      <c r="BN5596" s="13"/>
    </row>
    <row r="5597" spans="1:66" x14ac:dyDescent="0.25">
      <c r="A5597" s="10"/>
      <c r="B5597" s="10"/>
      <c r="C5597" s="10"/>
      <c r="D5597" s="10"/>
      <c r="E5597" s="10"/>
      <c r="F5597" s="10"/>
      <c r="G5597" s="10"/>
      <c r="H5597" s="10"/>
      <c r="I5597" s="10"/>
      <c r="J5597" s="10"/>
      <c r="K5597" s="11"/>
      <c r="L5597" s="11"/>
      <c r="M5597" s="12"/>
      <c r="N5597" s="12"/>
      <c r="O5597" s="12"/>
      <c r="P5597" s="12"/>
      <c r="Q5597" s="12"/>
      <c r="R5597" s="12"/>
      <c r="S5597" s="12"/>
      <c r="T5597" s="12"/>
      <c r="U5597" s="12"/>
      <c r="V5597" s="12"/>
      <c r="W5597" s="12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2"/>
      <c r="AS5597" s="12"/>
      <c r="AT5597" s="12"/>
      <c r="AU5597" s="12"/>
      <c r="AV5597" s="12"/>
      <c r="AW5597" s="12"/>
      <c r="AX5597" s="12"/>
      <c r="AY5597" s="12"/>
      <c r="AZ5597" s="12"/>
      <c r="BA5597" s="12"/>
      <c r="BB5597" s="12"/>
      <c r="BC5597" s="12"/>
      <c r="BD5597" s="12"/>
      <c r="BE5597" s="12"/>
      <c r="BF5597" s="12"/>
      <c r="BG5597" s="12"/>
      <c r="BH5597" s="12"/>
      <c r="BI5597" s="12"/>
      <c r="BJ5597" s="13"/>
      <c r="BK5597" s="13"/>
      <c r="BL5597" s="13"/>
      <c r="BM5597" s="13"/>
      <c r="BN5597" s="13"/>
    </row>
    <row r="5598" spans="1:66" x14ac:dyDescent="0.25">
      <c r="A5598" s="10"/>
      <c r="B5598" s="10"/>
      <c r="C5598" s="10"/>
      <c r="D5598" s="10"/>
      <c r="E5598" s="10"/>
      <c r="F5598" s="10"/>
      <c r="G5598" s="10"/>
      <c r="H5598" s="10"/>
      <c r="I5598" s="10"/>
      <c r="J5598" s="10"/>
      <c r="K5598" s="11"/>
      <c r="L5598" s="11"/>
      <c r="M5598" s="12"/>
      <c r="N5598" s="12"/>
      <c r="O5598" s="12"/>
      <c r="P5598" s="12"/>
      <c r="Q5598" s="12"/>
      <c r="R5598" s="12"/>
      <c r="S5598" s="12"/>
      <c r="T5598" s="12"/>
      <c r="U5598" s="12"/>
      <c r="V5598" s="12"/>
      <c r="W5598" s="12"/>
      <c r="X5598" s="12"/>
      <c r="Y5598" s="12"/>
      <c r="Z5598" s="12"/>
      <c r="AA5598" s="12"/>
      <c r="AB5598" s="12"/>
      <c r="AC5598" s="12"/>
      <c r="AD5598" s="12"/>
      <c r="AE5598" s="12"/>
      <c r="AF5598" s="12"/>
      <c r="AG5598" s="12"/>
      <c r="AH5598" s="12"/>
      <c r="AI5598" s="12"/>
      <c r="AJ5598" s="12"/>
      <c r="AK5598" s="12"/>
      <c r="AL5598" s="12"/>
      <c r="AM5598" s="12"/>
      <c r="AN5598" s="12"/>
      <c r="AO5598" s="12"/>
      <c r="AP5598" s="12"/>
      <c r="AQ5598" s="12"/>
      <c r="AR5598" s="12"/>
      <c r="AS5598" s="12"/>
      <c r="AT5598" s="12"/>
      <c r="AU5598" s="12"/>
      <c r="AV5598" s="12"/>
      <c r="AW5598" s="12"/>
      <c r="AX5598" s="12"/>
      <c r="AY5598" s="12"/>
      <c r="AZ5598" s="12"/>
      <c r="BA5598" s="12"/>
      <c r="BB5598" s="12"/>
      <c r="BC5598" s="12"/>
      <c r="BD5598" s="12"/>
      <c r="BE5598" s="12"/>
      <c r="BF5598" s="12"/>
      <c r="BG5598" s="12"/>
      <c r="BH5598" s="12"/>
      <c r="BI5598" s="12"/>
      <c r="BJ5598" s="13"/>
      <c r="BK5598" s="13"/>
      <c r="BL5598" s="13"/>
      <c r="BM5598" s="13"/>
      <c r="BN5598" s="13"/>
    </row>
    <row r="5599" spans="1:66" x14ac:dyDescent="0.25">
      <c r="A5599" s="10"/>
      <c r="B5599" s="10"/>
      <c r="C5599" s="10"/>
      <c r="D5599" s="10"/>
      <c r="E5599" s="10"/>
      <c r="F5599" s="10"/>
      <c r="G5599" s="10"/>
      <c r="H5599" s="10"/>
      <c r="I5599" s="10"/>
      <c r="J5599" s="10"/>
      <c r="K5599" s="11"/>
      <c r="L5599" s="11"/>
      <c r="M5599" s="12"/>
      <c r="N5599" s="12"/>
      <c r="O5599" s="12"/>
      <c r="P5599" s="12"/>
      <c r="Q5599" s="12"/>
      <c r="R5599" s="12"/>
      <c r="S5599" s="12"/>
      <c r="T5599" s="12"/>
      <c r="U5599" s="12"/>
      <c r="V5599" s="12"/>
      <c r="W5599" s="12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2"/>
      <c r="AS5599" s="12"/>
      <c r="AT5599" s="12"/>
      <c r="AU5599" s="12"/>
      <c r="AV5599" s="12"/>
      <c r="AW5599" s="12"/>
      <c r="AX5599" s="12"/>
      <c r="AY5599" s="12"/>
      <c r="AZ5599" s="12"/>
      <c r="BA5599" s="12"/>
      <c r="BB5599" s="12"/>
      <c r="BC5599" s="12"/>
      <c r="BD5599" s="12"/>
      <c r="BE5599" s="12"/>
      <c r="BF5599" s="12"/>
      <c r="BG5599" s="12"/>
      <c r="BH5599" s="12"/>
      <c r="BI5599" s="12"/>
      <c r="BJ5599" s="13"/>
      <c r="BK5599" s="13"/>
      <c r="BL5599" s="13"/>
      <c r="BM5599" s="13"/>
      <c r="BN5599" s="13"/>
    </row>
    <row r="5600" spans="1:66" x14ac:dyDescent="0.25">
      <c r="A5600" s="10"/>
      <c r="B5600" s="10"/>
      <c r="C5600" s="10"/>
      <c r="D5600" s="10"/>
      <c r="E5600" s="10"/>
      <c r="F5600" s="10"/>
      <c r="G5600" s="10"/>
      <c r="H5600" s="10"/>
      <c r="I5600" s="10"/>
      <c r="J5600" s="10"/>
      <c r="K5600" s="11"/>
      <c r="L5600" s="11"/>
      <c r="M5600" s="12"/>
      <c r="N5600" s="12"/>
      <c r="O5600" s="12"/>
      <c r="P5600" s="12"/>
      <c r="Q5600" s="12"/>
      <c r="R5600" s="12"/>
      <c r="S5600" s="12"/>
      <c r="T5600" s="12"/>
      <c r="U5600" s="12"/>
      <c r="V5600" s="12"/>
      <c r="W5600" s="12"/>
      <c r="X5600" s="12"/>
      <c r="Y5600" s="12"/>
      <c r="Z5600" s="12"/>
      <c r="AA5600" s="12"/>
      <c r="AB5600" s="12"/>
      <c r="AC5600" s="12"/>
      <c r="AD5600" s="12"/>
      <c r="AE5600" s="12"/>
      <c r="AF5600" s="12"/>
      <c r="AG5600" s="12"/>
      <c r="AH5600" s="12"/>
      <c r="AI5600" s="12"/>
      <c r="AJ5600" s="12"/>
      <c r="AK5600" s="12"/>
      <c r="AL5600" s="12"/>
      <c r="AM5600" s="12"/>
      <c r="AN5600" s="12"/>
      <c r="AO5600" s="12"/>
      <c r="AP5600" s="12"/>
      <c r="AQ5600" s="12"/>
      <c r="AR5600" s="12"/>
      <c r="AS5600" s="12"/>
      <c r="AT5600" s="12"/>
      <c r="AU5600" s="12"/>
      <c r="AV5600" s="12"/>
      <c r="AW5600" s="12"/>
      <c r="AX5600" s="12"/>
      <c r="AY5600" s="12"/>
      <c r="AZ5600" s="12"/>
      <c r="BA5600" s="12"/>
      <c r="BB5600" s="12"/>
      <c r="BC5600" s="12"/>
      <c r="BD5600" s="12"/>
      <c r="BE5600" s="12"/>
      <c r="BF5600" s="12"/>
      <c r="BG5600" s="12"/>
      <c r="BH5600" s="12"/>
      <c r="BI5600" s="12"/>
      <c r="BJ5600" s="13"/>
      <c r="BK5600" s="13"/>
      <c r="BL5600" s="13"/>
      <c r="BM5600" s="13"/>
      <c r="BN5600" s="13"/>
    </row>
    <row r="5601" spans="1:66" x14ac:dyDescent="0.25">
      <c r="A5601" s="10"/>
      <c r="B5601" s="10"/>
      <c r="C5601" s="10"/>
      <c r="D5601" s="10"/>
      <c r="E5601" s="10"/>
      <c r="F5601" s="10"/>
      <c r="G5601" s="10"/>
      <c r="H5601" s="10"/>
      <c r="I5601" s="10"/>
      <c r="J5601" s="10"/>
      <c r="K5601" s="11"/>
      <c r="L5601" s="11"/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2"/>
      <c r="AS5601" s="12"/>
      <c r="AT5601" s="12"/>
      <c r="AU5601" s="12"/>
      <c r="AV5601" s="12"/>
      <c r="AW5601" s="12"/>
      <c r="AX5601" s="12"/>
      <c r="AY5601" s="12"/>
      <c r="AZ5601" s="12"/>
      <c r="BA5601" s="12"/>
      <c r="BB5601" s="12"/>
      <c r="BC5601" s="12"/>
      <c r="BD5601" s="12"/>
      <c r="BE5601" s="12"/>
      <c r="BF5601" s="12"/>
      <c r="BG5601" s="12"/>
      <c r="BH5601" s="12"/>
      <c r="BI5601" s="12"/>
      <c r="BJ5601" s="13"/>
      <c r="BK5601" s="13"/>
      <c r="BL5601" s="13"/>
      <c r="BM5601" s="13"/>
      <c r="BN5601" s="13"/>
    </row>
    <row r="5602" spans="1:66" x14ac:dyDescent="0.25">
      <c r="A5602" s="10"/>
      <c r="B5602" s="10"/>
      <c r="C5602" s="10"/>
      <c r="D5602" s="10"/>
      <c r="E5602" s="10"/>
      <c r="F5602" s="10"/>
      <c r="G5602" s="10"/>
      <c r="H5602" s="10"/>
      <c r="I5602" s="10"/>
      <c r="J5602" s="10"/>
      <c r="K5602" s="11"/>
      <c r="L5602" s="11"/>
      <c r="M5602" s="12"/>
      <c r="N5602" s="12"/>
      <c r="O5602" s="12"/>
      <c r="P5602" s="12"/>
      <c r="Q5602" s="12"/>
      <c r="R5602" s="12"/>
      <c r="S5602" s="12"/>
      <c r="T5602" s="12"/>
      <c r="U5602" s="12"/>
      <c r="V5602" s="12"/>
      <c r="W5602" s="12"/>
      <c r="X5602" s="12"/>
      <c r="Y5602" s="12"/>
      <c r="Z5602" s="12"/>
      <c r="AA5602" s="12"/>
      <c r="AB5602" s="12"/>
      <c r="AC5602" s="12"/>
      <c r="AD5602" s="12"/>
      <c r="AE5602" s="12"/>
      <c r="AF5602" s="12"/>
      <c r="AG5602" s="12"/>
      <c r="AH5602" s="12"/>
      <c r="AI5602" s="12"/>
      <c r="AJ5602" s="12"/>
      <c r="AK5602" s="12"/>
      <c r="AL5602" s="12"/>
      <c r="AM5602" s="12"/>
      <c r="AN5602" s="12"/>
      <c r="AO5602" s="12"/>
      <c r="AP5602" s="12"/>
      <c r="AQ5602" s="12"/>
      <c r="AR5602" s="12"/>
      <c r="AS5602" s="12"/>
      <c r="AT5602" s="12"/>
      <c r="AU5602" s="12"/>
      <c r="AV5602" s="12"/>
      <c r="AW5602" s="12"/>
      <c r="AX5602" s="12"/>
      <c r="AY5602" s="12"/>
      <c r="AZ5602" s="12"/>
      <c r="BA5602" s="12"/>
      <c r="BB5602" s="12"/>
      <c r="BC5602" s="12"/>
      <c r="BD5602" s="12"/>
      <c r="BE5602" s="12"/>
      <c r="BF5602" s="12"/>
      <c r="BG5602" s="12"/>
      <c r="BH5602" s="12"/>
      <c r="BI5602" s="12"/>
      <c r="BJ5602" s="13"/>
      <c r="BK5602" s="13"/>
      <c r="BL5602" s="13"/>
      <c r="BM5602" s="13"/>
      <c r="BN5602" s="13"/>
    </row>
    <row r="5603" spans="1:66" x14ac:dyDescent="0.25">
      <c r="A5603" s="10"/>
      <c r="B5603" s="10"/>
      <c r="C5603" s="10"/>
      <c r="D5603" s="10"/>
      <c r="E5603" s="10"/>
      <c r="F5603" s="10"/>
      <c r="G5603" s="10"/>
      <c r="H5603" s="10"/>
      <c r="I5603" s="10"/>
      <c r="J5603" s="10"/>
      <c r="K5603" s="11"/>
      <c r="L5603" s="11"/>
      <c r="M5603" s="12"/>
      <c r="N5603" s="12"/>
      <c r="O5603" s="12"/>
      <c r="P5603" s="12"/>
      <c r="Q5603" s="12"/>
      <c r="R5603" s="12"/>
      <c r="S5603" s="12"/>
      <c r="T5603" s="12"/>
      <c r="U5603" s="12"/>
      <c r="V5603" s="12"/>
      <c r="W5603" s="12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2"/>
      <c r="AS5603" s="12"/>
      <c r="AT5603" s="12"/>
      <c r="AU5603" s="12"/>
      <c r="AV5603" s="12"/>
      <c r="AW5603" s="12"/>
      <c r="AX5603" s="12"/>
      <c r="AY5603" s="12"/>
      <c r="AZ5603" s="12"/>
      <c r="BA5603" s="12"/>
      <c r="BB5603" s="12"/>
      <c r="BC5603" s="12"/>
      <c r="BD5603" s="12"/>
      <c r="BE5603" s="12"/>
      <c r="BF5603" s="12"/>
      <c r="BG5603" s="12"/>
      <c r="BH5603" s="12"/>
      <c r="BI5603" s="12"/>
      <c r="BJ5603" s="13"/>
      <c r="BK5603" s="13"/>
      <c r="BL5603" s="13"/>
      <c r="BM5603" s="13"/>
      <c r="BN5603" s="13"/>
    </row>
    <row r="5604" spans="1:66" x14ac:dyDescent="0.25">
      <c r="A5604" s="10"/>
      <c r="B5604" s="10"/>
      <c r="C5604" s="10"/>
      <c r="D5604" s="10"/>
      <c r="E5604" s="10"/>
      <c r="F5604" s="10"/>
      <c r="G5604" s="10"/>
      <c r="H5604" s="10"/>
      <c r="I5604" s="10"/>
      <c r="J5604" s="10"/>
      <c r="K5604" s="11"/>
      <c r="L5604" s="11"/>
      <c r="M5604" s="12"/>
      <c r="N5604" s="12"/>
      <c r="O5604" s="12"/>
      <c r="P5604" s="12"/>
      <c r="Q5604" s="12"/>
      <c r="R5604" s="12"/>
      <c r="S5604" s="12"/>
      <c r="T5604" s="12"/>
      <c r="U5604" s="12"/>
      <c r="V5604" s="12"/>
      <c r="W5604" s="12"/>
      <c r="X5604" s="12"/>
      <c r="Y5604" s="12"/>
      <c r="Z5604" s="12"/>
      <c r="AA5604" s="12"/>
      <c r="AB5604" s="12"/>
      <c r="AC5604" s="12"/>
      <c r="AD5604" s="12"/>
      <c r="AE5604" s="12"/>
      <c r="AF5604" s="12"/>
      <c r="AG5604" s="12"/>
      <c r="AH5604" s="12"/>
      <c r="AI5604" s="12"/>
      <c r="AJ5604" s="12"/>
      <c r="AK5604" s="12"/>
      <c r="AL5604" s="12"/>
      <c r="AM5604" s="12"/>
      <c r="AN5604" s="12"/>
      <c r="AO5604" s="12"/>
      <c r="AP5604" s="12"/>
      <c r="AQ5604" s="12"/>
      <c r="AR5604" s="12"/>
      <c r="AS5604" s="12"/>
      <c r="AT5604" s="12"/>
      <c r="AU5604" s="12"/>
      <c r="AV5604" s="12"/>
      <c r="AW5604" s="12"/>
      <c r="AX5604" s="12"/>
      <c r="AY5604" s="12"/>
      <c r="AZ5604" s="12"/>
      <c r="BA5604" s="12"/>
      <c r="BB5604" s="12"/>
      <c r="BC5604" s="12"/>
      <c r="BD5604" s="12"/>
      <c r="BE5604" s="12"/>
      <c r="BF5604" s="12"/>
      <c r="BG5604" s="12"/>
      <c r="BH5604" s="12"/>
      <c r="BI5604" s="12"/>
      <c r="BJ5604" s="13"/>
      <c r="BK5604" s="13"/>
      <c r="BL5604" s="13"/>
      <c r="BM5604" s="13"/>
      <c r="BN5604" s="13"/>
    </row>
    <row r="5605" spans="1:66" x14ac:dyDescent="0.25">
      <c r="A5605" s="10"/>
      <c r="B5605" s="10"/>
      <c r="C5605" s="10"/>
      <c r="D5605" s="10"/>
      <c r="E5605" s="10"/>
      <c r="F5605" s="10"/>
      <c r="G5605" s="10"/>
      <c r="H5605" s="10"/>
      <c r="I5605" s="10"/>
      <c r="J5605" s="10"/>
      <c r="K5605" s="11"/>
      <c r="L5605" s="11"/>
      <c r="M5605" s="12"/>
      <c r="N5605" s="12"/>
      <c r="O5605" s="12"/>
      <c r="P5605" s="12"/>
      <c r="Q5605" s="12"/>
      <c r="R5605" s="12"/>
      <c r="S5605" s="12"/>
      <c r="T5605" s="12"/>
      <c r="U5605" s="12"/>
      <c r="V5605" s="12"/>
      <c r="W5605" s="12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2"/>
      <c r="AS5605" s="12"/>
      <c r="AT5605" s="12"/>
      <c r="AU5605" s="12"/>
      <c r="AV5605" s="12"/>
      <c r="AW5605" s="12"/>
      <c r="AX5605" s="12"/>
      <c r="AY5605" s="12"/>
      <c r="AZ5605" s="12"/>
      <c r="BA5605" s="12"/>
      <c r="BB5605" s="12"/>
      <c r="BC5605" s="12"/>
      <c r="BD5605" s="12"/>
      <c r="BE5605" s="12"/>
      <c r="BF5605" s="12"/>
      <c r="BG5605" s="12"/>
      <c r="BH5605" s="12"/>
      <c r="BI5605" s="12"/>
      <c r="BJ5605" s="13"/>
      <c r="BK5605" s="13"/>
      <c r="BL5605" s="13"/>
      <c r="BM5605" s="13"/>
      <c r="BN5605" s="13"/>
    </row>
    <row r="5606" spans="1:66" x14ac:dyDescent="0.25">
      <c r="A5606" s="10"/>
      <c r="B5606" s="10"/>
      <c r="C5606" s="10"/>
      <c r="D5606" s="10"/>
      <c r="E5606" s="10"/>
      <c r="F5606" s="10"/>
      <c r="G5606" s="10"/>
      <c r="H5606" s="10"/>
      <c r="I5606" s="10"/>
      <c r="J5606" s="10"/>
      <c r="K5606" s="11"/>
      <c r="L5606" s="11"/>
      <c r="M5606" s="12"/>
      <c r="N5606" s="12"/>
      <c r="O5606" s="12"/>
      <c r="P5606" s="12"/>
      <c r="Q5606" s="12"/>
      <c r="R5606" s="12"/>
      <c r="S5606" s="12"/>
      <c r="T5606" s="12"/>
      <c r="U5606" s="12"/>
      <c r="V5606" s="12"/>
      <c r="W5606" s="12"/>
      <c r="X5606" s="12"/>
      <c r="Y5606" s="12"/>
      <c r="Z5606" s="12"/>
      <c r="AA5606" s="12"/>
      <c r="AB5606" s="12"/>
      <c r="AC5606" s="12"/>
      <c r="AD5606" s="12"/>
      <c r="AE5606" s="12"/>
      <c r="AF5606" s="12"/>
      <c r="AG5606" s="12"/>
      <c r="AH5606" s="12"/>
      <c r="AI5606" s="12"/>
      <c r="AJ5606" s="12"/>
      <c r="AK5606" s="12"/>
      <c r="AL5606" s="12"/>
      <c r="AM5606" s="12"/>
      <c r="AN5606" s="12"/>
      <c r="AO5606" s="12"/>
      <c r="AP5606" s="12"/>
      <c r="AQ5606" s="12"/>
      <c r="AR5606" s="12"/>
      <c r="AS5606" s="12"/>
      <c r="AT5606" s="12"/>
      <c r="AU5606" s="12"/>
      <c r="AV5606" s="12"/>
      <c r="AW5606" s="12"/>
      <c r="AX5606" s="12"/>
      <c r="AY5606" s="12"/>
      <c r="AZ5606" s="12"/>
      <c r="BA5606" s="12"/>
      <c r="BB5606" s="12"/>
      <c r="BC5606" s="12"/>
      <c r="BD5606" s="12"/>
      <c r="BE5606" s="12"/>
      <c r="BF5606" s="12"/>
      <c r="BG5606" s="12"/>
      <c r="BH5606" s="12"/>
      <c r="BI5606" s="12"/>
      <c r="BJ5606" s="13"/>
      <c r="BK5606" s="13"/>
      <c r="BL5606" s="13"/>
      <c r="BM5606" s="13"/>
      <c r="BN5606" s="13"/>
    </row>
    <row r="5607" spans="1:66" x14ac:dyDescent="0.25">
      <c r="A5607" s="10"/>
      <c r="B5607" s="10"/>
      <c r="C5607" s="10"/>
      <c r="D5607" s="10"/>
      <c r="E5607" s="10"/>
      <c r="F5607" s="10"/>
      <c r="G5607" s="10"/>
      <c r="H5607" s="10"/>
      <c r="I5607" s="10"/>
      <c r="J5607" s="10"/>
      <c r="K5607" s="11"/>
      <c r="L5607" s="11"/>
      <c r="M5607" s="12"/>
      <c r="N5607" s="12"/>
      <c r="O5607" s="12"/>
      <c r="P5607" s="12"/>
      <c r="Q5607" s="12"/>
      <c r="R5607" s="12"/>
      <c r="S5607" s="12"/>
      <c r="T5607" s="12"/>
      <c r="U5607" s="12"/>
      <c r="V5607" s="12"/>
      <c r="W5607" s="12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2"/>
      <c r="AS5607" s="12"/>
      <c r="AT5607" s="12"/>
      <c r="AU5607" s="12"/>
      <c r="AV5607" s="12"/>
      <c r="AW5607" s="12"/>
      <c r="AX5607" s="12"/>
      <c r="AY5607" s="12"/>
      <c r="AZ5607" s="12"/>
      <c r="BA5607" s="12"/>
      <c r="BB5607" s="12"/>
      <c r="BC5607" s="12"/>
      <c r="BD5607" s="12"/>
      <c r="BE5607" s="12"/>
      <c r="BF5607" s="12"/>
      <c r="BG5607" s="12"/>
      <c r="BH5607" s="12"/>
      <c r="BI5607" s="12"/>
      <c r="BJ5607" s="13"/>
      <c r="BK5607" s="13"/>
      <c r="BL5607" s="13"/>
      <c r="BM5607" s="13"/>
      <c r="BN5607" s="13"/>
    </row>
    <row r="5608" spans="1:66" x14ac:dyDescent="0.25">
      <c r="A5608" s="10"/>
      <c r="B5608" s="10"/>
      <c r="C5608" s="10"/>
      <c r="D5608" s="10"/>
      <c r="E5608" s="10"/>
      <c r="F5608" s="10"/>
      <c r="G5608" s="10"/>
      <c r="H5608" s="10"/>
      <c r="I5608" s="10"/>
      <c r="J5608" s="10"/>
      <c r="K5608" s="11"/>
      <c r="L5608" s="11"/>
      <c r="M5608" s="12"/>
      <c r="N5608" s="12"/>
      <c r="O5608" s="12"/>
      <c r="P5608" s="12"/>
      <c r="Q5608" s="12"/>
      <c r="R5608" s="12"/>
      <c r="S5608" s="12"/>
      <c r="T5608" s="12"/>
      <c r="U5608" s="12"/>
      <c r="V5608" s="12"/>
      <c r="W5608" s="12"/>
      <c r="X5608" s="12"/>
      <c r="Y5608" s="12"/>
      <c r="Z5608" s="12"/>
      <c r="AA5608" s="12"/>
      <c r="AB5608" s="12"/>
      <c r="AC5608" s="12"/>
      <c r="AD5608" s="12"/>
      <c r="AE5608" s="12"/>
      <c r="AF5608" s="12"/>
      <c r="AG5608" s="12"/>
      <c r="AH5608" s="12"/>
      <c r="AI5608" s="12"/>
      <c r="AJ5608" s="12"/>
      <c r="AK5608" s="12"/>
      <c r="AL5608" s="12"/>
      <c r="AM5608" s="12"/>
      <c r="AN5608" s="12"/>
      <c r="AO5608" s="12"/>
      <c r="AP5608" s="12"/>
      <c r="AQ5608" s="12"/>
      <c r="AR5608" s="12"/>
      <c r="AS5608" s="12"/>
      <c r="AT5608" s="12"/>
      <c r="AU5608" s="12"/>
      <c r="AV5608" s="12"/>
      <c r="AW5608" s="12"/>
      <c r="AX5608" s="12"/>
      <c r="AY5608" s="12"/>
      <c r="AZ5608" s="12"/>
      <c r="BA5608" s="12"/>
      <c r="BB5608" s="12"/>
      <c r="BC5608" s="12"/>
      <c r="BD5608" s="12"/>
      <c r="BE5608" s="12"/>
      <c r="BF5608" s="12"/>
      <c r="BG5608" s="12"/>
      <c r="BH5608" s="12"/>
      <c r="BI5608" s="12"/>
      <c r="BJ5608" s="13"/>
      <c r="BK5608" s="13"/>
      <c r="BL5608" s="13"/>
      <c r="BM5608" s="13"/>
      <c r="BN5608" s="13"/>
    </row>
    <row r="5609" spans="1:66" x14ac:dyDescent="0.25">
      <c r="A5609" s="10"/>
      <c r="B5609" s="10"/>
      <c r="C5609" s="10"/>
      <c r="D5609" s="10"/>
      <c r="E5609" s="10"/>
      <c r="F5609" s="10"/>
      <c r="G5609" s="10"/>
      <c r="H5609" s="10"/>
      <c r="I5609" s="10"/>
      <c r="J5609" s="10"/>
      <c r="K5609" s="11"/>
      <c r="L5609" s="11"/>
      <c r="M5609" s="12"/>
      <c r="N5609" s="12"/>
      <c r="O5609" s="12"/>
      <c r="P5609" s="12"/>
      <c r="Q5609" s="12"/>
      <c r="R5609" s="12"/>
      <c r="S5609" s="12"/>
      <c r="T5609" s="12"/>
      <c r="U5609" s="12"/>
      <c r="V5609" s="12"/>
      <c r="W5609" s="12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2"/>
      <c r="AS5609" s="12"/>
      <c r="AT5609" s="12"/>
      <c r="AU5609" s="12"/>
      <c r="AV5609" s="12"/>
      <c r="AW5609" s="12"/>
      <c r="AX5609" s="12"/>
      <c r="AY5609" s="12"/>
      <c r="AZ5609" s="12"/>
      <c r="BA5609" s="12"/>
      <c r="BB5609" s="12"/>
      <c r="BC5609" s="12"/>
      <c r="BD5609" s="12"/>
      <c r="BE5609" s="12"/>
      <c r="BF5609" s="12"/>
      <c r="BG5609" s="12"/>
      <c r="BH5609" s="12"/>
      <c r="BI5609" s="12"/>
      <c r="BJ5609" s="13"/>
      <c r="BK5609" s="13"/>
      <c r="BL5609" s="13"/>
      <c r="BM5609" s="13"/>
      <c r="BN5609" s="13"/>
    </row>
    <row r="5610" spans="1:66" x14ac:dyDescent="0.25">
      <c r="A5610" s="10"/>
      <c r="B5610" s="10"/>
      <c r="C5610" s="10"/>
      <c r="D5610" s="10"/>
      <c r="E5610" s="10"/>
      <c r="F5610" s="10"/>
      <c r="G5610" s="10"/>
      <c r="H5610" s="10"/>
      <c r="I5610" s="10"/>
      <c r="J5610" s="10"/>
      <c r="K5610" s="11"/>
      <c r="L5610" s="11"/>
      <c r="M5610" s="12"/>
      <c r="N5610" s="12"/>
      <c r="O5610" s="12"/>
      <c r="P5610" s="12"/>
      <c r="Q5610" s="12"/>
      <c r="R5610" s="12"/>
      <c r="S5610" s="12"/>
      <c r="T5610" s="12"/>
      <c r="U5610" s="12"/>
      <c r="V5610" s="12"/>
      <c r="W5610" s="12"/>
      <c r="X5610" s="12"/>
      <c r="Y5610" s="12"/>
      <c r="Z5610" s="12"/>
      <c r="AA5610" s="12"/>
      <c r="AB5610" s="12"/>
      <c r="AC5610" s="12"/>
      <c r="AD5610" s="12"/>
      <c r="AE5610" s="12"/>
      <c r="AF5610" s="12"/>
      <c r="AG5610" s="12"/>
      <c r="AH5610" s="12"/>
      <c r="AI5610" s="12"/>
      <c r="AJ5610" s="12"/>
      <c r="AK5610" s="12"/>
      <c r="AL5610" s="12"/>
      <c r="AM5610" s="12"/>
      <c r="AN5610" s="12"/>
      <c r="AO5610" s="12"/>
      <c r="AP5610" s="12"/>
      <c r="AQ5610" s="12"/>
      <c r="AR5610" s="12"/>
      <c r="AS5610" s="12"/>
      <c r="AT5610" s="12"/>
      <c r="AU5610" s="12"/>
      <c r="AV5610" s="12"/>
      <c r="AW5610" s="12"/>
      <c r="AX5610" s="12"/>
      <c r="AY5610" s="12"/>
      <c r="AZ5610" s="12"/>
      <c r="BA5610" s="12"/>
      <c r="BB5610" s="12"/>
      <c r="BC5610" s="12"/>
      <c r="BD5610" s="12"/>
      <c r="BE5610" s="12"/>
      <c r="BF5610" s="12"/>
      <c r="BG5610" s="12"/>
      <c r="BH5610" s="12"/>
      <c r="BI5610" s="12"/>
      <c r="BJ5610" s="13"/>
      <c r="BK5610" s="13"/>
      <c r="BL5610" s="13"/>
      <c r="BM5610" s="13"/>
      <c r="BN5610" s="13"/>
    </row>
    <row r="5611" spans="1:66" x14ac:dyDescent="0.25">
      <c r="A5611" s="10"/>
      <c r="B5611" s="10"/>
      <c r="C5611" s="10"/>
      <c r="D5611" s="10"/>
      <c r="E5611" s="10"/>
      <c r="F5611" s="10"/>
      <c r="G5611" s="10"/>
      <c r="H5611" s="10"/>
      <c r="I5611" s="10"/>
      <c r="J5611" s="10"/>
      <c r="K5611" s="11"/>
      <c r="L5611" s="11"/>
      <c r="M5611" s="12"/>
      <c r="N5611" s="12"/>
      <c r="O5611" s="12"/>
      <c r="P5611" s="12"/>
      <c r="Q5611" s="12"/>
      <c r="R5611" s="12"/>
      <c r="S5611" s="12"/>
      <c r="T5611" s="12"/>
      <c r="U5611" s="12"/>
      <c r="V5611" s="12"/>
      <c r="W5611" s="12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2"/>
      <c r="AS5611" s="12"/>
      <c r="AT5611" s="12"/>
      <c r="AU5611" s="12"/>
      <c r="AV5611" s="12"/>
      <c r="AW5611" s="12"/>
      <c r="AX5611" s="12"/>
      <c r="AY5611" s="12"/>
      <c r="AZ5611" s="12"/>
      <c r="BA5611" s="12"/>
      <c r="BB5611" s="12"/>
      <c r="BC5611" s="12"/>
      <c r="BD5611" s="12"/>
      <c r="BE5611" s="12"/>
      <c r="BF5611" s="12"/>
      <c r="BG5611" s="12"/>
      <c r="BH5611" s="12"/>
      <c r="BI5611" s="12"/>
      <c r="BJ5611" s="13"/>
      <c r="BK5611" s="13"/>
      <c r="BL5611" s="13"/>
      <c r="BM5611" s="13"/>
      <c r="BN5611" s="13"/>
    </row>
    <row r="5612" spans="1:66" x14ac:dyDescent="0.25">
      <c r="A5612" s="10"/>
      <c r="B5612" s="10"/>
      <c r="C5612" s="10"/>
      <c r="D5612" s="10"/>
      <c r="E5612" s="10"/>
      <c r="F5612" s="10"/>
      <c r="G5612" s="10"/>
      <c r="H5612" s="10"/>
      <c r="I5612" s="10"/>
      <c r="J5612" s="10"/>
      <c r="K5612" s="11"/>
      <c r="L5612" s="11"/>
      <c r="M5612" s="12"/>
      <c r="N5612" s="12"/>
      <c r="O5612" s="12"/>
      <c r="P5612" s="12"/>
      <c r="Q5612" s="12"/>
      <c r="R5612" s="12"/>
      <c r="S5612" s="12"/>
      <c r="T5612" s="12"/>
      <c r="U5612" s="12"/>
      <c r="V5612" s="12"/>
      <c r="W5612" s="12"/>
      <c r="X5612" s="12"/>
      <c r="Y5612" s="12"/>
      <c r="Z5612" s="12"/>
      <c r="AA5612" s="12"/>
      <c r="AB5612" s="12"/>
      <c r="AC5612" s="12"/>
      <c r="AD5612" s="12"/>
      <c r="AE5612" s="12"/>
      <c r="AF5612" s="12"/>
      <c r="AG5612" s="12"/>
      <c r="AH5612" s="12"/>
      <c r="AI5612" s="12"/>
      <c r="AJ5612" s="12"/>
      <c r="AK5612" s="12"/>
      <c r="AL5612" s="12"/>
      <c r="AM5612" s="12"/>
      <c r="AN5612" s="12"/>
      <c r="AO5612" s="12"/>
      <c r="AP5612" s="12"/>
      <c r="AQ5612" s="12"/>
      <c r="AR5612" s="12"/>
      <c r="AS5612" s="12"/>
      <c r="AT5612" s="12"/>
      <c r="AU5612" s="12"/>
      <c r="AV5612" s="12"/>
      <c r="AW5612" s="12"/>
      <c r="AX5612" s="12"/>
      <c r="AY5612" s="12"/>
      <c r="AZ5612" s="12"/>
      <c r="BA5612" s="12"/>
      <c r="BB5612" s="12"/>
      <c r="BC5612" s="12"/>
      <c r="BD5612" s="12"/>
      <c r="BE5612" s="12"/>
      <c r="BF5612" s="12"/>
      <c r="BG5612" s="12"/>
      <c r="BH5612" s="12"/>
      <c r="BI5612" s="12"/>
      <c r="BJ5612" s="13"/>
      <c r="BK5612" s="13"/>
      <c r="BL5612" s="13"/>
      <c r="BM5612" s="13"/>
      <c r="BN5612" s="13"/>
    </row>
    <row r="5613" spans="1:66" x14ac:dyDescent="0.25">
      <c r="A5613" s="10"/>
      <c r="B5613" s="10"/>
      <c r="C5613" s="10"/>
      <c r="D5613" s="10"/>
      <c r="E5613" s="10"/>
      <c r="F5613" s="10"/>
      <c r="G5613" s="10"/>
      <c r="H5613" s="10"/>
      <c r="I5613" s="10"/>
      <c r="J5613" s="10"/>
      <c r="K5613" s="11"/>
      <c r="L5613" s="11"/>
      <c r="M5613" s="12"/>
      <c r="N5613" s="12"/>
      <c r="O5613" s="12"/>
      <c r="P5613" s="12"/>
      <c r="Q5613" s="12"/>
      <c r="R5613" s="12"/>
      <c r="S5613" s="12"/>
      <c r="T5613" s="12"/>
      <c r="U5613" s="12"/>
      <c r="V5613" s="12"/>
      <c r="W5613" s="12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2"/>
      <c r="AS5613" s="12"/>
      <c r="AT5613" s="12"/>
      <c r="AU5613" s="12"/>
      <c r="AV5613" s="12"/>
      <c r="AW5613" s="12"/>
      <c r="AX5613" s="12"/>
      <c r="AY5613" s="12"/>
      <c r="AZ5613" s="12"/>
      <c r="BA5613" s="12"/>
      <c r="BB5613" s="12"/>
      <c r="BC5613" s="12"/>
      <c r="BD5613" s="12"/>
      <c r="BE5613" s="12"/>
      <c r="BF5613" s="12"/>
      <c r="BG5613" s="12"/>
      <c r="BH5613" s="12"/>
      <c r="BI5613" s="12"/>
      <c r="BJ5613" s="13"/>
      <c r="BK5613" s="13"/>
      <c r="BL5613" s="13"/>
      <c r="BM5613" s="13"/>
      <c r="BN5613" s="13"/>
    </row>
    <row r="5614" spans="1:66" x14ac:dyDescent="0.25">
      <c r="A5614" s="10"/>
      <c r="B5614" s="10"/>
      <c r="C5614" s="10"/>
      <c r="D5614" s="10"/>
      <c r="E5614" s="10"/>
      <c r="F5614" s="10"/>
      <c r="G5614" s="10"/>
      <c r="H5614" s="10"/>
      <c r="I5614" s="10"/>
      <c r="J5614" s="10"/>
      <c r="K5614" s="11"/>
      <c r="L5614" s="11"/>
      <c r="M5614" s="12"/>
      <c r="N5614" s="12"/>
      <c r="O5614" s="12"/>
      <c r="P5614" s="12"/>
      <c r="Q5614" s="12"/>
      <c r="R5614" s="12"/>
      <c r="S5614" s="12"/>
      <c r="T5614" s="12"/>
      <c r="U5614" s="12"/>
      <c r="V5614" s="12"/>
      <c r="W5614" s="12"/>
      <c r="X5614" s="12"/>
      <c r="Y5614" s="12"/>
      <c r="Z5614" s="12"/>
      <c r="AA5614" s="12"/>
      <c r="AB5614" s="12"/>
      <c r="AC5614" s="12"/>
      <c r="AD5614" s="12"/>
      <c r="AE5614" s="12"/>
      <c r="AF5614" s="12"/>
      <c r="AG5614" s="12"/>
      <c r="AH5614" s="12"/>
      <c r="AI5614" s="12"/>
      <c r="AJ5614" s="12"/>
      <c r="AK5614" s="12"/>
      <c r="AL5614" s="12"/>
      <c r="AM5614" s="12"/>
      <c r="AN5614" s="12"/>
      <c r="AO5614" s="12"/>
      <c r="AP5614" s="12"/>
      <c r="AQ5614" s="12"/>
      <c r="AR5614" s="12"/>
      <c r="AS5614" s="12"/>
      <c r="AT5614" s="12"/>
      <c r="AU5614" s="12"/>
      <c r="AV5614" s="12"/>
      <c r="AW5614" s="12"/>
      <c r="AX5614" s="12"/>
      <c r="AY5614" s="12"/>
      <c r="AZ5614" s="12"/>
      <c r="BA5614" s="12"/>
      <c r="BB5614" s="12"/>
      <c r="BC5614" s="12"/>
      <c r="BD5614" s="12"/>
      <c r="BE5614" s="12"/>
      <c r="BF5614" s="12"/>
      <c r="BG5614" s="12"/>
      <c r="BH5614" s="12"/>
      <c r="BI5614" s="12"/>
      <c r="BJ5614" s="13"/>
      <c r="BK5614" s="13"/>
      <c r="BL5614" s="13"/>
      <c r="BM5614" s="13"/>
      <c r="BN5614" s="13"/>
    </row>
    <row r="5615" spans="1:66" x14ac:dyDescent="0.25">
      <c r="A5615" s="10"/>
      <c r="B5615" s="10"/>
      <c r="C5615" s="10"/>
      <c r="D5615" s="10"/>
      <c r="E5615" s="10"/>
      <c r="F5615" s="10"/>
      <c r="G5615" s="10"/>
      <c r="H5615" s="10"/>
      <c r="I5615" s="10"/>
      <c r="J5615" s="10"/>
      <c r="K5615" s="11"/>
      <c r="L5615" s="11"/>
      <c r="M5615" s="12"/>
      <c r="N5615" s="12"/>
      <c r="O5615" s="12"/>
      <c r="P5615" s="12"/>
      <c r="Q5615" s="12"/>
      <c r="R5615" s="12"/>
      <c r="S5615" s="12"/>
      <c r="T5615" s="12"/>
      <c r="U5615" s="12"/>
      <c r="V5615" s="12"/>
      <c r="W5615" s="12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2"/>
      <c r="AS5615" s="12"/>
      <c r="AT5615" s="12"/>
      <c r="AU5615" s="12"/>
      <c r="AV5615" s="12"/>
      <c r="AW5615" s="12"/>
      <c r="AX5615" s="12"/>
      <c r="AY5615" s="12"/>
      <c r="AZ5615" s="12"/>
      <c r="BA5615" s="12"/>
      <c r="BB5615" s="12"/>
      <c r="BC5615" s="12"/>
      <c r="BD5615" s="12"/>
      <c r="BE5615" s="12"/>
      <c r="BF5615" s="12"/>
      <c r="BG5615" s="12"/>
      <c r="BH5615" s="12"/>
      <c r="BI5615" s="12"/>
      <c r="BJ5615" s="13"/>
      <c r="BK5615" s="13"/>
      <c r="BL5615" s="13"/>
      <c r="BM5615" s="13"/>
      <c r="BN5615" s="13"/>
    </row>
    <row r="5616" spans="1:66" x14ac:dyDescent="0.25">
      <c r="A5616" s="10"/>
      <c r="B5616" s="10"/>
      <c r="C5616" s="10"/>
      <c r="D5616" s="10"/>
      <c r="E5616" s="10"/>
      <c r="F5616" s="10"/>
      <c r="G5616" s="10"/>
      <c r="H5616" s="10"/>
      <c r="I5616" s="10"/>
      <c r="J5616" s="10"/>
      <c r="K5616" s="11"/>
      <c r="L5616" s="11"/>
      <c r="M5616" s="12"/>
      <c r="N5616" s="12"/>
      <c r="O5616" s="12"/>
      <c r="P5616" s="12"/>
      <c r="Q5616" s="12"/>
      <c r="R5616" s="12"/>
      <c r="S5616" s="12"/>
      <c r="T5616" s="12"/>
      <c r="U5616" s="12"/>
      <c r="V5616" s="12"/>
      <c r="W5616" s="12"/>
      <c r="X5616" s="12"/>
      <c r="Y5616" s="12"/>
      <c r="Z5616" s="12"/>
      <c r="AA5616" s="12"/>
      <c r="AB5616" s="12"/>
      <c r="AC5616" s="12"/>
      <c r="AD5616" s="12"/>
      <c r="AE5616" s="12"/>
      <c r="AF5616" s="12"/>
      <c r="AG5616" s="12"/>
      <c r="AH5616" s="12"/>
      <c r="AI5616" s="12"/>
      <c r="AJ5616" s="12"/>
      <c r="AK5616" s="12"/>
      <c r="AL5616" s="12"/>
      <c r="AM5616" s="12"/>
      <c r="AN5616" s="12"/>
      <c r="AO5616" s="12"/>
      <c r="AP5616" s="12"/>
      <c r="AQ5616" s="12"/>
      <c r="AR5616" s="12"/>
      <c r="AS5616" s="12"/>
      <c r="AT5616" s="12"/>
      <c r="AU5616" s="12"/>
      <c r="AV5616" s="12"/>
      <c r="AW5616" s="12"/>
      <c r="AX5616" s="12"/>
      <c r="AY5616" s="12"/>
      <c r="AZ5616" s="12"/>
      <c r="BA5616" s="12"/>
      <c r="BB5616" s="12"/>
      <c r="BC5616" s="12"/>
      <c r="BD5616" s="12"/>
      <c r="BE5616" s="12"/>
      <c r="BF5616" s="12"/>
      <c r="BG5616" s="12"/>
      <c r="BH5616" s="12"/>
      <c r="BI5616" s="12"/>
      <c r="BJ5616" s="13"/>
      <c r="BK5616" s="13"/>
      <c r="BL5616" s="13"/>
      <c r="BM5616" s="13"/>
      <c r="BN5616" s="13"/>
    </row>
    <row r="5617" spans="1:66" x14ac:dyDescent="0.25">
      <c r="A5617" s="10"/>
      <c r="B5617" s="10"/>
      <c r="C5617" s="10"/>
      <c r="D5617" s="10"/>
      <c r="E5617" s="10"/>
      <c r="F5617" s="10"/>
      <c r="G5617" s="10"/>
      <c r="H5617" s="10"/>
      <c r="I5617" s="10"/>
      <c r="J5617" s="10"/>
      <c r="K5617" s="11"/>
      <c r="L5617" s="11"/>
      <c r="M5617" s="12"/>
      <c r="N5617" s="12"/>
      <c r="O5617" s="12"/>
      <c r="P5617" s="12"/>
      <c r="Q5617" s="12"/>
      <c r="R5617" s="12"/>
      <c r="S5617" s="12"/>
      <c r="T5617" s="12"/>
      <c r="U5617" s="12"/>
      <c r="V5617" s="12"/>
      <c r="W5617" s="12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2"/>
      <c r="AS5617" s="12"/>
      <c r="AT5617" s="12"/>
      <c r="AU5617" s="12"/>
      <c r="AV5617" s="12"/>
      <c r="AW5617" s="12"/>
      <c r="AX5617" s="12"/>
      <c r="AY5617" s="12"/>
      <c r="AZ5617" s="12"/>
      <c r="BA5617" s="12"/>
      <c r="BB5617" s="12"/>
      <c r="BC5617" s="12"/>
      <c r="BD5617" s="12"/>
      <c r="BE5617" s="12"/>
      <c r="BF5617" s="12"/>
      <c r="BG5617" s="12"/>
      <c r="BH5617" s="12"/>
      <c r="BI5617" s="12"/>
      <c r="BJ5617" s="13"/>
      <c r="BK5617" s="13"/>
      <c r="BL5617" s="13"/>
      <c r="BM5617" s="13"/>
      <c r="BN5617" s="13"/>
    </row>
    <row r="5618" spans="1:66" x14ac:dyDescent="0.25">
      <c r="A5618" s="10"/>
      <c r="B5618" s="10"/>
      <c r="C5618" s="10"/>
      <c r="D5618" s="10"/>
      <c r="E5618" s="10"/>
      <c r="F5618" s="10"/>
      <c r="G5618" s="10"/>
      <c r="H5618" s="10"/>
      <c r="I5618" s="10"/>
      <c r="J5618" s="10"/>
      <c r="K5618" s="11"/>
      <c r="L5618" s="11"/>
      <c r="M5618" s="12"/>
      <c r="N5618" s="12"/>
      <c r="O5618" s="12"/>
      <c r="P5618" s="12"/>
      <c r="Q5618" s="12"/>
      <c r="R5618" s="12"/>
      <c r="S5618" s="12"/>
      <c r="T5618" s="12"/>
      <c r="U5618" s="12"/>
      <c r="V5618" s="12"/>
      <c r="W5618" s="12"/>
      <c r="X5618" s="12"/>
      <c r="Y5618" s="12"/>
      <c r="Z5618" s="12"/>
      <c r="AA5618" s="12"/>
      <c r="AB5618" s="12"/>
      <c r="AC5618" s="12"/>
      <c r="AD5618" s="12"/>
      <c r="AE5618" s="12"/>
      <c r="AF5618" s="12"/>
      <c r="AG5618" s="12"/>
      <c r="AH5618" s="12"/>
      <c r="AI5618" s="12"/>
      <c r="AJ5618" s="12"/>
      <c r="AK5618" s="12"/>
      <c r="AL5618" s="12"/>
      <c r="AM5618" s="12"/>
      <c r="AN5618" s="12"/>
      <c r="AO5618" s="12"/>
      <c r="AP5618" s="12"/>
      <c r="AQ5618" s="12"/>
      <c r="AR5618" s="12"/>
      <c r="AS5618" s="12"/>
      <c r="AT5618" s="12"/>
      <c r="AU5618" s="12"/>
      <c r="AV5618" s="12"/>
      <c r="AW5618" s="12"/>
      <c r="AX5618" s="12"/>
      <c r="AY5618" s="12"/>
      <c r="AZ5618" s="12"/>
      <c r="BA5618" s="12"/>
      <c r="BB5618" s="12"/>
      <c r="BC5618" s="12"/>
      <c r="BD5618" s="12"/>
      <c r="BE5618" s="12"/>
      <c r="BF5618" s="12"/>
      <c r="BG5618" s="12"/>
      <c r="BH5618" s="12"/>
      <c r="BI5618" s="12"/>
      <c r="BJ5618" s="13"/>
      <c r="BK5618" s="13"/>
      <c r="BL5618" s="13"/>
      <c r="BM5618" s="13"/>
      <c r="BN5618" s="13"/>
    </row>
    <row r="5619" spans="1:66" x14ac:dyDescent="0.25">
      <c r="A5619" s="10"/>
      <c r="B5619" s="10"/>
      <c r="C5619" s="10"/>
      <c r="D5619" s="10"/>
      <c r="E5619" s="10"/>
      <c r="F5619" s="10"/>
      <c r="G5619" s="10"/>
      <c r="H5619" s="10"/>
      <c r="I5619" s="10"/>
      <c r="J5619" s="10"/>
      <c r="K5619" s="11"/>
      <c r="L5619" s="11"/>
      <c r="M5619" s="12"/>
      <c r="N5619" s="12"/>
      <c r="O5619" s="12"/>
      <c r="P5619" s="12"/>
      <c r="Q5619" s="12"/>
      <c r="R5619" s="12"/>
      <c r="S5619" s="12"/>
      <c r="T5619" s="12"/>
      <c r="U5619" s="12"/>
      <c r="V5619" s="12"/>
      <c r="W5619" s="12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2"/>
      <c r="AS5619" s="12"/>
      <c r="AT5619" s="12"/>
      <c r="AU5619" s="12"/>
      <c r="AV5619" s="12"/>
      <c r="AW5619" s="12"/>
      <c r="AX5619" s="12"/>
      <c r="AY5619" s="12"/>
      <c r="AZ5619" s="12"/>
      <c r="BA5619" s="12"/>
      <c r="BB5619" s="12"/>
      <c r="BC5619" s="12"/>
      <c r="BD5619" s="12"/>
      <c r="BE5619" s="12"/>
      <c r="BF5619" s="12"/>
      <c r="BG5619" s="12"/>
      <c r="BH5619" s="12"/>
      <c r="BI5619" s="12"/>
      <c r="BJ5619" s="13"/>
      <c r="BK5619" s="13"/>
      <c r="BL5619" s="13"/>
      <c r="BM5619" s="13"/>
      <c r="BN5619" s="13"/>
    </row>
    <row r="5620" spans="1:66" x14ac:dyDescent="0.25">
      <c r="A5620" s="10"/>
      <c r="B5620" s="10"/>
      <c r="C5620" s="10"/>
      <c r="D5620" s="10"/>
      <c r="E5620" s="10"/>
      <c r="F5620" s="10"/>
      <c r="G5620" s="10"/>
      <c r="H5620" s="10"/>
      <c r="I5620" s="10"/>
      <c r="J5620" s="10"/>
      <c r="K5620" s="11"/>
      <c r="L5620" s="11"/>
      <c r="M5620" s="12"/>
      <c r="N5620" s="12"/>
      <c r="O5620" s="12"/>
      <c r="P5620" s="12"/>
      <c r="Q5620" s="12"/>
      <c r="R5620" s="12"/>
      <c r="S5620" s="12"/>
      <c r="T5620" s="12"/>
      <c r="U5620" s="12"/>
      <c r="V5620" s="12"/>
      <c r="W5620" s="12"/>
      <c r="X5620" s="12"/>
      <c r="Y5620" s="12"/>
      <c r="Z5620" s="12"/>
      <c r="AA5620" s="12"/>
      <c r="AB5620" s="12"/>
      <c r="AC5620" s="12"/>
      <c r="AD5620" s="12"/>
      <c r="AE5620" s="12"/>
      <c r="AF5620" s="12"/>
      <c r="AG5620" s="12"/>
      <c r="AH5620" s="12"/>
      <c r="AI5620" s="12"/>
      <c r="AJ5620" s="12"/>
      <c r="AK5620" s="12"/>
      <c r="AL5620" s="12"/>
      <c r="AM5620" s="12"/>
      <c r="AN5620" s="12"/>
      <c r="AO5620" s="12"/>
      <c r="AP5620" s="12"/>
      <c r="AQ5620" s="12"/>
      <c r="AR5620" s="12"/>
      <c r="AS5620" s="12"/>
      <c r="AT5620" s="12"/>
      <c r="AU5620" s="12"/>
      <c r="AV5620" s="12"/>
      <c r="AW5620" s="12"/>
      <c r="AX5620" s="12"/>
      <c r="AY5620" s="12"/>
      <c r="AZ5620" s="12"/>
      <c r="BA5620" s="12"/>
      <c r="BB5620" s="12"/>
      <c r="BC5620" s="12"/>
      <c r="BD5620" s="12"/>
      <c r="BE5620" s="12"/>
      <c r="BF5620" s="12"/>
      <c r="BG5620" s="12"/>
      <c r="BH5620" s="12"/>
      <c r="BI5620" s="12"/>
      <c r="BJ5620" s="13"/>
      <c r="BK5620" s="13"/>
      <c r="BL5620" s="13"/>
      <c r="BM5620" s="13"/>
      <c r="BN5620" s="13"/>
    </row>
    <row r="5621" spans="1:66" x14ac:dyDescent="0.25">
      <c r="A5621" s="10"/>
      <c r="B5621" s="10"/>
      <c r="C5621" s="10"/>
      <c r="D5621" s="10"/>
      <c r="E5621" s="10"/>
      <c r="F5621" s="10"/>
      <c r="G5621" s="10"/>
      <c r="H5621" s="10"/>
      <c r="I5621" s="10"/>
      <c r="J5621" s="10"/>
      <c r="K5621" s="11"/>
      <c r="L5621" s="11"/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2"/>
      <c r="AS5621" s="12"/>
      <c r="AT5621" s="12"/>
      <c r="AU5621" s="12"/>
      <c r="AV5621" s="12"/>
      <c r="AW5621" s="12"/>
      <c r="AX5621" s="12"/>
      <c r="AY5621" s="12"/>
      <c r="AZ5621" s="12"/>
      <c r="BA5621" s="12"/>
      <c r="BB5621" s="12"/>
      <c r="BC5621" s="12"/>
      <c r="BD5621" s="12"/>
      <c r="BE5621" s="12"/>
      <c r="BF5621" s="12"/>
      <c r="BG5621" s="12"/>
      <c r="BH5621" s="12"/>
      <c r="BI5621" s="12"/>
      <c r="BJ5621" s="13"/>
      <c r="BK5621" s="13"/>
      <c r="BL5621" s="13"/>
      <c r="BM5621" s="13"/>
      <c r="BN5621" s="13"/>
    </row>
    <row r="5622" spans="1:66" x14ac:dyDescent="0.25">
      <c r="A5622" s="10"/>
      <c r="B5622" s="10"/>
      <c r="C5622" s="10"/>
      <c r="D5622" s="10"/>
      <c r="E5622" s="10"/>
      <c r="F5622" s="10"/>
      <c r="G5622" s="10"/>
      <c r="H5622" s="10"/>
      <c r="I5622" s="10"/>
      <c r="J5622" s="10"/>
      <c r="K5622" s="11"/>
      <c r="L5622" s="11"/>
      <c r="M5622" s="12"/>
      <c r="N5622" s="12"/>
      <c r="O5622" s="12"/>
      <c r="P5622" s="12"/>
      <c r="Q5622" s="12"/>
      <c r="R5622" s="12"/>
      <c r="S5622" s="12"/>
      <c r="T5622" s="12"/>
      <c r="U5622" s="12"/>
      <c r="V5622" s="12"/>
      <c r="W5622" s="12"/>
      <c r="X5622" s="12"/>
      <c r="Y5622" s="12"/>
      <c r="Z5622" s="12"/>
      <c r="AA5622" s="12"/>
      <c r="AB5622" s="12"/>
      <c r="AC5622" s="12"/>
      <c r="AD5622" s="12"/>
      <c r="AE5622" s="12"/>
      <c r="AF5622" s="12"/>
      <c r="AG5622" s="12"/>
      <c r="AH5622" s="12"/>
      <c r="AI5622" s="12"/>
      <c r="AJ5622" s="12"/>
      <c r="AK5622" s="12"/>
      <c r="AL5622" s="12"/>
      <c r="AM5622" s="12"/>
      <c r="AN5622" s="12"/>
      <c r="AO5622" s="12"/>
      <c r="AP5622" s="12"/>
      <c r="AQ5622" s="12"/>
      <c r="AR5622" s="12"/>
      <c r="AS5622" s="12"/>
      <c r="AT5622" s="12"/>
      <c r="AU5622" s="12"/>
      <c r="AV5622" s="12"/>
      <c r="AW5622" s="12"/>
      <c r="AX5622" s="12"/>
      <c r="AY5622" s="12"/>
      <c r="AZ5622" s="12"/>
      <c r="BA5622" s="12"/>
      <c r="BB5622" s="12"/>
      <c r="BC5622" s="12"/>
      <c r="BD5622" s="12"/>
      <c r="BE5622" s="12"/>
      <c r="BF5622" s="12"/>
      <c r="BG5622" s="12"/>
      <c r="BH5622" s="12"/>
      <c r="BI5622" s="12"/>
      <c r="BJ5622" s="13"/>
      <c r="BK5622" s="13"/>
      <c r="BL5622" s="13"/>
      <c r="BM5622" s="13"/>
      <c r="BN5622" s="13"/>
    </row>
    <row r="5623" spans="1:66" s="14" customFormat="1" x14ac:dyDescent="0.25">
      <c r="A5623" s="10"/>
      <c r="B5623" s="10"/>
      <c r="C5623" s="10"/>
      <c r="D5623" s="10"/>
      <c r="E5623" s="10"/>
      <c r="F5623" s="10"/>
      <c r="G5623" s="10"/>
      <c r="H5623" s="10"/>
      <c r="I5623" s="10"/>
      <c r="J5623" s="10"/>
      <c r="K5623" s="11"/>
      <c r="L5623" s="11"/>
      <c r="M5623" s="12"/>
      <c r="N5623" s="12"/>
      <c r="O5623" s="12"/>
      <c r="P5623" s="12"/>
      <c r="Q5623" s="12"/>
      <c r="R5623" s="12"/>
      <c r="S5623" s="12"/>
      <c r="T5623" s="12"/>
      <c r="U5623" s="12"/>
      <c r="V5623" s="12"/>
      <c r="W5623" s="12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2"/>
      <c r="AS5623" s="12"/>
      <c r="AT5623" s="12"/>
      <c r="AU5623" s="12"/>
      <c r="AV5623" s="12"/>
      <c r="AW5623" s="12"/>
      <c r="AX5623" s="12"/>
      <c r="AY5623" s="12"/>
      <c r="AZ5623" s="12"/>
      <c r="BA5623" s="12"/>
      <c r="BB5623" s="12"/>
      <c r="BC5623" s="12"/>
      <c r="BD5623" s="12"/>
      <c r="BE5623" s="12"/>
      <c r="BF5623" s="12"/>
      <c r="BG5623" s="12"/>
      <c r="BH5623" s="12"/>
      <c r="BI5623" s="12"/>
      <c r="BJ5623" s="13"/>
      <c r="BK5623" s="13"/>
      <c r="BL5623" s="13"/>
      <c r="BM5623" s="13"/>
      <c r="BN5623" s="13"/>
    </row>
    <row r="5624" spans="1:66" x14ac:dyDescent="0.25">
      <c r="A5624" s="10"/>
      <c r="B5624" s="10"/>
      <c r="C5624" s="10"/>
      <c r="D5624" s="10"/>
      <c r="E5624" s="10"/>
      <c r="F5624" s="10"/>
      <c r="G5624" s="10"/>
      <c r="H5624" s="10"/>
      <c r="I5624" s="10"/>
      <c r="J5624" s="10"/>
      <c r="K5624" s="11"/>
      <c r="L5624" s="11"/>
      <c r="M5624" s="12"/>
      <c r="N5624" s="12"/>
      <c r="O5624" s="12"/>
      <c r="P5624" s="12"/>
      <c r="Q5624" s="12"/>
      <c r="R5624" s="12"/>
      <c r="S5624" s="12"/>
      <c r="T5624" s="12"/>
      <c r="U5624" s="12"/>
      <c r="V5624" s="12"/>
      <c r="W5624" s="12"/>
      <c r="X5624" s="12"/>
      <c r="Y5624" s="12"/>
      <c r="Z5624" s="12"/>
      <c r="AA5624" s="12"/>
      <c r="AB5624" s="12"/>
      <c r="AC5624" s="12"/>
      <c r="AD5624" s="12"/>
      <c r="AE5624" s="12"/>
      <c r="AF5624" s="12"/>
      <c r="AG5624" s="12"/>
      <c r="AH5624" s="12"/>
      <c r="AI5624" s="12"/>
      <c r="AJ5624" s="12"/>
      <c r="AK5624" s="12"/>
      <c r="AL5624" s="12"/>
      <c r="AM5624" s="12"/>
      <c r="AN5624" s="12"/>
      <c r="AO5624" s="12"/>
      <c r="AP5624" s="12"/>
      <c r="AQ5624" s="12"/>
      <c r="AR5624" s="12"/>
      <c r="AS5624" s="12"/>
      <c r="AT5624" s="12"/>
      <c r="AU5624" s="12"/>
      <c r="AV5624" s="12"/>
      <c r="AW5624" s="12"/>
      <c r="AX5624" s="12"/>
      <c r="AY5624" s="12"/>
      <c r="AZ5624" s="12"/>
      <c r="BA5624" s="12"/>
      <c r="BB5624" s="12"/>
      <c r="BC5624" s="12"/>
      <c r="BD5624" s="12"/>
      <c r="BE5624" s="12"/>
      <c r="BF5624" s="12"/>
      <c r="BG5624" s="12"/>
      <c r="BH5624" s="12"/>
      <c r="BI5624" s="12"/>
      <c r="BJ5624" s="13"/>
      <c r="BK5624" s="13"/>
      <c r="BL5624" s="13"/>
      <c r="BM5624" s="13"/>
      <c r="BN5624" s="13"/>
    </row>
    <row r="5625" spans="1:66" x14ac:dyDescent="0.25">
      <c r="A5625" s="10"/>
      <c r="B5625" s="10"/>
      <c r="C5625" s="10"/>
      <c r="D5625" s="10"/>
      <c r="E5625" s="10"/>
      <c r="F5625" s="10"/>
      <c r="G5625" s="10"/>
      <c r="H5625" s="10"/>
      <c r="I5625" s="10"/>
      <c r="J5625" s="10"/>
      <c r="K5625" s="11"/>
      <c r="L5625" s="11"/>
      <c r="M5625" s="12"/>
      <c r="N5625" s="12"/>
      <c r="O5625" s="12"/>
      <c r="P5625" s="12"/>
      <c r="Q5625" s="12"/>
      <c r="R5625" s="12"/>
      <c r="S5625" s="12"/>
      <c r="T5625" s="12"/>
      <c r="U5625" s="12"/>
      <c r="V5625" s="12"/>
      <c r="W5625" s="12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2"/>
      <c r="AS5625" s="12"/>
      <c r="AT5625" s="12"/>
      <c r="AU5625" s="12"/>
      <c r="AV5625" s="12"/>
      <c r="AW5625" s="12"/>
      <c r="AX5625" s="12"/>
      <c r="AY5625" s="12"/>
      <c r="AZ5625" s="12"/>
      <c r="BA5625" s="12"/>
      <c r="BB5625" s="12"/>
      <c r="BC5625" s="12"/>
      <c r="BD5625" s="12"/>
      <c r="BE5625" s="12"/>
      <c r="BF5625" s="12"/>
      <c r="BG5625" s="12"/>
      <c r="BH5625" s="12"/>
      <c r="BI5625" s="12"/>
      <c r="BJ5625" s="13"/>
      <c r="BK5625" s="13"/>
      <c r="BL5625" s="13"/>
      <c r="BM5625" s="13"/>
      <c r="BN5625" s="13"/>
    </row>
    <row r="5626" spans="1:66" x14ac:dyDescent="0.25">
      <c r="A5626" s="10"/>
      <c r="B5626" s="10"/>
      <c r="C5626" s="10"/>
      <c r="D5626" s="10"/>
      <c r="E5626" s="10"/>
      <c r="F5626" s="10"/>
      <c r="G5626" s="10"/>
      <c r="H5626" s="10"/>
      <c r="I5626" s="10"/>
      <c r="J5626" s="10"/>
      <c r="K5626" s="11"/>
      <c r="L5626" s="11"/>
      <c r="M5626" s="12"/>
      <c r="N5626" s="12"/>
      <c r="O5626" s="12"/>
      <c r="P5626" s="12"/>
      <c r="Q5626" s="12"/>
      <c r="R5626" s="12"/>
      <c r="S5626" s="12"/>
      <c r="T5626" s="12"/>
      <c r="U5626" s="12"/>
      <c r="V5626" s="12"/>
      <c r="W5626" s="12"/>
      <c r="X5626" s="12"/>
      <c r="Y5626" s="12"/>
      <c r="Z5626" s="12"/>
      <c r="AA5626" s="12"/>
      <c r="AB5626" s="12"/>
      <c r="AC5626" s="12"/>
      <c r="AD5626" s="12"/>
      <c r="AE5626" s="12"/>
      <c r="AF5626" s="12"/>
      <c r="AG5626" s="12"/>
      <c r="AH5626" s="12"/>
      <c r="AI5626" s="12"/>
      <c r="AJ5626" s="12"/>
      <c r="AK5626" s="12"/>
      <c r="AL5626" s="12"/>
      <c r="AM5626" s="12"/>
      <c r="AN5626" s="12"/>
      <c r="AO5626" s="12"/>
      <c r="AP5626" s="12"/>
      <c r="AQ5626" s="12"/>
      <c r="AR5626" s="12"/>
      <c r="AS5626" s="12"/>
      <c r="AT5626" s="12"/>
      <c r="AU5626" s="12"/>
      <c r="AV5626" s="12"/>
      <c r="AW5626" s="12"/>
      <c r="AX5626" s="12"/>
      <c r="AY5626" s="12"/>
      <c r="AZ5626" s="12"/>
      <c r="BA5626" s="12"/>
      <c r="BB5626" s="12"/>
      <c r="BC5626" s="12"/>
      <c r="BD5626" s="12"/>
      <c r="BE5626" s="12"/>
      <c r="BF5626" s="12"/>
      <c r="BG5626" s="12"/>
      <c r="BH5626" s="12"/>
      <c r="BI5626" s="12"/>
      <c r="BJ5626" s="13"/>
      <c r="BK5626" s="13"/>
      <c r="BL5626" s="13"/>
      <c r="BM5626" s="13"/>
      <c r="BN5626" s="13"/>
    </row>
    <row r="5627" spans="1:66" x14ac:dyDescent="0.25">
      <c r="A5627" s="10"/>
      <c r="B5627" s="10"/>
      <c r="C5627" s="10"/>
      <c r="D5627" s="10"/>
      <c r="E5627" s="10"/>
      <c r="F5627" s="10"/>
      <c r="G5627" s="10"/>
      <c r="H5627" s="10"/>
      <c r="I5627" s="10"/>
      <c r="J5627" s="10"/>
      <c r="K5627" s="11"/>
      <c r="L5627" s="11"/>
      <c r="M5627" s="12"/>
      <c r="N5627" s="12"/>
      <c r="O5627" s="12"/>
      <c r="P5627" s="12"/>
      <c r="Q5627" s="12"/>
      <c r="R5627" s="12"/>
      <c r="S5627" s="12"/>
      <c r="T5627" s="12"/>
      <c r="U5627" s="12"/>
      <c r="V5627" s="12"/>
      <c r="W5627" s="12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2"/>
      <c r="AS5627" s="12"/>
      <c r="AT5627" s="12"/>
      <c r="AU5627" s="12"/>
      <c r="AV5627" s="12"/>
      <c r="AW5627" s="12"/>
      <c r="AX5627" s="12"/>
      <c r="AY5627" s="12"/>
      <c r="AZ5627" s="12"/>
      <c r="BA5627" s="12"/>
      <c r="BB5627" s="12"/>
      <c r="BC5627" s="12"/>
      <c r="BD5627" s="12"/>
      <c r="BE5627" s="12"/>
      <c r="BF5627" s="12"/>
      <c r="BG5627" s="12"/>
      <c r="BH5627" s="12"/>
      <c r="BI5627" s="12"/>
      <c r="BJ5627" s="13"/>
      <c r="BK5627" s="13"/>
      <c r="BL5627" s="13"/>
      <c r="BM5627" s="13"/>
      <c r="BN5627" s="13"/>
    </row>
    <row r="5628" spans="1:66" x14ac:dyDescent="0.25">
      <c r="A5628" s="10"/>
      <c r="B5628" s="10"/>
      <c r="C5628" s="10"/>
      <c r="D5628" s="10"/>
      <c r="E5628" s="10"/>
      <c r="F5628" s="10"/>
      <c r="G5628" s="10"/>
      <c r="H5628" s="10"/>
      <c r="I5628" s="10"/>
      <c r="J5628" s="10"/>
      <c r="K5628" s="11"/>
      <c r="L5628" s="11"/>
      <c r="M5628" s="12"/>
      <c r="N5628" s="12"/>
      <c r="O5628" s="12"/>
      <c r="P5628" s="12"/>
      <c r="Q5628" s="12"/>
      <c r="R5628" s="12"/>
      <c r="S5628" s="12"/>
      <c r="T5628" s="12"/>
      <c r="U5628" s="12"/>
      <c r="V5628" s="12"/>
      <c r="W5628" s="12"/>
      <c r="X5628" s="12"/>
      <c r="Y5628" s="12"/>
      <c r="Z5628" s="12"/>
      <c r="AA5628" s="12"/>
      <c r="AB5628" s="12"/>
      <c r="AC5628" s="12"/>
      <c r="AD5628" s="12"/>
      <c r="AE5628" s="12"/>
      <c r="AF5628" s="12"/>
      <c r="AG5628" s="12"/>
      <c r="AH5628" s="12"/>
      <c r="AI5628" s="12"/>
      <c r="AJ5628" s="12"/>
      <c r="AK5628" s="12"/>
      <c r="AL5628" s="12"/>
      <c r="AM5628" s="12"/>
      <c r="AN5628" s="12"/>
      <c r="AO5628" s="12"/>
      <c r="AP5628" s="12"/>
      <c r="AQ5628" s="12"/>
      <c r="AR5628" s="12"/>
      <c r="AS5628" s="12"/>
      <c r="AT5628" s="12"/>
      <c r="AU5628" s="12"/>
      <c r="AV5628" s="12"/>
      <c r="AW5628" s="12"/>
      <c r="AX5628" s="12"/>
      <c r="AY5628" s="12"/>
      <c r="AZ5628" s="12"/>
      <c r="BA5628" s="12"/>
      <c r="BB5628" s="12"/>
      <c r="BC5628" s="12"/>
      <c r="BD5628" s="12"/>
      <c r="BE5628" s="12"/>
      <c r="BF5628" s="12"/>
      <c r="BG5628" s="12"/>
      <c r="BH5628" s="12"/>
      <c r="BI5628" s="12"/>
      <c r="BJ5628" s="13"/>
      <c r="BK5628" s="13"/>
      <c r="BL5628" s="13"/>
      <c r="BM5628" s="13"/>
      <c r="BN5628" s="13"/>
    </row>
    <row r="5629" spans="1:66" x14ac:dyDescent="0.25">
      <c r="A5629" s="10"/>
      <c r="B5629" s="10"/>
      <c r="C5629" s="10"/>
      <c r="D5629" s="10"/>
      <c r="E5629" s="10"/>
      <c r="F5629" s="10"/>
      <c r="G5629" s="10"/>
      <c r="H5629" s="10"/>
      <c r="I5629" s="10"/>
      <c r="J5629" s="10"/>
      <c r="K5629" s="11"/>
      <c r="L5629" s="11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  <c r="W5629" s="12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2"/>
      <c r="AS5629" s="12"/>
      <c r="AT5629" s="12"/>
      <c r="AU5629" s="12"/>
      <c r="AV5629" s="12"/>
      <c r="AW5629" s="12"/>
      <c r="AX5629" s="12"/>
      <c r="AY5629" s="12"/>
      <c r="AZ5629" s="12"/>
      <c r="BA5629" s="12"/>
      <c r="BB5629" s="12"/>
      <c r="BC5629" s="12"/>
      <c r="BD5629" s="12"/>
      <c r="BE5629" s="12"/>
      <c r="BF5629" s="12"/>
      <c r="BG5629" s="12"/>
      <c r="BH5629" s="12"/>
      <c r="BI5629" s="12"/>
      <c r="BJ5629" s="13"/>
      <c r="BK5629" s="13"/>
      <c r="BL5629" s="13"/>
      <c r="BM5629" s="13"/>
      <c r="BN5629" s="13"/>
    </row>
    <row r="5630" spans="1:66" x14ac:dyDescent="0.25">
      <c r="A5630" s="10"/>
      <c r="B5630" s="10"/>
      <c r="C5630" s="10"/>
      <c r="D5630" s="10"/>
      <c r="E5630" s="10"/>
      <c r="F5630" s="10"/>
      <c r="G5630" s="10"/>
      <c r="H5630" s="10"/>
      <c r="I5630" s="10"/>
      <c r="J5630" s="10"/>
      <c r="K5630" s="11"/>
      <c r="L5630" s="11"/>
      <c r="M5630" s="12"/>
      <c r="N5630" s="12"/>
      <c r="O5630" s="12"/>
      <c r="P5630" s="12"/>
      <c r="Q5630" s="12"/>
      <c r="R5630" s="12"/>
      <c r="S5630" s="12"/>
      <c r="T5630" s="12"/>
      <c r="U5630" s="12"/>
      <c r="V5630" s="12"/>
      <c r="W5630" s="12"/>
      <c r="X5630" s="12"/>
      <c r="Y5630" s="12"/>
      <c r="Z5630" s="12"/>
      <c r="AA5630" s="12"/>
      <c r="AB5630" s="12"/>
      <c r="AC5630" s="12"/>
      <c r="AD5630" s="12"/>
      <c r="AE5630" s="12"/>
      <c r="AF5630" s="12"/>
      <c r="AG5630" s="12"/>
      <c r="AH5630" s="12"/>
      <c r="AI5630" s="12"/>
      <c r="AJ5630" s="12"/>
      <c r="AK5630" s="12"/>
      <c r="AL5630" s="12"/>
      <c r="AM5630" s="12"/>
      <c r="AN5630" s="12"/>
      <c r="AO5630" s="12"/>
      <c r="AP5630" s="12"/>
      <c r="AQ5630" s="12"/>
      <c r="AR5630" s="12"/>
      <c r="AS5630" s="12"/>
      <c r="AT5630" s="12"/>
      <c r="AU5630" s="12"/>
      <c r="AV5630" s="12"/>
      <c r="AW5630" s="12"/>
      <c r="AX5630" s="12"/>
      <c r="AY5630" s="12"/>
      <c r="AZ5630" s="12"/>
      <c r="BA5630" s="12"/>
      <c r="BB5630" s="12"/>
      <c r="BC5630" s="12"/>
      <c r="BD5630" s="12"/>
      <c r="BE5630" s="12"/>
      <c r="BF5630" s="12"/>
      <c r="BG5630" s="12"/>
      <c r="BH5630" s="12"/>
      <c r="BI5630" s="12"/>
      <c r="BJ5630" s="13"/>
      <c r="BK5630" s="13"/>
      <c r="BL5630" s="13"/>
      <c r="BM5630" s="13"/>
      <c r="BN5630" s="13"/>
    </row>
    <row r="5631" spans="1:66" x14ac:dyDescent="0.25">
      <c r="A5631" s="10"/>
      <c r="B5631" s="10"/>
      <c r="C5631" s="10"/>
      <c r="D5631" s="10"/>
      <c r="E5631" s="10"/>
      <c r="F5631" s="10"/>
      <c r="G5631" s="10"/>
      <c r="H5631" s="10"/>
      <c r="I5631" s="10"/>
      <c r="J5631" s="10"/>
      <c r="K5631" s="11"/>
      <c r="L5631" s="11"/>
      <c r="M5631" s="12"/>
      <c r="N5631" s="12"/>
      <c r="O5631" s="12"/>
      <c r="P5631" s="12"/>
      <c r="Q5631" s="12"/>
      <c r="R5631" s="12"/>
      <c r="S5631" s="12"/>
      <c r="T5631" s="12"/>
      <c r="U5631" s="12"/>
      <c r="V5631" s="12"/>
      <c r="W5631" s="12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2"/>
      <c r="AS5631" s="12"/>
      <c r="AT5631" s="12"/>
      <c r="AU5631" s="12"/>
      <c r="AV5631" s="12"/>
      <c r="AW5631" s="12"/>
      <c r="AX5631" s="12"/>
      <c r="AY5631" s="12"/>
      <c r="AZ5631" s="12"/>
      <c r="BA5631" s="12"/>
      <c r="BB5631" s="12"/>
      <c r="BC5631" s="12"/>
      <c r="BD5631" s="12"/>
      <c r="BE5631" s="12"/>
      <c r="BF5631" s="12"/>
      <c r="BG5631" s="12"/>
      <c r="BH5631" s="12"/>
      <c r="BI5631" s="12"/>
      <c r="BJ5631" s="13"/>
      <c r="BK5631" s="13"/>
      <c r="BL5631" s="13"/>
      <c r="BM5631" s="13"/>
      <c r="BN5631" s="13"/>
    </row>
    <row r="5632" spans="1:66" x14ac:dyDescent="0.25">
      <c r="A5632" s="10"/>
      <c r="B5632" s="10"/>
      <c r="C5632" s="10"/>
      <c r="D5632" s="10"/>
      <c r="E5632" s="10"/>
      <c r="F5632" s="10"/>
      <c r="G5632" s="10"/>
      <c r="H5632" s="10"/>
      <c r="I5632" s="10"/>
      <c r="J5632" s="10"/>
      <c r="K5632" s="11"/>
      <c r="L5632" s="11"/>
      <c r="M5632" s="12"/>
      <c r="N5632" s="12"/>
      <c r="O5632" s="12"/>
      <c r="P5632" s="12"/>
      <c r="Q5632" s="12"/>
      <c r="R5632" s="12"/>
      <c r="S5632" s="12"/>
      <c r="T5632" s="12"/>
      <c r="U5632" s="12"/>
      <c r="V5632" s="12"/>
      <c r="W5632" s="12"/>
      <c r="X5632" s="12"/>
      <c r="Y5632" s="12"/>
      <c r="Z5632" s="12"/>
      <c r="AA5632" s="12"/>
      <c r="AB5632" s="12"/>
      <c r="AC5632" s="12"/>
      <c r="AD5632" s="12"/>
      <c r="AE5632" s="12"/>
      <c r="AF5632" s="12"/>
      <c r="AG5632" s="12"/>
      <c r="AH5632" s="12"/>
      <c r="AI5632" s="12"/>
      <c r="AJ5632" s="12"/>
      <c r="AK5632" s="12"/>
      <c r="AL5632" s="12"/>
      <c r="AM5632" s="12"/>
      <c r="AN5632" s="12"/>
      <c r="AO5632" s="12"/>
      <c r="AP5632" s="12"/>
      <c r="AQ5632" s="12"/>
      <c r="AR5632" s="12"/>
      <c r="AS5632" s="12"/>
      <c r="AT5632" s="12"/>
      <c r="AU5632" s="12"/>
      <c r="AV5632" s="12"/>
      <c r="AW5632" s="12"/>
      <c r="AX5632" s="12"/>
      <c r="AY5632" s="12"/>
      <c r="AZ5632" s="12"/>
      <c r="BA5632" s="12"/>
      <c r="BB5632" s="12"/>
      <c r="BC5632" s="12"/>
      <c r="BD5632" s="12"/>
      <c r="BE5632" s="12"/>
      <c r="BF5632" s="12"/>
      <c r="BG5632" s="12"/>
      <c r="BH5632" s="12"/>
      <c r="BI5632" s="12"/>
      <c r="BJ5632" s="13"/>
      <c r="BK5632" s="13"/>
      <c r="BL5632" s="13"/>
      <c r="BM5632" s="13"/>
      <c r="BN5632" s="13"/>
    </row>
    <row r="5633" spans="1:66" x14ac:dyDescent="0.25">
      <c r="A5633" s="10"/>
      <c r="B5633" s="10"/>
      <c r="C5633" s="10"/>
      <c r="D5633" s="10"/>
      <c r="E5633" s="10"/>
      <c r="F5633" s="10"/>
      <c r="G5633" s="10"/>
      <c r="H5633" s="10"/>
      <c r="I5633" s="10"/>
      <c r="J5633" s="10"/>
      <c r="K5633" s="11"/>
      <c r="L5633" s="11"/>
      <c r="M5633" s="12"/>
      <c r="N5633" s="12"/>
      <c r="O5633" s="12"/>
      <c r="P5633" s="12"/>
      <c r="Q5633" s="12"/>
      <c r="R5633" s="12"/>
      <c r="S5633" s="12"/>
      <c r="T5633" s="12"/>
      <c r="U5633" s="12"/>
      <c r="V5633" s="12"/>
      <c r="W5633" s="12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2"/>
      <c r="AS5633" s="12"/>
      <c r="AT5633" s="12"/>
      <c r="AU5633" s="12"/>
      <c r="AV5633" s="12"/>
      <c r="AW5633" s="12"/>
      <c r="AX5633" s="12"/>
      <c r="AY5633" s="12"/>
      <c r="AZ5633" s="12"/>
      <c r="BA5633" s="12"/>
      <c r="BB5633" s="12"/>
      <c r="BC5633" s="12"/>
      <c r="BD5633" s="12"/>
      <c r="BE5633" s="12"/>
      <c r="BF5633" s="12"/>
      <c r="BG5633" s="12"/>
      <c r="BH5633" s="12"/>
      <c r="BI5633" s="12"/>
      <c r="BJ5633" s="13"/>
      <c r="BK5633" s="13"/>
      <c r="BL5633" s="13"/>
      <c r="BM5633" s="13"/>
      <c r="BN5633" s="13"/>
    </row>
    <row r="5634" spans="1:66" x14ac:dyDescent="0.25">
      <c r="A5634" s="10"/>
      <c r="B5634" s="10"/>
      <c r="C5634" s="10"/>
      <c r="D5634" s="10"/>
      <c r="E5634" s="10"/>
      <c r="F5634" s="10"/>
      <c r="G5634" s="10"/>
      <c r="H5634" s="10"/>
      <c r="I5634" s="10"/>
      <c r="J5634" s="10"/>
      <c r="K5634" s="11"/>
      <c r="L5634" s="11"/>
      <c r="M5634" s="12"/>
      <c r="N5634" s="12"/>
      <c r="O5634" s="12"/>
      <c r="P5634" s="12"/>
      <c r="Q5634" s="12"/>
      <c r="R5634" s="12"/>
      <c r="S5634" s="12"/>
      <c r="T5634" s="12"/>
      <c r="U5634" s="12"/>
      <c r="V5634" s="12"/>
      <c r="W5634" s="12"/>
      <c r="X5634" s="12"/>
      <c r="Y5634" s="12"/>
      <c r="Z5634" s="12"/>
      <c r="AA5634" s="12"/>
      <c r="AB5634" s="12"/>
      <c r="AC5634" s="12"/>
      <c r="AD5634" s="12"/>
      <c r="AE5634" s="12"/>
      <c r="AF5634" s="12"/>
      <c r="AG5634" s="12"/>
      <c r="AH5634" s="12"/>
      <c r="AI5634" s="12"/>
      <c r="AJ5634" s="12"/>
      <c r="AK5634" s="12"/>
      <c r="AL5634" s="12"/>
      <c r="AM5634" s="12"/>
      <c r="AN5634" s="12"/>
      <c r="AO5634" s="12"/>
      <c r="AP5634" s="12"/>
      <c r="AQ5634" s="12"/>
      <c r="AR5634" s="12"/>
      <c r="AS5634" s="12"/>
      <c r="AT5634" s="12"/>
      <c r="AU5634" s="12"/>
      <c r="AV5634" s="12"/>
      <c r="AW5634" s="12"/>
      <c r="AX5634" s="12"/>
      <c r="AY5634" s="12"/>
      <c r="AZ5634" s="12"/>
      <c r="BA5634" s="12"/>
      <c r="BB5634" s="12"/>
      <c r="BC5634" s="12"/>
      <c r="BD5634" s="12"/>
      <c r="BE5634" s="12"/>
      <c r="BF5634" s="12"/>
      <c r="BG5634" s="12"/>
      <c r="BH5634" s="12"/>
      <c r="BI5634" s="12"/>
      <c r="BJ5634" s="13"/>
      <c r="BK5634" s="13"/>
      <c r="BL5634" s="13"/>
      <c r="BM5634" s="13"/>
      <c r="BN5634" s="13"/>
    </row>
    <row r="5635" spans="1:66" x14ac:dyDescent="0.25">
      <c r="A5635" s="10"/>
      <c r="B5635" s="10"/>
      <c r="C5635" s="10"/>
      <c r="D5635" s="10"/>
      <c r="E5635" s="10"/>
      <c r="F5635" s="10"/>
      <c r="G5635" s="10"/>
      <c r="H5635" s="10"/>
      <c r="I5635" s="10"/>
      <c r="J5635" s="10"/>
      <c r="K5635" s="11"/>
      <c r="L5635" s="11"/>
      <c r="M5635" s="12"/>
      <c r="N5635" s="12"/>
      <c r="O5635" s="12"/>
      <c r="P5635" s="12"/>
      <c r="Q5635" s="12"/>
      <c r="R5635" s="12"/>
      <c r="S5635" s="12"/>
      <c r="T5635" s="12"/>
      <c r="U5635" s="12"/>
      <c r="V5635" s="12"/>
      <c r="W5635" s="12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2"/>
      <c r="AS5635" s="12"/>
      <c r="AT5635" s="12"/>
      <c r="AU5635" s="12"/>
      <c r="AV5635" s="12"/>
      <c r="AW5635" s="12"/>
      <c r="AX5635" s="12"/>
      <c r="AY5635" s="12"/>
      <c r="AZ5635" s="12"/>
      <c r="BA5635" s="12"/>
      <c r="BB5635" s="12"/>
      <c r="BC5635" s="12"/>
      <c r="BD5635" s="12"/>
      <c r="BE5635" s="12"/>
      <c r="BF5635" s="12"/>
      <c r="BG5635" s="12"/>
      <c r="BH5635" s="12"/>
      <c r="BI5635" s="12"/>
      <c r="BJ5635" s="13"/>
      <c r="BK5635" s="13"/>
      <c r="BL5635" s="13"/>
      <c r="BM5635" s="13"/>
      <c r="BN5635" s="13"/>
    </row>
    <row r="5636" spans="1:66" x14ac:dyDescent="0.25">
      <c r="A5636" s="10"/>
      <c r="B5636" s="10"/>
      <c r="C5636" s="10"/>
      <c r="D5636" s="10"/>
      <c r="E5636" s="10"/>
      <c r="F5636" s="10"/>
      <c r="G5636" s="10"/>
      <c r="H5636" s="10"/>
      <c r="I5636" s="10"/>
      <c r="J5636" s="10"/>
      <c r="K5636" s="11"/>
      <c r="L5636" s="11"/>
      <c r="M5636" s="12"/>
      <c r="N5636" s="12"/>
      <c r="O5636" s="12"/>
      <c r="P5636" s="12"/>
      <c r="Q5636" s="12"/>
      <c r="R5636" s="12"/>
      <c r="S5636" s="12"/>
      <c r="T5636" s="12"/>
      <c r="U5636" s="12"/>
      <c r="V5636" s="12"/>
      <c r="W5636" s="12"/>
      <c r="X5636" s="12"/>
      <c r="Y5636" s="12"/>
      <c r="Z5636" s="12"/>
      <c r="AA5636" s="12"/>
      <c r="AB5636" s="12"/>
      <c r="AC5636" s="12"/>
      <c r="AD5636" s="12"/>
      <c r="AE5636" s="12"/>
      <c r="AF5636" s="12"/>
      <c r="AG5636" s="12"/>
      <c r="AH5636" s="12"/>
      <c r="AI5636" s="12"/>
      <c r="AJ5636" s="12"/>
      <c r="AK5636" s="12"/>
      <c r="AL5636" s="12"/>
      <c r="AM5636" s="12"/>
      <c r="AN5636" s="12"/>
      <c r="AO5636" s="12"/>
      <c r="AP5636" s="12"/>
      <c r="AQ5636" s="12"/>
      <c r="AR5636" s="12"/>
      <c r="AS5636" s="12"/>
      <c r="AT5636" s="12"/>
      <c r="AU5636" s="12"/>
      <c r="AV5636" s="12"/>
      <c r="AW5636" s="12"/>
      <c r="AX5636" s="12"/>
      <c r="AY5636" s="12"/>
      <c r="AZ5636" s="12"/>
      <c r="BA5636" s="12"/>
      <c r="BB5636" s="12"/>
      <c r="BC5636" s="12"/>
      <c r="BD5636" s="12"/>
      <c r="BE5636" s="12"/>
      <c r="BF5636" s="12"/>
      <c r="BG5636" s="12"/>
      <c r="BH5636" s="12"/>
      <c r="BI5636" s="12"/>
      <c r="BJ5636" s="13"/>
      <c r="BK5636" s="13"/>
      <c r="BL5636" s="13"/>
      <c r="BM5636" s="13"/>
      <c r="BN5636" s="13"/>
    </row>
    <row r="5637" spans="1:66" x14ac:dyDescent="0.25">
      <c r="A5637" s="10"/>
      <c r="B5637" s="10"/>
      <c r="C5637" s="10"/>
      <c r="D5637" s="10"/>
      <c r="E5637" s="10"/>
      <c r="F5637" s="10"/>
      <c r="G5637" s="10"/>
      <c r="H5637" s="10"/>
      <c r="I5637" s="10"/>
      <c r="J5637" s="10"/>
      <c r="K5637" s="11"/>
      <c r="L5637" s="11"/>
      <c r="M5637" s="12"/>
      <c r="N5637" s="12"/>
      <c r="O5637" s="12"/>
      <c r="P5637" s="12"/>
      <c r="Q5637" s="12"/>
      <c r="R5637" s="12"/>
      <c r="S5637" s="12"/>
      <c r="T5637" s="12"/>
      <c r="U5637" s="12"/>
      <c r="V5637" s="12"/>
      <c r="W5637" s="12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2"/>
      <c r="AS5637" s="12"/>
      <c r="AT5637" s="12"/>
      <c r="AU5637" s="12"/>
      <c r="AV5637" s="12"/>
      <c r="AW5637" s="12"/>
      <c r="AX5637" s="12"/>
      <c r="AY5637" s="12"/>
      <c r="AZ5637" s="12"/>
      <c r="BA5637" s="12"/>
      <c r="BB5637" s="12"/>
      <c r="BC5637" s="12"/>
      <c r="BD5637" s="12"/>
      <c r="BE5637" s="12"/>
      <c r="BF5637" s="12"/>
      <c r="BG5637" s="12"/>
      <c r="BH5637" s="12"/>
      <c r="BI5637" s="12"/>
      <c r="BJ5637" s="13"/>
      <c r="BK5637" s="13"/>
      <c r="BL5637" s="13"/>
      <c r="BM5637" s="13"/>
      <c r="BN5637" s="13"/>
    </row>
    <row r="5638" spans="1:66" x14ac:dyDescent="0.25">
      <c r="A5638" s="10"/>
      <c r="B5638" s="10"/>
      <c r="C5638" s="10"/>
      <c r="D5638" s="10"/>
      <c r="E5638" s="10"/>
      <c r="F5638" s="10"/>
      <c r="G5638" s="10"/>
      <c r="H5638" s="10"/>
      <c r="I5638" s="10"/>
      <c r="J5638" s="10"/>
      <c r="K5638" s="11"/>
      <c r="L5638" s="11"/>
      <c r="M5638" s="12"/>
      <c r="N5638" s="12"/>
      <c r="O5638" s="12"/>
      <c r="P5638" s="12"/>
      <c r="Q5638" s="12"/>
      <c r="R5638" s="12"/>
      <c r="S5638" s="12"/>
      <c r="T5638" s="12"/>
      <c r="U5638" s="12"/>
      <c r="V5638" s="12"/>
      <c r="W5638" s="12"/>
      <c r="X5638" s="12"/>
      <c r="Y5638" s="12"/>
      <c r="Z5638" s="12"/>
      <c r="AA5638" s="12"/>
      <c r="AB5638" s="12"/>
      <c r="AC5638" s="12"/>
      <c r="AD5638" s="12"/>
      <c r="AE5638" s="12"/>
      <c r="AF5638" s="12"/>
      <c r="AG5638" s="12"/>
      <c r="AH5638" s="12"/>
      <c r="AI5638" s="12"/>
      <c r="AJ5638" s="12"/>
      <c r="AK5638" s="12"/>
      <c r="AL5638" s="12"/>
      <c r="AM5638" s="12"/>
      <c r="AN5638" s="12"/>
      <c r="AO5638" s="12"/>
      <c r="AP5638" s="12"/>
      <c r="AQ5638" s="12"/>
      <c r="AR5638" s="12"/>
      <c r="AS5638" s="12"/>
      <c r="AT5638" s="12"/>
      <c r="AU5638" s="12"/>
      <c r="AV5638" s="12"/>
      <c r="AW5638" s="12"/>
      <c r="AX5638" s="12"/>
      <c r="AY5638" s="12"/>
      <c r="AZ5638" s="12"/>
      <c r="BA5638" s="12"/>
      <c r="BB5638" s="12"/>
      <c r="BC5638" s="12"/>
      <c r="BD5638" s="12"/>
      <c r="BE5638" s="12"/>
      <c r="BF5638" s="12"/>
      <c r="BG5638" s="12"/>
      <c r="BH5638" s="12"/>
      <c r="BI5638" s="12"/>
      <c r="BJ5638" s="13"/>
      <c r="BK5638" s="13"/>
      <c r="BL5638" s="13"/>
      <c r="BM5638" s="13"/>
      <c r="BN5638" s="13"/>
    </row>
    <row r="5639" spans="1:66" x14ac:dyDescent="0.25">
      <c r="A5639" s="10"/>
      <c r="B5639" s="10"/>
      <c r="C5639" s="10"/>
      <c r="D5639" s="10"/>
      <c r="E5639" s="10"/>
      <c r="F5639" s="10"/>
      <c r="G5639" s="10"/>
      <c r="H5639" s="10"/>
      <c r="I5639" s="10"/>
      <c r="J5639" s="10"/>
      <c r="K5639" s="11"/>
      <c r="L5639" s="11"/>
      <c r="M5639" s="12"/>
      <c r="N5639" s="12"/>
      <c r="O5639" s="12"/>
      <c r="P5639" s="12"/>
      <c r="Q5639" s="12"/>
      <c r="R5639" s="12"/>
      <c r="S5639" s="12"/>
      <c r="T5639" s="12"/>
      <c r="U5639" s="12"/>
      <c r="V5639" s="12"/>
      <c r="W5639" s="12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2"/>
      <c r="AS5639" s="12"/>
      <c r="AT5639" s="12"/>
      <c r="AU5639" s="12"/>
      <c r="AV5639" s="12"/>
      <c r="AW5639" s="12"/>
      <c r="AX5639" s="12"/>
      <c r="AY5639" s="12"/>
      <c r="AZ5639" s="12"/>
      <c r="BA5639" s="12"/>
      <c r="BB5639" s="12"/>
      <c r="BC5639" s="12"/>
      <c r="BD5639" s="12"/>
      <c r="BE5639" s="12"/>
      <c r="BF5639" s="12"/>
      <c r="BG5639" s="12"/>
      <c r="BH5639" s="12"/>
      <c r="BI5639" s="12"/>
      <c r="BJ5639" s="13"/>
      <c r="BK5639" s="13"/>
      <c r="BL5639" s="13"/>
      <c r="BM5639" s="13"/>
      <c r="BN5639" s="13"/>
    </row>
    <row r="5640" spans="1:66" x14ac:dyDescent="0.25">
      <c r="A5640" s="10"/>
      <c r="B5640" s="10"/>
      <c r="C5640" s="10"/>
      <c r="D5640" s="10"/>
      <c r="E5640" s="10"/>
      <c r="F5640" s="10"/>
      <c r="G5640" s="10"/>
      <c r="H5640" s="10"/>
      <c r="I5640" s="10"/>
      <c r="J5640" s="10"/>
      <c r="K5640" s="11"/>
      <c r="L5640" s="11"/>
      <c r="M5640" s="12"/>
      <c r="N5640" s="12"/>
      <c r="O5640" s="12"/>
      <c r="P5640" s="12"/>
      <c r="Q5640" s="12"/>
      <c r="R5640" s="12"/>
      <c r="S5640" s="12"/>
      <c r="T5640" s="12"/>
      <c r="U5640" s="12"/>
      <c r="V5640" s="12"/>
      <c r="W5640" s="12"/>
      <c r="X5640" s="12"/>
      <c r="Y5640" s="12"/>
      <c r="Z5640" s="12"/>
      <c r="AA5640" s="12"/>
      <c r="AB5640" s="12"/>
      <c r="AC5640" s="12"/>
      <c r="AD5640" s="12"/>
      <c r="AE5640" s="12"/>
      <c r="AF5640" s="12"/>
      <c r="AG5640" s="12"/>
      <c r="AH5640" s="12"/>
      <c r="AI5640" s="12"/>
      <c r="AJ5640" s="12"/>
      <c r="AK5640" s="12"/>
      <c r="AL5640" s="12"/>
      <c r="AM5640" s="12"/>
      <c r="AN5640" s="12"/>
      <c r="AO5640" s="12"/>
      <c r="AP5640" s="12"/>
      <c r="AQ5640" s="12"/>
      <c r="AR5640" s="12"/>
      <c r="AS5640" s="12"/>
      <c r="AT5640" s="12"/>
      <c r="AU5640" s="12"/>
      <c r="AV5640" s="12"/>
      <c r="AW5640" s="12"/>
      <c r="AX5640" s="12"/>
      <c r="AY5640" s="12"/>
      <c r="AZ5640" s="12"/>
      <c r="BA5640" s="12"/>
      <c r="BB5640" s="12"/>
      <c r="BC5640" s="12"/>
      <c r="BD5640" s="12"/>
      <c r="BE5640" s="12"/>
      <c r="BF5640" s="12"/>
      <c r="BG5640" s="12"/>
      <c r="BH5640" s="12"/>
      <c r="BI5640" s="12"/>
      <c r="BJ5640" s="13"/>
      <c r="BK5640" s="13"/>
      <c r="BL5640" s="13"/>
      <c r="BM5640" s="13"/>
      <c r="BN5640" s="13"/>
    </row>
    <row r="5641" spans="1:66" x14ac:dyDescent="0.25">
      <c r="A5641" s="10"/>
      <c r="B5641" s="10"/>
      <c r="C5641" s="10"/>
      <c r="D5641" s="10"/>
      <c r="E5641" s="10"/>
      <c r="F5641" s="10"/>
      <c r="G5641" s="10"/>
      <c r="H5641" s="10"/>
      <c r="I5641" s="10"/>
      <c r="J5641" s="10"/>
      <c r="K5641" s="11"/>
      <c r="L5641" s="11"/>
      <c r="M5641" s="12"/>
      <c r="N5641" s="12"/>
      <c r="O5641" s="12"/>
      <c r="P5641" s="12"/>
      <c r="Q5641" s="12"/>
      <c r="R5641" s="12"/>
      <c r="S5641" s="12"/>
      <c r="T5641" s="12"/>
      <c r="U5641" s="12"/>
      <c r="V5641" s="12"/>
      <c r="W5641" s="12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2"/>
      <c r="AS5641" s="12"/>
      <c r="AT5641" s="12"/>
      <c r="AU5641" s="12"/>
      <c r="AV5641" s="12"/>
      <c r="AW5641" s="12"/>
      <c r="AX5641" s="12"/>
      <c r="AY5641" s="12"/>
      <c r="AZ5641" s="12"/>
      <c r="BA5641" s="12"/>
      <c r="BB5641" s="12"/>
      <c r="BC5641" s="12"/>
      <c r="BD5641" s="12"/>
      <c r="BE5641" s="12"/>
      <c r="BF5641" s="12"/>
      <c r="BG5641" s="12"/>
      <c r="BH5641" s="12"/>
      <c r="BI5641" s="12"/>
      <c r="BJ5641" s="13"/>
      <c r="BK5641" s="13"/>
      <c r="BL5641" s="13"/>
      <c r="BM5641" s="13"/>
      <c r="BN5641" s="13"/>
    </row>
    <row r="5642" spans="1:66" x14ac:dyDescent="0.25">
      <c r="A5642" s="10"/>
      <c r="B5642" s="10"/>
      <c r="C5642" s="10"/>
      <c r="D5642" s="10"/>
      <c r="E5642" s="10"/>
      <c r="F5642" s="10"/>
      <c r="G5642" s="10"/>
      <c r="H5642" s="10"/>
      <c r="I5642" s="10"/>
      <c r="J5642" s="10"/>
      <c r="K5642" s="11"/>
      <c r="L5642" s="11"/>
      <c r="M5642" s="12"/>
      <c r="N5642" s="12"/>
      <c r="O5642" s="12"/>
      <c r="P5642" s="12"/>
      <c r="Q5642" s="12"/>
      <c r="R5642" s="12"/>
      <c r="S5642" s="12"/>
      <c r="T5642" s="12"/>
      <c r="U5642" s="12"/>
      <c r="V5642" s="12"/>
      <c r="W5642" s="12"/>
      <c r="X5642" s="12"/>
      <c r="Y5642" s="12"/>
      <c r="Z5642" s="12"/>
      <c r="AA5642" s="12"/>
      <c r="AB5642" s="12"/>
      <c r="AC5642" s="12"/>
      <c r="AD5642" s="12"/>
      <c r="AE5642" s="12"/>
      <c r="AF5642" s="12"/>
      <c r="AG5642" s="12"/>
      <c r="AH5642" s="12"/>
      <c r="AI5642" s="12"/>
      <c r="AJ5642" s="12"/>
      <c r="AK5642" s="12"/>
      <c r="AL5642" s="12"/>
      <c r="AM5642" s="12"/>
      <c r="AN5642" s="12"/>
      <c r="AO5642" s="12"/>
      <c r="AP5642" s="12"/>
      <c r="AQ5642" s="12"/>
      <c r="AR5642" s="12"/>
      <c r="AS5642" s="12"/>
      <c r="AT5642" s="12"/>
      <c r="AU5642" s="12"/>
      <c r="AV5642" s="12"/>
      <c r="AW5642" s="12"/>
      <c r="AX5642" s="12"/>
      <c r="AY5642" s="12"/>
      <c r="AZ5642" s="12"/>
      <c r="BA5642" s="12"/>
      <c r="BB5642" s="12"/>
      <c r="BC5642" s="12"/>
      <c r="BD5642" s="12"/>
      <c r="BE5642" s="12"/>
      <c r="BF5642" s="12"/>
      <c r="BG5642" s="12"/>
      <c r="BH5642" s="12"/>
      <c r="BI5642" s="12"/>
      <c r="BJ5642" s="13"/>
      <c r="BK5642" s="13"/>
      <c r="BL5642" s="13"/>
      <c r="BM5642" s="13"/>
      <c r="BN5642" s="13"/>
    </row>
    <row r="5643" spans="1:66" x14ac:dyDescent="0.25">
      <c r="A5643" s="10"/>
      <c r="B5643" s="10"/>
      <c r="C5643" s="10"/>
      <c r="D5643" s="10"/>
      <c r="E5643" s="10"/>
      <c r="F5643" s="10"/>
      <c r="G5643" s="10"/>
      <c r="H5643" s="10"/>
      <c r="I5643" s="10"/>
      <c r="J5643" s="10"/>
      <c r="K5643" s="11"/>
      <c r="L5643" s="11"/>
      <c r="M5643" s="12"/>
      <c r="N5643" s="12"/>
      <c r="O5643" s="12"/>
      <c r="P5643" s="12"/>
      <c r="Q5643" s="12"/>
      <c r="R5643" s="12"/>
      <c r="S5643" s="12"/>
      <c r="T5643" s="12"/>
      <c r="U5643" s="12"/>
      <c r="V5643" s="12"/>
      <c r="W5643" s="12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2"/>
      <c r="AS5643" s="12"/>
      <c r="AT5643" s="12"/>
      <c r="AU5643" s="12"/>
      <c r="AV5643" s="12"/>
      <c r="AW5643" s="12"/>
      <c r="AX5643" s="12"/>
      <c r="AY5643" s="12"/>
      <c r="AZ5643" s="12"/>
      <c r="BA5643" s="12"/>
      <c r="BB5643" s="12"/>
      <c r="BC5643" s="12"/>
      <c r="BD5643" s="12"/>
      <c r="BE5643" s="12"/>
      <c r="BF5643" s="12"/>
      <c r="BG5643" s="12"/>
      <c r="BH5643" s="12"/>
      <c r="BI5643" s="12"/>
      <c r="BJ5643" s="13"/>
      <c r="BK5643" s="13"/>
      <c r="BL5643" s="13"/>
      <c r="BM5643" s="13"/>
      <c r="BN5643" s="13"/>
    </row>
    <row r="5644" spans="1:66" x14ac:dyDescent="0.25">
      <c r="A5644" s="10"/>
      <c r="B5644" s="10"/>
      <c r="C5644" s="10"/>
      <c r="D5644" s="10"/>
      <c r="E5644" s="10"/>
      <c r="F5644" s="10"/>
      <c r="G5644" s="10"/>
      <c r="H5644" s="10"/>
      <c r="I5644" s="10"/>
      <c r="J5644" s="10"/>
      <c r="K5644" s="11"/>
      <c r="L5644" s="11"/>
      <c r="M5644" s="12"/>
      <c r="N5644" s="12"/>
      <c r="O5644" s="12"/>
      <c r="P5644" s="12"/>
      <c r="Q5644" s="12"/>
      <c r="R5644" s="12"/>
      <c r="S5644" s="12"/>
      <c r="T5644" s="12"/>
      <c r="U5644" s="12"/>
      <c r="V5644" s="12"/>
      <c r="W5644" s="12"/>
      <c r="X5644" s="12"/>
      <c r="Y5644" s="12"/>
      <c r="Z5644" s="12"/>
      <c r="AA5644" s="12"/>
      <c r="AB5644" s="12"/>
      <c r="AC5644" s="12"/>
      <c r="AD5644" s="12"/>
      <c r="AE5644" s="12"/>
      <c r="AF5644" s="12"/>
      <c r="AG5644" s="12"/>
      <c r="AH5644" s="12"/>
      <c r="AI5644" s="12"/>
      <c r="AJ5644" s="12"/>
      <c r="AK5644" s="12"/>
      <c r="AL5644" s="12"/>
      <c r="AM5644" s="12"/>
      <c r="AN5644" s="12"/>
      <c r="AO5644" s="12"/>
      <c r="AP5644" s="12"/>
      <c r="AQ5644" s="12"/>
      <c r="AR5644" s="12"/>
      <c r="AS5644" s="12"/>
      <c r="AT5644" s="12"/>
      <c r="AU5644" s="12"/>
      <c r="AV5644" s="12"/>
      <c r="AW5644" s="12"/>
      <c r="AX5644" s="12"/>
      <c r="AY5644" s="12"/>
      <c r="AZ5644" s="12"/>
      <c r="BA5644" s="12"/>
      <c r="BB5644" s="12"/>
      <c r="BC5644" s="12"/>
      <c r="BD5644" s="12"/>
      <c r="BE5644" s="12"/>
      <c r="BF5644" s="12"/>
      <c r="BG5644" s="12"/>
      <c r="BH5644" s="12"/>
      <c r="BI5644" s="12"/>
      <c r="BJ5644" s="13"/>
      <c r="BK5644" s="13"/>
      <c r="BL5644" s="13"/>
      <c r="BM5644" s="13"/>
      <c r="BN5644" s="13"/>
    </row>
    <row r="5645" spans="1:66" s="14" customFormat="1" x14ac:dyDescent="0.25">
      <c r="A5645" s="10"/>
      <c r="B5645" s="10"/>
      <c r="C5645" s="10"/>
      <c r="D5645" s="10"/>
      <c r="E5645" s="10"/>
      <c r="F5645" s="10"/>
      <c r="G5645" s="10"/>
      <c r="H5645" s="10"/>
      <c r="I5645" s="10"/>
      <c r="J5645" s="10"/>
      <c r="K5645" s="11"/>
      <c r="L5645" s="11"/>
      <c r="M5645" s="12"/>
      <c r="N5645" s="12"/>
      <c r="O5645" s="12"/>
      <c r="P5645" s="12"/>
      <c r="Q5645" s="12"/>
      <c r="R5645" s="12"/>
      <c r="S5645" s="12"/>
      <c r="T5645" s="12"/>
      <c r="U5645" s="12"/>
      <c r="V5645" s="12"/>
      <c r="W5645" s="12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2"/>
      <c r="AS5645" s="12"/>
      <c r="AT5645" s="12"/>
      <c r="AU5645" s="12"/>
      <c r="AV5645" s="12"/>
      <c r="AW5645" s="12"/>
      <c r="AX5645" s="12"/>
      <c r="AY5645" s="12"/>
      <c r="AZ5645" s="12"/>
      <c r="BA5645" s="12"/>
      <c r="BB5645" s="12"/>
      <c r="BC5645" s="12"/>
      <c r="BD5645" s="12"/>
      <c r="BE5645" s="12"/>
      <c r="BF5645" s="12"/>
      <c r="BG5645" s="12"/>
      <c r="BH5645" s="12"/>
      <c r="BI5645" s="12"/>
      <c r="BJ5645" s="13"/>
      <c r="BK5645" s="13"/>
      <c r="BL5645" s="13"/>
      <c r="BM5645" s="13"/>
      <c r="BN5645" s="13"/>
    </row>
    <row r="5646" spans="1:66" x14ac:dyDescent="0.25">
      <c r="A5646" s="10"/>
      <c r="B5646" s="10"/>
      <c r="C5646" s="10"/>
      <c r="D5646" s="10"/>
      <c r="E5646" s="10"/>
      <c r="F5646" s="10"/>
      <c r="G5646" s="10"/>
      <c r="H5646" s="10"/>
      <c r="I5646" s="10"/>
      <c r="J5646" s="10"/>
      <c r="K5646" s="11"/>
      <c r="L5646" s="11"/>
      <c r="M5646" s="12"/>
      <c r="N5646" s="12"/>
      <c r="O5646" s="12"/>
      <c r="P5646" s="12"/>
      <c r="Q5646" s="12"/>
      <c r="R5646" s="12"/>
      <c r="S5646" s="12"/>
      <c r="T5646" s="12"/>
      <c r="U5646" s="12"/>
      <c r="V5646" s="12"/>
      <c r="W5646" s="12"/>
      <c r="X5646" s="12"/>
      <c r="Y5646" s="12"/>
      <c r="Z5646" s="12"/>
      <c r="AA5646" s="12"/>
      <c r="AB5646" s="12"/>
      <c r="AC5646" s="12"/>
      <c r="AD5646" s="12"/>
      <c r="AE5646" s="12"/>
      <c r="AF5646" s="12"/>
      <c r="AG5646" s="12"/>
      <c r="AH5646" s="12"/>
      <c r="AI5646" s="12"/>
      <c r="AJ5646" s="12"/>
      <c r="AK5646" s="12"/>
      <c r="AL5646" s="12"/>
      <c r="AM5646" s="12"/>
      <c r="AN5646" s="12"/>
      <c r="AO5646" s="12"/>
      <c r="AP5646" s="12"/>
      <c r="AQ5646" s="12"/>
      <c r="AR5646" s="12"/>
      <c r="AS5646" s="12"/>
      <c r="AT5646" s="12"/>
      <c r="AU5646" s="12"/>
      <c r="AV5646" s="12"/>
      <c r="AW5646" s="12"/>
      <c r="AX5646" s="12"/>
      <c r="AY5646" s="12"/>
      <c r="AZ5646" s="12"/>
      <c r="BA5646" s="12"/>
      <c r="BB5646" s="12"/>
      <c r="BC5646" s="12"/>
      <c r="BD5646" s="12"/>
      <c r="BE5646" s="12"/>
      <c r="BF5646" s="12"/>
      <c r="BG5646" s="12"/>
      <c r="BH5646" s="12"/>
      <c r="BI5646" s="12"/>
      <c r="BJ5646" s="13"/>
      <c r="BK5646" s="13"/>
      <c r="BL5646" s="13"/>
      <c r="BM5646" s="13"/>
      <c r="BN5646" s="13"/>
    </row>
    <row r="5647" spans="1:66" x14ac:dyDescent="0.25">
      <c r="A5647" s="10"/>
      <c r="B5647" s="10"/>
      <c r="C5647" s="10"/>
      <c r="D5647" s="10"/>
      <c r="E5647" s="10"/>
      <c r="F5647" s="10"/>
      <c r="G5647" s="10"/>
      <c r="H5647" s="10"/>
      <c r="I5647" s="10"/>
      <c r="J5647" s="10"/>
      <c r="K5647" s="11"/>
      <c r="L5647" s="11"/>
      <c r="M5647" s="12"/>
      <c r="N5647" s="12"/>
      <c r="O5647" s="12"/>
      <c r="P5647" s="12"/>
      <c r="Q5647" s="12"/>
      <c r="R5647" s="12"/>
      <c r="S5647" s="12"/>
      <c r="T5647" s="12"/>
      <c r="U5647" s="12"/>
      <c r="V5647" s="12"/>
      <c r="W5647" s="12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2"/>
      <c r="AS5647" s="12"/>
      <c r="AT5647" s="12"/>
      <c r="AU5647" s="12"/>
      <c r="AV5647" s="12"/>
      <c r="AW5647" s="12"/>
      <c r="AX5647" s="12"/>
      <c r="AY5647" s="12"/>
      <c r="AZ5647" s="12"/>
      <c r="BA5647" s="12"/>
      <c r="BB5647" s="12"/>
      <c r="BC5647" s="12"/>
      <c r="BD5647" s="12"/>
      <c r="BE5647" s="12"/>
      <c r="BF5647" s="12"/>
      <c r="BG5647" s="12"/>
      <c r="BH5647" s="12"/>
      <c r="BI5647" s="12"/>
      <c r="BJ5647" s="13"/>
      <c r="BK5647" s="13"/>
      <c r="BL5647" s="13"/>
      <c r="BM5647" s="13"/>
      <c r="BN5647" s="13"/>
    </row>
    <row r="5648" spans="1:66" x14ac:dyDescent="0.25">
      <c r="A5648" s="10"/>
      <c r="B5648" s="10"/>
      <c r="C5648" s="10"/>
      <c r="D5648" s="10"/>
      <c r="E5648" s="10"/>
      <c r="F5648" s="10"/>
      <c r="G5648" s="10"/>
      <c r="H5648" s="10"/>
      <c r="I5648" s="10"/>
      <c r="J5648" s="10"/>
      <c r="K5648" s="11"/>
      <c r="L5648" s="11"/>
      <c r="M5648" s="12"/>
      <c r="N5648" s="12"/>
      <c r="O5648" s="12"/>
      <c r="P5648" s="12"/>
      <c r="Q5648" s="12"/>
      <c r="R5648" s="12"/>
      <c r="S5648" s="12"/>
      <c r="T5648" s="12"/>
      <c r="U5648" s="12"/>
      <c r="V5648" s="12"/>
      <c r="W5648" s="12"/>
      <c r="X5648" s="12"/>
      <c r="Y5648" s="12"/>
      <c r="Z5648" s="12"/>
      <c r="AA5648" s="12"/>
      <c r="AB5648" s="12"/>
      <c r="AC5648" s="12"/>
      <c r="AD5648" s="12"/>
      <c r="AE5648" s="12"/>
      <c r="AF5648" s="12"/>
      <c r="AG5648" s="12"/>
      <c r="AH5648" s="12"/>
      <c r="AI5648" s="12"/>
      <c r="AJ5648" s="12"/>
      <c r="AK5648" s="12"/>
      <c r="AL5648" s="12"/>
      <c r="AM5648" s="12"/>
      <c r="AN5648" s="12"/>
      <c r="AO5648" s="12"/>
      <c r="AP5648" s="12"/>
      <c r="AQ5648" s="12"/>
      <c r="AR5648" s="12"/>
      <c r="AS5648" s="12"/>
      <c r="AT5648" s="12"/>
      <c r="AU5648" s="12"/>
      <c r="AV5648" s="12"/>
      <c r="AW5648" s="12"/>
      <c r="AX5648" s="12"/>
      <c r="AY5648" s="12"/>
      <c r="AZ5648" s="12"/>
      <c r="BA5648" s="12"/>
      <c r="BB5648" s="12"/>
      <c r="BC5648" s="12"/>
      <c r="BD5648" s="12"/>
      <c r="BE5648" s="12"/>
      <c r="BF5648" s="12"/>
      <c r="BG5648" s="12"/>
      <c r="BH5648" s="12"/>
      <c r="BI5648" s="12"/>
      <c r="BJ5648" s="13"/>
      <c r="BK5648" s="13"/>
      <c r="BL5648" s="13"/>
      <c r="BM5648" s="13"/>
      <c r="BN5648" s="13"/>
    </row>
    <row r="5649" spans="1:66" x14ac:dyDescent="0.25">
      <c r="A5649" s="10"/>
      <c r="B5649" s="10"/>
      <c r="C5649" s="10"/>
      <c r="D5649" s="10"/>
      <c r="E5649" s="10"/>
      <c r="F5649" s="10"/>
      <c r="G5649" s="10"/>
      <c r="H5649" s="10"/>
      <c r="I5649" s="10"/>
      <c r="J5649" s="10"/>
      <c r="K5649" s="11"/>
      <c r="L5649" s="11"/>
      <c r="M5649" s="12"/>
      <c r="N5649" s="12"/>
      <c r="O5649" s="12"/>
      <c r="P5649" s="12"/>
      <c r="Q5649" s="12"/>
      <c r="R5649" s="12"/>
      <c r="S5649" s="12"/>
      <c r="T5649" s="12"/>
      <c r="U5649" s="12"/>
      <c r="V5649" s="12"/>
      <c r="W5649" s="12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2"/>
      <c r="AS5649" s="12"/>
      <c r="AT5649" s="12"/>
      <c r="AU5649" s="12"/>
      <c r="AV5649" s="12"/>
      <c r="AW5649" s="12"/>
      <c r="AX5649" s="12"/>
      <c r="AY5649" s="12"/>
      <c r="AZ5649" s="12"/>
      <c r="BA5649" s="12"/>
      <c r="BB5649" s="12"/>
      <c r="BC5649" s="12"/>
      <c r="BD5649" s="12"/>
      <c r="BE5649" s="12"/>
      <c r="BF5649" s="12"/>
      <c r="BG5649" s="12"/>
      <c r="BH5649" s="12"/>
      <c r="BI5649" s="12"/>
      <c r="BJ5649" s="13"/>
      <c r="BK5649" s="13"/>
      <c r="BL5649" s="13"/>
      <c r="BM5649" s="13"/>
      <c r="BN5649" s="13"/>
    </row>
    <row r="5650" spans="1:66" x14ac:dyDescent="0.25">
      <c r="A5650" s="10"/>
      <c r="B5650" s="10"/>
      <c r="C5650" s="10"/>
      <c r="D5650" s="10"/>
      <c r="E5650" s="10"/>
      <c r="F5650" s="10"/>
      <c r="G5650" s="10"/>
      <c r="H5650" s="10"/>
      <c r="I5650" s="10"/>
      <c r="J5650" s="10"/>
      <c r="K5650" s="11"/>
      <c r="L5650" s="11"/>
      <c r="M5650" s="12"/>
      <c r="N5650" s="12"/>
      <c r="O5650" s="12"/>
      <c r="P5650" s="12"/>
      <c r="Q5650" s="12"/>
      <c r="R5650" s="12"/>
      <c r="S5650" s="12"/>
      <c r="T5650" s="12"/>
      <c r="U5650" s="12"/>
      <c r="V5650" s="12"/>
      <c r="W5650" s="12"/>
      <c r="X5650" s="12"/>
      <c r="Y5650" s="12"/>
      <c r="Z5650" s="12"/>
      <c r="AA5650" s="12"/>
      <c r="AB5650" s="12"/>
      <c r="AC5650" s="12"/>
      <c r="AD5650" s="12"/>
      <c r="AE5650" s="12"/>
      <c r="AF5650" s="12"/>
      <c r="AG5650" s="12"/>
      <c r="AH5650" s="12"/>
      <c r="AI5650" s="12"/>
      <c r="AJ5650" s="12"/>
      <c r="AK5650" s="12"/>
      <c r="AL5650" s="12"/>
      <c r="AM5650" s="12"/>
      <c r="AN5650" s="12"/>
      <c r="AO5650" s="12"/>
      <c r="AP5650" s="12"/>
      <c r="AQ5650" s="12"/>
      <c r="AR5650" s="12"/>
      <c r="AS5650" s="12"/>
      <c r="AT5650" s="12"/>
      <c r="AU5650" s="12"/>
      <c r="AV5650" s="12"/>
      <c r="AW5650" s="12"/>
      <c r="AX5650" s="12"/>
      <c r="AY5650" s="12"/>
      <c r="AZ5650" s="12"/>
      <c r="BA5650" s="12"/>
      <c r="BB5650" s="12"/>
      <c r="BC5650" s="12"/>
      <c r="BD5650" s="12"/>
      <c r="BE5650" s="12"/>
      <c r="BF5650" s="12"/>
      <c r="BG5650" s="12"/>
      <c r="BH5650" s="12"/>
      <c r="BI5650" s="12"/>
      <c r="BJ5650" s="13"/>
      <c r="BK5650" s="13"/>
      <c r="BL5650" s="13"/>
      <c r="BM5650" s="13"/>
      <c r="BN5650" s="13"/>
    </row>
    <row r="5651" spans="1:66" x14ac:dyDescent="0.25">
      <c r="A5651" s="10"/>
      <c r="B5651" s="10"/>
      <c r="C5651" s="10"/>
      <c r="D5651" s="10"/>
      <c r="E5651" s="10"/>
      <c r="F5651" s="10"/>
      <c r="G5651" s="10"/>
      <c r="H5651" s="10"/>
      <c r="I5651" s="10"/>
      <c r="J5651" s="10"/>
      <c r="K5651" s="11"/>
      <c r="L5651" s="11"/>
      <c r="M5651" s="12"/>
      <c r="N5651" s="12"/>
      <c r="O5651" s="12"/>
      <c r="P5651" s="12"/>
      <c r="Q5651" s="12"/>
      <c r="R5651" s="12"/>
      <c r="S5651" s="12"/>
      <c r="T5651" s="12"/>
      <c r="U5651" s="12"/>
      <c r="V5651" s="12"/>
      <c r="W5651" s="12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2"/>
      <c r="AS5651" s="12"/>
      <c r="AT5651" s="12"/>
      <c r="AU5651" s="12"/>
      <c r="AV5651" s="12"/>
      <c r="AW5651" s="12"/>
      <c r="AX5651" s="12"/>
      <c r="AY5651" s="12"/>
      <c r="AZ5651" s="12"/>
      <c r="BA5651" s="12"/>
      <c r="BB5651" s="12"/>
      <c r="BC5651" s="12"/>
      <c r="BD5651" s="12"/>
      <c r="BE5651" s="12"/>
      <c r="BF5651" s="12"/>
      <c r="BG5651" s="12"/>
      <c r="BH5651" s="12"/>
      <c r="BI5651" s="12"/>
      <c r="BJ5651" s="13"/>
      <c r="BK5651" s="13"/>
      <c r="BL5651" s="13"/>
      <c r="BM5651" s="13"/>
      <c r="BN5651" s="13"/>
    </row>
    <row r="5652" spans="1:66" x14ac:dyDescent="0.25">
      <c r="A5652" s="10"/>
      <c r="B5652" s="10"/>
      <c r="C5652" s="10"/>
      <c r="D5652" s="10"/>
      <c r="E5652" s="10"/>
      <c r="F5652" s="10"/>
      <c r="G5652" s="10"/>
      <c r="H5652" s="10"/>
      <c r="I5652" s="10"/>
      <c r="J5652" s="10"/>
      <c r="K5652" s="11"/>
      <c r="L5652" s="11"/>
      <c r="M5652" s="12"/>
      <c r="N5652" s="12"/>
      <c r="O5652" s="12"/>
      <c r="P5652" s="12"/>
      <c r="Q5652" s="12"/>
      <c r="R5652" s="12"/>
      <c r="S5652" s="12"/>
      <c r="T5652" s="12"/>
      <c r="U5652" s="12"/>
      <c r="V5652" s="12"/>
      <c r="W5652" s="12"/>
      <c r="X5652" s="12"/>
      <c r="Y5652" s="12"/>
      <c r="Z5652" s="12"/>
      <c r="AA5652" s="12"/>
      <c r="AB5652" s="12"/>
      <c r="AC5652" s="12"/>
      <c r="AD5652" s="12"/>
      <c r="AE5652" s="12"/>
      <c r="AF5652" s="12"/>
      <c r="AG5652" s="12"/>
      <c r="AH5652" s="12"/>
      <c r="AI5652" s="12"/>
      <c r="AJ5652" s="12"/>
      <c r="AK5652" s="12"/>
      <c r="AL5652" s="12"/>
      <c r="AM5652" s="12"/>
      <c r="AN5652" s="12"/>
      <c r="AO5652" s="12"/>
      <c r="AP5652" s="12"/>
      <c r="AQ5652" s="12"/>
      <c r="AR5652" s="12"/>
      <c r="AS5652" s="12"/>
      <c r="AT5652" s="12"/>
      <c r="AU5652" s="12"/>
      <c r="AV5652" s="12"/>
      <c r="AW5652" s="12"/>
      <c r="AX5652" s="12"/>
      <c r="AY5652" s="12"/>
      <c r="AZ5652" s="12"/>
      <c r="BA5652" s="12"/>
      <c r="BB5652" s="12"/>
      <c r="BC5652" s="12"/>
      <c r="BD5652" s="12"/>
      <c r="BE5652" s="12"/>
      <c r="BF5652" s="12"/>
      <c r="BG5652" s="12"/>
      <c r="BH5652" s="12"/>
      <c r="BI5652" s="12"/>
      <c r="BJ5652" s="13"/>
      <c r="BK5652" s="13"/>
      <c r="BL5652" s="13"/>
      <c r="BM5652" s="13"/>
      <c r="BN5652" s="13"/>
    </row>
    <row r="5653" spans="1:66" x14ac:dyDescent="0.25">
      <c r="A5653" s="10"/>
      <c r="B5653" s="10"/>
      <c r="C5653" s="10"/>
      <c r="D5653" s="10"/>
      <c r="E5653" s="10"/>
      <c r="F5653" s="10"/>
      <c r="G5653" s="10"/>
      <c r="H5653" s="10"/>
      <c r="I5653" s="10"/>
      <c r="J5653" s="10"/>
      <c r="K5653" s="11"/>
      <c r="L5653" s="11"/>
      <c r="M5653" s="12"/>
      <c r="N5653" s="12"/>
      <c r="O5653" s="12"/>
      <c r="P5653" s="12"/>
      <c r="Q5653" s="12"/>
      <c r="R5653" s="12"/>
      <c r="S5653" s="12"/>
      <c r="T5653" s="12"/>
      <c r="U5653" s="12"/>
      <c r="V5653" s="12"/>
      <c r="W5653" s="12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2"/>
      <c r="AS5653" s="12"/>
      <c r="AT5653" s="12"/>
      <c r="AU5653" s="12"/>
      <c r="AV5653" s="12"/>
      <c r="AW5653" s="12"/>
      <c r="AX5653" s="12"/>
      <c r="AY5653" s="12"/>
      <c r="AZ5653" s="12"/>
      <c r="BA5653" s="12"/>
      <c r="BB5653" s="12"/>
      <c r="BC5653" s="12"/>
      <c r="BD5653" s="12"/>
      <c r="BE5653" s="12"/>
      <c r="BF5653" s="12"/>
      <c r="BG5653" s="12"/>
      <c r="BH5653" s="12"/>
      <c r="BI5653" s="12"/>
      <c r="BJ5653" s="13"/>
      <c r="BK5653" s="13"/>
      <c r="BL5653" s="13"/>
      <c r="BM5653" s="13"/>
      <c r="BN5653" s="13"/>
    </row>
    <row r="5654" spans="1:66" x14ac:dyDescent="0.25">
      <c r="A5654" s="10"/>
      <c r="B5654" s="10"/>
      <c r="C5654" s="10"/>
      <c r="D5654" s="10"/>
      <c r="E5654" s="10"/>
      <c r="F5654" s="10"/>
      <c r="G5654" s="10"/>
      <c r="H5654" s="10"/>
      <c r="I5654" s="10"/>
      <c r="J5654" s="10"/>
      <c r="K5654" s="11"/>
      <c r="L5654" s="11"/>
      <c r="M5654" s="12"/>
      <c r="N5654" s="12"/>
      <c r="O5654" s="12"/>
      <c r="P5654" s="12"/>
      <c r="Q5654" s="12"/>
      <c r="R5654" s="12"/>
      <c r="S5654" s="12"/>
      <c r="T5654" s="12"/>
      <c r="U5654" s="12"/>
      <c r="V5654" s="12"/>
      <c r="W5654" s="12"/>
      <c r="X5654" s="12"/>
      <c r="Y5654" s="12"/>
      <c r="Z5654" s="12"/>
      <c r="AA5654" s="12"/>
      <c r="AB5654" s="12"/>
      <c r="AC5654" s="12"/>
      <c r="AD5654" s="12"/>
      <c r="AE5654" s="12"/>
      <c r="AF5654" s="12"/>
      <c r="AG5654" s="12"/>
      <c r="AH5654" s="12"/>
      <c r="AI5654" s="12"/>
      <c r="AJ5654" s="12"/>
      <c r="AK5654" s="12"/>
      <c r="AL5654" s="12"/>
      <c r="AM5654" s="12"/>
      <c r="AN5654" s="12"/>
      <c r="AO5654" s="12"/>
      <c r="AP5654" s="12"/>
      <c r="AQ5654" s="12"/>
      <c r="AR5654" s="12"/>
      <c r="AS5654" s="12"/>
      <c r="AT5654" s="12"/>
      <c r="AU5654" s="12"/>
      <c r="AV5654" s="12"/>
      <c r="AW5654" s="12"/>
      <c r="AX5654" s="12"/>
      <c r="AY5654" s="12"/>
      <c r="AZ5654" s="12"/>
      <c r="BA5654" s="12"/>
      <c r="BB5654" s="12"/>
      <c r="BC5654" s="12"/>
      <c r="BD5654" s="12"/>
      <c r="BE5654" s="12"/>
      <c r="BF5654" s="12"/>
      <c r="BG5654" s="12"/>
      <c r="BH5654" s="12"/>
      <c r="BI5654" s="12"/>
      <c r="BJ5654" s="13"/>
      <c r="BK5654" s="13"/>
      <c r="BL5654" s="13"/>
      <c r="BM5654" s="13"/>
      <c r="BN5654" s="13"/>
    </row>
    <row r="5655" spans="1:66" x14ac:dyDescent="0.25">
      <c r="A5655" s="10"/>
      <c r="B5655" s="10"/>
      <c r="C5655" s="10"/>
      <c r="D5655" s="10"/>
      <c r="E5655" s="10"/>
      <c r="F5655" s="10"/>
      <c r="G5655" s="10"/>
      <c r="H5655" s="10"/>
      <c r="I5655" s="10"/>
      <c r="J5655" s="10"/>
      <c r="K5655" s="11"/>
      <c r="L5655" s="11"/>
      <c r="M5655" s="12"/>
      <c r="N5655" s="12"/>
      <c r="O5655" s="12"/>
      <c r="P5655" s="12"/>
      <c r="Q5655" s="12"/>
      <c r="R5655" s="12"/>
      <c r="S5655" s="12"/>
      <c r="T5655" s="12"/>
      <c r="U5655" s="12"/>
      <c r="V5655" s="12"/>
      <c r="W5655" s="12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2"/>
      <c r="AS5655" s="12"/>
      <c r="AT5655" s="12"/>
      <c r="AU5655" s="12"/>
      <c r="AV5655" s="12"/>
      <c r="AW5655" s="12"/>
      <c r="AX5655" s="12"/>
      <c r="AY5655" s="12"/>
      <c r="AZ5655" s="12"/>
      <c r="BA5655" s="12"/>
      <c r="BB5655" s="12"/>
      <c r="BC5655" s="12"/>
      <c r="BD5655" s="12"/>
      <c r="BE5655" s="12"/>
      <c r="BF5655" s="12"/>
      <c r="BG5655" s="12"/>
      <c r="BH5655" s="12"/>
      <c r="BI5655" s="12"/>
      <c r="BJ5655" s="13"/>
      <c r="BK5655" s="13"/>
      <c r="BL5655" s="13"/>
      <c r="BM5655" s="13"/>
      <c r="BN5655" s="13"/>
    </row>
    <row r="5656" spans="1:66" x14ac:dyDescent="0.25">
      <c r="A5656" s="10"/>
      <c r="B5656" s="10"/>
      <c r="C5656" s="10"/>
      <c r="D5656" s="10"/>
      <c r="E5656" s="10"/>
      <c r="F5656" s="10"/>
      <c r="G5656" s="10"/>
      <c r="H5656" s="10"/>
      <c r="I5656" s="10"/>
      <c r="J5656" s="10"/>
      <c r="K5656" s="11"/>
      <c r="L5656" s="11"/>
      <c r="M5656" s="12"/>
      <c r="N5656" s="12"/>
      <c r="O5656" s="12"/>
      <c r="P5656" s="12"/>
      <c r="Q5656" s="12"/>
      <c r="R5656" s="12"/>
      <c r="S5656" s="12"/>
      <c r="T5656" s="12"/>
      <c r="U5656" s="12"/>
      <c r="V5656" s="12"/>
      <c r="W5656" s="12"/>
      <c r="X5656" s="12"/>
      <c r="Y5656" s="12"/>
      <c r="Z5656" s="12"/>
      <c r="AA5656" s="12"/>
      <c r="AB5656" s="12"/>
      <c r="AC5656" s="12"/>
      <c r="AD5656" s="12"/>
      <c r="AE5656" s="12"/>
      <c r="AF5656" s="12"/>
      <c r="AG5656" s="12"/>
      <c r="AH5656" s="12"/>
      <c r="AI5656" s="12"/>
      <c r="AJ5656" s="12"/>
      <c r="AK5656" s="12"/>
      <c r="AL5656" s="12"/>
      <c r="AM5656" s="12"/>
      <c r="AN5656" s="12"/>
      <c r="AO5656" s="12"/>
      <c r="AP5656" s="12"/>
      <c r="AQ5656" s="12"/>
      <c r="AR5656" s="12"/>
      <c r="AS5656" s="12"/>
      <c r="AT5656" s="12"/>
      <c r="AU5656" s="12"/>
      <c r="AV5656" s="12"/>
      <c r="AW5656" s="12"/>
      <c r="AX5656" s="12"/>
      <c r="AY5656" s="12"/>
      <c r="AZ5656" s="12"/>
      <c r="BA5656" s="12"/>
      <c r="BB5656" s="12"/>
      <c r="BC5656" s="12"/>
      <c r="BD5656" s="12"/>
      <c r="BE5656" s="12"/>
      <c r="BF5656" s="12"/>
      <c r="BG5656" s="12"/>
      <c r="BH5656" s="12"/>
      <c r="BI5656" s="12"/>
      <c r="BJ5656" s="13"/>
      <c r="BK5656" s="13"/>
      <c r="BL5656" s="13"/>
      <c r="BM5656" s="13"/>
      <c r="BN5656" s="13"/>
    </row>
    <row r="5657" spans="1:66" x14ac:dyDescent="0.25">
      <c r="A5657" s="10"/>
      <c r="B5657" s="10"/>
      <c r="C5657" s="10"/>
      <c r="D5657" s="10"/>
      <c r="E5657" s="10"/>
      <c r="F5657" s="10"/>
      <c r="G5657" s="10"/>
      <c r="H5657" s="10"/>
      <c r="I5657" s="10"/>
      <c r="J5657" s="10"/>
      <c r="K5657" s="11"/>
      <c r="L5657" s="11"/>
      <c r="M5657" s="12"/>
      <c r="N5657" s="12"/>
      <c r="O5657" s="12"/>
      <c r="P5657" s="12"/>
      <c r="Q5657" s="12"/>
      <c r="R5657" s="12"/>
      <c r="S5657" s="12"/>
      <c r="T5657" s="12"/>
      <c r="U5657" s="12"/>
      <c r="V5657" s="12"/>
      <c r="W5657" s="12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2"/>
      <c r="AS5657" s="12"/>
      <c r="AT5657" s="12"/>
      <c r="AU5657" s="12"/>
      <c r="AV5657" s="12"/>
      <c r="AW5657" s="12"/>
      <c r="AX5657" s="12"/>
      <c r="AY5657" s="12"/>
      <c r="AZ5657" s="12"/>
      <c r="BA5657" s="12"/>
      <c r="BB5657" s="12"/>
      <c r="BC5657" s="12"/>
      <c r="BD5657" s="12"/>
      <c r="BE5657" s="12"/>
      <c r="BF5657" s="12"/>
      <c r="BG5657" s="12"/>
      <c r="BH5657" s="12"/>
      <c r="BI5657" s="12"/>
      <c r="BJ5657" s="13"/>
      <c r="BK5657" s="13"/>
      <c r="BL5657" s="13"/>
      <c r="BM5657" s="13"/>
      <c r="BN5657" s="13"/>
    </row>
    <row r="5658" spans="1:66" x14ac:dyDescent="0.25">
      <c r="A5658" s="10"/>
      <c r="B5658" s="10"/>
      <c r="C5658" s="10"/>
      <c r="D5658" s="10"/>
      <c r="E5658" s="10"/>
      <c r="F5658" s="10"/>
      <c r="G5658" s="10"/>
      <c r="H5658" s="10"/>
      <c r="I5658" s="10"/>
      <c r="J5658" s="10"/>
      <c r="K5658" s="11"/>
      <c r="L5658" s="11"/>
      <c r="M5658" s="12"/>
      <c r="N5658" s="12"/>
      <c r="O5658" s="12"/>
      <c r="P5658" s="12"/>
      <c r="Q5658" s="12"/>
      <c r="R5658" s="12"/>
      <c r="S5658" s="12"/>
      <c r="T5658" s="12"/>
      <c r="U5658" s="12"/>
      <c r="V5658" s="12"/>
      <c r="W5658" s="12"/>
      <c r="X5658" s="12"/>
      <c r="Y5658" s="12"/>
      <c r="Z5658" s="12"/>
      <c r="AA5658" s="12"/>
      <c r="AB5658" s="12"/>
      <c r="AC5658" s="12"/>
      <c r="AD5658" s="12"/>
      <c r="AE5658" s="12"/>
      <c r="AF5658" s="12"/>
      <c r="AG5658" s="12"/>
      <c r="AH5658" s="12"/>
      <c r="AI5658" s="12"/>
      <c r="AJ5658" s="12"/>
      <c r="AK5658" s="12"/>
      <c r="AL5658" s="12"/>
      <c r="AM5658" s="12"/>
      <c r="AN5658" s="12"/>
      <c r="AO5658" s="12"/>
      <c r="AP5658" s="12"/>
      <c r="AQ5658" s="12"/>
      <c r="AR5658" s="12"/>
      <c r="AS5658" s="12"/>
      <c r="AT5658" s="12"/>
      <c r="AU5658" s="12"/>
      <c r="AV5658" s="12"/>
      <c r="AW5658" s="12"/>
      <c r="AX5658" s="12"/>
      <c r="AY5658" s="12"/>
      <c r="AZ5658" s="12"/>
      <c r="BA5658" s="12"/>
      <c r="BB5658" s="12"/>
      <c r="BC5658" s="12"/>
      <c r="BD5658" s="12"/>
      <c r="BE5658" s="12"/>
      <c r="BF5658" s="12"/>
      <c r="BG5658" s="12"/>
      <c r="BH5658" s="12"/>
      <c r="BI5658" s="12"/>
      <c r="BJ5658" s="13"/>
      <c r="BK5658" s="13"/>
      <c r="BL5658" s="13"/>
      <c r="BM5658" s="13"/>
      <c r="BN5658" s="13"/>
    </row>
    <row r="5659" spans="1:66" x14ac:dyDescent="0.25">
      <c r="A5659" s="10"/>
      <c r="B5659" s="10"/>
      <c r="C5659" s="10"/>
      <c r="D5659" s="10"/>
      <c r="E5659" s="10"/>
      <c r="F5659" s="10"/>
      <c r="G5659" s="10"/>
      <c r="H5659" s="10"/>
      <c r="I5659" s="10"/>
      <c r="J5659" s="10"/>
      <c r="K5659" s="11"/>
      <c r="L5659" s="11"/>
      <c r="M5659" s="12"/>
      <c r="N5659" s="12"/>
      <c r="O5659" s="12"/>
      <c r="P5659" s="12"/>
      <c r="Q5659" s="12"/>
      <c r="R5659" s="12"/>
      <c r="S5659" s="12"/>
      <c r="T5659" s="12"/>
      <c r="U5659" s="12"/>
      <c r="V5659" s="12"/>
      <c r="W5659" s="12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2"/>
      <c r="AS5659" s="12"/>
      <c r="AT5659" s="12"/>
      <c r="AU5659" s="12"/>
      <c r="AV5659" s="12"/>
      <c r="AW5659" s="12"/>
      <c r="AX5659" s="12"/>
      <c r="AY5659" s="12"/>
      <c r="AZ5659" s="12"/>
      <c r="BA5659" s="12"/>
      <c r="BB5659" s="12"/>
      <c r="BC5659" s="12"/>
      <c r="BD5659" s="12"/>
      <c r="BE5659" s="12"/>
      <c r="BF5659" s="12"/>
      <c r="BG5659" s="12"/>
      <c r="BH5659" s="12"/>
      <c r="BI5659" s="12"/>
      <c r="BJ5659" s="13"/>
      <c r="BK5659" s="13"/>
      <c r="BL5659" s="13"/>
      <c r="BM5659" s="13"/>
      <c r="BN5659" s="13"/>
    </row>
    <row r="5660" spans="1:66" x14ac:dyDescent="0.25">
      <c r="A5660" s="10"/>
      <c r="B5660" s="10"/>
      <c r="C5660" s="10"/>
      <c r="D5660" s="10"/>
      <c r="E5660" s="10"/>
      <c r="F5660" s="10"/>
      <c r="G5660" s="10"/>
      <c r="H5660" s="10"/>
      <c r="I5660" s="10"/>
      <c r="J5660" s="10"/>
      <c r="K5660" s="11"/>
      <c r="L5660" s="11"/>
      <c r="M5660" s="12"/>
      <c r="N5660" s="12"/>
      <c r="O5660" s="12"/>
      <c r="P5660" s="12"/>
      <c r="Q5660" s="12"/>
      <c r="R5660" s="12"/>
      <c r="S5660" s="12"/>
      <c r="T5660" s="12"/>
      <c r="U5660" s="12"/>
      <c r="V5660" s="12"/>
      <c r="W5660" s="12"/>
      <c r="X5660" s="12"/>
      <c r="Y5660" s="12"/>
      <c r="Z5660" s="12"/>
      <c r="AA5660" s="12"/>
      <c r="AB5660" s="12"/>
      <c r="AC5660" s="12"/>
      <c r="AD5660" s="12"/>
      <c r="AE5660" s="12"/>
      <c r="AF5660" s="12"/>
      <c r="AG5660" s="12"/>
      <c r="AH5660" s="12"/>
      <c r="AI5660" s="12"/>
      <c r="AJ5660" s="12"/>
      <c r="AK5660" s="12"/>
      <c r="AL5660" s="12"/>
      <c r="AM5660" s="12"/>
      <c r="AN5660" s="12"/>
      <c r="AO5660" s="12"/>
      <c r="AP5660" s="12"/>
      <c r="AQ5660" s="12"/>
      <c r="AR5660" s="12"/>
      <c r="AS5660" s="12"/>
      <c r="AT5660" s="12"/>
      <c r="AU5660" s="12"/>
      <c r="AV5660" s="12"/>
      <c r="AW5660" s="12"/>
      <c r="AX5660" s="12"/>
      <c r="AY5660" s="12"/>
      <c r="AZ5660" s="12"/>
      <c r="BA5660" s="12"/>
      <c r="BB5660" s="12"/>
      <c r="BC5660" s="12"/>
      <c r="BD5660" s="12"/>
      <c r="BE5660" s="12"/>
      <c r="BF5660" s="12"/>
      <c r="BG5660" s="12"/>
      <c r="BH5660" s="12"/>
      <c r="BI5660" s="12"/>
      <c r="BJ5660" s="13"/>
      <c r="BK5660" s="13"/>
      <c r="BL5660" s="13"/>
      <c r="BM5660" s="13"/>
      <c r="BN5660" s="13"/>
    </row>
    <row r="5661" spans="1:66" x14ac:dyDescent="0.25">
      <c r="A5661" s="10"/>
      <c r="B5661" s="10"/>
      <c r="C5661" s="10"/>
      <c r="D5661" s="10"/>
      <c r="E5661" s="10"/>
      <c r="F5661" s="10"/>
      <c r="G5661" s="10"/>
      <c r="H5661" s="10"/>
      <c r="I5661" s="10"/>
      <c r="J5661" s="10"/>
      <c r="K5661" s="11"/>
      <c r="L5661" s="11"/>
      <c r="M5661" s="12"/>
      <c r="N5661" s="12"/>
      <c r="O5661" s="12"/>
      <c r="P5661" s="12"/>
      <c r="Q5661" s="12"/>
      <c r="R5661" s="12"/>
      <c r="S5661" s="12"/>
      <c r="T5661" s="12"/>
      <c r="U5661" s="12"/>
      <c r="V5661" s="12"/>
      <c r="W5661" s="12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2"/>
      <c r="AS5661" s="12"/>
      <c r="AT5661" s="12"/>
      <c r="AU5661" s="12"/>
      <c r="AV5661" s="12"/>
      <c r="AW5661" s="12"/>
      <c r="AX5661" s="12"/>
      <c r="AY5661" s="12"/>
      <c r="AZ5661" s="12"/>
      <c r="BA5661" s="12"/>
      <c r="BB5661" s="12"/>
      <c r="BC5661" s="12"/>
      <c r="BD5661" s="12"/>
      <c r="BE5661" s="12"/>
      <c r="BF5661" s="12"/>
      <c r="BG5661" s="12"/>
      <c r="BH5661" s="12"/>
      <c r="BI5661" s="12"/>
      <c r="BJ5661" s="13"/>
      <c r="BK5661" s="13"/>
      <c r="BL5661" s="13"/>
      <c r="BM5661" s="13"/>
      <c r="BN5661" s="13"/>
    </row>
    <row r="5662" spans="1:66" x14ac:dyDescent="0.25">
      <c r="A5662" s="10"/>
      <c r="B5662" s="10"/>
      <c r="C5662" s="10"/>
      <c r="D5662" s="10"/>
      <c r="E5662" s="10"/>
      <c r="F5662" s="10"/>
      <c r="G5662" s="10"/>
      <c r="H5662" s="10"/>
      <c r="I5662" s="10"/>
      <c r="J5662" s="10"/>
      <c r="K5662" s="11"/>
      <c r="L5662" s="11"/>
      <c r="M5662" s="12"/>
      <c r="N5662" s="12"/>
      <c r="O5662" s="12"/>
      <c r="P5662" s="12"/>
      <c r="Q5662" s="12"/>
      <c r="R5662" s="12"/>
      <c r="S5662" s="12"/>
      <c r="T5662" s="12"/>
      <c r="U5662" s="12"/>
      <c r="V5662" s="12"/>
      <c r="W5662" s="12"/>
      <c r="X5662" s="12"/>
      <c r="Y5662" s="12"/>
      <c r="Z5662" s="12"/>
      <c r="AA5662" s="12"/>
      <c r="AB5662" s="12"/>
      <c r="AC5662" s="12"/>
      <c r="AD5662" s="12"/>
      <c r="AE5662" s="12"/>
      <c r="AF5662" s="12"/>
      <c r="AG5662" s="12"/>
      <c r="AH5662" s="12"/>
      <c r="AI5662" s="12"/>
      <c r="AJ5662" s="12"/>
      <c r="AK5662" s="12"/>
      <c r="AL5662" s="12"/>
      <c r="AM5662" s="12"/>
      <c r="AN5662" s="12"/>
      <c r="AO5662" s="12"/>
      <c r="AP5662" s="12"/>
      <c r="AQ5662" s="12"/>
      <c r="AR5662" s="12"/>
      <c r="AS5662" s="12"/>
      <c r="AT5662" s="12"/>
      <c r="AU5662" s="12"/>
      <c r="AV5662" s="12"/>
      <c r="AW5662" s="12"/>
      <c r="AX5662" s="12"/>
      <c r="AY5662" s="12"/>
      <c r="AZ5662" s="12"/>
      <c r="BA5662" s="12"/>
      <c r="BB5662" s="12"/>
      <c r="BC5662" s="12"/>
      <c r="BD5662" s="12"/>
      <c r="BE5662" s="12"/>
      <c r="BF5662" s="12"/>
      <c r="BG5662" s="12"/>
      <c r="BH5662" s="12"/>
      <c r="BI5662" s="12"/>
      <c r="BJ5662" s="13"/>
      <c r="BK5662" s="13"/>
      <c r="BL5662" s="13"/>
      <c r="BM5662" s="13"/>
      <c r="BN5662" s="13"/>
    </row>
    <row r="5663" spans="1:66" x14ac:dyDescent="0.25">
      <c r="A5663" s="10"/>
      <c r="B5663" s="10"/>
      <c r="C5663" s="10"/>
      <c r="D5663" s="10"/>
      <c r="E5663" s="10"/>
      <c r="F5663" s="10"/>
      <c r="G5663" s="10"/>
      <c r="H5663" s="10"/>
      <c r="I5663" s="10"/>
      <c r="J5663" s="10"/>
      <c r="K5663" s="11"/>
      <c r="L5663" s="11"/>
      <c r="M5663" s="12"/>
      <c r="N5663" s="12"/>
      <c r="O5663" s="12"/>
      <c r="P5663" s="12"/>
      <c r="Q5663" s="12"/>
      <c r="R5663" s="12"/>
      <c r="S5663" s="12"/>
      <c r="T5663" s="12"/>
      <c r="U5663" s="12"/>
      <c r="V5663" s="12"/>
      <c r="W5663" s="12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2"/>
      <c r="AS5663" s="12"/>
      <c r="AT5663" s="12"/>
      <c r="AU5663" s="12"/>
      <c r="AV5663" s="12"/>
      <c r="AW5663" s="12"/>
      <c r="AX5663" s="12"/>
      <c r="AY5663" s="12"/>
      <c r="AZ5663" s="12"/>
      <c r="BA5663" s="12"/>
      <c r="BB5663" s="12"/>
      <c r="BC5663" s="12"/>
      <c r="BD5663" s="12"/>
      <c r="BE5663" s="12"/>
      <c r="BF5663" s="12"/>
      <c r="BG5663" s="12"/>
      <c r="BH5663" s="12"/>
      <c r="BI5663" s="12"/>
      <c r="BJ5663" s="13"/>
      <c r="BK5663" s="13"/>
      <c r="BL5663" s="13"/>
      <c r="BM5663" s="13"/>
      <c r="BN5663" s="13"/>
    </row>
    <row r="5664" spans="1:66" x14ac:dyDescent="0.25">
      <c r="A5664" s="10"/>
      <c r="B5664" s="10"/>
      <c r="C5664" s="10"/>
      <c r="D5664" s="10"/>
      <c r="E5664" s="10"/>
      <c r="F5664" s="10"/>
      <c r="G5664" s="10"/>
      <c r="H5664" s="10"/>
      <c r="I5664" s="10"/>
      <c r="J5664" s="10"/>
      <c r="K5664" s="11"/>
      <c r="L5664" s="11"/>
      <c r="M5664" s="12"/>
      <c r="N5664" s="12"/>
      <c r="O5664" s="12"/>
      <c r="P5664" s="12"/>
      <c r="Q5664" s="12"/>
      <c r="R5664" s="12"/>
      <c r="S5664" s="12"/>
      <c r="T5664" s="12"/>
      <c r="U5664" s="12"/>
      <c r="V5664" s="12"/>
      <c r="W5664" s="12"/>
      <c r="X5664" s="12"/>
      <c r="Y5664" s="12"/>
      <c r="Z5664" s="12"/>
      <c r="AA5664" s="12"/>
      <c r="AB5664" s="12"/>
      <c r="AC5664" s="12"/>
      <c r="AD5664" s="12"/>
      <c r="AE5664" s="12"/>
      <c r="AF5664" s="12"/>
      <c r="AG5664" s="12"/>
      <c r="AH5664" s="12"/>
      <c r="AI5664" s="12"/>
      <c r="AJ5664" s="12"/>
      <c r="AK5664" s="12"/>
      <c r="AL5664" s="12"/>
      <c r="AM5664" s="12"/>
      <c r="AN5664" s="12"/>
      <c r="AO5664" s="12"/>
      <c r="AP5664" s="12"/>
      <c r="AQ5664" s="12"/>
      <c r="AR5664" s="12"/>
      <c r="AS5664" s="12"/>
      <c r="AT5664" s="12"/>
      <c r="AU5664" s="12"/>
      <c r="AV5664" s="12"/>
      <c r="AW5664" s="12"/>
      <c r="AX5664" s="12"/>
      <c r="AY5664" s="12"/>
      <c r="AZ5664" s="12"/>
      <c r="BA5664" s="12"/>
      <c r="BB5664" s="12"/>
      <c r="BC5664" s="12"/>
      <c r="BD5664" s="12"/>
      <c r="BE5664" s="12"/>
      <c r="BF5664" s="12"/>
      <c r="BG5664" s="12"/>
      <c r="BH5664" s="12"/>
      <c r="BI5664" s="12"/>
      <c r="BJ5664" s="13"/>
      <c r="BK5664" s="13"/>
      <c r="BL5664" s="13"/>
      <c r="BM5664" s="13"/>
      <c r="BN5664" s="13"/>
    </row>
    <row r="5665" spans="1:66" s="10" customFormat="1" x14ac:dyDescent="0.25">
      <c r="K5665" s="11"/>
      <c r="L5665" s="11"/>
      <c r="M5665" s="12"/>
      <c r="N5665" s="12"/>
      <c r="O5665" s="12"/>
      <c r="P5665" s="12"/>
      <c r="Q5665" s="12"/>
      <c r="R5665" s="12"/>
      <c r="S5665" s="12"/>
      <c r="T5665" s="12"/>
      <c r="U5665" s="12"/>
      <c r="V5665" s="12"/>
      <c r="W5665" s="12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2"/>
      <c r="AS5665" s="12"/>
      <c r="AT5665" s="12"/>
      <c r="AU5665" s="12"/>
      <c r="AV5665" s="12"/>
      <c r="AW5665" s="12"/>
      <c r="AX5665" s="12"/>
      <c r="AY5665" s="12"/>
      <c r="AZ5665" s="12"/>
      <c r="BA5665" s="12"/>
      <c r="BB5665" s="12"/>
      <c r="BC5665" s="12"/>
      <c r="BD5665" s="12"/>
      <c r="BE5665" s="12"/>
      <c r="BF5665" s="12"/>
      <c r="BG5665" s="12"/>
      <c r="BH5665" s="12"/>
      <c r="BI5665" s="12"/>
      <c r="BJ5665" s="13"/>
      <c r="BK5665" s="13"/>
      <c r="BL5665" s="13"/>
      <c r="BM5665" s="13"/>
      <c r="BN5665" s="13"/>
    </row>
    <row r="5666" spans="1:66" x14ac:dyDescent="0.25">
      <c r="A5666" s="10"/>
      <c r="B5666" s="10"/>
      <c r="C5666" s="10"/>
      <c r="D5666" s="10"/>
      <c r="E5666" s="10"/>
      <c r="F5666" s="10"/>
      <c r="G5666" s="10"/>
      <c r="H5666" s="10"/>
      <c r="I5666" s="10"/>
      <c r="J5666" s="10"/>
      <c r="K5666" s="11"/>
      <c r="L5666" s="11"/>
      <c r="M5666" s="12"/>
      <c r="N5666" s="12"/>
      <c r="O5666" s="12"/>
      <c r="P5666" s="12"/>
      <c r="Q5666" s="12"/>
      <c r="R5666" s="12"/>
      <c r="S5666" s="12"/>
      <c r="T5666" s="12"/>
      <c r="U5666" s="12"/>
      <c r="V5666" s="12"/>
      <c r="W5666" s="12"/>
      <c r="X5666" s="12"/>
      <c r="Y5666" s="12"/>
      <c r="Z5666" s="12"/>
      <c r="AA5666" s="12"/>
      <c r="AB5666" s="12"/>
      <c r="AC5666" s="12"/>
      <c r="AD5666" s="12"/>
      <c r="AE5666" s="12"/>
      <c r="AF5666" s="12"/>
      <c r="AG5666" s="12"/>
      <c r="AH5666" s="12"/>
      <c r="AI5666" s="12"/>
      <c r="AJ5666" s="12"/>
      <c r="AK5666" s="12"/>
      <c r="AL5666" s="12"/>
      <c r="AM5666" s="12"/>
      <c r="AN5666" s="12"/>
      <c r="AO5666" s="12"/>
      <c r="AP5666" s="12"/>
      <c r="AQ5666" s="12"/>
      <c r="AR5666" s="12"/>
      <c r="AS5666" s="12"/>
      <c r="AT5666" s="12"/>
      <c r="AU5666" s="12"/>
      <c r="AV5666" s="12"/>
      <c r="AW5666" s="12"/>
      <c r="AX5666" s="12"/>
      <c r="AY5666" s="12"/>
      <c r="AZ5666" s="12"/>
      <c r="BA5666" s="12"/>
      <c r="BB5666" s="12"/>
      <c r="BC5666" s="12"/>
      <c r="BD5666" s="12"/>
      <c r="BE5666" s="12"/>
      <c r="BF5666" s="12"/>
      <c r="BG5666" s="12"/>
      <c r="BH5666" s="12"/>
      <c r="BI5666" s="12"/>
      <c r="BJ5666" s="13"/>
      <c r="BK5666" s="13"/>
      <c r="BL5666" s="13"/>
      <c r="BM5666" s="13"/>
      <c r="BN5666" s="13"/>
    </row>
    <row r="5667" spans="1:66" x14ac:dyDescent="0.25">
      <c r="A5667" s="10"/>
      <c r="B5667" s="10"/>
      <c r="C5667" s="10"/>
      <c r="D5667" s="10"/>
      <c r="E5667" s="10"/>
      <c r="F5667" s="10"/>
      <c r="G5667" s="10"/>
      <c r="H5667" s="10"/>
      <c r="I5667" s="10"/>
      <c r="J5667" s="10"/>
      <c r="K5667" s="11"/>
      <c r="L5667" s="11"/>
      <c r="M5667" s="12"/>
      <c r="N5667" s="12"/>
      <c r="O5667" s="12"/>
      <c r="P5667" s="12"/>
      <c r="Q5667" s="12"/>
      <c r="R5667" s="12"/>
      <c r="S5667" s="12"/>
      <c r="T5667" s="12"/>
      <c r="U5667" s="12"/>
      <c r="V5667" s="12"/>
      <c r="W5667" s="12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2"/>
      <c r="AS5667" s="12"/>
      <c r="AT5667" s="12"/>
      <c r="AU5667" s="12"/>
      <c r="AV5667" s="12"/>
      <c r="AW5667" s="12"/>
      <c r="AX5667" s="12"/>
      <c r="AY5667" s="12"/>
      <c r="AZ5667" s="12"/>
      <c r="BA5667" s="12"/>
      <c r="BB5667" s="12"/>
      <c r="BC5667" s="12"/>
      <c r="BD5667" s="12"/>
      <c r="BE5667" s="12"/>
      <c r="BF5667" s="12"/>
      <c r="BG5667" s="12"/>
      <c r="BH5667" s="12"/>
      <c r="BI5667" s="12"/>
      <c r="BJ5667" s="13"/>
      <c r="BK5667" s="13"/>
      <c r="BL5667" s="13"/>
      <c r="BM5667" s="13"/>
      <c r="BN5667" s="13"/>
    </row>
    <row r="5668" spans="1:66" x14ac:dyDescent="0.25">
      <c r="A5668" s="10"/>
      <c r="B5668" s="10"/>
      <c r="C5668" s="10"/>
      <c r="D5668" s="10"/>
      <c r="E5668" s="10"/>
      <c r="F5668" s="10"/>
      <c r="G5668" s="10"/>
      <c r="H5668" s="10"/>
      <c r="I5668" s="10"/>
      <c r="J5668" s="10"/>
      <c r="K5668" s="11"/>
      <c r="L5668" s="11"/>
      <c r="M5668" s="12"/>
      <c r="N5668" s="12"/>
      <c r="O5668" s="12"/>
      <c r="P5668" s="12"/>
      <c r="Q5668" s="12"/>
      <c r="R5668" s="12"/>
      <c r="S5668" s="12"/>
      <c r="T5668" s="12"/>
      <c r="U5668" s="12"/>
      <c r="V5668" s="12"/>
      <c r="W5668" s="12"/>
      <c r="X5668" s="12"/>
      <c r="Y5668" s="12"/>
      <c r="Z5668" s="12"/>
      <c r="AA5668" s="12"/>
      <c r="AB5668" s="12"/>
      <c r="AC5668" s="12"/>
      <c r="AD5668" s="12"/>
      <c r="AE5668" s="12"/>
      <c r="AF5668" s="12"/>
      <c r="AG5668" s="12"/>
      <c r="AH5668" s="12"/>
      <c r="AI5668" s="12"/>
      <c r="AJ5668" s="12"/>
      <c r="AK5668" s="12"/>
      <c r="AL5668" s="12"/>
      <c r="AM5668" s="12"/>
      <c r="AN5668" s="12"/>
      <c r="AO5668" s="12"/>
      <c r="AP5668" s="12"/>
      <c r="AQ5668" s="12"/>
      <c r="AR5668" s="12"/>
      <c r="AS5668" s="12"/>
      <c r="AT5668" s="12"/>
      <c r="AU5668" s="12"/>
      <c r="AV5668" s="12"/>
      <c r="AW5668" s="12"/>
      <c r="AX5668" s="12"/>
      <c r="AY5668" s="12"/>
      <c r="AZ5668" s="12"/>
      <c r="BA5668" s="12"/>
      <c r="BB5668" s="12"/>
      <c r="BC5668" s="12"/>
      <c r="BD5668" s="12"/>
      <c r="BE5668" s="12"/>
      <c r="BF5668" s="12"/>
      <c r="BG5668" s="12"/>
      <c r="BH5668" s="12"/>
      <c r="BI5668" s="12"/>
      <c r="BJ5668" s="13"/>
      <c r="BK5668" s="13"/>
      <c r="BL5668" s="13"/>
      <c r="BM5668" s="13"/>
      <c r="BN5668" s="13"/>
    </row>
    <row r="5669" spans="1:66" x14ac:dyDescent="0.25">
      <c r="A5669" s="10"/>
      <c r="B5669" s="10"/>
      <c r="C5669" s="10"/>
      <c r="D5669" s="10"/>
      <c r="E5669" s="10"/>
      <c r="F5669" s="10"/>
      <c r="G5669" s="10"/>
      <c r="H5669" s="10"/>
      <c r="I5669" s="10"/>
      <c r="J5669" s="10"/>
      <c r="K5669" s="11"/>
      <c r="L5669" s="11"/>
      <c r="M5669" s="12"/>
      <c r="N5669" s="12"/>
      <c r="O5669" s="12"/>
      <c r="P5669" s="12"/>
      <c r="Q5669" s="12"/>
      <c r="R5669" s="12"/>
      <c r="S5669" s="12"/>
      <c r="T5669" s="12"/>
      <c r="U5669" s="12"/>
      <c r="V5669" s="12"/>
      <c r="W5669" s="12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2"/>
      <c r="AS5669" s="12"/>
      <c r="AT5669" s="12"/>
      <c r="AU5669" s="12"/>
      <c r="AV5669" s="12"/>
      <c r="AW5669" s="12"/>
      <c r="AX5669" s="12"/>
      <c r="AY5669" s="12"/>
      <c r="AZ5669" s="12"/>
      <c r="BA5669" s="12"/>
      <c r="BB5669" s="12"/>
      <c r="BC5669" s="12"/>
      <c r="BD5669" s="12"/>
      <c r="BE5669" s="12"/>
      <c r="BF5669" s="12"/>
      <c r="BG5669" s="12"/>
      <c r="BH5669" s="12"/>
      <c r="BI5669" s="12"/>
      <c r="BJ5669" s="13"/>
      <c r="BK5669" s="13"/>
      <c r="BL5669" s="13"/>
      <c r="BM5669" s="13"/>
      <c r="BN5669" s="13"/>
    </row>
    <row r="5670" spans="1:66" x14ac:dyDescent="0.25">
      <c r="A5670" s="10"/>
      <c r="B5670" s="10"/>
      <c r="C5670" s="10"/>
      <c r="D5670" s="10"/>
      <c r="E5670" s="10"/>
      <c r="F5670" s="10"/>
      <c r="G5670" s="10"/>
      <c r="H5670" s="10"/>
      <c r="I5670" s="10"/>
      <c r="J5670" s="10"/>
      <c r="K5670" s="11"/>
      <c r="L5670" s="11"/>
      <c r="M5670" s="12"/>
      <c r="N5670" s="12"/>
      <c r="O5670" s="12"/>
      <c r="P5670" s="12"/>
      <c r="Q5670" s="12"/>
      <c r="R5670" s="12"/>
      <c r="S5670" s="12"/>
      <c r="T5670" s="12"/>
      <c r="U5670" s="12"/>
      <c r="V5670" s="12"/>
      <c r="W5670" s="12"/>
      <c r="X5670" s="12"/>
      <c r="Y5670" s="12"/>
      <c r="Z5670" s="12"/>
      <c r="AA5670" s="12"/>
      <c r="AB5670" s="12"/>
      <c r="AC5670" s="12"/>
      <c r="AD5670" s="12"/>
      <c r="AE5670" s="12"/>
      <c r="AF5670" s="12"/>
      <c r="AG5670" s="12"/>
      <c r="AH5670" s="12"/>
      <c r="AI5670" s="12"/>
      <c r="AJ5670" s="12"/>
      <c r="AK5670" s="12"/>
      <c r="AL5670" s="12"/>
      <c r="AM5670" s="12"/>
      <c r="AN5670" s="12"/>
      <c r="AO5670" s="12"/>
      <c r="AP5670" s="12"/>
      <c r="AQ5670" s="12"/>
      <c r="AR5670" s="12"/>
      <c r="AS5670" s="12"/>
      <c r="AT5670" s="12"/>
      <c r="AU5670" s="12"/>
      <c r="AV5670" s="12"/>
      <c r="AW5670" s="12"/>
      <c r="AX5670" s="12"/>
      <c r="AY5670" s="12"/>
      <c r="AZ5670" s="12"/>
      <c r="BA5670" s="12"/>
      <c r="BB5670" s="12"/>
      <c r="BC5670" s="12"/>
      <c r="BD5670" s="12"/>
      <c r="BE5670" s="12"/>
      <c r="BF5670" s="12"/>
      <c r="BG5670" s="12"/>
      <c r="BH5670" s="12"/>
      <c r="BI5670" s="12"/>
      <c r="BJ5670" s="13"/>
      <c r="BK5670" s="13"/>
      <c r="BL5670" s="13"/>
      <c r="BM5670" s="13"/>
      <c r="BN5670" s="13"/>
    </row>
    <row r="5671" spans="1:66" x14ac:dyDescent="0.25">
      <c r="A5671" s="10"/>
      <c r="B5671" s="10"/>
      <c r="C5671" s="10"/>
      <c r="D5671" s="10"/>
      <c r="E5671" s="10"/>
      <c r="F5671" s="10"/>
      <c r="G5671" s="10"/>
      <c r="H5671" s="10"/>
      <c r="I5671" s="10"/>
      <c r="J5671" s="10"/>
      <c r="K5671" s="11"/>
      <c r="L5671" s="11"/>
      <c r="M5671" s="12"/>
      <c r="N5671" s="12"/>
      <c r="O5671" s="12"/>
      <c r="P5671" s="12"/>
      <c r="Q5671" s="12"/>
      <c r="R5671" s="12"/>
      <c r="S5671" s="12"/>
      <c r="T5671" s="12"/>
      <c r="U5671" s="12"/>
      <c r="V5671" s="12"/>
      <c r="W5671" s="12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2"/>
      <c r="AS5671" s="12"/>
      <c r="AT5671" s="12"/>
      <c r="AU5671" s="12"/>
      <c r="AV5671" s="12"/>
      <c r="AW5671" s="12"/>
      <c r="AX5671" s="12"/>
      <c r="AY5671" s="12"/>
      <c r="AZ5671" s="12"/>
      <c r="BA5671" s="12"/>
      <c r="BB5671" s="12"/>
      <c r="BC5671" s="12"/>
      <c r="BD5671" s="12"/>
      <c r="BE5671" s="12"/>
      <c r="BF5671" s="12"/>
      <c r="BG5671" s="12"/>
      <c r="BH5671" s="12"/>
      <c r="BI5671" s="12"/>
      <c r="BJ5671" s="13"/>
      <c r="BK5671" s="13"/>
      <c r="BL5671" s="13"/>
      <c r="BM5671" s="13"/>
      <c r="BN5671" s="13"/>
    </row>
    <row r="5672" spans="1:66" x14ac:dyDescent="0.25">
      <c r="A5672" s="10"/>
      <c r="B5672" s="10"/>
      <c r="C5672" s="10"/>
      <c r="D5672" s="10"/>
      <c r="E5672" s="10"/>
      <c r="F5672" s="10"/>
      <c r="G5672" s="10"/>
      <c r="H5672" s="10"/>
      <c r="I5672" s="10"/>
      <c r="J5672" s="10"/>
      <c r="K5672" s="11"/>
      <c r="L5672" s="11"/>
      <c r="M5672" s="12"/>
      <c r="N5672" s="12"/>
      <c r="O5672" s="12"/>
      <c r="P5672" s="12"/>
      <c r="Q5672" s="12"/>
      <c r="R5672" s="12"/>
      <c r="S5672" s="12"/>
      <c r="T5672" s="12"/>
      <c r="U5672" s="12"/>
      <c r="V5672" s="12"/>
      <c r="W5672" s="12"/>
      <c r="X5672" s="12"/>
      <c r="Y5672" s="12"/>
      <c r="Z5672" s="12"/>
      <c r="AA5672" s="12"/>
      <c r="AB5672" s="12"/>
      <c r="AC5672" s="12"/>
      <c r="AD5672" s="12"/>
      <c r="AE5672" s="12"/>
      <c r="AF5672" s="12"/>
      <c r="AG5672" s="12"/>
      <c r="AH5672" s="12"/>
      <c r="AI5672" s="12"/>
      <c r="AJ5672" s="12"/>
      <c r="AK5672" s="12"/>
      <c r="AL5672" s="12"/>
      <c r="AM5672" s="12"/>
      <c r="AN5672" s="12"/>
      <c r="AO5672" s="12"/>
      <c r="AP5672" s="12"/>
      <c r="AQ5672" s="12"/>
      <c r="AR5672" s="12"/>
      <c r="AS5672" s="12"/>
      <c r="AT5672" s="12"/>
      <c r="AU5672" s="12"/>
      <c r="AV5672" s="12"/>
      <c r="AW5672" s="12"/>
      <c r="AX5672" s="12"/>
      <c r="AY5672" s="12"/>
      <c r="AZ5672" s="12"/>
      <c r="BA5672" s="12"/>
      <c r="BB5672" s="12"/>
      <c r="BC5672" s="12"/>
      <c r="BD5672" s="12"/>
      <c r="BE5672" s="12"/>
      <c r="BF5672" s="12"/>
      <c r="BG5672" s="12"/>
      <c r="BH5672" s="12"/>
      <c r="BI5672" s="12"/>
      <c r="BJ5672" s="13"/>
      <c r="BK5672" s="13"/>
      <c r="BL5672" s="13"/>
      <c r="BM5672" s="13"/>
      <c r="BN5672" s="13"/>
    </row>
    <row r="5673" spans="1:66" x14ac:dyDescent="0.25">
      <c r="A5673" s="10"/>
      <c r="B5673" s="10"/>
      <c r="C5673" s="10"/>
      <c r="D5673" s="10"/>
      <c r="E5673" s="10"/>
      <c r="F5673" s="10"/>
      <c r="G5673" s="10"/>
      <c r="H5673" s="10"/>
      <c r="I5673" s="10"/>
      <c r="J5673" s="10"/>
      <c r="K5673" s="11"/>
      <c r="L5673" s="11"/>
      <c r="M5673" s="12"/>
      <c r="N5673" s="12"/>
      <c r="O5673" s="12"/>
      <c r="P5673" s="12"/>
      <c r="Q5673" s="12"/>
      <c r="R5673" s="12"/>
      <c r="S5673" s="12"/>
      <c r="T5673" s="12"/>
      <c r="U5673" s="12"/>
      <c r="V5673" s="12"/>
      <c r="W5673" s="12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2"/>
      <c r="AS5673" s="12"/>
      <c r="AT5673" s="12"/>
      <c r="AU5673" s="12"/>
      <c r="AV5673" s="12"/>
      <c r="AW5673" s="12"/>
      <c r="AX5673" s="12"/>
      <c r="AY5673" s="12"/>
      <c r="AZ5673" s="12"/>
      <c r="BA5673" s="12"/>
      <c r="BB5673" s="12"/>
      <c r="BC5673" s="12"/>
      <c r="BD5673" s="12"/>
      <c r="BE5673" s="12"/>
      <c r="BF5673" s="12"/>
      <c r="BG5673" s="12"/>
      <c r="BH5673" s="12"/>
      <c r="BI5673" s="12"/>
      <c r="BJ5673" s="13"/>
      <c r="BK5673" s="13"/>
      <c r="BL5673" s="13"/>
      <c r="BM5673" s="13"/>
      <c r="BN5673" s="13"/>
    </row>
    <row r="5674" spans="1:66" x14ac:dyDescent="0.25">
      <c r="A5674" s="10"/>
      <c r="B5674" s="10"/>
      <c r="C5674" s="10"/>
      <c r="D5674" s="10"/>
      <c r="E5674" s="10"/>
      <c r="F5674" s="10"/>
      <c r="G5674" s="10"/>
      <c r="H5674" s="10"/>
      <c r="I5674" s="10"/>
      <c r="J5674" s="10"/>
      <c r="K5674" s="11"/>
      <c r="L5674" s="11"/>
      <c r="M5674" s="12"/>
      <c r="N5674" s="12"/>
      <c r="O5674" s="12"/>
      <c r="P5674" s="12"/>
      <c r="Q5674" s="12"/>
      <c r="R5674" s="12"/>
      <c r="S5674" s="12"/>
      <c r="T5674" s="12"/>
      <c r="U5674" s="12"/>
      <c r="V5674" s="12"/>
      <c r="W5674" s="12"/>
      <c r="X5674" s="12"/>
      <c r="Y5674" s="12"/>
      <c r="Z5674" s="12"/>
      <c r="AA5674" s="12"/>
      <c r="AB5674" s="12"/>
      <c r="AC5674" s="12"/>
      <c r="AD5674" s="12"/>
      <c r="AE5674" s="12"/>
      <c r="AF5674" s="12"/>
      <c r="AG5674" s="12"/>
      <c r="AH5674" s="12"/>
      <c r="AI5674" s="12"/>
      <c r="AJ5674" s="12"/>
      <c r="AK5674" s="12"/>
      <c r="AL5674" s="12"/>
      <c r="AM5674" s="12"/>
      <c r="AN5674" s="12"/>
      <c r="AO5674" s="12"/>
      <c r="AP5674" s="12"/>
      <c r="AQ5674" s="12"/>
      <c r="AR5674" s="12"/>
      <c r="AS5674" s="12"/>
      <c r="AT5674" s="12"/>
      <c r="AU5674" s="12"/>
      <c r="AV5674" s="12"/>
      <c r="AW5674" s="12"/>
      <c r="AX5674" s="12"/>
      <c r="AY5674" s="12"/>
      <c r="AZ5674" s="12"/>
      <c r="BA5674" s="12"/>
      <c r="BB5674" s="12"/>
      <c r="BC5674" s="12"/>
      <c r="BD5674" s="12"/>
      <c r="BE5674" s="12"/>
      <c r="BF5674" s="12"/>
      <c r="BG5674" s="12"/>
      <c r="BH5674" s="12"/>
      <c r="BI5674" s="12"/>
      <c r="BJ5674" s="13"/>
      <c r="BK5674" s="13"/>
      <c r="BL5674" s="13"/>
      <c r="BM5674" s="13"/>
      <c r="BN5674" s="13"/>
    </row>
    <row r="5675" spans="1:66" x14ac:dyDescent="0.25">
      <c r="A5675" s="10"/>
      <c r="B5675" s="10"/>
      <c r="C5675" s="10"/>
      <c r="D5675" s="10"/>
      <c r="E5675" s="10"/>
      <c r="F5675" s="10"/>
      <c r="G5675" s="10"/>
      <c r="H5675" s="10"/>
      <c r="I5675" s="10"/>
      <c r="J5675" s="10"/>
      <c r="K5675" s="11"/>
      <c r="L5675" s="11"/>
      <c r="M5675" s="12"/>
      <c r="N5675" s="12"/>
      <c r="O5675" s="12"/>
      <c r="P5675" s="12"/>
      <c r="Q5675" s="12"/>
      <c r="R5675" s="12"/>
      <c r="S5675" s="12"/>
      <c r="T5675" s="12"/>
      <c r="U5675" s="12"/>
      <c r="V5675" s="12"/>
      <c r="W5675" s="12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2"/>
      <c r="AS5675" s="12"/>
      <c r="AT5675" s="12"/>
      <c r="AU5675" s="12"/>
      <c r="AV5675" s="12"/>
      <c r="AW5675" s="12"/>
      <c r="AX5675" s="12"/>
      <c r="AY5675" s="12"/>
      <c r="AZ5675" s="12"/>
      <c r="BA5675" s="12"/>
      <c r="BB5675" s="12"/>
      <c r="BC5675" s="12"/>
      <c r="BD5675" s="12"/>
      <c r="BE5675" s="12"/>
      <c r="BF5675" s="12"/>
      <c r="BG5675" s="12"/>
      <c r="BH5675" s="12"/>
      <c r="BI5675" s="12"/>
      <c r="BJ5675" s="13"/>
      <c r="BK5675" s="13"/>
      <c r="BL5675" s="13"/>
      <c r="BM5675" s="13"/>
      <c r="BN5675" s="13"/>
    </row>
    <row r="5676" spans="1:66" x14ac:dyDescent="0.25">
      <c r="A5676" s="10"/>
      <c r="B5676" s="10"/>
      <c r="C5676" s="10"/>
      <c r="D5676" s="10"/>
      <c r="E5676" s="10"/>
      <c r="F5676" s="10"/>
      <c r="G5676" s="10"/>
      <c r="H5676" s="10"/>
      <c r="I5676" s="10"/>
      <c r="J5676" s="10"/>
      <c r="K5676" s="11"/>
      <c r="L5676" s="11"/>
      <c r="M5676" s="12"/>
      <c r="N5676" s="12"/>
      <c r="O5676" s="12"/>
      <c r="P5676" s="12"/>
      <c r="Q5676" s="12"/>
      <c r="R5676" s="12"/>
      <c r="S5676" s="12"/>
      <c r="T5676" s="12"/>
      <c r="U5676" s="12"/>
      <c r="V5676" s="12"/>
      <c r="W5676" s="12"/>
      <c r="X5676" s="12"/>
      <c r="Y5676" s="12"/>
      <c r="Z5676" s="12"/>
      <c r="AA5676" s="12"/>
      <c r="AB5676" s="12"/>
      <c r="AC5676" s="12"/>
      <c r="AD5676" s="12"/>
      <c r="AE5676" s="12"/>
      <c r="AF5676" s="12"/>
      <c r="AG5676" s="12"/>
      <c r="AH5676" s="12"/>
      <c r="AI5676" s="12"/>
      <c r="AJ5676" s="12"/>
      <c r="AK5676" s="12"/>
      <c r="AL5676" s="12"/>
      <c r="AM5676" s="12"/>
      <c r="AN5676" s="12"/>
      <c r="AO5676" s="12"/>
      <c r="AP5676" s="12"/>
      <c r="AQ5676" s="12"/>
      <c r="AR5676" s="12"/>
      <c r="AS5676" s="12"/>
      <c r="AT5676" s="12"/>
      <c r="AU5676" s="12"/>
      <c r="AV5676" s="12"/>
      <c r="AW5676" s="12"/>
      <c r="AX5676" s="12"/>
      <c r="AY5676" s="12"/>
      <c r="AZ5676" s="12"/>
      <c r="BA5676" s="12"/>
      <c r="BB5676" s="12"/>
      <c r="BC5676" s="12"/>
      <c r="BD5676" s="12"/>
      <c r="BE5676" s="12"/>
      <c r="BF5676" s="12"/>
      <c r="BG5676" s="12"/>
      <c r="BH5676" s="12"/>
      <c r="BI5676" s="12"/>
      <c r="BJ5676" s="13"/>
      <c r="BK5676" s="13"/>
      <c r="BL5676" s="13"/>
      <c r="BM5676" s="13"/>
      <c r="BN5676" s="13"/>
    </row>
    <row r="5677" spans="1:66" x14ac:dyDescent="0.25">
      <c r="A5677" s="10"/>
      <c r="B5677" s="10"/>
      <c r="C5677" s="10"/>
      <c r="D5677" s="10"/>
      <c r="E5677" s="10"/>
      <c r="F5677" s="10"/>
      <c r="G5677" s="10"/>
      <c r="H5677" s="10"/>
      <c r="I5677" s="10"/>
      <c r="J5677" s="10"/>
      <c r="K5677" s="11"/>
      <c r="L5677" s="11"/>
      <c r="M5677" s="12"/>
      <c r="N5677" s="12"/>
      <c r="O5677" s="12"/>
      <c r="P5677" s="12"/>
      <c r="Q5677" s="12"/>
      <c r="R5677" s="12"/>
      <c r="S5677" s="12"/>
      <c r="T5677" s="12"/>
      <c r="U5677" s="12"/>
      <c r="V5677" s="12"/>
      <c r="W5677" s="12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2"/>
      <c r="AS5677" s="12"/>
      <c r="AT5677" s="12"/>
      <c r="AU5677" s="12"/>
      <c r="AV5677" s="12"/>
      <c r="AW5677" s="12"/>
      <c r="AX5677" s="12"/>
      <c r="AY5677" s="12"/>
      <c r="AZ5677" s="12"/>
      <c r="BA5677" s="12"/>
      <c r="BB5677" s="12"/>
      <c r="BC5677" s="12"/>
      <c r="BD5677" s="12"/>
      <c r="BE5677" s="12"/>
      <c r="BF5677" s="12"/>
      <c r="BG5677" s="12"/>
      <c r="BH5677" s="12"/>
      <c r="BI5677" s="12"/>
      <c r="BJ5677" s="13"/>
      <c r="BK5677" s="13"/>
      <c r="BL5677" s="13"/>
      <c r="BM5677" s="13"/>
      <c r="BN5677" s="13"/>
    </row>
    <row r="5678" spans="1:66" x14ac:dyDescent="0.25">
      <c r="A5678" s="10"/>
      <c r="B5678" s="10"/>
      <c r="C5678" s="10"/>
      <c r="D5678" s="10"/>
      <c r="E5678" s="10"/>
      <c r="F5678" s="10"/>
      <c r="G5678" s="10"/>
      <c r="H5678" s="10"/>
      <c r="I5678" s="10"/>
      <c r="J5678" s="10"/>
      <c r="K5678" s="11"/>
      <c r="L5678" s="11"/>
      <c r="M5678" s="12"/>
      <c r="N5678" s="12"/>
      <c r="O5678" s="12"/>
      <c r="P5678" s="12"/>
      <c r="Q5678" s="12"/>
      <c r="R5678" s="12"/>
      <c r="S5678" s="12"/>
      <c r="T5678" s="12"/>
      <c r="U5678" s="12"/>
      <c r="V5678" s="12"/>
      <c r="W5678" s="12"/>
      <c r="X5678" s="12"/>
      <c r="Y5678" s="12"/>
      <c r="Z5678" s="12"/>
      <c r="AA5678" s="12"/>
      <c r="AB5678" s="12"/>
      <c r="AC5678" s="12"/>
      <c r="AD5678" s="12"/>
      <c r="AE5678" s="12"/>
      <c r="AF5678" s="12"/>
      <c r="AG5678" s="12"/>
      <c r="AH5678" s="12"/>
      <c r="AI5678" s="12"/>
      <c r="AJ5678" s="12"/>
      <c r="AK5678" s="12"/>
      <c r="AL5678" s="12"/>
      <c r="AM5678" s="12"/>
      <c r="AN5678" s="12"/>
      <c r="AO5678" s="12"/>
      <c r="AP5678" s="12"/>
      <c r="AQ5678" s="12"/>
      <c r="AR5678" s="12"/>
      <c r="AS5678" s="12"/>
      <c r="AT5678" s="12"/>
      <c r="AU5678" s="12"/>
      <c r="AV5678" s="12"/>
      <c r="AW5678" s="12"/>
      <c r="AX5678" s="12"/>
      <c r="AY5678" s="12"/>
      <c r="AZ5678" s="12"/>
      <c r="BA5678" s="12"/>
      <c r="BB5678" s="12"/>
      <c r="BC5678" s="12"/>
      <c r="BD5678" s="12"/>
      <c r="BE5678" s="12"/>
      <c r="BF5678" s="12"/>
      <c r="BG5678" s="12"/>
      <c r="BH5678" s="12"/>
      <c r="BI5678" s="12"/>
      <c r="BJ5678" s="13"/>
      <c r="BK5678" s="13"/>
      <c r="BL5678" s="13"/>
      <c r="BM5678" s="13"/>
      <c r="BN5678" s="13"/>
    </row>
    <row r="5679" spans="1:66" x14ac:dyDescent="0.25">
      <c r="A5679" s="10"/>
      <c r="B5679" s="10"/>
      <c r="C5679" s="10"/>
      <c r="D5679" s="10"/>
      <c r="E5679" s="10"/>
      <c r="F5679" s="10"/>
      <c r="G5679" s="10"/>
      <c r="H5679" s="10"/>
      <c r="I5679" s="10"/>
      <c r="J5679" s="10"/>
      <c r="K5679" s="11"/>
      <c r="L5679" s="11"/>
      <c r="M5679" s="12"/>
      <c r="N5679" s="12"/>
      <c r="O5679" s="12"/>
      <c r="P5679" s="12"/>
      <c r="Q5679" s="12"/>
      <c r="R5679" s="12"/>
      <c r="S5679" s="12"/>
      <c r="T5679" s="12"/>
      <c r="U5679" s="12"/>
      <c r="V5679" s="12"/>
      <c r="W5679" s="12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2"/>
      <c r="AS5679" s="12"/>
      <c r="AT5679" s="12"/>
      <c r="AU5679" s="12"/>
      <c r="AV5679" s="12"/>
      <c r="AW5679" s="12"/>
      <c r="AX5679" s="12"/>
      <c r="AY5679" s="12"/>
      <c r="AZ5679" s="12"/>
      <c r="BA5679" s="12"/>
      <c r="BB5679" s="12"/>
      <c r="BC5679" s="12"/>
      <c r="BD5679" s="12"/>
      <c r="BE5679" s="12"/>
      <c r="BF5679" s="12"/>
      <c r="BG5679" s="12"/>
      <c r="BH5679" s="12"/>
      <c r="BI5679" s="12"/>
      <c r="BJ5679" s="13"/>
      <c r="BK5679" s="13"/>
      <c r="BL5679" s="13"/>
      <c r="BM5679" s="13"/>
      <c r="BN5679" s="13"/>
    </row>
    <row r="5680" spans="1:66" x14ac:dyDescent="0.25">
      <c r="A5680" s="10"/>
      <c r="B5680" s="10"/>
      <c r="C5680" s="10"/>
      <c r="D5680" s="10"/>
      <c r="E5680" s="10"/>
      <c r="F5680" s="10"/>
      <c r="G5680" s="10"/>
      <c r="H5680" s="10"/>
      <c r="I5680" s="10"/>
      <c r="J5680" s="10"/>
      <c r="K5680" s="11"/>
      <c r="L5680" s="11"/>
      <c r="M5680" s="12"/>
      <c r="N5680" s="12"/>
      <c r="O5680" s="12"/>
      <c r="P5680" s="12"/>
      <c r="Q5680" s="12"/>
      <c r="R5680" s="12"/>
      <c r="S5680" s="12"/>
      <c r="T5680" s="12"/>
      <c r="U5680" s="12"/>
      <c r="V5680" s="12"/>
      <c r="W5680" s="12"/>
      <c r="X5680" s="12"/>
      <c r="Y5680" s="12"/>
      <c r="Z5680" s="12"/>
      <c r="AA5680" s="12"/>
      <c r="AB5680" s="12"/>
      <c r="AC5680" s="12"/>
      <c r="AD5680" s="12"/>
      <c r="AE5680" s="12"/>
      <c r="AF5680" s="12"/>
      <c r="AG5680" s="12"/>
      <c r="AH5680" s="12"/>
      <c r="AI5680" s="12"/>
      <c r="AJ5680" s="12"/>
      <c r="AK5680" s="12"/>
      <c r="AL5680" s="12"/>
      <c r="AM5680" s="12"/>
      <c r="AN5680" s="12"/>
      <c r="AO5680" s="12"/>
      <c r="AP5680" s="12"/>
      <c r="AQ5680" s="12"/>
      <c r="AR5680" s="12"/>
      <c r="AS5680" s="12"/>
      <c r="AT5680" s="12"/>
      <c r="AU5680" s="12"/>
      <c r="AV5680" s="12"/>
      <c r="AW5680" s="12"/>
      <c r="AX5680" s="12"/>
      <c r="AY5680" s="12"/>
      <c r="AZ5680" s="12"/>
      <c r="BA5680" s="12"/>
      <c r="BB5680" s="12"/>
      <c r="BC5680" s="12"/>
      <c r="BD5680" s="12"/>
      <c r="BE5680" s="12"/>
      <c r="BF5680" s="12"/>
      <c r="BG5680" s="12"/>
      <c r="BH5680" s="12"/>
      <c r="BI5680" s="12"/>
      <c r="BJ5680" s="13"/>
      <c r="BK5680" s="13"/>
      <c r="BL5680" s="13"/>
      <c r="BM5680" s="13"/>
      <c r="BN5680" s="13"/>
    </row>
    <row r="5681" spans="1:66" x14ac:dyDescent="0.25">
      <c r="A5681" s="10"/>
      <c r="B5681" s="10"/>
      <c r="C5681" s="10"/>
      <c r="D5681" s="10"/>
      <c r="E5681" s="10"/>
      <c r="F5681" s="10"/>
      <c r="G5681" s="10"/>
      <c r="H5681" s="10"/>
      <c r="I5681" s="10"/>
      <c r="J5681" s="10"/>
      <c r="K5681" s="11"/>
      <c r="L5681" s="11"/>
      <c r="M5681" s="12"/>
      <c r="N5681" s="12"/>
      <c r="O5681" s="12"/>
      <c r="P5681" s="12"/>
      <c r="Q5681" s="12"/>
      <c r="R5681" s="12"/>
      <c r="S5681" s="12"/>
      <c r="T5681" s="12"/>
      <c r="U5681" s="12"/>
      <c r="V5681" s="12"/>
      <c r="W5681" s="12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2"/>
      <c r="AS5681" s="12"/>
      <c r="AT5681" s="12"/>
      <c r="AU5681" s="12"/>
      <c r="AV5681" s="12"/>
      <c r="AW5681" s="12"/>
      <c r="AX5681" s="12"/>
      <c r="AY5681" s="12"/>
      <c r="AZ5681" s="12"/>
      <c r="BA5681" s="12"/>
      <c r="BB5681" s="12"/>
      <c r="BC5681" s="12"/>
      <c r="BD5681" s="12"/>
      <c r="BE5681" s="12"/>
      <c r="BF5681" s="12"/>
      <c r="BG5681" s="12"/>
      <c r="BH5681" s="12"/>
      <c r="BI5681" s="12"/>
      <c r="BJ5681" s="13"/>
      <c r="BK5681" s="13"/>
      <c r="BL5681" s="13"/>
      <c r="BM5681" s="13"/>
      <c r="BN5681" s="13"/>
    </row>
    <row r="5682" spans="1:66" x14ac:dyDescent="0.25">
      <c r="A5682" s="10"/>
      <c r="B5682" s="10"/>
      <c r="C5682" s="10"/>
      <c r="D5682" s="10"/>
      <c r="E5682" s="10"/>
      <c r="F5682" s="10"/>
      <c r="G5682" s="10"/>
      <c r="H5682" s="10"/>
      <c r="I5682" s="10"/>
      <c r="J5682" s="10"/>
      <c r="K5682" s="11"/>
      <c r="L5682" s="11"/>
      <c r="M5682" s="12"/>
      <c r="N5682" s="12"/>
      <c r="O5682" s="12"/>
      <c r="P5682" s="12"/>
      <c r="Q5682" s="12"/>
      <c r="R5682" s="12"/>
      <c r="S5682" s="12"/>
      <c r="T5682" s="12"/>
      <c r="U5682" s="12"/>
      <c r="V5682" s="12"/>
      <c r="W5682" s="12"/>
      <c r="X5682" s="12"/>
      <c r="Y5682" s="12"/>
      <c r="Z5682" s="12"/>
      <c r="AA5682" s="12"/>
      <c r="AB5682" s="12"/>
      <c r="AC5682" s="12"/>
      <c r="AD5682" s="12"/>
      <c r="AE5682" s="12"/>
      <c r="AF5682" s="12"/>
      <c r="AG5682" s="12"/>
      <c r="AH5682" s="12"/>
      <c r="AI5682" s="12"/>
      <c r="AJ5682" s="12"/>
      <c r="AK5682" s="12"/>
      <c r="AL5682" s="12"/>
      <c r="AM5682" s="12"/>
      <c r="AN5682" s="12"/>
      <c r="AO5682" s="12"/>
      <c r="AP5682" s="12"/>
      <c r="AQ5682" s="12"/>
      <c r="AR5682" s="12"/>
      <c r="AS5682" s="12"/>
      <c r="AT5682" s="12"/>
      <c r="AU5682" s="12"/>
      <c r="AV5682" s="12"/>
      <c r="AW5682" s="12"/>
      <c r="AX5682" s="12"/>
      <c r="AY5682" s="12"/>
      <c r="AZ5682" s="12"/>
      <c r="BA5682" s="12"/>
      <c r="BB5682" s="12"/>
      <c r="BC5682" s="12"/>
      <c r="BD5682" s="12"/>
      <c r="BE5682" s="12"/>
      <c r="BF5682" s="12"/>
      <c r="BG5682" s="12"/>
      <c r="BH5682" s="12"/>
      <c r="BI5682" s="12"/>
      <c r="BJ5682" s="13"/>
      <c r="BK5682" s="13"/>
      <c r="BL5682" s="13"/>
      <c r="BM5682" s="13"/>
      <c r="BN5682" s="13"/>
    </row>
    <row r="5683" spans="1:66" x14ac:dyDescent="0.25">
      <c r="A5683" s="10"/>
      <c r="B5683" s="10"/>
      <c r="C5683" s="10"/>
      <c r="D5683" s="10"/>
      <c r="E5683" s="10"/>
      <c r="F5683" s="10"/>
      <c r="G5683" s="10"/>
      <c r="H5683" s="10"/>
      <c r="I5683" s="10"/>
      <c r="J5683" s="10"/>
      <c r="K5683" s="11"/>
      <c r="L5683" s="11"/>
      <c r="M5683" s="12"/>
      <c r="N5683" s="12"/>
      <c r="O5683" s="12"/>
      <c r="P5683" s="12"/>
      <c r="Q5683" s="12"/>
      <c r="R5683" s="12"/>
      <c r="S5683" s="12"/>
      <c r="T5683" s="12"/>
      <c r="U5683" s="12"/>
      <c r="V5683" s="12"/>
      <c r="W5683" s="12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2"/>
      <c r="AS5683" s="12"/>
      <c r="AT5683" s="12"/>
      <c r="AU5683" s="12"/>
      <c r="AV5683" s="12"/>
      <c r="AW5683" s="12"/>
      <c r="AX5683" s="12"/>
      <c r="AY5683" s="12"/>
      <c r="AZ5683" s="12"/>
      <c r="BA5683" s="12"/>
      <c r="BB5683" s="12"/>
      <c r="BC5683" s="12"/>
      <c r="BD5683" s="12"/>
      <c r="BE5683" s="12"/>
      <c r="BF5683" s="12"/>
      <c r="BG5683" s="12"/>
      <c r="BH5683" s="12"/>
      <c r="BI5683" s="12"/>
      <c r="BJ5683" s="13"/>
      <c r="BK5683" s="13"/>
      <c r="BL5683" s="13"/>
      <c r="BM5683" s="13"/>
      <c r="BN5683" s="13"/>
    </row>
    <row r="5684" spans="1:66" x14ac:dyDescent="0.25">
      <c r="A5684" s="10"/>
      <c r="B5684" s="10"/>
      <c r="C5684" s="10"/>
      <c r="D5684" s="10"/>
      <c r="E5684" s="10"/>
      <c r="F5684" s="10"/>
      <c r="G5684" s="10"/>
      <c r="H5684" s="10"/>
      <c r="I5684" s="10"/>
      <c r="J5684" s="10"/>
      <c r="K5684" s="11"/>
      <c r="L5684" s="11"/>
      <c r="M5684" s="12"/>
      <c r="N5684" s="12"/>
      <c r="O5684" s="12"/>
      <c r="P5684" s="12"/>
      <c r="Q5684" s="12"/>
      <c r="R5684" s="12"/>
      <c r="S5684" s="12"/>
      <c r="T5684" s="12"/>
      <c r="U5684" s="12"/>
      <c r="V5684" s="12"/>
      <c r="W5684" s="12"/>
      <c r="X5684" s="12"/>
      <c r="Y5684" s="12"/>
      <c r="Z5684" s="12"/>
      <c r="AA5684" s="12"/>
      <c r="AB5684" s="12"/>
      <c r="AC5684" s="12"/>
      <c r="AD5684" s="12"/>
      <c r="AE5684" s="12"/>
      <c r="AF5684" s="12"/>
      <c r="AG5684" s="12"/>
      <c r="AH5684" s="12"/>
      <c r="AI5684" s="12"/>
      <c r="AJ5684" s="12"/>
      <c r="AK5684" s="12"/>
      <c r="AL5684" s="12"/>
      <c r="AM5684" s="12"/>
      <c r="AN5684" s="12"/>
      <c r="AO5684" s="12"/>
      <c r="AP5684" s="12"/>
      <c r="AQ5684" s="12"/>
      <c r="AR5684" s="12"/>
      <c r="AS5684" s="12"/>
      <c r="AT5684" s="12"/>
      <c r="AU5684" s="12"/>
      <c r="AV5684" s="12"/>
      <c r="AW5684" s="12"/>
      <c r="AX5684" s="12"/>
      <c r="AY5684" s="12"/>
      <c r="AZ5684" s="12"/>
      <c r="BA5684" s="12"/>
      <c r="BB5684" s="12"/>
      <c r="BC5684" s="12"/>
      <c r="BD5684" s="12"/>
      <c r="BE5684" s="12"/>
      <c r="BF5684" s="12"/>
      <c r="BG5684" s="12"/>
      <c r="BH5684" s="12"/>
      <c r="BI5684" s="12"/>
      <c r="BJ5684" s="13"/>
      <c r="BK5684" s="13"/>
      <c r="BL5684" s="13"/>
      <c r="BM5684" s="13"/>
      <c r="BN5684" s="13"/>
    </row>
    <row r="5685" spans="1:66" x14ac:dyDescent="0.25">
      <c r="A5685" s="10"/>
      <c r="B5685" s="10"/>
      <c r="C5685" s="10"/>
      <c r="D5685" s="10"/>
      <c r="E5685" s="10"/>
      <c r="F5685" s="10"/>
      <c r="G5685" s="10"/>
      <c r="H5685" s="10"/>
      <c r="I5685" s="10"/>
      <c r="J5685" s="10"/>
      <c r="K5685" s="11"/>
      <c r="L5685" s="11"/>
      <c r="M5685" s="12"/>
      <c r="N5685" s="12"/>
      <c r="O5685" s="12"/>
      <c r="P5685" s="12"/>
      <c r="Q5685" s="12"/>
      <c r="R5685" s="12"/>
      <c r="S5685" s="12"/>
      <c r="T5685" s="12"/>
      <c r="U5685" s="12"/>
      <c r="V5685" s="12"/>
      <c r="W5685" s="12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2"/>
      <c r="AS5685" s="12"/>
      <c r="AT5685" s="12"/>
      <c r="AU5685" s="12"/>
      <c r="AV5685" s="12"/>
      <c r="AW5685" s="12"/>
      <c r="AX5685" s="12"/>
      <c r="AY5685" s="12"/>
      <c r="AZ5685" s="12"/>
      <c r="BA5685" s="12"/>
      <c r="BB5685" s="12"/>
      <c r="BC5685" s="12"/>
      <c r="BD5685" s="12"/>
      <c r="BE5685" s="12"/>
      <c r="BF5685" s="12"/>
      <c r="BG5685" s="12"/>
      <c r="BH5685" s="12"/>
      <c r="BI5685" s="12"/>
      <c r="BJ5685" s="13"/>
      <c r="BK5685" s="13"/>
      <c r="BL5685" s="13"/>
      <c r="BM5685" s="13"/>
      <c r="BN5685" s="13"/>
    </row>
    <row r="5686" spans="1:66" x14ac:dyDescent="0.25">
      <c r="A5686" s="10"/>
      <c r="B5686" s="10"/>
      <c r="C5686" s="10"/>
      <c r="D5686" s="10"/>
      <c r="E5686" s="10"/>
      <c r="F5686" s="10"/>
      <c r="G5686" s="10"/>
      <c r="H5686" s="10"/>
      <c r="I5686" s="10"/>
      <c r="J5686" s="10"/>
      <c r="K5686" s="11"/>
      <c r="L5686" s="11"/>
      <c r="M5686" s="12"/>
      <c r="N5686" s="12"/>
      <c r="O5686" s="12"/>
      <c r="P5686" s="12"/>
      <c r="Q5686" s="12"/>
      <c r="R5686" s="12"/>
      <c r="S5686" s="12"/>
      <c r="T5686" s="12"/>
      <c r="U5686" s="12"/>
      <c r="V5686" s="12"/>
      <c r="W5686" s="12"/>
      <c r="X5686" s="12"/>
      <c r="Y5686" s="12"/>
      <c r="Z5686" s="12"/>
      <c r="AA5686" s="12"/>
      <c r="AB5686" s="12"/>
      <c r="AC5686" s="12"/>
      <c r="AD5686" s="12"/>
      <c r="AE5686" s="12"/>
      <c r="AF5686" s="12"/>
      <c r="AG5686" s="12"/>
      <c r="AH5686" s="12"/>
      <c r="AI5686" s="12"/>
      <c r="AJ5686" s="12"/>
      <c r="AK5686" s="12"/>
      <c r="AL5686" s="12"/>
      <c r="AM5686" s="12"/>
      <c r="AN5686" s="12"/>
      <c r="AO5686" s="12"/>
      <c r="AP5686" s="12"/>
      <c r="AQ5686" s="12"/>
      <c r="AR5686" s="12"/>
      <c r="AS5686" s="12"/>
      <c r="AT5686" s="12"/>
      <c r="AU5686" s="12"/>
      <c r="AV5686" s="12"/>
      <c r="AW5686" s="12"/>
      <c r="AX5686" s="12"/>
      <c r="AY5686" s="12"/>
      <c r="AZ5686" s="12"/>
      <c r="BA5686" s="12"/>
      <c r="BB5686" s="12"/>
      <c r="BC5686" s="12"/>
      <c r="BD5686" s="12"/>
      <c r="BE5686" s="12"/>
      <c r="BF5686" s="12"/>
      <c r="BG5686" s="12"/>
      <c r="BH5686" s="12"/>
      <c r="BI5686" s="12"/>
      <c r="BJ5686" s="13"/>
      <c r="BK5686" s="13"/>
      <c r="BL5686" s="13"/>
      <c r="BM5686" s="13"/>
      <c r="BN5686" s="13"/>
    </row>
    <row r="5687" spans="1:66" x14ac:dyDescent="0.25">
      <c r="A5687" s="10"/>
      <c r="B5687" s="10"/>
      <c r="C5687" s="10"/>
      <c r="D5687" s="10"/>
      <c r="E5687" s="10"/>
      <c r="F5687" s="10"/>
      <c r="G5687" s="10"/>
      <c r="H5687" s="10"/>
      <c r="I5687" s="10"/>
      <c r="J5687" s="10"/>
      <c r="K5687" s="11"/>
      <c r="L5687" s="11"/>
      <c r="M5687" s="12"/>
      <c r="N5687" s="12"/>
      <c r="O5687" s="12"/>
      <c r="P5687" s="12"/>
      <c r="Q5687" s="12"/>
      <c r="R5687" s="12"/>
      <c r="S5687" s="12"/>
      <c r="T5687" s="12"/>
      <c r="U5687" s="12"/>
      <c r="V5687" s="12"/>
      <c r="W5687" s="12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2"/>
      <c r="AS5687" s="12"/>
      <c r="AT5687" s="12"/>
      <c r="AU5687" s="12"/>
      <c r="AV5687" s="12"/>
      <c r="AW5687" s="12"/>
      <c r="AX5687" s="12"/>
      <c r="AY5687" s="12"/>
      <c r="AZ5687" s="12"/>
      <c r="BA5687" s="12"/>
      <c r="BB5687" s="12"/>
      <c r="BC5687" s="12"/>
      <c r="BD5687" s="12"/>
      <c r="BE5687" s="12"/>
      <c r="BF5687" s="12"/>
      <c r="BG5687" s="12"/>
      <c r="BH5687" s="12"/>
      <c r="BI5687" s="12"/>
      <c r="BJ5687" s="13"/>
      <c r="BK5687" s="13"/>
      <c r="BL5687" s="13"/>
      <c r="BM5687" s="13"/>
      <c r="BN5687" s="13"/>
    </row>
    <row r="5688" spans="1:66" x14ac:dyDescent="0.25">
      <c r="A5688" s="10"/>
      <c r="B5688" s="10"/>
      <c r="C5688" s="10"/>
      <c r="D5688" s="10"/>
      <c r="E5688" s="10"/>
      <c r="F5688" s="10"/>
      <c r="G5688" s="10"/>
      <c r="H5688" s="10"/>
      <c r="I5688" s="10"/>
      <c r="J5688" s="10"/>
      <c r="K5688" s="11"/>
      <c r="L5688" s="11"/>
      <c r="M5688" s="12"/>
      <c r="N5688" s="12"/>
      <c r="O5688" s="12"/>
      <c r="P5688" s="12"/>
      <c r="Q5688" s="12"/>
      <c r="R5688" s="12"/>
      <c r="S5688" s="12"/>
      <c r="T5688" s="12"/>
      <c r="U5688" s="12"/>
      <c r="V5688" s="12"/>
      <c r="W5688" s="12"/>
      <c r="X5688" s="12"/>
      <c r="Y5688" s="12"/>
      <c r="Z5688" s="12"/>
      <c r="AA5688" s="12"/>
      <c r="AB5688" s="12"/>
      <c r="AC5688" s="12"/>
      <c r="AD5688" s="12"/>
      <c r="AE5688" s="12"/>
      <c r="AF5688" s="12"/>
      <c r="AG5688" s="12"/>
      <c r="AH5688" s="12"/>
      <c r="AI5688" s="12"/>
      <c r="AJ5688" s="12"/>
      <c r="AK5688" s="12"/>
      <c r="AL5688" s="12"/>
      <c r="AM5688" s="12"/>
      <c r="AN5688" s="12"/>
      <c r="AO5688" s="12"/>
      <c r="AP5688" s="12"/>
      <c r="AQ5688" s="12"/>
      <c r="AR5688" s="12"/>
      <c r="AS5688" s="12"/>
      <c r="AT5688" s="12"/>
      <c r="AU5688" s="12"/>
      <c r="AV5688" s="12"/>
      <c r="AW5688" s="12"/>
      <c r="AX5688" s="12"/>
      <c r="AY5688" s="12"/>
      <c r="AZ5688" s="12"/>
      <c r="BA5688" s="12"/>
      <c r="BB5688" s="12"/>
      <c r="BC5688" s="12"/>
      <c r="BD5688" s="12"/>
      <c r="BE5688" s="12"/>
      <c r="BF5688" s="12"/>
      <c r="BG5688" s="12"/>
      <c r="BH5688" s="12"/>
      <c r="BI5688" s="12"/>
      <c r="BJ5688" s="13"/>
      <c r="BK5688" s="13"/>
      <c r="BL5688" s="13"/>
      <c r="BM5688" s="13"/>
      <c r="BN5688" s="13"/>
    </row>
    <row r="5689" spans="1:66" x14ac:dyDescent="0.25">
      <c r="A5689" s="10"/>
      <c r="B5689" s="10"/>
      <c r="C5689" s="10"/>
      <c r="D5689" s="10"/>
      <c r="E5689" s="10"/>
      <c r="F5689" s="10"/>
      <c r="G5689" s="10"/>
      <c r="H5689" s="10"/>
      <c r="I5689" s="10"/>
      <c r="J5689" s="10"/>
      <c r="K5689" s="11"/>
      <c r="L5689" s="11"/>
      <c r="M5689" s="12"/>
      <c r="N5689" s="12"/>
      <c r="O5689" s="12"/>
      <c r="P5689" s="12"/>
      <c r="Q5689" s="12"/>
      <c r="R5689" s="12"/>
      <c r="S5689" s="12"/>
      <c r="T5689" s="12"/>
      <c r="U5689" s="12"/>
      <c r="V5689" s="12"/>
      <c r="W5689" s="12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2"/>
      <c r="AS5689" s="12"/>
      <c r="AT5689" s="12"/>
      <c r="AU5689" s="12"/>
      <c r="AV5689" s="12"/>
      <c r="AW5689" s="12"/>
      <c r="AX5689" s="12"/>
      <c r="AY5689" s="12"/>
      <c r="AZ5689" s="12"/>
      <c r="BA5689" s="12"/>
      <c r="BB5689" s="12"/>
      <c r="BC5689" s="12"/>
      <c r="BD5689" s="12"/>
      <c r="BE5689" s="12"/>
      <c r="BF5689" s="12"/>
      <c r="BG5689" s="12"/>
      <c r="BH5689" s="12"/>
      <c r="BI5689" s="12"/>
      <c r="BJ5689" s="13"/>
      <c r="BK5689" s="13"/>
      <c r="BL5689" s="13"/>
      <c r="BM5689" s="13"/>
      <c r="BN5689" s="13"/>
    </row>
    <row r="5690" spans="1:66" x14ac:dyDescent="0.25">
      <c r="A5690" s="10"/>
      <c r="B5690" s="10"/>
      <c r="C5690" s="10"/>
      <c r="D5690" s="10"/>
      <c r="E5690" s="10"/>
      <c r="F5690" s="10"/>
      <c r="G5690" s="10"/>
      <c r="H5690" s="10"/>
      <c r="I5690" s="10"/>
      <c r="J5690" s="10"/>
      <c r="K5690" s="11"/>
      <c r="L5690" s="11"/>
      <c r="M5690" s="12"/>
      <c r="N5690" s="12"/>
      <c r="O5690" s="12"/>
      <c r="P5690" s="12"/>
      <c r="Q5690" s="12"/>
      <c r="R5690" s="12"/>
      <c r="S5690" s="12"/>
      <c r="T5690" s="12"/>
      <c r="U5690" s="12"/>
      <c r="V5690" s="12"/>
      <c r="W5690" s="12"/>
      <c r="X5690" s="12"/>
      <c r="Y5690" s="12"/>
      <c r="Z5690" s="12"/>
      <c r="AA5690" s="12"/>
      <c r="AB5690" s="12"/>
      <c r="AC5690" s="12"/>
      <c r="AD5690" s="12"/>
      <c r="AE5690" s="12"/>
      <c r="AF5690" s="12"/>
      <c r="AG5690" s="12"/>
      <c r="AH5690" s="12"/>
      <c r="AI5690" s="12"/>
      <c r="AJ5690" s="12"/>
      <c r="AK5690" s="12"/>
      <c r="AL5690" s="12"/>
      <c r="AM5690" s="12"/>
      <c r="AN5690" s="12"/>
      <c r="AO5690" s="12"/>
      <c r="AP5690" s="12"/>
      <c r="AQ5690" s="12"/>
      <c r="AR5690" s="12"/>
      <c r="AS5690" s="12"/>
      <c r="AT5690" s="12"/>
      <c r="AU5690" s="12"/>
      <c r="AV5690" s="12"/>
      <c r="AW5690" s="12"/>
      <c r="AX5690" s="12"/>
      <c r="AY5690" s="12"/>
      <c r="AZ5690" s="12"/>
      <c r="BA5690" s="12"/>
      <c r="BB5690" s="12"/>
      <c r="BC5690" s="12"/>
      <c r="BD5690" s="12"/>
      <c r="BE5690" s="12"/>
      <c r="BF5690" s="12"/>
      <c r="BG5690" s="12"/>
      <c r="BH5690" s="12"/>
      <c r="BI5690" s="12"/>
      <c r="BJ5690" s="13"/>
      <c r="BK5690" s="13"/>
      <c r="BL5690" s="13"/>
      <c r="BM5690" s="13"/>
      <c r="BN5690" s="13"/>
    </row>
    <row r="5691" spans="1:66" x14ac:dyDescent="0.25">
      <c r="A5691" s="10"/>
      <c r="B5691" s="10"/>
      <c r="C5691" s="10"/>
      <c r="D5691" s="10"/>
      <c r="E5691" s="10"/>
      <c r="F5691" s="10"/>
      <c r="G5691" s="10"/>
      <c r="H5691" s="10"/>
      <c r="I5691" s="10"/>
      <c r="J5691" s="10"/>
      <c r="K5691" s="11"/>
      <c r="L5691" s="11"/>
      <c r="M5691" s="12"/>
      <c r="N5691" s="12"/>
      <c r="O5691" s="12"/>
      <c r="P5691" s="12"/>
      <c r="Q5691" s="12"/>
      <c r="R5691" s="12"/>
      <c r="S5691" s="12"/>
      <c r="T5691" s="12"/>
      <c r="U5691" s="12"/>
      <c r="V5691" s="12"/>
      <c r="W5691" s="12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2"/>
      <c r="AS5691" s="12"/>
      <c r="AT5691" s="12"/>
      <c r="AU5691" s="12"/>
      <c r="AV5691" s="12"/>
      <c r="AW5691" s="12"/>
      <c r="AX5691" s="12"/>
      <c r="AY5691" s="12"/>
      <c r="AZ5691" s="12"/>
      <c r="BA5691" s="12"/>
      <c r="BB5691" s="12"/>
      <c r="BC5691" s="12"/>
      <c r="BD5691" s="12"/>
      <c r="BE5691" s="12"/>
      <c r="BF5691" s="12"/>
      <c r="BG5691" s="12"/>
      <c r="BH5691" s="12"/>
      <c r="BI5691" s="12"/>
      <c r="BJ5691" s="13"/>
      <c r="BK5691" s="13"/>
      <c r="BL5691" s="13"/>
      <c r="BM5691" s="13"/>
      <c r="BN5691" s="13"/>
    </row>
    <row r="5692" spans="1:66" x14ac:dyDescent="0.25">
      <c r="A5692" s="10"/>
      <c r="B5692" s="10"/>
      <c r="C5692" s="10"/>
      <c r="D5692" s="10"/>
      <c r="E5692" s="10"/>
      <c r="F5692" s="10"/>
      <c r="G5692" s="10"/>
      <c r="H5692" s="10"/>
      <c r="I5692" s="10"/>
      <c r="J5692" s="10"/>
      <c r="K5692" s="11"/>
      <c r="L5692" s="11"/>
      <c r="M5692" s="12"/>
      <c r="N5692" s="12"/>
      <c r="O5692" s="12"/>
      <c r="P5692" s="12"/>
      <c r="Q5692" s="12"/>
      <c r="R5692" s="12"/>
      <c r="S5692" s="12"/>
      <c r="T5692" s="12"/>
      <c r="U5692" s="12"/>
      <c r="V5692" s="12"/>
      <c r="W5692" s="12"/>
      <c r="X5692" s="12"/>
      <c r="Y5692" s="12"/>
      <c r="Z5692" s="12"/>
      <c r="AA5692" s="12"/>
      <c r="AB5692" s="12"/>
      <c r="AC5692" s="12"/>
      <c r="AD5692" s="12"/>
      <c r="AE5692" s="12"/>
      <c r="AF5692" s="12"/>
      <c r="AG5692" s="12"/>
      <c r="AH5692" s="12"/>
      <c r="AI5692" s="12"/>
      <c r="AJ5692" s="12"/>
      <c r="AK5692" s="12"/>
      <c r="AL5692" s="12"/>
      <c r="AM5692" s="12"/>
      <c r="AN5692" s="12"/>
      <c r="AO5692" s="12"/>
      <c r="AP5692" s="12"/>
      <c r="AQ5692" s="12"/>
      <c r="AR5692" s="12"/>
      <c r="AS5692" s="12"/>
      <c r="AT5692" s="12"/>
      <c r="AU5692" s="12"/>
      <c r="AV5692" s="12"/>
      <c r="AW5692" s="12"/>
      <c r="AX5692" s="12"/>
      <c r="AY5692" s="12"/>
      <c r="AZ5692" s="12"/>
      <c r="BA5692" s="12"/>
      <c r="BB5692" s="12"/>
      <c r="BC5692" s="12"/>
      <c r="BD5692" s="12"/>
      <c r="BE5692" s="12"/>
      <c r="BF5692" s="12"/>
      <c r="BG5692" s="12"/>
      <c r="BH5692" s="12"/>
      <c r="BI5692" s="12"/>
      <c r="BJ5692" s="13"/>
      <c r="BK5692" s="13"/>
      <c r="BL5692" s="13"/>
      <c r="BM5692" s="13"/>
      <c r="BN5692" s="13"/>
    </row>
    <row r="5693" spans="1:66" x14ac:dyDescent="0.25">
      <c r="A5693" s="10"/>
      <c r="B5693" s="10"/>
      <c r="C5693" s="10"/>
      <c r="D5693" s="10"/>
      <c r="E5693" s="10"/>
      <c r="F5693" s="10"/>
      <c r="G5693" s="10"/>
      <c r="H5693" s="10"/>
      <c r="I5693" s="10"/>
      <c r="J5693" s="10"/>
      <c r="K5693" s="11"/>
      <c r="L5693" s="11"/>
      <c r="M5693" s="12"/>
      <c r="N5693" s="12"/>
      <c r="O5693" s="12"/>
      <c r="P5693" s="12"/>
      <c r="Q5693" s="12"/>
      <c r="R5693" s="12"/>
      <c r="S5693" s="12"/>
      <c r="T5693" s="12"/>
      <c r="U5693" s="12"/>
      <c r="V5693" s="12"/>
      <c r="W5693" s="12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2"/>
      <c r="AS5693" s="12"/>
      <c r="AT5693" s="12"/>
      <c r="AU5693" s="12"/>
      <c r="AV5693" s="12"/>
      <c r="AW5693" s="12"/>
      <c r="AX5693" s="12"/>
      <c r="AY5693" s="12"/>
      <c r="AZ5693" s="12"/>
      <c r="BA5693" s="12"/>
      <c r="BB5693" s="12"/>
      <c r="BC5693" s="12"/>
      <c r="BD5693" s="12"/>
      <c r="BE5693" s="12"/>
      <c r="BF5693" s="12"/>
      <c r="BG5693" s="12"/>
      <c r="BH5693" s="12"/>
      <c r="BI5693" s="12"/>
      <c r="BJ5693" s="13"/>
      <c r="BK5693" s="13"/>
      <c r="BL5693" s="13"/>
      <c r="BM5693" s="13"/>
      <c r="BN5693" s="13"/>
    </row>
    <row r="5694" spans="1:66" x14ac:dyDescent="0.25">
      <c r="A5694" s="10"/>
      <c r="B5694" s="10"/>
      <c r="C5694" s="10"/>
      <c r="D5694" s="10"/>
      <c r="E5694" s="10"/>
      <c r="F5694" s="10"/>
      <c r="G5694" s="10"/>
      <c r="H5694" s="10"/>
      <c r="I5694" s="10"/>
      <c r="J5694" s="10"/>
      <c r="K5694" s="11"/>
      <c r="L5694" s="11"/>
      <c r="M5694" s="12"/>
      <c r="N5694" s="12"/>
      <c r="O5694" s="12"/>
      <c r="P5694" s="12"/>
      <c r="Q5694" s="12"/>
      <c r="R5694" s="12"/>
      <c r="S5694" s="12"/>
      <c r="T5694" s="12"/>
      <c r="U5694" s="12"/>
      <c r="V5694" s="12"/>
      <c r="W5694" s="12"/>
      <c r="X5694" s="12"/>
      <c r="Y5694" s="12"/>
      <c r="Z5694" s="12"/>
      <c r="AA5694" s="12"/>
      <c r="AB5694" s="12"/>
      <c r="AC5694" s="12"/>
      <c r="AD5694" s="12"/>
      <c r="AE5694" s="12"/>
      <c r="AF5694" s="12"/>
      <c r="AG5694" s="12"/>
      <c r="AH5694" s="12"/>
      <c r="AI5694" s="12"/>
      <c r="AJ5694" s="12"/>
      <c r="AK5694" s="12"/>
      <c r="AL5694" s="12"/>
      <c r="AM5694" s="12"/>
      <c r="AN5694" s="12"/>
      <c r="AO5694" s="12"/>
      <c r="AP5694" s="12"/>
      <c r="AQ5694" s="12"/>
      <c r="AR5694" s="12"/>
      <c r="AS5694" s="12"/>
      <c r="AT5694" s="12"/>
      <c r="AU5694" s="12"/>
      <c r="AV5694" s="12"/>
      <c r="AW5694" s="12"/>
      <c r="AX5694" s="12"/>
      <c r="AY5694" s="12"/>
      <c r="AZ5694" s="12"/>
      <c r="BA5694" s="12"/>
      <c r="BB5694" s="12"/>
      <c r="BC5694" s="12"/>
      <c r="BD5694" s="12"/>
      <c r="BE5694" s="12"/>
      <c r="BF5694" s="12"/>
      <c r="BG5694" s="12"/>
      <c r="BH5694" s="12"/>
      <c r="BI5694" s="12"/>
      <c r="BJ5694" s="13"/>
      <c r="BK5694" s="13"/>
      <c r="BL5694" s="13"/>
      <c r="BM5694" s="13"/>
      <c r="BN5694" s="13"/>
    </row>
    <row r="5695" spans="1:66" x14ac:dyDescent="0.25">
      <c r="A5695" s="10"/>
      <c r="B5695" s="10"/>
      <c r="C5695" s="10"/>
      <c r="D5695" s="10"/>
      <c r="E5695" s="10"/>
      <c r="F5695" s="10"/>
      <c r="G5695" s="10"/>
      <c r="H5695" s="10"/>
      <c r="I5695" s="10"/>
      <c r="J5695" s="10"/>
      <c r="K5695" s="11"/>
      <c r="L5695" s="11"/>
      <c r="M5695" s="12"/>
      <c r="N5695" s="12"/>
      <c r="O5695" s="12"/>
      <c r="P5695" s="12"/>
      <c r="Q5695" s="12"/>
      <c r="R5695" s="12"/>
      <c r="S5695" s="12"/>
      <c r="T5695" s="12"/>
      <c r="U5695" s="12"/>
      <c r="V5695" s="12"/>
      <c r="W5695" s="12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2"/>
      <c r="AS5695" s="12"/>
      <c r="AT5695" s="12"/>
      <c r="AU5695" s="12"/>
      <c r="AV5695" s="12"/>
      <c r="AW5695" s="12"/>
      <c r="AX5695" s="12"/>
      <c r="AY5695" s="12"/>
      <c r="AZ5695" s="12"/>
      <c r="BA5695" s="12"/>
      <c r="BB5695" s="12"/>
      <c r="BC5695" s="12"/>
      <c r="BD5695" s="12"/>
      <c r="BE5695" s="12"/>
      <c r="BF5695" s="12"/>
      <c r="BG5695" s="12"/>
      <c r="BH5695" s="12"/>
      <c r="BI5695" s="12"/>
      <c r="BJ5695" s="13"/>
      <c r="BK5695" s="13"/>
      <c r="BL5695" s="13"/>
      <c r="BM5695" s="13"/>
      <c r="BN5695" s="13"/>
    </row>
    <row r="5696" spans="1:66" x14ac:dyDescent="0.25">
      <c r="A5696" s="10"/>
      <c r="B5696" s="10"/>
      <c r="C5696" s="10"/>
      <c r="D5696" s="10"/>
      <c r="E5696" s="10"/>
      <c r="F5696" s="10"/>
      <c r="G5696" s="10"/>
      <c r="H5696" s="10"/>
      <c r="I5696" s="10"/>
      <c r="J5696" s="10"/>
      <c r="K5696" s="11"/>
      <c r="L5696" s="11"/>
      <c r="M5696" s="12"/>
      <c r="N5696" s="12"/>
      <c r="O5696" s="12"/>
      <c r="P5696" s="12"/>
      <c r="Q5696" s="12"/>
      <c r="R5696" s="12"/>
      <c r="S5696" s="12"/>
      <c r="T5696" s="12"/>
      <c r="U5696" s="12"/>
      <c r="V5696" s="12"/>
      <c r="W5696" s="12"/>
      <c r="X5696" s="12"/>
      <c r="Y5696" s="12"/>
      <c r="Z5696" s="12"/>
      <c r="AA5696" s="12"/>
      <c r="AB5696" s="12"/>
      <c r="AC5696" s="12"/>
      <c r="AD5696" s="12"/>
      <c r="AE5696" s="12"/>
      <c r="AF5696" s="12"/>
      <c r="AG5696" s="12"/>
      <c r="AH5696" s="12"/>
      <c r="AI5696" s="12"/>
      <c r="AJ5696" s="12"/>
      <c r="AK5696" s="12"/>
      <c r="AL5696" s="12"/>
      <c r="AM5696" s="12"/>
      <c r="AN5696" s="12"/>
      <c r="AO5696" s="12"/>
      <c r="AP5696" s="12"/>
      <c r="AQ5696" s="12"/>
      <c r="AR5696" s="12"/>
      <c r="AS5696" s="12"/>
      <c r="AT5696" s="12"/>
      <c r="AU5696" s="12"/>
      <c r="AV5696" s="12"/>
      <c r="AW5696" s="12"/>
      <c r="AX5696" s="12"/>
      <c r="AY5696" s="12"/>
      <c r="AZ5696" s="12"/>
      <c r="BA5696" s="12"/>
      <c r="BB5696" s="12"/>
      <c r="BC5696" s="12"/>
      <c r="BD5696" s="12"/>
      <c r="BE5696" s="12"/>
      <c r="BF5696" s="12"/>
      <c r="BG5696" s="12"/>
      <c r="BH5696" s="12"/>
      <c r="BI5696" s="12"/>
      <c r="BJ5696" s="13"/>
      <c r="BK5696" s="13"/>
      <c r="BL5696" s="13"/>
      <c r="BM5696" s="13"/>
      <c r="BN5696" s="13"/>
    </row>
    <row r="5697" spans="1:66" x14ac:dyDescent="0.25">
      <c r="A5697" s="10"/>
      <c r="B5697" s="10"/>
      <c r="C5697" s="10"/>
      <c r="D5697" s="10"/>
      <c r="E5697" s="10"/>
      <c r="F5697" s="10"/>
      <c r="G5697" s="10"/>
      <c r="H5697" s="10"/>
      <c r="I5697" s="10"/>
      <c r="J5697" s="10"/>
      <c r="K5697" s="11"/>
      <c r="L5697" s="11"/>
      <c r="M5697" s="12"/>
      <c r="N5697" s="12"/>
      <c r="O5697" s="12"/>
      <c r="P5697" s="12"/>
      <c r="Q5697" s="12"/>
      <c r="R5697" s="12"/>
      <c r="S5697" s="12"/>
      <c r="T5697" s="12"/>
      <c r="U5697" s="12"/>
      <c r="V5697" s="12"/>
      <c r="W5697" s="12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2"/>
      <c r="AS5697" s="12"/>
      <c r="AT5697" s="12"/>
      <c r="AU5697" s="12"/>
      <c r="AV5697" s="12"/>
      <c r="AW5697" s="12"/>
      <c r="AX5697" s="12"/>
      <c r="AY5697" s="12"/>
      <c r="AZ5697" s="12"/>
      <c r="BA5697" s="12"/>
      <c r="BB5697" s="12"/>
      <c r="BC5697" s="12"/>
      <c r="BD5697" s="12"/>
      <c r="BE5697" s="12"/>
      <c r="BF5697" s="12"/>
      <c r="BG5697" s="12"/>
      <c r="BH5697" s="12"/>
      <c r="BI5697" s="12"/>
      <c r="BJ5697" s="13"/>
      <c r="BK5697" s="13"/>
      <c r="BL5697" s="13"/>
      <c r="BM5697" s="13"/>
      <c r="BN5697" s="13"/>
    </row>
    <row r="5698" spans="1:66" x14ac:dyDescent="0.25">
      <c r="A5698" s="10"/>
      <c r="B5698" s="10"/>
      <c r="C5698" s="10"/>
      <c r="D5698" s="10"/>
      <c r="E5698" s="10"/>
      <c r="F5698" s="10"/>
      <c r="G5698" s="10"/>
      <c r="H5698" s="10"/>
      <c r="I5698" s="10"/>
      <c r="J5698" s="10"/>
      <c r="K5698" s="11"/>
      <c r="L5698" s="11"/>
      <c r="M5698" s="12"/>
      <c r="N5698" s="12"/>
      <c r="O5698" s="12"/>
      <c r="P5698" s="12"/>
      <c r="Q5698" s="12"/>
      <c r="R5698" s="12"/>
      <c r="S5698" s="12"/>
      <c r="T5698" s="12"/>
      <c r="U5698" s="12"/>
      <c r="V5698" s="12"/>
      <c r="W5698" s="12"/>
      <c r="X5698" s="12"/>
      <c r="Y5698" s="12"/>
      <c r="Z5698" s="12"/>
      <c r="AA5698" s="12"/>
      <c r="AB5698" s="12"/>
      <c r="AC5698" s="12"/>
      <c r="AD5698" s="12"/>
      <c r="AE5698" s="12"/>
      <c r="AF5698" s="12"/>
      <c r="AG5698" s="12"/>
      <c r="AH5698" s="12"/>
      <c r="AI5698" s="12"/>
      <c r="AJ5698" s="12"/>
      <c r="AK5698" s="12"/>
      <c r="AL5698" s="12"/>
      <c r="AM5698" s="12"/>
      <c r="AN5698" s="12"/>
      <c r="AO5698" s="12"/>
      <c r="AP5698" s="12"/>
      <c r="AQ5698" s="12"/>
      <c r="AR5698" s="12"/>
      <c r="AS5698" s="12"/>
      <c r="AT5698" s="12"/>
      <c r="AU5698" s="12"/>
      <c r="AV5698" s="12"/>
      <c r="AW5698" s="12"/>
      <c r="AX5698" s="12"/>
      <c r="AY5698" s="12"/>
      <c r="AZ5698" s="12"/>
      <c r="BA5698" s="12"/>
      <c r="BB5698" s="12"/>
      <c r="BC5698" s="12"/>
      <c r="BD5698" s="12"/>
      <c r="BE5698" s="12"/>
      <c r="BF5698" s="12"/>
      <c r="BG5698" s="12"/>
      <c r="BH5698" s="12"/>
      <c r="BI5698" s="12"/>
      <c r="BJ5698" s="13"/>
      <c r="BK5698" s="13"/>
      <c r="BL5698" s="13"/>
      <c r="BM5698" s="13"/>
      <c r="BN5698" s="13"/>
    </row>
    <row r="5699" spans="1:66" x14ac:dyDescent="0.25">
      <c r="A5699" s="10"/>
      <c r="B5699" s="10"/>
      <c r="C5699" s="10"/>
      <c r="D5699" s="10"/>
      <c r="E5699" s="10"/>
      <c r="F5699" s="10"/>
      <c r="G5699" s="10"/>
      <c r="H5699" s="10"/>
      <c r="I5699" s="10"/>
      <c r="J5699" s="10"/>
      <c r="K5699" s="11"/>
      <c r="L5699" s="11"/>
      <c r="M5699" s="12"/>
      <c r="N5699" s="12"/>
      <c r="O5699" s="12"/>
      <c r="P5699" s="12"/>
      <c r="Q5699" s="12"/>
      <c r="R5699" s="12"/>
      <c r="S5699" s="12"/>
      <c r="T5699" s="12"/>
      <c r="U5699" s="12"/>
      <c r="V5699" s="12"/>
      <c r="W5699" s="12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2"/>
      <c r="AS5699" s="12"/>
      <c r="AT5699" s="12"/>
      <c r="AU5699" s="12"/>
      <c r="AV5699" s="12"/>
      <c r="AW5699" s="12"/>
      <c r="AX5699" s="12"/>
      <c r="AY5699" s="12"/>
      <c r="AZ5699" s="12"/>
      <c r="BA5699" s="12"/>
      <c r="BB5699" s="12"/>
      <c r="BC5699" s="12"/>
      <c r="BD5699" s="12"/>
      <c r="BE5699" s="12"/>
      <c r="BF5699" s="12"/>
      <c r="BG5699" s="12"/>
      <c r="BH5699" s="12"/>
      <c r="BI5699" s="12"/>
      <c r="BJ5699" s="13"/>
      <c r="BK5699" s="13"/>
      <c r="BL5699" s="13"/>
      <c r="BM5699" s="13"/>
      <c r="BN5699" s="13"/>
    </row>
    <row r="5700" spans="1:66" x14ac:dyDescent="0.25">
      <c r="A5700" s="10"/>
      <c r="B5700" s="10"/>
      <c r="C5700" s="10"/>
      <c r="D5700" s="10"/>
      <c r="E5700" s="10"/>
      <c r="F5700" s="10"/>
      <c r="G5700" s="10"/>
      <c r="H5700" s="10"/>
      <c r="I5700" s="10"/>
      <c r="J5700" s="10"/>
      <c r="K5700" s="11"/>
      <c r="L5700" s="11"/>
      <c r="M5700" s="12"/>
      <c r="N5700" s="12"/>
      <c r="O5700" s="12"/>
      <c r="P5700" s="12"/>
      <c r="Q5700" s="12"/>
      <c r="R5700" s="12"/>
      <c r="S5700" s="12"/>
      <c r="T5700" s="12"/>
      <c r="U5700" s="12"/>
      <c r="V5700" s="12"/>
      <c r="W5700" s="12"/>
      <c r="X5700" s="12"/>
      <c r="Y5700" s="12"/>
      <c r="Z5700" s="12"/>
      <c r="AA5700" s="12"/>
      <c r="AB5700" s="12"/>
      <c r="AC5700" s="12"/>
      <c r="AD5700" s="12"/>
      <c r="AE5700" s="12"/>
      <c r="AF5700" s="12"/>
      <c r="AG5700" s="12"/>
      <c r="AH5700" s="12"/>
      <c r="AI5700" s="12"/>
      <c r="AJ5700" s="12"/>
      <c r="AK5700" s="12"/>
      <c r="AL5700" s="12"/>
      <c r="AM5700" s="12"/>
      <c r="AN5700" s="12"/>
      <c r="AO5700" s="12"/>
      <c r="AP5700" s="12"/>
      <c r="AQ5700" s="12"/>
      <c r="AR5700" s="12"/>
      <c r="AS5700" s="12"/>
      <c r="AT5700" s="12"/>
      <c r="AU5700" s="12"/>
      <c r="AV5700" s="12"/>
      <c r="AW5700" s="12"/>
      <c r="AX5700" s="12"/>
      <c r="AY5700" s="12"/>
      <c r="AZ5700" s="12"/>
      <c r="BA5700" s="12"/>
      <c r="BB5700" s="12"/>
      <c r="BC5700" s="12"/>
      <c r="BD5700" s="12"/>
      <c r="BE5700" s="12"/>
      <c r="BF5700" s="12"/>
      <c r="BG5700" s="12"/>
      <c r="BH5700" s="12"/>
      <c r="BI5700" s="12"/>
      <c r="BJ5700" s="13"/>
      <c r="BK5700" s="13"/>
      <c r="BL5700" s="13"/>
      <c r="BM5700" s="13"/>
      <c r="BN5700" s="13"/>
    </row>
    <row r="5701" spans="1:66" x14ac:dyDescent="0.25">
      <c r="A5701" s="10"/>
      <c r="B5701" s="10"/>
      <c r="C5701" s="10"/>
      <c r="D5701" s="10"/>
      <c r="E5701" s="10"/>
      <c r="F5701" s="10"/>
      <c r="G5701" s="10"/>
      <c r="H5701" s="10"/>
      <c r="I5701" s="10"/>
      <c r="J5701" s="10"/>
      <c r="K5701" s="11"/>
      <c r="L5701" s="11"/>
      <c r="M5701" s="12"/>
      <c r="N5701" s="12"/>
      <c r="O5701" s="12"/>
      <c r="P5701" s="12"/>
      <c r="Q5701" s="12"/>
      <c r="R5701" s="12"/>
      <c r="S5701" s="12"/>
      <c r="T5701" s="12"/>
      <c r="U5701" s="12"/>
      <c r="V5701" s="12"/>
      <c r="W5701" s="12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2"/>
      <c r="AS5701" s="12"/>
      <c r="AT5701" s="12"/>
      <c r="AU5701" s="12"/>
      <c r="AV5701" s="12"/>
      <c r="AW5701" s="12"/>
      <c r="AX5701" s="12"/>
      <c r="AY5701" s="12"/>
      <c r="AZ5701" s="12"/>
      <c r="BA5701" s="12"/>
      <c r="BB5701" s="12"/>
      <c r="BC5701" s="12"/>
      <c r="BD5701" s="12"/>
      <c r="BE5701" s="12"/>
      <c r="BF5701" s="12"/>
      <c r="BG5701" s="12"/>
      <c r="BH5701" s="12"/>
      <c r="BI5701" s="12"/>
      <c r="BJ5701" s="13"/>
      <c r="BK5701" s="13"/>
      <c r="BL5701" s="13"/>
      <c r="BM5701" s="13"/>
      <c r="BN5701" s="13"/>
    </row>
    <row r="5702" spans="1:66" x14ac:dyDescent="0.25">
      <c r="A5702" s="10"/>
      <c r="B5702" s="10"/>
      <c r="C5702" s="10"/>
      <c r="D5702" s="10"/>
      <c r="E5702" s="10"/>
      <c r="F5702" s="10"/>
      <c r="G5702" s="10"/>
      <c r="H5702" s="10"/>
      <c r="I5702" s="10"/>
      <c r="J5702" s="10"/>
      <c r="K5702" s="11"/>
      <c r="L5702" s="11"/>
      <c r="M5702" s="12"/>
      <c r="N5702" s="12"/>
      <c r="O5702" s="12"/>
      <c r="P5702" s="12"/>
      <c r="Q5702" s="12"/>
      <c r="R5702" s="12"/>
      <c r="S5702" s="12"/>
      <c r="T5702" s="12"/>
      <c r="U5702" s="12"/>
      <c r="V5702" s="12"/>
      <c r="W5702" s="12"/>
      <c r="X5702" s="12"/>
      <c r="Y5702" s="12"/>
      <c r="Z5702" s="12"/>
      <c r="AA5702" s="12"/>
      <c r="AB5702" s="12"/>
      <c r="AC5702" s="12"/>
      <c r="AD5702" s="12"/>
      <c r="AE5702" s="12"/>
      <c r="AF5702" s="12"/>
      <c r="AG5702" s="12"/>
      <c r="AH5702" s="12"/>
      <c r="AI5702" s="12"/>
      <c r="AJ5702" s="12"/>
      <c r="AK5702" s="12"/>
      <c r="AL5702" s="12"/>
      <c r="AM5702" s="12"/>
      <c r="AN5702" s="12"/>
      <c r="AO5702" s="12"/>
      <c r="AP5702" s="12"/>
      <c r="AQ5702" s="12"/>
      <c r="AR5702" s="12"/>
      <c r="AS5702" s="12"/>
      <c r="AT5702" s="12"/>
      <c r="AU5702" s="12"/>
      <c r="AV5702" s="12"/>
      <c r="AW5702" s="12"/>
      <c r="AX5702" s="12"/>
      <c r="AY5702" s="12"/>
      <c r="AZ5702" s="12"/>
      <c r="BA5702" s="12"/>
      <c r="BB5702" s="12"/>
      <c r="BC5702" s="12"/>
      <c r="BD5702" s="12"/>
      <c r="BE5702" s="12"/>
      <c r="BF5702" s="12"/>
      <c r="BG5702" s="12"/>
      <c r="BH5702" s="12"/>
      <c r="BI5702" s="12"/>
      <c r="BJ5702" s="13"/>
      <c r="BK5702" s="13"/>
      <c r="BL5702" s="13"/>
      <c r="BM5702" s="13"/>
      <c r="BN5702" s="13"/>
    </row>
    <row r="5703" spans="1:66" x14ac:dyDescent="0.25">
      <c r="A5703" s="10"/>
      <c r="B5703" s="10"/>
      <c r="C5703" s="10"/>
      <c r="D5703" s="10"/>
      <c r="E5703" s="10"/>
      <c r="F5703" s="10"/>
      <c r="G5703" s="10"/>
      <c r="H5703" s="10"/>
      <c r="I5703" s="10"/>
      <c r="J5703" s="10"/>
      <c r="K5703" s="11"/>
      <c r="L5703" s="11"/>
      <c r="M5703" s="12"/>
      <c r="N5703" s="12"/>
      <c r="O5703" s="12"/>
      <c r="P5703" s="12"/>
      <c r="Q5703" s="12"/>
      <c r="R5703" s="12"/>
      <c r="S5703" s="12"/>
      <c r="T5703" s="12"/>
      <c r="U5703" s="12"/>
      <c r="V5703" s="12"/>
      <c r="W5703" s="12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2"/>
      <c r="AS5703" s="12"/>
      <c r="AT5703" s="12"/>
      <c r="AU5703" s="12"/>
      <c r="AV5703" s="12"/>
      <c r="AW5703" s="12"/>
      <c r="AX5703" s="12"/>
      <c r="AY5703" s="12"/>
      <c r="AZ5703" s="12"/>
      <c r="BA5703" s="12"/>
      <c r="BB5703" s="12"/>
      <c r="BC5703" s="12"/>
      <c r="BD5703" s="12"/>
      <c r="BE5703" s="12"/>
      <c r="BF5703" s="12"/>
      <c r="BG5703" s="12"/>
      <c r="BH5703" s="12"/>
      <c r="BI5703" s="12"/>
      <c r="BJ5703" s="13"/>
      <c r="BK5703" s="13"/>
      <c r="BL5703" s="13"/>
      <c r="BM5703" s="13"/>
      <c r="BN5703" s="13"/>
    </row>
    <row r="5704" spans="1:66" x14ac:dyDescent="0.25">
      <c r="A5704" s="10"/>
      <c r="B5704" s="10"/>
      <c r="C5704" s="10"/>
      <c r="D5704" s="10"/>
      <c r="E5704" s="10"/>
      <c r="F5704" s="10"/>
      <c r="G5704" s="10"/>
      <c r="H5704" s="10"/>
      <c r="I5704" s="10"/>
      <c r="J5704" s="10"/>
      <c r="K5704" s="11"/>
      <c r="L5704" s="11"/>
      <c r="M5704" s="12"/>
      <c r="N5704" s="12"/>
      <c r="O5704" s="12"/>
      <c r="P5704" s="12"/>
      <c r="Q5704" s="12"/>
      <c r="R5704" s="12"/>
      <c r="S5704" s="12"/>
      <c r="T5704" s="12"/>
      <c r="U5704" s="12"/>
      <c r="V5704" s="12"/>
      <c r="W5704" s="12"/>
      <c r="X5704" s="12"/>
      <c r="Y5704" s="12"/>
      <c r="Z5704" s="12"/>
      <c r="AA5704" s="12"/>
      <c r="AB5704" s="12"/>
      <c r="AC5704" s="12"/>
      <c r="AD5704" s="12"/>
      <c r="AE5704" s="12"/>
      <c r="AF5704" s="12"/>
      <c r="AG5704" s="12"/>
      <c r="AH5704" s="12"/>
      <c r="AI5704" s="12"/>
      <c r="AJ5704" s="12"/>
      <c r="AK5704" s="12"/>
      <c r="AL5704" s="12"/>
      <c r="AM5704" s="12"/>
      <c r="AN5704" s="12"/>
      <c r="AO5704" s="12"/>
      <c r="AP5704" s="12"/>
      <c r="AQ5704" s="12"/>
      <c r="AR5704" s="12"/>
      <c r="AS5704" s="12"/>
      <c r="AT5704" s="12"/>
      <c r="AU5704" s="12"/>
      <c r="AV5704" s="12"/>
      <c r="AW5704" s="12"/>
      <c r="AX5704" s="12"/>
      <c r="AY5704" s="12"/>
      <c r="AZ5704" s="12"/>
      <c r="BA5704" s="12"/>
      <c r="BB5704" s="12"/>
      <c r="BC5704" s="12"/>
      <c r="BD5704" s="12"/>
      <c r="BE5704" s="12"/>
      <c r="BF5704" s="12"/>
      <c r="BG5704" s="12"/>
      <c r="BH5704" s="12"/>
      <c r="BI5704" s="12"/>
      <c r="BJ5704" s="13"/>
      <c r="BK5704" s="13"/>
      <c r="BL5704" s="13"/>
      <c r="BM5704" s="13"/>
      <c r="BN5704" s="13"/>
    </row>
    <row r="5705" spans="1:66" x14ac:dyDescent="0.25">
      <c r="A5705" s="10"/>
      <c r="B5705" s="10"/>
      <c r="C5705" s="10"/>
      <c r="D5705" s="10"/>
      <c r="E5705" s="10"/>
      <c r="F5705" s="10"/>
      <c r="G5705" s="10"/>
      <c r="H5705" s="10"/>
      <c r="I5705" s="10"/>
      <c r="J5705" s="10"/>
      <c r="K5705" s="11"/>
      <c r="L5705" s="11"/>
      <c r="M5705" s="12"/>
      <c r="N5705" s="12"/>
      <c r="O5705" s="12"/>
      <c r="P5705" s="12"/>
      <c r="Q5705" s="12"/>
      <c r="R5705" s="12"/>
      <c r="S5705" s="12"/>
      <c r="T5705" s="12"/>
      <c r="U5705" s="12"/>
      <c r="V5705" s="12"/>
      <c r="W5705" s="12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2"/>
      <c r="AS5705" s="12"/>
      <c r="AT5705" s="12"/>
      <c r="AU5705" s="12"/>
      <c r="AV5705" s="12"/>
      <c r="AW5705" s="12"/>
      <c r="AX5705" s="12"/>
      <c r="AY5705" s="12"/>
      <c r="AZ5705" s="12"/>
      <c r="BA5705" s="12"/>
      <c r="BB5705" s="12"/>
      <c r="BC5705" s="12"/>
      <c r="BD5705" s="12"/>
      <c r="BE5705" s="12"/>
      <c r="BF5705" s="12"/>
      <c r="BG5705" s="12"/>
      <c r="BH5705" s="12"/>
      <c r="BI5705" s="12"/>
      <c r="BJ5705" s="13"/>
      <c r="BK5705" s="13"/>
      <c r="BL5705" s="13"/>
      <c r="BM5705" s="13"/>
      <c r="BN5705" s="13"/>
    </row>
    <row r="5706" spans="1:66" x14ac:dyDescent="0.25">
      <c r="A5706" s="10"/>
      <c r="B5706" s="10"/>
      <c r="C5706" s="10"/>
      <c r="D5706" s="10"/>
      <c r="E5706" s="10"/>
      <c r="F5706" s="10"/>
      <c r="G5706" s="10"/>
      <c r="H5706" s="10"/>
      <c r="I5706" s="10"/>
      <c r="J5706" s="10"/>
      <c r="K5706" s="11"/>
      <c r="L5706" s="11"/>
      <c r="M5706" s="12"/>
      <c r="N5706" s="12"/>
      <c r="O5706" s="12"/>
      <c r="P5706" s="12"/>
      <c r="Q5706" s="12"/>
      <c r="R5706" s="12"/>
      <c r="S5706" s="12"/>
      <c r="T5706" s="12"/>
      <c r="U5706" s="12"/>
      <c r="V5706" s="12"/>
      <c r="W5706" s="12"/>
      <c r="X5706" s="12"/>
      <c r="Y5706" s="12"/>
      <c r="Z5706" s="12"/>
      <c r="AA5706" s="12"/>
      <c r="AB5706" s="12"/>
      <c r="AC5706" s="12"/>
      <c r="AD5706" s="12"/>
      <c r="AE5706" s="12"/>
      <c r="AF5706" s="12"/>
      <c r="AG5706" s="12"/>
      <c r="AH5706" s="12"/>
      <c r="AI5706" s="12"/>
      <c r="AJ5706" s="12"/>
      <c r="AK5706" s="12"/>
      <c r="AL5706" s="12"/>
      <c r="AM5706" s="12"/>
      <c r="AN5706" s="12"/>
      <c r="AO5706" s="12"/>
      <c r="AP5706" s="12"/>
      <c r="AQ5706" s="12"/>
      <c r="AR5706" s="12"/>
      <c r="AS5706" s="12"/>
      <c r="AT5706" s="12"/>
      <c r="AU5706" s="12"/>
      <c r="AV5706" s="12"/>
      <c r="AW5706" s="12"/>
      <c r="AX5706" s="12"/>
      <c r="AY5706" s="12"/>
      <c r="AZ5706" s="12"/>
      <c r="BA5706" s="12"/>
      <c r="BB5706" s="12"/>
      <c r="BC5706" s="12"/>
      <c r="BD5706" s="12"/>
      <c r="BE5706" s="12"/>
      <c r="BF5706" s="12"/>
      <c r="BG5706" s="12"/>
      <c r="BH5706" s="12"/>
      <c r="BI5706" s="12"/>
      <c r="BJ5706" s="13"/>
      <c r="BK5706" s="13"/>
      <c r="BL5706" s="13"/>
      <c r="BM5706" s="13"/>
      <c r="BN5706" s="13"/>
    </row>
    <row r="5707" spans="1:66" x14ac:dyDescent="0.25">
      <c r="A5707" s="10"/>
      <c r="B5707" s="10"/>
      <c r="C5707" s="10"/>
      <c r="D5707" s="10"/>
      <c r="E5707" s="10"/>
      <c r="F5707" s="10"/>
      <c r="G5707" s="10"/>
      <c r="H5707" s="10"/>
      <c r="I5707" s="10"/>
      <c r="J5707" s="10"/>
      <c r="K5707" s="11"/>
      <c r="L5707" s="11"/>
      <c r="M5707" s="12"/>
      <c r="N5707" s="12"/>
      <c r="O5707" s="12"/>
      <c r="P5707" s="12"/>
      <c r="Q5707" s="12"/>
      <c r="R5707" s="12"/>
      <c r="S5707" s="12"/>
      <c r="T5707" s="12"/>
      <c r="U5707" s="12"/>
      <c r="V5707" s="12"/>
      <c r="W5707" s="12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2"/>
      <c r="AS5707" s="12"/>
      <c r="AT5707" s="12"/>
      <c r="AU5707" s="12"/>
      <c r="AV5707" s="12"/>
      <c r="AW5707" s="12"/>
      <c r="AX5707" s="12"/>
      <c r="AY5707" s="12"/>
      <c r="AZ5707" s="12"/>
      <c r="BA5707" s="12"/>
      <c r="BB5707" s="12"/>
      <c r="BC5707" s="12"/>
      <c r="BD5707" s="12"/>
      <c r="BE5707" s="12"/>
      <c r="BF5707" s="12"/>
      <c r="BG5707" s="12"/>
      <c r="BH5707" s="12"/>
      <c r="BI5707" s="12"/>
      <c r="BJ5707" s="13"/>
      <c r="BK5707" s="13"/>
      <c r="BL5707" s="13"/>
      <c r="BM5707" s="13"/>
      <c r="BN5707" s="13"/>
    </row>
    <row r="5708" spans="1:66" x14ac:dyDescent="0.25">
      <c r="A5708" s="10"/>
      <c r="B5708" s="10"/>
      <c r="C5708" s="10"/>
      <c r="D5708" s="10"/>
      <c r="E5708" s="10"/>
      <c r="F5708" s="10"/>
      <c r="G5708" s="10"/>
      <c r="H5708" s="10"/>
      <c r="I5708" s="10"/>
      <c r="J5708" s="10"/>
      <c r="K5708" s="11"/>
      <c r="L5708" s="11"/>
      <c r="M5708" s="12"/>
      <c r="N5708" s="12"/>
      <c r="O5708" s="12"/>
      <c r="P5708" s="12"/>
      <c r="Q5708" s="12"/>
      <c r="R5708" s="12"/>
      <c r="S5708" s="12"/>
      <c r="T5708" s="12"/>
      <c r="U5708" s="12"/>
      <c r="V5708" s="12"/>
      <c r="W5708" s="12"/>
      <c r="X5708" s="12"/>
      <c r="Y5708" s="12"/>
      <c r="Z5708" s="12"/>
      <c r="AA5708" s="12"/>
      <c r="AB5708" s="12"/>
      <c r="AC5708" s="12"/>
      <c r="AD5708" s="12"/>
      <c r="AE5708" s="12"/>
      <c r="AF5708" s="12"/>
      <c r="AG5708" s="12"/>
      <c r="AH5708" s="12"/>
      <c r="AI5708" s="12"/>
      <c r="AJ5708" s="12"/>
      <c r="AK5708" s="12"/>
      <c r="AL5708" s="12"/>
      <c r="AM5708" s="12"/>
      <c r="AN5708" s="12"/>
      <c r="AO5708" s="12"/>
      <c r="AP5708" s="12"/>
      <c r="AQ5708" s="12"/>
      <c r="AR5708" s="12"/>
      <c r="AS5708" s="12"/>
      <c r="AT5708" s="12"/>
      <c r="AU5708" s="12"/>
      <c r="AV5708" s="12"/>
      <c r="AW5708" s="12"/>
      <c r="AX5708" s="12"/>
      <c r="AY5708" s="12"/>
      <c r="AZ5708" s="12"/>
      <c r="BA5708" s="12"/>
      <c r="BB5708" s="12"/>
      <c r="BC5708" s="12"/>
      <c r="BD5708" s="12"/>
      <c r="BE5708" s="12"/>
      <c r="BF5708" s="12"/>
      <c r="BG5708" s="12"/>
      <c r="BH5708" s="12"/>
      <c r="BI5708" s="12"/>
      <c r="BJ5708" s="13"/>
      <c r="BK5708" s="13"/>
      <c r="BL5708" s="13"/>
      <c r="BM5708" s="13"/>
      <c r="BN5708" s="13"/>
    </row>
    <row r="5709" spans="1:66" x14ac:dyDescent="0.25">
      <c r="A5709" s="10"/>
      <c r="B5709" s="10"/>
      <c r="C5709" s="10"/>
      <c r="D5709" s="10"/>
      <c r="E5709" s="10"/>
      <c r="F5709" s="10"/>
      <c r="G5709" s="10"/>
      <c r="H5709" s="10"/>
      <c r="I5709" s="10"/>
      <c r="J5709" s="10"/>
      <c r="K5709" s="11"/>
      <c r="L5709" s="11"/>
      <c r="M5709" s="12"/>
      <c r="N5709" s="12"/>
      <c r="O5709" s="12"/>
      <c r="P5709" s="12"/>
      <c r="Q5709" s="12"/>
      <c r="R5709" s="12"/>
      <c r="S5709" s="12"/>
      <c r="T5709" s="12"/>
      <c r="U5709" s="12"/>
      <c r="V5709" s="12"/>
      <c r="W5709" s="12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2"/>
      <c r="AS5709" s="12"/>
      <c r="AT5709" s="12"/>
      <c r="AU5709" s="12"/>
      <c r="AV5709" s="12"/>
      <c r="AW5709" s="12"/>
      <c r="AX5709" s="12"/>
      <c r="AY5709" s="12"/>
      <c r="AZ5709" s="12"/>
      <c r="BA5709" s="12"/>
      <c r="BB5709" s="12"/>
      <c r="BC5709" s="12"/>
      <c r="BD5709" s="12"/>
      <c r="BE5709" s="12"/>
      <c r="BF5709" s="12"/>
      <c r="BG5709" s="12"/>
      <c r="BH5709" s="12"/>
      <c r="BI5709" s="12"/>
      <c r="BJ5709" s="13"/>
      <c r="BK5709" s="13"/>
      <c r="BL5709" s="13"/>
      <c r="BM5709" s="13"/>
      <c r="BN5709" s="13"/>
    </row>
    <row r="5710" spans="1:66" x14ac:dyDescent="0.25">
      <c r="A5710" s="10"/>
      <c r="B5710" s="10"/>
      <c r="C5710" s="10"/>
      <c r="D5710" s="10"/>
      <c r="E5710" s="10"/>
      <c r="F5710" s="10"/>
      <c r="G5710" s="10"/>
      <c r="H5710" s="10"/>
      <c r="I5710" s="10"/>
      <c r="J5710" s="10"/>
      <c r="K5710" s="11"/>
      <c r="L5710" s="11"/>
      <c r="M5710" s="12"/>
      <c r="N5710" s="12"/>
      <c r="O5710" s="12"/>
      <c r="P5710" s="12"/>
      <c r="Q5710" s="12"/>
      <c r="R5710" s="12"/>
      <c r="S5710" s="12"/>
      <c r="T5710" s="12"/>
      <c r="U5710" s="12"/>
      <c r="V5710" s="12"/>
      <c r="W5710" s="12"/>
      <c r="X5710" s="12"/>
      <c r="Y5710" s="12"/>
      <c r="Z5710" s="12"/>
      <c r="AA5710" s="12"/>
      <c r="AB5710" s="12"/>
      <c r="AC5710" s="12"/>
      <c r="AD5710" s="12"/>
      <c r="AE5710" s="12"/>
      <c r="AF5710" s="12"/>
      <c r="AG5710" s="12"/>
      <c r="AH5710" s="12"/>
      <c r="AI5710" s="12"/>
      <c r="AJ5710" s="12"/>
      <c r="AK5710" s="12"/>
      <c r="AL5710" s="12"/>
      <c r="AM5710" s="12"/>
      <c r="AN5710" s="12"/>
      <c r="AO5710" s="12"/>
      <c r="AP5710" s="12"/>
      <c r="AQ5710" s="12"/>
      <c r="AR5710" s="12"/>
      <c r="AS5710" s="12"/>
      <c r="AT5710" s="12"/>
      <c r="AU5710" s="12"/>
      <c r="AV5710" s="12"/>
      <c r="AW5710" s="12"/>
      <c r="AX5710" s="12"/>
      <c r="AY5710" s="12"/>
      <c r="AZ5710" s="12"/>
      <c r="BA5710" s="12"/>
      <c r="BB5710" s="12"/>
      <c r="BC5710" s="12"/>
      <c r="BD5710" s="12"/>
      <c r="BE5710" s="12"/>
      <c r="BF5710" s="12"/>
      <c r="BG5710" s="12"/>
      <c r="BH5710" s="12"/>
      <c r="BI5710" s="12"/>
      <c r="BJ5710" s="13"/>
      <c r="BK5710" s="13"/>
      <c r="BL5710" s="13"/>
      <c r="BM5710" s="13"/>
      <c r="BN5710" s="13"/>
    </row>
    <row r="5711" spans="1:66" x14ac:dyDescent="0.25">
      <c r="A5711" s="10"/>
      <c r="B5711" s="10"/>
      <c r="C5711" s="10"/>
      <c r="D5711" s="10"/>
      <c r="E5711" s="10"/>
      <c r="F5711" s="10"/>
      <c r="G5711" s="10"/>
      <c r="H5711" s="10"/>
      <c r="I5711" s="10"/>
      <c r="J5711" s="10"/>
      <c r="K5711" s="11"/>
      <c r="L5711" s="11"/>
      <c r="M5711" s="12"/>
      <c r="N5711" s="12"/>
      <c r="O5711" s="12"/>
      <c r="P5711" s="12"/>
      <c r="Q5711" s="12"/>
      <c r="R5711" s="12"/>
      <c r="S5711" s="12"/>
      <c r="T5711" s="12"/>
      <c r="U5711" s="12"/>
      <c r="V5711" s="12"/>
      <c r="W5711" s="12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2"/>
      <c r="AS5711" s="12"/>
      <c r="AT5711" s="12"/>
      <c r="AU5711" s="12"/>
      <c r="AV5711" s="12"/>
      <c r="AW5711" s="12"/>
      <c r="AX5711" s="12"/>
      <c r="AY5711" s="12"/>
      <c r="AZ5711" s="12"/>
      <c r="BA5711" s="12"/>
      <c r="BB5711" s="12"/>
      <c r="BC5711" s="12"/>
      <c r="BD5711" s="12"/>
      <c r="BE5711" s="12"/>
      <c r="BF5711" s="12"/>
      <c r="BG5711" s="12"/>
      <c r="BH5711" s="12"/>
      <c r="BI5711" s="12"/>
      <c r="BJ5711" s="13"/>
      <c r="BK5711" s="13"/>
      <c r="BL5711" s="13"/>
      <c r="BM5711" s="13"/>
      <c r="BN5711" s="13"/>
    </row>
    <row r="5712" spans="1:66" x14ac:dyDescent="0.25">
      <c r="A5712" s="10"/>
      <c r="B5712" s="10"/>
      <c r="C5712" s="10"/>
      <c r="D5712" s="10"/>
      <c r="E5712" s="10"/>
      <c r="F5712" s="10"/>
      <c r="G5712" s="10"/>
      <c r="H5712" s="10"/>
      <c r="I5712" s="10"/>
      <c r="J5712" s="10"/>
      <c r="K5712" s="11"/>
      <c r="L5712" s="11"/>
      <c r="M5712" s="12"/>
      <c r="N5712" s="12"/>
      <c r="O5712" s="12"/>
      <c r="P5712" s="12"/>
      <c r="Q5712" s="12"/>
      <c r="R5712" s="12"/>
      <c r="S5712" s="12"/>
      <c r="T5712" s="12"/>
      <c r="U5712" s="12"/>
      <c r="V5712" s="12"/>
      <c r="W5712" s="12"/>
      <c r="X5712" s="12"/>
      <c r="Y5712" s="12"/>
      <c r="Z5712" s="12"/>
      <c r="AA5712" s="12"/>
      <c r="AB5712" s="12"/>
      <c r="AC5712" s="12"/>
      <c r="AD5712" s="12"/>
      <c r="AE5712" s="12"/>
      <c r="AF5712" s="12"/>
      <c r="AG5712" s="12"/>
      <c r="AH5712" s="12"/>
      <c r="AI5712" s="12"/>
      <c r="AJ5712" s="12"/>
      <c r="AK5712" s="12"/>
      <c r="AL5712" s="12"/>
      <c r="AM5712" s="12"/>
      <c r="AN5712" s="12"/>
      <c r="AO5712" s="12"/>
      <c r="AP5712" s="12"/>
      <c r="AQ5712" s="12"/>
      <c r="AR5712" s="12"/>
      <c r="AS5712" s="12"/>
      <c r="AT5712" s="12"/>
      <c r="AU5712" s="12"/>
      <c r="AV5712" s="12"/>
      <c r="AW5712" s="12"/>
      <c r="AX5712" s="12"/>
      <c r="AY5712" s="12"/>
      <c r="AZ5712" s="12"/>
      <c r="BA5712" s="12"/>
      <c r="BB5712" s="12"/>
      <c r="BC5712" s="12"/>
      <c r="BD5712" s="12"/>
      <c r="BE5712" s="12"/>
      <c r="BF5712" s="12"/>
      <c r="BG5712" s="12"/>
      <c r="BH5712" s="12"/>
      <c r="BI5712" s="12"/>
      <c r="BJ5712" s="13"/>
      <c r="BK5712" s="13"/>
      <c r="BL5712" s="13"/>
      <c r="BM5712" s="13"/>
      <c r="BN5712" s="13"/>
    </row>
    <row r="5713" spans="1:66" x14ac:dyDescent="0.25">
      <c r="A5713" s="10"/>
      <c r="B5713" s="10"/>
      <c r="C5713" s="10"/>
      <c r="D5713" s="10"/>
      <c r="E5713" s="10"/>
      <c r="F5713" s="10"/>
      <c r="G5713" s="10"/>
      <c r="H5713" s="10"/>
      <c r="I5713" s="10"/>
      <c r="J5713" s="10"/>
      <c r="K5713" s="11"/>
      <c r="L5713" s="11"/>
      <c r="M5713" s="12"/>
      <c r="N5713" s="12"/>
      <c r="O5713" s="12"/>
      <c r="P5713" s="12"/>
      <c r="Q5713" s="12"/>
      <c r="R5713" s="12"/>
      <c r="S5713" s="12"/>
      <c r="T5713" s="12"/>
      <c r="U5713" s="12"/>
      <c r="V5713" s="12"/>
      <c r="W5713" s="12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2"/>
      <c r="AS5713" s="12"/>
      <c r="AT5713" s="12"/>
      <c r="AU5713" s="12"/>
      <c r="AV5713" s="12"/>
      <c r="AW5713" s="12"/>
      <c r="AX5713" s="12"/>
      <c r="AY5713" s="12"/>
      <c r="AZ5713" s="12"/>
      <c r="BA5713" s="12"/>
      <c r="BB5713" s="12"/>
      <c r="BC5713" s="12"/>
      <c r="BD5713" s="12"/>
      <c r="BE5713" s="12"/>
      <c r="BF5713" s="12"/>
      <c r="BG5713" s="12"/>
      <c r="BH5713" s="12"/>
      <c r="BI5713" s="12"/>
      <c r="BJ5713" s="13"/>
      <c r="BK5713" s="13"/>
      <c r="BL5713" s="13"/>
      <c r="BM5713" s="13"/>
      <c r="BN5713" s="13"/>
    </row>
    <row r="5714" spans="1:66" x14ac:dyDescent="0.25">
      <c r="A5714" s="10"/>
      <c r="B5714" s="10"/>
      <c r="C5714" s="10"/>
      <c r="D5714" s="10"/>
      <c r="E5714" s="10"/>
      <c r="F5714" s="10"/>
      <c r="G5714" s="10"/>
      <c r="H5714" s="10"/>
      <c r="I5714" s="10"/>
      <c r="J5714" s="10"/>
      <c r="K5714" s="11"/>
      <c r="L5714" s="11"/>
      <c r="M5714" s="12"/>
      <c r="N5714" s="12"/>
      <c r="O5714" s="12"/>
      <c r="P5714" s="12"/>
      <c r="Q5714" s="12"/>
      <c r="R5714" s="12"/>
      <c r="S5714" s="12"/>
      <c r="T5714" s="12"/>
      <c r="U5714" s="12"/>
      <c r="V5714" s="12"/>
      <c r="W5714" s="12"/>
      <c r="X5714" s="12"/>
      <c r="Y5714" s="12"/>
      <c r="Z5714" s="12"/>
      <c r="AA5714" s="12"/>
      <c r="AB5714" s="12"/>
      <c r="AC5714" s="12"/>
      <c r="AD5714" s="12"/>
      <c r="AE5714" s="12"/>
      <c r="AF5714" s="12"/>
      <c r="AG5714" s="12"/>
      <c r="AH5714" s="12"/>
      <c r="AI5714" s="12"/>
      <c r="AJ5714" s="12"/>
      <c r="AK5714" s="12"/>
      <c r="AL5714" s="12"/>
      <c r="AM5714" s="12"/>
      <c r="AN5714" s="12"/>
      <c r="AO5714" s="12"/>
      <c r="AP5714" s="12"/>
      <c r="AQ5714" s="12"/>
      <c r="AR5714" s="12"/>
      <c r="AS5714" s="12"/>
      <c r="AT5714" s="12"/>
      <c r="AU5714" s="12"/>
      <c r="AV5714" s="12"/>
      <c r="AW5714" s="12"/>
      <c r="AX5714" s="12"/>
      <c r="AY5714" s="12"/>
      <c r="AZ5714" s="12"/>
      <c r="BA5714" s="12"/>
      <c r="BB5714" s="12"/>
      <c r="BC5714" s="12"/>
      <c r="BD5714" s="12"/>
      <c r="BE5714" s="12"/>
      <c r="BF5714" s="12"/>
      <c r="BG5714" s="12"/>
      <c r="BH5714" s="12"/>
      <c r="BI5714" s="12"/>
      <c r="BJ5714" s="13"/>
      <c r="BK5714" s="13"/>
      <c r="BL5714" s="13"/>
      <c r="BM5714" s="13"/>
      <c r="BN5714" s="13"/>
    </row>
    <row r="5715" spans="1:66" x14ac:dyDescent="0.25">
      <c r="A5715" s="10"/>
      <c r="B5715" s="10"/>
      <c r="C5715" s="10"/>
      <c r="D5715" s="10"/>
      <c r="E5715" s="10"/>
      <c r="F5715" s="10"/>
      <c r="G5715" s="10"/>
      <c r="H5715" s="10"/>
      <c r="I5715" s="10"/>
      <c r="J5715" s="10"/>
      <c r="K5715" s="11"/>
      <c r="L5715" s="11"/>
      <c r="M5715" s="12"/>
      <c r="N5715" s="12"/>
      <c r="O5715" s="12"/>
      <c r="P5715" s="12"/>
      <c r="Q5715" s="12"/>
      <c r="R5715" s="12"/>
      <c r="S5715" s="12"/>
      <c r="T5715" s="12"/>
      <c r="U5715" s="12"/>
      <c r="V5715" s="12"/>
      <c r="W5715" s="12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2"/>
      <c r="AS5715" s="12"/>
      <c r="AT5715" s="12"/>
      <c r="AU5715" s="12"/>
      <c r="AV5715" s="12"/>
      <c r="AW5715" s="12"/>
      <c r="AX5715" s="12"/>
      <c r="AY5715" s="12"/>
      <c r="AZ5715" s="12"/>
      <c r="BA5715" s="12"/>
      <c r="BB5715" s="12"/>
      <c r="BC5715" s="12"/>
      <c r="BD5715" s="12"/>
      <c r="BE5715" s="12"/>
      <c r="BF5715" s="12"/>
      <c r="BG5715" s="12"/>
      <c r="BH5715" s="12"/>
      <c r="BI5715" s="12"/>
      <c r="BJ5715" s="13"/>
      <c r="BK5715" s="13"/>
      <c r="BL5715" s="13"/>
      <c r="BM5715" s="13"/>
      <c r="BN5715" s="13"/>
    </row>
    <row r="5716" spans="1:66" x14ac:dyDescent="0.25">
      <c r="A5716" s="10"/>
      <c r="B5716" s="10"/>
      <c r="C5716" s="10"/>
      <c r="D5716" s="10"/>
      <c r="E5716" s="10"/>
      <c r="F5716" s="10"/>
      <c r="G5716" s="10"/>
      <c r="H5716" s="10"/>
      <c r="I5716" s="10"/>
      <c r="J5716" s="10"/>
      <c r="K5716" s="11"/>
      <c r="L5716" s="11"/>
      <c r="M5716" s="12"/>
      <c r="N5716" s="12"/>
      <c r="O5716" s="12"/>
      <c r="P5716" s="12"/>
      <c r="Q5716" s="12"/>
      <c r="R5716" s="12"/>
      <c r="S5716" s="12"/>
      <c r="T5716" s="12"/>
      <c r="U5716" s="12"/>
      <c r="V5716" s="12"/>
      <c r="W5716" s="12"/>
      <c r="X5716" s="12"/>
      <c r="Y5716" s="12"/>
      <c r="Z5716" s="12"/>
      <c r="AA5716" s="12"/>
      <c r="AB5716" s="12"/>
      <c r="AC5716" s="12"/>
      <c r="AD5716" s="12"/>
      <c r="AE5716" s="12"/>
      <c r="AF5716" s="12"/>
      <c r="AG5716" s="12"/>
      <c r="AH5716" s="12"/>
      <c r="AI5716" s="12"/>
      <c r="AJ5716" s="12"/>
      <c r="AK5716" s="12"/>
      <c r="AL5716" s="12"/>
      <c r="AM5716" s="12"/>
      <c r="AN5716" s="12"/>
      <c r="AO5716" s="12"/>
      <c r="AP5716" s="12"/>
      <c r="AQ5716" s="12"/>
      <c r="AR5716" s="12"/>
      <c r="AS5716" s="12"/>
      <c r="AT5716" s="12"/>
      <c r="AU5716" s="12"/>
      <c r="AV5716" s="12"/>
      <c r="AW5716" s="12"/>
      <c r="AX5716" s="12"/>
      <c r="AY5716" s="12"/>
      <c r="AZ5716" s="12"/>
      <c r="BA5716" s="12"/>
      <c r="BB5716" s="12"/>
      <c r="BC5716" s="12"/>
      <c r="BD5716" s="12"/>
      <c r="BE5716" s="12"/>
      <c r="BF5716" s="12"/>
      <c r="BG5716" s="12"/>
      <c r="BH5716" s="12"/>
      <c r="BI5716" s="12"/>
      <c r="BJ5716" s="13"/>
      <c r="BK5716" s="13"/>
      <c r="BL5716" s="13"/>
      <c r="BM5716" s="13"/>
      <c r="BN5716" s="13"/>
    </row>
    <row r="5717" spans="1:66" x14ac:dyDescent="0.25">
      <c r="A5717" s="10"/>
      <c r="B5717" s="10"/>
      <c r="C5717" s="10"/>
      <c r="D5717" s="10"/>
      <c r="E5717" s="10"/>
      <c r="F5717" s="10"/>
      <c r="G5717" s="10"/>
      <c r="H5717" s="10"/>
      <c r="I5717" s="10"/>
      <c r="J5717" s="10"/>
      <c r="K5717" s="11"/>
      <c r="L5717" s="11"/>
      <c r="M5717" s="12"/>
      <c r="N5717" s="12"/>
      <c r="O5717" s="12"/>
      <c r="P5717" s="12"/>
      <c r="Q5717" s="12"/>
      <c r="R5717" s="12"/>
      <c r="S5717" s="12"/>
      <c r="T5717" s="12"/>
      <c r="U5717" s="12"/>
      <c r="V5717" s="12"/>
      <c r="W5717" s="12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2"/>
      <c r="AS5717" s="12"/>
      <c r="AT5717" s="12"/>
      <c r="AU5717" s="12"/>
      <c r="AV5717" s="12"/>
      <c r="AW5717" s="12"/>
      <c r="AX5717" s="12"/>
      <c r="AY5717" s="12"/>
      <c r="AZ5717" s="12"/>
      <c r="BA5717" s="12"/>
      <c r="BB5717" s="12"/>
      <c r="BC5717" s="12"/>
      <c r="BD5717" s="12"/>
      <c r="BE5717" s="12"/>
      <c r="BF5717" s="12"/>
      <c r="BG5717" s="12"/>
      <c r="BH5717" s="12"/>
      <c r="BI5717" s="12"/>
      <c r="BJ5717" s="13"/>
      <c r="BK5717" s="13"/>
      <c r="BL5717" s="13"/>
      <c r="BM5717" s="13"/>
      <c r="BN5717" s="13"/>
    </row>
    <row r="5718" spans="1:66" x14ac:dyDescent="0.25">
      <c r="A5718" s="10"/>
      <c r="B5718" s="10"/>
      <c r="C5718" s="10"/>
      <c r="D5718" s="10"/>
      <c r="E5718" s="10"/>
      <c r="F5718" s="10"/>
      <c r="G5718" s="10"/>
      <c r="H5718" s="10"/>
      <c r="I5718" s="10"/>
      <c r="J5718" s="10"/>
      <c r="K5718" s="11"/>
      <c r="L5718" s="11"/>
      <c r="M5718" s="12"/>
      <c r="N5718" s="12"/>
      <c r="O5718" s="12"/>
      <c r="P5718" s="12"/>
      <c r="Q5718" s="12"/>
      <c r="R5718" s="12"/>
      <c r="S5718" s="12"/>
      <c r="T5718" s="12"/>
      <c r="U5718" s="12"/>
      <c r="V5718" s="12"/>
      <c r="W5718" s="12"/>
      <c r="X5718" s="12"/>
      <c r="Y5718" s="12"/>
      <c r="Z5718" s="12"/>
      <c r="AA5718" s="12"/>
      <c r="AB5718" s="12"/>
      <c r="AC5718" s="12"/>
      <c r="AD5718" s="12"/>
      <c r="AE5718" s="12"/>
      <c r="AF5718" s="12"/>
      <c r="AG5718" s="12"/>
      <c r="AH5718" s="12"/>
      <c r="AI5718" s="12"/>
      <c r="AJ5718" s="12"/>
      <c r="AK5718" s="12"/>
      <c r="AL5718" s="12"/>
      <c r="AM5718" s="12"/>
      <c r="AN5718" s="12"/>
      <c r="AO5718" s="12"/>
      <c r="AP5718" s="12"/>
      <c r="AQ5718" s="12"/>
      <c r="AR5718" s="12"/>
      <c r="AS5718" s="12"/>
      <c r="AT5718" s="12"/>
      <c r="AU5718" s="12"/>
      <c r="AV5718" s="12"/>
      <c r="AW5718" s="12"/>
      <c r="AX5718" s="12"/>
      <c r="AY5718" s="12"/>
      <c r="AZ5718" s="12"/>
      <c r="BA5718" s="12"/>
      <c r="BB5718" s="12"/>
      <c r="BC5718" s="12"/>
      <c r="BD5718" s="12"/>
      <c r="BE5718" s="12"/>
      <c r="BF5718" s="12"/>
      <c r="BG5718" s="12"/>
      <c r="BH5718" s="12"/>
      <c r="BI5718" s="12"/>
      <c r="BJ5718" s="13"/>
      <c r="BK5718" s="13"/>
      <c r="BL5718" s="13"/>
      <c r="BM5718" s="13"/>
      <c r="BN5718" s="13"/>
    </row>
    <row r="5719" spans="1:66" x14ac:dyDescent="0.25">
      <c r="A5719" s="10"/>
      <c r="B5719" s="10"/>
      <c r="C5719" s="10"/>
      <c r="D5719" s="10"/>
      <c r="E5719" s="10"/>
      <c r="F5719" s="10"/>
      <c r="G5719" s="10"/>
      <c r="H5719" s="10"/>
      <c r="I5719" s="10"/>
      <c r="J5719" s="10"/>
      <c r="K5719" s="11"/>
      <c r="L5719" s="11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  <c r="W5719" s="12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2"/>
      <c r="AS5719" s="12"/>
      <c r="AT5719" s="12"/>
      <c r="AU5719" s="12"/>
      <c r="AV5719" s="12"/>
      <c r="AW5719" s="12"/>
      <c r="AX5719" s="12"/>
      <c r="AY5719" s="12"/>
      <c r="AZ5719" s="12"/>
      <c r="BA5719" s="12"/>
      <c r="BB5719" s="12"/>
      <c r="BC5719" s="12"/>
      <c r="BD5719" s="12"/>
      <c r="BE5719" s="12"/>
      <c r="BF5719" s="12"/>
      <c r="BG5719" s="12"/>
      <c r="BH5719" s="12"/>
      <c r="BI5719" s="12"/>
      <c r="BJ5719" s="13"/>
      <c r="BK5719" s="13"/>
      <c r="BL5719" s="13"/>
      <c r="BM5719" s="13"/>
      <c r="BN5719" s="13"/>
    </row>
    <row r="5720" spans="1:66" x14ac:dyDescent="0.25">
      <c r="A5720" s="10"/>
      <c r="B5720" s="10"/>
      <c r="C5720" s="10"/>
      <c r="D5720" s="10"/>
      <c r="E5720" s="10"/>
      <c r="F5720" s="10"/>
      <c r="G5720" s="10"/>
      <c r="H5720" s="10"/>
      <c r="I5720" s="10"/>
      <c r="J5720" s="10"/>
      <c r="K5720" s="11"/>
      <c r="L5720" s="11"/>
      <c r="M5720" s="12"/>
      <c r="N5720" s="12"/>
      <c r="O5720" s="12"/>
      <c r="P5720" s="12"/>
      <c r="Q5720" s="12"/>
      <c r="R5720" s="12"/>
      <c r="S5720" s="12"/>
      <c r="T5720" s="12"/>
      <c r="U5720" s="12"/>
      <c r="V5720" s="12"/>
      <c r="W5720" s="12"/>
      <c r="X5720" s="12"/>
      <c r="Y5720" s="12"/>
      <c r="Z5720" s="12"/>
      <c r="AA5720" s="12"/>
      <c r="AB5720" s="12"/>
      <c r="AC5720" s="12"/>
      <c r="AD5720" s="12"/>
      <c r="AE5720" s="12"/>
      <c r="AF5720" s="12"/>
      <c r="AG5720" s="12"/>
      <c r="AH5720" s="12"/>
      <c r="AI5720" s="12"/>
      <c r="AJ5720" s="12"/>
      <c r="AK5720" s="12"/>
      <c r="AL5720" s="12"/>
      <c r="AM5720" s="12"/>
      <c r="AN5720" s="12"/>
      <c r="AO5720" s="12"/>
      <c r="AP5720" s="12"/>
      <c r="AQ5720" s="12"/>
      <c r="AR5720" s="12"/>
      <c r="AS5720" s="12"/>
      <c r="AT5720" s="12"/>
      <c r="AU5720" s="12"/>
      <c r="AV5720" s="12"/>
      <c r="AW5720" s="12"/>
      <c r="AX5720" s="12"/>
      <c r="AY5720" s="12"/>
      <c r="AZ5720" s="12"/>
      <c r="BA5720" s="12"/>
      <c r="BB5720" s="12"/>
      <c r="BC5720" s="12"/>
      <c r="BD5720" s="12"/>
      <c r="BE5720" s="12"/>
      <c r="BF5720" s="12"/>
      <c r="BG5720" s="12"/>
      <c r="BH5720" s="12"/>
      <c r="BI5720" s="12"/>
      <c r="BJ5720" s="13"/>
      <c r="BK5720" s="13"/>
      <c r="BL5720" s="13"/>
      <c r="BM5720" s="13"/>
      <c r="BN5720" s="13"/>
    </row>
    <row r="5721" spans="1:66" x14ac:dyDescent="0.25">
      <c r="A5721" s="10"/>
      <c r="B5721" s="10"/>
      <c r="C5721" s="10"/>
      <c r="D5721" s="10"/>
      <c r="E5721" s="10"/>
      <c r="F5721" s="10"/>
      <c r="G5721" s="10"/>
      <c r="H5721" s="10"/>
      <c r="I5721" s="10"/>
      <c r="J5721" s="10"/>
      <c r="K5721" s="11"/>
      <c r="L5721" s="11"/>
      <c r="M5721" s="12"/>
      <c r="N5721" s="12"/>
      <c r="O5721" s="12"/>
      <c r="P5721" s="12"/>
      <c r="Q5721" s="12"/>
      <c r="R5721" s="12"/>
      <c r="S5721" s="12"/>
      <c r="T5721" s="12"/>
      <c r="U5721" s="12"/>
      <c r="V5721" s="12"/>
      <c r="W5721" s="12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2"/>
      <c r="AS5721" s="12"/>
      <c r="AT5721" s="12"/>
      <c r="AU5721" s="12"/>
      <c r="AV5721" s="12"/>
      <c r="AW5721" s="12"/>
      <c r="AX5721" s="12"/>
      <c r="AY5721" s="12"/>
      <c r="AZ5721" s="12"/>
      <c r="BA5721" s="12"/>
      <c r="BB5721" s="12"/>
      <c r="BC5721" s="12"/>
      <c r="BD5721" s="12"/>
      <c r="BE5721" s="12"/>
      <c r="BF5721" s="12"/>
      <c r="BG5721" s="12"/>
      <c r="BH5721" s="12"/>
      <c r="BI5721" s="12"/>
      <c r="BJ5721" s="13"/>
      <c r="BK5721" s="13"/>
      <c r="BL5721" s="13"/>
      <c r="BM5721" s="13"/>
      <c r="BN5721" s="13"/>
    </row>
    <row r="5722" spans="1:66" x14ac:dyDescent="0.25">
      <c r="A5722" s="10"/>
      <c r="B5722" s="10"/>
      <c r="C5722" s="10"/>
      <c r="D5722" s="10"/>
      <c r="E5722" s="10"/>
      <c r="F5722" s="10"/>
      <c r="G5722" s="10"/>
      <c r="H5722" s="10"/>
      <c r="I5722" s="10"/>
      <c r="J5722" s="10"/>
      <c r="K5722" s="11"/>
      <c r="L5722" s="11"/>
      <c r="M5722" s="12"/>
      <c r="N5722" s="12"/>
      <c r="O5722" s="12"/>
      <c r="P5722" s="12"/>
      <c r="Q5722" s="12"/>
      <c r="R5722" s="12"/>
      <c r="S5722" s="12"/>
      <c r="T5722" s="12"/>
      <c r="U5722" s="12"/>
      <c r="V5722" s="12"/>
      <c r="W5722" s="12"/>
      <c r="X5722" s="12"/>
      <c r="Y5722" s="12"/>
      <c r="Z5722" s="12"/>
      <c r="AA5722" s="12"/>
      <c r="AB5722" s="12"/>
      <c r="AC5722" s="12"/>
      <c r="AD5722" s="12"/>
      <c r="AE5722" s="12"/>
      <c r="AF5722" s="12"/>
      <c r="AG5722" s="12"/>
      <c r="AH5722" s="12"/>
      <c r="AI5722" s="12"/>
      <c r="AJ5722" s="12"/>
      <c r="AK5722" s="12"/>
      <c r="AL5722" s="12"/>
      <c r="AM5722" s="12"/>
      <c r="AN5722" s="12"/>
      <c r="AO5722" s="12"/>
      <c r="AP5722" s="12"/>
      <c r="AQ5722" s="12"/>
      <c r="AR5722" s="12"/>
      <c r="AS5722" s="12"/>
      <c r="AT5722" s="12"/>
      <c r="AU5722" s="12"/>
      <c r="AV5722" s="12"/>
      <c r="AW5722" s="12"/>
      <c r="AX5722" s="12"/>
      <c r="AY5722" s="12"/>
      <c r="AZ5722" s="12"/>
      <c r="BA5722" s="12"/>
      <c r="BB5722" s="12"/>
      <c r="BC5722" s="12"/>
      <c r="BD5722" s="12"/>
      <c r="BE5722" s="12"/>
      <c r="BF5722" s="12"/>
      <c r="BG5722" s="12"/>
      <c r="BH5722" s="12"/>
      <c r="BI5722" s="12"/>
      <c r="BJ5722" s="13"/>
      <c r="BK5722" s="13"/>
      <c r="BL5722" s="13"/>
      <c r="BM5722" s="13"/>
      <c r="BN5722" s="13"/>
    </row>
    <row r="5723" spans="1:66" x14ac:dyDescent="0.25">
      <c r="A5723" s="10"/>
      <c r="B5723" s="10"/>
      <c r="C5723" s="10"/>
      <c r="D5723" s="10"/>
      <c r="E5723" s="10"/>
      <c r="F5723" s="10"/>
      <c r="G5723" s="10"/>
      <c r="H5723" s="10"/>
      <c r="I5723" s="10"/>
      <c r="J5723" s="10"/>
      <c r="K5723" s="11"/>
      <c r="L5723" s="11"/>
      <c r="M5723" s="12"/>
      <c r="N5723" s="12"/>
      <c r="O5723" s="12"/>
      <c r="P5723" s="12"/>
      <c r="Q5723" s="12"/>
      <c r="R5723" s="12"/>
      <c r="S5723" s="12"/>
      <c r="T5723" s="12"/>
      <c r="U5723" s="12"/>
      <c r="V5723" s="12"/>
      <c r="W5723" s="12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2"/>
      <c r="AS5723" s="12"/>
      <c r="AT5723" s="12"/>
      <c r="AU5723" s="12"/>
      <c r="AV5723" s="12"/>
      <c r="AW5723" s="12"/>
      <c r="AX5723" s="12"/>
      <c r="AY5723" s="12"/>
      <c r="AZ5723" s="12"/>
      <c r="BA5723" s="12"/>
      <c r="BB5723" s="12"/>
      <c r="BC5723" s="12"/>
      <c r="BD5723" s="12"/>
      <c r="BE5723" s="12"/>
      <c r="BF5723" s="12"/>
      <c r="BG5723" s="12"/>
      <c r="BH5723" s="12"/>
      <c r="BI5723" s="12"/>
      <c r="BJ5723" s="13"/>
      <c r="BK5723" s="13"/>
      <c r="BL5723" s="13"/>
      <c r="BM5723" s="13"/>
      <c r="BN5723" s="13"/>
    </row>
    <row r="5724" spans="1:66" x14ac:dyDescent="0.25">
      <c r="A5724" s="10"/>
      <c r="B5724" s="10"/>
      <c r="C5724" s="10"/>
      <c r="D5724" s="10"/>
      <c r="E5724" s="10"/>
      <c r="F5724" s="10"/>
      <c r="G5724" s="10"/>
      <c r="H5724" s="10"/>
      <c r="I5724" s="10"/>
      <c r="J5724" s="10"/>
      <c r="K5724" s="11"/>
      <c r="L5724" s="11"/>
      <c r="M5724" s="12"/>
      <c r="N5724" s="12"/>
      <c r="O5724" s="12"/>
      <c r="P5724" s="12"/>
      <c r="Q5724" s="12"/>
      <c r="R5724" s="12"/>
      <c r="S5724" s="12"/>
      <c r="T5724" s="12"/>
      <c r="U5724" s="12"/>
      <c r="V5724" s="12"/>
      <c r="W5724" s="12"/>
      <c r="X5724" s="12"/>
      <c r="Y5724" s="12"/>
      <c r="Z5724" s="12"/>
      <c r="AA5724" s="12"/>
      <c r="AB5724" s="12"/>
      <c r="AC5724" s="12"/>
      <c r="AD5724" s="12"/>
      <c r="AE5724" s="12"/>
      <c r="AF5724" s="12"/>
      <c r="AG5724" s="12"/>
      <c r="AH5724" s="12"/>
      <c r="AI5724" s="12"/>
      <c r="AJ5724" s="12"/>
      <c r="AK5724" s="12"/>
      <c r="AL5724" s="12"/>
      <c r="AM5724" s="12"/>
      <c r="AN5724" s="12"/>
      <c r="AO5724" s="12"/>
      <c r="AP5724" s="12"/>
      <c r="AQ5724" s="12"/>
      <c r="AR5724" s="12"/>
      <c r="AS5724" s="12"/>
      <c r="AT5724" s="12"/>
      <c r="AU5724" s="12"/>
      <c r="AV5724" s="12"/>
      <c r="AW5724" s="12"/>
      <c r="AX5724" s="12"/>
      <c r="AY5724" s="12"/>
      <c r="AZ5724" s="12"/>
      <c r="BA5724" s="12"/>
      <c r="BB5724" s="12"/>
      <c r="BC5724" s="12"/>
      <c r="BD5724" s="12"/>
      <c r="BE5724" s="12"/>
      <c r="BF5724" s="12"/>
      <c r="BG5724" s="12"/>
      <c r="BH5724" s="12"/>
      <c r="BI5724" s="12"/>
      <c r="BJ5724" s="13"/>
      <c r="BK5724" s="13"/>
      <c r="BL5724" s="13"/>
      <c r="BM5724" s="13"/>
      <c r="BN5724" s="13"/>
    </row>
    <row r="5725" spans="1:66" x14ac:dyDescent="0.25">
      <c r="A5725" s="10"/>
      <c r="B5725" s="10"/>
      <c r="C5725" s="10"/>
      <c r="D5725" s="10"/>
      <c r="E5725" s="10"/>
      <c r="F5725" s="10"/>
      <c r="G5725" s="10"/>
      <c r="H5725" s="10"/>
      <c r="I5725" s="10"/>
      <c r="J5725" s="10"/>
      <c r="K5725" s="11"/>
      <c r="L5725" s="11"/>
      <c r="M5725" s="12"/>
      <c r="N5725" s="12"/>
      <c r="O5725" s="12"/>
      <c r="P5725" s="12"/>
      <c r="Q5725" s="12"/>
      <c r="R5725" s="12"/>
      <c r="S5725" s="12"/>
      <c r="T5725" s="12"/>
      <c r="U5725" s="12"/>
      <c r="V5725" s="12"/>
      <c r="W5725" s="12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2"/>
      <c r="AS5725" s="12"/>
      <c r="AT5725" s="12"/>
      <c r="AU5725" s="12"/>
      <c r="AV5725" s="12"/>
      <c r="AW5725" s="12"/>
      <c r="AX5725" s="12"/>
      <c r="AY5725" s="12"/>
      <c r="AZ5725" s="12"/>
      <c r="BA5725" s="12"/>
      <c r="BB5725" s="12"/>
      <c r="BC5725" s="12"/>
      <c r="BD5725" s="12"/>
      <c r="BE5725" s="12"/>
      <c r="BF5725" s="12"/>
      <c r="BG5725" s="12"/>
      <c r="BH5725" s="12"/>
      <c r="BI5725" s="12"/>
      <c r="BJ5725" s="13"/>
      <c r="BK5725" s="13"/>
      <c r="BL5725" s="13"/>
      <c r="BM5725" s="13"/>
      <c r="BN5725" s="13"/>
    </row>
    <row r="5726" spans="1:66" x14ac:dyDescent="0.25">
      <c r="A5726" s="10"/>
      <c r="B5726" s="10"/>
      <c r="C5726" s="10"/>
      <c r="D5726" s="10"/>
      <c r="E5726" s="10"/>
      <c r="F5726" s="10"/>
      <c r="G5726" s="10"/>
      <c r="H5726" s="10"/>
      <c r="I5726" s="10"/>
      <c r="J5726" s="10"/>
      <c r="K5726" s="11"/>
      <c r="L5726" s="11"/>
      <c r="M5726" s="12"/>
      <c r="N5726" s="12"/>
      <c r="O5726" s="12"/>
      <c r="P5726" s="12"/>
      <c r="Q5726" s="12"/>
      <c r="R5726" s="12"/>
      <c r="S5726" s="12"/>
      <c r="T5726" s="12"/>
      <c r="U5726" s="12"/>
      <c r="V5726" s="12"/>
      <c r="W5726" s="12"/>
      <c r="X5726" s="12"/>
      <c r="Y5726" s="12"/>
      <c r="Z5726" s="12"/>
      <c r="AA5726" s="12"/>
      <c r="AB5726" s="12"/>
      <c r="AC5726" s="12"/>
      <c r="AD5726" s="12"/>
      <c r="AE5726" s="12"/>
      <c r="AF5726" s="12"/>
      <c r="AG5726" s="12"/>
      <c r="AH5726" s="12"/>
      <c r="AI5726" s="12"/>
      <c r="AJ5726" s="12"/>
      <c r="AK5726" s="12"/>
      <c r="AL5726" s="12"/>
      <c r="AM5726" s="12"/>
      <c r="AN5726" s="12"/>
      <c r="AO5726" s="12"/>
      <c r="AP5726" s="12"/>
      <c r="AQ5726" s="12"/>
      <c r="AR5726" s="12"/>
      <c r="AS5726" s="12"/>
      <c r="AT5726" s="12"/>
      <c r="AU5726" s="12"/>
      <c r="AV5726" s="12"/>
      <c r="AW5726" s="12"/>
      <c r="AX5726" s="12"/>
      <c r="AY5726" s="12"/>
      <c r="AZ5726" s="12"/>
      <c r="BA5726" s="12"/>
      <c r="BB5726" s="12"/>
      <c r="BC5726" s="12"/>
      <c r="BD5726" s="12"/>
      <c r="BE5726" s="12"/>
      <c r="BF5726" s="12"/>
      <c r="BG5726" s="12"/>
      <c r="BH5726" s="12"/>
      <c r="BI5726" s="12"/>
      <c r="BJ5726" s="13"/>
      <c r="BK5726" s="13"/>
      <c r="BL5726" s="13"/>
      <c r="BM5726" s="13"/>
      <c r="BN5726" s="13"/>
    </row>
    <row r="5727" spans="1:66" x14ac:dyDescent="0.25">
      <c r="A5727" s="10"/>
      <c r="B5727" s="10"/>
      <c r="C5727" s="10"/>
      <c r="D5727" s="10"/>
      <c r="E5727" s="10"/>
      <c r="F5727" s="10"/>
      <c r="G5727" s="10"/>
      <c r="H5727" s="10"/>
      <c r="I5727" s="10"/>
      <c r="J5727" s="10"/>
      <c r="K5727" s="11"/>
      <c r="L5727" s="11"/>
      <c r="M5727" s="12"/>
      <c r="N5727" s="12"/>
      <c r="O5727" s="12"/>
      <c r="P5727" s="12"/>
      <c r="Q5727" s="12"/>
      <c r="R5727" s="12"/>
      <c r="S5727" s="12"/>
      <c r="T5727" s="12"/>
      <c r="U5727" s="12"/>
      <c r="V5727" s="12"/>
      <c r="W5727" s="12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2"/>
      <c r="AS5727" s="12"/>
      <c r="AT5727" s="12"/>
      <c r="AU5727" s="12"/>
      <c r="AV5727" s="12"/>
      <c r="AW5727" s="12"/>
      <c r="AX5727" s="12"/>
      <c r="AY5727" s="12"/>
      <c r="AZ5727" s="12"/>
      <c r="BA5727" s="12"/>
      <c r="BB5727" s="12"/>
      <c r="BC5727" s="12"/>
      <c r="BD5727" s="12"/>
      <c r="BE5727" s="12"/>
      <c r="BF5727" s="12"/>
      <c r="BG5727" s="12"/>
      <c r="BH5727" s="12"/>
      <c r="BI5727" s="12"/>
      <c r="BJ5727" s="13"/>
      <c r="BK5727" s="13"/>
      <c r="BL5727" s="13"/>
      <c r="BM5727" s="13"/>
      <c r="BN5727" s="13"/>
    </row>
    <row r="5728" spans="1:66" x14ac:dyDescent="0.25">
      <c r="A5728" s="10"/>
      <c r="B5728" s="10"/>
      <c r="C5728" s="10"/>
      <c r="D5728" s="10"/>
      <c r="E5728" s="10"/>
      <c r="F5728" s="10"/>
      <c r="G5728" s="10"/>
      <c r="H5728" s="10"/>
      <c r="I5728" s="10"/>
      <c r="J5728" s="10"/>
      <c r="K5728" s="11"/>
      <c r="L5728" s="11"/>
      <c r="M5728" s="12"/>
      <c r="N5728" s="12"/>
      <c r="O5728" s="12"/>
      <c r="P5728" s="12"/>
      <c r="Q5728" s="12"/>
      <c r="R5728" s="12"/>
      <c r="S5728" s="12"/>
      <c r="T5728" s="12"/>
      <c r="U5728" s="12"/>
      <c r="V5728" s="12"/>
      <c r="W5728" s="12"/>
      <c r="X5728" s="12"/>
      <c r="Y5728" s="12"/>
      <c r="Z5728" s="12"/>
      <c r="AA5728" s="12"/>
      <c r="AB5728" s="12"/>
      <c r="AC5728" s="12"/>
      <c r="AD5728" s="12"/>
      <c r="AE5728" s="12"/>
      <c r="AF5728" s="12"/>
      <c r="AG5728" s="12"/>
      <c r="AH5728" s="12"/>
      <c r="AI5728" s="12"/>
      <c r="AJ5728" s="12"/>
      <c r="AK5728" s="12"/>
      <c r="AL5728" s="12"/>
      <c r="AM5728" s="12"/>
      <c r="AN5728" s="12"/>
      <c r="AO5728" s="12"/>
      <c r="AP5728" s="12"/>
      <c r="AQ5728" s="12"/>
      <c r="AR5728" s="12"/>
      <c r="AS5728" s="12"/>
      <c r="AT5728" s="12"/>
      <c r="AU5728" s="12"/>
      <c r="AV5728" s="12"/>
      <c r="AW5728" s="12"/>
      <c r="AX5728" s="12"/>
      <c r="AY5728" s="12"/>
      <c r="AZ5728" s="12"/>
      <c r="BA5728" s="12"/>
      <c r="BB5728" s="12"/>
      <c r="BC5728" s="12"/>
      <c r="BD5728" s="12"/>
      <c r="BE5728" s="12"/>
      <c r="BF5728" s="12"/>
      <c r="BG5728" s="12"/>
      <c r="BH5728" s="12"/>
      <c r="BI5728" s="12"/>
      <c r="BJ5728" s="13"/>
      <c r="BK5728" s="13"/>
      <c r="BL5728" s="13"/>
      <c r="BM5728" s="13"/>
      <c r="BN5728" s="13"/>
    </row>
    <row r="5729" spans="1:66" x14ac:dyDescent="0.25">
      <c r="A5729" s="10"/>
      <c r="B5729" s="10"/>
      <c r="C5729" s="10"/>
      <c r="D5729" s="10"/>
      <c r="E5729" s="10"/>
      <c r="F5729" s="10"/>
      <c r="G5729" s="10"/>
      <c r="H5729" s="10"/>
      <c r="I5729" s="10"/>
      <c r="J5729" s="10"/>
      <c r="K5729" s="11"/>
      <c r="L5729" s="11"/>
      <c r="M5729" s="12"/>
      <c r="N5729" s="12"/>
      <c r="O5729" s="12"/>
      <c r="P5729" s="12"/>
      <c r="Q5729" s="12"/>
      <c r="R5729" s="12"/>
      <c r="S5729" s="12"/>
      <c r="T5729" s="12"/>
      <c r="U5729" s="12"/>
      <c r="V5729" s="12"/>
      <c r="W5729" s="12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2"/>
      <c r="AS5729" s="12"/>
      <c r="AT5729" s="12"/>
      <c r="AU5729" s="12"/>
      <c r="AV5729" s="12"/>
      <c r="AW5729" s="12"/>
      <c r="AX5729" s="12"/>
      <c r="AY5729" s="12"/>
      <c r="AZ5729" s="12"/>
      <c r="BA5729" s="12"/>
      <c r="BB5729" s="12"/>
      <c r="BC5729" s="12"/>
      <c r="BD5729" s="12"/>
      <c r="BE5729" s="12"/>
      <c r="BF5729" s="12"/>
      <c r="BG5729" s="12"/>
      <c r="BH5729" s="12"/>
      <c r="BI5729" s="12"/>
      <c r="BJ5729" s="13"/>
      <c r="BK5729" s="13"/>
      <c r="BL5729" s="13"/>
      <c r="BM5729" s="13"/>
      <c r="BN5729" s="13"/>
    </row>
    <row r="5730" spans="1:66" x14ac:dyDescent="0.25">
      <c r="A5730" s="10"/>
      <c r="B5730" s="10"/>
      <c r="C5730" s="10"/>
      <c r="D5730" s="10"/>
      <c r="E5730" s="10"/>
      <c r="F5730" s="10"/>
      <c r="G5730" s="10"/>
      <c r="H5730" s="10"/>
      <c r="I5730" s="10"/>
      <c r="J5730" s="10"/>
      <c r="K5730" s="11"/>
      <c r="L5730" s="11"/>
      <c r="M5730" s="12"/>
      <c r="N5730" s="12"/>
      <c r="O5730" s="12"/>
      <c r="P5730" s="12"/>
      <c r="Q5730" s="12"/>
      <c r="R5730" s="12"/>
      <c r="S5730" s="12"/>
      <c r="T5730" s="12"/>
      <c r="U5730" s="12"/>
      <c r="V5730" s="12"/>
      <c r="W5730" s="12"/>
      <c r="X5730" s="12"/>
      <c r="Y5730" s="12"/>
      <c r="Z5730" s="12"/>
      <c r="AA5730" s="12"/>
      <c r="AB5730" s="12"/>
      <c r="AC5730" s="12"/>
      <c r="AD5730" s="12"/>
      <c r="AE5730" s="12"/>
      <c r="AF5730" s="12"/>
      <c r="AG5730" s="12"/>
      <c r="AH5730" s="12"/>
      <c r="AI5730" s="12"/>
      <c r="AJ5730" s="12"/>
      <c r="AK5730" s="12"/>
      <c r="AL5730" s="12"/>
      <c r="AM5730" s="12"/>
      <c r="AN5730" s="12"/>
      <c r="AO5730" s="12"/>
      <c r="AP5730" s="12"/>
      <c r="AQ5730" s="12"/>
      <c r="AR5730" s="12"/>
      <c r="AS5730" s="12"/>
      <c r="AT5730" s="12"/>
      <c r="AU5730" s="12"/>
      <c r="AV5730" s="12"/>
      <c r="AW5730" s="12"/>
      <c r="AX5730" s="12"/>
      <c r="AY5730" s="12"/>
      <c r="AZ5730" s="12"/>
      <c r="BA5730" s="12"/>
      <c r="BB5730" s="12"/>
      <c r="BC5730" s="12"/>
      <c r="BD5730" s="12"/>
      <c r="BE5730" s="12"/>
      <c r="BF5730" s="12"/>
      <c r="BG5730" s="12"/>
      <c r="BH5730" s="12"/>
      <c r="BI5730" s="12"/>
      <c r="BJ5730" s="13"/>
      <c r="BK5730" s="13"/>
      <c r="BL5730" s="13"/>
      <c r="BM5730" s="13"/>
      <c r="BN5730" s="13"/>
    </row>
    <row r="5731" spans="1:66" x14ac:dyDescent="0.25">
      <c r="A5731" s="10"/>
      <c r="B5731" s="10"/>
      <c r="C5731" s="10"/>
      <c r="D5731" s="10"/>
      <c r="E5731" s="10"/>
      <c r="F5731" s="10"/>
      <c r="G5731" s="10"/>
      <c r="H5731" s="10"/>
      <c r="I5731" s="10"/>
      <c r="J5731" s="10"/>
      <c r="K5731" s="11"/>
      <c r="L5731" s="11"/>
      <c r="M5731" s="12"/>
      <c r="N5731" s="12"/>
      <c r="O5731" s="12"/>
      <c r="P5731" s="12"/>
      <c r="Q5731" s="12"/>
      <c r="R5731" s="12"/>
      <c r="S5731" s="12"/>
      <c r="T5731" s="12"/>
      <c r="U5731" s="12"/>
      <c r="V5731" s="12"/>
      <c r="W5731" s="12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2"/>
      <c r="AS5731" s="12"/>
      <c r="AT5731" s="12"/>
      <c r="AU5731" s="12"/>
      <c r="AV5731" s="12"/>
      <c r="AW5731" s="12"/>
      <c r="AX5731" s="12"/>
      <c r="AY5731" s="12"/>
      <c r="AZ5731" s="12"/>
      <c r="BA5731" s="12"/>
      <c r="BB5731" s="12"/>
      <c r="BC5731" s="12"/>
      <c r="BD5731" s="12"/>
      <c r="BE5731" s="12"/>
      <c r="BF5731" s="12"/>
      <c r="BG5731" s="12"/>
      <c r="BH5731" s="12"/>
      <c r="BI5731" s="12"/>
      <c r="BJ5731" s="13"/>
      <c r="BK5731" s="13"/>
      <c r="BL5731" s="13"/>
      <c r="BM5731" s="13"/>
      <c r="BN5731" s="13"/>
    </row>
    <row r="5732" spans="1:66" x14ac:dyDescent="0.25">
      <c r="A5732" s="10"/>
      <c r="B5732" s="10"/>
      <c r="C5732" s="10"/>
      <c r="D5732" s="10"/>
      <c r="E5732" s="10"/>
      <c r="F5732" s="10"/>
      <c r="G5732" s="10"/>
      <c r="H5732" s="10"/>
      <c r="I5732" s="10"/>
      <c r="J5732" s="10"/>
      <c r="K5732" s="11"/>
      <c r="L5732" s="11"/>
      <c r="M5732" s="12"/>
      <c r="N5732" s="12"/>
      <c r="O5732" s="12"/>
      <c r="P5732" s="12"/>
      <c r="Q5732" s="12"/>
      <c r="R5732" s="12"/>
      <c r="S5732" s="12"/>
      <c r="T5732" s="12"/>
      <c r="U5732" s="12"/>
      <c r="V5732" s="12"/>
      <c r="W5732" s="12"/>
      <c r="X5732" s="12"/>
      <c r="Y5732" s="12"/>
      <c r="Z5732" s="12"/>
      <c r="AA5732" s="12"/>
      <c r="AB5732" s="12"/>
      <c r="AC5732" s="12"/>
      <c r="AD5732" s="12"/>
      <c r="AE5732" s="12"/>
      <c r="AF5732" s="12"/>
      <c r="AG5732" s="12"/>
      <c r="AH5732" s="12"/>
      <c r="AI5732" s="12"/>
      <c r="AJ5732" s="12"/>
      <c r="AK5732" s="12"/>
      <c r="AL5732" s="12"/>
      <c r="AM5732" s="12"/>
      <c r="AN5732" s="12"/>
      <c r="AO5732" s="12"/>
      <c r="AP5732" s="12"/>
      <c r="AQ5732" s="12"/>
      <c r="AR5732" s="12"/>
      <c r="AS5732" s="12"/>
      <c r="AT5732" s="12"/>
      <c r="AU5732" s="12"/>
      <c r="AV5732" s="12"/>
      <c r="AW5732" s="12"/>
      <c r="AX5732" s="12"/>
      <c r="AY5732" s="12"/>
      <c r="AZ5732" s="12"/>
      <c r="BA5732" s="12"/>
      <c r="BB5732" s="12"/>
      <c r="BC5732" s="12"/>
      <c r="BD5732" s="12"/>
      <c r="BE5732" s="12"/>
      <c r="BF5732" s="12"/>
      <c r="BG5732" s="12"/>
      <c r="BH5732" s="12"/>
      <c r="BI5732" s="12"/>
      <c r="BJ5732" s="13"/>
      <c r="BK5732" s="13"/>
      <c r="BL5732" s="13"/>
      <c r="BM5732" s="13"/>
      <c r="BN5732" s="13"/>
    </row>
    <row r="5733" spans="1:66" x14ac:dyDescent="0.25">
      <c r="A5733" s="10"/>
      <c r="B5733" s="10"/>
      <c r="C5733" s="10"/>
      <c r="D5733" s="10"/>
      <c r="E5733" s="10"/>
      <c r="F5733" s="10"/>
      <c r="G5733" s="10"/>
      <c r="H5733" s="10"/>
      <c r="I5733" s="10"/>
      <c r="J5733" s="10"/>
      <c r="K5733" s="11"/>
      <c r="L5733" s="11"/>
      <c r="M5733" s="12"/>
      <c r="N5733" s="12"/>
      <c r="O5733" s="12"/>
      <c r="P5733" s="12"/>
      <c r="Q5733" s="12"/>
      <c r="R5733" s="12"/>
      <c r="S5733" s="12"/>
      <c r="T5733" s="12"/>
      <c r="U5733" s="12"/>
      <c r="V5733" s="12"/>
      <c r="W5733" s="12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2"/>
      <c r="AS5733" s="12"/>
      <c r="AT5733" s="12"/>
      <c r="AU5733" s="12"/>
      <c r="AV5733" s="12"/>
      <c r="AW5733" s="12"/>
      <c r="AX5733" s="12"/>
      <c r="AY5733" s="12"/>
      <c r="AZ5733" s="12"/>
      <c r="BA5733" s="12"/>
      <c r="BB5733" s="12"/>
      <c r="BC5733" s="12"/>
      <c r="BD5733" s="12"/>
      <c r="BE5733" s="12"/>
      <c r="BF5733" s="12"/>
      <c r="BG5733" s="12"/>
      <c r="BH5733" s="12"/>
      <c r="BI5733" s="12"/>
      <c r="BJ5733" s="13"/>
      <c r="BK5733" s="13"/>
      <c r="BL5733" s="13"/>
      <c r="BM5733" s="13"/>
      <c r="BN5733" s="13"/>
    </row>
    <row r="5734" spans="1:66" x14ac:dyDescent="0.25">
      <c r="A5734" s="10"/>
      <c r="B5734" s="10"/>
      <c r="C5734" s="10"/>
      <c r="D5734" s="10"/>
      <c r="E5734" s="10"/>
      <c r="F5734" s="10"/>
      <c r="G5734" s="10"/>
      <c r="H5734" s="10"/>
      <c r="I5734" s="10"/>
      <c r="J5734" s="10"/>
      <c r="K5734" s="11"/>
      <c r="L5734" s="11"/>
      <c r="M5734" s="12"/>
      <c r="N5734" s="12"/>
      <c r="O5734" s="12"/>
      <c r="P5734" s="12"/>
      <c r="Q5734" s="12"/>
      <c r="R5734" s="12"/>
      <c r="S5734" s="12"/>
      <c r="T5734" s="12"/>
      <c r="U5734" s="12"/>
      <c r="V5734" s="12"/>
      <c r="W5734" s="12"/>
      <c r="X5734" s="12"/>
      <c r="Y5734" s="12"/>
      <c r="Z5734" s="12"/>
      <c r="AA5734" s="12"/>
      <c r="AB5734" s="12"/>
      <c r="AC5734" s="12"/>
      <c r="AD5734" s="12"/>
      <c r="AE5734" s="12"/>
      <c r="AF5734" s="12"/>
      <c r="AG5734" s="12"/>
      <c r="AH5734" s="12"/>
      <c r="AI5734" s="12"/>
      <c r="AJ5734" s="12"/>
      <c r="AK5734" s="12"/>
      <c r="AL5734" s="12"/>
      <c r="AM5734" s="12"/>
      <c r="AN5734" s="12"/>
      <c r="AO5734" s="12"/>
      <c r="AP5734" s="12"/>
      <c r="AQ5734" s="12"/>
      <c r="AR5734" s="12"/>
      <c r="AS5734" s="12"/>
      <c r="AT5734" s="12"/>
      <c r="AU5734" s="12"/>
      <c r="AV5734" s="12"/>
      <c r="AW5734" s="12"/>
      <c r="AX5734" s="12"/>
      <c r="AY5734" s="12"/>
      <c r="AZ5734" s="12"/>
      <c r="BA5734" s="12"/>
      <c r="BB5734" s="12"/>
      <c r="BC5734" s="12"/>
      <c r="BD5734" s="12"/>
      <c r="BE5734" s="12"/>
      <c r="BF5734" s="12"/>
      <c r="BG5734" s="12"/>
      <c r="BH5734" s="12"/>
      <c r="BI5734" s="12"/>
      <c r="BJ5734" s="13"/>
      <c r="BK5734" s="13"/>
      <c r="BL5734" s="13"/>
      <c r="BM5734" s="13"/>
      <c r="BN5734" s="13"/>
    </row>
    <row r="5735" spans="1:66" x14ac:dyDescent="0.25">
      <c r="A5735" s="10"/>
      <c r="B5735" s="10"/>
      <c r="C5735" s="10"/>
      <c r="D5735" s="10"/>
      <c r="E5735" s="10"/>
      <c r="F5735" s="10"/>
      <c r="G5735" s="10"/>
      <c r="H5735" s="10"/>
      <c r="I5735" s="10"/>
      <c r="J5735" s="10"/>
      <c r="K5735" s="11"/>
      <c r="L5735" s="11"/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  <c r="W5735" s="12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2"/>
      <c r="AS5735" s="12"/>
      <c r="AT5735" s="12"/>
      <c r="AU5735" s="12"/>
      <c r="AV5735" s="12"/>
      <c r="AW5735" s="12"/>
      <c r="AX5735" s="12"/>
      <c r="AY5735" s="12"/>
      <c r="AZ5735" s="12"/>
      <c r="BA5735" s="12"/>
      <c r="BB5735" s="12"/>
      <c r="BC5735" s="12"/>
      <c r="BD5735" s="12"/>
      <c r="BE5735" s="12"/>
      <c r="BF5735" s="12"/>
      <c r="BG5735" s="12"/>
      <c r="BH5735" s="12"/>
      <c r="BI5735" s="12"/>
      <c r="BJ5735" s="13"/>
      <c r="BK5735" s="13"/>
      <c r="BL5735" s="13"/>
      <c r="BM5735" s="13"/>
      <c r="BN5735" s="13"/>
    </row>
    <row r="5736" spans="1:66" x14ac:dyDescent="0.25">
      <c r="A5736" s="10"/>
      <c r="B5736" s="10"/>
      <c r="C5736" s="10"/>
      <c r="D5736" s="10"/>
      <c r="E5736" s="10"/>
      <c r="F5736" s="10"/>
      <c r="G5736" s="10"/>
      <c r="H5736" s="10"/>
      <c r="I5736" s="10"/>
      <c r="J5736" s="10"/>
      <c r="K5736" s="11"/>
      <c r="L5736" s="11"/>
      <c r="M5736" s="12"/>
      <c r="N5736" s="12"/>
      <c r="O5736" s="12"/>
      <c r="P5736" s="12"/>
      <c r="Q5736" s="12"/>
      <c r="R5736" s="12"/>
      <c r="S5736" s="12"/>
      <c r="T5736" s="12"/>
      <c r="U5736" s="12"/>
      <c r="V5736" s="12"/>
      <c r="W5736" s="12"/>
      <c r="X5736" s="12"/>
      <c r="Y5736" s="12"/>
      <c r="Z5736" s="12"/>
      <c r="AA5736" s="12"/>
      <c r="AB5736" s="12"/>
      <c r="AC5736" s="12"/>
      <c r="AD5736" s="12"/>
      <c r="AE5736" s="12"/>
      <c r="AF5736" s="12"/>
      <c r="AG5736" s="12"/>
      <c r="AH5736" s="12"/>
      <c r="AI5736" s="12"/>
      <c r="AJ5736" s="12"/>
      <c r="AK5736" s="12"/>
      <c r="AL5736" s="12"/>
      <c r="AM5736" s="12"/>
      <c r="AN5736" s="12"/>
      <c r="AO5736" s="12"/>
      <c r="AP5736" s="12"/>
      <c r="AQ5736" s="12"/>
      <c r="AR5736" s="12"/>
      <c r="AS5736" s="12"/>
      <c r="AT5736" s="12"/>
      <c r="AU5736" s="12"/>
      <c r="AV5736" s="12"/>
      <c r="AW5736" s="12"/>
      <c r="AX5736" s="12"/>
      <c r="AY5736" s="12"/>
      <c r="AZ5736" s="12"/>
      <c r="BA5736" s="12"/>
      <c r="BB5736" s="12"/>
      <c r="BC5736" s="12"/>
      <c r="BD5736" s="12"/>
      <c r="BE5736" s="12"/>
      <c r="BF5736" s="12"/>
      <c r="BG5736" s="12"/>
      <c r="BH5736" s="12"/>
      <c r="BI5736" s="12"/>
      <c r="BJ5736" s="13"/>
      <c r="BK5736" s="13"/>
      <c r="BL5736" s="13"/>
      <c r="BM5736" s="13"/>
      <c r="BN5736" s="13"/>
    </row>
    <row r="5737" spans="1:66" x14ac:dyDescent="0.25">
      <c r="A5737" s="10"/>
      <c r="B5737" s="10"/>
      <c r="C5737" s="10"/>
      <c r="D5737" s="10"/>
      <c r="E5737" s="10"/>
      <c r="F5737" s="10"/>
      <c r="G5737" s="10"/>
      <c r="H5737" s="10"/>
      <c r="I5737" s="10"/>
      <c r="J5737" s="10"/>
      <c r="K5737" s="11"/>
      <c r="L5737" s="11"/>
      <c r="M5737" s="12"/>
      <c r="N5737" s="12"/>
      <c r="O5737" s="12"/>
      <c r="P5737" s="12"/>
      <c r="Q5737" s="12"/>
      <c r="R5737" s="12"/>
      <c r="S5737" s="12"/>
      <c r="T5737" s="12"/>
      <c r="U5737" s="12"/>
      <c r="V5737" s="12"/>
      <c r="W5737" s="12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2"/>
      <c r="AS5737" s="12"/>
      <c r="AT5737" s="12"/>
      <c r="AU5737" s="12"/>
      <c r="AV5737" s="12"/>
      <c r="AW5737" s="12"/>
      <c r="AX5737" s="12"/>
      <c r="AY5737" s="12"/>
      <c r="AZ5737" s="12"/>
      <c r="BA5737" s="12"/>
      <c r="BB5737" s="12"/>
      <c r="BC5737" s="12"/>
      <c r="BD5737" s="12"/>
      <c r="BE5737" s="12"/>
      <c r="BF5737" s="12"/>
      <c r="BG5737" s="12"/>
      <c r="BH5737" s="12"/>
      <c r="BI5737" s="12"/>
      <c r="BJ5737" s="13"/>
      <c r="BK5737" s="13"/>
      <c r="BL5737" s="13"/>
      <c r="BM5737" s="13"/>
      <c r="BN5737" s="13"/>
    </row>
    <row r="5738" spans="1:66" x14ac:dyDescent="0.25">
      <c r="A5738" s="10"/>
      <c r="B5738" s="10"/>
      <c r="C5738" s="10"/>
      <c r="D5738" s="10"/>
      <c r="E5738" s="10"/>
      <c r="F5738" s="10"/>
      <c r="G5738" s="10"/>
      <c r="H5738" s="10"/>
      <c r="I5738" s="10"/>
      <c r="J5738" s="10"/>
      <c r="K5738" s="11"/>
      <c r="L5738" s="11"/>
      <c r="M5738" s="12"/>
      <c r="N5738" s="12"/>
      <c r="O5738" s="12"/>
      <c r="P5738" s="12"/>
      <c r="Q5738" s="12"/>
      <c r="R5738" s="12"/>
      <c r="S5738" s="12"/>
      <c r="T5738" s="12"/>
      <c r="U5738" s="12"/>
      <c r="V5738" s="12"/>
      <c r="W5738" s="12"/>
      <c r="X5738" s="12"/>
      <c r="Y5738" s="12"/>
      <c r="Z5738" s="12"/>
      <c r="AA5738" s="12"/>
      <c r="AB5738" s="12"/>
      <c r="AC5738" s="12"/>
      <c r="AD5738" s="12"/>
      <c r="AE5738" s="12"/>
      <c r="AF5738" s="12"/>
      <c r="AG5738" s="12"/>
      <c r="AH5738" s="12"/>
      <c r="AI5738" s="12"/>
      <c r="AJ5738" s="12"/>
      <c r="AK5738" s="12"/>
      <c r="AL5738" s="12"/>
      <c r="AM5738" s="12"/>
      <c r="AN5738" s="12"/>
      <c r="AO5738" s="12"/>
      <c r="AP5738" s="12"/>
      <c r="AQ5738" s="12"/>
      <c r="AR5738" s="12"/>
      <c r="AS5738" s="12"/>
      <c r="AT5738" s="12"/>
      <c r="AU5738" s="12"/>
      <c r="AV5738" s="12"/>
      <c r="AW5738" s="12"/>
      <c r="AX5738" s="12"/>
      <c r="AY5738" s="12"/>
      <c r="AZ5738" s="12"/>
      <c r="BA5738" s="12"/>
      <c r="BB5738" s="12"/>
      <c r="BC5738" s="12"/>
      <c r="BD5738" s="12"/>
      <c r="BE5738" s="12"/>
      <c r="BF5738" s="12"/>
      <c r="BG5738" s="12"/>
      <c r="BH5738" s="12"/>
      <c r="BI5738" s="12"/>
      <c r="BJ5738" s="13"/>
      <c r="BK5738" s="13"/>
      <c r="BL5738" s="13"/>
      <c r="BM5738" s="13"/>
      <c r="BN5738" s="13"/>
    </row>
    <row r="5739" spans="1:66" x14ac:dyDescent="0.25">
      <c r="A5739" s="10"/>
      <c r="B5739" s="10"/>
      <c r="C5739" s="10"/>
      <c r="D5739" s="10"/>
      <c r="E5739" s="10"/>
      <c r="F5739" s="10"/>
      <c r="G5739" s="10"/>
      <c r="H5739" s="10"/>
      <c r="I5739" s="10"/>
      <c r="J5739" s="10"/>
      <c r="K5739" s="11"/>
      <c r="L5739" s="11"/>
      <c r="M5739" s="12"/>
      <c r="N5739" s="12"/>
      <c r="O5739" s="12"/>
      <c r="P5739" s="12"/>
      <c r="Q5739" s="12"/>
      <c r="R5739" s="12"/>
      <c r="S5739" s="12"/>
      <c r="T5739" s="12"/>
      <c r="U5739" s="12"/>
      <c r="V5739" s="12"/>
      <c r="W5739" s="12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2"/>
      <c r="AS5739" s="12"/>
      <c r="AT5739" s="12"/>
      <c r="AU5739" s="12"/>
      <c r="AV5739" s="12"/>
      <c r="AW5739" s="12"/>
      <c r="AX5739" s="12"/>
      <c r="AY5739" s="12"/>
      <c r="AZ5739" s="12"/>
      <c r="BA5739" s="12"/>
      <c r="BB5739" s="12"/>
      <c r="BC5739" s="12"/>
      <c r="BD5739" s="12"/>
      <c r="BE5739" s="12"/>
      <c r="BF5739" s="12"/>
      <c r="BG5739" s="12"/>
      <c r="BH5739" s="12"/>
      <c r="BI5739" s="12"/>
      <c r="BJ5739" s="13"/>
      <c r="BK5739" s="13"/>
      <c r="BL5739" s="13"/>
      <c r="BM5739" s="13"/>
      <c r="BN5739" s="13"/>
    </row>
    <row r="5740" spans="1:66" x14ac:dyDescent="0.25">
      <c r="A5740" s="10"/>
      <c r="B5740" s="10"/>
      <c r="C5740" s="10"/>
      <c r="D5740" s="10"/>
      <c r="E5740" s="10"/>
      <c r="F5740" s="10"/>
      <c r="G5740" s="10"/>
      <c r="H5740" s="10"/>
      <c r="I5740" s="10"/>
      <c r="J5740" s="10"/>
      <c r="K5740" s="11"/>
      <c r="L5740" s="11"/>
      <c r="M5740" s="12"/>
      <c r="N5740" s="12"/>
      <c r="O5740" s="12"/>
      <c r="P5740" s="12"/>
      <c r="Q5740" s="12"/>
      <c r="R5740" s="12"/>
      <c r="S5740" s="12"/>
      <c r="T5740" s="12"/>
      <c r="U5740" s="12"/>
      <c r="V5740" s="12"/>
      <c r="W5740" s="12"/>
      <c r="X5740" s="12"/>
      <c r="Y5740" s="12"/>
      <c r="Z5740" s="12"/>
      <c r="AA5740" s="12"/>
      <c r="AB5740" s="12"/>
      <c r="AC5740" s="12"/>
      <c r="AD5740" s="12"/>
      <c r="AE5740" s="12"/>
      <c r="AF5740" s="12"/>
      <c r="AG5740" s="12"/>
      <c r="AH5740" s="12"/>
      <c r="AI5740" s="12"/>
      <c r="AJ5740" s="12"/>
      <c r="AK5740" s="12"/>
      <c r="AL5740" s="12"/>
      <c r="AM5740" s="12"/>
      <c r="AN5740" s="12"/>
      <c r="AO5740" s="12"/>
      <c r="AP5740" s="12"/>
      <c r="AQ5740" s="12"/>
      <c r="AR5740" s="12"/>
      <c r="AS5740" s="12"/>
      <c r="AT5740" s="12"/>
      <c r="AU5740" s="12"/>
      <c r="AV5740" s="12"/>
      <c r="AW5740" s="12"/>
      <c r="AX5740" s="12"/>
      <c r="AY5740" s="12"/>
      <c r="AZ5740" s="12"/>
      <c r="BA5740" s="12"/>
      <c r="BB5740" s="12"/>
      <c r="BC5740" s="12"/>
      <c r="BD5740" s="12"/>
      <c r="BE5740" s="12"/>
      <c r="BF5740" s="12"/>
      <c r="BG5740" s="12"/>
      <c r="BH5740" s="12"/>
      <c r="BI5740" s="12"/>
      <c r="BJ5740" s="13"/>
      <c r="BK5740" s="13"/>
      <c r="BL5740" s="13"/>
      <c r="BM5740" s="13"/>
      <c r="BN5740" s="13"/>
    </row>
    <row r="5741" spans="1:66" x14ac:dyDescent="0.25">
      <c r="A5741" s="10"/>
      <c r="B5741" s="10"/>
      <c r="C5741" s="10"/>
      <c r="D5741" s="10"/>
      <c r="E5741" s="10"/>
      <c r="F5741" s="10"/>
      <c r="G5741" s="10"/>
      <c r="H5741" s="10"/>
      <c r="I5741" s="10"/>
      <c r="J5741" s="10"/>
      <c r="K5741" s="11"/>
      <c r="L5741" s="11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/>
      <c r="W5741" s="12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2"/>
      <c r="AS5741" s="12"/>
      <c r="AT5741" s="12"/>
      <c r="AU5741" s="12"/>
      <c r="AV5741" s="12"/>
      <c r="AW5741" s="12"/>
      <c r="AX5741" s="12"/>
      <c r="AY5741" s="12"/>
      <c r="AZ5741" s="12"/>
      <c r="BA5741" s="12"/>
      <c r="BB5741" s="12"/>
      <c r="BC5741" s="12"/>
      <c r="BD5741" s="12"/>
      <c r="BE5741" s="12"/>
      <c r="BF5741" s="12"/>
      <c r="BG5741" s="12"/>
      <c r="BH5741" s="12"/>
      <c r="BI5741" s="12"/>
      <c r="BJ5741" s="13"/>
      <c r="BK5741" s="13"/>
      <c r="BL5741" s="13"/>
      <c r="BM5741" s="13"/>
      <c r="BN5741" s="13"/>
    </row>
    <row r="5742" spans="1:66" x14ac:dyDescent="0.25">
      <c r="A5742" s="10"/>
      <c r="B5742" s="10"/>
      <c r="C5742" s="10"/>
      <c r="D5742" s="10"/>
      <c r="E5742" s="10"/>
      <c r="F5742" s="10"/>
      <c r="G5742" s="10"/>
      <c r="H5742" s="10"/>
      <c r="I5742" s="10"/>
      <c r="J5742" s="10"/>
      <c r="K5742" s="11"/>
      <c r="L5742" s="11"/>
      <c r="M5742" s="12"/>
      <c r="N5742" s="12"/>
      <c r="O5742" s="12"/>
      <c r="P5742" s="12"/>
      <c r="Q5742" s="12"/>
      <c r="R5742" s="12"/>
      <c r="S5742" s="12"/>
      <c r="T5742" s="12"/>
      <c r="U5742" s="12"/>
      <c r="V5742" s="12"/>
      <c r="W5742" s="12"/>
      <c r="X5742" s="12"/>
      <c r="Y5742" s="12"/>
      <c r="Z5742" s="12"/>
      <c r="AA5742" s="12"/>
      <c r="AB5742" s="12"/>
      <c r="AC5742" s="12"/>
      <c r="AD5742" s="12"/>
      <c r="AE5742" s="12"/>
      <c r="AF5742" s="12"/>
      <c r="AG5742" s="12"/>
      <c r="AH5742" s="12"/>
      <c r="AI5742" s="12"/>
      <c r="AJ5742" s="12"/>
      <c r="AK5742" s="12"/>
      <c r="AL5742" s="12"/>
      <c r="AM5742" s="12"/>
      <c r="AN5742" s="12"/>
      <c r="AO5742" s="12"/>
      <c r="AP5742" s="12"/>
      <c r="AQ5742" s="12"/>
      <c r="AR5742" s="12"/>
      <c r="AS5742" s="12"/>
      <c r="AT5742" s="12"/>
      <c r="AU5742" s="12"/>
      <c r="AV5742" s="12"/>
      <c r="AW5742" s="12"/>
      <c r="AX5742" s="12"/>
      <c r="AY5742" s="12"/>
      <c r="AZ5742" s="12"/>
      <c r="BA5742" s="12"/>
      <c r="BB5742" s="12"/>
      <c r="BC5742" s="12"/>
      <c r="BD5742" s="12"/>
      <c r="BE5742" s="12"/>
      <c r="BF5742" s="12"/>
      <c r="BG5742" s="12"/>
      <c r="BH5742" s="12"/>
      <c r="BI5742" s="12"/>
      <c r="BJ5742" s="13"/>
      <c r="BK5742" s="13"/>
      <c r="BL5742" s="13"/>
      <c r="BM5742" s="13"/>
      <c r="BN5742" s="13"/>
    </row>
    <row r="5743" spans="1:66" x14ac:dyDescent="0.25">
      <c r="A5743" s="10"/>
      <c r="B5743" s="10"/>
      <c r="C5743" s="10"/>
      <c r="D5743" s="10"/>
      <c r="E5743" s="10"/>
      <c r="F5743" s="10"/>
      <c r="G5743" s="10"/>
      <c r="H5743" s="10"/>
      <c r="I5743" s="10"/>
      <c r="J5743" s="10"/>
      <c r="K5743" s="11"/>
      <c r="L5743" s="11"/>
      <c r="M5743" s="12"/>
      <c r="N5743" s="12"/>
      <c r="O5743" s="12"/>
      <c r="P5743" s="12"/>
      <c r="Q5743" s="12"/>
      <c r="R5743" s="12"/>
      <c r="S5743" s="12"/>
      <c r="T5743" s="12"/>
      <c r="U5743" s="12"/>
      <c r="V5743" s="12"/>
      <c r="W5743" s="12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2"/>
      <c r="AS5743" s="12"/>
      <c r="AT5743" s="12"/>
      <c r="AU5743" s="12"/>
      <c r="AV5743" s="12"/>
      <c r="AW5743" s="12"/>
      <c r="AX5743" s="12"/>
      <c r="AY5743" s="12"/>
      <c r="AZ5743" s="12"/>
      <c r="BA5743" s="12"/>
      <c r="BB5743" s="12"/>
      <c r="BC5743" s="12"/>
      <c r="BD5743" s="12"/>
      <c r="BE5743" s="12"/>
      <c r="BF5743" s="12"/>
      <c r="BG5743" s="12"/>
      <c r="BH5743" s="12"/>
      <c r="BI5743" s="12"/>
      <c r="BJ5743" s="13"/>
      <c r="BK5743" s="13"/>
      <c r="BL5743" s="13"/>
      <c r="BM5743" s="13"/>
      <c r="BN5743" s="13"/>
    </row>
    <row r="5744" spans="1:66" x14ac:dyDescent="0.25">
      <c r="A5744" s="10"/>
      <c r="B5744" s="10"/>
      <c r="C5744" s="10"/>
      <c r="D5744" s="10"/>
      <c r="E5744" s="10"/>
      <c r="F5744" s="10"/>
      <c r="G5744" s="10"/>
      <c r="H5744" s="10"/>
      <c r="I5744" s="10"/>
      <c r="J5744" s="10"/>
      <c r="K5744" s="11"/>
      <c r="L5744" s="11"/>
      <c r="M5744" s="12"/>
      <c r="N5744" s="12"/>
      <c r="O5744" s="12"/>
      <c r="P5744" s="12"/>
      <c r="Q5744" s="12"/>
      <c r="R5744" s="12"/>
      <c r="S5744" s="12"/>
      <c r="T5744" s="12"/>
      <c r="U5744" s="12"/>
      <c r="V5744" s="12"/>
      <c r="W5744" s="12"/>
      <c r="X5744" s="12"/>
      <c r="Y5744" s="12"/>
      <c r="Z5744" s="12"/>
      <c r="AA5744" s="12"/>
      <c r="AB5744" s="12"/>
      <c r="AC5744" s="12"/>
      <c r="AD5744" s="12"/>
      <c r="AE5744" s="12"/>
      <c r="AF5744" s="12"/>
      <c r="AG5744" s="12"/>
      <c r="AH5744" s="12"/>
      <c r="AI5744" s="12"/>
      <c r="AJ5744" s="12"/>
      <c r="AK5744" s="12"/>
      <c r="AL5744" s="12"/>
      <c r="AM5744" s="12"/>
      <c r="AN5744" s="12"/>
      <c r="AO5744" s="12"/>
      <c r="AP5744" s="12"/>
      <c r="AQ5744" s="12"/>
      <c r="AR5744" s="12"/>
      <c r="AS5744" s="12"/>
      <c r="AT5744" s="12"/>
      <c r="AU5744" s="12"/>
      <c r="AV5744" s="12"/>
      <c r="AW5744" s="12"/>
      <c r="AX5744" s="12"/>
      <c r="AY5744" s="12"/>
      <c r="AZ5744" s="12"/>
      <c r="BA5744" s="12"/>
      <c r="BB5744" s="12"/>
      <c r="BC5744" s="12"/>
      <c r="BD5744" s="12"/>
      <c r="BE5744" s="12"/>
      <c r="BF5744" s="12"/>
      <c r="BG5744" s="12"/>
      <c r="BH5744" s="12"/>
      <c r="BI5744" s="12"/>
      <c r="BJ5744" s="13"/>
      <c r="BK5744" s="13"/>
      <c r="BL5744" s="13"/>
      <c r="BM5744" s="13"/>
      <c r="BN5744" s="13"/>
    </row>
    <row r="5745" spans="1:66" x14ac:dyDescent="0.25">
      <c r="A5745" s="10"/>
      <c r="B5745" s="10"/>
      <c r="C5745" s="10"/>
      <c r="D5745" s="10"/>
      <c r="E5745" s="10"/>
      <c r="F5745" s="10"/>
      <c r="G5745" s="10"/>
      <c r="H5745" s="10"/>
      <c r="I5745" s="10"/>
      <c r="J5745" s="10"/>
      <c r="K5745" s="11"/>
      <c r="L5745" s="11"/>
      <c r="M5745" s="12"/>
      <c r="N5745" s="12"/>
      <c r="O5745" s="12"/>
      <c r="P5745" s="12"/>
      <c r="Q5745" s="12"/>
      <c r="R5745" s="12"/>
      <c r="S5745" s="12"/>
      <c r="T5745" s="12"/>
      <c r="U5745" s="12"/>
      <c r="V5745" s="12"/>
      <c r="W5745" s="12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2"/>
      <c r="AS5745" s="12"/>
      <c r="AT5745" s="12"/>
      <c r="AU5745" s="12"/>
      <c r="AV5745" s="12"/>
      <c r="AW5745" s="12"/>
      <c r="AX5745" s="12"/>
      <c r="AY5745" s="12"/>
      <c r="AZ5745" s="12"/>
      <c r="BA5745" s="12"/>
      <c r="BB5745" s="12"/>
      <c r="BC5745" s="12"/>
      <c r="BD5745" s="12"/>
      <c r="BE5745" s="12"/>
      <c r="BF5745" s="12"/>
      <c r="BG5745" s="12"/>
      <c r="BH5745" s="12"/>
      <c r="BI5745" s="12"/>
      <c r="BJ5745" s="13"/>
      <c r="BK5745" s="13"/>
      <c r="BL5745" s="13"/>
      <c r="BM5745" s="13"/>
      <c r="BN5745" s="13"/>
    </row>
    <row r="5746" spans="1:66" x14ac:dyDescent="0.25">
      <c r="A5746" s="10"/>
      <c r="B5746" s="10"/>
      <c r="C5746" s="10"/>
      <c r="D5746" s="10"/>
      <c r="E5746" s="10"/>
      <c r="F5746" s="10"/>
      <c r="G5746" s="10"/>
      <c r="H5746" s="10"/>
      <c r="I5746" s="10"/>
      <c r="J5746" s="10"/>
      <c r="K5746" s="11"/>
      <c r="L5746" s="11"/>
      <c r="M5746" s="12"/>
      <c r="N5746" s="12"/>
      <c r="O5746" s="12"/>
      <c r="P5746" s="12"/>
      <c r="Q5746" s="12"/>
      <c r="R5746" s="12"/>
      <c r="S5746" s="12"/>
      <c r="T5746" s="12"/>
      <c r="U5746" s="12"/>
      <c r="V5746" s="12"/>
      <c r="W5746" s="12"/>
      <c r="X5746" s="12"/>
      <c r="Y5746" s="12"/>
      <c r="Z5746" s="12"/>
      <c r="AA5746" s="12"/>
      <c r="AB5746" s="12"/>
      <c r="AC5746" s="12"/>
      <c r="AD5746" s="12"/>
      <c r="AE5746" s="12"/>
      <c r="AF5746" s="12"/>
      <c r="AG5746" s="12"/>
      <c r="AH5746" s="12"/>
      <c r="AI5746" s="12"/>
      <c r="AJ5746" s="12"/>
      <c r="AK5746" s="12"/>
      <c r="AL5746" s="12"/>
      <c r="AM5746" s="12"/>
      <c r="AN5746" s="12"/>
      <c r="AO5746" s="12"/>
      <c r="AP5746" s="12"/>
      <c r="AQ5746" s="12"/>
      <c r="AR5746" s="12"/>
      <c r="AS5746" s="12"/>
      <c r="AT5746" s="12"/>
      <c r="AU5746" s="12"/>
      <c r="AV5746" s="12"/>
      <c r="AW5746" s="12"/>
      <c r="AX5746" s="12"/>
      <c r="AY5746" s="12"/>
      <c r="AZ5746" s="12"/>
      <c r="BA5746" s="12"/>
      <c r="BB5746" s="12"/>
      <c r="BC5746" s="12"/>
      <c r="BD5746" s="12"/>
      <c r="BE5746" s="12"/>
      <c r="BF5746" s="12"/>
      <c r="BG5746" s="12"/>
      <c r="BH5746" s="12"/>
      <c r="BI5746" s="12"/>
      <c r="BJ5746" s="13"/>
      <c r="BK5746" s="13"/>
      <c r="BL5746" s="13"/>
      <c r="BM5746" s="13"/>
      <c r="BN5746" s="13"/>
    </row>
    <row r="5747" spans="1:66" x14ac:dyDescent="0.25">
      <c r="A5747" s="10"/>
      <c r="B5747" s="10"/>
      <c r="C5747" s="10"/>
      <c r="D5747" s="10"/>
      <c r="E5747" s="10"/>
      <c r="F5747" s="10"/>
      <c r="G5747" s="10"/>
      <c r="H5747" s="10"/>
      <c r="I5747" s="10"/>
      <c r="J5747" s="10"/>
      <c r="K5747" s="11"/>
      <c r="L5747" s="11"/>
      <c r="M5747" s="12"/>
      <c r="N5747" s="12"/>
      <c r="O5747" s="12"/>
      <c r="P5747" s="12"/>
      <c r="Q5747" s="12"/>
      <c r="R5747" s="12"/>
      <c r="S5747" s="12"/>
      <c r="T5747" s="12"/>
      <c r="U5747" s="12"/>
      <c r="V5747" s="12"/>
      <c r="W5747" s="12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2"/>
      <c r="AS5747" s="12"/>
      <c r="AT5747" s="12"/>
      <c r="AU5747" s="12"/>
      <c r="AV5747" s="12"/>
      <c r="AW5747" s="12"/>
      <c r="AX5747" s="12"/>
      <c r="AY5747" s="12"/>
      <c r="AZ5747" s="12"/>
      <c r="BA5747" s="12"/>
      <c r="BB5747" s="12"/>
      <c r="BC5747" s="12"/>
      <c r="BD5747" s="12"/>
      <c r="BE5747" s="12"/>
      <c r="BF5747" s="12"/>
      <c r="BG5747" s="12"/>
      <c r="BH5747" s="12"/>
      <c r="BI5747" s="12"/>
      <c r="BJ5747" s="13"/>
      <c r="BK5747" s="13"/>
      <c r="BL5747" s="13"/>
      <c r="BM5747" s="13"/>
      <c r="BN5747" s="13"/>
    </row>
    <row r="5748" spans="1:66" s="14" customFormat="1" x14ac:dyDescent="0.25">
      <c r="A5748" s="10"/>
      <c r="B5748" s="10"/>
      <c r="C5748" s="10"/>
      <c r="D5748" s="10"/>
      <c r="E5748" s="10"/>
      <c r="F5748" s="10"/>
      <c r="G5748" s="10"/>
      <c r="H5748" s="10"/>
      <c r="I5748" s="10"/>
      <c r="J5748" s="10"/>
      <c r="K5748" s="11"/>
      <c r="L5748" s="11"/>
      <c r="M5748" s="12"/>
      <c r="N5748" s="12"/>
      <c r="O5748" s="12"/>
      <c r="P5748" s="12"/>
      <c r="Q5748" s="12"/>
      <c r="R5748" s="12"/>
      <c r="S5748" s="12"/>
      <c r="T5748" s="12"/>
      <c r="U5748" s="12"/>
      <c r="V5748" s="12"/>
      <c r="W5748" s="12"/>
      <c r="X5748" s="12"/>
      <c r="Y5748" s="12"/>
      <c r="Z5748" s="12"/>
      <c r="AA5748" s="12"/>
      <c r="AB5748" s="12"/>
      <c r="AC5748" s="12"/>
      <c r="AD5748" s="12"/>
      <c r="AE5748" s="12"/>
      <c r="AF5748" s="12"/>
      <c r="AG5748" s="12"/>
      <c r="AH5748" s="12"/>
      <c r="AI5748" s="12"/>
      <c r="AJ5748" s="12"/>
      <c r="AK5748" s="12"/>
      <c r="AL5748" s="12"/>
      <c r="AM5748" s="12"/>
      <c r="AN5748" s="12"/>
      <c r="AO5748" s="12"/>
      <c r="AP5748" s="12"/>
      <c r="AQ5748" s="12"/>
      <c r="AR5748" s="12"/>
      <c r="AS5748" s="12"/>
      <c r="AT5748" s="12"/>
      <c r="AU5748" s="12"/>
      <c r="AV5748" s="12"/>
      <c r="AW5748" s="12"/>
      <c r="AX5748" s="12"/>
      <c r="AY5748" s="12"/>
      <c r="AZ5748" s="12"/>
      <c r="BA5748" s="12"/>
      <c r="BB5748" s="12"/>
      <c r="BC5748" s="12"/>
      <c r="BD5748" s="12"/>
      <c r="BE5748" s="12"/>
      <c r="BF5748" s="12"/>
      <c r="BG5748" s="12"/>
      <c r="BH5748" s="12"/>
      <c r="BI5748" s="12"/>
      <c r="BJ5748" s="13"/>
      <c r="BK5748" s="13"/>
      <c r="BL5748" s="13"/>
      <c r="BM5748" s="13"/>
      <c r="BN5748" s="13"/>
    </row>
    <row r="5749" spans="1:66" x14ac:dyDescent="0.25">
      <c r="A5749" s="10"/>
      <c r="B5749" s="10"/>
      <c r="C5749" s="10"/>
      <c r="D5749" s="18"/>
      <c r="E5749" s="10"/>
      <c r="F5749" s="10"/>
      <c r="G5749" s="10"/>
      <c r="H5749" s="10"/>
      <c r="I5749" s="10"/>
      <c r="J5749" s="10"/>
      <c r="K5749" s="11"/>
      <c r="L5749" s="11"/>
      <c r="M5749" s="12"/>
      <c r="N5749" s="12"/>
      <c r="O5749" s="12"/>
      <c r="P5749" s="12"/>
      <c r="Q5749" s="12"/>
      <c r="R5749" s="12"/>
      <c r="S5749" s="12"/>
      <c r="T5749" s="12"/>
      <c r="U5749" s="12"/>
      <c r="V5749" s="12"/>
      <c r="W5749" s="12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2"/>
      <c r="AS5749" s="12"/>
      <c r="AT5749" s="12"/>
      <c r="AU5749" s="12"/>
      <c r="AV5749" s="12"/>
      <c r="AW5749" s="12"/>
      <c r="AX5749" s="12"/>
      <c r="AY5749" s="12"/>
      <c r="AZ5749" s="12"/>
      <c r="BA5749" s="12"/>
      <c r="BB5749" s="12"/>
      <c r="BC5749" s="12"/>
      <c r="BD5749" s="12"/>
      <c r="BE5749" s="12"/>
      <c r="BF5749" s="12"/>
      <c r="BG5749" s="12"/>
      <c r="BH5749" s="12"/>
      <c r="BI5749" s="12"/>
      <c r="BJ5749" s="13"/>
      <c r="BK5749" s="13"/>
      <c r="BL5749" s="13"/>
      <c r="BM5749" s="13"/>
      <c r="BN5749" s="13"/>
    </row>
    <row r="5750" spans="1:66" x14ac:dyDescent="0.25">
      <c r="A5750" s="10"/>
      <c r="B5750" s="10"/>
      <c r="C5750" s="10"/>
      <c r="D5750" s="18"/>
      <c r="E5750" s="10"/>
      <c r="F5750" s="10"/>
      <c r="G5750" s="10"/>
      <c r="H5750" s="10"/>
      <c r="I5750" s="10"/>
      <c r="J5750" s="10"/>
      <c r="K5750" s="11"/>
      <c r="L5750" s="11"/>
      <c r="M5750" s="12"/>
      <c r="N5750" s="12"/>
      <c r="O5750" s="12"/>
      <c r="P5750" s="12"/>
      <c r="Q5750" s="12"/>
      <c r="R5750" s="12"/>
      <c r="S5750" s="12"/>
      <c r="T5750" s="12"/>
      <c r="U5750" s="12"/>
      <c r="V5750" s="12"/>
      <c r="W5750" s="12"/>
      <c r="X5750" s="12"/>
      <c r="Y5750" s="12"/>
      <c r="Z5750" s="12"/>
      <c r="AA5750" s="12"/>
      <c r="AB5750" s="12"/>
      <c r="AC5750" s="12"/>
      <c r="AD5750" s="12"/>
      <c r="AE5750" s="12"/>
      <c r="AF5750" s="12"/>
      <c r="AG5750" s="12"/>
      <c r="AH5750" s="12"/>
      <c r="AI5750" s="12"/>
      <c r="AJ5750" s="12"/>
      <c r="AK5750" s="12"/>
      <c r="AL5750" s="12"/>
      <c r="AM5750" s="12"/>
      <c r="AN5750" s="12"/>
      <c r="AO5750" s="12"/>
      <c r="AP5750" s="12"/>
      <c r="AQ5750" s="12"/>
      <c r="AR5750" s="12"/>
      <c r="AS5750" s="12"/>
      <c r="AT5750" s="12"/>
      <c r="AU5750" s="12"/>
      <c r="AV5750" s="12"/>
      <c r="AW5750" s="12"/>
      <c r="AX5750" s="12"/>
      <c r="AY5750" s="12"/>
      <c r="AZ5750" s="12"/>
      <c r="BA5750" s="12"/>
      <c r="BB5750" s="12"/>
      <c r="BC5750" s="12"/>
      <c r="BD5750" s="12"/>
      <c r="BE5750" s="12"/>
      <c r="BF5750" s="12"/>
      <c r="BG5750" s="12"/>
      <c r="BH5750" s="12"/>
      <c r="BI5750" s="12"/>
      <c r="BJ5750" s="13"/>
      <c r="BK5750" s="13"/>
      <c r="BL5750" s="13"/>
      <c r="BM5750" s="13"/>
      <c r="BN5750" s="13"/>
    </row>
    <row r="5751" spans="1:66" x14ac:dyDescent="0.25">
      <c r="A5751" s="10"/>
      <c r="B5751" s="10"/>
      <c r="C5751" s="10"/>
      <c r="D5751" s="18"/>
      <c r="E5751" s="10"/>
      <c r="F5751" s="10"/>
      <c r="G5751" s="10"/>
      <c r="H5751" s="10"/>
      <c r="I5751" s="10"/>
      <c r="J5751" s="10"/>
      <c r="K5751" s="11"/>
      <c r="L5751" s="11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2"/>
      <c r="AS5751" s="12"/>
      <c r="AT5751" s="12"/>
      <c r="AU5751" s="12"/>
      <c r="AV5751" s="12"/>
      <c r="AW5751" s="12"/>
      <c r="AX5751" s="12"/>
      <c r="AY5751" s="12"/>
      <c r="AZ5751" s="12"/>
      <c r="BA5751" s="12"/>
      <c r="BB5751" s="12"/>
      <c r="BC5751" s="12"/>
      <c r="BD5751" s="12"/>
      <c r="BE5751" s="12"/>
      <c r="BF5751" s="12"/>
      <c r="BG5751" s="12"/>
      <c r="BH5751" s="12"/>
      <c r="BI5751" s="12"/>
      <c r="BJ5751" s="13"/>
      <c r="BK5751" s="13"/>
      <c r="BL5751" s="13"/>
      <c r="BM5751" s="13"/>
      <c r="BN5751" s="13"/>
    </row>
    <row r="5752" spans="1:66" x14ac:dyDescent="0.25">
      <c r="A5752" s="10"/>
      <c r="B5752" s="10"/>
      <c r="C5752" s="10"/>
      <c r="D5752" s="18"/>
      <c r="E5752" s="10"/>
      <c r="F5752" s="10"/>
      <c r="G5752" s="10"/>
      <c r="H5752" s="10"/>
      <c r="I5752" s="10"/>
      <c r="J5752" s="10"/>
      <c r="K5752" s="11"/>
      <c r="L5752" s="11"/>
      <c r="M5752" s="12"/>
      <c r="N5752" s="12"/>
      <c r="O5752" s="12"/>
      <c r="P5752" s="12"/>
      <c r="Q5752" s="12"/>
      <c r="R5752" s="12"/>
      <c r="S5752" s="12"/>
      <c r="T5752" s="12"/>
      <c r="U5752" s="12"/>
      <c r="V5752" s="12"/>
      <c r="W5752" s="12"/>
      <c r="X5752" s="12"/>
      <c r="Y5752" s="12"/>
      <c r="Z5752" s="12"/>
      <c r="AA5752" s="12"/>
      <c r="AB5752" s="12"/>
      <c r="AC5752" s="12"/>
      <c r="AD5752" s="12"/>
      <c r="AE5752" s="12"/>
      <c r="AF5752" s="12"/>
      <c r="AG5752" s="12"/>
      <c r="AH5752" s="12"/>
      <c r="AI5752" s="12"/>
      <c r="AJ5752" s="12"/>
      <c r="AK5752" s="12"/>
      <c r="AL5752" s="12"/>
      <c r="AM5752" s="12"/>
      <c r="AN5752" s="12"/>
      <c r="AO5752" s="12"/>
      <c r="AP5752" s="12"/>
      <c r="AQ5752" s="12"/>
      <c r="AR5752" s="12"/>
      <c r="AS5752" s="12"/>
      <c r="AT5752" s="12"/>
      <c r="AU5752" s="12"/>
      <c r="AV5752" s="12"/>
      <c r="AW5752" s="12"/>
      <c r="AX5752" s="12"/>
      <c r="AY5752" s="12"/>
      <c r="AZ5752" s="12"/>
      <c r="BA5752" s="12"/>
      <c r="BB5752" s="12"/>
      <c r="BC5752" s="12"/>
      <c r="BD5752" s="12"/>
      <c r="BE5752" s="12"/>
      <c r="BF5752" s="12"/>
      <c r="BG5752" s="12"/>
      <c r="BH5752" s="12"/>
      <c r="BI5752" s="12"/>
      <c r="BJ5752" s="13"/>
      <c r="BK5752" s="13"/>
      <c r="BL5752" s="13"/>
      <c r="BM5752" s="13"/>
      <c r="BN5752" s="13"/>
    </row>
    <row r="5753" spans="1:66" x14ac:dyDescent="0.25">
      <c r="A5753" s="10"/>
      <c r="B5753" s="10"/>
      <c r="C5753" s="10"/>
      <c r="D5753" s="18"/>
      <c r="E5753" s="10"/>
      <c r="F5753" s="10"/>
      <c r="G5753" s="10"/>
      <c r="H5753" s="10"/>
      <c r="I5753" s="10"/>
      <c r="J5753" s="10"/>
      <c r="K5753" s="11"/>
      <c r="L5753" s="11"/>
      <c r="M5753" s="12"/>
      <c r="N5753" s="12"/>
      <c r="O5753" s="12"/>
      <c r="P5753" s="12"/>
      <c r="Q5753" s="12"/>
      <c r="R5753" s="12"/>
      <c r="S5753" s="12"/>
      <c r="T5753" s="12"/>
      <c r="U5753" s="12"/>
      <c r="V5753" s="12"/>
      <c r="W5753" s="12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2"/>
      <c r="AS5753" s="12"/>
      <c r="AT5753" s="12"/>
      <c r="AU5753" s="12"/>
      <c r="AV5753" s="12"/>
      <c r="AW5753" s="12"/>
      <c r="AX5753" s="12"/>
      <c r="AY5753" s="12"/>
      <c r="AZ5753" s="12"/>
      <c r="BA5753" s="12"/>
      <c r="BB5753" s="12"/>
      <c r="BC5753" s="12"/>
      <c r="BD5753" s="12"/>
      <c r="BE5753" s="12"/>
      <c r="BF5753" s="12"/>
      <c r="BG5753" s="12"/>
      <c r="BH5753" s="12"/>
      <c r="BI5753" s="12"/>
      <c r="BJ5753" s="13"/>
      <c r="BK5753" s="13"/>
      <c r="BL5753" s="13"/>
      <c r="BM5753" s="13"/>
      <c r="BN5753" s="13"/>
    </row>
    <row r="5754" spans="1:66" x14ac:dyDescent="0.25">
      <c r="A5754" s="10"/>
      <c r="B5754" s="10"/>
      <c r="C5754" s="10"/>
      <c r="D5754" s="18"/>
      <c r="E5754" s="10"/>
      <c r="F5754" s="10"/>
      <c r="G5754" s="10"/>
      <c r="H5754" s="10"/>
      <c r="I5754" s="10"/>
      <c r="J5754" s="10"/>
      <c r="K5754" s="11"/>
      <c r="L5754" s="11"/>
      <c r="M5754" s="12"/>
      <c r="N5754" s="12"/>
      <c r="O5754" s="12"/>
      <c r="P5754" s="12"/>
      <c r="Q5754" s="12"/>
      <c r="R5754" s="12"/>
      <c r="S5754" s="12"/>
      <c r="T5754" s="12"/>
      <c r="U5754" s="12"/>
      <c r="V5754" s="12"/>
      <c r="W5754" s="12"/>
      <c r="X5754" s="12"/>
      <c r="Y5754" s="12"/>
      <c r="Z5754" s="12"/>
      <c r="AA5754" s="12"/>
      <c r="AB5754" s="12"/>
      <c r="AC5754" s="12"/>
      <c r="AD5754" s="12"/>
      <c r="AE5754" s="12"/>
      <c r="AF5754" s="12"/>
      <c r="AG5754" s="12"/>
      <c r="AH5754" s="12"/>
      <c r="AI5754" s="12"/>
      <c r="AJ5754" s="12"/>
      <c r="AK5754" s="12"/>
      <c r="AL5754" s="12"/>
      <c r="AM5754" s="12"/>
      <c r="AN5754" s="12"/>
      <c r="AO5754" s="12"/>
      <c r="AP5754" s="12"/>
      <c r="AQ5754" s="12"/>
      <c r="AR5754" s="12"/>
      <c r="AS5754" s="12"/>
      <c r="AT5754" s="12"/>
      <c r="AU5754" s="12"/>
      <c r="AV5754" s="12"/>
      <c r="AW5754" s="12"/>
      <c r="AX5754" s="12"/>
      <c r="AY5754" s="12"/>
      <c r="AZ5754" s="12"/>
      <c r="BA5754" s="12"/>
      <c r="BB5754" s="12"/>
      <c r="BC5754" s="12"/>
      <c r="BD5754" s="12"/>
      <c r="BE5754" s="12"/>
      <c r="BF5754" s="12"/>
      <c r="BG5754" s="12"/>
      <c r="BH5754" s="12"/>
      <c r="BI5754" s="12"/>
      <c r="BJ5754" s="13"/>
      <c r="BK5754" s="13"/>
      <c r="BL5754" s="13"/>
      <c r="BM5754" s="13"/>
      <c r="BN5754" s="13"/>
    </row>
    <row r="5755" spans="1:66" x14ac:dyDescent="0.25">
      <c r="A5755" s="10"/>
      <c r="B5755" s="10"/>
      <c r="C5755" s="10"/>
      <c r="D5755" s="18"/>
      <c r="E5755" s="10"/>
      <c r="F5755" s="10"/>
      <c r="G5755" s="10"/>
      <c r="H5755" s="10"/>
      <c r="I5755" s="10"/>
      <c r="J5755" s="10"/>
      <c r="K5755" s="11"/>
      <c r="L5755" s="11"/>
      <c r="M5755" s="12"/>
      <c r="N5755" s="12"/>
      <c r="O5755" s="12"/>
      <c r="P5755" s="12"/>
      <c r="Q5755" s="12"/>
      <c r="R5755" s="12"/>
      <c r="S5755" s="12"/>
      <c r="T5755" s="12"/>
      <c r="U5755" s="12"/>
      <c r="V5755" s="12"/>
      <c r="W5755" s="12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2"/>
      <c r="AS5755" s="12"/>
      <c r="AT5755" s="12"/>
      <c r="AU5755" s="12"/>
      <c r="AV5755" s="12"/>
      <c r="AW5755" s="12"/>
      <c r="AX5755" s="12"/>
      <c r="AY5755" s="12"/>
      <c r="AZ5755" s="12"/>
      <c r="BA5755" s="12"/>
      <c r="BB5755" s="12"/>
      <c r="BC5755" s="12"/>
      <c r="BD5755" s="12"/>
      <c r="BE5755" s="12"/>
      <c r="BF5755" s="12"/>
      <c r="BG5755" s="12"/>
      <c r="BH5755" s="12"/>
      <c r="BI5755" s="12"/>
      <c r="BJ5755" s="13"/>
      <c r="BK5755" s="13"/>
      <c r="BL5755" s="13"/>
      <c r="BM5755" s="13"/>
      <c r="BN5755" s="13"/>
    </row>
    <row r="5756" spans="1:66" x14ac:dyDescent="0.25">
      <c r="A5756" s="10"/>
      <c r="B5756" s="10"/>
      <c r="C5756" s="10"/>
      <c r="D5756" s="18"/>
      <c r="E5756" s="10"/>
      <c r="F5756" s="10"/>
      <c r="G5756" s="10"/>
      <c r="H5756" s="10"/>
      <c r="I5756" s="10"/>
      <c r="J5756" s="10"/>
      <c r="K5756" s="11"/>
      <c r="L5756" s="11"/>
      <c r="M5756" s="12"/>
      <c r="N5756" s="12"/>
      <c r="O5756" s="12"/>
      <c r="P5756" s="12"/>
      <c r="Q5756" s="12"/>
      <c r="R5756" s="12"/>
      <c r="S5756" s="12"/>
      <c r="T5756" s="12"/>
      <c r="U5756" s="12"/>
      <c r="V5756" s="12"/>
      <c r="W5756" s="12"/>
      <c r="X5756" s="12"/>
      <c r="Y5756" s="12"/>
      <c r="Z5756" s="12"/>
      <c r="AA5756" s="12"/>
      <c r="AB5756" s="12"/>
      <c r="AC5756" s="12"/>
      <c r="AD5756" s="12"/>
      <c r="AE5756" s="12"/>
      <c r="AF5756" s="12"/>
      <c r="AG5756" s="12"/>
      <c r="AH5756" s="12"/>
      <c r="AI5756" s="12"/>
      <c r="AJ5756" s="12"/>
      <c r="AK5756" s="12"/>
      <c r="AL5756" s="12"/>
      <c r="AM5756" s="12"/>
      <c r="AN5756" s="12"/>
      <c r="AO5756" s="12"/>
      <c r="AP5756" s="12"/>
      <c r="AQ5756" s="12"/>
      <c r="AR5756" s="12"/>
      <c r="AS5756" s="12"/>
      <c r="AT5756" s="12"/>
      <c r="AU5756" s="12"/>
      <c r="AV5756" s="12"/>
      <c r="AW5756" s="12"/>
      <c r="AX5756" s="12"/>
      <c r="AY5756" s="12"/>
      <c r="AZ5756" s="12"/>
      <c r="BA5756" s="12"/>
      <c r="BB5756" s="12"/>
      <c r="BC5756" s="12"/>
      <c r="BD5756" s="12"/>
      <c r="BE5756" s="12"/>
      <c r="BF5756" s="12"/>
      <c r="BG5756" s="12"/>
      <c r="BH5756" s="12"/>
      <c r="BI5756" s="12"/>
      <c r="BJ5756" s="13"/>
      <c r="BK5756" s="13"/>
      <c r="BL5756" s="13"/>
      <c r="BM5756" s="13"/>
      <c r="BN5756" s="13"/>
    </row>
    <row r="5757" spans="1:66" x14ac:dyDescent="0.25">
      <c r="A5757" s="10"/>
      <c r="B5757" s="10"/>
      <c r="C5757" s="10"/>
      <c r="D5757" s="18"/>
      <c r="E5757" s="10"/>
      <c r="F5757" s="10"/>
      <c r="G5757" s="10"/>
      <c r="H5757" s="10"/>
      <c r="I5757" s="10"/>
      <c r="J5757" s="10"/>
      <c r="K5757" s="11"/>
      <c r="L5757" s="11"/>
      <c r="M5757" s="12"/>
      <c r="N5757" s="12"/>
      <c r="O5757" s="12"/>
      <c r="P5757" s="12"/>
      <c r="Q5757" s="12"/>
      <c r="R5757" s="12"/>
      <c r="S5757" s="12"/>
      <c r="T5757" s="12"/>
      <c r="U5757" s="12"/>
      <c r="V5757" s="12"/>
      <c r="W5757" s="12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2"/>
      <c r="AS5757" s="12"/>
      <c r="AT5757" s="12"/>
      <c r="AU5757" s="12"/>
      <c r="AV5757" s="12"/>
      <c r="AW5757" s="12"/>
      <c r="AX5757" s="12"/>
      <c r="AY5757" s="12"/>
      <c r="AZ5757" s="12"/>
      <c r="BA5757" s="12"/>
      <c r="BB5757" s="12"/>
      <c r="BC5757" s="12"/>
      <c r="BD5757" s="12"/>
      <c r="BE5757" s="12"/>
      <c r="BF5757" s="12"/>
      <c r="BG5757" s="12"/>
      <c r="BH5757" s="12"/>
      <c r="BI5757" s="12"/>
      <c r="BJ5757" s="13"/>
      <c r="BK5757" s="13"/>
      <c r="BL5757" s="13"/>
      <c r="BM5757" s="13"/>
      <c r="BN5757" s="13"/>
    </row>
    <row r="5758" spans="1:66" x14ac:dyDescent="0.25">
      <c r="A5758" s="10"/>
      <c r="B5758" s="10"/>
      <c r="C5758" s="10"/>
      <c r="D5758" s="18"/>
      <c r="E5758" s="10"/>
      <c r="F5758" s="10"/>
      <c r="G5758" s="10"/>
      <c r="H5758" s="10"/>
      <c r="I5758" s="10"/>
      <c r="J5758" s="10"/>
      <c r="K5758" s="11"/>
      <c r="L5758" s="11"/>
      <c r="M5758" s="12"/>
      <c r="N5758" s="12"/>
      <c r="O5758" s="12"/>
      <c r="P5758" s="12"/>
      <c r="Q5758" s="12"/>
      <c r="R5758" s="12"/>
      <c r="S5758" s="12"/>
      <c r="T5758" s="12"/>
      <c r="U5758" s="12"/>
      <c r="V5758" s="12"/>
      <c r="W5758" s="12"/>
      <c r="X5758" s="12"/>
      <c r="Y5758" s="12"/>
      <c r="Z5758" s="12"/>
      <c r="AA5758" s="12"/>
      <c r="AB5758" s="12"/>
      <c r="AC5758" s="12"/>
      <c r="AD5758" s="12"/>
      <c r="AE5758" s="12"/>
      <c r="AF5758" s="12"/>
      <c r="AG5758" s="12"/>
      <c r="AH5758" s="12"/>
      <c r="AI5758" s="12"/>
      <c r="AJ5758" s="12"/>
      <c r="AK5758" s="12"/>
      <c r="AL5758" s="12"/>
      <c r="AM5758" s="12"/>
      <c r="AN5758" s="12"/>
      <c r="AO5758" s="12"/>
      <c r="AP5758" s="12"/>
      <c r="AQ5758" s="12"/>
      <c r="AR5758" s="12"/>
      <c r="AS5758" s="12"/>
      <c r="AT5758" s="12"/>
      <c r="AU5758" s="12"/>
      <c r="AV5758" s="12"/>
      <c r="AW5758" s="12"/>
      <c r="AX5758" s="12"/>
      <c r="AY5758" s="12"/>
      <c r="AZ5758" s="12"/>
      <c r="BA5758" s="12"/>
      <c r="BB5758" s="12"/>
      <c r="BC5758" s="12"/>
      <c r="BD5758" s="12"/>
      <c r="BE5758" s="12"/>
      <c r="BF5758" s="12"/>
      <c r="BG5758" s="12"/>
      <c r="BH5758" s="12"/>
      <c r="BI5758" s="12"/>
      <c r="BJ5758" s="13"/>
      <c r="BK5758" s="13"/>
      <c r="BL5758" s="13"/>
      <c r="BM5758" s="13"/>
      <c r="BN5758" s="13"/>
    </row>
    <row r="5759" spans="1:66" x14ac:dyDescent="0.25">
      <c r="A5759" s="10"/>
      <c r="B5759" s="10"/>
      <c r="C5759" s="10"/>
      <c r="D5759" s="18"/>
      <c r="E5759" s="10"/>
      <c r="F5759" s="10"/>
      <c r="G5759" s="10"/>
      <c r="H5759" s="10"/>
      <c r="I5759" s="10"/>
      <c r="J5759" s="10"/>
      <c r="K5759" s="11"/>
      <c r="L5759" s="11"/>
      <c r="M5759" s="12"/>
      <c r="N5759" s="12"/>
      <c r="O5759" s="12"/>
      <c r="P5759" s="12"/>
      <c r="Q5759" s="12"/>
      <c r="R5759" s="12"/>
      <c r="S5759" s="12"/>
      <c r="T5759" s="12"/>
      <c r="U5759" s="12"/>
      <c r="V5759" s="12"/>
      <c r="W5759" s="12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2"/>
      <c r="AS5759" s="12"/>
      <c r="AT5759" s="12"/>
      <c r="AU5759" s="12"/>
      <c r="AV5759" s="12"/>
      <c r="AW5759" s="12"/>
      <c r="AX5759" s="12"/>
      <c r="AY5759" s="12"/>
      <c r="AZ5759" s="12"/>
      <c r="BA5759" s="12"/>
      <c r="BB5759" s="12"/>
      <c r="BC5759" s="12"/>
      <c r="BD5759" s="12"/>
      <c r="BE5759" s="12"/>
      <c r="BF5759" s="12"/>
      <c r="BG5759" s="12"/>
      <c r="BH5759" s="12"/>
      <c r="BI5759" s="12"/>
      <c r="BJ5759" s="13"/>
      <c r="BK5759" s="13"/>
      <c r="BL5759" s="13"/>
      <c r="BM5759" s="13"/>
      <c r="BN5759" s="13"/>
    </row>
    <row r="5760" spans="1:66" x14ac:dyDescent="0.25">
      <c r="A5760" s="10"/>
      <c r="B5760" s="10"/>
      <c r="C5760" s="10"/>
      <c r="D5760" s="18"/>
      <c r="E5760" s="10"/>
      <c r="F5760" s="10"/>
      <c r="G5760" s="10"/>
      <c r="H5760" s="10"/>
      <c r="I5760" s="10"/>
      <c r="J5760" s="10"/>
      <c r="K5760" s="11"/>
      <c r="L5760" s="11"/>
      <c r="M5760" s="12"/>
      <c r="N5760" s="12"/>
      <c r="O5760" s="12"/>
      <c r="P5760" s="12"/>
      <c r="Q5760" s="12"/>
      <c r="R5760" s="12"/>
      <c r="S5760" s="12"/>
      <c r="T5760" s="12"/>
      <c r="U5760" s="12"/>
      <c r="V5760" s="12"/>
      <c r="W5760" s="12"/>
      <c r="X5760" s="12"/>
      <c r="Y5760" s="12"/>
      <c r="Z5760" s="12"/>
      <c r="AA5760" s="12"/>
      <c r="AB5760" s="12"/>
      <c r="AC5760" s="12"/>
      <c r="AD5760" s="12"/>
      <c r="AE5760" s="12"/>
      <c r="AF5760" s="12"/>
      <c r="AG5760" s="12"/>
      <c r="AH5760" s="12"/>
      <c r="AI5760" s="12"/>
      <c r="AJ5760" s="12"/>
      <c r="AK5760" s="12"/>
      <c r="AL5760" s="12"/>
      <c r="AM5760" s="12"/>
      <c r="AN5760" s="12"/>
      <c r="AO5760" s="12"/>
      <c r="AP5760" s="12"/>
      <c r="AQ5760" s="12"/>
      <c r="AR5760" s="12"/>
      <c r="AS5760" s="12"/>
      <c r="AT5760" s="12"/>
      <c r="AU5760" s="12"/>
      <c r="AV5760" s="12"/>
      <c r="AW5760" s="12"/>
      <c r="AX5760" s="12"/>
      <c r="AY5760" s="12"/>
      <c r="AZ5760" s="12"/>
      <c r="BA5760" s="12"/>
      <c r="BB5760" s="12"/>
      <c r="BC5760" s="12"/>
      <c r="BD5760" s="12"/>
      <c r="BE5760" s="12"/>
      <c r="BF5760" s="12"/>
      <c r="BG5760" s="12"/>
      <c r="BH5760" s="12"/>
      <c r="BI5760" s="12"/>
      <c r="BJ5760" s="13"/>
      <c r="BK5760" s="13"/>
      <c r="BL5760" s="13"/>
      <c r="BM5760" s="13"/>
      <c r="BN5760" s="13"/>
    </row>
    <row r="5761" spans="1:66" x14ac:dyDescent="0.25">
      <c r="A5761" s="10"/>
      <c r="B5761" s="10"/>
      <c r="C5761" s="10"/>
      <c r="D5761" s="18"/>
      <c r="E5761" s="10"/>
      <c r="F5761" s="10"/>
      <c r="G5761" s="10"/>
      <c r="H5761" s="10"/>
      <c r="I5761" s="10"/>
      <c r="J5761" s="10"/>
      <c r="K5761" s="11"/>
      <c r="L5761" s="11"/>
      <c r="M5761" s="12"/>
      <c r="N5761" s="12"/>
      <c r="O5761" s="12"/>
      <c r="P5761" s="12"/>
      <c r="Q5761" s="12"/>
      <c r="R5761" s="12"/>
      <c r="S5761" s="12"/>
      <c r="T5761" s="12"/>
      <c r="U5761" s="12"/>
      <c r="V5761" s="12"/>
      <c r="W5761" s="12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2"/>
      <c r="AS5761" s="12"/>
      <c r="AT5761" s="12"/>
      <c r="AU5761" s="12"/>
      <c r="AV5761" s="12"/>
      <c r="AW5761" s="12"/>
      <c r="AX5761" s="12"/>
      <c r="AY5761" s="12"/>
      <c r="AZ5761" s="12"/>
      <c r="BA5761" s="12"/>
      <c r="BB5761" s="12"/>
      <c r="BC5761" s="12"/>
      <c r="BD5761" s="12"/>
      <c r="BE5761" s="12"/>
      <c r="BF5761" s="12"/>
      <c r="BG5761" s="12"/>
      <c r="BH5761" s="12"/>
      <c r="BI5761" s="12"/>
      <c r="BJ5761" s="13"/>
      <c r="BK5761" s="13"/>
      <c r="BL5761" s="13"/>
      <c r="BM5761" s="13"/>
      <c r="BN5761" s="13"/>
    </row>
    <row r="5762" spans="1:66" x14ac:dyDescent="0.25">
      <c r="A5762" s="10"/>
      <c r="B5762" s="10"/>
      <c r="C5762" s="10"/>
      <c r="D5762" s="18"/>
      <c r="E5762" s="10"/>
      <c r="F5762" s="10"/>
      <c r="G5762" s="10"/>
      <c r="H5762" s="10"/>
      <c r="I5762" s="10"/>
      <c r="J5762" s="10"/>
      <c r="K5762" s="11"/>
      <c r="L5762" s="11"/>
      <c r="M5762" s="12"/>
      <c r="N5762" s="12"/>
      <c r="O5762" s="12"/>
      <c r="P5762" s="12"/>
      <c r="Q5762" s="12"/>
      <c r="R5762" s="12"/>
      <c r="S5762" s="12"/>
      <c r="T5762" s="12"/>
      <c r="U5762" s="12"/>
      <c r="V5762" s="12"/>
      <c r="W5762" s="12"/>
      <c r="X5762" s="12"/>
      <c r="Y5762" s="12"/>
      <c r="Z5762" s="12"/>
      <c r="AA5762" s="12"/>
      <c r="AB5762" s="12"/>
      <c r="AC5762" s="12"/>
      <c r="AD5762" s="12"/>
      <c r="AE5762" s="12"/>
      <c r="AF5762" s="12"/>
      <c r="AG5762" s="12"/>
      <c r="AH5762" s="12"/>
      <c r="AI5762" s="12"/>
      <c r="AJ5762" s="12"/>
      <c r="AK5762" s="12"/>
      <c r="AL5762" s="12"/>
      <c r="AM5762" s="12"/>
      <c r="AN5762" s="12"/>
      <c r="AO5762" s="12"/>
      <c r="AP5762" s="12"/>
      <c r="AQ5762" s="12"/>
      <c r="AR5762" s="12"/>
      <c r="AS5762" s="12"/>
      <c r="AT5762" s="12"/>
      <c r="AU5762" s="12"/>
      <c r="AV5762" s="12"/>
      <c r="AW5762" s="12"/>
      <c r="AX5762" s="12"/>
      <c r="AY5762" s="12"/>
      <c r="AZ5762" s="12"/>
      <c r="BA5762" s="12"/>
      <c r="BB5762" s="12"/>
      <c r="BC5762" s="12"/>
      <c r="BD5762" s="12"/>
      <c r="BE5762" s="12"/>
      <c r="BF5762" s="12"/>
      <c r="BG5762" s="12"/>
      <c r="BH5762" s="12"/>
      <c r="BI5762" s="12"/>
      <c r="BJ5762" s="13"/>
      <c r="BK5762" s="13"/>
      <c r="BL5762" s="13"/>
      <c r="BM5762" s="13"/>
      <c r="BN5762" s="13"/>
    </row>
    <row r="5763" spans="1:66" x14ac:dyDescent="0.25">
      <c r="A5763" s="10"/>
      <c r="B5763" s="10"/>
      <c r="C5763" s="10"/>
      <c r="D5763" s="18"/>
      <c r="E5763" s="10"/>
      <c r="F5763" s="10"/>
      <c r="G5763" s="10"/>
      <c r="H5763" s="10"/>
      <c r="I5763" s="10"/>
      <c r="J5763" s="10"/>
      <c r="K5763" s="11"/>
      <c r="L5763" s="11"/>
      <c r="M5763" s="12"/>
      <c r="N5763" s="12"/>
      <c r="O5763" s="12"/>
      <c r="P5763" s="12"/>
      <c r="Q5763" s="12"/>
      <c r="R5763" s="12"/>
      <c r="S5763" s="12"/>
      <c r="T5763" s="12"/>
      <c r="U5763" s="12"/>
      <c r="V5763" s="12"/>
      <c r="W5763" s="12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2"/>
      <c r="AS5763" s="12"/>
      <c r="AT5763" s="12"/>
      <c r="AU5763" s="12"/>
      <c r="AV5763" s="12"/>
      <c r="AW5763" s="12"/>
      <c r="AX5763" s="12"/>
      <c r="AY5763" s="12"/>
      <c r="AZ5763" s="12"/>
      <c r="BA5763" s="12"/>
      <c r="BB5763" s="12"/>
      <c r="BC5763" s="12"/>
      <c r="BD5763" s="12"/>
      <c r="BE5763" s="12"/>
      <c r="BF5763" s="12"/>
      <c r="BG5763" s="12"/>
      <c r="BH5763" s="12"/>
      <c r="BI5763" s="12"/>
      <c r="BJ5763" s="13"/>
      <c r="BK5763" s="13"/>
      <c r="BL5763" s="13"/>
      <c r="BM5763" s="13"/>
      <c r="BN5763" s="13"/>
    </row>
    <row r="5764" spans="1:66" x14ac:dyDescent="0.25">
      <c r="A5764" s="10"/>
      <c r="B5764" s="10"/>
      <c r="C5764" s="10"/>
      <c r="D5764" s="18"/>
      <c r="E5764" s="10"/>
      <c r="F5764" s="10"/>
      <c r="G5764" s="10"/>
      <c r="H5764" s="10"/>
      <c r="I5764" s="10"/>
      <c r="J5764" s="10"/>
      <c r="K5764" s="11"/>
      <c r="L5764" s="11"/>
      <c r="M5764" s="12"/>
      <c r="N5764" s="12"/>
      <c r="O5764" s="12"/>
      <c r="P5764" s="12"/>
      <c r="Q5764" s="12"/>
      <c r="R5764" s="12"/>
      <c r="S5764" s="12"/>
      <c r="T5764" s="12"/>
      <c r="U5764" s="12"/>
      <c r="V5764" s="12"/>
      <c r="W5764" s="12"/>
      <c r="X5764" s="12"/>
      <c r="Y5764" s="12"/>
      <c r="Z5764" s="12"/>
      <c r="AA5764" s="12"/>
      <c r="AB5764" s="12"/>
      <c r="AC5764" s="12"/>
      <c r="AD5764" s="12"/>
      <c r="AE5764" s="12"/>
      <c r="AF5764" s="12"/>
      <c r="AG5764" s="12"/>
      <c r="AH5764" s="12"/>
      <c r="AI5764" s="12"/>
      <c r="AJ5764" s="12"/>
      <c r="AK5764" s="12"/>
      <c r="AL5764" s="12"/>
      <c r="AM5764" s="12"/>
      <c r="AN5764" s="12"/>
      <c r="AO5764" s="12"/>
      <c r="AP5764" s="12"/>
      <c r="AQ5764" s="12"/>
      <c r="AR5764" s="12"/>
      <c r="AS5764" s="12"/>
      <c r="AT5764" s="12"/>
      <c r="AU5764" s="12"/>
      <c r="AV5764" s="12"/>
      <c r="AW5764" s="12"/>
      <c r="AX5764" s="12"/>
      <c r="AY5764" s="12"/>
      <c r="AZ5764" s="12"/>
      <c r="BA5764" s="12"/>
      <c r="BB5764" s="12"/>
      <c r="BC5764" s="12"/>
      <c r="BD5764" s="12"/>
      <c r="BE5764" s="12"/>
      <c r="BF5764" s="12"/>
      <c r="BG5764" s="12"/>
      <c r="BH5764" s="12"/>
      <c r="BI5764" s="12"/>
      <c r="BJ5764" s="13"/>
      <c r="BK5764" s="13"/>
      <c r="BL5764" s="13"/>
      <c r="BM5764" s="13"/>
      <c r="BN5764" s="13"/>
    </row>
    <row r="5765" spans="1:66" x14ac:dyDescent="0.25">
      <c r="A5765" s="10"/>
      <c r="B5765" s="10"/>
      <c r="C5765" s="10"/>
      <c r="D5765" s="18"/>
      <c r="E5765" s="10"/>
      <c r="F5765" s="10"/>
      <c r="G5765" s="10"/>
      <c r="H5765" s="10"/>
      <c r="I5765" s="10"/>
      <c r="J5765" s="10"/>
      <c r="K5765" s="11"/>
      <c r="L5765" s="11"/>
      <c r="M5765" s="12"/>
      <c r="N5765" s="12"/>
      <c r="O5765" s="12"/>
      <c r="P5765" s="12"/>
      <c r="Q5765" s="12"/>
      <c r="R5765" s="12"/>
      <c r="S5765" s="12"/>
      <c r="T5765" s="12"/>
      <c r="U5765" s="12"/>
      <c r="V5765" s="12"/>
      <c r="W5765" s="12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2"/>
      <c r="AS5765" s="12"/>
      <c r="AT5765" s="12"/>
      <c r="AU5765" s="12"/>
      <c r="AV5765" s="12"/>
      <c r="AW5765" s="12"/>
      <c r="AX5765" s="12"/>
      <c r="AY5765" s="12"/>
      <c r="AZ5765" s="12"/>
      <c r="BA5765" s="12"/>
      <c r="BB5765" s="12"/>
      <c r="BC5765" s="12"/>
      <c r="BD5765" s="12"/>
      <c r="BE5765" s="12"/>
      <c r="BF5765" s="12"/>
      <c r="BG5765" s="12"/>
      <c r="BH5765" s="12"/>
      <c r="BI5765" s="12"/>
      <c r="BJ5765" s="13"/>
      <c r="BK5765" s="13"/>
      <c r="BL5765" s="13"/>
      <c r="BM5765" s="13"/>
      <c r="BN5765" s="13"/>
    </row>
    <row r="5766" spans="1:66" x14ac:dyDescent="0.25">
      <c r="A5766" s="10"/>
      <c r="B5766" s="10"/>
      <c r="C5766" s="10"/>
      <c r="D5766" s="18"/>
      <c r="E5766" s="10"/>
      <c r="F5766" s="10"/>
      <c r="G5766" s="10"/>
      <c r="H5766" s="10"/>
      <c r="I5766" s="10"/>
      <c r="J5766" s="10"/>
      <c r="K5766" s="11"/>
      <c r="L5766" s="11"/>
      <c r="M5766" s="12"/>
      <c r="N5766" s="12"/>
      <c r="O5766" s="12"/>
      <c r="P5766" s="12"/>
      <c r="Q5766" s="12"/>
      <c r="R5766" s="12"/>
      <c r="S5766" s="12"/>
      <c r="T5766" s="12"/>
      <c r="U5766" s="12"/>
      <c r="V5766" s="12"/>
      <c r="W5766" s="12"/>
      <c r="X5766" s="12"/>
      <c r="Y5766" s="12"/>
      <c r="Z5766" s="12"/>
      <c r="AA5766" s="12"/>
      <c r="AB5766" s="12"/>
      <c r="AC5766" s="12"/>
      <c r="AD5766" s="12"/>
      <c r="AE5766" s="12"/>
      <c r="AF5766" s="12"/>
      <c r="AG5766" s="12"/>
      <c r="AH5766" s="12"/>
      <c r="AI5766" s="12"/>
      <c r="AJ5766" s="12"/>
      <c r="AK5766" s="12"/>
      <c r="AL5766" s="12"/>
      <c r="AM5766" s="12"/>
      <c r="AN5766" s="12"/>
      <c r="AO5766" s="12"/>
      <c r="AP5766" s="12"/>
      <c r="AQ5766" s="12"/>
      <c r="AR5766" s="12"/>
      <c r="AS5766" s="12"/>
      <c r="AT5766" s="12"/>
      <c r="AU5766" s="12"/>
      <c r="AV5766" s="12"/>
      <c r="AW5766" s="12"/>
      <c r="AX5766" s="12"/>
      <c r="AY5766" s="12"/>
      <c r="AZ5766" s="12"/>
      <c r="BA5766" s="12"/>
      <c r="BB5766" s="12"/>
      <c r="BC5766" s="12"/>
      <c r="BD5766" s="12"/>
      <c r="BE5766" s="12"/>
      <c r="BF5766" s="12"/>
      <c r="BG5766" s="12"/>
      <c r="BH5766" s="12"/>
      <c r="BI5766" s="12"/>
      <c r="BJ5766" s="13"/>
      <c r="BK5766" s="13"/>
      <c r="BL5766" s="13"/>
      <c r="BM5766" s="13"/>
      <c r="BN5766" s="13"/>
    </row>
    <row r="5767" spans="1:66" x14ac:dyDescent="0.25">
      <c r="A5767" s="10"/>
      <c r="B5767" s="10"/>
      <c r="C5767" s="10"/>
      <c r="D5767" s="18"/>
      <c r="E5767" s="10"/>
      <c r="F5767" s="10"/>
      <c r="G5767" s="10"/>
      <c r="H5767" s="10"/>
      <c r="I5767" s="10"/>
      <c r="J5767" s="10"/>
      <c r="K5767" s="11"/>
      <c r="L5767" s="11"/>
      <c r="M5767" s="12"/>
      <c r="N5767" s="12"/>
      <c r="O5767" s="12"/>
      <c r="P5767" s="12"/>
      <c r="Q5767" s="12"/>
      <c r="R5767" s="12"/>
      <c r="S5767" s="12"/>
      <c r="T5767" s="12"/>
      <c r="U5767" s="12"/>
      <c r="V5767" s="12"/>
      <c r="W5767" s="12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2"/>
      <c r="AS5767" s="12"/>
      <c r="AT5767" s="12"/>
      <c r="AU5767" s="12"/>
      <c r="AV5767" s="12"/>
      <c r="AW5767" s="12"/>
      <c r="AX5767" s="12"/>
      <c r="AY5767" s="12"/>
      <c r="AZ5767" s="12"/>
      <c r="BA5767" s="12"/>
      <c r="BB5767" s="12"/>
      <c r="BC5767" s="12"/>
      <c r="BD5767" s="12"/>
      <c r="BE5767" s="12"/>
      <c r="BF5767" s="12"/>
      <c r="BG5767" s="12"/>
      <c r="BH5767" s="12"/>
      <c r="BI5767" s="12"/>
      <c r="BJ5767" s="13"/>
      <c r="BK5767" s="13"/>
      <c r="BL5767" s="13"/>
      <c r="BM5767" s="13"/>
      <c r="BN5767" s="13"/>
    </row>
    <row r="5768" spans="1:66" x14ac:dyDescent="0.25">
      <c r="A5768" s="10"/>
      <c r="B5768" s="10"/>
      <c r="C5768" s="10"/>
      <c r="D5768" s="18"/>
      <c r="E5768" s="10"/>
      <c r="F5768" s="10"/>
      <c r="G5768" s="10"/>
      <c r="H5768" s="10"/>
      <c r="I5768" s="10"/>
      <c r="J5768" s="10"/>
      <c r="K5768" s="11"/>
      <c r="L5768" s="11"/>
      <c r="M5768" s="12"/>
      <c r="N5768" s="12"/>
      <c r="O5768" s="12"/>
      <c r="P5768" s="12"/>
      <c r="Q5768" s="12"/>
      <c r="R5768" s="12"/>
      <c r="S5768" s="12"/>
      <c r="T5768" s="12"/>
      <c r="U5768" s="12"/>
      <c r="V5768" s="12"/>
      <c r="W5768" s="12"/>
      <c r="X5768" s="12"/>
      <c r="Y5768" s="12"/>
      <c r="Z5768" s="12"/>
      <c r="AA5768" s="12"/>
      <c r="AB5768" s="12"/>
      <c r="AC5768" s="12"/>
      <c r="AD5768" s="12"/>
      <c r="AE5768" s="12"/>
      <c r="AF5768" s="12"/>
      <c r="AG5768" s="12"/>
      <c r="AH5768" s="12"/>
      <c r="AI5768" s="12"/>
      <c r="AJ5768" s="12"/>
      <c r="AK5768" s="12"/>
      <c r="AL5768" s="12"/>
      <c r="AM5768" s="12"/>
      <c r="AN5768" s="12"/>
      <c r="AO5768" s="12"/>
      <c r="AP5768" s="12"/>
      <c r="AQ5768" s="12"/>
      <c r="AR5768" s="12"/>
      <c r="AS5768" s="12"/>
      <c r="AT5768" s="12"/>
      <c r="AU5768" s="12"/>
      <c r="AV5768" s="12"/>
      <c r="AW5768" s="12"/>
      <c r="AX5768" s="12"/>
      <c r="AY5768" s="12"/>
      <c r="AZ5768" s="12"/>
      <c r="BA5768" s="12"/>
      <c r="BB5768" s="12"/>
      <c r="BC5768" s="12"/>
      <c r="BD5768" s="12"/>
      <c r="BE5768" s="12"/>
      <c r="BF5768" s="12"/>
      <c r="BG5768" s="12"/>
      <c r="BH5768" s="12"/>
      <c r="BI5768" s="12"/>
      <c r="BJ5768" s="13"/>
      <c r="BK5768" s="13"/>
      <c r="BL5768" s="13"/>
      <c r="BM5768" s="13"/>
      <c r="BN5768" s="13"/>
    </row>
    <row r="5769" spans="1:66" x14ac:dyDescent="0.25">
      <c r="A5769" s="10"/>
      <c r="B5769" s="10"/>
      <c r="C5769" s="10"/>
      <c r="D5769" s="18"/>
      <c r="E5769" s="10"/>
      <c r="F5769" s="10"/>
      <c r="G5769" s="10"/>
      <c r="H5769" s="10"/>
      <c r="I5769" s="10"/>
      <c r="J5769" s="10"/>
      <c r="K5769" s="11"/>
      <c r="L5769" s="11"/>
      <c r="M5769" s="12"/>
      <c r="N5769" s="12"/>
      <c r="O5769" s="12"/>
      <c r="P5769" s="12"/>
      <c r="Q5769" s="12"/>
      <c r="R5769" s="12"/>
      <c r="S5769" s="12"/>
      <c r="T5769" s="12"/>
      <c r="U5769" s="12"/>
      <c r="V5769" s="12"/>
      <c r="W5769" s="12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2"/>
      <c r="AS5769" s="12"/>
      <c r="AT5769" s="12"/>
      <c r="AU5769" s="12"/>
      <c r="AV5769" s="12"/>
      <c r="AW5769" s="12"/>
      <c r="AX5769" s="12"/>
      <c r="AY5769" s="12"/>
      <c r="AZ5769" s="12"/>
      <c r="BA5769" s="12"/>
      <c r="BB5769" s="12"/>
      <c r="BC5769" s="12"/>
      <c r="BD5769" s="12"/>
      <c r="BE5769" s="12"/>
      <c r="BF5769" s="12"/>
      <c r="BG5769" s="12"/>
      <c r="BH5769" s="12"/>
      <c r="BI5769" s="12"/>
      <c r="BJ5769" s="13"/>
      <c r="BK5769" s="13"/>
      <c r="BL5769" s="13"/>
      <c r="BM5769" s="13"/>
      <c r="BN5769" s="13"/>
    </row>
    <row r="5770" spans="1:66" x14ac:dyDescent="0.25">
      <c r="A5770" s="10"/>
      <c r="B5770" s="10"/>
      <c r="C5770" s="10"/>
      <c r="D5770" s="18"/>
      <c r="E5770" s="10"/>
      <c r="F5770" s="10"/>
      <c r="G5770" s="10"/>
      <c r="H5770" s="10"/>
      <c r="I5770" s="10"/>
      <c r="J5770" s="10"/>
      <c r="K5770" s="11"/>
      <c r="L5770" s="11"/>
      <c r="M5770" s="12"/>
      <c r="N5770" s="12"/>
      <c r="O5770" s="12"/>
      <c r="P5770" s="12"/>
      <c r="Q5770" s="12"/>
      <c r="R5770" s="12"/>
      <c r="S5770" s="12"/>
      <c r="T5770" s="12"/>
      <c r="U5770" s="12"/>
      <c r="V5770" s="12"/>
      <c r="W5770" s="12"/>
      <c r="X5770" s="12"/>
      <c r="Y5770" s="12"/>
      <c r="Z5770" s="12"/>
      <c r="AA5770" s="12"/>
      <c r="AB5770" s="12"/>
      <c r="AC5770" s="12"/>
      <c r="AD5770" s="12"/>
      <c r="AE5770" s="12"/>
      <c r="AF5770" s="12"/>
      <c r="AG5770" s="12"/>
      <c r="AH5770" s="12"/>
      <c r="AI5770" s="12"/>
      <c r="AJ5770" s="12"/>
      <c r="AK5770" s="12"/>
      <c r="AL5770" s="12"/>
      <c r="AM5770" s="12"/>
      <c r="AN5770" s="12"/>
      <c r="AO5770" s="12"/>
      <c r="AP5770" s="12"/>
      <c r="AQ5770" s="12"/>
      <c r="AR5770" s="12"/>
      <c r="AS5770" s="12"/>
      <c r="AT5770" s="12"/>
      <c r="AU5770" s="12"/>
      <c r="AV5770" s="12"/>
      <c r="AW5770" s="12"/>
      <c r="AX5770" s="12"/>
      <c r="AY5770" s="12"/>
      <c r="AZ5770" s="12"/>
      <c r="BA5770" s="12"/>
      <c r="BB5770" s="12"/>
      <c r="BC5770" s="12"/>
      <c r="BD5770" s="12"/>
      <c r="BE5770" s="12"/>
      <c r="BF5770" s="12"/>
      <c r="BG5770" s="12"/>
      <c r="BH5770" s="12"/>
      <c r="BI5770" s="12"/>
      <c r="BJ5770" s="13"/>
      <c r="BK5770" s="13"/>
      <c r="BL5770" s="13"/>
      <c r="BM5770" s="13"/>
      <c r="BN5770" s="13"/>
    </row>
    <row r="5771" spans="1:66" x14ac:dyDescent="0.25">
      <c r="A5771" s="10"/>
      <c r="B5771" s="10"/>
      <c r="C5771" s="10"/>
      <c r="D5771" s="18"/>
      <c r="E5771" s="10"/>
      <c r="F5771" s="10"/>
      <c r="G5771" s="10"/>
      <c r="H5771" s="10"/>
      <c r="I5771" s="10"/>
      <c r="J5771" s="10"/>
      <c r="K5771" s="11"/>
      <c r="L5771" s="11"/>
      <c r="M5771" s="12"/>
      <c r="N5771" s="12"/>
      <c r="O5771" s="12"/>
      <c r="P5771" s="12"/>
      <c r="Q5771" s="12"/>
      <c r="R5771" s="12"/>
      <c r="S5771" s="12"/>
      <c r="T5771" s="12"/>
      <c r="U5771" s="12"/>
      <c r="V5771" s="12"/>
      <c r="W5771" s="12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2"/>
      <c r="AS5771" s="12"/>
      <c r="AT5771" s="12"/>
      <c r="AU5771" s="12"/>
      <c r="AV5771" s="12"/>
      <c r="AW5771" s="12"/>
      <c r="AX5771" s="12"/>
      <c r="AY5771" s="12"/>
      <c r="AZ5771" s="12"/>
      <c r="BA5771" s="12"/>
      <c r="BB5771" s="12"/>
      <c r="BC5771" s="12"/>
      <c r="BD5771" s="12"/>
      <c r="BE5771" s="12"/>
      <c r="BF5771" s="12"/>
      <c r="BG5771" s="12"/>
      <c r="BH5771" s="12"/>
      <c r="BI5771" s="12"/>
      <c r="BJ5771" s="13"/>
      <c r="BK5771" s="13"/>
      <c r="BL5771" s="13"/>
      <c r="BM5771" s="13"/>
      <c r="BN5771" s="13"/>
    </row>
    <row r="5772" spans="1:66" x14ac:dyDescent="0.25">
      <c r="A5772" s="10"/>
      <c r="B5772" s="10"/>
      <c r="C5772" s="10"/>
      <c r="D5772" s="18"/>
      <c r="E5772" s="10"/>
      <c r="F5772" s="10"/>
      <c r="G5772" s="10"/>
      <c r="H5772" s="10"/>
      <c r="I5772" s="10"/>
      <c r="J5772" s="10"/>
      <c r="K5772" s="11"/>
      <c r="L5772" s="11"/>
      <c r="M5772" s="12"/>
      <c r="N5772" s="12"/>
      <c r="O5772" s="12"/>
      <c r="P5772" s="12"/>
      <c r="Q5772" s="12"/>
      <c r="R5772" s="12"/>
      <c r="S5772" s="12"/>
      <c r="T5772" s="12"/>
      <c r="U5772" s="12"/>
      <c r="V5772" s="12"/>
      <c r="W5772" s="12"/>
      <c r="X5772" s="12"/>
      <c r="Y5772" s="12"/>
      <c r="Z5772" s="12"/>
      <c r="AA5772" s="12"/>
      <c r="AB5772" s="12"/>
      <c r="AC5772" s="12"/>
      <c r="AD5772" s="12"/>
      <c r="AE5772" s="12"/>
      <c r="AF5772" s="12"/>
      <c r="AG5772" s="12"/>
      <c r="AH5772" s="12"/>
      <c r="AI5772" s="12"/>
      <c r="AJ5772" s="12"/>
      <c r="AK5772" s="12"/>
      <c r="AL5772" s="12"/>
      <c r="AM5772" s="12"/>
      <c r="AN5772" s="12"/>
      <c r="AO5772" s="12"/>
      <c r="AP5772" s="12"/>
      <c r="AQ5772" s="12"/>
      <c r="AR5772" s="12"/>
      <c r="AS5772" s="12"/>
      <c r="AT5772" s="12"/>
      <c r="AU5772" s="12"/>
      <c r="AV5772" s="12"/>
      <c r="AW5772" s="12"/>
      <c r="AX5772" s="12"/>
      <c r="AY5772" s="12"/>
      <c r="AZ5772" s="12"/>
      <c r="BA5772" s="12"/>
      <c r="BB5772" s="12"/>
      <c r="BC5772" s="12"/>
      <c r="BD5772" s="12"/>
      <c r="BE5772" s="12"/>
      <c r="BF5772" s="12"/>
      <c r="BG5772" s="12"/>
      <c r="BH5772" s="12"/>
      <c r="BI5772" s="12"/>
      <c r="BJ5772" s="13"/>
      <c r="BK5772" s="13"/>
      <c r="BL5772" s="13"/>
      <c r="BM5772" s="13"/>
      <c r="BN5772" s="13"/>
    </row>
    <row r="5773" spans="1:66" x14ac:dyDescent="0.25">
      <c r="A5773" s="10"/>
      <c r="B5773" s="10"/>
      <c r="C5773" s="10"/>
      <c r="D5773" s="18"/>
      <c r="E5773" s="10"/>
      <c r="F5773" s="10"/>
      <c r="G5773" s="10"/>
      <c r="H5773" s="10"/>
      <c r="I5773" s="10"/>
      <c r="J5773" s="10"/>
      <c r="K5773" s="11"/>
      <c r="L5773" s="11"/>
      <c r="M5773" s="12"/>
      <c r="N5773" s="12"/>
      <c r="O5773" s="12"/>
      <c r="P5773" s="12"/>
      <c r="Q5773" s="12"/>
      <c r="R5773" s="12"/>
      <c r="S5773" s="12"/>
      <c r="T5773" s="12"/>
      <c r="U5773" s="12"/>
      <c r="V5773" s="12"/>
      <c r="W5773" s="12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2"/>
      <c r="AS5773" s="12"/>
      <c r="AT5773" s="12"/>
      <c r="AU5773" s="12"/>
      <c r="AV5773" s="12"/>
      <c r="AW5773" s="12"/>
      <c r="AX5773" s="12"/>
      <c r="AY5773" s="12"/>
      <c r="AZ5773" s="12"/>
      <c r="BA5773" s="12"/>
      <c r="BB5773" s="12"/>
      <c r="BC5773" s="12"/>
      <c r="BD5773" s="12"/>
      <c r="BE5773" s="12"/>
      <c r="BF5773" s="12"/>
      <c r="BG5773" s="12"/>
      <c r="BH5773" s="12"/>
      <c r="BI5773" s="12"/>
      <c r="BJ5773" s="13"/>
      <c r="BK5773" s="13"/>
      <c r="BL5773" s="13"/>
      <c r="BM5773" s="13"/>
      <c r="BN5773" s="13"/>
    </row>
    <row r="5774" spans="1:66" x14ac:dyDescent="0.25">
      <c r="A5774" s="10"/>
      <c r="B5774" s="10"/>
      <c r="C5774" s="10"/>
      <c r="D5774" s="18"/>
      <c r="E5774" s="10"/>
      <c r="F5774" s="10"/>
      <c r="G5774" s="10"/>
      <c r="H5774" s="10"/>
      <c r="I5774" s="10"/>
      <c r="J5774" s="10"/>
      <c r="K5774" s="11"/>
      <c r="L5774" s="11"/>
      <c r="M5774" s="12"/>
      <c r="N5774" s="12"/>
      <c r="O5774" s="12"/>
      <c r="P5774" s="12"/>
      <c r="Q5774" s="12"/>
      <c r="R5774" s="12"/>
      <c r="S5774" s="12"/>
      <c r="T5774" s="12"/>
      <c r="U5774" s="12"/>
      <c r="V5774" s="12"/>
      <c r="W5774" s="12"/>
      <c r="X5774" s="12"/>
      <c r="Y5774" s="12"/>
      <c r="Z5774" s="12"/>
      <c r="AA5774" s="12"/>
      <c r="AB5774" s="12"/>
      <c r="AC5774" s="12"/>
      <c r="AD5774" s="12"/>
      <c r="AE5774" s="12"/>
      <c r="AF5774" s="12"/>
      <c r="AG5774" s="12"/>
      <c r="AH5774" s="12"/>
      <c r="AI5774" s="12"/>
      <c r="AJ5774" s="12"/>
      <c r="AK5774" s="12"/>
      <c r="AL5774" s="12"/>
      <c r="AM5774" s="12"/>
      <c r="AN5774" s="12"/>
      <c r="AO5774" s="12"/>
      <c r="AP5774" s="12"/>
      <c r="AQ5774" s="12"/>
      <c r="AR5774" s="12"/>
      <c r="AS5774" s="12"/>
      <c r="AT5774" s="12"/>
      <c r="AU5774" s="12"/>
      <c r="AV5774" s="12"/>
      <c r="AW5774" s="12"/>
      <c r="AX5774" s="12"/>
      <c r="AY5774" s="12"/>
      <c r="AZ5774" s="12"/>
      <c r="BA5774" s="12"/>
      <c r="BB5774" s="12"/>
      <c r="BC5774" s="12"/>
      <c r="BD5774" s="12"/>
      <c r="BE5774" s="12"/>
      <c r="BF5774" s="12"/>
      <c r="BG5774" s="12"/>
      <c r="BH5774" s="12"/>
      <c r="BI5774" s="12"/>
      <c r="BJ5774" s="13"/>
      <c r="BK5774" s="13"/>
      <c r="BL5774" s="13"/>
      <c r="BM5774" s="13"/>
      <c r="BN5774" s="13"/>
    </row>
    <row r="5775" spans="1:66" x14ac:dyDescent="0.25">
      <c r="A5775" s="10"/>
      <c r="B5775" s="10"/>
      <c r="C5775" s="10"/>
      <c r="D5775" s="18"/>
      <c r="E5775" s="10"/>
      <c r="F5775" s="10"/>
      <c r="G5775" s="10"/>
      <c r="H5775" s="10"/>
      <c r="I5775" s="10"/>
      <c r="J5775" s="10"/>
      <c r="K5775" s="11"/>
      <c r="L5775" s="11"/>
      <c r="M5775" s="12"/>
      <c r="N5775" s="12"/>
      <c r="O5775" s="12"/>
      <c r="P5775" s="12"/>
      <c r="Q5775" s="12"/>
      <c r="R5775" s="12"/>
      <c r="S5775" s="12"/>
      <c r="T5775" s="12"/>
      <c r="U5775" s="12"/>
      <c r="V5775" s="12"/>
      <c r="W5775" s="12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2"/>
      <c r="AS5775" s="12"/>
      <c r="AT5775" s="12"/>
      <c r="AU5775" s="12"/>
      <c r="AV5775" s="12"/>
      <c r="AW5775" s="12"/>
      <c r="AX5775" s="12"/>
      <c r="AY5775" s="12"/>
      <c r="AZ5775" s="12"/>
      <c r="BA5775" s="12"/>
      <c r="BB5775" s="12"/>
      <c r="BC5775" s="12"/>
      <c r="BD5775" s="12"/>
      <c r="BE5775" s="12"/>
      <c r="BF5775" s="12"/>
      <c r="BG5775" s="12"/>
      <c r="BH5775" s="12"/>
      <c r="BI5775" s="12"/>
      <c r="BJ5775" s="13"/>
      <c r="BK5775" s="13"/>
      <c r="BL5775" s="13"/>
      <c r="BM5775" s="13"/>
      <c r="BN5775" s="13"/>
    </row>
    <row r="5776" spans="1:66" x14ac:dyDescent="0.25">
      <c r="A5776" s="10"/>
      <c r="B5776" s="10"/>
      <c r="C5776" s="10"/>
      <c r="D5776" s="18"/>
      <c r="E5776" s="10"/>
      <c r="F5776" s="10"/>
      <c r="G5776" s="10"/>
      <c r="H5776" s="10"/>
      <c r="I5776" s="10"/>
      <c r="J5776" s="10"/>
      <c r="K5776" s="11"/>
      <c r="L5776" s="11"/>
      <c r="M5776" s="12"/>
      <c r="N5776" s="12"/>
      <c r="O5776" s="12"/>
      <c r="P5776" s="12"/>
      <c r="Q5776" s="12"/>
      <c r="R5776" s="12"/>
      <c r="S5776" s="12"/>
      <c r="T5776" s="12"/>
      <c r="U5776" s="12"/>
      <c r="V5776" s="12"/>
      <c r="W5776" s="12"/>
      <c r="X5776" s="12"/>
      <c r="Y5776" s="12"/>
      <c r="Z5776" s="12"/>
      <c r="AA5776" s="12"/>
      <c r="AB5776" s="12"/>
      <c r="AC5776" s="12"/>
      <c r="AD5776" s="12"/>
      <c r="AE5776" s="12"/>
      <c r="AF5776" s="12"/>
      <c r="AG5776" s="12"/>
      <c r="AH5776" s="12"/>
      <c r="AI5776" s="12"/>
      <c r="AJ5776" s="12"/>
      <c r="AK5776" s="12"/>
      <c r="AL5776" s="12"/>
      <c r="AM5776" s="12"/>
      <c r="AN5776" s="12"/>
      <c r="AO5776" s="12"/>
      <c r="AP5776" s="12"/>
      <c r="AQ5776" s="12"/>
      <c r="AR5776" s="12"/>
      <c r="AS5776" s="12"/>
      <c r="AT5776" s="12"/>
      <c r="AU5776" s="12"/>
      <c r="AV5776" s="12"/>
      <c r="AW5776" s="12"/>
      <c r="AX5776" s="12"/>
      <c r="AY5776" s="12"/>
      <c r="AZ5776" s="12"/>
      <c r="BA5776" s="12"/>
      <c r="BB5776" s="12"/>
      <c r="BC5776" s="12"/>
      <c r="BD5776" s="12"/>
      <c r="BE5776" s="12"/>
      <c r="BF5776" s="12"/>
      <c r="BG5776" s="12"/>
      <c r="BH5776" s="12"/>
      <c r="BI5776" s="12"/>
      <c r="BJ5776" s="13"/>
      <c r="BK5776" s="13"/>
      <c r="BL5776" s="13"/>
      <c r="BM5776" s="13"/>
      <c r="BN5776" s="13"/>
    </row>
    <row r="5777" spans="1:66" x14ac:dyDescent="0.25">
      <c r="A5777" s="10"/>
      <c r="B5777" s="10"/>
      <c r="C5777" s="10"/>
      <c r="D5777" s="18"/>
      <c r="E5777" s="10"/>
      <c r="F5777" s="10"/>
      <c r="G5777" s="10"/>
      <c r="H5777" s="10"/>
      <c r="I5777" s="10"/>
      <c r="J5777" s="10"/>
      <c r="K5777" s="11"/>
      <c r="L5777" s="11"/>
      <c r="M5777" s="12"/>
      <c r="N5777" s="12"/>
      <c r="O5777" s="12"/>
      <c r="P5777" s="12"/>
      <c r="Q5777" s="12"/>
      <c r="R5777" s="12"/>
      <c r="S5777" s="12"/>
      <c r="T5777" s="12"/>
      <c r="U5777" s="12"/>
      <c r="V5777" s="12"/>
      <c r="W5777" s="12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2"/>
      <c r="AS5777" s="12"/>
      <c r="AT5777" s="12"/>
      <c r="AU5777" s="12"/>
      <c r="AV5777" s="12"/>
      <c r="AW5777" s="12"/>
      <c r="AX5777" s="12"/>
      <c r="AY5777" s="12"/>
      <c r="AZ5777" s="12"/>
      <c r="BA5777" s="12"/>
      <c r="BB5777" s="12"/>
      <c r="BC5777" s="12"/>
      <c r="BD5777" s="12"/>
      <c r="BE5777" s="12"/>
      <c r="BF5777" s="12"/>
      <c r="BG5777" s="12"/>
      <c r="BH5777" s="12"/>
      <c r="BI5777" s="12"/>
      <c r="BJ5777" s="13"/>
      <c r="BK5777" s="13"/>
      <c r="BL5777" s="13"/>
      <c r="BM5777" s="13"/>
      <c r="BN5777" s="13"/>
    </row>
    <row r="5778" spans="1:66" x14ac:dyDescent="0.25">
      <c r="A5778" s="10"/>
      <c r="B5778" s="10"/>
      <c r="C5778" s="10"/>
      <c r="D5778" s="18"/>
      <c r="E5778" s="10"/>
      <c r="F5778" s="10"/>
      <c r="G5778" s="10"/>
      <c r="H5778" s="10"/>
      <c r="I5778" s="10"/>
      <c r="J5778" s="10"/>
      <c r="K5778" s="11"/>
      <c r="L5778" s="11"/>
      <c r="M5778" s="12"/>
      <c r="N5778" s="12"/>
      <c r="O5778" s="12"/>
      <c r="P5778" s="12"/>
      <c r="Q5778" s="12"/>
      <c r="R5778" s="12"/>
      <c r="S5778" s="12"/>
      <c r="T5778" s="12"/>
      <c r="U5778" s="12"/>
      <c r="V5778" s="12"/>
      <c r="W5778" s="12"/>
      <c r="X5778" s="12"/>
      <c r="Y5778" s="12"/>
      <c r="Z5778" s="12"/>
      <c r="AA5778" s="12"/>
      <c r="AB5778" s="12"/>
      <c r="AC5778" s="12"/>
      <c r="AD5778" s="12"/>
      <c r="AE5778" s="12"/>
      <c r="AF5778" s="12"/>
      <c r="AG5778" s="12"/>
      <c r="AH5778" s="12"/>
      <c r="AI5778" s="12"/>
      <c r="AJ5778" s="12"/>
      <c r="AK5778" s="12"/>
      <c r="AL5778" s="12"/>
      <c r="AM5778" s="12"/>
      <c r="AN5778" s="12"/>
      <c r="AO5778" s="12"/>
      <c r="AP5778" s="12"/>
      <c r="AQ5778" s="12"/>
      <c r="AR5778" s="12"/>
      <c r="AS5778" s="12"/>
      <c r="AT5778" s="12"/>
      <c r="AU5778" s="12"/>
      <c r="AV5778" s="12"/>
      <c r="AW5778" s="12"/>
      <c r="AX5778" s="12"/>
      <c r="AY5778" s="12"/>
      <c r="AZ5778" s="12"/>
      <c r="BA5778" s="12"/>
      <c r="BB5778" s="12"/>
      <c r="BC5778" s="12"/>
      <c r="BD5778" s="12"/>
      <c r="BE5778" s="12"/>
      <c r="BF5778" s="12"/>
      <c r="BG5778" s="12"/>
      <c r="BH5778" s="12"/>
      <c r="BI5778" s="12"/>
      <c r="BJ5778" s="13"/>
      <c r="BK5778" s="13"/>
      <c r="BL5778" s="13"/>
      <c r="BM5778" s="13"/>
      <c r="BN5778" s="13"/>
    </row>
    <row r="5779" spans="1:66" x14ac:dyDescent="0.25">
      <c r="A5779" s="10"/>
      <c r="B5779" s="10"/>
      <c r="C5779" s="10"/>
      <c r="D5779" s="18"/>
      <c r="E5779" s="10"/>
      <c r="F5779" s="10"/>
      <c r="G5779" s="10"/>
      <c r="H5779" s="10"/>
      <c r="I5779" s="10"/>
      <c r="J5779" s="10"/>
      <c r="K5779" s="11"/>
      <c r="L5779" s="11"/>
      <c r="M5779" s="12"/>
      <c r="N5779" s="12"/>
      <c r="O5779" s="12"/>
      <c r="P5779" s="12"/>
      <c r="Q5779" s="12"/>
      <c r="R5779" s="12"/>
      <c r="S5779" s="12"/>
      <c r="T5779" s="12"/>
      <c r="U5779" s="12"/>
      <c r="V5779" s="12"/>
      <c r="W5779" s="12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2"/>
      <c r="AS5779" s="12"/>
      <c r="AT5779" s="12"/>
      <c r="AU5779" s="12"/>
      <c r="AV5779" s="12"/>
      <c r="AW5779" s="12"/>
      <c r="AX5779" s="12"/>
      <c r="AY5779" s="12"/>
      <c r="AZ5779" s="12"/>
      <c r="BA5779" s="12"/>
      <c r="BB5779" s="12"/>
      <c r="BC5779" s="12"/>
      <c r="BD5779" s="12"/>
      <c r="BE5779" s="12"/>
      <c r="BF5779" s="12"/>
      <c r="BG5779" s="12"/>
      <c r="BH5779" s="12"/>
      <c r="BI5779" s="12"/>
      <c r="BJ5779" s="13"/>
      <c r="BK5779" s="13"/>
      <c r="BL5779" s="13"/>
      <c r="BM5779" s="13"/>
      <c r="BN5779" s="13"/>
    </row>
    <row r="5780" spans="1:66" x14ac:dyDescent="0.25">
      <c r="A5780" s="10"/>
      <c r="B5780" s="10"/>
      <c r="C5780" s="10"/>
      <c r="D5780" s="18"/>
      <c r="E5780" s="10"/>
      <c r="F5780" s="10"/>
      <c r="G5780" s="10"/>
      <c r="H5780" s="10"/>
      <c r="I5780" s="10"/>
      <c r="J5780" s="10"/>
      <c r="K5780" s="11"/>
      <c r="L5780" s="11"/>
      <c r="M5780" s="12"/>
      <c r="N5780" s="12"/>
      <c r="O5780" s="12"/>
      <c r="P5780" s="12"/>
      <c r="Q5780" s="12"/>
      <c r="R5780" s="12"/>
      <c r="S5780" s="12"/>
      <c r="T5780" s="12"/>
      <c r="U5780" s="12"/>
      <c r="V5780" s="12"/>
      <c r="W5780" s="12"/>
      <c r="X5780" s="12"/>
      <c r="Y5780" s="12"/>
      <c r="Z5780" s="12"/>
      <c r="AA5780" s="12"/>
      <c r="AB5780" s="12"/>
      <c r="AC5780" s="12"/>
      <c r="AD5780" s="12"/>
      <c r="AE5780" s="12"/>
      <c r="AF5780" s="12"/>
      <c r="AG5780" s="12"/>
      <c r="AH5780" s="12"/>
      <c r="AI5780" s="12"/>
      <c r="AJ5780" s="12"/>
      <c r="AK5780" s="12"/>
      <c r="AL5780" s="12"/>
      <c r="AM5780" s="12"/>
      <c r="AN5780" s="12"/>
      <c r="AO5780" s="12"/>
      <c r="AP5780" s="12"/>
      <c r="AQ5780" s="12"/>
      <c r="AR5780" s="12"/>
      <c r="AS5780" s="12"/>
      <c r="AT5780" s="12"/>
      <c r="AU5780" s="12"/>
      <c r="AV5780" s="12"/>
      <c r="AW5780" s="12"/>
      <c r="AX5780" s="12"/>
      <c r="AY5780" s="12"/>
      <c r="AZ5780" s="12"/>
      <c r="BA5780" s="12"/>
      <c r="BB5780" s="12"/>
      <c r="BC5780" s="12"/>
      <c r="BD5780" s="12"/>
      <c r="BE5780" s="12"/>
      <c r="BF5780" s="12"/>
      <c r="BG5780" s="12"/>
      <c r="BH5780" s="12"/>
      <c r="BI5780" s="12"/>
      <c r="BJ5780" s="13"/>
      <c r="BK5780" s="13"/>
      <c r="BL5780" s="13"/>
      <c r="BM5780" s="13"/>
      <c r="BN5780" s="13"/>
    </row>
    <row r="5781" spans="1:66" x14ac:dyDescent="0.25">
      <c r="A5781" s="10"/>
      <c r="B5781" s="10"/>
      <c r="C5781" s="10"/>
      <c r="D5781" s="18"/>
      <c r="E5781" s="10"/>
      <c r="F5781" s="10"/>
      <c r="G5781" s="10"/>
      <c r="H5781" s="10"/>
      <c r="I5781" s="10"/>
      <c r="J5781" s="10"/>
      <c r="K5781" s="11"/>
      <c r="L5781" s="11"/>
      <c r="M5781" s="12"/>
      <c r="N5781" s="12"/>
      <c r="O5781" s="12"/>
      <c r="P5781" s="12"/>
      <c r="Q5781" s="12"/>
      <c r="R5781" s="12"/>
      <c r="S5781" s="12"/>
      <c r="T5781" s="12"/>
      <c r="U5781" s="12"/>
      <c r="V5781" s="12"/>
      <c r="W5781" s="12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2"/>
      <c r="AS5781" s="12"/>
      <c r="AT5781" s="12"/>
      <c r="AU5781" s="12"/>
      <c r="AV5781" s="12"/>
      <c r="AW5781" s="12"/>
      <c r="AX5781" s="12"/>
      <c r="AY5781" s="12"/>
      <c r="AZ5781" s="12"/>
      <c r="BA5781" s="12"/>
      <c r="BB5781" s="12"/>
      <c r="BC5781" s="12"/>
      <c r="BD5781" s="12"/>
      <c r="BE5781" s="12"/>
      <c r="BF5781" s="12"/>
      <c r="BG5781" s="12"/>
      <c r="BH5781" s="12"/>
      <c r="BI5781" s="12"/>
      <c r="BJ5781" s="13"/>
      <c r="BK5781" s="13"/>
      <c r="BL5781" s="13"/>
      <c r="BM5781" s="13"/>
      <c r="BN5781" s="13"/>
    </row>
    <row r="5782" spans="1:66" x14ac:dyDescent="0.25">
      <c r="A5782" s="10"/>
      <c r="B5782" s="10"/>
      <c r="C5782" s="10"/>
      <c r="D5782" s="18"/>
      <c r="E5782" s="10"/>
      <c r="F5782" s="10"/>
      <c r="G5782" s="10"/>
      <c r="H5782" s="10"/>
      <c r="I5782" s="10"/>
      <c r="J5782" s="10"/>
      <c r="K5782" s="11"/>
      <c r="L5782" s="11"/>
      <c r="M5782" s="12"/>
      <c r="N5782" s="12"/>
      <c r="O5782" s="12"/>
      <c r="P5782" s="12"/>
      <c r="Q5782" s="12"/>
      <c r="R5782" s="12"/>
      <c r="S5782" s="12"/>
      <c r="T5782" s="12"/>
      <c r="U5782" s="12"/>
      <c r="V5782" s="12"/>
      <c r="W5782" s="12"/>
      <c r="X5782" s="12"/>
      <c r="Y5782" s="12"/>
      <c r="Z5782" s="12"/>
      <c r="AA5782" s="12"/>
      <c r="AB5782" s="12"/>
      <c r="AC5782" s="12"/>
      <c r="AD5782" s="12"/>
      <c r="AE5782" s="12"/>
      <c r="AF5782" s="12"/>
      <c r="AG5782" s="12"/>
      <c r="AH5782" s="12"/>
      <c r="AI5782" s="12"/>
      <c r="AJ5782" s="12"/>
      <c r="AK5782" s="12"/>
      <c r="AL5782" s="12"/>
      <c r="AM5782" s="12"/>
      <c r="AN5782" s="12"/>
      <c r="AO5782" s="12"/>
      <c r="AP5782" s="12"/>
      <c r="AQ5782" s="12"/>
      <c r="AR5782" s="12"/>
      <c r="AS5782" s="12"/>
      <c r="AT5782" s="12"/>
      <c r="AU5782" s="12"/>
      <c r="AV5782" s="12"/>
      <c r="AW5782" s="12"/>
      <c r="AX5782" s="12"/>
      <c r="AY5782" s="12"/>
      <c r="AZ5782" s="12"/>
      <c r="BA5782" s="12"/>
      <c r="BB5782" s="12"/>
      <c r="BC5782" s="12"/>
      <c r="BD5782" s="12"/>
      <c r="BE5782" s="12"/>
      <c r="BF5782" s="12"/>
      <c r="BG5782" s="12"/>
      <c r="BH5782" s="12"/>
      <c r="BI5782" s="12"/>
      <c r="BJ5782" s="13"/>
      <c r="BK5782" s="13"/>
      <c r="BL5782" s="13"/>
      <c r="BM5782" s="13"/>
      <c r="BN5782" s="13"/>
    </row>
    <row r="5783" spans="1:66" x14ac:dyDescent="0.25">
      <c r="A5783" s="10"/>
      <c r="B5783" s="10"/>
      <c r="C5783" s="10"/>
      <c r="D5783" s="18"/>
      <c r="E5783" s="10"/>
      <c r="F5783" s="10"/>
      <c r="G5783" s="10"/>
      <c r="H5783" s="10"/>
      <c r="I5783" s="10"/>
      <c r="J5783" s="10"/>
      <c r="K5783" s="11"/>
      <c r="L5783" s="11"/>
      <c r="M5783" s="12"/>
      <c r="N5783" s="12"/>
      <c r="O5783" s="12"/>
      <c r="P5783" s="12"/>
      <c r="Q5783" s="12"/>
      <c r="R5783" s="12"/>
      <c r="S5783" s="12"/>
      <c r="T5783" s="12"/>
      <c r="U5783" s="12"/>
      <c r="V5783" s="12"/>
      <c r="W5783" s="12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2"/>
      <c r="AS5783" s="12"/>
      <c r="AT5783" s="12"/>
      <c r="AU5783" s="12"/>
      <c r="AV5783" s="12"/>
      <c r="AW5783" s="12"/>
      <c r="AX5783" s="12"/>
      <c r="AY5783" s="12"/>
      <c r="AZ5783" s="12"/>
      <c r="BA5783" s="12"/>
      <c r="BB5783" s="12"/>
      <c r="BC5783" s="12"/>
      <c r="BD5783" s="12"/>
      <c r="BE5783" s="12"/>
      <c r="BF5783" s="12"/>
      <c r="BG5783" s="12"/>
      <c r="BH5783" s="12"/>
      <c r="BI5783" s="12"/>
      <c r="BJ5783" s="13"/>
      <c r="BK5783" s="13"/>
      <c r="BL5783" s="13"/>
      <c r="BM5783" s="13"/>
      <c r="BN5783" s="13"/>
    </row>
    <row r="5784" spans="1:66" x14ac:dyDescent="0.25">
      <c r="A5784" s="10"/>
      <c r="B5784" s="10"/>
      <c r="C5784" s="10"/>
      <c r="D5784" s="18"/>
      <c r="E5784" s="10"/>
      <c r="F5784" s="10"/>
      <c r="G5784" s="10"/>
      <c r="H5784" s="10"/>
      <c r="I5784" s="10"/>
      <c r="J5784" s="10"/>
      <c r="K5784" s="11"/>
      <c r="L5784" s="11"/>
      <c r="M5784" s="12"/>
      <c r="N5784" s="12"/>
      <c r="O5784" s="12"/>
      <c r="P5784" s="12"/>
      <c r="Q5784" s="12"/>
      <c r="R5784" s="12"/>
      <c r="S5784" s="12"/>
      <c r="T5784" s="12"/>
      <c r="U5784" s="12"/>
      <c r="V5784" s="12"/>
      <c r="W5784" s="12"/>
      <c r="X5784" s="12"/>
      <c r="Y5784" s="12"/>
      <c r="Z5784" s="12"/>
      <c r="AA5784" s="12"/>
      <c r="AB5784" s="12"/>
      <c r="AC5784" s="12"/>
      <c r="AD5784" s="12"/>
      <c r="AE5784" s="12"/>
      <c r="AF5784" s="12"/>
      <c r="AG5784" s="12"/>
      <c r="AH5784" s="12"/>
      <c r="AI5784" s="12"/>
      <c r="AJ5784" s="12"/>
      <c r="AK5784" s="12"/>
      <c r="AL5784" s="12"/>
      <c r="AM5784" s="12"/>
      <c r="AN5784" s="12"/>
      <c r="AO5784" s="12"/>
      <c r="AP5784" s="12"/>
      <c r="AQ5784" s="12"/>
      <c r="AR5784" s="12"/>
      <c r="AS5784" s="12"/>
      <c r="AT5784" s="12"/>
      <c r="AU5784" s="12"/>
      <c r="AV5784" s="12"/>
      <c r="AW5784" s="12"/>
      <c r="AX5784" s="12"/>
      <c r="AY5784" s="12"/>
      <c r="AZ5784" s="12"/>
      <c r="BA5784" s="12"/>
      <c r="BB5784" s="12"/>
      <c r="BC5784" s="12"/>
      <c r="BD5784" s="12"/>
      <c r="BE5784" s="12"/>
      <c r="BF5784" s="12"/>
      <c r="BG5784" s="12"/>
      <c r="BH5784" s="12"/>
      <c r="BI5784" s="12"/>
      <c r="BJ5784" s="13"/>
      <c r="BK5784" s="13"/>
      <c r="BL5784" s="13"/>
      <c r="BM5784" s="13"/>
      <c r="BN5784" s="13"/>
    </row>
    <row r="5785" spans="1:66" x14ac:dyDescent="0.25">
      <c r="A5785" s="10"/>
      <c r="B5785" s="10"/>
      <c r="C5785" s="10"/>
      <c r="D5785" s="18"/>
      <c r="E5785" s="10"/>
      <c r="F5785" s="10"/>
      <c r="G5785" s="10"/>
      <c r="H5785" s="10"/>
      <c r="I5785" s="10"/>
      <c r="J5785" s="10"/>
      <c r="K5785" s="11"/>
      <c r="L5785" s="11"/>
      <c r="M5785" s="12"/>
      <c r="N5785" s="12"/>
      <c r="O5785" s="12"/>
      <c r="P5785" s="12"/>
      <c r="Q5785" s="12"/>
      <c r="R5785" s="12"/>
      <c r="S5785" s="12"/>
      <c r="T5785" s="12"/>
      <c r="U5785" s="12"/>
      <c r="V5785" s="12"/>
      <c r="W5785" s="12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2"/>
      <c r="AS5785" s="12"/>
      <c r="AT5785" s="12"/>
      <c r="AU5785" s="12"/>
      <c r="AV5785" s="12"/>
      <c r="AW5785" s="12"/>
      <c r="AX5785" s="12"/>
      <c r="AY5785" s="12"/>
      <c r="AZ5785" s="12"/>
      <c r="BA5785" s="12"/>
      <c r="BB5785" s="12"/>
      <c r="BC5785" s="12"/>
      <c r="BD5785" s="12"/>
      <c r="BE5785" s="12"/>
      <c r="BF5785" s="12"/>
      <c r="BG5785" s="12"/>
      <c r="BH5785" s="12"/>
      <c r="BI5785" s="12"/>
      <c r="BJ5785" s="13"/>
      <c r="BK5785" s="13"/>
      <c r="BL5785" s="13"/>
      <c r="BM5785" s="13"/>
      <c r="BN5785" s="13"/>
    </row>
    <row r="5786" spans="1:66" x14ac:dyDescent="0.25">
      <c r="A5786" s="10"/>
      <c r="B5786" s="10"/>
      <c r="C5786" s="10"/>
      <c r="D5786" s="18"/>
      <c r="E5786" s="10"/>
      <c r="F5786" s="10"/>
      <c r="G5786" s="10"/>
      <c r="H5786" s="10"/>
      <c r="I5786" s="10"/>
      <c r="J5786" s="10"/>
      <c r="K5786" s="11"/>
      <c r="L5786" s="11"/>
      <c r="M5786" s="12"/>
      <c r="N5786" s="12"/>
      <c r="O5786" s="12"/>
      <c r="P5786" s="12"/>
      <c r="Q5786" s="12"/>
      <c r="R5786" s="12"/>
      <c r="S5786" s="12"/>
      <c r="T5786" s="12"/>
      <c r="U5786" s="12"/>
      <c r="V5786" s="12"/>
      <c r="W5786" s="12"/>
      <c r="X5786" s="12"/>
      <c r="Y5786" s="12"/>
      <c r="Z5786" s="12"/>
      <c r="AA5786" s="12"/>
      <c r="AB5786" s="12"/>
      <c r="AC5786" s="12"/>
      <c r="AD5786" s="12"/>
      <c r="AE5786" s="12"/>
      <c r="AF5786" s="12"/>
      <c r="AG5786" s="12"/>
      <c r="AH5786" s="12"/>
      <c r="AI5786" s="12"/>
      <c r="AJ5786" s="12"/>
      <c r="AK5786" s="12"/>
      <c r="AL5786" s="12"/>
      <c r="AM5786" s="12"/>
      <c r="AN5786" s="12"/>
      <c r="AO5786" s="12"/>
      <c r="AP5786" s="12"/>
      <c r="AQ5786" s="12"/>
      <c r="AR5786" s="12"/>
      <c r="AS5786" s="12"/>
      <c r="AT5786" s="12"/>
      <c r="AU5786" s="12"/>
      <c r="AV5786" s="12"/>
      <c r="AW5786" s="12"/>
      <c r="AX5786" s="12"/>
      <c r="AY5786" s="12"/>
      <c r="AZ5786" s="12"/>
      <c r="BA5786" s="12"/>
      <c r="BB5786" s="12"/>
      <c r="BC5786" s="12"/>
      <c r="BD5786" s="12"/>
      <c r="BE5786" s="12"/>
      <c r="BF5786" s="12"/>
      <c r="BG5786" s="12"/>
      <c r="BH5786" s="12"/>
      <c r="BI5786" s="12"/>
      <c r="BJ5786" s="13"/>
      <c r="BK5786" s="13"/>
      <c r="BL5786" s="13"/>
      <c r="BM5786" s="13"/>
      <c r="BN5786" s="13"/>
    </row>
    <row r="5787" spans="1:66" x14ac:dyDescent="0.25">
      <c r="A5787" s="10"/>
      <c r="B5787" s="10"/>
      <c r="C5787" s="10"/>
      <c r="D5787" s="18"/>
      <c r="E5787" s="10"/>
      <c r="F5787" s="10"/>
      <c r="G5787" s="10"/>
      <c r="H5787" s="10"/>
      <c r="I5787" s="10"/>
      <c r="J5787" s="10"/>
      <c r="K5787" s="11"/>
      <c r="L5787" s="11"/>
      <c r="M5787" s="12"/>
      <c r="N5787" s="12"/>
      <c r="O5787" s="12"/>
      <c r="P5787" s="12"/>
      <c r="Q5787" s="12"/>
      <c r="R5787" s="12"/>
      <c r="S5787" s="12"/>
      <c r="T5787" s="12"/>
      <c r="U5787" s="12"/>
      <c r="V5787" s="12"/>
      <c r="W5787" s="12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2"/>
      <c r="AS5787" s="12"/>
      <c r="AT5787" s="12"/>
      <c r="AU5787" s="12"/>
      <c r="AV5787" s="12"/>
      <c r="AW5787" s="12"/>
      <c r="AX5787" s="12"/>
      <c r="AY5787" s="12"/>
      <c r="AZ5787" s="12"/>
      <c r="BA5787" s="12"/>
      <c r="BB5787" s="12"/>
      <c r="BC5787" s="12"/>
      <c r="BD5787" s="12"/>
      <c r="BE5787" s="12"/>
      <c r="BF5787" s="12"/>
      <c r="BG5787" s="12"/>
      <c r="BH5787" s="12"/>
      <c r="BI5787" s="12"/>
      <c r="BJ5787" s="13"/>
      <c r="BK5787" s="13"/>
      <c r="BL5787" s="13"/>
      <c r="BM5787" s="13"/>
      <c r="BN5787" s="13"/>
    </row>
    <row r="5788" spans="1:66" x14ac:dyDescent="0.25">
      <c r="A5788" s="10"/>
      <c r="B5788" s="10"/>
      <c r="C5788" s="10"/>
      <c r="D5788" s="18"/>
      <c r="E5788" s="10"/>
      <c r="F5788" s="10"/>
      <c r="G5788" s="10"/>
      <c r="H5788" s="10"/>
      <c r="I5788" s="10"/>
      <c r="J5788" s="10"/>
      <c r="K5788" s="11"/>
      <c r="L5788" s="11"/>
      <c r="M5788" s="12"/>
      <c r="N5788" s="12"/>
      <c r="O5788" s="12"/>
      <c r="P5788" s="12"/>
      <c r="Q5788" s="12"/>
      <c r="R5788" s="12"/>
      <c r="S5788" s="12"/>
      <c r="T5788" s="12"/>
      <c r="U5788" s="12"/>
      <c r="V5788" s="12"/>
      <c r="W5788" s="12"/>
      <c r="X5788" s="12"/>
      <c r="Y5788" s="12"/>
      <c r="Z5788" s="12"/>
      <c r="AA5788" s="12"/>
      <c r="AB5788" s="12"/>
      <c r="AC5788" s="12"/>
      <c r="AD5788" s="12"/>
      <c r="AE5788" s="12"/>
      <c r="AF5788" s="12"/>
      <c r="AG5788" s="12"/>
      <c r="AH5788" s="12"/>
      <c r="AI5788" s="12"/>
      <c r="AJ5788" s="12"/>
      <c r="AK5788" s="12"/>
      <c r="AL5788" s="12"/>
      <c r="AM5788" s="12"/>
      <c r="AN5788" s="12"/>
      <c r="AO5788" s="12"/>
      <c r="AP5788" s="12"/>
      <c r="AQ5788" s="12"/>
      <c r="AR5788" s="12"/>
      <c r="AS5788" s="12"/>
      <c r="AT5788" s="12"/>
      <c r="AU5788" s="12"/>
      <c r="AV5788" s="12"/>
      <c r="AW5788" s="12"/>
      <c r="AX5788" s="12"/>
      <c r="AY5788" s="12"/>
      <c r="AZ5788" s="12"/>
      <c r="BA5788" s="12"/>
      <c r="BB5788" s="12"/>
      <c r="BC5788" s="12"/>
      <c r="BD5788" s="12"/>
      <c r="BE5788" s="12"/>
      <c r="BF5788" s="12"/>
      <c r="BG5788" s="12"/>
      <c r="BH5788" s="12"/>
      <c r="BI5788" s="12"/>
      <c r="BJ5788" s="13"/>
      <c r="BK5788" s="13"/>
      <c r="BL5788" s="13"/>
      <c r="BM5788" s="13"/>
      <c r="BN5788" s="13"/>
    </row>
    <row r="5789" spans="1:66" x14ac:dyDescent="0.25">
      <c r="A5789" s="10"/>
      <c r="B5789" s="10"/>
      <c r="C5789" s="10"/>
      <c r="D5789" s="18"/>
      <c r="E5789" s="10"/>
      <c r="F5789" s="10"/>
      <c r="G5789" s="10"/>
      <c r="H5789" s="10"/>
      <c r="I5789" s="10"/>
      <c r="J5789" s="10"/>
      <c r="K5789" s="11"/>
      <c r="L5789" s="11"/>
      <c r="M5789" s="12"/>
      <c r="N5789" s="12"/>
      <c r="O5789" s="12"/>
      <c r="P5789" s="12"/>
      <c r="Q5789" s="12"/>
      <c r="R5789" s="12"/>
      <c r="S5789" s="12"/>
      <c r="T5789" s="12"/>
      <c r="U5789" s="12"/>
      <c r="V5789" s="12"/>
      <c r="W5789" s="12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2"/>
      <c r="AS5789" s="12"/>
      <c r="AT5789" s="12"/>
      <c r="AU5789" s="12"/>
      <c r="AV5789" s="12"/>
      <c r="AW5789" s="12"/>
      <c r="AX5789" s="12"/>
      <c r="AY5789" s="12"/>
      <c r="AZ5789" s="12"/>
      <c r="BA5789" s="12"/>
      <c r="BB5789" s="12"/>
      <c r="BC5789" s="12"/>
      <c r="BD5789" s="12"/>
      <c r="BE5789" s="12"/>
      <c r="BF5789" s="12"/>
      <c r="BG5789" s="12"/>
      <c r="BH5789" s="12"/>
      <c r="BI5789" s="12"/>
      <c r="BJ5789" s="13"/>
      <c r="BK5789" s="13"/>
      <c r="BL5789" s="13"/>
      <c r="BM5789" s="13"/>
      <c r="BN5789" s="13"/>
    </row>
    <row r="5790" spans="1:66" x14ac:dyDescent="0.25">
      <c r="A5790" s="10"/>
      <c r="B5790" s="10"/>
      <c r="C5790" s="10"/>
      <c r="D5790" s="18"/>
      <c r="E5790" s="10"/>
      <c r="F5790" s="10"/>
      <c r="G5790" s="10"/>
      <c r="H5790" s="10"/>
      <c r="I5790" s="10"/>
      <c r="J5790" s="10"/>
      <c r="K5790" s="11"/>
      <c r="L5790" s="11"/>
      <c r="M5790" s="12"/>
      <c r="N5790" s="12"/>
      <c r="O5790" s="12"/>
      <c r="P5790" s="12"/>
      <c r="Q5790" s="12"/>
      <c r="R5790" s="12"/>
      <c r="S5790" s="12"/>
      <c r="T5790" s="12"/>
      <c r="U5790" s="12"/>
      <c r="V5790" s="12"/>
      <c r="W5790" s="12"/>
      <c r="X5790" s="12"/>
      <c r="Y5790" s="12"/>
      <c r="Z5790" s="12"/>
      <c r="AA5790" s="12"/>
      <c r="AB5790" s="12"/>
      <c r="AC5790" s="12"/>
      <c r="AD5790" s="12"/>
      <c r="AE5790" s="12"/>
      <c r="AF5790" s="12"/>
      <c r="AG5790" s="12"/>
      <c r="AH5790" s="12"/>
      <c r="AI5790" s="12"/>
      <c r="AJ5790" s="12"/>
      <c r="AK5790" s="12"/>
      <c r="AL5790" s="12"/>
      <c r="AM5790" s="12"/>
      <c r="AN5790" s="12"/>
      <c r="AO5790" s="12"/>
      <c r="AP5790" s="12"/>
      <c r="AQ5790" s="12"/>
      <c r="AR5790" s="12"/>
      <c r="AS5790" s="12"/>
      <c r="AT5790" s="12"/>
      <c r="AU5790" s="12"/>
      <c r="AV5790" s="12"/>
      <c r="AW5790" s="12"/>
      <c r="AX5790" s="12"/>
      <c r="AY5790" s="12"/>
      <c r="AZ5790" s="12"/>
      <c r="BA5790" s="12"/>
      <c r="BB5790" s="12"/>
      <c r="BC5790" s="12"/>
      <c r="BD5790" s="12"/>
      <c r="BE5790" s="12"/>
      <c r="BF5790" s="12"/>
      <c r="BG5790" s="12"/>
      <c r="BH5790" s="12"/>
      <c r="BI5790" s="12"/>
      <c r="BJ5790" s="13"/>
      <c r="BK5790" s="13"/>
      <c r="BL5790" s="13"/>
      <c r="BM5790" s="13"/>
      <c r="BN5790" s="13"/>
    </row>
    <row r="5791" spans="1:66" x14ac:dyDescent="0.25">
      <c r="A5791" s="10"/>
      <c r="B5791" s="10"/>
      <c r="C5791" s="10"/>
      <c r="D5791" s="18"/>
      <c r="E5791" s="10"/>
      <c r="F5791" s="10"/>
      <c r="G5791" s="10"/>
      <c r="H5791" s="10"/>
      <c r="I5791" s="10"/>
      <c r="J5791" s="10"/>
      <c r="K5791" s="11"/>
      <c r="L5791" s="11"/>
      <c r="M5791" s="12"/>
      <c r="N5791" s="12"/>
      <c r="O5791" s="12"/>
      <c r="P5791" s="12"/>
      <c r="Q5791" s="12"/>
      <c r="R5791" s="12"/>
      <c r="S5791" s="12"/>
      <c r="T5791" s="12"/>
      <c r="U5791" s="12"/>
      <c r="V5791" s="12"/>
      <c r="W5791" s="12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2"/>
      <c r="AS5791" s="12"/>
      <c r="AT5791" s="12"/>
      <c r="AU5791" s="12"/>
      <c r="AV5791" s="12"/>
      <c r="AW5791" s="12"/>
      <c r="AX5791" s="12"/>
      <c r="AY5791" s="12"/>
      <c r="AZ5791" s="12"/>
      <c r="BA5791" s="12"/>
      <c r="BB5791" s="12"/>
      <c r="BC5791" s="12"/>
      <c r="BD5791" s="12"/>
      <c r="BE5791" s="12"/>
      <c r="BF5791" s="12"/>
      <c r="BG5791" s="12"/>
      <c r="BH5791" s="12"/>
      <c r="BI5791" s="12"/>
      <c r="BJ5791" s="13"/>
      <c r="BK5791" s="13"/>
      <c r="BL5791" s="13"/>
      <c r="BM5791" s="13"/>
      <c r="BN5791" s="13"/>
    </row>
    <row r="5792" spans="1:66" x14ac:dyDescent="0.25">
      <c r="A5792" s="10"/>
      <c r="B5792" s="10"/>
      <c r="C5792" s="10"/>
      <c r="D5792" s="18"/>
      <c r="E5792" s="10"/>
      <c r="F5792" s="10"/>
      <c r="G5792" s="10"/>
      <c r="H5792" s="10"/>
      <c r="I5792" s="10"/>
      <c r="J5792" s="10"/>
      <c r="K5792" s="11"/>
      <c r="L5792" s="11"/>
      <c r="M5792" s="12"/>
      <c r="N5792" s="12"/>
      <c r="O5792" s="12"/>
      <c r="P5792" s="12"/>
      <c r="Q5792" s="12"/>
      <c r="R5792" s="12"/>
      <c r="S5792" s="12"/>
      <c r="T5792" s="12"/>
      <c r="U5792" s="12"/>
      <c r="V5792" s="12"/>
      <c r="W5792" s="12"/>
      <c r="X5792" s="12"/>
      <c r="Y5792" s="12"/>
      <c r="Z5792" s="12"/>
      <c r="AA5792" s="12"/>
      <c r="AB5792" s="12"/>
      <c r="AC5792" s="12"/>
      <c r="AD5792" s="12"/>
      <c r="AE5792" s="12"/>
      <c r="AF5792" s="12"/>
      <c r="AG5792" s="12"/>
      <c r="AH5792" s="12"/>
      <c r="AI5792" s="12"/>
      <c r="AJ5792" s="12"/>
      <c r="AK5792" s="12"/>
      <c r="AL5792" s="12"/>
      <c r="AM5792" s="12"/>
      <c r="AN5792" s="12"/>
      <c r="AO5792" s="12"/>
      <c r="AP5792" s="12"/>
      <c r="AQ5792" s="12"/>
      <c r="AR5792" s="12"/>
      <c r="AS5792" s="12"/>
      <c r="AT5792" s="12"/>
      <c r="AU5792" s="12"/>
      <c r="AV5792" s="12"/>
      <c r="AW5792" s="12"/>
      <c r="AX5792" s="12"/>
      <c r="AY5792" s="12"/>
      <c r="AZ5792" s="12"/>
      <c r="BA5792" s="12"/>
      <c r="BB5792" s="12"/>
      <c r="BC5792" s="12"/>
      <c r="BD5792" s="12"/>
      <c r="BE5792" s="12"/>
      <c r="BF5792" s="12"/>
      <c r="BG5792" s="12"/>
      <c r="BH5792" s="12"/>
      <c r="BI5792" s="12"/>
      <c r="BJ5792" s="13"/>
      <c r="BK5792" s="13"/>
      <c r="BL5792" s="13"/>
      <c r="BM5792" s="13"/>
      <c r="BN5792" s="13"/>
    </row>
    <row r="5793" spans="1:66" x14ac:dyDescent="0.25">
      <c r="A5793" s="10"/>
      <c r="B5793" s="10"/>
      <c r="C5793" s="10"/>
      <c r="D5793" s="18"/>
      <c r="E5793" s="10"/>
      <c r="F5793" s="10"/>
      <c r="G5793" s="10"/>
      <c r="H5793" s="10"/>
      <c r="I5793" s="10"/>
      <c r="J5793" s="10"/>
      <c r="K5793" s="11"/>
      <c r="L5793" s="11"/>
      <c r="M5793" s="12"/>
      <c r="N5793" s="12"/>
      <c r="O5793" s="12"/>
      <c r="P5793" s="12"/>
      <c r="Q5793" s="12"/>
      <c r="R5793" s="12"/>
      <c r="S5793" s="12"/>
      <c r="T5793" s="12"/>
      <c r="U5793" s="12"/>
      <c r="V5793" s="12"/>
      <c r="W5793" s="12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2"/>
      <c r="AS5793" s="12"/>
      <c r="AT5793" s="12"/>
      <c r="AU5793" s="12"/>
      <c r="AV5793" s="12"/>
      <c r="AW5793" s="12"/>
      <c r="AX5793" s="12"/>
      <c r="AY5793" s="12"/>
      <c r="AZ5793" s="12"/>
      <c r="BA5793" s="12"/>
      <c r="BB5793" s="12"/>
      <c r="BC5793" s="12"/>
      <c r="BD5793" s="12"/>
      <c r="BE5793" s="12"/>
      <c r="BF5793" s="12"/>
      <c r="BG5793" s="12"/>
      <c r="BH5793" s="12"/>
      <c r="BI5793" s="12"/>
      <c r="BJ5793" s="13"/>
      <c r="BK5793" s="13"/>
      <c r="BL5793" s="13"/>
      <c r="BM5793" s="13"/>
      <c r="BN5793" s="13"/>
    </row>
    <row r="5794" spans="1:66" x14ac:dyDescent="0.25">
      <c r="A5794" s="10"/>
      <c r="B5794" s="10"/>
      <c r="C5794" s="10"/>
      <c r="D5794" s="18"/>
      <c r="E5794" s="10"/>
      <c r="F5794" s="10"/>
      <c r="G5794" s="10"/>
      <c r="H5794" s="10"/>
      <c r="I5794" s="10"/>
      <c r="J5794" s="10"/>
      <c r="K5794" s="11"/>
      <c r="L5794" s="11"/>
      <c r="M5794" s="12"/>
      <c r="N5794" s="12"/>
      <c r="O5794" s="12"/>
      <c r="P5794" s="12"/>
      <c r="Q5794" s="12"/>
      <c r="R5794" s="12"/>
      <c r="S5794" s="12"/>
      <c r="T5794" s="12"/>
      <c r="U5794" s="12"/>
      <c r="V5794" s="12"/>
      <c r="W5794" s="12"/>
      <c r="X5794" s="12"/>
      <c r="Y5794" s="12"/>
      <c r="Z5794" s="12"/>
      <c r="AA5794" s="12"/>
      <c r="AB5794" s="12"/>
      <c r="AC5794" s="12"/>
      <c r="AD5794" s="12"/>
      <c r="AE5794" s="12"/>
      <c r="AF5794" s="12"/>
      <c r="AG5794" s="12"/>
      <c r="AH5794" s="12"/>
      <c r="AI5794" s="12"/>
      <c r="AJ5794" s="12"/>
      <c r="AK5794" s="12"/>
      <c r="AL5794" s="12"/>
      <c r="AM5794" s="12"/>
      <c r="AN5794" s="12"/>
      <c r="AO5794" s="12"/>
      <c r="AP5794" s="12"/>
      <c r="AQ5794" s="12"/>
      <c r="AR5794" s="12"/>
      <c r="AS5794" s="12"/>
      <c r="AT5794" s="12"/>
      <c r="AU5794" s="12"/>
      <c r="AV5794" s="12"/>
      <c r="AW5794" s="12"/>
      <c r="AX5794" s="12"/>
      <c r="AY5794" s="12"/>
      <c r="AZ5794" s="12"/>
      <c r="BA5794" s="12"/>
      <c r="BB5794" s="12"/>
      <c r="BC5794" s="12"/>
      <c r="BD5794" s="12"/>
      <c r="BE5794" s="12"/>
      <c r="BF5794" s="12"/>
      <c r="BG5794" s="12"/>
      <c r="BH5794" s="12"/>
      <c r="BI5794" s="12"/>
      <c r="BJ5794" s="13"/>
      <c r="BK5794" s="13"/>
      <c r="BL5794" s="13"/>
      <c r="BM5794" s="13"/>
      <c r="BN5794" s="13"/>
    </row>
    <row r="5795" spans="1:66" x14ac:dyDescent="0.25">
      <c r="A5795" s="10"/>
      <c r="B5795" s="10"/>
      <c r="C5795" s="10"/>
      <c r="D5795" s="18"/>
      <c r="E5795" s="10"/>
      <c r="F5795" s="10"/>
      <c r="G5795" s="10"/>
      <c r="H5795" s="10"/>
      <c r="I5795" s="10"/>
      <c r="J5795" s="10"/>
      <c r="K5795" s="11"/>
      <c r="L5795" s="11"/>
      <c r="M5795" s="12"/>
      <c r="N5795" s="12"/>
      <c r="O5795" s="12"/>
      <c r="P5795" s="12"/>
      <c r="Q5795" s="12"/>
      <c r="R5795" s="12"/>
      <c r="S5795" s="12"/>
      <c r="T5795" s="12"/>
      <c r="U5795" s="12"/>
      <c r="V5795" s="12"/>
      <c r="W5795" s="12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2"/>
      <c r="AS5795" s="12"/>
      <c r="AT5795" s="12"/>
      <c r="AU5795" s="12"/>
      <c r="AV5795" s="12"/>
      <c r="AW5795" s="12"/>
      <c r="AX5795" s="12"/>
      <c r="AY5795" s="12"/>
      <c r="AZ5795" s="12"/>
      <c r="BA5795" s="12"/>
      <c r="BB5795" s="12"/>
      <c r="BC5795" s="12"/>
      <c r="BD5795" s="12"/>
      <c r="BE5795" s="12"/>
      <c r="BF5795" s="12"/>
      <c r="BG5795" s="12"/>
      <c r="BH5795" s="12"/>
      <c r="BI5795" s="12"/>
      <c r="BJ5795" s="13"/>
      <c r="BK5795" s="13"/>
      <c r="BL5795" s="13"/>
      <c r="BM5795" s="13"/>
      <c r="BN5795" s="13"/>
    </row>
    <row r="5796" spans="1:66" x14ac:dyDescent="0.25">
      <c r="D5796" s="7"/>
      <c r="E5796" s="10"/>
      <c r="F5796" s="10"/>
      <c r="G5796" s="10"/>
      <c r="H5796" s="10"/>
      <c r="I5796" s="10"/>
      <c r="J5796" s="10"/>
      <c r="K5796" s="11"/>
      <c r="L5796" s="11"/>
      <c r="M5796" s="12"/>
      <c r="N5796" s="12"/>
      <c r="O5796" s="12"/>
      <c r="P5796" s="12"/>
      <c r="Q5796" s="12"/>
      <c r="R5796" s="12"/>
      <c r="S5796" s="12"/>
      <c r="T5796" s="12"/>
      <c r="U5796" s="12"/>
      <c r="V5796" s="12"/>
      <c r="W5796" s="12"/>
      <c r="X5796" s="12"/>
      <c r="Y5796" s="12"/>
      <c r="Z5796" s="12"/>
      <c r="AA5796" s="12"/>
      <c r="AB5796" s="12"/>
      <c r="AC5796" s="12"/>
      <c r="AD5796" s="12"/>
      <c r="AE5796" s="12"/>
      <c r="AF5796" s="12"/>
      <c r="AG5796" s="12"/>
      <c r="AH5796" s="12"/>
      <c r="AI5796" s="12"/>
      <c r="AJ5796" s="12"/>
      <c r="AK5796" s="12"/>
      <c r="AL5796" s="12"/>
      <c r="AM5796" s="12"/>
      <c r="AN5796" s="12"/>
      <c r="AO5796" s="12"/>
      <c r="AP5796" s="12"/>
      <c r="AQ5796" s="12"/>
      <c r="AR5796" s="12"/>
      <c r="AS5796" s="12"/>
      <c r="AT5796" s="12"/>
      <c r="AU5796" s="12"/>
      <c r="AV5796" s="12"/>
      <c r="AW5796" s="12"/>
      <c r="AX5796" s="12"/>
      <c r="AY5796" s="12"/>
      <c r="AZ5796" s="12"/>
      <c r="BA5796" s="12"/>
      <c r="BB5796" s="12"/>
      <c r="BC5796" s="12"/>
      <c r="BD5796" s="12"/>
      <c r="BE5796" s="12"/>
      <c r="BF5796" s="12"/>
      <c r="BG5796" s="12"/>
      <c r="BH5796" s="12"/>
      <c r="BI5796" s="12"/>
      <c r="BJ5796" s="13"/>
      <c r="BK5796" s="13"/>
      <c r="BL5796" s="13"/>
      <c r="BM5796" s="13"/>
      <c r="BN5796" s="13"/>
    </row>
    <row r="5797" spans="1:66" x14ac:dyDescent="0.25">
      <c r="D5797" s="7"/>
      <c r="E5797" s="10"/>
      <c r="F5797" s="10"/>
      <c r="G5797" s="10"/>
      <c r="H5797" s="10"/>
      <c r="I5797" s="10"/>
      <c r="J5797" s="10"/>
      <c r="K5797" s="11"/>
      <c r="L5797" s="11"/>
      <c r="M5797" s="12"/>
      <c r="N5797" s="12"/>
      <c r="O5797" s="12"/>
      <c r="P5797" s="12"/>
      <c r="Q5797" s="12"/>
      <c r="R5797" s="12"/>
      <c r="S5797" s="12"/>
      <c r="T5797" s="12"/>
      <c r="U5797" s="12"/>
      <c r="V5797" s="12"/>
      <c r="W5797" s="12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2"/>
      <c r="AS5797" s="12"/>
      <c r="AT5797" s="12"/>
      <c r="AU5797" s="12"/>
      <c r="AV5797" s="12"/>
      <c r="AW5797" s="12"/>
      <c r="AX5797" s="12"/>
      <c r="AY5797" s="12"/>
      <c r="AZ5797" s="12"/>
      <c r="BA5797" s="12"/>
      <c r="BB5797" s="12"/>
      <c r="BC5797" s="12"/>
      <c r="BD5797" s="12"/>
      <c r="BE5797" s="12"/>
      <c r="BF5797" s="12"/>
      <c r="BG5797" s="12"/>
      <c r="BH5797" s="12"/>
      <c r="BI5797" s="12"/>
      <c r="BJ5797" s="13"/>
      <c r="BK5797" s="13"/>
      <c r="BL5797" s="13"/>
      <c r="BM5797" s="13"/>
      <c r="BN5797" s="13"/>
    </row>
    <row r="5798" spans="1:66" x14ac:dyDescent="0.25">
      <c r="D5798" s="7"/>
      <c r="E5798" s="10"/>
      <c r="F5798" s="10"/>
      <c r="G5798" s="10"/>
      <c r="H5798" s="10"/>
      <c r="I5798" s="10"/>
      <c r="J5798" s="10"/>
      <c r="K5798" s="11"/>
      <c r="L5798" s="11"/>
      <c r="M5798" s="12"/>
      <c r="N5798" s="12"/>
      <c r="O5798" s="12"/>
      <c r="P5798" s="12"/>
      <c r="Q5798" s="12"/>
      <c r="R5798" s="12"/>
      <c r="S5798" s="12"/>
      <c r="T5798" s="12"/>
      <c r="U5798" s="12"/>
      <c r="V5798" s="12"/>
      <c r="W5798" s="12"/>
      <c r="X5798" s="12"/>
      <c r="Y5798" s="12"/>
      <c r="Z5798" s="12"/>
      <c r="AA5798" s="12"/>
      <c r="AB5798" s="12"/>
      <c r="AC5798" s="12"/>
      <c r="AD5798" s="12"/>
      <c r="AE5798" s="12"/>
      <c r="AF5798" s="12"/>
      <c r="AG5798" s="12"/>
      <c r="AH5798" s="12"/>
      <c r="AI5798" s="12"/>
      <c r="AJ5798" s="12"/>
      <c r="AK5798" s="12"/>
      <c r="AL5798" s="12"/>
      <c r="AM5798" s="12"/>
      <c r="AN5798" s="12"/>
      <c r="AO5798" s="12"/>
      <c r="AP5798" s="12"/>
      <c r="AQ5798" s="12"/>
      <c r="AR5798" s="12"/>
      <c r="AS5798" s="12"/>
      <c r="AT5798" s="12"/>
      <c r="AU5798" s="12"/>
      <c r="AV5798" s="12"/>
      <c r="AW5798" s="12"/>
      <c r="AX5798" s="12"/>
      <c r="AY5798" s="12"/>
      <c r="AZ5798" s="12"/>
      <c r="BA5798" s="12"/>
      <c r="BB5798" s="12"/>
      <c r="BC5798" s="12"/>
      <c r="BD5798" s="12"/>
      <c r="BE5798" s="12"/>
      <c r="BF5798" s="12"/>
      <c r="BG5798" s="12"/>
      <c r="BH5798" s="12"/>
      <c r="BI5798" s="12"/>
      <c r="BJ5798" s="13"/>
      <c r="BK5798" s="13"/>
      <c r="BL5798" s="13"/>
      <c r="BM5798" s="13"/>
      <c r="BN5798" s="13"/>
    </row>
    <row r="5799" spans="1:66" x14ac:dyDescent="0.25">
      <c r="D5799" s="7"/>
      <c r="E5799" s="10"/>
      <c r="F5799" s="10"/>
      <c r="G5799" s="10"/>
      <c r="H5799" s="10"/>
      <c r="I5799" s="10"/>
      <c r="J5799" s="10"/>
      <c r="K5799" s="11"/>
      <c r="L5799" s="11"/>
      <c r="M5799" s="12"/>
      <c r="N5799" s="12"/>
      <c r="O5799" s="12"/>
      <c r="P5799" s="12"/>
      <c r="Q5799" s="12"/>
      <c r="R5799" s="12"/>
      <c r="S5799" s="12"/>
      <c r="T5799" s="12"/>
      <c r="U5799" s="12"/>
      <c r="V5799" s="12"/>
      <c r="W5799" s="12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2"/>
      <c r="AS5799" s="12"/>
      <c r="AT5799" s="12"/>
      <c r="AU5799" s="12"/>
      <c r="AV5799" s="12"/>
      <c r="AW5799" s="12"/>
      <c r="AX5799" s="12"/>
      <c r="AY5799" s="12"/>
      <c r="AZ5799" s="12"/>
      <c r="BA5799" s="12"/>
      <c r="BB5799" s="12"/>
      <c r="BC5799" s="12"/>
      <c r="BD5799" s="12"/>
      <c r="BE5799" s="12"/>
      <c r="BF5799" s="12"/>
      <c r="BG5799" s="12"/>
      <c r="BH5799" s="12"/>
      <c r="BI5799" s="12"/>
      <c r="BJ5799" s="13"/>
      <c r="BK5799" s="13"/>
      <c r="BL5799" s="13"/>
      <c r="BM5799" s="13"/>
      <c r="BN5799" s="13"/>
    </row>
    <row r="5800" spans="1:66" x14ac:dyDescent="0.25">
      <c r="D5800" s="7"/>
      <c r="E5800" s="10"/>
      <c r="F5800" s="10"/>
      <c r="G5800" s="10"/>
      <c r="H5800" s="10"/>
      <c r="I5800" s="10"/>
      <c r="J5800" s="10"/>
      <c r="K5800" s="11"/>
      <c r="L5800" s="11"/>
      <c r="M5800" s="12"/>
      <c r="N5800" s="12"/>
      <c r="O5800" s="12"/>
      <c r="P5800" s="12"/>
      <c r="Q5800" s="12"/>
      <c r="R5800" s="12"/>
      <c r="S5800" s="12"/>
      <c r="T5800" s="12"/>
      <c r="U5800" s="12"/>
      <c r="V5800" s="12"/>
      <c r="W5800" s="12"/>
      <c r="X5800" s="12"/>
      <c r="Y5800" s="12"/>
      <c r="Z5800" s="12"/>
      <c r="AA5800" s="12"/>
      <c r="AB5800" s="12"/>
      <c r="AC5800" s="12"/>
      <c r="AD5800" s="12"/>
      <c r="AE5800" s="12"/>
      <c r="AF5800" s="12"/>
      <c r="AG5800" s="12"/>
      <c r="AH5800" s="12"/>
      <c r="AI5800" s="12"/>
      <c r="AJ5800" s="12"/>
      <c r="AK5800" s="12"/>
      <c r="AL5800" s="12"/>
      <c r="AM5800" s="12"/>
      <c r="AN5800" s="12"/>
      <c r="AO5800" s="12"/>
      <c r="AP5800" s="12"/>
      <c r="AQ5800" s="12"/>
      <c r="AR5800" s="12"/>
      <c r="AS5800" s="12"/>
      <c r="AT5800" s="12"/>
      <c r="AU5800" s="12"/>
      <c r="AV5800" s="12"/>
      <c r="AW5800" s="12"/>
      <c r="AX5800" s="12"/>
      <c r="AY5800" s="12"/>
      <c r="AZ5800" s="12"/>
      <c r="BA5800" s="12"/>
      <c r="BB5800" s="12"/>
      <c r="BC5800" s="12"/>
      <c r="BD5800" s="12"/>
      <c r="BE5800" s="12"/>
      <c r="BF5800" s="12"/>
      <c r="BG5800" s="12"/>
      <c r="BH5800" s="12"/>
      <c r="BI5800" s="12"/>
      <c r="BJ5800" s="13"/>
      <c r="BK5800" s="13"/>
      <c r="BL5800" s="13"/>
      <c r="BM5800" s="13"/>
      <c r="BN5800" s="13"/>
    </row>
    <row r="5801" spans="1:66" x14ac:dyDescent="0.25">
      <c r="D5801" s="7"/>
      <c r="E5801" s="10"/>
      <c r="F5801" s="10"/>
      <c r="G5801" s="10"/>
      <c r="H5801" s="10"/>
      <c r="I5801" s="10"/>
      <c r="J5801" s="10"/>
      <c r="K5801" s="11"/>
      <c r="L5801" s="11"/>
      <c r="M5801" s="12"/>
      <c r="N5801" s="12"/>
      <c r="O5801" s="12"/>
      <c r="P5801" s="12"/>
      <c r="Q5801" s="12"/>
      <c r="R5801" s="12"/>
      <c r="S5801" s="12"/>
      <c r="T5801" s="12"/>
      <c r="U5801" s="12"/>
      <c r="V5801" s="12"/>
      <c r="W5801" s="12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2"/>
      <c r="AS5801" s="12"/>
      <c r="AT5801" s="12"/>
      <c r="AU5801" s="12"/>
      <c r="AV5801" s="12"/>
      <c r="AW5801" s="12"/>
      <c r="AX5801" s="12"/>
      <c r="AY5801" s="12"/>
      <c r="AZ5801" s="12"/>
      <c r="BA5801" s="12"/>
      <c r="BB5801" s="12"/>
      <c r="BC5801" s="12"/>
      <c r="BD5801" s="12"/>
      <c r="BE5801" s="12"/>
      <c r="BF5801" s="12"/>
      <c r="BG5801" s="12"/>
      <c r="BH5801" s="12"/>
      <c r="BI5801" s="12"/>
      <c r="BJ5801" s="13"/>
      <c r="BK5801" s="13"/>
      <c r="BL5801" s="13"/>
      <c r="BM5801" s="13"/>
      <c r="BN5801" s="13"/>
    </row>
    <row r="5802" spans="1:66" x14ac:dyDescent="0.25">
      <c r="D5802" s="7"/>
      <c r="E5802" s="10"/>
      <c r="F5802" s="10"/>
      <c r="G5802" s="10"/>
      <c r="H5802" s="10"/>
      <c r="I5802" s="10"/>
      <c r="J5802" s="10"/>
      <c r="K5802" s="11"/>
      <c r="L5802" s="11"/>
      <c r="M5802" s="12"/>
      <c r="N5802" s="12"/>
      <c r="O5802" s="12"/>
      <c r="P5802" s="12"/>
      <c r="Q5802" s="12"/>
      <c r="R5802" s="12"/>
      <c r="S5802" s="12"/>
      <c r="T5802" s="12"/>
      <c r="U5802" s="12"/>
      <c r="V5802" s="12"/>
      <c r="W5802" s="12"/>
      <c r="X5802" s="12"/>
      <c r="Y5802" s="12"/>
      <c r="Z5802" s="12"/>
      <c r="AA5802" s="12"/>
      <c r="AB5802" s="12"/>
      <c r="AC5802" s="12"/>
      <c r="AD5802" s="12"/>
      <c r="AE5802" s="12"/>
      <c r="AF5802" s="12"/>
      <c r="AG5802" s="12"/>
      <c r="AH5802" s="12"/>
      <c r="AI5802" s="12"/>
      <c r="AJ5802" s="12"/>
      <c r="AK5802" s="12"/>
      <c r="AL5802" s="12"/>
      <c r="AM5802" s="12"/>
      <c r="AN5802" s="12"/>
      <c r="AO5802" s="12"/>
      <c r="AP5802" s="12"/>
      <c r="AQ5802" s="12"/>
      <c r="AR5802" s="12"/>
      <c r="AS5802" s="12"/>
      <c r="AT5802" s="12"/>
      <c r="AU5802" s="12"/>
      <c r="AV5802" s="12"/>
      <c r="AW5802" s="12"/>
      <c r="AX5802" s="12"/>
      <c r="AY5802" s="12"/>
      <c r="AZ5802" s="12"/>
      <c r="BA5802" s="12"/>
      <c r="BB5802" s="12"/>
      <c r="BC5802" s="12"/>
      <c r="BD5802" s="12"/>
      <c r="BE5802" s="12"/>
      <c r="BF5802" s="12"/>
      <c r="BG5802" s="12"/>
      <c r="BH5802" s="12"/>
      <c r="BI5802" s="12"/>
      <c r="BJ5802" s="13"/>
      <c r="BK5802" s="13"/>
      <c r="BL5802" s="13"/>
      <c r="BM5802" s="13"/>
      <c r="BN5802" s="13"/>
    </row>
    <row r="5803" spans="1:66" x14ac:dyDescent="0.25">
      <c r="D5803" s="7"/>
      <c r="E5803" s="10"/>
      <c r="F5803" s="10"/>
      <c r="G5803" s="10"/>
      <c r="H5803" s="10"/>
      <c r="I5803" s="10"/>
      <c r="J5803" s="10"/>
      <c r="K5803" s="11"/>
      <c r="L5803" s="11"/>
      <c r="M5803" s="12"/>
      <c r="N5803" s="12"/>
      <c r="O5803" s="12"/>
      <c r="P5803" s="12"/>
      <c r="Q5803" s="12"/>
      <c r="R5803" s="12"/>
      <c r="S5803" s="12"/>
      <c r="T5803" s="12"/>
      <c r="U5803" s="12"/>
      <c r="V5803" s="12"/>
      <c r="W5803" s="12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2"/>
      <c r="AS5803" s="12"/>
      <c r="AT5803" s="12"/>
      <c r="AU5803" s="12"/>
      <c r="AV5803" s="12"/>
      <c r="AW5803" s="12"/>
      <c r="AX5803" s="12"/>
      <c r="AY5803" s="12"/>
      <c r="AZ5803" s="12"/>
      <c r="BA5803" s="12"/>
      <c r="BB5803" s="12"/>
      <c r="BC5803" s="12"/>
      <c r="BD5803" s="12"/>
      <c r="BE5803" s="12"/>
      <c r="BF5803" s="12"/>
      <c r="BG5803" s="12"/>
      <c r="BH5803" s="12"/>
      <c r="BI5803" s="12"/>
      <c r="BJ5803" s="13"/>
      <c r="BK5803" s="13"/>
      <c r="BL5803" s="13"/>
      <c r="BM5803" s="13"/>
      <c r="BN5803" s="13"/>
    </row>
    <row r="5804" spans="1:66" x14ac:dyDescent="0.25">
      <c r="D5804" s="7"/>
      <c r="E5804" s="10"/>
      <c r="F5804" s="10"/>
      <c r="G5804" s="10"/>
      <c r="H5804" s="10"/>
      <c r="I5804" s="10"/>
      <c r="J5804" s="10"/>
      <c r="K5804" s="11"/>
      <c r="L5804" s="11"/>
      <c r="M5804" s="12"/>
      <c r="N5804" s="12"/>
      <c r="O5804" s="12"/>
      <c r="P5804" s="12"/>
      <c r="Q5804" s="12"/>
      <c r="R5804" s="12"/>
      <c r="S5804" s="12"/>
      <c r="T5804" s="12"/>
      <c r="U5804" s="12"/>
      <c r="V5804" s="12"/>
      <c r="W5804" s="12"/>
      <c r="X5804" s="12"/>
      <c r="Y5804" s="12"/>
      <c r="Z5804" s="12"/>
      <c r="AA5804" s="12"/>
      <c r="AB5804" s="12"/>
      <c r="AC5804" s="12"/>
      <c r="AD5804" s="12"/>
      <c r="AE5804" s="12"/>
      <c r="AF5804" s="12"/>
      <c r="AG5804" s="12"/>
      <c r="AH5804" s="12"/>
      <c r="AI5804" s="12"/>
      <c r="AJ5804" s="12"/>
      <c r="AK5804" s="12"/>
      <c r="AL5804" s="12"/>
      <c r="AM5804" s="12"/>
      <c r="AN5804" s="12"/>
      <c r="AO5804" s="12"/>
      <c r="AP5804" s="12"/>
      <c r="AQ5804" s="12"/>
      <c r="AR5804" s="12"/>
      <c r="AS5804" s="12"/>
      <c r="AT5804" s="12"/>
      <c r="AU5804" s="12"/>
      <c r="AV5804" s="12"/>
      <c r="AW5804" s="12"/>
      <c r="AX5804" s="12"/>
      <c r="AY5804" s="12"/>
      <c r="AZ5804" s="12"/>
      <c r="BA5804" s="12"/>
      <c r="BB5804" s="12"/>
      <c r="BC5804" s="12"/>
      <c r="BD5804" s="12"/>
      <c r="BE5804" s="12"/>
      <c r="BF5804" s="12"/>
      <c r="BG5804" s="12"/>
      <c r="BH5804" s="12"/>
      <c r="BI5804" s="12"/>
      <c r="BJ5804" s="13"/>
      <c r="BK5804" s="13"/>
      <c r="BL5804" s="13"/>
      <c r="BM5804" s="13"/>
      <c r="BN5804" s="13"/>
    </row>
    <row r="5805" spans="1:66" x14ac:dyDescent="0.25">
      <c r="D5805" s="7"/>
      <c r="E5805" s="10"/>
      <c r="F5805" s="10"/>
      <c r="G5805" s="10"/>
      <c r="H5805" s="10"/>
      <c r="I5805" s="10"/>
      <c r="J5805" s="10"/>
      <c r="K5805" s="11"/>
      <c r="L5805" s="11"/>
      <c r="M5805" s="12"/>
      <c r="N5805" s="12"/>
      <c r="O5805" s="12"/>
      <c r="P5805" s="12"/>
      <c r="Q5805" s="12"/>
      <c r="R5805" s="12"/>
      <c r="S5805" s="12"/>
      <c r="T5805" s="12"/>
      <c r="U5805" s="12"/>
      <c r="V5805" s="12"/>
      <c r="W5805" s="12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2"/>
      <c r="AS5805" s="12"/>
      <c r="AT5805" s="12"/>
      <c r="AU5805" s="12"/>
      <c r="AV5805" s="12"/>
      <c r="AW5805" s="12"/>
      <c r="AX5805" s="12"/>
      <c r="AY5805" s="12"/>
      <c r="AZ5805" s="12"/>
      <c r="BA5805" s="12"/>
      <c r="BB5805" s="12"/>
      <c r="BC5805" s="12"/>
      <c r="BD5805" s="12"/>
      <c r="BE5805" s="12"/>
      <c r="BF5805" s="12"/>
      <c r="BG5805" s="12"/>
      <c r="BH5805" s="12"/>
      <c r="BI5805" s="12"/>
      <c r="BJ5805" s="13"/>
      <c r="BK5805" s="13"/>
      <c r="BL5805" s="13"/>
      <c r="BM5805" s="13"/>
      <c r="BN5805" s="13"/>
    </row>
    <row r="5806" spans="1:66" x14ac:dyDescent="0.25">
      <c r="D5806" s="7"/>
      <c r="E5806" s="10"/>
      <c r="F5806" s="10"/>
      <c r="G5806" s="10"/>
      <c r="H5806" s="10"/>
      <c r="I5806" s="10"/>
      <c r="J5806" s="10"/>
      <c r="K5806" s="11"/>
      <c r="L5806" s="11"/>
      <c r="M5806" s="12"/>
      <c r="N5806" s="12"/>
      <c r="O5806" s="12"/>
      <c r="P5806" s="12"/>
      <c r="Q5806" s="12"/>
      <c r="R5806" s="12"/>
      <c r="S5806" s="12"/>
      <c r="T5806" s="12"/>
      <c r="U5806" s="12"/>
      <c r="V5806" s="12"/>
      <c r="W5806" s="12"/>
      <c r="X5806" s="12"/>
      <c r="Y5806" s="12"/>
      <c r="Z5806" s="12"/>
      <c r="AA5806" s="12"/>
      <c r="AB5806" s="12"/>
      <c r="AC5806" s="12"/>
      <c r="AD5806" s="12"/>
      <c r="AE5806" s="12"/>
      <c r="AF5806" s="12"/>
      <c r="AG5806" s="12"/>
      <c r="AH5806" s="12"/>
      <c r="AI5806" s="12"/>
      <c r="AJ5806" s="12"/>
      <c r="AK5806" s="12"/>
      <c r="AL5806" s="12"/>
      <c r="AM5806" s="12"/>
      <c r="AN5806" s="12"/>
      <c r="AO5806" s="12"/>
      <c r="AP5806" s="12"/>
      <c r="AQ5806" s="12"/>
      <c r="AR5806" s="12"/>
      <c r="AS5806" s="12"/>
      <c r="AT5806" s="12"/>
      <c r="AU5806" s="12"/>
      <c r="AV5806" s="12"/>
      <c r="AW5806" s="12"/>
      <c r="AX5806" s="12"/>
      <c r="AY5806" s="12"/>
      <c r="AZ5806" s="12"/>
      <c r="BA5806" s="12"/>
      <c r="BB5806" s="12"/>
      <c r="BC5806" s="12"/>
      <c r="BD5806" s="12"/>
      <c r="BE5806" s="12"/>
      <c r="BF5806" s="12"/>
      <c r="BG5806" s="12"/>
      <c r="BH5806" s="12"/>
      <c r="BI5806" s="12"/>
      <c r="BJ5806" s="13"/>
      <c r="BK5806" s="13"/>
      <c r="BL5806" s="13"/>
      <c r="BM5806" s="13"/>
      <c r="BN5806" s="13"/>
    </row>
    <row r="5807" spans="1:66" x14ac:dyDescent="0.25">
      <c r="D5807" s="7"/>
      <c r="E5807" s="10"/>
      <c r="F5807" s="10"/>
      <c r="G5807" s="10"/>
      <c r="H5807" s="10"/>
      <c r="I5807" s="10"/>
      <c r="J5807" s="10"/>
      <c r="K5807" s="11"/>
      <c r="L5807" s="11"/>
      <c r="M5807" s="12"/>
      <c r="N5807" s="12"/>
      <c r="O5807" s="12"/>
      <c r="P5807" s="12"/>
      <c r="Q5807" s="12"/>
      <c r="R5807" s="12"/>
      <c r="S5807" s="12"/>
      <c r="T5807" s="12"/>
      <c r="U5807" s="12"/>
      <c r="V5807" s="12"/>
      <c r="W5807" s="12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2"/>
      <c r="AS5807" s="12"/>
      <c r="AT5807" s="12"/>
      <c r="AU5807" s="12"/>
      <c r="AV5807" s="12"/>
      <c r="AW5807" s="12"/>
      <c r="AX5807" s="12"/>
      <c r="AY5807" s="12"/>
      <c r="AZ5807" s="12"/>
      <c r="BA5807" s="12"/>
      <c r="BB5807" s="12"/>
      <c r="BC5807" s="12"/>
      <c r="BD5807" s="12"/>
      <c r="BE5807" s="12"/>
      <c r="BF5807" s="12"/>
      <c r="BG5807" s="12"/>
      <c r="BH5807" s="12"/>
      <c r="BI5807" s="12"/>
      <c r="BJ5807" s="13"/>
      <c r="BK5807" s="13"/>
      <c r="BL5807" s="13"/>
      <c r="BM5807" s="13"/>
      <c r="BN5807" s="13"/>
    </row>
    <row r="5808" spans="1:66" x14ac:dyDescent="0.25">
      <c r="D5808" s="7"/>
      <c r="E5808" s="10"/>
      <c r="F5808" s="10"/>
      <c r="G5808" s="10"/>
      <c r="H5808" s="10"/>
      <c r="I5808" s="10"/>
      <c r="J5808" s="10"/>
      <c r="K5808" s="11"/>
      <c r="L5808" s="11"/>
      <c r="M5808" s="12"/>
      <c r="N5808" s="12"/>
      <c r="O5808" s="12"/>
      <c r="P5808" s="12"/>
      <c r="Q5808" s="12"/>
      <c r="R5808" s="12"/>
      <c r="S5808" s="12"/>
      <c r="T5808" s="12"/>
      <c r="U5808" s="12"/>
      <c r="V5808" s="12"/>
      <c r="W5808" s="12"/>
      <c r="X5808" s="12"/>
      <c r="Y5808" s="12"/>
      <c r="Z5808" s="12"/>
      <c r="AA5808" s="12"/>
      <c r="AB5808" s="12"/>
      <c r="AC5808" s="12"/>
      <c r="AD5808" s="12"/>
      <c r="AE5808" s="12"/>
      <c r="AF5808" s="12"/>
      <c r="AG5808" s="12"/>
      <c r="AH5808" s="12"/>
      <c r="AI5808" s="12"/>
      <c r="AJ5808" s="12"/>
      <c r="AK5808" s="12"/>
      <c r="AL5808" s="12"/>
      <c r="AM5808" s="12"/>
      <c r="AN5808" s="12"/>
      <c r="AO5808" s="12"/>
      <c r="AP5808" s="12"/>
      <c r="AQ5808" s="12"/>
      <c r="AR5808" s="12"/>
      <c r="AS5808" s="12"/>
      <c r="AT5808" s="12"/>
      <c r="AU5808" s="12"/>
      <c r="AV5808" s="12"/>
      <c r="AW5808" s="12"/>
      <c r="AX5808" s="12"/>
      <c r="AY5808" s="12"/>
      <c r="AZ5808" s="12"/>
      <c r="BA5808" s="12"/>
      <c r="BB5808" s="12"/>
      <c r="BC5808" s="12"/>
      <c r="BD5808" s="12"/>
      <c r="BE5808" s="12"/>
      <c r="BF5808" s="12"/>
      <c r="BG5808" s="12"/>
      <c r="BH5808" s="12"/>
      <c r="BI5808" s="12"/>
      <c r="BJ5808" s="13"/>
      <c r="BK5808" s="13"/>
      <c r="BL5808" s="13"/>
      <c r="BM5808" s="13"/>
      <c r="BN5808" s="13"/>
    </row>
    <row r="5809" spans="4:66" x14ac:dyDescent="0.25">
      <c r="D5809" s="7"/>
      <c r="E5809" s="10"/>
      <c r="F5809" s="10"/>
      <c r="G5809" s="10"/>
      <c r="H5809" s="10"/>
      <c r="I5809" s="10"/>
      <c r="J5809" s="10"/>
      <c r="K5809" s="11"/>
      <c r="L5809" s="11"/>
      <c r="M5809" s="12"/>
      <c r="N5809" s="12"/>
      <c r="O5809" s="12"/>
      <c r="P5809" s="12"/>
      <c r="Q5809" s="12"/>
      <c r="R5809" s="12"/>
      <c r="S5809" s="12"/>
      <c r="T5809" s="12"/>
      <c r="U5809" s="12"/>
      <c r="V5809" s="12"/>
      <c r="W5809" s="12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2"/>
      <c r="AS5809" s="12"/>
      <c r="AT5809" s="12"/>
      <c r="AU5809" s="12"/>
      <c r="AV5809" s="12"/>
      <c r="AW5809" s="12"/>
      <c r="AX5809" s="12"/>
      <c r="AY5809" s="12"/>
      <c r="AZ5809" s="12"/>
      <c r="BA5809" s="12"/>
      <c r="BB5809" s="12"/>
      <c r="BC5809" s="12"/>
      <c r="BD5809" s="12"/>
      <c r="BE5809" s="12"/>
      <c r="BF5809" s="12"/>
      <c r="BG5809" s="12"/>
      <c r="BH5809" s="12"/>
      <c r="BI5809" s="12"/>
      <c r="BJ5809" s="13"/>
      <c r="BK5809" s="13"/>
      <c r="BL5809" s="13"/>
      <c r="BM5809" s="13"/>
      <c r="BN5809" s="13"/>
    </row>
    <row r="5810" spans="4:66" x14ac:dyDescent="0.25">
      <c r="D5810" s="7"/>
      <c r="E5810" s="10"/>
      <c r="F5810" s="10"/>
      <c r="G5810" s="10"/>
      <c r="H5810" s="10"/>
      <c r="I5810" s="10"/>
      <c r="J5810" s="10"/>
      <c r="K5810" s="11"/>
      <c r="L5810" s="11"/>
      <c r="M5810" s="12"/>
      <c r="N5810" s="12"/>
      <c r="O5810" s="12"/>
      <c r="P5810" s="12"/>
      <c r="Q5810" s="12"/>
      <c r="R5810" s="12"/>
      <c r="S5810" s="12"/>
      <c r="T5810" s="12"/>
      <c r="U5810" s="12"/>
      <c r="V5810" s="12"/>
      <c r="W5810" s="12"/>
      <c r="X5810" s="12"/>
      <c r="Y5810" s="12"/>
      <c r="Z5810" s="12"/>
      <c r="AA5810" s="12"/>
      <c r="AB5810" s="12"/>
      <c r="AC5810" s="12"/>
      <c r="AD5810" s="12"/>
      <c r="AE5810" s="12"/>
      <c r="AF5810" s="12"/>
      <c r="AG5810" s="12"/>
      <c r="AH5810" s="12"/>
      <c r="AI5810" s="12"/>
      <c r="AJ5810" s="12"/>
      <c r="AK5810" s="12"/>
      <c r="AL5810" s="12"/>
      <c r="AM5810" s="12"/>
      <c r="AN5810" s="12"/>
      <c r="AO5810" s="12"/>
      <c r="AP5810" s="12"/>
      <c r="AQ5810" s="12"/>
      <c r="AR5810" s="12"/>
      <c r="AS5810" s="12"/>
      <c r="AT5810" s="12"/>
      <c r="AU5810" s="12"/>
      <c r="AV5810" s="12"/>
      <c r="AW5810" s="12"/>
      <c r="AX5810" s="12"/>
      <c r="AY5810" s="12"/>
      <c r="AZ5810" s="12"/>
      <c r="BA5810" s="12"/>
      <c r="BB5810" s="12"/>
      <c r="BC5810" s="12"/>
      <c r="BD5810" s="12"/>
      <c r="BE5810" s="12"/>
      <c r="BF5810" s="12"/>
      <c r="BG5810" s="12"/>
      <c r="BH5810" s="12"/>
      <c r="BI5810" s="12"/>
      <c r="BJ5810" s="13"/>
      <c r="BK5810" s="13"/>
      <c r="BL5810" s="13"/>
      <c r="BM5810" s="13"/>
      <c r="BN5810" s="13"/>
    </row>
    <row r="5811" spans="4:66" x14ac:dyDescent="0.25">
      <c r="D5811" s="7"/>
      <c r="E5811" s="10"/>
      <c r="F5811" s="10"/>
      <c r="G5811" s="10"/>
      <c r="H5811" s="10"/>
      <c r="I5811" s="10"/>
      <c r="J5811" s="10"/>
      <c r="K5811" s="11"/>
      <c r="L5811" s="11"/>
      <c r="M5811" s="12"/>
      <c r="N5811" s="12"/>
      <c r="O5811" s="12"/>
      <c r="P5811" s="12"/>
      <c r="Q5811" s="12"/>
      <c r="R5811" s="12"/>
      <c r="S5811" s="12"/>
      <c r="T5811" s="12"/>
      <c r="U5811" s="12"/>
      <c r="V5811" s="12"/>
      <c r="W5811" s="12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2"/>
      <c r="AS5811" s="12"/>
      <c r="AT5811" s="12"/>
      <c r="AU5811" s="12"/>
      <c r="AV5811" s="12"/>
      <c r="AW5811" s="12"/>
      <c r="AX5811" s="12"/>
      <c r="AY5811" s="12"/>
      <c r="AZ5811" s="12"/>
      <c r="BA5811" s="12"/>
      <c r="BB5811" s="12"/>
      <c r="BC5811" s="12"/>
      <c r="BD5811" s="12"/>
      <c r="BE5811" s="12"/>
      <c r="BF5811" s="12"/>
      <c r="BG5811" s="12"/>
      <c r="BH5811" s="12"/>
      <c r="BI5811" s="12"/>
      <c r="BJ5811" s="13"/>
      <c r="BK5811" s="13"/>
      <c r="BL5811" s="13"/>
      <c r="BM5811" s="13"/>
      <c r="BN5811" s="13"/>
    </row>
    <row r="5812" spans="4:66" x14ac:dyDescent="0.25">
      <c r="D5812" s="7"/>
      <c r="E5812" s="10"/>
      <c r="F5812" s="10"/>
      <c r="G5812" s="10"/>
      <c r="H5812" s="10"/>
      <c r="I5812" s="10"/>
      <c r="J5812" s="10"/>
      <c r="K5812" s="11"/>
      <c r="L5812" s="11"/>
      <c r="M5812" s="12"/>
      <c r="N5812" s="12"/>
      <c r="O5812" s="12"/>
      <c r="P5812" s="12"/>
      <c r="Q5812" s="12"/>
      <c r="R5812" s="12"/>
      <c r="S5812" s="12"/>
      <c r="T5812" s="12"/>
      <c r="U5812" s="12"/>
      <c r="V5812" s="12"/>
      <c r="W5812" s="12"/>
      <c r="X5812" s="12"/>
      <c r="Y5812" s="12"/>
      <c r="Z5812" s="12"/>
      <c r="AA5812" s="12"/>
      <c r="AB5812" s="12"/>
      <c r="AC5812" s="12"/>
      <c r="AD5812" s="12"/>
      <c r="AE5812" s="12"/>
      <c r="AF5812" s="12"/>
      <c r="AG5812" s="12"/>
      <c r="AH5812" s="12"/>
      <c r="AI5812" s="12"/>
      <c r="AJ5812" s="12"/>
      <c r="AK5812" s="12"/>
      <c r="AL5812" s="12"/>
      <c r="AM5812" s="12"/>
      <c r="AN5812" s="12"/>
      <c r="AO5812" s="12"/>
      <c r="AP5812" s="12"/>
      <c r="AQ5812" s="12"/>
      <c r="AR5812" s="12"/>
      <c r="AS5812" s="12"/>
      <c r="AT5812" s="12"/>
      <c r="AU5812" s="12"/>
      <c r="AV5812" s="12"/>
      <c r="AW5812" s="12"/>
      <c r="AX5812" s="12"/>
      <c r="AY5812" s="12"/>
      <c r="AZ5812" s="12"/>
      <c r="BA5812" s="12"/>
      <c r="BB5812" s="12"/>
      <c r="BC5812" s="12"/>
      <c r="BD5812" s="12"/>
      <c r="BE5812" s="12"/>
      <c r="BF5812" s="12"/>
      <c r="BG5812" s="12"/>
      <c r="BH5812" s="12"/>
      <c r="BI5812" s="12"/>
      <c r="BJ5812" s="13"/>
      <c r="BK5812" s="13"/>
      <c r="BL5812" s="13"/>
      <c r="BM5812" s="13"/>
      <c r="BN5812" s="13"/>
    </row>
    <row r="5813" spans="4:66" x14ac:dyDescent="0.25">
      <c r="D5813" s="7"/>
      <c r="E5813" s="10"/>
      <c r="F5813" s="10"/>
      <c r="G5813" s="10"/>
      <c r="H5813" s="10"/>
      <c r="I5813" s="10"/>
      <c r="J5813" s="10"/>
      <c r="K5813" s="11"/>
      <c r="L5813" s="11"/>
      <c r="M5813" s="12"/>
      <c r="N5813" s="12"/>
      <c r="O5813" s="12"/>
      <c r="P5813" s="12"/>
      <c r="Q5813" s="12"/>
      <c r="R5813" s="12"/>
      <c r="S5813" s="12"/>
      <c r="T5813" s="12"/>
      <c r="U5813" s="12"/>
      <c r="V5813" s="12"/>
      <c r="W5813" s="12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2"/>
      <c r="AS5813" s="12"/>
      <c r="AT5813" s="12"/>
      <c r="AU5813" s="12"/>
      <c r="AV5813" s="12"/>
      <c r="AW5813" s="12"/>
      <c r="AX5813" s="12"/>
      <c r="AY5813" s="12"/>
      <c r="AZ5813" s="12"/>
      <c r="BA5813" s="12"/>
      <c r="BB5813" s="12"/>
      <c r="BC5813" s="12"/>
      <c r="BD5813" s="12"/>
      <c r="BE5813" s="12"/>
      <c r="BF5813" s="12"/>
      <c r="BG5813" s="12"/>
      <c r="BH5813" s="12"/>
      <c r="BI5813" s="12"/>
      <c r="BJ5813" s="13"/>
      <c r="BK5813" s="13"/>
      <c r="BL5813" s="13"/>
      <c r="BM5813" s="13"/>
      <c r="BN5813" s="13"/>
    </row>
    <row r="5814" spans="4:66" x14ac:dyDescent="0.25">
      <c r="D5814" s="7"/>
      <c r="E5814" s="10"/>
      <c r="F5814" s="10"/>
      <c r="G5814" s="10"/>
      <c r="H5814" s="10"/>
      <c r="I5814" s="10"/>
      <c r="J5814" s="10"/>
      <c r="K5814" s="11"/>
      <c r="L5814" s="11"/>
      <c r="M5814" s="12"/>
      <c r="N5814" s="12"/>
      <c r="O5814" s="12"/>
      <c r="P5814" s="12"/>
      <c r="Q5814" s="12"/>
      <c r="R5814" s="12"/>
      <c r="S5814" s="12"/>
      <c r="T5814" s="12"/>
      <c r="U5814" s="12"/>
      <c r="V5814" s="12"/>
      <c r="W5814" s="12"/>
      <c r="X5814" s="12"/>
      <c r="Y5814" s="12"/>
      <c r="Z5814" s="12"/>
      <c r="AA5814" s="12"/>
      <c r="AB5814" s="12"/>
      <c r="AC5814" s="12"/>
      <c r="AD5814" s="12"/>
      <c r="AE5814" s="12"/>
      <c r="AF5814" s="12"/>
      <c r="AG5814" s="12"/>
      <c r="AH5814" s="12"/>
      <c r="AI5814" s="12"/>
      <c r="AJ5814" s="12"/>
      <c r="AK5814" s="12"/>
      <c r="AL5814" s="12"/>
      <c r="AM5814" s="12"/>
      <c r="AN5814" s="12"/>
      <c r="AO5814" s="12"/>
      <c r="AP5814" s="12"/>
      <c r="AQ5814" s="12"/>
      <c r="AR5814" s="12"/>
      <c r="AS5814" s="12"/>
      <c r="AT5814" s="12"/>
      <c r="AU5814" s="12"/>
      <c r="AV5814" s="12"/>
      <c r="AW5814" s="12"/>
      <c r="AX5814" s="12"/>
      <c r="AY5814" s="12"/>
      <c r="AZ5814" s="12"/>
      <c r="BA5814" s="12"/>
      <c r="BB5814" s="12"/>
      <c r="BC5814" s="12"/>
      <c r="BD5814" s="12"/>
      <c r="BE5814" s="12"/>
      <c r="BF5814" s="12"/>
      <c r="BG5814" s="12"/>
      <c r="BH5814" s="12"/>
      <c r="BI5814" s="12"/>
      <c r="BJ5814" s="13"/>
      <c r="BK5814" s="13"/>
      <c r="BL5814" s="13"/>
      <c r="BM5814" s="13"/>
      <c r="BN5814" s="13"/>
    </row>
    <row r="5815" spans="4:66" x14ac:dyDescent="0.25">
      <c r="D5815" s="7"/>
      <c r="E5815" s="10"/>
      <c r="F5815" s="10"/>
      <c r="G5815" s="10"/>
      <c r="H5815" s="10"/>
      <c r="I5815" s="10"/>
      <c r="J5815" s="10"/>
      <c r="K5815" s="11"/>
      <c r="L5815" s="11"/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2"/>
      <c r="AS5815" s="12"/>
      <c r="AT5815" s="12"/>
      <c r="AU5815" s="12"/>
      <c r="AV5815" s="12"/>
      <c r="AW5815" s="12"/>
      <c r="AX5815" s="12"/>
      <c r="AY5815" s="12"/>
      <c r="AZ5815" s="12"/>
      <c r="BA5815" s="12"/>
      <c r="BB5815" s="12"/>
      <c r="BC5815" s="12"/>
      <c r="BD5815" s="12"/>
      <c r="BE5815" s="12"/>
      <c r="BF5815" s="12"/>
      <c r="BG5815" s="12"/>
      <c r="BH5815" s="12"/>
      <c r="BI5815" s="12"/>
      <c r="BJ5815" s="13"/>
      <c r="BK5815" s="13"/>
      <c r="BL5815" s="13"/>
      <c r="BM5815" s="13"/>
      <c r="BN5815" s="13"/>
    </row>
    <row r="5816" spans="4:66" x14ac:dyDescent="0.25">
      <c r="D5816" s="7"/>
      <c r="E5816" s="10"/>
      <c r="F5816" s="10"/>
      <c r="G5816" s="10"/>
      <c r="H5816" s="10"/>
      <c r="I5816" s="10"/>
      <c r="J5816" s="10"/>
      <c r="K5816" s="11"/>
      <c r="L5816" s="11"/>
      <c r="M5816" s="12"/>
      <c r="N5816" s="12"/>
      <c r="O5816" s="12"/>
      <c r="P5816" s="12"/>
      <c r="Q5816" s="12"/>
      <c r="R5816" s="12"/>
      <c r="S5816" s="12"/>
      <c r="T5816" s="12"/>
      <c r="U5816" s="12"/>
      <c r="V5816" s="12"/>
      <c r="W5816" s="12"/>
      <c r="X5816" s="12"/>
      <c r="Y5816" s="12"/>
      <c r="Z5816" s="12"/>
      <c r="AA5816" s="12"/>
      <c r="AB5816" s="12"/>
      <c r="AC5816" s="12"/>
      <c r="AD5816" s="12"/>
      <c r="AE5816" s="12"/>
      <c r="AF5816" s="12"/>
      <c r="AG5816" s="12"/>
      <c r="AH5816" s="12"/>
      <c r="AI5816" s="12"/>
      <c r="AJ5816" s="12"/>
      <c r="AK5816" s="12"/>
      <c r="AL5816" s="12"/>
      <c r="AM5816" s="12"/>
      <c r="AN5816" s="12"/>
      <c r="AO5816" s="12"/>
      <c r="AP5816" s="12"/>
      <c r="AQ5816" s="12"/>
      <c r="AR5816" s="12"/>
      <c r="AS5816" s="12"/>
      <c r="AT5816" s="12"/>
      <c r="AU5816" s="12"/>
      <c r="AV5816" s="12"/>
      <c r="AW5816" s="12"/>
      <c r="AX5816" s="12"/>
      <c r="AY5816" s="12"/>
      <c r="AZ5816" s="12"/>
      <c r="BA5816" s="12"/>
      <c r="BB5816" s="12"/>
      <c r="BC5816" s="12"/>
      <c r="BD5816" s="12"/>
      <c r="BE5816" s="12"/>
      <c r="BF5816" s="12"/>
      <c r="BG5816" s="12"/>
      <c r="BH5816" s="12"/>
      <c r="BI5816" s="12"/>
      <c r="BJ5816" s="13"/>
      <c r="BK5816" s="13"/>
      <c r="BL5816" s="13"/>
      <c r="BM5816" s="13"/>
      <c r="BN5816" s="13"/>
    </row>
    <row r="5817" spans="4:66" x14ac:dyDescent="0.25">
      <c r="D5817" s="7"/>
      <c r="E5817" s="10"/>
      <c r="F5817" s="10"/>
      <c r="G5817" s="10"/>
      <c r="H5817" s="10"/>
      <c r="I5817" s="10"/>
      <c r="J5817" s="10"/>
      <c r="K5817" s="11"/>
      <c r="L5817" s="11"/>
      <c r="M5817" s="12"/>
      <c r="N5817" s="12"/>
      <c r="O5817" s="12"/>
      <c r="P5817" s="12"/>
      <c r="Q5817" s="12"/>
      <c r="R5817" s="12"/>
      <c r="S5817" s="12"/>
      <c r="T5817" s="12"/>
      <c r="U5817" s="12"/>
      <c r="V5817" s="12"/>
      <c r="W5817" s="12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2"/>
      <c r="AS5817" s="12"/>
      <c r="AT5817" s="12"/>
      <c r="AU5817" s="12"/>
      <c r="AV5817" s="12"/>
      <c r="AW5817" s="12"/>
      <c r="AX5817" s="12"/>
      <c r="AY5817" s="12"/>
      <c r="AZ5817" s="12"/>
      <c r="BA5817" s="12"/>
      <c r="BB5817" s="12"/>
      <c r="BC5817" s="12"/>
      <c r="BD5817" s="12"/>
      <c r="BE5817" s="12"/>
      <c r="BF5817" s="12"/>
      <c r="BG5817" s="12"/>
      <c r="BH5817" s="12"/>
      <c r="BI5817" s="12"/>
      <c r="BJ5817" s="13"/>
      <c r="BK5817" s="13"/>
      <c r="BL5817" s="13"/>
      <c r="BM5817" s="13"/>
      <c r="BN5817" s="13"/>
    </row>
    <row r="5818" spans="4:66" x14ac:dyDescent="0.25">
      <c r="D5818" s="7"/>
      <c r="E5818" s="10"/>
      <c r="F5818" s="10"/>
      <c r="G5818" s="10"/>
      <c r="H5818" s="10"/>
      <c r="I5818" s="10"/>
      <c r="J5818" s="10"/>
      <c r="K5818" s="11"/>
      <c r="L5818" s="11"/>
      <c r="M5818" s="12"/>
      <c r="N5818" s="12"/>
      <c r="O5818" s="12"/>
      <c r="P5818" s="12"/>
      <c r="Q5818" s="12"/>
      <c r="R5818" s="12"/>
      <c r="S5818" s="12"/>
      <c r="T5818" s="12"/>
      <c r="U5818" s="12"/>
      <c r="V5818" s="12"/>
      <c r="W5818" s="12"/>
      <c r="X5818" s="12"/>
      <c r="Y5818" s="12"/>
      <c r="Z5818" s="12"/>
      <c r="AA5818" s="12"/>
      <c r="AB5818" s="12"/>
      <c r="AC5818" s="12"/>
      <c r="AD5818" s="12"/>
      <c r="AE5818" s="12"/>
      <c r="AF5818" s="12"/>
      <c r="AG5818" s="12"/>
      <c r="AH5818" s="12"/>
      <c r="AI5818" s="12"/>
      <c r="AJ5818" s="12"/>
      <c r="AK5818" s="12"/>
      <c r="AL5818" s="12"/>
      <c r="AM5818" s="12"/>
      <c r="AN5818" s="12"/>
      <c r="AO5818" s="12"/>
      <c r="AP5818" s="12"/>
      <c r="AQ5818" s="12"/>
      <c r="AR5818" s="12"/>
      <c r="AS5818" s="12"/>
      <c r="AT5818" s="12"/>
      <c r="AU5818" s="12"/>
      <c r="AV5818" s="12"/>
      <c r="AW5818" s="12"/>
      <c r="AX5818" s="12"/>
      <c r="AY5818" s="12"/>
      <c r="AZ5818" s="12"/>
      <c r="BA5818" s="12"/>
      <c r="BB5818" s="12"/>
      <c r="BC5818" s="12"/>
      <c r="BD5818" s="12"/>
      <c r="BE5818" s="12"/>
      <c r="BF5818" s="12"/>
      <c r="BG5818" s="12"/>
      <c r="BH5818" s="12"/>
      <c r="BI5818" s="12"/>
      <c r="BJ5818" s="13"/>
      <c r="BK5818" s="13"/>
      <c r="BL5818" s="13"/>
      <c r="BM5818" s="13"/>
      <c r="BN5818" s="13"/>
    </row>
    <row r="5819" spans="4:66" x14ac:dyDescent="0.25">
      <c r="D5819" s="7"/>
      <c r="E5819" s="10"/>
      <c r="F5819" s="10"/>
      <c r="G5819" s="10"/>
      <c r="H5819" s="10"/>
      <c r="I5819" s="10"/>
      <c r="J5819" s="10"/>
      <c r="K5819" s="11"/>
      <c r="L5819" s="11"/>
      <c r="M5819" s="12"/>
      <c r="N5819" s="12"/>
      <c r="O5819" s="12"/>
      <c r="P5819" s="12"/>
      <c r="Q5819" s="12"/>
      <c r="R5819" s="12"/>
      <c r="S5819" s="12"/>
      <c r="T5819" s="12"/>
      <c r="U5819" s="12"/>
      <c r="V5819" s="12"/>
      <c r="W5819" s="12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2"/>
      <c r="AS5819" s="12"/>
      <c r="AT5819" s="12"/>
      <c r="AU5819" s="12"/>
      <c r="AV5819" s="12"/>
      <c r="AW5819" s="12"/>
      <c r="AX5819" s="12"/>
      <c r="AY5819" s="12"/>
      <c r="AZ5819" s="12"/>
      <c r="BA5819" s="12"/>
      <c r="BB5819" s="12"/>
      <c r="BC5819" s="12"/>
      <c r="BD5819" s="12"/>
      <c r="BE5819" s="12"/>
      <c r="BF5819" s="12"/>
      <c r="BG5819" s="12"/>
      <c r="BH5819" s="12"/>
      <c r="BI5819" s="12"/>
      <c r="BJ5819" s="13"/>
      <c r="BK5819" s="13"/>
      <c r="BL5819" s="13"/>
      <c r="BM5819" s="13"/>
      <c r="BN5819" s="13"/>
    </row>
    <row r="5820" spans="4:66" x14ac:dyDescent="0.25">
      <c r="D5820" s="7"/>
      <c r="E5820" s="10"/>
      <c r="F5820" s="10"/>
      <c r="G5820" s="10"/>
      <c r="H5820" s="10"/>
      <c r="I5820" s="10"/>
      <c r="J5820" s="10"/>
      <c r="K5820" s="11"/>
      <c r="L5820" s="11"/>
      <c r="M5820" s="12"/>
      <c r="N5820" s="12"/>
      <c r="O5820" s="12"/>
      <c r="P5820" s="12"/>
      <c r="Q5820" s="12"/>
      <c r="R5820" s="12"/>
      <c r="S5820" s="12"/>
      <c r="T5820" s="12"/>
      <c r="U5820" s="12"/>
      <c r="V5820" s="12"/>
      <c r="W5820" s="12"/>
      <c r="X5820" s="12"/>
      <c r="Y5820" s="12"/>
      <c r="Z5820" s="12"/>
      <c r="AA5820" s="12"/>
      <c r="AB5820" s="12"/>
      <c r="AC5820" s="12"/>
      <c r="AD5820" s="12"/>
      <c r="AE5820" s="12"/>
      <c r="AF5820" s="12"/>
      <c r="AG5820" s="12"/>
      <c r="AH5820" s="12"/>
      <c r="AI5820" s="12"/>
      <c r="AJ5820" s="12"/>
      <c r="AK5820" s="12"/>
      <c r="AL5820" s="12"/>
      <c r="AM5820" s="12"/>
      <c r="AN5820" s="12"/>
      <c r="AO5820" s="12"/>
      <c r="AP5820" s="12"/>
      <c r="AQ5820" s="12"/>
      <c r="AR5820" s="12"/>
      <c r="AS5820" s="12"/>
      <c r="AT5820" s="12"/>
      <c r="AU5820" s="12"/>
      <c r="AV5820" s="12"/>
      <c r="AW5820" s="12"/>
      <c r="AX5820" s="12"/>
      <c r="AY5820" s="12"/>
      <c r="AZ5820" s="12"/>
      <c r="BA5820" s="12"/>
      <c r="BB5820" s="12"/>
      <c r="BC5820" s="12"/>
      <c r="BD5820" s="12"/>
      <c r="BE5820" s="12"/>
      <c r="BF5820" s="12"/>
      <c r="BG5820" s="12"/>
      <c r="BH5820" s="12"/>
      <c r="BI5820" s="12"/>
      <c r="BJ5820" s="13"/>
      <c r="BK5820" s="13"/>
      <c r="BL5820" s="13"/>
      <c r="BM5820" s="13"/>
      <c r="BN5820" s="13"/>
    </row>
    <row r="5821" spans="4:66" x14ac:dyDescent="0.25">
      <c r="D5821" s="7"/>
      <c r="E5821" s="10"/>
      <c r="F5821" s="10"/>
      <c r="G5821" s="10"/>
      <c r="H5821" s="10"/>
      <c r="I5821" s="10"/>
      <c r="J5821" s="10"/>
      <c r="K5821" s="11"/>
      <c r="L5821" s="11"/>
      <c r="M5821" s="12"/>
      <c r="N5821" s="12"/>
      <c r="O5821" s="12"/>
      <c r="P5821" s="12"/>
      <c r="Q5821" s="12"/>
      <c r="R5821" s="12"/>
      <c r="S5821" s="12"/>
      <c r="T5821" s="12"/>
      <c r="U5821" s="12"/>
      <c r="V5821" s="12"/>
      <c r="W5821" s="12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2"/>
      <c r="AS5821" s="12"/>
      <c r="AT5821" s="12"/>
      <c r="AU5821" s="12"/>
      <c r="AV5821" s="12"/>
      <c r="AW5821" s="12"/>
      <c r="AX5821" s="12"/>
      <c r="AY5821" s="12"/>
      <c r="AZ5821" s="12"/>
      <c r="BA5821" s="12"/>
      <c r="BB5821" s="12"/>
      <c r="BC5821" s="12"/>
      <c r="BD5821" s="12"/>
      <c r="BE5821" s="12"/>
      <c r="BF5821" s="12"/>
      <c r="BG5821" s="12"/>
      <c r="BH5821" s="12"/>
      <c r="BI5821" s="12"/>
      <c r="BJ5821" s="13"/>
      <c r="BK5821" s="13"/>
      <c r="BL5821" s="13"/>
      <c r="BM5821" s="13"/>
      <c r="BN5821" s="13"/>
    </row>
    <row r="5822" spans="4:66" x14ac:dyDescent="0.25">
      <c r="D5822" s="7"/>
      <c r="E5822" s="10"/>
      <c r="F5822" s="10"/>
      <c r="G5822" s="10"/>
      <c r="H5822" s="10"/>
      <c r="I5822" s="10"/>
      <c r="J5822" s="10"/>
      <c r="K5822" s="11"/>
      <c r="L5822" s="11"/>
      <c r="M5822" s="12"/>
      <c r="N5822" s="12"/>
      <c r="O5822" s="12"/>
      <c r="P5822" s="12"/>
      <c r="Q5822" s="12"/>
      <c r="R5822" s="12"/>
      <c r="S5822" s="12"/>
      <c r="T5822" s="12"/>
      <c r="U5822" s="12"/>
      <c r="V5822" s="12"/>
      <c r="W5822" s="12"/>
      <c r="X5822" s="12"/>
      <c r="Y5822" s="12"/>
      <c r="Z5822" s="12"/>
      <c r="AA5822" s="12"/>
      <c r="AB5822" s="12"/>
      <c r="AC5822" s="12"/>
      <c r="AD5822" s="12"/>
      <c r="AE5822" s="12"/>
      <c r="AF5822" s="12"/>
      <c r="AG5822" s="12"/>
      <c r="AH5822" s="12"/>
      <c r="AI5822" s="12"/>
      <c r="AJ5822" s="12"/>
      <c r="AK5822" s="12"/>
      <c r="AL5822" s="12"/>
      <c r="AM5822" s="12"/>
      <c r="AN5822" s="12"/>
      <c r="AO5822" s="12"/>
      <c r="AP5822" s="12"/>
      <c r="AQ5822" s="12"/>
      <c r="AR5822" s="12"/>
      <c r="AS5822" s="12"/>
      <c r="AT5822" s="12"/>
      <c r="AU5822" s="12"/>
      <c r="AV5822" s="12"/>
      <c r="AW5822" s="12"/>
      <c r="AX5822" s="12"/>
      <c r="AY5822" s="12"/>
      <c r="AZ5822" s="12"/>
      <c r="BA5822" s="12"/>
      <c r="BB5822" s="12"/>
      <c r="BC5822" s="12"/>
      <c r="BD5822" s="12"/>
      <c r="BE5822" s="12"/>
      <c r="BF5822" s="12"/>
      <c r="BG5822" s="12"/>
      <c r="BH5822" s="12"/>
      <c r="BI5822" s="12"/>
      <c r="BJ5822" s="13"/>
      <c r="BK5822" s="13"/>
      <c r="BL5822" s="13"/>
      <c r="BM5822" s="13"/>
      <c r="BN5822" s="13"/>
    </row>
    <row r="5823" spans="4:66" x14ac:dyDescent="0.25">
      <c r="D5823" s="7"/>
      <c r="E5823" s="10"/>
      <c r="F5823" s="10"/>
      <c r="G5823" s="10"/>
      <c r="H5823" s="10"/>
      <c r="I5823" s="10"/>
      <c r="J5823" s="10"/>
      <c r="K5823" s="11"/>
      <c r="L5823" s="11"/>
      <c r="M5823" s="12"/>
      <c r="N5823" s="12"/>
      <c r="O5823" s="12"/>
      <c r="P5823" s="12"/>
      <c r="Q5823" s="12"/>
      <c r="R5823" s="12"/>
      <c r="S5823" s="12"/>
      <c r="T5823" s="12"/>
      <c r="U5823" s="12"/>
      <c r="V5823" s="12"/>
      <c r="W5823" s="12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2"/>
      <c r="AS5823" s="12"/>
      <c r="AT5823" s="12"/>
      <c r="AU5823" s="12"/>
      <c r="AV5823" s="12"/>
      <c r="AW5823" s="12"/>
      <c r="AX5823" s="12"/>
      <c r="AY5823" s="12"/>
      <c r="AZ5823" s="12"/>
      <c r="BA5823" s="12"/>
      <c r="BB5823" s="12"/>
      <c r="BC5823" s="12"/>
      <c r="BD5823" s="12"/>
      <c r="BE5823" s="12"/>
      <c r="BF5823" s="12"/>
      <c r="BG5823" s="12"/>
      <c r="BH5823" s="12"/>
      <c r="BI5823" s="12"/>
      <c r="BJ5823" s="13"/>
      <c r="BK5823" s="13"/>
      <c r="BL5823" s="13"/>
      <c r="BM5823" s="13"/>
      <c r="BN5823" s="13"/>
    </row>
    <row r="5824" spans="4:66" x14ac:dyDescent="0.25">
      <c r="D5824" s="7"/>
      <c r="E5824" s="10"/>
      <c r="F5824" s="10"/>
      <c r="G5824" s="10"/>
      <c r="H5824" s="10"/>
      <c r="I5824" s="10"/>
      <c r="J5824" s="10"/>
      <c r="K5824" s="11"/>
      <c r="L5824" s="11"/>
      <c r="M5824" s="12"/>
      <c r="N5824" s="12"/>
      <c r="O5824" s="12"/>
      <c r="P5824" s="12"/>
      <c r="Q5824" s="12"/>
      <c r="R5824" s="12"/>
      <c r="S5824" s="12"/>
      <c r="T5824" s="12"/>
      <c r="U5824" s="12"/>
      <c r="V5824" s="12"/>
      <c r="W5824" s="12"/>
      <c r="X5824" s="12"/>
      <c r="Y5824" s="12"/>
      <c r="Z5824" s="12"/>
      <c r="AA5824" s="12"/>
      <c r="AB5824" s="12"/>
      <c r="AC5824" s="12"/>
      <c r="AD5824" s="12"/>
      <c r="AE5824" s="12"/>
      <c r="AF5824" s="12"/>
      <c r="AG5824" s="12"/>
      <c r="AH5824" s="12"/>
      <c r="AI5824" s="12"/>
      <c r="AJ5824" s="12"/>
      <c r="AK5824" s="12"/>
      <c r="AL5824" s="12"/>
      <c r="AM5824" s="12"/>
      <c r="AN5824" s="12"/>
      <c r="AO5824" s="12"/>
      <c r="AP5824" s="12"/>
      <c r="AQ5824" s="12"/>
      <c r="AR5824" s="12"/>
      <c r="AS5824" s="12"/>
      <c r="AT5824" s="12"/>
      <c r="AU5824" s="12"/>
      <c r="AV5824" s="12"/>
      <c r="AW5824" s="12"/>
      <c r="AX5824" s="12"/>
      <c r="AY5824" s="12"/>
      <c r="AZ5824" s="12"/>
      <c r="BA5824" s="12"/>
      <c r="BB5824" s="12"/>
      <c r="BC5824" s="12"/>
      <c r="BD5824" s="12"/>
      <c r="BE5824" s="12"/>
      <c r="BF5824" s="12"/>
      <c r="BG5824" s="12"/>
      <c r="BH5824" s="12"/>
      <c r="BI5824" s="12"/>
      <c r="BJ5824" s="13"/>
      <c r="BK5824" s="13"/>
      <c r="BL5824" s="13"/>
      <c r="BM5824" s="13"/>
      <c r="BN5824" s="13"/>
    </row>
    <row r="5825" spans="4:66" x14ac:dyDescent="0.25">
      <c r="D5825" s="7"/>
      <c r="E5825" s="10"/>
      <c r="F5825" s="10"/>
      <c r="G5825" s="10"/>
      <c r="H5825" s="10"/>
      <c r="I5825" s="10"/>
      <c r="J5825" s="10"/>
      <c r="K5825" s="11"/>
      <c r="L5825" s="11"/>
      <c r="M5825" s="12"/>
      <c r="N5825" s="12"/>
      <c r="O5825" s="12"/>
      <c r="P5825" s="12"/>
      <c r="Q5825" s="12"/>
      <c r="R5825" s="12"/>
      <c r="S5825" s="12"/>
      <c r="T5825" s="12"/>
      <c r="U5825" s="12"/>
      <c r="V5825" s="12"/>
      <c r="W5825" s="12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2"/>
      <c r="AS5825" s="12"/>
      <c r="AT5825" s="12"/>
      <c r="AU5825" s="12"/>
      <c r="AV5825" s="12"/>
      <c r="AW5825" s="12"/>
      <c r="AX5825" s="12"/>
      <c r="AY5825" s="12"/>
      <c r="AZ5825" s="12"/>
      <c r="BA5825" s="12"/>
      <c r="BB5825" s="12"/>
      <c r="BC5825" s="12"/>
      <c r="BD5825" s="12"/>
      <c r="BE5825" s="12"/>
      <c r="BF5825" s="12"/>
      <c r="BG5825" s="12"/>
      <c r="BH5825" s="12"/>
      <c r="BI5825" s="12"/>
      <c r="BJ5825" s="13"/>
      <c r="BK5825" s="13"/>
      <c r="BL5825" s="13"/>
      <c r="BM5825" s="13"/>
      <c r="BN5825" s="13"/>
    </row>
    <row r="5826" spans="4:66" x14ac:dyDescent="0.25">
      <c r="D5826" s="7"/>
      <c r="E5826" s="10"/>
      <c r="F5826" s="10"/>
      <c r="G5826" s="10"/>
      <c r="H5826" s="10"/>
      <c r="I5826" s="10"/>
      <c r="J5826" s="10"/>
      <c r="K5826" s="11"/>
      <c r="L5826" s="11"/>
      <c r="M5826" s="12"/>
      <c r="N5826" s="12"/>
      <c r="O5826" s="12"/>
      <c r="P5826" s="12"/>
      <c r="Q5826" s="12"/>
      <c r="R5826" s="12"/>
      <c r="S5826" s="12"/>
      <c r="T5826" s="12"/>
      <c r="U5826" s="12"/>
      <c r="V5826" s="12"/>
      <c r="W5826" s="12"/>
      <c r="X5826" s="12"/>
      <c r="Y5826" s="12"/>
      <c r="Z5826" s="12"/>
      <c r="AA5826" s="12"/>
      <c r="AB5826" s="12"/>
      <c r="AC5826" s="12"/>
      <c r="AD5826" s="12"/>
      <c r="AE5826" s="12"/>
      <c r="AF5826" s="12"/>
      <c r="AG5826" s="12"/>
      <c r="AH5826" s="12"/>
      <c r="AI5826" s="12"/>
      <c r="AJ5826" s="12"/>
      <c r="AK5826" s="12"/>
      <c r="AL5826" s="12"/>
      <c r="AM5826" s="12"/>
      <c r="AN5826" s="12"/>
      <c r="AO5826" s="12"/>
      <c r="AP5826" s="12"/>
      <c r="AQ5826" s="12"/>
      <c r="AR5826" s="12"/>
      <c r="AS5826" s="12"/>
      <c r="AT5826" s="12"/>
      <c r="AU5826" s="12"/>
      <c r="AV5826" s="12"/>
      <c r="AW5826" s="12"/>
      <c r="AX5826" s="12"/>
      <c r="AY5826" s="12"/>
      <c r="AZ5826" s="12"/>
      <c r="BA5826" s="12"/>
      <c r="BB5826" s="12"/>
      <c r="BC5826" s="12"/>
      <c r="BD5826" s="12"/>
      <c r="BE5826" s="12"/>
      <c r="BF5826" s="12"/>
      <c r="BG5826" s="12"/>
      <c r="BH5826" s="12"/>
      <c r="BI5826" s="12"/>
      <c r="BJ5826" s="13"/>
      <c r="BK5826" s="13"/>
      <c r="BL5826" s="13"/>
      <c r="BM5826" s="13"/>
      <c r="BN5826" s="13"/>
    </row>
    <row r="5827" spans="4:66" x14ac:dyDescent="0.25">
      <c r="D5827" s="7"/>
      <c r="E5827" s="10"/>
      <c r="F5827" s="10"/>
      <c r="G5827" s="10"/>
      <c r="H5827" s="10"/>
      <c r="I5827" s="10"/>
      <c r="J5827" s="10"/>
      <c r="K5827" s="11"/>
      <c r="L5827" s="11"/>
      <c r="M5827" s="12"/>
      <c r="N5827" s="12"/>
      <c r="O5827" s="12"/>
      <c r="P5827" s="12"/>
      <c r="Q5827" s="12"/>
      <c r="R5827" s="12"/>
      <c r="S5827" s="12"/>
      <c r="T5827" s="12"/>
      <c r="U5827" s="12"/>
      <c r="V5827" s="12"/>
      <c r="W5827" s="12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2"/>
      <c r="AS5827" s="12"/>
      <c r="AT5827" s="12"/>
      <c r="AU5827" s="12"/>
      <c r="AV5827" s="12"/>
      <c r="AW5827" s="12"/>
      <c r="AX5827" s="12"/>
      <c r="AY5827" s="12"/>
      <c r="AZ5827" s="12"/>
      <c r="BA5827" s="12"/>
      <c r="BB5827" s="12"/>
      <c r="BC5827" s="12"/>
      <c r="BD5827" s="12"/>
      <c r="BE5827" s="12"/>
      <c r="BF5827" s="12"/>
      <c r="BG5827" s="12"/>
      <c r="BH5827" s="12"/>
      <c r="BI5827" s="12"/>
      <c r="BJ5827" s="13"/>
      <c r="BK5827" s="13"/>
      <c r="BL5827" s="13"/>
      <c r="BM5827" s="13"/>
      <c r="BN5827" s="13"/>
    </row>
    <row r="5828" spans="4:66" x14ac:dyDescent="0.25">
      <c r="D5828" s="7"/>
      <c r="E5828" s="10"/>
      <c r="F5828" s="10"/>
      <c r="G5828" s="10"/>
      <c r="H5828" s="10"/>
      <c r="I5828" s="10"/>
      <c r="J5828" s="10"/>
      <c r="K5828" s="11"/>
      <c r="L5828" s="11"/>
      <c r="M5828" s="12"/>
      <c r="N5828" s="12"/>
      <c r="O5828" s="12"/>
      <c r="P5828" s="12"/>
      <c r="Q5828" s="12"/>
      <c r="R5828" s="12"/>
      <c r="S5828" s="12"/>
      <c r="T5828" s="12"/>
      <c r="U5828" s="12"/>
      <c r="V5828" s="12"/>
      <c r="W5828" s="12"/>
      <c r="X5828" s="12"/>
      <c r="Y5828" s="12"/>
      <c r="Z5828" s="12"/>
      <c r="AA5828" s="12"/>
      <c r="AB5828" s="12"/>
      <c r="AC5828" s="12"/>
      <c r="AD5828" s="12"/>
      <c r="AE5828" s="12"/>
      <c r="AF5828" s="12"/>
      <c r="AG5828" s="12"/>
      <c r="AH5828" s="12"/>
      <c r="AI5828" s="12"/>
      <c r="AJ5828" s="12"/>
      <c r="AK5828" s="12"/>
      <c r="AL5828" s="12"/>
      <c r="AM5828" s="12"/>
      <c r="AN5828" s="12"/>
      <c r="AO5828" s="12"/>
      <c r="AP5828" s="12"/>
      <c r="AQ5828" s="12"/>
      <c r="AR5828" s="12"/>
      <c r="AS5828" s="12"/>
      <c r="AT5828" s="12"/>
      <c r="AU5828" s="12"/>
      <c r="AV5828" s="12"/>
      <c r="AW5828" s="12"/>
      <c r="AX5828" s="12"/>
      <c r="AY5828" s="12"/>
      <c r="AZ5828" s="12"/>
      <c r="BA5828" s="12"/>
      <c r="BB5828" s="12"/>
      <c r="BC5828" s="12"/>
      <c r="BD5828" s="12"/>
      <c r="BE5828" s="12"/>
      <c r="BF5828" s="12"/>
      <c r="BG5828" s="12"/>
      <c r="BH5828" s="12"/>
      <c r="BI5828" s="12"/>
      <c r="BJ5828" s="13"/>
      <c r="BK5828" s="13"/>
      <c r="BL5828" s="13"/>
      <c r="BM5828" s="13"/>
      <c r="BN5828" s="13"/>
    </row>
    <row r="5829" spans="4:66" x14ac:dyDescent="0.25">
      <c r="D5829" s="7"/>
      <c r="E5829" s="10"/>
      <c r="F5829" s="10"/>
      <c r="G5829" s="10"/>
      <c r="H5829" s="10"/>
      <c r="I5829" s="10"/>
      <c r="J5829" s="10"/>
      <c r="K5829" s="11"/>
      <c r="L5829" s="11"/>
      <c r="M5829" s="12"/>
      <c r="N5829" s="12"/>
      <c r="O5829" s="12"/>
      <c r="P5829" s="12"/>
      <c r="Q5829" s="12"/>
      <c r="R5829" s="12"/>
      <c r="S5829" s="12"/>
      <c r="T5829" s="12"/>
      <c r="U5829" s="12"/>
      <c r="V5829" s="12"/>
      <c r="W5829" s="12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2"/>
      <c r="AS5829" s="12"/>
      <c r="AT5829" s="12"/>
      <c r="AU5829" s="12"/>
      <c r="AV5829" s="12"/>
      <c r="AW5829" s="12"/>
      <c r="AX5829" s="12"/>
      <c r="AY5829" s="12"/>
      <c r="AZ5829" s="12"/>
      <c r="BA5829" s="12"/>
      <c r="BB5829" s="12"/>
      <c r="BC5829" s="12"/>
      <c r="BD5829" s="12"/>
      <c r="BE5829" s="12"/>
      <c r="BF5829" s="12"/>
      <c r="BG5829" s="12"/>
      <c r="BH5829" s="12"/>
      <c r="BI5829" s="12"/>
      <c r="BJ5829" s="13"/>
      <c r="BK5829" s="13"/>
      <c r="BL5829" s="13"/>
      <c r="BM5829" s="13"/>
      <c r="BN5829" s="13"/>
    </row>
    <row r="5830" spans="4:66" x14ac:dyDescent="0.25">
      <c r="D5830" s="7"/>
      <c r="E5830" s="10"/>
      <c r="F5830" s="10"/>
      <c r="G5830" s="10"/>
      <c r="H5830" s="10"/>
      <c r="I5830" s="10"/>
      <c r="J5830" s="10"/>
      <c r="K5830" s="11"/>
      <c r="L5830" s="11"/>
      <c r="M5830" s="12"/>
      <c r="N5830" s="12"/>
      <c r="O5830" s="12"/>
      <c r="P5830" s="12"/>
      <c r="Q5830" s="12"/>
      <c r="R5830" s="12"/>
      <c r="S5830" s="12"/>
      <c r="T5830" s="12"/>
      <c r="U5830" s="12"/>
      <c r="V5830" s="12"/>
      <c r="W5830" s="12"/>
      <c r="X5830" s="12"/>
      <c r="Y5830" s="12"/>
      <c r="Z5830" s="12"/>
      <c r="AA5830" s="12"/>
      <c r="AB5830" s="12"/>
      <c r="AC5830" s="12"/>
      <c r="AD5830" s="12"/>
      <c r="AE5830" s="12"/>
      <c r="AF5830" s="12"/>
      <c r="AG5830" s="12"/>
      <c r="AH5830" s="12"/>
      <c r="AI5830" s="12"/>
      <c r="AJ5830" s="12"/>
      <c r="AK5830" s="12"/>
      <c r="AL5830" s="12"/>
      <c r="AM5830" s="12"/>
      <c r="AN5830" s="12"/>
      <c r="AO5830" s="12"/>
      <c r="AP5830" s="12"/>
      <c r="AQ5830" s="12"/>
      <c r="AR5830" s="12"/>
      <c r="AS5830" s="12"/>
      <c r="AT5830" s="12"/>
      <c r="AU5830" s="12"/>
      <c r="AV5830" s="12"/>
      <c r="AW5830" s="12"/>
      <c r="AX5830" s="12"/>
      <c r="AY5830" s="12"/>
      <c r="AZ5830" s="12"/>
      <c r="BA5830" s="12"/>
      <c r="BB5830" s="12"/>
      <c r="BC5830" s="12"/>
      <c r="BD5830" s="12"/>
      <c r="BE5830" s="12"/>
      <c r="BF5830" s="12"/>
      <c r="BG5830" s="12"/>
      <c r="BH5830" s="12"/>
      <c r="BI5830" s="12"/>
      <c r="BJ5830" s="13"/>
      <c r="BK5830" s="13"/>
      <c r="BL5830" s="13"/>
      <c r="BM5830" s="13"/>
      <c r="BN5830" s="13"/>
    </row>
    <row r="5831" spans="4:66" x14ac:dyDescent="0.25">
      <c r="D5831" s="7"/>
      <c r="E5831" s="10"/>
      <c r="F5831" s="10"/>
      <c r="G5831" s="10"/>
      <c r="H5831" s="10"/>
      <c r="I5831" s="10"/>
      <c r="J5831" s="10"/>
      <c r="K5831" s="11"/>
      <c r="L5831" s="11"/>
      <c r="M5831" s="12"/>
      <c r="N5831" s="12"/>
      <c r="O5831" s="12"/>
      <c r="P5831" s="12"/>
      <c r="Q5831" s="12"/>
      <c r="R5831" s="12"/>
      <c r="S5831" s="12"/>
      <c r="T5831" s="12"/>
      <c r="U5831" s="12"/>
      <c r="V5831" s="12"/>
      <c r="W5831" s="12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2"/>
      <c r="AS5831" s="12"/>
      <c r="AT5831" s="12"/>
      <c r="AU5831" s="12"/>
      <c r="AV5831" s="12"/>
      <c r="AW5831" s="12"/>
      <c r="AX5831" s="12"/>
      <c r="AY5831" s="12"/>
      <c r="AZ5831" s="12"/>
      <c r="BA5831" s="12"/>
      <c r="BB5831" s="12"/>
      <c r="BC5831" s="12"/>
      <c r="BD5831" s="12"/>
      <c r="BE5831" s="12"/>
      <c r="BF5831" s="12"/>
      <c r="BG5831" s="12"/>
      <c r="BH5831" s="12"/>
      <c r="BI5831" s="12"/>
      <c r="BJ5831" s="13"/>
      <c r="BK5831" s="13"/>
      <c r="BL5831" s="13"/>
      <c r="BM5831" s="13"/>
      <c r="BN5831" s="13"/>
    </row>
    <row r="5832" spans="4:66" x14ac:dyDescent="0.25">
      <c r="D5832" s="7"/>
      <c r="E5832" s="10"/>
      <c r="F5832" s="10"/>
      <c r="G5832" s="10"/>
      <c r="H5832" s="10"/>
      <c r="I5832" s="10"/>
      <c r="J5832" s="10"/>
      <c r="K5832" s="11"/>
      <c r="L5832" s="11"/>
      <c r="M5832" s="12"/>
      <c r="N5832" s="12"/>
      <c r="O5832" s="12"/>
      <c r="P5832" s="12"/>
      <c r="Q5832" s="12"/>
      <c r="R5832" s="12"/>
      <c r="S5832" s="12"/>
      <c r="T5832" s="12"/>
      <c r="U5832" s="12"/>
      <c r="V5832" s="12"/>
      <c r="W5832" s="12"/>
      <c r="X5832" s="12"/>
      <c r="Y5832" s="12"/>
      <c r="Z5832" s="12"/>
      <c r="AA5832" s="12"/>
      <c r="AB5832" s="12"/>
      <c r="AC5832" s="12"/>
      <c r="AD5832" s="12"/>
      <c r="AE5832" s="12"/>
      <c r="AF5832" s="12"/>
      <c r="AG5832" s="12"/>
      <c r="AH5832" s="12"/>
      <c r="AI5832" s="12"/>
      <c r="AJ5832" s="12"/>
      <c r="AK5832" s="12"/>
      <c r="AL5832" s="12"/>
      <c r="AM5832" s="12"/>
      <c r="AN5832" s="12"/>
      <c r="AO5832" s="12"/>
      <c r="AP5832" s="12"/>
      <c r="AQ5832" s="12"/>
      <c r="AR5832" s="12"/>
      <c r="AS5832" s="12"/>
      <c r="AT5832" s="12"/>
      <c r="AU5832" s="12"/>
      <c r="AV5832" s="12"/>
      <c r="AW5832" s="12"/>
      <c r="AX5832" s="12"/>
      <c r="AY5832" s="12"/>
      <c r="AZ5832" s="12"/>
      <c r="BA5832" s="12"/>
      <c r="BB5832" s="12"/>
      <c r="BC5832" s="12"/>
      <c r="BD5832" s="12"/>
      <c r="BE5832" s="12"/>
      <c r="BF5832" s="12"/>
      <c r="BG5832" s="12"/>
      <c r="BH5832" s="12"/>
      <c r="BI5832" s="12"/>
      <c r="BJ5832" s="13"/>
      <c r="BK5832" s="13"/>
      <c r="BL5832" s="13"/>
      <c r="BM5832" s="13"/>
      <c r="BN5832" s="13"/>
    </row>
    <row r="5833" spans="4:66" x14ac:dyDescent="0.25">
      <c r="D5833" s="7"/>
      <c r="E5833" s="10"/>
      <c r="F5833" s="10"/>
      <c r="G5833" s="10"/>
      <c r="H5833" s="10"/>
      <c r="I5833" s="10"/>
      <c r="J5833" s="10"/>
      <c r="K5833" s="11"/>
      <c r="L5833" s="11"/>
      <c r="M5833" s="12"/>
      <c r="N5833" s="12"/>
      <c r="O5833" s="12"/>
      <c r="P5833" s="12"/>
      <c r="Q5833" s="12"/>
      <c r="R5833" s="12"/>
      <c r="S5833" s="12"/>
      <c r="T5833" s="12"/>
      <c r="U5833" s="12"/>
      <c r="V5833" s="12"/>
      <c r="W5833" s="12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2"/>
      <c r="AS5833" s="12"/>
      <c r="AT5833" s="12"/>
      <c r="AU5833" s="12"/>
      <c r="AV5833" s="12"/>
      <c r="AW5833" s="12"/>
      <c r="AX5833" s="12"/>
      <c r="AY5833" s="12"/>
      <c r="AZ5833" s="12"/>
      <c r="BA5833" s="12"/>
      <c r="BB5833" s="12"/>
      <c r="BC5833" s="12"/>
      <c r="BD5833" s="12"/>
      <c r="BE5833" s="12"/>
      <c r="BF5833" s="12"/>
      <c r="BG5833" s="12"/>
      <c r="BH5833" s="12"/>
      <c r="BI5833" s="12"/>
      <c r="BJ5833" s="13"/>
      <c r="BK5833" s="13"/>
      <c r="BL5833" s="13"/>
      <c r="BM5833" s="13"/>
      <c r="BN5833" s="13"/>
    </row>
    <row r="5834" spans="4:66" x14ac:dyDescent="0.25">
      <c r="D5834" s="7"/>
      <c r="E5834" s="10"/>
      <c r="F5834" s="10"/>
      <c r="G5834" s="10"/>
      <c r="H5834" s="10"/>
      <c r="I5834" s="10"/>
      <c r="J5834" s="10"/>
      <c r="K5834" s="11"/>
      <c r="L5834" s="11"/>
      <c r="M5834" s="12"/>
      <c r="N5834" s="12"/>
      <c r="O5834" s="12"/>
      <c r="P5834" s="12"/>
      <c r="Q5834" s="12"/>
      <c r="R5834" s="12"/>
      <c r="S5834" s="12"/>
      <c r="T5834" s="12"/>
      <c r="U5834" s="12"/>
      <c r="V5834" s="12"/>
      <c r="W5834" s="12"/>
      <c r="X5834" s="12"/>
      <c r="Y5834" s="12"/>
      <c r="Z5834" s="12"/>
      <c r="AA5834" s="12"/>
      <c r="AB5834" s="12"/>
      <c r="AC5834" s="12"/>
      <c r="AD5834" s="12"/>
      <c r="AE5834" s="12"/>
      <c r="AF5834" s="12"/>
      <c r="AG5834" s="12"/>
      <c r="AH5834" s="12"/>
      <c r="AI5834" s="12"/>
      <c r="AJ5834" s="12"/>
      <c r="AK5834" s="12"/>
      <c r="AL5834" s="12"/>
      <c r="AM5834" s="12"/>
      <c r="AN5834" s="12"/>
      <c r="AO5834" s="12"/>
      <c r="AP5834" s="12"/>
      <c r="AQ5834" s="12"/>
      <c r="AR5834" s="12"/>
      <c r="AS5834" s="12"/>
      <c r="AT5834" s="12"/>
      <c r="AU5834" s="12"/>
      <c r="AV5834" s="12"/>
      <c r="AW5834" s="12"/>
      <c r="AX5834" s="12"/>
      <c r="AY5834" s="12"/>
      <c r="AZ5834" s="12"/>
      <c r="BA5834" s="12"/>
      <c r="BB5834" s="12"/>
      <c r="BC5834" s="12"/>
      <c r="BD5834" s="12"/>
      <c r="BE5834" s="12"/>
      <c r="BF5834" s="12"/>
      <c r="BG5834" s="12"/>
      <c r="BH5834" s="12"/>
      <c r="BI5834" s="12"/>
      <c r="BJ5834" s="13"/>
      <c r="BK5834" s="13"/>
      <c r="BL5834" s="13"/>
      <c r="BM5834" s="13"/>
      <c r="BN5834" s="13"/>
    </row>
    <row r="5835" spans="4:66" x14ac:dyDescent="0.25">
      <c r="D5835" s="7"/>
      <c r="E5835" s="10"/>
      <c r="F5835" s="10"/>
      <c r="G5835" s="10"/>
      <c r="H5835" s="10"/>
      <c r="I5835" s="10"/>
      <c r="J5835" s="10"/>
      <c r="K5835" s="11"/>
      <c r="L5835" s="11"/>
      <c r="M5835" s="12"/>
      <c r="N5835" s="12"/>
      <c r="O5835" s="12"/>
      <c r="P5835" s="12"/>
      <c r="Q5835" s="12"/>
      <c r="R5835" s="12"/>
      <c r="S5835" s="12"/>
      <c r="T5835" s="12"/>
      <c r="U5835" s="12"/>
      <c r="V5835" s="12"/>
      <c r="W5835" s="12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2"/>
      <c r="AS5835" s="12"/>
      <c r="AT5835" s="12"/>
      <c r="AU5835" s="12"/>
      <c r="AV5835" s="12"/>
      <c r="AW5835" s="12"/>
      <c r="AX5835" s="12"/>
      <c r="AY5835" s="12"/>
      <c r="AZ5835" s="12"/>
      <c r="BA5835" s="12"/>
      <c r="BB5835" s="12"/>
      <c r="BC5835" s="12"/>
      <c r="BD5835" s="12"/>
      <c r="BE5835" s="12"/>
      <c r="BF5835" s="12"/>
      <c r="BG5835" s="12"/>
      <c r="BH5835" s="12"/>
      <c r="BI5835" s="12"/>
      <c r="BJ5835" s="13"/>
      <c r="BK5835" s="13"/>
      <c r="BL5835" s="13"/>
      <c r="BM5835" s="13"/>
      <c r="BN5835" s="13"/>
    </row>
    <row r="5836" spans="4:66" x14ac:dyDescent="0.25">
      <c r="D5836" s="7"/>
      <c r="E5836" s="10"/>
      <c r="F5836" s="10"/>
      <c r="G5836" s="10"/>
      <c r="H5836" s="10"/>
      <c r="I5836" s="10"/>
      <c r="J5836" s="10"/>
      <c r="K5836" s="11"/>
      <c r="L5836" s="11"/>
      <c r="M5836" s="12"/>
      <c r="N5836" s="12"/>
      <c r="O5836" s="12"/>
      <c r="P5836" s="12"/>
      <c r="Q5836" s="12"/>
      <c r="R5836" s="12"/>
      <c r="S5836" s="12"/>
      <c r="T5836" s="12"/>
      <c r="U5836" s="12"/>
      <c r="V5836" s="12"/>
      <c r="W5836" s="12"/>
      <c r="X5836" s="12"/>
      <c r="Y5836" s="12"/>
      <c r="Z5836" s="12"/>
      <c r="AA5836" s="12"/>
      <c r="AB5836" s="12"/>
      <c r="AC5836" s="12"/>
      <c r="AD5836" s="12"/>
      <c r="AE5836" s="12"/>
      <c r="AF5836" s="12"/>
      <c r="AG5836" s="12"/>
      <c r="AH5836" s="12"/>
      <c r="AI5836" s="12"/>
      <c r="AJ5836" s="12"/>
      <c r="AK5836" s="12"/>
      <c r="AL5836" s="12"/>
      <c r="AM5836" s="12"/>
      <c r="AN5836" s="12"/>
      <c r="AO5836" s="12"/>
      <c r="AP5836" s="12"/>
      <c r="AQ5836" s="12"/>
      <c r="AR5836" s="12"/>
      <c r="AS5836" s="12"/>
      <c r="AT5836" s="12"/>
      <c r="AU5836" s="12"/>
      <c r="AV5836" s="12"/>
      <c r="AW5836" s="12"/>
      <c r="AX5836" s="12"/>
      <c r="AY5836" s="12"/>
      <c r="AZ5836" s="12"/>
      <c r="BA5836" s="12"/>
      <c r="BB5836" s="12"/>
      <c r="BC5836" s="12"/>
      <c r="BD5836" s="12"/>
      <c r="BE5836" s="12"/>
      <c r="BF5836" s="12"/>
      <c r="BG5836" s="12"/>
      <c r="BH5836" s="12"/>
      <c r="BI5836" s="12"/>
      <c r="BJ5836" s="13"/>
      <c r="BK5836" s="13"/>
      <c r="BL5836" s="13"/>
      <c r="BM5836" s="13"/>
      <c r="BN5836" s="13"/>
    </row>
    <row r="5837" spans="4:66" x14ac:dyDescent="0.25">
      <c r="D5837" s="7"/>
      <c r="E5837" s="10"/>
      <c r="F5837" s="10"/>
      <c r="G5837" s="10"/>
      <c r="H5837" s="10"/>
      <c r="I5837" s="10"/>
      <c r="J5837" s="10"/>
      <c r="K5837" s="11"/>
      <c r="L5837" s="11"/>
      <c r="M5837" s="12"/>
      <c r="N5837" s="12"/>
      <c r="O5837" s="12"/>
      <c r="P5837" s="12"/>
      <c r="Q5837" s="12"/>
      <c r="R5837" s="12"/>
      <c r="S5837" s="12"/>
      <c r="T5837" s="12"/>
      <c r="U5837" s="12"/>
      <c r="V5837" s="12"/>
      <c r="W5837" s="12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2"/>
      <c r="AS5837" s="12"/>
      <c r="AT5837" s="12"/>
      <c r="AU5837" s="12"/>
      <c r="AV5837" s="12"/>
      <c r="AW5837" s="12"/>
      <c r="AX5837" s="12"/>
      <c r="AY5837" s="12"/>
      <c r="AZ5837" s="12"/>
      <c r="BA5837" s="12"/>
      <c r="BB5837" s="12"/>
      <c r="BC5837" s="12"/>
      <c r="BD5837" s="12"/>
      <c r="BE5837" s="12"/>
      <c r="BF5837" s="12"/>
      <c r="BG5837" s="12"/>
      <c r="BH5837" s="12"/>
      <c r="BI5837" s="12"/>
      <c r="BJ5837" s="13"/>
      <c r="BK5837" s="13"/>
      <c r="BL5837" s="13"/>
      <c r="BM5837" s="13"/>
      <c r="BN5837" s="13"/>
    </row>
    <row r="5838" spans="4:66" x14ac:dyDescent="0.25">
      <c r="D5838" s="7"/>
      <c r="E5838" s="10"/>
      <c r="F5838" s="10"/>
      <c r="G5838" s="10"/>
      <c r="H5838" s="10"/>
      <c r="I5838" s="10"/>
      <c r="J5838" s="10"/>
      <c r="K5838" s="11"/>
      <c r="L5838" s="11"/>
      <c r="M5838" s="12"/>
      <c r="N5838" s="12"/>
      <c r="O5838" s="12"/>
      <c r="P5838" s="12"/>
      <c r="Q5838" s="12"/>
      <c r="R5838" s="12"/>
      <c r="S5838" s="12"/>
      <c r="T5838" s="12"/>
      <c r="U5838" s="12"/>
      <c r="V5838" s="12"/>
      <c r="W5838" s="12"/>
      <c r="X5838" s="12"/>
      <c r="Y5838" s="12"/>
      <c r="Z5838" s="12"/>
      <c r="AA5838" s="12"/>
      <c r="AB5838" s="12"/>
      <c r="AC5838" s="12"/>
      <c r="AD5838" s="12"/>
      <c r="AE5838" s="12"/>
      <c r="AF5838" s="12"/>
      <c r="AG5838" s="12"/>
      <c r="AH5838" s="12"/>
      <c r="AI5838" s="12"/>
      <c r="AJ5838" s="12"/>
      <c r="AK5838" s="12"/>
      <c r="AL5838" s="12"/>
      <c r="AM5838" s="12"/>
      <c r="AN5838" s="12"/>
      <c r="AO5838" s="12"/>
      <c r="AP5838" s="12"/>
      <c r="AQ5838" s="12"/>
      <c r="AR5838" s="12"/>
      <c r="AS5838" s="12"/>
      <c r="AT5838" s="12"/>
      <c r="AU5838" s="12"/>
      <c r="AV5838" s="12"/>
      <c r="AW5838" s="12"/>
      <c r="AX5838" s="12"/>
      <c r="AY5838" s="12"/>
      <c r="AZ5838" s="12"/>
      <c r="BA5838" s="12"/>
      <c r="BB5838" s="12"/>
      <c r="BC5838" s="12"/>
      <c r="BD5838" s="12"/>
      <c r="BE5838" s="12"/>
      <c r="BF5838" s="12"/>
      <c r="BG5838" s="12"/>
      <c r="BH5838" s="12"/>
      <c r="BI5838" s="12"/>
      <c r="BJ5838" s="13"/>
      <c r="BK5838" s="13"/>
      <c r="BL5838" s="13"/>
      <c r="BM5838" s="13"/>
      <c r="BN5838" s="13"/>
    </row>
    <row r="5839" spans="4:66" x14ac:dyDescent="0.25">
      <c r="D5839" s="7"/>
      <c r="E5839" s="10"/>
      <c r="F5839" s="10"/>
      <c r="G5839" s="10"/>
      <c r="H5839" s="10"/>
      <c r="I5839" s="10"/>
      <c r="J5839" s="10"/>
      <c r="K5839" s="11"/>
      <c r="L5839" s="11"/>
      <c r="M5839" s="12"/>
      <c r="N5839" s="12"/>
      <c r="O5839" s="12"/>
      <c r="P5839" s="12"/>
      <c r="Q5839" s="12"/>
      <c r="R5839" s="12"/>
      <c r="S5839" s="12"/>
      <c r="T5839" s="12"/>
      <c r="U5839" s="12"/>
      <c r="V5839" s="12"/>
      <c r="W5839" s="12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2"/>
      <c r="AS5839" s="12"/>
      <c r="AT5839" s="12"/>
      <c r="AU5839" s="12"/>
      <c r="AV5839" s="12"/>
      <c r="AW5839" s="12"/>
      <c r="AX5839" s="12"/>
      <c r="AY5839" s="12"/>
      <c r="AZ5839" s="12"/>
      <c r="BA5839" s="12"/>
      <c r="BB5839" s="12"/>
      <c r="BC5839" s="12"/>
      <c r="BD5839" s="12"/>
      <c r="BE5839" s="12"/>
      <c r="BF5839" s="12"/>
      <c r="BG5839" s="12"/>
      <c r="BH5839" s="12"/>
      <c r="BI5839" s="12"/>
      <c r="BJ5839" s="13"/>
      <c r="BK5839" s="13"/>
      <c r="BL5839" s="13"/>
      <c r="BM5839" s="13"/>
      <c r="BN5839" s="13"/>
    </row>
    <row r="5840" spans="4:66" x14ac:dyDescent="0.25">
      <c r="D5840" s="7"/>
      <c r="E5840" s="10"/>
      <c r="F5840" s="10"/>
      <c r="G5840" s="10"/>
      <c r="H5840" s="10"/>
      <c r="I5840" s="10"/>
      <c r="J5840" s="10"/>
      <c r="K5840" s="11"/>
      <c r="L5840" s="11"/>
      <c r="M5840" s="12"/>
      <c r="N5840" s="12"/>
      <c r="O5840" s="12"/>
      <c r="P5840" s="12"/>
      <c r="Q5840" s="12"/>
      <c r="R5840" s="12"/>
      <c r="S5840" s="12"/>
      <c r="T5840" s="12"/>
      <c r="U5840" s="12"/>
      <c r="V5840" s="12"/>
      <c r="W5840" s="12"/>
      <c r="X5840" s="12"/>
      <c r="Y5840" s="12"/>
      <c r="Z5840" s="12"/>
      <c r="AA5840" s="12"/>
      <c r="AB5840" s="12"/>
      <c r="AC5840" s="12"/>
      <c r="AD5840" s="12"/>
      <c r="AE5840" s="12"/>
      <c r="AF5840" s="12"/>
      <c r="AG5840" s="12"/>
      <c r="AH5840" s="12"/>
      <c r="AI5840" s="12"/>
      <c r="AJ5840" s="12"/>
      <c r="AK5840" s="12"/>
      <c r="AL5840" s="12"/>
      <c r="AM5840" s="12"/>
      <c r="AN5840" s="12"/>
      <c r="AO5840" s="12"/>
      <c r="AP5840" s="12"/>
      <c r="AQ5840" s="12"/>
      <c r="AR5840" s="12"/>
      <c r="AS5840" s="12"/>
      <c r="AT5840" s="12"/>
      <c r="AU5840" s="12"/>
      <c r="AV5840" s="12"/>
      <c r="AW5840" s="12"/>
      <c r="AX5840" s="12"/>
      <c r="AY5840" s="12"/>
      <c r="AZ5840" s="12"/>
      <c r="BA5840" s="12"/>
      <c r="BB5840" s="12"/>
      <c r="BC5840" s="12"/>
      <c r="BD5840" s="12"/>
      <c r="BE5840" s="12"/>
      <c r="BF5840" s="12"/>
      <c r="BG5840" s="12"/>
      <c r="BH5840" s="12"/>
      <c r="BI5840" s="12"/>
      <c r="BJ5840" s="13"/>
      <c r="BK5840" s="13"/>
      <c r="BL5840" s="13"/>
      <c r="BM5840" s="13"/>
      <c r="BN5840" s="13"/>
    </row>
    <row r="5841" spans="4:66" x14ac:dyDescent="0.25">
      <c r="D5841" s="7"/>
      <c r="E5841" s="10"/>
      <c r="F5841" s="10"/>
      <c r="G5841" s="10"/>
      <c r="H5841" s="10"/>
      <c r="I5841" s="10"/>
      <c r="J5841" s="10"/>
      <c r="K5841" s="11"/>
      <c r="L5841" s="11"/>
      <c r="M5841" s="12"/>
      <c r="N5841" s="12"/>
      <c r="O5841" s="12"/>
      <c r="P5841" s="12"/>
      <c r="Q5841" s="12"/>
      <c r="R5841" s="12"/>
      <c r="S5841" s="12"/>
      <c r="T5841" s="12"/>
      <c r="U5841" s="12"/>
      <c r="V5841" s="12"/>
      <c r="W5841" s="12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2"/>
      <c r="AS5841" s="12"/>
      <c r="AT5841" s="12"/>
      <c r="AU5841" s="12"/>
      <c r="AV5841" s="12"/>
      <c r="AW5841" s="12"/>
      <c r="AX5841" s="12"/>
      <c r="AY5841" s="12"/>
      <c r="AZ5841" s="12"/>
      <c r="BA5841" s="12"/>
      <c r="BB5841" s="12"/>
      <c r="BC5841" s="12"/>
      <c r="BD5841" s="12"/>
      <c r="BE5841" s="12"/>
      <c r="BF5841" s="12"/>
      <c r="BG5841" s="12"/>
      <c r="BH5841" s="12"/>
      <c r="BI5841" s="12"/>
      <c r="BJ5841" s="13"/>
      <c r="BK5841" s="13"/>
      <c r="BL5841" s="13"/>
      <c r="BM5841" s="13"/>
      <c r="BN5841" s="13"/>
    </row>
    <row r="5842" spans="4:66" x14ac:dyDescent="0.25">
      <c r="D5842" s="7"/>
      <c r="E5842" s="10"/>
      <c r="F5842" s="10"/>
      <c r="G5842" s="10"/>
      <c r="H5842" s="10"/>
      <c r="I5842" s="10"/>
      <c r="J5842" s="10"/>
      <c r="K5842" s="11"/>
      <c r="L5842" s="11"/>
      <c r="M5842" s="12"/>
      <c r="N5842" s="12"/>
      <c r="O5842" s="12"/>
      <c r="P5842" s="12"/>
      <c r="Q5842" s="12"/>
      <c r="R5842" s="12"/>
      <c r="S5842" s="12"/>
      <c r="T5842" s="12"/>
      <c r="U5842" s="12"/>
      <c r="V5842" s="12"/>
      <c r="W5842" s="12"/>
      <c r="X5842" s="12"/>
      <c r="Y5842" s="12"/>
      <c r="Z5842" s="12"/>
      <c r="AA5842" s="12"/>
      <c r="AB5842" s="12"/>
      <c r="AC5842" s="12"/>
      <c r="AD5842" s="12"/>
      <c r="AE5842" s="12"/>
      <c r="AF5842" s="12"/>
      <c r="AG5842" s="12"/>
      <c r="AH5842" s="12"/>
      <c r="AI5842" s="12"/>
      <c r="AJ5842" s="12"/>
      <c r="AK5842" s="12"/>
      <c r="AL5842" s="12"/>
      <c r="AM5842" s="12"/>
      <c r="AN5842" s="12"/>
      <c r="AO5842" s="12"/>
      <c r="AP5842" s="12"/>
      <c r="AQ5842" s="12"/>
      <c r="AR5842" s="12"/>
      <c r="AS5842" s="12"/>
      <c r="AT5842" s="12"/>
      <c r="AU5842" s="12"/>
      <c r="AV5842" s="12"/>
      <c r="AW5842" s="12"/>
      <c r="AX5842" s="12"/>
      <c r="AY5842" s="12"/>
      <c r="AZ5842" s="12"/>
      <c r="BA5842" s="12"/>
      <c r="BB5842" s="12"/>
      <c r="BC5842" s="12"/>
      <c r="BD5842" s="12"/>
      <c r="BE5842" s="12"/>
      <c r="BF5842" s="12"/>
      <c r="BG5842" s="12"/>
      <c r="BH5842" s="12"/>
      <c r="BI5842" s="12"/>
      <c r="BJ5842" s="13"/>
      <c r="BK5842" s="13"/>
      <c r="BL5842" s="13"/>
      <c r="BM5842" s="13"/>
      <c r="BN5842" s="13"/>
    </row>
    <row r="5843" spans="4:66" x14ac:dyDescent="0.25">
      <c r="D5843" s="7"/>
      <c r="E5843" s="10"/>
      <c r="F5843" s="10"/>
      <c r="G5843" s="10"/>
      <c r="H5843" s="10"/>
      <c r="I5843" s="10"/>
      <c r="J5843" s="10"/>
      <c r="K5843" s="11"/>
      <c r="L5843" s="11"/>
      <c r="M5843" s="12"/>
      <c r="N5843" s="12"/>
      <c r="O5843" s="12"/>
      <c r="P5843" s="12"/>
      <c r="Q5843" s="12"/>
      <c r="R5843" s="12"/>
      <c r="S5843" s="12"/>
      <c r="T5843" s="12"/>
      <c r="U5843" s="12"/>
      <c r="V5843" s="12"/>
      <c r="W5843" s="12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2"/>
      <c r="AS5843" s="12"/>
      <c r="AT5843" s="12"/>
      <c r="AU5843" s="12"/>
      <c r="AV5843" s="12"/>
      <c r="AW5843" s="12"/>
      <c r="AX5843" s="12"/>
      <c r="AY5843" s="12"/>
      <c r="AZ5843" s="12"/>
      <c r="BA5843" s="12"/>
      <c r="BB5843" s="12"/>
      <c r="BC5843" s="12"/>
      <c r="BD5843" s="12"/>
      <c r="BE5843" s="12"/>
      <c r="BF5843" s="12"/>
      <c r="BG5843" s="12"/>
      <c r="BH5843" s="12"/>
      <c r="BI5843" s="12"/>
      <c r="BJ5843" s="13"/>
      <c r="BK5843" s="13"/>
      <c r="BL5843" s="13"/>
      <c r="BM5843" s="13"/>
      <c r="BN5843" s="13"/>
    </row>
    <row r="5844" spans="4:66" x14ac:dyDescent="0.25">
      <c r="D5844" s="7"/>
      <c r="E5844" s="10"/>
      <c r="F5844" s="10"/>
      <c r="G5844" s="10"/>
      <c r="H5844" s="10"/>
      <c r="I5844" s="10"/>
      <c r="J5844" s="10"/>
      <c r="K5844" s="11"/>
      <c r="L5844" s="11"/>
      <c r="M5844" s="12"/>
      <c r="N5844" s="12"/>
      <c r="O5844" s="12"/>
      <c r="P5844" s="12"/>
      <c r="Q5844" s="12"/>
      <c r="R5844" s="12"/>
      <c r="S5844" s="12"/>
      <c r="T5844" s="12"/>
      <c r="U5844" s="12"/>
      <c r="V5844" s="12"/>
      <c r="W5844" s="12"/>
      <c r="X5844" s="12"/>
      <c r="Y5844" s="12"/>
      <c r="Z5844" s="12"/>
      <c r="AA5844" s="12"/>
      <c r="AB5844" s="12"/>
      <c r="AC5844" s="12"/>
      <c r="AD5844" s="12"/>
      <c r="AE5844" s="12"/>
      <c r="AF5844" s="12"/>
      <c r="AG5844" s="12"/>
      <c r="AH5844" s="12"/>
      <c r="AI5844" s="12"/>
      <c r="AJ5844" s="12"/>
      <c r="AK5844" s="12"/>
      <c r="AL5844" s="12"/>
      <c r="AM5844" s="12"/>
      <c r="AN5844" s="12"/>
      <c r="AO5844" s="12"/>
      <c r="AP5844" s="12"/>
      <c r="AQ5844" s="12"/>
      <c r="AR5844" s="12"/>
      <c r="AS5844" s="12"/>
      <c r="AT5844" s="12"/>
      <c r="AU5844" s="12"/>
      <c r="AV5844" s="12"/>
      <c r="AW5844" s="12"/>
      <c r="AX5844" s="12"/>
      <c r="AY5844" s="12"/>
      <c r="AZ5844" s="12"/>
      <c r="BA5844" s="12"/>
      <c r="BB5844" s="12"/>
      <c r="BC5844" s="12"/>
      <c r="BD5844" s="12"/>
      <c r="BE5844" s="12"/>
      <c r="BF5844" s="12"/>
      <c r="BG5844" s="12"/>
      <c r="BH5844" s="12"/>
      <c r="BI5844" s="12"/>
      <c r="BJ5844" s="13"/>
      <c r="BK5844" s="13"/>
      <c r="BL5844" s="13"/>
      <c r="BM5844" s="13"/>
      <c r="BN5844" s="13"/>
    </row>
    <row r="5845" spans="4:66" x14ac:dyDescent="0.25">
      <c r="D5845" s="7"/>
      <c r="E5845" s="10"/>
      <c r="F5845" s="10"/>
      <c r="G5845" s="10"/>
      <c r="H5845" s="10"/>
      <c r="I5845" s="10"/>
      <c r="J5845" s="10"/>
      <c r="K5845" s="11"/>
      <c r="L5845" s="11"/>
      <c r="M5845" s="12"/>
      <c r="N5845" s="12"/>
      <c r="O5845" s="12"/>
      <c r="P5845" s="12"/>
      <c r="Q5845" s="12"/>
      <c r="R5845" s="12"/>
      <c r="S5845" s="12"/>
      <c r="T5845" s="12"/>
      <c r="U5845" s="12"/>
      <c r="V5845" s="12"/>
      <c r="W5845" s="12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2"/>
      <c r="AS5845" s="12"/>
      <c r="AT5845" s="12"/>
      <c r="AU5845" s="12"/>
      <c r="AV5845" s="12"/>
      <c r="AW5845" s="12"/>
      <c r="AX5845" s="12"/>
      <c r="AY5845" s="12"/>
      <c r="AZ5845" s="12"/>
      <c r="BA5845" s="12"/>
      <c r="BB5845" s="12"/>
      <c r="BC5845" s="12"/>
      <c r="BD5845" s="12"/>
      <c r="BE5845" s="12"/>
      <c r="BF5845" s="12"/>
      <c r="BG5845" s="12"/>
      <c r="BH5845" s="12"/>
      <c r="BI5845" s="12"/>
      <c r="BJ5845" s="13"/>
      <c r="BK5845" s="13"/>
      <c r="BL5845" s="13"/>
      <c r="BM5845" s="13"/>
      <c r="BN5845" s="13"/>
    </row>
    <row r="5846" spans="4:66" x14ac:dyDescent="0.25">
      <c r="D5846" s="7"/>
      <c r="E5846" s="10"/>
      <c r="F5846" s="10"/>
      <c r="G5846" s="10"/>
      <c r="H5846" s="10"/>
      <c r="I5846" s="10"/>
      <c r="J5846" s="10"/>
      <c r="K5846" s="11"/>
      <c r="L5846" s="11"/>
      <c r="M5846" s="12"/>
      <c r="N5846" s="12"/>
      <c r="O5846" s="12"/>
      <c r="P5846" s="12"/>
      <c r="Q5846" s="12"/>
      <c r="R5846" s="12"/>
      <c r="S5846" s="12"/>
      <c r="T5846" s="12"/>
      <c r="U5846" s="12"/>
      <c r="V5846" s="12"/>
      <c r="W5846" s="12"/>
      <c r="X5846" s="12"/>
      <c r="Y5846" s="12"/>
      <c r="Z5846" s="12"/>
      <c r="AA5846" s="12"/>
      <c r="AB5846" s="12"/>
      <c r="AC5846" s="12"/>
      <c r="AD5846" s="12"/>
      <c r="AE5846" s="12"/>
      <c r="AF5846" s="12"/>
      <c r="AG5846" s="12"/>
      <c r="AH5846" s="12"/>
      <c r="AI5846" s="12"/>
      <c r="AJ5846" s="12"/>
      <c r="AK5846" s="12"/>
      <c r="AL5846" s="12"/>
      <c r="AM5846" s="12"/>
      <c r="AN5846" s="12"/>
      <c r="AO5846" s="12"/>
      <c r="AP5846" s="12"/>
      <c r="AQ5846" s="12"/>
      <c r="AR5846" s="12"/>
      <c r="AS5846" s="12"/>
      <c r="AT5846" s="12"/>
      <c r="AU5846" s="12"/>
      <c r="AV5846" s="12"/>
      <c r="AW5846" s="12"/>
      <c r="AX5846" s="12"/>
      <c r="AY5846" s="12"/>
      <c r="AZ5846" s="12"/>
      <c r="BA5846" s="12"/>
      <c r="BB5846" s="12"/>
      <c r="BC5846" s="12"/>
      <c r="BD5846" s="12"/>
      <c r="BE5846" s="12"/>
      <c r="BF5846" s="12"/>
      <c r="BG5846" s="12"/>
      <c r="BH5846" s="12"/>
      <c r="BI5846" s="12"/>
      <c r="BJ5846" s="13"/>
      <c r="BK5846" s="13"/>
      <c r="BL5846" s="13"/>
      <c r="BM5846" s="13"/>
      <c r="BN5846" s="13"/>
    </row>
    <row r="5847" spans="4:66" x14ac:dyDescent="0.25">
      <c r="D5847" s="7"/>
      <c r="E5847" s="10"/>
      <c r="F5847" s="10"/>
      <c r="G5847" s="10"/>
      <c r="H5847" s="10"/>
      <c r="I5847" s="10"/>
      <c r="J5847" s="10"/>
      <c r="K5847" s="11"/>
      <c r="L5847" s="11"/>
      <c r="M5847" s="12"/>
      <c r="N5847" s="12"/>
      <c r="O5847" s="12"/>
      <c r="P5847" s="12"/>
      <c r="Q5847" s="12"/>
      <c r="R5847" s="12"/>
      <c r="S5847" s="12"/>
      <c r="T5847" s="12"/>
      <c r="U5847" s="12"/>
      <c r="V5847" s="12"/>
      <c r="W5847" s="12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2"/>
      <c r="AS5847" s="12"/>
      <c r="AT5847" s="12"/>
      <c r="AU5847" s="12"/>
      <c r="AV5847" s="12"/>
      <c r="AW5847" s="12"/>
      <c r="AX5847" s="12"/>
      <c r="AY5847" s="12"/>
      <c r="AZ5847" s="12"/>
      <c r="BA5847" s="12"/>
      <c r="BB5847" s="12"/>
      <c r="BC5847" s="12"/>
      <c r="BD5847" s="12"/>
      <c r="BE5847" s="12"/>
      <c r="BF5847" s="12"/>
      <c r="BG5847" s="12"/>
      <c r="BH5847" s="12"/>
      <c r="BI5847" s="12"/>
      <c r="BJ5847" s="13"/>
      <c r="BK5847" s="13"/>
      <c r="BL5847" s="13"/>
      <c r="BM5847" s="13"/>
      <c r="BN5847" s="13"/>
    </row>
    <row r="5848" spans="4:66" x14ac:dyDescent="0.25">
      <c r="D5848" s="7"/>
      <c r="E5848" s="10"/>
      <c r="F5848" s="10"/>
      <c r="G5848" s="10"/>
      <c r="H5848" s="10"/>
      <c r="I5848" s="10"/>
      <c r="J5848" s="10"/>
      <c r="K5848" s="11"/>
      <c r="L5848" s="11"/>
      <c r="M5848" s="12"/>
      <c r="N5848" s="12"/>
      <c r="O5848" s="12"/>
      <c r="P5848" s="12"/>
      <c r="Q5848" s="12"/>
      <c r="R5848" s="12"/>
      <c r="S5848" s="12"/>
      <c r="T5848" s="12"/>
      <c r="U5848" s="12"/>
      <c r="V5848" s="12"/>
      <c r="W5848" s="12"/>
      <c r="X5848" s="12"/>
      <c r="Y5848" s="12"/>
      <c r="Z5848" s="12"/>
      <c r="AA5848" s="12"/>
      <c r="AB5848" s="12"/>
      <c r="AC5848" s="12"/>
      <c r="AD5848" s="12"/>
      <c r="AE5848" s="12"/>
      <c r="AF5848" s="12"/>
      <c r="AG5848" s="12"/>
      <c r="AH5848" s="12"/>
      <c r="AI5848" s="12"/>
      <c r="AJ5848" s="12"/>
      <c r="AK5848" s="12"/>
      <c r="AL5848" s="12"/>
      <c r="AM5848" s="12"/>
      <c r="AN5848" s="12"/>
      <c r="AO5848" s="12"/>
      <c r="AP5848" s="12"/>
      <c r="AQ5848" s="12"/>
      <c r="AR5848" s="12"/>
      <c r="AS5848" s="12"/>
      <c r="AT5848" s="12"/>
      <c r="AU5848" s="12"/>
      <c r="AV5848" s="12"/>
      <c r="AW5848" s="12"/>
      <c r="AX5848" s="12"/>
      <c r="AY5848" s="12"/>
      <c r="AZ5848" s="12"/>
      <c r="BA5848" s="12"/>
      <c r="BB5848" s="12"/>
      <c r="BC5848" s="12"/>
      <c r="BD5848" s="12"/>
      <c r="BE5848" s="12"/>
      <c r="BF5848" s="12"/>
      <c r="BG5848" s="12"/>
      <c r="BH5848" s="12"/>
      <c r="BI5848" s="12"/>
      <c r="BJ5848" s="13"/>
      <c r="BK5848" s="13"/>
      <c r="BL5848" s="13"/>
      <c r="BM5848" s="13"/>
      <c r="BN5848" s="13"/>
    </row>
    <row r="5849" spans="4:66" x14ac:dyDescent="0.25">
      <c r="D5849" s="7"/>
      <c r="E5849" s="10"/>
      <c r="F5849" s="10"/>
      <c r="G5849" s="10"/>
      <c r="H5849" s="10"/>
      <c r="I5849" s="10"/>
      <c r="J5849" s="10"/>
      <c r="K5849" s="11"/>
      <c r="L5849" s="11"/>
      <c r="M5849" s="12"/>
      <c r="N5849" s="12"/>
      <c r="O5849" s="12"/>
      <c r="P5849" s="12"/>
      <c r="Q5849" s="12"/>
      <c r="R5849" s="12"/>
      <c r="S5849" s="12"/>
      <c r="T5849" s="12"/>
      <c r="U5849" s="12"/>
      <c r="V5849" s="12"/>
      <c r="W5849" s="12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2"/>
      <c r="AS5849" s="12"/>
      <c r="AT5849" s="12"/>
      <c r="AU5849" s="12"/>
      <c r="AV5849" s="12"/>
      <c r="AW5849" s="12"/>
      <c r="AX5849" s="12"/>
      <c r="AY5849" s="12"/>
      <c r="AZ5849" s="12"/>
      <c r="BA5849" s="12"/>
      <c r="BB5849" s="12"/>
      <c r="BC5849" s="12"/>
      <c r="BD5849" s="12"/>
      <c r="BE5849" s="12"/>
      <c r="BF5849" s="12"/>
      <c r="BG5849" s="12"/>
      <c r="BH5849" s="12"/>
      <c r="BI5849" s="12"/>
      <c r="BJ5849" s="13"/>
      <c r="BK5849" s="13"/>
      <c r="BL5849" s="13"/>
      <c r="BM5849" s="13"/>
      <c r="BN5849" s="13"/>
    </row>
    <row r="5850" spans="4:66" x14ac:dyDescent="0.25">
      <c r="D5850" s="7"/>
      <c r="E5850" s="10"/>
      <c r="F5850" s="10"/>
      <c r="G5850" s="10"/>
      <c r="H5850" s="10"/>
      <c r="I5850" s="10"/>
      <c r="J5850" s="10"/>
      <c r="K5850" s="11"/>
      <c r="L5850" s="11"/>
      <c r="M5850" s="12"/>
      <c r="N5850" s="12"/>
      <c r="O5850" s="12"/>
      <c r="P5850" s="12"/>
      <c r="Q5850" s="12"/>
      <c r="R5850" s="12"/>
      <c r="S5850" s="12"/>
      <c r="T5850" s="12"/>
      <c r="U5850" s="12"/>
      <c r="V5850" s="12"/>
      <c r="W5850" s="12"/>
      <c r="X5850" s="12"/>
      <c r="Y5850" s="12"/>
      <c r="Z5850" s="12"/>
      <c r="AA5850" s="12"/>
      <c r="AB5850" s="12"/>
      <c r="AC5850" s="12"/>
      <c r="AD5850" s="12"/>
      <c r="AE5850" s="12"/>
      <c r="AF5850" s="12"/>
      <c r="AG5850" s="12"/>
      <c r="AH5850" s="12"/>
      <c r="AI5850" s="12"/>
      <c r="AJ5850" s="12"/>
      <c r="AK5850" s="12"/>
      <c r="AL5850" s="12"/>
      <c r="AM5850" s="12"/>
      <c r="AN5850" s="12"/>
      <c r="AO5850" s="12"/>
      <c r="AP5850" s="12"/>
      <c r="AQ5850" s="12"/>
      <c r="AR5850" s="12"/>
      <c r="AS5850" s="12"/>
      <c r="AT5850" s="12"/>
      <c r="AU5850" s="12"/>
      <c r="AV5850" s="12"/>
      <c r="AW5850" s="12"/>
      <c r="AX5850" s="12"/>
      <c r="AY5850" s="12"/>
      <c r="AZ5850" s="12"/>
      <c r="BA5850" s="12"/>
      <c r="BB5850" s="12"/>
      <c r="BC5850" s="12"/>
      <c r="BD5850" s="12"/>
      <c r="BE5850" s="12"/>
      <c r="BF5850" s="12"/>
      <c r="BG5850" s="12"/>
      <c r="BH5850" s="12"/>
      <c r="BI5850" s="12"/>
      <c r="BJ5850" s="13"/>
      <c r="BK5850" s="13"/>
      <c r="BL5850" s="13"/>
      <c r="BM5850" s="13"/>
      <c r="BN5850" s="13"/>
    </row>
    <row r="5851" spans="4:66" x14ac:dyDescent="0.25">
      <c r="D5851" s="7"/>
      <c r="E5851" s="10"/>
      <c r="F5851" s="10"/>
      <c r="G5851" s="10"/>
      <c r="H5851" s="10"/>
      <c r="I5851" s="10"/>
      <c r="J5851" s="10"/>
      <c r="K5851" s="11"/>
      <c r="L5851" s="11"/>
      <c r="M5851" s="12"/>
      <c r="N5851" s="12"/>
      <c r="O5851" s="12"/>
      <c r="P5851" s="12"/>
      <c r="Q5851" s="12"/>
      <c r="R5851" s="12"/>
      <c r="S5851" s="12"/>
      <c r="T5851" s="12"/>
      <c r="U5851" s="12"/>
      <c r="V5851" s="12"/>
      <c r="W5851" s="12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2"/>
      <c r="AS5851" s="12"/>
      <c r="AT5851" s="12"/>
      <c r="AU5851" s="12"/>
      <c r="AV5851" s="12"/>
      <c r="AW5851" s="12"/>
      <c r="AX5851" s="12"/>
      <c r="AY5851" s="12"/>
      <c r="AZ5851" s="12"/>
      <c r="BA5851" s="12"/>
      <c r="BB5851" s="12"/>
      <c r="BC5851" s="12"/>
      <c r="BD5851" s="12"/>
      <c r="BE5851" s="12"/>
      <c r="BF5851" s="12"/>
      <c r="BG5851" s="12"/>
      <c r="BH5851" s="12"/>
      <c r="BI5851" s="12"/>
      <c r="BJ5851" s="13"/>
      <c r="BK5851" s="13"/>
      <c r="BL5851" s="13"/>
      <c r="BM5851" s="13"/>
      <c r="BN5851" s="13"/>
    </row>
    <row r="5852" spans="4:66" x14ac:dyDescent="0.25">
      <c r="D5852" s="7"/>
      <c r="E5852" s="10"/>
      <c r="F5852" s="10"/>
      <c r="G5852" s="10"/>
      <c r="H5852" s="10"/>
      <c r="I5852" s="10"/>
      <c r="J5852" s="10"/>
      <c r="K5852" s="11"/>
      <c r="L5852" s="11"/>
      <c r="M5852" s="12"/>
      <c r="N5852" s="12"/>
      <c r="O5852" s="12"/>
      <c r="P5852" s="12"/>
      <c r="Q5852" s="12"/>
      <c r="R5852" s="12"/>
      <c r="S5852" s="12"/>
      <c r="T5852" s="12"/>
      <c r="U5852" s="12"/>
      <c r="V5852" s="12"/>
      <c r="W5852" s="12"/>
      <c r="X5852" s="12"/>
      <c r="Y5852" s="12"/>
      <c r="Z5852" s="12"/>
      <c r="AA5852" s="12"/>
      <c r="AB5852" s="12"/>
      <c r="AC5852" s="12"/>
      <c r="AD5852" s="12"/>
      <c r="AE5852" s="12"/>
      <c r="AF5852" s="12"/>
      <c r="AG5852" s="12"/>
      <c r="AH5852" s="12"/>
      <c r="AI5852" s="12"/>
      <c r="AJ5852" s="12"/>
      <c r="AK5852" s="12"/>
      <c r="AL5852" s="12"/>
      <c r="AM5852" s="12"/>
      <c r="AN5852" s="12"/>
      <c r="AO5852" s="12"/>
      <c r="AP5852" s="12"/>
      <c r="AQ5852" s="12"/>
      <c r="AR5852" s="12"/>
      <c r="AS5852" s="12"/>
      <c r="AT5852" s="12"/>
      <c r="AU5852" s="12"/>
      <c r="AV5852" s="12"/>
      <c r="AW5852" s="12"/>
      <c r="AX5852" s="12"/>
      <c r="AY5852" s="12"/>
      <c r="AZ5852" s="12"/>
      <c r="BA5852" s="12"/>
      <c r="BB5852" s="12"/>
      <c r="BC5852" s="12"/>
      <c r="BD5852" s="12"/>
      <c r="BE5852" s="12"/>
      <c r="BF5852" s="12"/>
      <c r="BG5852" s="12"/>
      <c r="BH5852" s="12"/>
      <c r="BI5852" s="12"/>
      <c r="BJ5852" s="13"/>
      <c r="BK5852" s="13"/>
      <c r="BL5852" s="13"/>
      <c r="BM5852" s="13"/>
      <c r="BN5852" s="13"/>
    </row>
    <row r="5853" spans="4:66" x14ac:dyDescent="0.25">
      <c r="D5853" s="7"/>
      <c r="E5853" s="10"/>
      <c r="F5853" s="10"/>
      <c r="G5853" s="10"/>
      <c r="H5853" s="10"/>
      <c r="I5853" s="10"/>
      <c r="J5853" s="10"/>
      <c r="K5853" s="11"/>
      <c r="L5853" s="11"/>
      <c r="M5853" s="12"/>
      <c r="N5853" s="12"/>
      <c r="O5853" s="12"/>
      <c r="P5853" s="12"/>
      <c r="Q5853" s="12"/>
      <c r="R5853" s="12"/>
      <c r="S5853" s="12"/>
      <c r="T5853" s="12"/>
      <c r="U5853" s="12"/>
      <c r="V5853" s="12"/>
      <c r="W5853" s="12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2"/>
      <c r="AS5853" s="12"/>
      <c r="AT5853" s="12"/>
      <c r="AU5853" s="12"/>
      <c r="AV5853" s="12"/>
      <c r="AW5853" s="12"/>
      <c r="AX5853" s="12"/>
      <c r="AY5853" s="12"/>
      <c r="AZ5853" s="12"/>
      <c r="BA5853" s="12"/>
      <c r="BB5853" s="12"/>
      <c r="BC5853" s="12"/>
      <c r="BD5853" s="12"/>
      <c r="BE5853" s="12"/>
      <c r="BF5853" s="12"/>
      <c r="BG5853" s="12"/>
      <c r="BH5853" s="12"/>
      <c r="BI5853" s="12"/>
      <c r="BJ5853" s="13"/>
      <c r="BK5853" s="13"/>
      <c r="BL5853" s="13"/>
      <c r="BM5853" s="13"/>
      <c r="BN5853" s="13"/>
    </row>
    <row r="5854" spans="4:66" x14ac:dyDescent="0.25">
      <c r="D5854" s="7"/>
      <c r="E5854" s="10"/>
      <c r="F5854" s="10"/>
      <c r="G5854" s="10"/>
      <c r="H5854" s="10"/>
      <c r="I5854" s="10"/>
      <c r="J5854" s="10"/>
      <c r="K5854" s="11"/>
      <c r="L5854" s="11"/>
      <c r="M5854" s="12"/>
      <c r="N5854" s="12"/>
      <c r="O5854" s="12"/>
      <c r="P5854" s="12"/>
      <c r="Q5854" s="12"/>
      <c r="R5854" s="12"/>
      <c r="S5854" s="12"/>
      <c r="T5854" s="12"/>
      <c r="U5854" s="12"/>
      <c r="V5854" s="12"/>
      <c r="W5854" s="12"/>
      <c r="X5854" s="12"/>
      <c r="Y5854" s="12"/>
      <c r="Z5854" s="12"/>
      <c r="AA5854" s="12"/>
      <c r="AB5854" s="12"/>
      <c r="AC5854" s="12"/>
      <c r="AD5854" s="12"/>
      <c r="AE5854" s="12"/>
      <c r="AF5854" s="12"/>
      <c r="AG5854" s="12"/>
      <c r="AH5854" s="12"/>
      <c r="AI5854" s="12"/>
      <c r="AJ5854" s="12"/>
      <c r="AK5854" s="12"/>
      <c r="AL5854" s="12"/>
      <c r="AM5854" s="12"/>
      <c r="AN5854" s="12"/>
      <c r="AO5854" s="12"/>
      <c r="AP5854" s="12"/>
      <c r="AQ5854" s="12"/>
      <c r="AR5854" s="12"/>
      <c r="AS5854" s="12"/>
      <c r="AT5854" s="12"/>
      <c r="AU5854" s="12"/>
      <c r="AV5854" s="12"/>
      <c r="AW5854" s="12"/>
      <c r="AX5854" s="12"/>
      <c r="AY5854" s="12"/>
      <c r="AZ5854" s="12"/>
      <c r="BA5854" s="12"/>
      <c r="BB5854" s="12"/>
      <c r="BC5854" s="12"/>
      <c r="BD5854" s="12"/>
      <c r="BE5854" s="12"/>
      <c r="BF5854" s="12"/>
      <c r="BG5854" s="12"/>
      <c r="BH5854" s="12"/>
      <c r="BI5854" s="12"/>
      <c r="BJ5854" s="13"/>
      <c r="BK5854" s="13"/>
      <c r="BL5854" s="13"/>
      <c r="BM5854" s="13"/>
      <c r="BN5854" s="13"/>
    </row>
    <row r="5855" spans="4:66" x14ac:dyDescent="0.25">
      <c r="D5855" s="7"/>
      <c r="E5855" s="10"/>
      <c r="F5855" s="10"/>
      <c r="G5855" s="10"/>
      <c r="H5855" s="10"/>
      <c r="I5855" s="10"/>
      <c r="J5855" s="10"/>
      <c r="K5855" s="11"/>
      <c r="L5855" s="11"/>
      <c r="M5855" s="12"/>
      <c r="N5855" s="12"/>
      <c r="O5855" s="12"/>
      <c r="P5855" s="12"/>
      <c r="Q5855" s="12"/>
      <c r="R5855" s="12"/>
      <c r="S5855" s="12"/>
      <c r="T5855" s="12"/>
      <c r="U5855" s="12"/>
      <c r="V5855" s="12"/>
      <c r="W5855" s="12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2"/>
      <c r="AS5855" s="12"/>
      <c r="AT5855" s="12"/>
      <c r="AU5855" s="12"/>
      <c r="AV5855" s="12"/>
      <c r="AW5855" s="12"/>
      <c r="AX5855" s="12"/>
      <c r="AY5855" s="12"/>
      <c r="AZ5855" s="12"/>
      <c r="BA5855" s="12"/>
      <c r="BB5855" s="12"/>
      <c r="BC5855" s="12"/>
      <c r="BD5855" s="12"/>
      <c r="BE5855" s="12"/>
      <c r="BF5855" s="12"/>
      <c r="BG5855" s="12"/>
      <c r="BH5855" s="12"/>
      <c r="BI5855" s="12"/>
      <c r="BJ5855" s="13"/>
      <c r="BK5855" s="13"/>
      <c r="BL5855" s="13"/>
      <c r="BM5855" s="13"/>
      <c r="BN5855" s="13"/>
    </row>
    <row r="5856" spans="4:66" x14ac:dyDescent="0.25">
      <c r="D5856" s="7"/>
      <c r="E5856" s="10"/>
      <c r="F5856" s="10"/>
      <c r="G5856" s="10"/>
      <c r="H5856" s="10"/>
      <c r="I5856" s="10"/>
      <c r="J5856" s="10"/>
      <c r="K5856" s="11"/>
      <c r="L5856" s="11"/>
      <c r="M5856" s="12"/>
      <c r="N5856" s="12"/>
      <c r="O5856" s="12"/>
      <c r="P5856" s="12"/>
      <c r="Q5856" s="12"/>
      <c r="R5856" s="12"/>
      <c r="S5856" s="12"/>
      <c r="T5856" s="12"/>
      <c r="U5856" s="12"/>
      <c r="V5856" s="12"/>
      <c r="W5856" s="12"/>
      <c r="X5856" s="12"/>
      <c r="Y5856" s="12"/>
      <c r="Z5856" s="12"/>
      <c r="AA5856" s="12"/>
      <c r="AB5856" s="12"/>
      <c r="AC5856" s="12"/>
      <c r="AD5856" s="12"/>
      <c r="AE5856" s="12"/>
      <c r="AF5856" s="12"/>
      <c r="AG5856" s="12"/>
      <c r="AH5856" s="12"/>
      <c r="AI5856" s="12"/>
      <c r="AJ5856" s="12"/>
      <c r="AK5856" s="12"/>
      <c r="AL5856" s="12"/>
      <c r="AM5856" s="12"/>
      <c r="AN5856" s="12"/>
      <c r="AO5856" s="12"/>
      <c r="AP5856" s="12"/>
      <c r="AQ5856" s="12"/>
      <c r="AR5856" s="12"/>
      <c r="AS5856" s="12"/>
      <c r="AT5856" s="12"/>
      <c r="AU5856" s="12"/>
      <c r="AV5856" s="12"/>
      <c r="AW5856" s="12"/>
      <c r="AX5856" s="12"/>
      <c r="AY5856" s="12"/>
      <c r="AZ5856" s="12"/>
      <c r="BA5856" s="12"/>
      <c r="BB5856" s="12"/>
      <c r="BC5856" s="12"/>
      <c r="BD5856" s="12"/>
      <c r="BE5856" s="12"/>
      <c r="BF5856" s="12"/>
      <c r="BG5856" s="12"/>
      <c r="BH5856" s="12"/>
      <c r="BI5856" s="12"/>
      <c r="BJ5856" s="13"/>
      <c r="BK5856" s="13"/>
      <c r="BL5856" s="13"/>
      <c r="BM5856" s="13"/>
      <c r="BN5856" s="13"/>
    </row>
    <row r="5857" spans="4:66" x14ac:dyDescent="0.25">
      <c r="D5857" s="7"/>
      <c r="E5857" s="10"/>
      <c r="F5857" s="10"/>
      <c r="G5857" s="10"/>
      <c r="H5857" s="10"/>
      <c r="I5857" s="10"/>
      <c r="J5857" s="10"/>
      <c r="K5857" s="11"/>
      <c r="L5857" s="11"/>
      <c r="M5857" s="12"/>
      <c r="N5857" s="12"/>
      <c r="O5857" s="12"/>
      <c r="P5857" s="12"/>
      <c r="Q5857" s="12"/>
      <c r="R5857" s="12"/>
      <c r="S5857" s="12"/>
      <c r="T5857" s="12"/>
      <c r="U5857" s="12"/>
      <c r="V5857" s="12"/>
      <c r="W5857" s="12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2"/>
      <c r="AS5857" s="12"/>
      <c r="AT5857" s="12"/>
      <c r="AU5857" s="12"/>
      <c r="AV5857" s="12"/>
      <c r="AW5857" s="12"/>
      <c r="AX5857" s="12"/>
      <c r="AY5857" s="12"/>
      <c r="AZ5857" s="12"/>
      <c r="BA5857" s="12"/>
      <c r="BB5857" s="12"/>
      <c r="BC5857" s="12"/>
      <c r="BD5857" s="12"/>
      <c r="BE5857" s="12"/>
      <c r="BF5857" s="12"/>
      <c r="BG5857" s="12"/>
      <c r="BH5857" s="12"/>
      <c r="BI5857" s="12"/>
      <c r="BJ5857" s="13"/>
      <c r="BK5857" s="13"/>
      <c r="BL5857" s="13"/>
      <c r="BM5857" s="13"/>
      <c r="BN5857" s="13"/>
    </row>
    <row r="5858" spans="4:66" x14ac:dyDescent="0.25">
      <c r="D5858" s="7"/>
      <c r="E5858" s="10"/>
      <c r="F5858" s="10"/>
      <c r="G5858" s="10"/>
      <c r="H5858" s="10"/>
      <c r="I5858" s="10"/>
      <c r="J5858" s="10"/>
      <c r="K5858" s="11"/>
      <c r="L5858" s="11"/>
      <c r="M5858" s="12"/>
      <c r="N5858" s="12"/>
      <c r="O5858" s="12"/>
      <c r="P5858" s="12"/>
      <c r="Q5858" s="12"/>
      <c r="R5858" s="12"/>
      <c r="S5858" s="12"/>
      <c r="T5858" s="12"/>
      <c r="U5858" s="12"/>
      <c r="V5858" s="12"/>
      <c r="W5858" s="12"/>
      <c r="X5858" s="12"/>
      <c r="Y5858" s="12"/>
      <c r="Z5858" s="12"/>
      <c r="AA5858" s="12"/>
      <c r="AB5858" s="12"/>
      <c r="AC5858" s="12"/>
      <c r="AD5858" s="12"/>
      <c r="AE5858" s="12"/>
      <c r="AF5858" s="12"/>
      <c r="AG5858" s="12"/>
      <c r="AH5858" s="12"/>
      <c r="AI5858" s="12"/>
      <c r="AJ5858" s="12"/>
      <c r="AK5858" s="12"/>
      <c r="AL5858" s="12"/>
      <c r="AM5858" s="12"/>
      <c r="AN5858" s="12"/>
      <c r="AO5858" s="12"/>
      <c r="AP5858" s="12"/>
      <c r="AQ5858" s="12"/>
      <c r="AR5858" s="12"/>
      <c r="AS5858" s="12"/>
      <c r="AT5858" s="12"/>
      <c r="AU5858" s="12"/>
      <c r="AV5858" s="12"/>
      <c r="AW5858" s="12"/>
      <c r="AX5858" s="12"/>
      <c r="AY5858" s="12"/>
      <c r="AZ5858" s="12"/>
      <c r="BA5858" s="12"/>
      <c r="BB5858" s="12"/>
      <c r="BC5858" s="12"/>
      <c r="BD5858" s="12"/>
      <c r="BE5858" s="12"/>
      <c r="BF5858" s="12"/>
      <c r="BG5858" s="12"/>
      <c r="BH5858" s="12"/>
      <c r="BI5858" s="12"/>
      <c r="BJ5858" s="13"/>
      <c r="BK5858" s="13"/>
      <c r="BL5858" s="13"/>
      <c r="BM5858" s="13"/>
      <c r="BN5858" s="13"/>
    </row>
    <row r="5859" spans="4:66" x14ac:dyDescent="0.25">
      <c r="D5859" s="7"/>
      <c r="E5859" s="10"/>
      <c r="F5859" s="10"/>
      <c r="G5859" s="10"/>
      <c r="H5859" s="10"/>
      <c r="I5859" s="10"/>
      <c r="J5859" s="10"/>
      <c r="K5859" s="11"/>
      <c r="L5859" s="11"/>
      <c r="M5859" s="12"/>
      <c r="N5859" s="12"/>
      <c r="O5859" s="12"/>
      <c r="P5859" s="12"/>
      <c r="Q5859" s="12"/>
      <c r="R5859" s="12"/>
      <c r="S5859" s="12"/>
      <c r="T5859" s="12"/>
      <c r="U5859" s="12"/>
      <c r="V5859" s="12"/>
      <c r="W5859" s="12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2"/>
      <c r="AS5859" s="12"/>
      <c r="AT5859" s="12"/>
      <c r="AU5859" s="12"/>
      <c r="AV5859" s="12"/>
      <c r="AW5859" s="12"/>
      <c r="AX5859" s="12"/>
      <c r="AY5859" s="12"/>
      <c r="AZ5859" s="12"/>
      <c r="BA5859" s="12"/>
      <c r="BB5859" s="12"/>
      <c r="BC5859" s="12"/>
      <c r="BD5859" s="12"/>
      <c r="BE5859" s="12"/>
      <c r="BF5859" s="12"/>
      <c r="BG5859" s="12"/>
      <c r="BH5859" s="12"/>
      <c r="BI5859" s="12"/>
      <c r="BJ5859" s="13"/>
      <c r="BK5859" s="13"/>
      <c r="BL5859" s="13"/>
      <c r="BM5859" s="13"/>
      <c r="BN5859" s="13"/>
    </row>
    <row r="5860" spans="4:66" x14ac:dyDescent="0.25">
      <c r="D5860" s="7"/>
      <c r="E5860" s="10"/>
      <c r="F5860" s="10"/>
      <c r="G5860" s="10"/>
      <c r="H5860" s="10"/>
      <c r="I5860" s="10"/>
      <c r="J5860" s="10"/>
      <c r="K5860" s="11"/>
      <c r="L5860" s="11"/>
      <c r="M5860" s="12"/>
      <c r="N5860" s="12"/>
      <c r="O5860" s="12"/>
      <c r="P5860" s="12"/>
      <c r="Q5860" s="12"/>
      <c r="R5860" s="12"/>
      <c r="S5860" s="12"/>
      <c r="T5860" s="12"/>
      <c r="U5860" s="12"/>
      <c r="V5860" s="12"/>
      <c r="W5860" s="12"/>
      <c r="X5860" s="12"/>
      <c r="Y5860" s="12"/>
      <c r="Z5860" s="12"/>
      <c r="AA5860" s="12"/>
      <c r="AB5860" s="12"/>
      <c r="AC5860" s="12"/>
      <c r="AD5860" s="12"/>
      <c r="AE5860" s="12"/>
      <c r="AF5860" s="12"/>
      <c r="AG5860" s="12"/>
      <c r="AH5860" s="12"/>
      <c r="AI5860" s="12"/>
      <c r="AJ5860" s="12"/>
      <c r="AK5860" s="12"/>
      <c r="AL5860" s="12"/>
      <c r="AM5860" s="12"/>
      <c r="AN5860" s="12"/>
      <c r="AO5860" s="12"/>
      <c r="AP5860" s="12"/>
      <c r="AQ5860" s="12"/>
      <c r="AR5860" s="12"/>
      <c r="AS5860" s="12"/>
      <c r="AT5860" s="12"/>
      <c r="AU5860" s="12"/>
      <c r="AV5860" s="12"/>
      <c r="AW5860" s="12"/>
      <c r="AX5860" s="12"/>
      <c r="AY5860" s="12"/>
      <c r="AZ5860" s="12"/>
      <c r="BA5860" s="12"/>
      <c r="BB5860" s="12"/>
      <c r="BC5860" s="12"/>
      <c r="BD5860" s="12"/>
      <c r="BE5860" s="12"/>
      <c r="BF5860" s="12"/>
      <c r="BG5860" s="12"/>
      <c r="BH5860" s="12"/>
      <c r="BI5860" s="12"/>
      <c r="BJ5860" s="13"/>
      <c r="BK5860" s="13"/>
      <c r="BL5860" s="13"/>
      <c r="BM5860" s="13"/>
      <c r="BN5860" s="13"/>
    </row>
    <row r="5861" spans="4:66" x14ac:dyDescent="0.25">
      <c r="D5861" s="7"/>
      <c r="E5861" s="10"/>
      <c r="F5861" s="10"/>
      <c r="G5861" s="10"/>
      <c r="H5861" s="10"/>
      <c r="I5861" s="10"/>
      <c r="J5861" s="10"/>
      <c r="K5861" s="11"/>
      <c r="L5861" s="11"/>
      <c r="M5861" s="12"/>
      <c r="N5861" s="12"/>
      <c r="O5861" s="12"/>
      <c r="P5861" s="12"/>
      <c r="Q5861" s="12"/>
      <c r="R5861" s="12"/>
      <c r="S5861" s="12"/>
      <c r="T5861" s="12"/>
      <c r="U5861" s="12"/>
      <c r="V5861" s="12"/>
      <c r="W5861" s="12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2"/>
      <c r="AS5861" s="12"/>
      <c r="AT5861" s="12"/>
      <c r="AU5861" s="12"/>
      <c r="AV5861" s="12"/>
      <c r="AW5861" s="12"/>
      <c r="AX5861" s="12"/>
      <c r="AY5861" s="12"/>
      <c r="AZ5861" s="12"/>
      <c r="BA5861" s="12"/>
      <c r="BB5861" s="12"/>
      <c r="BC5861" s="12"/>
      <c r="BD5861" s="12"/>
      <c r="BE5861" s="12"/>
      <c r="BF5861" s="12"/>
      <c r="BG5861" s="12"/>
      <c r="BH5861" s="12"/>
      <c r="BI5861" s="12"/>
      <c r="BJ5861" s="13"/>
      <c r="BK5861" s="13"/>
      <c r="BL5861" s="13"/>
      <c r="BM5861" s="13"/>
      <c r="BN5861" s="13"/>
    </row>
    <row r="5862" spans="4:66" x14ac:dyDescent="0.25">
      <c r="D5862" s="7"/>
      <c r="E5862" s="10"/>
      <c r="F5862" s="10"/>
      <c r="G5862" s="10"/>
      <c r="H5862" s="10"/>
      <c r="I5862" s="10"/>
      <c r="J5862" s="10"/>
      <c r="K5862" s="11"/>
      <c r="L5862" s="11"/>
      <c r="M5862" s="12"/>
      <c r="N5862" s="12"/>
      <c r="O5862" s="12"/>
      <c r="P5862" s="12"/>
      <c r="Q5862" s="12"/>
      <c r="R5862" s="12"/>
      <c r="S5862" s="12"/>
      <c r="T5862" s="12"/>
      <c r="U5862" s="12"/>
      <c r="V5862" s="12"/>
      <c r="W5862" s="12"/>
      <c r="X5862" s="12"/>
      <c r="Y5862" s="12"/>
      <c r="Z5862" s="12"/>
      <c r="AA5862" s="12"/>
      <c r="AB5862" s="12"/>
      <c r="AC5862" s="12"/>
      <c r="AD5862" s="12"/>
      <c r="AE5862" s="12"/>
      <c r="AF5862" s="12"/>
      <c r="AG5862" s="12"/>
      <c r="AH5862" s="12"/>
      <c r="AI5862" s="12"/>
      <c r="AJ5862" s="12"/>
      <c r="AK5862" s="12"/>
      <c r="AL5862" s="12"/>
      <c r="AM5862" s="12"/>
      <c r="AN5862" s="12"/>
      <c r="AO5862" s="12"/>
      <c r="AP5862" s="12"/>
      <c r="AQ5862" s="12"/>
      <c r="AR5862" s="12"/>
      <c r="AS5862" s="12"/>
      <c r="AT5862" s="12"/>
      <c r="AU5862" s="12"/>
      <c r="AV5862" s="12"/>
      <c r="AW5862" s="12"/>
      <c r="AX5862" s="12"/>
      <c r="AY5862" s="12"/>
      <c r="AZ5862" s="12"/>
      <c r="BA5862" s="12"/>
      <c r="BB5862" s="12"/>
      <c r="BC5862" s="12"/>
      <c r="BD5862" s="12"/>
      <c r="BE5862" s="12"/>
      <c r="BF5862" s="12"/>
      <c r="BG5862" s="12"/>
      <c r="BH5862" s="12"/>
      <c r="BI5862" s="12"/>
      <c r="BJ5862" s="13"/>
      <c r="BK5862" s="13"/>
      <c r="BL5862" s="13"/>
      <c r="BM5862" s="13"/>
      <c r="BN5862" s="13"/>
    </row>
    <row r="5863" spans="4:66" x14ac:dyDescent="0.25">
      <c r="D5863" s="7"/>
      <c r="E5863" s="10"/>
      <c r="F5863" s="10"/>
      <c r="G5863" s="10"/>
      <c r="H5863" s="10"/>
      <c r="I5863" s="10"/>
      <c r="J5863" s="10"/>
      <c r="K5863" s="11"/>
      <c r="L5863" s="11"/>
      <c r="M5863" s="12"/>
      <c r="N5863" s="12"/>
      <c r="O5863" s="12"/>
      <c r="P5863" s="12"/>
      <c r="Q5863" s="12"/>
      <c r="R5863" s="12"/>
      <c r="S5863" s="12"/>
      <c r="T5863" s="12"/>
      <c r="U5863" s="12"/>
      <c r="V5863" s="12"/>
      <c r="W5863" s="12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2"/>
      <c r="AS5863" s="12"/>
      <c r="AT5863" s="12"/>
      <c r="AU5863" s="12"/>
      <c r="AV5863" s="12"/>
      <c r="AW5863" s="12"/>
      <c r="AX5863" s="12"/>
      <c r="AY5863" s="12"/>
      <c r="AZ5863" s="12"/>
      <c r="BA5863" s="12"/>
      <c r="BB5863" s="12"/>
      <c r="BC5863" s="12"/>
      <c r="BD5863" s="12"/>
      <c r="BE5863" s="12"/>
      <c r="BF5863" s="12"/>
      <c r="BG5863" s="12"/>
      <c r="BH5863" s="12"/>
      <c r="BI5863" s="12"/>
      <c r="BJ5863" s="13"/>
      <c r="BK5863" s="13"/>
      <c r="BL5863" s="13"/>
      <c r="BM5863" s="13"/>
      <c r="BN5863" s="13"/>
    </row>
    <row r="5864" spans="4:66" s="14" customFormat="1" x14ac:dyDescent="0.25">
      <c r="D5864" s="20"/>
      <c r="K5864" s="15"/>
      <c r="L5864" s="15"/>
      <c r="M5864" s="16"/>
      <c r="N5864" s="16"/>
      <c r="O5864" s="16"/>
      <c r="P5864" s="16"/>
      <c r="Q5864" s="16"/>
      <c r="R5864" s="16"/>
      <c r="S5864" s="16"/>
      <c r="T5864" s="16"/>
      <c r="U5864" s="16"/>
      <c r="V5864" s="16"/>
      <c r="W5864" s="16"/>
      <c r="X5864" s="16"/>
      <c r="Y5864" s="16"/>
      <c r="Z5864" s="16"/>
      <c r="AA5864" s="16"/>
      <c r="AB5864" s="16"/>
      <c r="AC5864" s="16"/>
      <c r="AD5864" s="16"/>
      <c r="AE5864" s="16"/>
      <c r="AF5864" s="16"/>
      <c r="AG5864" s="16"/>
      <c r="AH5864" s="16"/>
      <c r="AI5864" s="16"/>
      <c r="AJ5864" s="16"/>
      <c r="AK5864" s="16"/>
      <c r="AL5864" s="16"/>
      <c r="AM5864" s="16"/>
      <c r="AN5864" s="16"/>
      <c r="AO5864" s="16"/>
      <c r="AP5864" s="16"/>
      <c r="AQ5864" s="16"/>
      <c r="AR5864" s="16"/>
      <c r="AS5864" s="16"/>
      <c r="AT5864" s="16"/>
      <c r="AU5864" s="16"/>
      <c r="AV5864" s="16"/>
      <c r="AW5864" s="16"/>
      <c r="AX5864" s="16"/>
      <c r="AY5864" s="16"/>
      <c r="AZ5864" s="16"/>
      <c r="BA5864" s="16"/>
      <c r="BB5864" s="16"/>
      <c r="BC5864" s="16"/>
      <c r="BD5864" s="16"/>
      <c r="BE5864" s="16"/>
      <c r="BF5864" s="16"/>
      <c r="BG5864" s="16"/>
      <c r="BH5864" s="16"/>
      <c r="BI5864" s="16"/>
      <c r="BJ5864" s="17"/>
      <c r="BK5864" s="17"/>
      <c r="BL5864" s="17"/>
      <c r="BM5864" s="17"/>
      <c r="BN5864" s="17"/>
    </row>
    <row r="5865" spans="4:66" x14ac:dyDescent="0.25">
      <c r="D5865" s="7"/>
      <c r="E5865" s="10"/>
      <c r="F5865" s="10"/>
      <c r="G5865" s="10"/>
      <c r="H5865" s="10"/>
      <c r="I5865" s="10"/>
      <c r="J5865" s="10"/>
      <c r="K5865" s="11"/>
      <c r="L5865" s="11"/>
      <c r="M5865" s="12"/>
      <c r="N5865" s="12"/>
      <c r="O5865" s="12"/>
      <c r="P5865" s="12"/>
      <c r="Q5865" s="12"/>
      <c r="R5865" s="12"/>
      <c r="S5865" s="12"/>
      <c r="T5865" s="12"/>
      <c r="U5865" s="12"/>
      <c r="V5865" s="12"/>
      <c r="W5865" s="12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2"/>
      <c r="AS5865" s="12"/>
      <c r="AT5865" s="12"/>
      <c r="AU5865" s="12"/>
      <c r="AV5865" s="12"/>
      <c r="AW5865" s="12"/>
      <c r="AX5865" s="12"/>
      <c r="AY5865" s="12"/>
      <c r="AZ5865" s="12"/>
      <c r="BA5865" s="12"/>
      <c r="BB5865" s="12"/>
      <c r="BC5865" s="12"/>
      <c r="BD5865" s="12"/>
      <c r="BE5865" s="12"/>
      <c r="BF5865" s="12"/>
      <c r="BG5865" s="12"/>
      <c r="BH5865" s="12"/>
      <c r="BI5865" s="12"/>
      <c r="BJ5865" s="13"/>
      <c r="BK5865" s="13"/>
      <c r="BL5865" s="13"/>
      <c r="BM5865" s="13"/>
      <c r="BN5865" s="13"/>
    </row>
    <row r="5866" spans="4:66" x14ac:dyDescent="0.25">
      <c r="D5866" s="7"/>
      <c r="E5866" s="10"/>
      <c r="F5866" s="10"/>
      <c r="G5866" s="10"/>
      <c r="H5866" s="10"/>
      <c r="I5866" s="10"/>
      <c r="J5866" s="10"/>
      <c r="K5866" s="11"/>
      <c r="L5866" s="11"/>
      <c r="M5866" s="12"/>
      <c r="N5866" s="12"/>
      <c r="O5866" s="12"/>
      <c r="P5866" s="12"/>
      <c r="Q5866" s="12"/>
      <c r="R5866" s="12"/>
      <c r="S5866" s="12"/>
      <c r="T5866" s="12"/>
      <c r="U5866" s="12"/>
      <c r="V5866" s="12"/>
      <c r="W5866" s="12"/>
      <c r="X5866" s="12"/>
      <c r="Y5866" s="12"/>
      <c r="Z5866" s="12"/>
      <c r="AA5866" s="12"/>
      <c r="AB5866" s="12"/>
      <c r="AC5866" s="12"/>
      <c r="AD5866" s="12"/>
      <c r="AE5866" s="12"/>
      <c r="AF5866" s="12"/>
      <c r="AG5866" s="12"/>
      <c r="AH5866" s="12"/>
      <c r="AI5866" s="12"/>
      <c r="AJ5866" s="12"/>
      <c r="AK5866" s="12"/>
      <c r="AL5866" s="12"/>
      <c r="AM5866" s="12"/>
      <c r="AN5866" s="12"/>
      <c r="AO5866" s="12"/>
      <c r="AP5866" s="12"/>
      <c r="AQ5866" s="12"/>
      <c r="AR5866" s="12"/>
      <c r="AS5866" s="12"/>
      <c r="AT5866" s="12"/>
      <c r="AU5866" s="12"/>
      <c r="AV5866" s="12"/>
      <c r="AW5866" s="12"/>
      <c r="AX5866" s="12"/>
      <c r="AY5866" s="12"/>
      <c r="AZ5866" s="12"/>
      <c r="BA5866" s="12"/>
      <c r="BB5866" s="12"/>
      <c r="BC5866" s="12"/>
      <c r="BD5866" s="12"/>
      <c r="BE5866" s="12"/>
      <c r="BF5866" s="12"/>
      <c r="BG5866" s="12"/>
      <c r="BH5866" s="12"/>
      <c r="BI5866" s="12"/>
      <c r="BJ5866" s="13"/>
      <c r="BK5866" s="13"/>
      <c r="BL5866" s="13"/>
      <c r="BM5866" s="13"/>
      <c r="BN5866" s="13"/>
    </row>
    <row r="5867" spans="4:66" x14ac:dyDescent="0.25">
      <c r="D5867" s="7"/>
      <c r="E5867" s="10"/>
      <c r="F5867" s="10"/>
      <c r="G5867" s="10"/>
      <c r="H5867" s="10"/>
      <c r="I5867" s="10"/>
      <c r="J5867" s="10"/>
      <c r="K5867" s="11"/>
      <c r="L5867" s="11"/>
      <c r="M5867" s="12"/>
      <c r="N5867" s="12"/>
      <c r="O5867" s="12"/>
      <c r="P5867" s="12"/>
      <c r="Q5867" s="12"/>
      <c r="R5867" s="12"/>
      <c r="S5867" s="12"/>
      <c r="T5867" s="12"/>
      <c r="U5867" s="12"/>
      <c r="V5867" s="12"/>
      <c r="W5867" s="12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2"/>
      <c r="AS5867" s="12"/>
      <c r="AT5867" s="12"/>
      <c r="AU5867" s="12"/>
      <c r="AV5867" s="12"/>
      <c r="AW5867" s="12"/>
      <c r="AX5867" s="12"/>
      <c r="AY5867" s="12"/>
      <c r="AZ5867" s="12"/>
      <c r="BA5867" s="12"/>
      <c r="BB5867" s="12"/>
      <c r="BC5867" s="12"/>
      <c r="BD5867" s="12"/>
      <c r="BE5867" s="12"/>
      <c r="BF5867" s="12"/>
      <c r="BG5867" s="12"/>
      <c r="BH5867" s="12"/>
      <c r="BI5867" s="12"/>
      <c r="BJ5867" s="13"/>
      <c r="BK5867" s="13"/>
      <c r="BL5867" s="13"/>
      <c r="BM5867" s="13"/>
      <c r="BN5867" s="13"/>
    </row>
    <row r="5868" spans="4:66" x14ac:dyDescent="0.25">
      <c r="D5868" s="7"/>
      <c r="E5868" s="10"/>
      <c r="F5868" s="10"/>
      <c r="G5868" s="10"/>
      <c r="H5868" s="10"/>
      <c r="I5868" s="10"/>
      <c r="J5868" s="10"/>
      <c r="K5868" s="11"/>
      <c r="L5868" s="11"/>
      <c r="M5868" s="12"/>
      <c r="N5868" s="12"/>
      <c r="O5868" s="12"/>
      <c r="P5868" s="12"/>
      <c r="Q5868" s="12"/>
      <c r="R5868" s="12"/>
      <c r="S5868" s="12"/>
      <c r="T5868" s="12"/>
      <c r="U5868" s="12"/>
      <c r="V5868" s="12"/>
      <c r="W5868" s="12"/>
      <c r="X5868" s="12"/>
      <c r="Y5868" s="12"/>
      <c r="Z5868" s="12"/>
      <c r="AA5868" s="12"/>
      <c r="AB5868" s="12"/>
      <c r="AC5868" s="12"/>
      <c r="AD5868" s="12"/>
      <c r="AE5868" s="12"/>
      <c r="AF5868" s="12"/>
      <c r="AG5868" s="12"/>
      <c r="AH5868" s="12"/>
      <c r="AI5868" s="12"/>
      <c r="AJ5868" s="12"/>
      <c r="AK5868" s="12"/>
      <c r="AL5868" s="12"/>
      <c r="AM5868" s="12"/>
      <c r="AN5868" s="12"/>
      <c r="AO5868" s="12"/>
      <c r="AP5868" s="12"/>
      <c r="AQ5868" s="12"/>
      <c r="AR5868" s="12"/>
      <c r="AS5868" s="12"/>
      <c r="AT5868" s="12"/>
      <c r="AU5868" s="12"/>
      <c r="AV5868" s="12"/>
      <c r="AW5868" s="12"/>
      <c r="AX5868" s="12"/>
      <c r="AY5868" s="12"/>
      <c r="AZ5868" s="12"/>
      <c r="BA5868" s="12"/>
      <c r="BB5868" s="12"/>
      <c r="BC5868" s="12"/>
      <c r="BD5868" s="12"/>
      <c r="BE5868" s="12"/>
      <c r="BF5868" s="12"/>
      <c r="BG5868" s="12"/>
      <c r="BH5868" s="12"/>
      <c r="BI5868" s="12"/>
      <c r="BJ5868" s="13"/>
      <c r="BK5868" s="13"/>
      <c r="BL5868" s="13"/>
      <c r="BM5868" s="13"/>
      <c r="BN5868" s="13"/>
    </row>
    <row r="5869" spans="4:66" x14ac:dyDescent="0.25">
      <c r="D5869" s="7"/>
      <c r="E5869" s="10"/>
      <c r="F5869" s="10"/>
      <c r="G5869" s="10"/>
      <c r="H5869" s="10"/>
      <c r="I5869" s="10"/>
      <c r="J5869" s="10"/>
      <c r="K5869" s="11"/>
      <c r="L5869" s="11"/>
      <c r="M5869" s="12"/>
      <c r="N5869" s="12"/>
      <c r="O5869" s="12"/>
      <c r="P5869" s="12"/>
      <c r="Q5869" s="12"/>
      <c r="R5869" s="12"/>
      <c r="S5869" s="12"/>
      <c r="T5869" s="12"/>
      <c r="U5869" s="12"/>
      <c r="V5869" s="12"/>
      <c r="W5869" s="12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2"/>
      <c r="AS5869" s="12"/>
      <c r="AT5869" s="12"/>
      <c r="AU5869" s="12"/>
      <c r="AV5869" s="12"/>
      <c r="AW5869" s="12"/>
      <c r="AX5869" s="12"/>
      <c r="AY5869" s="12"/>
      <c r="AZ5869" s="12"/>
      <c r="BA5869" s="12"/>
      <c r="BB5869" s="12"/>
      <c r="BC5869" s="12"/>
      <c r="BD5869" s="12"/>
      <c r="BE5869" s="12"/>
      <c r="BF5869" s="12"/>
      <c r="BG5869" s="12"/>
      <c r="BH5869" s="12"/>
      <c r="BI5869" s="12"/>
      <c r="BJ5869" s="13"/>
      <c r="BK5869" s="13"/>
      <c r="BL5869" s="13"/>
      <c r="BM5869" s="13"/>
      <c r="BN5869" s="13"/>
    </row>
    <row r="5870" spans="4:66" x14ac:dyDescent="0.25">
      <c r="D5870" s="7"/>
      <c r="E5870" s="10"/>
      <c r="F5870" s="10"/>
      <c r="G5870" s="10"/>
      <c r="H5870" s="10"/>
      <c r="I5870" s="10"/>
      <c r="J5870" s="10"/>
      <c r="K5870" s="11"/>
      <c r="L5870" s="11"/>
      <c r="M5870" s="12"/>
      <c r="N5870" s="12"/>
      <c r="O5870" s="12"/>
      <c r="P5870" s="12"/>
      <c r="Q5870" s="12"/>
      <c r="R5870" s="12"/>
      <c r="S5870" s="12"/>
      <c r="T5870" s="12"/>
      <c r="U5870" s="12"/>
      <c r="V5870" s="12"/>
      <c r="W5870" s="12"/>
      <c r="X5870" s="12"/>
      <c r="Y5870" s="12"/>
      <c r="Z5870" s="12"/>
      <c r="AA5870" s="12"/>
      <c r="AB5870" s="12"/>
      <c r="AC5870" s="12"/>
      <c r="AD5870" s="12"/>
      <c r="AE5870" s="12"/>
      <c r="AF5870" s="12"/>
      <c r="AG5870" s="12"/>
      <c r="AH5870" s="12"/>
      <c r="AI5870" s="12"/>
      <c r="AJ5870" s="12"/>
      <c r="AK5870" s="12"/>
      <c r="AL5870" s="12"/>
      <c r="AM5870" s="12"/>
      <c r="AN5870" s="12"/>
      <c r="AO5870" s="12"/>
      <c r="AP5870" s="12"/>
      <c r="AQ5870" s="12"/>
      <c r="AR5870" s="12"/>
      <c r="AS5870" s="12"/>
      <c r="AT5870" s="12"/>
      <c r="AU5870" s="12"/>
      <c r="AV5870" s="12"/>
      <c r="AW5870" s="12"/>
      <c r="AX5870" s="12"/>
      <c r="AY5870" s="12"/>
      <c r="AZ5870" s="12"/>
      <c r="BA5870" s="12"/>
      <c r="BB5870" s="12"/>
      <c r="BC5870" s="12"/>
      <c r="BD5870" s="12"/>
      <c r="BE5870" s="12"/>
      <c r="BF5870" s="12"/>
      <c r="BG5870" s="12"/>
      <c r="BH5870" s="12"/>
      <c r="BI5870" s="12"/>
      <c r="BJ5870" s="13"/>
      <c r="BK5870" s="13"/>
      <c r="BL5870" s="13"/>
      <c r="BM5870" s="13"/>
      <c r="BN5870" s="13"/>
    </row>
    <row r="5871" spans="4:66" x14ac:dyDescent="0.25">
      <c r="D5871" s="7"/>
      <c r="E5871" s="10"/>
      <c r="F5871" s="10"/>
      <c r="G5871" s="10"/>
      <c r="H5871" s="10"/>
      <c r="I5871" s="10"/>
      <c r="J5871" s="10"/>
      <c r="K5871" s="11"/>
      <c r="L5871" s="11"/>
      <c r="M5871" s="12"/>
      <c r="N5871" s="12"/>
      <c r="O5871" s="12"/>
      <c r="P5871" s="12"/>
      <c r="Q5871" s="12"/>
      <c r="R5871" s="12"/>
      <c r="S5871" s="12"/>
      <c r="T5871" s="12"/>
      <c r="U5871" s="12"/>
      <c r="V5871" s="12"/>
      <c r="W5871" s="12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2"/>
      <c r="AS5871" s="12"/>
      <c r="AT5871" s="12"/>
      <c r="AU5871" s="12"/>
      <c r="AV5871" s="12"/>
      <c r="AW5871" s="12"/>
      <c r="AX5871" s="12"/>
      <c r="AY5871" s="12"/>
      <c r="AZ5871" s="12"/>
      <c r="BA5871" s="12"/>
      <c r="BB5871" s="12"/>
      <c r="BC5871" s="12"/>
      <c r="BD5871" s="12"/>
      <c r="BE5871" s="12"/>
      <c r="BF5871" s="12"/>
      <c r="BG5871" s="12"/>
      <c r="BH5871" s="12"/>
      <c r="BI5871" s="12"/>
      <c r="BJ5871" s="13"/>
      <c r="BK5871" s="13"/>
      <c r="BL5871" s="13"/>
      <c r="BM5871" s="13"/>
      <c r="BN5871" s="13"/>
    </row>
    <row r="5872" spans="4:66" x14ac:dyDescent="0.25">
      <c r="D5872" s="7"/>
      <c r="E5872" s="10"/>
      <c r="F5872" s="10"/>
      <c r="G5872" s="10"/>
      <c r="H5872" s="10"/>
      <c r="I5872" s="10"/>
      <c r="J5872" s="10"/>
      <c r="K5872" s="11"/>
      <c r="L5872" s="11"/>
      <c r="M5872" s="12"/>
      <c r="N5872" s="12"/>
      <c r="O5872" s="12"/>
      <c r="P5872" s="12"/>
      <c r="Q5872" s="12"/>
      <c r="R5872" s="12"/>
      <c r="S5872" s="12"/>
      <c r="T5872" s="12"/>
      <c r="U5872" s="12"/>
      <c r="V5872" s="12"/>
      <c r="W5872" s="12"/>
      <c r="X5872" s="12"/>
      <c r="Y5872" s="12"/>
      <c r="Z5872" s="12"/>
      <c r="AA5872" s="12"/>
      <c r="AB5872" s="12"/>
      <c r="AC5872" s="12"/>
      <c r="AD5872" s="12"/>
      <c r="AE5872" s="12"/>
      <c r="AF5872" s="12"/>
      <c r="AG5872" s="12"/>
      <c r="AH5872" s="12"/>
      <c r="AI5872" s="12"/>
      <c r="AJ5872" s="12"/>
      <c r="AK5872" s="12"/>
      <c r="AL5872" s="12"/>
      <c r="AM5872" s="12"/>
      <c r="AN5872" s="12"/>
      <c r="AO5872" s="12"/>
      <c r="AP5872" s="12"/>
      <c r="AQ5872" s="12"/>
      <c r="AR5872" s="12"/>
      <c r="AS5872" s="12"/>
      <c r="AT5872" s="12"/>
      <c r="AU5872" s="12"/>
      <c r="AV5872" s="12"/>
      <c r="AW5872" s="12"/>
      <c r="AX5872" s="12"/>
      <c r="AY5872" s="12"/>
      <c r="AZ5872" s="12"/>
      <c r="BA5872" s="12"/>
      <c r="BB5872" s="12"/>
      <c r="BC5872" s="12"/>
      <c r="BD5872" s="12"/>
      <c r="BE5872" s="12"/>
      <c r="BF5872" s="12"/>
      <c r="BG5872" s="12"/>
      <c r="BH5872" s="12"/>
      <c r="BI5872" s="12"/>
      <c r="BJ5872" s="13"/>
      <c r="BK5872" s="13"/>
      <c r="BL5872" s="13"/>
      <c r="BM5872" s="13"/>
      <c r="BN5872" s="13"/>
    </row>
    <row r="5873" spans="4:66" x14ac:dyDescent="0.25">
      <c r="D5873" s="7"/>
      <c r="E5873" s="10"/>
      <c r="F5873" s="10"/>
      <c r="G5873" s="10"/>
      <c r="H5873" s="10"/>
      <c r="I5873" s="10"/>
      <c r="J5873" s="10"/>
      <c r="K5873" s="11"/>
      <c r="L5873" s="11"/>
      <c r="M5873" s="12"/>
      <c r="N5873" s="12"/>
      <c r="O5873" s="12"/>
      <c r="P5873" s="12"/>
      <c r="Q5873" s="12"/>
      <c r="R5873" s="12"/>
      <c r="S5873" s="12"/>
      <c r="T5873" s="12"/>
      <c r="U5873" s="12"/>
      <c r="V5873" s="12"/>
      <c r="W5873" s="12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2"/>
      <c r="AS5873" s="12"/>
      <c r="AT5873" s="12"/>
      <c r="AU5873" s="12"/>
      <c r="AV5873" s="12"/>
      <c r="AW5873" s="12"/>
      <c r="AX5873" s="12"/>
      <c r="AY5873" s="12"/>
      <c r="AZ5873" s="12"/>
      <c r="BA5873" s="12"/>
      <c r="BB5873" s="12"/>
      <c r="BC5873" s="12"/>
      <c r="BD5873" s="12"/>
      <c r="BE5873" s="12"/>
      <c r="BF5873" s="12"/>
      <c r="BG5873" s="12"/>
      <c r="BH5873" s="12"/>
      <c r="BI5873" s="12"/>
      <c r="BJ5873" s="13"/>
      <c r="BK5873" s="13"/>
      <c r="BL5873" s="13"/>
      <c r="BM5873" s="13"/>
      <c r="BN5873" s="13"/>
    </row>
    <row r="5874" spans="4:66" x14ac:dyDescent="0.25">
      <c r="D5874" s="7"/>
      <c r="E5874" s="10"/>
      <c r="F5874" s="10"/>
      <c r="G5874" s="10"/>
      <c r="H5874" s="10"/>
      <c r="I5874" s="10"/>
      <c r="J5874" s="10"/>
      <c r="K5874" s="11"/>
      <c r="L5874" s="11"/>
      <c r="M5874" s="12"/>
      <c r="N5874" s="12"/>
      <c r="O5874" s="12"/>
      <c r="P5874" s="12"/>
      <c r="Q5874" s="12"/>
      <c r="R5874" s="12"/>
      <c r="S5874" s="12"/>
      <c r="T5874" s="12"/>
      <c r="U5874" s="12"/>
      <c r="V5874" s="12"/>
      <c r="W5874" s="12"/>
      <c r="X5874" s="12"/>
      <c r="Y5874" s="12"/>
      <c r="Z5874" s="12"/>
      <c r="AA5874" s="12"/>
      <c r="AB5874" s="12"/>
      <c r="AC5874" s="12"/>
      <c r="AD5874" s="12"/>
      <c r="AE5874" s="12"/>
      <c r="AF5874" s="12"/>
      <c r="AG5874" s="12"/>
      <c r="AH5874" s="12"/>
      <c r="AI5874" s="12"/>
      <c r="AJ5874" s="12"/>
      <c r="AK5874" s="12"/>
      <c r="AL5874" s="12"/>
      <c r="AM5874" s="12"/>
      <c r="AN5874" s="12"/>
      <c r="AO5874" s="12"/>
      <c r="AP5874" s="12"/>
      <c r="AQ5874" s="12"/>
      <c r="AR5874" s="12"/>
      <c r="AS5874" s="12"/>
      <c r="AT5874" s="12"/>
      <c r="AU5874" s="12"/>
      <c r="AV5874" s="12"/>
      <c r="AW5874" s="12"/>
      <c r="AX5874" s="12"/>
      <c r="AY5874" s="12"/>
      <c r="AZ5874" s="12"/>
      <c r="BA5874" s="12"/>
      <c r="BB5874" s="12"/>
      <c r="BC5874" s="12"/>
      <c r="BD5874" s="12"/>
      <c r="BE5874" s="12"/>
      <c r="BF5874" s="12"/>
      <c r="BG5874" s="12"/>
      <c r="BH5874" s="12"/>
      <c r="BI5874" s="12"/>
      <c r="BJ5874" s="13"/>
      <c r="BK5874" s="13"/>
      <c r="BL5874" s="13"/>
      <c r="BM5874" s="13"/>
      <c r="BN5874" s="13"/>
    </row>
    <row r="5875" spans="4:66" x14ac:dyDescent="0.25">
      <c r="D5875" s="7"/>
      <c r="E5875" s="10"/>
      <c r="F5875" s="10"/>
      <c r="G5875" s="10"/>
      <c r="H5875" s="10"/>
      <c r="I5875" s="10"/>
      <c r="J5875" s="10"/>
      <c r="K5875" s="11"/>
      <c r="L5875" s="11"/>
      <c r="M5875" s="12"/>
      <c r="N5875" s="12"/>
      <c r="O5875" s="12"/>
      <c r="P5875" s="12"/>
      <c r="Q5875" s="12"/>
      <c r="R5875" s="12"/>
      <c r="S5875" s="12"/>
      <c r="T5875" s="12"/>
      <c r="U5875" s="12"/>
      <c r="V5875" s="12"/>
      <c r="W5875" s="12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2"/>
      <c r="AS5875" s="12"/>
      <c r="AT5875" s="12"/>
      <c r="AU5875" s="12"/>
      <c r="AV5875" s="12"/>
      <c r="AW5875" s="12"/>
      <c r="AX5875" s="12"/>
      <c r="AY5875" s="12"/>
      <c r="AZ5875" s="12"/>
      <c r="BA5875" s="12"/>
      <c r="BB5875" s="12"/>
      <c r="BC5875" s="12"/>
      <c r="BD5875" s="12"/>
      <c r="BE5875" s="12"/>
      <c r="BF5875" s="12"/>
      <c r="BG5875" s="12"/>
      <c r="BH5875" s="12"/>
      <c r="BI5875" s="12"/>
      <c r="BJ5875" s="13"/>
      <c r="BK5875" s="13"/>
      <c r="BL5875" s="13"/>
      <c r="BM5875" s="13"/>
      <c r="BN5875" s="13"/>
    </row>
    <row r="5876" spans="4:66" x14ac:dyDescent="0.25">
      <c r="D5876" s="7"/>
      <c r="E5876" s="10"/>
      <c r="F5876" s="10"/>
      <c r="G5876" s="10"/>
      <c r="H5876" s="10"/>
      <c r="I5876" s="10"/>
      <c r="J5876" s="10"/>
      <c r="K5876" s="11"/>
      <c r="L5876" s="11"/>
      <c r="M5876" s="12"/>
      <c r="N5876" s="12"/>
      <c r="O5876" s="12"/>
      <c r="P5876" s="12"/>
      <c r="Q5876" s="12"/>
      <c r="R5876" s="12"/>
      <c r="S5876" s="12"/>
      <c r="T5876" s="12"/>
      <c r="U5876" s="12"/>
      <c r="V5876" s="12"/>
      <c r="W5876" s="12"/>
      <c r="X5876" s="12"/>
      <c r="Y5876" s="12"/>
      <c r="Z5876" s="12"/>
      <c r="AA5876" s="12"/>
      <c r="AB5876" s="12"/>
      <c r="AC5876" s="12"/>
      <c r="AD5876" s="12"/>
      <c r="AE5876" s="12"/>
      <c r="AF5876" s="12"/>
      <c r="AG5876" s="12"/>
      <c r="AH5876" s="12"/>
      <c r="AI5876" s="12"/>
      <c r="AJ5876" s="12"/>
      <c r="AK5876" s="12"/>
      <c r="AL5876" s="12"/>
      <c r="AM5876" s="12"/>
      <c r="AN5876" s="12"/>
      <c r="AO5876" s="12"/>
      <c r="AP5876" s="12"/>
      <c r="AQ5876" s="12"/>
      <c r="AR5876" s="12"/>
      <c r="AS5876" s="12"/>
      <c r="AT5876" s="12"/>
      <c r="AU5876" s="12"/>
      <c r="AV5876" s="12"/>
      <c r="AW5876" s="12"/>
      <c r="AX5876" s="12"/>
      <c r="AY5876" s="12"/>
      <c r="AZ5876" s="12"/>
      <c r="BA5876" s="12"/>
      <c r="BB5876" s="12"/>
      <c r="BC5876" s="12"/>
      <c r="BD5876" s="12"/>
      <c r="BE5876" s="12"/>
      <c r="BF5876" s="12"/>
      <c r="BG5876" s="12"/>
      <c r="BH5876" s="12"/>
      <c r="BI5876" s="12"/>
      <c r="BJ5876" s="13"/>
      <c r="BK5876" s="13"/>
      <c r="BL5876" s="13"/>
      <c r="BM5876" s="13"/>
      <c r="BN5876" s="13"/>
    </row>
    <row r="5877" spans="4:66" x14ac:dyDescent="0.25">
      <c r="D5877" s="7"/>
      <c r="E5877" s="10"/>
      <c r="F5877" s="10"/>
      <c r="G5877" s="10"/>
      <c r="H5877" s="10"/>
      <c r="I5877" s="10"/>
      <c r="J5877" s="10"/>
      <c r="K5877" s="11"/>
      <c r="L5877" s="11"/>
      <c r="M5877" s="12"/>
      <c r="N5877" s="12"/>
      <c r="O5877" s="12"/>
      <c r="P5877" s="12"/>
      <c r="Q5877" s="12"/>
      <c r="R5877" s="12"/>
      <c r="S5877" s="12"/>
      <c r="T5877" s="12"/>
      <c r="U5877" s="12"/>
      <c r="V5877" s="12"/>
      <c r="W5877" s="12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2"/>
      <c r="AS5877" s="12"/>
      <c r="AT5877" s="12"/>
      <c r="AU5877" s="12"/>
      <c r="AV5877" s="12"/>
      <c r="AW5877" s="12"/>
      <c r="AX5877" s="12"/>
      <c r="AY5877" s="12"/>
      <c r="AZ5877" s="12"/>
      <c r="BA5877" s="12"/>
      <c r="BB5877" s="12"/>
      <c r="BC5877" s="12"/>
      <c r="BD5877" s="12"/>
      <c r="BE5877" s="12"/>
      <c r="BF5877" s="12"/>
      <c r="BG5877" s="12"/>
      <c r="BH5877" s="12"/>
      <c r="BI5877" s="12"/>
      <c r="BJ5877" s="13"/>
      <c r="BK5877" s="13"/>
      <c r="BL5877" s="13"/>
      <c r="BM5877" s="13"/>
      <c r="BN5877" s="13"/>
    </row>
    <row r="5878" spans="4:66" x14ac:dyDescent="0.25">
      <c r="D5878" s="7"/>
      <c r="E5878" s="10"/>
      <c r="F5878" s="10"/>
      <c r="G5878" s="10"/>
      <c r="H5878" s="10"/>
      <c r="I5878" s="10"/>
      <c r="J5878" s="10"/>
      <c r="K5878" s="11"/>
      <c r="L5878" s="11"/>
      <c r="M5878" s="12"/>
      <c r="N5878" s="12"/>
      <c r="O5878" s="12"/>
      <c r="P5878" s="12"/>
      <c r="Q5878" s="12"/>
      <c r="R5878" s="12"/>
      <c r="S5878" s="12"/>
      <c r="T5878" s="12"/>
      <c r="U5878" s="12"/>
      <c r="V5878" s="12"/>
      <c r="W5878" s="12"/>
      <c r="X5878" s="12"/>
      <c r="Y5878" s="12"/>
      <c r="Z5878" s="12"/>
      <c r="AA5878" s="12"/>
      <c r="AB5878" s="12"/>
      <c r="AC5878" s="12"/>
      <c r="AD5878" s="12"/>
      <c r="AE5878" s="12"/>
      <c r="AF5878" s="12"/>
      <c r="AG5878" s="12"/>
      <c r="AH5878" s="12"/>
      <c r="AI5878" s="12"/>
      <c r="AJ5878" s="12"/>
      <c r="AK5878" s="12"/>
      <c r="AL5878" s="12"/>
      <c r="AM5878" s="12"/>
      <c r="AN5878" s="12"/>
      <c r="AO5878" s="12"/>
      <c r="AP5878" s="12"/>
      <c r="AQ5878" s="12"/>
      <c r="AR5878" s="12"/>
      <c r="AS5878" s="12"/>
      <c r="AT5878" s="12"/>
      <c r="AU5878" s="12"/>
      <c r="AV5878" s="12"/>
      <c r="AW5878" s="12"/>
      <c r="AX5878" s="12"/>
      <c r="AY5878" s="12"/>
      <c r="AZ5878" s="12"/>
      <c r="BA5878" s="12"/>
      <c r="BB5878" s="12"/>
      <c r="BC5878" s="12"/>
      <c r="BD5878" s="12"/>
      <c r="BE5878" s="12"/>
      <c r="BF5878" s="12"/>
      <c r="BG5878" s="12"/>
      <c r="BH5878" s="12"/>
      <c r="BI5878" s="12"/>
      <c r="BJ5878" s="13"/>
      <c r="BK5878" s="13"/>
      <c r="BL5878" s="13"/>
      <c r="BM5878" s="13"/>
      <c r="BN5878" s="13"/>
    </row>
    <row r="5879" spans="4:66" x14ac:dyDescent="0.25">
      <c r="D5879" s="7"/>
      <c r="E5879" s="10"/>
      <c r="F5879" s="10"/>
      <c r="G5879" s="10"/>
      <c r="H5879" s="10"/>
      <c r="I5879" s="10"/>
      <c r="J5879" s="10"/>
      <c r="K5879" s="11"/>
      <c r="L5879" s="11"/>
      <c r="M5879" s="12"/>
      <c r="N5879" s="12"/>
      <c r="O5879" s="12"/>
      <c r="P5879" s="12"/>
      <c r="Q5879" s="12"/>
      <c r="R5879" s="12"/>
      <c r="S5879" s="12"/>
      <c r="T5879" s="12"/>
      <c r="U5879" s="12"/>
      <c r="V5879" s="12"/>
      <c r="W5879" s="12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2"/>
      <c r="AS5879" s="12"/>
      <c r="AT5879" s="12"/>
      <c r="AU5879" s="12"/>
      <c r="AV5879" s="12"/>
      <c r="AW5879" s="12"/>
      <c r="AX5879" s="12"/>
      <c r="AY5879" s="12"/>
      <c r="AZ5879" s="12"/>
      <c r="BA5879" s="12"/>
      <c r="BB5879" s="12"/>
      <c r="BC5879" s="12"/>
      <c r="BD5879" s="12"/>
      <c r="BE5879" s="12"/>
      <c r="BF5879" s="12"/>
      <c r="BG5879" s="12"/>
      <c r="BH5879" s="12"/>
      <c r="BI5879" s="12"/>
      <c r="BJ5879" s="13"/>
      <c r="BK5879" s="13"/>
      <c r="BL5879" s="13"/>
      <c r="BM5879" s="13"/>
      <c r="BN5879" s="13"/>
    </row>
    <row r="5880" spans="4:66" x14ac:dyDescent="0.25">
      <c r="D5880" s="7"/>
      <c r="E5880" s="10"/>
      <c r="F5880" s="10"/>
      <c r="G5880" s="10"/>
      <c r="H5880" s="10"/>
      <c r="I5880" s="10"/>
      <c r="J5880" s="10"/>
      <c r="K5880" s="11"/>
      <c r="L5880" s="11"/>
      <c r="M5880" s="12"/>
      <c r="N5880" s="12"/>
      <c r="O5880" s="12"/>
      <c r="P5880" s="12"/>
      <c r="Q5880" s="12"/>
      <c r="R5880" s="12"/>
      <c r="S5880" s="12"/>
      <c r="T5880" s="12"/>
      <c r="U5880" s="12"/>
      <c r="V5880" s="12"/>
      <c r="W5880" s="12"/>
      <c r="X5880" s="12"/>
      <c r="Y5880" s="12"/>
      <c r="Z5880" s="12"/>
      <c r="AA5880" s="12"/>
      <c r="AB5880" s="12"/>
      <c r="AC5880" s="12"/>
      <c r="AD5880" s="12"/>
      <c r="AE5880" s="12"/>
      <c r="AF5880" s="12"/>
      <c r="AG5880" s="12"/>
      <c r="AH5880" s="12"/>
      <c r="AI5880" s="12"/>
      <c r="AJ5880" s="12"/>
      <c r="AK5880" s="12"/>
      <c r="AL5880" s="12"/>
      <c r="AM5880" s="12"/>
      <c r="AN5880" s="12"/>
      <c r="AO5880" s="12"/>
      <c r="AP5880" s="12"/>
      <c r="AQ5880" s="12"/>
      <c r="AR5880" s="12"/>
      <c r="AS5880" s="12"/>
      <c r="AT5880" s="12"/>
      <c r="AU5880" s="12"/>
      <c r="AV5880" s="12"/>
      <c r="AW5880" s="12"/>
      <c r="AX5880" s="12"/>
      <c r="AY5880" s="12"/>
      <c r="AZ5880" s="12"/>
      <c r="BA5880" s="12"/>
      <c r="BB5880" s="12"/>
      <c r="BC5880" s="12"/>
      <c r="BD5880" s="12"/>
      <c r="BE5880" s="12"/>
      <c r="BF5880" s="12"/>
      <c r="BG5880" s="12"/>
      <c r="BH5880" s="12"/>
      <c r="BI5880" s="12"/>
      <c r="BJ5880" s="13"/>
      <c r="BK5880" s="13"/>
      <c r="BL5880" s="13"/>
      <c r="BM5880" s="13"/>
      <c r="BN5880" s="13"/>
    </row>
    <row r="5881" spans="4:66" x14ac:dyDescent="0.25">
      <c r="D5881" s="7"/>
      <c r="E5881" s="10"/>
      <c r="F5881" s="10"/>
      <c r="G5881" s="10"/>
      <c r="H5881" s="10"/>
      <c r="I5881" s="10"/>
      <c r="J5881" s="10"/>
      <c r="K5881" s="11"/>
      <c r="L5881" s="11"/>
      <c r="M5881" s="12"/>
      <c r="N5881" s="12"/>
      <c r="O5881" s="12"/>
      <c r="P5881" s="12"/>
      <c r="Q5881" s="12"/>
      <c r="R5881" s="12"/>
      <c r="S5881" s="12"/>
      <c r="T5881" s="12"/>
      <c r="U5881" s="12"/>
      <c r="V5881" s="12"/>
      <c r="W5881" s="12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2"/>
      <c r="AS5881" s="12"/>
      <c r="AT5881" s="12"/>
      <c r="AU5881" s="12"/>
      <c r="AV5881" s="12"/>
      <c r="AW5881" s="12"/>
      <c r="AX5881" s="12"/>
      <c r="AY5881" s="12"/>
      <c r="AZ5881" s="12"/>
      <c r="BA5881" s="12"/>
      <c r="BB5881" s="12"/>
      <c r="BC5881" s="12"/>
      <c r="BD5881" s="12"/>
      <c r="BE5881" s="12"/>
      <c r="BF5881" s="12"/>
      <c r="BG5881" s="12"/>
      <c r="BH5881" s="12"/>
      <c r="BI5881" s="12"/>
      <c r="BJ5881" s="13"/>
      <c r="BK5881" s="13"/>
      <c r="BL5881" s="13"/>
      <c r="BM5881" s="13"/>
      <c r="BN5881" s="13"/>
    </row>
    <row r="5882" spans="4:66" x14ac:dyDescent="0.25">
      <c r="D5882" s="7"/>
      <c r="E5882" s="10"/>
      <c r="F5882" s="10"/>
      <c r="G5882" s="10"/>
      <c r="H5882" s="10"/>
      <c r="I5882" s="10"/>
      <c r="J5882" s="10"/>
      <c r="K5882" s="11"/>
      <c r="L5882" s="11"/>
      <c r="M5882" s="12"/>
      <c r="N5882" s="12"/>
      <c r="O5882" s="12"/>
      <c r="P5882" s="12"/>
      <c r="Q5882" s="12"/>
      <c r="R5882" s="12"/>
      <c r="S5882" s="12"/>
      <c r="T5882" s="12"/>
      <c r="U5882" s="12"/>
      <c r="V5882" s="12"/>
      <c r="W5882" s="12"/>
      <c r="X5882" s="12"/>
      <c r="Y5882" s="12"/>
      <c r="Z5882" s="12"/>
      <c r="AA5882" s="12"/>
      <c r="AB5882" s="12"/>
      <c r="AC5882" s="12"/>
      <c r="AD5882" s="12"/>
      <c r="AE5882" s="12"/>
      <c r="AF5882" s="12"/>
      <c r="AG5882" s="12"/>
      <c r="AH5882" s="12"/>
      <c r="AI5882" s="12"/>
      <c r="AJ5882" s="12"/>
      <c r="AK5882" s="12"/>
      <c r="AL5882" s="12"/>
      <c r="AM5882" s="12"/>
      <c r="AN5882" s="12"/>
      <c r="AO5882" s="12"/>
      <c r="AP5882" s="12"/>
      <c r="AQ5882" s="12"/>
      <c r="AR5882" s="12"/>
      <c r="AS5882" s="12"/>
      <c r="AT5882" s="12"/>
      <c r="AU5882" s="12"/>
      <c r="AV5882" s="12"/>
      <c r="AW5882" s="12"/>
      <c r="AX5882" s="12"/>
      <c r="AY5882" s="12"/>
      <c r="AZ5882" s="12"/>
      <c r="BA5882" s="12"/>
      <c r="BB5882" s="12"/>
      <c r="BC5882" s="12"/>
      <c r="BD5882" s="12"/>
      <c r="BE5882" s="12"/>
      <c r="BF5882" s="12"/>
      <c r="BG5882" s="12"/>
      <c r="BH5882" s="12"/>
      <c r="BI5882" s="12"/>
      <c r="BJ5882" s="13"/>
      <c r="BK5882" s="13"/>
      <c r="BL5882" s="13"/>
      <c r="BM5882" s="13"/>
      <c r="BN5882" s="13"/>
    </row>
    <row r="5883" spans="4:66" x14ac:dyDescent="0.25">
      <c r="D5883" s="7"/>
      <c r="E5883" s="10"/>
      <c r="F5883" s="10"/>
      <c r="G5883" s="10"/>
      <c r="H5883" s="10"/>
      <c r="I5883" s="10"/>
      <c r="J5883" s="10"/>
      <c r="K5883" s="11"/>
      <c r="L5883" s="11"/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2"/>
      <c r="AS5883" s="12"/>
      <c r="AT5883" s="12"/>
      <c r="AU5883" s="12"/>
      <c r="AV5883" s="12"/>
      <c r="AW5883" s="12"/>
      <c r="AX5883" s="12"/>
      <c r="AY5883" s="12"/>
      <c r="AZ5883" s="12"/>
      <c r="BA5883" s="12"/>
      <c r="BB5883" s="12"/>
      <c r="BC5883" s="12"/>
      <c r="BD5883" s="12"/>
      <c r="BE5883" s="12"/>
      <c r="BF5883" s="12"/>
      <c r="BG5883" s="12"/>
      <c r="BH5883" s="12"/>
      <c r="BI5883" s="12"/>
      <c r="BJ5883" s="13"/>
      <c r="BK5883" s="13"/>
      <c r="BL5883" s="13"/>
      <c r="BM5883" s="13"/>
      <c r="BN5883" s="13"/>
    </row>
    <row r="5884" spans="4:66" x14ac:dyDescent="0.25">
      <c r="D5884" s="7"/>
      <c r="E5884" s="10"/>
      <c r="F5884" s="10"/>
      <c r="G5884" s="10"/>
      <c r="H5884" s="10"/>
      <c r="I5884" s="10"/>
      <c r="J5884" s="10"/>
      <c r="K5884" s="11"/>
      <c r="L5884" s="11"/>
      <c r="M5884" s="12"/>
      <c r="N5884" s="12"/>
      <c r="O5884" s="12"/>
      <c r="P5884" s="12"/>
      <c r="Q5884" s="12"/>
      <c r="R5884" s="12"/>
      <c r="S5884" s="12"/>
      <c r="T5884" s="12"/>
      <c r="U5884" s="12"/>
      <c r="V5884" s="12"/>
      <c r="W5884" s="12"/>
      <c r="X5884" s="12"/>
      <c r="Y5884" s="12"/>
      <c r="Z5884" s="12"/>
      <c r="AA5884" s="12"/>
      <c r="AB5884" s="12"/>
      <c r="AC5884" s="12"/>
      <c r="AD5884" s="12"/>
      <c r="AE5884" s="12"/>
      <c r="AF5884" s="12"/>
      <c r="AG5884" s="12"/>
      <c r="AH5884" s="12"/>
      <c r="AI5884" s="12"/>
      <c r="AJ5884" s="12"/>
      <c r="AK5884" s="12"/>
      <c r="AL5884" s="12"/>
      <c r="AM5884" s="12"/>
      <c r="AN5884" s="12"/>
      <c r="AO5884" s="12"/>
      <c r="AP5884" s="12"/>
      <c r="AQ5884" s="12"/>
      <c r="AR5884" s="12"/>
      <c r="AS5884" s="12"/>
      <c r="AT5884" s="12"/>
      <c r="AU5884" s="12"/>
      <c r="AV5884" s="12"/>
      <c r="AW5884" s="12"/>
      <c r="AX5884" s="12"/>
      <c r="AY5884" s="12"/>
      <c r="AZ5884" s="12"/>
      <c r="BA5884" s="12"/>
      <c r="BB5884" s="12"/>
      <c r="BC5884" s="12"/>
      <c r="BD5884" s="12"/>
      <c r="BE5884" s="12"/>
      <c r="BF5884" s="12"/>
      <c r="BG5884" s="12"/>
      <c r="BH5884" s="12"/>
      <c r="BI5884" s="12"/>
      <c r="BJ5884" s="13"/>
      <c r="BK5884" s="13"/>
      <c r="BL5884" s="13"/>
      <c r="BM5884" s="13"/>
      <c r="BN5884" s="13"/>
    </row>
    <row r="5885" spans="4:66" x14ac:dyDescent="0.25">
      <c r="D5885" s="7"/>
      <c r="E5885" s="10"/>
      <c r="F5885" s="10"/>
      <c r="G5885" s="10"/>
      <c r="H5885" s="10"/>
      <c r="I5885" s="10"/>
      <c r="J5885" s="10"/>
      <c r="K5885" s="11"/>
      <c r="L5885" s="11"/>
      <c r="M5885" s="12"/>
      <c r="N5885" s="12"/>
      <c r="O5885" s="12"/>
      <c r="P5885" s="12"/>
      <c r="Q5885" s="12"/>
      <c r="R5885" s="12"/>
      <c r="S5885" s="12"/>
      <c r="T5885" s="12"/>
      <c r="U5885" s="12"/>
      <c r="V5885" s="12"/>
      <c r="W5885" s="12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2"/>
      <c r="AS5885" s="12"/>
      <c r="AT5885" s="12"/>
      <c r="AU5885" s="12"/>
      <c r="AV5885" s="12"/>
      <c r="AW5885" s="12"/>
      <c r="AX5885" s="12"/>
      <c r="AY5885" s="12"/>
      <c r="AZ5885" s="12"/>
      <c r="BA5885" s="12"/>
      <c r="BB5885" s="12"/>
      <c r="BC5885" s="12"/>
      <c r="BD5885" s="12"/>
      <c r="BE5885" s="12"/>
      <c r="BF5885" s="12"/>
      <c r="BG5885" s="12"/>
      <c r="BH5885" s="12"/>
      <c r="BI5885" s="12"/>
      <c r="BJ5885" s="13"/>
      <c r="BK5885" s="13"/>
      <c r="BL5885" s="13"/>
      <c r="BM5885" s="13"/>
      <c r="BN5885" s="13"/>
    </row>
    <row r="5886" spans="4:66" x14ac:dyDescent="0.25">
      <c r="D5886" s="7"/>
      <c r="E5886" s="10"/>
      <c r="F5886" s="10"/>
      <c r="G5886" s="10"/>
      <c r="H5886" s="10"/>
      <c r="I5886" s="10"/>
      <c r="J5886" s="10"/>
      <c r="K5886" s="11"/>
      <c r="L5886" s="11"/>
      <c r="M5886" s="12"/>
      <c r="N5886" s="12"/>
      <c r="O5886" s="12"/>
      <c r="P5886" s="12"/>
      <c r="Q5886" s="12"/>
      <c r="R5886" s="12"/>
      <c r="S5886" s="12"/>
      <c r="T5886" s="12"/>
      <c r="U5886" s="12"/>
      <c r="V5886" s="12"/>
      <c r="W5886" s="12"/>
      <c r="X5886" s="12"/>
      <c r="Y5886" s="12"/>
      <c r="Z5886" s="12"/>
      <c r="AA5886" s="12"/>
      <c r="AB5886" s="12"/>
      <c r="AC5886" s="12"/>
      <c r="AD5886" s="12"/>
      <c r="AE5886" s="12"/>
      <c r="AF5886" s="12"/>
      <c r="AG5886" s="12"/>
      <c r="AH5886" s="12"/>
      <c r="AI5886" s="12"/>
      <c r="AJ5886" s="12"/>
      <c r="AK5886" s="12"/>
      <c r="AL5886" s="12"/>
      <c r="AM5886" s="12"/>
      <c r="AN5886" s="12"/>
      <c r="AO5886" s="12"/>
      <c r="AP5886" s="12"/>
      <c r="AQ5886" s="12"/>
      <c r="AR5886" s="12"/>
      <c r="AS5886" s="12"/>
      <c r="AT5886" s="12"/>
      <c r="AU5886" s="12"/>
      <c r="AV5886" s="12"/>
      <c r="AW5886" s="12"/>
      <c r="AX5886" s="12"/>
      <c r="AY5886" s="12"/>
      <c r="AZ5886" s="12"/>
      <c r="BA5886" s="12"/>
      <c r="BB5886" s="12"/>
      <c r="BC5886" s="12"/>
      <c r="BD5886" s="12"/>
      <c r="BE5886" s="12"/>
      <c r="BF5886" s="12"/>
      <c r="BG5886" s="12"/>
      <c r="BH5886" s="12"/>
      <c r="BI5886" s="12"/>
      <c r="BJ5886" s="13"/>
      <c r="BK5886" s="13"/>
      <c r="BL5886" s="13"/>
      <c r="BM5886" s="13"/>
      <c r="BN5886" s="13"/>
    </row>
    <row r="5887" spans="4:66" x14ac:dyDescent="0.25">
      <c r="D5887" s="7"/>
      <c r="E5887" s="10"/>
      <c r="F5887" s="10"/>
      <c r="G5887" s="10"/>
      <c r="H5887" s="10"/>
      <c r="I5887" s="10"/>
      <c r="J5887" s="10"/>
      <c r="K5887" s="11"/>
      <c r="L5887" s="11"/>
      <c r="M5887" s="12"/>
      <c r="N5887" s="12"/>
      <c r="O5887" s="12"/>
      <c r="P5887" s="12"/>
      <c r="Q5887" s="12"/>
      <c r="R5887" s="12"/>
      <c r="S5887" s="12"/>
      <c r="T5887" s="12"/>
      <c r="U5887" s="12"/>
      <c r="V5887" s="12"/>
      <c r="W5887" s="12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2"/>
      <c r="AS5887" s="12"/>
      <c r="AT5887" s="12"/>
      <c r="AU5887" s="12"/>
      <c r="AV5887" s="12"/>
      <c r="AW5887" s="12"/>
      <c r="AX5887" s="12"/>
      <c r="AY5887" s="12"/>
      <c r="AZ5887" s="12"/>
      <c r="BA5887" s="12"/>
      <c r="BB5887" s="12"/>
      <c r="BC5887" s="12"/>
      <c r="BD5887" s="12"/>
      <c r="BE5887" s="12"/>
      <c r="BF5887" s="12"/>
      <c r="BG5887" s="12"/>
      <c r="BH5887" s="12"/>
      <c r="BI5887" s="12"/>
      <c r="BJ5887" s="13"/>
      <c r="BK5887" s="13"/>
      <c r="BL5887" s="13"/>
      <c r="BM5887" s="13"/>
      <c r="BN5887" s="13"/>
    </row>
    <row r="5888" spans="4:66" x14ac:dyDescent="0.25">
      <c r="D5888" s="7"/>
      <c r="E5888" s="10"/>
      <c r="F5888" s="10"/>
      <c r="G5888" s="10"/>
      <c r="H5888" s="10"/>
      <c r="I5888" s="10"/>
      <c r="J5888" s="10"/>
      <c r="K5888" s="11"/>
      <c r="L5888" s="11"/>
      <c r="M5888" s="12"/>
      <c r="N5888" s="12"/>
      <c r="O5888" s="12"/>
      <c r="P5888" s="12"/>
      <c r="Q5888" s="12"/>
      <c r="R5888" s="12"/>
      <c r="S5888" s="12"/>
      <c r="T5888" s="12"/>
      <c r="U5888" s="12"/>
      <c r="V5888" s="12"/>
      <c r="W5888" s="12"/>
      <c r="X5888" s="12"/>
      <c r="Y5888" s="12"/>
      <c r="Z5888" s="12"/>
      <c r="AA5888" s="12"/>
      <c r="AB5888" s="12"/>
      <c r="AC5888" s="12"/>
      <c r="AD5888" s="12"/>
      <c r="AE5888" s="12"/>
      <c r="AF5888" s="12"/>
      <c r="AG5888" s="12"/>
      <c r="AH5888" s="12"/>
      <c r="AI5888" s="12"/>
      <c r="AJ5888" s="12"/>
      <c r="AK5888" s="12"/>
      <c r="AL5888" s="12"/>
      <c r="AM5888" s="12"/>
      <c r="AN5888" s="12"/>
      <c r="AO5888" s="12"/>
      <c r="AP5888" s="12"/>
      <c r="AQ5888" s="12"/>
      <c r="AR5888" s="12"/>
      <c r="AS5888" s="12"/>
      <c r="AT5888" s="12"/>
      <c r="AU5888" s="12"/>
      <c r="AV5888" s="12"/>
      <c r="AW5888" s="12"/>
      <c r="AX5888" s="12"/>
      <c r="AY5888" s="12"/>
      <c r="AZ5888" s="12"/>
      <c r="BA5888" s="12"/>
      <c r="BB5888" s="12"/>
      <c r="BC5888" s="12"/>
      <c r="BD5888" s="12"/>
      <c r="BE5888" s="12"/>
      <c r="BF5888" s="12"/>
      <c r="BG5888" s="12"/>
      <c r="BH5888" s="12"/>
      <c r="BI5888" s="12"/>
      <c r="BJ5888" s="13"/>
      <c r="BK5888" s="13"/>
      <c r="BL5888" s="13"/>
      <c r="BM5888" s="13"/>
      <c r="BN5888" s="13"/>
    </row>
    <row r="5889" spans="4:66" x14ac:dyDescent="0.25">
      <c r="D5889" s="7"/>
      <c r="E5889" s="10"/>
      <c r="F5889" s="10"/>
      <c r="G5889" s="10"/>
      <c r="H5889" s="10"/>
      <c r="I5889" s="10"/>
      <c r="J5889" s="10"/>
      <c r="K5889" s="11"/>
      <c r="L5889" s="11"/>
      <c r="M5889" s="12"/>
      <c r="N5889" s="12"/>
      <c r="O5889" s="12"/>
      <c r="P5889" s="12"/>
      <c r="Q5889" s="12"/>
      <c r="R5889" s="12"/>
      <c r="S5889" s="12"/>
      <c r="T5889" s="12"/>
      <c r="U5889" s="12"/>
      <c r="V5889" s="12"/>
      <c r="W5889" s="12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2"/>
      <c r="AS5889" s="12"/>
      <c r="AT5889" s="12"/>
      <c r="AU5889" s="12"/>
      <c r="AV5889" s="12"/>
      <c r="AW5889" s="12"/>
      <c r="AX5889" s="12"/>
      <c r="AY5889" s="12"/>
      <c r="AZ5889" s="12"/>
      <c r="BA5889" s="12"/>
      <c r="BB5889" s="12"/>
      <c r="BC5889" s="12"/>
      <c r="BD5889" s="12"/>
      <c r="BE5889" s="12"/>
      <c r="BF5889" s="12"/>
      <c r="BG5889" s="12"/>
      <c r="BH5889" s="12"/>
      <c r="BI5889" s="12"/>
      <c r="BJ5889" s="13"/>
      <c r="BK5889" s="13"/>
      <c r="BL5889" s="13"/>
      <c r="BM5889" s="13"/>
      <c r="BN5889" s="13"/>
    </row>
    <row r="5890" spans="4:66" x14ac:dyDescent="0.25">
      <c r="D5890" s="7"/>
      <c r="E5890" s="10"/>
      <c r="F5890" s="10"/>
      <c r="G5890" s="10"/>
      <c r="H5890" s="10"/>
      <c r="I5890" s="10"/>
      <c r="J5890" s="10"/>
      <c r="K5890" s="11"/>
      <c r="L5890" s="11"/>
      <c r="M5890" s="12"/>
      <c r="N5890" s="12"/>
      <c r="O5890" s="12"/>
      <c r="P5890" s="12"/>
      <c r="Q5890" s="12"/>
      <c r="R5890" s="12"/>
      <c r="S5890" s="12"/>
      <c r="T5890" s="12"/>
      <c r="U5890" s="12"/>
      <c r="V5890" s="12"/>
      <c r="W5890" s="12"/>
      <c r="X5890" s="12"/>
      <c r="Y5890" s="12"/>
      <c r="Z5890" s="12"/>
      <c r="AA5890" s="12"/>
      <c r="AB5890" s="12"/>
      <c r="AC5890" s="12"/>
      <c r="AD5890" s="12"/>
      <c r="AE5890" s="12"/>
      <c r="AF5890" s="12"/>
      <c r="AG5890" s="12"/>
      <c r="AH5890" s="12"/>
      <c r="AI5890" s="12"/>
      <c r="AJ5890" s="12"/>
      <c r="AK5890" s="12"/>
      <c r="AL5890" s="12"/>
      <c r="AM5890" s="12"/>
      <c r="AN5890" s="12"/>
      <c r="AO5890" s="12"/>
      <c r="AP5890" s="12"/>
      <c r="AQ5890" s="12"/>
      <c r="AR5890" s="12"/>
      <c r="AS5890" s="12"/>
      <c r="AT5890" s="12"/>
      <c r="AU5890" s="12"/>
      <c r="AV5890" s="12"/>
      <c r="AW5890" s="12"/>
      <c r="AX5890" s="12"/>
      <c r="AY5890" s="12"/>
      <c r="AZ5890" s="12"/>
      <c r="BA5890" s="12"/>
      <c r="BB5890" s="12"/>
      <c r="BC5890" s="12"/>
      <c r="BD5890" s="12"/>
      <c r="BE5890" s="12"/>
      <c r="BF5890" s="12"/>
      <c r="BG5890" s="12"/>
      <c r="BH5890" s="12"/>
      <c r="BI5890" s="12"/>
      <c r="BJ5890" s="13"/>
      <c r="BK5890" s="13"/>
      <c r="BL5890" s="13"/>
      <c r="BM5890" s="13"/>
      <c r="BN5890" s="13"/>
    </row>
    <row r="5891" spans="4:66" x14ac:dyDescent="0.25">
      <c r="D5891" s="7"/>
      <c r="E5891" s="10"/>
      <c r="F5891" s="10"/>
      <c r="G5891" s="10"/>
      <c r="H5891" s="10"/>
      <c r="I5891" s="10"/>
      <c r="J5891" s="10"/>
      <c r="K5891" s="11"/>
      <c r="L5891" s="11"/>
      <c r="M5891" s="12"/>
      <c r="N5891" s="12"/>
      <c r="O5891" s="12"/>
      <c r="P5891" s="12"/>
      <c r="Q5891" s="12"/>
      <c r="R5891" s="12"/>
      <c r="S5891" s="12"/>
      <c r="T5891" s="12"/>
      <c r="U5891" s="12"/>
      <c r="V5891" s="12"/>
      <c r="W5891" s="12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2"/>
      <c r="AS5891" s="12"/>
      <c r="AT5891" s="12"/>
      <c r="AU5891" s="12"/>
      <c r="AV5891" s="12"/>
      <c r="AW5891" s="12"/>
      <c r="AX5891" s="12"/>
      <c r="AY5891" s="12"/>
      <c r="AZ5891" s="12"/>
      <c r="BA5891" s="12"/>
      <c r="BB5891" s="12"/>
      <c r="BC5891" s="12"/>
      <c r="BD5891" s="12"/>
      <c r="BE5891" s="12"/>
      <c r="BF5891" s="12"/>
      <c r="BG5891" s="12"/>
      <c r="BH5891" s="12"/>
      <c r="BI5891" s="12"/>
      <c r="BJ5891" s="13"/>
      <c r="BK5891" s="13"/>
      <c r="BL5891" s="13"/>
      <c r="BM5891" s="13"/>
      <c r="BN5891" s="13"/>
    </row>
    <row r="5892" spans="4:66" x14ac:dyDescent="0.25">
      <c r="D5892" s="7"/>
      <c r="E5892" s="10"/>
      <c r="F5892" s="10"/>
      <c r="G5892" s="10"/>
      <c r="H5892" s="10"/>
      <c r="I5892" s="10"/>
      <c r="J5892" s="10"/>
      <c r="K5892" s="11"/>
      <c r="L5892" s="11"/>
      <c r="M5892" s="12"/>
      <c r="N5892" s="12"/>
      <c r="O5892" s="12"/>
      <c r="P5892" s="12"/>
      <c r="Q5892" s="12"/>
      <c r="R5892" s="12"/>
      <c r="S5892" s="12"/>
      <c r="T5892" s="12"/>
      <c r="U5892" s="12"/>
      <c r="V5892" s="12"/>
      <c r="W5892" s="12"/>
      <c r="X5892" s="12"/>
      <c r="Y5892" s="12"/>
      <c r="Z5892" s="12"/>
      <c r="AA5892" s="12"/>
      <c r="AB5892" s="12"/>
      <c r="AC5892" s="12"/>
      <c r="AD5892" s="12"/>
      <c r="AE5892" s="12"/>
      <c r="AF5892" s="12"/>
      <c r="AG5892" s="12"/>
      <c r="AH5892" s="12"/>
      <c r="AI5892" s="12"/>
      <c r="AJ5892" s="12"/>
      <c r="AK5892" s="12"/>
      <c r="AL5892" s="12"/>
      <c r="AM5892" s="12"/>
      <c r="AN5892" s="12"/>
      <c r="AO5892" s="12"/>
      <c r="AP5892" s="12"/>
      <c r="AQ5892" s="12"/>
      <c r="AR5892" s="12"/>
      <c r="AS5892" s="12"/>
      <c r="AT5892" s="12"/>
      <c r="AU5892" s="12"/>
      <c r="AV5892" s="12"/>
      <c r="AW5892" s="12"/>
      <c r="AX5892" s="12"/>
      <c r="AY5892" s="12"/>
      <c r="AZ5892" s="12"/>
      <c r="BA5892" s="12"/>
      <c r="BB5892" s="12"/>
      <c r="BC5892" s="12"/>
      <c r="BD5892" s="12"/>
      <c r="BE5892" s="12"/>
      <c r="BF5892" s="12"/>
      <c r="BG5892" s="12"/>
      <c r="BH5892" s="12"/>
      <c r="BI5892" s="12"/>
      <c r="BJ5892" s="13"/>
      <c r="BK5892" s="13"/>
      <c r="BL5892" s="13"/>
      <c r="BM5892" s="13"/>
      <c r="BN5892" s="13"/>
    </row>
    <row r="5893" spans="4:66" s="14" customFormat="1" x14ac:dyDescent="0.25">
      <c r="D5893" s="20"/>
      <c r="K5893" s="15"/>
      <c r="L5893" s="15"/>
      <c r="M5893" s="16"/>
      <c r="N5893" s="16"/>
      <c r="O5893" s="16"/>
      <c r="P5893" s="16"/>
      <c r="Q5893" s="16"/>
      <c r="R5893" s="16"/>
      <c r="S5893" s="16"/>
      <c r="T5893" s="16"/>
      <c r="U5893" s="16"/>
      <c r="V5893" s="16"/>
      <c r="W5893" s="16"/>
      <c r="X5893" s="16"/>
      <c r="Y5893" s="16"/>
      <c r="Z5893" s="16"/>
      <c r="AA5893" s="16"/>
      <c r="AB5893" s="16"/>
      <c r="AC5893" s="16"/>
      <c r="AD5893" s="16"/>
      <c r="AE5893" s="16"/>
      <c r="AF5893" s="16"/>
      <c r="AG5893" s="16"/>
      <c r="AH5893" s="16"/>
      <c r="AI5893" s="16"/>
      <c r="AJ5893" s="16"/>
      <c r="AK5893" s="16"/>
      <c r="AL5893" s="16"/>
      <c r="AM5893" s="16"/>
      <c r="AN5893" s="16"/>
      <c r="AO5893" s="16"/>
      <c r="AP5893" s="16"/>
      <c r="AQ5893" s="16"/>
      <c r="AR5893" s="16"/>
      <c r="AS5893" s="16"/>
      <c r="AT5893" s="16"/>
      <c r="AU5893" s="16"/>
      <c r="AV5893" s="16"/>
      <c r="AW5893" s="16"/>
      <c r="AX5893" s="16"/>
      <c r="AY5893" s="16"/>
      <c r="AZ5893" s="16"/>
      <c r="BA5893" s="16"/>
      <c r="BB5893" s="16"/>
      <c r="BC5893" s="16"/>
      <c r="BD5893" s="16"/>
      <c r="BE5893" s="16"/>
      <c r="BF5893" s="16"/>
      <c r="BG5893" s="16"/>
      <c r="BH5893" s="16"/>
      <c r="BI5893" s="16"/>
      <c r="BJ5893" s="17"/>
      <c r="BK5893" s="17"/>
      <c r="BL5893" s="17"/>
      <c r="BM5893" s="17"/>
      <c r="BN5893" s="17"/>
    </row>
    <row r="5894" spans="4:66" x14ac:dyDescent="0.25">
      <c r="D5894" s="6"/>
      <c r="E5894" s="10"/>
      <c r="F5894" s="10"/>
      <c r="G5894" s="10"/>
      <c r="H5894" s="10"/>
      <c r="I5894" s="10"/>
      <c r="J5894" s="10"/>
      <c r="K5894" s="11"/>
      <c r="L5894" s="11"/>
      <c r="M5894" s="12"/>
      <c r="N5894" s="12"/>
      <c r="O5894" s="12"/>
      <c r="P5894" s="12"/>
      <c r="Q5894" s="12"/>
      <c r="R5894" s="12"/>
      <c r="S5894" s="12"/>
      <c r="T5894" s="12"/>
      <c r="U5894" s="12"/>
      <c r="V5894" s="12"/>
      <c r="W5894" s="12"/>
      <c r="X5894" s="12"/>
      <c r="Y5894" s="12"/>
      <c r="Z5894" s="12"/>
      <c r="AA5894" s="12"/>
      <c r="AB5894" s="12"/>
      <c r="AC5894" s="12"/>
      <c r="AD5894" s="12"/>
      <c r="AE5894" s="12"/>
      <c r="AF5894" s="12"/>
      <c r="AG5894" s="12"/>
      <c r="AH5894" s="12"/>
      <c r="AI5894" s="12"/>
      <c r="AJ5894" s="12"/>
      <c r="AK5894" s="12"/>
      <c r="AL5894" s="12"/>
      <c r="AM5894" s="12"/>
      <c r="AN5894" s="12"/>
      <c r="AO5894" s="12"/>
      <c r="AP5894" s="12"/>
      <c r="AQ5894" s="12"/>
      <c r="AR5894" s="12"/>
      <c r="AS5894" s="12"/>
      <c r="AT5894" s="12"/>
      <c r="AU5894" s="12"/>
      <c r="AV5894" s="12"/>
      <c r="AW5894" s="12"/>
      <c r="AX5894" s="12"/>
      <c r="AY5894" s="12"/>
      <c r="AZ5894" s="12"/>
      <c r="BA5894" s="12"/>
      <c r="BB5894" s="12"/>
      <c r="BC5894" s="12"/>
      <c r="BD5894" s="12"/>
      <c r="BE5894" s="12"/>
      <c r="BF5894" s="12"/>
      <c r="BG5894" s="12"/>
      <c r="BH5894" s="12"/>
      <c r="BI5894" s="12"/>
      <c r="BJ5894" s="13"/>
      <c r="BK5894" s="13"/>
      <c r="BL5894" s="13"/>
      <c r="BM5894" s="13"/>
      <c r="BN5894" s="13"/>
    </row>
    <row r="5895" spans="4:66" x14ac:dyDescent="0.25">
      <c r="D5895" s="6"/>
      <c r="E5895" s="10"/>
      <c r="F5895" s="10"/>
      <c r="G5895" s="10"/>
      <c r="H5895" s="10"/>
      <c r="I5895" s="10"/>
      <c r="J5895" s="10"/>
      <c r="K5895" s="11"/>
      <c r="L5895" s="11"/>
      <c r="M5895" s="12"/>
      <c r="N5895" s="12"/>
      <c r="O5895" s="12"/>
      <c r="P5895" s="12"/>
      <c r="Q5895" s="12"/>
      <c r="R5895" s="12"/>
      <c r="S5895" s="12"/>
      <c r="T5895" s="12"/>
      <c r="U5895" s="12"/>
      <c r="V5895" s="12"/>
      <c r="W5895" s="12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2"/>
      <c r="AS5895" s="12"/>
      <c r="AT5895" s="12"/>
      <c r="AU5895" s="12"/>
      <c r="AV5895" s="12"/>
      <c r="AW5895" s="12"/>
      <c r="AX5895" s="12"/>
      <c r="AY5895" s="12"/>
      <c r="AZ5895" s="12"/>
      <c r="BA5895" s="12"/>
      <c r="BB5895" s="12"/>
      <c r="BC5895" s="12"/>
      <c r="BD5895" s="12"/>
      <c r="BE5895" s="12"/>
      <c r="BF5895" s="12"/>
      <c r="BG5895" s="12"/>
      <c r="BH5895" s="12"/>
      <c r="BI5895" s="12"/>
      <c r="BJ5895" s="13"/>
      <c r="BK5895" s="13"/>
      <c r="BL5895" s="13"/>
      <c r="BM5895" s="13"/>
      <c r="BN5895" s="13"/>
    </row>
    <row r="5896" spans="4:66" x14ac:dyDescent="0.25">
      <c r="D5896" s="6"/>
      <c r="E5896" s="10"/>
      <c r="F5896" s="10"/>
      <c r="G5896" s="10"/>
      <c r="H5896" s="10"/>
      <c r="I5896" s="10"/>
      <c r="J5896" s="10"/>
      <c r="K5896" s="11"/>
      <c r="L5896" s="11"/>
      <c r="M5896" s="12"/>
      <c r="N5896" s="12"/>
      <c r="O5896" s="12"/>
      <c r="P5896" s="12"/>
      <c r="Q5896" s="12"/>
      <c r="R5896" s="12"/>
      <c r="S5896" s="12"/>
      <c r="T5896" s="12"/>
      <c r="U5896" s="12"/>
      <c r="V5896" s="12"/>
      <c r="W5896" s="12"/>
      <c r="X5896" s="12"/>
      <c r="Y5896" s="12"/>
      <c r="Z5896" s="12"/>
      <c r="AA5896" s="12"/>
      <c r="AB5896" s="12"/>
      <c r="AC5896" s="12"/>
      <c r="AD5896" s="12"/>
      <c r="AE5896" s="12"/>
      <c r="AF5896" s="12"/>
      <c r="AG5896" s="12"/>
      <c r="AH5896" s="12"/>
      <c r="AI5896" s="12"/>
      <c r="AJ5896" s="12"/>
      <c r="AK5896" s="12"/>
      <c r="AL5896" s="12"/>
      <c r="AM5896" s="12"/>
      <c r="AN5896" s="12"/>
      <c r="AO5896" s="12"/>
      <c r="AP5896" s="12"/>
      <c r="AQ5896" s="12"/>
      <c r="AR5896" s="12"/>
      <c r="AS5896" s="12"/>
      <c r="AT5896" s="12"/>
      <c r="AU5896" s="12"/>
      <c r="AV5896" s="12"/>
      <c r="AW5896" s="12"/>
      <c r="AX5896" s="12"/>
      <c r="AY5896" s="12"/>
      <c r="AZ5896" s="12"/>
      <c r="BA5896" s="12"/>
      <c r="BB5896" s="12"/>
      <c r="BC5896" s="12"/>
      <c r="BD5896" s="12"/>
      <c r="BE5896" s="12"/>
      <c r="BF5896" s="12"/>
      <c r="BG5896" s="12"/>
      <c r="BH5896" s="12"/>
      <c r="BI5896" s="12"/>
      <c r="BJ5896" s="13"/>
      <c r="BK5896" s="13"/>
      <c r="BL5896" s="13"/>
      <c r="BM5896" s="13"/>
      <c r="BN5896" s="13"/>
    </row>
    <row r="5897" spans="4:66" x14ac:dyDescent="0.25">
      <c r="D5897" s="6"/>
      <c r="E5897" s="10"/>
      <c r="F5897" s="10"/>
      <c r="G5897" s="10"/>
      <c r="H5897" s="10"/>
      <c r="I5897" s="10"/>
      <c r="J5897" s="10"/>
      <c r="K5897" s="11"/>
      <c r="L5897" s="11"/>
      <c r="M5897" s="12"/>
      <c r="N5897" s="12"/>
      <c r="O5897" s="12"/>
      <c r="P5897" s="12"/>
      <c r="Q5897" s="12"/>
      <c r="R5897" s="12"/>
      <c r="S5897" s="12"/>
      <c r="T5897" s="12"/>
      <c r="U5897" s="12"/>
      <c r="V5897" s="12"/>
      <c r="W5897" s="12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2"/>
      <c r="AS5897" s="12"/>
      <c r="AT5897" s="12"/>
      <c r="AU5897" s="12"/>
      <c r="AV5897" s="12"/>
      <c r="AW5897" s="12"/>
      <c r="AX5897" s="12"/>
      <c r="AY5897" s="12"/>
      <c r="AZ5897" s="12"/>
      <c r="BA5897" s="12"/>
      <c r="BB5897" s="12"/>
      <c r="BC5897" s="12"/>
      <c r="BD5897" s="12"/>
      <c r="BE5897" s="12"/>
      <c r="BF5897" s="12"/>
      <c r="BG5897" s="12"/>
      <c r="BH5897" s="12"/>
      <c r="BI5897" s="12"/>
      <c r="BJ5897" s="13"/>
      <c r="BK5897" s="13"/>
      <c r="BL5897" s="13"/>
      <c r="BM5897" s="13"/>
      <c r="BN5897" s="13"/>
    </row>
    <row r="5898" spans="4:66" x14ac:dyDescent="0.25">
      <c r="D5898" s="6"/>
      <c r="E5898" s="10"/>
      <c r="F5898" s="10"/>
      <c r="G5898" s="10"/>
      <c r="H5898" s="10"/>
      <c r="I5898" s="10"/>
      <c r="J5898" s="10"/>
      <c r="K5898" s="11"/>
      <c r="L5898" s="11"/>
      <c r="M5898" s="12"/>
      <c r="N5898" s="12"/>
      <c r="O5898" s="12"/>
      <c r="P5898" s="12"/>
      <c r="Q5898" s="12"/>
      <c r="R5898" s="12"/>
      <c r="S5898" s="12"/>
      <c r="T5898" s="12"/>
      <c r="U5898" s="12"/>
      <c r="V5898" s="12"/>
      <c r="W5898" s="12"/>
      <c r="X5898" s="12"/>
      <c r="Y5898" s="12"/>
      <c r="Z5898" s="12"/>
      <c r="AA5898" s="12"/>
      <c r="AB5898" s="12"/>
      <c r="AC5898" s="12"/>
      <c r="AD5898" s="12"/>
      <c r="AE5898" s="12"/>
      <c r="AF5898" s="12"/>
      <c r="AG5898" s="12"/>
      <c r="AH5898" s="12"/>
      <c r="AI5898" s="12"/>
      <c r="AJ5898" s="12"/>
      <c r="AK5898" s="12"/>
      <c r="AL5898" s="12"/>
      <c r="AM5898" s="12"/>
      <c r="AN5898" s="12"/>
      <c r="AO5898" s="12"/>
      <c r="AP5898" s="12"/>
      <c r="AQ5898" s="12"/>
      <c r="AR5898" s="12"/>
      <c r="AS5898" s="12"/>
      <c r="AT5898" s="12"/>
      <c r="AU5898" s="12"/>
      <c r="AV5898" s="12"/>
      <c r="AW5898" s="12"/>
      <c r="AX5898" s="12"/>
      <c r="AY5898" s="12"/>
      <c r="AZ5898" s="12"/>
      <c r="BA5898" s="12"/>
      <c r="BB5898" s="12"/>
      <c r="BC5898" s="12"/>
      <c r="BD5898" s="12"/>
      <c r="BE5898" s="12"/>
      <c r="BF5898" s="12"/>
      <c r="BG5898" s="12"/>
      <c r="BH5898" s="12"/>
      <c r="BI5898" s="12"/>
      <c r="BJ5898" s="13"/>
      <c r="BK5898" s="13"/>
      <c r="BL5898" s="13"/>
      <c r="BM5898" s="13"/>
      <c r="BN5898" s="13"/>
    </row>
    <row r="5899" spans="4:66" x14ac:dyDescent="0.25">
      <c r="D5899" s="6"/>
      <c r="E5899" s="10"/>
      <c r="F5899" s="10"/>
      <c r="G5899" s="10"/>
      <c r="H5899" s="10"/>
      <c r="I5899" s="10"/>
      <c r="J5899" s="10"/>
      <c r="K5899" s="11"/>
      <c r="L5899" s="11"/>
      <c r="M5899" s="12"/>
      <c r="N5899" s="12"/>
      <c r="O5899" s="12"/>
      <c r="P5899" s="12"/>
      <c r="Q5899" s="12"/>
      <c r="R5899" s="12"/>
      <c r="S5899" s="12"/>
      <c r="T5899" s="12"/>
      <c r="U5899" s="12"/>
      <c r="V5899" s="12"/>
      <c r="W5899" s="12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2"/>
      <c r="AS5899" s="12"/>
      <c r="AT5899" s="12"/>
      <c r="AU5899" s="12"/>
      <c r="AV5899" s="12"/>
      <c r="AW5899" s="12"/>
      <c r="AX5899" s="12"/>
      <c r="AY5899" s="12"/>
      <c r="AZ5899" s="12"/>
      <c r="BA5899" s="12"/>
      <c r="BB5899" s="12"/>
      <c r="BC5899" s="12"/>
      <c r="BD5899" s="12"/>
      <c r="BE5899" s="12"/>
      <c r="BF5899" s="12"/>
      <c r="BG5899" s="12"/>
      <c r="BH5899" s="12"/>
      <c r="BI5899" s="12"/>
      <c r="BJ5899" s="13"/>
      <c r="BK5899" s="13"/>
      <c r="BL5899" s="13"/>
      <c r="BM5899" s="13"/>
      <c r="BN5899" s="13"/>
    </row>
    <row r="5900" spans="4:66" x14ac:dyDescent="0.25">
      <c r="D5900" s="6"/>
      <c r="E5900" s="10"/>
      <c r="F5900" s="10"/>
      <c r="G5900" s="10"/>
      <c r="H5900" s="10"/>
      <c r="I5900" s="10"/>
      <c r="J5900" s="10"/>
      <c r="K5900" s="11"/>
      <c r="L5900" s="11"/>
      <c r="M5900" s="12"/>
      <c r="N5900" s="12"/>
      <c r="O5900" s="12"/>
      <c r="P5900" s="12"/>
      <c r="Q5900" s="12"/>
      <c r="R5900" s="12"/>
      <c r="S5900" s="12"/>
      <c r="T5900" s="12"/>
      <c r="U5900" s="12"/>
      <c r="V5900" s="12"/>
      <c r="W5900" s="12"/>
      <c r="X5900" s="12"/>
      <c r="Y5900" s="12"/>
      <c r="Z5900" s="12"/>
      <c r="AA5900" s="12"/>
      <c r="AB5900" s="12"/>
      <c r="AC5900" s="12"/>
      <c r="AD5900" s="12"/>
      <c r="AE5900" s="12"/>
      <c r="AF5900" s="12"/>
      <c r="AG5900" s="12"/>
      <c r="AH5900" s="12"/>
      <c r="AI5900" s="12"/>
      <c r="AJ5900" s="12"/>
      <c r="AK5900" s="12"/>
      <c r="AL5900" s="12"/>
      <c r="AM5900" s="12"/>
      <c r="AN5900" s="12"/>
      <c r="AO5900" s="12"/>
      <c r="AP5900" s="12"/>
      <c r="AQ5900" s="12"/>
      <c r="AR5900" s="12"/>
      <c r="AS5900" s="12"/>
      <c r="AT5900" s="12"/>
      <c r="AU5900" s="12"/>
      <c r="AV5900" s="12"/>
      <c r="AW5900" s="12"/>
      <c r="AX5900" s="12"/>
      <c r="AY5900" s="12"/>
      <c r="AZ5900" s="12"/>
      <c r="BA5900" s="12"/>
      <c r="BB5900" s="12"/>
      <c r="BC5900" s="12"/>
      <c r="BD5900" s="12"/>
      <c r="BE5900" s="12"/>
      <c r="BF5900" s="12"/>
      <c r="BG5900" s="12"/>
      <c r="BH5900" s="12"/>
      <c r="BI5900" s="12"/>
      <c r="BJ5900" s="13"/>
      <c r="BK5900" s="13"/>
      <c r="BL5900" s="13"/>
      <c r="BM5900" s="13"/>
      <c r="BN5900" s="13"/>
    </row>
    <row r="5901" spans="4:66" x14ac:dyDescent="0.25">
      <c r="D5901" s="6"/>
      <c r="E5901" s="10"/>
      <c r="F5901" s="10"/>
      <c r="G5901" s="10"/>
      <c r="H5901" s="10"/>
      <c r="I5901" s="10"/>
      <c r="J5901" s="10"/>
      <c r="K5901" s="11"/>
      <c r="L5901" s="11"/>
      <c r="M5901" s="12"/>
      <c r="N5901" s="12"/>
      <c r="O5901" s="12"/>
      <c r="P5901" s="12"/>
      <c r="Q5901" s="12"/>
      <c r="R5901" s="12"/>
      <c r="S5901" s="12"/>
      <c r="T5901" s="12"/>
      <c r="U5901" s="12"/>
      <c r="V5901" s="12"/>
      <c r="W5901" s="12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2"/>
      <c r="AS5901" s="12"/>
      <c r="AT5901" s="12"/>
      <c r="AU5901" s="12"/>
      <c r="AV5901" s="12"/>
      <c r="AW5901" s="12"/>
      <c r="AX5901" s="12"/>
      <c r="AY5901" s="12"/>
      <c r="AZ5901" s="12"/>
      <c r="BA5901" s="12"/>
      <c r="BB5901" s="12"/>
      <c r="BC5901" s="12"/>
      <c r="BD5901" s="12"/>
      <c r="BE5901" s="12"/>
      <c r="BF5901" s="12"/>
      <c r="BG5901" s="12"/>
      <c r="BH5901" s="12"/>
      <c r="BI5901" s="12"/>
      <c r="BJ5901" s="13"/>
      <c r="BK5901" s="13"/>
      <c r="BL5901" s="13"/>
      <c r="BM5901" s="13"/>
      <c r="BN5901" s="13"/>
    </row>
    <row r="5902" spans="4:66" x14ac:dyDescent="0.25">
      <c r="D5902" s="6"/>
      <c r="E5902" s="10"/>
      <c r="F5902" s="10"/>
      <c r="G5902" s="10"/>
      <c r="H5902" s="10"/>
      <c r="I5902" s="10"/>
      <c r="J5902" s="10"/>
      <c r="K5902" s="11"/>
      <c r="L5902" s="11"/>
      <c r="M5902" s="12"/>
      <c r="N5902" s="12"/>
      <c r="O5902" s="12"/>
      <c r="P5902" s="12"/>
      <c r="Q5902" s="12"/>
      <c r="R5902" s="12"/>
      <c r="S5902" s="12"/>
      <c r="T5902" s="12"/>
      <c r="U5902" s="12"/>
      <c r="V5902" s="12"/>
      <c r="W5902" s="12"/>
      <c r="X5902" s="12"/>
      <c r="Y5902" s="12"/>
      <c r="Z5902" s="12"/>
      <c r="AA5902" s="12"/>
      <c r="AB5902" s="12"/>
      <c r="AC5902" s="12"/>
      <c r="AD5902" s="12"/>
      <c r="AE5902" s="12"/>
      <c r="AF5902" s="12"/>
      <c r="AG5902" s="12"/>
      <c r="AH5902" s="12"/>
      <c r="AI5902" s="12"/>
      <c r="AJ5902" s="12"/>
      <c r="AK5902" s="12"/>
      <c r="AL5902" s="12"/>
      <c r="AM5902" s="12"/>
      <c r="AN5902" s="12"/>
      <c r="AO5902" s="12"/>
      <c r="AP5902" s="12"/>
      <c r="AQ5902" s="12"/>
      <c r="AR5902" s="12"/>
      <c r="AS5902" s="12"/>
      <c r="AT5902" s="12"/>
      <c r="AU5902" s="12"/>
      <c r="AV5902" s="12"/>
      <c r="AW5902" s="12"/>
      <c r="AX5902" s="12"/>
      <c r="AY5902" s="12"/>
      <c r="AZ5902" s="12"/>
      <c r="BA5902" s="12"/>
      <c r="BB5902" s="12"/>
      <c r="BC5902" s="12"/>
      <c r="BD5902" s="12"/>
      <c r="BE5902" s="12"/>
      <c r="BF5902" s="12"/>
      <c r="BG5902" s="12"/>
      <c r="BH5902" s="12"/>
      <c r="BI5902" s="12"/>
      <c r="BJ5902" s="13"/>
      <c r="BK5902" s="13"/>
      <c r="BL5902" s="13"/>
      <c r="BM5902" s="13"/>
      <c r="BN5902" s="13"/>
    </row>
    <row r="5903" spans="4:66" x14ac:dyDescent="0.25">
      <c r="D5903" s="6"/>
      <c r="E5903" s="10"/>
      <c r="F5903" s="10"/>
      <c r="G5903" s="10"/>
      <c r="H5903" s="10"/>
      <c r="I5903" s="10"/>
      <c r="J5903" s="10"/>
      <c r="K5903" s="11"/>
      <c r="L5903" s="11"/>
      <c r="M5903" s="12"/>
      <c r="N5903" s="12"/>
      <c r="O5903" s="12"/>
      <c r="P5903" s="12"/>
      <c r="Q5903" s="12"/>
      <c r="R5903" s="12"/>
      <c r="S5903" s="12"/>
      <c r="T5903" s="12"/>
      <c r="U5903" s="12"/>
      <c r="V5903" s="12"/>
      <c r="W5903" s="12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2"/>
      <c r="AS5903" s="12"/>
      <c r="AT5903" s="12"/>
      <c r="AU5903" s="12"/>
      <c r="AV5903" s="12"/>
      <c r="AW5903" s="12"/>
      <c r="AX5903" s="12"/>
      <c r="AY5903" s="12"/>
      <c r="AZ5903" s="12"/>
      <c r="BA5903" s="12"/>
      <c r="BB5903" s="12"/>
      <c r="BC5903" s="12"/>
      <c r="BD5903" s="12"/>
      <c r="BE5903" s="12"/>
      <c r="BF5903" s="12"/>
      <c r="BG5903" s="12"/>
      <c r="BH5903" s="12"/>
      <c r="BI5903" s="12"/>
      <c r="BJ5903" s="13"/>
      <c r="BK5903" s="13"/>
      <c r="BL5903" s="13"/>
      <c r="BM5903" s="13"/>
      <c r="BN5903" s="13"/>
    </row>
    <row r="5904" spans="4:66" x14ac:dyDescent="0.25">
      <c r="D5904" s="6"/>
      <c r="E5904" s="10"/>
      <c r="F5904" s="10"/>
      <c r="G5904" s="10"/>
      <c r="H5904" s="10"/>
      <c r="I5904" s="10"/>
      <c r="J5904" s="10"/>
      <c r="K5904" s="11"/>
      <c r="L5904" s="11"/>
      <c r="M5904" s="12"/>
      <c r="N5904" s="12"/>
      <c r="O5904" s="12"/>
      <c r="P5904" s="12"/>
      <c r="Q5904" s="12"/>
      <c r="R5904" s="12"/>
      <c r="S5904" s="12"/>
      <c r="T5904" s="12"/>
      <c r="U5904" s="12"/>
      <c r="V5904" s="12"/>
      <c r="W5904" s="12"/>
      <c r="X5904" s="12"/>
      <c r="Y5904" s="12"/>
      <c r="Z5904" s="12"/>
      <c r="AA5904" s="12"/>
      <c r="AB5904" s="12"/>
      <c r="AC5904" s="12"/>
      <c r="AD5904" s="12"/>
      <c r="AE5904" s="12"/>
      <c r="AF5904" s="12"/>
      <c r="AG5904" s="12"/>
      <c r="AH5904" s="12"/>
      <c r="AI5904" s="12"/>
      <c r="AJ5904" s="12"/>
      <c r="AK5904" s="12"/>
      <c r="AL5904" s="12"/>
      <c r="AM5904" s="12"/>
      <c r="AN5904" s="12"/>
      <c r="AO5904" s="12"/>
      <c r="AP5904" s="12"/>
      <c r="AQ5904" s="12"/>
      <c r="AR5904" s="12"/>
      <c r="AS5904" s="12"/>
      <c r="AT5904" s="12"/>
      <c r="AU5904" s="12"/>
      <c r="AV5904" s="12"/>
      <c r="AW5904" s="12"/>
      <c r="AX5904" s="12"/>
      <c r="AY5904" s="12"/>
      <c r="AZ5904" s="12"/>
      <c r="BA5904" s="12"/>
      <c r="BB5904" s="12"/>
      <c r="BC5904" s="12"/>
      <c r="BD5904" s="12"/>
      <c r="BE5904" s="12"/>
      <c r="BF5904" s="12"/>
      <c r="BG5904" s="12"/>
      <c r="BH5904" s="12"/>
      <c r="BI5904" s="12"/>
      <c r="BJ5904" s="13"/>
      <c r="BK5904" s="13"/>
      <c r="BL5904" s="13"/>
      <c r="BM5904" s="13"/>
      <c r="BN5904" s="13"/>
    </row>
    <row r="5905" spans="4:66" x14ac:dyDescent="0.25">
      <c r="D5905" s="6"/>
      <c r="E5905" s="10"/>
      <c r="F5905" s="10"/>
      <c r="G5905" s="10"/>
      <c r="H5905" s="10"/>
      <c r="I5905" s="10"/>
      <c r="J5905" s="10"/>
      <c r="K5905" s="11"/>
      <c r="L5905" s="11"/>
      <c r="M5905" s="12"/>
      <c r="N5905" s="12"/>
      <c r="O5905" s="12"/>
      <c r="P5905" s="12"/>
      <c r="Q5905" s="12"/>
      <c r="R5905" s="12"/>
      <c r="S5905" s="12"/>
      <c r="T5905" s="12"/>
      <c r="U5905" s="12"/>
      <c r="V5905" s="12"/>
      <c r="W5905" s="12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2"/>
      <c r="AS5905" s="12"/>
      <c r="AT5905" s="12"/>
      <c r="AU5905" s="12"/>
      <c r="AV5905" s="12"/>
      <c r="AW5905" s="12"/>
      <c r="AX5905" s="12"/>
      <c r="AY5905" s="12"/>
      <c r="AZ5905" s="12"/>
      <c r="BA5905" s="12"/>
      <c r="BB5905" s="12"/>
      <c r="BC5905" s="12"/>
      <c r="BD5905" s="12"/>
      <c r="BE5905" s="12"/>
      <c r="BF5905" s="12"/>
      <c r="BG5905" s="12"/>
      <c r="BH5905" s="12"/>
      <c r="BI5905" s="12"/>
      <c r="BJ5905" s="13"/>
      <c r="BK5905" s="13"/>
      <c r="BL5905" s="13"/>
      <c r="BM5905" s="13"/>
      <c r="BN5905" s="13"/>
    </row>
    <row r="5906" spans="4:66" x14ac:dyDescent="0.25">
      <c r="D5906" s="6"/>
      <c r="E5906" s="10"/>
      <c r="F5906" s="10"/>
      <c r="G5906" s="10"/>
      <c r="H5906" s="10"/>
      <c r="I5906" s="10"/>
      <c r="J5906" s="10"/>
      <c r="K5906" s="11"/>
      <c r="L5906" s="11"/>
      <c r="M5906" s="12"/>
      <c r="N5906" s="12"/>
      <c r="O5906" s="12"/>
      <c r="P5906" s="12"/>
      <c r="Q5906" s="12"/>
      <c r="R5906" s="12"/>
      <c r="S5906" s="12"/>
      <c r="T5906" s="12"/>
      <c r="U5906" s="12"/>
      <c r="V5906" s="12"/>
      <c r="W5906" s="12"/>
      <c r="X5906" s="12"/>
      <c r="Y5906" s="12"/>
      <c r="Z5906" s="12"/>
      <c r="AA5906" s="12"/>
      <c r="AB5906" s="12"/>
      <c r="AC5906" s="12"/>
      <c r="AD5906" s="12"/>
      <c r="AE5906" s="12"/>
      <c r="AF5906" s="12"/>
      <c r="AG5906" s="12"/>
      <c r="AH5906" s="12"/>
      <c r="AI5906" s="12"/>
      <c r="AJ5906" s="12"/>
      <c r="AK5906" s="12"/>
      <c r="AL5906" s="12"/>
      <c r="AM5906" s="12"/>
      <c r="AN5906" s="12"/>
      <c r="AO5906" s="12"/>
      <c r="AP5906" s="12"/>
      <c r="AQ5906" s="12"/>
      <c r="AR5906" s="12"/>
      <c r="AS5906" s="12"/>
      <c r="AT5906" s="12"/>
      <c r="AU5906" s="12"/>
      <c r="AV5906" s="12"/>
      <c r="AW5906" s="12"/>
      <c r="AX5906" s="12"/>
      <c r="AY5906" s="12"/>
      <c r="AZ5906" s="12"/>
      <c r="BA5906" s="12"/>
      <c r="BB5906" s="12"/>
      <c r="BC5906" s="12"/>
      <c r="BD5906" s="12"/>
      <c r="BE5906" s="12"/>
      <c r="BF5906" s="12"/>
      <c r="BG5906" s="12"/>
      <c r="BH5906" s="12"/>
      <c r="BI5906" s="12"/>
      <c r="BJ5906" s="13"/>
      <c r="BK5906" s="13"/>
      <c r="BL5906" s="13"/>
      <c r="BM5906" s="13"/>
      <c r="BN5906" s="13"/>
    </row>
    <row r="5907" spans="4:66" x14ac:dyDescent="0.25">
      <c r="D5907" s="6"/>
      <c r="E5907" s="10"/>
      <c r="F5907" s="10"/>
      <c r="G5907" s="10"/>
      <c r="H5907" s="10"/>
      <c r="I5907" s="10"/>
      <c r="J5907" s="10"/>
      <c r="K5907" s="11"/>
      <c r="L5907" s="11"/>
      <c r="M5907" s="12"/>
      <c r="N5907" s="12"/>
      <c r="O5907" s="12"/>
      <c r="P5907" s="12"/>
      <c r="Q5907" s="12"/>
      <c r="R5907" s="12"/>
      <c r="S5907" s="12"/>
      <c r="T5907" s="12"/>
      <c r="U5907" s="12"/>
      <c r="V5907" s="12"/>
      <c r="W5907" s="12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2"/>
      <c r="AS5907" s="12"/>
      <c r="AT5907" s="12"/>
      <c r="AU5907" s="12"/>
      <c r="AV5907" s="12"/>
      <c r="AW5907" s="12"/>
      <c r="AX5907" s="12"/>
      <c r="AY5907" s="12"/>
      <c r="AZ5907" s="12"/>
      <c r="BA5907" s="12"/>
      <c r="BB5907" s="12"/>
      <c r="BC5907" s="12"/>
      <c r="BD5907" s="12"/>
      <c r="BE5907" s="12"/>
      <c r="BF5907" s="12"/>
      <c r="BG5907" s="12"/>
      <c r="BH5907" s="12"/>
      <c r="BI5907" s="12"/>
      <c r="BJ5907" s="13"/>
      <c r="BK5907" s="13"/>
      <c r="BL5907" s="13"/>
      <c r="BM5907" s="13"/>
      <c r="BN5907" s="13"/>
    </row>
    <row r="5908" spans="4:66" x14ac:dyDescent="0.25">
      <c r="D5908" s="6"/>
      <c r="E5908" s="10"/>
      <c r="F5908" s="10"/>
      <c r="G5908" s="10"/>
      <c r="H5908" s="10"/>
      <c r="I5908" s="10"/>
      <c r="J5908" s="10"/>
      <c r="K5908" s="11"/>
      <c r="L5908" s="11"/>
      <c r="M5908" s="12"/>
      <c r="N5908" s="12"/>
      <c r="O5908" s="12"/>
      <c r="P5908" s="12"/>
      <c r="Q5908" s="12"/>
      <c r="R5908" s="12"/>
      <c r="S5908" s="12"/>
      <c r="T5908" s="12"/>
      <c r="U5908" s="12"/>
      <c r="V5908" s="12"/>
      <c r="W5908" s="12"/>
      <c r="X5908" s="12"/>
      <c r="Y5908" s="12"/>
      <c r="Z5908" s="12"/>
      <c r="AA5908" s="12"/>
      <c r="AB5908" s="12"/>
      <c r="AC5908" s="12"/>
      <c r="AD5908" s="12"/>
      <c r="AE5908" s="12"/>
      <c r="AF5908" s="12"/>
      <c r="AG5908" s="12"/>
      <c r="AH5908" s="12"/>
      <c r="AI5908" s="12"/>
      <c r="AJ5908" s="12"/>
      <c r="AK5908" s="12"/>
      <c r="AL5908" s="12"/>
      <c r="AM5908" s="12"/>
      <c r="AN5908" s="12"/>
      <c r="AO5908" s="12"/>
      <c r="AP5908" s="12"/>
      <c r="AQ5908" s="12"/>
      <c r="AR5908" s="12"/>
      <c r="AS5908" s="12"/>
      <c r="AT5908" s="12"/>
      <c r="AU5908" s="12"/>
      <c r="AV5908" s="12"/>
      <c r="AW5908" s="12"/>
      <c r="AX5908" s="12"/>
      <c r="AY5908" s="12"/>
      <c r="AZ5908" s="12"/>
      <c r="BA5908" s="12"/>
      <c r="BB5908" s="12"/>
      <c r="BC5908" s="12"/>
      <c r="BD5908" s="12"/>
      <c r="BE5908" s="12"/>
      <c r="BF5908" s="12"/>
      <c r="BG5908" s="12"/>
      <c r="BH5908" s="12"/>
      <c r="BI5908" s="12"/>
      <c r="BJ5908" s="13"/>
      <c r="BK5908" s="13"/>
      <c r="BL5908" s="13"/>
      <c r="BM5908" s="13"/>
      <c r="BN5908" s="13"/>
    </row>
    <row r="5909" spans="4:66" x14ac:dyDescent="0.25">
      <c r="D5909" s="6"/>
      <c r="E5909" s="10"/>
      <c r="F5909" s="10"/>
      <c r="G5909" s="10"/>
      <c r="H5909" s="10"/>
      <c r="I5909" s="10"/>
      <c r="J5909" s="10"/>
      <c r="K5909" s="11"/>
      <c r="L5909" s="11"/>
      <c r="M5909" s="12"/>
      <c r="N5909" s="12"/>
      <c r="O5909" s="12"/>
      <c r="P5909" s="12"/>
      <c r="Q5909" s="12"/>
      <c r="R5909" s="12"/>
      <c r="S5909" s="12"/>
      <c r="T5909" s="12"/>
      <c r="U5909" s="12"/>
      <c r="V5909" s="12"/>
      <c r="W5909" s="12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2"/>
      <c r="AS5909" s="12"/>
      <c r="AT5909" s="12"/>
      <c r="AU5909" s="12"/>
      <c r="AV5909" s="12"/>
      <c r="AW5909" s="12"/>
      <c r="AX5909" s="12"/>
      <c r="AY5909" s="12"/>
      <c r="AZ5909" s="12"/>
      <c r="BA5909" s="12"/>
      <c r="BB5909" s="12"/>
      <c r="BC5909" s="12"/>
      <c r="BD5909" s="12"/>
      <c r="BE5909" s="12"/>
      <c r="BF5909" s="12"/>
      <c r="BG5909" s="12"/>
      <c r="BH5909" s="12"/>
      <c r="BI5909" s="12"/>
      <c r="BJ5909" s="13"/>
      <c r="BK5909" s="13"/>
      <c r="BL5909" s="13"/>
      <c r="BM5909" s="13"/>
      <c r="BN5909" s="13"/>
    </row>
    <row r="5910" spans="4:66" x14ac:dyDescent="0.25">
      <c r="D5910" s="6"/>
      <c r="E5910" s="10"/>
      <c r="F5910" s="10"/>
      <c r="G5910" s="10"/>
      <c r="H5910" s="10"/>
      <c r="I5910" s="10"/>
      <c r="J5910" s="10"/>
      <c r="K5910" s="11"/>
      <c r="L5910" s="11"/>
      <c r="M5910" s="12"/>
      <c r="N5910" s="12"/>
      <c r="O5910" s="12"/>
      <c r="P5910" s="12"/>
      <c r="Q5910" s="12"/>
      <c r="R5910" s="12"/>
      <c r="S5910" s="12"/>
      <c r="T5910" s="12"/>
      <c r="U5910" s="12"/>
      <c r="V5910" s="12"/>
      <c r="W5910" s="12"/>
      <c r="X5910" s="12"/>
      <c r="Y5910" s="12"/>
      <c r="Z5910" s="12"/>
      <c r="AA5910" s="12"/>
      <c r="AB5910" s="12"/>
      <c r="AC5910" s="12"/>
      <c r="AD5910" s="12"/>
      <c r="AE5910" s="12"/>
      <c r="AF5910" s="12"/>
      <c r="AG5910" s="12"/>
      <c r="AH5910" s="12"/>
      <c r="AI5910" s="12"/>
      <c r="AJ5910" s="12"/>
      <c r="AK5910" s="12"/>
      <c r="AL5910" s="12"/>
      <c r="AM5910" s="12"/>
      <c r="AN5910" s="12"/>
      <c r="AO5910" s="12"/>
      <c r="AP5910" s="12"/>
      <c r="AQ5910" s="12"/>
      <c r="AR5910" s="12"/>
      <c r="AS5910" s="12"/>
      <c r="AT5910" s="12"/>
      <c r="AU5910" s="12"/>
      <c r="AV5910" s="12"/>
      <c r="AW5910" s="12"/>
      <c r="AX5910" s="12"/>
      <c r="AY5910" s="12"/>
      <c r="AZ5910" s="12"/>
      <c r="BA5910" s="12"/>
      <c r="BB5910" s="12"/>
      <c r="BC5910" s="12"/>
      <c r="BD5910" s="12"/>
      <c r="BE5910" s="12"/>
      <c r="BF5910" s="12"/>
      <c r="BG5910" s="12"/>
      <c r="BH5910" s="12"/>
      <c r="BI5910" s="12"/>
      <c r="BJ5910" s="13"/>
      <c r="BK5910" s="13"/>
      <c r="BL5910" s="13"/>
      <c r="BM5910" s="13"/>
      <c r="BN5910" s="13"/>
    </row>
    <row r="5911" spans="4:66" x14ac:dyDescent="0.25">
      <c r="D5911" s="6"/>
      <c r="E5911" s="10"/>
      <c r="F5911" s="10"/>
      <c r="G5911" s="10"/>
      <c r="H5911" s="10"/>
      <c r="I5911" s="10"/>
      <c r="J5911" s="10"/>
      <c r="K5911" s="11"/>
      <c r="L5911" s="11"/>
      <c r="M5911" s="12"/>
      <c r="N5911" s="12"/>
      <c r="O5911" s="12"/>
      <c r="P5911" s="12"/>
      <c r="Q5911" s="12"/>
      <c r="R5911" s="12"/>
      <c r="S5911" s="12"/>
      <c r="T5911" s="12"/>
      <c r="U5911" s="12"/>
      <c r="V5911" s="12"/>
      <c r="W5911" s="12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2"/>
      <c r="AS5911" s="12"/>
      <c r="AT5911" s="12"/>
      <c r="AU5911" s="12"/>
      <c r="AV5911" s="12"/>
      <c r="AW5911" s="12"/>
      <c r="AX5911" s="12"/>
      <c r="AY5911" s="12"/>
      <c r="AZ5911" s="12"/>
      <c r="BA5911" s="12"/>
      <c r="BB5911" s="12"/>
      <c r="BC5911" s="12"/>
      <c r="BD5911" s="12"/>
      <c r="BE5911" s="12"/>
      <c r="BF5911" s="12"/>
      <c r="BG5911" s="12"/>
      <c r="BH5911" s="12"/>
      <c r="BI5911" s="12"/>
      <c r="BJ5911" s="13"/>
      <c r="BK5911" s="13"/>
      <c r="BL5911" s="13"/>
      <c r="BM5911" s="13"/>
      <c r="BN5911" s="13"/>
    </row>
    <row r="5912" spans="4:66" x14ac:dyDescent="0.25">
      <c r="D5912" s="6"/>
      <c r="E5912" s="10"/>
      <c r="F5912" s="10"/>
      <c r="G5912" s="10"/>
      <c r="H5912" s="10"/>
      <c r="I5912" s="10"/>
      <c r="J5912" s="10"/>
      <c r="K5912" s="11"/>
      <c r="L5912" s="11"/>
      <c r="M5912" s="12"/>
      <c r="N5912" s="12"/>
      <c r="O5912" s="12"/>
      <c r="P5912" s="12"/>
      <c r="Q5912" s="12"/>
      <c r="R5912" s="12"/>
      <c r="S5912" s="12"/>
      <c r="T5912" s="12"/>
      <c r="U5912" s="12"/>
      <c r="V5912" s="12"/>
      <c r="W5912" s="12"/>
      <c r="X5912" s="12"/>
      <c r="Y5912" s="12"/>
      <c r="Z5912" s="12"/>
      <c r="AA5912" s="12"/>
      <c r="AB5912" s="12"/>
      <c r="AC5912" s="12"/>
      <c r="AD5912" s="12"/>
      <c r="AE5912" s="12"/>
      <c r="AF5912" s="12"/>
      <c r="AG5912" s="12"/>
      <c r="AH5912" s="12"/>
      <c r="AI5912" s="12"/>
      <c r="AJ5912" s="12"/>
      <c r="AK5912" s="12"/>
      <c r="AL5912" s="12"/>
      <c r="AM5912" s="12"/>
      <c r="AN5912" s="12"/>
      <c r="AO5912" s="12"/>
      <c r="AP5912" s="12"/>
      <c r="AQ5912" s="12"/>
      <c r="AR5912" s="12"/>
      <c r="AS5912" s="12"/>
      <c r="AT5912" s="12"/>
      <c r="AU5912" s="12"/>
      <c r="AV5912" s="12"/>
      <c r="AW5912" s="12"/>
      <c r="AX5912" s="12"/>
      <c r="AY5912" s="12"/>
      <c r="AZ5912" s="12"/>
      <c r="BA5912" s="12"/>
      <c r="BB5912" s="12"/>
      <c r="BC5912" s="12"/>
      <c r="BD5912" s="12"/>
      <c r="BE5912" s="12"/>
      <c r="BF5912" s="12"/>
      <c r="BG5912" s="12"/>
      <c r="BH5912" s="12"/>
      <c r="BI5912" s="12"/>
      <c r="BJ5912" s="13"/>
      <c r="BK5912" s="13"/>
      <c r="BL5912" s="13"/>
      <c r="BM5912" s="13"/>
      <c r="BN5912" s="13"/>
    </row>
    <row r="5913" spans="4:66" x14ac:dyDescent="0.25">
      <c r="D5913" s="6"/>
      <c r="E5913" s="10"/>
      <c r="F5913" s="10"/>
      <c r="G5913" s="10"/>
      <c r="H5913" s="10"/>
      <c r="I5913" s="10"/>
      <c r="J5913" s="10"/>
      <c r="K5913" s="11"/>
      <c r="L5913" s="11"/>
      <c r="M5913" s="12"/>
      <c r="N5913" s="12"/>
      <c r="O5913" s="12"/>
      <c r="P5913" s="12"/>
      <c r="Q5913" s="12"/>
      <c r="R5913" s="12"/>
      <c r="S5913" s="12"/>
      <c r="T5913" s="12"/>
      <c r="U5913" s="12"/>
      <c r="V5913" s="12"/>
      <c r="W5913" s="12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12"/>
      <c r="AS5913" s="12"/>
      <c r="AT5913" s="12"/>
      <c r="AU5913" s="12"/>
      <c r="AV5913" s="12"/>
      <c r="AW5913" s="12"/>
      <c r="AX5913" s="12"/>
      <c r="AY5913" s="12"/>
      <c r="AZ5913" s="12"/>
      <c r="BA5913" s="12"/>
      <c r="BB5913" s="12"/>
      <c r="BC5913" s="12"/>
      <c r="BD5913" s="12"/>
      <c r="BE5913" s="12"/>
      <c r="BF5913" s="12"/>
      <c r="BG5913" s="12"/>
      <c r="BH5913" s="12"/>
      <c r="BI5913" s="12"/>
      <c r="BJ5913" s="13"/>
      <c r="BK5913" s="13"/>
      <c r="BL5913" s="13"/>
      <c r="BM5913" s="13"/>
      <c r="BN5913" s="13"/>
    </row>
    <row r="5914" spans="4:66" x14ac:dyDescent="0.25">
      <c r="D5914" s="6"/>
      <c r="E5914" s="10"/>
      <c r="F5914" s="10"/>
      <c r="G5914" s="10"/>
      <c r="H5914" s="10"/>
      <c r="I5914" s="10"/>
      <c r="J5914" s="10"/>
      <c r="K5914" s="11"/>
      <c r="L5914" s="11"/>
      <c r="M5914" s="12"/>
      <c r="N5914" s="12"/>
      <c r="O5914" s="12"/>
      <c r="P5914" s="12"/>
      <c r="Q5914" s="12"/>
      <c r="R5914" s="12"/>
      <c r="S5914" s="12"/>
      <c r="T5914" s="12"/>
      <c r="U5914" s="12"/>
      <c r="V5914" s="12"/>
      <c r="W5914" s="12"/>
      <c r="X5914" s="12"/>
      <c r="Y5914" s="12"/>
      <c r="Z5914" s="12"/>
      <c r="AA5914" s="12"/>
      <c r="AB5914" s="12"/>
      <c r="AC5914" s="12"/>
      <c r="AD5914" s="12"/>
      <c r="AE5914" s="12"/>
      <c r="AF5914" s="12"/>
      <c r="AG5914" s="12"/>
      <c r="AH5914" s="12"/>
      <c r="AI5914" s="12"/>
      <c r="AJ5914" s="12"/>
      <c r="AK5914" s="12"/>
      <c r="AL5914" s="12"/>
      <c r="AM5914" s="12"/>
      <c r="AN5914" s="12"/>
      <c r="AO5914" s="12"/>
      <c r="AP5914" s="12"/>
      <c r="AQ5914" s="12"/>
      <c r="AR5914" s="12"/>
      <c r="AS5914" s="12"/>
      <c r="AT5914" s="12"/>
      <c r="AU5914" s="12"/>
      <c r="AV5914" s="12"/>
      <c r="AW5914" s="12"/>
      <c r="AX5914" s="12"/>
      <c r="AY5914" s="12"/>
      <c r="AZ5914" s="12"/>
      <c r="BA5914" s="12"/>
      <c r="BB5914" s="12"/>
      <c r="BC5914" s="12"/>
      <c r="BD5914" s="12"/>
      <c r="BE5914" s="12"/>
      <c r="BF5914" s="12"/>
      <c r="BG5914" s="12"/>
      <c r="BH5914" s="12"/>
      <c r="BI5914" s="12"/>
      <c r="BJ5914" s="13"/>
      <c r="BK5914" s="13"/>
      <c r="BL5914" s="13"/>
      <c r="BM5914" s="13"/>
      <c r="BN5914" s="13"/>
    </row>
    <row r="5915" spans="4:66" x14ac:dyDescent="0.25">
      <c r="D5915" s="6"/>
      <c r="E5915" s="10"/>
      <c r="F5915" s="10"/>
      <c r="G5915" s="10"/>
      <c r="H5915" s="10"/>
      <c r="I5915" s="10"/>
      <c r="J5915" s="10"/>
      <c r="K5915" s="11"/>
      <c r="L5915" s="11"/>
      <c r="M5915" s="12"/>
      <c r="N5915" s="12"/>
      <c r="O5915" s="12"/>
      <c r="P5915" s="12"/>
      <c r="Q5915" s="12"/>
      <c r="R5915" s="12"/>
      <c r="S5915" s="12"/>
      <c r="T5915" s="12"/>
      <c r="U5915" s="12"/>
      <c r="V5915" s="12"/>
      <c r="W5915" s="12"/>
      <c r="X5915" s="12"/>
      <c r="Y5915" s="12"/>
      <c r="Z5915" s="12"/>
      <c r="AA5915" s="12"/>
      <c r="AB5915" s="12"/>
      <c r="AC5915" s="12"/>
      <c r="AD5915" s="12"/>
      <c r="AE5915" s="12"/>
      <c r="AF5915" s="12"/>
      <c r="AG5915" s="12"/>
      <c r="AH5915" s="12"/>
      <c r="AI5915" s="12"/>
      <c r="AJ5915" s="12"/>
      <c r="AK5915" s="12"/>
      <c r="AL5915" s="12"/>
      <c r="AM5915" s="12"/>
      <c r="AN5915" s="12"/>
      <c r="AO5915" s="12"/>
      <c r="AP5915" s="12"/>
      <c r="AQ5915" s="12"/>
      <c r="AR5915" s="12"/>
      <c r="AS5915" s="12"/>
      <c r="AT5915" s="12"/>
      <c r="AU5915" s="12"/>
      <c r="AV5915" s="12"/>
      <c r="AW5915" s="12"/>
      <c r="AX5915" s="12"/>
      <c r="AY5915" s="12"/>
      <c r="AZ5915" s="12"/>
      <c r="BA5915" s="12"/>
      <c r="BB5915" s="12"/>
      <c r="BC5915" s="12"/>
      <c r="BD5915" s="12"/>
      <c r="BE5915" s="12"/>
      <c r="BF5915" s="12"/>
      <c r="BG5915" s="12"/>
      <c r="BH5915" s="12"/>
      <c r="BI5915" s="12"/>
      <c r="BJ5915" s="13"/>
      <c r="BK5915" s="13"/>
      <c r="BL5915" s="13"/>
      <c r="BM5915" s="13"/>
      <c r="BN5915" s="13"/>
    </row>
    <row r="5916" spans="4:66" x14ac:dyDescent="0.25">
      <c r="D5916" s="6"/>
      <c r="E5916" s="10"/>
      <c r="F5916" s="10"/>
      <c r="G5916" s="10"/>
      <c r="H5916" s="10"/>
      <c r="I5916" s="10"/>
      <c r="J5916" s="10"/>
      <c r="K5916" s="11"/>
      <c r="L5916" s="11"/>
      <c r="M5916" s="12"/>
      <c r="N5916" s="12"/>
      <c r="O5916" s="12"/>
      <c r="P5916" s="12"/>
      <c r="Q5916" s="12"/>
      <c r="R5916" s="12"/>
      <c r="S5916" s="12"/>
      <c r="T5916" s="12"/>
      <c r="U5916" s="12"/>
      <c r="V5916" s="12"/>
      <c r="W5916" s="12"/>
      <c r="X5916" s="12"/>
      <c r="Y5916" s="12"/>
      <c r="Z5916" s="12"/>
      <c r="AA5916" s="12"/>
      <c r="AB5916" s="12"/>
      <c r="AC5916" s="12"/>
      <c r="AD5916" s="12"/>
      <c r="AE5916" s="12"/>
      <c r="AF5916" s="12"/>
      <c r="AG5916" s="12"/>
      <c r="AH5916" s="12"/>
      <c r="AI5916" s="12"/>
      <c r="AJ5916" s="12"/>
      <c r="AK5916" s="12"/>
      <c r="AL5916" s="12"/>
      <c r="AM5916" s="12"/>
      <c r="AN5916" s="12"/>
      <c r="AO5916" s="12"/>
      <c r="AP5916" s="12"/>
      <c r="AQ5916" s="12"/>
      <c r="AR5916" s="12"/>
      <c r="AS5916" s="12"/>
      <c r="AT5916" s="12"/>
      <c r="AU5916" s="12"/>
      <c r="AV5916" s="12"/>
      <c r="AW5916" s="12"/>
      <c r="AX5916" s="12"/>
      <c r="AY5916" s="12"/>
      <c r="AZ5916" s="12"/>
      <c r="BA5916" s="12"/>
      <c r="BB5916" s="12"/>
      <c r="BC5916" s="12"/>
      <c r="BD5916" s="12"/>
      <c r="BE5916" s="12"/>
      <c r="BF5916" s="12"/>
      <c r="BG5916" s="12"/>
      <c r="BH5916" s="12"/>
      <c r="BI5916" s="12"/>
      <c r="BJ5916" s="13"/>
      <c r="BK5916" s="13"/>
      <c r="BL5916" s="13"/>
      <c r="BM5916" s="13"/>
      <c r="BN5916" s="13"/>
    </row>
    <row r="5917" spans="4:66" x14ac:dyDescent="0.25">
      <c r="D5917" s="6"/>
      <c r="E5917" s="10"/>
      <c r="F5917" s="10"/>
      <c r="G5917" s="10"/>
      <c r="H5917" s="10"/>
      <c r="I5917" s="10"/>
      <c r="J5917" s="10"/>
      <c r="K5917" s="11"/>
      <c r="L5917" s="11"/>
      <c r="M5917" s="12"/>
      <c r="N5917" s="12"/>
      <c r="O5917" s="12"/>
      <c r="P5917" s="12"/>
      <c r="Q5917" s="12"/>
      <c r="R5917" s="12"/>
      <c r="S5917" s="12"/>
      <c r="T5917" s="12"/>
      <c r="U5917" s="12"/>
      <c r="V5917" s="12"/>
      <c r="W5917" s="12"/>
      <c r="X5917" s="12"/>
      <c r="Y5917" s="12"/>
      <c r="Z5917" s="12"/>
      <c r="AA5917" s="12"/>
      <c r="AB5917" s="12"/>
      <c r="AC5917" s="12"/>
      <c r="AD5917" s="12"/>
      <c r="AE5917" s="12"/>
      <c r="AF5917" s="12"/>
      <c r="AG5917" s="12"/>
      <c r="AH5917" s="12"/>
      <c r="AI5917" s="12"/>
      <c r="AJ5917" s="12"/>
      <c r="AK5917" s="12"/>
      <c r="AL5917" s="12"/>
      <c r="AM5917" s="12"/>
      <c r="AN5917" s="12"/>
      <c r="AO5917" s="12"/>
      <c r="AP5917" s="12"/>
      <c r="AQ5917" s="12"/>
      <c r="AR5917" s="12"/>
      <c r="AS5917" s="12"/>
      <c r="AT5917" s="12"/>
      <c r="AU5917" s="12"/>
      <c r="AV5917" s="12"/>
      <c r="AW5917" s="12"/>
      <c r="AX5917" s="12"/>
      <c r="AY5917" s="12"/>
      <c r="AZ5917" s="12"/>
      <c r="BA5917" s="12"/>
      <c r="BB5917" s="12"/>
      <c r="BC5917" s="12"/>
      <c r="BD5917" s="12"/>
      <c r="BE5917" s="12"/>
      <c r="BF5917" s="12"/>
      <c r="BG5917" s="12"/>
      <c r="BH5917" s="12"/>
      <c r="BI5917" s="12"/>
      <c r="BJ5917" s="13"/>
      <c r="BK5917" s="13"/>
      <c r="BL5917" s="13"/>
      <c r="BM5917" s="13"/>
      <c r="BN5917" s="13"/>
    </row>
    <row r="5918" spans="4:66" x14ac:dyDescent="0.25">
      <c r="D5918" s="6"/>
      <c r="E5918" s="10"/>
      <c r="F5918" s="10"/>
      <c r="G5918" s="10"/>
      <c r="H5918" s="10"/>
      <c r="I5918" s="10"/>
      <c r="J5918" s="10"/>
      <c r="K5918" s="11"/>
      <c r="L5918" s="11"/>
      <c r="M5918" s="12"/>
      <c r="N5918" s="12"/>
      <c r="O5918" s="12"/>
      <c r="P5918" s="12"/>
      <c r="Q5918" s="12"/>
      <c r="R5918" s="12"/>
      <c r="S5918" s="12"/>
      <c r="T5918" s="12"/>
      <c r="U5918" s="12"/>
      <c r="V5918" s="12"/>
      <c r="W5918" s="12"/>
      <c r="X5918" s="12"/>
      <c r="Y5918" s="12"/>
      <c r="Z5918" s="12"/>
      <c r="AA5918" s="12"/>
      <c r="AB5918" s="12"/>
      <c r="AC5918" s="12"/>
      <c r="AD5918" s="12"/>
      <c r="AE5918" s="12"/>
      <c r="AF5918" s="12"/>
      <c r="AG5918" s="12"/>
      <c r="AH5918" s="12"/>
      <c r="AI5918" s="12"/>
      <c r="AJ5918" s="12"/>
      <c r="AK5918" s="12"/>
      <c r="AL5918" s="12"/>
      <c r="AM5918" s="12"/>
      <c r="AN5918" s="12"/>
      <c r="AO5918" s="12"/>
      <c r="AP5918" s="12"/>
      <c r="AQ5918" s="12"/>
      <c r="AR5918" s="12"/>
      <c r="AS5918" s="12"/>
      <c r="AT5918" s="12"/>
      <c r="AU5918" s="12"/>
      <c r="AV5918" s="12"/>
      <c r="AW5918" s="12"/>
      <c r="AX5918" s="12"/>
      <c r="AY5918" s="12"/>
      <c r="AZ5918" s="12"/>
      <c r="BA5918" s="12"/>
      <c r="BB5918" s="12"/>
      <c r="BC5918" s="12"/>
      <c r="BD5918" s="12"/>
      <c r="BE5918" s="12"/>
      <c r="BF5918" s="12"/>
      <c r="BG5918" s="12"/>
      <c r="BH5918" s="12"/>
      <c r="BI5918" s="12"/>
      <c r="BJ5918" s="13"/>
      <c r="BK5918" s="13"/>
      <c r="BL5918" s="13"/>
      <c r="BM5918" s="13"/>
      <c r="BN5918" s="13"/>
    </row>
    <row r="5919" spans="4:66" x14ac:dyDescent="0.25">
      <c r="D5919" s="6"/>
      <c r="E5919" s="10"/>
      <c r="F5919" s="10"/>
      <c r="G5919" s="10"/>
      <c r="H5919" s="10"/>
      <c r="I5919" s="10"/>
      <c r="J5919" s="10"/>
      <c r="K5919" s="11"/>
      <c r="L5919" s="11"/>
      <c r="M5919" s="12"/>
      <c r="N5919" s="12"/>
      <c r="O5919" s="12"/>
      <c r="P5919" s="12"/>
      <c r="Q5919" s="12"/>
      <c r="R5919" s="12"/>
      <c r="S5919" s="12"/>
      <c r="T5919" s="12"/>
      <c r="U5919" s="12"/>
      <c r="V5919" s="12"/>
      <c r="W5919" s="12"/>
      <c r="X5919" s="12"/>
      <c r="Y5919" s="12"/>
      <c r="Z5919" s="12"/>
      <c r="AA5919" s="12"/>
      <c r="AB5919" s="12"/>
      <c r="AC5919" s="12"/>
      <c r="AD5919" s="12"/>
      <c r="AE5919" s="12"/>
      <c r="AF5919" s="12"/>
      <c r="AG5919" s="12"/>
      <c r="AH5919" s="12"/>
      <c r="AI5919" s="12"/>
      <c r="AJ5919" s="12"/>
      <c r="AK5919" s="12"/>
      <c r="AL5919" s="12"/>
      <c r="AM5919" s="12"/>
      <c r="AN5919" s="12"/>
      <c r="AO5919" s="12"/>
      <c r="AP5919" s="12"/>
      <c r="AQ5919" s="12"/>
      <c r="AR5919" s="12"/>
      <c r="AS5919" s="12"/>
      <c r="AT5919" s="12"/>
      <c r="AU5919" s="12"/>
      <c r="AV5919" s="12"/>
      <c r="AW5919" s="12"/>
      <c r="AX5919" s="12"/>
      <c r="AY5919" s="12"/>
      <c r="AZ5919" s="12"/>
      <c r="BA5919" s="12"/>
      <c r="BB5919" s="12"/>
      <c r="BC5919" s="12"/>
      <c r="BD5919" s="12"/>
      <c r="BE5919" s="12"/>
      <c r="BF5919" s="12"/>
      <c r="BG5919" s="12"/>
      <c r="BH5919" s="12"/>
      <c r="BI5919" s="12"/>
      <c r="BJ5919" s="13"/>
      <c r="BK5919" s="13"/>
      <c r="BL5919" s="13"/>
      <c r="BM5919" s="13"/>
      <c r="BN5919" s="13"/>
    </row>
    <row r="5920" spans="4:66" x14ac:dyDescent="0.25">
      <c r="D5920" s="6"/>
      <c r="E5920" s="10"/>
      <c r="F5920" s="10"/>
      <c r="G5920" s="10"/>
      <c r="H5920" s="10"/>
      <c r="I5920" s="10"/>
      <c r="J5920" s="10"/>
      <c r="K5920" s="11"/>
      <c r="L5920" s="11"/>
      <c r="M5920" s="12"/>
      <c r="N5920" s="12"/>
      <c r="O5920" s="12"/>
      <c r="P5920" s="12"/>
      <c r="Q5920" s="12"/>
      <c r="R5920" s="12"/>
      <c r="S5920" s="12"/>
      <c r="T5920" s="12"/>
      <c r="U5920" s="12"/>
      <c r="V5920" s="12"/>
      <c r="W5920" s="12"/>
      <c r="X5920" s="12"/>
      <c r="Y5920" s="12"/>
      <c r="Z5920" s="12"/>
      <c r="AA5920" s="12"/>
      <c r="AB5920" s="12"/>
      <c r="AC5920" s="12"/>
      <c r="AD5920" s="12"/>
      <c r="AE5920" s="12"/>
      <c r="AF5920" s="12"/>
      <c r="AG5920" s="12"/>
      <c r="AH5920" s="12"/>
      <c r="AI5920" s="12"/>
      <c r="AJ5920" s="12"/>
      <c r="AK5920" s="12"/>
      <c r="AL5920" s="12"/>
      <c r="AM5920" s="12"/>
      <c r="AN5920" s="12"/>
      <c r="AO5920" s="12"/>
      <c r="AP5920" s="12"/>
      <c r="AQ5920" s="12"/>
      <c r="AR5920" s="12"/>
      <c r="AS5920" s="12"/>
      <c r="AT5920" s="12"/>
      <c r="AU5920" s="12"/>
      <c r="AV5920" s="12"/>
      <c r="AW5920" s="12"/>
      <c r="AX5920" s="12"/>
      <c r="AY5920" s="12"/>
      <c r="AZ5920" s="12"/>
      <c r="BA5920" s="12"/>
      <c r="BB5920" s="12"/>
      <c r="BC5920" s="12"/>
      <c r="BD5920" s="12"/>
      <c r="BE5920" s="12"/>
      <c r="BF5920" s="12"/>
      <c r="BG5920" s="12"/>
      <c r="BH5920" s="12"/>
      <c r="BI5920" s="12"/>
      <c r="BJ5920" s="13"/>
      <c r="BK5920" s="13"/>
      <c r="BL5920" s="13"/>
      <c r="BM5920" s="13"/>
      <c r="BN5920" s="13"/>
    </row>
    <row r="5921" spans="4:66" x14ac:dyDescent="0.25">
      <c r="D5921" s="6"/>
      <c r="E5921" s="10"/>
      <c r="F5921" s="10"/>
      <c r="G5921" s="10"/>
      <c r="H5921" s="10"/>
      <c r="I5921" s="10"/>
      <c r="J5921" s="10"/>
      <c r="K5921" s="11"/>
      <c r="L5921" s="11"/>
      <c r="M5921" s="12"/>
      <c r="N5921" s="12"/>
      <c r="O5921" s="12"/>
      <c r="P5921" s="12"/>
      <c r="Q5921" s="12"/>
      <c r="R5921" s="12"/>
      <c r="S5921" s="12"/>
      <c r="T5921" s="12"/>
      <c r="U5921" s="12"/>
      <c r="V5921" s="12"/>
      <c r="W5921" s="12"/>
      <c r="X5921" s="12"/>
      <c r="Y5921" s="12"/>
      <c r="Z5921" s="12"/>
      <c r="AA5921" s="12"/>
      <c r="AB5921" s="12"/>
      <c r="AC5921" s="12"/>
      <c r="AD5921" s="12"/>
      <c r="AE5921" s="12"/>
      <c r="AF5921" s="12"/>
      <c r="AG5921" s="12"/>
      <c r="AH5921" s="12"/>
      <c r="AI5921" s="12"/>
      <c r="AJ5921" s="12"/>
      <c r="AK5921" s="12"/>
      <c r="AL5921" s="12"/>
      <c r="AM5921" s="12"/>
      <c r="AN5921" s="12"/>
      <c r="AO5921" s="12"/>
      <c r="AP5921" s="12"/>
      <c r="AQ5921" s="12"/>
      <c r="AR5921" s="12"/>
      <c r="AS5921" s="12"/>
      <c r="AT5921" s="12"/>
      <c r="AU5921" s="12"/>
      <c r="AV5921" s="12"/>
      <c r="AW5921" s="12"/>
      <c r="AX5921" s="12"/>
      <c r="AY5921" s="12"/>
      <c r="AZ5921" s="12"/>
      <c r="BA5921" s="12"/>
      <c r="BB5921" s="12"/>
      <c r="BC5921" s="12"/>
      <c r="BD5921" s="12"/>
      <c r="BE5921" s="12"/>
      <c r="BF5921" s="12"/>
      <c r="BG5921" s="12"/>
      <c r="BH5921" s="12"/>
      <c r="BI5921" s="12"/>
      <c r="BJ5921" s="13"/>
      <c r="BK5921" s="13"/>
      <c r="BL5921" s="13"/>
      <c r="BM5921" s="13"/>
      <c r="BN5921" s="13"/>
    </row>
    <row r="5922" spans="4:66" x14ac:dyDescent="0.25">
      <c r="D5922" s="6"/>
      <c r="E5922" s="10"/>
      <c r="F5922" s="10"/>
      <c r="G5922" s="10"/>
      <c r="H5922" s="10"/>
      <c r="I5922" s="10"/>
      <c r="J5922" s="10"/>
      <c r="K5922" s="11"/>
      <c r="L5922" s="11"/>
      <c r="M5922" s="12"/>
      <c r="N5922" s="12"/>
      <c r="O5922" s="12"/>
      <c r="P5922" s="12"/>
      <c r="Q5922" s="12"/>
      <c r="R5922" s="12"/>
      <c r="S5922" s="12"/>
      <c r="T5922" s="12"/>
      <c r="U5922" s="12"/>
      <c r="V5922" s="12"/>
      <c r="W5922" s="12"/>
      <c r="X5922" s="12"/>
      <c r="Y5922" s="12"/>
      <c r="Z5922" s="12"/>
      <c r="AA5922" s="12"/>
      <c r="AB5922" s="12"/>
      <c r="AC5922" s="12"/>
      <c r="AD5922" s="12"/>
      <c r="AE5922" s="12"/>
      <c r="AF5922" s="12"/>
      <c r="AG5922" s="12"/>
      <c r="AH5922" s="12"/>
      <c r="AI5922" s="12"/>
      <c r="AJ5922" s="12"/>
      <c r="AK5922" s="12"/>
      <c r="AL5922" s="12"/>
      <c r="AM5922" s="12"/>
      <c r="AN5922" s="12"/>
      <c r="AO5922" s="12"/>
      <c r="AP5922" s="12"/>
      <c r="AQ5922" s="12"/>
      <c r="AR5922" s="12"/>
      <c r="AS5922" s="12"/>
      <c r="AT5922" s="12"/>
      <c r="AU5922" s="12"/>
      <c r="AV5922" s="12"/>
      <c r="AW5922" s="12"/>
      <c r="AX5922" s="12"/>
      <c r="AY5922" s="12"/>
      <c r="AZ5922" s="12"/>
      <c r="BA5922" s="12"/>
      <c r="BB5922" s="12"/>
      <c r="BC5922" s="12"/>
      <c r="BD5922" s="12"/>
      <c r="BE5922" s="12"/>
      <c r="BF5922" s="12"/>
      <c r="BG5922" s="12"/>
      <c r="BH5922" s="12"/>
      <c r="BI5922" s="12"/>
      <c r="BJ5922" s="13"/>
      <c r="BK5922" s="13"/>
      <c r="BL5922" s="13"/>
      <c r="BM5922" s="13"/>
      <c r="BN5922" s="13"/>
    </row>
    <row r="5923" spans="4:66" x14ac:dyDescent="0.25">
      <c r="D5923" s="6"/>
      <c r="E5923" s="10"/>
      <c r="F5923" s="10"/>
      <c r="G5923" s="10"/>
      <c r="H5923" s="10"/>
      <c r="I5923" s="10"/>
      <c r="J5923" s="10"/>
      <c r="K5923" s="11"/>
      <c r="L5923" s="11"/>
      <c r="M5923" s="12"/>
      <c r="N5923" s="12"/>
      <c r="O5923" s="12"/>
      <c r="P5923" s="12"/>
      <c r="Q5923" s="12"/>
      <c r="R5923" s="12"/>
      <c r="S5923" s="12"/>
      <c r="T5923" s="12"/>
      <c r="U5923" s="12"/>
      <c r="V5923" s="12"/>
      <c r="W5923" s="12"/>
      <c r="X5923" s="12"/>
      <c r="Y5923" s="12"/>
      <c r="Z5923" s="12"/>
      <c r="AA5923" s="12"/>
      <c r="AB5923" s="12"/>
      <c r="AC5923" s="12"/>
      <c r="AD5923" s="12"/>
      <c r="AE5923" s="12"/>
      <c r="AF5923" s="12"/>
      <c r="AG5923" s="12"/>
      <c r="AH5923" s="12"/>
      <c r="AI5923" s="12"/>
      <c r="AJ5923" s="12"/>
      <c r="AK5923" s="12"/>
      <c r="AL5923" s="12"/>
      <c r="AM5923" s="12"/>
      <c r="AN5923" s="12"/>
      <c r="AO5923" s="12"/>
      <c r="AP5923" s="12"/>
      <c r="AQ5923" s="12"/>
      <c r="AR5923" s="12"/>
      <c r="AS5923" s="12"/>
      <c r="AT5923" s="12"/>
      <c r="AU5923" s="12"/>
      <c r="AV5923" s="12"/>
      <c r="AW5923" s="12"/>
      <c r="AX5923" s="12"/>
      <c r="AY5923" s="12"/>
      <c r="AZ5923" s="12"/>
      <c r="BA5923" s="12"/>
      <c r="BB5923" s="12"/>
      <c r="BC5923" s="12"/>
      <c r="BD5923" s="12"/>
      <c r="BE5923" s="12"/>
      <c r="BF5923" s="12"/>
      <c r="BG5923" s="12"/>
      <c r="BH5923" s="12"/>
      <c r="BI5923" s="12"/>
      <c r="BJ5923" s="13"/>
      <c r="BK5923" s="13"/>
      <c r="BL5923" s="13"/>
      <c r="BM5923" s="13"/>
      <c r="BN5923" s="13"/>
    </row>
    <row r="5924" spans="4:66" x14ac:dyDescent="0.25">
      <c r="D5924" s="6"/>
      <c r="E5924" s="10"/>
      <c r="F5924" s="10"/>
      <c r="G5924" s="10"/>
      <c r="H5924" s="10"/>
      <c r="I5924" s="10"/>
      <c r="J5924" s="10"/>
      <c r="K5924" s="11"/>
      <c r="L5924" s="11"/>
      <c r="M5924" s="12"/>
      <c r="N5924" s="12"/>
      <c r="O5924" s="12"/>
      <c r="P5924" s="12"/>
      <c r="Q5924" s="12"/>
      <c r="R5924" s="12"/>
      <c r="S5924" s="12"/>
      <c r="T5924" s="12"/>
      <c r="U5924" s="12"/>
      <c r="V5924" s="12"/>
      <c r="W5924" s="12"/>
      <c r="X5924" s="12"/>
      <c r="Y5924" s="12"/>
      <c r="Z5924" s="12"/>
      <c r="AA5924" s="12"/>
      <c r="AB5924" s="12"/>
      <c r="AC5924" s="12"/>
      <c r="AD5924" s="12"/>
      <c r="AE5924" s="12"/>
      <c r="AF5924" s="12"/>
      <c r="AG5924" s="12"/>
      <c r="AH5924" s="12"/>
      <c r="AI5924" s="12"/>
      <c r="AJ5924" s="12"/>
      <c r="AK5924" s="12"/>
      <c r="AL5924" s="12"/>
      <c r="AM5924" s="12"/>
      <c r="AN5924" s="12"/>
      <c r="AO5924" s="12"/>
      <c r="AP5924" s="12"/>
      <c r="AQ5924" s="12"/>
      <c r="AR5924" s="12"/>
      <c r="AS5924" s="12"/>
      <c r="AT5924" s="12"/>
      <c r="AU5924" s="12"/>
      <c r="AV5924" s="12"/>
      <c r="AW5924" s="12"/>
      <c r="AX5924" s="12"/>
      <c r="AY5924" s="12"/>
      <c r="AZ5924" s="12"/>
      <c r="BA5924" s="12"/>
      <c r="BB5924" s="12"/>
      <c r="BC5924" s="12"/>
      <c r="BD5924" s="12"/>
      <c r="BE5924" s="12"/>
      <c r="BF5924" s="12"/>
      <c r="BG5924" s="12"/>
      <c r="BH5924" s="12"/>
      <c r="BI5924" s="12"/>
      <c r="BJ5924" s="13"/>
      <c r="BK5924" s="13"/>
      <c r="BL5924" s="13"/>
      <c r="BM5924" s="13"/>
      <c r="BN5924" s="13"/>
    </row>
    <row r="5925" spans="4:66" x14ac:dyDescent="0.25">
      <c r="D5925" s="6"/>
      <c r="E5925" s="10"/>
      <c r="F5925" s="10"/>
      <c r="G5925" s="10"/>
      <c r="H5925" s="10"/>
      <c r="I5925" s="10"/>
      <c r="J5925" s="10"/>
      <c r="K5925" s="11"/>
      <c r="L5925" s="11"/>
      <c r="M5925" s="12"/>
      <c r="N5925" s="12"/>
      <c r="O5925" s="12"/>
      <c r="P5925" s="12"/>
      <c r="Q5925" s="12"/>
      <c r="R5925" s="12"/>
      <c r="S5925" s="12"/>
      <c r="T5925" s="12"/>
      <c r="U5925" s="12"/>
      <c r="V5925" s="12"/>
      <c r="W5925" s="12"/>
      <c r="X5925" s="12"/>
      <c r="Y5925" s="12"/>
      <c r="Z5925" s="12"/>
      <c r="AA5925" s="12"/>
      <c r="AB5925" s="12"/>
      <c r="AC5925" s="12"/>
      <c r="AD5925" s="12"/>
      <c r="AE5925" s="12"/>
      <c r="AF5925" s="12"/>
      <c r="AG5925" s="12"/>
      <c r="AH5925" s="12"/>
      <c r="AI5925" s="12"/>
      <c r="AJ5925" s="12"/>
      <c r="AK5925" s="12"/>
      <c r="AL5925" s="12"/>
      <c r="AM5925" s="12"/>
      <c r="AN5925" s="12"/>
      <c r="AO5925" s="12"/>
      <c r="AP5925" s="12"/>
      <c r="AQ5925" s="12"/>
      <c r="AR5925" s="12"/>
      <c r="AS5925" s="12"/>
      <c r="AT5925" s="12"/>
      <c r="AU5925" s="12"/>
      <c r="AV5925" s="12"/>
      <c r="AW5925" s="12"/>
      <c r="AX5925" s="12"/>
      <c r="AY5925" s="12"/>
      <c r="AZ5925" s="12"/>
      <c r="BA5925" s="12"/>
      <c r="BB5925" s="12"/>
      <c r="BC5925" s="12"/>
      <c r="BD5925" s="12"/>
      <c r="BE5925" s="12"/>
      <c r="BF5925" s="12"/>
      <c r="BG5925" s="12"/>
      <c r="BH5925" s="12"/>
      <c r="BI5925" s="12"/>
      <c r="BJ5925" s="13"/>
      <c r="BK5925" s="13"/>
      <c r="BL5925" s="13"/>
      <c r="BM5925" s="13"/>
      <c r="BN5925" s="13"/>
    </row>
    <row r="5926" spans="4:66" x14ac:dyDescent="0.25">
      <c r="D5926" s="6"/>
      <c r="E5926" s="10"/>
      <c r="F5926" s="10"/>
      <c r="G5926" s="10"/>
      <c r="H5926" s="10"/>
      <c r="I5926" s="10"/>
      <c r="J5926" s="10"/>
      <c r="K5926" s="11"/>
      <c r="L5926" s="11"/>
      <c r="M5926" s="12"/>
      <c r="N5926" s="12"/>
      <c r="O5926" s="12"/>
      <c r="P5926" s="12"/>
      <c r="Q5926" s="12"/>
      <c r="R5926" s="12"/>
      <c r="S5926" s="12"/>
      <c r="T5926" s="12"/>
      <c r="U5926" s="12"/>
      <c r="V5926" s="12"/>
      <c r="W5926" s="12"/>
      <c r="X5926" s="12"/>
      <c r="Y5926" s="12"/>
      <c r="Z5926" s="12"/>
      <c r="AA5926" s="12"/>
      <c r="AB5926" s="12"/>
      <c r="AC5926" s="12"/>
      <c r="AD5926" s="12"/>
      <c r="AE5926" s="12"/>
      <c r="AF5926" s="12"/>
      <c r="AG5926" s="12"/>
      <c r="AH5926" s="12"/>
      <c r="AI5926" s="12"/>
      <c r="AJ5926" s="12"/>
      <c r="AK5926" s="12"/>
      <c r="AL5926" s="12"/>
      <c r="AM5926" s="12"/>
      <c r="AN5926" s="12"/>
      <c r="AO5926" s="12"/>
      <c r="AP5926" s="12"/>
      <c r="AQ5926" s="12"/>
      <c r="AR5926" s="12"/>
      <c r="AS5926" s="12"/>
      <c r="AT5926" s="12"/>
      <c r="AU5926" s="12"/>
      <c r="AV5926" s="12"/>
      <c r="AW5926" s="12"/>
      <c r="AX5926" s="12"/>
      <c r="AY5926" s="12"/>
      <c r="AZ5926" s="12"/>
      <c r="BA5926" s="12"/>
      <c r="BB5926" s="12"/>
      <c r="BC5926" s="12"/>
      <c r="BD5926" s="12"/>
      <c r="BE5926" s="12"/>
      <c r="BF5926" s="12"/>
      <c r="BG5926" s="12"/>
      <c r="BH5926" s="12"/>
      <c r="BI5926" s="12"/>
      <c r="BJ5926" s="13"/>
      <c r="BK5926" s="13"/>
      <c r="BL5926" s="13"/>
      <c r="BM5926" s="13"/>
      <c r="BN5926" s="13"/>
    </row>
    <row r="5927" spans="4:66" x14ac:dyDescent="0.25">
      <c r="D5927" s="6"/>
      <c r="E5927" s="10"/>
      <c r="F5927" s="10"/>
      <c r="G5927" s="10"/>
      <c r="H5927" s="10"/>
      <c r="I5927" s="10"/>
      <c r="J5927" s="10"/>
      <c r="K5927" s="11"/>
      <c r="L5927" s="11"/>
      <c r="M5927" s="12"/>
      <c r="N5927" s="12"/>
      <c r="O5927" s="12"/>
      <c r="P5927" s="12"/>
      <c r="Q5927" s="12"/>
      <c r="R5927" s="12"/>
      <c r="S5927" s="12"/>
      <c r="T5927" s="12"/>
      <c r="U5927" s="12"/>
      <c r="V5927" s="12"/>
      <c r="W5927" s="12"/>
      <c r="X5927" s="12"/>
      <c r="Y5927" s="12"/>
      <c r="Z5927" s="12"/>
      <c r="AA5927" s="12"/>
      <c r="AB5927" s="12"/>
      <c r="AC5927" s="12"/>
      <c r="AD5927" s="12"/>
      <c r="AE5927" s="12"/>
      <c r="AF5927" s="12"/>
      <c r="AG5927" s="12"/>
      <c r="AH5927" s="12"/>
      <c r="AI5927" s="12"/>
      <c r="AJ5927" s="12"/>
      <c r="AK5927" s="12"/>
      <c r="AL5927" s="12"/>
      <c r="AM5927" s="12"/>
      <c r="AN5927" s="12"/>
      <c r="AO5927" s="12"/>
      <c r="AP5927" s="12"/>
      <c r="AQ5927" s="12"/>
      <c r="AR5927" s="12"/>
      <c r="AS5927" s="12"/>
      <c r="AT5927" s="12"/>
      <c r="AU5927" s="12"/>
      <c r="AV5927" s="12"/>
      <c r="AW5927" s="12"/>
      <c r="AX5927" s="12"/>
      <c r="AY5927" s="12"/>
      <c r="AZ5927" s="12"/>
      <c r="BA5927" s="12"/>
      <c r="BB5927" s="12"/>
      <c r="BC5927" s="12"/>
      <c r="BD5927" s="12"/>
      <c r="BE5927" s="12"/>
      <c r="BF5927" s="12"/>
      <c r="BG5927" s="12"/>
      <c r="BH5927" s="12"/>
      <c r="BI5927" s="12"/>
      <c r="BJ5927" s="13"/>
      <c r="BK5927" s="13"/>
      <c r="BL5927" s="13"/>
      <c r="BM5927" s="13"/>
      <c r="BN5927" s="13"/>
    </row>
    <row r="5928" spans="4:66" x14ac:dyDescent="0.25">
      <c r="D5928" s="6"/>
      <c r="E5928" s="10"/>
      <c r="F5928" s="10"/>
      <c r="G5928" s="10"/>
      <c r="H5928" s="10"/>
      <c r="I5928" s="10"/>
      <c r="J5928" s="10"/>
      <c r="K5928" s="11"/>
      <c r="L5928" s="11"/>
      <c r="M5928" s="12"/>
      <c r="N5928" s="12"/>
      <c r="O5928" s="12"/>
      <c r="P5928" s="12"/>
      <c r="Q5928" s="12"/>
      <c r="R5928" s="12"/>
      <c r="S5928" s="12"/>
      <c r="T5928" s="12"/>
      <c r="U5928" s="12"/>
      <c r="V5928" s="12"/>
      <c r="W5928" s="12"/>
      <c r="X5928" s="12"/>
      <c r="Y5928" s="12"/>
      <c r="Z5928" s="12"/>
      <c r="AA5928" s="12"/>
      <c r="AB5928" s="12"/>
      <c r="AC5928" s="12"/>
      <c r="AD5928" s="12"/>
      <c r="AE5928" s="12"/>
      <c r="AF5928" s="12"/>
      <c r="AG5928" s="12"/>
      <c r="AH5928" s="12"/>
      <c r="AI5928" s="12"/>
      <c r="AJ5928" s="12"/>
      <c r="AK5928" s="12"/>
      <c r="AL5928" s="12"/>
      <c r="AM5928" s="12"/>
      <c r="AN5928" s="12"/>
      <c r="AO5928" s="12"/>
      <c r="AP5928" s="12"/>
      <c r="AQ5928" s="12"/>
      <c r="AR5928" s="12"/>
      <c r="AS5928" s="12"/>
      <c r="AT5928" s="12"/>
      <c r="AU5928" s="12"/>
      <c r="AV5928" s="12"/>
      <c r="AW5928" s="12"/>
      <c r="AX5928" s="12"/>
      <c r="AY5928" s="12"/>
      <c r="AZ5928" s="12"/>
      <c r="BA5928" s="12"/>
      <c r="BB5928" s="12"/>
      <c r="BC5928" s="12"/>
      <c r="BD5928" s="12"/>
      <c r="BE5928" s="12"/>
      <c r="BF5928" s="12"/>
      <c r="BG5928" s="12"/>
      <c r="BH5928" s="12"/>
      <c r="BI5928" s="12"/>
      <c r="BJ5928" s="13"/>
      <c r="BK5928" s="13"/>
      <c r="BL5928" s="13"/>
      <c r="BM5928" s="13"/>
      <c r="BN5928" s="13"/>
    </row>
    <row r="5929" spans="4:66" x14ac:dyDescent="0.25">
      <c r="D5929" s="6"/>
      <c r="E5929" s="10"/>
      <c r="F5929" s="10"/>
      <c r="G5929" s="10"/>
      <c r="H5929" s="10"/>
      <c r="I5929" s="10"/>
      <c r="J5929" s="10"/>
      <c r="K5929" s="11"/>
      <c r="L5929" s="11"/>
      <c r="M5929" s="12"/>
      <c r="N5929" s="12"/>
      <c r="O5929" s="12"/>
      <c r="P5929" s="12"/>
      <c r="Q5929" s="12"/>
      <c r="R5929" s="12"/>
      <c r="S5929" s="12"/>
      <c r="T5929" s="12"/>
      <c r="U5929" s="12"/>
      <c r="V5929" s="12"/>
      <c r="W5929" s="12"/>
      <c r="X5929" s="12"/>
      <c r="Y5929" s="12"/>
      <c r="Z5929" s="12"/>
      <c r="AA5929" s="12"/>
      <c r="AB5929" s="12"/>
      <c r="AC5929" s="12"/>
      <c r="AD5929" s="12"/>
      <c r="AE5929" s="12"/>
      <c r="AF5929" s="12"/>
      <c r="AG5929" s="12"/>
      <c r="AH5929" s="12"/>
      <c r="AI5929" s="12"/>
      <c r="AJ5929" s="12"/>
      <c r="AK5929" s="12"/>
      <c r="AL5929" s="12"/>
      <c r="AM5929" s="12"/>
      <c r="AN5929" s="12"/>
      <c r="AO5929" s="12"/>
      <c r="AP5929" s="12"/>
      <c r="AQ5929" s="12"/>
      <c r="AR5929" s="12"/>
      <c r="AS5929" s="12"/>
      <c r="AT5929" s="12"/>
      <c r="AU5929" s="12"/>
      <c r="AV5929" s="12"/>
      <c r="AW5929" s="12"/>
      <c r="AX5929" s="12"/>
      <c r="AY5929" s="12"/>
      <c r="AZ5929" s="12"/>
      <c r="BA5929" s="12"/>
      <c r="BB5929" s="12"/>
      <c r="BC5929" s="12"/>
      <c r="BD5929" s="12"/>
      <c r="BE5929" s="12"/>
      <c r="BF5929" s="12"/>
      <c r="BG5929" s="12"/>
      <c r="BH5929" s="12"/>
      <c r="BI5929" s="12"/>
      <c r="BJ5929" s="13"/>
      <c r="BK5929" s="13"/>
      <c r="BL5929" s="13"/>
      <c r="BM5929" s="13"/>
      <c r="BN5929" s="13"/>
    </row>
    <row r="5930" spans="4:66" x14ac:dyDescent="0.25">
      <c r="D5930" s="6"/>
      <c r="E5930" s="10"/>
      <c r="F5930" s="10"/>
      <c r="G5930" s="10"/>
      <c r="H5930" s="10"/>
      <c r="I5930" s="10"/>
      <c r="J5930" s="10"/>
      <c r="K5930" s="11"/>
      <c r="L5930" s="11"/>
      <c r="M5930" s="12"/>
      <c r="N5930" s="12"/>
      <c r="O5930" s="12"/>
      <c r="P5930" s="12"/>
      <c r="Q5930" s="12"/>
      <c r="R5930" s="12"/>
      <c r="S5930" s="12"/>
      <c r="T5930" s="12"/>
      <c r="U5930" s="12"/>
      <c r="V5930" s="12"/>
      <c r="W5930" s="12"/>
      <c r="X5930" s="12"/>
      <c r="Y5930" s="12"/>
      <c r="Z5930" s="12"/>
      <c r="AA5930" s="12"/>
      <c r="AB5930" s="12"/>
      <c r="AC5930" s="12"/>
      <c r="AD5930" s="12"/>
      <c r="AE5930" s="12"/>
      <c r="AF5930" s="12"/>
      <c r="AG5930" s="12"/>
      <c r="AH5930" s="12"/>
      <c r="AI5930" s="12"/>
      <c r="AJ5930" s="12"/>
      <c r="AK5930" s="12"/>
      <c r="AL5930" s="12"/>
      <c r="AM5930" s="12"/>
      <c r="AN5930" s="12"/>
      <c r="AO5930" s="12"/>
      <c r="AP5930" s="12"/>
      <c r="AQ5930" s="12"/>
      <c r="AR5930" s="12"/>
      <c r="AS5930" s="12"/>
      <c r="AT5930" s="12"/>
      <c r="AU5930" s="12"/>
      <c r="AV5930" s="12"/>
      <c r="AW5930" s="12"/>
      <c r="AX5930" s="12"/>
      <c r="AY5930" s="12"/>
      <c r="AZ5930" s="12"/>
      <c r="BA5930" s="12"/>
      <c r="BB5930" s="12"/>
      <c r="BC5930" s="12"/>
      <c r="BD5930" s="12"/>
      <c r="BE5930" s="12"/>
      <c r="BF5930" s="12"/>
      <c r="BG5930" s="12"/>
      <c r="BH5930" s="12"/>
      <c r="BI5930" s="12"/>
      <c r="BJ5930" s="13"/>
      <c r="BK5930" s="13"/>
      <c r="BL5930" s="13"/>
      <c r="BM5930" s="13"/>
      <c r="BN5930" s="13"/>
    </row>
    <row r="5931" spans="4:66" x14ac:dyDescent="0.25">
      <c r="D5931" s="6"/>
      <c r="E5931" s="10"/>
      <c r="F5931" s="10"/>
      <c r="G5931" s="10"/>
      <c r="H5931" s="10"/>
      <c r="I5931" s="10"/>
      <c r="J5931" s="10"/>
      <c r="K5931" s="11"/>
      <c r="L5931" s="11"/>
      <c r="M5931" s="12"/>
      <c r="N5931" s="12"/>
      <c r="O5931" s="12"/>
      <c r="P5931" s="12"/>
      <c r="Q5931" s="12"/>
      <c r="R5931" s="12"/>
      <c r="S5931" s="12"/>
      <c r="T5931" s="12"/>
      <c r="U5931" s="12"/>
      <c r="V5931" s="12"/>
      <c r="W5931" s="12"/>
      <c r="X5931" s="12"/>
      <c r="Y5931" s="12"/>
      <c r="Z5931" s="12"/>
      <c r="AA5931" s="12"/>
      <c r="AB5931" s="12"/>
      <c r="AC5931" s="12"/>
      <c r="AD5931" s="12"/>
      <c r="AE5931" s="12"/>
      <c r="AF5931" s="12"/>
      <c r="AG5931" s="12"/>
      <c r="AH5931" s="12"/>
      <c r="AI5931" s="12"/>
      <c r="AJ5931" s="12"/>
      <c r="AK5931" s="12"/>
      <c r="AL5931" s="12"/>
      <c r="AM5931" s="12"/>
      <c r="AN5931" s="12"/>
      <c r="AO5931" s="12"/>
      <c r="AP5931" s="12"/>
      <c r="AQ5931" s="12"/>
      <c r="AR5931" s="12"/>
      <c r="AS5931" s="12"/>
      <c r="AT5931" s="12"/>
      <c r="AU5931" s="12"/>
      <c r="AV5931" s="12"/>
      <c r="AW5931" s="12"/>
      <c r="AX5931" s="12"/>
      <c r="AY5931" s="12"/>
      <c r="AZ5931" s="12"/>
      <c r="BA5931" s="12"/>
      <c r="BB5931" s="12"/>
      <c r="BC5931" s="12"/>
      <c r="BD5931" s="12"/>
      <c r="BE5931" s="12"/>
      <c r="BF5931" s="12"/>
      <c r="BG5931" s="12"/>
      <c r="BH5931" s="12"/>
      <c r="BI5931" s="12"/>
      <c r="BJ5931" s="13"/>
      <c r="BK5931" s="13"/>
      <c r="BL5931" s="13"/>
      <c r="BM5931" s="13"/>
      <c r="BN5931" s="13"/>
    </row>
    <row r="5932" spans="4:66" x14ac:dyDescent="0.25">
      <c r="D5932" s="6"/>
      <c r="E5932" s="10"/>
      <c r="F5932" s="10"/>
      <c r="G5932" s="10"/>
      <c r="H5932" s="10"/>
      <c r="I5932" s="10"/>
      <c r="J5932" s="10"/>
      <c r="K5932" s="11"/>
      <c r="L5932" s="11"/>
      <c r="M5932" s="12"/>
      <c r="N5932" s="12"/>
      <c r="O5932" s="12"/>
      <c r="P5932" s="12"/>
      <c r="Q5932" s="12"/>
      <c r="R5932" s="12"/>
      <c r="S5932" s="12"/>
      <c r="T5932" s="12"/>
      <c r="U5932" s="12"/>
      <c r="V5932" s="12"/>
      <c r="W5932" s="12"/>
      <c r="X5932" s="12"/>
      <c r="Y5932" s="12"/>
      <c r="Z5932" s="12"/>
      <c r="AA5932" s="12"/>
      <c r="AB5932" s="12"/>
      <c r="AC5932" s="12"/>
      <c r="AD5932" s="12"/>
      <c r="AE5932" s="12"/>
      <c r="AF5932" s="12"/>
      <c r="AG5932" s="12"/>
      <c r="AH5932" s="12"/>
      <c r="AI5932" s="12"/>
      <c r="AJ5932" s="12"/>
      <c r="AK5932" s="12"/>
      <c r="AL5932" s="12"/>
      <c r="AM5932" s="12"/>
      <c r="AN5932" s="12"/>
      <c r="AO5932" s="12"/>
      <c r="AP5932" s="12"/>
      <c r="AQ5932" s="12"/>
      <c r="AR5932" s="12"/>
      <c r="AS5932" s="12"/>
      <c r="AT5932" s="12"/>
      <c r="AU5932" s="12"/>
      <c r="AV5932" s="12"/>
      <c r="AW5932" s="12"/>
      <c r="AX5932" s="12"/>
      <c r="AY5932" s="12"/>
      <c r="AZ5932" s="12"/>
      <c r="BA5932" s="12"/>
      <c r="BB5932" s="12"/>
      <c r="BC5932" s="12"/>
      <c r="BD5932" s="12"/>
      <c r="BE5932" s="12"/>
      <c r="BF5932" s="12"/>
      <c r="BG5932" s="12"/>
      <c r="BH5932" s="12"/>
      <c r="BI5932" s="12"/>
      <c r="BJ5932" s="13"/>
      <c r="BK5932" s="13"/>
      <c r="BL5932" s="13"/>
      <c r="BM5932" s="13"/>
      <c r="BN5932" s="13"/>
    </row>
    <row r="5933" spans="4:66" x14ac:dyDescent="0.25">
      <c r="D5933" s="6"/>
      <c r="E5933" s="10"/>
      <c r="F5933" s="10"/>
      <c r="G5933" s="10"/>
      <c r="H5933" s="10"/>
      <c r="I5933" s="10"/>
      <c r="J5933" s="10"/>
      <c r="K5933" s="11"/>
      <c r="L5933" s="11"/>
      <c r="M5933" s="12"/>
      <c r="N5933" s="12"/>
      <c r="O5933" s="12"/>
      <c r="P5933" s="12"/>
      <c r="Q5933" s="12"/>
      <c r="R5933" s="12"/>
      <c r="S5933" s="12"/>
      <c r="T5933" s="12"/>
      <c r="U5933" s="12"/>
      <c r="V5933" s="12"/>
      <c r="W5933" s="12"/>
      <c r="X5933" s="12"/>
      <c r="Y5933" s="12"/>
      <c r="Z5933" s="12"/>
      <c r="AA5933" s="12"/>
      <c r="AB5933" s="12"/>
      <c r="AC5933" s="12"/>
      <c r="AD5933" s="12"/>
      <c r="AE5933" s="12"/>
      <c r="AF5933" s="12"/>
      <c r="AG5933" s="12"/>
      <c r="AH5933" s="12"/>
      <c r="AI5933" s="12"/>
      <c r="AJ5933" s="12"/>
      <c r="AK5933" s="12"/>
      <c r="AL5933" s="12"/>
      <c r="AM5933" s="12"/>
      <c r="AN5933" s="12"/>
      <c r="AO5933" s="12"/>
      <c r="AP5933" s="12"/>
      <c r="AQ5933" s="12"/>
      <c r="AR5933" s="12"/>
      <c r="AS5933" s="12"/>
      <c r="AT5933" s="12"/>
      <c r="AU5933" s="12"/>
      <c r="AV5933" s="12"/>
      <c r="AW5933" s="12"/>
      <c r="AX5933" s="12"/>
      <c r="AY5933" s="12"/>
      <c r="AZ5933" s="12"/>
      <c r="BA5933" s="12"/>
      <c r="BB5933" s="12"/>
      <c r="BC5933" s="12"/>
      <c r="BD5933" s="12"/>
      <c r="BE5933" s="12"/>
      <c r="BF5933" s="12"/>
      <c r="BG5933" s="12"/>
      <c r="BH5933" s="12"/>
      <c r="BI5933" s="12"/>
      <c r="BJ5933" s="13"/>
      <c r="BK5933" s="13"/>
      <c r="BL5933" s="13"/>
      <c r="BM5933" s="13"/>
      <c r="BN5933" s="13"/>
    </row>
    <row r="5934" spans="4:66" x14ac:dyDescent="0.25">
      <c r="D5934" s="6"/>
      <c r="E5934" s="10"/>
      <c r="F5934" s="10"/>
      <c r="G5934" s="10"/>
      <c r="H5934" s="10"/>
      <c r="I5934" s="10"/>
      <c r="J5934" s="10"/>
      <c r="K5934" s="11"/>
      <c r="L5934" s="11"/>
      <c r="M5934" s="12"/>
      <c r="N5934" s="12"/>
      <c r="O5934" s="12"/>
      <c r="P5934" s="12"/>
      <c r="Q5934" s="12"/>
      <c r="R5934" s="12"/>
      <c r="S5934" s="12"/>
      <c r="T5934" s="12"/>
      <c r="U5934" s="12"/>
      <c r="V5934" s="12"/>
      <c r="W5934" s="12"/>
      <c r="X5934" s="12"/>
      <c r="Y5934" s="12"/>
      <c r="Z5934" s="12"/>
      <c r="AA5934" s="12"/>
      <c r="AB5934" s="12"/>
      <c r="AC5934" s="12"/>
      <c r="AD5934" s="12"/>
      <c r="AE5934" s="12"/>
      <c r="AF5934" s="12"/>
      <c r="AG5934" s="12"/>
      <c r="AH5934" s="12"/>
      <c r="AI5934" s="12"/>
      <c r="AJ5934" s="12"/>
      <c r="AK5934" s="12"/>
      <c r="AL5934" s="12"/>
      <c r="AM5934" s="12"/>
      <c r="AN5934" s="12"/>
      <c r="AO5934" s="12"/>
      <c r="AP5934" s="12"/>
      <c r="AQ5934" s="12"/>
      <c r="AR5934" s="12"/>
      <c r="AS5934" s="12"/>
      <c r="AT5934" s="12"/>
      <c r="AU5934" s="12"/>
      <c r="AV5934" s="12"/>
      <c r="AW5934" s="12"/>
      <c r="AX5934" s="12"/>
      <c r="AY5934" s="12"/>
      <c r="AZ5934" s="12"/>
      <c r="BA5934" s="12"/>
      <c r="BB5934" s="12"/>
      <c r="BC5934" s="12"/>
      <c r="BD5934" s="12"/>
      <c r="BE5934" s="12"/>
      <c r="BF5934" s="12"/>
      <c r="BG5934" s="12"/>
      <c r="BH5934" s="12"/>
      <c r="BI5934" s="12"/>
      <c r="BJ5934" s="13"/>
      <c r="BK5934" s="13"/>
      <c r="BL5934" s="13"/>
      <c r="BM5934" s="13"/>
      <c r="BN5934" s="13"/>
    </row>
    <row r="5935" spans="4:66" x14ac:dyDescent="0.25">
      <c r="D5935" s="6"/>
      <c r="E5935" s="10"/>
      <c r="F5935" s="10"/>
      <c r="G5935" s="10"/>
      <c r="H5935" s="10"/>
      <c r="I5935" s="10"/>
      <c r="J5935" s="10"/>
      <c r="K5935" s="11"/>
      <c r="L5935" s="11"/>
      <c r="M5935" s="12"/>
      <c r="N5935" s="12"/>
      <c r="O5935" s="12"/>
      <c r="P5935" s="12"/>
      <c r="Q5935" s="12"/>
      <c r="R5935" s="12"/>
      <c r="S5935" s="12"/>
      <c r="T5935" s="12"/>
      <c r="U5935" s="12"/>
      <c r="V5935" s="12"/>
      <c r="W5935" s="12"/>
      <c r="X5935" s="12"/>
      <c r="Y5935" s="12"/>
      <c r="Z5935" s="12"/>
      <c r="AA5935" s="12"/>
      <c r="AB5935" s="12"/>
      <c r="AC5935" s="12"/>
      <c r="AD5935" s="12"/>
      <c r="AE5935" s="12"/>
      <c r="AF5935" s="12"/>
      <c r="AG5935" s="12"/>
      <c r="AH5935" s="12"/>
      <c r="AI5935" s="12"/>
      <c r="AJ5935" s="12"/>
      <c r="AK5935" s="12"/>
      <c r="AL5935" s="12"/>
      <c r="AM5935" s="12"/>
      <c r="AN5935" s="12"/>
      <c r="AO5935" s="12"/>
      <c r="AP5935" s="12"/>
      <c r="AQ5935" s="12"/>
      <c r="AR5935" s="12"/>
      <c r="AS5935" s="12"/>
      <c r="AT5935" s="12"/>
      <c r="AU5935" s="12"/>
      <c r="AV5935" s="12"/>
      <c r="AW5935" s="12"/>
      <c r="AX5935" s="12"/>
      <c r="AY5935" s="12"/>
      <c r="AZ5935" s="12"/>
      <c r="BA5935" s="12"/>
      <c r="BB5935" s="12"/>
      <c r="BC5935" s="12"/>
      <c r="BD5935" s="12"/>
      <c r="BE5935" s="12"/>
      <c r="BF5935" s="12"/>
      <c r="BG5935" s="12"/>
      <c r="BH5935" s="12"/>
      <c r="BI5935" s="12"/>
      <c r="BJ5935" s="13"/>
      <c r="BK5935" s="13"/>
      <c r="BL5935" s="13"/>
      <c r="BM5935" s="13"/>
      <c r="BN5935" s="13"/>
    </row>
    <row r="5936" spans="4:66" x14ac:dyDescent="0.25">
      <c r="D5936" s="6"/>
      <c r="E5936" s="10"/>
      <c r="F5936" s="10"/>
      <c r="G5936" s="10"/>
      <c r="H5936" s="10"/>
      <c r="I5936" s="10"/>
      <c r="J5936" s="10"/>
      <c r="K5936" s="11"/>
      <c r="L5936" s="11"/>
      <c r="M5936" s="12"/>
      <c r="N5936" s="12"/>
      <c r="O5936" s="12"/>
      <c r="P5936" s="12"/>
      <c r="Q5936" s="12"/>
      <c r="R5936" s="12"/>
      <c r="S5936" s="12"/>
      <c r="T5936" s="12"/>
      <c r="U5936" s="12"/>
      <c r="V5936" s="12"/>
      <c r="W5936" s="12"/>
      <c r="X5936" s="12"/>
      <c r="Y5936" s="12"/>
      <c r="Z5936" s="12"/>
      <c r="AA5936" s="12"/>
      <c r="AB5936" s="12"/>
      <c r="AC5936" s="12"/>
      <c r="AD5936" s="12"/>
      <c r="AE5936" s="12"/>
      <c r="AF5936" s="12"/>
      <c r="AG5936" s="12"/>
      <c r="AH5936" s="12"/>
      <c r="AI5936" s="12"/>
      <c r="AJ5936" s="12"/>
      <c r="AK5936" s="12"/>
      <c r="AL5936" s="12"/>
      <c r="AM5936" s="12"/>
      <c r="AN5936" s="12"/>
      <c r="AO5936" s="12"/>
      <c r="AP5936" s="12"/>
      <c r="AQ5936" s="12"/>
      <c r="AR5936" s="12"/>
      <c r="AS5936" s="12"/>
      <c r="AT5936" s="12"/>
      <c r="AU5936" s="12"/>
      <c r="AV5936" s="12"/>
      <c r="AW5936" s="12"/>
      <c r="AX5936" s="12"/>
      <c r="AY5936" s="12"/>
      <c r="AZ5936" s="12"/>
      <c r="BA5936" s="12"/>
      <c r="BB5936" s="12"/>
      <c r="BC5936" s="12"/>
      <c r="BD5936" s="12"/>
      <c r="BE5936" s="12"/>
      <c r="BF5936" s="12"/>
      <c r="BG5936" s="12"/>
      <c r="BH5936" s="12"/>
      <c r="BI5936" s="12"/>
      <c r="BJ5936" s="13"/>
      <c r="BK5936" s="13"/>
      <c r="BL5936" s="13"/>
      <c r="BM5936" s="13"/>
      <c r="BN5936" s="13"/>
    </row>
    <row r="5937" spans="4:66" x14ac:dyDescent="0.25">
      <c r="D5937" s="6"/>
      <c r="E5937" s="10"/>
      <c r="F5937" s="10"/>
      <c r="G5937" s="10"/>
      <c r="H5937" s="10"/>
      <c r="I5937" s="10"/>
      <c r="J5937" s="10"/>
      <c r="K5937" s="11"/>
      <c r="L5937" s="11"/>
      <c r="M5937" s="12"/>
      <c r="N5937" s="12"/>
      <c r="O5937" s="12"/>
      <c r="P5937" s="12"/>
      <c r="Q5937" s="12"/>
      <c r="R5937" s="12"/>
      <c r="S5937" s="12"/>
      <c r="T5937" s="12"/>
      <c r="U5937" s="12"/>
      <c r="V5937" s="12"/>
      <c r="W5937" s="12"/>
      <c r="X5937" s="12"/>
      <c r="Y5937" s="12"/>
      <c r="Z5937" s="12"/>
      <c r="AA5937" s="12"/>
      <c r="AB5937" s="12"/>
      <c r="AC5937" s="12"/>
      <c r="AD5937" s="12"/>
      <c r="AE5937" s="12"/>
      <c r="AF5937" s="12"/>
      <c r="AG5937" s="12"/>
      <c r="AH5937" s="12"/>
      <c r="AI5937" s="12"/>
      <c r="AJ5937" s="12"/>
      <c r="AK5937" s="12"/>
      <c r="AL5937" s="12"/>
      <c r="AM5937" s="12"/>
      <c r="AN5937" s="12"/>
      <c r="AO5937" s="12"/>
      <c r="AP5937" s="12"/>
      <c r="AQ5937" s="12"/>
      <c r="AR5937" s="12"/>
      <c r="AS5937" s="12"/>
      <c r="AT5937" s="12"/>
      <c r="AU5937" s="12"/>
      <c r="AV5937" s="12"/>
      <c r="AW5937" s="12"/>
      <c r="AX5937" s="12"/>
      <c r="AY5937" s="12"/>
      <c r="AZ5937" s="12"/>
      <c r="BA5937" s="12"/>
      <c r="BB5937" s="12"/>
      <c r="BC5937" s="12"/>
      <c r="BD5937" s="12"/>
      <c r="BE5937" s="12"/>
      <c r="BF5937" s="12"/>
      <c r="BG5937" s="12"/>
      <c r="BH5937" s="12"/>
      <c r="BI5937" s="12"/>
      <c r="BJ5937" s="13"/>
      <c r="BK5937" s="13"/>
      <c r="BL5937" s="13"/>
      <c r="BM5937" s="13"/>
      <c r="BN5937" s="13"/>
    </row>
    <row r="5938" spans="4:66" x14ac:dyDescent="0.25">
      <c r="D5938" s="6"/>
      <c r="E5938" s="10"/>
      <c r="F5938" s="10"/>
      <c r="G5938" s="10"/>
      <c r="H5938" s="10"/>
      <c r="I5938" s="10"/>
      <c r="J5938" s="10"/>
      <c r="K5938" s="11"/>
      <c r="L5938" s="11"/>
      <c r="M5938" s="12"/>
      <c r="N5938" s="12"/>
      <c r="O5938" s="12"/>
      <c r="P5938" s="12"/>
      <c r="Q5938" s="12"/>
      <c r="R5938" s="12"/>
      <c r="S5938" s="12"/>
      <c r="T5938" s="12"/>
      <c r="U5938" s="12"/>
      <c r="V5938" s="12"/>
      <c r="W5938" s="12"/>
      <c r="X5938" s="12"/>
      <c r="Y5938" s="12"/>
      <c r="Z5938" s="12"/>
      <c r="AA5938" s="12"/>
      <c r="AB5938" s="12"/>
      <c r="AC5938" s="12"/>
      <c r="AD5938" s="12"/>
      <c r="AE5938" s="12"/>
      <c r="AF5938" s="12"/>
      <c r="AG5938" s="12"/>
      <c r="AH5938" s="12"/>
      <c r="AI5938" s="12"/>
      <c r="AJ5938" s="12"/>
      <c r="AK5938" s="12"/>
      <c r="AL5938" s="12"/>
      <c r="AM5938" s="12"/>
      <c r="AN5938" s="12"/>
      <c r="AO5938" s="12"/>
      <c r="AP5938" s="12"/>
      <c r="AQ5938" s="12"/>
      <c r="AR5938" s="12"/>
      <c r="AS5938" s="12"/>
      <c r="AT5938" s="12"/>
      <c r="AU5938" s="12"/>
      <c r="AV5938" s="12"/>
      <c r="AW5938" s="12"/>
      <c r="AX5938" s="12"/>
      <c r="AY5938" s="12"/>
      <c r="AZ5938" s="12"/>
      <c r="BA5938" s="12"/>
      <c r="BB5938" s="12"/>
      <c r="BC5938" s="12"/>
      <c r="BD5938" s="12"/>
      <c r="BE5938" s="12"/>
      <c r="BF5938" s="12"/>
      <c r="BG5938" s="12"/>
      <c r="BH5938" s="12"/>
      <c r="BI5938" s="12"/>
      <c r="BJ5938" s="13"/>
      <c r="BK5938" s="13"/>
      <c r="BL5938" s="13"/>
      <c r="BM5938" s="13"/>
      <c r="BN5938" s="13"/>
    </row>
    <row r="5939" spans="4:66" x14ac:dyDescent="0.25">
      <c r="D5939" s="6"/>
      <c r="E5939" s="10"/>
      <c r="F5939" s="10"/>
      <c r="G5939" s="10"/>
      <c r="H5939" s="10"/>
      <c r="I5939" s="10"/>
      <c r="J5939" s="10"/>
      <c r="K5939" s="11"/>
      <c r="L5939" s="11"/>
      <c r="M5939" s="12"/>
      <c r="N5939" s="12"/>
      <c r="O5939" s="12"/>
      <c r="P5939" s="12"/>
      <c r="Q5939" s="12"/>
      <c r="R5939" s="12"/>
      <c r="S5939" s="12"/>
      <c r="T5939" s="12"/>
      <c r="U5939" s="12"/>
      <c r="V5939" s="12"/>
      <c r="W5939" s="12"/>
      <c r="X5939" s="12"/>
      <c r="Y5939" s="12"/>
      <c r="Z5939" s="12"/>
      <c r="AA5939" s="12"/>
      <c r="AB5939" s="12"/>
      <c r="AC5939" s="12"/>
      <c r="AD5939" s="12"/>
      <c r="AE5939" s="12"/>
      <c r="AF5939" s="12"/>
      <c r="AG5939" s="12"/>
      <c r="AH5939" s="12"/>
      <c r="AI5939" s="12"/>
      <c r="AJ5939" s="12"/>
      <c r="AK5939" s="12"/>
      <c r="AL5939" s="12"/>
      <c r="AM5939" s="12"/>
      <c r="AN5939" s="12"/>
      <c r="AO5939" s="12"/>
      <c r="AP5939" s="12"/>
      <c r="AQ5939" s="12"/>
      <c r="AR5939" s="12"/>
      <c r="AS5939" s="12"/>
      <c r="AT5939" s="12"/>
      <c r="AU5939" s="12"/>
      <c r="AV5939" s="12"/>
      <c r="AW5939" s="12"/>
      <c r="AX5939" s="12"/>
      <c r="AY5939" s="12"/>
      <c r="AZ5939" s="12"/>
      <c r="BA5939" s="12"/>
      <c r="BB5939" s="12"/>
      <c r="BC5939" s="12"/>
      <c r="BD5939" s="12"/>
      <c r="BE5939" s="12"/>
      <c r="BF5939" s="12"/>
      <c r="BG5939" s="12"/>
      <c r="BH5939" s="12"/>
      <c r="BI5939" s="12"/>
      <c r="BJ5939" s="13"/>
      <c r="BK5939" s="13"/>
      <c r="BL5939" s="13"/>
      <c r="BM5939" s="13"/>
      <c r="BN5939" s="13"/>
    </row>
    <row r="5940" spans="4:66" x14ac:dyDescent="0.25">
      <c r="D5940" s="6"/>
      <c r="E5940" s="10"/>
      <c r="F5940" s="10"/>
      <c r="G5940" s="10"/>
      <c r="H5940" s="10"/>
      <c r="I5940" s="10"/>
      <c r="J5940" s="10"/>
      <c r="K5940" s="11"/>
      <c r="L5940" s="11"/>
      <c r="M5940" s="12"/>
      <c r="N5940" s="12"/>
      <c r="O5940" s="12"/>
      <c r="P5940" s="12"/>
      <c r="Q5940" s="12"/>
      <c r="R5940" s="12"/>
      <c r="S5940" s="12"/>
      <c r="T5940" s="12"/>
      <c r="U5940" s="12"/>
      <c r="V5940" s="12"/>
      <c r="W5940" s="12"/>
      <c r="X5940" s="12"/>
      <c r="Y5940" s="12"/>
      <c r="Z5940" s="12"/>
      <c r="AA5940" s="12"/>
      <c r="AB5940" s="12"/>
      <c r="AC5940" s="12"/>
      <c r="AD5940" s="12"/>
      <c r="AE5940" s="12"/>
      <c r="AF5940" s="12"/>
      <c r="AG5940" s="12"/>
      <c r="AH5940" s="12"/>
      <c r="AI5940" s="12"/>
      <c r="AJ5940" s="12"/>
      <c r="AK5940" s="12"/>
      <c r="AL5940" s="12"/>
      <c r="AM5940" s="12"/>
      <c r="AN5940" s="12"/>
      <c r="AO5940" s="12"/>
      <c r="AP5940" s="12"/>
      <c r="AQ5940" s="12"/>
      <c r="AR5940" s="12"/>
      <c r="AS5940" s="12"/>
      <c r="AT5940" s="12"/>
      <c r="AU5940" s="12"/>
      <c r="AV5940" s="12"/>
      <c r="AW5940" s="12"/>
      <c r="AX5940" s="12"/>
      <c r="AY5940" s="12"/>
      <c r="AZ5940" s="12"/>
      <c r="BA5940" s="12"/>
      <c r="BB5940" s="12"/>
      <c r="BC5940" s="12"/>
      <c r="BD5940" s="12"/>
      <c r="BE5940" s="12"/>
      <c r="BF5940" s="12"/>
      <c r="BG5940" s="12"/>
      <c r="BH5940" s="12"/>
      <c r="BI5940" s="12"/>
      <c r="BJ5940" s="13"/>
      <c r="BK5940" s="13"/>
      <c r="BL5940" s="13"/>
      <c r="BM5940" s="13"/>
      <c r="BN5940" s="13"/>
    </row>
    <row r="5941" spans="4:66" x14ac:dyDescent="0.25">
      <c r="D5941" s="6"/>
      <c r="E5941" s="10"/>
      <c r="F5941" s="10"/>
      <c r="G5941" s="10"/>
      <c r="H5941" s="10"/>
      <c r="I5941" s="10"/>
      <c r="J5941" s="10"/>
      <c r="K5941" s="11"/>
      <c r="L5941" s="11"/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  <c r="W5941" s="12"/>
      <c r="X5941" s="12"/>
      <c r="Y5941" s="12"/>
      <c r="Z5941" s="12"/>
      <c r="AA5941" s="12"/>
      <c r="AB5941" s="12"/>
      <c r="AC5941" s="12"/>
      <c r="AD5941" s="12"/>
      <c r="AE5941" s="12"/>
      <c r="AF5941" s="12"/>
      <c r="AG5941" s="12"/>
      <c r="AH5941" s="12"/>
      <c r="AI5941" s="12"/>
      <c r="AJ5941" s="12"/>
      <c r="AK5941" s="12"/>
      <c r="AL5941" s="12"/>
      <c r="AM5941" s="12"/>
      <c r="AN5941" s="12"/>
      <c r="AO5941" s="12"/>
      <c r="AP5941" s="12"/>
      <c r="AQ5941" s="12"/>
      <c r="AR5941" s="12"/>
      <c r="AS5941" s="12"/>
      <c r="AT5941" s="12"/>
      <c r="AU5941" s="12"/>
      <c r="AV5941" s="12"/>
      <c r="AW5941" s="12"/>
      <c r="AX5941" s="12"/>
      <c r="AY5941" s="12"/>
      <c r="AZ5941" s="12"/>
      <c r="BA5941" s="12"/>
      <c r="BB5941" s="12"/>
      <c r="BC5941" s="12"/>
      <c r="BD5941" s="12"/>
      <c r="BE5941" s="12"/>
      <c r="BF5941" s="12"/>
      <c r="BG5941" s="12"/>
      <c r="BH5941" s="12"/>
      <c r="BI5941" s="12"/>
      <c r="BJ5941" s="13"/>
      <c r="BK5941" s="13"/>
      <c r="BL5941" s="13"/>
      <c r="BM5941" s="13"/>
      <c r="BN5941" s="13"/>
    </row>
    <row r="5942" spans="4:66" x14ac:dyDescent="0.25">
      <c r="D5942" s="6"/>
      <c r="E5942" s="10"/>
      <c r="F5942" s="10"/>
      <c r="G5942" s="10"/>
      <c r="H5942" s="10"/>
      <c r="I5942" s="10"/>
      <c r="J5942" s="10"/>
      <c r="K5942" s="11"/>
      <c r="L5942" s="11"/>
      <c r="M5942" s="12"/>
      <c r="N5942" s="12"/>
      <c r="O5942" s="12"/>
      <c r="P5942" s="12"/>
      <c r="Q5942" s="12"/>
      <c r="R5942" s="12"/>
      <c r="S5942" s="12"/>
      <c r="T5942" s="12"/>
      <c r="U5942" s="12"/>
      <c r="V5942" s="12"/>
      <c r="W5942" s="12"/>
      <c r="X5942" s="12"/>
      <c r="Y5942" s="12"/>
      <c r="Z5942" s="12"/>
      <c r="AA5942" s="12"/>
      <c r="AB5942" s="12"/>
      <c r="AC5942" s="12"/>
      <c r="AD5942" s="12"/>
      <c r="AE5942" s="12"/>
      <c r="AF5942" s="12"/>
      <c r="AG5942" s="12"/>
      <c r="AH5942" s="12"/>
      <c r="AI5942" s="12"/>
      <c r="AJ5942" s="12"/>
      <c r="AK5942" s="12"/>
      <c r="AL5942" s="12"/>
      <c r="AM5942" s="12"/>
      <c r="AN5942" s="12"/>
      <c r="AO5942" s="12"/>
      <c r="AP5942" s="12"/>
      <c r="AQ5942" s="12"/>
      <c r="AR5942" s="12"/>
      <c r="AS5942" s="12"/>
      <c r="AT5942" s="12"/>
      <c r="AU5942" s="12"/>
      <c r="AV5942" s="12"/>
      <c r="AW5942" s="12"/>
      <c r="AX5942" s="12"/>
      <c r="AY5942" s="12"/>
      <c r="AZ5942" s="12"/>
      <c r="BA5942" s="12"/>
      <c r="BB5942" s="12"/>
      <c r="BC5942" s="12"/>
      <c r="BD5942" s="12"/>
      <c r="BE5942" s="12"/>
      <c r="BF5942" s="12"/>
      <c r="BG5942" s="12"/>
      <c r="BH5942" s="12"/>
      <c r="BI5942" s="12"/>
      <c r="BJ5942" s="13"/>
      <c r="BK5942" s="13"/>
      <c r="BL5942" s="13"/>
      <c r="BM5942" s="13"/>
      <c r="BN5942" s="13"/>
    </row>
    <row r="5943" spans="4:66" x14ac:dyDescent="0.25">
      <c r="D5943" s="6"/>
      <c r="E5943" s="10"/>
      <c r="F5943" s="10"/>
      <c r="G5943" s="10"/>
      <c r="H5943" s="10"/>
      <c r="I5943" s="10"/>
      <c r="J5943" s="10"/>
      <c r="K5943" s="11"/>
      <c r="L5943" s="11"/>
      <c r="M5943" s="12"/>
      <c r="N5943" s="12"/>
      <c r="O5943" s="12"/>
      <c r="P5943" s="12"/>
      <c r="Q5943" s="12"/>
      <c r="R5943" s="12"/>
      <c r="S5943" s="12"/>
      <c r="T5943" s="12"/>
      <c r="U5943" s="12"/>
      <c r="V5943" s="12"/>
      <c r="W5943" s="12"/>
      <c r="X5943" s="12"/>
      <c r="Y5943" s="12"/>
      <c r="Z5943" s="12"/>
      <c r="AA5943" s="12"/>
      <c r="AB5943" s="12"/>
      <c r="AC5943" s="12"/>
      <c r="AD5943" s="12"/>
      <c r="AE5943" s="12"/>
      <c r="AF5943" s="12"/>
      <c r="AG5943" s="12"/>
      <c r="AH5943" s="12"/>
      <c r="AI5943" s="12"/>
      <c r="AJ5943" s="12"/>
      <c r="AK5943" s="12"/>
      <c r="AL5943" s="12"/>
      <c r="AM5943" s="12"/>
      <c r="AN5943" s="12"/>
      <c r="AO5943" s="12"/>
      <c r="AP5943" s="12"/>
      <c r="AQ5943" s="12"/>
      <c r="AR5943" s="12"/>
      <c r="AS5943" s="12"/>
      <c r="AT5943" s="12"/>
      <c r="AU5943" s="12"/>
      <c r="AV5943" s="12"/>
      <c r="AW5943" s="12"/>
      <c r="AX5943" s="12"/>
      <c r="AY5943" s="12"/>
      <c r="AZ5943" s="12"/>
      <c r="BA5943" s="12"/>
      <c r="BB5943" s="12"/>
      <c r="BC5943" s="12"/>
      <c r="BD5943" s="12"/>
      <c r="BE5943" s="12"/>
      <c r="BF5943" s="12"/>
      <c r="BG5943" s="12"/>
      <c r="BH5943" s="12"/>
      <c r="BI5943" s="12"/>
      <c r="BJ5943" s="13"/>
      <c r="BK5943" s="13"/>
      <c r="BL5943" s="13"/>
      <c r="BM5943" s="13"/>
      <c r="BN5943" s="13"/>
    </row>
    <row r="5944" spans="4:66" x14ac:dyDescent="0.25">
      <c r="D5944" s="6"/>
      <c r="E5944" s="10"/>
      <c r="F5944" s="10"/>
      <c r="G5944" s="10"/>
      <c r="H5944" s="10"/>
      <c r="I5944" s="10"/>
      <c r="J5944" s="10"/>
      <c r="K5944" s="11"/>
      <c r="L5944" s="11"/>
      <c r="M5944" s="12"/>
      <c r="N5944" s="12"/>
      <c r="O5944" s="12"/>
      <c r="P5944" s="12"/>
      <c r="Q5944" s="12"/>
      <c r="R5944" s="12"/>
      <c r="S5944" s="12"/>
      <c r="T5944" s="12"/>
      <c r="U5944" s="12"/>
      <c r="V5944" s="12"/>
      <c r="W5944" s="12"/>
      <c r="X5944" s="12"/>
      <c r="Y5944" s="12"/>
      <c r="Z5944" s="12"/>
      <c r="AA5944" s="12"/>
      <c r="AB5944" s="12"/>
      <c r="AC5944" s="12"/>
      <c r="AD5944" s="12"/>
      <c r="AE5944" s="12"/>
      <c r="AF5944" s="12"/>
      <c r="AG5944" s="12"/>
      <c r="AH5944" s="12"/>
      <c r="AI5944" s="12"/>
      <c r="AJ5944" s="12"/>
      <c r="AK5944" s="12"/>
      <c r="AL5944" s="12"/>
      <c r="AM5944" s="12"/>
      <c r="AN5944" s="12"/>
      <c r="AO5944" s="12"/>
      <c r="AP5944" s="12"/>
      <c r="AQ5944" s="12"/>
      <c r="AR5944" s="12"/>
      <c r="AS5944" s="12"/>
      <c r="AT5944" s="12"/>
      <c r="AU5944" s="12"/>
      <c r="AV5944" s="12"/>
      <c r="AW5944" s="12"/>
      <c r="AX5944" s="12"/>
      <c r="AY5944" s="12"/>
      <c r="AZ5944" s="12"/>
      <c r="BA5944" s="12"/>
      <c r="BB5944" s="12"/>
      <c r="BC5944" s="12"/>
      <c r="BD5944" s="12"/>
      <c r="BE5944" s="12"/>
      <c r="BF5944" s="12"/>
      <c r="BG5944" s="12"/>
      <c r="BH5944" s="12"/>
      <c r="BI5944" s="12"/>
      <c r="BJ5944" s="13"/>
      <c r="BK5944" s="13"/>
      <c r="BL5944" s="13"/>
      <c r="BM5944" s="13"/>
      <c r="BN5944" s="13"/>
    </row>
    <row r="5945" spans="4:66" x14ac:dyDescent="0.25">
      <c r="D5945" s="6"/>
      <c r="E5945" s="10"/>
      <c r="F5945" s="10"/>
      <c r="G5945" s="10"/>
      <c r="H5945" s="10"/>
      <c r="I5945" s="10"/>
      <c r="J5945" s="10"/>
      <c r="K5945" s="11"/>
      <c r="L5945" s="11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  <c r="W5945" s="12"/>
      <c r="X5945" s="12"/>
      <c r="Y5945" s="12"/>
      <c r="Z5945" s="12"/>
      <c r="AA5945" s="12"/>
      <c r="AB5945" s="12"/>
      <c r="AC5945" s="12"/>
      <c r="AD5945" s="12"/>
      <c r="AE5945" s="12"/>
      <c r="AF5945" s="12"/>
      <c r="AG5945" s="12"/>
      <c r="AH5945" s="12"/>
      <c r="AI5945" s="12"/>
      <c r="AJ5945" s="12"/>
      <c r="AK5945" s="12"/>
      <c r="AL5945" s="12"/>
      <c r="AM5945" s="12"/>
      <c r="AN5945" s="12"/>
      <c r="AO5945" s="12"/>
      <c r="AP5945" s="12"/>
      <c r="AQ5945" s="12"/>
      <c r="AR5945" s="12"/>
      <c r="AS5945" s="12"/>
      <c r="AT5945" s="12"/>
      <c r="AU5945" s="12"/>
      <c r="AV5945" s="12"/>
      <c r="AW5945" s="12"/>
      <c r="AX5945" s="12"/>
      <c r="AY5945" s="12"/>
      <c r="AZ5945" s="12"/>
      <c r="BA5945" s="12"/>
      <c r="BB5945" s="12"/>
      <c r="BC5945" s="12"/>
      <c r="BD5945" s="12"/>
      <c r="BE5945" s="12"/>
      <c r="BF5945" s="12"/>
      <c r="BG5945" s="12"/>
      <c r="BH5945" s="12"/>
      <c r="BI5945" s="12"/>
      <c r="BJ5945" s="13"/>
      <c r="BK5945" s="13"/>
      <c r="BL5945" s="13"/>
      <c r="BM5945" s="13"/>
      <c r="BN5945" s="13"/>
    </row>
    <row r="5946" spans="4:66" x14ac:dyDescent="0.25">
      <c r="D5946" s="6"/>
      <c r="E5946" s="10"/>
      <c r="F5946" s="10"/>
      <c r="G5946" s="10"/>
      <c r="H5946" s="10"/>
      <c r="I5946" s="10"/>
      <c r="J5946" s="10"/>
      <c r="K5946" s="11"/>
      <c r="L5946" s="11"/>
      <c r="M5946" s="12"/>
      <c r="N5946" s="12"/>
      <c r="O5946" s="12"/>
      <c r="P5946" s="12"/>
      <c r="Q5946" s="12"/>
      <c r="R5946" s="12"/>
      <c r="S5946" s="12"/>
      <c r="T5946" s="12"/>
      <c r="U5946" s="12"/>
      <c r="V5946" s="12"/>
      <c r="W5946" s="12"/>
      <c r="X5946" s="12"/>
      <c r="Y5946" s="12"/>
      <c r="Z5946" s="12"/>
      <c r="AA5946" s="12"/>
      <c r="AB5946" s="12"/>
      <c r="AC5946" s="12"/>
      <c r="AD5946" s="12"/>
      <c r="AE5946" s="12"/>
      <c r="AF5946" s="12"/>
      <c r="AG5946" s="12"/>
      <c r="AH5946" s="12"/>
      <c r="AI5946" s="12"/>
      <c r="AJ5946" s="12"/>
      <c r="AK5946" s="12"/>
      <c r="AL5946" s="12"/>
      <c r="AM5946" s="12"/>
      <c r="AN5946" s="12"/>
      <c r="AO5946" s="12"/>
      <c r="AP5946" s="12"/>
      <c r="AQ5946" s="12"/>
      <c r="AR5946" s="12"/>
      <c r="AS5946" s="12"/>
      <c r="AT5946" s="12"/>
      <c r="AU5946" s="12"/>
      <c r="AV5946" s="12"/>
      <c r="AW5946" s="12"/>
      <c r="AX5946" s="12"/>
      <c r="AY5946" s="12"/>
      <c r="AZ5946" s="12"/>
      <c r="BA5946" s="12"/>
      <c r="BB5946" s="12"/>
      <c r="BC5946" s="12"/>
      <c r="BD5946" s="12"/>
      <c r="BE5946" s="12"/>
      <c r="BF5946" s="12"/>
      <c r="BG5946" s="12"/>
      <c r="BH5946" s="12"/>
      <c r="BI5946" s="12"/>
      <c r="BJ5946" s="13"/>
      <c r="BK5946" s="13"/>
      <c r="BL5946" s="13"/>
      <c r="BM5946" s="13"/>
      <c r="BN5946" s="13"/>
    </row>
    <row r="5947" spans="4:66" x14ac:dyDescent="0.25">
      <c r="D5947" s="6"/>
      <c r="E5947" s="10"/>
      <c r="F5947" s="10"/>
      <c r="G5947" s="10"/>
      <c r="H5947" s="10"/>
      <c r="I5947" s="10"/>
      <c r="J5947" s="10"/>
      <c r="K5947" s="11"/>
      <c r="L5947" s="11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/>
      <c r="W5947" s="12"/>
      <c r="X5947" s="12"/>
      <c r="Y5947" s="12"/>
      <c r="Z5947" s="12"/>
      <c r="AA5947" s="12"/>
      <c r="AB5947" s="12"/>
      <c r="AC5947" s="12"/>
      <c r="AD5947" s="12"/>
      <c r="AE5947" s="12"/>
      <c r="AF5947" s="12"/>
      <c r="AG5947" s="12"/>
      <c r="AH5947" s="12"/>
      <c r="AI5947" s="12"/>
      <c r="AJ5947" s="12"/>
      <c r="AK5947" s="12"/>
      <c r="AL5947" s="12"/>
      <c r="AM5947" s="12"/>
      <c r="AN5947" s="12"/>
      <c r="AO5947" s="12"/>
      <c r="AP5947" s="12"/>
      <c r="AQ5947" s="12"/>
      <c r="AR5947" s="12"/>
      <c r="AS5947" s="12"/>
      <c r="AT5947" s="12"/>
      <c r="AU5947" s="12"/>
      <c r="AV5947" s="12"/>
      <c r="AW5947" s="12"/>
      <c r="AX5947" s="12"/>
      <c r="AY5947" s="12"/>
      <c r="AZ5947" s="12"/>
      <c r="BA5947" s="12"/>
      <c r="BB5947" s="12"/>
      <c r="BC5947" s="12"/>
      <c r="BD5947" s="12"/>
      <c r="BE5947" s="12"/>
      <c r="BF5947" s="12"/>
      <c r="BG5947" s="12"/>
      <c r="BH5947" s="12"/>
      <c r="BI5947" s="12"/>
      <c r="BJ5947" s="13"/>
      <c r="BK5947" s="13"/>
      <c r="BL5947" s="13"/>
      <c r="BM5947" s="13"/>
      <c r="BN5947" s="13"/>
    </row>
    <row r="5948" spans="4:66" x14ac:dyDescent="0.25">
      <c r="D5948" s="6"/>
      <c r="E5948" s="10"/>
      <c r="F5948" s="10"/>
      <c r="G5948" s="10"/>
      <c r="H5948" s="10"/>
      <c r="I5948" s="10"/>
      <c r="J5948" s="10"/>
      <c r="K5948" s="11"/>
      <c r="L5948" s="11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  <c r="W5948" s="12"/>
      <c r="X5948" s="12"/>
      <c r="Y5948" s="12"/>
      <c r="Z5948" s="12"/>
      <c r="AA5948" s="12"/>
      <c r="AB5948" s="12"/>
      <c r="AC5948" s="12"/>
      <c r="AD5948" s="12"/>
      <c r="AE5948" s="12"/>
      <c r="AF5948" s="12"/>
      <c r="AG5948" s="12"/>
      <c r="AH5948" s="12"/>
      <c r="AI5948" s="12"/>
      <c r="AJ5948" s="12"/>
      <c r="AK5948" s="12"/>
      <c r="AL5948" s="12"/>
      <c r="AM5948" s="12"/>
      <c r="AN5948" s="12"/>
      <c r="AO5948" s="12"/>
      <c r="AP5948" s="12"/>
      <c r="AQ5948" s="12"/>
      <c r="AR5948" s="12"/>
      <c r="AS5948" s="12"/>
      <c r="AT5948" s="12"/>
      <c r="AU5948" s="12"/>
      <c r="AV5948" s="12"/>
      <c r="AW5948" s="12"/>
      <c r="AX5948" s="12"/>
      <c r="AY5948" s="12"/>
      <c r="AZ5948" s="12"/>
      <c r="BA5948" s="12"/>
      <c r="BB5948" s="12"/>
      <c r="BC5948" s="12"/>
      <c r="BD5948" s="12"/>
      <c r="BE5948" s="12"/>
      <c r="BF5948" s="12"/>
      <c r="BG5948" s="12"/>
      <c r="BH5948" s="12"/>
      <c r="BI5948" s="12"/>
      <c r="BJ5948" s="13"/>
      <c r="BK5948" s="13"/>
      <c r="BL5948" s="13"/>
      <c r="BM5948" s="13"/>
      <c r="BN5948" s="13"/>
    </row>
    <row r="5949" spans="4:66" x14ac:dyDescent="0.25">
      <c r="D5949" s="6"/>
      <c r="E5949" s="10"/>
      <c r="F5949" s="10"/>
      <c r="G5949" s="10"/>
      <c r="H5949" s="10"/>
      <c r="I5949" s="10"/>
      <c r="J5949" s="10"/>
      <c r="K5949" s="11"/>
      <c r="L5949" s="11"/>
      <c r="M5949" s="12"/>
      <c r="N5949" s="12"/>
      <c r="O5949" s="12"/>
      <c r="P5949" s="12"/>
      <c r="Q5949" s="12"/>
      <c r="R5949" s="12"/>
      <c r="S5949" s="12"/>
      <c r="T5949" s="12"/>
      <c r="U5949" s="12"/>
      <c r="V5949" s="12"/>
      <c r="W5949" s="12"/>
      <c r="X5949" s="12"/>
      <c r="Y5949" s="12"/>
      <c r="Z5949" s="12"/>
      <c r="AA5949" s="12"/>
      <c r="AB5949" s="12"/>
      <c r="AC5949" s="12"/>
      <c r="AD5949" s="12"/>
      <c r="AE5949" s="12"/>
      <c r="AF5949" s="12"/>
      <c r="AG5949" s="12"/>
      <c r="AH5949" s="12"/>
      <c r="AI5949" s="12"/>
      <c r="AJ5949" s="12"/>
      <c r="AK5949" s="12"/>
      <c r="AL5949" s="12"/>
      <c r="AM5949" s="12"/>
      <c r="AN5949" s="12"/>
      <c r="AO5949" s="12"/>
      <c r="AP5949" s="12"/>
      <c r="AQ5949" s="12"/>
      <c r="AR5949" s="12"/>
      <c r="AS5949" s="12"/>
      <c r="AT5949" s="12"/>
      <c r="AU5949" s="12"/>
      <c r="AV5949" s="12"/>
      <c r="AW5949" s="12"/>
      <c r="AX5949" s="12"/>
      <c r="AY5949" s="12"/>
      <c r="AZ5949" s="12"/>
      <c r="BA5949" s="12"/>
      <c r="BB5949" s="12"/>
      <c r="BC5949" s="12"/>
      <c r="BD5949" s="12"/>
      <c r="BE5949" s="12"/>
      <c r="BF5949" s="12"/>
      <c r="BG5949" s="12"/>
      <c r="BH5949" s="12"/>
      <c r="BI5949" s="12"/>
      <c r="BJ5949" s="13"/>
      <c r="BK5949" s="13"/>
      <c r="BL5949" s="13"/>
      <c r="BM5949" s="13"/>
      <c r="BN5949" s="13"/>
    </row>
    <row r="5950" spans="4:66" x14ac:dyDescent="0.25">
      <c r="D5950" s="6"/>
      <c r="E5950" s="10"/>
      <c r="F5950" s="10"/>
      <c r="G5950" s="10"/>
      <c r="H5950" s="10"/>
      <c r="I5950" s="10"/>
      <c r="J5950" s="10"/>
      <c r="K5950" s="11"/>
      <c r="L5950" s="11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  <c r="W5950" s="12"/>
      <c r="X5950" s="12"/>
      <c r="Y5950" s="12"/>
      <c r="Z5950" s="12"/>
      <c r="AA5950" s="12"/>
      <c r="AB5950" s="12"/>
      <c r="AC5950" s="12"/>
      <c r="AD5950" s="12"/>
      <c r="AE5950" s="12"/>
      <c r="AF5950" s="12"/>
      <c r="AG5950" s="12"/>
      <c r="AH5950" s="12"/>
      <c r="AI5950" s="12"/>
      <c r="AJ5950" s="12"/>
      <c r="AK5950" s="12"/>
      <c r="AL5950" s="12"/>
      <c r="AM5950" s="12"/>
      <c r="AN5950" s="12"/>
      <c r="AO5950" s="12"/>
      <c r="AP5950" s="12"/>
      <c r="AQ5950" s="12"/>
      <c r="AR5950" s="12"/>
      <c r="AS5950" s="12"/>
      <c r="AT5950" s="12"/>
      <c r="AU5950" s="12"/>
      <c r="AV5950" s="12"/>
      <c r="AW5950" s="12"/>
      <c r="AX5950" s="12"/>
      <c r="AY5950" s="12"/>
      <c r="AZ5950" s="12"/>
      <c r="BA5950" s="12"/>
      <c r="BB5950" s="12"/>
      <c r="BC5950" s="12"/>
      <c r="BD5950" s="12"/>
      <c r="BE5950" s="12"/>
      <c r="BF5950" s="12"/>
      <c r="BG5950" s="12"/>
      <c r="BH5950" s="12"/>
      <c r="BI5950" s="12"/>
      <c r="BJ5950" s="13"/>
      <c r="BK5950" s="13"/>
      <c r="BL5950" s="13"/>
      <c r="BM5950" s="13"/>
      <c r="BN5950" s="13"/>
    </row>
    <row r="5951" spans="4:66" x14ac:dyDescent="0.25">
      <c r="D5951" s="6"/>
      <c r="E5951" s="10"/>
      <c r="F5951" s="10"/>
      <c r="G5951" s="10"/>
      <c r="H5951" s="10"/>
      <c r="I5951" s="10"/>
      <c r="J5951" s="10"/>
      <c r="K5951" s="11"/>
      <c r="L5951" s="11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12"/>
      <c r="Z5951" s="12"/>
      <c r="AA5951" s="12"/>
      <c r="AB5951" s="12"/>
      <c r="AC5951" s="12"/>
      <c r="AD5951" s="12"/>
      <c r="AE5951" s="12"/>
      <c r="AF5951" s="12"/>
      <c r="AG5951" s="12"/>
      <c r="AH5951" s="12"/>
      <c r="AI5951" s="12"/>
      <c r="AJ5951" s="12"/>
      <c r="AK5951" s="12"/>
      <c r="AL5951" s="12"/>
      <c r="AM5951" s="12"/>
      <c r="AN5951" s="12"/>
      <c r="AO5951" s="12"/>
      <c r="AP5951" s="12"/>
      <c r="AQ5951" s="12"/>
      <c r="AR5951" s="12"/>
      <c r="AS5951" s="12"/>
      <c r="AT5951" s="12"/>
      <c r="AU5951" s="12"/>
      <c r="AV5951" s="12"/>
      <c r="AW5951" s="12"/>
      <c r="AX5951" s="12"/>
      <c r="AY5951" s="12"/>
      <c r="AZ5951" s="12"/>
      <c r="BA5951" s="12"/>
      <c r="BB5951" s="12"/>
      <c r="BC5951" s="12"/>
      <c r="BD5951" s="12"/>
      <c r="BE5951" s="12"/>
      <c r="BF5951" s="12"/>
      <c r="BG5951" s="12"/>
      <c r="BH5951" s="12"/>
      <c r="BI5951" s="12"/>
      <c r="BJ5951" s="13"/>
      <c r="BK5951" s="13"/>
      <c r="BL5951" s="13"/>
      <c r="BM5951" s="13"/>
      <c r="BN5951" s="13"/>
    </row>
    <row r="5952" spans="4:66" x14ac:dyDescent="0.25">
      <c r="D5952" s="6"/>
      <c r="E5952" s="10"/>
      <c r="F5952" s="10"/>
      <c r="G5952" s="10"/>
      <c r="H5952" s="10"/>
      <c r="I5952" s="10"/>
      <c r="J5952" s="10"/>
      <c r="K5952" s="11"/>
      <c r="L5952" s="11"/>
      <c r="M5952" s="12"/>
      <c r="N5952" s="12"/>
      <c r="O5952" s="12"/>
      <c r="P5952" s="12"/>
      <c r="Q5952" s="12"/>
      <c r="R5952" s="12"/>
      <c r="S5952" s="12"/>
      <c r="T5952" s="12"/>
      <c r="U5952" s="12"/>
      <c r="V5952" s="12"/>
      <c r="W5952" s="12"/>
      <c r="X5952" s="12"/>
      <c r="Y5952" s="12"/>
      <c r="Z5952" s="12"/>
      <c r="AA5952" s="12"/>
      <c r="AB5952" s="12"/>
      <c r="AC5952" s="12"/>
      <c r="AD5952" s="12"/>
      <c r="AE5952" s="12"/>
      <c r="AF5952" s="12"/>
      <c r="AG5952" s="12"/>
      <c r="AH5952" s="12"/>
      <c r="AI5952" s="12"/>
      <c r="AJ5952" s="12"/>
      <c r="AK5952" s="12"/>
      <c r="AL5952" s="12"/>
      <c r="AM5952" s="12"/>
      <c r="AN5952" s="12"/>
      <c r="AO5952" s="12"/>
      <c r="AP5952" s="12"/>
      <c r="AQ5952" s="12"/>
      <c r="AR5952" s="12"/>
      <c r="AS5952" s="12"/>
      <c r="AT5952" s="12"/>
      <c r="AU5952" s="12"/>
      <c r="AV5952" s="12"/>
      <c r="AW5952" s="12"/>
      <c r="AX5952" s="12"/>
      <c r="AY5952" s="12"/>
      <c r="AZ5952" s="12"/>
      <c r="BA5952" s="12"/>
      <c r="BB5952" s="12"/>
      <c r="BC5952" s="12"/>
      <c r="BD5952" s="12"/>
      <c r="BE5952" s="12"/>
      <c r="BF5952" s="12"/>
      <c r="BG5952" s="12"/>
      <c r="BH5952" s="12"/>
      <c r="BI5952" s="12"/>
      <c r="BJ5952" s="13"/>
      <c r="BK5952" s="13"/>
      <c r="BL5952" s="13"/>
      <c r="BM5952" s="13"/>
      <c r="BN5952" s="13"/>
    </row>
    <row r="5953" spans="4:66" x14ac:dyDescent="0.25">
      <c r="D5953" s="6"/>
      <c r="E5953" s="10"/>
      <c r="F5953" s="10"/>
      <c r="G5953" s="10"/>
      <c r="H5953" s="10"/>
      <c r="I5953" s="10"/>
      <c r="J5953" s="10"/>
      <c r="K5953" s="11"/>
      <c r="L5953" s="11"/>
      <c r="M5953" s="12"/>
      <c r="N5953" s="12"/>
      <c r="O5953" s="12"/>
      <c r="P5953" s="12"/>
      <c r="Q5953" s="12"/>
      <c r="R5953" s="12"/>
      <c r="S5953" s="12"/>
      <c r="T5953" s="12"/>
      <c r="U5953" s="12"/>
      <c r="V5953" s="12"/>
      <c r="W5953" s="12"/>
      <c r="X5953" s="12"/>
      <c r="Y5953" s="12"/>
      <c r="Z5953" s="12"/>
      <c r="AA5953" s="12"/>
      <c r="AB5953" s="12"/>
      <c r="AC5953" s="12"/>
      <c r="AD5953" s="12"/>
      <c r="AE5953" s="12"/>
      <c r="AF5953" s="12"/>
      <c r="AG5953" s="12"/>
      <c r="AH5953" s="12"/>
      <c r="AI5953" s="12"/>
      <c r="AJ5953" s="12"/>
      <c r="AK5953" s="12"/>
      <c r="AL5953" s="12"/>
      <c r="AM5953" s="12"/>
      <c r="AN5953" s="12"/>
      <c r="AO5953" s="12"/>
      <c r="AP5953" s="12"/>
      <c r="AQ5953" s="12"/>
      <c r="AR5953" s="12"/>
      <c r="AS5953" s="12"/>
      <c r="AT5953" s="12"/>
      <c r="AU5953" s="12"/>
      <c r="AV5953" s="12"/>
      <c r="AW5953" s="12"/>
      <c r="AX5953" s="12"/>
      <c r="AY5953" s="12"/>
      <c r="AZ5953" s="12"/>
      <c r="BA5953" s="12"/>
      <c r="BB5953" s="12"/>
      <c r="BC5953" s="12"/>
      <c r="BD5953" s="12"/>
      <c r="BE5953" s="12"/>
      <c r="BF5953" s="12"/>
      <c r="BG5953" s="12"/>
      <c r="BH5953" s="12"/>
      <c r="BI5953" s="12"/>
      <c r="BJ5953" s="13"/>
      <c r="BK5953" s="13"/>
      <c r="BL5953" s="13"/>
      <c r="BM5953" s="13"/>
      <c r="BN5953" s="13"/>
    </row>
    <row r="5954" spans="4:66" x14ac:dyDescent="0.25">
      <c r="D5954" s="6"/>
      <c r="E5954" s="10"/>
      <c r="F5954" s="10"/>
      <c r="G5954" s="10"/>
      <c r="H5954" s="10"/>
      <c r="I5954" s="10"/>
      <c r="J5954" s="10"/>
      <c r="K5954" s="11"/>
      <c r="L5954" s="11"/>
      <c r="M5954" s="12"/>
      <c r="N5954" s="12"/>
      <c r="O5954" s="12"/>
      <c r="P5954" s="12"/>
      <c r="Q5954" s="12"/>
      <c r="R5954" s="12"/>
      <c r="S5954" s="12"/>
      <c r="T5954" s="12"/>
      <c r="U5954" s="12"/>
      <c r="V5954" s="12"/>
      <c r="W5954" s="12"/>
      <c r="X5954" s="12"/>
      <c r="Y5954" s="12"/>
      <c r="Z5954" s="12"/>
      <c r="AA5954" s="12"/>
      <c r="AB5954" s="12"/>
      <c r="AC5954" s="12"/>
      <c r="AD5954" s="12"/>
      <c r="AE5954" s="12"/>
      <c r="AF5954" s="12"/>
      <c r="AG5954" s="12"/>
      <c r="AH5954" s="12"/>
      <c r="AI5954" s="12"/>
      <c r="AJ5954" s="12"/>
      <c r="AK5954" s="12"/>
      <c r="AL5954" s="12"/>
      <c r="AM5954" s="12"/>
      <c r="AN5954" s="12"/>
      <c r="AO5954" s="12"/>
      <c r="AP5954" s="12"/>
      <c r="AQ5954" s="12"/>
      <c r="AR5954" s="12"/>
      <c r="AS5954" s="12"/>
      <c r="AT5954" s="12"/>
      <c r="AU5954" s="12"/>
      <c r="AV5954" s="12"/>
      <c r="AW5954" s="12"/>
      <c r="AX5954" s="12"/>
      <c r="AY5954" s="12"/>
      <c r="AZ5954" s="12"/>
      <c r="BA5954" s="12"/>
      <c r="BB5954" s="12"/>
      <c r="BC5954" s="12"/>
      <c r="BD5954" s="12"/>
      <c r="BE5954" s="12"/>
      <c r="BF5954" s="12"/>
      <c r="BG5954" s="12"/>
      <c r="BH5954" s="12"/>
      <c r="BI5954" s="12"/>
      <c r="BJ5954" s="13"/>
      <c r="BK5954" s="13"/>
      <c r="BL5954" s="13"/>
      <c r="BM5954" s="13"/>
      <c r="BN5954" s="13"/>
    </row>
    <row r="5955" spans="4:66" x14ac:dyDescent="0.25">
      <c r="D5955" s="6"/>
      <c r="E5955" s="10"/>
      <c r="F5955" s="10"/>
      <c r="G5955" s="10"/>
      <c r="H5955" s="10"/>
      <c r="I5955" s="10"/>
      <c r="J5955" s="10"/>
      <c r="K5955" s="11"/>
      <c r="L5955" s="11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  <c r="W5955" s="12"/>
      <c r="X5955" s="12"/>
      <c r="Y5955" s="12"/>
      <c r="Z5955" s="12"/>
      <c r="AA5955" s="12"/>
      <c r="AB5955" s="12"/>
      <c r="AC5955" s="12"/>
      <c r="AD5955" s="12"/>
      <c r="AE5955" s="12"/>
      <c r="AF5955" s="12"/>
      <c r="AG5955" s="12"/>
      <c r="AH5955" s="12"/>
      <c r="AI5955" s="12"/>
      <c r="AJ5955" s="12"/>
      <c r="AK5955" s="12"/>
      <c r="AL5955" s="12"/>
      <c r="AM5955" s="12"/>
      <c r="AN5955" s="12"/>
      <c r="AO5955" s="12"/>
      <c r="AP5955" s="12"/>
      <c r="AQ5955" s="12"/>
      <c r="AR5955" s="12"/>
      <c r="AS5955" s="12"/>
      <c r="AT5955" s="12"/>
      <c r="AU5955" s="12"/>
      <c r="AV5955" s="12"/>
      <c r="AW5955" s="12"/>
      <c r="AX5955" s="12"/>
      <c r="AY5955" s="12"/>
      <c r="AZ5955" s="12"/>
      <c r="BA5955" s="12"/>
      <c r="BB5955" s="12"/>
      <c r="BC5955" s="12"/>
      <c r="BD5955" s="12"/>
      <c r="BE5955" s="12"/>
      <c r="BF5955" s="12"/>
      <c r="BG5955" s="12"/>
      <c r="BH5955" s="12"/>
      <c r="BI5955" s="12"/>
      <c r="BJ5955" s="13"/>
      <c r="BK5955" s="13"/>
      <c r="BL5955" s="13"/>
      <c r="BM5955" s="13"/>
      <c r="BN5955" s="13"/>
    </row>
    <row r="5956" spans="4:66" x14ac:dyDescent="0.25">
      <c r="D5956" s="6"/>
      <c r="E5956" s="10"/>
      <c r="F5956" s="10"/>
      <c r="G5956" s="10"/>
      <c r="H5956" s="10"/>
      <c r="I5956" s="10"/>
      <c r="J5956" s="10"/>
      <c r="K5956" s="11"/>
      <c r="L5956" s="11"/>
      <c r="M5956" s="12"/>
      <c r="N5956" s="12"/>
      <c r="O5956" s="12"/>
      <c r="P5956" s="12"/>
      <c r="Q5956" s="12"/>
      <c r="R5956" s="12"/>
      <c r="S5956" s="12"/>
      <c r="T5956" s="12"/>
      <c r="U5956" s="12"/>
      <c r="V5956" s="12"/>
      <c r="W5956" s="12"/>
      <c r="X5956" s="12"/>
      <c r="Y5956" s="12"/>
      <c r="Z5956" s="12"/>
      <c r="AA5956" s="12"/>
      <c r="AB5956" s="12"/>
      <c r="AC5956" s="12"/>
      <c r="AD5956" s="12"/>
      <c r="AE5956" s="12"/>
      <c r="AF5956" s="12"/>
      <c r="AG5956" s="12"/>
      <c r="AH5956" s="12"/>
      <c r="AI5956" s="12"/>
      <c r="AJ5956" s="12"/>
      <c r="AK5956" s="12"/>
      <c r="AL5956" s="12"/>
      <c r="AM5956" s="12"/>
      <c r="AN5956" s="12"/>
      <c r="AO5956" s="12"/>
      <c r="AP5956" s="12"/>
      <c r="AQ5956" s="12"/>
      <c r="AR5956" s="12"/>
      <c r="AS5956" s="12"/>
      <c r="AT5956" s="12"/>
      <c r="AU5956" s="12"/>
      <c r="AV5956" s="12"/>
      <c r="AW5956" s="12"/>
      <c r="AX5956" s="12"/>
      <c r="AY5956" s="12"/>
      <c r="AZ5956" s="12"/>
      <c r="BA5956" s="12"/>
      <c r="BB5956" s="12"/>
      <c r="BC5956" s="12"/>
      <c r="BD5956" s="12"/>
      <c r="BE5956" s="12"/>
      <c r="BF5956" s="12"/>
      <c r="BG5956" s="12"/>
      <c r="BH5956" s="12"/>
      <c r="BI5956" s="12"/>
      <c r="BJ5956" s="13"/>
      <c r="BK5956" s="13"/>
      <c r="BL5956" s="13"/>
      <c r="BM5956" s="13"/>
      <c r="BN5956" s="13"/>
    </row>
    <row r="5957" spans="4:66" x14ac:dyDescent="0.25">
      <c r="D5957" s="6"/>
      <c r="E5957" s="10"/>
      <c r="F5957" s="10"/>
      <c r="G5957" s="10"/>
      <c r="H5957" s="10"/>
      <c r="I5957" s="10"/>
      <c r="J5957" s="10"/>
      <c r="K5957" s="11"/>
      <c r="L5957" s="11"/>
      <c r="M5957" s="12"/>
      <c r="N5957" s="12"/>
      <c r="O5957" s="12"/>
      <c r="P5957" s="12"/>
      <c r="Q5957" s="12"/>
      <c r="R5957" s="12"/>
      <c r="S5957" s="12"/>
      <c r="T5957" s="12"/>
      <c r="U5957" s="12"/>
      <c r="V5957" s="12"/>
      <c r="W5957" s="12"/>
      <c r="X5957" s="12"/>
      <c r="Y5957" s="12"/>
      <c r="Z5957" s="12"/>
      <c r="AA5957" s="12"/>
      <c r="AB5957" s="12"/>
      <c r="AC5957" s="12"/>
      <c r="AD5957" s="12"/>
      <c r="AE5957" s="12"/>
      <c r="AF5957" s="12"/>
      <c r="AG5957" s="12"/>
      <c r="AH5957" s="12"/>
      <c r="AI5957" s="12"/>
      <c r="AJ5957" s="12"/>
      <c r="AK5957" s="12"/>
      <c r="AL5957" s="12"/>
      <c r="AM5957" s="12"/>
      <c r="AN5957" s="12"/>
      <c r="AO5957" s="12"/>
      <c r="AP5957" s="12"/>
      <c r="AQ5957" s="12"/>
      <c r="AR5957" s="12"/>
      <c r="AS5957" s="12"/>
      <c r="AT5957" s="12"/>
      <c r="AU5957" s="12"/>
      <c r="AV5957" s="12"/>
      <c r="AW5957" s="12"/>
      <c r="AX5957" s="12"/>
      <c r="AY5957" s="12"/>
      <c r="AZ5957" s="12"/>
      <c r="BA5957" s="12"/>
      <c r="BB5957" s="12"/>
      <c r="BC5957" s="12"/>
      <c r="BD5957" s="12"/>
      <c r="BE5957" s="12"/>
      <c r="BF5957" s="12"/>
      <c r="BG5957" s="12"/>
      <c r="BH5957" s="12"/>
      <c r="BI5957" s="12"/>
      <c r="BJ5957" s="13"/>
      <c r="BK5957" s="13"/>
      <c r="BL5957" s="13"/>
      <c r="BM5957" s="13"/>
      <c r="BN5957" s="13"/>
    </row>
    <row r="5958" spans="4:66" x14ac:dyDescent="0.25">
      <c r="D5958" s="6"/>
      <c r="E5958" s="10"/>
      <c r="F5958" s="10"/>
      <c r="G5958" s="10"/>
      <c r="H5958" s="10"/>
      <c r="I5958" s="10"/>
      <c r="J5958" s="10"/>
      <c r="K5958" s="11"/>
      <c r="L5958" s="11"/>
      <c r="M5958" s="12"/>
      <c r="N5958" s="12"/>
      <c r="O5958" s="12"/>
      <c r="P5958" s="12"/>
      <c r="Q5958" s="12"/>
      <c r="R5958" s="12"/>
      <c r="S5958" s="12"/>
      <c r="T5958" s="12"/>
      <c r="U5958" s="12"/>
      <c r="V5958" s="12"/>
      <c r="W5958" s="12"/>
      <c r="X5958" s="12"/>
      <c r="Y5958" s="12"/>
      <c r="Z5958" s="12"/>
      <c r="AA5958" s="12"/>
      <c r="AB5958" s="12"/>
      <c r="AC5958" s="12"/>
      <c r="AD5958" s="12"/>
      <c r="AE5958" s="12"/>
      <c r="AF5958" s="12"/>
      <c r="AG5958" s="12"/>
      <c r="AH5958" s="12"/>
      <c r="AI5958" s="12"/>
      <c r="AJ5958" s="12"/>
      <c r="AK5958" s="12"/>
      <c r="AL5958" s="12"/>
      <c r="AM5958" s="12"/>
      <c r="AN5958" s="12"/>
      <c r="AO5958" s="12"/>
      <c r="AP5958" s="12"/>
      <c r="AQ5958" s="12"/>
      <c r="AR5958" s="12"/>
      <c r="AS5958" s="12"/>
      <c r="AT5958" s="12"/>
      <c r="AU5958" s="12"/>
      <c r="AV5958" s="12"/>
      <c r="AW5958" s="12"/>
      <c r="AX5958" s="12"/>
      <c r="AY5958" s="12"/>
      <c r="AZ5958" s="12"/>
      <c r="BA5958" s="12"/>
      <c r="BB5958" s="12"/>
      <c r="BC5958" s="12"/>
      <c r="BD5958" s="12"/>
      <c r="BE5958" s="12"/>
      <c r="BF5958" s="12"/>
      <c r="BG5958" s="12"/>
      <c r="BH5958" s="12"/>
      <c r="BI5958" s="12"/>
      <c r="BJ5958" s="13"/>
      <c r="BK5958" s="13"/>
      <c r="BL5958" s="13"/>
      <c r="BM5958" s="13"/>
      <c r="BN5958" s="13"/>
    </row>
    <row r="5959" spans="4:66" x14ac:dyDescent="0.25">
      <c r="D5959" s="6"/>
      <c r="E5959" s="10"/>
      <c r="F5959" s="10"/>
      <c r="G5959" s="10"/>
      <c r="H5959" s="10"/>
      <c r="I5959" s="10"/>
      <c r="J5959" s="10"/>
      <c r="K5959" s="11"/>
      <c r="L5959" s="11"/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  <c r="W5959" s="12"/>
      <c r="X5959" s="12"/>
      <c r="Y5959" s="12"/>
      <c r="Z5959" s="12"/>
      <c r="AA5959" s="12"/>
      <c r="AB5959" s="12"/>
      <c r="AC5959" s="12"/>
      <c r="AD5959" s="12"/>
      <c r="AE5959" s="12"/>
      <c r="AF5959" s="12"/>
      <c r="AG5959" s="12"/>
      <c r="AH5959" s="12"/>
      <c r="AI5959" s="12"/>
      <c r="AJ5959" s="12"/>
      <c r="AK5959" s="12"/>
      <c r="AL5959" s="12"/>
      <c r="AM5959" s="12"/>
      <c r="AN5959" s="12"/>
      <c r="AO5959" s="12"/>
      <c r="AP5959" s="12"/>
      <c r="AQ5959" s="12"/>
      <c r="AR5959" s="12"/>
      <c r="AS5959" s="12"/>
      <c r="AT5959" s="12"/>
      <c r="AU5959" s="12"/>
      <c r="AV5959" s="12"/>
      <c r="AW5959" s="12"/>
      <c r="AX5959" s="12"/>
      <c r="AY5959" s="12"/>
      <c r="AZ5959" s="12"/>
      <c r="BA5959" s="12"/>
      <c r="BB5959" s="12"/>
      <c r="BC5959" s="12"/>
      <c r="BD5959" s="12"/>
      <c r="BE5959" s="12"/>
      <c r="BF5959" s="12"/>
      <c r="BG5959" s="12"/>
      <c r="BH5959" s="12"/>
      <c r="BI5959" s="12"/>
      <c r="BJ5959" s="13"/>
      <c r="BK5959" s="13"/>
      <c r="BL5959" s="13"/>
      <c r="BM5959" s="13"/>
      <c r="BN5959" s="13"/>
    </row>
    <row r="5960" spans="4:66" x14ac:dyDescent="0.25">
      <c r="D5960" s="6"/>
      <c r="E5960" s="10"/>
      <c r="F5960" s="10"/>
      <c r="G5960" s="10"/>
      <c r="H5960" s="10"/>
      <c r="I5960" s="10"/>
      <c r="J5960" s="10"/>
      <c r="K5960" s="11"/>
      <c r="L5960" s="11"/>
      <c r="M5960" s="12"/>
      <c r="N5960" s="12"/>
      <c r="O5960" s="12"/>
      <c r="P5960" s="12"/>
      <c r="Q5960" s="12"/>
      <c r="R5960" s="12"/>
      <c r="S5960" s="12"/>
      <c r="T5960" s="12"/>
      <c r="U5960" s="12"/>
      <c r="V5960" s="12"/>
      <c r="W5960" s="12"/>
      <c r="X5960" s="12"/>
      <c r="Y5960" s="12"/>
      <c r="Z5960" s="12"/>
      <c r="AA5960" s="12"/>
      <c r="AB5960" s="12"/>
      <c r="AC5960" s="12"/>
      <c r="AD5960" s="12"/>
      <c r="AE5960" s="12"/>
      <c r="AF5960" s="12"/>
      <c r="AG5960" s="12"/>
      <c r="AH5960" s="12"/>
      <c r="AI5960" s="12"/>
      <c r="AJ5960" s="12"/>
      <c r="AK5960" s="12"/>
      <c r="AL5960" s="12"/>
      <c r="AM5960" s="12"/>
      <c r="AN5960" s="12"/>
      <c r="AO5960" s="12"/>
      <c r="AP5960" s="12"/>
      <c r="AQ5960" s="12"/>
      <c r="AR5960" s="12"/>
      <c r="AS5960" s="12"/>
      <c r="AT5960" s="12"/>
      <c r="AU5960" s="12"/>
      <c r="AV5960" s="12"/>
      <c r="AW5960" s="12"/>
      <c r="AX5960" s="12"/>
      <c r="AY5960" s="12"/>
      <c r="AZ5960" s="12"/>
      <c r="BA5960" s="12"/>
      <c r="BB5960" s="12"/>
      <c r="BC5960" s="12"/>
      <c r="BD5960" s="12"/>
      <c r="BE5960" s="12"/>
      <c r="BF5960" s="12"/>
      <c r="BG5960" s="12"/>
      <c r="BH5960" s="12"/>
      <c r="BI5960" s="12"/>
      <c r="BJ5960" s="13"/>
      <c r="BK5960" s="13"/>
      <c r="BL5960" s="13"/>
      <c r="BM5960" s="13"/>
      <c r="BN5960" s="13"/>
    </row>
    <row r="5961" spans="4:66" x14ac:dyDescent="0.25">
      <c r="D5961" s="6"/>
      <c r="E5961" s="10"/>
      <c r="F5961" s="10"/>
      <c r="G5961" s="10"/>
      <c r="H5961" s="10"/>
      <c r="I5961" s="10"/>
      <c r="J5961" s="10"/>
      <c r="K5961" s="11"/>
      <c r="L5961" s="11"/>
      <c r="M5961" s="12"/>
      <c r="N5961" s="12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12"/>
      <c r="Z5961" s="12"/>
      <c r="AA5961" s="12"/>
      <c r="AB5961" s="12"/>
      <c r="AC5961" s="12"/>
      <c r="AD5961" s="12"/>
      <c r="AE5961" s="12"/>
      <c r="AF5961" s="12"/>
      <c r="AG5961" s="12"/>
      <c r="AH5961" s="12"/>
      <c r="AI5961" s="12"/>
      <c r="AJ5961" s="12"/>
      <c r="AK5961" s="12"/>
      <c r="AL5961" s="12"/>
      <c r="AM5961" s="12"/>
      <c r="AN5961" s="12"/>
      <c r="AO5961" s="12"/>
      <c r="AP5961" s="12"/>
      <c r="AQ5961" s="12"/>
      <c r="AR5961" s="12"/>
      <c r="AS5961" s="12"/>
      <c r="AT5961" s="12"/>
      <c r="AU5961" s="12"/>
      <c r="AV5961" s="12"/>
      <c r="AW5961" s="12"/>
      <c r="AX5961" s="12"/>
      <c r="AY5961" s="12"/>
      <c r="AZ5961" s="12"/>
      <c r="BA5961" s="12"/>
      <c r="BB5961" s="12"/>
      <c r="BC5961" s="12"/>
      <c r="BD5961" s="12"/>
      <c r="BE5961" s="12"/>
      <c r="BF5961" s="12"/>
      <c r="BG5961" s="12"/>
      <c r="BH5961" s="12"/>
      <c r="BI5961" s="12"/>
      <c r="BJ5961" s="13"/>
      <c r="BK5961" s="13"/>
      <c r="BL5961" s="13"/>
      <c r="BM5961" s="13"/>
      <c r="BN5961" s="13"/>
    </row>
    <row r="5962" spans="4:66" x14ac:dyDescent="0.25">
      <c r="D5962" s="6"/>
      <c r="E5962" s="10"/>
      <c r="F5962" s="10"/>
      <c r="G5962" s="10"/>
      <c r="H5962" s="10"/>
      <c r="I5962" s="10"/>
      <c r="J5962" s="10"/>
      <c r="K5962" s="11"/>
      <c r="L5962" s="11"/>
      <c r="M5962" s="12"/>
      <c r="N5962" s="12"/>
      <c r="O5962" s="12"/>
      <c r="P5962" s="12"/>
      <c r="Q5962" s="12"/>
      <c r="R5962" s="12"/>
      <c r="S5962" s="12"/>
      <c r="T5962" s="12"/>
      <c r="U5962" s="12"/>
      <c r="V5962" s="12"/>
      <c r="W5962" s="12"/>
      <c r="X5962" s="12"/>
      <c r="Y5962" s="12"/>
      <c r="Z5962" s="12"/>
      <c r="AA5962" s="12"/>
      <c r="AB5962" s="12"/>
      <c r="AC5962" s="12"/>
      <c r="AD5962" s="12"/>
      <c r="AE5962" s="12"/>
      <c r="AF5962" s="12"/>
      <c r="AG5962" s="12"/>
      <c r="AH5962" s="12"/>
      <c r="AI5962" s="12"/>
      <c r="AJ5962" s="12"/>
      <c r="AK5962" s="12"/>
      <c r="AL5962" s="12"/>
      <c r="AM5962" s="12"/>
      <c r="AN5962" s="12"/>
      <c r="AO5962" s="12"/>
      <c r="AP5962" s="12"/>
      <c r="AQ5962" s="12"/>
      <c r="AR5962" s="12"/>
      <c r="AS5962" s="12"/>
      <c r="AT5962" s="12"/>
      <c r="AU5962" s="12"/>
      <c r="AV5962" s="12"/>
      <c r="AW5962" s="12"/>
      <c r="AX5962" s="12"/>
      <c r="AY5962" s="12"/>
      <c r="AZ5962" s="12"/>
      <c r="BA5962" s="12"/>
      <c r="BB5962" s="12"/>
      <c r="BC5962" s="12"/>
      <c r="BD5962" s="12"/>
      <c r="BE5962" s="12"/>
      <c r="BF5962" s="12"/>
      <c r="BG5962" s="12"/>
      <c r="BH5962" s="12"/>
      <c r="BI5962" s="12"/>
      <c r="BJ5962" s="13"/>
      <c r="BK5962" s="13"/>
      <c r="BL5962" s="13"/>
      <c r="BM5962" s="13"/>
      <c r="BN5962" s="13"/>
    </row>
    <row r="5963" spans="4:66" x14ac:dyDescent="0.25">
      <c r="D5963" s="6"/>
      <c r="E5963" s="10"/>
      <c r="F5963" s="10"/>
      <c r="G5963" s="10"/>
      <c r="H5963" s="10"/>
      <c r="I5963" s="10"/>
      <c r="J5963" s="10"/>
      <c r="K5963" s="11"/>
      <c r="L5963" s="11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12"/>
      <c r="Z5963" s="12"/>
      <c r="AA5963" s="12"/>
      <c r="AB5963" s="12"/>
      <c r="AC5963" s="12"/>
      <c r="AD5963" s="12"/>
      <c r="AE5963" s="12"/>
      <c r="AF5963" s="12"/>
      <c r="AG5963" s="12"/>
      <c r="AH5963" s="12"/>
      <c r="AI5963" s="12"/>
      <c r="AJ5963" s="12"/>
      <c r="AK5963" s="12"/>
      <c r="AL5963" s="12"/>
      <c r="AM5963" s="12"/>
      <c r="AN5963" s="12"/>
      <c r="AO5963" s="12"/>
      <c r="AP5963" s="12"/>
      <c r="AQ5963" s="12"/>
      <c r="AR5963" s="12"/>
      <c r="AS5963" s="12"/>
      <c r="AT5963" s="12"/>
      <c r="AU5963" s="12"/>
      <c r="AV5963" s="12"/>
      <c r="AW5963" s="12"/>
      <c r="AX5963" s="12"/>
      <c r="AY5963" s="12"/>
      <c r="AZ5963" s="12"/>
      <c r="BA5963" s="12"/>
      <c r="BB5963" s="12"/>
      <c r="BC5963" s="12"/>
      <c r="BD5963" s="12"/>
      <c r="BE5963" s="12"/>
      <c r="BF5963" s="12"/>
      <c r="BG5963" s="12"/>
      <c r="BH5963" s="12"/>
      <c r="BI5963" s="12"/>
      <c r="BJ5963" s="13"/>
      <c r="BK5963" s="13"/>
      <c r="BL5963" s="13"/>
      <c r="BM5963" s="13"/>
      <c r="BN5963" s="13"/>
    </row>
    <row r="5964" spans="4:66" x14ac:dyDescent="0.25">
      <c r="D5964" s="6"/>
      <c r="E5964" s="10"/>
      <c r="F5964" s="10"/>
      <c r="G5964" s="10"/>
      <c r="H5964" s="10"/>
      <c r="I5964" s="10"/>
      <c r="J5964" s="10"/>
      <c r="K5964" s="11"/>
      <c r="L5964" s="11"/>
      <c r="M5964" s="12"/>
      <c r="N5964" s="12"/>
      <c r="O5964" s="12"/>
      <c r="P5964" s="12"/>
      <c r="Q5964" s="12"/>
      <c r="R5964" s="12"/>
      <c r="S5964" s="12"/>
      <c r="T5964" s="12"/>
      <c r="U5964" s="12"/>
      <c r="V5964" s="12"/>
      <c r="W5964" s="12"/>
      <c r="X5964" s="12"/>
      <c r="Y5964" s="12"/>
      <c r="Z5964" s="12"/>
      <c r="AA5964" s="12"/>
      <c r="AB5964" s="12"/>
      <c r="AC5964" s="12"/>
      <c r="AD5964" s="12"/>
      <c r="AE5964" s="12"/>
      <c r="AF5964" s="12"/>
      <c r="AG5964" s="12"/>
      <c r="AH5964" s="12"/>
      <c r="AI5964" s="12"/>
      <c r="AJ5964" s="12"/>
      <c r="AK5964" s="12"/>
      <c r="AL5964" s="12"/>
      <c r="AM5964" s="12"/>
      <c r="AN5964" s="12"/>
      <c r="AO5964" s="12"/>
      <c r="AP5964" s="12"/>
      <c r="AQ5964" s="12"/>
      <c r="AR5964" s="12"/>
      <c r="AS5964" s="12"/>
      <c r="AT5964" s="12"/>
      <c r="AU5964" s="12"/>
      <c r="AV5964" s="12"/>
      <c r="AW5964" s="12"/>
      <c r="AX5964" s="12"/>
      <c r="AY5964" s="12"/>
      <c r="AZ5964" s="12"/>
      <c r="BA5964" s="12"/>
      <c r="BB5964" s="12"/>
      <c r="BC5964" s="12"/>
      <c r="BD5964" s="12"/>
      <c r="BE5964" s="12"/>
      <c r="BF5964" s="12"/>
      <c r="BG5964" s="12"/>
      <c r="BH5964" s="12"/>
      <c r="BI5964" s="12"/>
      <c r="BJ5964" s="13"/>
      <c r="BK5964" s="13"/>
      <c r="BL5964" s="13"/>
      <c r="BM5964" s="13"/>
      <c r="BN5964" s="13"/>
    </row>
    <row r="5965" spans="4:66" x14ac:dyDescent="0.25">
      <c r="D5965" s="6"/>
      <c r="E5965" s="10"/>
      <c r="F5965" s="10"/>
      <c r="G5965" s="10"/>
      <c r="H5965" s="10"/>
      <c r="I5965" s="10"/>
      <c r="J5965" s="10"/>
      <c r="K5965" s="11"/>
      <c r="L5965" s="11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12"/>
      <c r="Z5965" s="12"/>
      <c r="AA5965" s="12"/>
      <c r="AB5965" s="12"/>
      <c r="AC5965" s="12"/>
      <c r="AD5965" s="12"/>
      <c r="AE5965" s="12"/>
      <c r="AF5965" s="12"/>
      <c r="AG5965" s="12"/>
      <c r="AH5965" s="12"/>
      <c r="AI5965" s="12"/>
      <c r="AJ5965" s="12"/>
      <c r="AK5965" s="12"/>
      <c r="AL5965" s="12"/>
      <c r="AM5965" s="12"/>
      <c r="AN5965" s="12"/>
      <c r="AO5965" s="12"/>
      <c r="AP5965" s="12"/>
      <c r="AQ5965" s="12"/>
      <c r="AR5965" s="12"/>
      <c r="AS5965" s="12"/>
      <c r="AT5965" s="12"/>
      <c r="AU5965" s="12"/>
      <c r="AV5965" s="12"/>
      <c r="AW5965" s="12"/>
      <c r="AX5965" s="12"/>
      <c r="AY5965" s="12"/>
      <c r="AZ5965" s="12"/>
      <c r="BA5965" s="12"/>
      <c r="BB5965" s="12"/>
      <c r="BC5965" s="12"/>
      <c r="BD5965" s="12"/>
      <c r="BE5965" s="12"/>
      <c r="BF5965" s="12"/>
      <c r="BG5965" s="12"/>
      <c r="BH5965" s="12"/>
      <c r="BI5965" s="12"/>
      <c r="BJ5965" s="13"/>
      <c r="BK5965" s="13"/>
      <c r="BL5965" s="13"/>
      <c r="BM5965" s="13"/>
      <c r="BN5965" s="13"/>
    </row>
    <row r="5966" spans="4:66" x14ac:dyDescent="0.25">
      <c r="D5966" s="6"/>
      <c r="E5966" s="10"/>
      <c r="F5966" s="10"/>
      <c r="G5966" s="10"/>
      <c r="H5966" s="10"/>
      <c r="I5966" s="10"/>
      <c r="J5966" s="10"/>
      <c r="K5966" s="11"/>
      <c r="L5966" s="11"/>
      <c r="M5966" s="12"/>
      <c r="N5966" s="12"/>
      <c r="O5966" s="12"/>
      <c r="P5966" s="12"/>
      <c r="Q5966" s="12"/>
      <c r="R5966" s="12"/>
      <c r="S5966" s="12"/>
      <c r="T5966" s="12"/>
      <c r="U5966" s="12"/>
      <c r="V5966" s="12"/>
      <c r="W5966" s="12"/>
      <c r="X5966" s="12"/>
      <c r="Y5966" s="12"/>
      <c r="Z5966" s="12"/>
      <c r="AA5966" s="12"/>
      <c r="AB5966" s="12"/>
      <c r="AC5966" s="12"/>
      <c r="AD5966" s="12"/>
      <c r="AE5966" s="12"/>
      <c r="AF5966" s="12"/>
      <c r="AG5966" s="12"/>
      <c r="AH5966" s="12"/>
      <c r="AI5966" s="12"/>
      <c r="AJ5966" s="12"/>
      <c r="AK5966" s="12"/>
      <c r="AL5966" s="12"/>
      <c r="AM5966" s="12"/>
      <c r="AN5966" s="12"/>
      <c r="AO5966" s="12"/>
      <c r="AP5966" s="12"/>
      <c r="AQ5966" s="12"/>
      <c r="AR5966" s="12"/>
      <c r="AS5966" s="12"/>
      <c r="AT5966" s="12"/>
      <c r="AU5966" s="12"/>
      <c r="AV5966" s="12"/>
      <c r="AW5966" s="12"/>
      <c r="AX5966" s="12"/>
      <c r="AY5966" s="12"/>
      <c r="AZ5966" s="12"/>
      <c r="BA5966" s="12"/>
      <c r="BB5966" s="12"/>
      <c r="BC5966" s="12"/>
      <c r="BD5966" s="12"/>
      <c r="BE5966" s="12"/>
      <c r="BF5966" s="12"/>
      <c r="BG5966" s="12"/>
      <c r="BH5966" s="12"/>
      <c r="BI5966" s="12"/>
      <c r="BJ5966" s="13"/>
      <c r="BK5966" s="13"/>
      <c r="BL5966" s="13"/>
      <c r="BM5966" s="13"/>
      <c r="BN5966" s="13"/>
    </row>
    <row r="5967" spans="4:66" x14ac:dyDescent="0.25">
      <c r="D5967" s="6"/>
      <c r="E5967" s="10"/>
      <c r="F5967" s="10"/>
      <c r="G5967" s="10"/>
      <c r="H5967" s="10"/>
      <c r="I5967" s="10"/>
      <c r="J5967" s="10"/>
      <c r="K5967" s="11"/>
      <c r="L5967" s="11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12"/>
      <c r="Z5967" s="12"/>
      <c r="AA5967" s="12"/>
      <c r="AB5967" s="12"/>
      <c r="AC5967" s="12"/>
      <c r="AD5967" s="12"/>
      <c r="AE5967" s="12"/>
      <c r="AF5967" s="12"/>
      <c r="AG5967" s="12"/>
      <c r="AH5967" s="12"/>
      <c r="AI5967" s="12"/>
      <c r="AJ5967" s="12"/>
      <c r="AK5967" s="12"/>
      <c r="AL5967" s="12"/>
      <c r="AM5967" s="12"/>
      <c r="AN5967" s="12"/>
      <c r="AO5967" s="12"/>
      <c r="AP5967" s="12"/>
      <c r="AQ5967" s="12"/>
      <c r="AR5967" s="12"/>
      <c r="AS5967" s="12"/>
      <c r="AT5967" s="12"/>
      <c r="AU5967" s="12"/>
      <c r="AV5967" s="12"/>
      <c r="AW5967" s="12"/>
      <c r="AX5967" s="12"/>
      <c r="AY5967" s="12"/>
      <c r="AZ5967" s="12"/>
      <c r="BA5967" s="12"/>
      <c r="BB5967" s="12"/>
      <c r="BC5967" s="12"/>
      <c r="BD5967" s="12"/>
      <c r="BE5967" s="12"/>
      <c r="BF5967" s="12"/>
      <c r="BG5967" s="12"/>
      <c r="BH5967" s="12"/>
      <c r="BI5967" s="12"/>
      <c r="BJ5967" s="13"/>
      <c r="BK5967" s="13"/>
      <c r="BL5967" s="13"/>
      <c r="BM5967" s="13"/>
      <c r="BN5967" s="13"/>
    </row>
    <row r="5968" spans="4:66" x14ac:dyDescent="0.25">
      <c r="D5968" s="6"/>
      <c r="E5968" s="10"/>
      <c r="F5968" s="10"/>
      <c r="G5968" s="10"/>
      <c r="H5968" s="10"/>
      <c r="I5968" s="10"/>
      <c r="J5968" s="10"/>
      <c r="K5968" s="11"/>
      <c r="L5968" s="11"/>
      <c r="M5968" s="12"/>
      <c r="N5968" s="12"/>
      <c r="O5968" s="12"/>
      <c r="P5968" s="12"/>
      <c r="Q5968" s="12"/>
      <c r="R5968" s="12"/>
      <c r="S5968" s="12"/>
      <c r="T5968" s="12"/>
      <c r="U5968" s="12"/>
      <c r="V5968" s="12"/>
      <c r="W5968" s="12"/>
      <c r="X5968" s="12"/>
      <c r="Y5968" s="12"/>
      <c r="Z5968" s="12"/>
      <c r="AA5968" s="12"/>
      <c r="AB5968" s="12"/>
      <c r="AC5968" s="12"/>
      <c r="AD5968" s="12"/>
      <c r="AE5968" s="12"/>
      <c r="AF5968" s="12"/>
      <c r="AG5968" s="12"/>
      <c r="AH5968" s="12"/>
      <c r="AI5968" s="12"/>
      <c r="AJ5968" s="12"/>
      <c r="AK5968" s="12"/>
      <c r="AL5968" s="12"/>
      <c r="AM5968" s="12"/>
      <c r="AN5968" s="12"/>
      <c r="AO5968" s="12"/>
      <c r="AP5968" s="12"/>
      <c r="AQ5968" s="12"/>
      <c r="AR5968" s="12"/>
      <c r="AS5968" s="12"/>
      <c r="AT5968" s="12"/>
      <c r="AU5968" s="12"/>
      <c r="AV5968" s="12"/>
      <c r="AW5968" s="12"/>
      <c r="AX5968" s="12"/>
      <c r="AY5968" s="12"/>
      <c r="AZ5968" s="12"/>
      <c r="BA5968" s="12"/>
      <c r="BB5968" s="12"/>
      <c r="BC5968" s="12"/>
      <c r="BD5968" s="12"/>
      <c r="BE5968" s="12"/>
      <c r="BF5968" s="12"/>
      <c r="BG5968" s="12"/>
      <c r="BH5968" s="12"/>
      <c r="BI5968" s="12"/>
      <c r="BJ5968" s="13"/>
      <c r="BK5968" s="13"/>
      <c r="BL5968" s="13"/>
      <c r="BM5968" s="13"/>
      <c r="BN5968" s="13"/>
    </row>
    <row r="5969" spans="4:66" x14ac:dyDescent="0.25">
      <c r="D5969" s="6"/>
      <c r="E5969" s="10"/>
      <c r="F5969" s="10"/>
      <c r="G5969" s="10"/>
      <c r="H5969" s="10"/>
      <c r="I5969" s="10"/>
      <c r="J5969" s="10"/>
      <c r="K5969" s="11"/>
      <c r="L5969" s="11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  <c r="W5969" s="12"/>
      <c r="X5969" s="12"/>
      <c r="Y5969" s="12"/>
      <c r="Z5969" s="12"/>
      <c r="AA5969" s="12"/>
      <c r="AB5969" s="12"/>
      <c r="AC5969" s="12"/>
      <c r="AD5969" s="12"/>
      <c r="AE5969" s="12"/>
      <c r="AF5969" s="12"/>
      <c r="AG5969" s="12"/>
      <c r="AH5969" s="12"/>
      <c r="AI5969" s="12"/>
      <c r="AJ5969" s="12"/>
      <c r="AK5969" s="12"/>
      <c r="AL5969" s="12"/>
      <c r="AM5969" s="12"/>
      <c r="AN5969" s="12"/>
      <c r="AO5969" s="12"/>
      <c r="AP5969" s="12"/>
      <c r="AQ5969" s="12"/>
      <c r="AR5969" s="12"/>
      <c r="AS5969" s="12"/>
      <c r="AT5969" s="12"/>
      <c r="AU5969" s="12"/>
      <c r="AV5969" s="12"/>
      <c r="AW5969" s="12"/>
      <c r="AX5969" s="12"/>
      <c r="AY5969" s="12"/>
      <c r="AZ5969" s="12"/>
      <c r="BA5969" s="12"/>
      <c r="BB5969" s="12"/>
      <c r="BC5969" s="12"/>
      <c r="BD5969" s="12"/>
      <c r="BE5969" s="12"/>
      <c r="BF5969" s="12"/>
      <c r="BG5969" s="12"/>
      <c r="BH5969" s="12"/>
      <c r="BI5969" s="12"/>
      <c r="BJ5969" s="13"/>
      <c r="BK5969" s="13"/>
      <c r="BL5969" s="13"/>
      <c r="BM5969" s="13"/>
      <c r="BN5969" s="13"/>
    </row>
    <row r="5970" spans="4:66" x14ac:dyDescent="0.25">
      <c r="D5970" s="6"/>
      <c r="E5970" s="10"/>
      <c r="F5970" s="10"/>
      <c r="G5970" s="10"/>
      <c r="H5970" s="10"/>
      <c r="I5970" s="10"/>
      <c r="J5970" s="10"/>
      <c r="K5970" s="11"/>
      <c r="L5970" s="11"/>
      <c r="M5970" s="12"/>
      <c r="N5970" s="12"/>
      <c r="O5970" s="12"/>
      <c r="P5970" s="12"/>
      <c r="Q5970" s="12"/>
      <c r="R5970" s="12"/>
      <c r="S5970" s="12"/>
      <c r="T5970" s="12"/>
      <c r="U5970" s="12"/>
      <c r="V5970" s="12"/>
      <c r="W5970" s="12"/>
      <c r="X5970" s="12"/>
      <c r="Y5970" s="12"/>
      <c r="Z5970" s="12"/>
      <c r="AA5970" s="12"/>
      <c r="AB5970" s="12"/>
      <c r="AC5970" s="12"/>
      <c r="AD5970" s="12"/>
      <c r="AE5970" s="12"/>
      <c r="AF5970" s="12"/>
      <c r="AG5970" s="12"/>
      <c r="AH5970" s="12"/>
      <c r="AI5970" s="12"/>
      <c r="AJ5970" s="12"/>
      <c r="AK5970" s="12"/>
      <c r="AL5970" s="12"/>
      <c r="AM5970" s="12"/>
      <c r="AN5970" s="12"/>
      <c r="AO5970" s="12"/>
      <c r="AP5970" s="12"/>
      <c r="AQ5970" s="12"/>
      <c r="AR5970" s="12"/>
      <c r="AS5970" s="12"/>
      <c r="AT5970" s="12"/>
      <c r="AU5970" s="12"/>
      <c r="AV5970" s="12"/>
      <c r="AW5970" s="12"/>
      <c r="AX5970" s="12"/>
      <c r="AY5970" s="12"/>
      <c r="AZ5970" s="12"/>
      <c r="BA5970" s="12"/>
      <c r="BB5970" s="12"/>
      <c r="BC5970" s="12"/>
      <c r="BD5970" s="12"/>
      <c r="BE5970" s="12"/>
      <c r="BF5970" s="12"/>
      <c r="BG5970" s="12"/>
      <c r="BH5970" s="12"/>
      <c r="BI5970" s="12"/>
      <c r="BJ5970" s="13"/>
      <c r="BK5970" s="13"/>
      <c r="BL5970" s="13"/>
      <c r="BM5970" s="13"/>
      <c r="BN5970" s="13"/>
    </row>
    <row r="5971" spans="4:66" x14ac:dyDescent="0.25">
      <c r="D5971" s="6"/>
      <c r="E5971" s="10"/>
      <c r="F5971" s="10"/>
      <c r="G5971" s="10"/>
      <c r="H5971" s="10"/>
      <c r="I5971" s="10"/>
      <c r="J5971" s="10"/>
      <c r="K5971" s="11"/>
      <c r="L5971" s="11"/>
      <c r="M5971" s="12"/>
      <c r="N5971" s="12"/>
      <c r="O5971" s="12"/>
      <c r="P5971" s="12"/>
      <c r="Q5971" s="12"/>
      <c r="R5971" s="12"/>
      <c r="S5971" s="12"/>
      <c r="T5971" s="12"/>
      <c r="U5971" s="12"/>
      <c r="V5971" s="12"/>
      <c r="W5971" s="12"/>
      <c r="X5971" s="12"/>
      <c r="Y5971" s="12"/>
      <c r="Z5971" s="12"/>
      <c r="AA5971" s="12"/>
      <c r="AB5971" s="12"/>
      <c r="AC5971" s="12"/>
      <c r="AD5971" s="12"/>
      <c r="AE5971" s="12"/>
      <c r="AF5971" s="12"/>
      <c r="AG5971" s="12"/>
      <c r="AH5971" s="12"/>
      <c r="AI5971" s="12"/>
      <c r="AJ5971" s="12"/>
      <c r="AK5971" s="12"/>
      <c r="AL5971" s="12"/>
      <c r="AM5971" s="12"/>
      <c r="AN5971" s="12"/>
      <c r="AO5971" s="12"/>
      <c r="AP5971" s="12"/>
      <c r="AQ5971" s="12"/>
      <c r="AR5971" s="12"/>
      <c r="AS5971" s="12"/>
      <c r="AT5971" s="12"/>
      <c r="AU5971" s="12"/>
      <c r="AV5971" s="12"/>
      <c r="AW5971" s="12"/>
      <c r="AX5971" s="12"/>
      <c r="AY5971" s="12"/>
      <c r="AZ5971" s="12"/>
      <c r="BA5971" s="12"/>
      <c r="BB5971" s="12"/>
      <c r="BC5971" s="12"/>
      <c r="BD5971" s="12"/>
      <c r="BE5971" s="12"/>
      <c r="BF5971" s="12"/>
      <c r="BG5971" s="12"/>
      <c r="BH5971" s="12"/>
      <c r="BI5971" s="12"/>
      <c r="BJ5971" s="13"/>
      <c r="BK5971" s="13"/>
      <c r="BL5971" s="13"/>
      <c r="BM5971" s="13"/>
      <c r="BN5971" s="13"/>
    </row>
    <row r="5972" spans="4:66" x14ac:dyDescent="0.25">
      <c r="D5972" s="6"/>
      <c r="E5972" s="10"/>
      <c r="F5972" s="10"/>
      <c r="G5972" s="10"/>
      <c r="H5972" s="10"/>
      <c r="I5972" s="10"/>
      <c r="J5972" s="10"/>
      <c r="K5972" s="11"/>
      <c r="L5972" s="11"/>
      <c r="M5972" s="12"/>
      <c r="N5972" s="12"/>
      <c r="O5972" s="12"/>
      <c r="P5972" s="12"/>
      <c r="Q5972" s="12"/>
      <c r="R5972" s="12"/>
      <c r="S5972" s="12"/>
      <c r="T5972" s="12"/>
      <c r="U5972" s="12"/>
      <c r="V5972" s="12"/>
      <c r="W5972" s="12"/>
      <c r="X5972" s="12"/>
      <c r="Y5972" s="12"/>
      <c r="Z5972" s="12"/>
      <c r="AA5972" s="12"/>
      <c r="AB5972" s="12"/>
      <c r="AC5972" s="12"/>
      <c r="AD5972" s="12"/>
      <c r="AE5972" s="12"/>
      <c r="AF5972" s="12"/>
      <c r="AG5972" s="12"/>
      <c r="AH5972" s="12"/>
      <c r="AI5972" s="12"/>
      <c r="AJ5972" s="12"/>
      <c r="AK5972" s="12"/>
      <c r="AL5972" s="12"/>
      <c r="AM5972" s="12"/>
      <c r="AN5972" s="12"/>
      <c r="AO5972" s="12"/>
      <c r="AP5972" s="12"/>
      <c r="AQ5972" s="12"/>
      <c r="AR5972" s="12"/>
      <c r="AS5972" s="12"/>
      <c r="AT5972" s="12"/>
      <c r="AU5972" s="12"/>
      <c r="AV5972" s="12"/>
      <c r="AW5972" s="12"/>
      <c r="AX5972" s="12"/>
      <c r="AY5972" s="12"/>
      <c r="AZ5972" s="12"/>
      <c r="BA5972" s="12"/>
      <c r="BB5972" s="12"/>
      <c r="BC5972" s="12"/>
      <c r="BD5972" s="12"/>
      <c r="BE5972" s="12"/>
      <c r="BF5972" s="12"/>
      <c r="BG5972" s="12"/>
      <c r="BH5972" s="12"/>
      <c r="BI5972" s="12"/>
      <c r="BJ5972" s="13"/>
      <c r="BK5972" s="13"/>
      <c r="BL5972" s="13"/>
      <c r="BM5972" s="13"/>
      <c r="BN5972" s="13"/>
    </row>
    <row r="5973" spans="4:66" x14ac:dyDescent="0.25">
      <c r="D5973" s="6"/>
      <c r="E5973" s="10"/>
      <c r="F5973" s="10"/>
      <c r="G5973" s="10"/>
      <c r="H5973" s="10"/>
      <c r="I5973" s="10"/>
      <c r="J5973" s="10"/>
      <c r="K5973" s="11"/>
      <c r="L5973" s="11"/>
      <c r="M5973" s="12"/>
      <c r="N5973" s="12"/>
      <c r="O5973" s="12"/>
      <c r="P5973" s="12"/>
      <c r="Q5973" s="12"/>
      <c r="R5973" s="12"/>
      <c r="S5973" s="12"/>
      <c r="T5973" s="12"/>
      <c r="U5973" s="12"/>
      <c r="V5973" s="12"/>
      <c r="W5973" s="12"/>
      <c r="X5973" s="12"/>
      <c r="Y5973" s="12"/>
      <c r="Z5973" s="12"/>
      <c r="AA5973" s="12"/>
      <c r="AB5973" s="12"/>
      <c r="AC5973" s="12"/>
      <c r="AD5973" s="12"/>
      <c r="AE5973" s="12"/>
      <c r="AF5973" s="12"/>
      <c r="AG5973" s="12"/>
      <c r="AH5973" s="12"/>
      <c r="AI5973" s="12"/>
      <c r="AJ5973" s="12"/>
      <c r="AK5973" s="12"/>
      <c r="AL5973" s="12"/>
      <c r="AM5973" s="12"/>
      <c r="AN5973" s="12"/>
      <c r="AO5973" s="12"/>
      <c r="AP5973" s="12"/>
      <c r="AQ5973" s="12"/>
      <c r="AR5973" s="12"/>
      <c r="AS5973" s="12"/>
      <c r="AT5973" s="12"/>
      <c r="AU5973" s="12"/>
      <c r="AV5973" s="12"/>
      <c r="AW5973" s="12"/>
      <c r="AX5973" s="12"/>
      <c r="AY5973" s="12"/>
      <c r="AZ5973" s="12"/>
      <c r="BA5973" s="12"/>
      <c r="BB5973" s="12"/>
      <c r="BC5973" s="12"/>
      <c r="BD5973" s="12"/>
      <c r="BE5973" s="12"/>
      <c r="BF5973" s="12"/>
      <c r="BG5973" s="12"/>
      <c r="BH5973" s="12"/>
      <c r="BI5973" s="12"/>
      <c r="BJ5973" s="13"/>
      <c r="BK5973" s="13"/>
      <c r="BL5973" s="13"/>
      <c r="BM5973" s="13"/>
      <c r="BN5973" s="13"/>
    </row>
    <row r="5974" spans="4:66" x14ac:dyDescent="0.25">
      <c r="D5974" s="6"/>
      <c r="E5974" s="10"/>
      <c r="F5974" s="10"/>
      <c r="G5974" s="10"/>
      <c r="H5974" s="10"/>
      <c r="I5974" s="10"/>
      <c r="J5974" s="10"/>
      <c r="K5974" s="11"/>
      <c r="L5974" s="11"/>
      <c r="M5974" s="12"/>
      <c r="N5974" s="12"/>
      <c r="O5974" s="12"/>
      <c r="P5974" s="12"/>
      <c r="Q5974" s="12"/>
      <c r="R5974" s="12"/>
      <c r="S5974" s="12"/>
      <c r="T5974" s="12"/>
      <c r="U5974" s="12"/>
      <c r="V5974" s="12"/>
      <c r="W5974" s="12"/>
      <c r="X5974" s="12"/>
      <c r="Y5974" s="12"/>
      <c r="Z5974" s="12"/>
      <c r="AA5974" s="12"/>
      <c r="AB5974" s="12"/>
      <c r="AC5974" s="12"/>
      <c r="AD5974" s="12"/>
      <c r="AE5974" s="12"/>
      <c r="AF5974" s="12"/>
      <c r="AG5974" s="12"/>
      <c r="AH5974" s="12"/>
      <c r="AI5974" s="12"/>
      <c r="AJ5974" s="12"/>
      <c r="AK5974" s="12"/>
      <c r="AL5974" s="12"/>
      <c r="AM5974" s="12"/>
      <c r="AN5974" s="12"/>
      <c r="AO5974" s="12"/>
      <c r="AP5974" s="12"/>
      <c r="AQ5974" s="12"/>
      <c r="AR5974" s="12"/>
      <c r="AS5974" s="12"/>
      <c r="AT5974" s="12"/>
      <c r="AU5974" s="12"/>
      <c r="AV5974" s="12"/>
      <c r="AW5974" s="12"/>
      <c r="AX5974" s="12"/>
      <c r="AY5974" s="12"/>
      <c r="AZ5974" s="12"/>
      <c r="BA5974" s="12"/>
      <c r="BB5974" s="12"/>
      <c r="BC5974" s="12"/>
      <c r="BD5974" s="12"/>
      <c r="BE5974" s="12"/>
      <c r="BF5974" s="12"/>
      <c r="BG5974" s="12"/>
      <c r="BH5974" s="12"/>
      <c r="BI5974" s="12"/>
      <c r="BJ5974" s="13"/>
      <c r="BK5974" s="13"/>
      <c r="BL5974" s="13"/>
      <c r="BM5974" s="13"/>
      <c r="BN5974" s="13"/>
    </row>
    <row r="5975" spans="4:66" x14ac:dyDescent="0.25">
      <c r="D5975" s="6"/>
      <c r="E5975" s="10"/>
      <c r="F5975" s="10"/>
      <c r="G5975" s="10"/>
      <c r="H5975" s="10"/>
      <c r="I5975" s="10"/>
      <c r="J5975" s="10"/>
      <c r="K5975" s="11"/>
      <c r="L5975" s="11"/>
      <c r="M5975" s="12"/>
      <c r="N5975" s="12"/>
      <c r="O5975" s="12"/>
      <c r="P5975" s="12"/>
      <c r="Q5975" s="12"/>
      <c r="R5975" s="12"/>
      <c r="S5975" s="12"/>
      <c r="T5975" s="12"/>
      <c r="U5975" s="12"/>
      <c r="V5975" s="12"/>
      <c r="W5975" s="12"/>
      <c r="X5975" s="12"/>
      <c r="Y5975" s="12"/>
      <c r="Z5975" s="12"/>
      <c r="AA5975" s="12"/>
      <c r="AB5975" s="12"/>
      <c r="AC5975" s="12"/>
      <c r="AD5975" s="12"/>
      <c r="AE5975" s="12"/>
      <c r="AF5975" s="12"/>
      <c r="AG5975" s="12"/>
      <c r="AH5975" s="12"/>
      <c r="AI5975" s="12"/>
      <c r="AJ5975" s="12"/>
      <c r="AK5975" s="12"/>
      <c r="AL5975" s="12"/>
      <c r="AM5975" s="12"/>
      <c r="AN5975" s="12"/>
      <c r="AO5975" s="12"/>
      <c r="AP5975" s="12"/>
      <c r="AQ5975" s="12"/>
      <c r="AR5975" s="12"/>
      <c r="AS5975" s="12"/>
      <c r="AT5975" s="12"/>
      <c r="AU5975" s="12"/>
      <c r="AV5975" s="12"/>
      <c r="AW5975" s="12"/>
      <c r="AX5975" s="12"/>
      <c r="AY5975" s="12"/>
      <c r="AZ5975" s="12"/>
      <c r="BA5975" s="12"/>
      <c r="BB5975" s="12"/>
      <c r="BC5975" s="12"/>
      <c r="BD5975" s="12"/>
      <c r="BE5975" s="12"/>
      <c r="BF5975" s="12"/>
      <c r="BG5975" s="12"/>
      <c r="BH5975" s="12"/>
      <c r="BI5975" s="12"/>
      <c r="BJ5975" s="13"/>
      <c r="BK5975" s="13"/>
      <c r="BL5975" s="13"/>
      <c r="BM5975" s="13"/>
      <c r="BN5975" s="13"/>
    </row>
    <row r="5976" spans="4:66" x14ac:dyDescent="0.25">
      <c r="D5976" s="6"/>
      <c r="E5976" s="10"/>
      <c r="F5976" s="10"/>
      <c r="G5976" s="10"/>
      <c r="H5976" s="10"/>
      <c r="I5976" s="10"/>
      <c r="J5976" s="10"/>
      <c r="K5976" s="11"/>
      <c r="L5976" s="11"/>
      <c r="M5976" s="12"/>
      <c r="N5976" s="12"/>
      <c r="O5976" s="12"/>
      <c r="P5976" s="12"/>
      <c r="Q5976" s="12"/>
      <c r="R5976" s="12"/>
      <c r="S5976" s="12"/>
      <c r="T5976" s="12"/>
      <c r="U5976" s="12"/>
      <c r="V5976" s="12"/>
      <c r="W5976" s="12"/>
      <c r="X5976" s="12"/>
      <c r="Y5976" s="12"/>
      <c r="Z5976" s="12"/>
      <c r="AA5976" s="12"/>
      <c r="AB5976" s="12"/>
      <c r="AC5976" s="12"/>
      <c r="AD5976" s="12"/>
      <c r="AE5976" s="12"/>
      <c r="AF5976" s="12"/>
      <c r="AG5976" s="12"/>
      <c r="AH5976" s="12"/>
      <c r="AI5976" s="12"/>
      <c r="AJ5976" s="12"/>
      <c r="AK5976" s="12"/>
      <c r="AL5976" s="12"/>
      <c r="AM5976" s="12"/>
      <c r="AN5976" s="12"/>
      <c r="AO5976" s="12"/>
      <c r="AP5976" s="12"/>
      <c r="AQ5976" s="12"/>
      <c r="AR5976" s="12"/>
      <c r="AS5976" s="12"/>
      <c r="AT5976" s="12"/>
      <c r="AU5976" s="12"/>
      <c r="AV5976" s="12"/>
      <c r="AW5976" s="12"/>
      <c r="AX5976" s="12"/>
      <c r="AY5976" s="12"/>
      <c r="AZ5976" s="12"/>
      <c r="BA5976" s="12"/>
      <c r="BB5976" s="12"/>
      <c r="BC5976" s="12"/>
      <c r="BD5976" s="12"/>
      <c r="BE5976" s="12"/>
      <c r="BF5976" s="12"/>
      <c r="BG5976" s="12"/>
      <c r="BH5976" s="12"/>
      <c r="BI5976" s="12"/>
      <c r="BJ5976" s="13"/>
      <c r="BK5976" s="13"/>
      <c r="BL5976" s="13"/>
      <c r="BM5976" s="13"/>
      <c r="BN5976" s="13"/>
    </row>
    <row r="5977" spans="4:66" x14ac:dyDescent="0.25">
      <c r="D5977" s="6"/>
      <c r="E5977" s="10"/>
      <c r="F5977" s="10"/>
      <c r="G5977" s="10"/>
      <c r="H5977" s="10"/>
      <c r="I5977" s="10"/>
      <c r="J5977" s="10"/>
      <c r="K5977" s="11"/>
      <c r="L5977" s="11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  <c r="Y5977" s="12"/>
      <c r="Z5977" s="12"/>
      <c r="AA5977" s="12"/>
      <c r="AB5977" s="12"/>
      <c r="AC5977" s="12"/>
      <c r="AD5977" s="12"/>
      <c r="AE5977" s="12"/>
      <c r="AF5977" s="12"/>
      <c r="AG5977" s="12"/>
      <c r="AH5977" s="12"/>
      <c r="AI5977" s="12"/>
      <c r="AJ5977" s="12"/>
      <c r="AK5977" s="12"/>
      <c r="AL5977" s="12"/>
      <c r="AM5977" s="12"/>
      <c r="AN5977" s="12"/>
      <c r="AO5977" s="12"/>
      <c r="AP5977" s="12"/>
      <c r="AQ5977" s="12"/>
      <c r="AR5977" s="12"/>
      <c r="AS5977" s="12"/>
      <c r="AT5977" s="12"/>
      <c r="AU5977" s="12"/>
      <c r="AV5977" s="12"/>
      <c r="AW5977" s="12"/>
      <c r="AX5977" s="12"/>
      <c r="AY5977" s="12"/>
      <c r="AZ5977" s="12"/>
      <c r="BA5977" s="12"/>
      <c r="BB5977" s="12"/>
      <c r="BC5977" s="12"/>
      <c r="BD5977" s="12"/>
      <c r="BE5977" s="12"/>
      <c r="BF5977" s="12"/>
      <c r="BG5977" s="12"/>
      <c r="BH5977" s="12"/>
      <c r="BI5977" s="12"/>
      <c r="BJ5977" s="13"/>
      <c r="BK5977" s="13"/>
      <c r="BL5977" s="13"/>
      <c r="BM5977" s="13"/>
      <c r="BN5977" s="13"/>
    </row>
    <row r="5978" spans="4:66" x14ac:dyDescent="0.25">
      <c r="D5978" s="6"/>
      <c r="E5978" s="10"/>
      <c r="F5978" s="10"/>
      <c r="G5978" s="10"/>
      <c r="H5978" s="10"/>
      <c r="I5978" s="10"/>
      <c r="J5978" s="10"/>
      <c r="K5978" s="11"/>
      <c r="L5978" s="11"/>
      <c r="M5978" s="12"/>
      <c r="N5978" s="12"/>
      <c r="O5978" s="12"/>
      <c r="P5978" s="12"/>
      <c r="Q5978" s="12"/>
      <c r="R5978" s="12"/>
      <c r="S5978" s="12"/>
      <c r="T5978" s="12"/>
      <c r="U5978" s="12"/>
      <c r="V5978" s="12"/>
      <c r="W5978" s="12"/>
      <c r="X5978" s="12"/>
      <c r="Y5978" s="12"/>
      <c r="Z5978" s="12"/>
      <c r="AA5978" s="12"/>
      <c r="AB5978" s="12"/>
      <c r="AC5978" s="12"/>
      <c r="AD5978" s="12"/>
      <c r="AE5978" s="12"/>
      <c r="AF5978" s="12"/>
      <c r="AG5978" s="12"/>
      <c r="AH5978" s="12"/>
      <c r="AI5978" s="12"/>
      <c r="AJ5978" s="12"/>
      <c r="AK5978" s="12"/>
      <c r="AL5978" s="12"/>
      <c r="AM5978" s="12"/>
      <c r="AN5978" s="12"/>
      <c r="AO5978" s="12"/>
      <c r="AP5978" s="12"/>
      <c r="AQ5978" s="12"/>
      <c r="AR5978" s="12"/>
      <c r="AS5978" s="12"/>
      <c r="AT5978" s="12"/>
      <c r="AU5978" s="12"/>
      <c r="AV5978" s="12"/>
      <c r="AW5978" s="12"/>
      <c r="AX5978" s="12"/>
      <c r="AY5978" s="12"/>
      <c r="AZ5978" s="12"/>
      <c r="BA5978" s="12"/>
      <c r="BB5978" s="12"/>
      <c r="BC5978" s="12"/>
      <c r="BD5978" s="12"/>
      <c r="BE5978" s="12"/>
      <c r="BF5978" s="12"/>
      <c r="BG5978" s="12"/>
      <c r="BH5978" s="12"/>
      <c r="BI5978" s="12"/>
      <c r="BJ5978" s="13"/>
      <c r="BK5978" s="13"/>
      <c r="BL5978" s="13"/>
      <c r="BM5978" s="13"/>
      <c r="BN5978" s="13"/>
    </row>
    <row r="5979" spans="4:66" x14ac:dyDescent="0.25">
      <c r="D5979" s="6"/>
      <c r="E5979" s="10"/>
      <c r="F5979" s="10"/>
      <c r="G5979" s="10"/>
      <c r="H5979" s="10"/>
      <c r="I5979" s="10"/>
      <c r="J5979" s="10"/>
      <c r="K5979" s="11"/>
      <c r="L5979" s="11"/>
      <c r="M5979" s="12"/>
      <c r="N5979" s="12"/>
      <c r="O5979" s="12"/>
      <c r="P5979" s="12"/>
      <c r="Q5979" s="12"/>
      <c r="R5979" s="12"/>
      <c r="S5979" s="12"/>
      <c r="T5979" s="12"/>
      <c r="U5979" s="12"/>
      <c r="V5979" s="12"/>
      <c r="W5979" s="12"/>
      <c r="X5979" s="12"/>
      <c r="Y5979" s="12"/>
      <c r="Z5979" s="12"/>
      <c r="AA5979" s="12"/>
      <c r="AB5979" s="12"/>
      <c r="AC5979" s="12"/>
      <c r="AD5979" s="12"/>
      <c r="AE5979" s="12"/>
      <c r="AF5979" s="12"/>
      <c r="AG5979" s="12"/>
      <c r="AH5979" s="12"/>
      <c r="AI5979" s="12"/>
      <c r="AJ5979" s="12"/>
      <c r="AK5979" s="12"/>
      <c r="AL5979" s="12"/>
      <c r="AM5979" s="12"/>
      <c r="AN5979" s="12"/>
      <c r="AO5979" s="12"/>
      <c r="AP5979" s="12"/>
      <c r="AQ5979" s="12"/>
      <c r="AR5979" s="12"/>
      <c r="AS5979" s="12"/>
      <c r="AT5979" s="12"/>
      <c r="AU5979" s="12"/>
      <c r="AV5979" s="12"/>
      <c r="AW5979" s="12"/>
      <c r="AX5979" s="12"/>
      <c r="AY5979" s="12"/>
      <c r="AZ5979" s="12"/>
      <c r="BA5979" s="12"/>
      <c r="BB5979" s="12"/>
      <c r="BC5979" s="12"/>
      <c r="BD5979" s="12"/>
      <c r="BE5979" s="12"/>
      <c r="BF5979" s="12"/>
      <c r="BG5979" s="12"/>
      <c r="BH5979" s="12"/>
      <c r="BI5979" s="12"/>
      <c r="BJ5979" s="13"/>
      <c r="BK5979" s="13"/>
      <c r="BL5979" s="13"/>
      <c r="BM5979" s="13"/>
      <c r="BN5979" s="13"/>
    </row>
    <row r="5980" spans="4:66" x14ac:dyDescent="0.25">
      <c r="D5980" s="6"/>
      <c r="E5980" s="10"/>
      <c r="F5980" s="10"/>
      <c r="G5980" s="10"/>
      <c r="H5980" s="10"/>
      <c r="I5980" s="10"/>
      <c r="J5980" s="10"/>
      <c r="K5980" s="11"/>
      <c r="L5980" s="11"/>
      <c r="M5980" s="12"/>
      <c r="N5980" s="12"/>
      <c r="O5980" s="12"/>
      <c r="P5980" s="12"/>
      <c r="Q5980" s="12"/>
      <c r="R5980" s="12"/>
      <c r="S5980" s="12"/>
      <c r="T5980" s="12"/>
      <c r="U5980" s="12"/>
      <c r="V5980" s="12"/>
      <c r="W5980" s="12"/>
      <c r="X5980" s="12"/>
      <c r="Y5980" s="12"/>
      <c r="Z5980" s="12"/>
      <c r="AA5980" s="12"/>
      <c r="AB5980" s="12"/>
      <c r="AC5980" s="12"/>
      <c r="AD5980" s="12"/>
      <c r="AE5980" s="12"/>
      <c r="AF5980" s="12"/>
      <c r="AG5980" s="12"/>
      <c r="AH5980" s="12"/>
      <c r="AI5980" s="12"/>
      <c r="AJ5980" s="12"/>
      <c r="AK5980" s="12"/>
      <c r="AL5980" s="12"/>
      <c r="AM5980" s="12"/>
      <c r="AN5980" s="12"/>
      <c r="AO5980" s="12"/>
      <c r="AP5980" s="12"/>
      <c r="AQ5980" s="12"/>
      <c r="AR5980" s="12"/>
      <c r="AS5980" s="12"/>
      <c r="AT5980" s="12"/>
      <c r="AU5980" s="12"/>
      <c r="AV5980" s="12"/>
      <c r="AW5980" s="12"/>
      <c r="AX5980" s="12"/>
      <c r="AY5980" s="12"/>
      <c r="AZ5980" s="12"/>
      <c r="BA5980" s="12"/>
      <c r="BB5980" s="12"/>
      <c r="BC5980" s="12"/>
      <c r="BD5980" s="12"/>
      <c r="BE5980" s="12"/>
      <c r="BF5980" s="12"/>
      <c r="BG5980" s="12"/>
      <c r="BH5980" s="12"/>
      <c r="BI5980" s="12"/>
      <c r="BJ5980" s="13"/>
      <c r="BK5980" s="13"/>
      <c r="BL5980" s="13"/>
      <c r="BM5980" s="13"/>
      <c r="BN5980" s="13"/>
    </row>
    <row r="5981" spans="4:66" x14ac:dyDescent="0.25">
      <c r="D5981" s="6"/>
      <c r="E5981" s="10"/>
      <c r="F5981" s="10"/>
      <c r="G5981" s="10"/>
      <c r="H5981" s="10"/>
      <c r="I5981" s="10"/>
      <c r="J5981" s="10"/>
      <c r="K5981" s="11"/>
      <c r="L5981" s="11"/>
      <c r="M5981" s="12"/>
      <c r="N5981" s="12"/>
      <c r="O5981" s="12"/>
      <c r="P5981" s="12"/>
      <c r="Q5981" s="12"/>
      <c r="R5981" s="12"/>
      <c r="S5981" s="12"/>
      <c r="T5981" s="12"/>
      <c r="U5981" s="12"/>
      <c r="V5981" s="12"/>
      <c r="W5981" s="12"/>
      <c r="X5981" s="12"/>
      <c r="Y5981" s="12"/>
      <c r="Z5981" s="12"/>
      <c r="AA5981" s="12"/>
      <c r="AB5981" s="12"/>
      <c r="AC5981" s="12"/>
      <c r="AD5981" s="12"/>
      <c r="AE5981" s="12"/>
      <c r="AF5981" s="12"/>
      <c r="AG5981" s="12"/>
      <c r="AH5981" s="12"/>
      <c r="AI5981" s="12"/>
      <c r="AJ5981" s="12"/>
      <c r="AK5981" s="12"/>
      <c r="AL5981" s="12"/>
      <c r="AM5981" s="12"/>
      <c r="AN5981" s="12"/>
      <c r="AO5981" s="12"/>
      <c r="AP5981" s="12"/>
      <c r="AQ5981" s="12"/>
      <c r="AR5981" s="12"/>
      <c r="AS5981" s="12"/>
      <c r="AT5981" s="12"/>
      <c r="AU5981" s="12"/>
      <c r="AV5981" s="12"/>
      <c r="AW5981" s="12"/>
      <c r="AX5981" s="12"/>
      <c r="AY5981" s="12"/>
      <c r="AZ5981" s="12"/>
      <c r="BA5981" s="12"/>
      <c r="BB5981" s="12"/>
      <c r="BC5981" s="12"/>
      <c r="BD5981" s="12"/>
      <c r="BE5981" s="12"/>
      <c r="BF5981" s="12"/>
      <c r="BG5981" s="12"/>
      <c r="BH5981" s="12"/>
      <c r="BI5981" s="12"/>
      <c r="BJ5981" s="13"/>
      <c r="BK5981" s="13"/>
      <c r="BL5981" s="13"/>
      <c r="BM5981" s="13"/>
      <c r="BN5981" s="13"/>
    </row>
    <row r="5982" spans="4:66" x14ac:dyDescent="0.25">
      <c r="D5982" s="6"/>
      <c r="E5982" s="10"/>
      <c r="F5982" s="10"/>
      <c r="G5982" s="10"/>
      <c r="H5982" s="10"/>
      <c r="I5982" s="10"/>
      <c r="J5982" s="10"/>
      <c r="K5982" s="11"/>
      <c r="L5982" s="11"/>
      <c r="M5982" s="12"/>
      <c r="N5982" s="12"/>
      <c r="O5982" s="12"/>
      <c r="P5982" s="12"/>
      <c r="Q5982" s="12"/>
      <c r="R5982" s="12"/>
      <c r="S5982" s="12"/>
      <c r="T5982" s="12"/>
      <c r="U5982" s="12"/>
      <c r="V5982" s="12"/>
      <c r="W5982" s="12"/>
      <c r="X5982" s="12"/>
      <c r="Y5982" s="12"/>
      <c r="Z5982" s="12"/>
      <c r="AA5982" s="12"/>
      <c r="AB5982" s="12"/>
      <c r="AC5982" s="12"/>
      <c r="AD5982" s="12"/>
      <c r="AE5982" s="12"/>
      <c r="AF5982" s="12"/>
      <c r="AG5982" s="12"/>
      <c r="AH5982" s="12"/>
      <c r="AI5982" s="12"/>
      <c r="AJ5982" s="12"/>
      <c r="AK5982" s="12"/>
      <c r="AL5982" s="12"/>
      <c r="AM5982" s="12"/>
      <c r="AN5982" s="12"/>
      <c r="AO5982" s="12"/>
      <c r="AP5982" s="12"/>
      <c r="AQ5982" s="12"/>
      <c r="AR5982" s="12"/>
      <c r="AS5982" s="12"/>
      <c r="AT5982" s="12"/>
      <c r="AU5982" s="12"/>
      <c r="AV5982" s="12"/>
      <c r="AW5982" s="12"/>
      <c r="AX5982" s="12"/>
      <c r="AY5982" s="12"/>
      <c r="AZ5982" s="12"/>
      <c r="BA5982" s="12"/>
      <c r="BB5982" s="12"/>
      <c r="BC5982" s="12"/>
      <c r="BD5982" s="12"/>
      <c r="BE5982" s="12"/>
      <c r="BF5982" s="12"/>
      <c r="BG5982" s="12"/>
      <c r="BH5982" s="12"/>
      <c r="BI5982" s="12"/>
      <c r="BJ5982" s="13"/>
      <c r="BK5982" s="13"/>
      <c r="BL5982" s="13"/>
      <c r="BM5982" s="13"/>
      <c r="BN5982" s="13"/>
    </row>
    <row r="5983" spans="4:66" x14ac:dyDescent="0.25">
      <c r="D5983" s="6"/>
      <c r="E5983" s="10"/>
      <c r="F5983" s="10"/>
      <c r="G5983" s="10"/>
      <c r="H5983" s="10"/>
      <c r="I5983" s="10"/>
      <c r="J5983" s="10"/>
      <c r="K5983" s="11"/>
      <c r="L5983" s="11"/>
      <c r="M5983" s="12"/>
      <c r="N5983" s="12"/>
      <c r="O5983" s="12"/>
      <c r="P5983" s="12"/>
      <c r="Q5983" s="12"/>
      <c r="R5983" s="12"/>
      <c r="S5983" s="12"/>
      <c r="T5983" s="12"/>
      <c r="U5983" s="12"/>
      <c r="V5983" s="12"/>
      <c r="W5983" s="12"/>
      <c r="X5983" s="12"/>
      <c r="Y5983" s="12"/>
      <c r="Z5983" s="12"/>
      <c r="AA5983" s="12"/>
      <c r="AB5983" s="12"/>
      <c r="AC5983" s="12"/>
      <c r="AD5983" s="12"/>
      <c r="AE5983" s="12"/>
      <c r="AF5983" s="12"/>
      <c r="AG5983" s="12"/>
      <c r="AH5983" s="12"/>
      <c r="AI5983" s="12"/>
      <c r="AJ5983" s="12"/>
      <c r="AK5983" s="12"/>
      <c r="AL5983" s="12"/>
      <c r="AM5983" s="12"/>
      <c r="AN5983" s="12"/>
      <c r="AO5983" s="12"/>
      <c r="AP5983" s="12"/>
      <c r="AQ5983" s="12"/>
      <c r="AR5983" s="12"/>
      <c r="AS5983" s="12"/>
      <c r="AT5983" s="12"/>
      <c r="AU5983" s="12"/>
      <c r="AV5983" s="12"/>
      <c r="AW5983" s="12"/>
      <c r="AX5983" s="12"/>
      <c r="AY5983" s="12"/>
      <c r="AZ5983" s="12"/>
      <c r="BA5983" s="12"/>
      <c r="BB5983" s="12"/>
      <c r="BC5983" s="12"/>
      <c r="BD5983" s="12"/>
      <c r="BE5983" s="12"/>
      <c r="BF5983" s="12"/>
      <c r="BG5983" s="12"/>
      <c r="BH5983" s="12"/>
      <c r="BI5983" s="12"/>
      <c r="BJ5983" s="13"/>
      <c r="BK5983" s="13"/>
      <c r="BL5983" s="13"/>
      <c r="BM5983" s="13"/>
      <c r="BN5983" s="13"/>
    </row>
    <row r="5984" spans="4:66" x14ac:dyDescent="0.25">
      <c r="D5984" s="6"/>
      <c r="E5984" s="10"/>
      <c r="F5984" s="10"/>
      <c r="G5984" s="10"/>
      <c r="H5984" s="10"/>
      <c r="I5984" s="10"/>
      <c r="J5984" s="10"/>
      <c r="K5984" s="11"/>
      <c r="L5984" s="11"/>
      <c r="M5984" s="12"/>
      <c r="N5984" s="12"/>
      <c r="O5984" s="12"/>
      <c r="P5984" s="12"/>
      <c r="Q5984" s="12"/>
      <c r="R5984" s="12"/>
      <c r="S5984" s="12"/>
      <c r="T5984" s="12"/>
      <c r="U5984" s="12"/>
      <c r="V5984" s="12"/>
      <c r="W5984" s="12"/>
      <c r="X5984" s="12"/>
      <c r="Y5984" s="12"/>
      <c r="Z5984" s="12"/>
      <c r="AA5984" s="12"/>
      <c r="AB5984" s="12"/>
      <c r="AC5984" s="12"/>
      <c r="AD5984" s="12"/>
      <c r="AE5984" s="12"/>
      <c r="AF5984" s="12"/>
      <c r="AG5984" s="12"/>
      <c r="AH5984" s="12"/>
      <c r="AI5984" s="12"/>
      <c r="AJ5984" s="12"/>
      <c r="AK5984" s="12"/>
      <c r="AL5984" s="12"/>
      <c r="AM5984" s="12"/>
      <c r="AN5984" s="12"/>
      <c r="AO5984" s="12"/>
      <c r="AP5984" s="12"/>
      <c r="AQ5984" s="12"/>
      <c r="AR5984" s="12"/>
      <c r="AS5984" s="12"/>
      <c r="AT5984" s="12"/>
      <c r="AU5984" s="12"/>
      <c r="AV5984" s="12"/>
      <c r="AW5984" s="12"/>
      <c r="AX5984" s="12"/>
      <c r="AY5984" s="12"/>
      <c r="AZ5984" s="12"/>
      <c r="BA5984" s="12"/>
      <c r="BB5984" s="12"/>
      <c r="BC5984" s="12"/>
      <c r="BD5984" s="12"/>
      <c r="BE5984" s="12"/>
      <c r="BF5984" s="12"/>
      <c r="BG5984" s="12"/>
      <c r="BH5984" s="12"/>
      <c r="BI5984" s="12"/>
      <c r="BJ5984" s="13"/>
      <c r="BK5984" s="13"/>
      <c r="BL5984" s="13"/>
      <c r="BM5984" s="13"/>
      <c r="BN5984" s="13"/>
    </row>
    <row r="5985" spans="4:66" x14ac:dyDescent="0.25">
      <c r="D5985" s="6"/>
      <c r="E5985" s="10"/>
      <c r="F5985" s="10"/>
      <c r="G5985" s="10"/>
      <c r="H5985" s="10"/>
      <c r="I5985" s="10"/>
      <c r="J5985" s="10"/>
      <c r="K5985" s="11"/>
      <c r="L5985" s="11"/>
      <c r="M5985" s="12"/>
      <c r="N5985" s="12"/>
      <c r="O5985" s="12"/>
      <c r="P5985" s="12"/>
      <c r="Q5985" s="12"/>
      <c r="R5985" s="12"/>
      <c r="S5985" s="12"/>
      <c r="T5985" s="12"/>
      <c r="U5985" s="12"/>
      <c r="V5985" s="12"/>
      <c r="W5985" s="12"/>
      <c r="X5985" s="12"/>
      <c r="Y5985" s="12"/>
      <c r="Z5985" s="12"/>
      <c r="AA5985" s="12"/>
      <c r="AB5985" s="12"/>
      <c r="AC5985" s="12"/>
      <c r="AD5985" s="12"/>
      <c r="AE5985" s="12"/>
      <c r="AF5985" s="12"/>
      <c r="AG5985" s="12"/>
      <c r="AH5985" s="12"/>
      <c r="AI5985" s="12"/>
      <c r="AJ5985" s="12"/>
      <c r="AK5985" s="12"/>
      <c r="AL5985" s="12"/>
      <c r="AM5985" s="12"/>
      <c r="AN5985" s="12"/>
      <c r="AO5985" s="12"/>
      <c r="AP5985" s="12"/>
      <c r="AQ5985" s="12"/>
      <c r="AR5985" s="12"/>
      <c r="AS5985" s="12"/>
      <c r="AT5985" s="12"/>
      <c r="AU5985" s="12"/>
      <c r="AV5985" s="12"/>
      <c r="AW5985" s="12"/>
      <c r="AX5985" s="12"/>
      <c r="AY5985" s="12"/>
      <c r="AZ5985" s="12"/>
      <c r="BA5985" s="12"/>
      <c r="BB5985" s="12"/>
      <c r="BC5985" s="12"/>
      <c r="BD5985" s="12"/>
      <c r="BE5985" s="12"/>
      <c r="BF5985" s="12"/>
      <c r="BG5985" s="12"/>
      <c r="BH5985" s="12"/>
      <c r="BI5985" s="12"/>
      <c r="BJ5985" s="13"/>
      <c r="BK5985" s="13"/>
      <c r="BL5985" s="13"/>
      <c r="BM5985" s="13"/>
      <c r="BN5985" s="13"/>
    </row>
    <row r="5986" spans="4:66" x14ac:dyDescent="0.25">
      <c r="D5986" s="6"/>
      <c r="E5986" s="10"/>
      <c r="F5986" s="10"/>
      <c r="G5986" s="10"/>
      <c r="H5986" s="10"/>
      <c r="I5986" s="10"/>
      <c r="J5986" s="10"/>
      <c r="K5986" s="11"/>
      <c r="L5986" s="11"/>
      <c r="M5986" s="12"/>
      <c r="N5986" s="12"/>
      <c r="O5986" s="12"/>
      <c r="P5986" s="12"/>
      <c r="Q5986" s="12"/>
      <c r="R5986" s="12"/>
      <c r="S5986" s="12"/>
      <c r="T5986" s="12"/>
      <c r="U5986" s="12"/>
      <c r="V5986" s="12"/>
      <c r="W5986" s="12"/>
      <c r="X5986" s="12"/>
      <c r="Y5986" s="12"/>
      <c r="Z5986" s="12"/>
      <c r="AA5986" s="12"/>
      <c r="AB5986" s="12"/>
      <c r="AC5986" s="12"/>
      <c r="AD5986" s="12"/>
      <c r="AE5986" s="12"/>
      <c r="AF5986" s="12"/>
      <c r="AG5986" s="12"/>
      <c r="AH5986" s="12"/>
      <c r="AI5986" s="12"/>
      <c r="AJ5986" s="12"/>
      <c r="AK5986" s="12"/>
      <c r="AL5986" s="12"/>
      <c r="AM5986" s="12"/>
      <c r="AN5986" s="12"/>
      <c r="AO5986" s="12"/>
      <c r="AP5986" s="12"/>
      <c r="AQ5986" s="12"/>
      <c r="AR5986" s="12"/>
      <c r="AS5986" s="12"/>
      <c r="AT5986" s="12"/>
      <c r="AU5986" s="12"/>
      <c r="AV5986" s="12"/>
      <c r="AW5986" s="12"/>
      <c r="AX5986" s="12"/>
      <c r="AY5986" s="12"/>
      <c r="AZ5986" s="12"/>
      <c r="BA5986" s="12"/>
      <c r="BB5986" s="12"/>
      <c r="BC5986" s="12"/>
      <c r="BD5986" s="12"/>
      <c r="BE5986" s="12"/>
      <c r="BF5986" s="12"/>
      <c r="BG5986" s="12"/>
      <c r="BH5986" s="12"/>
      <c r="BI5986" s="12"/>
      <c r="BJ5986" s="13"/>
      <c r="BK5986" s="13"/>
      <c r="BL5986" s="13"/>
      <c r="BM5986" s="13"/>
      <c r="BN5986" s="13"/>
    </row>
    <row r="5987" spans="4:66" x14ac:dyDescent="0.25">
      <c r="D5987" s="6"/>
      <c r="E5987" s="10"/>
      <c r="F5987" s="10"/>
      <c r="G5987" s="10"/>
      <c r="H5987" s="10"/>
      <c r="I5987" s="10"/>
      <c r="J5987" s="10"/>
      <c r="K5987" s="11"/>
      <c r="L5987" s="11"/>
      <c r="M5987" s="12"/>
      <c r="N5987" s="12"/>
      <c r="O5987" s="12"/>
      <c r="P5987" s="12"/>
      <c r="Q5987" s="12"/>
      <c r="R5987" s="12"/>
      <c r="S5987" s="12"/>
      <c r="T5987" s="12"/>
      <c r="U5987" s="12"/>
      <c r="V5987" s="12"/>
      <c r="W5987" s="12"/>
      <c r="X5987" s="12"/>
      <c r="Y5987" s="12"/>
      <c r="Z5987" s="12"/>
      <c r="AA5987" s="12"/>
      <c r="AB5987" s="12"/>
      <c r="AC5987" s="12"/>
      <c r="AD5987" s="12"/>
      <c r="AE5987" s="12"/>
      <c r="AF5987" s="12"/>
      <c r="AG5987" s="12"/>
      <c r="AH5987" s="12"/>
      <c r="AI5987" s="12"/>
      <c r="AJ5987" s="12"/>
      <c r="AK5987" s="12"/>
      <c r="AL5987" s="12"/>
      <c r="AM5987" s="12"/>
      <c r="AN5987" s="12"/>
      <c r="AO5987" s="12"/>
      <c r="AP5987" s="12"/>
      <c r="AQ5987" s="12"/>
      <c r="AR5987" s="12"/>
      <c r="AS5987" s="12"/>
      <c r="AT5987" s="12"/>
      <c r="AU5987" s="12"/>
      <c r="AV5987" s="12"/>
      <c r="AW5987" s="12"/>
      <c r="AX5987" s="12"/>
      <c r="AY5987" s="12"/>
      <c r="AZ5987" s="12"/>
      <c r="BA5987" s="12"/>
      <c r="BB5987" s="12"/>
      <c r="BC5987" s="12"/>
      <c r="BD5987" s="12"/>
      <c r="BE5987" s="12"/>
      <c r="BF5987" s="12"/>
      <c r="BG5987" s="12"/>
      <c r="BH5987" s="12"/>
      <c r="BI5987" s="12"/>
      <c r="BJ5987" s="13"/>
      <c r="BK5987" s="13"/>
      <c r="BL5987" s="13"/>
      <c r="BM5987" s="13"/>
      <c r="BN5987" s="13"/>
    </row>
    <row r="5988" spans="4:66" x14ac:dyDescent="0.25">
      <c r="D5988" s="6"/>
      <c r="E5988" s="10"/>
      <c r="F5988" s="10"/>
      <c r="G5988" s="10"/>
      <c r="H5988" s="10"/>
      <c r="I5988" s="10"/>
      <c r="J5988" s="10"/>
      <c r="K5988" s="11"/>
      <c r="L5988" s="11"/>
      <c r="M5988" s="12"/>
      <c r="N5988" s="12"/>
      <c r="O5988" s="12"/>
      <c r="P5988" s="12"/>
      <c r="Q5988" s="12"/>
      <c r="R5988" s="12"/>
      <c r="S5988" s="12"/>
      <c r="T5988" s="12"/>
      <c r="U5988" s="12"/>
      <c r="V5988" s="12"/>
      <c r="W5988" s="12"/>
      <c r="X5988" s="12"/>
      <c r="Y5988" s="12"/>
      <c r="Z5988" s="12"/>
      <c r="AA5988" s="12"/>
      <c r="AB5988" s="12"/>
      <c r="AC5988" s="12"/>
      <c r="AD5988" s="12"/>
      <c r="AE5988" s="12"/>
      <c r="AF5988" s="12"/>
      <c r="AG5988" s="12"/>
      <c r="AH5988" s="12"/>
      <c r="AI5988" s="12"/>
      <c r="AJ5988" s="12"/>
      <c r="AK5988" s="12"/>
      <c r="AL5988" s="12"/>
      <c r="AM5988" s="12"/>
      <c r="AN5988" s="12"/>
      <c r="AO5988" s="12"/>
      <c r="AP5988" s="12"/>
      <c r="AQ5988" s="12"/>
      <c r="AR5988" s="12"/>
      <c r="AS5988" s="12"/>
      <c r="AT5988" s="12"/>
      <c r="AU5988" s="12"/>
      <c r="AV5988" s="12"/>
      <c r="AW5988" s="12"/>
      <c r="AX5988" s="12"/>
      <c r="AY5988" s="12"/>
      <c r="AZ5988" s="12"/>
      <c r="BA5988" s="12"/>
      <c r="BB5988" s="12"/>
      <c r="BC5988" s="12"/>
      <c r="BD5988" s="12"/>
      <c r="BE5988" s="12"/>
      <c r="BF5988" s="12"/>
      <c r="BG5988" s="12"/>
      <c r="BH5988" s="12"/>
      <c r="BI5988" s="12"/>
      <c r="BJ5988" s="13"/>
      <c r="BK5988" s="13"/>
      <c r="BL5988" s="13"/>
      <c r="BM5988" s="13"/>
      <c r="BN5988" s="13"/>
    </row>
    <row r="5989" spans="4:66" x14ac:dyDescent="0.25">
      <c r="D5989" s="6"/>
      <c r="E5989" s="10"/>
      <c r="F5989" s="10"/>
      <c r="G5989" s="10"/>
      <c r="H5989" s="10"/>
      <c r="I5989" s="10"/>
      <c r="J5989" s="10"/>
      <c r="K5989" s="11"/>
      <c r="L5989" s="11"/>
      <c r="M5989" s="12"/>
      <c r="N5989" s="12"/>
      <c r="O5989" s="12"/>
      <c r="P5989" s="12"/>
      <c r="Q5989" s="12"/>
      <c r="R5989" s="12"/>
      <c r="S5989" s="12"/>
      <c r="T5989" s="12"/>
      <c r="U5989" s="12"/>
      <c r="V5989" s="12"/>
      <c r="W5989" s="12"/>
      <c r="X5989" s="12"/>
      <c r="Y5989" s="12"/>
      <c r="Z5989" s="12"/>
      <c r="AA5989" s="12"/>
      <c r="AB5989" s="12"/>
      <c r="AC5989" s="12"/>
      <c r="AD5989" s="12"/>
      <c r="AE5989" s="12"/>
      <c r="AF5989" s="12"/>
      <c r="AG5989" s="12"/>
      <c r="AH5989" s="12"/>
      <c r="AI5989" s="12"/>
      <c r="AJ5989" s="12"/>
      <c r="AK5989" s="12"/>
      <c r="AL5989" s="12"/>
      <c r="AM5989" s="12"/>
      <c r="AN5989" s="12"/>
      <c r="AO5989" s="12"/>
      <c r="AP5989" s="12"/>
      <c r="AQ5989" s="12"/>
      <c r="AR5989" s="12"/>
      <c r="AS5989" s="12"/>
      <c r="AT5989" s="12"/>
      <c r="AU5989" s="12"/>
      <c r="AV5989" s="12"/>
      <c r="AW5989" s="12"/>
      <c r="AX5989" s="12"/>
      <c r="AY5989" s="12"/>
      <c r="AZ5989" s="12"/>
      <c r="BA5989" s="12"/>
      <c r="BB5989" s="12"/>
      <c r="BC5989" s="12"/>
      <c r="BD5989" s="12"/>
      <c r="BE5989" s="12"/>
      <c r="BF5989" s="12"/>
      <c r="BG5989" s="12"/>
      <c r="BH5989" s="12"/>
      <c r="BI5989" s="12"/>
      <c r="BJ5989" s="13"/>
      <c r="BK5989" s="13"/>
      <c r="BL5989" s="13"/>
      <c r="BM5989" s="13"/>
      <c r="BN5989" s="13"/>
    </row>
    <row r="5990" spans="4:66" x14ac:dyDescent="0.25">
      <c r="D5990" s="6"/>
      <c r="E5990" s="10"/>
      <c r="F5990" s="10"/>
      <c r="G5990" s="10"/>
      <c r="H5990" s="10"/>
      <c r="I5990" s="10"/>
      <c r="J5990" s="10"/>
      <c r="K5990" s="11"/>
      <c r="L5990" s="11"/>
      <c r="M5990" s="12"/>
      <c r="N5990" s="12"/>
      <c r="O5990" s="12"/>
      <c r="P5990" s="12"/>
      <c r="Q5990" s="12"/>
      <c r="R5990" s="12"/>
      <c r="S5990" s="12"/>
      <c r="T5990" s="12"/>
      <c r="U5990" s="12"/>
      <c r="V5990" s="12"/>
      <c r="W5990" s="12"/>
      <c r="X5990" s="12"/>
      <c r="Y5990" s="12"/>
      <c r="Z5990" s="12"/>
      <c r="AA5990" s="12"/>
      <c r="AB5990" s="12"/>
      <c r="AC5990" s="12"/>
      <c r="AD5990" s="12"/>
      <c r="AE5990" s="12"/>
      <c r="AF5990" s="12"/>
      <c r="AG5990" s="12"/>
      <c r="AH5990" s="12"/>
      <c r="AI5990" s="12"/>
      <c r="AJ5990" s="12"/>
      <c r="AK5990" s="12"/>
      <c r="AL5990" s="12"/>
      <c r="AM5990" s="12"/>
      <c r="AN5990" s="12"/>
      <c r="AO5990" s="12"/>
      <c r="AP5990" s="12"/>
      <c r="AQ5990" s="12"/>
      <c r="AR5990" s="12"/>
      <c r="AS5990" s="12"/>
      <c r="AT5990" s="12"/>
      <c r="AU5990" s="12"/>
      <c r="AV5990" s="12"/>
      <c r="AW5990" s="12"/>
      <c r="AX5990" s="12"/>
      <c r="AY5990" s="12"/>
      <c r="AZ5990" s="12"/>
      <c r="BA5990" s="12"/>
      <c r="BB5990" s="12"/>
      <c r="BC5990" s="12"/>
      <c r="BD5990" s="12"/>
      <c r="BE5990" s="12"/>
      <c r="BF5990" s="12"/>
      <c r="BG5990" s="12"/>
      <c r="BH5990" s="12"/>
      <c r="BI5990" s="12"/>
      <c r="BJ5990" s="13"/>
      <c r="BK5990" s="13"/>
      <c r="BL5990" s="13"/>
      <c r="BM5990" s="13"/>
      <c r="BN5990" s="13"/>
    </row>
    <row r="5991" spans="4:66" x14ac:dyDescent="0.25">
      <c r="D5991" s="6"/>
      <c r="E5991" s="10"/>
      <c r="F5991" s="10"/>
      <c r="G5991" s="10"/>
      <c r="H5991" s="10"/>
      <c r="I5991" s="10"/>
      <c r="J5991" s="10"/>
      <c r="K5991" s="11"/>
      <c r="L5991" s="11"/>
      <c r="M5991" s="12"/>
      <c r="N5991" s="12"/>
      <c r="O5991" s="12"/>
      <c r="P5991" s="12"/>
      <c r="Q5991" s="12"/>
      <c r="R5991" s="12"/>
      <c r="S5991" s="12"/>
      <c r="T5991" s="12"/>
      <c r="U5991" s="12"/>
      <c r="V5991" s="12"/>
      <c r="W5991" s="12"/>
      <c r="X5991" s="12"/>
      <c r="Y5991" s="12"/>
      <c r="Z5991" s="12"/>
      <c r="AA5991" s="12"/>
      <c r="AB5991" s="12"/>
      <c r="AC5991" s="12"/>
      <c r="AD5991" s="12"/>
      <c r="AE5991" s="12"/>
      <c r="AF5991" s="12"/>
      <c r="AG5991" s="12"/>
      <c r="AH5991" s="12"/>
      <c r="AI5991" s="12"/>
      <c r="AJ5991" s="12"/>
      <c r="AK5991" s="12"/>
      <c r="AL5991" s="12"/>
      <c r="AM5991" s="12"/>
      <c r="AN5991" s="12"/>
      <c r="AO5991" s="12"/>
      <c r="AP5991" s="12"/>
      <c r="AQ5991" s="12"/>
      <c r="AR5991" s="12"/>
      <c r="AS5991" s="12"/>
      <c r="AT5991" s="12"/>
      <c r="AU5991" s="12"/>
      <c r="AV5991" s="12"/>
      <c r="AW5991" s="12"/>
      <c r="AX5991" s="12"/>
      <c r="AY5991" s="12"/>
      <c r="AZ5991" s="12"/>
      <c r="BA5991" s="12"/>
      <c r="BB5991" s="12"/>
      <c r="BC5991" s="12"/>
      <c r="BD5991" s="12"/>
      <c r="BE5991" s="12"/>
      <c r="BF5991" s="12"/>
      <c r="BG5991" s="12"/>
      <c r="BH5991" s="12"/>
      <c r="BI5991" s="12"/>
      <c r="BJ5991" s="13"/>
      <c r="BK5991" s="13"/>
      <c r="BL5991" s="13"/>
      <c r="BM5991" s="13"/>
      <c r="BN5991" s="13"/>
    </row>
    <row r="5992" spans="4:66" x14ac:dyDescent="0.25">
      <c r="D5992" s="6"/>
      <c r="E5992" s="10"/>
      <c r="F5992" s="10"/>
      <c r="G5992" s="10"/>
      <c r="H5992" s="10"/>
      <c r="I5992" s="10"/>
      <c r="J5992" s="10"/>
      <c r="K5992" s="11"/>
      <c r="L5992" s="11"/>
      <c r="M5992" s="12"/>
      <c r="N5992" s="12"/>
      <c r="O5992" s="12"/>
      <c r="P5992" s="12"/>
      <c r="Q5992" s="12"/>
      <c r="R5992" s="12"/>
      <c r="S5992" s="12"/>
      <c r="T5992" s="12"/>
      <c r="U5992" s="12"/>
      <c r="V5992" s="12"/>
      <c r="W5992" s="12"/>
      <c r="X5992" s="12"/>
      <c r="Y5992" s="12"/>
      <c r="Z5992" s="12"/>
      <c r="AA5992" s="12"/>
      <c r="AB5992" s="12"/>
      <c r="AC5992" s="12"/>
      <c r="AD5992" s="12"/>
      <c r="AE5992" s="12"/>
      <c r="AF5992" s="12"/>
      <c r="AG5992" s="12"/>
      <c r="AH5992" s="12"/>
      <c r="AI5992" s="12"/>
      <c r="AJ5992" s="12"/>
      <c r="AK5992" s="12"/>
      <c r="AL5992" s="12"/>
      <c r="AM5992" s="12"/>
      <c r="AN5992" s="12"/>
      <c r="AO5992" s="12"/>
      <c r="AP5992" s="12"/>
      <c r="AQ5992" s="12"/>
      <c r="AR5992" s="12"/>
      <c r="AS5992" s="12"/>
      <c r="AT5992" s="12"/>
      <c r="AU5992" s="12"/>
      <c r="AV5992" s="12"/>
      <c r="AW5992" s="12"/>
      <c r="AX5992" s="12"/>
      <c r="AY5992" s="12"/>
      <c r="AZ5992" s="12"/>
      <c r="BA5992" s="12"/>
      <c r="BB5992" s="12"/>
      <c r="BC5992" s="12"/>
      <c r="BD5992" s="12"/>
      <c r="BE5992" s="12"/>
      <c r="BF5992" s="12"/>
      <c r="BG5992" s="12"/>
      <c r="BH5992" s="12"/>
      <c r="BI5992" s="12"/>
      <c r="BJ5992" s="13"/>
      <c r="BK5992" s="13"/>
      <c r="BL5992" s="13"/>
      <c r="BM5992" s="13"/>
      <c r="BN5992" s="13"/>
    </row>
    <row r="5993" spans="4:66" x14ac:dyDescent="0.25">
      <c r="D5993" s="6"/>
      <c r="E5993" s="10"/>
      <c r="F5993" s="10"/>
      <c r="G5993" s="10"/>
      <c r="H5993" s="10"/>
      <c r="I5993" s="10"/>
      <c r="J5993" s="10"/>
      <c r="K5993" s="11"/>
      <c r="L5993" s="11"/>
      <c r="M5993" s="12"/>
      <c r="N5993" s="12"/>
      <c r="O5993" s="12"/>
      <c r="P5993" s="12"/>
      <c r="Q5993" s="12"/>
      <c r="R5993" s="12"/>
      <c r="S5993" s="12"/>
      <c r="T5993" s="12"/>
      <c r="U5993" s="12"/>
      <c r="V5993" s="12"/>
      <c r="W5993" s="12"/>
      <c r="X5993" s="12"/>
      <c r="Y5993" s="12"/>
      <c r="Z5993" s="12"/>
      <c r="AA5993" s="12"/>
      <c r="AB5993" s="12"/>
      <c r="AC5993" s="12"/>
      <c r="AD5993" s="12"/>
      <c r="AE5993" s="12"/>
      <c r="AF5993" s="12"/>
      <c r="AG5993" s="12"/>
      <c r="AH5993" s="12"/>
      <c r="AI5993" s="12"/>
      <c r="AJ5993" s="12"/>
      <c r="AK5993" s="12"/>
      <c r="AL5993" s="12"/>
      <c r="AM5993" s="12"/>
      <c r="AN5993" s="12"/>
      <c r="AO5993" s="12"/>
      <c r="AP5993" s="12"/>
      <c r="AQ5993" s="12"/>
      <c r="AR5993" s="12"/>
      <c r="AS5993" s="12"/>
      <c r="AT5993" s="12"/>
      <c r="AU5993" s="12"/>
      <c r="AV5993" s="12"/>
      <c r="AW5993" s="12"/>
      <c r="AX5993" s="12"/>
      <c r="AY5993" s="12"/>
      <c r="AZ5993" s="12"/>
      <c r="BA5993" s="12"/>
      <c r="BB5993" s="12"/>
      <c r="BC5993" s="12"/>
      <c r="BD5993" s="12"/>
      <c r="BE5993" s="12"/>
      <c r="BF5993" s="12"/>
      <c r="BG5993" s="12"/>
      <c r="BH5993" s="12"/>
      <c r="BI5993" s="12"/>
      <c r="BJ5993" s="13"/>
      <c r="BK5993" s="13"/>
      <c r="BL5993" s="13"/>
      <c r="BM5993" s="13"/>
      <c r="BN5993" s="13"/>
    </row>
    <row r="5994" spans="4:66" x14ac:dyDescent="0.25">
      <c r="D5994" s="6"/>
      <c r="E5994" s="10"/>
      <c r="F5994" s="10"/>
      <c r="G5994" s="10"/>
      <c r="H5994" s="10"/>
      <c r="I5994" s="10"/>
      <c r="J5994" s="10"/>
      <c r="K5994" s="11"/>
      <c r="L5994" s="11"/>
      <c r="M5994" s="12"/>
      <c r="N5994" s="12"/>
      <c r="O5994" s="12"/>
      <c r="P5994" s="12"/>
      <c r="Q5994" s="12"/>
      <c r="R5994" s="12"/>
      <c r="S5994" s="12"/>
      <c r="T5994" s="12"/>
      <c r="U5994" s="12"/>
      <c r="V5994" s="12"/>
      <c r="W5994" s="12"/>
      <c r="X5994" s="12"/>
      <c r="Y5994" s="12"/>
      <c r="Z5994" s="12"/>
      <c r="AA5994" s="12"/>
      <c r="AB5994" s="12"/>
      <c r="AC5994" s="12"/>
      <c r="AD5994" s="12"/>
      <c r="AE5994" s="12"/>
      <c r="AF5994" s="12"/>
      <c r="AG5994" s="12"/>
      <c r="AH5994" s="12"/>
      <c r="AI5994" s="12"/>
      <c r="AJ5994" s="12"/>
      <c r="AK5994" s="12"/>
      <c r="AL5994" s="12"/>
      <c r="AM5994" s="12"/>
      <c r="AN5994" s="12"/>
      <c r="AO5994" s="12"/>
      <c r="AP5994" s="12"/>
      <c r="AQ5994" s="12"/>
      <c r="AR5994" s="12"/>
      <c r="AS5994" s="12"/>
      <c r="AT5994" s="12"/>
      <c r="AU5994" s="12"/>
      <c r="AV5994" s="12"/>
      <c r="AW5994" s="12"/>
      <c r="AX5994" s="12"/>
      <c r="AY5994" s="12"/>
      <c r="AZ5994" s="12"/>
      <c r="BA5994" s="12"/>
      <c r="BB5994" s="12"/>
      <c r="BC5994" s="12"/>
      <c r="BD5994" s="12"/>
      <c r="BE5994" s="12"/>
      <c r="BF5994" s="12"/>
      <c r="BG5994" s="12"/>
      <c r="BH5994" s="12"/>
      <c r="BI5994" s="12"/>
      <c r="BJ5994" s="13"/>
      <c r="BK5994" s="13"/>
      <c r="BL5994" s="13"/>
      <c r="BM5994" s="13"/>
      <c r="BN5994" s="13"/>
    </row>
    <row r="5995" spans="4:66" x14ac:dyDescent="0.25">
      <c r="D5995" s="6"/>
      <c r="E5995" s="10"/>
      <c r="F5995" s="10"/>
      <c r="G5995" s="10"/>
      <c r="H5995" s="10"/>
      <c r="I5995" s="10"/>
      <c r="J5995" s="10"/>
      <c r="K5995" s="11"/>
      <c r="L5995" s="11"/>
      <c r="M5995" s="12"/>
      <c r="N5995" s="12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  <c r="Y5995" s="12"/>
      <c r="Z5995" s="12"/>
      <c r="AA5995" s="12"/>
      <c r="AB5995" s="12"/>
      <c r="AC5995" s="12"/>
      <c r="AD5995" s="12"/>
      <c r="AE5995" s="12"/>
      <c r="AF5995" s="12"/>
      <c r="AG5995" s="12"/>
      <c r="AH5995" s="12"/>
      <c r="AI5995" s="12"/>
      <c r="AJ5995" s="12"/>
      <c r="AK5995" s="12"/>
      <c r="AL5995" s="12"/>
      <c r="AM5995" s="12"/>
      <c r="AN5995" s="12"/>
      <c r="AO5995" s="12"/>
      <c r="AP5995" s="12"/>
      <c r="AQ5995" s="12"/>
      <c r="AR5995" s="12"/>
      <c r="AS5995" s="12"/>
      <c r="AT5995" s="12"/>
      <c r="AU5995" s="12"/>
      <c r="AV5995" s="12"/>
      <c r="AW5995" s="12"/>
      <c r="AX5995" s="12"/>
      <c r="AY5995" s="12"/>
      <c r="AZ5995" s="12"/>
      <c r="BA5995" s="12"/>
      <c r="BB5995" s="12"/>
      <c r="BC5995" s="12"/>
      <c r="BD5995" s="12"/>
      <c r="BE5995" s="12"/>
      <c r="BF5995" s="12"/>
      <c r="BG5995" s="12"/>
      <c r="BH5995" s="12"/>
      <c r="BI5995" s="12"/>
      <c r="BJ5995" s="13"/>
      <c r="BK5995" s="13"/>
      <c r="BL5995" s="13"/>
      <c r="BM5995" s="13"/>
      <c r="BN5995" s="13"/>
    </row>
    <row r="5996" spans="4:66" x14ac:dyDescent="0.25">
      <c r="D5996" s="6"/>
      <c r="E5996" s="10"/>
      <c r="F5996" s="10"/>
      <c r="G5996" s="10"/>
      <c r="H5996" s="10"/>
      <c r="I5996" s="10"/>
      <c r="J5996" s="10"/>
      <c r="K5996" s="11"/>
      <c r="L5996" s="11"/>
      <c r="M5996" s="12"/>
      <c r="N5996" s="12"/>
      <c r="O5996" s="12"/>
      <c r="P5996" s="12"/>
      <c r="Q5996" s="12"/>
      <c r="R5996" s="12"/>
      <c r="S5996" s="12"/>
      <c r="T5996" s="12"/>
      <c r="U5996" s="12"/>
      <c r="V5996" s="12"/>
      <c r="W5996" s="12"/>
      <c r="X5996" s="12"/>
      <c r="Y5996" s="12"/>
      <c r="Z5996" s="12"/>
      <c r="AA5996" s="12"/>
      <c r="AB5996" s="12"/>
      <c r="AC5996" s="12"/>
      <c r="AD5996" s="12"/>
      <c r="AE5996" s="12"/>
      <c r="AF5996" s="12"/>
      <c r="AG5996" s="12"/>
      <c r="AH5996" s="12"/>
      <c r="AI5996" s="12"/>
      <c r="AJ5996" s="12"/>
      <c r="AK5996" s="12"/>
      <c r="AL5996" s="12"/>
      <c r="AM5996" s="12"/>
      <c r="AN5996" s="12"/>
      <c r="AO5996" s="12"/>
      <c r="AP5996" s="12"/>
      <c r="AQ5996" s="12"/>
      <c r="AR5996" s="12"/>
      <c r="AS5996" s="12"/>
      <c r="AT5996" s="12"/>
      <c r="AU5996" s="12"/>
      <c r="AV5996" s="12"/>
      <c r="AW5996" s="12"/>
      <c r="AX5996" s="12"/>
      <c r="AY5996" s="12"/>
      <c r="AZ5996" s="12"/>
      <c r="BA5996" s="12"/>
      <c r="BB5996" s="12"/>
      <c r="BC5996" s="12"/>
      <c r="BD5996" s="12"/>
      <c r="BE5996" s="12"/>
      <c r="BF5996" s="12"/>
      <c r="BG5996" s="12"/>
      <c r="BH5996" s="12"/>
      <c r="BI5996" s="12"/>
      <c r="BJ5996" s="13"/>
      <c r="BK5996" s="13"/>
      <c r="BL5996" s="13"/>
      <c r="BM5996" s="13"/>
      <c r="BN5996" s="13"/>
    </row>
    <row r="5997" spans="4:66" x14ac:dyDescent="0.25">
      <c r="D5997" s="6"/>
      <c r="E5997" s="10"/>
      <c r="F5997" s="10"/>
      <c r="G5997" s="10"/>
      <c r="H5997" s="10"/>
      <c r="I5997" s="10"/>
      <c r="J5997" s="10"/>
      <c r="K5997" s="11"/>
      <c r="L5997" s="11"/>
      <c r="M5997" s="12"/>
      <c r="N5997" s="12"/>
      <c r="O5997" s="12"/>
      <c r="P5997" s="12"/>
      <c r="Q5997" s="12"/>
      <c r="R5997" s="12"/>
      <c r="S5997" s="12"/>
      <c r="T5997" s="12"/>
      <c r="U5997" s="12"/>
      <c r="V5997" s="12"/>
      <c r="W5997" s="12"/>
      <c r="X5997" s="12"/>
      <c r="Y5997" s="12"/>
      <c r="Z5997" s="12"/>
      <c r="AA5997" s="12"/>
      <c r="AB5997" s="12"/>
      <c r="AC5997" s="12"/>
      <c r="AD5997" s="12"/>
      <c r="AE5997" s="12"/>
      <c r="AF5997" s="12"/>
      <c r="AG5997" s="12"/>
      <c r="AH5997" s="12"/>
      <c r="AI5997" s="12"/>
      <c r="AJ5997" s="12"/>
      <c r="AK5997" s="12"/>
      <c r="AL5997" s="12"/>
      <c r="AM5997" s="12"/>
      <c r="AN5997" s="12"/>
      <c r="AO5997" s="12"/>
      <c r="AP5997" s="12"/>
      <c r="AQ5997" s="12"/>
      <c r="AR5997" s="12"/>
      <c r="AS5997" s="12"/>
      <c r="AT5997" s="12"/>
      <c r="AU5997" s="12"/>
      <c r="AV5997" s="12"/>
      <c r="AW5997" s="12"/>
      <c r="AX5997" s="12"/>
      <c r="AY5997" s="12"/>
      <c r="AZ5997" s="12"/>
      <c r="BA5997" s="12"/>
      <c r="BB5997" s="12"/>
      <c r="BC5997" s="12"/>
      <c r="BD5997" s="12"/>
      <c r="BE5997" s="12"/>
      <c r="BF5997" s="12"/>
      <c r="BG5997" s="12"/>
      <c r="BH5997" s="12"/>
      <c r="BI5997" s="12"/>
      <c r="BJ5997" s="13"/>
      <c r="BK5997" s="13"/>
      <c r="BL5997" s="13"/>
      <c r="BM5997" s="13"/>
      <c r="BN5997" s="13"/>
    </row>
    <row r="5998" spans="4:66" x14ac:dyDescent="0.25">
      <c r="D5998" s="6"/>
      <c r="E5998" s="10"/>
      <c r="F5998" s="10"/>
      <c r="G5998" s="10"/>
      <c r="H5998" s="10"/>
      <c r="I5998" s="10"/>
      <c r="J5998" s="10"/>
      <c r="K5998" s="11"/>
      <c r="L5998" s="11"/>
      <c r="M5998" s="12"/>
      <c r="N5998" s="12"/>
      <c r="O5998" s="12"/>
      <c r="P5998" s="12"/>
      <c r="Q5998" s="12"/>
      <c r="R5998" s="12"/>
      <c r="S5998" s="12"/>
      <c r="T5998" s="12"/>
      <c r="U5998" s="12"/>
      <c r="V5998" s="12"/>
      <c r="W5998" s="12"/>
      <c r="X5998" s="12"/>
      <c r="Y5998" s="12"/>
      <c r="Z5998" s="12"/>
      <c r="AA5998" s="12"/>
      <c r="AB5998" s="12"/>
      <c r="AC5998" s="12"/>
      <c r="AD5998" s="12"/>
      <c r="AE5998" s="12"/>
      <c r="AF5998" s="12"/>
      <c r="AG5998" s="12"/>
      <c r="AH5998" s="12"/>
      <c r="AI5998" s="12"/>
      <c r="AJ5998" s="12"/>
      <c r="AK5998" s="12"/>
      <c r="AL5998" s="12"/>
      <c r="AM5998" s="12"/>
      <c r="AN5998" s="12"/>
      <c r="AO5998" s="12"/>
      <c r="AP5998" s="12"/>
      <c r="AQ5998" s="12"/>
      <c r="AR5998" s="12"/>
      <c r="AS5998" s="12"/>
      <c r="AT5998" s="12"/>
      <c r="AU5998" s="12"/>
      <c r="AV5998" s="12"/>
      <c r="AW5998" s="12"/>
      <c r="AX5998" s="12"/>
      <c r="AY5998" s="12"/>
      <c r="AZ5998" s="12"/>
      <c r="BA5998" s="12"/>
      <c r="BB5998" s="12"/>
      <c r="BC5998" s="12"/>
      <c r="BD5998" s="12"/>
      <c r="BE5998" s="12"/>
      <c r="BF5998" s="12"/>
      <c r="BG5998" s="12"/>
      <c r="BH5998" s="12"/>
      <c r="BI5998" s="12"/>
      <c r="BJ5998" s="13"/>
      <c r="BK5998" s="13"/>
      <c r="BL5998" s="13"/>
      <c r="BM5998" s="13"/>
      <c r="BN5998" s="13"/>
    </row>
    <row r="5999" spans="4:66" x14ac:dyDescent="0.25">
      <c r="D5999" s="6"/>
      <c r="E5999" s="10"/>
      <c r="F5999" s="10"/>
      <c r="G5999" s="10"/>
      <c r="H5999" s="10"/>
      <c r="I5999" s="10"/>
      <c r="J5999" s="10"/>
      <c r="K5999" s="11"/>
      <c r="L5999" s="11"/>
      <c r="M5999" s="12"/>
      <c r="N5999" s="12"/>
      <c r="O5999" s="12"/>
      <c r="P5999" s="12"/>
      <c r="Q5999" s="12"/>
      <c r="R5999" s="12"/>
      <c r="S5999" s="12"/>
      <c r="T5999" s="12"/>
      <c r="U5999" s="12"/>
      <c r="V5999" s="12"/>
      <c r="W5999" s="12"/>
      <c r="X5999" s="12"/>
      <c r="Y5999" s="12"/>
      <c r="Z5999" s="12"/>
      <c r="AA5999" s="12"/>
      <c r="AB5999" s="12"/>
      <c r="AC5999" s="12"/>
      <c r="AD5999" s="12"/>
      <c r="AE5999" s="12"/>
      <c r="AF5999" s="12"/>
      <c r="AG5999" s="12"/>
      <c r="AH5999" s="12"/>
      <c r="AI5999" s="12"/>
      <c r="AJ5999" s="12"/>
      <c r="AK5999" s="12"/>
      <c r="AL5999" s="12"/>
      <c r="AM5999" s="12"/>
      <c r="AN5999" s="12"/>
      <c r="AO5999" s="12"/>
      <c r="AP5999" s="12"/>
      <c r="AQ5999" s="12"/>
      <c r="AR5999" s="12"/>
      <c r="AS5999" s="12"/>
      <c r="AT5999" s="12"/>
      <c r="AU5999" s="12"/>
      <c r="AV5999" s="12"/>
      <c r="AW5999" s="12"/>
      <c r="AX5999" s="12"/>
      <c r="AY5999" s="12"/>
      <c r="AZ5999" s="12"/>
      <c r="BA5999" s="12"/>
      <c r="BB5999" s="12"/>
      <c r="BC5999" s="12"/>
      <c r="BD5999" s="12"/>
      <c r="BE5999" s="12"/>
      <c r="BF5999" s="12"/>
      <c r="BG5999" s="12"/>
      <c r="BH5999" s="12"/>
      <c r="BI5999" s="12"/>
      <c r="BJ5999" s="13"/>
      <c r="BK5999" s="13"/>
      <c r="BL5999" s="13"/>
      <c r="BM5999" s="13"/>
      <c r="BN5999" s="13"/>
    </row>
    <row r="6000" spans="4:66" x14ac:dyDescent="0.25">
      <c r="D6000" s="6"/>
      <c r="E6000" s="10"/>
      <c r="F6000" s="10"/>
      <c r="G6000" s="10"/>
      <c r="H6000" s="10"/>
      <c r="I6000" s="10"/>
      <c r="J6000" s="10"/>
      <c r="K6000" s="11"/>
      <c r="L6000" s="11"/>
      <c r="M6000" s="12"/>
      <c r="N6000" s="12"/>
      <c r="O6000" s="12"/>
      <c r="P6000" s="12"/>
      <c r="Q6000" s="12"/>
      <c r="R6000" s="12"/>
      <c r="S6000" s="12"/>
      <c r="T6000" s="12"/>
      <c r="U6000" s="12"/>
      <c r="V6000" s="12"/>
      <c r="W6000" s="12"/>
      <c r="X6000" s="12"/>
      <c r="Y6000" s="12"/>
      <c r="Z6000" s="12"/>
      <c r="AA6000" s="12"/>
      <c r="AB6000" s="12"/>
      <c r="AC6000" s="12"/>
      <c r="AD6000" s="12"/>
      <c r="AE6000" s="12"/>
      <c r="AF6000" s="12"/>
      <c r="AG6000" s="12"/>
      <c r="AH6000" s="12"/>
      <c r="AI6000" s="12"/>
      <c r="AJ6000" s="12"/>
      <c r="AK6000" s="12"/>
      <c r="AL6000" s="12"/>
      <c r="AM6000" s="12"/>
      <c r="AN6000" s="12"/>
      <c r="AO6000" s="12"/>
      <c r="AP6000" s="12"/>
      <c r="AQ6000" s="12"/>
      <c r="AR6000" s="12"/>
      <c r="AS6000" s="12"/>
      <c r="AT6000" s="12"/>
      <c r="AU6000" s="12"/>
      <c r="AV6000" s="12"/>
      <c r="AW6000" s="12"/>
      <c r="AX6000" s="12"/>
      <c r="AY6000" s="12"/>
      <c r="AZ6000" s="12"/>
      <c r="BA6000" s="12"/>
      <c r="BB6000" s="12"/>
      <c r="BC6000" s="12"/>
      <c r="BD6000" s="12"/>
      <c r="BE6000" s="12"/>
      <c r="BF6000" s="12"/>
      <c r="BG6000" s="12"/>
      <c r="BH6000" s="12"/>
      <c r="BI6000" s="12"/>
      <c r="BJ6000" s="13"/>
      <c r="BK6000" s="13"/>
      <c r="BL6000" s="13"/>
      <c r="BM6000" s="13"/>
      <c r="BN6000" s="13"/>
    </row>
    <row r="6001" spans="4:66" x14ac:dyDescent="0.25">
      <c r="D6001" s="6"/>
      <c r="E6001" s="10"/>
      <c r="F6001" s="10"/>
      <c r="G6001" s="10"/>
      <c r="H6001" s="10"/>
      <c r="I6001" s="10"/>
      <c r="J6001" s="10"/>
      <c r="K6001" s="11"/>
      <c r="L6001" s="11"/>
      <c r="M6001" s="12"/>
      <c r="N6001" s="12"/>
      <c r="O6001" s="12"/>
      <c r="P6001" s="12"/>
      <c r="Q6001" s="12"/>
      <c r="R6001" s="12"/>
      <c r="S6001" s="12"/>
      <c r="T6001" s="12"/>
      <c r="U6001" s="12"/>
      <c r="V6001" s="12"/>
      <c r="W6001" s="12"/>
      <c r="X6001" s="12"/>
      <c r="Y6001" s="12"/>
      <c r="Z6001" s="12"/>
      <c r="AA6001" s="12"/>
      <c r="AB6001" s="12"/>
      <c r="AC6001" s="12"/>
      <c r="AD6001" s="12"/>
      <c r="AE6001" s="12"/>
      <c r="AF6001" s="12"/>
      <c r="AG6001" s="12"/>
      <c r="AH6001" s="12"/>
      <c r="AI6001" s="12"/>
      <c r="AJ6001" s="12"/>
      <c r="AK6001" s="12"/>
      <c r="AL6001" s="12"/>
      <c r="AM6001" s="12"/>
      <c r="AN6001" s="12"/>
      <c r="AO6001" s="12"/>
      <c r="AP6001" s="12"/>
      <c r="AQ6001" s="12"/>
      <c r="AR6001" s="12"/>
      <c r="AS6001" s="12"/>
      <c r="AT6001" s="12"/>
      <c r="AU6001" s="12"/>
      <c r="AV6001" s="12"/>
      <c r="AW6001" s="12"/>
      <c r="AX6001" s="12"/>
      <c r="AY6001" s="12"/>
      <c r="AZ6001" s="12"/>
      <c r="BA6001" s="12"/>
      <c r="BB6001" s="12"/>
      <c r="BC6001" s="12"/>
      <c r="BD6001" s="12"/>
      <c r="BE6001" s="12"/>
      <c r="BF6001" s="12"/>
      <c r="BG6001" s="12"/>
      <c r="BH6001" s="12"/>
      <c r="BI6001" s="12"/>
      <c r="BJ6001" s="13"/>
      <c r="BK6001" s="13"/>
      <c r="BL6001" s="13"/>
      <c r="BM6001" s="13"/>
      <c r="BN6001" s="13"/>
    </row>
    <row r="6002" spans="4:66" x14ac:dyDescent="0.25">
      <c r="D6002" s="6"/>
      <c r="E6002" s="10"/>
      <c r="F6002" s="10"/>
      <c r="G6002" s="10"/>
      <c r="H6002" s="10"/>
      <c r="I6002" s="10"/>
      <c r="J6002" s="10"/>
      <c r="K6002" s="11"/>
      <c r="L6002" s="11"/>
      <c r="M6002" s="12"/>
      <c r="N6002" s="12"/>
      <c r="O6002" s="12"/>
      <c r="P6002" s="12"/>
      <c r="Q6002" s="12"/>
      <c r="R6002" s="12"/>
      <c r="S6002" s="12"/>
      <c r="T6002" s="12"/>
      <c r="U6002" s="12"/>
      <c r="V6002" s="12"/>
      <c r="W6002" s="12"/>
      <c r="X6002" s="12"/>
      <c r="Y6002" s="12"/>
      <c r="Z6002" s="12"/>
      <c r="AA6002" s="12"/>
      <c r="AB6002" s="12"/>
      <c r="AC6002" s="12"/>
      <c r="AD6002" s="12"/>
      <c r="AE6002" s="12"/>
      <c r="AF6002" s="12"/>
      <c r="AG6002" s="12"/>
      <c r="AH6002" s="12"/>
      <c r="AI6002" s="12"/>
      <c r="AJ6002" s="12"/>
      <c r="AK6002" s="12"/>
      <c r="AL6002" s="12"/>
      <c r="AM6002" s="12"/>
      <c r="AN6002" s="12"/>
      <c r="AO6002" s="12"/>
      <c r="AP6002" s="12"/>
      <c r="AQ6002" s="12"/>
      <c r="AR6002" s="12"/>
      <c r="AS6002" s="12"/>
      <c r="AT6002" s="12"/>
      <c r="AU6002" s="12"/>
      <c r="AV6002" s="12"/>
      <c r="AW6002" s="12"/>
      <c r="AX6002" s="12"/>
      <c r="AY6002" s="12"/>
      <c r="AZ6002" s="12"/>
      <c r="BA6002" s="12"/>
      <c r="BB6002" s="12"/>
      <c r="BC6002" s="12"/>
      <c r="BD6002" s="12"/>
      <c r="BE6002" s="12"/>
      <c r="BF6002" s="12"/>
      <c r="BG6002" s="12"/>
      <c r="BH6002" s="12"/>
      <c r="BI6002" s="12"/>
      <c r="BJ6002" s="13"/>
      <c r="BK6002" s="13"/>
      <c r="BL6002" s="13"/>
      <c r="BM6002" s="13"/>
      <c r="BN6002" s="13"/>
    </row>
    <row r="6003" spans="4:66" x14ac:dyDescent="0.25">
      <c r="D6003" s="6"/>
      <c r="E6003" s="10"/>
      <c r="F6003" s="10"/>
      <c r="G6003" s="10"/>
      <c r="H6003" s="10"/>
      <c r="I6003" s="10"/>
      <c r="J6003" s="10"/>
      <c r="K6003" s="11"/>
      <c r="L6003" s="11"/>
      <c r="M6003" s="12"/>
      <c r="N6003" s="12"/>
      <c r="O6003" s="12"/>
      <c r="P6003" s="12"/>
      <c r="Q6003" s="12"/>
      <c r="R6003" s="12"/>
      <c r="S6003" s="12"/>
      <c r="T6003" s="12"/>
      <c r="U6003" s="12"/>
      <c r="V6003" s="12"/>
      <c r="W6003" s="12"/>
      <c r="X6003" s="12"/>
      <c r="Y6003" s="12"/>
      <c r="Z6003" s="12"/>
      <c r="AA6003" s="12"/>
      <c r="AB6003" s="12"/>
      <c r="AC6003" s="12"/>
      <c r="AD6003" s="12"/>
      <c r="AE6003" s="12"/>
      <c r="AF6003" s="12"/>
      <c r="AG6003" s="12"/>
      <c r="AH6003" s="12"/>
      <c r="AI6003" s="12"/>
      <c r="AJ6003" s="12"/>
      <c r="AK6003" s="12"/>
      <c r="AL6003" s="12"/>
      <c r="AM6003" s="12"/>
      <c r="AN6003" s="12"/>
      <c r="AO6003" s="12"/>
      <c r="AP6003" s="12"/>
      <c r="AQ6003" s="12"/>
      <c r="AR6003" s="12"/>
      <c r="AS6003" s="12"/>
      <c r="AT6003" s="12"/>
      <c r="AU6003" s="12"/>
      <c r="AV6003" s="12"/>
      <c r="AW6003" s="12"/>
      <c r="AX6003" s="12"/>
      <c r="AY6003" s="12"/>
      <c r="AZ6003" s="12"/>
      <c r="BA6003" s="12"/>
      <c r="BB6003" s="12"/>
      <c r="BC6003" s="12"/>
      <c r="BD6003" s="12"/>
      <c r="BE6003" s="12"/>
      <c r="BF6003" s="12"/>
      <c r="BG6003" s="12"/>
      <c r="BH6003" s="12"/>
      <c r="BI6003" s="12"/>
      <c r="BJ6003" s="13"/>
      <c r="BK6003" s="13"/>
      <c r="BL6003" s="13"/>
      <c r="BM6003" s="13"/>
      <c r="BN6003" s="13"/>
    </row>
    <row r="6004" spans="4:66" x14ac:dyDescent="0.25">
      <c r="D6004" s="6"/>
      <c r="E6004" s="10"/>
      <c r="F6004" s="10"/>
      <c r="G6004" s="10"/>
      <c r="H6004" s="10"/>
      <c r="I6004" s="10"/>
      <c r="J6004" s="10"/>
      <c r="K6004" s="11"/>
      <c r="L6004" s="11"/>
      <c r="M6004" s="12"/>
      <c r="N6004" s="12"/>
      <c r="O6004" s="12"/>
      <c r="P6004" s="12"/>
      <c r="Q6004" s="12"/>
      <c r="R6004" s="12"/>
      <c r="S6004" s="12"/>
      <c r="T6004" s="12"/>
      <c r="U6004" s="12"/>
      <c r="V6004" s="12"/>
      <c r="W6004" s="12"/>
      <c r="X6004" s="12"/>
      <c r="Y6004" s="12"/>
      <c r="Z6004" s="12"/>
      <c r="AA6004" s="12"/>
      <c r="AB6004" s="12"/>
      <c r="AC6004" s="12"/>
      <c r="AD6004" s="12"/>
      <c r="AE6004" s="12"/>
      <c r="AF6004" s="12"/>
      <c r="AG6004" s="12"/>
      <c r="AH6004" s="12"/>
      <c r="AI6004" s="12"/>
      <c r="AJ6004" s="12"/>
      <c r="AK6004" s="12"/>
      <c r="AL6004" s="12"/>
      <c r="AM6004" s="12"/>
      <c r="AN6004" s="12"/>
      <c r="AO6004" s="12"/>
      <c r="AP6004" s="12"/>
      <c r="AQ6004" s="12"/>
      <c r="AR6004" s="12"/>
      <c r="AS6004" s="12"/>
      <c r="AT6004" s="12"/>
      <c r="AU6004" s="12"/>
      <c r="AV6004" s="12"/>
      <c r="AW6004" s="12"/>
      <c r="AX6004" s="12"/>
      <c r="AY6004" s="12"/>
      <c r="AZ6004" s="12"/>
      <c r="BA6004" s="12"/>
      <c r="BB6004" s="12"/>
      <c r="BC6004" s="12"/>
      <c r="BD6004" s="12"/>
      <c r="BE6004" s="12"/>
      <c r="BF6004" s="12"/>
      <c r="BG6004" s="12"/>
      <c r="BH6004" s="12"/>
      <c r="BI6004" s="12"/>
      <c r="BJ6004" s="13"/>
      <c r="BK6004" s="13"/>
      <c r="BL6004" s="13"/>
      <c r="BM6004" s="13"/>
      <c r="BN6004" s="13"/>
    </row>
    <row r="6005" spans="4:66" x14ac:dyDescent="0.25">
      <c r="D6005" s="6"/>
      <c r="E6005" s="10"/>
      <c r="F6005" s="10"/>
      <c r="G6005" s="10"/>
      <c r="H6005" s="10"/>
      <c r="I6005" s="10"/>
      <c r="J6005" s="10"/>
      <c r="K6005" s="11"/>
      <c r="L6005" s="11"/>
      <c r="M6005" s="12"/>
      <c r="N6005" s="12"/>
      <c r="O6005" s="12"/>
      <c r="P6005" s="12"/>
      <c r="Q6005" s="12"/>
      <c r="R6005" s="12"/>
      <c r="S6005" s="12"/>
      <c r="T6005" s="12"/>
      <c r="U6005" s="12"/>
      <c r="V6005" s="12"/>
      <c r="W6005" s="12"/>
      <c r="X6005" s="12"/>
      <c r="Y6005" s="12"/>
      <c r="Z6005" s="12"/>
      <c r="AA6005" s="12"/>
      <c r="AB6005" s="12"/>
      <c r="AC6005" s="12"/>
      <c r="AD6005" s="12"/>
      <c r="AE6005" s="12"/>
      <c r="AF6005" s="12"/>
      <c r="AG6005" s="12"/>
      <c r="AH6005" s="12"/>
      <c r="AI6005" s="12"/>
      <c r="AJ6005" s="12"/>
      <c r="AK6005" s="12"/>
      <c r="AL6005" s="12"/>
      <c r="AM6005" s="12"/>
      <c r="AN6005" s="12"/>
      <c r="AO6005" s="12"/>
      <c r="AP6005" s="12"/>
      <c r="AQ6005" s="12"/>
      <c r="AR6005" s="12"/>
      <c r="AS6005" s="12"/>
      <c r="AT6005" s="12"/>
      <c r="AU6005" s="12"/>
      <c r="AV6005" s="12"/>
      <c r="AW6005" s="12"/>
      <c r="AX6005" s="12"/>
      <c r="AY6005" s="12"/>
      <c r="AZ6005" s="12"/>
      <c r="BA6005" s="12"/>
      <c r="BB6005" s="12"/>
      <c r="BC6005" s="12"/>
      <c r="BD6005" s="12"/>
      <c r="BE6005" s="12"/>
      <c r="BF6005" s="12"/>
      <c r="BG6005" s="12"/>
      <c r="BH6005" s="12"/>
      <c r="BI6005" s="12"/>
      <c r="BJ6005" s="13"/>
      <c r="BK6005" s="13"/>
      <c r="BL6005" s="13"/>
      <c r="BM6005" s="13"/>
      <c r="BN6005" s="13"/>
    </row>
    <row r="6006" spans="4:66" x14ac:dyDescent="0.25">
      <c r="D6006" s="6"/>
      <c r="E6006" s="10"/>
      <c r="F6006" s="10"/>
      <c r="G6006" s="10"/>
      <c r="H6006" s="10"/>
      <c r="I6006" s="10"/>
      <c r="J6006" s="10"/>
      <c r="K6006" s="11"/>
      <c r="L6006" s="11"/>
      <c r="M6006" s="12"/>
      <c r="N6006" s="12"/>
      <c r="O6006" s="12"/>
      <c r="P6006" s="12"/>
      <c r="Q6006" s="12"/>
      <c r="R6006" s="12"/>
      <c r="S6006" s="12"/>
      <c r="T6006" s="12"/>
      <c r="U6006" s="12"/>
      <c r="V6006" s="12"/>
      <c r="W6006" s="12"/>
      <c r="X6006" s="12"/>
      <c r="Y6006" s="12"/>
      <c r="Z6006" s="12"/>
      <c r="AA6006" s="12"/>
      <c r="AB6006" s="12"/>
      <c r="AC6006" s="12"/>
      <c r="AD6006" s="12"/>
      <c r="AE6006" s="12"/>
      <c r="AF6006" s="12"/>
      <c r="AG6006" s="12"/>
      <c r="AH6006" s="12"/>
      <c r="AI6006" s="12"/>
      <c r="AJ6006" s="12"/>
      <c r="AK6006" s="12"/>
      <c r="AL6006" s="12"/>
      <c r="AM6006" s="12"/>
      <c r="AN6006" s="12"/>
      <c r="AO6006" s="12"/>
      <c r="AP6006" s="12"/>
      <c r="AQ6006" s="12"/>
      <c r="AR6006" s="12"/>
      <c r="AS6006" s="12"/>
      <c r="AT6006" s="12"/>
      <c r="AU6006" s="12"/>
      <c r="AV6006" s="12"/>
      <c r="AW6006" s="12"/>
      <c r="AX6006" s="12"/>
      <c r="AY6006" s="12"/>
      <c r="AZ6006" s="12"/>
      <c r="BA6006" s="12"/>
      <c r="BB6006" s="12"/>
      <c r="BC6006" s="12"/>
      <c r="BD6006" s="12"/>
      <c r="BE6006" s="12"/>
      <c r="BF6006" s="12"/>
      <c r="BG6006" s="12"/>
      <c r="BH6006" s="12"/>
      <c r="BI6006" s="12"/>
      <c r="BJ6006" s="13"/>
      <c r="BK6006" s="13"/>
      <c r="BL6006" s="13"/>
      <c r="BM6006" s="13"/>
      <c r="BN6006" s="13"/>
    </row>
    <row r="6007" spans="4:66" x14ac:dyDescent="0.25">
      <c r="D6007" s="6"/>
      <c r="E6007" s="10"/>
      <c r="F6007" s="10"/>
      <c r="G6007" s="10"/>
      <c r="H6007" s="10"/>
      <c r="I6007" s="10"/>
      <c r="J6007" s="10"/>
      <c r="K6007" s="11"/>
      <c r="L6007" s="11"/>
      <c r="M6007" s="12"/>
      <c r="N6007" s="12"/>
      <c r="O6007" s="12"/>
      <c r="P6007" s="12"/>
      <c r="Q6007" s="12"/>
      <c r="R6007" s="12"/>
      <c r="S6007" s="12"/>
      <c r="T6007" s="12"/>
      <c r="U6007" s="12"/>
      <c r="V6007" s="12"/>
      <c r="W6007" s="12"/>
      <c r="X6007" s="12"/>
      <c r="Y6007" s="12"/>
      <c r="Z6007" s="12"/>
      <c r="AA6007" s="12"/>
      <c r="AB6007" s="12"/>
      <c r="AC6007" s="12"/>
      <c r="AD6007" s="12"/>
      <c r="AE6007" s="12"/>
      <c r="AF6007" s="12"/>
      <c r="AG6007" s="12"/>
      <c r="AH6007" s="12"/>
      <c r="AI6007" s="12"/>
      <c r="AJ6007" s="12"/>
      <c r="AK6007" s="12"/>
      <c r="AL6007" s="12"/>
      <c r="AM6007" s="12"/>
      <c r="AN6007" s="12"/>
      <c r="AO6007" s="12"/>
      <c r="AP6007" s="12"/>
      <c r="AQ6007" s="12"/>
      <c r="AR6007" s="12"/>
      <c r="AS6007" s="12"/>
      <c r="AT6007" s="12"/>
      <c r="AU6007" s="12"/>
      <c r="AV6007" s="12"/>
      <c r="AW6007" s="12"/>
      <c r="AX6007" s="12"/>
      <c r="AY6007" s="12"/>
      <c r="AZ6007" s="12"/>
      <c r="BA6007" s="12"/>
      <c r="BB6007" s="12"/>
      <c r="BC6007" s="12"/>
      <c r="BD6007" s="12"/>
      <c r="BE6007" s="12"/>
      <c r="BF6007" s="12"/>
      <c r="BG6007" s="12"/>
      <c r="BH6007" s="12"/>
      <c r="BI6007" s="12"/>
      <c r="BJ6007" s="13"/>
      <c r="BK6007" s="13"/>
      <c r="BL6007" s="13"/>
      <c r="BM6007" s="13"/>
      <c r="BN6007" s="13"/>
    </row>
    <row r="6008" spans="4:66" x14ac:dyDescent="0.25">
      <c r="D6008" s="6"/>
      <c r="E6008" s="10"/>
      <c r="F6008" s="10"/>
      <c r="G6008" s="10"/>
      <c r="H6008" s="10"/>
      <c r="I6008" s="10"/>
      <c r="J6008" s="10"/>
      <c r="K6008" s="11"/>
      <c r="L6008" s="11"/>
      <c r="M6008" s="12"/>
      <c r="N6008" s="12"/>
      <c r="O6008" s="12"/>
      <c r="P6008" s="12"/>
      <c r="Q6008" s="12"/>
      <c r="R6008" s="12"/>
      <c r="S6008" s="12"/>
      <c r="T6008" s="12"/>
      <c r="U6008" s="12"/>
      <c r="V6008" s="12"/>
      <c r="W6008" s="12"/>
      <c r="X6008" s="12"/>
      <c r="Y6008" s="12"/>
      <c r="Z6008" s="12"/>
      <c r="AA6008" s="12"/>
      <c r="AB6008" s="12"/>
      <c r="AC6008" s="12"/>
      <c r="AD6008" s="12"/>
      <c r="AE6008" s="12"/>
      <c r="AF6008" s="12"/>
      <c r="AG6008" s="12"/>
      <c r="AH6008" s="12"/>
      <c r="AI6008" s="12"/>
      <c r="AJ6008" s="12"/>
      <c r="AK6008" s="12"/>
      <c r="AL6008" s="12"/>
      <c r="AM6008" s="12"/>
      <c r="AN6008" s="12"/>
      <c r="AO6008" s="12"/>
      <c r="AP6008" s="12"/>
      <c r="AQ6008" s="12"/>
      <c r="AR6008" s="12"/>
      <c r="AS6008" s="12"/>
      <c r="AT6008" s="12"/>
      <c r="AU6008" s="12"/>
      <c r="AV6008" s="12"/>
      <c r="AW6008" s="12"/>
      <c r="AX6008" s="12"/>
      <c r="AY6008" s="12"/>
      <c r="AZ6008" s="12"/>
      <c r="BA6008" s="12"/>
      <c r="BB6008" s="12"/>
      <c r="BC6008" s="12"/>
      <c r="BD6008" s="12"/>
      <c r="BE6008" s="12"/>
      <c r="BF6008" s="12"/>
      <c r="BG6008" s="12"/>
      <c r="BH6008" s="12"/>
      <c r="BI6008" s="12"/>
      <c r="BJ6008" s="13"/>
      <c r="BK6008" s="13"/>
      <c r="BL6008" s="13"/>
      <c r="BM6008" s="13"/>
      <c r="BN6008" s="13"/>
    </row>
    <row r="6009" spans="4:66" x14ac:dyDescent="0.25">
      <c r="D6009" s="6"/>
      <c r="E6009" s="10"/>
      <c r="F6009" s="10"/>
      <c r="G6009" s="10"/>
      <c r="H6009" s="10"/>
      <c r="I6009" s="10"/>
      <c r="J6009" s="10"/>
      <c r="K6009" s="11"/>
      <c r="L6009" s="11"/>
      <c r="M6009" s="12"/>
      <c r="N6009" s="12"/>
      <c r="O6009" s="12"/>
      <c r="P6009" s="12"/>
      <c r="Q6009" s="12"/>
      <c r="R6009" s="12"/>
      <c r="S6009" s="12"/>
      <c r="T6009" s="12"/>
      <c r="U6009" s="12"/>
      <c r="V6009" s="12"/>
      <c r="W6009" s="12"/>
      <c r="X6009" s="12"/>
      <c r="Y6009" s="12"/>
      <c r="Z6009" s="12"/>
      <c r="AA6009" s="12"/>
      <c r="AB6009" s="12"/>
      <c r="AC6009" s="12"/>
      <c r="AD6009" s="12"/>
      <c r="AE6009" s="12"/>
      <c r="AF6009" s="12"/>
      <c r="AG6009" s="12"/>
      <c r="AH6009" s="12"/>
      <c r="AI6009" s="12"/>
      <c r="AJ6009" s="12"/>
      <c r="AK6009" s="12"/>
      <c r="AL6009" s="12"/>
      <c r="AM6009" s="12"/>
      <c r="AN6009" s="12"/>
      <c r="AO6009" s="12"/>
      <c r="AP6009" s="12"/>
      <c r="AQ6009" s="12"/>
      <c r="AR6009" s="12"/>
      <c r="AS6009" s="12"/>
      <c r="AT6009" s="12"/>
      <c r="AU6009" s="12"/>
      <c r="AV6009" s="12"/>
      <c r="AW6009" s="12"/>
      <c r="AX6009" s="12"/>
      <c r="AY6009" s="12"/>
      <c r="AZ6009" s="12"/>
      <c r="BA6009" s="12"/>
      <c r="BB6009" s="12"/>
      <c r="BC6009" s="12"/>
      <c r="BD6009" s="12"/>
      <c r="BE6009" s="12"/>
      <c r="BF6009" s="12"/>
      <c r="BG6009" s="12"/>
      <c r="BH6009" s="12"/>
      <c r="BI6009" s="12"/>
      <c r="BJ6009" s="13"/>
      <c r="BK6009" s="13"/>
      <c r="BL6009" s="13"/>
      <c r="BM6009" s="13"/>
      <c r="BN6009" s="13"/>
    </row>
    <row r="6010" spans="4:66" x14ac:dyDescent="0.25">
      <c r="D6010" s="6"/>
      <c r="E6010" s="10"/>
      <c r="F6010" s="10"/>
      <c r="G6010" s="10"/>
      <c r="H6010" s="10"/>
      <c r="I6010" s="10"/>
      <c r="J6010" s="10"/>
      <c r="K6010" s="11"/>
      <c r="L6010" s="11"/>
      <c r="M6010" s="12"/>
      <c r="N6010" s="12"/>
      <c r="O6010" s="12"/>
      <c r="P6010" s="12"/>
      <c r="Q6010" s="12"/>
      <c r="R6010" s="12"/>
      <c r="S6010" s="12"/>
      <c r="T6010" s="12"/>
      <c r="U6010" s="12"/>
      <c r="V6010" s="12"/>
      <c r="W6010" s="12"/>
      <c r="X6010" s="12"/>
      <c r="Y6010" s="12"/>
      <c r="Z6010" s="12"/>
      <c r="AA6010" s="12"/>
      <c r="AB6010" s="12"/>
      <c r="AC6010" s="12"/>
      <c r="AD6010" s="12"/>
      <c r="AE6010" s="12"/>
      <c r="AF6010" s="12"/>
      <c r="AG6010" s="12"/>
      <c r="AH6010" s="12"/>
      <c r="AI6010" s="12"/>
      <c r="AJ6010" s="12"/>
      <c r="AK6010" s="12"/>
      <c r="AL6010" s="12"/>
      <c r="AM6010" s="12"/>
      <c r="AN6010" s="12"/>
      <c r="AO6010" s="12"/>
      <c r="AP6010" s="12"/>
      <c r="AQ6010" s="12"/>
      <c r="AR6010" s="12"/>
      <c r="AS6010" s="12"/>
      <c r="AT6010" s="12"/>
      <c r="AU6010" s="12"/>
      <c r="AV6010" s="12"/>
      <c r="AW6010" s="12"/>
      <c r="AX6010" s="12"/>
      <c r="AY6010" s="12"/>
      <c r="AZ6010" s="12"/>
      <c r="BA6010" s="12"/>
      <c r="BB6010" s="12"/>
      <c r="BC6010" s="12"/>
      <c r="BD6010" s="12"/>
      <c r="BE6010" s="12"/>
      <c r="BF6010" s="12"/>
      <c r="BG6010" s="12"/>
      <c r="BH6010" s="12"/>
      <c r="BI6010" s="12"/>
      <c r="BJ6010" s="13"/>
      <c r="BK6010" s="13"/>
      <c r="BL6010" s="13"/>
      <c r="BM6010" s="13"/>
      <c r="BN6010" s="13"/>
    </row>
    <row r="6011" spans="4:66" x14ac:dyDescent="0.25">
      <c r="D6011" s="6"/>
      <c r="E6011" s="10"/>
      <c r="F6011" s="10"/>
      <c r="G6011" s="10"/>
      <c r="H6011" s="10"/>
      <c r="I6011" s="10"/>
      <c r="J6011" s="10"/>
      <c r="K6011" s="11"/>
      <c r="L6011" s="11"/>
      <c r="M6011" s="12"/>
      <c r="N6011" s="12"/>
      <c r="O6011" s="12"/>
      <c r="P6011" s="12"/>
      <c r="Q6011" s="12"/>
      <c r="R6011" s="12"/>
      <c r="S6011" s="12"/>
      <c r="T6011" s="12"/>
      <c r="U6011" s="12"/>
      <c r="V6011" s="12"/>
      <c r="W6011" s="12"/>
      <c r="X6011" s="12"/>
      <c r="Y6011" s="12"/>
      <c r="Z6011" s="12"/>
      <c r="AA6011" s="12"/>
      <c r="AB6011" s="12"/>
      <c r="AC6011" s="12"/>
      <c r="AD6011" s="12"/>
      <c r="AE6011" s="12"/>
      <c r="AF6011" s="12"/>
      <c r="AG6011" s="12"/>
      <c r="AH6011" s="12"/>
      <c r="AI6011" s="12"/>
      <c r="AJ6011" s="12"/>
      <c r="AK6011" s="12"/>
      <c r="AL6011" s="12"/>
      <c r="AM6011" s="12"/>
      <c r="AN6011" s="12"/>
      <c r="AO6011" s="12"/>
      <c r="AP6011" s="12"/>
      <c r="AQ6011" s="12"/>
      <c r="AR6011" s="12"/>
      <c r="AS6011" s="12"/>
      <c r="AT6011" s="12"/>
      <c r="AU6011" s="12"/>
      <c r="AV6011" s="12"/>
      <c r="AW6011" s="12"/>
      <c r="AX6011" s="12"/>
      <c r="AY6011" s="12"/>
      <c r="AZ6011" s="12"/>
      <c r="BA6011" s="12"/>
      <c r="BB6011" s="12"/>
      <c r="BC6011" s="12"/>
      <c r="BD6011" s="12"/>
      <c r="BE6011" s="12"/>
      <c r="BF6011" s="12"/>
      <c r="BG6011" s="12"/>
      <c r="BH6011" s="12"/>
      <c r="BI6011" s="12"/>
      <c r="BJ6011" s="13"/>
      <c r="BK6011" s="13"/>
      <c r="BL6011" s="13"/>
      <c r="BM6011" s="13"/>
      <c r="BN6011" s="13"/>
    </row>
    <row r="6012" spans="4:66" x14ac:dyDescent="0.25">
      <c r="D6012" s="6"/>
      <c r="E6012" s="10"/>
      <c r="F6012" s="10"/>
      <c r="G6012" s="10"/>
      <c r="H6012" s="10"/>
      <c r="I6012" s="10"/>
      <c r="J6012" s="10"/>
      <c r="K6012" s="11"/>
      <c r="L6012" s="11"/>
      <c r="M6012" s="12"/>
      <c r="N6012" s="12"/>
      <c r="O6012" s="12"/>
      <c r="P6012" s="12"/>
      <c r="Q6012" s="12"/>
      <c r="R6012" s="12"/>
      <c r="S6012" s="12"/>
      <c r="T6012" s="12"/>
      <c r="U6012" s="12"/>
      <c r="V6012" s="12"/>
      <c r="W6012" s="12"/>
      <c r="X6012" s="12"/>
      <c r="Y6012" s="12"/>
      <c r="Z6012" s="12"/>
      <c r="AA6012" s="12"/>
      <c r="AB6012" s="12"/>
      <c r="AC6012" s="12"/>
      <c r="AD6012" s="12"/>
      <c r="AE6012" s="12"/>
      <c r="AF6012" s="12"/>
      <c r="AG6012" s="12"/>
      <c r="AH6012" s="12"/>
      <c r="AI6012" s="12"/>
      <c r="AJ6012" s="12"/>
      <c r="AK6012" s="12"/>
      <c r="AL6012" s="12"/>
      <c r="AM6012" s="12"/>
      <c r="AN6012" s="12"/>
      <c r="AO6012" s="12"/>
      <c r="AP6012" s="12"/>
      <c r="AQ6012" s="12"/>
      <c r="AR6012" s="12"/>
      <c r="AS6012" s="12"/>
      <c r="AT6012" s="12"/>
      <c r="AU6012" s="12"/>
      <c r="AV6012" s="12"/>
      <c r="AW6012" s="12"/>
      <c r="AX6012" s="12"/>
      <c r="AY6012" s="12"/>
      <c r="AZ6012" s="12"/>
      <c r="BA6012" s="12"/>
      <c r="BB6012" s="12"/>
      <c r="BC6012" s="12"/>
      <c r="BD6012" s="12"/>
      <c r="BE6012" s="12"/>
      <c r="BF6012" s="12"/>
      <c r="BG6012" s="12"/>
      <c r="BH6012" s="12"/>
      <c r="BI6012" s="12"/>
      <c r="BJ6012" s="13"/>
      <c r="BK6012" s="13"/>
      <c r="BL6012" s="13"/>
      <c r="BM6012" s="13"/>
      <c r="BN6012" s="13"/>
    </row>
    <row r="6013" spans="4:66" x14ac:dyDescent="0.25">
      <c r="D6013" s="6"/>
      <c r="E6013" s="10"/>
      <c r="F6013" s="10"/>
      <c r="G6013" s="10"/>
      <c r="H6013" s="10"/>
      <c r="I6013" s="10"/>
      <c r="J6013" s="10"/>
      <c r="K6013" s="11"/>
      <c r="L6013" s="11"/>
      <c r="M6013" s="12"/>
      <c r="N6013" s="12"/>
      <c r="O6013" s="12"/>
      <c r="P6013" s="12"/>
      <c r="Q6013" s="12"/>
      <c r="R6013" s="12"/>
      <c r="S6013" s="12"/>
      <c r="T6013" s="12"/>
      <c r="U6013" s="12"/>
      <c r="V6013" s="12"/>
      <c r="W6013" s="12"/>
      <c r="X6013" s="12"/>
      <c r="Y6013" s="12"/>
      <c r="Z6013" s="12"/>
      <c r="AA6013" s="12"/>
      <c r="AB6013" s="12"/>
      <c r="AC6013" s="12"/>
      <c r="AD6013" s="12"/>
      <c r="AE6013" s="12"/>
      <c r="AF6013" s="12"/>
      <c r="AG6013" s="12"/>
      <c r="AH6013" s="12"/>
      <c r="AI6013" s="12"/>
      <c r="AJ6013" s="12"/>
      <c r="AK6013" s="12"/>
      <c r="AL6013" s="12"/>
      <c r="AM6013" s="12"/>
      <c r="AN6013" s="12"/>
      <c r="AO6013" s="12"/>
      <c r="AP6013" s="12"/>
      <c r="AQ6013" s="12"/>
      <c r="AR6013" s="12"/>
      <c r="AS6013" s="12"/>
      <c r="AT6013" s="12"/>
      <c r="AU6013" s="12"/>
      <c r="AV6013" s="12"/>
      <c r="AW6013" s="12"/>
      <c r="AX6013" s="12"/>
      <c r="AY6013" s="12"/>
      <c r="AZ6013" s="12"/>
      <c r="BA6013" s="12"/>
      <c r="BB6013" s="12"/>
      <c r="BC6013" s="12"/>
      <c r="BD6013" s="12"/>
      <c r="BE6013" s="12"/>
      <c r="BF6013" s="12"/>
      <c r="BG6013" s="12"/>
      <c r="BH6013" s="12"/>
      <c r="BI6013" s="12"/>
      <c r="BJ6013" s="13"/>
      <c r="BK6013" s="13"/>
      <c r="BL6013" s="13"/>
      <c r="BM6013" s="13"/>
      <c r="BN6013" s="13"/>
    </row>
    <row r="6014" spans="4:66" x14ac:dyDescent="0.25">
      <c r="D6014" s="6"/>
      <c r="E6014" s="10"/>
      <c r="F6014" s="10"/>
      <c r="G6014" s="10"/>
      <c r="H6014" s="10"/>
      <c r="I6014" s="10"/>
      <c r="J6014" s="10"/>
      <c r="K6014" s="11"/>
      <c r="L6014" s="11"/>
      <c r="M6014" s="12"/>
      <c r="N6014" s="12"/>
      <c r="O6014" s="12"/>
      <c r="P6014" s="12"/>
      <c r="Q6014" s="12"/>
      <c r="R6014" s="12"/>
      <c r="S6014" s="12"/>
      <c r="T6014" s="12"/>
      <c r="U6014" s="12"/>
      <c r="V6014" s="12"/>
      <c r="W6014" s="12"/>
      <c r="X6014" s="12"/>
      <c r="Y6014" s="12"/>
      <c r="Z6014" s="12"/>
      <c r="AA6014" s="12"/>
      <c r="AB6014" s="12"/>
      <c r="AC6014" s="12"/>
      <c r="AD6014" s="12"/>
      <c r="AE6014" s="12"/>
      <c r="AF6014" s="12"/>
      <c r="AG6014" s="12"/>
      <c r="AH6014" s="12"/>
      <c r="AI6014" s="12"/>
      <c r="AJ6014" s="12"/>
      <c r="AK6014" s="12"/>
      <c r="AL6014" s="12"/>
      <c r="AM6014" s="12"/>
      <c r="AN6014" s="12"/>
      <c r="AO6014" s="12"/>
      <c r="AP6014" s="12"/>
      <c r="AQ6014" s="12"/>
      <c r="AR6014" s="12"/>
      <c r="AS6014" s="12"/>
      <c r="AT6014" s="12"/>
      <c r="AU6014" s="12"/>
      <c r="AV6014" s="12"/>
      <c r="AW6014" s="12"/>
      <c r="AX6014" s="12"/>
      <c r="AY6014" s="12"/>
      <c r="AZ6014" s="12"/>
      <c r="BA6014" s="12"/>
      <c r="BB6014" s="12"/>
      <c r="BC6014" s="12"/>
      <c r="BD6014" s="12"/>
      <c r="BE6014" s="12"/>
      <c r="BF6014" s="12"/>
      <c r="BG6014" s="12"/>
      <c r="BH6014" s="12"/>
      <c r="BI6014" s="12"/>
      <c r="BJ6014" s="13"/>
      <c r="BK6014" s="13"/>
      <c r="BL6014" s="13"/>
      <c r="BM6014" s="13"/>
      <c r="BN6014" s="13"/>
    </row>
    <row r="6015" spans="4:66" x14ac:dyDescent="0.25">
      <c r="D6015" s="6"/>
      <c r="E6015" s="10"/>
      <c r="F6015" s="10"/>
      <c r="G6015" s="10"/>
      <c r="H6015" s="10"/>
      <c r="I6015" s="10"/>
      <c r="J6015" s="10"/>
      <c r="K6015" s="11"/>
      <c r="L6015" s="11"/>
      <c r="M6015" s="12"/>
      <c r="N6015" s="12"/>
      <c r="O6015" s="12"/>
      <c r="P6015" s="12"/>
      <c r="Q6015" s="12"/>
      <c r="R6015" s="12"/>
      <c r="S6015" s="12"/>
      <c r="T6015" s="12"/>
      <c r="U6015" s="12"/>
      <c r="V6015" s="12"/>
      <c r="W6015" s="12"/>
      <c r="X6015" s="12"/>
      <c r="Y6015" s="12"/>
      <c r="Z6015" s="12"/>
      <c r="AA6015" s="12"/>
      <c r="AB6015" s="12"/>
      <c r="AC6015" s="12"/>
      <c r="AD6015" s="12"/>
      <c r="AE6015" s="12"/>
      <c r="AF6015" s="12"/>
      <c r="AG6015" s="12"/>
      <c r="AH6015" s="12"/>
      <c r="AI6015" s="12"/>
      <c r="AJ6015" s="12"/>
      <c r="AK6015" s="12"/>
      <c r="AL6015" s="12"/>
      <c r="AM6015" s="12"/>
      <c r="AN6015" s="12"/>
      <c r="AO6015" s="12"/>
      <c r="AP6015" s="12"/>
      <c r="AQ6015" s="12"/>
      <c r="AR6015" s="12"/>
      <c r="AS6015" s="12"/>
      <c r="AT6015" s="12"/>
      <c r="AU6015" s="12"/>
      <c r="AV6015" s="12"/>
      <c r="AW6015" s="12"/>
      <c r="AX6015" s="12"/>
      <c r="AY6015" s="12"/>
      <c r="AZ6015" s="12"/>
      <c r="BA6015" s="12"/>
      <c r="BB6015" s="12"/>
      <c r="BC6015" s="12"/>
      <c r="BD6015" s="12"/>
      <c r="BE6015" s="12"/>
      <c r="BF6015" s="12"/>
      <c r="BG6015" s="12"/>
      <c r="BH6015" s="12"/>
      <c r="BI6015" s="12"/>
      <c r="BJ6015" s="13"/>
      <c r="BK6015" s="13"/>
      <c r="BL6015" s="13"/>
      <c r="BM6015" s="13"/>
      <c r="BN6015" s="13"/>
    </row>
    <row r="6016" spans="4:66" x14ac:dyDescent="0.25">
      <c r="D6016" s="6"/>
      <c r="E6016" s="10"/>
      <c r="F6016" s="10"/>
      <c r="G6016" s="10"/>
      <c r="H6016" s="10"/>
      <c r="I6016" s="10"/>
      <c r="J6016" s="10"/>
      <c r="K6016" s="11"/>
      <c r="L6016" s="11"/>
      <c r="M6016" s="12"/>
      <c r="N6016" s="12"/>
      <c r="O6016" s="12"/>
      <c r="P6016" s="12"/>
      <c r="Q6016" s="12"/>
      <c r="R6016" s="12"/>
      <c r="S6016" s="12"/>
      <c r="T6016" s="12"/>
      <c r="U6016" s="12"/>
      <c r="V6016" s="12"/>
      <c r="W6016" s="12"/>
      <c r="X6016" s="12"/>
      <c r="Y6016" s="12"/>
      <c r="Z6016" s="12"/>
      <c r="AA6016" s="12"/>
      <c r="AB6016" s="12"/>
      <c r="AC6016" s="12"/>
      <c r="AD6016" s="12"/>
      <c r="AE6016" s="12"/>
      <c r="AF6016" s="12"/>
      <c r="AG6016" s="12"/>
      <c r="AH6016" s="12"/>
      <c r="AI6016" s="12"/>
      <c r="AJ6016" s="12"/>
      <c r="AK6016" s="12"/>
      <c r="AL6016" s="12"/>
      <c r="AM6016" s="12"/>
      <c r="AN6016" s="12"/>
      <c r="AO6016" s="12"/>
      <c r="AP6016" s="12"/>
      <c r="AQ6016" s="12"/>
      <c r="AR6016" s="12"/>
      <c r="AS6016" s="12"/>
      <c r="AT6016" s="12"/>
      <c r="AU6016" s="12"/>
      <c r="AV6016" s="12"/>
      <c r="AW6016" s="12"/>
      <c r="AX6016" s="12"/>
      <c r="AY6016" s="12"/>
      <c r="AZ6016" s="12"/>
      <c r="BA6016" s="12"/>
      <c r="BB6016" s="12"/>
      <c r="BC6016" s="12"/>
      <c r="BD6016" s="12"/>
      <c r="BE6016" s="12"/>
      <c r="BF6016" s="12"/>
      <c r="BG6016" s="12"/>
      <c r="BH6016" s="12"/>
      <c r="BI6016" s="12"/>
      <c r="BJ6016" s="13"/>
      <c r="BK6016" s="13"/>
      <c r="BL6016" s="13"/>
      <c r="BM6016" s="13"/>
      <c r="BN6016" s="13"/>
    </row>
    <row r="6017" spans="4:66" x14ac:dyDescent="0.25">
      <c r="D6017" s="6"/>
      <c r="E6017" s="10"/>
      <c r="F6017" s="10"/>
      <c r="G6017" s="10"/>
      <c r="H6017" s="10"/>
      <c r="I6017" s="10"/>
      <c r="J6017" s="10"/>
      <c r="K6017" s="11"/>
      <c r="L6017" s="11"/>
      <c r="M6017" s="12"/>
      <c r="N6017" s="12"/>
      <c r="O6017" s="12"/>
      <c r="P6017" s="12"/>
      <c r="Q6017" s="12"/>
      <c r="R6017" s="12"/>
      <c r="S6017" s="12"/>
      <c r="T6017" s="12"/>
      <c r="U6017" s="12"/>
      <c r="V6017" s="12"/>
      <c r="W6017" s="12"/>
      <c r="X6017" s="12"/>
      <c r="Y6017" s="12"/>
      <c r="Z6017" s="12"/>
      <c r="AA6017" s="12"/>
      <c r="AB6017" s="12"/>
      <c r="AC6017" s="12"/>
      <c r="AD6017" s="12"/>
      <c r="AE6017" s="12"/>
      <c r="AF6017" s="12"/>
      <c r="AG6017" s="12"/>
      <c r="AH6017" s="12"/>
      <c r="AI6017" s="12"/>
      <c r="AJ6017" s="12"/>
      <c r="AK6017" s="12"/>
      <c r="AL6017" s="12"/>
      <c r="AM6017" s="12"/>
      <c r="AN6017" s="12"/>
      <c r="AO6017" s="12"/>
      <c r="AP6017" s="12"/>
      <c r="AQ6017" s="12"/>
      <c r="AR6017" s="12"/>
      <c r="AS6017" s="12"/>
      <c r="AT6017" s="12"/>
      <c r="AU6017" s="12"/>
      <c r="AV6017" s="12"/>
      <c r="AW6017" s="12"/>
      <c r="AX6017" s="12"/>
      <c r="AY6017" s="12"/>
      <c r="AZ6017" s="12"/>
      <c r="BA6017" s="12"/>
      <c r="BB6017" s="12"/>
      <c r="BC6017" s="12"/>
      <c r="BD6017" s="12"/>
      <c r="BE6017" s="12"/>
      <c r="BF6017" s="12"/>
      <c r="BG6017" s="12"/>
      <c r="BH6017" s="12"/>
      <c r="BI6017" s="12"/>
      <c r="BJ6017" s="13"/>
      <c r="BK6017" s="13"/>
      <c r="BL6017" s="13"/>
      <c r="BM6017" s="13"/>
      <c r="BN6017" s="13"/>
    </row>
    <row r="6018" spans="4:66" x14ac:dyDescent="0.25">
      <c r="D6018" s="6"/>
      <c r="E6018" s="10"/>
      <c r="F6018" s="10"/>
      <c r="G6018" s="10"/>
      <c r="H6018" s="10"/>
      <c r="I6018" s="10"/>
      <c r="J6018" s="10"/>
      <c r="K6018" s="11"/>
      <c r="L6018" s="11"/>
      <c r="M6018" s="12"/>
      <c r="N6018" s="12"/>
      <c r="O6018" s="12"/>
      <c r="P6018" s="12"/>
      <c r="Q6018" s="12"/>
      <c r="R6018" s="12"/>
      <c r="S6018" s="12"/>
      <c r="T6018" s="12"/>
      <c r="U6018" s="12"/>
      <c r="V6018" s="12"/>
      <c r="W6018" s="12"/>
      <c r="X6018" s="12"/>
      <c r="Y6018" s="12"/>
      <c r="Z6018" s="12"/>
      <c r="AA6018" s="12"/>
      <c r="AB6018" s="12"/>
      <c r="AC6018" s="12"/>
      <c r="AD6018" s="12"/>
      <c r="AE6018" s="12"/>
      <c r="AF6018" s="12"/>
      <c r="AG6018" s="12"/>
      <c r="AH6018" s="12"/>
      <c r="AI6018" s="12"/>
      <c r="AJ6018" s="12"/>
      <c r="AK6018" s="12"/>
      <c r="AL6018" s="12"/>
      <c r="AM6018" s="12"/>
      <c r="AN6018" s="12"/>
      <c r="AO6018" s="12"/>
      <c r="AP6018" s="12"/>
      <c r="AQ6018" s="12"/>
      <c r="AR6018" s="12"/>
      <c r="AS6018" s="12"/>
      <c r="AT6018" s="12"/>
      <c r="AU6018" s="12"/>
      <c r="AV6018" s="12"/>
      <c r="AW6018" s="12"/>
      <c r="AX6018" s="12"/>
      <c r="AY6018" s="12"/>
      <c r="AZ6018" s="12"/>
      <c r="BA6018" s="12"/>
      <c r="BB6018" s="12"/>
      <c r="BC6018" s="12"/>
      <c r="BD6018" s="12"/>
      <c r="BE6018" s="12"/>
      <c r="BF6018" s="12"/>
      <c r="BG6018" s="12"/>
      <c r="BH6018" s="12"/>
      <c r="BI6018" s="12"/>
      <c r="BJ6018" s="13"/>
      <c r="BK6018" s="13"/>
      <c r="BL6018" s="13"/>
      <c r="BM6018" s="13"/>
      <c r="BN6018" s="13"/>
    </row>
    <row r="6019" spans="4:66" x14ac:dyDescent="0.25">
      <c r="D6019" s="6"/>
      <c r="E6019" s="10"/>
      <c r="F6019" s="10"/>
      <c r="G6019" s="10"/>
      <c r="H6019" s="10"/>
      <c r="I6019" s="10"/>
      <c r="J6019" s="10"/>
      <c r="K6019" s="11"/>
      <c r="L6019" s="11"/>
      <c r="M6019" s="12"/>
      <c r="N6019" s="12"/>
      <c r="O6019" s="12"/>
      <c r="P6019" s="12"/>
      <c r="Q6019" s="12"/>
      <c r="R6019" s="12"/>
      <c r="S6019" s="12"/>
      <c r="T6019" s="12"/>
      <c r="U6019" s="12"/>
      <c r="V6019" s="12"/>
      <c r="W6019" s="12"/>
      <c r="X6019" s="12"/>
      <c r="Y6019" s="12"/>
      <c r="Z6019" s="12"/>
      <c r="AA6019" s="12"/>
      <c r="AB6019" s="12"/>
      <c r="AC6019" s="12"/>
      <c r="AD6019" s="12"/>
      <c r="AE6019" s="12"/>
      <c r="AF6019" s="12"/>
      <c r="AG6019" s="12"/>
      <c r="AH6019" s="12"/>
      <c r="AI6019" s="12"/>
      <c r="AJ6019" s="12"/>
      <c r="AK6019" s="12"/>
      <c r="AL6019" s="12"/>
      <c r="AM6019" s="12"/>
      <c r="AN6019" s="12"/>
      <c r="AO6019" s="12"/>
      <c r="AP6019" s="12"/>
      <c r="AQ6019" s="12"/>
      <c r="AR6019" s="12"/>
      <c r="AS6019" s="12"/>
      <c r="AT6019" s="12"/>
      <c r="AU6019" s="12"/>
      <c r="AV6019" s="12"/>
      <c r="AW6019" s="12"/>
      <c r="AX6019" s="12"/>
      <c r="AY6019" s="12"/>
      <c r="AZ6019" s="12"/>
      <c r="BA6019" s="12"/>
      <c r="BB6019" s="12"/>
      <c r="BC6019" s="12"/>
      <c r="BD6019" s="12"/>
      <c r="BE6019" s="12"/>
      <c r="BF6019" s="12"/>
      <c r="BG6019" s="12"/>
      <c r="BH6019" s="12"/>
      <c r="BI6019" s="12"/>
      <c r="BJ6019" s="13"/>
      <c r="BK6019" s="13"/>
      <c r="BL6019" s="13"/>
      <c r="BM6019" s="13"/>
      <c r="BN6019" s="13"/>
    </row>
    <row r="6020" spans="4:66" x14ac:dyDescent="0.25">
      <c r="D6020" s="6"/>
      <c r="E6020" s="10"/>
      <c r="F6020" s="10"/>
      <c r="G6020" s="10"/>
      <c r="H6020" s="10"/>
      <c r="I6020" s="10"/>
      <c r="J6020" s="10"/>
      <c r="K6020" s="11"/>
      <c r="L6020" s="11"/>
      <c r="M6020" s="12"/>
      <c r="N6020" s="12"/>
      <c r="O6020" s="12"/>
      <c r="P6020" s="12"/>
      <c r="Q6020" s="12"/>
      <c r="R6020" s="12"/>
      <c r="S6020" s="12"/>
      <c r="T6020" s="12"/>
      <c r="U6020" s="12"/>
      <c r="V6020" s="12"/>
      <c r="W6020" s="12"/>
      <c r="X6020" s="12"/>
      <c r="Y6020" s="12"/>
      <c r="Z6020" s="12"/>
      <c r="AA6020" s="12"/>
      <c r="AB6020" s="12"/>
      <c r="AC6020" s="12"/>
      <c r="AD6020" s="12"/>
      <c r="AE6020" s="12"/>
      <c r="AF6020" s="12"/>
      <c r="AG6020" s="12"/>
      <c r="AH6020" s="12"/>
      <c r="AI6020" s="12"/>
      <c r="AJ6020" s="12"/>
      <c r="AK6020" s="12"/>
      <c r="AL6020" s="12"/>
      <c r="AM6020" s="12"/>
      <c r="AN6020" s="12"/>
      <c r="AO6020" s="12"/>
      <c r="AP6020" s="12"/>
      <c r="AQ6020" s="12"/>
      <c r="AR6020" s="12"/>
      <c r="AS6020" s="12"/>
      <c r="AT6020" s="12"/>
      <c r="AU6020" s="12"/>
      <c r="AV6020" s="12"/>
      <c r="AW6020" s="12"/>
      <c r="AX6020" s="12"/>
      <c r="AY6020" s="12"/>
      <c r="AZ6020" s="12"/>
      <c r="BA6020" s="12"/>
      <c r="BB6020" s="12"/>
      <c r="BC6020" s="12"/>
      <c r="BD6020" s="12"/>
      <c r="BE6020" s="12"/>
      <c r="BF6020" s="12"/>
      <c r="BG6020" s="12"/>
      <c r="BH6020" s="12"/>
      <c r="BI6020" s="12"/>
      <c r="BJ6020" s="13"/>
      <c r="BK6020" s="13"/>
      <c r="BL6020" s="13"/>
      <c r="BM6020" s="13"/>
      <c r="BN6020" s="13"/>
    </row>
    <row r="6021" spans="4:66" x14ac:dyDescent="0.25">
      <c r="D6021" s="6"/>
      <c r="E6021" s="10"/>
      <c r="F6021" s="10"/>
      <c r="G6021" s="10"/>
      <c r="H6021" s="10"/>
      <c r="I6021" s="10"/>
      <c r="J6021" s="10"/>
      <c r="K6021" s="11"/>
      <c r="L6021" s="11"/>
      <c r="M6021" s="12"/>
      <c r="N6021" s="12"/>
      <c r="O6021" s="12"/>
      <c r="P6021" s="12"/>
      <c r="Q6021" s="12"/>
      <c r="R6021" s="12"/>
      <c r="S6021" s="12"/>
      <c r="T6021" s="12"/>
      <c r="U6021" s="12"/>
      <c r="V6021" s="12"/>
      <c r="W6021" s="12"/>
      <c r="X6021" s="12"/>
      <c r="Y6021" s="12"/>
      <c r="Z6021" s="12"/>
      <c r="AA6021" s="12"/>
      <c r="AB6021" s="12"/>
      <c r="AC6021" s="12"/>
      <c r="AD6021" s="12"/>
      <c r="AE6021" s="12"/>
      <c r="AF6021" s="12"/>
      <c r="AG6021" s="12"/>
      <c r="AH6021" s="12"/>
      <c r="AI6021" s="12"/>
      <c r="AJ6021" s="12"/>
      <c r="AK6021" s="12"/>
      <c r="AL6021" s="12"/>
      <c r="AM6021" s="12"/>
      <c r="AN6021" s="12"/>
      <c r="AO6021" s="12"/>
      <c r="AP6021" s="12"/>
      <c r="AQ6021" s="12"/>
      <c r="AR6021" s="12"/>
      <c r="AS6021" s="12"/>
      <c r="AT6021" s="12"/>
      <c r="AU6021" s="12"/>
      <c r="AV6021" s="12"/>
      <c r="AW6021" s="12"/>
      <c r="AX6021" s="12"/>
      <c r="AY6021" s="12"/>
      <c r="AZ6021" s="12"/>
      <c r="BA6021" s="12"/>
      <c r="BB6021" s="12"/>
      <c r="BC6021" s="12"/>
      <c r="BD6021" s="12"/>
      <c r="BE6021" s="12"/>
      <c r="BF6021" s="12"/>
      <c r="BG6021" s="12"/>
      <c r="BH6021" s="12"/>
      <c r="BI6021" s="12"/>
      <c r="BJ6021" s="13"/>
      <c r="BK6021" s="13"/>
      <c r="BL6021" s="13"/>
      <c r="BM6021" s="13"/>
      <c r="BN6021" s="13"/>
    </row>
    <row r="6022" spans="4:66" x14ac:dyDescent="0.25">
      <c r="D6022" s="6"/>
      <c r="E6022" s="10"/>
      <c r="F6022" s="10"/>
      <c r="G6022" s="10"/>
      <c r="H6022" s="10"/>
      <c r="I6022" s="10"/>
      <c r="J6022" s="10"/>
      <c r="K6022" s="11"/>
      <c r="L6022" s="11"/>
      <c r="M6022" s="12"/>
      <c r="N6022" s="12"/>
      <c r="O6022" s="12"/>
      <c r="P6022" s="12"/>
      <c r="Q6022" s="12"/>
      <c r="R6022" s="12"/>
      <c r="S6022" s="12"/>
      <c r="T6022" s="12"/>
      <c r="U6022" s="12"/>
      <c r="V6022" s="12"/>
      <c r="W6022" s="12"/>
      <c r="X6022" s="12"/>
      <c r="Y6022" s="12"/>
      <c r="Z6022" s="12"/>
      <c r="AA6022" s="12"/>
      <c r="AB6022" s="12"/>
      <c r="AC6022" s="12"/>
      <c r="AD6022" s="12"/>
      <c r="AE6022" s="12"/>
      <c r="AF6022" s="12"/>
      <c r="AG6022" s="12"/>
      <c r="AH6022" s="12"/>
      <c r="AI6022" s="12"/>
      <c r="AJ6022" s="12"/>
      <c r="AK6022" s="12"/>
      <c r="AL6022" s="12"/>
      <c r="AM6022" s="12"/>
      <c r="AN6022" s="12"/>
      <c r="AO6022" s="12"/>
      <c r="AP6022" s="12"/>
      <c r="AQ6022" s="12"/>
      <c r="AR6022" s="12"/>
      <c r="AS6022" s="12"/>
      <c r="AT6022" s="12"/>
      <c r="AU6022" s="12"/>
      <c r="AV6022" s="12"/>
      <c r="AW6022" s="12"/>
      <c r="AX6022" s="12"/>
      <c r="AY6022" s="12"/>
      <c r="AZ6022" s="12"/>
      <c r="BA6022" s="12"/>
      <c r="BB6022" s="12"/>
      <c r="BC6022" s="12"/>
      <c r="BD6022" s="12"/>
      <c r="BE6022" s="12"/>
      <c r="BF6022" s="12"/>
      <c r="BG6022" s="12"/>
      <c r="BH6022" s="12"/>
      <c r="BI6022" s="12"/>
      <c r="BJ6022" s="13"/>
      <c r="BK6022" s="13"/>
      <c r="BL6022" s="13"/>
      <c r="BM6022" s="13"/>
      <c r="BN6022" s="13"/>
    </row>
    <row r="6023" spans="4:66" x14ac:dyDescent="0.25">
      <c r="D6023" s="6"/>
      <c r="E6023" s="10"/>
      <c r="F6023" s="10"/>
      <c r="G6023" s="10"/>
      <c r="H6023" s="10"/>
      <c r="I6023" s="10"/>
      <c r="J6023" s="10"/>
      <c r="K6023" s="11"/>
      <c r="L6023" s="11"/>
      <c r="M6023" s="12"/>
      <c r="N6023" s="12"/>
      <c r="O6023" s="12"/>
      <c r="P6023" s="12"/>
      <c r="Q6023" s="12"/>
      <c r="R6023" s="12"/>
      <c r="S6023" s="12"/>
      <c r="T6023" s="12"/>
      <c r="U6023" s="12"/>
      <c r="V6023" s="12"/>
      <c r="W6023" s="12"/>
      <c r="X6023" s="12"/>
      <c r="Y6023" s="12"/>
      <c r="Z6023" s="12"/>
      <c r="AA6023" s="12"/>
      <c r="AB6023" s="12"/>
      <c r="AC6023" s="12"/>
      <c r="AD6023" s="12"/>
      <c r="AE6023" s="12"/>
      <c r="AF6023" s="12"/>
      <c r="AG6023" s="12"/>
      <c r="AH6023" s="12"/>
      <c r="AI6023" s="12"/>
      <c r="AJ6023" s="12"/>
      <c r="AK6023" s="12"/>
      <c r="AL6023" s="12"/>
      <c r="AM6023" s="12"/>
      <c r="AN6023" s="12"/>
      <c r="AO6023" s="12"/>
      <c r="AP6023" s="12"/>
      <c r="AQ6023" s="12"/>
      <c r="AR6023" s="12"/>
      <c r="AS6023" s="12"/>
      <c r="AT6023" s="12"/>
      <c r="AU6023" s="12"/>
      <c r="AV6023" s="12"/>
      <c r="AW6023" s="12"/>
      <c r="AX6023" s="12"/>
      <c r="AY6023" s="12"/>
      <c r="AZ6023" s="12"/>
      <c r="BA6023" s="12"/>
      <c r="BB6023" s="12"/>
      <c r="BC6023" s="12"/>
      <c r="BD6023" s="12"/>
      <c r="BE6023" s="12"/>
      <c r="BF6023" s="12"/>
      <c r="BG6023" s="12"/>
      <c r="BH6023" s="12"/>
      <c r="BI6023" s="12"/>
      <c r="BJ6023" s="13"/>
      <c r="BK6023" s="13"/>
      <c r="BL6023" s="13"/>
      <c r="BM6023" s="13"/>
      <c r="BN6023" s="13"/>
    </row>
    <row r="6024" spans="4:66" x14ac:dyDescent="0.25">
      <c r="D6024" s="6"/>
      <c r="E6024" s="10"/>
      <c r="F6024" s="10"/>
      <c r="G6024" s="10"/>
      <c r="H6024" s="10"/>
      <c r="I6024" s="10"/>
      <c r="J6024" s="10"/>
      <c r="K6024" s="11"/>
      <c r="L6024" s="11"/>
      <c r="M6024" s="12"/>
      <c r="N6024" s="12"/>
      <c r="O6024" s="12"/>
      <c r="P6024" s="12"/>
      <c r="Q6024" s="12"/>
      <c r="R6024" s="12"/>
      <c r="S6024" s="12"/>
      <c r="T6024" s="12"/>
      <c r="U6024" s="12"/>
      <c r="V6024" s="12"/>
      <c r="W6024" s="12"/>
      <c r="X6024" s="12"/>
      <c r="Y6024" s="12"/>
      <c r="Z6024" s="12"/>
      <c r="AA6024" s="12"/>
      <c r="AB6024" s="12"/>
      <c r="AC6024" s="12"/>
      <c r="AD6024" s="12"/>
      <c r="AE6024" s="12"/>
      <c r="AF6024" s="12"/>
      <c r="AG6024" s="12"/>
      <c r="AH6024" s="12"/>
      <c r="AI6024" s="12"/>
      <c r="AJ6024" s="12"/>
      <c r="AK6024" s="12"/>
      <c r="AL6024" s="12"/>
      <c r="AM6024" s="12"/>
      <c r="AN6024" s="12"/>
      <c r="AO6024" s="12"/>
      <c r="AP6024" s="12"/>
      <c r="AQ6024" s="12"/>
      <c r="AR6024" s="12"/>
      <c r="AS6024" s="12"/>
      <c r="AT6024" s="12"/>
      <c r="AU6024" s="12"/>
      <c r="AV6024" s="12"/>
      <c r="AW6024" s="12"/>
      <c r="AX6024" s="12"/>
      <c r="AY6024" s="12"/>
      <c r="AZ6024" s="12"/>
      <c r="BA6024" s="12"/>
      <c r="BB6024" s="12"/>
      <c r="BC6024" s="12"/>
      <c r="BD6024" s="12"/>
      <c r="BE6024" s="12"/>
      <c r="BF6024" s="12"/>
      <c r="BG6024" s="12"/>
      <c r="BH6024" s="12"/>
      <c r="BI6024" s="12"/>
      <c r="BJ6024" s="13"/>
      <c r="BK6024" s="13"/>
      <c r="BL6024" s="13"/>
      <c r="BM6024" s="13"/>
      <c r="BN6024" s="13"/>
    </row>
    <row r="6025" spans="4:66" x14ac:dyDescent="0.25">
      <c r="D6025" s="6"/>
      <c r="E6025" s="10"/>
      <c r="F6025" s="10"/>
      <c r="G6025" s="10"/>
      <c r="H6025" s="10"/>
      <c r="I6025" s="10"/>
      <c r="J6025" s="10"/>
      <c r="K6025" s="11"/>
      <c r="L6025" s="11"/>
      <c r="M6025" s="12"/>
      <c r="N6025" s="12"/>
      <c r="O6025" s="12"/>
      <c r="P6025" s="12"/>
      <c r="Q6025" s="12"/>
      <c r="R6025" s="12"/>
      <c r="S6025" s="12"/>
      <c r="T6025" s="12"/>
      <c r="U6025" s="12"/>
      <c r="V6025" s="12"/>
      <c r="W6025" s="12"/>
      <c r="X6025" s="12"/>
      <c r="Y6025" s="12"/>
      <c r="Z6025" s="12"/>
      <c r="AA6025" s="12"/>
      <c r="AB6025" s="12"/>
      <c r="AC6025" s="12"/>
      <c r="AD6025" s="12"/>
      <c r="AE6025" s="12"/>
      <c r="AF6025" s="12"/>
      <c r="AG6025" s="12"/>
      <c r="AH6025" s="12"/>
      <c r="AI6025" s="12"/>
      <c r="AJ6025" s="12"/>
      <c r="AK6025" s="12"/>
      <c r="AL6025" s="12"/>
      <c r="AM6025" s="12"/>
      <c r="AN6025" s="12"/>
      <c r="AO6025" s="12"/>
      <c r="AP6025" s="12"/>
      <c r="AQ6025" s="12"/>
      <c r="AR6025" s="12"/>
      <c r="AS6025" s="12"/>
      <c r="AT6025" s="12"/>
      <c r="AU6025" s="12"/>
      <c r="AV6025" s="12"/>
      <c r="AW6025" s="12"/>
      <c r="AX6025" s="12"/>
      <c r="AY6025" s="12"/>
      <c r="AZ6025" s="12"/>
      <c r="BA6025" s="12"/>
      <c r="BB6025" s="12"/>
      <c r="BC6025" s="12"/>
      <c r="BD6025" s="12"/>
      <c r="BE6025" s="12"/>
      <c r="BF6025" s="12"/>
      <c r="BG6025" s="12"/>
      <c r="BH6025" s="12"/>
      <c r="BI6025" s="12"/>
      <c r="BJ6025" s="13"/>
      <c r="BK6025" s="13"/>
      <c r="BL6025" s="13"/>
      <c r="BM6025" s="13"/>
      <c r="BN6025" s="13"/>
    </row>
    <row r="6026" spans="4:66" x14ac:dyDescent="0.25">
      <c r="D6026" s="6"/>
      <c r="E6026" s="10"/>
      <c r="F6026" s="10"/>
      <c r="G6026" s="10"/>
      <c r="H6026" s="10"/>
      <c r="I6026" s="10"/>
      <c r="J6026" s="10"/>
      <c r="K6026" s="11"/>
      <c r="L6026" s="11"/>
      <c r="M6026" s="12"/>
      <c r="N6026" s="12"/>
      <c r="O6026" s="12"/>
      <c r="P6026" s="12"/>
      <c r="Q6026" s="12"/>
      <c r="R6026" s="12"/>
      <c r="S6026" s="12"/>
      <c r="T6026" s="12"/>
      <c r="U6026" s="12"/>
      <c r="V6026" s="12"/>
      <c r="W6026" s="12"/>
      <c r="X6026" s="12"/>
      <c r="Y6026" s="12"/>
      <c r="Z6026" s="12"/>
      <c r="AA6026" s="12"/>
      <c r="AB6026" s="12"/>
      <c r="AC6026" s="12"/>
      <c r="AD6026" s="12"/>
      <c r="AE6026" s="12"/>
      <c r="AF6026" s="12"/>
      <c r="AG6026" s="12"/>
      <c r="AH6026" s="12"/>
      <c r="AI6026" s="12"/>
      <c r="AJ6026" s="12"/>
      <c r="AK6026" s="12"/>
      <c r="AL6026" s="12"/>
      <c r="AM6026" s="12"/>
      <c r="AN6026" s="12"/>
      <c r="AO6026" s="12"/>
      <c r="AP6026" s="12"/>
      <c r="AQ6026" s="12"/>
      <c r="AR6026" s="12"/>
      <c r="AS6026" s="12"/>
      <c r="AT6026" s="12"/>
      <c r="AU6026" s="12"/>
      <c r="AV6026" s="12"/>
      <c r="AW6026" s="12"/>
      <c r="AX6026" s="12"/>
      <c r="AY6026" s="12"/>
      <c r="AZ6026" s="12"/>
      <c r="BA6026" s="12"/>
      <c r="BB6026" s="12"/>
      <c r="BC6026" s="12"/>
      <c r="BD6026" s="12"/>
      <c r="BE6026" s="12"/>
      <c r="BF6026" s="12"/>
      <c r="BG6026" s="12"/>
      <c r="BH6026" s="12"/>
      <c r="BI6026" s="12"/>
      <c r="BJ6026" s="13"/>
      <c r="BK6026" s="13"/>
      <c r="BL6026" s="13"/>
      <c r="BM6026" s="13"/>
      <c r="BN6026" s="13"/>
    </row>
    <row r="6027" spans="4:66" x14ac:dyDescent="0.25">
      <c r="D6027" s="6"/>
      <c r="E6027" s="10"/>
      <c r="F6027" s="10"/>
      <c r="G6027" s="10"/>
      <c r="H6027" s="10"/>
      <c r="I6027" s="10"/>
      <c r="J6027" s="10"/>
      <c r="K6027" s="11"/>
      <c r="L6027" s="11"/>
      <c r="M6027" s="12"/>
      <c r="N6027" s="12"/>
      <c r="O6027" s="12"/>
      <c r="P6027" s="12"/>
      <c r="Q6027" s="12"/>
      <c r="R6027" s="12"/>
      <c r="S6027" s="12"/>
      <c r="T6027" s="12"/>
      <c r="U6027" s="12"/>
      <c r="V6027" s="12"/>
      <c r="W6027" s="12"/>
      <c r="X6027" s="12"/>
      <c r="Y6027" s="12"/>
      <c r="Z6027" s="12"/>
      <c r="AA6027" s="12"/>
      <c r="AB6027" s="12"/>
      <c r="AC6027" s="12"/>
      <c r="AD6027" s="12"/>
      <c r="AE6027" s="12"/>
      <c r="AF6027" s="12"/>
      <c r="AG6027" s="12"/>
      <c r="AH6027" s="12"/>
      <c r="AI6027" s="12"/>
      <c r="AJ6027" s="12"/>
      <c r="AK6027" s="12"/>
      <c r="AL6027" s="12"/>
      <c r="AM6027" s="12"/>
      <c r="AN6027" s="12"/>
      <c r="AO6027" s="12"/>
      <c r="AP6027" s="12"/>
      <c r="AQ6027" s="12"/>
      <c r="AR6027" s="12"/>
      <c r="AS6027" s="12"/>
      <c r="AT6027" s="12"/>
      <c r="AU6027" s="12"/>
      <c r="AV6027" s="12"/>
      <c r="AW6027" s="12"/>
      <c r="AX6027" s="12"/>
      <c r="AY6027" s="12"/>
      <c r="AZ6027" s="12"/>
      <c r="BA6027" s="12"/>
      <c r="BB6027" s="12"/>
      <c r="BC6027" s="12"/>
      <c r="BD6027" s="12"/>
      <c r="BE6027" s="12"/>
      <c r="BF6027" s="12"/>
      <c r="BG6027" s="12"/>
      <c r="BH6027" s="12"/>
      <c r="BI6027" s="12"/>
      <c r="BJ6027" s="13"/>
      <c r="BK6027" s="13"/>
      <c r="BL6027" s="13"/>
      <c r="BM6027" s="13"/>
      <c r="BN6027" s="13"/>
    </row>
    <row r="6028" spans="4:66" x14ac:dyDescent="0.25">
      <c r="D6028" s="6"/>
      <c r="E6028" s="10"/>
      <c r="F6028" s="10"/>
      <c r="G6028" s="10"/>
      <c r="H6028" s="10"/>
      <c r="I6028" s="10"/>
      <c r="J6028" s="10"/>
      <c r="K6028" s="11"/>
      <c r="L6028" s="11"/>
      <c r="M6028" s="12"/>
      <c r="N6028" s="12"/>
      <c r="O6028" s="12"/>
      <c r="P6028" s="12"/>
      <c r="Q6028" s="12"/>
      <c r="R6028" s="12"/>
      <c r="S6028" s="12"/>
      <c r="T6028" s="12"/>
      <c r="U6028" s="12"/>
      <c r="V6028" s="12"/>
      <c r="W6028" s="12"/>
      <c r="X6028" s="12"/>
      <c r="Y6028" s="12"/>
      <c r="Z6028" s="12"/>
      <c r="AA6028" s="12"/>
      <c r="AB6028" s="12"/>
      <c r="AC6028" s="12"/>
      <c r="AD6028" s="12"/>
      <c r="AE6028" s="12"/>
      <c r="AF6028" s="12"/>
      <c r="AG6028" s="12"/>
      <c r="AH6028" s="12"/>
      <c r="AI6028" s="12"/>
      <c r="AJ6028" s="12"/>
      <c r="AK6028" s="12"/>
      <c r="AL6028" s="12"/>
      <c r="AM6028" s="12"/>
      <c r="AN6028" s="12"/>
      <c r="AO6028" s="12"/>
      <c r="AP6028" s="12"/>
      <c r="AQ6028" s="12"/>
      <c r="AR6028" s="12"/>
      <c r="AS6028" s="12"/>
      <c r="AT6028" s="12"/>
      <c r="AU6028" s="12"/>
      <c r="AV6028" s="12"/>
      <c r="AW6028" s="12"/>
      <c r="AX6028" s="12"/>
      <c r="AY6028" s="12"/>
      <c r="AZ6028" s="12"/>
      <c r="BA6028" s="12"/>
      <c r="BB6028" s="12"/>
      <c r="BC6028" s="12"/>
      <c r="BD6028" s="12"/>
      <c r="BE6028" s="12"/>
      <c r="BF6028" s="12"/>
      <c r="BG6028" s="12"/>
      <c r="BH6028" s="12"/>
      <c r="BI6028" s="12"/>
      <c r="BJ6028" s="13"/>
      <c r="BK6028" s="13"/>
      <c r="BL6028" s="13"/>
      <c r="BM6028" s="13"/>
      <c r="BN6028" s="13"/>
    </row>
    <row r="6029" spans="4:66" x14ac:dyDescent="0.25">
      <c r="D6029" s="6"/>
      <c r="E6029" s="10"/>
      <c r="F6029" s="10"/>
      <c r="G6029" s="10"/>
      <c r="H6029" s="10"/>
      <c r="I6029" s="10"/>
      <c r="J6029" s="10"/>
      <c r="K6029" s="11"/>
      <c r="L6029" s="11"/>
      <c r="M6029" s="12"/>
      <c r="N6029" s="12"/>
      <c r="O6029" s="12"/>
      <c r="P6029" s="12"/>
      <c r="Q6029" s="12"/>
      <c r="R6029" s="12"/>
      <c r="S6029" s="12"/>
      <c r="T6029" s="12"/>
      <c r="U6029" s="12"/>
      <c r="V6029" s="12"/>
      <c r="W6029" s="12"/>
      <c r="X6029" s="12"/>
      <c r="Y6029" s="12"/>
      <c r="Z6029" s="12"/>
      <c r="AA6029" s="12"/>
      <c r="AB6029" s="12"/>
      <c r="AC6029" s="12"/>
      <c r="AD6029" s="12"/>
      <c r="AE6029" s="12"/>
      <c r="AF6029" s="12"/>
      <c r="AG6029" s="12"/>
      <c r="AH6029" s="12"/>
      <c r="AI6029" s="12"/>
      <c r="AJ6029" s="12"/>
      <c r="AK6029" s="12"/>
      <c r="AL6029" s="12"/>
      <c r="AM6029" s="12"/>
      <c r="AN6029" s="12"/>
      <c r="AO6029" s="12"/>
      <c r="AP6029" s="12"/>
      <c r="AQ6029" s="12"/>
      <c r="AR6029" s="12"/>
      <c r="AS6029" s="12"/>
      <c r="AT6029" s="12"/>
      <c r="AU6029" s="12"/>
      <c r="AV6029" s="12"/>
      <c r="AW6029" s="12"/>
      <c r="AX6029" s="12"/>
      <c r="AY6029" s="12"/>
      <c r="AZ6029" s="12"/>
      <c r="BA6029" s="12"/>
      <c r="BB6029" s="12"/>
      <c r="BC6029" s="12"/>
      <c r="BD6029" s="12"/>
      <c r="BE6029" s="12"/>
      <c r="BF6029" s="12"/>
      <c r="BG6029" s="12"/>
      <c r="BH6029" s="12"/>
      <c r="BI6029" s="12"/>
      <c r="BJ6029" s="13"/>
      <c r="BK6029" s="13"/>
      <c r="BL6029" s="13"/>
      <c r="BM6029" s="13"/>
      <c r="BN6029" s="13"/>
    </row>
    <row r="6030" spans="4:66" x14ac:dyDescent="0.25">
      <c r="D6030" s="6"/>
      <c r="E6030" s="10"/>
      <c r="F6030" s="10"/>
      <c r="G6030" s="10"/>
      <c r="H6030" s="10"/>
      <c r="I6030" s="10"/>
      <c r="J6030" s="10"/>
      <c r="K6030" s="11"/>
      <c r="L6030" s="11"/>
      <c r="M6030" s="12"/>
      <c r="N6030" s="12"/>
      <c r="O6030" s="12"/>
      <c r="P6030" s="12"/>
      <c r="Q6030" s="12"/>
      <c r="R6030" s="12"/>
      <c r="S6030" s="12"/>
      <c r="T6030" s="12"/>
      <c r="U6030" s="12"/>
      <c r="V6030" s="12"/>
      <c r="W6030" s="12"/>
      <c r="X6030" s="12"/>
      <c r="Y6030" s="12"/>
      <c r="Z6030" s="12"/>
      <c r="AA6030" s="12"/>
      <c r="AB6030" s="12"/>
      <c r="AC6030" s="12"/>
      <c r="AD6030" s="12"/>
      <c r="AE6030" s="12"/>
      <c r="AF6030" s="12"/>
      <c r="AG6030" s="12"/>
      <c r="AH6030" s="12"/>
      <c r="AI6030" s="12"/>
      <c r="AJ6030" s="12"/>
      <c r="AK6030" s="12"/>
      <c r="AL6030" s="12"/>
      <c r="AM6030" s="12"/>
      <c r="AN6030" s="12"/>
      <c r="AO6030" s="12"/>
      <c r="AP6030" s="12"/>
      <c r="AQ6030" s="12"/>
      <c r="AR6030" s="12"/>
      <c r="AS6030" s="12"/>
      <c r="AT6030" s="12"/>
      <c r="AU6030" s="12"/>
      <c r="AV6030" s="12"/>
      <c r="AW6030" s="12"/>
      <c r="AX6030" s="12"/>
      <c r="AY6030" s="12"/>
      <c r="AZ6030" s="12"/>
      <c r="BA6030" s="12"/>
      <c r="BB6030" s="12"/>
      <c r="BC6030" s="12"/>
      <c r="BD6030" s="12"/>
      <c r="BE6030" s="12"/>
      <c r="BF6030" s="12"/>
      <c r="BG6030" s="12"/>
      <c r="BH6030" s="12"/>
      <c r="BI6030" s="12"/>
      <c r="BJ6030" s="13"/>
      <c r="BK6030" s="13"/>
      <c r="BL6030" s="13"/>
      <c r="BM6030" s="13"/>
      <c r="BN6030" s="13"/>
    </row>
    <row r="6031" spans="4:66" x14ac:dyDescent="0.25">
      <c r="D6031" s="6"/>
      <c r="E6031" s="10"/>
      <c r="F6031" s="10"/>
      <c r="G6031" s="10"/>
      <c r="H6031" s="10"/>
      <c r="I6031" s="10"/>
      <c r="J6031" s="10"/>
      <c r="K6031" s="11"/>
      <c r="L6031" s="11"/>
      <c r="M6031" s="12"/>
      <c r="N6031" s="12"/>
      <c r="O6031" s="12"/>
      <c r="P6031" s="12"/>
      <c r="Q6031" s="12"/>
      <c r="R6031" s="12"/>
      <c r="S6031" s="12"/>
      <c r="T6031" s="12"/>
      <c r="U6031" s="12"/>
      <c r="V6031" s="12"/>
      <c r="W6031" s="12"/>
      <c r="X6031" s="12"/>
      <c r="Y6031" s="12"/>
      <c r="Z6031" s="12"/>
      <c r="AA6031" s="12"/>
      <c r="AB6031" s="12"/>
      <c r="AC6031" s="12"/>
      <c r="AD6031" s="12"/>
      <c r="AE6031" s="12"/>
      <c r="AF6031" s="12"/>
      <c r="AG6031" s="12"/>
      <c r="AH6031" s="12"/>
      <c r="AI6031" s="12"/>
      <c r="AJ6031" s="12"/>
      <c r="AK6031" s="12"/>
      <c r="AL6031" s="12"/>
      <c r="AM6031" s="12"/>
      <c r="AN6031" s="12"/>
      <c r="AO6031" s="12"/>
      <c r="AP6031" s="12"/>
      <c r="AQ6031" s="12"/>
      <c r="AR6031" s="12"/>
      <c r="AS6031" s="12"/>
      <c r="AT6031" s="12"/>
      <c r="AU6031" s="12"/>
      <c r="AV6031" s="12"/>
      <c r="AW6031" s="12"/>
      <c r="AX6031" s="12"/>
      <c r="AY6031" s="12"/>
      <c r="AZ6031" s="12"/>
      <c r="BA6031" s="12"/>
      <c r="BB6031" s="12"/>
      <c r="BC6031" s="12"/>
      <c r="BD6031" s="12"/>
      <c r="BE6031" s="12"/>
      <c r="BF6031" s="12"/>
      <c r="BG6031" s="12"/>
      <c r="BH6031" s="12"/>
      <c r="BI6031" s="12"/>
      <c r="BJ6031" s="13"/>
      <c r="BK6031" s="13"/>
      <c r="BL6031" s="13"/>
      <c r="BM6031" s="13"/>
      <c r="BN6031" s="13"/>
    </row>
    <row r="6032" spans="4:66" x14ac:dyDescent="0.25">
      <c r="D6032" s="6"/>
      <c r="E6032" s="10"/>
      <c r="F6032" s="10"/>
      <c r="G6032" s="10"/>
      <c r="H6032" s="10"/>
      <c r="I6032" s="10"/>
      <c r="J6032" s="10"/>
      <c r="K6032" s="11"/>
      <c r="L6032" s="11"/>
      <c r="M6032" s="12"/>
      <c r="N6032" s="12"/>
      <c r="O6032" s="12"/>
      <c r="P6032" s="12"/>
      <c r="Q6032" s="12"/>
      <c r="R6032" s="12"/>
      <c r="S6032" s="12"/>
      <c r="T6032" s="12"/>
      <c r="U6032" s="12"/>
      <c r="V6032" s="12"/>
      <c r="W6032" s="12"/>
      <c r="X6032" s="12"/>
      <c r="Y6032" s="12"/>
      <c r="Z6032" s="12"/>
      <c r="AA6032" s="12"/>
      <c r="AB6032" s="12"/>
      <c r="AC6032" s="12"/>
      <c r="AD6032" s="12"/>
      <c r="AE6032" s="12"/>
      <c r="AF6032" s="12"/>
      <c r="AG6032" s="12"/>
      <c r="AH6032" s="12"/>
      <c r="AI6032" s="12"/>
      <c r="AJ6032" s="12"/>
      <c r="AK6032" s="12"/>
      <c r="AL6032" s="12"/>
      <c r="AM6032" s="12"/>
      <c r="AN6032" s="12"/>
      <c r="AO6032" s="12"/>
      <c r="AP6032" s="12"/>
      <c r="AQ6032" s="12"/>
      <c r="AR6032" s="12"/>
      <c r="AS6032" s="12"/>
      <c r="AT6032" s="12"/>
      <c r="AU6032" s="12"/>
      <c r="AV6032" s="12"/>
      <c r="AW6032" s="12"/>
      <c r="AX6032" s="12"/>
      <c r="AY6032" s="12"/>
      <c r="AZ6032" s="12"/>
      <c r="BA6032" s="12"/>
      <c r="BB6032" s="12"/>
      <c r="BC6032" s="12"/>
      <c r="BD6032" s="12"/>
      <c r="BE6032" s="12"/>
      <c r="BF6032" s="12"/>
      <c r="BG6032" s="12"/>
      <c r="BH6032" s="12"/>
      <c r="BI6032" s="12"/>
      <c r="BJ6032" s="13"/>
      <c r="BK6032" s="13"/>
      <c r="BL6032" s="13"/>
      <c r="BM6032" s="13"/>
      <c r="BN6032" s="13"/>
    </row>
    <row r="6033" spans="4:66" x14ac:dyDescent="0.25">
      <c r="D6033" s="6"/>
      <c r="E6033" s="10"/>
      <c r="F6033" s="10"/>
      <c r="G6033" s="10"/>
      <c r="H6033" s="10"/>
      <c r="I6033" s="10"/>
      <c r="J6033" s="10"/>
      <c r="K6033" s="11"/>
      <c r="L6033" s="11"/>
      <c r="M6033" s="12"/>
      <c r="N6033" s="12"/>
      <c r="O6033" s="12"/>
      <c r="P6033" s="12"/>
      <c r="Q6033" s="12"/>
      <c r="R6033" s="12"/>
      <c r="S6033" s="12"/>
      <c r="T6033" s="12"/>
      <c r="U6033" s="12"/>
      <c r="V6033" s="12"/>
      <c r="W6033" s="12"/>
      <c r="X6033" s="12"/>
      <c r="Y6033" s="12"/>
      <c r="Z6033" s="12"/>
      <c r="AA6033" s="12"/>
      <c r="AB6033" s="12"/>
      <c r="AC6033" s="12"/>
      <c r="AD6033" s="12"/>
      <c r="AE6033" s="12"/>
      <c r="AF6033" s="12"/>
      <c r="AG6033" s="12"/>
      <c r="AH6033" s="12"/>
      <c r="AI6033" s="12"/>
      <c r="AJ6033" s="12"/>
      <c r="AK6033" s="12"/>
      <c r="AL6033" s="12"/>
      <c r="AM6033" s="12"/>
      <c r="AN6033" s="12"/>
      <c r="AO6033" s="12"/>
      <c r="AP6033" s="12"/>
      <c r="AQ6033" s="12"/>
      <c r="AR6033" s="12"/>
      <c r="AS6033" s="12"/>
      <c r="AT6033" s="12"/>
      <c r="AU6033" s="12"/>
      <c r="AV6033" s="12"/>
      <c r="AW6033" s="12"/>
      <c r="AX6033" s="12"/>
      <c r="AY6033" s="12"/>
      <c r="AZ6033" s="12"/>
      <c r="BA6033" s="12"/>
      <c r="BB6033" s="12"/>
      <c r="BC6033" s="12"/>
      <c r="BD6033" s="12"/>
      <c r="BE6033" s="12"/>
      <c r="BF6033" s="12"/>
      <c r="BG6033" s="12"/>
      <c r="BH6033" s="12"/>
      <c r="BI6033" s="12"/>
      <c r="BJ6033" s="13"/>
      <c r="BK6033" s="13"/>
      <c r="BL6033" s="13"/>
      <c r="BM6033" s="13"/>
      <c r="BN6033" s="13"/>
    </row>
    <row r="6034" spans="4:66" x14ac:dyDescent="0.25">
      <c r="D6034" s="6"/>
      <c r="E6034" s="10"/>
      <c r="F6034" s="10"/>
      <c r="G6034" s="10"/>
      <c r="H6034" s="10"/>
      <c r="I6034" s="10"/>
      <c r="J6034" s="10"/>
      <c r="K6034" s="11"/>
      <c r="L6034" s="11"/>
      <c r="M6034" s="12"/>
      <c r="N6034" s="12"/>
      <c r="O6034" s="12"/>
      <c r="P6034" s="12"/>
      <c r="Q6034" s="12"/>
      <c r="R6034" s="12"/>
      <c r="S6034" s="12"/>
      <c r="T6034" s="12"/>
      <c r="U6034" s="12"/>
      <c r="V6034" s="12"/>
      <c r="W6034" s="12"/>
      <c r="X6034" s="12"/>
      <c r="Y6034" s="12"/>
      <c r="Z6034" s="12"/>
      <c r="AA6034" s="12"/>
      <c r="AB6034" s="12"/>
      <c r="AC6034" s="12"/>
      <c r="AD6034" s="12"/>
      <c r="AE6034" s="12"/>
      <c r="AF6034" s="12"/>
      <c r="AG6034" s="12"/>
      <c r="AH6034" s="12"/>
      <c r="AI6034" s="12"/>
      <c r="AJ6034" s="12"/>
      <c r="AK6034" s="12"/>
      <c r="AL6034" s="12"/>
      <c r="AM6034" s="12"/>
      <c r="AN6034" s="12"/>
      <c r="AO6034" s="12"/>
      <c r="AP6034" s="12"/>
      <c r="AQ6034" s="12"/>
      <c r="AR6034" s="12"/>
      <c r="AS6034" s="12"/>
      <c r="AT6034" s="12"/>
      <c r="AU6034" s="12"/>
      <c r="AV6034" s="12"/>
      <c r="AW6034" s="12"/>
      <c r="AX6034" s="12"/>
      <c r="AY6034" s="12"/>
      <c r="AZ6034" s="12"/>
      <c r="BA6034" s="12"/>
      <c r="BB6034" s="12"/>
      <c r="BC6034" s="12"/>
      <c r="BD6034" s="12"/>
      <c r="BE6034" s="12"/>
      <c r="BF6034" s="12"/>
      <c r="BG6034" s="12"/>
      <c r="BH6034" s="12"/>
      <c r="BI6034" s="12"/>
      <c r="BJ6034" s="13"/>
      <c r="BK6034" s="13"/>
      <c r="BL6034" s="13"/>
      <c r="BM6034" s="13"/>
      <c r="BN6034" s="13"/>
    </row>
    <row r="6035" spans="4:66" x14ac:dyDescent="0.25">
      <c r="D6035" s="6"/>
      <c r="E6035" s="10"/>
      <c r="F6035" s="10"/>
      <c r="G6035" s="10"/>
      <c r="H6035" s="10"/>
      <c r="I6035" s="10"/>
      <c r="J6035" s="10"/>
      <c r="K6035" s="11"/>
      <c r="L6035" s="11"/>
      <c r="M6035" s="12"/>
      <c r="N6035" s="12"/>
      <c r="O6035" s="12"/>
      <c r="P6035" s="12"/>
      <c r="Q6035" s="12"/>
      <c r="R6035" s="12"/>
      <c r="S6035" s="12"/>
      <c r="T6035" s="12"/>
      <c r="U6035" s="12"/>
      <c r="V6035" s="12"/>
      <c r="W6035" s="12"/>
      <c r="X6035" s="12"/>
      <c r="Y6035" s="12"/>
      <c r="Z6035" s="12"/>
      <c r="AA6035" s="12"/>
      <c r="AB6035" s="12"/>
      <c r="AC6035" s="12"/>
      <c r="AD6035" s="12"/>
      <c r="AE6035" s="12"/>
      <c r="AF6035" s="12"/>
      <c r="AG6035" s="12"/>
      <c r="AH6035" s="12"/>
      <c r="AI6035" s="12"/>
      <c r="AJ6035" s="12"/>
      <c r="AK6035" s="12"/>
      <c r="AL6035" s="12"/>
      <c r="AM6035" s="12"/>
      <c r="AN6035" s="12"/>
      <c r="AO6035" s="12"/>
      <c r="AP6035" s="12"/>
      <c r="AQ6035" s="12"/>
      <c r="AR6035" s="12"/>
      <c r="AS6035" s="12"/>
      <c r="AT6035" s="12"/>
      <c r="AU6035" s="12"/>
      <c r="AV6035" s="12"/>
      <c r="AW6035" s="12"/>
      <c r="AX6035" s="12"/>
      <c r="AY6035" s="12"/>
      <c r="AZ6035" s="12"/>
      <c r="BA6035" s="12"/>
      <c r="BB6035" s="12"/>
      <c r="BC6035" s="12"/>
      <c r="BD6035" s="12"/>
      <c r="BE6035" s="12"/>
      <c r="BF6035" s="12"/>
      <c r="BG6035" s="12"/>
      <c r="BH6035" s="12"/>
      <c r="BI6035" s="12"/>
      <c r="BJ6035" s="13"/>
      <c r="BK6035" s="13"/>
      <c r="BL6035" s="13"/>
      <c r="BM6035" s="13"/>
      <c r="BN6035" s="13"/>
    </row>
    <row r="6036" spans="4:66" x14ac:dyDescent="0.25">
      <c r="D6036" s="6"/>
      <c r="E6036" s="10"/>
      <c r="F6036" s="10"/>
      <c r="G6036" s="10"/>
      <c r="H6036" s="10"/>
      <c r="I6036" s="10"/>
      <c r="J6036" s="10"/>
      <c r="K6036" s="11"/>
      <c r="L6036" s="11"/>
      <c r="M6036" s="12"/>
      <c r="N6036" s="12"/>
      <c r="O6036" s="12"/>
      <c r="P6036" s="12"/>
      <c r="Q6036" s="12"/>
      <c r="R6036" s="12"/>
      <c r="S6036" s="12"/>
      <c r="T6036" s="12"/>
      <c r="U6036" s="12"/>
      <c r="V6036" s="12"/>
      <c r="W6036" s="12"/>
      <c r="X6036" s="12"/>
      <c r="Y6036" s="12"/>
      <c r="Z6036" s="12"/>
      <c r="AA6036" s="12"/>
      <c r="AB6036" s="12"/>
      <c r="AC6036" s="12"/>
      <c r="AD6036" s="12"/>
      <c r="AE6036" s="12"/>
      <c r="AF6036" s="12"/>
      <c r="AG6036" s="12"/>
      <c r="AH6036" s="12"/>
      <c r="AI6036" s="12"/>
      <c r="AJ6036" s="12"/>
      <c r="AK6036" s="12"/>
      <c r="AL6036" s="12"/>
      <c r="AM6036" s="12"/>
      <c r="AN6036" s="12"/>
      <c r="AO6036" s="12"/>
      <c r="AP6036" s="12"/>
      <c r="AQ6036" s="12"/>
      <c r="AR6036" s="12"/>
      <c r="AS6036" s="12"/>
      <c r="AT6036" s="12"/>
      <c r="AU6036" s="12"/>
      <c r="AV6036" s="12"/>
      <c r="AW6036" s="12"/>
      <c r="AX6036" s="12"/>
      <c r="AY6036" s="12"/>
      <c r="AZ6036" s="12"/>
      <c r="BA6036" s="12"/>
      <c r="BB6036" s="12"/>
      <c r="BC6036" s="12"/>
      <c r="BD6036" s="12"/>
      <c r="BE6036" s="12"/>
      <c r="BF6036" s="12"/>
      <c r="BG6036" s="12"/>
      <c r="BH6036" s="12"/>
      <c r="BI6036" s="12"/>
      <c r="BJ6036" s="13"/>
      <c r="BK6036" s="13"/>
      <c r="BL6036" s="13"/>
      <c r="BM6036" s="13"/>
      <c r="BN6036" s="13"/>
    </row>
    <row r="6037" spans="4:66" x14ac:dyDescent="0.25">
      <c r="D6037" s="6"/>
      <c r="E6037" s="10"/>
      <c r="F6037" s="10"/>
      <c r="G6037" s="10"/>
      <c r="H6037" s="10"/>
      <c r="I6037" s="10"/>
      <c r="J6037" s="10"/>
      <c r="K6037" s="11"/>
      <c r="L6037" s="11"/>
      <c r="M6037" s="12"/>
      <c r="N6037" s="12"/>
      <c r="O6037" s="12"/>
      <c r="P6037" s="12"/>
      <c r="Q6037" s="12"/>
      <c r="R6037" s="12"/>
      <c r="S6037" s="12"/>
      <c r="T6037" s="12"/>
      <c r="U6037" s="12"/>
      <c r="V6037" s="12"/>
      <c r="W6037" s="12"/>
      <c r="X6037" s="12"/>
      <c r="Y6037" s="12"/>
      <c r="Z6037" s="12"/>
      <c r="AA6037" s="12"/>
      <c r="AB6037" s="12"/>
      <c r="AC6037" s="12"/>
      <c r="AD6037" s="12"/>
      <c r="AE6037" s="12"/>
      <c r="AF6037" s="12"/>
      <c r="AG6037" s="12"/>
      <c r="AH6037" s="12"/>
      <c r="AI6037" s="12"/>
      <c r="AJ6037" s="12"/>
      <c r="AK6037" s="12"/>
      <c r="AL6037" s="12"/>
      <c r="AM6037" s="12"/>
      <c r="AN6037" s="12"/>
      <c r="AO6037" s="12"/>
      <c r="AP6037" s="12"/>
      <c r="AQ6037" s="12"/>
      <c r="AR6037" s="12"/>
      <c r="AS6037" s="12"/>
      <c r="AT6037" s="12"/>
      <c r="AU6037" s="12"/>
      <c r="AV6037" s="12"/>
      <c r="AW6037" s="12"/>
      <c r="AX6037" s="12"/>
      <c r="AY6037" s="12"/>
      <c r="AZ6037" s="12"/>
      <c r="BA6037" s="12"/>
      <c r="BB6037" s="12"/>
      <c r="BC6037" s="12"/>
      <c r="BD6037" s="12"/>
      <c r="BE6037" s="12"/>
      <c r="BF6037" s="12"/>
      <c r="BG6037" s="12"/>
      <c r="BH6037" s="12"/>
      <c r="BI6037" s="12"/>
      <c r="BJ6037" s="13"/>
      <c r="BK6037" s="13"/>
      <c r="BL6037" s="13"/>
      <c r="BM6037" s="13"/>
      <c r="BN6037" s="13"/>
    </row>
    <row r="6038" spans="4:66" x14ac:dyDescent="0.25">
      <c r="D6038" s="6"/>
      <c r="E6038" s="10"/>
      <c r="F6038" s="10"/>
      <c r="G6038" s="10"/>
      <c r="H6038" s="10"/>
      <c r="I6038" s="10"/>
      <c r="J6038" s="10"/>
      <c r="K6038" s="11"/>
      <c r="L6038" s="11"/>
      <c r="M6038" s="12"/>
      <c r="N6038" s="12"/>
      <c r="O6038" s="12"/>
      <c r="P6038" s="12"/>
      <c r="Q6038" s="12"/>
      <c r="R6038" s="12"/>
      <c r="S6038" s="12"/>
      <c r="T6038" s="12"/>
      <c r="U6038" s="12"/>
      <c r="V6038" s="12"/>
      <c r="W6038" s="12"/>
      <c r="X6038" s="12"/>
      <c r="Y6038" s="12"/>
      <c r="Z6038" s="12"/>
      <c r="AA6038" s="12"/>
      <c r="AB6038" s="12"/>
      <c r="AC6038" s="12"/>
      <c r="AD6038" s="12"/>
      <c r="AE6038" s="12"/>
      <c r="AF6038" s="12"/>
      <c r="AG6038" s="12"/>
      <c r="AH6038" s="12"/>
      <c r="AI6038" s="12"/>
      <c r="AJ6038" s="12"/>
      <c r="AK6038" s="12"/>
      <c r="AL6038" s="12"/>
      <c r="AM6038" s="12"/>
      <c r="AN6038" s="12"/>
      <c r="AO6038" s="12"/>
      <c r="AP6038" s="12"/>
      <c r="AQ6038" s="12"/>
      <c r="AR6038" s="12"/>
      <c r="AS6038" s="12"/>
      <c r="AT6038" s="12"/>
      <c r="AU6038" s="12"/>
      <c r="AV6038" s="12"/>
      <c r="AW6038" s="12"/>
      <c r="AX6038" s="12"/>
      <c r="AY6038" s="12"/>
      <c r="AZ6038" s="12"/>
      <c r="BA6038" s="12"/>
      <c r="BB6038" s="12"/>
      <c r="BC6038" s="12"/>
      <c r="BD6038" s="12"/>
      <c r="BE6038" s="12"/>
      <c r="BF6038" s="12"/>
      <c r="BG6038" s="12"/>
      <c r="BH6038" s="12"/>
      <c r="BI6038" s="12"/>
      <c r="BJ6038" s="13"/>
      <c r="BK6038" s="13"/>
      <c r="BL6038" s="13"/>
      <c r="BM6038" s="13"/>
      <c r="BN6038" s="13"/>
    </row>
    <row r="6039" spans="4:66" x14ac:dyDescent="0.25">
      <c r="D6039" s="6"/>
      <c r="E6039" s="10"/>
      <c r="F6039" s="10"/>
      <c r="G6039" s="10"/>
      <c r="H6039" s="10"/>
      <c r="I6039" s="10"/>
      <c r="J6039" s="10"/>
      <c r="K6039" s="11"/>
      <c r="L6039" s="11"/>
      <c r="M6039" s="12"/>
      <c r="N6039" s="12"/>
      <c r="O6039" s="12"/>
      <c r="P6039" s="12"/>
      <c r="Q6039" s="12"/>
      <c r="R6039" s="12"/>
      <c r="S6039" s="12"/>
      <c r="T6039" s="12"/>
      <c r="U6039" s="12"/>
      <c r="V6039" s="12"/>
      <c r="W6039" s="12"/>
      <c r="X6039" s="12"/>
      <c r="Y6039" s="12"/>
      <c r="Z6039" s="12"/>
      <c r="AA6039" s="12"/>
      <c r="AB6039" s="12"/>
      <c r="AC6039" s="12"/>
      <c r="AD6039" s="12"/>
      <c r="AE6039" s="12"/>
      <c r="AF6039" s="12"/>
      <c r="AG6039" s="12"/>
      <c r="AH6039" s="12"/>
      <c r="AI6039" s="12"/>
      <c r="AJ6039" s="12"/>
      <c r="AK6039" s="12"/>
      <c r="AL6039" s="12"/>
      <c r="AM6039" s="12"/>
      <c r="AN6039" s="12"/>
      <c r="AO6039" s="12"/>
      <c r="AP6039" s="12"/>
      <c r="AQ6039" s="12"/>
      <c r="AR6039" s="12"/>
      <c r="AS6039" s="12"/>
      <c r="AT6039" s="12"/>
      <c r="AU6039" s="12"/>
      <c r="AV6039" s="12"/>
      <c r="AW6039" s="12"/>
      <c r="AX6039" s="12"/>
      <c r="AY6039" s="12"/>
      <c r="AZ6039" s="12"/>
      <c r="BA6039" s="12"/>
      <c r="BB6039" s="12"/>
      <c r="BC6039" s="12"/>
      <c r="BD6039" s="12"/>
      <c r="BE6039" s="12"/>
      <c r="BF6039" s="12"/>
      <c r="BG6039" s="12"/>
      <c r="BH6039" s="12"/>
      <c r="BI6039" s="12"/>
      <c r="BJ6039" s="13"/>
      <c r="BK6039" s="13"/>
      <c r="BL6039" s="13"/>
      <c r="BM6039" s="13"/>
      <c r="BN6039" s="13"/>
    </row>
    <row r="6040" spans="4:66" x14ac:dyDescent="0.25">
      <c r="D6040" s="6"/>
      <c r="E6040" s="10"/>
      <c r="F6040" s="10"/>
      <c r="G6040" s="10"/>
      <c r="H6040" s="10"/>
      <c r="I6040" s="10"/>
      <c r="J6040" s="10"/>
      <c r="K6040" s="11"/>
      <c r="L6040" s="11"/>
      <c r="M6040" s="12"/>
      <c r="N6040" s="12"/>
      <c r="O6040" s="12"/>
      <c r="P6040" s="12"/>
      <c r="Q6040" s="12"/>
      <c r="R6040" s="12"/>
      <c r="S6040" s="12"/>
      <c r="T6040" s="12"/>
      <c r="U6040" s="12"/>
      <c r="V6040" s="12"/>
      <c r="W6040" s="12"/>
      <c r="X6040" s="12"/>
      <c r="Y6040" s="12"/>
      <c r="Z6040" s="12"/>
      <c r="AA6040" s="12"/>
      <c r="AB6040" s="12"/>
      <c r="AC6040" s="12"/>
      <c r="AD6040" s="12"/>
      <c r="AE6040" s="12"/>
      <c r="AF6040" s="12"/>
      <c r="AG6040" s="12"/>
      <c r="AH6040" s="12"/>
      <c r="AI6040" s="12"/>
      <c r="AJ6040" s="12"/>
      <c r="AK6040" s="12"/>
      <c r="AL6040" s="12"/>
      <c r="AM6040" s="12"/>
      <c r="AN6040" s="12"/>
      <c r="AO6040" s="12"/>
      <c r="AP6040" s="12"/>
      <c r="AQ6040" s="12"/>
      <c r="AR6040" s="12"/>
      <c r="AS6040" s="12"/>
      <c r="AT6040" s="12"/>
      <c r="AU6040" s="12"/>
      <c r="AV6040" s="12"/>
      <c r="AW6040" s="12"/>
      <c r="AX6040" s="12"/>
      <c r="AY6040" s="12"/>
      <c r="AZ6040" s="12"/>
      <c r="BA6040" s="12"/>
      <c r="BB6040" s="12"/>
      <c r="BC6040" s="12"/>
      <c r="BD6040" s="12"/>
      <c r="BE6040" s="12"/>
      <c r="BF6040" s="12"/>
      <c r="BG6040" s="12"/>
      <c r="BH6040" s="12"/>
      <c r="BI6040" s="12"/>
      <c r="BJ6040" s="13"/>
      <c r="BK6040" s="13"/>
      <c r="BL6040" s="13"/>
      <c r="BM6040" s="13"/>
      <c r="BN6040" s="13"/>
    </row>
    <row r="6041" spans="4:66" x14ac:dyDescent="0.25">
      <c r="D6041" s="6"/>
      <c r="E6041" s="10"/>
      <c r="F6041" s="10"/>
      <c r="G6041" s="10"/>
      <c r="H6041" s="10"/>
      <c r="I6041" s="10"/>
      <c r="J6041" s="10"/>
      <c r="K6041" s="11"/>
      <c r="L6041" s="11"/>
      <c r="M6041" s="12"/>
      <c r="N6041" s="12"/>
      <c r="O6041" s="12"/>
      <c r="P6041" s="12"/>
      <c r="Q6041" s="12"/>
      <c r="R6041" s="12"/>
      <c r="S6041" s="12"/>
      <c r="T6041" s="12"/>
      <c r="U6041" s="12"/>
      <c r="V6041" s="12"/>
      <c r="W6041" s="12"/>
      <c r="X6041" s="12"/>
      <c r="Y6041" s="12"/>
      <c r="Z6041" s="12"/>
      <c r="AA6041" s="12"/>
      <c r="AB6041" s="12"/>
      <c r="AC6041" s="12"/>
      <c r="AD6041" s="12"/>
      <c r="AE6041" s="12"/>
      <c r="AF6041" s="12"/>
      <c r="AG6041" s="12"/>
      <c r="AH6041" s="12"/>
      <c r="AI6041" s="12"/>
      <c r="AJ6041" s="12"/>
      <c r="AK6041" s="12"/>
      <c r="AL6041" s="12"/>
      <c r="AM6041" s="12"/>
      <c r="AN6041" s="12"/>
      <c r="AO6041" s="12"/>
      <c r="AP6041" s="12"/>
      <c r="AQ6041" s="12"/>
      <c r="AR6041" s="12"/>
      <c r="AS6041" s="12"/>
      <c r="AT6041" s="12"/>
      <c r="AU6041" s="12"/>
      <c r="AV6041" s="12"/>
      <c r="AW6041" s="12"/>
      <c r="AX6041" s="12"/>
      <c r="AY6041" s="12"/>
      <c r="AZ6041" s="12"/>
      <c r="BA6041" s="12"/>
      <c r="BB6041" s="12"/>
      <c r="BC6041" s="12"/>
      <c r="BD6041" s="12"/>
      <c r="BE6041" s="12"/>
      <c r="BF6041" s="12"/>
      <c r="BG6041" s="12"/>
      <c r="BH6041" s="12"/>
      <c r="BI6041" s="12"/>
      <c r="BJ6041" s="13"/>
      <c r="BK6041" s="13"/>
      <c r="BL6041" s="13"/>
      <c r="BM6041" s="13"/>
      <c r="BN6041" s="13"/>
    </row>
    <row r="6042" spans="4:66" x14ac:dyDescent="0.25">
      <c r="D6042" s="6"/>
      <c r="E6042" s="10"/>
      <c r="F6042" s="10"/>
      <c r="G6042" s="10"/>
      <c r="H6042" s="10"/>
      <c r="I6042" s="10"/>
      <c r="J6042" s="10"/>
      <c r="K6042" s="11"/>
      <c r="L6042" s="11"/>
      <c r="M6042" s="12"/>
      <c r="N6042" s="12"/>
      <c r="O6042" s="12"/>
      <c r="P6042" s="12"/>
      <c r="Q6042" s="12"/>
      <c r="R6042" s="12"/>
      <c r="S6042" s="12"/>
      <c r="T6042" s="12"/>
      <c r="U6042" s="12"/>
      <c r="V6042" s="12"/>
      <c r="W6042" s="12"/>
      <c r="X6042" s="12"/>
      <c r="Y6042" s="12"/>
      <c r="Z6042" s="12"/>
      <c r="AA6042" s="12"/>
      <c r="AB6042" s="12"/>
      <c r="AC6042" s="12"/>
      <c r="AD6042" s="12"/>
      <c r="AE6042" s="12"/>
      <c r="AF6042" s="12"/>
      <c r="AG6042" s="12"/>
      <c r="AH6042" s="12"/>
      <c r="AI6042" s="12"/>
      <c r="AJ6042" s="12"/>
      <c r="AK6042" s="12"/>
      <c r="AL6042" s="12"/>
      <c r="AM6042" s="12"/>
      <c r="AN6042" s="12"/>
      <c r="AO6042" s="12"/>
      <c r="AP6042" s="12"/>
      <c r="AQ6042" s="12"/>
      <c r="AR6042" s="12"/>
      <c r="AS6042" s="12"/>
      <c r="AT6042" s="12"/>
      <c r="AU6042" s="12"/>
      <c r="AV6042" s="12"/>
      <c r="AW6042" s="12"/>
      <c r="AX6042" s="12"/>
      <c r="AY6042" s="12"/>
      <c r="AZ6042" s="12"/>
      <c r="BA6042" s="12"/>
      <c r="BB6042" s="12"/>
      <c r="BC6042" s="12"/>
      <c r="BD6042" s="12"/>
      <c r="BE6042" s="12"/>
      <c r="BF6042" s="12"/>
      <c r="BG6042" s="12"/>
      <c r="BH6042" s="12"/>
      <c r="BI6042" s="12"/>
      <c r="BJ6042" s="13"/>
      <c r="BK6042" s="13"/>
      <c r="BL6042" s="13"/>
      <c r="BM6042" s="13"/>
      <c r="BN6042" s="13"/>
    </row>
    <row r="6043" spans="4:66" x14ac:dyDescent="0.25">
      <c r="D6043" s="6"/>
      <c r="E6043" s="10"/>
      <c r="F6043" s="10"/>
      <c r="G6043" s="10"/>
      <c r="H6043" s="10"/>
      <c r="I6043" s="10"/>
      <c r="J6043" s="10"/>
      <c r="K6043" s="11"/>
      <c r="L6043" s="11"/>
      <c r="M6043" s="12"/>
      <c r="N6043" s="12"/>
      <c r="O6043" s="12"/>
      <c r="P6043" s="12"/>
      <c r="Q6043" s="12"/>
      <c r="R6043" s="12"/>
      <c r="S6043" s="12"/>
      <c r="T6043" s="12"/>
      <c r="U6043" s="12"/>
      <c r="V6043" s="12"/>
      <c r="W6043" s="12"/>
      <c r="X6043" s="12"/>
      <c r="Y6043" s="12"/>
      <c r="Z6043" s="12"/>
      <c r="AA6043" s="12"/>
      <c r="AB6043" s="12"/>
      <c r="AC6043" s="12"/>
      <c r="AD6043" s="12"/>
      <c r="AE6043" s="12"/>
      <c r="AF6043" s="12"/>
      <c r="AG6043" s="12"/>
      <c r="AH6043" s="12"/>
      <c r="AI6043" s="12"/>
      <c r="AJ6043" s="12"/>
      <c r="AK6043" s="12"/>
      <c r="AL6043" s="12"/>
      <c r="AM6043" s="12"/>
      <c r="AN6043" s="12"/>
      <c r="AO6043" s="12"/>
      <c r="AP6043" s="12"/>
      <c r="AQ6043" s="12"/>
      <c r="AR6043" s="12"/>
      <c r="AS6043" s="12"/>
      <c r="AT6043" s="12"/>
      <c r="AU6043" s="12"/>
      <c r="AV6043" s="12"/>
      <c r="AW6043" s="12"/>
      <c r="AX6043" s="12"/>
      <c r="AY6043" s="12"/>
      <c r="AZ6043" s="12"/>
      <c r="BA6043" s="12"/>
      <c r="BB6043" s="12"/>
      <c r="BC6043" s="12"/>
      <c r="BD6043" s="12"/>
      <c r="BE6043" s="12"/>
      <c r="BF6043" s="12"/>
      <c r="BG6043" s="12"/>
      <c r="BH6043" s="12"/>
      <c r="BI6043" s="12"/>
      <c r="BJ6043" s="13"/>
      <c r="BK6043" s="13"/>
      <c r="BL6043" s="13"/>
      <c r="BM6043" s="13"/>
      <c r="BN6043" s="13"/>
    </row>
    <row r="6044" spans="4:66" x14ac:dyDescent="0.25">
      <c r="D6044" s="6"/>
      <c r="E6044" s="10"/>
      <c r="F6044" s="10"/>
      <c r="G6044" s="10"/>
      <c r="H6044" s="10"/>
      <c r="I6044" s="10"/>
      <c r="J6044" s="10"/>
      <c r="K6044" s="11"/>
      <c r="L6044" s="11"/>
      <c r="M6044" s="12"/>
      <c r="N6044" s="12"/>
      <c r="O6044" s="12"/>
      <c r="P6044" s="12"/>
      <c r="Q6044" s="12"/>
      <c r="R6044" s="12"/>
      <c r="S6044" s="12"/>
      <c r="T6044" s="12"/>
      <c r="U6044" s="12"/>
      <c r="V6044" s="12"/>
      <c r="W6044" s="12"/>
      <c r="X6044" s="12"/>
      <c r="Y6044" s="12"/>
      <c r="Z6044" s="12"/>
      <c r="AA6044" s="12"/>
      <c r="AB6044" s="12"/>
      <c r="AC6044" s="12"/>
      <c r="AD6044" s="12"/>
      <c r="AE6044" s="12"/>
      <c r="AF6044" s="12"/>
      <c r="AG6044" s="12"/>
      <c r="AH6044" s="12"/>
      <c r="AI6044" s="12"/>
      <c r="AJ6044" s="12"/>
      <c r="AK6044" s="12"/>
      <c r="AL6044" s="12"/>
      <c r="AM6044" s="12"/>
      <c r="AN6044" s="12"/>
      <c r="AO6044" s="12"/>
      <c r="AP6044" s="12"/>
      <c r="AQ6044" s="12"/>
      <c r="AR6044" s="12"/>
      <c r="AS6044" s="12"/>
      <c r="AT6044" s="12"/>
      <c r="AU6044" s="12"/>
      <c r="AV6044" s="12"/>
      <c r="AW6044" s="12"/>
      <c r="AX6044" s="12"/>
      <c r="AY6044" s="12"/>
      <c r="AZ6044" s="12"/>
      <c r="BA6044" s="12"/>
      <c r="BB6044" s="12"/>
      <c r="BC6044" s="12"/>
      <c r="BD6044" s="12"/>
      <c r="BE6044" s="12"/>
      <c r="BF6044" s="12"/>
      <c r="BG6044" s="12"/>
      <c r="BH6044" s="12"/>
      <c r="BI6044" s="12"/>
      <c r="BJ6044" s="13"/>
      <c r="BK6044" s="13"/>
      <c r="BL6044" s="13"/>
      <c r="BM6044" s="13"/>
      <c r="BN6044" s="13"/>
    </row>
    <row r="6045" spans="4:66" x14ac:dyDescent="0.25">
      <c r="D6045" s="6"/>
      <c r="E6045" s="10"/>
      <c r="F6045" s="10"/>
      <c r="G6045" s="10"/>
      <c r="H6045" s="10"/>
      <c r="I6045" s="10"/>
      <c r="J6045" s="10"/>
      <c r="K6045" s="11"/>
      <c r="L6045" s="11"/>
      <c r="M6045" s="12"/>
      <c r="N6045" s="12"/>
      <c r="O6045" s="12"/>
      <c r="P6045" s="12"/>
      <c r="Q6045" s="12"/>
      <c r="R6045" s="12"/>
      <c r="S6045" s="12"/>
      <c r="T6045" s="12"/>
      <c r="U6045" s="12"/>
      <c r="V6045" s="12"/>
      <c r="W6045" s="12"/>
      <c r="X6045" s="12"/>
      <c r="Y6045" s="12"/>
      <c r="Z6045" s="12"/>
      <c r="AA6045" s="12"/>
      <c r="AB6045" s="12"/>
      <c r="AC6045" s="12"/>
      <c r="AD6045" s="12"/>
      <c r="AE6045" s="12"/>
      <c r="AF6045" s="12"/>
      <c r="AG6045" s="12"/>
      <c r="AH6045" s="12"/>
      <c r="AI6045" s="12"/>
      <c r="AJ6045" s="12"/>
      <c r="AK6045" s="12"/>
      <c r="AL6045" s="12"/>
      <c r="AM6045" s="12"/>
      <c r="AN6045" s="12"/>
      <c r="AO6045" s="12"/>
      <c r="AP6045" s="12"/>
      <c r="AQ6045" s="12"/>
      <c r="AR6045" s="12"/>
      <c r="AS6045" s="12"/>
      <c r="AT6045" s="12"/>
      <c r="AU6045" s="12"/>
      <c r="AV6045" s="12"/>
      <c r="AW6045" s="12"/>
      <c r="AX6045" s="12"/>
      <c r="AY6045" s="12"/>
      <c r="AZ6045" s="12"/>
      <c r="BA6045" s="12"/>
      <c r="BB6045" s="12"/>
      <c r="BC6045" s="12"/>
      <c r="BD6045" s="12"/>
      <c r="BE6045" s="12"/>
      <c r="BF6045" s="12"/>
      <c r="BG6045" s="12"/>
      <c r="BH6045" s="12"/>
      <c r="BI6045" s="12"/>
      <c r="BJ6045" s="13"/>
      <c r="BK6045" s="13"/>
      <c r="BL6045" s="13"/>
      <c r="BM6045" s="13"/>
      <c r="BN6045" s="13"/>
    </row>
    <row r="6046" spans="4:66" x14ac:dyDescent="0.25">
      <c r="D6046" s="6"/>
      <c r="E6046" s="10"/>
      <c r="F6046" s="10"/>
      <c r="G6046" s="10"/>
      <c r="H6046" s="10"/>
      <c r="I6046" s="10"/>
      <c r="J6046" s="10"/>
      <c r="K6046" s="11"/>
      <c r="L6046" s="11"/>
      <c r="M6046" s="12"/>
      <c r="N6046" s="12"/>
      <c r="O6046" s="12"/>
      <c r="P6046" s="12"/>
      <c r="Q6046" s="12"/>
      <c r="R6046" s="12"/>
      <c r="S6046" s="12"/>
      <c r="T6046" s="12"/>
      <c r="U6046" s="12"/>
      <c r="V6046" s="12"/>
      <c r="W6046" s="12"/>
      <c r="X6046" s="12"/>
      <c r="Y6046" s="12"/>
      <c r="Z6046" s="12"/>
      <c r="AA6046" s="12"/>
      <c r="AB6046" s="12"/>
      <c r="AC6046" s="12"/>
      <c r="AD6046" s="12"/>
      <c r="AE6046" s="12"/>
      <c r="AF6046" s="12"/>
      <c r="AG6046" s="12"/>
      <c r="AH6046" s="12"/>
      <c r="AI6046" s="12"/>
      <c r="AJ6046" s="12"/>
      <c r="AK6046" s="12"/>
      <c r="AL6046" s="12"/>
      <c r="AM6046" s="12"/>
      <c r="AN6046" s="12"/>
      <c r="AO6046" s="12"/>
      <c r="AP6046" s="12"/>
      <c r="AQ6046" s="12"/>
      <c r="AR6046" s="12"/>
      <c r="AS6046" s="12"/>
      <c r="AT6046" s="12"/>
      <c r="AU6046" s="12"/>
      <c r="AV6046" s="12"/>
      <c r="AW6046" s="12"/>
      <c r="AX6046" s="12"/>
      <c r="AY6046" s="12"/>
      <c r="AZ6046" s="12"/>
      <c r="BA6046" s="12"/>
      <c r="BB6046" s="12"/>
      <c r="BC6046" s="12"/>
      <c r="BD6046" s="12"/>
      <c r="BE6046" s="12"/>
      <c r="BF6046" s="12"/>
      <c r="BG6046" s="12"/>
      <c r="BH6046" s="12"/>
      <c r="BI6046" s="12"/>
      <c r="BJ6046" s="13"/>
      <c r="BK6046" s="13"/>
      <c r="BL6046" s="13"/>
      <c r="BM6046" s="13"/>
      <c r="BN6046" s="13"/>
    </row>
    <row r="6047" spans="4:66" x14ac:dyDescent="0.25">
      <c r="D6047" s="6"/>
      <c r="E6047" s="10"/>
      <c r="F6047" s="10"/>
      <c r="G6047" s="10"/>
      <c r="H6047" s="10"/>
      <c r="I6047" s="10"/>
      <c r="J6047" s="10"/>
      <c r="K6047" s="11"/>
      <c r="L6047" s="11"/>
      <c r="M6047" s="12"/>
      <c r="N6047" s="12"/>
      <c r="O6047" s="12"/>
      <c r="P6047" s="12"/>
      <c r="Q6047" s="12"/>
      <c r="R6047" s="12"/>
      <c r="S6047" s="12"/>
      <c r="T6047" s="12"/>
      <c r="U6047" s="12"/>
      <c r="V6047" s="12"/>
      <c r="W6047" s="12"/>
      <c r="X6047" s="12"/>
      <c r="Y6047" s="12"/>
      <c r="Z6047" s="12"/>
      <c r="AA6047" s="12"/>
      <c r="AB6047" s="12"/>
      <c r="AC6047" s="12"/>
      <c r="AD6047" s="12"/>
      <c r="AE6047" s="12"/>
      <c r="AF6047" s="12"/>
      <c r="AG6047" s="12"/>
      <c r="AH6047" s="12"/>
      <c r="AI6047" s="12"/>
      <c r="AJ6047" s="12"/>
      <c r="AK6047" s="12"/>
      <c r="AL6047" s="12"/>
      <c r="AM6047" s="12"/>
      <c r="AN6047" s="12"/>
      <c r="AO6047" s="12"/>
      <c r="AP6047" s="12"/>
      <c r="AQ6047" s="12"/>
      <c r="AR6047" s="12"/>
      <c r="AS6047" s="12"/>
      <c r="AT6047" s="12"/>
      <c r="AU6047" s="12"/>
      <c r="AV6047" s="12"/>
      <c r="AW6047" s="12"/>
      <c r="AX6047" s="12"/>
      <c r="AY6047" s="12"/>
      <c r="AZ6047" s="12"/>
      <c r="BA6047" s="12"/>
      <c r="BB6047" s="12"/>
      <c r="BC6047" s="12"/>
      <c r="BD6047" s="12"/>
      <c r="BE6047" s="12"/>
      <c r="BF6047" s="12"/>
      <c r="BG6047" s="12"/>
      <c r="BH6047" s="12"/>
      <c r="BI6047" s="12"/>
      <c r="BJ6047" s="13"/>
      <c r="BK6047" s="13"/>
      <c r="BL6047" s="13"/>
      <c r="BM6047" s="13"/>
      <c r="BN6047" s="13"/>
    </row>
    <row r="6048" spans="4:66" x14ac:dyDescent="0.25">
      <c r="D6048" s="6"/>
      <c r="E6048" s="10"/>
      <c r="F6048" s="10"/>
      <c r="G6048" s="10"/>
      <c r="H6048" s="10"/>
      <c r="I6048" s="10"/>
      <c r="J6048" s="10"/>
      <c r="K6048" s="11"/>
      <c r="L6048" s="11"/>
      <c r="M6048" s="12"/>
      <c r="N6048" s="12"/>
      <c r="O6048" s="12"/>
      <c r="P6048" s="12"/>
      <c r="Q6048" s="12"/>
      <c r="R6048" s="12"/>
      <c r="S6048" s="12"/>
      <c r="T6048" s="12"/>
      <c r="U6048" s="12"/>
      <c r="V6048" s="12"/>
      <c r="W6048" s="12"/>
      <c r="X6048" s="12"/>
      <c r="Y6048" s="12"/>
      <c r="Z6048" s="12"/>
      <c r="AA6048" s="12"/>
      <c r="AB6048" s="12"/>
      <c r="AC6048" s="12"/>
      <c r="AD6048" s="12"/>
      <c r="AE6048" s="12"/>
      <c r="AF6048" s="12"/>
      <c r="AG6048" s="12"/>
      <c r="AH6048" s="12"/>
      <c r="AI6048" s="12"/>
      <c r="AJ6048" s="12"/>
      <c r="AK6048" s="12"/>
      <c r="AL6048" s="12"/>
      <c r="AM6048" s="12"/>
      <c r="AN6048" s="12"/>
      <c r="AO6048" s="12"/>
      <c r="AP6048" s="12"/>
      <c r="AQ6048" s="12"/>
      <c r="AR6048" s="12"/>
      <c r="AS6048" s="12"/>
      <c r="AT6048" s="12"/>
      <c r="AU6048" s="12"/>
      <c r="AV6048" s="12"/>
      <c r="AW6048" s="12"/>
      <c r="AX6048" s="12"/>
      <c r="AY6048" s="12"/>
      <c r="AZ6048" s="12"/>
      <c r="BA6048" s="12"/>
      <c r="BB6048" s="12"/>
      <c r="BC6048" s="12"/>
      <c r="BD6048" s="12"/>
      <c r="BE6048" s="12"/>
      <c r="BF6048" s="12"/>
      <c r="BG6048" s="12"/>
      <c r="BH6048" s="12"/>
      <c r="BI6048" s="12"/>
      <c r="BJ6048" s="13"/>
      <c r="BK6048" s="13"/>
      <c r="BL6048" s="13"/>
      <c r="BM6048" s="13"/>
      <c r="BN6048" s="13"/>
    </row>
    <row r="6049" spans="4:66" x14ac:dyDescent="0.25">
      <c r="D6049" s="6"/>
      <c r="E6049" s="10"/>
      <c r="F6049" s="10"/>
      <c r="G6049" s="10"/>
      <c r="H6049" s="10"/>
      <c r="I6049" s="10"/>
      <c r="J6049" s="10"/>
      <c r="K6049" s="11"/>
      <c r="L6049" s="11"/>
      <c r="M6049" s="12"/>
      <c r="N6049" s="12"/>
      <c r="O6049" s="12"/>
      <c r="P6049" s="12"/>
      <c r="Q6049" s="12"/>
      <c r="R6049" s="12"/>
      <c r="S6049" s="12"/>
      <c r="T6049" s="12"/>
      <c r="U6049" s="12"/>
      <c r="V6049" s="12"/>
      <c r="W6049" s="12"/>
      <c r="X6049" s="12"/>
      <c r="Y6049" s="12"/>
      <c r="Z6049" s="12"/>
      <c r="AA6049" s="12"/>
      <c r="AB6049" s="12"/>
      <c r="AC6049" s="12"/>
      <c r="AD6049" s="12"/>
      <c r="AE6049" s="12"/>
      <c r="AF6049" s="12"/>
      <c r="AG6049" s="12"/>
      <c r="AH6049" s="12"/>
      <c r="AI6049" s="12"/>
      <c r="AJ6049" s="12"/>
      <c r="AK6049" s="12"/>
      <c r="AL6049" s="12"/>
      <c r="AM6049" s="12"/>
      <c r="AN6049" s="12"/>
      <c r="AO6049" s="12"/>
      <c r="AP6049" s="12"/>
      <c r="AQ6049" s="12"/>
      <c r="AR6049" s="12"/>
      <c r="AS6049" s="12"/>
      <c r="AT6049" s="12"/>
      <c r="AU6049" s="12"/>
      <c r="AV6049" s="12"/>
      <c r="AW6049" s="12"/>
      <c r="AX6049" s="12"/>
      <c r="AY6049" s="12"/>
      <c r="AZ6049" s="12"/>
      <c r="BA6049" s="12"/>
      <c r="BB6049" s="12"/>
      <c r="BC6049" s="12"/>
      <c r="BD6049" s="12"/>
      <c r="BE6049" s="12"/>
      <c r="BF6049" s="12"/>
      <c r="BG6049" s="12"/>
      <c r="BH6049" s="12"/>
      <c r="BI6049" s="12"/>
      <c r="BJ6049" s="13"/>
      <c r="BK6049" s="13"/>
      <c r="BL6049" s="13"/>
      <c r="BM6049" s="13"/>
      <c r="BN6049" s="13"/>
    </row>
    <row r="6050" spans="4:66" x14ac:dyDescent="0.25">
      <c r="D6050" s="6"/>
      <c r="E6050" s="10"/>
      <c r="F6050" s="10"/>
      <c r="G6050" s="10"/>
      <c r="H6050" s="10"/>
      <c r="I6050" s="10"/>
      <c r="J6050" s="10"/>
      <c r="K6050" s="11"/>
      <c r="L6050" s="11"/>
      <c r="M6050" s="12"/>
      <c r="N6050" s="12"/>
      <c r="O6050" s="12"/>
      <c r="P6050" s="12"/>
      <c r="Q6050" s="12"/>
      <c r="R6050" s="12"/>
      <c r="S6050" s="12"/>
      <c r="T6050" s="12"/>
      <c r="U6050" s="12"/>
      <c r="V6050" s="12"/>
      <c r="W6050" s="12"/>
      <c r="X6050" s="12"/>
      <c r="Y6050" s="12"/>
      <c r="Z6050" s="12"/>
      <c r="AA6050" s="12"/>
      <c r="AB6050" s="12"/>
      <c r="AC6050" s="12"/>
      <c r="AD6050" s="12"/>
      <c r="AE6050" s="12"/>
      <c r="AF6050" s="12"/>
      <c r="AG6050" s="12"/>
      <c r="AH6050" s="12"/>
      <c r="AI6050" s="12"/>
      <c r="AJ6050" s="12"/>
      <c r="AK6050" s="12"/>
      <c r="AL6050" s="12"/>
      <c r="AM6050" s="12"/>
      <c r="AN6050" s="12"/>
      <c r="AO6050" s="12"/>
      <c r="AP6050" s="12"/>
      <c r="AQ6050" s="12"/>
      <c r="AR6050" s="12"/>
      <c r="AS6050" s="12"/>
      <c r="AT6050" s="12"/>
      <c r="AU6050" s="12"/>
      <c r="AV6050" s="12"/>
      <c r="AW6050" s="12"/>
      <c r="AX6050" s="12"/>
      <c r="AY6050" s="12"/>
      <c r="AZ6050" s="12"/>
      <c r="BA6050" s="12"/>
      <c r="BB6050" s="12"/>
      <c r="BC6050" s="12"/>
      <c r="BD6050" s="12"/>
      <c r="BE6050" s="12"/>
      <c r="BF6050" s="12"/>
      <c r="BG6050" s="12"/>
      <c r="BH6050" s="12"/>
      <c r="BI6050" s="12"/>
      <c r="BJ6050" s="13"/>
      <c r="BK6050" s="13"/>
      <c r="BL6050" s="13"/>
      <c r="BM6050" s="13"/>
      <c r="BN6050" s="13"/>
    </row>
    <row r="6051" spans="4:66" x14ac:dyDescent="0.25">
      <c r="D6051" s="6"/>
      <c r="E6051" s="10"/>
      <c r="F6051" s="10"/>
      <c r="G6051" s="10"/>
      <c r="H6051" s="10"/>
      <c r="I6051" s="10"/>
      <c r="J6051" s="10"/>
      <c r="K6051" s="11"/>
      <c r="L6051" s="11"/>
      <c r="M6051" s="12"/>
      <c r="N6051" s="12"/>
      <c r="O6051" s="12"/>
      <c r="P6051" s="12"/>
      <c r="Q6051" s="12"/>
      <c r="R6051" s="12"/>
      <c r="S6051" s="12"/>
      <c r="T6051" s="12"/>
      <c r="U6051" s="12"/>
      <c r="V6051" s="12"/>
      <c r="W6051" s="12"/>
      <c r="X6051" s="12"/>
      <c r="Y6051" s="12"/>
      <c r="Z6051" s="12"/>
      <c r="AA6051" s="12"/>
      <c r="AB6051" s="12"/>
      <c r="AC6051" s="12"/>
      <c r="AD6051" s="12"/>
      <c r="AE6051" s="12"/>
      <c r="AF6051" s="12"/>
      <c r="AG6051" s="12"/>
      <c r="AH6051" s="12"/>
      <c r="AI6051" s="12"/>
      <c r="AJ6051" s="12"/>
      <c r="AK6051" s="12"/>
      <c r="AL6051" s="12"/>
      <c r="AM6051" s="12"/>
      <c r="AN6051" s="12"/>
      <c r="AO6051" s="12"/>
      <c r="AP6051" s="12"/>
      <c r="AQ6051" s="12"/>
      <c r="AR6051" s="12"/>
      <c r="AS6051" s="12"/>
      <c r="AT6051" s="12"/>
      <c r="AU6051" s="12"/>
      <c r="AV6051" s="12"/>
      <c r="AW6051" s="12"/>
      <c r="AX6051" s="12"/>
      <c r="AY6051" s="12"/>
      <c r="AZ6051" s="12"/>
      <c r="BA6051" s="12"/>
      <c r="BB6051" s="12"/>
      <c r="BC6051" s="12"/>
      <c r="BD6051" s="12"/>
      <c r="BE6051" s="12"/>
      <c r="BF6051" s="12"/>
      <c r="BG6051" s="12"/>
      <c r="BH6051" s="12"/>
      <c r="BI6051" s="12"/>
      <c r="BJ6051" s="13"/>
      <c r="BK6051" s="13"/>
      <c r="BL6051" s="13"/>
      <c r="BM6051" s="13"/>
      <c r="BN6051" s="13"/>
    </row>
    <row r="6052" spans="4:66" x14ac:dyDescent="0.25">
      <c r="D6052" s="6"/>
      <c r="E6052" s="10"/>
      <c r="F6052" s="10"/>
      <c r="G6052" s="10"/>
      <c r="H6052" s="10"/>
      <c r="I6052" s="10"/>
      <c r="J6052" s="10"/>
      <c r="K6052" s="11"/>
      <c r="L6052" s="11"/>
      <c r="M6052" s="12"/>
      <c r="N6052" s="12"/>
      <c r="O6052" s="12"/>
      <c r="P6052" s="12"/>
      <c r="Q6052" s="12"/>
      <c r="R6052" s="12"/>
      <c r="S6052" s="12"/>
      <c r="T6052" s="12"/>
      <c r="U6052" s="12"/>
      <c r="V6052" s="12"/>
      <c r="W6052" s="12"/>
      <c r="X6052" s="12"/>
      <c r="Y6052" s="12"/>
      <c r="Z6052" s="12"/>
      <c r="AA6052" s="12"/>
      <c r="AB6052" s="12"/>
      <c r="AC6052" s="12"/>
      <c r="AD6052" s="12"/>
      <c r="AE6052" s="12"/>
      <c r="AF6052" s="12"/>
      <c r="AG6052" s="12"/>
      <c r="AH6052" s="12"/>
      <c r="AI6052" s="12"/>
      <c r="AJ6052" s="12"/>
      <c r="AK6052" s="12"/>
      <c r="AL6052" s="12"/>
      <c r="AM6052" s="12"/>
      <c r="AN6052" s="12"/>
      <c r="AO6052" s="12"/>
      <c r="AP6052" s="12"/>
      <c r="AQ6052" s="12"/>
      <c r="AR6052" s="12"/>
      <c r="AS6052" s="12"/>
      <c r="AT6052" s="12"/>
      <c r="AU6052" s="12"/>
      <c r="AV6052" s="12"/>
      <c r="AW6052" s="12"/>
      <c r="AX6052" s="12"/>
      <c r="AY6052" s="12"/>
      <c r="AZ6052" s="12"/>
      <c r="BA6052" s="12"/>
      <c r="BB6052" s="12"/>
      <c r="BC6052" s="12"/>
      <c r="BD6052" s="12"/>
      <c r="BE6052" s="12"/>
      <c r="BF6052" s="12"/>
      <c r="BG6052" s="12"/>
      <c r="BH6052" s="12"/>
      <c r="BI6052" s="12"/>
      <c r="BJ6052" s="13"/>
      <c r="BK6052" s="13"/>
      <c r="BL6052" s="13"/>
      <c r="BM6052" s="13"/>
      <c r="BN6052" s="13"/>
    </row>
    <row r="6053" spans="4:66" x14ac:dyDescent="0.25">
      <c r="D6053" s="6"/>
      <c r="E6053" s="10"/>
      <c r="F6053" s="10"/>
      <c r="G6053" s="10"/>
      <c r="H6053" s="10"/>
      <c r="I6053" s="10"/>
      <c r="J6053" s="10"/>
      <c r="K6053" s="11"/>
      <c r="L6053" s="11"/>
      <c r="M6053" s="12"/>
      <c r="N6053" s="12"/>
      <c r="O6053" s="12"/>
      <c r="P6053" s="12"/>
      <c r="Q6053" s="12"/>
      <c r="R6053" s="12"/>
      <c r="S6053" s="12"/>
      <c r="T6053" s="12"/>
      <c r="U6053" s="12"/>
      <c r="V6053" s="12"/>
      <c r="W6053" s="12"/>
      <c r="X6053" s="12"/>
      <c r="Y6053" s="12"/>
      <c r="Z6053" s="12"/>
      <c r="AA6053" s="12"/>
      <c r="AB6053" s="12"/>
      <c r="AC6053" s="12"/>
      <c r="AD6053" s="12"/>
      <c r="AE6053" s="12"/>
      <c r="AF6053" s="12"/>
      <c r="AG6053" s="12"/>
      <c r="AH6053" s="12"/>
      <c r="AI6053" s="12"/>
      <c r="AJ6053" s="12"/>
      <c r="AK6053" s="12"/>
      <c r="AL6053" s="12"/>
      <c r="AM6053" s="12"/>
      <c r="AN6053" s="12"/>
      <c r="AO6053" s="12"/>
      <c r="AP6053" s="12"/>
      <c r="AQ6053" s="12"/>
      <c r="AR6053" s="12"/>
      <c r="AS6053" s="12"/>
      <c r="AT6053" s="12"/>
      <c r="AU6053" s="12"/>
      <c r="AV6053" s="12"/>
      <c r="AW6053" s="12"/>
      <c r="AX6053" s="12"/>
      <c r="AY6053" s="12"/>
      <c r="AZ6053" s="12"/>
      <c r="BA6053" s="12"/>
      <c r="BB6053" s="12"/>
      <c r="BC6053" s="12"/>
      <c r="BD6053" s="12"/>
      <c r="BE6053" s="12"/>
      <c r="BF6053" s="12"/>
      <c r="BG6053" s="12"/>
      <c r="BH6053" s="12"/>
      <c r="BI6053" s="12"/>
      <c r="BJ6053" s="13"/>
      <c r="BK6053" s="13"/>
      <c r="BL6053" s="13"/>
      <c r="BM6053" s="13"/>
      <c r="BN6053" s="13"/>
    </row>
    <row r="6054" spans="4:66" x14ac:dyDescent="0.25">
      <c r="D6054" s="6"/>
      <c r="E6054" s="10"/>
      <c r="F6054" s="10"/>
      <c r="G6054" s="10"/>
      <c r="H6054" s="10"/>
      <c r="I6054" s="10"/>
      <c r="J6054" s="10"/>
      <c r="K6054" s="11"/>
      <c r="L6054" s="11"/>
      <c r="M6054" s="12"/>
      <c r="N6054" s="12"/>
      <c r="O6054" s="12"/>
      <c r="P6054" s="12"/>
      <c r="Q6054" s="12"/>
      <c r="R6054" s="12"/>
      <c r="S6054" s="12"/>
      <c r="T6054" s="12"/>
      <c r="U6054" s="12"/>
      <c r="V6054" s="12"/>
      <c r="W6054" s="12"/>
      <c r="X6054" s="12"/>
      <c r="Y6054" s="12"/>
      <c r="Z6054" s="12"/>
      <c r="AA6054" s="12"/>
      <c r="AB6054" s="12"/>
      <c r="AC6054" s="12"/>
      <c r="AD6054" s="12"/>
      <c r="AE6054" s="12"/>
      <c r="AF6054" s="12"/>
      <c r="AG6054" s="12"/>
      <c r="AH6054" s="12"/>
      <c r="AI6054" s="12"/>
      <c r="AJ6054" s="12"/>
      <c r="AK6054" s="12"/>
      <c r="AL6054" s="12"/>
      <c r="AM6054" s="12"/>
      <c r="AN6054" s="12"/>
      <c r="AO6054" s="12"/>
      <c r="AP6054" s="12"/>
      <c r="AQ6054" s="12"/>
      <c r="AR6054" s="12"/>
      <c r="AS6054" s="12"/>
      <c r="AT6054" s="12"/>
      <c r="AU6054" s="12"/>
      <c r="AV6054" s="12"/>
      <c r="AW6054" s="12"/>
      <c r="AX6054" s="12"/>
      <c r="AY6054" s="12"/>
      <c r="AZ6054" s="12"/>
      <c r="BA6054" s="12"/>
      <c r="BB6054" s="12"/>
      <c r="BC6054" s="12"/>
      <c r="BD6054" s="12"/>
      <c r="BE6054" s="12"/>
      <c r="BF6054" s="12"/>
      <c r="BG6054" s="12"/>
      <c r="BH6054" s="12"/>
      <c r="BI6054" s="12"/>
      <c r="BJ6054" s="13"/>
      <c r="BK6054" s="13"/>
      <c r="BL6054" s="13"/>
      <c r="BM6054" s="13"/>
      <c r="BN6054" s="13"/>
    </row>
    <row r="6055" spans="4:66" x14ac:dyDescent="0.25">
      <c r="D6055" s="6"/>
      <c r="E6055" s="10"/>
      <c r="F6055" s="10"/>
      <c r="G6055" s="10"/>
      <c r="H6055" s="10"/>
      <c r="I6055" s="10"/>
      <c r="J6055" s="10"/>
      <c r="K6055" s="11"/>
      <c r="L6055" s="11"/>
      <c r="M6055" s="12"/>
      <c r="N6055" s="12"/>
      <c r="O6055" s="12"/>
      <c r="P6055" s="12"/>
      <c r="Q6055" s="12"/>
      <c r="R6055" s="12"/>
      <c r="S6055" s="12"/>
      <c r="T6055" s="12"/>
      <c r="U6055" s="12"/>
      <c r="V6055" s="12"/>
      <c r="W6055" s="12"/>
      <c r="X6055" s="12"/>
      <c r="Y6055" s="12"/>
      <c r="Z6055" s="12"/>
      <c r="AA6055" s="12"/>
      <c r="AB6055" s="12"/>
      <c r="AC6055" s="12"/>
      <c r="AD6055" s="12"/>
      <c r="AE6055" s="12"/>
      <c r="AF6055" s="12"/>
      <c r="AG6055" s="12"/>
      <c r="AH6055" s="12"/>
      <c r="AI6055" s="12"/>
      <c r="AJ6055" s="12"/>
      <c r="AK6055" s="12"/>
      <c r="AL6055" s="12"/>
      <c r="AM6055" s="12"/>
      <c r="AN6055" s="12"/>
      <c r="AO6055" s="12"/>
      <c r="AP6055" s="12"/>
      <c r="AQ6055" s="12"/>
      <c r="AR6055" s="12"/>
      <c r="AS6055" s="12"/>
      <c r="AT6055" s="12"/>
      <c r="AU6055" s="12"/>
      <c r="AV6055" s="12"/>
      <c r="AW6055" s="12"/>
      <c r="AX6055" s="12"/>
      <c r="AY6055" s="12"/>
      <c r="AZ6055" s="12"/>
      <c r="BA6055" s="12"/>
      <c r="BB6055" s="12"/>
      <c r="BC6055" s="12"/>
      <c r="BD6055" s="12"/>
      <c r="BE6055" s="12"/>
      <c r="BF6055" s="12"/>
      <c r="BG6055" s="12"/>
      <c r="BH6055" s="12"/>
      <c r="BI6055" s="12"/>
      <c r="BJ6055" s="13"/>
      <c r="BK6055" s="13"/>
      <c r="BL6055" s="13"/>
      <c r="BM6055" s="13"/>
      <c r="BN6055" s="13"/>
    </row>
    <row r="6056" spans="4:66" x14ac:dyDescent="0.25">
      <c r="D6056" s="6"/>
      <c r="E6056" s="10"/>
      <c r="F6056" s="10"/>
      <c r="G6056" s="10"/>
      <c r="H6056" s="10"/>
      <c r="I6056" s="10"/>
      <c r="J6056" s="10"/>
      <c r="K6056" s="11"/>
      <c r="L6056" s="11"/>
      <c r="M6056" s="12"/>
      <c r="N6056" s="12"/>
      <c r="O6056" s="12"/>
      <c r="P6056" s="12"/>
      <c r="Q6056" s="12"/>
      <c r="R6056" s="12"/>
      <c r="S6056" s="12"/>
      <c r="T6056" s="12"/>
      <c r="U6056" s="12"/>
      <c r="V6056" s="12"/>
      <c r="W6056" s="12"/>
      <c r="X6056" s="12"/>
      <c r="Y6056" s="12"/>
      <c r="Z6056" s="12"/>
      <c r="AA6056" s="12"/>
      <c r="AB6056" s="12"/>
      <c r="AC6056" s="12"/>
      <c r="AD6056" s="12"/>
      <c r="AE6056" s="12"/>
      <c r="AF6056" s="12"/>
      <c r="AG6056" s="12"/>
      <c r="AH6056" s="12"/>
      <c r="AI6056" s="12"/>
      <c r="AJ6056" s="12"/>
      <c r="AK6056" s="12"/>
      <c r="AL6056" s="12"/>
      <c r="AM6056" s="12"/>
      <c r="AN6056" s="12"/>
      <c r="AO6056" s="12"/>
      <c r="AP6056" s="12"/>
      <c r="AQ6056" s="12"/>
      <c r="AR6056" s="12"/>
      <c r="AS6056" s="12"/>
      <c r="AT6056" s="12"/>
      <c r="AU6056" s="12"/>
      <c r="AV6056" s="12"/>
      <c r="AW6056" s="12"/>
      <c r="AX6056" s="12"/>
      <c r="AY6056" s="12"/>
      <c r="AZ6056" s="12"/>
      <c r="BA6056" s="12"/>
      <c r="BB6056" s="12"/>
      <c r="BC6056" s="12"/>
      <c r="BD6056" s="12"/>
      <c r="BE6056" s="12"/>
      <c r="BF6056" s="12"/>
      <c r="BG6056" s="12"/>
      <c r="BH6056" s="12"/>
      <c r="BI6056" s="12"/>
      <c r="BJ6056" s="13"/>
      <c r="BK6056" s="13"/>
      <c r="BL6056" s="13"/>
      <c r="BM6056" s="13"/>
      <c r="BN6056" s="13"/>
    </row>
    <row r="6057" spans="4:66" x14ac:dyDescent="0.25">
      <c r="D6057" s="6"/>
      <c r="E6057" s="10"/>
      <c r="F6057" s="10"/>
      <c r="G6057" s="10"/>
      <c r="H6057" s="10"/>
      <c r="I6057" s="10"/>
      <c r="J6057" s="10"/>
      <c r="K6057" s="11"/>
      <c r="L6057" s="11"/>
      <c r="M6057" s="12"/>
      <c r="N6057" s="12"/>
      <c r="O6057" s="12"/>
      <c r="P6057" s="12"/>
      <c r="Q6057" s="12"/>
      <c r="R6057" s="12"/>
      <c r="S6057" s="12"/>
      <c r="T6057" s="12"/>
      <c r="U6057" s="12"/>
      <c r="V6057" s="12"/>
      <c r="W6057" s="12"/>
      <c r="X6057" s="12"/>
      <c r="Y6057" s="12"/>
      <c r="Z6057" s="12"/>
      <c r="AA6057" s="12"/>
      <c r="AB6057" s="12"/>
      <c r="AC6057" s="12"/>
      <c r="AD6057" s="12"/>
      <c r="AE6057" s="12"/>
      <c r="AF6057" s="12"/>
      <c r="AG6057" s="12"/>
      <c r="AH6057" s="12"/>
      <c r="AI6057" s="12"/>
      <c r="AJ6057" s="12"/>
      <c r="AK6057" s="12"/>
      <c r="AL6057" s="12"/>
      <c r="AM6057" s="12"/>
      <c r="AN6057" s="12"/>
      <c r="AO6057" s="12"/>
      <c r="AP6057" s="12"/>
      <c r="AQ6057" s="12"/>
      <c r="AR6057" s="12"/>
      <c r="AS6057" s="12"/>
      <c r="AT6057" s="12"/>
      <c r="AU6057" s="12"/>
      <c r="AV6057" s="12"/>
      <c r="AW6057" s="12"/>
      <c r="AX6057" s="12"/>
      <c r="AY6057" s="12"/>
      <c r="AZ6057" s="12"/>
      <c r="BA6057" s="12"/>
      <c r="BB6057" s="12"/>
      <c r="BC6057" s="12"/>
      <c r="BD6057" s="12"/>
      <c r="BE6057" s="12"/>
      <c r="BF6057" s="12"/>
      <c r="BG6057" s="12"/>
      <c r="BH6057" s="12"/>
      <c r="BI6057" s="12"/>
      <c r="BJ6057" s="13"/>
      <c r="BK6057" s="13"/>
      <c r="BL6057" s="13"/>
      <c r="BM6057" s="13"/>
      <c r="BN6057" s="13"/>
    </row>
    <row r="6058" spans="4:66" x14ac:dyDescent="0.25">
      <c r="D6058" s="6"/>
      <c r="E6058" s="10"/>
      <c r="F6058" s="10"/>
      <c r="G6058" s="10"/>
      <c r="H6058" s="10"/>
      <c r="I6058" s="10"/>
      <c r="J6058" s="10"/>
      <c r="K6058" s="11"/>
      <c r="L6058" s="11"/>
      <c r="M6058" s="12"/>
      <c r="N6058" s="12"/>
      <c r="O6058" s="12"/>
      <c r="P6058" s="12"/>
      <c r="Q6058" s="12"/>
      <c r="R6058" s="12"/>
      <c r="S6058" s="12"/>
      <c r="T6058" s="12"/>
      <c r="U6058" s="12"/>
      <c r="V6058" s="12"/>
      <c r="W6058" s="12"/>
      <c r="X6058" s="12"/>
      <c r="Y6058" s="12"/>
      <c r="Z6058" s="12"/>
      <c r="AA6058" s="12"/>
      <c r="AB6058" s="12"/>
      <c r="AC6058" s="12"/>
      <c r="AD6058" s="12"/>
      <c r="AE6058" s="12"/>
      <c r="AF6058" s="12"/>
      <c r="AG6058" s="12"/>
      <c r="AH6058" s="12"/>
      <c r="AI6058" s="12"/>
      <c r="AJ6058" s="12"/>
      <c r="AK6058" s="12"/>
      <c r="AL6058" s="12"/>
      <c r="AM6058" s="12"/>
      <c r="AN6058" s="12"/>
      <c r="AO6058" s="12"/>
      <c r="AP6058" s="12"/>
      <c r="AQ6058" s="12"/>
      <c r="AR6058" s="12"/>
      <c r="AS6058" s="12"/>
      <c r="AT6058" s="12"/>
      <c r="AU6058" s="12"/>
      <c r="AV6058" s="12"/>
      <c r="AW6058" s="12"/>
      <c r="AX6058" s="12"/>
      <c r="AY6058" s="12"/>
      <c r="AZ6058" s="12"/>
      <c r="BA6058" s="12"/>
      <c r="BB6058" s="12"/>
      <c r="BC6058" s="12"/>
      <c r="BD6058" s="12"/>
      <c r="BE6058" s="12"/>
      <c r="BF6058" s="12"/>
      <c r="BG6058" s="12"/>
      <c r="BH6058" s="12"/>
      <c r="BI6058" s="12"/>
      <c r="BJ6058" s="13"/>
      <c r="BK6058" s="13"/>
      <c r="BL6058" s="13"/>
      <c r="BM6058" s="13"/>
      <c r="BN6058" s="13"/>
    </row>
    <row r="6059" spans="4:66" x14ac:dyDescent="0.25">
      <c r="D6059" s="6"/>
      <c r="E6059" s="10"/>
      <c r="F6059" s="10"/>
      <c r="G6059" s="10"/>
      <c r="H6059" s="10"/>
      <c r="I6059" s="10"/>
      <c r="J6059" s="10"/>
      <c r="K6059" s="11"/>
      <c r="L6059" s="11"/>
      <c r="M6059" s="12"/>
      <c r="N6059" s="12"/>
      <c r="O6059" s="12"/>
      <c r="P6059" s="12"/>
      <c r="Q6059" s="12"/>
      <c r="R6059" s="12"/>
      <c r="S6059" s="12"/>
      <c r="T6059" s="12"/>
      <c r="U6059" s="12"/>
      <c r="V6059" s="12"/>
      <c r="W6059" s="12"/>
      <c r="X6059" s="12"/>
      <c r="Y6059" s="12"/>
      <c r="Z6059" s="12"/>
      <c r="AA6059" s="12"/>
      <c r="AB6059" s="12"/>
      <c r="AC6059" s="12"/>
      <c r="AD6059" s="12"/>
      <c r="AE6059" s="12"/>
      <c r="AF6059" s="12"/>
      <c r="AG6059" s="12"/>
      <c r="AH6059" s="12"/>
      <c r="AI6059" s="12"/>
      <c r="AJ6059" s="12"/>
      <c r="AK6059" s="12"/>
      <c r="AL6059" s="12"/>
      <c r="AM6059" s="12"/>
      <c r="AN6059" s="12"/>
      <c r="AO6059" s="12"/>
      <c r="AP6059" s="12"/>
      <c r="AQ6059" s="12"/>
      <c r="AR6059" s="12"/>
      <c r="AS6059" s="12"/>
      <c r="AT6059" s="12"/>
      <c r="AU6059" s="12"/>
      <c r="AV6059" s="12"/>
      <c r="AW6059" s="12"/>
      <c r="AX6059" s="12"/>
      <c r="AY6059" s="12"/>
      <c r="AZ6059" s="12"/>
      <c r="BA6059" s="12"/>
      <c r="BB6059" s="12"/>
      <c r="BC6059" s="12"/>
      <c r="BD6059" s="12"/>
      <c r="BE6059" s="12"/>
      <c r="BF6059" s="12"/>
      <c r="BG6059" s="12"/>
      <c r="BH6059" s="12"/>
      <c r="BI6059" s="12"/>
      <c r="BJ6059" s="13"/>
      <c r="BK6059" s="13"/>
      <c r="BL6059" s="13"/>
      <c r="BM6059" s="13"/>
      <c r="BN6059" s="13"/>
    </row>
    <row r="6060" spans="4:66" x14ac:dyDescent="0.25">
      <c r="D6060" s="6"/>
      <c r="E6060" s="10"/>
      <c r="F6060" s="10"/>
      <c r="G6060" s="10"/>
      <c r="H6060" s="10"/>
      <c r="I6060" s="10"/>
      <c r="J6060" s="10"/>
      <c r="K6060" s="11"/>
      <c r="L6060" s="11"/>
      <c r="M6060" s="12"/>
      <c r="N6060" s="12"/>
      <c r="O6060" s="12"/>
      <c r="P6060" s="12"/>
      <c r="Q6060" s="12"/>
      <c r="R6060" s="12"/>
      <c r="S6060" s="12"/>
      <c r="T6060" s="12"/>
      <c r="U6060" s="12"/>
      <c r="V6060" s="12"/>
      <c r="W6060" s="12"/>
      <c r="X6060" s="12"/>
      <c r="Y6060" s="12"/>
      <c r="Z6060" s="12"/>
      <c r="AA6060" s="12"/>
      <c r="AB6060" s="12"/>
      <c r="AC6060" s="12"/>
      <c r="AD6060" s="12"/>
      <c r="AE6060" s="12"/>
      <c r="AF6060" s="12"/>
      <c r="AG6060" s="12"/>
      <c r="AH6060" s="12"/>
      <c r="AI6060" s="12"/>
      <c r="AJ6060" s="12"/>
      <c r="AK6060" s="12"/>
      <c r="AL6060" s="12"/>
      <c r="AM6060" s="12"/>
      <c r="AN6060" s="12"/>
      <c r="AO6060" s="12"/>
      <c r="AP6060" s="12"/>
      <c r="AQ6060" s="12"/>
      <c r="AR6060" s="12"/>
      <c r="AS6060" s="12"/>
      <c r="AT6060" s="12"/>
      <c r="AU6060" s="12"/>
      <c r="AV6060" s="12"/>
      <c r="AW6060" s="12"/>
      <c r="AX6060" s="12"/>
      <c r="AY6060" s="12"/>
      <c r="AZ6060" s="12"/>
      <c r="BA6060" s="12"/>
      <c r="BB6060" s="12"/>
      <c r="BC6060" s="12"/>
      <c r="BD6060" s="12"/>
      <c r="BE6060" s="12"/>
      <c r="BF6060" s="12"/>
      <c r="BG6060" s="12"/>
      <c r="BH6060" s="12"/>
      <c r="BI6060" s="12"/>
      <c r="BJ6060" s="13"/>
      <c r="BK6060" s="13"/>
      <c r="BL6060" s="13"/>
      <c r="BM6060" s="13"/>
      <c r="BN6060" s="13"/>
    </row>
    <row r="6061" spans="4:66" x14ac:dyDescent="0.25">
      <c r="D6061" s="6"/>
      <c r="E6061" s="10"/>
      <c r="F6061" s="10"/>
      <c r="G6061" s="10"/>
      <c r="H6061" s="10"/>
      <c r="I6061" s="10"/>
      <c r="J6061" s="10"/>
      <c r="K6061" s="11"/>
      <c r="L6061" s="11"/>
      <c r="M6061" s="12"/>
      <c r="N6061" s="12"/>
      <c r="O6061" s="12"/>
      <c r="P6061" s="12"/>
      <c r="Q6061" s="12"/>
      <c r="R6061" s="12"/>
      <c r="S6061" s="12"/>
      <c r="T6061" s="12"/>
      <c r="U6061" s="12"/>
      <c r="V6061" s="12"/>
      <c r="W6061" s="12"/>
      <c r="X6061" s="12"/>
      <c r="Y6061" s="12"/>
      <c r="Z6061" s="12"/>
      <c r="AA6061" s="12"/>
      <c r="AB6061" s="12"/>
      <c r="AC6061" s="12"/>
      <c r="AD6061" s="12"/>
      <c r="AE6061" s="12"/>
      <c r="AF6061" s="12"/>
      <c r="AG6061" s="12"/>
      <c r="AH6061" s="12"/>
      <c r="AI6061" s="12"/>
      <c r="AJ6061" s="12"/>
      <c r="AK6061" s="12"/>
      <c r="AL6061" s="12"/>
      <c r="AM6061" s="12"/>
      <c r="AN6061" s="12"/>
      <c r="AO6061" s="12"/>
      <c r="AP6061" s="12"/>
      <c r="AQ6061" s="12"/>
      <c r="AR6061" s="12"/>
      <c r="AS6061" s="12"/>
      <c r="AT6061" s="12"/>
      <c r="AU6061" s="12"/>
      <c r="AV6061" s="12"/>
      <c r="AW6061" s="12"/>
      <c r="AX6061" s="12"/>
      <c r="AY6061" s="12"/>
      <c r="AZ6061" s="12"/>
      <c r="BA6061" s="12"/>
      <c r="BB6061" s="12"/>
      <c r="BC6061" s="12"/>
      <c r="BD6061" s="12"/>
      <c r="BE6061" s="12"/>
      <c r="BF6061" s="12"/>
      <c r="BG6061" s="12"/>
      <c r="BH6061" s="12"/>
      <c r="BI6061" s="12"/>
      <c r="BJ6061" s="13"/>
      <c r="BK6061" s="13"/>
      <c r="BL6061" s="13"/>
      <c r="BM6061" s="13"/>
      <c r="BN6061" s="13"/>
    </row>
    <row r="6062" spans="4:66" x14ac:dyDescent="0.25">
      <c r="D6062" s="6"/>
      <c r="E6062" s="10"/>
      <c r="F6062" s="10"/>
      <c r="G6062" s="10"/>
      <c r="H6062" s="10"/>
      <c r="I6062" s="10"/>
      <c r="J6062" s="10"/>
      <c r="K6062" s="11"/>
      <c r="L6062" s="11"/>
      <c r="M6062" s="12"/>
      <c r="N6062" s="12"/>
      <c r="O6062" s="12"/>
      <c r="P6062" s="12"/>
      <c r="Q6062" s="12"/>
      <c r="R6062" s="12"/>
      <c r="S6062" s="12"/>
      <c r="T6062" s="12"/>
      <c r="U6062" s="12"/>
      <c r="V6062" s="12"/>
      <c r="W6062" s="12"/>
      <c r="X6062" s="12"/>
      <c r="Y6062" s="12"/>
      <c r="Z6062" s="12"/>
      <c r="AA6062" s="12"/>
      <c r="AB6062" s="12"/>
      <c r="AC6062" s="12"/>
      <c r="AD6062" s="12"/>
      <c r="AE6062" s="12"/>
      <c r="AF6062" s="12"/>
      <c r="AG6062" s="12"/>
      <c r="AH6062" s="12"/>
      <c r="AI6062" s="12"/>
      <c r="AJ6062" s="12"/>
      <c r="AK6062" s="12"/>
      <c r="AL6062" s="12"/>
      <c r="AM6062" s="12"/>
      <c r="AN6062" s="12"/>
      <c r="AO6062" s="12"/>
      <c r="AP6062" s="12"/>
      <c r="AQ6062" s="12"/>
      <c r="AR6062" s="12"/>
      <c r="AS6062" s="12"/>
      <c r="AT6062" s="12"/>
      <c r="AU6062" s="12"/>
      <c r="AV6062" s="12"/>
      <c r="AW6062" s="12"/>
      <c r="AX6062" s="12"/>
      <c r="AY6062" s="12"/>
      <c r="AZ6062" s="12"/>
      <c r="BA6062" s="12"/>
      <c r="BB6062" s="12"/>
      <c r="BC6062" s="12"/>
      <c r="BD6062" s="12"/>
      <c r="BE6062" s="12"/>
      <c r="BF6062" s="12"/>
      <c r="BG6062" s="12"/>
      <c r="BH6062" s="12"/>
      <c r="BI6062" s="12"/>
      <c r="BJ6062" s="13"/>
      <c r="BK6062" s="13"/>
      <c r="BL6062" s="13"/>
      <c r="BM6062" s="13"/>
      <c r="BN6062" s="13"/>
    </row>
    <row r="6063" spans="4:66" x14ac:dyDescent="0.25">
      <c r="D6063" s="6"/>
      <c r="E6063" s="10"/>
      <c r="F6063" s="10"/>
      <c r="G6063" s="10"/>
      <c r="H6063" s="10"/>
      <c r="I6063" s="10"/>
      <c r="J6063" s="10"/>
      <c r="K6063" s="11"/>
      <c r="L6063" s="11"/>
      <c r="M6063" s="12"/>
      <c r="N6063" s="12"/>
      <c r="O6063" s="12"/>
      <c r="P6063" s="12"/>
      <c r="Q6063" s="12"/>
      <c r="R6063" s="12"/>
      <c r="S6063" s="12"/>
      <c r="T6063" s="12"/>
      <c r="U6063" s="12"/>
      <c r="V6063" s="12"/>
      <c r="W6063" s="12"/>
      <c r="X6063" s="12"/>
      <c r="Y6063" s="12"/>
      <c r="Z6063" s="12"/>
      <c r="AA6063" s="12"/>
      <c r="AB6063" s="12"/>
      <c r="AC6063" s="12"/>
      <c r="AD6063" s="12"/>
      <c r="AE6063" s="12"/>
      <c r="AF6063" s="12"/>
      <c r="AG6063" s="12"/>
      <c r="AH6063" s="12"/>
      <c r="AI6063" s="12"/>
      <c r="AJ6063" s="12"/>
      <c r="AK6063" s="12"/>
      <c r="AL6063" s="12"/>
      <c r="AM6063" s="12"/>
      <c r="AN6063" s="12"/>
      <c r="AO6063" s="12"/>
      <c r="AP6063" s="12"/>
      <c r="AQ6063" s="12"/>
      <c r="AR6063" s="12"/>
      <c r="AS6063" s="12"/>
      <c r="AT6063" s="12"/>
      <c r="AU6063" s="12"/>
      <c r="AV6063" s="12"/>
      <c r="AW6063" s="12"/>
      <c r="AX6063" s="12"/>
      <c r="AY6063" s="12"/>
      <c r="AZ6063" s="12"/>
      <c r="BA6063" s="12"/>
      <c r="BB6063" s="12"/>
      <c r="BC6063" s="12"/>
      <c r="BD6063" s="12"/>
      <c r="BE6063" s="12"/>
      <c r="BF6063" s="12"/>
      <c r="BG6063" s="12"/>
      <c r="BH6063" s="12"/>
      <c r="BI6063" s="12"/>
      <c r="BJ6063" s="13"/>
      <c r="BK6063" s="13"/>
      <c r="BL6063" s="13"/>
      <c r="BM6063" s="13"/>
      <c r="BN6063" s="13"/>
    </row>
    <row r="6064" spans="4:66" x14ac:dyDescent="0.25">
      <c r="D6064" s="6"/>
      <c r="E6064" s="10"/>
      <c r="F6064" s="10"/>
      <c r="G6064" s="10"/>
      <c r="H6064" s="10"/>
      <c r="I6064" s="10"/>
      <c r="J6064" s="10"/>
      <c r="K6064" s="11"/>
      <c r="L6064" s="11"/>
      <c r="M6064" s="12"/>
      <c r="N6064" s="12"/>
      <c r="O6064" s="12"/>
      <c r="P6064" s="12"/>
      <c r="Q6064" s="12"/>
      <c r="R6064" s="12"/>
      <c r="S6064" s="12"/>
      <c r="T6064" s="12"/>
      <c r="U6064" s="12"/>
      <c r="V6064" s="12"/>
      <c r="W6064" s="12"/>
      <c r="X6064" s="12"/>
      <c r="Y6064" s="12"/>
      <c r="Z6064" s="12"/>
      <c r="AA6064" s="12"/>
      <c r="AB6064" s="12"/>
      <c r="AC6064" s="12"/>
      <c r="AD6064" s="12"/>
      <c r="AE6064" s="12"/>
      <c r="AF6064" s="12"/>
      <c r="AG6064" s="12"/>
      <c r="AH6064" s="12"/>
      <c r="AI6064" s="12"/>
      <c r="AJ6064" s="12"/>
      <c r="AK6064" s="12"/>
      <c r="AL6064" s="12"/>
      <c r="AM6064" s="12"/>
      <c r="AN6064" s="12"/>
      <c r="AO6064" s="12"/>
      <c r="AP6064" s="12"/>
      <c r="AQ6064" s="12"/>
      <c r="AR6064" s="12"/>
      <c r="AS6064" s="12"/>
      <c r="AT6064" s="12"/>
      <c r="AU6064" s="12"/>
      <c r="AV6064" s="12"/>
      <c r="AW6064" s="12"/>
      <c r="AX6064" s="12"/>
      <c r="AY6064" s="12"/>
      <c r="AZ6064" s="12"/>
      <c r="BA6064" s="12"/>
      <c r="BB6064" s="12"/>
      <c r="BC6064" s="12"/>
      <c r="BD6064" s="12"/>
      <c r="BE6064" s="12"/>
      <c r="BF6064" s="12"/>
      <c r="BG6064" s="12"/>
      <c r="BH6064" s="12"/>
      <c r="BI6064" s="12"/>
      <c r="BJ6064" s="13"/>
      <c r="BK6064" s="13"/>
      <c r="BL6064" s="13"/>
      <c r="BM6064" s="13"/>
      <c r="BN6064" s="13"/>
    </row>
    <row r="6065" spans="4:66" x14ac:dyDescent="0.25">
      <c r="D6065" s="6"/>
      <c r="E6065" s="10"/>
      <c r="F6065" s="10"/>
      <c r="G6065" s="10"/>
      <c r="H6065" s="10"/>
      <c r="I6065" s="10"/>
      <c r="J6065" s="10"/>
      <c r="K6065" s="11"/>
      <c r="L6065" s="11"/>
      <c r="M6065" s="12"/>
      <c r="N6065" s="12"/>
      <c r="O6065" s="12"/>
      <c r="P6065" s="12"/>
      <c r="Q6065" s="12"/>
      <c r="R6065" s="12"/>
      <c r="S6065" s="12"/>
      <c r="T6065" s="12"/>
      <c r="U6065" s="12"/>
      <c r="V6065" s="12"/>
      <c r="W6065" s="12"/>
      <c r="X6065" s="12"/>
      <c r="Y6065" s="12"/>
      <c r="Z6065" s="12"/>
      <c r="AA6065" s="12"/>
      <c r="AB6065" s="12"/>
      <c r="AC6065" s="12"/>
      <c r="AD6065" s="12"/>
      <c r="AE6065" s="12"/>
      <c r="AF6065" s="12"/>
      <c r="AG6065" s="12"/>
      <c r="AH6065" s="12"/>
      <c r="AI6065" s="12"/>
      <c r="AJ6065" s="12"/>
      <c r="AK6065" s="12"/>
      <c r="AL6065" s="12"/>
      <c r="AM6065" s="12"/>
      <c r="AN6065" s="12"/>
      <c r="AO6065" s="12"/>
      <c r="AP6065" s="12"/>
      <c r="AQ6065" s="12"/>
      <c r="AR6065" s="12"/>
      <c r="AS6065" s="12"/>
      <c r="AT6065" s="12"/>
      <c r="AU6065" s="12"/>
      <c r="AV6065" s="12"/>
      <c r="AW6065" s="12"/>
      <c r="AX6065" s="12"/>
      <c r="AY6065" s="12"/>
      <c r="AZ6065" s="12"/>
      <c r="BA6065" s="12"/>
      <c r="BB6065" s="12"/>
      <c r="BC6065" s="12"/>
      <c r="BD6065" s="12"/>
      <c r="BE6065" s="12"/>
      <c r="BF6065" s="12"/>
      <c r="BG6065" s="12"/>
      <c r="BH6065" s="12"/>
      <c r="BI6065" s="12"/>
      <c r="BJ6065" s="13"/>
      <c r="BK6065" s="13"/>
      <c r="BL6065" s="13"/>
      <c r="BM6065" s="13"/>
      <c r="BN6065" s="13"/>
    </row>
    <row r="6066" spans="4:66" x14ac:dyDescent="0.25">
      <c r="D6066" s="6"/>
      <c r="E6066" s="10"/>
      <c r="F6066" s="10"/>
      <c r="G6066" s="10"/>
      <c r="H6066" s="10"/>
      <c r="I6066" s="10"/>
      <c r="J6066" s="10"/>
      <c r="K6066" s="11"/>
      <c r="L6066" s="11"/>
      <c r="M6066" s="12"/>
      <c r="N6066" s="12"/>
      <c r="O6066" s="12"/>
      <c r="P6066" s="12"/>
      <c r="Q6066" s="12"/>
      <c r="R6066" s="12"/>
      <c r="S6066" s="12"/>
      <c r="T6066" s="12"/>
      <c r="U6066" s="12"/>
      <c r="V6066" s="12"/>
      <c r="W6066" s="12"/>
      <c r="X6066" s="12"/>
      <c r="Y6066" s="12"/>
      <c r="Z6066" s="12"/>
      <c r="AA6066" s="12"/>
      <c r="AB6066" s="12"/>
      <c r="AC6066" s="12"/>
      <c r="AD6066" s="12"/>
      <c r="AE6066" s="12"/>
      <c r="AF6066" s="12"/>
      <c r="AG6066" s="12"/>
      <c r="AH6066" s="12"/>
      <c r="AI6066" s="12"/>
      <c r="AJ6066" s="12"/>
      <c r="AK6066" s="12"/>
      <c r="AL6066" s="12"/>
      <c r="AM6066" s="12"/>
      <c r="AN6066" s="12"/>
      <c r="AO6066" s="12"/>
      <c r="AP6066" s="12"/>
      <c r="AQ6066" s="12"/>
      <c r="AR6066" s="12"/>
      <c r="AS6066" s="12"/>
      <c r="AT6066" s="12"/>
      <c r="AU6066" s="12"/>
      <c r="AV6066" s="12"/>
      <c r="AW6066" s="12"/>
      <c r="AX6066" s="12"/>
      <c r="AY6066" s="12"/>
      <c r="AZ6066" s="12"/>
      <c r="BA6066" s="12"/>
      <c r="BB6066" s="12"/>
      <c r="BC6066" s="12"/>
      <c r="BD6066" s="12"/>
      <c r="BE6066" s="12"/>
      <c r="BF6066" s="12"/>
      <c r="BG6066" s="12"/>
      <c r="BH6066" s="12"/>
      <c r="BI6066" s="12"/>
      <c r="BJ6066" s="13"/>
      <c r="BK6066" s="13"/>
      <c r="BL6066" s="13"/>
      <c r="BM6066" s="13"/>
      <c r="BN6066" s="13"/>
    </row>
    <row r="6067" spans="4:66" x14ac:dyDescent="0.25">
      <c r="D6067" s="6"/>
      <c r="E6067" s="10"/>
      <c r="F6067" s="10"/>
      <c r="G6067" s="10"/>
      <c r="H6067" s="10"/>
      <c r="I6067" s="10"/>
      <c r="J6067" s="10"/>
      <c r="K6067" s="11"/>
      <c r="L6067" s="11"/>
      <c r="M6067" s="12"/>
      <c r="N6067" s="12"/>
      <c r="O6067" s="12"/>
      <c r="P6067" s="12"/>
      <c r="Q6067" s="12"/>
      <c r="R6067" s="12"/>
      <c r="S6067" s="12"/>
      <c r="T6067" s="12"/>
      <c r="U6067" s="12"/>
      <c r="V6067" s="12"/>
      <c r="W6067" s="12"/>
      <c r="X6067" s="12"/>
      <c r="Y6067" s="12"/>
      <c r="Z6067" s="12"/>
      <c r="AA6067" s="12"/>
      <c r="AB6067" s="12"/>
      <c r="AC6067" s="12"/>
      <c r="AD6067" s="12"/>
      <c r="AE6067" s="12"/>
      <c r="AF6067" s="12"/>
      <c r="AG6067" s="12"/>
      <c r="AH6067" s="12"/>
      <c r="AI6067" s="12"/>
      <c r="AJ6067" s="12"/>
      <c r="AK6067" s="12"/>
      <c r="AL6067" s="12"/>
      <c r="AM6067" s="12"/>
      <c r="AN6067" s="12"/>
      <c r="AO6067" s="12"/>
      <c r="AP6067" s="12"/>
      <c r="AQ6067" s="12"/>
      <c r="AR6067" s="12"/>
      <c r="AS6067" s="12"/>
      <c r="AT6067" s="12"/>
      <c r="AU6067" s="12"/>
      <c r="AV6067" s="12"/>
      <c r="AW6067" s="12"/>
      <c r="AX6067" s="12"/>
      <c r="AY6067" s="12"/>
      <c r="AZ6067" s="12"/>
      <c r="BA6067" s="12"/>
      <c r="BB6067" s="12"/>
      <c r="BC6067" s="12"/>
      <c r="BD6067" s="12"/>
      <c r="BE6067" s="12"/>
      <c r="BF6067" s="12"/>
      <c r="BG6067" s="12"/>
      <c r="BH6067" s="12"/>
      <c r="BI6067" s="12"/>
      <c r="BJ6067" s="13"/>
      <c r="BK6067" s="13"/>
      <c r="BL6067" s="13"/>
      <c r="BM6067" s="13"/>
      <c r="BN6067" s="13"/>
    </row>
    <row r="6068" spans="4:66" x14ac:dyDescent="0.25">
      <c r="D6068" s="6"/>
      <c r="E6068" s="10"/>
      <c r="F6068" s="10"/>
      <c r="G6068" s="10"/>
      <c r="H6068" s="10"/>
      <c r="I6068" s="10"/>
      <c r="J6068" s="10"/>
      <c r="K6068" s="11"/>
      <c r="L6068" s="11"/>
      <c r="M6068" s="12"/>
      <c r="N6068" s="12"/>
      <c r="O6068" s="12"/>
      <c r="P6068" s="12"/>
      <c r="Q6068" s="12"/>
      <c r="R6068" s="12"/>
      <c r="S6068" s="12"/>
      <c r="T6068" s="12"/>
      <c r="U6068" s="12"/>
      <c r="V6068" s="12"/>
      <c r="W6068" s="12"/>
      <c r="X6068" s="12"/>
      <c r="Y6068" s="12"/>
      <c r="Z6068" s="12"/>
      <c r="AA6068" s="12"/>
      <c r="AB6068" s="12"/>
      <c r="AC6068" s="12"/>
      <c r="AD6068" s="12"/>
      <c r="AE6068" s="12"/>
      <c r="AF6068" s="12"/>
      <c r="AG6068" s="12"/>
      <c r="AH6068" s="12"/>
      <c r="AI6068" s="12"/>
      <c r="AJ6068" s="12"/>
      <c r="AK6068" s="12"/>
      <c r="AL6068" s="12"/>
      <c r="AM6068" s="12"/>
      <c r="AN6068" s="12"/>
      <c r="AO6068" s="12"/>
      <c r="AP6068" s="12"/>
      <c r="AQ6068" s="12"/>
      <c r="AR6068" s="12"/>
      <c r="AS6068" s="12"/>
      <c r="AT6068" s="12"/>
      <c r="AU6068" s="12"/>
      <c r="AV6068" s="12"/>
      <c r="AW6068" s="12"/>
      <c r="AX6068" s="12"/>
      <c r="AY6068" s="12"/>
      <c r="AZ6068" s="12"/>
      <c r="BA6068" s="12"/>
      <c r="BB6068" s="12"/>
      <c r="BC6068" s="12"/>
      <c r="BD6068" s="12"/>
      <c r="BE6068" s="12"/>
      <c r="BF6068" s="12"/>
      <c r="BG6068" s="12"/>
      <c r="BH6068" s="12"/>
      <c r="BI6068" s="12"/>
      <c r="BJ6068" s="13"/>
      <c r="BK6068" s="13"/>
      <c r="BL6068" s="13"/>
      <c r="BM6068" s="13"/>
      <c r="BN6068" s="13"/>
    </row>
    <row r="6069" spans="4:66" x14ac:dyDescent="0.25">
      <c r="D6069" s="6"/>
      <c r="E6069" s="10"/>
      <c r="F6069" s="10"/>
      <c r="G6069" s="10"/>
      <c r="H6069" s="10"/>
      <c r="I6069" s="10"/>
      <c r="J6069" s="10"/>
      <c r="K6069" s="11"/>
      <c r="L6069" s="11"/>
      <c r="M6069" s="12"/>
      <c r="N6069" s="12"/>
      <c r="O6069" s="12"/>
      <c r="P6069" s="12"/>
      <c r="Q6069" s="12"/>
      <c r="R6069" s="12"/>
      <c r="S6069" s="12"/>
      <c r="T6069" s="12"/>
      <c r="U6069" s="12"/>
      <c r="V6069" s="12"/>
      <c r="W6069" s="12"/>
      <c r="X6069" s="12"/>
      <c r="Y6069" s="12"/>
      <c r="Z6069" s="12"/>
      <c r="AA6069" s="12"/>
      <c r="AB6069" s="12"/>
      <c r="AC6069" s="12"/>
      <c r="AD6069" s="12"/>
      <c r="AE6069" s="12"/>
      <c r="AF6069" s="12"/>
      <c r="AG6069" s="12"/>
      <c r="AH6069" s="12"/>
      <c r="AI6069" s="12"/>
      <c r="AJ6069" s="12"/>
      <c r="AK6069" s="12"/>
      <c r="AL6069" s="12"/>
      <c r="AM6069" s="12"/>
      <c r="AN6069" s="12"/>
      <c r="AO6069" s="12"/>
      <c r="AP6069" s="12"/>
      <c r="AQ6069" s="12"/>
      <c r="AR6069" s="12"/>
      <c r="AS6069" s="12"/>
      <c r="AT6069" s="12"/>
      <c r="AU6069" s="12"/>
      <c r="AV6069" s="12"/>
      <c r="AW6069" s="12"/>
      <c r="AX6069" s="12"/>
      <c r="AY6069" s="12"/>
      <c r="AZ6069" s="12"/>
      <c r="BA6069" s="12"/>
      <c r="BB6069" s="12"/>
      <c r="BC6069" s="12"/>
      <c r="BD6069" s="12"/>
      <c r="BE6069" s="12"/>
      <c r="BF6069" s="12"/>
      <c r="BG6069" s="12"/>
      <c r="BH6069" s="12"/>
      <c r="BI6069" s="12"/>
      <c r="BJ6069" s="13"/>
      <c r="BK6069" s="13"/>
      <c r="BL6069" s="13"/>
      <c r="BM6069" s="13"/>
      <c r="BN6069" s="13"/>
    </row>
    <row r="6070" spans="4:66" x14ac:dyDescent="0.25">
      <c r="D6070" s="6"/>
      <c r="E6070" s="10"/>
      <c r="F6070" s="10"/>
      <c r="G6070" s="10"/>
      <c r="H6070" s="10"/>
      <c r="I6070" s="10"/>
      <c r="J6070" s="10"/>
      <c r="K6070" s="11"/>
      <c r="L6070" s="11"/>
      <c r="M6070" s="12"/>
      <c r="N6070" s="12"/>
      <c r="O6070" s="12"/>
      <c r="P6070" s="12"/>
      <c r="Q6070" s="12"/>
      <c r="R6070" s="12"/>
      <c r="S6070" s="12"/>
      <c r="T6070" s="12"/>
      <c r="U6070" s="12"/>
      <c r="V6070" s="12"/>
      <c r="W6070" s="12"/>
      <c r="X6070" s="12"/>
      <c r="Y6070" s="12"/>
      <c r="Z6070" s="12"/>
      <c r="AA6070" s="12"/>
      <c r="AB6070" s="12"/>
      <c r="AC6070" s="12"/>
      <c r="AD6070" s="12"/>
      <c r="AE6070" s="12"/>
      <c r="AF6070" s="12"/>
      <c r="AG6070" s="12"/>
      <c r="AH6070" s="12"/>
      <c r="AI6070" s="12"/>
      <c r="AJ6070" s="12"/>
      <c r="AK6070" s="12"/>
      <c r="AL6070" s="12"/>
      <c r="AM6070" s="12"/>
      <c r="AN6070" s="12"/>
      <c r="AO6070" s="12"/>
      <c r="AP6070" s="12"/>
      <c r="AQ6070" s="12"/>
      <c r="AR6070" s="12"/>
      <c r="AS6070" s="12"/>
      <c r="AT6070" s="12"/>
      <c r="AU6070" s="12"/>
      <c r="AV6070" s="12"/>
      <c r="AW6070" s="12"/>
      <c r="AX6070" s="12"/>
      <c r="AY6070" s="12"/>
      <c r="AZ6070" s="12"/>
      <c r="BA6070" s="12"/>
      <c r="BB6070" s="12"/>
      <c r="BC6070" s="12"/>
      <c r="BD6070" s="12"/>
      <c r="BE6070" s="12"/>
      <c r="BF6070" s="12"/>
      <c r="BG6070" s="12"/>
      <c r="BH6070" s="12"/>
      <c r="BI6070" s="12"/>
      <c r="BJ6070" s="13"/>
      <c r="BK6070" s="13"/>
      <c r="BL6070" s="13"/>
      <c r="BM6070" s="13"/>
      <c r="BN6070" s="13"/>
    </row>
    <row r="6071" spans="4:66" x14ac:dyDescent="0.25">
      <c r="D6071" s="6"/>
      <c r="E6071" s="10"/>
      <c r="F6071" s="10"/>
      <c r="G6071" s="10"/>
      <c r="H6071" s="10"/>
      <c r="I6071" s="10"/>
      <c r="J6071" s="10"/>
      <c r="K6071" s="11"/>
      <c r="L6071" s="11"/>
      <c r="M6071" s="12"/>
      <c r="N6071" s="12"/>
      <c r="O6071" s="12"/>
      <c r="P6071" s="12"/>
      <c r="Q6071" s="12"/>
      <c r="R6071" s="12"/>
      <c r="S6071" s="12"/>
      <c r="T6071" s="12"/>
      <c r="U6071" s="12"/>
      <c r="V6071" s="12"/>
      <c r="W6071" s="12"/>
      <c r="X6071" s="12"/>
      <c r="Y6071" s="12"/>
      <c r="Z6071" s="12"/>
      <c r="AA6071" s="12"/>
      <c r="AB6071" s="12"/>
      <c r="AC6071" s="12"/>
      <c r="AD6071" s="12"/>
      <c r="AE6071" s="12"/>
      <c r="AF6071" s="12"/>
      <c r="AG6071" s="12"/>
      <c r="AH6071" s="12"/>
      <c r="AI6071" s="12"/>
      <c r="AJ6071" s="12"/>
      <c r="AK6071" s="12"/>
      <c r="AL6071" s="12"/>
      <c r="AM6071" s="12"/>
      <c r="AN6071" s="12"/>
      <c r="AO6071" s="12"/>
      <c r="AP6071" s="12"/>
      <c r="AQ6071" s="12"/>
      <c r="AR6071" s="12"/>
      <c r="AS6071" s="12"/>
      <c r="AT6071" s="12"/>
      <c r="AU6071" s="12"/>
      <c r="AV6071" s="12"/>
      <c r="AW6071" s="12"/>
      <c r="AX6071" s="12"/>
      <c r="AY6071" s="12"/>
      <c r="AZ6071" s="12"/>
      <c r="BA6071" s="12"/>
      <c r="BB6071" s="12"/>
      <c r="BC6071" s="12"/>
      <c r="BD6071" s="12"/>
      <c r="BE6071" s="12"/>
      <c r="BF6071" s="12"/>
      <c r="BG6071" s="12"/>
      <c r="BH6071" s="12"/>
      <c r="BI6071" s="12"/>
      <c r="BJ6071" s="13"/>
      <c r="BK6071" s="13"/>
      <c r="BL6071" s="13"/>
      <c r="BM6071" s="13"/>
      <c r="BN6071" s="13"/>
    </row>
    <row r="6072" spans="4:66" x14ac:dyDescent="0.25">
      <c r="D6072" s="6"/>
      <c r="E6072" s="10"/>
      <c r="F6072" s="10"/>
      <c r="G6072" s="10"/>
      <c r="H6072" s="10"/>
      <c r="I6072" s="10"/>
      <c r="J6072" s="10"/>
      <c r="K6072" s="11"/>
      <c r="L6072" s="11"/>
      <c r="M6072" s="12"/>
      <c r="N6072" s="12"/>
      <c r="O6072" s="12"/>
      <c r="P6072" s="12"/>
      <c r="Q6072" s="12"/>
      <c r="R6072" s="12"/>
      <c r="S6072" s="12"/>
      <c r="T6072" s="12"/>
      <c r="U6072" s="12"/>
      <c r="V6072" s="12"/>
      <c r="W6072" s="12"/>
      <c r="X6072" s="12"/>
      <c r="Y6072" s="12"/>
      <c r="Z6072" s="12"/>
      <c r="AA6072" s="12"/>
      <c r="AB6072" s="12"/>
      <c r="AC6072" s="12"/>
      <c r="AD6072" s="12"/>
      <c r="AE6072" s="12"/>
      <c r="AF6072" s="12"/>
      <c r="AG6072" s="12"/>
      <c r="AH6072" s="12"/>
      <c r="AI6072" s="12"/>
      <c r="AJ6072" s="12"/>
      <c r="AK6072" s="12"/>
      <c r="AL6072" s="12"/>
      <c r="AM6072" s="12"/>
      <c r="AN6072" s="12"/>
      <c r="AO6072" s="12"/>
      <c r="AP6072" s="12"/>
      <c r="AQ6072" s="12"/>
      <c r="AR6072" s="12"/>
      <c r="AS6072" s="12"/>
      <c r="AT6072" s="12"/>
      <c r="AU6072" s="12"/>
      <c r="AV6072" s="12"/>
      <c r="AW6072" s="12"/>
      <c r="AX6072" s="12"/>
      <c r="AY6072" s="12"/>
      <c r="AZ6072" s="12"/>
      <c r="BA6072" s="12"/>
      <c r="BB6072" s="12"/>
      <c r="BC6072" s="12"/>
      <c r="BD6072" s="12"/>
      <c r="BE6072" s="12"/>
      <c r="BF6072" s="12"/>
      <c r="BG6072" s="12"/>
      <c r="BH6072" s="12"/>
      <c r="BI6072" s="12"/>
      <c r="BJ6072" s="13"/>
      <c r="BK6072" s="13"/>
      <c r="BL6072" s="13"/>
      <c r="BM6072" s="13"/>
      <c r="BN6072" s="13"/>
    </row>
    <row r="6073" spans="4:66" x14ac:dyDescent="0.25">
      <c r="D6073" s="6"/>
      <c r="E6073" s="10"/>
      <c r="F6073" s="10"/>
      <c r="G6073" s="10"/>
      <c r="H6073" s="10"/>
      <c r="I6073" s="10"/>
      <c r="J6073" s="10"/>
      <c r="K6073" s="11"/>
      <c r="L6073" s="11"/>
      <c r="M6073" s="12"/>
      <c r="N6073" s="12"/>
      <c r="O6073" s="12"/>
      <c r="P6073" s="12"/>
      <c r="Q6073" s="12"/>
      <c r="R6073" s="12"/>
      <c r="S6073" s="12"/>
      <c r="T6073" s="12"/>
      <c r="U6073" s="12"/>
      <c r="V6073" s="12"/>
      <c r="W6073" s="12"/>
      <c r="X6073" s="12"/>
      <c r="Y6073" s="12"/>
      <c r="Z6073" s="12"/>
      <c r="AA6073" s="12"/>
      <c r="AB6073" s="12"/>
      <c r="AC6073" s="12"/>
      <c r="AD6073" s="12"/>
      <c r="AE6073" s="12"/>
      <c r="AF6073" s="12"/>
      <c r="AG6073" s="12"/>
      <c r="AH6073" s="12"/>
      <c r="AI6073" s="12"/>
      <c r="AJ6073" s="12"/>
      <c r="AK6073" s="12"/>
      <c r="AL6073" s="12"/>
      <c r="AM6073" s="12"/>
      <c r="AN6073" s="12"/>
      <c r="AO6073" s="12"/>
      <c r="AP6073" s="12"/>
      <c r="AQ6073" s="12"/>
      <c r="AR6073" s="12"/>
      <c r="AS6073" s="12"/>
      <c r="AT6073" s="12"/>
      <c r="AU6073" s="12"/>
      <c r="AV6073" s="12"/>
      <c r="AW6073" s="12"/>
      <c r="AX6073" s="12"/>
      <c r="AY6073" s="12"/>
      <c r="AZ6073" s="12"/>
      <c r="BA6073" s="12"/>
      <c r="BB6073" s="12"/>
      <c r="BC6073" s="12"/>
      <c r="BD6073" s="12"/>
      <c r="BE6073" s="12"/>
      <c r="BF6073" s="12"/>
      <c r="BG6073" s="12"/>
      <c r="BH6073" s="12"/>
      <c r="BI6073" s="12"/>
      <c r="BJ6073" s="13"/>
      <c r="BK6073" s="13"/>
      <c r="BL6073" s="13"/>
      <c r="BM6073" s="13"/>
      <c r="BN6073" s="13"/>
    </row>
    <row r="6074" spans="4:66" x14ac:dyDescent="0.25">
      <c r="D6074" s="6"/>
      <c r="E6074" s="10"/>
      <c r="F6074" s="10"/>
      <c r="G6074" s="10"/>
      <c r="H6074" s="10"/>
      <c r="I6074" s="10"/>
      <c r="J6074" s="10"/>
      <c r="K6074" s="11"/>
      <c r="L6074" s="11"/>
      <c r="M6074" s="12"/>
      <c r="N6074" s="12"/>
      <c r="O6074" s="12"/>
      <c r="P6074" s="12"/>
      <c r="Q6074" s="12"/>
      <c r="R6074" s="12"/>
      <c r="S6074" s="12"/>
      <c r="T6074" s="12"/>
      <c r="U6074" s="12"/>
      <c r="V6074" s="12"/>
      <c r="W6074" s="12"/>
      <c r="X6074" s="12"/>
      <c r="Y6074" s="12"/>
      <c r="Z6074" s="12"/>
      <c r="AA6074" s="12"/>
      <c r="AB6074" s="12"/>
      <c r="AC6074" s="12"/>
      <c r="AD6074" s="12"/>
      <c r="AE6074" s="12"/>
      <c r="AF6074" s="12"/>
      <c r="AG6074" s="12"/>
      <c r="AH6074" s="12"/>
      <c r="AI6074" s="12"/>
      <c r="AJ6074" s="12"/>
      <c r="AK6074" s="12"/>
      <c r="AL6074" s="12"/>
      <c r="AM6074" s="12"/>
      <c r="AN6074" s="12"/>
      <c r="AO6074" s="12"/>
      <c r="AP6074" s="12"/>
      <c r="AQ6074" s="12"/>
      <c r="AR6074" s="12"/>
      <c r="AS6074" s="12"/>
      <c r="AT6074" s="12"/>
      <c r="AU6074" s="12"/>
      <c r="AV6074" s="12"/>
      <c r="AW6074" s="12"/>
      <c r="AX6074" s="12"/>
      <c r="AY6074" s="12"/>
      <c r="AZ6074" s="12"/>
      <c r="BA6074" s="12"/>
      <c r="BB6074" s="12"/>
      <c r="BC6074" s="12"/>
      <c r="BD6074" s="12"/>
      <c r="BE6074" s="12"/>
      <c r="BF6074" s="12"/>
      <c r="BG6074" s="12"/>
      <c r="BH6074" s="12"/>
      <c r="BI6074" s="12"/>
      <c r="BJ6074" s="13"/>
      <c r="BK6074" s="13"/>
      <c r="BL6074" s="13"/>
      <c r="BM6074" s="13"/>
      <c r="BN6074" s="13"/>
    </row>
    <row r="6075" spans="4:66" x14ac:dyDescent="0.25">
      <c r="D6075" s="6"/>
      <c r="E6075" s="10"/>
      <c r="F6075" s="10"/>
      <c r="G6075" s="10"/>
      <c r="H6075" s="10"/>
      <c r="I6075" s="10"/>
      <c r="J6075" s="10"/>
      <c r="K6075" s="11"/>
      <c r="L6075" s="11"/>
      <c r="M6075" s="12"/>
      <c r="N6075" s="12"/>
      <c r="O6075" s="12"/>
      <c r="P6075" s="12"/>
      <c r="Q6075" s="12"/>
      <c r="R6075" s="12"/>
      <c r="S6075" s="12"/>
      <c r="T6075" s="12"/>
      <c r="U6075" s="12"/>
      <c r="V6075" s="12"/>
      <c r="W6075" s="12"/>
      <c r="X6075" s="12"/>
      <c r="Y6075" s="12"/>
      <c r="Z6075" s="12"/>
      <c r="AA6075" s="12"/>
      <c r="AB6075" s="12"/>
      <c r="AC6075" s="12"/>
      <c r="AD6075" s="12"/>
      <c r="AE6075" s="12"/>
      <c r="AF6075" s="12"/>
      <c r="AG6075" s="12"/>
      <c r="AH6075" s="12"/>
      <c r="AI6075" s="12"/>
      <c r="AJ6075" s="12"/>
      <c r="AK6075" s="12"/>
      <c r="AL6075" s="12"/>
      <c r="AM6075" s="12"/>
      <c r="AN6075" s="12"/>
      <c r="AO6075" s="12"/>
      <c r="AP6075" s="12"/>
      <c r="AQ6075" s="12"/>
      <c r="AR6075" s="12"/>
      <c r="AS6075" s="12"/>
      <c r="AT6075" s="12"/>
      <c r="AU6075" s="12"/>
      <c r="AV6075" s="12"/>
      <c r="AW6075" s="12"/>
      <c r="AX6075" s="12"/>
      <c r="AY6075" s="12"/>
      <c r="AZ6075" s="12"/>
      <c r="BA6075" s="12"/>
      <c r="BB6075" s="12"/>
      <c r="BC6075" s="12"/>
      <c r="BD6075" s="12"/>
      <c r="BE6075" s="12"/>
      <c r="BF6075" s="12"/>
      <c r="BG6075" s="12"/>
      <c r="BH6075" s="12"/>
      <c r="BI6075" s="12"/>
      <c r="BJ6075" s="13"/>
      <c r="BK6075" s="13"/>
      <c r="BL6075" s="13"/>
      <c r="BM6075" s="13"/>
      <c r="BN6075" s="13"/>
    </row>
    <row r="6076" spans="4:66" x14ac:dyDescent="0.25">
      <c r="D6076" s="6"/>
      <c r="E6076" s="10"/>
      <c r="F6076" s="10"/>
      <c r="G6076" s="10"/>
      <c r="H6076" s="10"/>
      <c r="I6076" s="10"/>
      <c r="J6076" s="10"/>
      <c r="K6076" s="11"/>
      <c r="L6076" s="11"/>
      <c r="M6076" s="12"/>
      <c r="N6076" s="12"/>
      <c r="O6076" s="12"/>
      <c r="P6076" s="12"/>
      <c r="Q6076" s="12"/>
      <c r="R6076" s="12"/>
      <c r="S6076" s="12"/>
      <c r="T6076" s="12"/>
      <c r="U6076" s="12"/>
      <c r="V6076" s="12"/>
      <c r="W6076" s="12"/>
      <c r="X6076" s="12"/>
      <c r="Y6076" s="12"/>
      <c r="Z6076" s="12"/>
      <c r="AA6076" s="12"/>
      <c r="AB6076" s="12"/>
      <c r="AC6076" s="12"/>
      <c r="AD6076" s="12"/>
      <c r="AE6076" s="12"/>
      <c r="AF6076" s="12"/>
      <c r="AG6076" s="12"/>
      <c r="AH6076" s="12"/>
      <c r="AI6076" s="12"/>
      <c r="AJ6076" s="12"/>
      <c r="AK6076" s="12"/>
      <c r="AL6076" s="12"/>
      <c r="AM6076" s="12"/>
      <c r="AN6076" s="12"/>
      <c r="AO6076" s="12"/>
      <c r="AP6076" s="12"/>
      <c r="AQ6076" s="12"/>
      <c r="AR6076" s="12"/>
      <c r="AS6076" s="12"/>
      <c r="AT6076" s="12"/>
      <c r="AU6076" s="12"/>
      <c r="AV6076" s="12"/>
      <c r="AW6076" s="12"/>
      <c r="AX6076" s="12"/>
      <c r="AY6076" s="12"/>
      <c r="AZ6076" s="12"/>
      <c r="BA6076" s="12"/>
      <c r="BB6076" s="12"/>
      <c r="BC6076" s="12"/>
      <c r="BD6076" s="12"/>
      <c r="BE6076" s="12"/>
      <c r="BF6076" s="12"/>
      <c r="BG6076" s="12"/>
      <c r="BH6076" s="12"/>
      <c r="BI6076" s="12"/>
      <c r="BJ6076" s="13"/>
      <c r="BK6076" s="13"/>
      <c r="BL6076" s="13"/>
      <c r="BM6076" s="13"/>
      <c r="BN6076" s="13"/>
    </row>
    <row r="6077" spans="4:66" x14ac:dyDescent="0.25">
      <c r="D6077" s="6"/>
      <c r="E6077" s="10"/>
      <c r="F6077" s="10"/>
      <c r="G6077" s="10"/>
      <c r="H6077" s="10"/>
      <c r="I6077" s="10"/>
      <c r="J6077" s="10"/>
      <c r="K6077" s="11"/>
      <c r="L6077" s="11"/>
      <c r="M6077" s="12"/>
      <c r="N6077" s="12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12"/>
      <c r="Z6077" s="12"/>
      <c r="AA6077" s="12"/>
      <c r="AB6077" s="12"/>
      <c r="AC6077" s="12"/>
      <c r="AD6077" s="12"/>
      <c r="AE6077" s="12"/>
      <c r="AF6077" s="12"/>
      <c r="AG6077" s="12"/>
      <c r="AH6077" s="12"/>
      <c r="AI6077" s="12"/>
      <c r="AJ6077" s="12"/>
      <c r="AK6077" s="12"/>
      <c r="AL6077" s="12"/>
      <c r="AM6077" s="12"/>
      <c r="AN6077" s="12"/>
      <c r="AO6077" s="12"/>
      <c r="AP6077" s="12"/>
      <c r="AQ6077" s="12"/>
      <c r="AR6077" s="12"/>
      <c r="AS6077" s="12"/>
      <c r="AT6077" s="12"/>
      <c r="AU6077" s="12"/>
      <c r="AV6077" s="12"/>
      <c r="AW6077" s="12"/>
      <c r="AX6077" s="12"/>
      <c r="AY6077" s="12"/>
      <c r="AZ6077" s="12"/>
      <c r="BA6077" s="12"/>
      <c r="BB6077" s="12"/>
      <c r="BC6077" s="12"/>
      <c r="BD6077" s="12"/>
      <c r="BE6077" s="12"/>
      <c r="BF6077" s="12"/>
      <c r="BG6077" s="12"/>
      <c r="BH6077" s="12"/>
      <c r="BI6077" s="12"/>
      <c r="BJ6077" s="13"/>
      <c r="BK6077" s="13"/>
      <c r="BL6077" s="13"/>
      <c r="BM6077" s="13"/>
      <c r="BN6077" s="13"/>
    </row>
    <row r="6078" spans="4:66" x14ac:dyDescent="0.25">
      <c r="D6078" s="6"/>
      <c r="E6078" s="10"/>
      <c r="F6078" s="10"/>
      <c r="G6078" s="10"/>
      <c r="H6078" s="10"/>
      <c r="I6078" s="10"/>
      <c r="J6078" s="10"/>
      <c r="K6078" s="11"/>
      <c r="L6078" s="11"/>
      <c r="M6078" s="12"/>
      <c r="N6078" s="12"/>
      <c r="O6078" s="12"/>
      <c r="P6078" s="12"/>
      <c r="Q6078" s="12"/>
      <c r="R6078" s="12"/>
      <c r="S6078" s="12"/>
      <c r="T6078" s="12"/>
      <c r="U6078" s="12"/>
      <c r="V6078" s="12"/>
      <c r="W6078" s="12"/>
      <c r="X6078" s="12"/>
      <c r="Y6078" s="12"/>
      <c r="Z6078" s="12"/>
      <c r="AA6078" s="12"/>
      <c r="AB6078" s="12"/>
      <c r="AC6078" s="12"/>
      <c r="AD6078" s="12"/>
      <c r="AE6078" s="12"/>
      <c r="AF6078" s="12"/>
      <c r="AG6078" s="12"/>
      <c r="AH6078" s="12"/>
      <c r="AI6078" s="12"/>
      <c r="AJ6078" s="12"/>
      <c r="AK6078" s="12"/>
      <c r="AL6078" s="12"/>
      <c r="AM6078" s="12"/>
      <c r="AN6078" s="12"/>
      <c r="AO6078" s="12"/>
      <c r="AP6078" s="12"/>
      <c r="AQ6078" s="12"/>
      <c r="AR6078" s="12"/>
      <c r="AS6078" s="12"/>
      <c r="AT6078" s="12"/>
      <c r="AU6078" s="12"/>
      <c r="AV6078" s="12"/>
      <c r="AW6078" s="12"/>
      <c r="AX6078" s="12"/>
      <c r="AY6078" s="12"/>
      <c r="AZ6078" s="12"/>
      <c r="BA6078" s="12"/>
      <c r="BB6078" s="12"/>
      <c r="BC6078" s="12"/>
      <c r="BD6078" s="12"/>
      <c r="BE6078" s="12"/>
      <c r="BF6078" s="12"/>
      <c r="BG6078" s="12"/>
      <c r="BH6078" s="12"/>
      <c r="BI6078" s="12"/>
      <c r="BJ6078" s="13"/>
      <c r="BK6078" s="13"/>
      <c r="BL6078" s="13"/>
      <c r="BM6078" s="13"/>
      <c r="BN6078" s="13"/>
    </row>
    <row r="6079" spans="4:66" s="14" customFormat="1" x14ac:dyDescent="0.25">
      <c r="D6079" s="22"/>
      <c r="K6079" s="15"/>
      <c r="L6079" s="15"/>
      <c r="M6079" s="16"/>
      <c r="N6079" s="16"/>
      <c r="O6079" s="16"/>
      <c r="P6079" s="16"/>
      <c r="Q6079" s="16"/>
      <c r="R6079" s="16"/>
      <c r="S6079" s="16"/>
      <c r="T6079" s="16"/>
      <c r="U6079" s="16"/>
      <c r="V6079" s="16"/>
      <c r="W6079" s="16"/>
      <c r="X6079" s="16"/>
      <c r="Y6079" s="16"/>
      <c r="Z6079" s="16"/>
      <c r="AA6079" s="16"/>
      <c r="AB6079" s="16"/>
      <c r="AC6079" s="16"/>
      <c r="AD6079" s="16"/>
      <c r="AE6079" s="16"/>
      <c r="AF6079" s="16"/>
      <c r="AG6079" s="16"/>
      <c r="AH6079" s="16"/>
      <c r="AI6079" s="16"/>
      <c r="AJ6079" s="16"/>
      <c r="AK6079" s="16"/>
      <c r="AL6079" s="16"/>
      <c r="AM6079" s="16"/>
      <c r="AN6079" s="16"/>
      <c r="AO6079" s="16"/>
      <c r="AP6079" s="16"/>
      <c r="AQ6079" s="16"/>
      <c r="AR6079" s="16"/>
      <c r="AS6079" s="16"/>
      <c r="AT6079" s="16"/>
      <c r="AU6079" s="16"/>
      <c r="AV6079" s="16"/>
      <c r="AW6079" s="16"/>
      <c r="AX6079" s="16"/>
      <c r="AY6079" s="16"/>
      <c r="AZ6079" s="16"/>
      <c r="BA6079" s="16"/>
      <c r="BB6079" s="16"/>
      <c r="BC6079" s="16"/>
      <c r="BD6079" s="16"/>
      <c r="BE6079" s="16"/>
      <c r="BF6079" s="16"/>
      <c r="BG6079" s="16"/>
      <c r="BH6079" s="16"/>
      <c r="BI6079" s="16"/>
      <c r="BJ6079" s="17"/>
      <c r="BK6079" s="17"/>
      <c r="BL6079" s="17"/>
      <c r="BM6079" s="17"/>
      <c r="BN6079" s="17"/>
    </row>
    <row r="6080" spans="4:66" x14ac:dyDescent="0.25">
      <c r="D6080"/>
      <c r="E6080" s="10"/>
      <c r="F6080" s="10"/>
      <c r="G6080" s="10"/>
      <c r="H6080" s="10"/>
      <c r="I6080" s="10"/>
      <c r="J6080" s="10"/>
      <c r="K6080" s="11"/>
      <c r="L6080" s="11"/>
      <c r="M6080" s="12"/>
      <c r="N6080" s="12"/>
      <c r="O6080" s="12"/>
      <c r="P6080" s="12"/>
      <c r="Q6080" s="12"/>
      <c r="R6080" s="12"/>
      <c r="S6080" s="12"/>
      <c r="T6080" s="12"/>
      <c r="U6080" s="12"/>
      <c r="V6080" s="12"/>
      <c r="W6080" s="12"/>
      <c r="X6080" s="12"/>
      <c r="Y6080" s="12"/>
      <c r="Z6080" s="12"/>
      <c r="AA6080" s="12"/>
      <c r="AB6080" s="12"/>
      <c r="AC6080" s="12"/>
      <c r="AD6080" s="12"/>
      <c r="AE6080" s="12"/>
      <c r="AF6080" s="12"/>
      <c r="AG6080" s="12"/>
      <c r="AH6080" s="12"/>
      <c r="AI6080" s="12"/>
      <c r="AJ6080" s="12"/>
      <c r="AK6080" s="12"/>
      <c r="AL6080" s="12"/>
      <c r="AM6080" s="12"/>
      <c r="AN6080" s="12"/>
      <c r="AO6080" s="12"/>
      <c r="AP6080" s="12"/>
      <c r="AQ6080" s="12"/>
      <c r="AR6080" s="12"/>
      <c r="AS6080" s="12"/>
      <c r="AT6080" s="12"/>
      <c r="AU6080" s="12"/>
      <c r="AV6080" s="12"/>
      <c r="AW6080" s="12"/>
      <c r="AX6080" s="12"/>
      <c r="AY6080" s="12"/>
      <c r="AZ6080" s="12"/>
      <c r="BA6080" s="12"/>
      <c r="BB6080" s="12"/>
      <c r="BC6080" s="12"/>
      <c r="BD6080" s="12"/>
      <c r="BE6080" s="12"/>
      <c r="BF6080" s="12"/>
      <c r="BG6080" s="12"/>
      <c r="BH6080" s="12"/>
      <c r="BI6080" s="12"/>
      <c r="BJ6080" s="13"/>
      <c r="BK6080" s="13"/>
      <c r="BL6080" s="13"/>
      <c r="BM6080" s="13"/>
      <c r="BN6080" s="13"/>
    </row>
    <row r="6081" spans="4:66" x14ac:dyDescent="0.25">
      <c r="D6081"/>
      <c r="E6081" s="10"/>
      <c r="F6081" s="10"/>
      <c r="G6081" s="10"/>
      <c r="H6081" s="10"/>
      <c r="I6081" s="10"/>
      <c r="J6081" s="10"/>
      <c r="K6081" s="11"/>
      <c r="L6081" s="11"/>
      <c r="M6081" s="12"/>
      <c r="N6081" s="12"/>
      <c r="O6081" s="12"/>
      <c r="P6081" s="12"/>
      <c r="Q6081" s="12"/>
      <c r="R6081" s="12"/>
      <c r="S6081" s="12"/>
      <c r="T6081" s="12"/>
      <c r="U6081" s="12"/>
      <c r="V6081" s="12"/>
      <c r="W6081" s="12"/>
      <c r="X6081" s="12"/>
      <c r="Y6081" s="12"/>
      <c r="Z6081" s="12"/>
      <c r="AA6081" s="12"/>
      <c r="AB6081" s="12"/>
      <c r="AC6081" s="12"/>
      <c r="AD6081" s="12"/>
      <c r="AE6081" s="12"/>
      <c r="AF6081" s="12"/>
      <c r="AG6081" s="12"/>
      <c r="AH6081" s="12"/>
      <c r="AI6081" s="12"/>
      <c r="AJ6081" s="12"/>
      <c r="AK6081" s="12"/>
      <c r="AL6081" s="12"/>
      <c r="AM6081" s="12"/>
      <c r="AN6081" s="12"/>
      <c r="AO6081" s="12"/>
      <c r="AP6081" s="12"/>
      <c r="AQ6081" s="12"/>
      <c r="AR6081" s="12"/>
      <c r="AS6081" s="12"/>
      <c r="AT6081" s="12"/>
      <c r="AU6081" s="12"/>
      <c r="AV6081" s="12"/>
      <c r="AW6081" s="12"/>
      <c r="AX6081" s="12"/>
      <c r="AY6081" s="12"/>
      <c r="AZ6081" s="12"/>
      <c r="BA6081" s="12"/>
      <c r="BB6081" s="12"/>
      <c r="BC6081" s="12"/>
      <c r="BD6081" s="12"/>
      <c r="BE6081" s="12"/>
      <c r="BF6081" s="12"/>
      <c r="BG6081" s="12"/>
      <c r="BH6081" s="12"/>
      <c r="BI6081" s="12"/>
      <c r="BJ6081" s="13"/>
      <c r="BK6081" s="13"/>
      <c r="BL6081" s="13"/>
      <c r="BM6081" s="13"/>
      <c r="BN6081" s="13"/>
    </row>
    <row r="6082" spans="4:66" x14ac:dyDescent="0.25">
      <c r="D6082"/>
      <c r="E6082" s="10"/>
      <c r="F6082" s="10"/>
      <c r="G6082" s="10"/>
      <c r="H6082" s="10"/>
      <c r="I6082" s="10"/>
      <c r="J6082" s="10"/>
      <c r="K6082" s="11"/>
      <c r="L6082" s="11"/>
      <c r="M6082" s="12"/>
      <c r="N6082" s="12"/>
      <c r="O6082" s="12"/>
      <c r="P6082" s="12"/>
      <c r="Q6082" s="12"/>
      <c r="R6082" s="12"/>
      <c r="S6082" s="12"/>
      <c r="T6082" s="12"/>
      <c r="U6082" s="12"/>
      <c r="V6082" s="12"/>
      <c r="W6082" s="12"/>
      <c r="X6082" s="12"/>
      <c r="Y6082" s="12"/>
      <c r="Z6082" s="12"/>
      <c r="AA6082" s="12"/>
      <c r="AB6082" s="12"/>
      <c r="AC6082" s="12"/>
      <c r="AD6082" s="12"/>
      <c r="AE6082" s="12"/>
      <c r="AF6082" s="12"/>
      <c r="AG6082" s="12"/>
      <c r="AH6082" s="12"/>
      <c r="AI6082" s="12"/>
      <c r="AJ6082" s="12"/>
      <c r="AK6082" s="12"/>
      <c r="AL6082" s="12"/>
      <c r="AM6082" s="12"/>
      <c r="AN6082" s="12"/>
      <c r="AO6082" s="12"/>
      <c r="AP6082" s="12"/>
      <c r="AQ6082" s="12"/>
      <c r="AR6082" s="12"/>
      <c r="AS6082" s="12"/>
      <c r="AT6082" s="12"/>
      <c r="AU6082" s="12"/>
      <c r="AV6082" s="12"/>
      <c r="AW6082" s="12"/>
      <c r="AX6082" s="12"/>
      <c r="AY6082" s="12"/>
      <c r="AZ6082" s="12"/>
      <c r="BA6082" s="12"/>
      <c r="BB6082" s="12"/>
      <c r="BC6082" s="12"/>
      <c r="BD6082" s="12"/>
      <c r="BE6082" s="12"/>
      <c r="BF6082" s="12"/>
      <c r="BG6082" s="12"/>
      <c r="BH6082" s="12"/>
      <c r="BI6082" s="12"/>
      <c r="BJ6082" s="13"/>
      <c r="BK6082" s="13"/>
      <c r="BL6082" s="13"/>
      <c r="BM6082" s="13"/>
      <c r="BN6082" s="13"/>
    </row>
    <row r="6083" spans="4:66" x14ac:dyDescent="0.25">
      <c r="D6083"/>
      <c r="E6083" s="10"/>
      <c r="F6083" s="10"/>
      <c r="G6083" s="10"/>
      <c r="H6083" s="10"/>
      <c r="I6083" s="10"/>
      <c r="J6083" s="10"/>
      <c r="K6083" s="11"/>
      <c r="L6083" s="11"/>
      <c r="M6083" s="12"/>
      <c r="N6083" s="12"/>
      <c r="O6083" s="12"/>
      <c r="P6083" s="12"/>
      <c r="Q6083" s="12"/>
      <c r="R6083" s="12"/>
      <c r="S6083" s="12"/>
      <c r="T6083" s="12"/>
      <c r="U6083" s="12"/>
      <c r="V6083" s="12"/>
      <c r="W6083" s="12"/>
      <c r="X6083" s="12"/>
      <c r="Y6083" s="12"/>
      <c r="Z6083" s="12"/>
      <c r="AA6083" s="12"/>
      <c r="AB6083" s="12"/>
      <c r="AC6083" s="12"/>
      <c r="AD6083" s="12"/>
      <c r="AE6083" s="12"/>
      <c r="AF6083" s="12"/>
      <c r="AG6083" s="12"/>
      <c r="AH6083" s="12"/>
      <c r="AI6083" s="12"/>
      <c r="AJ6083" s="12"/>
      <c r="AK6083" s="12"/>
      <c r="AL6083" s="12"/>
      <c r="AM6083" s="12"/>
      <c r="AN6083" s="12"/>
      <c r="AO6083" s="12"/>
      <c r="AP6083" s="12"/>
      <c r="AQ6083" s="12"/>
      <c r="AR6083" s="12"/>
      <c r="AS6083" s="12"/>
      <c r="AT6083" s="12"/>
      <c r="AU6083" s="12"/>
      <c r="AV6083" s="12"/>
      <c r="AW6083" s="12"/>
      <c r="AX6083" s="12"/>
      <c r="AY6083" s="12"/>
      <c r="AZ6083" s="12"/>
      <c r="BA6083" s="12"/>
      <c r="BB6083" s="12"/>
      <c r="BC6083" s="12"/>
      <c r="BD6083" s="12"/>
      <c r="BE6083" s="12"/>
      <c r="BF6083" s="12"/>
      <c r="BG6083" s="12"/>
      <c r="BH6083" s="12"/>
      <c r="BI6083" s="12"/>
      <c r="BJ6083" s="13"/>
      <c r="BK6083" s="13"/>
      <c r="BL6083" s="13"/>
      <c r="BM6083" s="13"/>
      <c r="BN6083" s="13"/>
    </row>
    <row r="6084" spans="4:66" x14ac:dyDescent="0.25">
      <c r="D6084"/>
      <c r="E6084" s="10"/>
      <c r="F6084" s="10"/>
      <c r="G6084" s="10"/>
      <c r="H6084" s="10"/>
      <c r="I6084" s="10"/>
      <c r="J6084" s="10"/>
      <c r="K6084" s="11"/>
      <c r="L6084" s="11"/>
      <c r="M6084" s="12"/>
      <c r="N6084" s="12"/>
      <c r="O6084" s="12"/>
      <c r="P6084" s="12"/>
      <c r="Q6084" s="12"/>
      <c r="R6084" s="12"/>
      <c r="S6084" s="12"/>
      <c r="T6084" s="12"/>
      <c r="U6084" s="12"/>
      <c r="V6084" s="12"/>
      <c r="W6084" s="12"/>
      <c r="X6084" s="12"/>
      <c r="Y6084" s="12"/>
      <c r="Z6084" s="12"/>
      <c r="AA6084" s="12"/>
      <c r="AB6084" s="12"/>
      <c r="AC6084" s="12"/>
      <c r="AD6084" s="12"/>
      <c r="AE6084" s="12"/>
      <c r="AF6084" s="12"/>
      <c r="AG6084" s="12"/>
      <c r="AH6084" s="12"/>
      <c r="AI6084" s="12"/>
      <c r="AJ6084" s="12"/>
      <c r="AK6084" s="12"/>
      <c r="AL6084" s="12"/>
      <c r="AM6084" s="12"/>
      <c r="AN6084" s="12"/>
      <c r="AO6084" s="12"/>
      <c r="AP6084" s="12"/>
      <c r="AQ6084" s="12"/>
      <c r="AR6084" s="12"/>
      <c r="AS6084" s="12"/>
      <c r="AT6084" s="12"/>
      <c r="AU6084" s="12"/>
      <c r="AV6084" s="12"/>
      <c r="AW6084" s="12"/>
      <c r="AX6084" s="12"/>
      <c r="AY6084" s="12"/>
      <c r="AZ6084" s="12"/>
      <c r="BA6084" s="12"/>
      <c r="BB6084" s="12"/>
      <c r="BC6084" s="12"/>
      <c r="BD6084" s="12"/>
      <c r="BE6084" s="12"/>
      <c r="BF6084" s="12"/>
      <c r="BG6084" s="12"/>
      <c r="BH6084" s="12"/>
      <c r="BI6084" s="12"/>
      <c r="BJ6084" s="13"/>
      <c r="BK6084" s="13"/>
      <c r="BL6084" s="13"/>
      <c r="BM6084" s="13"/>
      <c r="BN6084" s="13"/>
    </row>
    <row r="6085" spans="4:66" x14ac:dyDescent="0.25">
      <c r="D6085"/>
      <c r="E6085" s="10"/>
      <c r="F6085" s="10"/>
      <c r="G6085" s="10"/>
      <c r="H6085" s="10"/>
      <c r="I6085" s="10"/>
      <c r="J6085" s="10"/>
      <c r="K6085" s="11"/>
      <c r="L6085" s="11"/>
      <c r="M6085" s="12"/>
      <c r="N6085" s="12"/>
      <c r="O6085" s="12"/>
      <c r="P6085" s="12"/>
      <c r="Q6085" s="12"/>
      <c r="R6085" s="12"/>
      <c r="S6085" s="12"/>
      <c r="T6085" s="12"/>
      <c r="U6085" s="12"/>
      <c r="V6085" s="12"/>
      <c r="W6085" s="12"/>
      <c r="X6085" s="12"/>
      <c r="Y6085" s="12"/>
      <c r="Z6085" s="12"/>
      <c r="AA6085" s="12"/>
      <c r="AB6085" s="12"/>
      <c r="AC6085" s="12"/>
      <c r="AD6085" s="12"/>
      <c r="AE6085" s="12"/>
      <c r="AF6085" s="12"/>
      <c r="AG6085" s="12"/>
      <c r="AH6085" s="12"/>
      <c r="AI6085" s="12"/>
      <c r="AJ6085" s="12"/>
      <c r="AK6085" s="12"/>
      <c r="AL6085" s="12"/>
      <c r="AM6085" s="12"/>
      <c r="AN6085" s="12"/>
      <c r="AO6085" s="12"/>
      <c r="AP6085" s="12"/>
      <c r="AQ6085" s="12"/>
      <c r="AR6085" s="12"/>
      <c r="AS6085" s="12"/>
      <c r="AT6085" s="12"/>
      <c r="AU6085" s="12"/>
      <c r="AV6085" s="12"/>
      <c r="AW6085" s="12"/>
      <c r="AX6085" s="12"/>
      <c r="AY6085" s="12"/>
      <c r="AZ6085" s="12"/>
      <c r="BA6085" s="12"/>
      <c r="BB6085" s="12"/>
      <c r="BC6085" s="12"/>
      <c r="BD6085" s="12"/>
      <c r="BE6085" s="12"/>
      <c r="BF6085" s="12"/>
      <c r="BG6085" s="12"/>
      <c r="BH6085" s="12"/>
      <c r="BI6085" s="12"/>
      <c r="BJ6085" s="13"/>
      <c r="BK6085" s="13"/>
      <c r="BL6085" s="13"/>
      <c r="BM6085" s="13"/>
      <c r="BN6085" s="13"/>
    </row>
    <row r="6086" spans="4:66" x14ac:dyDescent="0.25">
      <c r="D6086"/>
      <c r="E6086" s="10"/>
      <c r="F6086" s="10"/>
      <c r="G6086" s="10"/>
      <c r="H6086" s="10"/>
      <c r="I6086" s="10"/>
      <c r="J6086" s="10"/>
      <c r="K6086" s="11"/>
      <c r="L6086" s="11"/>
      <c r="M6086" s="12"/>
      <c r="N6086" s="12"/>
      <c r="O6086" s="12"/>
      <c r="P6086" s="12"/>
      <c r="Q6086" s="12"/>
      <c r="R6086" s="12"/>
      <c r="S6086" s="12"/>
      <c r="T6086" s="12"/>
      <c r="U6086" s="12"/>
      <c r="V6086" s="12"/>
      <c r="W6086" s="12"/>
      <c r="X6086" s="12"/>
      <c r="Y6086" s="12"/>
      <c r="Z6086" s="12"/>
      <c r="AA6086" s="12"/>
      <c r="AB6086" s="12"/>
      <c r="AC6086" s="12"/>
      <c r="AD6086" s="12"/>
      <c r="AE6086" s="12"/>
      <c r="AF6086" s="12"/>
      <c r="AG6086" s="12"/>
      <c r="AH6086" s="12"/>
      <c r="AI6086" s="12"/>
      <c r="AJ6086" s="12"/>
      <c r="AK6086" s="12"/>
      <c r="AL6086" s="12"/>
      <c r="AM6086" s="12"/>
      <c r="AN6086" s="12"/>
      <c r="AO6086" s="12"/>
      <c r="AP6086" s="12"/>
      <c r="AQ6086" s="12"/>
      <c r="AR6086" s="12"/>
      <c r="AS6086" s="12"/>
      <c r="AT6086" s="12"/>
      <c r="AU6086" s="12"/>
      <c r="AV6086" s="12"/>
      <c r="AW6086" s="12"/>
      <c r="AX6086" s="12"/>
      <c r="AY6086" s="12"/>
      <c r="AZ6086" s="12"/>
      <c r="BA6086" s="12"/>
      <c r="BB6086" s="12"/>
      <c r="BC6086" s="12"/>
      <c r="BD6086" s="12"/>
      <c r="BE6086" s="12"/>
      <c r="BF6086" s="12"/>
      <c r="BG6086" s="12"/>
      <c r="BH6086" s="12"/>
      <c r="BI6086" s="12"/>
      <c r="BJ6086" s="13"/>
      <c r="BK6086" s="13"/>
      <c r="BL6086" s="13"/>
      <c r="BM6086" s="13"/>
      <c r="BN6086" s="13"/>
    </row>
    <row r="6087" spans="4:66" x14ac:dyDescent="0.25">
      <c r="D6087"/>
      <c r="E6087" s="10"/>
      <c r="F6087" s="10"/>
      <c r="G6087" s="10"/>
      <c r="H6087" s="10"/>
      <c r="I6087" s="10"/>
      <c r="J6087" s="10"/>
      <c r="K6087" s="11"/>
      <c r="L6087" s="11"/>
      <c r="M6087" s="12"/>
      <c r="N6087" s="12"/>
      <c r="O6087" s="12"/>
      <c r="P6087" s="12"/>
      <c r="Q6087" s="12"/>
      <c r="R6087" s="12"/>
      <c r="S6087" s="12"/>
      <c r="T6087" s="12"/>
      <c r="U6087" s="12"/>
      <c r="V6087" s="12"/>
      <c r="W6087" s="12"/>
      <c r="X6087" s="12"/>
      <c r="Y6087" s="12"/>
      <c r="Z6087" s="12"/>
      <c r="AA6087" s="12"/>
      <c r="AB6087" s="12"/>
      <c r="AC6087" s="12"/>
      <c r="AD6087" s="12"/>
      <c r="AE6087" s="12"/>
      <c r="AF6087" s="12"/>
      <c r="AG6087" s="12"/>
      <c r="AH6087" s="12"/>
      <c r="AI6087" s="12"/>
      <c r="AJ6087" s="12"/>
      <c r="AK6087" s="12"/>
      <c r="AL6087" s="12"/>
      <c r="AM6087" s="12"/>
      <c r="AN6087" s="12"/>
      <c r="AO6087" s="12"/>
      <c r="AP6087" s="12"/>
      <c r="AQ6087" s="12"/>
      <c r="AR6087" s="12"/>
      <c r="AS6087" s="12"/>
      <c r="AT6087" s="12"/>
      <c r="AU6087" s="12"/>
      <c r="AV6087" s="12"/>
      <c r="AW6087" s="12"/>
      <c r="AX6087" s="12"/>
      <c r="AY6087" s="12"/>
      <c r="AZ6087" s="12"/>
      <c r="BA6087" s="12"/>
      <c r="BB6087" s="12"/>
      <c r="BC6087" s="12"/>
      <c r="BD6087" s="12"/>
      <c r="BE6087" s="12"/>
      <c r="BF6087" s="12"/>
      <c r="BG6087" s="12"/>
      <c r="BH6087" s="12"/>
      <c r="BI6087" s="12"/>
      <c r="BJ6087" s="13"/>
      <c r="BK6087" s="13"/>
      <c r="BL6087" s="13"/>
      <c r="BM6087" s="13"/>
      <c r="BN6087" s="13"/>
    </row>
    <row r="6088" spans="4:66" x14ac:dyDescent="0.25">
      <c r="D6088"/>
      <c r="E6088" s="10"/>
      <c r="F6088" s="10"/>
      <c r="G6088" s="10"/>
      <c r="H6088" s="10"/>
      <c r="I6088" s="10"/>
      <c r="J6088" s="10"/>
      <c r="K6088" s="11"/>
      <c r="L6088" s="11"/>
      <c r="M6088" s="12"/>
      <c r="N6088" s="12"/>
      <c r="O6088" s="12"/>
      <c r="P6088" s="12"/>
      <c r="Q6088" s="12"/>
      <c r="R6088" s="12"/>
      <c r="S6088" s="12"/>
      <c r="T6088" s="12"/>
      <c r="U6088" s="12"/>
      <c r="V6088" s="12"/>
      <c r="W6088" s="12"/>
      <c r="X6088" s="12"/>
      <c r="Y6088" s="12"/>
      <c r="Z6088" s="12"/>
      <c r="AA6088" s="12"/>
      <c r="AB6088" s="12"/>
      <c r="AC6088" s="12"/>
      <c r="AD6088" s="12"/>
      <c r="AE6088" s="12"/>
      <c r="AF6088" s="12"/>
      <c r="AG6088" s="12"/>
      <c r="AH6088" s="12"/>
      <c r="AI6088" s="12"/>
      <c r="AJ6088" s="12"/>
      <c r="AK6088" s="12"/>
      <c r="AL6088" s="12"/>
      <c r="AM6088" s="12"/>
      <c r="AN6088" s="12"/>
      <c r="AO6088" s="12"/>
      <c r="AP6088" s="12"/>
      <c r="AQ6088" s="12"/>
      <c r="AR6088" s="12"/>
      <c r="AS6088" s="12"/>
      <c r="AT6088" s="12"/>
      <c r="AU6088" s="12"/>
      <c r="AV6088" s="12"/>
      <c r="AW6088" s="12"/>
      <c r="AX6088" s="12"/>
      <c r="AY6088" s="12"/>
      <c r="AZ6088" s="12"/>
      <c r="BA6088" s="12"/>
      <c r="BB6088" s="12"/>
      <c r="BC6088" s="12"/>
      <c r="BD6088" s="12"/>
      <c r="BE6088" s="12"/>
      <c r="BF6088" s="12"/>
      <c r="BG6088" s="12"/>
      <c r="BH6088" s="12"/>
      <c r="BI6088" s="12"/>
      <c r="BJ6088" s="13"/>
      <c r="BK6088" s="13"/>
      <c r="BL6088" s="13"/>
      <c r="BM6088" s="13"/>
      <c r="BN6088" s="13"/>
    </row>
    <row r="6089" spans="4:66" x14ac:dyDescent="0.25">
      <c r="D6089"/>
      <c r="E6089" s="10"/>
      <c r="F6089" s="10"/>
      <c r="G6089" s="10"/>
      <c r="H6089" s="10"/>
      <c r="I6089" s="10"/>
      <c r="J6089" s="10"/>
      <c r="K6089" s="11"/>
      <c r="L6089" s="11"/>
      <c r="M6089" s="12"/>
      <c r="N6089" s="12"/>
      <c r="O6089" s="12"/>
      <c r="P6089" s="12"/>
      <c r="Q6089" s="12"/>
      <c r="R6089" s="12"/>
      <c r="S6089" s="12"/>
      <c r="T6089" s="12"/>
      <c r="U6089" s="12"/>
      <c r="V6089" s="12"/>
      <c r="W6089" s="12"/>
      <c r="X6089" s="12"/>
      <c r="Y6089" s="12"/>
      <c r="Z6089" s="12"/>
      <c r="AA6089" s="12"/>
      <c r="AB6089" s="12"/>
      <c r="AC6089" s="12"/>
      <c r="AD6089" s="12"/>
      <c r="AE6089" s="12"/>
      <c r="AF6089" s="12"/>
      <c r="AG6089" s="12"/>
      <c r="AH6089" s="12"/>
      <c r="AI6089" s="12"/>
      <c r="AJ6089" s="12"/>
      <c r="AK6089" s="12"/>
      <c r="AL6089" s="12"/>
      <c r="AM6089" s="12"/>
      <c r="AN6089" s="12"/>
      <c r="AO6089" s="12"/>
      <c r="AP6089" s="12"/>
      <c r="AQ6089" s="12"/>
      <c r="AR6089" s="12"/>
      <c r="AS6089" s="12"/>
      <c r="AT6089" s="12"/>
      <c r="AU6089" s="12"/>
      <c r="AV6089" s="12"/>
      <c r="AW6089" s="12"/>
      <c r="AX6089" s="12"/>
      <c r="AY6089" s="12"/>
      <c r="AZ6089" s="12"/>
      <c r="BA6089" s="12"/>
      <c r="BB6089" s="12"/>
      <c r="BC6089" s="12"/>
      <c r="BD6089" s="12"/>
      <c r="BE6089" s="12"/>
      <c r="BF6089" s="12"/>
      <c r="BG6089" s="12"/>
      <c r="BH6089" s="12"/>
      <c r="BI6089" s="12"/>
      <c r="BJ6089" s="13"/>
      <c r="BK6089" s="13"/>
      <c r="BL6089" s="13"/>
      <c r="BM6089" s="13"/>
      <c r="BN6089" s="13"/>
    </row>
    <row r="6090" spans="4:66" x14ac:dyDescent="0.25">
      <c r="D6090"/>
      <c r="E6090" s="10"/>
      <c r="F6090" s="10"/>
      <c r="G6090" s="10"/>
      <c r="H6090" s="10"/>
      <c r="I6090" s="10"/>
      <c r="J6090" s="10"/>
      <c r="K6090" s="11"/>
      <c r="L6090" s="11"/>
      <c r="M6090" s="12"/>
      <c r="N6090" s="12"/>
      <c r="O6090" s="12"/>
      <c r="P6090" s="12"/>
      <c r="Q6090" s="12"/>
      <c r="R6090" s="12"/>
      <c r="S6090" s="12"/>
      <c r="T6090" s="12"/>
      <c r="U6090" s="12"/>
      <c r="V6090" s="12"/>
      <c r="W6090" s="12"/>
      <c r="X6090" s="12"/>
      <c r="Y6090" s="12"/>
      <c r="Z6090" s="12"/>
      <c r="AA6090" s="12"/>
      <c r="AB6090" s="12"/>
      <c r="AC6090" s="12"/>
      <c r="AD6090" s="12"/>
      <c r="AE6090" s="12"/>
      <c r="AF6090" s="12"/>
      <c r="AG6090" s="12"/>
      <c r="AH6090" s="12"/>
      <c r="AI6090" s="12"/>
      <c r="AJ6090" s="12"/>
      <c r="AK6090" s="12"/>
      <c r="AL6090" s="12"/>
      <c r="AM6090" s="12"/>
      <c r="AN6090" s="12"/>
      <c r="AO6090" s="12"/>
      <c r="AP6090" s="12"/>
      <c r="AQ6090" s="12"/>
      <c r="AR6090" s="12"/>
      <c r="AS6090" s="12"/>
      <c r="AT6090" s="12"/>
      <c r="AU6090" s="12"/>
      <c r="AV6090" s="12"/>
      <c r="AW6090" s="12"/>
      <c r="AX6090" s="12"/>
      <c r="AY6090" s="12"/>
      <c r="AZ6090" s="12"/>
      <c r="BA6090" s="12"/>
      <c r="BB6090" s="12"/>
      <c r="BC6090" s="12"/>
      <c r="BD6090" s="12"/>
      <c r="BE6090" s="12"/>
      <c r="BF6090" s="12"/>
      <c r="BG6090" s="12"/>
      <c r="BH6090" s="12"/>
      <c r="BI6090" s="12"/>
      <c r="BJ6090" s="13"/>
      <c r="BK6090" s="13"/>
      <c r="BL6090" s="13"/>
      <c r="BM6090" s="13"/>
      <c r="BN6090" s="13"/>
    </row>
    <row r="6091" spans="4:66" x14ac:dyDescent="0.25">
      <c r="D6091"/>
      <c r="E6091" s="10"/>
      <c r="F6091" s="10"/>
      <c r="G6091" s="10"/>
      <c r="H6091" s="10"/>
      <c r="I6091" s="10"/>
      <c r="J6091" s="10"/>
      <c r="K6091" s="11"/>
      <c r="L6091" s="11"/>
      <c r="M6091" s="12"/>
      <c r="N6091" s="12"/>
      <c r="O6091" s="12"/>
      <c r="P6091" s="12"/>
      <c r="Q6091" s="12"/>
      <c r="R6091" s="12"/>
      <c r="S6091" s="12"/>
      <c r="T6091" s="12"/>
      <c r="U6091" s="12"/>
      <c r="V6091" s="12"/>
      <c r="W6091" s="12"/>
      <c r="X6091" s="12"/>
      <c r="Y6091" s="12"/>
      <c r="Z6091" s="12"/>
      <c r="AA6091" s="12"/>
      <c r="AB6091" s="12"/>
      <c r="AC6091" s="12"/>
      <c r="AD6091" s="12"/>
      <c r="AE6091" s="12"/>
      <c r="AF6091" s="12"/>
      <c r="AG6091" s="12"/>
      <c r="AH6091" s="12"/>
      <c r="AI6091" s="12"/>
      <c r="AJ6091" s="12"/>
      <c r="AK6091" s="12"/>
      <c r="AL6091" s="12"/>
      <c r="AM6091" s="12"/>
      <c r="AN6091" s="12"/>
      <c r="AO6091" s="12"/>
      <c r="AP6091" s="12"/>
      <c r="AQ6091" s="12"/>
      <c r="AR6091" s="12"/>
      <c r="AS6091" s="12"/>
      <c r="AT6091" s="12"/>
      <c r="AU6091" s="12"/>
      <c r="AV6091" s="12"/>
      <c r="AW6091" s="12"/>
      <c r="AX6091" s="12"/>
      <c r="AY6091" s="12"/>
      <c r="AZ6091" s="12"/>
      <c r="BA6091" s="12"/>
      <c r="BB6091" s="12"/>
      <c r="BC6091" s="12"/>
      <c r="BD6091" s="12"/>
      <c r="BE6091" s="12"/>
      <c r="BF6091" s="12"/>
      <c r="BG6091" s="12"/>
      <c r="BH6091" s="12"/>
      <c r="BI6091" s="12"/>
      <c r="BJ6091" s="13"/>
      <c r="BK6091" s="13"/>
      <c r="BL6091" s="13"/>
      <c r="BM6091" s="13"/>
      <c r="BN6091" s="13"/>
    </row>
    <row r="6092" spans="4:66" x14ac:dyDescent="0.25">
      <c r="D6092"/>
      <c r="E6092" s="10"/>
      <c r="F6092" s="10"/>
      <c r="G6092" s="10"/>
      <c r="H6092" s="10"/>
      <c r="I6092" s="10"/>
      <c r="J6092" s="10"/>
      <c r="K6092" s="11"/>
      <c r="L6092" s="11"/>
      <c r="M6092" s="12"/>
      <c r="N6092" s="12"/>
      <c r="O6092" s="12"/>
      <c r="P6092" s="12"/>
      <c r="Q6092" s="12"/>
      <c r="R6092" s="12"/>
      <c r="S6092" s="12"/>
      <c r="T6092" s="12"/>
      <c r="U6092" s="12"/>
      <c r="V6092" s="12"/>
      <c r="W6092" s="12"/>
      <c r="X6092" s="12"/>
      <c r="Y6092" s="12"/>
      <c r="Z6092" s="12"/>
      <c r="AA6092" s="12"/>
      <c r="AB6092" s="12"/>
      <c r="AC6092" s="12"/>
      <c r="AD6092" s="12"/>
      <c r="AE6092" s="12"/>
      <c r="AF6092" s="12"/>
      <c r="AG6092" s="12"/>
      <c r="AH6092" s="12"/>
      <c r="AI6092" s="12"/>
      <c r="AJ6092" s="12"/>
      <c r="AK6092" s="12"/>
      <c r="AL6092" s="12"/>
      <c r="AM6092" s="12"/>
      <c r="AN6092" s="12"/>
      <c r="AO6092" s="12"/>
      <c r="AP6092" s="12"/>
      <c r="AQ6092" s="12"/>
      <c r="AR6092" s="12"/>
      <c r="AS6092" s="12"/>
      <c r="AT6092" s="12"/>
      <c r="AU6092" s="12"/>
      <c r="AV6092" s="12"/>
      <c r="AW6092" s="12"/>
      <c r="AX6092" s="12"/>
      <c r="AY6092" s="12"/>
      <c r="AZ6092" s="12"/>
      <c r="BA6092" s="12"/>
      <c r="BB6092" s="12"/>
      <c r="BC6092" s="12"/>
      <c r="BD6092" s="12"/>
      <c r="BE6092" s="12"/>
      <c r="BF6092" s="12"/>
      <c r="BG6092" s="12"/>
      <c r="BH6092" s="12"/>
      <c r="BI6092" s="12"/>
      <c r="BJ6092" s="13"/>
      <c r="BK6092" s="13"/>
      <c r="BL6092" s="13"/>
      <c r="BM6092" s="13"/>
      <c r="BN6092" s="13"/>
    </row>
    <row r="6093" spans="4:66" x14ac:dyDescent="0.25">
      <c r="D6093"/>
      <c r="E6093" s="10"/>
      <c r="F6093" s="10"/>
      <c r="G6093" s="10"/>
      <c r="H6093" s="10"/>
      <c r="I6093" s="10"/>
      <c r="J6093" s="10"/>
      <c r="K6093" s="11"/>
      <c r="L6093" s="11"/>
      <c r="M6093" s="12"/>
      <c r="N6093" s="12"/>
      <c r="O6093" s="12"/>
      <c r="P6093" s="12"/>
      <c r="Q6093" s="12"/>
      <c r="R6093" s="12"/>
      <c r="S6093" s="12"/>
      <c r="T6093" s="12"/>
      <c r="U6093" s="12"/>
      <c r="V6093" s="12"/>
      <c r="W6093" s="12"/>
      <c r="X6093" s="12"/>
      <c r="Y6093" s="12"/>
      <c r="Z6093" s="12"/>
      <c r="AA6093" s="12"/>
      <c r="AB6093" s="12"/>
      <c r="AC6093" s="12"/>
      <c r="AD6093" s="12"/>
      <c r="AE6093" s="12"/>
      <c r="AF6093" s="12"/>
      <c r="AG6093" s="12"/>
      <c r="AH6093" s="12"/>
      <c r="AI6093" s="12"/>
      <c r="AJ6093" s="12"/>
      <c r="AK6093" s="12"/>
      <c r="AL6093" s="12"/>
      <c r="AM6093" s="12"/>
      <c r="AN6093" s="12"/>
      <c r="AO6093" s="12"/>
      <c r="AP6093" s="12"/>
      <c r="AQ6093" s="12"/>
      <c r="AR6093" s="12"/>
      <c r="AS6093" s="12"/>
      <c r="AT6093" s="12"/>
      <c r="AU6093" s="12"/>
      <c r="AV6093" s="12"/>
      <c r="AW6093" s="12"/>
      <c r="AX6093" s="12"/>
      <c r="AY6093" s="12"/>
      <c r="AZ6093" s="12"/>
      <c r="BA6093" s="12"/>
      <c r="BB6093" s="12"/>
      <c r="BC6093" s="12"/>
      <c r="BD6093" s="12"/>
      <c r="BE6093" s="12"/>
      <c r="BF6093" s="12"/>
      <c r="BG6093" s="12"/>
      <c r="BH6093" s="12"/>
      <c r="BI6093" s="12"/>
      <c r="BJ6093" s="13"/>
      <c r="BK6093" s="13"/>
      <c r="BL6093" s="13"/>
      <c r="BM6093" s="13"/>
      <c r="BN6093" s="13"/>
    </row>
    <row r="6094" spans="4:66" x14ac:dyDescent="0.25">
      <c r="D6094"/>
      <c r="E6094" s="10"/>
      <c r="F6094" s="10"/>
      <c r="G6094" s="10"/>
      <c r="H6094" s="10"/>
      <c r="I6094" s="10"/>
      <c r="J6094" s="10"/>
      <c r="K6094" s="11"/>
      <c r="L6094" s="11"/>
      <c r="M6094" s="12"/>
      <c r="N6094" s="12"/>
      <c r="O6094" s="12"/>
      <c r="P6094" s="12"/>
      <c r="Q6094" s="12"/>
      <c r="R6094" s="12"/>
      <c r="S6094" s="12"/>
      <c r="T6094" s="12"/>
      <c r="U6094" s="12"/>
      <c r="V6094" s="12"/>
      <c r="W6094" s="12"/>
      <c r="X6094" s="12"/>
      <c r="Y6094" s="12"/>
      <c r="Z6094" s="12"/>
      <c r="AA6094" s="12"/>
      <c r="AB6094" s="12"/>
      <c r="AC6094" s="12"/>
      <c r="AD6094" s="12"/>
      <c r="AE6094" s="12"/>
      <c r="AF6094" s="12"/>
      <c r="AG6094" s="12"/>
      <c r="AH6094" s="12"/>
      <c r="AI6094" s="12"/>
      <c r="AJ6094" s="12"/>
      <c r="AK6094" s="12"/>
      <c r="AL6094" s="12"/>
      <c r="AM6094" s="12"/>
      <c r="AN6094" s="12"/>
      <c r="AO6094" s="12"/>
      <c r="AP6094" s="12"/>
      <c r="AQ6094" s="12"/>
      <c r="AR6094" s="12"/>
      <c r="AS6094" s="12"/>
      <c r="AT6094" s="12"/>
      <c r="AU6094" s="12"/>
      <c r="AV6094" s="12"/>
      <c r="AW6094" s="12"/>
      <c r="AX6094" s="12"/>
      <c r="AY6094" s="12"/>
      <c r="AZ6094" s="12"/>
      <c r="BA6094" s="12"/>
      <c r="BB6094" s="12"/>
      <c r="BC6094" s="12"/>
      <c r="BD6094" s="12"/>
      <c r="BE6094" s="12"/>
      <c r="BF6094" s="12"/>
      <c r="BG6094" s="12"/>
      <c r="BH6094" s="12"/>
      <c r="BI6094" s="12"/>
      <c r="BJ6094" s="13"/>
      <c r="BK6094" s="13"/>
      <c r="BL6094" s="13"/>
      <c r="BM6094" s="13"/>
      <c r="BN6094" s="13"/>
    </row>
    <row r="6095" spans="4:66" x14ac:dyDescent="0.25">
      <c r="D6095"/>
      <c r="E6095" s="10"/>
      <c r="F6095" s="10"/>
      <c r="G6095" s="10"/>
      <c r="H6095" s="10"/>
      <c r="I6095" s="10"/>
      <c r="J6095" s="10"/>
      <c r="K6095" s="11"/>
      <c r="L6095" s="11"/>
      <c r="M6095" s="12"/>
      <c r="N6095" s="12"/>
      <c r="O6095" s="12"/>
      <c r="P6095" s="12"/>
      <c r="Q6095" s="12"/>
      <c r="R6095" s="12"/>
      <c r="S6095" s="12"/>
      <c r="T6095" s="12"/>
      <c r="U6095" s="12"/>
      <c r="V6095" s="12"/>
      <c r="W6095" s="12"/>
      <c r="X6095" s="12"/>
      <c r="Y6095" s="12"/>
      <c r="Z6095" s="12"/>
      <c r="AA6095" s="12"/>
      <c r="AB6095" s="12"/>
      <c r="AC6095" s="12"/>
      <c r="AD6095" s="12"/>
      <c r="AE6095" s="12"/>
      <c r="AF6095" s="12"/>
      <c r="AG6095" s="12"/>
      <c r="AH6095" s="12"/>
      <c r="AI6095" s="12"/>
      <c r="AJ6095" s="12"/>
      <c r="AK6095" s="12"/>
      <c r="AL6095" s="12"/>
      <c r="AM6095" s="12"/>
      <c r="AN6095" s="12"/>
      <c r="AO6095" s="12"/>
      <c r="AP6095" s="12"/>
      <c r="AQ6095" s="12"/>
      <c r="AR6095" s="12"/>
      <c r="AS6095" s="12"/>
      <c r="AT6095" s="12"/>
      <c r="AU6095" s="12"/>
      <c r="AV6095" s="12"/>
      <c r="AW6095" s="12"/>
      <c r="AX6095" s="12"/>
      <c r="AY6095" s="12"/>
      <c r="AZ6095" s="12"/>
      <c r="BA6095" s="12"/>
      <c r="BB6095" s="12"/>
      <c r="BC6095" s="12"/>
      <c r="BD6095" s="12"/>
      <c r="BE6095" s="12"/>
      <c r="BF6095" s="12"/>
      <c r="BG6095" s="12"/>
      <c r="BH6095" s="12"/>
      <c r="BI6095" s="12"/>
      <c r="BJ6095" s="13"/>
      <c r="BK6095" s="13"/>
      <c r="BL6095" s="13"/>
      <c r="BM6095" s="13"/>
      <c r="BN6095" s="13"/>
    </row>
    <row r="6096" spans="4:66" x14ac:dyDescent="0.25">
      <c r="D6096"/>
      <c r="E6096" s="10"/>
      <c r="F6096" s="10"/>
      <c r="G6096" s="10"/>
      <c r="H6096" s="10"/>
      <c r="I6096" s="10"/>
      <c r="J6096" s="10"/>
      <c r="K6096" s="11"/>
      <c r="L6096" s="11"/>
      <c r="M6096" s="12"/>
      <c r="N6096" s="12"/>
      <c r="O6096" s="12"/>
      <c r="P6096" s="12"/>
      <c r="Q6096" s="12"/>
      <c r="R6096" s="12"/>
      <c r="S6096" s="12"/>
      <c r="T6096" s="12"/>
      <c r="U6096" s="12"/>
      <c r="V6096" s="12"/>
      <c r="W6096" s="12"/>
      <c r="X6096" s="12"/>
      <c r="Y6096" s="12"/>
      <c r="Z6096" s="12"/>
      <c r="AA6096" s="12"/>
      <c r="AB6096" s="12"/>
      <c r="AC6096" s="12"/>
      <c r="AD6096" s="12"/>
      <c r="AE6096" s="12"/>
      <c r="AF6096" s="12"/>
      <c r="AG6096" s="12"/>
      <c r="AH6096" s="12"/>
      <c r="AI6096" s="12"/>
      <c r="AJ6096" s="12"/>
      <c r="AK6096" s="12"/>
      <c r="AL6096" s="12"/>
      <c r="AM6096" s="12"/>
      <c r="AN6096" s="12"/>
      <c r="AO6096" s="12"/>
      <c r="AP6096" s="12"/>
      <c r="AQ6096" s="12"/>
      <c r="AR6096" s="12"/>
      <c r="AS6096" s="12"/>
      <c r="AT6096" s="12"/>
      <c r="AU6096" s="12"/>
      <c r="AV6096" s="12"/>
      <c r="AW6096" s="12"/>
      <c r="AX6096" s="12"/>
      <c r="AY6096" s="12"/>
      <c r="AZ6096" s="12"/>
      <c r="BA6096" s="12"/>
      <c r="BB6096" s="12"/>
      <c r="BC6096" s="12"/>
      <c r="BD6096" s="12"/>
      <c r="BE6096" s="12"/>
      <c r="BF6096" s="12"/>
      <c r="BG6096" s="12"/>
      <c r="BH6096" s="12"/>
      <c r="BI6096" s="12"/>
      <c r="BJ6096" s="13"/>
      <c r="BK6096" s="13"/>
      <c r="BL6096" s="13"/>
      <c r="BM6096" s="13"/>
      <c r="BN6096" s="13"/>
    </row>
    <row r="6097" spans="4:66" x14ac:dyDescent="0.25">
      <c r="D6097"/>
      <c r="E6097" s="10"/>
      <c r="F6097" s="10"/>
      <c r="G6097" s="10"/>
      <c r="H6097" s="10"/>
      <c r="I6097" s="10"/>
      <c r="J6097" s="10"/>
      <c r="K6097" s="11"/>
      <c r="L6097" s="11"/>
      <c r="M6097" s="12"/>
      <c r="N6097" s="12"/>
      <c r="O6097" s="12"/>
      <c r="P6097" s="12"/>
      <c r="Q6097" s="12"/>
      <c r="R6097" s="12"/>
      <c r="S6097" s="12"/>
      <c r="T6097" s="12"/>
      <c r="U6097" s="12"/>
      <c r="V6097" s="12"/>
      <c r="W6097" s="12"/>
      <c r="X6097" s="12"/>
      <c r="Y6097" s="12"/>
      <c r="Z6097" s="12"/>
      <c r="AA6097" s="12"/>
      <c r="AB6097" s="12"/>
      <c r="AC6097" s="12"/>
      <c r="AD6097" s="12"/>
      <c r="AE6097" s="12"/>
      <c r="AF6097" s="12"/>
      <c r="AG6097" s="12"/>
      <c r="AH6097" s="12"/>
      <c r="AI6097" s="12"/>
      <c r="AJ6097" s="12"/>
      <c r="AK6097" s="12"/>
      <c r="AL6097" s="12"/>
      <c r="AM6097" s="12"/>
      <c r="AN6097" s="12"/>
      <c r="AO6097" s="12"/>
      <c r="AP6097" s="12"/>
      <c r="AQ6097" s="12"/>
      <c r="AR6097" s="12"/>
      <c r="AS6097" s="12"/>
      <c r="AT6097" s="12"/>
      <c r="AU6097" s="12"/>
      <c r="AV6097" s="12"/>
      <c r="AW6097" s="12"/>
      <c r="AX6097" s="12"/>
      <c r="AY6097" s="12"/>
      <c r="AZ6097" s="12"/>
      <c r="BA6097" s="12"/>
      <c r="BB6097" s="12"/>
      <c r="BC6097" s="12"/>
      <c r="BD6097" s="12"/>
      <c r="BE6097" s="12"/>
      <c r="BF6097" s="12"/>
      <c r="BG6097" s="12"/>
      <c r="BH6097" s="12"/>
      <c r="BI6097" s="12"/>
      <c r="BJ6097" s="13"/>
      <c r="BK6097" s="13"/>
      <c r="BL6097" s="13"/>
      <c r="BM6097" s="13"/>
      <c r="BN6097" s="13"/>
    </row>
    <row r="6098" spans="4:66" x14ac:dyDescent="0.25">
      <c r="D6098"/>
      <c r="E6098" s="10"/>
      <c r="F6098" s="10"/>
      <c r="G6098" s="10"/>
      <c r="H6098" s="10"/>
      <c r="I6098" s="10"/>
      <c r="J6098" s="10"/>
      <c r="K6098" s="11"/>
      <c r="L6098" s="11"/>
      <c r="M6098" s="12"/>
      <c r="N6098" s="12"/>
      <c r="O6098" s="12"/>
      <c r="P6098" s="12"/>
      <c r="Q6098" s="12"/>
      <c r="R6098" s="12"/>
      <c r="S6098" s="12"/>
      <c r="T6098" s="12"/>
      <c r="U6098" s="12"/>
      <c r="V6098" s="12"/>
      <c r="W6098" s="12"/>
      <c r="X6098" s="12"/>
      <c r="Y6098" s="12"/>
      <c r="Z6098" s="12"/>
      <c r="AA6098" s="12"/>
      <c r="AB6098" s="12"/>
      <c r="AC6098" s="12"/>
      <c r="AD6098" s="12"/>
      <c r="AE6098" s="12"/>
      <c r="AF6098" s="12"/>
      <c r="AG6098" s="12"/>
      <c r="AH6098" s="12"/>
      <c r="AI6098" s="12"/>
      <c r="AJ6098" s="12"/>
      <c r="AK6098" s="12"/>
      <c r="AL6098" s="12"/>
      <c r="AM6098" s="12"/>
      <c r="AN6098" s="12"/>
      <c r="AO6098" s="12"/>
      <c r="AP6098" s="12"/>
      <c r="AQ6098" s="12"/>
      <c r="AR6098" s="12"/>
      <c r="AS6098" s="12"/>
      <c r="AT6098" s="12"/>
      <c r="AU6098" s="12"/>
      <c r="AV6098" s="12"/>
      <c r="AW6098" s="12"/>
      <c r="AX6098" s="12"/>
      <c r="AY6098" s="12"/>
      <c r="AZ6098" s="12"/>
      <c r="BA6098" s="12"/>
      <c r="BB6098" s="12"/>
      <c r="BC6098" s="12"/>
      <c r="BD6098" s="12"/>
      <c r="BE6098" s="12"/>
      <c r="BF6098" s="12"/>
      <c r="BG6098" s="12"/>
      <c r="BH6098" s="12"/>
      <c r="BI6098" s="12"/>
      <c r="BJ6098" s="13"/>
      <c r="BK6098" s="13"/>
      <c r="BL6098" s="13"/>
      <c r="BM6098" s="13"/>
      <c r="BN6098" s="13"/>
    </row>
    <row r="6099" spans="4:66" x14ac:dyDescent="0.25">
      <c r="D6099"/>
      <c r="E6099" s="10"/>
      <c r="F6099" s="10"/>
      <c r="G6099" s="10"/>
      <c r="H6099" s="10"/>
      <c r="I6099" s="10"/>
      <c r="J6099" s="10"/>
      <c r="K6099" s="11"/>
      <c r="L6099" s="11"/>
      <c r="M6099" s="12"/>
      <c r="N6099" s="12"/>
      <c r="O6099" s="12"/>
      <c r="P6099" s="12"/>
      <c r="Q6099" s="12"/>
      <c r="R6099" s="12"/>
      <c r="S6099" s="12"/>
      <c r="T6099" s="12"/>
      <c r="U6099" s="12"/>
      <c r="V6099" s="12"/>
      <c r="W6099" s="12"/>
      <c r="X6099" s="12"/>
      <c r="Y6099" s="12"/>
      <c r="Z6099" s="12"/>
      <c r="AA6099" s="12"/>
      <c r="AB6099" s="12"/>
      <c r="AC6099" s="12"/>
      <c r="AD6099" s="12"/>
      <c r="AE6099" s="12"/>
      <c r="AF6099" s="12"/>
      <c r="AG6099" s="12"/>
      <c r="AH6099" s="12"/>
      <c r="AI6099" s="12"/>
      <c r="AJ6099" s="12"/>
      <c r="AK6099" s="12"/>
      <c r="AL6099" s="12"/>
      <c r="AM6099" s="12"/>
      <c r="AN6099" s="12"/>
      <c r="AO6099" s="12"/>
      <c r="AP6099" s="12"/>
      <c r="AQ6099" s="12"/>
      <c r="AR6099" s="12"/>
      <c r="AS6099" s="12"/>
      <c r="AT6099" s="12"/>
      <c r="AU6099" s="12"/>
      <c r="AV6099" s="12"/>
      <c r="AW6099" s="12"/>
      <c r="AX6099" s="12"/>
      <c r="AY6099" s="12"/>
      <c r="AZ6099" s="12"/>
      <c r="BA6099" s="12"/>
      <c r="BB6099" s="12"/>
      <c r="BC6099" s="12"/>
      <c r="BD6099" s="12"/>
      <c r="BE6099" s="12"/>
      <c r="BF6099" s="12"/>
      <c r="BG6099" s="12"/>
      <c r="BH6099" s="12"/>
      <c r="BI6099" s="12"/>
      <c r="BJ6099" s="13"/>
      <c r="BK6099" s="13"/>
      <c r="BL6099" s="13"/>
      <c r="BM6099" s="13"/>
      <c r="BN6099" s="13"/>
    </row>
    <row r="6100" spans="4:66" x14ac:dyDescent="0.25">
      <c r="D6100"/>
      <c r="E6100" s="10"/>
      <c r="F6100" s="10"/>
      <c r="G6100" s="10"/>
      <c r="H6100" s="10"/>
      <c r="I6100" s="10"/>
      <c r="J6100" s="10"/>
      <c r="K6100" s="11"/>
      <c r="L6100" s="11"/>
      <c r="M6100" s="12"/>
      <c r="N6100" s="12"/>
      <c r="O6100" s="12"/>
      <c r="P6100" s="12"/>
      <c r="Q6100" s="12"/>
      <c r="R6100" s="12"/>
      <c r="S6100" s="12"/>
      <c r="T6100" s="12"/>
      <c r="U6100" s="12"/>
      <c r="V6100" s="12"/>
      <c r="W6100" s="12"/>
      <c r="X6100" s="12"/>
      <c r="Y6100" s="12"/>
      <c r="Z6100" s="12"/>
      <c r="AA6100" s="12"/>
      <c r="AB6100" s="12"/>
      <c r="AC6100" s="12"/>
      <c r="AD6100" s="12"/>
      <c r="AE6100" s="12"/>
      <c r="AF6100" s="12"/>
      <c r="AG6100" s="12"/>
      <c r="AH6100" s="12"/>
      <c r="AI6100" s="12"/>
      <c r="AJ6100" s="12"/>
      <c r="AK6100" s="12"/>
      <c r="AL6100" s="12"/>
      <c r="AM6100" s="12"/>
      <c r="AN6100" s="12"/>
      <c r="AO6100" s="12"/>
      <c r="AP6100" s="12"/>
      <c r="AQ6100" s="12"/>
      <c r="AR6100" s="12"/>
      <c r="AS6100" s="12"/>
      <c r="AT6100" s="12"/>
      <c r="AU6100" s="12"/>
      <c r="AV6100" s="12"/>
      <c r="AW6100" s="12"/>
      <c r="AX6100" s="12"/>
      <c r="AY6100" s="12"/>
      <c r="AZ6100" s="12"/>
      <c r="BA6100" s="12"/>
      <c r="BB6100" s="12"/>
      <c r="BC6100" s="12"/>
      <c r="BD6100" s="12"/>
      <c r="BE6100" s="12"/>
      <c r="BF6100" s="12"/>
      <c r="BG6100" s="12"/>
      <c r="BH6100" s="12"/>
      <c r="BI6100" s="12"/>
      <c r="BJ6100" s="13"/>
      <c r="BK6100" s="13"/>
      <c r="BL6100" s="13"/>
      <c r="BM6100" s="13"/>
      <c r="BN6100" s="13"/>
    </row>
    <row r="6101" spans="4:66" x14ac:dyDescent="0.25">
      <c r="D6101"/>
      <c r="E6101" s="10"/>
      <c r="F6101" s="10"/>
      <c r="G6101" s="10"/>
      <c r="H6101" s="10"/>
      <c r="I6101" s="10"/>
      <c r="J6101" s="10"/>
      <c r="K6101" s="11"/>
      <c r="L6101" s="11"/>
      <c r="M6101" s="12"/>
      <c r="N6101" s="12"/>
      <c r="O6101" s="12"/>
      <c r="P6101" s="12"/>
      <c r="Q6101" s="12"/>
      <c r="R6101" s="12"/>
      <c r="S6101" s="12"/>
      <c r="T6101" s="12"/>
      <c r="U6101" s="12"/>
      <c r="V6101" s="12"/>
      <c r="W6101" s="12"/>
      <c r="X6101" s="12"/>
      <c r="Y6101" s="12"/>
      <c r="Z6101" s="12"/>
      <c r="AA6101" s="12"/>
      <c r="AB6101" s="12"/>
      <c r="AC6101" s="12"/>
      <c r="AD6101" s="12"/>
      <c r="AE6101" s="12"/>
      <c r="AF6101" s="12"/>
      <c r="AG6101" s="12"/>
      <c r="AH6101" s="12"/>
      <c r="AI6101" s="12"/>
      <c r="AJ6101" s="12"/>
      <c r="AK6101" s="12"/>
      <c r="AL6101" s="12"/>
      <c r="AM6101" s="12"/>
      <c r="AN6101" s="12"/>
      <c r="AO6101" s="12"/>
      <c r="AP6101" s="12"/>
      <c r="AQ6101" s="12"/>
      <c r="AR6101" s="12"/>
      <c r="AS6101" s="12"/>
      <c r="AT6101" s="12"/>
      <c r="AU6101" s="12"/>
      <c r="AV6101" s="12"/>
      <c r="AW6101" s="12"/>
      <c r="AX6101" s="12"/>
      <c r="AY6101" s="12"/>
      <c r="AZ6101" s="12"/>
      <c r="BA6101" s="12"/>
      <c r="BB6101" s="12"/>
      <c r="BC6101" s="12"/>
      <c r="BD6101" s="12"/>
      <c r="BE6101" s="12"/>
      <c r="BF6101" s="12"/>
      <c r="BG6101" s="12"/>
      <c r="BH6101" s="12"/>
      <c r="BI6101" s="12"/>
      <c r="BJ6101" s="13"/>
      <c r="BK6101" s="13"/>
      <c r="BL6101" s="13"/>
      <c r="BM6101" s="13"/>
      <c r="BN6101" s="13"/>
    </row>
    <row r="6102" spans="4:66" x14ac:dyDescent="0.25">
      <c r="D6102"/>
      <c r="E6102" s="10"/>
      <c r="F6102" s="10"/>
      <c r="G6102" s="10"/>
      <c r="H6102" s="10"/>
      <c r="I6102" s="10"/>
      <c r="J6102" s="10"/>
      <c r="K6102" s="11"/>
      <c r="L6102" s="11"/>
      <c r="M6102" s="12"/>
      <c r="N6102" s="12"/>
      <c r="O6102" s="12"/>
      <c r="P6102" s="12"/>
      <c r="Q6102" s="12"/>
      <c r="R6102" s="12"/>
      <c r="S6102" s="12"/>
      <c r="T6102" s="12"/>
      <c r="U6102" s="12"/>
      <c r="V6102" s="12"/>
      <c r="W6102" s="12"/>
      <c r="X6102" s="12"/>
      <c r="Y6102" s="12"/>
      <c r="Z6102" s="12"/>
      <c r="AA6102" s="12"/>
      <c r="AB6102" s="12"/>
      <c r="AC6102" s="12"/>
      <c r="AD6102" s="12"/>
      <c r="AE6102" s="12"/>
      <c r="AF6102" s="12"/>
      <c r="AG6102" s="12"/>
      <c r="AH6102" s="12"/>
      <c r="AI6102" s="12"/>
      <c r="AJ6102" s="12"/>
      <c r="AK6102" s="12"/>
      <c r="AL6102" s="12"/>
      <c r="AM6102" s="12"/>
      <c r="AN6102" s="12"/>
      <c r="AO6102" s="12"/>
      <c r="AP6102" s="12"/>
      <c r="AQ6102" s="12"/>
      <c r="AR6102" s="12"/>
      <c r="AS6102" s="12"/>
      <c r="AT6102" s="12"/>
      <c r="AU6102" s="12"/>
      <c r="AV6102" s="12"/>
      <c r="AW6102" s="12"/>
      <c r="AX6102" s="12"/>
      <c r="AY6102" s="12"/>
      <c r="AZ6102" s="12"/>
      <c r="BA6102" s="12"/>
      <c r="BB6102" s="12"/>
      <c r="BC6102" s="12"/>
      <c r="BD6102" s="12"/>
      <c r="BE6102" s="12"/>
      <c r="BF6102" s="12"/>
      <c r="BG6102" s="12"/>
      <c r="BH6102" s="12"/>
      <c r="BI6102" s="12"/>
      <c r="BJ6102" s="13"/>
      <c r="BK6102" s="13"/>
      <c r="BL6102" s="13"/>
      <c r="BM6102" s="13"/>
      <c r="BN6102" s="13"/>
    </row>
    <row r="6103" spans="4:66" x14ac:dyDescent="0.25">
      <c r="D6103"/>
      <c r="E6103" s="10"/>
      <c r="F6103" s="10"/>
      <c r="G6103" s="10"/>
      <c r="H6103" s="10"/>
      <c r="I6103" s="10"/>
      <c r="J6103" s="10"/>
      <c r="K6103" s="11"/>
      <c r="L6103" s="11"/>
      <c r="M6103" s="12"/>
      <c r="N6103" s="12"/>
      <c r="O6103" s="12"/>
      <c r="P6103" s="12"/>
      <c r="Q6103" s="12"/>
      <c r="R6103" s="12"/>
      <c r="S6103" s="12"/>
      <c r="T6103" s="12"/>
      <c r="U6103" s="12"/>
      <c r="V6103" s="12"/>
      <c r="W6103" s="12"/>
      <c r="X6103" s="12"/>
      <c r="Y6103" s="12"/>
      <c r="Z6103" s="12"/>
      <c r="AA6103" s="12"/>
      <c r="AB6103" s="12"/>
      <c r="AC6103" s="12"/>
      <c r="AD6103" s="12"/>
      <c r="AE6103" s="12"/>
      <c r="AF6103" s="12"/>
      <c r="AG6103" s="12"/>
      <c r="AH6103" s="12"/>
      <c r="AI6103" s="12"/>
      <c r="AJ6103" s="12"/>
      <c r="AK6103" s="12"/>
      <c r="AL6103" s="12"/>
      <c r="AM6103" s="12"/>
      <c r="AN6103" s="12"/>
      <c r="AO6103" s="12"/>
      <c r="AP6103" s="12"/>
      <c r="AQ6103" s="12"/>
      <c r="AR6103" s="12"/>
      <c r="AS6103" s="12"/>
      <c r="AT6103" s="12"/>
      <c r="AU6103" s="12"/>
      <c r="AV6103" s="12"/>
      <c r="AW6103" s="12"/>
      <c r="AX6103" s="12"/>
      <c r="AY6103" s="12"/>
      <c r="AZ6103" s="12"/>
      <c r="BA6103" s="12"/>
      <c r="BB6103" s="12"/>
      <c r="BC6103" s="12"/>
      <c r="BD6103" s="12"/>
      <c r="BE6103" s="12"/>
      <c r="BF6103" s="12"/>
      <c r="BG6103" s="12"/>
      <c r="BH6103" s="12"/>
      <c r="BI6103" s="12"/>
      <c r="BJ6103" s="13"/>
      <c r="BK6103" s="13"/>
      <c r="BL6103" s="13"/>
      <c r="BM6103" s="13"/>
      <c r="BN6103" s="13"/>
    </row>
    <row r="6104" spans="4:66" x14ac:dyDescent="0.25">
      <c r="D6104"/>
      <c r="E6104" s="10"/>
      <c r="F6104" s="10"/>
      <c r="G6104" s="10"/>
      <c r="H6104" s="10"/>
      <c r="I6104" s="10"/>
      <c r="J6104" s="10"/>
      <c r="K6104" s="11"/>
      <c r="L6104" s="11"/>
      <c r="M6104" s="12"/>
      <c r="N6104" s="12"/>
      <c r="O6104" s="12"/>
      <c r="P6104" s="12"/>
      <c r="Q6104" s="12"/>
      <c r="R6104" s="12"/>
      <c r="S6104" s="12"/>
      <c r="T6104" s="12"/>
      <c r="U6104" s="12"/>
      <c r="V6104" s="12"/>
      <c r="W6104" s="12"/>
      <c r="X6104" s="12"/>
      <c r="Y6104" s="12"/>
      <c r="Z6104" s="12"/>
      <c r="AA6104" s="12"/>
      <c r="AB6104" s="12"/>
      <c r="AC6104" s="12"/>
      <c r="AD6104" s="12"/>
      <c r="AE6104" s="12"/>
      <c r="AF6104" s="12"/>
      <c r="AG6104" s="12"/>
      <c r="AH6104" s="12"/>
      <c r="AI6104" s="12"/>
      <c r="AJ6104" s="12"/>
      <c r="AK6104" s="12"/>
      <c r="AL6104" s="12"/>
      <c r="AM6104" s="12"/>
      <c r="AN6104" s="12"/>
      <c r="AO6104" s="12"/>
      <c r="AP6104" s="12"/>
      <c r="AQ6104" s="12"/>
      <c r="AR6104" s="12"/>
      <c r="AS6104" s="12"/>
      <c r="AT6104" s="12"/>
      <c r="AU6104" s="12"/>
      <c r="AV6104" s="12"/>
      <c r="AW6104" s="12"/>
      <c r="AX6104" s="12"/>
      <c r="AY6104" s="12"/>
      <c r="AZ6104" s="12"/>
      <c r="BA6104" s="12"/>
      <c r="BB6104" s="12"/>
      <c r="BC6104" s="12"/>
      <c r="BD6104" s="12"/>
      <c r="BE6104" s="12"/>
      <c r="BF6104" s="12"/>
      <c r="BG6104" s="12"/>
      <c r="BH6104" s="12"/>
      <c r="BI6104" s="12"/>
      <c r="BJ6104" s="13"/>
      <c r="BK6104" s="13"/>
      <c r="BL6104" s="13"/>
      <c r="BM6104" s="13"/>
      <c r="BN6104" s="13"/>
    </row>
    <row r="6105" spans="4:66" x14ac:dyDescent="0.25">
      <c r="D6105"/>
      <c r="E6105" s="10"/>
      <c r="F6105" s="10"/>
      <c r="G6105" s="10"/>
      <c r="H6105" s="10"/>
      <c r="I6105" s="10"/>
      <c r="J6105" s="10"/>
      <c r="K6105" s="11"/>
      <c r="L6105" s="11"/>
      <c r="M6105" s="12"/>
      <c r="N6105" s="12"/>
      <c r="O6105" s="12"/>
      <c r="P6105" s="12"/>
      <c r="Q6105" s="12"/>
      <c r="R6105" s="12"/>
      <c r="S6105" s="12"/>
      <c r="T6105" s="12"/>
      <c r="U6105" s="12"/>
      <c r="V6105" s="12"/>
      <c r="W6105" s="12"/>
      <c r="X6105" s="12"/>
      <c r="Y6105" s="12"/>
      <c r="Z6105" s="12"/>
      <c r="AA6105" s="12"/>
      <c r="AB6105" s="12"/>
      <c r="AC6105" s="12"/>
      <c r="AD6105" s="12"/>
      <c r="AE6105" s="12"/>
      <c r="AF6105" s="12"/>
      <c r="AG6105" s="12"/>
      <c r="AH6105" s="12"/>
      <c r="AI6105" s="12"/>
      <c r="AJ6105" s="12"/>
      <c r="AK6105" s="12"/>
      <c r="AL6105" s="12"/>
      <c r="AM6105" s="12"/>
      <c r="AN6105" s="12"/>
      <c r="AO6105" s="12"/>
      <c r="AP6105" s="12"/>
      <c r="AQ6105" s="12"/>
      <c r="AR6105" s="12"/>
      <c r="AS6105" s="12"/>
      <c r="AT6105" s="12"/>
      <c r="AU6105" s="12"/>
      <c r="AV6105" s="12"/>
      <c r="AW6105" s="12"/>
      <c r="AX6105" s="12"/>
      <c r="AY6105" s="12"/>
      <c r="AZ6105" s="12"/>
      <c r="BA6105" s="12"/>
      <c r="BB6105" s="12"/>
      <c r="BC6105" s="12"/>
      <c r="BD6105" s="12"/>
      <c r="BE6105" s="12"/>
      <c r="BF6105" s="12"/>
      <c r="BG6105" s="12"/>
      <c r="BH6105" s="12"/>
      <c r="BI6105" s="12"/>
      <c r="BJ6105" s="13"/>
      <c r="BK6105" s="13"/>
      <c r="BL6105" s="13"/>
      <c r="BM6105" s="13"/>
      <c r="BN6105" s="13"/>
    </row>
    <row r="6106" spans="4:66" x14ac:dyDescent="0.25">
      <c r="D6106"/>
      <c r="E6106" s="10"/>
      <c r="F6106" s="10"/>
      <c r="G6106" s="10"/>
      <c r="H6106" s="10"/>
      <c r="I6106" s="10"/>
      <c r="J6106" s="10"/>
      <c r="K6106" s="11"/>
      <c r="L6106" s="11"/>
      <c r="M6106" s="12"/>
      <c r="N6106" s="12"/>
      <c r="O6106" s="12"/>
      <c r="P6106" s="12"/>
      <c r="Q6106" s="12"/>
      <c r="R6106" s="12"/>
      <c r="S6106" s="12"/>
      <c r="T6106" s="12"/>
      <c r="U6106" s="12"/>
      <c r="V6106" s="12"/>
      <c r="W6106" s="12"/>
      <c r="X6106" s="12"/>
      <c r="Y6106" s="12"/>
      <c r="Z6106" s="12"/>
      <c r="AA6106" s="12"/>
      <c r="AB6106" s="12"/>
      <c r="AC6106" s="12"/>
      <c r="AD6106" s="12"/>
      <c r="AE6106" s="12"/>
      <c r="AF6106" s="12"/>
      <c r="AG6106" s="12"/>
      <c r="AH6106" s="12"/>
      <c r="AI6106" s="12"/>
      <c r="AJ6106" s="12"/>
      <c r="AK6106" s="12"/>
      <c r="AL6106" s="12"/>
      <c r="AM6106" s="12"/>
      <c r="AN6106" s="12"/>
      <c r="AO6106" s="12"/>
      <c r="AP6106" s="12"/>
      <c r="AQ6106" s="12"/>
      <c r="AR6106" s="12"/>
      <c r="AS6106" s="12"/>
      <c r="AT6106" s="12"/>
      <c r="AU6106" s="12"/>
      <c r="AV6106" s="12"/>
      <c r="AW6106" s="12"/>
      <c r="AX6106" s="12"/>
      <c r="AY6106" s="12"/>
      <c r="AZ6106" s="12"/>
      <c r="BA6106" s="12"/>
      <c r="BB6106" s="12"/>
      <c r="BC6106" s="12"/>
      <c r="BD6106" s="12"/>
      <c r="BE6106" s="12"/>
      <c r="BF6106" s="12"/>
      <c r="BG6106" s="12"/>
      <c r="BH6106" s="12"/>
      <c r="BI6106" s="12"/>
      <c r="BJ6106" s="13"/>
      <c r="BK6106" s="13"/>
      <c r="BL6106" s="13"/>
      <c r="BM6106" s="13"/>
      <c r="BN6106" s="13"/>
    </row>
    <row r="6107" spans="4:66" x14ac:dyDescent="0.25">
      <c r="D6107"/>
      <c r="E6107" s="10"/>
      <c r="F6107" s="10"/>
      <c r="G6107" s="10"/>
      <c r="H6107" s="10"/>
      <c r="I6107" s="10"/>
      <c r="J6107" s="10"/>
      <c r="K6107" s="11"/>
      <c r="L6107" s="11"/>
      <c r="M6107" s="12"/>
      <c r="N6107" s="12"/>
      <c r="O6107" s="12"/>
      <c r="P6107" s="12"/>
      <c r="Q6107" s="12"/>
      <c r="R6107" s="12"/>
      <c r="S6107" s="12"/>
      <c r="T6107" s="12"/>
      <c r="U6107" s="12"/>
      <c r="V6107" s="12"/>
      <c r="W6107" s="12"/>
      <c r="X6107" s="12"/>
      <c r="Y6107" s="12"/>
      <c r="Z6107" s="12"/>
      <c r="AA6107" s="12"/>
      <c r="AB6107" s="12"/>
      <c r="AC6107" s="12"/>
      <c r="AD6107" s="12"/>
      <c r="AE6107" s="12"/>
      <c r="AF6107" s="12"/>
      <c r="AG6107" s="12"/>
      <c r="AH6107" s="12"/>
      <c r="AI6107" s="12"/>
      <c r="AJ6107" s="12"/>
      <c r="AK6107" s="12"/>
      <c r="AL6107" s="12"/>
      <c r="AM6107" s="12"/>
      <c r="AN6107" s="12"/>
      <c r="AO6107" s="12"/>
      <c r="AP6107" s="12"/>
      <c r="AQ6107" s="12"/>
      <c r="AR6107" s="12"/>
      <c r="AS6107" s="12"/>
      <c r="AT6107" s="12"/>
      <c r="AU6107" s="12"/>
      <c r="AV6107" s="12"/>
      <c r="AW6107" s="12"/>
      <c r="AX6107" s="12"/>
      <c r="AY6107" s="12"/>
      <c r="AZ6107" s="12"/>
      <c r="BA6107" s="12"/>
      <c r="BB6107" s="12"/>
      <c r="BC6107" s="12"/>
      <c r="BD6107" s="12"/>
      <c r="BE6107" s="12"/>
      <c r="BF6107" s="12"/>
      <c r="BG6107" s="12"/>
      <c r="BH6107" s="12"/>
      <c r="BI6107" s="12"/>
      <c r="BJ6107" s="13"/>
      <c r="BK6107" s="13"/>
      <c r="BL6107" s="13"/>
      <c r="BM6107" s="13"/>
      <c r="BN6107" s="13"/>
    </row>
    <row r="6108" spans="4:66" x14ac:dyDescent="0.25">
      <c r="D6108"/>
      <c r="E6108" s="10"/>
      <c r="F6108" s="10"/>
      <c r="G6108" s="10"/>
      <c r="H6108" s="10"/>
      <c r="I6108" s="10"/>
      <c r="J6108" s="10"/>
      <c r="K6108" s="11"/>
      <c r="L6108" s="11"/>
      <c r="M6108" s="12"/>
      <c r="N6108" s="12"/>
      <c r="O6108" s="12"/>
      <c r="P6108" s="12"/>
      <c r="Q6108" s="12"/>
      <c r="R6108" s="12"/>
      <c r="S6108" s="12"/>
      <c r="T6108" s="12"/>
      <c r="U6108" s="12"/>
      <c r="V6108" s="12"/>
      <c r="W6108" s="12"/>
      <c r="X6108" s="12"/>
      <c r="Y6108" s="12"/>
      <c r="Z6108" s="12"/>
      <c r="AA6108" s="12"/>
      <c r="AB6108" s="12"/>
      <c r="AC6108" s="12"/>
      <c r="AD6108" s="12"/>
      <c r="AE6108" s="12"/>
      <c r="AF6108" s="12"/>
      <c r="AG6108" s="12"/>
      <c r="AH6108" s="12"/>
      <c r="AI6108" s="12"/>
      <c r="AJ6108" s="12"/>
      <c r="AK6108" s="12"/>
      <c r="AL6108" s="12"/>
      <c r="AM6108" s="12"/>
      <c r="AN6108" s="12"/>
      <c r="AO6108" s="12"/>
      <c r="AP6108" s="12"/>
      <c r="AQ6108" s="12"/>
      <c r="AR6108" s="12"/>
      <c r="AS6108" s="12"/>
      <c r="AT6108" s="12"/>
      <c r="AU6108" s="12"/>
      <c r="AV6108" s="12"/>
      <c r="AW6108" s="12"/>
      <c r="AX6108" s="12"/>
      <c r="AY6108" s="12"/>
      <c r="AZ6108" s="12"/>
      <c r="BA6108" s="12"/>
      <c r="BB6108" s="12"/>
      <c r="BC6108" s="12"/>
      <c r="BD6108" s="12"/>
      <c r="BE6108" s="12"/>
      <c r="BF6108" s="12"/>
      <c r="BG6108" s="12"/>
      <c r="BH6108" s="12"/>
      <c r="BI6108" s="12"/>
      <c r="BJ6108" s="13"/>
      <c r="BK6108" s="13"/>
      <c r="BL6108" s="13"/>
      <c r="BM6108" s="13"/>
      <c r="BN6108" s="13"/>
    </row>
    <row r="6109" spans="4:66" x14ac:dyDescent="0.25">
      <c r="D6109"/>
      <c r="E6109" s="10"/>
      <c r="F6109" s="10"/>
      <c r="G6109" s="10"/>
      <c r="H6109" s="10"/>
      <c r="I6109" s="10"/>
      <c r="J6109" s="10"/>
      <c r="K6109" s="11"/>
      <c r="L6109" s="11"/>
      <c r="M6109" s="12"/>
      <c r="N6109" s="12"/>
      <c r="O6109" s="12"/>
      <c r="P6109" s="12"/>
      <c r="Q6109" s="12"/>
      <c r="R6109" s="12"/>
      <c r="S6109" s="12"/>
      <c r="T6109" s="12"/>
      <c r="U6109" s="12"/>
      <c r="V6109" s="12"/>
      <c r="W6109" s="12"/>
      <c r="X6109" s="12"/>
      <c r="Y6109" s="12"/>
      <c r="Z6109" s="12"/>
      <c r="AA6109" s="12"/>
      <c r="AB6109" s="12"/>
      <c r="AC6109" s="12"/>
      <c r="AD6109" s="12"/>
      <c r="AE6109" s="12"/>
      <c r="AF6109" s="12"/>
      <c r="AG6109" s="12"/>
      <c r="AH6109" s="12"/>
      <c r="AI6109" s="12"/>
      <c r="AJ6109" s="12"/>
      <c r="AK6109" s="12"/>
      <c r="AL6109" s="12"/>
      <c r="AM6109" s="12"/>
      <c r="AN6109" s="12"/>
      <c r="AO6109" s="12"/>
      <c r="AP6109" s="12"/>
      <c r="AQ6109" s="12"/>
      <c r="AR6109" s="12"/>
      <c r="AS6109" s="12"/>
      <c r="AT6109" s="12"/>
      <c r="AU6109" s="12"/>
      <c r="AV6109" s="12"/>
      <c r="AW6109" s="12"/>
      <c r="AX6109" s="12"/>
      <c r="AY6109" s="12"/>
      <c r="AZ6109" s="12"/>
      <c r="BA6109" s="12"/>
      <c r="BB6109" s="12"/>
      <c r="BC6109" s="12"/>
      <c r="BD6109" s="12"/>
      <c r="BE6109" s="12"/>
      <c r="BF6109" s="12"/>
      <c r="BG6109" s="12"/>
      <c r="BH6109" s="12"/>
      <c r="BI6109" s="12"/>
      <c r="BJ6109" s="13"/>
      <c r="BK6109" s="13"/>
      <c r="BL6109" s="13"/>
      <c r="BM6109" s="13"/>
      <c r="BN6109" s="13"/>
    </row>
    <row r="6110" spans="4:66" x14ac:dyDescent="0.25">
      <c r="D6110"/>
      <c r="E6110" s="10"/>
      <c r="F6110" s="10"/>
      <c r="G6110" s="10"/>
      <c r="H6110" s="10"/>
      <c r="I6110" s="10"/>
      <c r="J6110" s="10"/>
      <c r="K6110" s="11"/>
      <c r="L6110" s="11"/>
      <c r="M6110" s="12"/>
      <c r="N6110" s="12"/>
      <c r="O6110" s="12"/>
      <c r="P6110" s="12"/>
      <c r="Q6110" s="12"/>
      <c r="R6110" s="12"/>
      <c r="S6110" s="12"/>
      <c r="T6110" s="12"/>
      <c r="U6110" s="12"/>
      <c r="V6110" s="12"/>
      <c r="W6110" s="12"/>
      <c r="X6110" s="12"/>
      <c r="Y6110" s="12"/>
      <c r="Z6110" s="12"/>
      <c r="AA6110" s="12"/>
      <c r="AB6110" s="12"/>
      <c r="AC6110" s="12"/>
      <c r="AD6110" s="12"/>
      <c r="AE6110" s="12"/>
      <c r="AF6110" s="12"/>
      <c r="AG6110" s="12"/>
      <c r="AH6110" s="12"/>
      <c r="AI6110" s="12"/>
      <c r="AJ6110" s="12"/>
      <c r="AK6110" s="12"/>
      <c r="AL6110" s="12"/>
      <c r="AM6110" s="12"/>
      <c r="AN6110" s="12"/>
      <c r="AO6110" s="12"/>
      <c r="AP6110" s="12"/>
      <c r="AQ6110" s="12"/>
      <c r="AR6110" s="12"/>
      <c r="AS6110" s="12"/>
      <c r="AT6110" s="12"/>
      <c r="AU6110" s="12"/>
      <c r="AV6110" s="12"/>
      <c r="AW6110" s="12"/>
      <c r="AX6110" s="12"/>
      <c r="AY6110" s="12"/>
      <c r="AZ6110" s="12"/>
      <c r="BA6110" s="12"/>
      <c r="BB6110" s="12"/>
      <c r="BC6110" s="12"/>
      <c r="BD6110" s="12"/>
      <c r="BE6110" s="12"/>
      <c r="BF6110" s="12"/>
      <c r="BG6110" s="12"/>
      <c r="BH6110" s="12"/>
      <c r="BI6110" s="12"/>
      <c r="BJ6110" s="13"/>
      <c r="BK6110" s="13"/>
      <c r="BL6110" s="13"/>
      <c r="BM6110" s="13"/>
      <c r="BN6110" s="13"/>
    </row>
    <row r="6111" spans="4:66" x14ac:dyDescent="0.25">
      <c r="D6111"/>
      <c r="E6111" s="10"/>
      <c r="F6111" s="10"/>
      <c r="G6111" s="10"/>
      <c r="H6111" s="10"/>
      <c r="I6111" s="10"/>
      <c r="J6111" s="10"/>
      <c r="K6111" s="11"/>
      <c r="L6111" s="11"/>
      <c r="M6111" s="12"/>
      <c r="N6111" s="12"/>
      <c r="O6111" s="12"/>
      <c r="P6111" s="12"/>
      <c r="Q6111" s="12"/>
      <c r="R6111" s="12"/>
      <c r="S6111" s="12"/>
      <c r="T6111" s="12"/>
      <c r="U6111" s="12"/>
      <c r="V6111" s="12"/>
      <c r="W6111" s="12"/>
      <c r="X6111" s="12"/>
      <c r="Y6111" s="12"/>
      <c r="Z6111" s="12"/>
      <c r="AA6111" s="12"/>
      <c r="AB6111" s="12"/>
      <c r="AC6111" s="12"/>
      <c r="AD6111" s="12"/>
      <c r="AE6111" s="12"/>
      <c r="AF6111" s="12"/>
      <c r="AG6111" s="12"/>
      <c r="AH6111" s="12"/>
      <c r="AI6111" s="12"/>
      <c r="AJ6111" s="12"/>
      <c r="AK6111" s="12"/>
      <c r="AL6111" s="12"/>
      <c r="AM6111" s="12"/>
      <c r="AN6111" s="12"/>
      <c r="AO6111" s="12"/>
      <c r="AP6111" s="12"/>
      <c r="AQ6111" s="12"/>
      <c r="AR6111" s="12"/>
      <c r="AS6111" s="12"/>
      <c r="AT6111" s="12"/>
      <c r="AU6111" s="12"/>
      <c r="AV6111" s="12"/>
      <c r="AW6111" s="12"/>
      <c r="AX6111" s="12"/>
      <c r="AY6111" s="12"/>
      <c r="AZ6111" s="12"/>
      <c r="BA6111" s="12"/>
      <c r="BB6111" s="12"/>
      <c r="BC6111" s="12"/>
      <c r="BD6111" s="12"/>
      <c r="BE6111" s="12"/>
      <c r="BF6111" s="12"/>
      <c r="BG6111" s="12"/>
      <c r="BH6111" s="12"/>
      <c r="BI6111" s="12"/>
      <c r="BJ6111" s="13"/>
      <c r="BK6111" s="13"/>
      <c r="BL6111" s="13"/>
      <c r="BM6111" s="13"/>
      <c r="BN6111" s="13"/>
    </row>
    <row r="6112" spans="4:66" x14ac:dyDescent="0.25">
      <c r="D6112"/>
      <c r="E6112" s="10"/>
      <c r="F6112" s="10"/>
      <c r="G6112" s="10"/>
      <c r="H6112" s="10"/>
      <c r="I6112" s="10"/>
      <c r="J6112" s="10"/>
      <c r="K6112" s="11"/>
      <c r="L6112" s="11"/>
      <c r="M6112" s="12"/>
      <c r="N6112" s="12"/>
      <c r="O6112" s="12"/>
      <c r="P6112" s="12"/>
      <c r="Q6112" s="12"/>
      <c r="R6112" s="12"/>
      <c r="S6112" s="12"/>
      <c r="T6112" s="12"/>
      <c r="U6112" s="12"/>
      <c r="V6112" s="12"/>
      <c r="W6112" s="12"/>
      <c r="X6112" s="12"/>
      <c r="Y6112" s="12"/>
      <c r="Z6112" s="12"/>
      <c r="AA6112" s="12"/>
      <c r="AB6112" s="12"/>
      <c r="AC6112" s="12"/>
      <c r="AD6112" s="12"/>
      <c r="AE6112" s="12"/>
      <c r="AF6112" s="12"/>
      <c r="AG6112" s="12"/>
      <c r="AH6112" s="12"/>
      <c r="AI6112" s="12"/>
      <c r="AJ6112" s="12"/>
      <c r="AK6112" s="12"/>
      <c r="AL6112" s="12"/>
      <c r="AM6112" s="12"/>
      <c r="AN6112" s="12"/>
      <c r="AO6112" s="12"/>
      <c r="AP6112" s="12"/>
      <c r="AQ6112" s="12"/>
      <c r="AR6112" s="12"/>
      <c r="AS6112" s="12"/>
      <c r="AT6112" s="12"/>
      <c r="AU6112" s="12"/>
      <c r="AV6112" s="12"/>
      <c r="AW6112" s="12"/>
      <c r="AX6112" s="12"/>
      <c r="AY6112" s="12"/>
      <c r="AZ6112" s="12"/>
      <c r="BA6112" s="12"/>
      <c r="BB6112" s="12"/>
      <c r="BC6112" s="12"/>
      <c r="BD6112" s="12"/>
      <c r="BE6112" s="12"/>
      <c r="BF6112" s="12"/>
      <c r="BG6112" s="12"/>
      <c r="BH6112" s="12"/>
      <c r="BI6112" s="12"/>
      <c r="BJ6112" s="13"/>
      <c r="BK6112" s="13"/>
      <c r="BL6112" s="13"/>
      <c r="BM6112" s="13"/>
      <c r="BN6112" s="13"/>
    </row>
    <row r="6113" spans="4:66" x14ac:dyDescent="0.25">
      <c r="D6113"/>
      <c r="E6113" s="10"/>
      <c r="F6113" s="10"/>
      <c r="G6113" s="10"/>
      <c r="H6113" s="10"/>
      <c r="I6113" s="10"/>
      <c r="J6113" s="10"/>
      <c r="K6113" s="11"/>
      <c r="L6113" s="11"/>
      <c r="M6113" s="12"/>
      <c r="N6113" s="12"/>
      <c r="O6113" s="12"/>
      <c r="P6113" s="12"/>
      <c r="Q6113" s="12"/>
      <c r="R6113" s="12"/>
      <c r="S6113" s="12"/>
      <c r="T6113" s="12"/>
      <c r="U6113" s="12"/>
      <c r="V6113" s="12"/>
      <c r="W6113" s="12"/>
      <c r="X6113" s="12"/>
      <c r="Y6113" s="12"/>
      <c r="Z6113" s="12"/>
      <c r="AA6113" s="12"/>
      <c r="AB6113" s="12"/>
      <c r="AC6113" s="12"/>
      <c r="AD6113" s="12"/>
      <c r="AE6113" s="12"/>
      <c r="AF6113" s="12"/>
      <c r="AG6113" s="12"/>
      <c r="AH6113" s="12"/>
      <c r="AI6113" s="12"/>
      <c r="AJ6113" s="12"/>
      <c r="AK6113" s="12"/>
      <c r="AL6113" s="12"/>
      <c r="AM6113" s="12"/>
      <c r="AN6113" s="12"/>
      <c r="AO6113" s="12"/>
      <c r="AP6113" s="12"/>
      <c r="AQ6113" s="12"/>
      <c r="AR6113" s="12"/>
      <c r="AS6113" s="12"/>
      <c r="AT6113" s="12"/>
      <c r="AU6113" s="12"/>
      <c r="AV6113" s="12"/>
      <c r="AW6113" s="12"/>
      <c r="AX6113" s="12"/>
      <c r="AY6113" s="12"/>
      <c r="AZ6113" s="12"/>
      <c r="BA6113" s="12"/>
      <c r="BB6113" s="12"/>
      <c r="BC6113" s="12"/>
      <c r="BD6113" s="12"/>
      <c r="BE6113" s="12"/>
      <c r="BF6113" s="12"/>
      <c r="BG6113" s="12"/>
      <c r="BH6113" s="12"/>
      <c r="BI6113" s="12"/>
      <c r="BJ6113" s="13"/>
      <c r="BK6113" s="13"/>
      <c r="BL6113" s="13"/>
      <c r="BM6113" s="13"/>
      <c r="BN6113" s="13"/>
    </row>
    <row r="6114" spans="4:66" x14ac:dyDescent="0.25">
      <c r="D6114"/>
      <c r="E6114" s="10"/>
      <c r="F6114" s="10"/>
      <c r="G6114" s="10"/>
      <c r="H6114" s="10"/>
      <c r="I6114" s="10"/>
      <c r="J6114" s="10"/>
      <c r="K6114" s="11"/>
      <c r="L6114" s="11"/>
      <c r="M6114" s="12"/>
      <c r="N6114" s="12"/>
      <c r="O6114" s="12"/>
      <c r="P6114" s="12"/>
      <c r="Q6114" s="12"/>
      <c r="R6114" s="12"/>
      <c r="S6114" s="12"/>
      <c r="T6114" s="12"/>
      <c r="U6114" s="12"/>
      <c r="V6114" s="12"/>
      <c r="W6114" s="12"/>
      <c r="X6114" s="12"/>
      <c r="Y6114" s="12"/>
      <c r="Z6114" s="12"/>
      <c r="AA6114" s="12"/>
      <c r="AB6114" s="12"/>
      <c r="AC6114" s="12"/>
      <c r="AD6114" s="12"/>
      <c r="AE6114" s="12"/>
      <c r="AF6114" s="12"/>
      <c r="AG6114" s="12"/>
      <c r="AH6114" s="12"/>
      <c r="AI6114" s="12"/>
      <c r="AJ6114" s="12"/>
      <c r="AK6114" s="12"/>
      <c r="AL6114" s="12"/>
      <c r="AM6114" s="12"/>
      <c r="AN6114" s="12"/>
      <c r="AO6114" s="12"/>
      <c r="AP6114" s="12"/>
      <c r="AQ6114" s="12"/>
      <c r="AR6114" s="12"/>
      <c r="AS6114" s="12"/>
      <c r="AT6114" s="12"/>
      <c r="AU6114" s="12"/>
      <c r="AV6114" s="12"/>
      <c r="AW6114" s="12"/>
      <c r="AX6114" s="12"/>
      <c r="AY6114" s="12"/>
      <c r="AZ6114" s="12"/>
      <c r="BA6114" s="12"/>
      <c r="BB6114" s="12"/>
      <c r="BC6114" s="12"/>
      <c r="BD6114" s="12"/>
      <c r="BE6114" s="12"/>
      <c r="BF6114" s="12"/>
      <c r="BG6114" s="12"/>
      <c r="BH6114" s="12"/>
      <c r="BI6114" s="12"/>
      <c r="BJ6114" s="13"/>
      <c r="BK6114" s="13"/>
      <c r="BL6114" s="13"/>
      <c r="BM6114" s="13"/>
      <c r="BN6114" s="13"/>
    </row>
    <row r="6115" spans="4:66" x14ac:dyDescent="0.25">
      <c r="D6115"/>
      <c r="E6115" s="10"/>
      <c r="F6115" s="10"/>
      <c r="G6115" s="10"/>
      <c r="H6115" s="10"/>
      <c r="I6115" s="10"/>
      <c r="J6115" s="10"/>
      <c r="K6115" s="11"/>
      <c r="L6115" s="11"/>
      <c r="M6115" s="12"/>
      <c r="N6115" s="12"/>
      <c r="O6115" s="12"/>
      <c r="P6115" s="12"/>
      <c r="Q6115" s="12"/>
      <c r="R6115" s="12"/>
      <c r="S6115" s="12"/>
      <c r="T6115" s="12"/>
      <c r="U6115" s="12"/>
      <c r="V6115" s="12"/>
      <c r="W6115" s="12"/>
      <c r="X6115" s="12"/>
      <c r="Y6115" s="12"/>
      <c r="Z6115" s="12"/>
      <c r="AA6115" s="12"/>
      <c r="AB6115" s="12"/>
      <c r="AC6115" s="12"/>
      <c r="AD6115" s="12"/>
      <c r="AE6115" s="12"/>
      <c r="AF6115" s="12"/>
      <c r="AG6115" s="12"/>
      <c r="AH6115" s="12"/>
      <c r="AI6115" s="12"/>
      <c r="AJ6115" s="12"/>
      <c r="AK6115" s="12"/>
      <c r="AL6115" s="12"/>
      <c r="AM6115" s="12"/>
      <c r="AN6115" s="12"/>
      <c r="AO6115" s="12"/>
      <c r="AP6115" s="12"/>
      <c r="AQ6115" s="12"/>
      <c r="AR6115" s="12"/>
      <c r="AS6115" s="12"/>
      <c r="AT6115" s="12"/>
      <c r="AU6115" s="12"/>
      <c r="AV6115" s="12"/>
      <c r="AW6115" s="12"/>
      <c r="AX6115" s="12"/>
      <c r="AY6115" s="12"/>
      <c r="AZ6115" s="12"/>
      <c r="BA6115" s="12"/>
      <c r="BB6115" s="12"/>
      <c r="BC6115" s="12"/>
      <c r="BD6115" s="12"/>
      <c r="BE6115" s="12"/>
      <c r="BF6115" s="12"/>
      <c r="BG6115" s="12"/>
      <c r="BH6115" s="12"/>
      <c r="BI6115" s="12"/>
      <c r="BJ6115" s="13"/>
      <c r="BK6115" s="13"/>
      <c r="BL6115" s="13"/>
      <c r="BM6115" s="13"/>
      <c r="BN6115" s="13"/>
    </row>
    <row r="6116" spans="4:66" x14ac:dyDescent="0.25">
      <c r="D6116"/>
      <c r="E6116" s="10"/>
      <c r="F6116" s="10"/>
      <c r="G6116" s="10"/>
      <c r="H6116" s="10"/>
      <c r="I6116" s="10"/>
      <c r="J6116" s="10"/>
      <c r="K6116" s="11"/>
      <c r="L6116" s="11"/>
      <c r="M6116" s="12"/>
      <c r="N6116" s="12"/>
      <c r="O6116" s="12"/>
      <c r="P6116" s="12"/>
      <c r="Q6116" s="12"/>
      <c r="R6116" s="12"/>
      <c r="S6116" s="12"/>
      <c r="T6116" s="12"/>
      <c r="U6116" s="12"/>
      <c r="V6116" s="12"/>
      <c r="W6116" s="12"/>
      <c r="X6116" s="12"/>
      <c r="Y6116" s="12"/>
      <c r="Z6116" s="12"/>
      <c r="AA6116" s="12"/>
      <c r="AB6116" s="12"/>
      <c r="AC6116" s="12"/>
      <c r="AD6116" s="12"/>
      <c r="AE6116" s="12"/>
      <c r="AF6116" s="12"/>
      <c r="AG6116" s="12"/>
      <c r="AH6116" s="12"/>
      <c r="AI6116" s="12"/>
      <c r="AJ6116" s="12"/>
      <c r="AK6116" s="12"/>
      <c r="AL6116" s="12"/>
      <c r="AM6116" s="12"/>
      <c r="AN6116" s="12"/>
      <c r="AO6116" s="12"/>
      <c r="AP6116" s="12"/>
      <c r="AQ6116" s="12"/>
      <c r="AR6116" s="12"/>
      <c r="AS6116" s="12"/>
      <c r="AT6116" s="12"/>
      <c r="AU6116" s="12"/>
      <c r="AV6116" s="12"/>
      <c r="AW6116" s="12"/>
      <c r="AX6116" s="12"/>
      <c r="AY6116" s="12"/>
      <c r="AZ6116" s="12"/>
      <c r="BA6116" s="12"/>
      <c r="BB6116" s="12"/>
      <c r="BC6116" s="12"/>
      <c r="BD6116" s="12"/>
      <c r="BE6116" s="12"/>
      <c r="BF6116" s="12"/>
      <c r="BG6116" s="12"/>
      <c r="BH6116" s="12"/>
      <c r="BI6116" s="12"/>
      <c r="BJ6116" s="13"/>
      <c r="BK6116" s="13"/>
      <c r="BL6116" s="13"/>
      <c r="BM6116" s="13"/>
      <c r="BN6116" s="13"/>
    </row>
    <row r="6117" spans="4:66" x14ac:dyDescent="0.25">
      <c r="D6117"/>
      <c r="E6117" s="10"/>
      <c r="F6117" s="10"/>
      <c r="G6117" s="10"/>
      <c r="H6117" s="10"/>
      <c r="I6117" s="10"/>
      <c r="J6117" s="10"/>
      <c r="K6117" s="11"/>
      <c r="L6117" s="11"/>
      <c r="M6117" s="12"/>
      <c r="N6117" s="12"/>
      <c r="O6117" s="12"/>
      <c r="P6117" s="12"/>
      <c r="Q6117" s="12"/>
      <c r="R6117" s="12"/>
      <c r="S6117" s="12"/>
      <c r="T6117" s="12"/>
      <c r="U6117" s="12"/>
      <c r="V6117" s="12"/>
      <c r="W6117" s="12"/>
      <c r="X6117" s="12"/>
      <c r="Y6117" s="12"/>
      <c r="Z6117" s="12"/>
      <c r="AA6117" s="12"/>
      <c r="AB6117" s="12"/>
      <c r="AC6117" s="12"/>
      <c r="AD6117" s="12"/>
      <c r="AE6117" s="12"/>
      <c r="AF6117" s="12"/>
      <c r="AG6117" s="12"/>
      <c r="AH6117" s="12"/>
      <c r="AI6117" s="12"/>
      <c r="AJ6117" s="12"/>
      <c r="AK6117" s="12"/>
      <c r="AL6117" s="12"/>
      <c r="AM6117" s="12"/>
      <c r="AN6117" s="12"/>
      <c r="AO6117" s="12"/>
      <c r="AP6117" s="12"/>
      <c r="AQ6117" s="12"/>
      <c r="AR6117" s="12"/>
      <c r="AS6117" s="12"/>
      <c r="AT6117" s="12"/>
      <c r="AU6117" s="12"/>
      <c r="AV6117" s="12"/>
      <c r="AW6117" s="12"/>
      <c r="AX6117" s="12"/>
      <c r="AY6117" s="12"/>
      <c r="AZ6117" s="12"/>
      <c r="BA6117" s="12"/>
      <c r="BB6117" s="12"/>
      <c r="BC6117" s="12"/>
      <c r="BD6117" s="12"/>
      <c r="BE6117" s="12"/>
      <c r="BF6117" s="12"/>
      <c r="BG6117" s="12"/>
      <c r="BH6117" s="12"/>
      <c r="BI6117" s="12"/>
      <c r="BJ6117" s="13"/>
      <c r="BK6117" s="13"/>
      <c r="BL6117" s="13"/>
      <c r="BM6117" s="13"/>
      <c r="BN6117" s="13"/>
    </row>
    <row r="6118" spans="4:66" x14ac:dyDescent="0.25">
      <c r="D6118"/>
      <c r="E6118" s="10"/>
      <c r="F6118" s="10"/>
      <c r="G6118" s="10"/>
      <c r="H6118" s="10"/>
      <c r="I6118" s="10"/>
      <c r="J6118" s="10"/>
      <c r="K6118" s="11"/>
      <c r="L6118" s="11"/>
      <c r="M6118" s="12"/>
      <c r="N6118" s="12"/>
      <c r="O6118" s="12"/>
      <c r="P6118" s="12"/>
      <c r="Q6118" s="12"/>
      <c r="R6118" s="12"/>
      <c r="S6118" s="12"/>
      <c r="T6118" s="12"/>
      <c r="U6118" s="12"/>
      <c r="V6118" s="12"/>
      <c r="W6118" s="12"/>
      <c r="X6118" s="12"/>
      <c r="Y6118" s="12"/>
      <c r="Z6118" s="12"/>
      <c r="AA6118" s="12"/>
      <c r="AB6118" s="12"/>
      <c r="AC6118" s="12"/>
      <c r="AD6118" s="12"/>
      <c r="AE6118" s="12"/>
      <c r="AF6118" s="12"/>
      <c r="AG6118" s="12"/>
      <c r="AH6118" s="12"/>
      <c r="AI6118" s="12"/>
      <c r="AJ6118" s="12"/>
      <c r="AK6118" s="12"/>
      <c r="AL6118" s="12"/>
      <c r="AM6118" s="12"/>
      <c r="AN6118" s="12"/>
      <c r="AO6118" s="12"/>
      <c r="AP6118" s="12"/>
      <c r="AQ6118" s="12"/>
      <c r="AR6118" s="12"/>
      <c r="AS6118" s="12"/>
      <c r="AT6118" s="12"/>
      <c r="AU6118" s="12"/>
      <c r="AV6118" s="12"/>
      <c r="AW6118" s="12"/>
      <c r="AX6118" s="12"/>
      <c r="AY6118" s="12"/>
      <c r="AZ6118" s="12"/>
      <c r="BA6118" s="12"/>
      <c r="BB6118" s="12"/>
      <c r="BC6118" s="12"/>
      <c r="BD6118" s="12"/>
      <c r="BE6118" s="12"/>
      <c r="BF6118" s="12"/>
      <c r="BG6118" s="12"/>
      <c r="BH6118" s="12"/>
      <c r="BI6118" s="12"/>
      <c r="BJ6118" s="13"/>
      <c r="BK6118" s="13"/>
      <c r="BL6118" s="13"/>
      <c r="BM6118" s="13"/>
      <c r="BN6118" s="13"/>
    </row>
    <row r="6119" spans="4:66" x14ac:dyDescent="0.25">
      <c r="D6119"/>
      <c r="E6119" s="10"/>
      <c r="F6119" s="10"/>
      <c r="G6119" s="10"/>
      <c r="H6119" s="10"/>
      <c r="I6119" s="10"/>
      <c r="J6119" s="10"/>
      <c r="K6119" s="11"/>
      <c r="L6119" s="11"/>
      <c r="M6119" s="12"/>
      <c r="N6119" s="12"/>
      <c r="O6119" s="12"/>
      <c r="P6119" s="12"/>
      <c r="Q6119" s="12"/>
      <c r="R6119" s="12"/>
      <c r="S6119" s="12"/>
      <c r="T6119" s="12"/>
      <c r="U6119" s="12"/>
      <c r="V6119" s="12"/>
      <c r="W6119" s="12"/>
      <c r="X6119" s="12"/>
      <c r="Y6119" s="12"/>
      <c r="Z6119" s="12"/>
      <c r="AA6119" s="12"/>
      <c r="AB6119" s="12"/>
      <c r="AC6119" s="12"/>
      <c r="AD6119" s="12"/>
      <c r="AE6119" s="12"/>
      <c r="AF6119" s="12"/>
      <c r="AG6119" s="12"/>
      <c r="AH6119" s="12"/>
      <c r="AI6119" s="12"/>
      <c r="AJ6119" s="12"/>
      <c r="AK6119" s="12"/>
      <c r="AL6119" s="12"/>
      <c r="AM6119" s="12"/>
      <c r="AN6119" s="12"/>
      <c r="AO6119" s="12"/>
      <c r="AP6119" s="12"/>
      <c r="AQ6119" s="12"/>
      <c r="AR6119" s="12"/>
      <c r="AS6119" s="12"/>
      <c r="AT6119" s="12"/>
      <c r="AU6119" s="12"/>
      <c r="AV6119" s="12"/>
      <c r="AW6119" s="12"/>
      <c r="AX6119" s="12"/>
      <c r="AY6119" s="12"/>
      <c r="AZ6119" s="12"/>
      <c r="BA6119" s="12"/>
      <c r="BB6119" s="12"/>
      <c r="BC6119" s="12"/>
      <c r="BD6119" s="12"/>
      <c r="BE6119" s="12"/>
      <c r="BF6119" s="12"/>
      <c r="BG6119" s="12"/>
      <c r="BH6119" s="12"/>
      <c r="BI6119" s="12"/>
      <c r="BJ6119" s="13"/>
      <c r="BK6119" s="13"/>
      <c r="BL6119" s="13"/>
      <c r="BM6119" s="13"/>
      <c r="BN6119" s="13"/>
    </row>
    <row r="6120" spans="4:66" x14ac:dyDescent="0.25">
      <c r="D6120"/>
      <c r="E6120" s="10"/>
      <c r="F6120" s="10"/>
      <c r="G6120" s="10"/>
      <c r="H6120" s="10"/>
      <c r="I6120" s="10"/>
      <c r="J6120" s="10"/>
      <c r="K6120" s="11"/>
      <c r="L6120" s="11"/>
      <c r="M6120" s="12"/>
      <c r="N6120" s="12"/>
      <c r="O6120" s="12"/>
      <c r="P6120" s="12"/>
      <c r="Q6120" s="12"/>
      <c r="R6120" s="12"/>
      <c r="S6120" s="12"/>
      <c r="T6120" s="12"/>
      <c r="U6120" s="12"/>
      <c r="V6120" s="12"/>
      <c r="W6120" s="12"/>
      <c r="X6120" s="12"/>
      <c r="Y6120" s="12"/>
      <c r="Z6120" s="12"/>
      <c r="AA6120" s="12"/>
      <c r="AB6120" s="12"/>
      <c r="AC6120" s="12"/>
      <c r="AD6120" s="12"/>
      <c r="AE6120" s="12"/>
      <c r="AF6120" s="12"/>
      <c r="AG6120" s="12"/>
      <c r="AH6120" s="12"/>
      <c r="AI6120" s="12"/>
      <c r="AJ6120" s="12"/>
      <c r="AK6120" s="12"/>
      <c r="AL6120" s="12"/>
      <c r="AM6120" s="12"/>
      <c r="AN6120" s="12"/>
      <c r="AO6120" s="12"/>
      <c r="AP6120" s="12"/>
      <c r="AQ6120" s="12"/>
      <c r="AR6120" s="12"/>
      <c r="AS6120" s="12"/>
      <c r="AT6120" s="12"/>
      <c r="AU6120" s="12"/>
      <c r="AV6120" s="12"/>
      <c r="AW6120" s="12"/>
      <c r="AX6120" s="12"/>
      <c r="AY6120" s="12"/>
      <c r="AZ6120" s="12"/>
      <c r="BA6120" s="12"/>
      <c r="BB6120" s="12"/>
      <c r="BC6120" s="12"/>
      <c r="BD6120" s="12"/>
      <c r="BE6120" s="12"/>
      <c r="BF6120" s="12"/>
      <c r="BG6120" s="12"/>
      <c r="BH6120" s="12"/>
      <c r="BI6120" s="12"/>
      <c r="BJ6120" s="13"/>
      <c r="BK6120" s="13"/>
      <c r="BL6120" s="13"/>
      <c r="BM6120" s="13"/>
      <c r="BN6120" s="13"/>
    </row>
    <row r="6121" spans="4:66" x14ac:dyDescent="0.25">
      <c r="D6121"/>
      <c r="E6121" s="10"/>
      <c r="F6121" s="10"/>
      <c r="G6121" s="10"/>
      <c r="H6121" s="10"/>
      <c r="I6121" s="10"/>
      <c r="J6121" s="10"/>
      <c r="K6121" s="11"/>
      <c r="L6121" s="11"/>
      <c r="M6121" s="12"/>
      <c r="N6121" s="12"/>
      <c r="O6121" s="12"/>
      <c r="P6121" s="12"/>
      <c r="Q6121" s="12"/>
      <c r="R6121" s="12"/>
      <c r="S6121" s="12"/>
      <c r="T6121" s="12"/>
      <c r="U6121" s="12"/>
      <c r="V6121" s="12"/>
      <c r="W6121" s="12"/>
      <c r="X6121" s="12"/>
      <c r="Y6121" s="12"/>
      <c r="Z6121" s="12"/>
      <c r="AA6121" s="12"/>
      <c r="AB6121" s="12"/>
      <c r="AC6121" s="12"/>
      <c r="AD6121" s="12"/>
      <c r="AE6121" s="12"/>
      <c r="AF6121" s="12"/>
      <c r="AG6121" s="12"/>
      <c r="AH6121" s="12"/>
      <c r="AI6121" s="12"/>
      <c r="AJ6121" s="12"/>
      <c r="AK6121" s="12"/>
      <c r="AL6121" s="12"/>
      <c r="AM6121" s="12"/>
      <c r="AN6121" s="12"/>
      <c r="AO6121" s="12"/>
      <c r="AP6121" s="12"/>
      <c r="AQ6121" s="12"/>
      <c r="AR6121" s="12"/>
      <c r="AS6121" s="12"/>
      <c r="AT6121" s="12"/>
      <c r="AU6121" s="12"/>
      <c r="AV6121" s="12"/>
      <c r="AW6121" s="12"/>
      <c r="AX6121" s="12"/>
      <c r="AY6121" s="12"/>
      <c r="AZ6121" s="12"/>
      <c r="BA6121" s="12"/>
      <c r="BB6121" s="12"/>
      <c r="BC6121" s="12"/>
      <c r="BD6121" s="12"/>
      <c r="BE6121" s="12"/>
      <c r="BF6121" s="12"/>
      <c r="BG6121" s="12"/>
      <c r="BH6121" s="12"/>
      <c r="BI6121" s="12"/>
      <c r="BJ6121" s="13"/>
      <c r="BK6121" s="13"/>
      <c r="BL6121" s="13"/>
      <c r="BM6121" s="13"/>
      <c r="BN6121" s="13"/>
    </row>
    <row r="6122" spans="4:66" x14ac:dyDescent="0.25">
      <c r="D6122"/>
      <c r="E6122" s="10"/>
      <c r="F6122" s="10"/>
      <c r="G6122" s="10"/>
      <c r="H6122" s="10"/>
      <c r="I6122" s="10"/>
      <c r="J6122" s="10"/>
      <c r="K6122" s="11"/>
      <c r="L6122" s="11"/>
      <c r="M6122" s="12"/>
      <c r="N6122" s="12"/>
      <c r="O6122" s="12"/>
      <c r="P6122" s="12"/>
      <c r="Q6122" s="12"/>
      <c r="R6122" s="12"/>
      <c r="S6122" s="12"/>
      <c r="T6122" s="12"/>
      <c r="U6122" s="12"/>
      <c r="V6122" s="12"/>
      <c r="W6122" s="12"/>
      <c r="X6122" s="12"/>
      <c r="Y6122" s="12"/>
      <c r="Z6122" s="12"/>
      <c r="AA6122" s="12"/>
      <c r="AB6122" s="12"/>
      <c r="AC6122" s="12"/>
      <c r="AD6122" s="12"/>
      <c r="AE6122" s="12"/>
      <c r="AF6122" s="12"/>
      <c r="AG6122" s="12"/>
      <c r="AH6122" s="12"/>
      <c r="AI6122" s="12"/>
      <c r="AJ6122" s="12"/>
      <c r="AK6122" s="12"/>
      <c r="AL6122" s="12"/>
      <c r="AM6122" s="12"/>
      <c r="AN6122" s="12"/>
      <c r="AO6122" s="12"/>
      <c r="AP6122" s="12"/>
      <c r="AQ6122" s="12"/>
      <c r="AR6122" s="12"/>
      <c r="AS6122" s="12"/>
      <c r="AT6122" s="12"/>
      <c r="AU6122" s="12"/>
      <c r="AV6122" s="12"/>
      <c r="AW6122" s="12"/>
      <c r="AX6122" s="12"/>
      <c r="AY6122" s="12"/>
      <c r="AZ6122" s="12"/>
      <c r="BA6122" s="12"/>
      <c r="BB6122" s="12"/>
      <c r="BC6122" s="12"/>
      <c r="BD6122" s="12"/>
      <c r="BE6122" s="12"/>
      <c r="BF6122" s="12"/>
      <c r="BG6122" s="12"/>
      <c r="BH6122" s="12"/>
      <c r="BI6122" s="12"/>
      <c r="BJ6122" s="13"/>
      <c r="BK6122" s="13"/>
      <c r="BL6122" s="13"/>
      <c r="BM6122" s="13"/>
      <c r="BN6122" s="13"/>
    </row>
    <row r="6123" spans="4:66" x14ac:dyDescent="0.25">
      <c r="D6123"/>
      <c r="E6123" s="10"/>
      <c r="F6123" s="10"/>
      <c r="G6123" s="10"/>
      <c r="H6123" s="10"/>
      <c r="I6123" s="10"/>
      <c r="J6123" s="10"/>
      <c r="K6123" s="11"/>
      <c r="L6123" s="11"/>
      <c r="M6123" s="12"/>
      <c r="N6123" s="12"/>
      <c r="O6123" s="12"/>
      <c r="P6123" s="12"/>
      <c r="Q6123" s="12"/>
      <c r="R6123" s="12"/>
      <c r="S6123" s="12"/>
      <c r="T6123" s="12"/>
      <c r="U6123" s="12"/>
      <c r="V6123" s="12"/>
      <c r="W6123" s="12"/>
      <c r="X6123" s="12"/>
      <c r="Y6123" s="12"/>
      <c r="Z6123" s="12"/>
      <c r="AA6123" s="12"/>
      <c r="AB6123" s="12"/>
      <c r="AC6123" s="12"/>
      <c r="AD6123" s="12"/>
      <c r="AE6123" s="12"/>
      <c r="AF6123" s="12"/>
      <c r="AG6123" s="12"/>
      <c r="AH6123" s="12"/>
      <c r="AI6123" s="12"/>
      <c r="AJ6123" s="12"/>
      <c r="AK6123" s="12"/>
      <c r="AL6123" s="12"/>
      <c r="AM6123" s="12"/>
      <c r="AN6123" s="12"/>
      <c r="AO6123" s="12"/>
      <c r="AP6123" s="12"/>
      <c r="AQ6123" s="12"/>
      <c r="AR6123" s="12"/>
      <c r="AS6123" s="12"/>
      <c r="AT6123" s="12"/>
      <c r="AU6123" s="12"/>
      <c r="AV6123" s="12"/>
      <c r="AW6123" s="12"/>
      <c r="AX6123" s="12"/>
      <c r="AY6123" s="12"/>
      <c r="AZ6123" s="12"/>
      <c r="BA6123" s="12"/>
      <c r="BB6123" s="12"/>
      <c r="BC6123" s="12"/>
      <c r="BD6123" s="12"/>
      <c r="BE6123" s="12"/>
      <c r="BF6123" s="12"/>
      <c r="BG6123" s="12"/>
      <c r="BH6123" s="12"/>
      <c r="BI6123" s="12"/>
      <c r="BJ6123" s="13"/>
      <c r="BK6123" s="13"/>
      <c r="BL6123" s="13"/>
      <c r="BM6123" s="13"/>
      <c r="BN6123" s="13"/>
    </row>
    <row r="6124" spans="4:66" x14ac:dyDescent="0.25">
      <c r="D6124"/>
      <c r="E6124" s="10"/>
      <c r="F6124" s="10"/>
      <c r="G6124" s="10"/>
      <c r="H6124" s="10"/>
      <c r="I6124" s="10"/>
      <c r="J6124" s="10"/>
      <c r="K6124" s="11"/>
      <c r="L6124" s="11"/>
      <c r="M6124" s="12"/>
      <c r="N6124" s="12"/>
      <c r="O6124" s="12"/>
      <c r="P6124" s="12"/>
      <c r="Q6124" s="12"/>
      <c r="R6124" s="12"/>
      <c r="S6124" s="12"/>
      <c r="T6124" s="12"/>
      <c r="U6124" s="12"/>
      <c r="V6124" s="12"/>
      <c r="W6124" s="12"/>
      <c r="X6124" s="12"/>
      <c r="Y6124" s="12"/>
      <c r="Z6124" s="12"/>
      <c r="AA6124" s="12"/>
      <c r="AB6124" s="12"/>
      <c r="AC6124" s="12"/>
      <c r="AD6124" s="12"/>
      <c r="AE6124" s="12"/>
      <c r="AF6124" s="12"/>
      <c r="AG6124" s="12"/>
      <c r="AH6124" s="12"/>
      <c r="AI6124" s="12"/>
      <c r="AJ6124" s="12"/>
      <c r="AK6124" s="12"/>
      <c r="AL6124" s="12"/>
      <c r="AM6124" s="12"/>
      <c r="AN6124" s="12"/>
      <c r="AO6124" s="12"/>
      <c r="AP6124" s="12"/>
      <c r="AQ6124" s="12"/>
      <c r="AR6124" s="12"/>
      <c r="AS6124" s="12"/>
      <c r="AT6124" s="12"/>
      <c r="AU6124" s="12"/>
      <c r="AV6124" s="12"/>
      <c r="AW6124" s="12"/>
      <c r="AX6124" s="12"/>
      <c r="AY6124" s="12"/>
      <c r="AZ6124" s="12"/>
      <c r="BA6124" s="12"/>
      <c r="BB6124" s="12"/>
      <c r="BC6124" s="12"/>
      <c r="BD6124" s="12"/>
      <c r="BE6124" s="12"/>
      <c r="BF6124" s="12"/>
      <c r="BG6124" s="12"/>
      <c r="BH6124" s="12"/>
      <c r="BI6124" s="12"/>
      <c r="BJ6124" s="13"/>
      <c r="BK6124" s="13"/>
      <c r="BL6124" s="13"/>
      <c r="BM6124" s="13"/>
      <c r="BN6124" s="13"/>
    </row>
    <row r="6125" spans="4:66" x14ac:dyDescent="0.25">
      <c r="D6125"/>
      <c r="E6125" s="10"/>
      <c r="F6125" s="10"/>
      <c r="G6125" s="10"/>
      <c r="H6125" s="10"/>
      <c r="I6125" s="10"/>
      <c r="J6125" s="10"/>
      <c r="K6125" s="11"/>
      <c r="L6125" s="11"/>
      <c r="M6125" s="12"/>
      <c r="N6125" s="12"/>
      <c r="O6125" s="12"/>
      <c r="P6125" s="12"/>
      <c r="Q6125" s="12"/>
      <c r="R6125" s="12"/>
      <c r="S6125" s="12"/>
      <c r="T6125" s="12"/>
      <c r="U6125" s="12"/>
      <c r="V6125" s="12"/>
      <c r="W6125" s="12"/>
      <c r="X6125" s="12"/>
      <c r="Y6125" s="12"/>
      <c r="Z6125" s="12"/>
      <c r="AA6125" s="12"/>
      <c r="AB6125" s="12"/>
      <c r="AC6125" s="12"/>
      <c r="AD6125" s="12"/>
      <c r="AE6125" s="12"/>
      <c r="AF6125" s="12"/>
      <c r="AG6125" s="12"/>
      <c r="AH6125" s="12"/>
      <c r="AI6125" s="12"/>
      <c r="AJ6125" s="12"/>
      <c r="AK6125" s="12"/>
      <c r="AL6125" s="12"/>
      <c r="AM6125" s="12"/>
      <c r="AN6125" s="12"/>
      <c r="AO6125" s="12"/>
      <c r="AP6125" s="12"/>
      <c r="AQ6125" s="12"/>
      <c r="AR6125" s="12"/>
      <c r="AS6125" s="12"/>
      <c r="AT6125" s="12"/>
      <c r="AU6125" s="12"/>
      <c r="AV6125" s="12"/>
      <c r="AW6125" s="12"/>
      <c r="AX6125" s="12"/>
      <c r="AY6125" s="12"/>
      <c r="AZ6125" s="12"/>
      <c r="BA6125" s="12"/>
      <c r="BB6125" s="12"/>
      <c r="BC6125" s="12"/>
      <c r="BD6125" s="12"/>
      <c r="BE6125" s="12"/>
      <c r="BF6125" s="12"/>
      <c r="BG6125" s="12"/>
      <c r="BH6125" s="12"/>
      <c r="BI6125" s="12"/>
      <c r="BJ6125" s="13"/>
      <c r="BK6125" s="13"/>
      <c r="BL6125" s="13"/>
      <c r="BM6125" s="13"/>
      <c r="BN6125" s="13"/>
    </row>
    <row r="6126" spans="4:66" x14ac:dyDescent="0.25">
      <c r="D6126"/>
      <c r="E6126" s="10"/>
      <c r="F6126" s="10"/>
      <c r="G6126" s="10"/>
      <c r="H6126" s="10"/>
      <c r="I6126" s="10"/>
      <c r="J6126" s="10"/>
      <c r="K6126" s="11"/>
      <c r="L6126" s="11"/>
      <c r="M6126" s="12"/>
      <c r="N6126" s="12"/>
      <c r="O6126" s="12"/>
      <c r="P6126" s="12"/>
      <c r="Q6126" s="12"/>
      <c r="R6126" s="12"/>
      <c r="S6126" s="12"/>
      <c r="T6126" s="12"/>
      <c r="U6126" s="12"/>
      <c r="V6126" s="12"/>
      <c r="W6126" s="12"/>
      <c r="X6126" s="12"/>
      <c r="Y6126" s="12"/>
      <c r="Z6126" s="12"/>
      <c r="AA6126" s="12"/>
      <c r="AB6126" s="12"/>
      <c r="AC6126" s="12"/>
      <c r="AD6126" s="12"/>
      <c r="AE6126" s="12"/>
      <c r="AF6126" s="12"/>
      <c r="AG6126" s="12"/>
      <c r="AH6126" s="12"/>
      <c r="AI6126" s="12"/>
      <c r="AJ6126" s="12"/>
      <c r="AK6126" s="12"/>
      <c r="AL6126" s="12"/>
      <c r="AM6126" s="12"/>
      <c r="AN6126" s="12"/>
      <c r="AO6126" s="12"/>
      <c r="AP6126" s="12"/>
      <c r="AQ6126" s="12"/>
      <c r="AR6126" s="12"/>
      <c r="AS6126" s="12"/>
      <c r="AT6126" s="12"/>
      <c r="AU6126" s="12"/>
      <c r="AV6126" s="12"/>
      <c r="AW6126" s="12"/>
      <c r="AX6126" s="12"/>
      <c r="AY6126" s="12"/>
      <c r="AZ6126" s="12"/>
      <c r="BA6126" s="12"/>
      <c r="BB6126" s="12"/>
      <c r="BC6126" s="12"/>
      <c r="BD6126" s="12"/>
      <c r="BE6126" s="12"/>
      <c r="BF6126" s="12"/>
      <c r="BG6126" s="12"/>
      <c r="BH6126" s="12"/>
      <c r="BI6126" s="12"/>
      <c r="BJ6126" s="13"/>
      <c r="BK6126" s="13"/>
      <c r="BL6126" s="13"/>
      <c r="BM6126" s="13"/>
      <c r="BN6126" s="13"/>
    </row>
    <row r="6127" spans="4:66" x14ac:dyDescent="0.25">
      <c r="D6127"/>
      <c r="E6127" s="10"/>
      <c r="F6127" s="10"/>
      <c r="G6127" s="10"/>
      <c r="H6127" s="10"/>
      <c r="I6127" s="10"/>
      <c r="J6127" s="10"/>
      <c r="K6127" s="11"/>
      <c r="L6127" s="11"/>
      <c r="M6127" s="12"/>
      <c r="N6127" s="12"/>
      <c r="O6127" s="12"/>
      <c r="P6127" s="12"/>
      <c r="Q6127" s="12"/>
      <c r="R6127" s="12"/>
      <c r="S6127" s="12"/>
      <c r="T6127" s="12"/>
      <c r="U6127" s="12"/>
      <c r="V6127" s="12"/>
      <c r="W6127" s="12"/>
      <c r="X6127" s="12"/>
      <c r="Y6127" s="12"/>
      <c r="Z6127" s="12"/>
      <c r="AA6127" s="12"/>
      <c r="AB6127" s="12"/>
      <c r="AC6127" s="12"/>
      <c r="AD6127" s="12"/>
      <c r="AE6127" s="12"/>
      <c r="AF6127" s="12"/>
      <c r="AG6127" s="12"/>
      <c r="AH6127" s="12"/>
      <c r="AI6127" s="12"/>
      <c r="AJ6127" s="12"/>
      <c r="AK6127" s="12"/>
      <c r="AL6127" s="12"/>
      <c r="AM6127" s="12"/>
      <c r="AN6127" s="12"/>
      <c r="AO6127" s="12"/>
      <c r="AP6127" s="12"/>
      <c r="AQ6127" s="12"/>
      <c r="AR6127" s="12"/>
      <c r="AS6127" s="12"/>
      <c r="AT6127" s="12"/>
      <c r="AU6127" s="12"/>
      <c r="AV6127" s="12"/>
      <c r="AW6127" s="12"/>
      <c r="AX6127" s="12"/>
      <c r="AY6127" s="12"/>
      <c r="AZ6127" s="12"/>
      <c r="BA6127" s="12"/>
      <c r="BB6127" s="12"/>
      <c r="BC6127" s="12"/>
      <c r="BD6127" s="12"/>
      <c r="BE6127" s="12"/>
      <c r="BF6127" s="12"/>
      <c r="BG6127" s="12"/>
      <c r="BH6127" s="12"/>
      <c r="BI6127" s="12"/>
      <c r="BJ6127" s="13"/>
      <c r="BK6127" s="13"/>
      <c r="BL6127" s="13"/>
      <c r="BM6127" s="13"/>
      <c r="BN6127" s="13"/>
    </row>
    <row r="6128" spans="4:66" x14ac:dyDescent="0.25">
      <c r="D6128"/>
      <c r="E6128" s="10"/>
      <c r="F6128" s="10"/>
      <c r="G6128" s="10"/>
      <c r="H6128" s="10"/>
      <c r="I6128" s="10"/>
      <c r="J6128" s="10"/>
      <c r="K6128" s="11"/>
      <c r="L6128" s="11"/>
      <c r="M6128" s="12"/>
      <c r="N6128" s="12"/>
      <c r="O6128" s="12"/>
      <c r="P6128" s="12"/>
      <c r="Q6128" s="12"/>
      <c r="R6128" s="12"/>
      <c r="S6128" s="12"/>
      <c r="T6128" s="12"/>
      <c r="U6128" s="12"/>
      <c r="V6128" s="12"/>
      <c r="W6128" s="12"/>
      <c r="X6128" s="12"/>
      <c r="Y6128" s="12"/>
      <c r="Z6128" s="12"/>
      <c r="AA6128" s="12"/>
      <c r="AB6128" s="12"/>
      <c r="AC6128" s="12"/>
      <c r="AD6128" s="12"/>
      <c r="AE6128" s="12"/>
      <c r="AF6128" s="12"/>
      <c r="AG6128" s="12"/>
      <c r="AH6128" s="12"/>
      <c r="AI6128" s="12"/>
      <c r="AJ6128" s="12"/>
      <c r="AK6128" s="12"/>
      <c r="AL6128" s="12"/>
      <c r="AM6128" s="12"/>
      <c r="AN6128" s="12"/>
      <c r="AO6128" s="12"/>
      <c r="AP6128" s="12"/>
      <c r="AQ6128" s="12"/>
      <c r="AR6128" s="12"/>
      <c r="AS6128" s="12"/>
      <c r="AT6128" s="12"/>
      <c r="AU6128" s="12"/>
      <c r="AV6128" s="12"/>
      <c r="AW6128" s="12"/>
      <c r="AX6128" s="12"/>
      <c r="AY6128" s="12"/>
      <c r="AZ6128" s="12"/>
      <c r="BA6128" s="12"/>
      <c r="BB6128" s="12"/>
      <c r="BC6128" s="12"/>
      <c r="BD6128" s="12"/>
      <c r="BE6128" s="12"/>
      <c r="BF6128" s="12"/>
      <c r="BG6128" s="12"/>
      <c r="BH6128" s="12"/>
      <c r="BI6128" s="12"/>
      <c r="BJ6128" s="13"/>
      <c r="BK6128" s="13"/>
      <c r="BL6128" s="13"/>
      <c r="BM6128" s="13"/>
      <c r="BN6128" s="13"/>
    </row>
    <row r="6129" spans="4:66" x14ac:dyDescent="0.25">
      <c r="D6129"/>
      <c r="E6129" s="10"/>
      <c r="F6129" s="10"/>
      <c r="G6129" s="10"/>
      <c r="H6129" s="10"/>
      <c r="I6129" s="10"/>
      <c r="J6129" s="10"/>
      <c r="K6129" s="11"/>
      <c r="L6129" s="11"/>
      <c r="M6129" s="12"/>
      <c r="N6129" s="12"/>
      <c r="O6129" s="12"/>
      <c r="P6129" s="12"/>
      <c r="Q6129" s="12"/>
      <c r="R6129" s="12"/>
      <c r="S6129" s="12"/>
      <c r="T6129" s="12"/>
      <c r="U6129" s="12"/>
      <c r="V6129" s="12"/>
      <c r="W6129" s="12"/>
      <c r="X6129" s="12"/>
      <c r="Y6129" s="12"/>
      <c r="Z6129" s="12"/>
      <c r="AA6129" s="12"/>
      <c r="AB6129" s="12"/>
      <c r="AC6129" s="12"/>
      <c r="AD6129" s="12"/>
      <c r="AE6129" s="12"/>
      <c r="AF6129" s="12"/>
      <c r="AG6129" s="12"/>
      <c r="AH6129" s="12"/>
      <c r="AI6129" s="12"/>
      <c r="AJ6129" s="12"/>
      <c r="AK6129" s="12"/>
      <c r="AL6129" s="12"/>
      <c r="AM6129" s="12"/>
      <c r="AN6129" s="12"/>
      <c r="AO6129" s="12"/>
      <c r="AP6129" s="12"/>
      <c r="AQ6129" s="12"/>
      <c r="AR6129" s="12"/>
      <c r="AS6129" s="12"/>
      <c r="AT6129" s="12"/>
      <c r="AU6129" s="12"/>
      <c r="AV6129" s="12"/>
      <c r="AW6129" s="12"/>
      <c r="AX6129" s="12"/>
      <c r="AY6129" s="12"/>
      <c r="AZ6129" s="12"/>
      <c r="BA6129" s="12"/>
      <c r="BB6129" s="12"/>
      <c r="BC6129" s="12"/>
      <c r="BD6129" s="12"/>
      <c r="BE6129" s="12"/>
      <c r="BF6129" s="12"/>
      <c r="BG6129" s="12"/>
      <c r="BH6129" s="12"/>
      <c r="BI6129" s="12"/>
      <c r="BJ6129" s="13"/>
      <c r="BK6129" s="13"/>
      <c r="BL6129" s="13"/>
      <c r="BM6129" s="13"/>
      <c r="BN6129" s="13"/>
    </row>
    <row r="6130" spans="4:66" x14ac:dyDescent="0.25">
      <c r="D6130"/>
      <c r="E6130" s="10"/>
      <c r="F6130" s="10"/>
      <c r="G6130" s="10"/>
      <c r="H6130" s="10"/>
      <c r="I6130" s="10"/>
      <c r="J6130" s="10"/>
      <c r="K6130" s="11"/>
      <c r="L6130" s="11"/>
      <c r="M6130" s="12"/>
      <c r="N6130" s="12"/>
      <c r="O6130" s="12"/>
      <c r="P6130" s="12"/>
      <c r="Q6130" s="12"/>
      <c r="R6130" s="12"/>
      <c r="S6130" s="12"/>
      <c r="T6130" s="12"/>
      <c r="U6130" s="12"/>
      <c r="V6130" s="12"/>
      <c r="W6130" s="12"/>
      <c r="X6130" s="12"/>
      <c r="Y6130" s="12"/>
      <c r="Z6130" s="12"/>
      <c r="AA6130" s="12"/>
      <c r="AB6130" s="12"/>
      <c r="AC6130" s="12"/>
      <c r="AD6130" s="12"/>
      <c r="AE6130" s="12"/>
      <c r="AF6130" s="12"/>
      <c r="AG6130" s="12"/>
      <c r="AH6130" s="12"/>
      <c r="AI6130" s="12"/>
      <c r="AJ6130" s="12"/>
      <c r="AK6130" s="12"/>
      <c r="AL6130" s="12"/>
      <c r="AM6130" s="12"/>
      <c r="AN6130" s="12"/>
      <c r="AO6130" s="12"/>
      <c r="AP6130" s="12"/>
      <c r="AQ6130" s="12"/>
      <c r="AR6130" s="12"/>
      <c r="AS6130" s="12"/>
      <c r="AT6130" s="12"/>
      <c r="AU6130" s="12"/>
      <c r="AV6130" s="12"/>
      <c r="AW6130" s="12"/>
      <c r="AX6130" s="12"/>
      <c r="AY6130" s="12"/>
      <c r="AZ6130" s="12"/>
      <c r="BA6130" s="12"/>
      <c r="BB6130" s="12"/>
      <c r="BC6130" s="12"/>
      <c r="BD6130" s="12"/>
      <c r="BE6130" s="12"/>
      <c r="BF6130" s="12"/>
      <c r="BG6130" s="12"/>
      <c r="BH6130" s="12"/>
      <c r="BI6130" s="12"/>
      <c r="BJ6130" s="13"/>
      <c r="BK6130" s="13"/>
      <c r="BL6130" s="13"/>
      <c r="BM6130" s="13"/>
      <c r="BN6130" s="13"/>
    </row>
    <row r="6131" spans="4:66" x14ac:dyDescent="0.25">
      <c r="D6131"/>
      <c r="E6131" s="10"/>
      <c r="F6131" s="10"/>
      <c r="G6131" s="10"/>
      <c r="H6131" s="10"/>
      <c r="I6131" s="10"/>
      <c r="J6131" s="10"/>
      <c r="K6131" s="11"/>
      <c r="L6131" s="11"/>
      <c r="M6131" s="12"/>
      <c r="N6131" s="12"/>
      <c r="O6131" s="12"/>
      <c r="P6131" s="12"/>
      <c r="Q6131" s="12"/>
      <c r="R6131" s="12"/>
      <c r="S6131" s="12"/>
      <c r="T6131" s="12"/>
      <c r="U6131" s="12"/>
      <c r="V6131" s="12"/>
      <c r="W6131" s="12"/>
      <c r="X6131" s="12"/>
      <c r="Y6131" s="12"/>
      <c r="Z6131" s="12"/>
      <c r="AA6131" s="12"/>
      <c r="AB6131" s="12"/>
      <c r="AC6131" s="12"/>
      <c r="AD6131" s="12"/>
      <c r="AE6131" s="12"/>
      <c r="AF6131" s="12"/>
      <c r="AG6131" s="12"/>
      <c r="AH6131" s="12"/>
      <c r="AI6131" s="12"/>
      <c r="AJ6131" s="12"/>
      <c r="AK6131" s="12"/>
      <c r="AL6131" s="12"/>
      <c r="AM6131" s="12"/>
      <c r="AN6131" s="12"/>
      <c r="AO6131" s="12"/>
      <c r="AP6131" s="12"/>
      <c r="AQ6131" s="12"/>
      <c r="AR6131" s="12"/>
      <c r="AS6131" s="12"/>
      <c r="AT6131" s="12"/>
      <c r="AU6131" s="12"/>
      <c r="AV6131" s="12"/>
      <c r="AW6131" s="12"/>
      <c r="AX6131" s="12"/>
      <c r="AY6131" s="12"/>
      <c r="AZ6131" s="12"/>
      <c r="BA6131" s="12"/>
      <c r="BB6131" s="12"/>
      <c r="BC6131" s="12"/>
      <c r="BD6131" s="12"/>
      <c r="BE6131" s="12"/>
      <c r="BF6131" s="12"/>
      <c r="BG6131" s="12"/>
      <c r="BH6131" s="12"/>
      <c r="BI6131" s="12"/>
      <c r="BJ6131" s="13"/>
      <c r="BK6131" s="13"/>
      <c r="BL6131" s="13"/>
      <c r="BM6131" s="13"/>
      <c r="BN6131" s="13"/>
    </row>
    <row r="6132" spans="4:66" x14ac:dyDescent="0.25">
      <c r="D6132"/>
      <c r="E6132" s="10"/>
      <c r="F6132" s="10"/>
      <c r="G6132" s="10"/>
      <c r="H6132" s="10"/>
      <c r="I6132" s="10"/>
      <c r="J6132" s="10"/>
      <c r="K6132" s="11"/>
      <c r="L6132" s="11"/>
      <c r="M6132" s="12"/>
      <c r="N6132" s="12"/>
      <c r="O6132" s="12"/>
      <c r="P6132" s="12"/>
      <c r="Q6132" s="12"/>
      <c r="R6132" s="12"/>
      <c r="S6132" s="12"/>
      <c r="T6132" s="12"/>
      <c r="U6132" s="12"/>
      <c r="V6132" s="12"/>
      <c r="W6132" s="12"/>
      <c r="X6132" s="12"/>
      <c r="Y6132" s="12"/>
      <c r="Z6132" s="12"/>
      <c r="AA6132" s="12"/>
      <c r="AB6132" s="12"/>
      <c r="AC6132" s="12"/>
      <c r="AD6132" s="12"/>
      <c r="AE6132" s="12"/>
      <c r="AF6132" s="12"/>
      <c r="AG6132" s="12"/>
      <c r="AH6132" s="12"/>
      <c r="AI6132" s="12"/>
      <c r="AJ6132" s="12"/>
      <c r="AK6132" s="12"/>
      <c r="AL6132" s="12"/>
      <c r="AM6132" s="12"/>
      <c r="AN6132" s="12"/>
      <c r="AO6132" s="12"/>
      <c r="AP6132" s="12"/>
      <c r="AQ6132" s="12"/>
      <c r="AR6132" s="12"/>
      <c r="AS6132" s="12"/>
      <c r="AT6132" s="12"/>
      <c r="AU6132" s="12"/>
      <c r="AV6132" s="12"/>
      <c r="AW6132" s="12"/>
      <c r="AX6132" s="12"/>
      <c r="AY6132" s="12"/>
      <c r="AZ6132" s="12"/>
      <c r="BA6132" s="12"/>
      <c r="BB6132" s="12"/>
      <c r="BC6132" s="12"/>
      <c r="BD6132" s="12"/>
      <c r="BE6132" s="12"/>
      <c r="BF6132" s="12"/>
      <c r="BG6132" s="12"/>
      <c r="BH6132" s="12"/>
      <c r="BI6132" s="12"/>
      <c r="BJ6132" s="13"/>
      <c r="BK6132" s="13"/>
      <c r="BL6132" s="13"/>
      <c r="BM6132" s="13"/>
      <c r="BN6132" s="13"/>
    </row>
    <row r="6133" spans="4:66" x14ac:dyDescent="0.25">
      <c r="D6133"/>
      <c r="E6133" s="10"/>
      <c r="F6133" s="10"/>
      <c r="G6133" s="10"/>
      <c r="H6133" s="10"/>
      <c r="I6133" s="10"/>
      <c r="J6133" s="10"/>
      <c r="K6133" s="11"/>
      <c r="L6133" s="11"/>
      <c r="M6133" s="12"/>
      <c r="N6133" s="12"/>
      <c r="O6133" s="12"/>
      <c r="P6133" s="12"/>
      <c r="Q6133" s="12"/>
      <c r="R6133" s="12"/>
      <c r="S6133" s="12"/>
      <c r="T6133" s="12"/>
      <c r="U6133" s="12"/>
      <c r="V6133" s="12"/>
      <c r="W6133" s="12"/>
      <c r="X6133" s="12"/>
      <c r="Y6133" s="12"/>
      <c r="Z6133" s="12"/>
      <c r="AA6133" s="12"/>
      <c r="AB6133" s="12"/>
      <c r="AC6133" s="12"/>
      <c r="AD6133" s="12"/>
      <c r="AE6133" s="12"/>
      <c r="AF6133" s="12"/>
      <c r="AG6133" s="12"/>
      <c r="AH6133" s="12"/>
      <c r="AI6133" s="12"/>
      <c r="AJ6133" s="12"/>
      <c r="AK6133" s="12"/>
      <c r="AL6133" s="12"/>
      <c r="AM6133" s="12"/>
      <c r="AN6133" s="12"/>
      <c r="AO6133" s="12"/>
      <c r="AP6133" s="12"/>
      <c r="AQ6133" s="12"/>
      <c r="AR6133" s="12"/>
      <c r="AS6133" s="12"/>
      <c r="AT6133" s="12"/>
      <c r="AU6133" s="12"/>
      <c r="AV6133" s="12"/>
      <c r="AW6133" s="12"/>
      <c r="AX6133" s="12"/>
      <c r="AY6133" s="12"/>
      <c r="AZ6133" s="12"/>
      <c r="BA6133" s="12"/>
      <c r="BB6133" s="12"/>
      <c r="BC6133" s="12"/>
      <c r="BD6133" s="12"/>
      <c r="BE6133" s="12"/>
      <c r="BF6133" s="12"/>
      <c r="BG6133" s="12"/>
      <c r="BH6133" s="12"/>
      <c r="BI6133" s="12"/>
      <c r="BJ6133" s="13"/>
      <c r="BK6133" s="13"/>
      <c r="BL6133" s="13"/>
      <c r="BM6133" s="13"/>
      <c r="BN6133" s="13"/>
    </row>
    <row r="6134" spans="4:66" x14ac:dyDescent="0.25">
      <c r="D6134"/>
      <c r="E6134" s="10"/>
      <c r="F6134" s="10"/>
      <c r="G6134" s="10"/>
      <c r="H6134" s="10"/>
      <c r="I6134" s="10"/>
      <c r="J6134" s="10"/>
      <c r="K6134" s="11"/>
      <c r="L6134" s="11"/>
      <c r="M6134" s="12"/>
      <c r="N6134" s="12"/>
      <c r="O6134" s="12"/>
      <c r="P6134" s="12"/>
      <c r="Q6134" s="12"/>
      <c r="R6134" s="12"/>
      <c r="S6134" s="12"/>
      <c r="T6134" s="12"/>
      <c r="U6134" s="12"/>
      <c r="V6134" s="12"/>
      <c r="W6134" s="12"/>
      <c r="X6134" s="12"/>
      <c r="Y6134" s="12"/>
      <c r="Z6134" s="12"/>
      <c r="AA6134" s="12"/>
      <c r="AB6134" s="12"/>
      <c r="AC6134" s="12"/>
      <c r="AD6134" s="12"/>
      <c r="AE6134" s="12"/>
      <c r="AF6134" s="12"/>
      <c r="AG6134" s="12"/>
      <c r="AH6134" s="12"/>
      <c r="AI6134" s="12"/>
      <c r="AJ6134" s="12"/>
      <c r="AK6134" s="12"/>
      <c r="AL6134" s="12"/>
      <c r="AM6134" s="12"/>
      <c r="AN6134" s="12"/>
      <c r="AO6134" s="12"/>
      <c r="AP6134" s="12"/>
      <c r="AQ6134" s="12"/>
      <c r="AR6134" s="12"/>
      <c r="AS6134" s="12"/>
      <c r="AT6134" s="12"/>
      <c r="AU6134" s="12"/>
      <c r="AV6134" s="12"/>
      <c r="AW6134" s="12"/>
      <c r="AX6134" s="12"/>
      <c r="AY6134" s="12"/>
      <c r="AZ6134" s="12"/>
      <c r="BA6134" s="12"/>
      <c r="BB6134" s="12"/>
      <c r="BC6134" s="12"/>
      <c r="BD6134" s="12"/>
      <c r="BE6134" s="12"/>
      <c r="BF6134" s="12"/>
      <c r="BG6134" s="12"/>
      <c r="BH6134" s="12"/>
      <c r="BI6134" s="12"/>
      <c r="BJ6134" s="13"/>
      <c r="BK6134" s="13"/>
      <c r="BL6134" s="13"/>
      <c r="BM6134" s="13"/>
      <c r="BN6134" s="13"/>
    </row>
    <row r="6135" spans="4:66" x14ac:dyDescent="0.25">
      <c r="D6135"/>
      <c r="E6135" s="10"/>
      <c r="F6135" s="10"/>
      <c r="G6135" s="10"/>
      <c r="H6135" s="10"/>
      <c r="I6135" s="10"/>
      <c r="J6135" s="10"/>
      <c r="K6135" s="11"/>
      <c r="L6135" s="11"/>
      <c r="M6135" s="12"/>
      <c r="N6135" s="12"/>
      <c r="O6135" s="12"/>
      <c r="P6135" s="12"/>
      <c r="Q6135" s="12"/>
      <c r="R6135" s="12"/>
      <c r="S6135" s="12"/>
      <c r="T6135" s="12"/>
      <c r="U6135" s="12"/>
      <c r="V6135" s="12"/>
      <c r="W6135" s="12"/>
      <c r="X6135" s="12"/>
      <c r="Y6135" s="12"/>
      <c r="Z6135" s="12"/>
      <c r="AA6135" s="12"/>
      <c r="AB6135" s="12"/>
      <c r="AC6135" s="12"/>
      <c r="AD6135" s="12"/>
      <c r="AE6135" s="12"/>
      <c r="AF6135" s="12"/>
      <c r="AG6135" s="12"/>
      <c r="AH6135" s="12"/>
      <c r="AI6135" s="12"/>
      <c r="AJ6135" s="12"/>
      <c r="AK6135" s="12"/>
      <c r="AL6135" s="12"/>
      <c r="AM6135" s="12"/>
      <c r="AN6135" s="12"/>
      <c r="AO6135" s="12"/>
      <c r="AP6135" s="12"/>
      <c r="AQ6135" s="12"/>
      <c r="AR6135" s="12"/>
      <c r="AS6135" s="12"/>
      <c r="AT6135" s="12"/>
      <c r="AU6135" s="12"/>
      <c r="AV6135" s="12"/>
      <c r="AW6135" s="12"/>
      <c r="AX6135" s="12"/>
      <c r="AY6135" s="12"/>
      <c r="AZ6135" s="12"/>
      <c r="BA6135" s="12"/>
      <c r="BB6135" s="12"/>
      <c r="BC6135" s="12"/>
      <c r="BD6135" s="12"/>
      <c r="BE6135" s="12"/>
      <c r="BF6135" s="12"/>
      <c r="BG6135" s="12"/>
      <c r="BH6135" s="12"/>
      <c r="BI6135" s="12"/>
      <c r="BJ6135" s="13"/>
      <c r="BK6135" s="13"/>
      <c r="BL6135" s="13"/>
      <c r="BM6135" s="13"/>
      <c r="BN6135" s="13"/>
    </row>
    <row r="6136" spans="4:66" x14ac:dyDescent="0.25">
      <c r="D6136"/>
      <c r="E6136" s="10"/>
      <c r="F6136" s="10"/>
      <c r="G6136" s="10"/>
      <c r="H6136" s="10"/>
      <c r="I6136" s="10"/>
      <c r="J6136" s="10"/>
      <c r="K6136" s="11"/>
      <c r="L6136" s="11"/>
      <c r="M6136" s="12"/>
      <c r="N6136" s="12"/>
      <c r="O6136" s="12"/>
      <c r="P6136" s="12"/>
      <c r="Q6136" s="12"/>
      <c r="R6136" s="12"/>
      <c r="S6136" s="12"/>
      <c r="T6136" s="12"/>
      <c r="U6136" s="12"/>
      <c r="V6136" s="12"/>
      <c r="W6136" s="12"/>
      <c r="X6136" s="12"/>
      <c r="Y6136" s="12"/>
      <c r="Z6136" s="12"/>
      <c r="AA6136" s="12"/>
      <c r="AB6136" s="12"/>
      <c r="AC6136" s="12"/>
      <c r="AD6136" s="12"/>
      <c r="AE6136" s="12"/>
      <c r="AF6136" s="12"/>
      <c r="AG6136" s="12"/>
      <c r="AH6136" s="12"/>
      <c r="AI6136" s="12"/>
      <c r="AJ6136" s="12"/>
      <c r="AK6136" s="12"/>
      <c r="AL6136" s="12"/>
      <c r="AM6136" s="12"/>
      <c r="AN6136" s="12"/>
      <c r="AO6136" s="12"/>
      <c r="AP6136" s="12"/>
      <c r="AQ6136" s="12"/>
      <c r="AR6136" s="12"/>
      <c r="AS6136" s="12"/>
      <c r="AT6136" s="12"/>
      <c r="AU6136" s="12"/>
      <c r="AV6136" s="12"/>
      <c r="AW6136" s="12"/>
      <c r="AX6136" s="12"/>
      <c r="AY6136" s="12"/>
      <c r="AZ6136" s="12"/>
      <c r="BA6136" s="12"/>
      <c r="BB6136" s="12"/>
      <c r="BC6136" s="12"/>
      <c r="BD6136" s="12"/>
      <c r="BE6136" s="12"/>
      <c r="BF6136" s="12"/>
      <c r="BG6136" s="12"/>
      <c r="BH6136" s="12"/>
      <c r="BI6136" s="12"/>
      <c r="BJ6136" s="13"/>
      <c r="BK6136" s="13"/>
      <c r="BL6136" s="13"/>
      <c r="BM6136" s="13"/>
      <c r="BN6136" s="13"/>
    </row>
    <row r="6137" spans="4:66" x14ac:dyDescent="0.25">
      <c r="D6137"/>
      <c r="E6137" s="10"/>
      <c r="F6137" s="10"/>
      <c r="G6137" s="10"/>
      <c r="H6137" s="10"/>
      <c r="I6137" s="10"/>
      <c r="J6137" s="10"/>
      <c r="K6137" s="11"/>
      <c r="L6137" s="11"/>
      <c r="M6137" s="12"/>
      <c r="N6137" s="12"/>
      <c r="O6137" s="12"/>
      <c r="P6137" s="12"/>
      <c r="Q6137" s="12"/>
      <c r="R6137" s="12"/>
      <c r="S6137" s="12"/>
      <c r="T6137" s="12"/>
      <c r="U6137" s="12"/>
      <c r="V6137" s="12"/>
      <c r="W6137" s="12"/>
      <c r="X6137" s="12"/>
      <c r="Y6137" s="12"/>
      <c r="Z6137" s="12"/>
      <c r="AA6137" s="12"/>
      <c r="AB6137" s="12"/>
      <c r="AC6137" s="12"/>
      <c r="AD6137" s="12"/>
      <c r="AE6137" s="12"/>
      <c r="AF6137" s="12"/>
      <c r="AG6137" s="12"/>
      <c r="AH6137" s="12"/>
      <c r="AI6137" s="12"/>
      <c r="AJ6137" s="12"/>
      <c r="AK6137" s="12"/>
      <c r="AL6137" s="12"/>
      <c r="AM6137" s="12"/>
      <c r="AN6137" s="12"/>
      <c r="AO6137" s="12"/>
      <c r="AP6137" s="12"/>
      <c r="AQ6137" s="12"/>
      <c r="AR6137" s="12"/>
      <c r="AS6137" s="12"/>
      <c r="AT6137" s="12"/>
      <c r="AU6137" s="12"/>
      <c r="AV6137" s="12"/>
      <c r="AW6137" s="12"/>
      <c r="AX6137" s="12"/>
      <c r="AY6137" s="12"/>
      <c r="AZ6137" s="12"/>
      <c r="BA6137" s="12"/>
      <c r="BB6137" s="12"/>
      <c r="BC6137" s="12"/>
      <c r="BD6137" s="12"/>
      <c r="BE6137" s="12"/>
      <c r="BF6137" s="12"/>
      <c r="BG6137" s="12"/>
      <c r="BH6137" s="12"/>
      <c r="BI6137" s="12"/>
      <c r="BJ6137" s="13"/>
      <c r="BK6137" s="13"/>
      <c r="BL6137" s="13"/>
      <c r="BM6137" s="13"/>
      <c r="BN6137" s="13"/>
    </row>
    <row r="6138" spans="4:66" x14ac:dyDescent="0.25">
      <c r="D6138"/>
      <c r="E6138" s="10"/>
      <c r="F6138" s="10"/>
      <c r="G6138" s="10"/>
      <c r="H6138" s="10"/>
      <c r="I6138" s="10"/>
      <c r="J6138" s="10"/>
      <c r="K6138" s="11"/>
      <c r="L6138" s="11"/>
      <c r="M6138" s="12"/>
      <c r="N6138" s="12"/>
      <c r="O6138" s="12"/>
      <c r="P6138" s="12"/>
      <c r="Q6138" s="12"/>
      <c r="R6138" s="12"/>
      <c r="S6138" s="12"/>
      <c r="T6138" s="12"/>
      <c r="U6138" s="12"/>
      <c r="V6138" s="12"/>
      <c r="W6138" s="12"/>
      <c r="X6138" s="12"/>
      <c r="Y6138" s="12"/>
      <c r="Z6138" s="12"/>
      <c r="AA6138" s="12"/>
      <c r="AB6138" s="12"/>
      <c r="AC6138" s="12"/>
      <c r="AD6138" s="12"/>
      <c r="AE6138" s="12"/>
      <c r="AF6138" s="12"/>
      <c r="AG6138" s="12"/>
      <c r="AH6138" s="12"/>
      <c r="AI6138" s="12"/>
      <c r="AJ6138" s="12"/>
      <c r="AK6138" s="12"/>
      <c r="AL6138" s="12"/>
      <c r="AM6138" s="12"/>
      <c r="AN6138" s="12"/>
      <c r="AO6138" s="12"/>
      <c r="AP6138" s="12"/>
      <c r="AQ6138" s="12"/>
      <c r="AR6138" s="12"/>
      <c r="AS6138" s="12"/>
      <c r="AT6138" s="12"/>
      <c r="AU6138" s="12"/>
      <c r="AV6138" s="12"/>
      <c r="AW6138" s="12"/>
      <c r="AX6138" s="12"/>
      <c r="AY6138" s="12"/>
      <c r="AZ6138" s="12"/>
      <c r="BA6138" s="12"/>
      <c r="BB6138" s="12"/>
      <c r="BC6138" s="12"/>
      <c r="BD6138" s="12"/>
      <c r="BE6138" s="12"/>
      <c r="BF6138" s="12"/>
      <c r="BG6138" s="12"/>
      <c r="BH6138" s="12"/>
      <c r="BI6138" s="12"/>
      <c r="BJ6138" s="13"/>
      <c r="BK6138" s="13"/>
      <c r="BL6138" s="13"/>
      <c r="BM6138" s="13"/>
      <c r="BN6138" s="13"/>
    </row>
    <row r="6139" spans="4:66" x14ac:dyDescent="0.25">
      <c r="D6139"/>
      <c r="E6139" s="10"/>
      <c r="F6139" s="10"/>
      <c r="G6139" s="10"/>
      <c r="H6139" s="10"/>
      <c r="I6139" s="10"/>
      <c r="J6139" s="10"/>
      <c r="K6139" s="11"/>
      <c r="L6139" s="11"/>
      <c r="M6139" s="12"/>
      <c r="N6139" s="12"/>
      <c r="O6139" s="12"/>
      <c r="P6139" s="12"/>
      <c r="Q6139" s="12"/>
      <c r="R6139" s="12"/>
      <c r="S6139" s="12"/>
      <c r="T6139" s="12"/>
      <c r="U6139" s="12"/>
      <c r="V6139" s="12"/>
      <c r="W6139" s="12"/>
      <c r="X6139" s="12"/>
      <c r="Y6139" s="12"/>
      <c r="Z6139" s="12"/>
      <c r="AA6139" s="12"/>
      <c r="AB6139" s="12"/>
      <c r="AC6139" s="12"/>
      <c r="AD6139" s="12"/>
      <c r="AE6139" s="12"/>
      <c r="AF6139" s="12"/>
      <c r="AG6139" s="12"/>
      <c r="AH6139" s="12"/>
      <c r="AI6139" s="12"/>
      <c r="AJ6139" s="12"/>
      <c r="AK6139" s="12"/>
      <c r="AL6139" s="12"/>
      <c r="AM6139" s="12"/>
      <c r="AN6139" s="12"/>
      <c r="AO6139" s="12"/>
      <c r="AP6139" s="12"/>
      <c r="AQ6139" s="12"/>
      <c r="AR6139" s="12"/>
      <c r="AS6139" s="12"/>
      <c r="AT6139" s="12"/>
      <c r="AU6139" s="12"/>
      <c r="AV6139" s="12"/>
      <c r="AW6139" s="12"/>
      <c r="AX6139" s="12"/>
      <c r="AY6139" s="12"/>
      <c r="AZ6139" s="12"/>
      <c r="BA6139" s="12"/>
      <c r="BB6139" s="12"/>
      <c r="BC6139" s="12"/>
      <c r="BD6139" s="12"/>
      <c r="BE6139" s="12"/>
      <c r="BF6139" s="12"/>
      <c r="BG6139" s="12"/>
      <c r="BH6139" s="12"/>
      <c r="BI6139" s="12"/>
      <c r="BJ6139" s="13"/>
      <c r="BK6139" s="13"/>
      <c r="BL6139" s="13"/>
      <c r="BM6139" s="13"/>
      <c r="BN6139" s="13"/>
    </row>
    <row r="6140" spans="4:66" s="14" customFormat="1" x14ac:dyDescent="0.25">
      <c r="K6140" s="15"/>
      <c r="L6140" s="15"/>
      <c r="M6140" s="16"/>
      <c r="N6140" s="16"/>
      <c r="O6140" s="16"/>
      <c r="P6140" s="16"/>
      <c r="Q6140" s="16"/>
      <c r="R6140" s="16"/>
      <c r="S6140" s="16"/>
      <c r="T6140" s="16"/>
      <c r="U6140" s="16"/>
      <c r="V6140" s="16"/>
      <c r="W6140" s="16"/>
      <c r="X6140" s="16"/>
      <c r="Y6140" s="16"/>
      <c r="Z6140" s="16"/>
      <c r="AA6140" s="16"/>
      <c r="AB6140" s="16"/>
      <c r="AC6140" s="16"/>
      <c r="AD6140" s="16"/>
      <c r="AE6140" s="16"/>
      <c r="AF6140" s="16"/>
      <c r="AG6140" s="16"/>
      <c r="AH6140" s="16"/>
      <c r="AI6140" s="16"/>
      <c r="AJ6140" s="16"/>
      <c r="AK6140" s="16"/>
      <c r="AL6140" s="16"/>
      <c r="AM6140" s="16"/>
      <c r="AN6140" s="16"/>
      <c r="AO6140" s="16"/>
      <c r="AP6140" s="16"/>
      <c r="AQ6140" s="16"/>
      <c r="AR6140" s="16"/>
      <c r="AS6140" s="16"/>
      <c r="AT6140" s="16"/>
      <c r="AU6140" s="16"/>
      <c r="AV6140" s="16"/>
      <c r="AW6140" s="16"/>
      <c r="AX6140" s="16"/>
      <c r="AY6140" s="16"/>
      <c r="AZ6140" s="16"/>
      <c r="BA6140" s="16"/>
      <c r="BB6140" s="16"/>
      <c r="BC6140" s="16"/>
      <c r="BD6140" s="16"/>
      <c r="BE6140" s="16"/>
      <c r="BF6140" s="16"/>
      <c r="BG6140" s="16"/>
      <c r="BH6140" s="16"/>
      <c r="BI6140" s="16"/>
      <c r="BJ6140" s="17"/>
      <c r="BK6140" s="17"/>
      <c r="BL6140" s="17"/>
      <c r="BM6140" s="17"/>
      <c r="BN6140" s="17"/>
    </row>
    <row r="6141" spans="4:66" x14ac:dyDescent="0.25">
      <c r="D6141"/>
      <c r="E6141" s="10"/>
      <c r="F6141" s="10"/>
      <c r="G6141" s="10"/>
      <c r="H6141" s="10"/>
      <c r="I6141" s="10"/>
      <c r="J6141" s="10"/>
      <c r="K6141" s="11"/>
      <c r="L6141" s="11"/>
      <c r="M6141" s="12"/>
      <c r="N6141" s="12"/>
      <c r="O6141" s="12"/>
      <c r="P6141" s="12"/>
      <c r="Q6141" s="12"/>
      <c r="R6141" s="12"/>
      <c r="S6141" s="12"/>
      <c r="T6141" s="12"/>
      <c r="U6141" s="12"/>
      <c r="V6141" s="12"/>
      <c r="W6141" s="12"/>
      <c r="X6141" s="12"/>
      <c r="Y6141" s="12"/>
      <c r="Z6141" s="12"/>
      <c r="AA6141" s="12"/>
      <c r="AB6141" s="12"/>
      <c r="AC6141" s="12"/>
      <c r="AD6141" s="12"/>
      <c r="AE6141" s="12"/>
      <c r="AF6141" s="12"/>
      <c r="AG6141" s="12"/>
      <c r="AH6141" s="12"/>
      <c r="AI6141" s="12"/>
      <c r="AJ6141" s="12"/>
      <c r="AK6141" s="12"/>
      <c r="AL6141" s="12"/>
      <c r="AM6141" s="12"/>
      <c r="AN6141" s="12"/>
      <c r="AO6141" s="12"/>
      <c r="AP6141" s="12"/>
      <c r="AQ6141" s="12"/>
      <c r="AR6141" s="12"/>
      <c r="AS6141" s="12"/>
      <c r="AT6141" s="12"/>
      <c r="AU6141" s="12"/>
      <c r="AV6141" s="12"/>
      <c r="AW6141" s="12"/>
      <c r="AX6141" s="12"/>
      <c r="AY6141" s="12"/>
      <c r="AZ6141" s="12"/>
      <c r="BA6141" s="12"/>
      <c r="BB6141" s="12"/>
      <c r="BC6141" s="12"/>
      <c r="BD6141" s="12"/>
      <c r="BE6141" s="12"/>
      <c r="BF6141" s="12"/>
      <c r="BG6141" s="12"/>
      <c r="BH6141" s="12"/>
      <c r="BI6141" s="12"/>
      <c r="BJ6141" s="13"/>
      <c r="BK6141" s="13"/>
      <c r="BL6141" s="13"/>
      <c r="BM6141" s="13"/>
      <c r="BN6141" s="13"/>
    </row>
    <row r="6142" spans="4:66" x14ac:dyDescent="0.25">
      <c r="D6142"/>
      <c r="E6142" s="10"/>
      <c r="F6142" s="10"/>
      <c r="G6142" s="10"/>
      <c r="H6142" s="10"/>
      <c r="I6142" s="10"/>
      <c r="J6142" s="10"/>
      <c r="K6142" s="11"/>
      <c r="L6142" s="11"/>
      <c r="M6142" s="12"/>
      <c r="N6142" s="12"/>
      <c r="O6142" s="12"/>
      <c r="P6142" s="12"/>
      <c r="Q6142" s="12"/>
      <c r="R6142" s="12"/>
      <c r="S6142" s="12"/>
      <c r="T6142" s="12"/>
      <c r="U6142" s="12"/>
      <c r="V6142" s="12"/>
      <c r="W6142" s="12"/>
      <c r="X6142" s="12"/>
      <c r="Y6142" s="12"/>
      <c r="Z6142" s="12"/>
      <c r="AA6142" s="12"/>
      <c r="AB6142" s="12"/>
      <c r="AC6142" s="12"/>
      <c r="AD6142" s="12"/>
      <c r="AE6142" s="12"/>
      <c r="AF6142" s="12"/>
      <c r="AG6142" s="12"/>
      <c r="AH6142" s="12"/>
      <c r="AI6142" s="12"/>
      <c r="AJ6142" s="12"/>
      <c r="AK6142" s="12"/>
      <c r="AL6142" s="12"/>
      <c r="AM6142" s="12"/>
      <c r="AN6142" s="12"/>
      <c r="AO6142" s="12"/>
      <c r="AP6142" s="12"/>
      <c r="AQ6142" s="12"/>
      <c r="AR6142" s="12"/>
      <c r="AS6142" s="12"/>
      <c r="AT6142" s="12"/>
      <c r="AU6142" s="12"/>
      <c r="AV6142" s="12"/>
      <c r="AW6142" s="12"/>
      <c r="AX6142" s="12"/>
      <c r="AY6142" s="12"/>
      <c r="AZ6142" s="12"/>
      <c r="BA6142" s="12"/>
      <c r="BB6142" s="12"/>
      <c r="BC6142" s="12"/>
      <c r="BD6142" s="12"/>
      <c r="BE6142" s="12"/>
      <c r="BF6142" s="12"/>
      <c r="BG6142" s="12"/>
      <c r="BH6142" s="12"/>
      <c r="BI6142" s="12"/>
      <c r="BJ6142" s="13"/>
      <c r="BK6142" s="13"/>
      <c r="BL6142" s="13"/>
      <c r="BM6142" s="13"/>
      <c r="BN6142" s="13"/>
    </row>
    <row r="6143" spans="4:66" x14ac:dyDescent="0.25">
      <c r="D6143"/>
      <c r="E6143" s="10"/>
      <c r="F6143" s="10"/>
      <c r="G6143" s="10"/>
      <c r="H6143" s="10"/>
      <c r="I6143" s="10"/>
      <c r="J6143" s="10"/>
      <c r="K6143" s="11"/>
      <c r="L6143" s="11"/>
      <c r="M6143" s="12"/>
      <c r="N6143" s="12"/>
      <c r="O6143" s="12"/>
      <c r="P6143" s="12"/>
      <c r="Q6143" s="12"/>
      <c r="R6143" s="12"/>
      <c r="S6143" s="12"/>
      <c r="T6143" s="12"/>
      <c r="U6143" s="12"/>
      <c r="V6143" s="12"/>
      <c r="W6143" s="12"/>
      <c r="X6143" s="12"/>
      <c r="Y6143" s="12"/>
      <c r="Z6143" s="12"/>
      <c r="AA6143" s="12"/>
      <c r="AB6143" s="12"/>
      <c r="AC6143" s="12"/>
      <c r="AD6143" s="12"/>
      <c r="AE6143" s="12"/>
      <c r="AF6143" s="12"/>
      <c r="AG6143" s="12"/>
      <c r="AH6143" s="12"/>
      <c r="AI6143" s="12"/>
      <c r="AJ6143" s="12"/>
      <c r="AK6143" s="12"/>
      <c r="AL6143" s="12"/>
      <c r="AM6143" s="12"/>
      <c r="AN6143" s="12"/>
      <c r="AO6143" s="12"/>
      <c r="AP6143" s="12"/>
      <c r="AQ6143" s="12"/>
      <c r="AR6143" s="12"/>
      <c r="AS6143" s="12"/>
      <c r="AT6143" s="12"/>
      <c r="AU6143" s="12"/>
      <c r="AV6143" s="12"/>
      <c r="AW6143" s="12"/>
      <c r="AX6143" s="12"/>
      <c r="AY6143" s="12"/>
      <c r="AZ6143" s="12"/>
      <c r="BA6143" s="12"/>
      <c r="BB6143" s="12"/>
      <c r="BC6143" s="12"/>
      <c r="BD6143" s="12"/>
      <c r="BE6143" s="12"/>
      <c r="BF6143" s="12"/>
      <c r="BG6143" s="12"/>
      <c r="BH6143" s="12"/>
      <c r="BI6143" s="12"/>
      <c r="BJ6143" s="13"/>
      <c r="BK6143" s="13"/>
      <c r="BL6143" s="13"/>
      <c r="BM6143" s="13"/>
      <c r="BN6143" s="13"/>
    </row>
    <row r="6144" spans="4:66" x14ac:dyDescent="0.25">
      <c r="D6144"/>
      <c r="E6144" s="10"/>
      <c r="F6144" s="10"/>
      <c r="G6144" s="10"/>
      <c r="H6144" s="10"/>
      <c r="I6144" s="10"/>
      <c r="J6144" s="10"/>
      <c r="K6144" s="11"/>
      <c r="L6144" s="11"/>
      <c r="M6144" s="12"/>
      <c r="N6144" s="12"/>
      <c r="O6144" s="12"/>
      <c r="P6144" s="12"/>
      <c r="Q6144" s="12"/>
      <c r="R6144" s="12"/>
      <c r="S6144" s="12"/>
      <c r="T6144" s="12"/>
      <c r="U6144" s="12"/>
      <c r="V6144" s="12"/>
      <c r="W6144" s="12"/>
      <c r="X6144" s="12"/>
      <c r="Y6144" s="12"/>
      <c r="Z6144" s="12"/>
      <c r="AA6144" s="12"/>
      <c r="AB6144" s="12"/>
      <c r="AC6144" s="12"/>
      <c r="AD6144" s="12"/>
      <c r="AE6144" s="12"/>
      <c r="AF6144" s="12"/>
      <c r="AG6144" s="12"/>
      <c r="AH6144" s="12"/>
      <c r="AI6144" s="12"/>
      <c r="AJ6144" s="12"/>
      <c r="AK6144" s="12"/>
      <c r="AL6144" s="12"/>
      <c r="AM6144" s="12"/>
      <c r="AN6144" s="12"/>
      <c r="AO6144" s="12"/>
      <c r="AP6144" s="12"/>
      <c r="AQ6144" s="12"/>
      <c r="AR6144" s="12"/>
      <c r="AS6144" s="12"/>
      <c r="AT6144" s="12"/>
      <c r="AU6144" s="12"/>
      <c r="AV6144" s="12"/>
      <c r="AW6144" s="12"/>
      <c r="AX6144" s="12"/>
      <c r="AY6144" s="12"/>
      <c r="AZ6144" s="12"/>
      <c r="BA6144" s="12"/>
      <c r="BB6144" s="12"/>
      <c r="BC6144" s="12"/>
      <c r="BD6144" s="12"/>
      <c r="BE6144" s="12"/>
      <c r="BF6144" s="12"/>
      <c r="BG6144" s="12"/>
      <c r="BH6144" s="12"/>
      <c r="BI6144" s="12"/>
      <c r="BJ6144" s="13"/>
      <c r="BK6144" s="13"/>
      <c r="BL6144" s="13"/>
      <c r="BM6144" s="13"/>
      <c r="BN6144" s="13"/>
    </row>
    <row r="6145" spans="4:66" x14ac:dyDescent="0.25">
      <c r="D6145"/>
      <c r="E6145" s="10"/>
      <c r="F6145" s="10"/>
      <c r="G6145" s="10"/>
      <c r="H6145" s="10"/>
      <c r="I6145" s="10"/>
      <c r="J6145" s="10"/>
      <c r="K6145" s="11"/>
      <c r="L6145" s="11"/>
      <c r="M6145" s="12"/>
      <c r="N6145" s="12"/>
      <c r="O6145" s="12"/>
      <c r="P6145" s="12"/>
      <c r="Q6145" s="12"/>
      <c r="R6145" s="12"/>
      <c r="S6145" s="12"/>
      <c r="T6145" s="12"/>
      <c r="U6145" s="12"/>
      <c r="V6145" s="12"/>
      <c r="W6145" s="12"/>
      <c r="X6145" s="12"/>
      <c r="Y6145" s="12"/>
      <c r="Z6145" s="12"/>
      <c r="AA6145" s="12"/>
      <c r="AB6145" s="12"/>
      <c r="AC6145" s="12"/>
      <c r="AD6145" s="12"/>
      <c r="AE6145" s="12"/>
      <c r="AF6145" s="12"/>
      <c r="AG6145" s="12"/>
      <c r="AH6145" s="12"/>
      <c r="AI6145" s="12"/>
      <c r="AJ6145" s="12"/>
      <c r="AK6145" s="12"/>
      <c r="AL6145" s="12"/>
      <c r="AM6145" s="12"/>
      <c r="AN6145" s="12"/>
      <c r="AO6145" s="12"/>
      <c r="AP6145" s="12"/>
      <c r="AQ6145" s="12"/>
      <c r="AR6145" s="12"/>
      <c r="AS6145" s="12"/>
      <c r="AT6145" s="12"/>
      <c r="AU6145" s="12"/>
      <c r="AV6145" s="12"/>
      <c r="AW6145" s="12"/>
      <c r="AX6145" s="12"/>
      <c r="AY6145" s="12"/>
      <c r="AZ6145" s="12"/>
      <c r="BA6145" s="12"/>
      <c r="BB6145" s="12"/>
      <c r="BC6145" s="12"/>
      <c r="BD6145" s="12"/>
      <c r="BE6145" s="12"/>
      <c r="BF6145" s="12"/>
      <c r="BG6145" s="12"/>
      <c r="BH6145" s="12"/>
      <c r="BI6145" s="12"/>
      <c r="BJ6145" s="13"/>
      <c r="BK6145" s="13"/>
      <c r="BL6145" s="13"/>
      <c r="BM6145" s="13"/>
      <c r="BN6145" s="13"/>
    </row>
    <row r="6146" spans="4:66" x14ac:dyDescent="0.25">
      <c r="D6146"/>
      <c r="E6146" s="10"/>
      <c r="F6146" s="10"/>
      <c r="G6146" s="10"/>
      <c r="H6146" s="10"/>
      <c r="I6146" s="10"/>
      <c r="J6146" s="10"/>
      <c r="K6146" s="11"/>
      <c r="L6146" s="11"/>
      <c r="M6146" s="12"/>
      <c r="N6146" s="12"/>
      <c r="O6146" s="12"/>
      <c r="P6146" s="12"/>
      <c r="Q6146" s="12"/>
      <c r="R6146" s="12"/>
      <c r="S6146" s="12"/>
      <c r="T6146" s="12"/>
      <c r="U6146" s="12"/>
      <c r="V6146" s="12"/>
      <c r="W6146" s="12"/>
      <c r="X6146" s="12"/>
      <c r="Y6146" s="12"/>
      <c r="Z6146" s="12"/>
      <c r="AA6146" s="12"/>
      <c r="AB6146" s="12"/>
      <c r="AC6146" s="12"/>
      <c r="AD6146" s="12"/>
      <c r="AE6146" s="12"/>
      <c r="AF6146" s="12"/>
      <c r="AG6146" s="12"/>
      <c r="AH6146" s="12"/>
      <c r="AI6146" s="12"/>
      <c r="AJ6146" s="12"/>
      <c r="AK6146" s="12"/>
      <c r="AL6146" s="12"/>
      <c r="AM6146" s="12"/>
      <c r="AN6146" s="12"/>
      <c r="AO6146" s="12"/>
      <c r="AP6146" s="12"/>
      <c r="AQ6146" s="12"/>
      <c r="AR6146" s="12"/>
      <c r="AS6146" s="12"/>
      <c r="AT6146" s="12"/>
      <c r="AU6146" s="12"/>
      <c r="AV6146" s="12"/>
      <c r="AW6146" s="12"/>
      <c r="AX6146" s="12"/>
      <c r="AY6146" s="12"/>
      <c r="AZ6146" s="12"/>
      <c r="BA6146" s="12"/>
      <c r="BB6146" s="12"/>
      <c r="BC6146" s="12"/>
      <c r="BD6146" s="12"/>
      <c r="BE6146" s="12"/>
      <c r="BF6146" s="12"/>
      <c r="BG6146" s="12"/>
      <c r="BH6146" s="12"/>
      <c r="BI6146" s="12"/>
      <c r="BJ6146" s="13"/>
      <c r="BK6146" s="13"/>
      <c r="BL6146" s="13"/>
      <c r="BM6146" s="13"/>
      <c r="BN6146" s="13"/>
    </row>
    <row r="6147" spans="4:66" x14ac:dyDescent="0.25">
      <c r="D6147"/>
      <c r="E6147" s="10"/>
      <c r="F6147" s="10"/>
      <c r="G6147" s="10"/>
      <c r="H6147" s="10"/>
      <c r="I6147" s="10"/>
      <c r="J6147" s="10"/>
      <c r="K6147" s="11"/>
      <c r="L6147" s="11"/>
      <c r="M6147" s="12"/>
      <c r="N6147" s="12"/>
      <c r="O6147" s="12"/>
      <c r="P6147" s="12"/>
      <c r="Q6147" s="12"/>
      <c r="R6147" s="12"/>
      <c r="S6147" s="12"/>
      <c r="T6147" s="12"/>
      <c r="U6147" s="12"/>
      <c r="V6147" s="12"/>
      <c r="W6147" s="12"/>
      <c r="X6147" s="12"/>
      <c r="Y6147" s="12"/>
      <c r="Z6147" s="12"/>
      <c r="AA6147" s="12"/>
      <c r="AB6147" s="12"/>
      <c r="AC6147" s="12"/>
      <c r="AD6147" s="12"/>
      <c r="AE6147" s="12"/>
      <c r="AF6147" s="12"/>
      <c r="AG6147" s="12"/>
      <c r="AH6147" s="12"/>
      <c r="AI6147" s="12"/>
      <c r="AJ6147" s="12"/>
      <c r="AK6147" s="12"/>
      <c r="AL6147" s="12"/>
      <c r="AM6147" s="12"/>
      <c r="AN6147" s="12"/>
      <c r="AO6147" s="12"/>
      <c r="AP6147" s="12"/>
      <c r="AQ6147" s="12"/>
      <c r="AR6147" s="12"/>
      <c r="AS6147" s="12"/>
      <c r="AT6147" s="12"/>
      <c r="AU6147" s="12"/>
      <c r="AV6147" s="12"/>
      <c r="AW6147" s="12"/>
      <c r="AX6147" s="12"/>
      <c r="AY6147" s="12"/>
      <c r="AZ6147" s="12"/>
      <c r="BA6147" s="12"/>
      <c r="BB6147" s="12"/>
      <c r="BC6147" s="12"/>
      <c r="BD6147" s="12"/>
      <c r="BE6147" s="12"/>
      <c r="BF6147" s="12"/>
      <c r="BG6147" s="12"/>
      <c r="BH6147" s="12"/>
      <c r="BI6147" s="12"/>
      <c r="BJ6147" s="13"/>
      <c r="BK6147" s="13"/>
      <c r="BL6147" s="13"/>
      <c r="BM6147" s="13"/>
      <c r="BN6147" s="13"/>
    </row>
    <row r="6148" spans="4:66" x14ac:dyDescent="0.25">
      <c r="D6148"/>
      <c r="E6148" s="10"/>
      <c r="F6148" s="10"/>
      <c r="G6148" s="10"/>
      <c r="H6148" s="10"/>
      <c r="I6148" s="10"/>
      <c r="J6148" s="10"/>
      <c r="K6148" s="11"/>
      <c r="L6148" s="11"/>
      <c r="M6148" s="12"/>
      <c r="N6148" s="12"/>
      <c r="O6148" s="12"/>
      <c r="P6148" s="12"/>
      <c r="Q6148" s="12"/>
      <c r="R6148" s="12"/>
      <c r="S6148" s="12"/>
      <c r="T6148" s="12"/>
      <c r="U6148" s="12"/>
      <c r="V6148" s="12"/>
      <c r="W6148" s="12"/>
      <c r="X6148" s="12"/>
      <c r="Y6148" s="12"/>
      <c r="Z6148" s="12"/>
      <c r="AA6148" s="12"/>
      <c r="AB6148" s="12"/>
      <c r="AC6148" s="12"/>
      <c r="AD6148" s="12"/>
      <c r="AE6148" s="12"/>
      <c r="AF6148" s="12"/>
      <c r="AG6148" s="12"/>
      <c r="AH6148" s="12"/>
      <c r="AI6148" s="12"/>
      <c r="AJ6148" s="12"/>
      <c r="AK6148" s="12"/>
      <c r="AL6148" s="12"/>
      <c r="AM6148" s="12"/>
      <c r="AN6148" s="12"/>
      <c r="AO6148" s="12"/>
      <c r="AP6148" s="12"/>
      <c r="AQ6148" s="12"/>
      <c r="AR6148" s="12"/>
      <c r="AS6148" s="12"/>
      <c r="AT6148" s="12"/>
      <c r="AU6148" s="12"/>
      <c r="AV6148" s="12"/>
      <c r="AW6148" s="12"/>
      <c r="AX6148" s="12"/>
      <c r="AY6148" s="12"/>
      <c r="AZ6148" s="12"/>
      <c r="BA6148" s="12"/>
      <c r="BB6148" s="12"/>
      <c r="BC6148" s="12"/>
      <c r="BD6148" s="12"/>
      <c r="BE6148" s="12"/>
      <c r="BF6148" s="12"/>
      <c r="BG6148" s="12"/>
      <c r="BH6148" s="12"/>
      <c r="BI6148" s="12"/>
      <c r="BJ6148" s="13"/>
      <c r="BK6148" s="13"/>
      <c r="BL6148" s="13"/>
      <c r="BM6148" s="13"/>
      <c r="BN6148" s="13"/>
    </row>
    <row r="6149" spans="4:66" x14ac:dyDescent="0.25">
      <c r="D6149"/>
      <c r="E6149" s="10"/>
      <c r="F6149" s="10"/>
      <c r="G6149" s="10"/>
      <c r="H6149" s="10"/>
      <c r="I6149" s="10"/>
      <c r="J6149" s="10"/>
      <c r="K6149" s="11"/>
      <c r="L6149" s="11"/>
      <c r="M6149" s="12"/>
      <c r="N6149" s="12"/>
      <c r="O6149" s="12"/>
      <c r="P6149" s="12"/>
      <c r="Q6149" s="12"/>
      <c r="R6149" s="12"/>
      <c r="S6149" s="12"/>
      <c r="T6149" s="12"/>
      <c r="U6149" s="12"/>
      <c r="V6149" s="12"/>
      <c r="W6149" s="12"/>
      <c r="X6149" s="12"/>
      <c r="Y6149" s="12"/>
      <c r="Z6149" s="12"/>
      <c r="AA6149" s="12"/>
      <c r="AB6149" s="12"/>
      <c r="AC6149" s="12"/>
      <c r="AD6149" s="12"/>
      <c r="AE6149" s="12"/>
      <c r="AF6149" s="12"/>
      <c r="AG6149" s="12"/>
      <c r="AH6149" s="12"/>
      <c r="AI6149" s="12"/>
      <c r="AJ6149" s="12"/>
      <c r="AK6149" s="12"/>
      <c r="AL6149" s="12"/>
      <c r="AM6149" s="12"/>
      <c r="AN6149" s="12"/>
      <c r="AO6149" s="12"/>
      <c r="AP6149" s="12"/>
      <c r="AQ6149" s="12"/>
      <c r="AR6149" s="12"/>
      <c r="AS6149" s="12"/>
      <c r="AT6149" s="12"/>
      <c r="AU6149" s="12"/>
      <c r="AV6149" s="12"/>
      <c r="AW6149" s="12"/>
      <c r="AX6149" s="12"/>
      <c r="AY6149" s="12"/>
      <c r="AZ6149" s="12"/>
      <c r="BA6149" s="12"/>
      <c r="BB6149" s="12"/>
      <c r="BC6149" s="12"/>
      <c r="BD6149" s="12"/>
      <c r="BE6149" s="12"/>
      <c r="BF6149" s="12"/>
      <c r="BG6149" s="12"/>
      <c r="BH6149" s="12"/>
      <c r="BI6149" s="12"/>
      <c r="BJ6149" s="13"/>
      <c r="BK6149" s="13"/>
      <c r="BL6149" s="13"/>
      <c r="BM6149" s="13"/>
      <c r="BN6149" s="13"/>
    </row>
    <row r="6150" spans="4:66" x14ac:dyDescent="0.25">
      <c r="D6150"/>
      <c r="E6150" s="10"/>
      <c r="F6150" s="10"/>
      <c r="G6150" s="10"/>
      <c r="H6150" s="10"/>
      <c r="I6150" s="10"/>
      <c r="J6150" s="10"/>
      <c r="K6150" s="11"/>
      <c r="L6150" s="11"/>
      <c r="M6150" s="12"/>
      <c r="N6150" s="12"/>
      <c r="O6150" s="12"/>
      <c r="P6150" s="12"/>
      <c r="Q6150" s="12"/>
      <c r="R6150" s="12"/>
      <c r="S6150" s="12"/>
      <c r="T6150" s="12"/>
      <c r="U6150" s="12"/>
      <c r="V6150" s="12"/>
      <c r="W6150" s="12"/>
      <c r="X6150" s="12"/>
      <c r="Y6150" s="12"/>
      <c r="Z6150" s="12"/>
      <c r="AA6150" s="12"/>
      <c r="AB6150" s="12"/>
      <c r="AC6150" s="12"/>
      <c r="AD6150" s="12"/>
      <c r="AE6150" s="12"/>
      <c r="AF6150" s="12"/>
      <c r="AG6150" s="12"/>
      <c r="AH6150" s="12"/>
      <c r="AI6150" s="12"/>
      <c r="AJ6150" s="12"/>
      <c r="AK6150" s="12"/>
      <c r="AL6150" s="12"/>
      <c r="AM6150" s="12"/>
      <c r="AN6150" s="12"/>
      <c r="AO6150" s="12"/>
      <c r="AP6150" s="12"/>
      <c r="AQ6150" s="12"/>
      <c r="AR6150" s="12"/>
      <c r="AS6150" s="12"/>
      <c r="AT6150" s="12"/>
      <c r="AU6150" s="12"/>
      <c r="AV6150" s="12"/>
      <c r="AW6150" s="12"/>
      <c r="AX6150" s="12"/>
      <c r="AY6150" s="12"/>
      <c r="AZ6150" s="12"/>
      <c r="BA6150" s="12"/>
      <c r="BB6150" s="12"/>
      <c r="BC6150" s="12"/>
      <c r="BD6150" s="12"/>
      <c r="BE6150" s="12"/>
      <c r="BF6150" s="12"/>
      <c r="BG6150" s="12"/>
      <c r="BH6150" s="12"/>
      <c r="BI6150" s="12"/>
      <c r="BJ6150" s="13"/>
      <c r="BK6150" s="13"/>
      <c r="BL6150" s="13"/>
      <c r="BM6150" s="13"/>
      <c r="BN6150" s="13"/>
    </row>
    <row r="6151" spans="4:66" x14ac:dyDescent="0.25">
      <c r="D6151"/>
      <c r="E6151" s="10"/>
      <c r="F6151" s="10"/>
      <c r="G6151" s="10"/>
      <c r="H6151" s="10"/>
      <c r="I6151" s="10"/>
      <c r="J6151" s="10"/>
      <c r="K6151" s="11"/>
      <c r="L6151" s="11"/>
      <c r="M6151" s="12"/>
      <c r="N6151" s="12"/>
      <c r="O6151" s="12"/>
      <c r="P6151" s="12"/>
      <c r="Q6151" s="12"/>
      <c r="R6151" s="12"/>
      <c r="S6151" s="12"/>
      <c r="T6151" s="12"/>
      <c r="U6151" s="12"/>
      <c r="V6151" s="12"/>
      <c r="W6151" s="12"/>
      <c r="X6151" s="12"/>
      <c r="Y6151" s="12"/>
      <c r="Z6151" s="12"/>
      <c r="AA6151" s="12"/>
      <c r="AB6151" s="12"/>
      <c r="AC6151" s="12"/>
      <c r="AD6151" s="12"/>
      <c r="AE6151" s="12"/>
      <c r="AF6151" s="12"/>
      <c r="AG6151" s="12"/>
      <c r="AH6151" s="12"/>
      <c r="AI6151" s="12"/>
      <c r="AJ6151" s="12"/>
      <c r="AK6151" s="12"/>
      <c r="AL6151" s="12"/>
      <c r="AM6151" s="12"/>
      <c r="AN6151" s="12"/>
      <c r="AO6151" s="12"/>
      <c r="AP6151" s="12"/>
      <c r="AQ6151" s="12"/>
      <c r="AR6151" s="12"/>
      <c r="AS6151" s="12"/>
      <c r="AT6151" s="12"/>
      <c r="AU6151" s="12"/>
      <c r="AV6151" s="12"/>
      <c r="AW6151" s="12"/>
      <c r="AX6151" s="12"/>
      <c r="AY6151" s="12"/>
      <c r="AZ6151" s="12"/>
      <c r="BA6151" s="12"/>
      <c r="BB6151" s="12"/>
      <c r="BC6151" s="12"/>
      <c r="BD6151" s="12"/>
      <c r="BE6151" s="12"/>
      <c r="BF6151" s="12"/>
      <c r="BG6151" s="12"/>
      <c r="BH6151" s="12"/>
      <c r="BI6151" s="12"/>
      <c r="BJ6151" s="13"/>
      <c r="BK6151" s="13"/>
      <c r="BL6151" s="13"/>
      <c r="BM6151" s="13"/>
      <c r="BN6151" s="13"/>
    </row>
    <row r="6152" spans="4:66" x14ac:dyDescent="0.25">
      <c r="D6152"/>
      <c r="E6152" s="10"/>
      <c r="F6152" s="10"/>
      <c r="G6152" s="10"/>
      <c r="H6152" s="10"/>
      <c r="I6152" s="10"/>
      <c r="J6152" s="10"/>
      <c r="K6152" s="11"/>
      <c r="L6152" s="11"/>
      <c r="M6152" s="12"/>
      <c r="N6152" s="12"/>
      <c r="O6152" s="12"/>
      <c r="P6152" s="12"/>
      <c r="Q6152" s="12"/>
      <c r="R6152" s="12"/>
      <c r="S6152" s="12"/>
      <c r="T6152" s="12"/>
      <c r="U6152" s="12"/>
      <c r="V6152" s="12"/>
      <c r="W6152" s="12"/>
      <c r="X6152" s="12"/>
      <c r="Y6152" s="12"/>
      <c r="Z6152" s="12"/>
      <c r="AA6152" s="12"/>
      <c r="AB6152" s="12"/>
      <c r="AC6152" s="12"/>
      <c r="AD6152" s="12"/>
      <c r="AE6152" s="12"/>
      <c r="AF6152" s="12"/>
      <c r="AG6152" s="12"/>
      <c r="AH6152" s="12"/>
      <c r="AI6152" s="12"/>
      <c r="AJ6152" s="12"/>
      <c r="AK6152" s="12"/>
      <c r="AL6152" s="12"/>
      <c r="AM6152" s="12"/>
      <c r="AN6152" s="12"/>
      <c r="AO6152" s="12"/>
      <c r="AP6152" s="12"/>
      <c r="AQ6152" s="12"/>
      <c r="AR6152" s="12"/>
      <c r="AS6152" s="12"/>
      <c r="AT6152" s="12"/>
      <c r="AU6152" s="12"/>
      <c r="AV6152" s="12"/>
      <c r="AW6152" s="12"/>
      <c r="AX6152" s="12"/>
      <c r="AY6152" s="12"/>
      <c r="AZ6152" s="12"/>
      <c r="BA6152" s="12"/>
      <c r="BB6152" s="12"/>
      <c r="BC6152" s="12"/>
      <c r="BD6152" s="12"/>
      <c r="BE6152" s="12"/>
      <c r="BF6152" s="12"/>
      <c r="BG6152" s="12"/>
      <c r="BH6152" s="12"/>
      <c r="BI6152" s="12"/>
      <c r="BJ6152" s="13"/>
      <c r="BK6152" s="13"/>
      <c r="BL6152" s="13"/>
      <c r="BM6152" s="13"/>
      <c r="BN6152" s="13"/>
    </row>
    <row r="6153" spans="4:66" x14ac:dyDescent="0.25">
      <c r="D6153"/>
      <c r="E6153" s="10"/>
      <c r="F6153" s="10"/>
      <c r="G6153" s="10"/>
      <c r="H6153" s="10"/>
      <c r="I6153" s="10"/>
      <c r="J6153" s="10"/>
      <c r="K6153" s="11"/>
      <c r="L6153" s="11"/>
      <c r="M6153" s="12"/>
      <c r="N6153" s="12"/>
      <c r="O6153" s="12"/>
      <c r="P6153" s="12"/>
      <c r="Q6153" s="12"/>
      <c r="R6153" s="12"/>
      <c r="S6153" s="12"/>
      <c r="T6153" s="12"/>
      <c r="U6153" s="12"/>
      <c r="V6153" s="12"/>
      <c r="W6153" s="12"/>
      <c r="X6153" s="12"/>
      <c r="Y6153" s="12"/>
      <c r="Z6153" s="12"/>
      <c r="AA6153" s="12"/>
      <c r="AB6153" s="12"/>
      <c r="AC6153" s="12"/>
      <c r="AD6153" s="12"/>
      <c r="AE6153" s="12"/>
      <c r="AF6153" s="12"/>
      <c r="AG6153" s="12"/>
      <c r="AH6153" s="12"/>
      <c r="AI6153" s="12"/>
      <c r="AJ6153" s="12"/>
      <c r="AK6153" s="12"/>
      <c r="AL6153" s="12"/>
      <c r="AM6153" s="12"/>
      <c r="AN6153" s="12"/>
      <c r="AO6153" s="12"/>
      <c r="AP6153" s="12"/>
      <c r="AQ6153" s="12"/>
      <c r="AR6153" s="12"/>
      <c r="AS6153" s="12"/>
      <c r="AT6153" s="12"/>
      <c r="AU6153" s="12"/>
      <c r="AV6153" s="12"/>
      <c r="AW6153" s="12"/>
      <c r="AX6153" s="12"/>
      <c r="AY6153" s="12"/>
      <c r="AZ6153" s="12"/>
      <c r="BA6153" s="12"/>
      <c r="BB6153" s="12"/>
      <c r="BC6153" s="12"/>
      <c r="BD6153" s="12"/>
      <c r="BE6153" s="12"/>
      <c r="BF6153" s="12"/>
      <c r="BG6153" s="12"/>
      <c r="BH6153" s="12"/>
      <c r="BI6153" s="12"/>
      <c r="BJ6153" s="13"/>
      <c r="BK6153" s="13"/>
      <c r="BL6153" s="13"/>
      <c r="BM6153" s="13"/>
      <c r="BN6153" s="13"/>
    </row>
    <row r="6154" spans="4:66" x14ac:dyDescent="0.25">
      <c r="D6154"/>
      <c r="E6154" s="10"/>
      <c r="F6154" s="10"/>
      <c r="G6154" s="10"/>
      <c r="H6154" s="10"/>
      <c r="I6154" s="10"/>
      <c r="J6154" s="10"/>
      <c r="K6154" s="11"/>
      <c r="L6154" s="11"/>
      <c r="M6154" s="12"/>
      <c r="N6154" s="12"/>
      <c r="O6154" s="12"/>
      <c r="P6154" s="12"/>
      <c r="Q6154" s="12"/>
      <c r="R6154" s="12"/>
      <c r="S6154" s="12"/>
      <c r="T6154" s="12"/>
      <c r="U6154" s="12"/>
      <c r="V6154" s="12"/>
      <c r="W6154" s="12"/>
      <c r="X6154" s="12"/>
      <c r="Y6154" s="12"/>
      <c r="Z6154" s="12"/>
      <c r="AA6154" s="12"/>
      <c r="AB6154" s="12"/>
      <c r="AC6154" s="12"/>
      <c r="AD6154" s="12"/>
      <c r="AE6154" s="12"/>
      <c r="AF6154" s="12"/>
      <c r="AG6154" s="12"/>
      <c r="AH6154" s="12"/>
      <c r="AI6154" s="12"/>
      <c r="AJ6154" s="12"/>
      <c r="AK6154" s="12"/>
      <c r="AL6154" s="12"/>
      <c r="AM6154" s="12"/>
      <c r="AN6154" s="12"/>
      <c r="AO6154" s="12"/>
      <c r="AP6154" s="12"/>
      <c r="AQ6154" s="12"/>
      <c r="AR6154" s="12"/>
      <c r="AS6154" s="12"/>
      <c r="AT6154" s="12"/>
      <c r="AU6154" s="12"/>
      <c r="AV6154" s="12"/>
      <c r="AW6154" s="12"/>
      <c r="AX6154" s="12"/>
      <c r="AY6154" s="12"/>
      <c r="AZ6154" s="12"/>
      <c r="BA6154" s="12"/>
      <c r="BB6154" s="12"/>
      <c r="BC6154" s="12"/>
      <c r="BD6154" s="12"/>
      <c r="BE6154" s="12"/>
      <c r="BF6154" s="12"/>
      <c r="BG6154" s="12"/>
      <c r="BH6154" s="12"/>
      <c r="BI6154" s="12"/>
      <c r="BJ6154" s="13"/>
      <c r="BK6154" s="13"/>
      <c r="BL6154" s="13"/>
      <c r="BM6154" s="13"/>
      <c r="BN6154" s="13"/>
    </row>
    <row r="6155" spans="4:66" x14ac:dyDescent="0.25">
      <c r="D6155"/>
      <c r="E6155" s="10"/>
      <c r="F6155" s="10"/>
      <c r="G6155" s="10"/>
      <c r="H6155" s="10"/>
      <c r="I6155" s="10"/>
      <c r="J6155" s="10"/>
      <c r="K6155" s="11"/>
      <c r="L6155" s="11"/>
      <c r="M6155" s="12"/>
      <c r="N6155" s="12"/>
      <c r="O6155" s="12"/>
      <c r="P6155" s="12"/>
      <c r="Q6155" s="12"/>
      <c r="R6155" s="12"/>
      <c r="S6155" s="12"/>
      <c r="T6155" s="12"/>
      <c r="U6155" s="12"/>
      <c r="V6155" s="12"/>
      <c r="W6155" s="12"/>
      <c r="X6155" s="12"/>
      <c r="Y6155" s="12"/>
      <c r="Z6155" s="12"/>
      <c r="AA6155" s="12"/>
      <c r="AB6155" s="12"/>
      <c r="AC6155" s="12"/>
      <c r="AD6155" s="12"/>
      <c r="AE6155" s="12"/>
      <c r="AF6155" s="12"/>
      <c r="AG6155" s="12"/>
      <c r="AH6155" s="12"/>
      <c r="AI6155" s="12"/>
      <c r="AJ6155" s="12"/>
      <c r="AK6155" s="12"/>
      <c r="AL6155" s="12"/>
      <c r="AM6155" s="12"/>
      <c r="AN6155" s="12"/>
      <c r="AO6155" s="12"/>
      <c r="AP6155" s="12"/>
      <c r="AQ6155" s="12"/>
      <c r="AR6155" s="12"/>
      <c r="AS6155" s="12"/>
      <c r="AT6155" s="12"/>
      <c r="AU6155" s="12"/>
      <c r="AV6155" s="12"/>
      <c r="AW6155" s="12"/>
      <c r="AX6155" s="12"/>
      <c r="AY6155" s="12"/>
      <c r="AZ6155" s="12"/>
      <c r="BA6155" s="12"/>
      <c r="BB6155" s="12"/>
      <c r="BC6155" s="12"/>
      <c r="BD6155" s="12"/>
      <c r="BE6155" s="12"/>
      <c r="BF6155" s="12"/>
      <c r="BG6155" s="12"/>
      <c r="BH6155" s="12"/>
      <c r="BI6155" s="12"/>
      <c r="BJ6155" s="13"/>
      <c r="BK6155" s="13"/>
      <c r="BL6155" s="13"/>
      <c r="BM6155" s="13"/>
      <c r="BN6155" s="13"/>
    </row>
    <row r="6156" spans="4:66" x14ac:dyDescent="0.25">
      <c r="D6156"/>
      <c r="E6156" s="10"/>
      <c r="F6156" s="10"/>
      <c r="G6156" s="10"/>
      <c r="H6156" s="10"/>
      <c r="I6156" s="10"/>
      <c r="J6156" s="10"/>
      <c r="K6156" s="11"/>
      <c r="L6156" s="11"/>
      <c r="M6156" s="12"/>
      <c r="N6156" s="12"/>
      <c r="O6156" s="12"/>
      <c r="P6156" s="12"/>
      <c r="Q6156" s="12"/>
      <c r="R6156" s="12"/>
      <c r="S6156" s="12"/>
      <c r="T6156" s="12"/>
      <c r="U6156" s="12"/>
      <c r="V6156" s="12"/>
      <c r="W6156" s="12"/>
      <c r="X6156" s="12"/>
      <c r="Y6156" s="12"/>
      <c r="Z6156" s="12"/>
      <c r="AA6156" s="12"/>
      <c r="AB6156" s="12"/>
      <c r="AC6156" s="12"/>
      <c r="AD6156" s="12"/>
      <c r="AE6156" s="12"/>
      <c r="AF6156" s="12"/>
      <c r="AG6156" s="12"/>
      <c r="AH6156" s="12"/>
      <c r="AI6156" s="12"/>
      <c r="AJ6156" s="12"/>
      <c r="AK6156" s="12"/>
      <c r="AL6156" s="12"/>
      <c r="AM6156" s="12"/>
      <c r="AN6156" s="12"/>
      <c r="AO6156" s="12"/>
      <c r="AP6156" s="12"/>
      <c r="AQ6156" s="12"/>
      <c r="AR6156" s="12"/>
      <c r="AS6156" s="12"/>
      <c r="AT6156" s="12"/>
      <c r="AU6156" s="12"/>
      <c r="AV6156" s="12"/>
      <c r="AW6156" s="12"/>
      <c r="AX6156" s="12"/>
      <c r="AY6156" s="12"/>
      <c r="AZ6156" s="12"/>
      <c r="BA6156" s="12"/>
      <c r="BB6156" s="12"/>
      <c r="BC6156" s="12"/>
      <c r="BD6156" s="12"/>
      <c r="BE6156" s="12"/>
      <c r="BF6156" s="12"/>
      <c r="BG6156" s="12"/>
      <c r="BH6156" s="12"/>
      <c r="BI6156" s="12"/>
      <c r="BJ6156" s="13"/>
      <c r="BK6156" s="13"/>
      <c r="BL6156" s="13"/>
      <c r="BM6156" s="13"/>
      <c r="BN6156" s="13"/>
    </row>
    <row r="6157" spans="4:66" x14ac:dyDescent="0.25">
      <c r="D6157"/>
      <c r="E6157" s="10"/>
      <c r="F6157" s="10"/>
      <c r="G6157" s="10"/>
      <c r="H6157" s="10"/>
      <c r="I6157" s="10"/>
      <c r="J6157" s="10"/>
      <c r="K6157" s="11"/>
      <c r="L6157" s="11"/>
      <c r="M6157" s="12"/>
      <c r="N6157" s="12"/>
      <c r="O6157" s="12"/>
      <c r="P6157" s="12"/>
      <c r="Q6157" s="12"/>
      <c r="R6157" s="12"/>
      <c r="S6157" s="12"/>
      <c r="T6157" s="12"/>
      <c r="U6157" s="12"/>
      <c r="V6157" s="12"/>
      <c r="W6157" s="12"/>
      <c r="X6157" s="12"/>
      <c r="Y6157" s="12"/>
      <c r="Z6157" s="12"/>
      <c r="AA6157" s="12"/>
      <c r="AB6157" s="12"/>
      <c r="AC6157" s="12"/>
      <c r="AD6157" s="12"/>
      <c r="AE6157" s="12"/>
      <c r="AF6157" s="12"/>
      <c r="AG6157" s="12"/>
      <c r="AH6157" s="12"/>
      <c r="AI6157" s="12"/>
      <c r="AJ6157" s="12"/>
      <c r="AK6157" s="12"/>
      <c r="AL6157" s="12"/>
      <c r="AM6157" s="12"/>
      <c r="AN6157" s="12"/>
      <c r="AO6157" s="12"/>
      <c r="AP6157" s="12"/>
      <c r="AQ6157" s="12"/>
      <c r="AR6157" s="12"/>
      <c r="AS6157" s="12"/>
      <c r="AT6157" s="12"/>
      <c r="AU6157" s="12"/>
      <c r="AV6157" s="12"/>
      <c r="AW6157" s="12"/>
      <c r="AX6157" s="12"/>
      <c r="AY6157" s="12"/>
      <c r="AZ6157" s="12"/>
      <c r="BA6157" s="12"/>
      <c r="BB6157" s="12"/>
      <c r="BC6157" s="12"/>
      <c r="BD6157" s="12"/>
      <c r="BE6157" s="12"/>
      <c r="BF6157" s="12"/>
      <c r="BG6157" s="12"/>
      <c r="BH6157" s="12"/>
      <c r="BI6157" s="12"/>
      <c r="BJ6157" s="13"/>
      <c r="BK6157" s="13"/>
      <c r="BL6157" s="13"/>
      <c r="BM6157" s="13"/>
      <c r="BN6157" s="13"/>
    </row>
    <row r="6158" spans="4:66" x14ac:dyDescent="0.25">
      <c r="D6158"/>
      <c r="E6158" s="10"/>
      <c r="F6158" s="10"/>
      <c r="G6158" s="10"/>
      <c r="H6158" s="10"/>
      <c r="I6158" s="10"/>
      <c r="J6158" s="10"/>
      <c r="K6158" s="11"/>
      <c r="L6158" s="11"/>
      <c r="M6158" s="12"/>
      <c r="N6158" s="12"/>
      <c r="O6158" s="12"/>
      <c r="P6158" s="12"/>
      <c r="Q6158" s="12"/>
      <c r="R6158" s="12"/>
      <c r="S6158" s="12"/>
      <c r="T6158" s="12"/>
      <c r="U6158" s="12"/>
      <c r="V6158" s="12"/>
      <c r="W6158" s="12"/>
      <c r="X6158" s="12"/>
      <c r="Y6158" s="12"/>
      <c r="Z6158" s="12"/>
      <c r="AA6158" s="12"/>
      <c r="AB6158" s="12"/>
      <c r="AC6158" s="12"/>
      <c r="AD6158" s="12"/>
      <c r="AE6158" s="12"/>
      <c r="AF6158" s="12"/>
      <c r="AG6158" s="12"/>
      <c r="AH6158" s="12"/>
      <c r="AI6158" s="12"/>
      <c r="AJ6158" s="12"/>
      <c r="AK6158" s="12"/>
      <c r="AL6158" s="12"/>
      <c r="AM6158" s="12"/>
      <c r="AN6158" s="12"/>
      <c r="AO6158" s="12"/>
      <c r="AP6158" s="12"/>
      <c r="AQ6158" s="12"/>
      <c r="AR6158" s="12"/>
      <c r="AS6158" s="12"/>
      <c r="AT6158" s="12"/>
      <c r="AU6158" s="12"/>
      <c r="AV6158" s="12"/>
      <c r="AW6158" s="12"/>
      <c r="AX6158" s="12"/>
      <c r="AY6158" s="12"/>
      <c r="AZ6158" s="12"/>
      <c r="BA6158" s="12"/>
      <c r="BB6158" s="12"/>
      <c r="BC6158" s="12"/>
      <c r="BD6158" s="12"/>
      <c r="BE6158" s="12"/>
      <c r="BF6158" s="12"/>
      <c r="BG6158" s="12"/>
      <c r="BH6158" s="12"/>
      <c r="BI6158" s="12"/>
      <c r="BJ6158" s="13"/>
      <c r="BK6158" s="13"/>
      <c r="BL6158" s="13"/>
      <c r="BM6158" s="13"/>
      <c r="BN6158" s="13"/>
    </row>
    <row r="6159" spans="4:66" x14ac:dyDescent="0.25">
      <c r="D6159"/>
      <c r="E6159" s="10"/>
      <c r="F6159" s="10"/>
      <c r="G6159" s="10"/>
      <c r="H6159" s="10"/>
      <c r="I6159" s="10"/>
      <c r="J6159" s="10"/>
      <c r="K6159" s="11"/>
      <c r="L6159" s="11"/>
      <c r="M6159" s="12"/>
      <c r="N6159" s="12"/>
      <c r="O6159" s="12"/>
      <c r="P6159" s="12"/>
      <c r="Q6159" s="12"/>
      <c r="R6159" s="12"/>
      <c r="S6159" s="12"/>
      <c r="T6159" s="12"/>
      <c r="U6159" s="12"/>
      <c r="V6159" s="12"/>
      <c r="W6159" s="12"/>
      <c r="X6159" s="12"/>
      <c r="Y6159" s="12"/>
      <c r="Z6159" s="12"/>
      <c r="AA6159" s="12"/>
      <c r="AB6159" s="12"/>
      <c r="AC6159" s="12"/>
      <c r="AD6159" s="12"/>
      <c r="AE6159" s="12"/>
      <c r="AF6159" s="12"/>
      <c r="AG6159" s="12"/>
      <c r="AH6159" s="12"/>
      <c r="AI6159" s="12"/>
      <c r="AJ6159" s="12"/>
      <c r="AK6159" s="12"/>
      <c r="AL6159" s="12"/>
      <c r="AM6159" s="12"/>
      <c r="AN6159" s="12"/>
      <c r="AO6159" s="12"/>
      <c r="AP6159" s="12"/>
      <c r="AQ6159" s="12"/>
      <c r="AR6159" s="12"/>
      <c r="AS6159" s="12"/>
      <c r="AT6159" s="12"/>
      <c r="AU6159" s="12"/>
      <c r="AV6159" s="12"/>
      <c r="AW6159" s="12"/>
      <c r="AX6159" s="12"/>
      <c r="AY6159" s="12"/>
      <c r="AZ6159" s="12"/>
      <c r="BA6159" s="12"/>
      <c r="BB6159" s="12"/>
      <c r="BC6159" s="12"/>
      <c r="BD6159" s="12"/>
      <c r="BE6159" s="12"/>
      <c r="BF6159" s="12"/>
      <c r="BG6159" s="12"/>
      <c r="BH6159" s="12"/>
      <c r="BI6159" s="12"/>
      <c r="BJ6159" s="13"/>
      <c r="BK6159" s="13"/>
      <c r="BL6159" s="13"/>
      <c r="BM6159" s="13"/>
      <c r="BN6159" s="13"/>
    </row>
    <row r="6160" spans="4:66" x14ac:dyDescent="0.25">
      <c r="D6160"/>
      <c r="E6160" s="10"/>
      <c r="F6160" s="10"/>
      <c r="G6160" s="10"/>
      <c r="H6160" s="10"/>
      <c r="I6160" s="10"/>
      <c r="J6160" s="10"/>
      <c r="K6160" s="11"/>
      <c r="L6160" s="11"/>
      <c r="M6160" s="12"/>
      <c r="N6160" s="12"/>
      <c r="O6160" s="12"/>
      <c r="P6160" s="12"/>
      <c r="Q6160" s="12"/>
      <c r="R6160" s="12"/>
      <c r="S6160" s="12"/>
      <c r="T6160" s="12"/>
      <c r="U6160" s="12"/>
      <c r="V6160" s="12"/>
      <c r="W6160" s="12"/>
      <c r="X6160" s="12"/>
      <c r="Y6160" s="12"/>
      <c r="Z6160" s="12"/>
      <c r="AA6160" s="12"/>
      <c r="AB6160" s="12"/>
      <c r="AC6160" s="12"/>
      <c r="AD6160" s="12"/>
      <c r="AE6160" s="12"/>
      <c r="AF6160" s="12"/>
      <c r="AG6160" s="12"/>
      <c r="AH6160" s="12"/>
      <c r="AI6160" s="12"/>
      <c r="AJ6160" s="12"/>
      <c r="AK6160" s="12"/>
      <c r="AL6160" s="12"/>
      <c r="AM6160" s="12"/>
      <c r="AN6160" s="12"/>
      <c r="AO6160" s="12"/>
      <c r="AP6160" s="12"/>
      <c r="AQ6160" s="12"/>
      <c r="AR6160" s="12"/>
      <c r="AS6160" s="12"/>
      <c r="AT6160" s="12"/>
      <c r="AU6160" s="12"/>
      <c r="AV6160" s="12"/>
      <c r="AW6160" s="12"/>
      <c r="AX6160" s="12"/>
      <c r="AY6160" s="12"/>
      <c r="AZ6160" s="12"/>
      <c r="BA6160" s="12"/>
      <c r="BB6160" s="12"/>
      <c r="BC6160" s="12"/>
      <c r="BD6160" s="12"/>
      <c r="BE6160" s="12"/>
      <c r="BF6160" s="12"/>
      <c r="BG6160" s="12"/>
      <c r="BH6160" s="12"/>
      <c r="BI6160" s="12"/>
      <c r="BJ6160" s="13"/>
      <c r="BK6160" s="13"/>
      <c r="BL6160" s="13"/>
      <c r="BM6160" s="13"/>
      <c r="BN6160" s="13"/>
    </row>
    <row r="6161" spans="4:66" x14ac:dyDescent="0.25">
      <c r="D6161"/>
      <c r="E6161" s="10"/>
      <c r="F6161" s="10"/>
      <c r="G6161" s="10"/>
      <c r="H6161" s="10"/>
      <c r="I6161" s="10"/>
      <c r="J6161" s="10"/>
      <c r="K6161" s="11"/>
      <c r="L6161" s="11"/>
      <c r="M6161" s="12"/>
      <c r="N6161" s="12"/>
      <c r="O6161" s="12"/>
      <c r="P6161" s="12"/>
      <c r="Q6161" s="12"/>
      <c r="R6161" s="12"/>
      <c r="S6161" s="12"/>
      <c r="T6161" s="12"/>
      <c r="U6161" s="12"/>
      <c r="V6161" s="12"/>
      <c r="W6161" s="12"/>
      <c r="X6161" s="12"/>
      <c r="Y6161" s="12"/>
      <c r="Z6161" s="12"/>
      <c r="AA6161" s="12"/>
      <c r="AB6161" s="12"/>
      <c r="AC6161" s="12"/>
      <c r="AD6161" s="12"/>
      <c r="AE6161" s="12"/>
      <c r="AF6161" s="12"/>
      <c r="AG6161" s="12"/>
      <c r="AH6161" s="12"/>
      <c r="AI6161" s="12"/>
      <c r="AJ6161" s="12"/>
      <c r="AK6161" s="12"/>
      <c r="AL6161" s="12"/>
      <c r="AM6161" s="12"/>
      <c r="AN6161" s="12"/>
      <c r="AO6161" s="12"/>
      <c r="AP6161" s="12"/>
      <c r="AQ6161" s="12"/>
      <c r="AR6161" s="12"/>
      <c r="AS6161" s="12"/>
      <c r="AT6161" s="12"/>
      <c r="AU6161" s="12"/>
      <c r="AV6161" s="12"/>
      <c r="AW6161" s="12"/>
      <c r="AX6161" s="12"/>
      <c r="AY6161" s="12"/>
      <c r="AZ6161" s="12"/>
      <c r="BA6161" s="12"/>
      <c r="BB6161" s="12"/>
      <c r="BC6161" s="12"/>
      <c r="BD6161" s="12"/>
      <c r="BE6161" s="12"/>
      <c r="BF6161" s="12"/>
      <c r="BG6161" s="12"/>
      <c r="BH6161" s="12"/>
      <c r="BI6161" s="12"/>
      <c r="BJ6161" s="13"/>
      <c r="BK6161" s="13"/>
      <c r="BL6161" s="13"/>
      <c r="BM6161" s="13"/>
      <c r="BN6161" s="13"/>
    </row>
    <row r="6162" spans="4:66" x14ac:dyDescent="0.25">
      <c r="D6162"/>
      <c r="E6162" s="10"/>
      <c r="F6162" s="10"/>
      <c r="G6162" s="10"/>
      <c r="H6162" s="10"/>
      <c r="I6162" s="10"/>
      <c r="J6162" s="10"/>
      <c r="K6162" s="11"/>
      <c r="L6162" s="11"/>
      <c r="M6162" s="12"/>
      <c r="N6162" s="12"/>
      <c r="O6162" s="12"/>
      <c r="P6162" s="12"/>
      <c r="Q6162" s="12"/>
      <c r="R6162" s="12"/>
      <c r="S6162" s="12"/>
      <c r="T6162" s="12"/>
      <c r="U6162" s="12"/>
      <c r="V6162" s="12"/>
      <c r="W6162" s="12"/>
      <c r="X6162" s="12"/>
      <c r="Y6162" s="12"/>
      <c r="Z6162" s="12"/>
      <c r="AA6162" s="12"/>
      <c r="AB6162" s="12"/>
      <c r="AC6162" s="12"/>
      <c r="AD6162" s="12"/>
      <c r="AE6162" s="12"/>
      <c r="AF6162" s="12"/>
      <c r="AG6162" s="12"/>
      <c r="AH6162" s="12"/>
      <c r="AI6162" s="12"/>
      <c r="AJ6162" s="12"/>
      <c r="AK6162" s="12"/>
      <c r="AL6162" s="12"/>
      <c r="AM6162" s="12"/>
      <c r="AN6162" s="12"/>
      <c r="AO6162" s="12"/>
      <c r="AP6162" s="12"/>
      <c r="AQ6162" s="12"/>
      <c r="AR6162" s="12"/>
      <c r="AS6162" s="12"/>
      <c r="AT6162" s="12"/>
      <c r="AU6162" s="12"/>
      <c r="AV6162" s="12"/>
      <c r="AW6162" s="12"/>
      <c r="AX6162" s="12"/>
      <c r="AY6162" s="12"/>
      <c r="AZ6162" s="12"/>
      <c r="BA6162" s="12"/>
      <c r="BB6162" s="12"/>
      <c r="BC6162" s="12"/>
      <c r="BD6162" s="12"/>
      <c r="BE6162" s="12"/>
      <c r="BF6162" s="12"/>
      <c r="BG6162" s="12"/>
      <c r="BH6162" s="12"/>
      <c r="BI6162" s="12"/>
      <c r="BJ6162" s="13"/>
      <c r="BK6162" s="13"/>
      <c r="BL6162" s="13"/>
      <c r="BM6162" s="13"/>
      <c r="BN6162" s="13"/>
    </row>
    <row r="6163" spans="4:66" x14ac:dyDescent="0.25">
      <c r="D6163"/>
      <c r="E6163" s="10"/>
      <c r="F6163" s="10"/>
      <c r="G6163" s="10"/>
      <c r="H6163" s="10"/>
      <c r="I6163" s="10"/>
      <c r="J6163" s="10"/>
      <c r="K6163" s="11"/>
      <c r="L6163" s="11"/>
      <c r="M6163" s="12"/>
      <c r="N6163" s="12"/>
      <c r="O6163" s="12"/>
      <c r="P6163" s="12"/>
      <c r="Q6163" s="12"/>
      <c r="R6163" s="12"/>
      <c r="S6163" s="12"/>
      <c r="T6163" s="12"/>
      <c r="U6163" s="12"/>
      <c r="V6163" s="12"/>
      <c r="W6163" s="12"/>
      <c r="X6163" s="12"/>
      <c r="Y6163" s="12"/>
      <c r="Z6163" s="12"/>
      <c r="AA6163" s="12"/>
      <c r="AB6163" s="12"/>
      <c r="AC6163" s="12"/>
      <c r="AD6163" s="12"/>
      <c r="AE6163" s="12"/>
      <c r="AF6163" s="12"/>
      <c r="AG6163" s="12"/>
      <c r="AH6163" s="12"/>
      <c r="AI6163" s="12"/>
      <c r="AJ6163" s="12"/>
      <c r="AK6163" s="12"/>
      <c r="AL6163" s="12"/>
      <c r="AM6163" s="12"/>
      <c r="AN6163" s="12"/>
      <c r="AO6163" s="12"/>
      <c r="AP6163" s="12"/>
      <c r="AQ6163" s="12"/>
      <c r="AR6163" s="12"/>
      <c r="AS6163" s="12"/>
      <c r="AT6163" s="12"/>
      <c r="AU6163" s="12"/>
      <c r="AV6163" s="12"/>
      <c r="AW6163" s="12"/>
      <c r="AX6163" s="12"/>
      <c r="AY6163" s="12"/>
      <c r="AZ6163" s="12"/>
      <c r="BA6163" s="12"/>
      <c r="BB6163" s="12"/>
      <c r="BC6163" s="12"/>
      <c r="BD6163" s="12"/>
      <c r="BE6163" s="12"/>
      <c r="BF6163" s="12"/>
      <c r="BG6163" s="12"/>
      <c r="BH6163" s="12"/>
      <c r="BI6163" s="12"/>
      <c r="BJ6163" s="13"/>
      <c r="BK6163" s="13"/>
      <c r="BL6163" s="13"/>
      <c r="BM6163" s="13"/>
      <c r="BN6163" s="13"/>
    </row>
    <row r="6164" spans="4:66" x14ac:dyDescent="0.25">
      <c r="D6164"/>
      <c r="E6164" s="10"/>
      <c r="F6164" s="10"/>
      <c r="G6164" s="10"/>
      <c r="H6164" s="10"/>
      <c r="I6164" s="10"/>
      <c r="J6164" s="10"/>
      <c r="K6164" s="11"/>
      <c r="L6164" s="11"/>
      <c r="M6164" s="12"/>
      <c r="N6164" s="12"/>
      <c r="O6164" s="12"/>
      <c r="P6164" s="12"/>
      <c r="Q6164" s="12"/>
      <c r="R6164" s="12"/>
      <c r="S6164" s="12"/>
      <c r="T6164" s="12"/>
      <c r="U6164" s="12"/>
      <c r="V6164" s="12"/>
      <c r="W6164" s="12"/>
      <c r="X6164" s="12"/>
      <c r="Y6164" s="12"/>
      <c r="Z6164" s="12"/>
      <c r="AA6164" s="12"/>
      <c r="AB6164" s="12"/>
      <c r="AC6164" s="12"/>
      <c r="AD6164" s="12"/>
      <c r="AE6164" s="12"/>
      <c r="AF6164" s="12"/>
      <c r="AG6164" s="12"/>
      <c r="AH6164" s="12"/>
      <c r="AI6164" s="12"/>
      <c r="AJ6164" s="12"/>
      <c r="AK6164" s="12"/>
      <c r="AL6164" s="12"/>
      <c r="AM6164" s="12"/>
      <c r="AN6164" s="12"/>
      <c r="AO6164" s="12"/>
      <c r="AP6164" s="12"/>
      <c r="AQ6164" s="12"/>
      <c r="AR6164" s="12"/>
      <c r="AS6164" s="12"/>
      <c r="AT6164" s="12"/>
      <c r="AU6164" s="12"/>
      <c r="AV6164" s="12"/>
      <c r="AW6164" s="12"/>
      <c r="AX6164" s="12"/>
      <c r="AY6164" s="12"/>
      <c r="AZ6164" s="12"/>
      <c r="BA6164" s="12"/>
      <c r="BB6164" s="12"/>
      <c r="BC6164" s="12"/>
      <c r="BD6164" s="12"/>
      <c r="BE6164" s="12"/>
      <c r="BF6164" s="12"/>
      <c r="BG6164" s="12"/>
      <c r="BH6164" s="12"/>
      <c r="BI6164" s="12"/>
      <c r="BJ6164" s="13"/>
      <c r="BK6164" s="13"/>
      <c r="BL6164" s="13"/>
      <c r="BM6164" s="13"/>
      <c r="BN6164" s="13"/>
    </row>
    <row r="6165" spans="4:66" x14ac:dyDescent="0.25">
      <c r="D6165"/>
      <c r="E6165" s="10"/>
      <c r="F6165" s="10"/>
      <c r="G6165" s="10"/>
      <c r="H6165" s="10"/>
      <c r="I6165" s="10"/>
      <c r="J6165" s="10"/>
      <c r="K6165" s="11"/>
      <c r="L6165" s="11"/>
      <c r="M6165" s="12"/>
      <c r="N6165" s="12"/>
      <c r="O6165" s="12"/>
      <c r="P6165" s="12"/>
      <c r="Q6165" s="12"/>
      <c r="R6165" s="12"/>
      <c r="S6165" s="12"/>
      <c r="T6165" s="12"/>
      <c r="U6165" s="12"/>
      <c r="V6165" s="12"/>
      <c r="W6165" s="12"/>
      <c r="X6165" s="12"/>
      <c r="Y6165" s="12"/>
      <c r="Z6165" s="12"/>
      <c r="AA6165" s="12"/>
      <c r="AB6165" s="12"/>
      <c r="AC6165" s="12"/>
      <c r="AD6165" s="12"/>
      <c r="AE6165" s="12"/>
      <c r="AF6165" s="12"/>
      <c r="AG6165" s="12"/>
      <c r="AH6165" s="12"/>
      <c r="AI6165" s="12"/>
      <c r="AJ6165" s="12"/>
      <c r="AK6165" s="12"/>
      <c r="AL6165" s="12"/>
      <c r="AM6165" s="12"/>
      <c r="AN6165" s="12"/>
      <c r="AO6165" s="12"/>
      <c r="AP6165" s="12"/>
      <c r="AQ6165" s="12"/>
      <c r="AR6165" s="12"/>
      <c r="AS6165" s="12"/>
      <c r="AT6165" s="12"/>
      <c r="AU6165" s="12"/>
      <c r="AV6165" s="12"/>
      <c r="AW6165" s="12"/>
      <c r="AX6165" s="12"/>
      <c r="AY6165" s="12"/>
      <c r="AZ6165" s="12"/>
      <c r="BA6165" s="12"/>
      <c r="BB6165" s="12"/>
      <c r="BC6165" s="12"/>
      <c r="BD6165" s="12"/>
      <c r="BE6165" s="12"/>
      <c r="BF6165" s="12"/>
      <c r="BG6165" s="12"/>
      <c r="BH6165" s="12"/>
      <c r="BI6165" s="12"/>
      <c r="BJ6165" s="13"/>
      <c r="BK6165" s="13"/>
      <c r="BL6165" s="13"/>
      <c r="BM6165" s="13"/>
      <c r="BN6165" s="13"/>
    </row>
    <row r="6166" spans="4:66" x14ac:dyDescent="0.25">
      <c r="D6166"/>
      <c r="E6166" s="10"/>
      <c r="F6166" s="10"/>
      <c r="G6166" s="10"/>
      <c r="H6166" s="10"/>
      <c r="I6166" s="10"/>
      <c r="J6166" s="10"/>
      <c r="K6166" s="11"/>
      <c r="L6166" s="11"/>
      <c r="M6166" s="12"/>
      <c r="N6166" s="12"/>
      <c r="O6166" s="12"/>
      <c r="P6166" s="12"/>
      <c r="Q6166" s="12"/>
      <c r="R6166" s="12"/>
      <c r="S6166" s="12"/>
      <c r="T6166" s="12"/>
      <c r="U6166" s="12"/>
      <c r="V6166" s="12"/>
      <c r="W6166" s="12"/>
      <c r="X6166" s="12"/>
      <c r="Y6166" s="12"/>
      <c r="Z6166" s="12"/>
      <c r="AA6166" s="12"/>
      <c r="AB6166" s="12"/>
      <c r="AC6166" s="12"/>
      <c r="AD6166" s="12"/>
      <c r="AE6166" s="12"/>
      <c r="AF6166" s="12"/>
      <c r="AG6166" s="12"/>
      <c r="AH6166" s="12"/>
      <c r="AI6166" s="12"/>
      <c r="AJ6166" s="12"/>
      <c r="AK6166" s="12"/>
      <c r="AL6166" s="12"/>
      <c r="AM6166" s="12"/>
      <c r="AN6166" s="12"/>
      <c r="AO6166" s="12"/>
      <c r="AP6166" s="12"/>
      <c r="AQ6166" s="12"/>
      <c r="AR6166" s="12"/>
      <c r="AS6166" s="12"/>
      <c r="AT6166" s="12"/>
      <c r="AU6166" s="12"/>
      <c r="AV6166" s="12"/>
      <c r="AW6166" s="12"/>
      <c r="AX6166" s="12"/>
      <c r="AY6166" s="12"/>
      <c r="AZ6166" s="12"/>
      <c r="BA6166" s="12"/>
      <c r="BB6166" s="12"/>
      <c r="BC6166" s="12"/>
      <c r="BD6166" s="12"/>
      <c r="BE6166" s="12"/>
      <c r="BF6166" s="12"/>
      <c r="BG6166" s="12"/>
      <c r="BH6166" s="12"/>
      <c r="BI6166" s="12"/>
      <c r="BJ6166" s="13"/>
      <c r="BK6166" s="13"/>
      <c r="BL6166" s="13"/>
      <c r="BM6166" s="13"/>
      <c r="BN6166" s="13"/>
    </row>
    <row r="6167" spans="4:66" x14ac:dyDescent="0.25">
      <c r="D6167"/>
      <c r="E6167" s="10"/>
      <c r="F6167" s="10"/>
      <c r="G6167" s="10"/>
      <c r="H6167" s="10"/>
      <c r="I6167" s="10"/>
      <c r="J6167" s="10"/>
      <c r="K6167" s="11"/>
      <c r="L6167" s="11"/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12"/>
      <c r="AD6167" s="12"/>
      <c r="AE6167" s="12"/>
      <c r="AF6167" s="12"/>
      <c r="AG6167" s="12"/>
      <c r="AH6167" s="12"/>
      <c r="AI6167" s="12"/>
      <c r="AJ6167" s="12"/>
      <c r="AK6167" s="12"/>
      <c r="AL6167" s="12"/>
      <c r="AM6167" s="12"/>
      <c r="AN6167" s="12"/>
      <c r="AO6167" s="12"/>
      <c r="AP6167" s="12"/>
      <c r="AQ6167" s="12"/>
      <c r="AR6167" s="12"/>
      <c r="AS6167" s="12"/>
      <c r="AT6167" s="12"/>
      <c r="AU6167" s="12"/>
      <c r="AV6167" s="12"/>
      <c r="AW6167" s="12"/>
      <c r="AX6167" s="12"/>
      <c r="AY6167" s="12"/>
      <c r="AZ6167" s="12"/>
      <c r="BA6167" s="12"/>
      <c r="BB6167" s="12"/>
      <c r="BC6167" s="12"/>
      <c r="BD6167" s="12"/>
      <c r="BE6167" s="12"/>
      <c r="BF6167" s="12"/>
      <c r="BG6167" s="12"/>
      <c r="BH6167" s="12"/>
      <c r="BI6167" s="12"/>
      <c r="BJ6167" s="13"/>
      <c r="BK6167" s="13"/>
      <c r="BL6167" s="13"/>
      <c r="BM6167" s="13"/>
      <c r="BN6167" s="13"/>
    </row>
    <row r="6168" spans="4:66" x14ac:dyDescent="0.25">
      <c r="D6168"/>
      <c r="E6168" s="10"/>
      <c r="F6168" s="10"/>
      <c r="G6168" s="10"/>
      <c r="H6168" s="10"/>
      <c r="I6168" s="10"/>
      <c r="J6168" s="10"/>
      <c r="K6168" s="11"/>
      <c r="L6168" s="11"/>
      <c r="M6168" s="12"/>
      <c r="N6168" s="12"/>
      <c r="O6168" s="12"/>
      <c r="P6168" s="12"/>
      <c r="Q6168" s="12"/>
      <c r="R6168" s="12"/>
      <c r="S6168" s="12"/>
      <c r="T6168" s="12"/>
      <c r="U6168" s="12"/>
      <c r="V6168" s="12"/>
      <c r="W6168" s="12"/>
      <c r="X6168" s="12"/>
      <c r="Y6168" s="12"/>
      <c r="Z6168" s="12"/>
      <c r="AA6168" s="12"/>
      <c r="AB6168" s="12"/>
      <c r="AC6168" s="12"/>
      <c r="AD6168" s="12"/>
      <c r="AE6168" s="12"/>
      <c r="AF6168" s="12"/>
      <c r="AG6168" s="12"/>
      <c r="AH6168" s="12"/>
      <c r="AI6168" s="12"/>
      <c r="AJ6168" s="12"/>
      <c r="AK6168" s="12"/>
      <c r="AL6168" s="12"/>
      <c r="AM6168" s="12"/>
      <c r="AN6168" s="12"/>
      <c r="AO6168" s="12"/>
      <c r="AP6168" s="12"/>
      <c r="AQ6168" s="12"/>
      <c r="AR6168" s="12"/>
      <c r="AS6168" s="12"/>
      <c r="AT6168" s="12"/>
      <c r="AU6168" s="12"/>
      <c r="AV6168" s="12"/>
      <c r="AW6168" s="12"/>
      <c r="AX6168" s="12"/>
      <c r="AY6168" s="12"/>
      <c r="AZ6168" s="12"/>
      <c r="BA6168" s="12"/>
      <c r="BB6168" s="12"/>
      <c r="BC6168" s="12"/>
      <c r="BD6168" s="12"/>
      <c r="BE6168" s="12"/>
      <c r="BF6168" s="12"/>
      <c r="BG6168" s="12"/>
      <c r="BH6168" s="12"/>
      <c r="BI6168" s="12"/>
      <c r="BJ6168" s="13"/>
      <c r="BK6168" s="13"/>
      <c r="BL6168" s="13"/>
      <c r="BM6168" s="13"/>
      <c r="BN6168" s="13"/>
    </row>
    <row r="6169" spans="4:66" x14ac:dyDescent="0.25">
      <c r="D6169"/>
      <c r="E6169" s="10"/>
      <c r="F6169" s="10"/>
      <c r="G6169" s="10"/>
      <c r="H6169" s="10"/>
      <c r="I6169" s="10"/>
      <c r="J6169" s="10"/>
      <c r="K6169" s="11"/>
      <c r="L6169" s="11"/>
      <c r="M6169" s="12"/>
      <c r="N6169" s="12"/>
      <c r="O6169" s="12"/>
      <c r="P6169" s="12"/>
      <c r="Q6169" s="12"/>
      <c r="R6169" s="12"/>
      <c r="S6169" s="12"/>
      <c r="T6169" s="12"/>
      <c r="U6169" s="12"/>
      <c r="V6169" s="12"/>
      <c r="W6169" s="12"/>
      <c r="X6169" s="12"/>
      <c r="Y6169" s="12"/>
      <c r="Z6169" s="12"/>
      <c r="AA6169" s="12"/>
      <c r="AB6169" s="12"/>
      <c r="AC6169" s="12"/>
      <c r="AD6169" s="12"/>
      <c r="AE6169" s="12"/>
      <c r="AF6169" s="12"/>
      <c r="AG6169" s="12"/>
      <c r="AH6169" s="12"/>
      <c r="AI6169" s="12"/>
      <c r="AJ6169" s="12"/>
      <c r="AK6169" s="12"/>
      <c r="AL6169" s="12"/>
      <c r="AM6169" s="12"/>
      <c r="AN6169" s="12"/>
      <c r="AO6169" s="12"/>
      <c r="AP6169" s="12"/>
      <c r="AQ6169" s="12"/>
      <c r="AR6169" s="12"/>
      <c r="AS6169" s="12"/>
      <c r="AT6169" s="12"/>
      <c r="AU6169" s="12"/>
      <c r="AV6169" s="12"/>
      <c r="AW6169" s="12"/>
      <c r="AX6169" s="12"/>
      <c r="AY6169" s="12"/>
      <c r="AZ6169" s="12"/>
      <c r="BA6169" s="12"/>
      <c r="BB6169" s="12"/>
      <c r="BC6169" s="12"/>
      <c r="BD6169" s="12"/>
      <c r="BE6169" s="12"/>
      <c r="BF6169" s="12"/>
      <c r="BG6169" s="12"/>
      <c r="BH6169" s="12"/>
      <c r="BI6169" s="12"/>
      <c r="BJ6169" s="13"/>
      <c r="BK6169" s="13"/>
      <c r="BL6169" s="13"/>
      <c r="BM6169" s="13"/>
      <c r="BN6169" s="13"/>
    </row>
    <row r="6170" spans="4:66" x14ac:dyDescent="0.25">
      <c r="D6170"/>
      <c r="E6170" s="10"/>
      <c r="F6170" s="10"/>
      <c r="G6170" s="10"/>
      <c r="H6170" s="10"/>
      <c r="I6170" s="10"/>
      <c r="J6170" s="10"/>
      <c r="K6170" s="11"/>
      <c r="L6170" s="11"/>
      <c r="M6170" s="12"/>
      <c r="N6170" s="12"/>
      <c r="O6170" s="12"/>
      <c r="P6170" s="12"/>
      <c r="Q6170" s="12"/>
      <c r="R6170" s="12"/>
      <c r="S6170" s="12"/>
      <c r="T6170" s="12"/>
      <c r="U6170" s="12"/>
      <c r="V6170" s="12"/>
      <c r="W6170" s="12"/>
      <c r="X6170" s="12"/>
      <c r="Y6170" s="12"/>
      <c r="Z6170" s="12"/>
      <c r="AA6170" s="12"/>
      <c r="AB6170" s="12"/>
      <c r="AC6170" s="12"/>
      <c r="AD6170" s="12"/>
      <c r="AE6170" s="12"/>
      <c r="AF6170" s="12"/>
      <c r="AG6170" s="12"/>
      <c r="AH6170" s="12"/>
      <c r="AI6170" s="12"/>
      <c r="AJ6170" s="12"/>
      <c r="AK6170" s="12"/>
      <c r="AL6170" s="12"/>
      <c r="AM6170" s="12"/>
      <c r="AN6170" s="12"/>
      <c r="AO6170" s="12"/>
      <c r="AP6170" s="12"/>
      <c r="AQ6170" s="12"/>
      <c r="AR6170" s="12"/>
      <c r="AS6170" s="12"/>
      <c r="AT6170" s="12"/>
      <c r="AU6170" s="12"/>
      <c r="AV6170" s="12"/>
      <c r="AW6170" s="12"/>
      <c r="AX6170" s="12"/>
      <c r="AY6170" s="12"/>
      <c r="AZ6170" s="12"/>
      <c r="BA6170" s="12"/>
      <c r="BB6170" s="12"/>
      <c r="BC6170" s="12"/>
      <c r="BD6170" s="12"/>
      <c r="BE6170" s="12"/>
      <c r="BF6170" s="12"/>
      <c r="BG6170" s="12"/>
      <c r="BH6170" s="12"/>
      <c r="BI6170" s="12"/>
      <c r="BJ6170" s="13"/>
      <c r="BK6170" s="13"/>
      <c r="BL6170" s="13"/>
      <c r="BM6170" s="13"/>
      <c r="BN6170" s="13"/>
    </row>
    <row r="6171" spans="4:66" x14ac:dyDescent="0.25">
      <c r="D6171"/>
      <c r="E6171" s="10"/>
      <c r="F6171" s="10"/>
      <c r="G6171" s="10"/>
      <c r="H6171" s="10"/>
      <c r="I6171" s="10"/>
      <c r="J6171" s="10"/>
      <c r="K6171" s="11"/>
      <c r="L6171" s="11"/>
      <c r="M6171" s="12"/>
      <c r="N6171" s="12"/>
      <c r="O6171" s="12"/>
      <c r="P6171" s="12"/>
      <c r="Q6171" s="12"/>
      <c r="R6171" s="12"/>
      <c r="S6171" s="12"/>
      <c r="T6171" s="12"/>
      <c r="U6171" s="12"/>
      <c r="V6171" s="12"/>
      <c r="W6171" s="12"/>
      <c r="X6171" s="12"/>
      <c r="Y6171" s="12"/>
      <c r="Z6171" s="12"/>
      <c r="AA6171" s="12"/>
      <c r="AB6171" s="12"/>
      <c r="AC6171" s="12"/>
      <c r="AD6171" s="12"/>
      <c r="AE6171" s="12"/>
      <c r="AF6171" s="12"/>
      <c r="AG6171" s="12"/>
      <c r="AH6171" s="12"/>
      <c r="AI6171" s="12"/>
      <c r="AJ6171" s="12"/>
      <c r="AK6171" s="12"/>
      <c r="AL6171" s="12"/>
      <c r="AM6171" s="12"/>
      <c r="AN6171" s="12"/>
      <c r="AO6171" s="12"/>
      <c r="AP6171" s="12"/>
      <c r="AQ6171" s="12"/>
      <c r="AR6171" s="12"/>
      <c r="AS6171" s="12"/>
      <c r="AT6171" s="12"/>
      <c r="AU6171" s="12"/>
      <c r="AV6171" s="12"/>
      <c r="AW6171" s="12"/>
      <c r="AX6171" s="12"/>
      <c r="AY6171" s="12"/>
      <c r="AZ6171" s="12"/>
      <c r="BA6171" s="12"/>
      <c r="BB6171" s="12"/>
      <c r="BC6171" s="12"/>
      <c r="BD6171" s="12"/>
      <c r="BE6171" s="12"/>
      <c r="BF6171" s="12"/>
      <c r="BG6171" s="12"/>
      <c r="BH6171" s="12"/>
      <c r="BI6171" s="12"/>
      <c r="BJ6171" s="13"/>
      <c r="BK6171" s="13"/>
      <c r="BL6171" s="13"/>
      <c r="BM6171" s="13"/>
      <c r="BN6171" s="13"/>
    </row>
    <row r="6172" spans="4:66" x14ac:dyDescent="0.25">
      <c r="D6172"/>
      <c r="E6172" s="10"/>
      <c r="F6172" s="10"/>
      <c r="G6172" s="10"/>
      <c r="H6172" s="10"/>
      <c r="I6172" s="10"/>
      <c r="J6172" s="10"/>
      <c r="K6172" s="11"/>
      <c r="L6172" s="11"/>
      <c r="M6172" s="12"/>
      <c r="N6172" s="12"/>
      <c r="O6172" s="12"/>
      <c r="P6172" s="12"/>
      <c r="Q6172" s="12"/>
      <c r="R6172" s="12"/>
      <c r="S6172" s="12"/>
      <c r="T6172" s="12"/>
      <c r="U6172" s="12"/>
      <c r="V6172" s="12"/>
      <c r="W6172" s="12"/>
      <c r="X6172" s="12"/>
      <c r="Y6172" s="12"/>
      <c r="Z6172" s="12"/>
      <c r="AA6172" s="12"/>
      <c r="AB6172" s="12"/>
      <c r="AC6172" s="12"/>
      <c r="AD6172" s="12"/>
      <c r="AE6172" s="12"/>
      <c r="AF6172" s="12"/>
      <c r="AG6172" s="12"/>
      <c r="AH6172" s="12"/>
      <c r="AI6172" s="12"/>
      <c r="AJ6172" s="12"/>
      <c r="AK6172" s="12"/>
      <c r="AL6172" s="12"/>
      <c r="AM6172" s="12"/>
      <c r="AN6172" s="12"/>
      <c r="AO6172" s="12"/>
      <c r="AP6172" s="12"/>
      <c r="AQ6172" s="12"/>
      <c r="AR6172" s="12"/>
      <c r="AS6172" s="12"/>
      <c r="AT6172" s="12"/>
      <c r="AU6172" s="12"/>
      <c r="AV6172" s="12"/>
      <c r="AW6172" s="12"/>
      <c r="AX6172" s="12"/>
      <c r="AY6172" s="12"/>
      <c r="AZ6172" s="12"/>
      <c r="BA6172" s="12"/>
      <c r="BB6172" s="12"/>
      <c r="BC6172" s="12"/>
      <c r="BD6172" s="12"/>
      <c r="BE6172" s="12"/>
      <c r="BF6172" s="12"/>
      <c r="BG6172" s="12"/>
      <c r="BH6172" s="12"/>
      <c r="BI6172" s="12"/>
      <c r="BJ6172" s="13"/>
      <c r="BK6172" s="13"/>
      <c r="BL6172" s="13"/>
      <c r="BM6172" s="13"/>
      <c r="BN6172" s="13"/>
    </row>
    <row r="6173" spans="4:66" x14ac:dyDescent="0.25">
      <c r="D6173"/>
      <c r="E6173" s="10"/>
      <c r="F6173" s="10"/>
      <c r="G6173" s="10"/>
      <c r="H6173" s="10"/>
      <c r="I6173" s="10"/>
      <c r="J6173" s="10"/>
      <c r="K6173" s="11"/>
      <c r="L6173" s="11"/>
      <c r="M6173" s="12"/>
      <c r="N6173" s="12"/>
      <c r="O6173" s="12"/>
      <c r="P6173" s="12"/>
      <c r="Q6173" s="12"/>
      <c r="R6173" s="12"/>
      <c r="S6173" s="12"/>
      <c r="T6173" s="12"/>
      <c r="U6173" s="12"/>
      <c r="V6173" s="12"/>
      <c r="W6173" s="12"/>
      <c r="X6173" s="12"/>
      <c r="Y6173" s="12"/>
      <c r="Z6173" s="12"/>
      <c r="AA6173" s="12"/>
      <c r="AB6173" s="12"/>
      <c r="AC6173" s="12"/>
      <c r="AD6173" s="12"/>
      <c r="AE6173" s="12"/>
      <c r="AF6173" s="12"/>
      <c r="AG6173" s="12"/>
      <c r="AH6173" s="12"/>
      <c r="AI6173" s="12"/>
      <c r="AJ6173" s="12"/>
      <c r="AK6173" s="12"/>
      <c r="AL6173" s="12"/>
      <c r="AM6173" s="12"/>
      <c r="AN6173" s="12"/>
      <c r="AO6173" s="12"/>
      <c r="AP6173" s="12"/>
      <c r="AQ6173" s="12"/>
      <c r="AR6173" s="12"/>
      <c r="AS6173" s="12"/>
      <c r="AT6173" s="12"/>
      <c r="AU6173" s="12"/>
      <c r="AV6173" s="12"/>
      <c r="AW6173" s="12"/>
      <c r="AX6173" s="12"/>
      <c r="AY6173" s="12"/>
      <c r="AZ6173" s="12"/>
      <c r="BA6173" s="12"/>
      <c r="BB6173" s="12"/>
      <c r="BC6173" s="12"/>
      <c r="BD6173" s="12"/>
      <c r="BE6173" s="12"/>
      <c r="BF6173" s="12"/>
      <c r="BG6173" s="12"/>
      <c r="BH6173" s="12"/>
      <c r="BI6173" s="12"/>
      <c r="BJ6173" s="13"/>
      <c r="BK6173" s="13"/>
      <c r="BL6173" s="13"/>
      <c r="BM6173" s="13"/>
      <c r="BN6173" s="13"/>
    </row>
    <row r="6174" spans="4:66" x14ac:dyDescent="0.25">
      <c r="D6174"/>
      <c r="E6174" s="10"/>
      <c r="F6174" s="10"/>
      <c r="G6174" s="10"/>
      <c r="H6174" s="10"/>
      <c r="I6174" s="10"/>
      <c r="J6174" s="10"/>
      <c r="K6174" s="11"/>
      <c r="L6174" s="11"/>
      <c r="M6174" s="12"/>
      <c r="N6174" s="12"/>
      <c r="O6174" s="12"/>
      <c r="P6174" s="12"/>
      <c r="Q6174" s="12"/>
      <c r="R6174" s="12"/>
      <c r="S6174" s="12"/>
      <c r="T6174" s="12"/>
      <c r="U6174" s="12"/>
      <c r="V6174" s="12"/>
      <c r="W6174" s="12"/>
      <c r="X6174" s="12"/>
      <c r="Y6174" s="12"/>
      <c r="Z6174" s="12"/>
      <c r="AA6174" s="12"/>
      <c r="AB6174" s="12"/>
      <c r="AC6174" s="12"/>
      <c r="AD6174" s="12"/>
      <c r="AE6174" s="12"/>
      <c r="AF6174" s="12"/>
      <c r="AG6174" s="12"/>
      <c r="AH6174" s="12"/>
      <c r="AI6174" s="12"/>
      <c r="AJ6174" s="12"/>
      <c r="AK6174" s="12"/>
      <c r="AL6174" s="12"/>
      <c r="AM6174" s="12"/>
      <c r="AN6174" s="12"/>
      <c r="AO6174" s="12"/>
      <c r="AP6174" s="12"/>
      <c r="AQ6174" s="12"/>
      <c r="AR6174" s="12"/>
      <c r="AS6174" s="12"/>
      <c r="AT6174" s="12"/>
      <c r="AU6174" s="12"/>
      <c r="AV6174" s="12"/>
      <c r="AW6174" s="12"/>
      <c r="AX6174" s="12"/>
      <c r="AY6174" s="12"/>
      <c r="AZ6174" s="12"/>
      <c r="BA6174" s="12"/>
      <c r="BB6174" s="12"/>
      <c r="BC6174" s="12"/>
      <c r="BD6174" s="12"/>
      <c r="BE6174" s="12"/>
      <c r="BF6174" s="12"/>
      <c r="BG6174" s="12"/>
      <c r="BH6174" s="12"/>
      <c r="BI6174" s="12"/>
      <c r="BJ6174" s="13"/>
      <c r="BK6174" s="13"/>
      <c r="BL6174" s="13"/>
      <c r="BM6174" s="13"/>
      <c r="BN6174" s="13"/>
    </row>
    <row r="6175" spans="4:66" x14ac:dyDescent="0.25">
      <c r="D6175"/>
      <c r="E6175" s="10"/>
      <c r="F6175" s="10"/>
      <c r="G6175" s="10"/>
      <c r="H6175" s="10"/>
      <c r="I6175" s="10"/>
      <c r="J6175" s="10"/>
      <c r="K6175" s="11"/>
      <c r="L6175" s="11"/>
      <c r="M6175" s="12"/>
      <c r="N6175" s="12"/>
      <c r="O6175" s="12"/>
      <c r="P6175" s="12"/>
      <c r="Q6175" s="12"/>
      <c r="R6175" s="12"/>
      <c r="S6175" s="12"/>
      <c r="T6175" s="12"/>
      <c r="U6175" s="12"/>
      <c r="V6175" s="12"/>
      <c r="W6175" s="12"/>
      <c r="X6175" s="12"/>
      <c r="Y6175" s="12"/>
      <c r="Z6175" s="12"/>
      <c r="AA6175" s="12"/>
      <c r="AB6175" s="12"/>
      <c r="AC6175" s="12"/>
      <c r="AD6175" s="12"/>
      <c r="AE6175" s="12"/>
      <c r="AF6175" s="12"/>
      <c r="AG6175" s="12"/>
      <c r="AH6175" s="12"/>
      <c r="AI6175" s="12"/>
      <c r="AJ6175" s="12"/>
      <c r="AK6175" s="12"/>
      <c r="AL6175" s="12"/>
      <c r="AM6175" s="12"/>
      <c r="AN6175" s="12"/>
      <c r="AO6175" s="12"/>
      <c r="AP6175" s="12"/>
      <c r="AQ6175" s="12"/>
      <c r="AR6175" s="12"/>
      <c r="AS6175" s="12"/>
      <c r="AT6175" s="12"/>
      <c r="AU6175" s="12"/>
      <c r="AV6175" s="12"/>
      <c r="AW6175" s="12"/>
      <c r="AX6175" s="12"/>
      <c r="AY6175" s="12"/>
      <c r="AZ6175" s="12"/>
      <c r="BA6175" s="12"/>
      <c r="BB6175" s="12"/>
      <c r="BC6175" s="12"/>
      <c r="BD6175" s="12"/>
      <c r="BE6175" s="12"/>
      <c r="BF6175" s="12"/>
      <c r="BG6175" s="12"/>
      <c r="BH6175" s="12"/>
      <c r="BI6175" s="12"/>
      <c r="BJ6175" s="13"/>
      <c r="BK6175" s="13"/>
      <c r="BL6175" s="13"/>
      <c r="BM6175" s="13"/>
      <c r="BN6175" s="13"/>
    </row>
    <row r="6176" spans="4:66" x14ac:dyDescent="0.25">
      <c r="D6176"/>
      <c r="E6176" s="10"/>
      <c r="F6176" s="10"/>
      <c r="G6176" s="10"/>
      <c r="H6176" s="10"/>
      <c r="I6176" s="10"/>
      <c r="J6176" s="10"/>
      <c r="K6176" s="11"/>
      <c r="L6176" s="11"/>
      <c r="M6176" s="12"/>
      <c r="N6176" s="12"/>
      <c r="O6176" s="12"/>
      <c r="P6176" s="12"/>
      <c r="Q6176" s="12"/>
      <c r="R6176" s="12"/>
      <c r="S6176" s="12"/>
      <c r="T6176" s="12"/>
      <c r="U6176" s="12"/>
      <c r="V6176" s="12"/>
      <c r="W6176" s="12"/>
      <c r="X6176" s="12"/>
      <c r="Y6176" s="12"/>
      <c r="Z6176" s="12"/>
      <c r="AA6176" s="12"/>
      <c r="AB6176" s="12"/>
      <c r="AC6176" s="12"/>
      <c r="AD6176" s="12"/>
      <c r="AE6176" s="12"/>
      <c r="AF6176" s="12"/>
      <c r="AG6176" s="12"/>
      <c r="AH6176" s="12"/>
      <c r="AI6176" s="12"/>
      <c r="AJ6176" s="12"/>
      <c r="AK6176" s="12"/>
      <c r="AL6176" s="12"/>
      <c r="AM6176" s="12"/>
      <c r="AN6176" s="12"/>
      <c r="AO6176" s="12"/>
      <c r="AP6176" s="12"/>
      <c r="AQ6176" s="12"/>
      <c r="AR6176" s="12"/>
      <c r="AS6176" s="12"/>
      <c r="AT6176" s="12"/>
      <c r="AU6176" s="12"/>
      <c r="AV6176" s="12"/>
      <c r="AW6176" s="12"/>
      <c r="AX6176" s="12"/>
      <c r="AY6176" s="12"/>
      <c r="AZ6176" s="12"/>
      <c r="BA6176" s="12"/>
      <c r="BB6176" s="12"/>
      <c r="BC6176" s="12"/>
      <c r="BD6176" s="12"/>
      <c r="BE6176" s="12"/>
      <c r="BF6176" s="12"/>
      <c r="BG6176" s="12"/>
      <c r="BH6176" s="12"/>
      <c r="BI6176" s="12"/>
      <c r="BJ6176" s="13"/>
      <c r="BK6176" s="13"/>
      <c r="BL6176" s="13"/>
      <c r="BM6176" s="13"/>
      <c r="BN6176" s="13"/>
    </row>
    <row r="6177" spans="4:66" x14ac:dyDescent="0.25">
      <c r="D6177"/>
      <c r="E6177" s="10"/>
      <c r="F6177" s="10"/>
      <c r="G6177" s="10"/>
      <c r="H6177" s="10"/>
      <c r="I6177" s="10"/>
      <c r="J6177" s="10"/>
      <c r="K6177" s="11"/>
      <c r="L6177" s="11"/>
      <c r="M6177" s="12"/>
      <c r="N6177" s="12"/>
      <c r="O6177" s="12"/>
      <c r="P6177" s="12"/>
      <c r="Q6177" s="12"/>
      <c r="R6177" s="12"/>
      <c r="S6177" s="12"/>
      <c r="T6177" s="12"/>
      <c r="U6177" s="12"/>
      <c r="V6177" s="12"/>
      <c r="W6177" s="12"/>
      <c r="X6177" s="12"/>
      <c r="Y6177" s="12"/>
      <c r="Z6177" s="12"/>
      <c r="AA6177" s="12"/>
      <c r="AB6177" s="12"/>
      <c r="AC6177" s="12"/>
      <c r="AD6177" s="12"/>
      <c r="AE6177" s="12"/>
      <c r="AF6177" s="12"/>
      <c r="AG6177" s="12"/>
      <c r="AH6177" s="12"/>
      <c r="AI6177" s="12"/>
      <c r="AJ6177" s="12"/>
      <c r="AK6177" s="12"/>
      <c r="AL6177" s="12"/>
      <c r="AM6177" s="12"/>
      <c r="AN6177" s="12"/>
      <c r="AO6177" s="12"/>
      <c r="AP6177" s="12"/>
      <c r="AQ6177" s="12"/>
      <c r="AR6177" s="12"/>
      <c r="AS6177" s="12"/>
      <c r="AT6177" s="12"/>
      <c r="AU6177" s="12"/>
      <c r="AV6177" s="12"/>
      <c r="AW6177" s="12"/>
      <c r="AX6177" s="12"/>
      <c r="AY6177" s="12"/>
      <c r="AZ6177" s="12"/>
      <c r="BA6177" s="12"/>
      <c r="BB6177" s="12"/>
      <c r="BC6177" s="12"/>
      <c r="BD6177" s="12"/>
      <c r="BE6177" s="12"/>
      <c r="BF6177" s="12"/>
      <c r="BG6177" s="12"/>
      <c r="BH6177" s="12"/>
      <c r="BI6177" s="12"/>
      <c r="BJ6177" s="13"/>
      <c r="BK6177" s="13"/>
      <c r="BL6177" s="13"/>
      <c r="BM6177" s="13"/>
      <c r="BN6177" s="13"/>
    </row>
    <row r="6178" spans="4:66" x14ac:dyDescent="0.25">
      <c r="D6178"/>
      <c r="E6178" s="10"/>
      <c r="F6178" s="10"/>
      <c r="G6178" s="10"/>
      <c r="H6178" s="10"/>
      <c r="I6178" s="10"/>
      <c r="J6178" s="10"/>
      <c r="K6178" s="11"/>
      <c r="L6178" s="11"/>
      <c r="M6178" s="12"/>
      <c r="N6178" s="12"/>
      <c r="O6178" s="12"/>
      <c r="P6178" s="12"/>
      <c r="Q6178" s="12"/>
      <c r="R6178" s="12"/>
      <c r="S6178" s="12"/>
      <c r="T6178" s="12"/>
      <c r="U6178" s="12"/>
      <c r="V6178" s="12"/>
      <c r="W6178" s="12"/>
      <c r="X6178" s="12"/>
      <c r="Y6178" s="12"/>
      <c r="Z6178" s="12"/>
      <c r="AA6178" s="12"/>
      <c r="AB6178" s="12"/>
      <c r="AC6178" s="12"/>
      <c r="AD6178" s="12"/>
      <c r="AE6178" s="12"/>
      <c r="AF6178" s="12"/>
      <c r="AG6178" s="12"/>
      <c r="AH6178" s="12"/>
      <c r="AI6178" s="12"/>
      <c r="AJ6178" s="12"/>
      <c r="AK6178" s="12"/>
      <c r="AL6178" s="12"/>
      <c r="AM6178" s="12"/>
      <c r="AN6178" s="12"/>
      <c r="AO6178" s="12"/>
      <c r="AP6178" s="12"/>
      <c r="AQ6178" s="12"/>
      <c r="AR6178" s="12"/>
      <c r="AS6178" s="12"/>
      <c r="AT6178" s="12"/>
      <c r="AU6178" s="12"/>
      <c r="AV6178" s="12"/>
      <c r="AW6178" s="12"/>
      <c r="AX6178" s="12"/>
      <c r="AY6178" s="12"/>
      <c r="AZ6178" s="12"/>
      <c r="BA6178" s="12"/>
      <c r="BB6178" s="12"/>
      <c r="BC6178" s="12"/>
      <c r="BD6178" s="12"/>
      <c r="BE6178" s="12"/>
      <c r="BF6178" s="12"/>
      <c r="BG6178" s="12"/>
      <c r="BH6178" s="12"/>
      <c r="BI6178" s="12"/>
      <c r="BJ6178" s="13"/>
      <c r="BK6178" s="13"/>
      <c r="BL6178" s="13"/>
      <c r="BM6178" s="13"/>
      <c r="BN6178" s="13"/>
    </row>
    <row r="6179" spans="4:66" x14ac:dyDescent="0.25">
      <c r="D6179"/>
      <c r="E6179" s="10"/>
      <c r="F6179" s="10"/>
      <c r="G6179" s="10"/>
      <c r="H6179" s="10"/>
      <c r="I6179" s="10"/>
      <c r="J6179" s="10"/>
      <c r="K6179" s="11"/>
      <c r="L6179" s="11"/>
      <c r="M6179" s="12"/>
      <c r="N6179" s="12"/>
      <c r="O6179" s="12"/>
      <c r="P6179" s="12"/>
      <c r="Q6179" s="12"/>
      <c r="R6179" s="12"/>
      <c r="S6179" s="12"/>
      <c r="T6179" s="12"/>
      <c r="U6179" s="12"/>
      <c r="V6179" s="12"/>
      <c r="W6179" s="12"/>
      <c r="X6179" s="12"/>
      <c r="Y6179" s="12"/>
      <c r="Z6179" s="12"/>
      <c r="AA6179" s="12"/>
      <c r="AB6179" s="12"/>
      <c r="AC6179" s="12"/>
      <c r="AD6179" s="12"/>
      <c r="AE6179" s="12"/>
      <c r="AF6179" s="12"/>
      <c r="AG6179" s="12"/>
      <c r="AH6179" s="12"/>
      <c r="AI6179" s="12"/>
      <c r="AJ6179" s="12"/>
      <c r="AK6179" s="12"/>
      <c r="AL6179" s="12"/>
      <c r="AM6179" s="12"/>
      <c r="AN6179" s="12"/>
      <c r="AO6179" s="12"/>
      <c r="AP6179" s="12"/>
      <c r="AQ6179" s="12"/>
      <c r="AR6179" s="12"/>
      <c r="AS6179" s="12"/>
      <c r="AT6179" s="12"/>
      <c r="AU6179" s="12"/>
      <c r="AV6179" s="12"/>
      <c r="AW6179" s="12"/>
      <c r="AX6179" s="12"/>
      <c r="AY6179" s="12"/>
      <c r="AZ6179" s="12"/>
      <c r="BA6179" s="12"/>
      <c r="BB6179" s="12"/>
      <c r="BC6179" s="12"/>
      <c r="BD6179" s="12"/>
      <c r="BE6179" s="12"/>
      <c r="BF6179" s="12"/>
      <c r="BG6179" s="12"/>
      <c r="BH6179" s="12"/>
      <c r="BI6179" s="12"/>
      <c r="BJ6179" s="13"/>
      <c r="BK6179" s="13"/>
      <c r="BL6179" s="13"/>
      <c r="BM6179" s="13"/>
      <c r="BN6179" s="13"/>
    </row>
    <row r="6180" spans="4:66" x14ac:dyDescent="0.25">
      <c r="D6180"/>
      <c r="E6180" s="10"/>
      <c r="F6180" s="10"/>
      <c r="G6180" s="10"/>
      <c r="H6180" s="10"/>
      <c r="I6180" s="10"/>
      <c r="J6180" s="10"/>
      <c r="K6180" s="11"/>
      <c r="L6180" s="11"/>
      <c r="M6180" s="12"/>
      <c r="N6180" s="12"/>
      <c r="O6180" s="12"/>
      <c r="P6180" s="12"/>
      <c r="Q6180" s="12"/>
      <c r="R6180" s="12"/>
      <c r="S6180" s="12"/>
      <c r="T6180" s="12"/>
      <c r="U6180" s="12"/>
      <c r="V6180" s="12"/>
      <c r="W6180" s="12"/>
      <c r="X6180" s="12"/>
      <c r="Y6180" s="12"/>
      <c r="Z6180" s="12"/>
      <c r="AA6180" s="12"/>
      <c r="AB6180" s="12"/>
      <c r="AC6180" s="12"/>
      <c r="AD6180" s="12"/>
      <c r="AE6180" s="12"/>
      <c r="AF6180" s="12"/>
      <c r="AG6180" s="12"/>
      <c r="AH6180" s="12"/>
      <c r="AI6180" s="12"/>
      <c r="AJ6180" s="12"/>
      <c r="AK6180" s="12"/>
      <c r="AL6180" s="12"/>
      <c r="AM6180" s="12"/>
      <c r="AN6180" s="12"/>
      <c r="AO6180" s="12"/>
      <c r="AP6180" s="12"/>
      <c r="AQ6180" s="12"/>
      <c r="AR6180" s="12"/>
      <c r="AS6180" s="12"/>
      <c r="AT6180" s="12"/>
      <c r="AU6180" s="12"/>
      <c r="AV6180" s="12"/>
      <c r="AW6180" s="12"/>
      <c r="AX6180" s="12"/>
      <c r="AY6180" s="12"/>
      <c r="AZ6180" s="12"/>
      <c r="BA6180" s="12"/>
      <c r="BB6180" s="12"/>
      <c r="BC6180" s="12"/>
      <c r="BD6180" s="12"/>
      <c r="BE6180" s="12"/>
      <c r="BF6180" s="12"/>
      <c r="BG6180" s="12"/>
      <c r="BH6180" s="12"/>
      <c r="BI6180" s="12"/>
      <c r="BJ6180" s="13"/>
      <c r="BK6180" s="13"/>
      <c r="BL6180" s="13"/>
      <c r="BM6180" s="13"/>
      <c r="BN6180" s="13"/>
    </row>
    <row r="6181" spans="4:66" x14ac:dyDescent="0.25">
      <c r="D6181"/>
      <c r="E6181" s="10"/>
      <c r="F6181" s="10"/>
      <c r="G6181" s="10"/>
      <c r="H6181" s="10"/>
      <c r="I6181" s="10"/>
      <c r="J6181" s="10"/>
      <c r="K6181" s="11"/>
      <c r="L6181" s="11"/>
      <c r="M6181" s="12"/>
      <c r="N6181" s="12"/>
      <c r="O6181" s="12"/>
      <c r="P6181" s="12"/>
      <c r="Q6181" s="12"/>
      <c r="R6181" s="12"/>
      <c r="S6181" s="12"/>
      <c r="T6181" s="12"/>
      <c r="U6181" s="12"/>
      <c r="V6181" s="12"/>
      <c r="W6181" s="12"/>
      <c r="X6181" s="12"/>
      <c r="Y6181" s="12"/>
      <c r="Z6181" s="12"/>
      <c r="AA6181" s="12"/>
      <c r="AB6181" s="12"/>
      <c r="AC6181" s="12"/>
      <c r="AD6181" s="12"/>
      <c r="AE6181" s="12"/>
      <c r="AF6181" s="12"/>
      <c r="AG6181" s="12"/>
      <c r="AH6181" s="12"/>
      <c r="AI6181" s="12"/>
      <c r="AJ6181" s="12"/>
      <c r="AK6181" s="12"/>
      <c r="AL6181" s="12"/>
      <c r="AM6181" s="12"/>
      <c r="AN6181" s="12"/>
      <c r="AO6181" s="12"/>
      <c r="AP6181" s="12"/>
      <c r="AQ6181" s="12"/>
      <c r="AR6181" s="12"/>
      <c r="AS6181" s="12"/>
      <c r="AT6181" s="12"/>
      <c r="AU6181" s="12"/>
      <c r="AV6181" s="12"/>
      <c r="AW6181" s="12"/>
      <c r="AX6181" s="12"/>
      <c r="AY6181" s="12"/>
      <c r="AZ6181" s="12"/>
      <c r="BA6181" s="12"/>
      <c r="BB6181" s="12"/>
      <c r="BC6181" s="12"/>
      <c r="BD6181" s="12"/>
      <c r="BE6181" s="12"/>
      <c r="BF6181" s="12"/>
      <c r="BG6181" s="12"/>
      <c r="BH6181" s="12"/>
      <c r="BI6181" s="12"/>
      <c r="BJ6181" s="13"/>
      <c r="BK6181" s="13"/>
      <c r="BL6181" s="13"/>
      <c r="BM6181" s="13"/>
      <c r="BN6181" s="13"/>
    </row>
    <row r="6182" spans="4:66" x14ac:dyDescent="0.25">
      <c r="D6182"/>
      <c r="E6182" s="10"/>
      <c r="F6182" s="10"/>
      <c r="G6182" s="10"/>
      <c r="H6182" s="10"/>
      <c r="I6182" s="10"/>
      <c r="J6182" s="10"/>
      <c r="K6182" s="11"/>
      <c r="L6182" s="11"/>
      <c r="M6182" s="12"/>
      <c r="N6182" s="12"/>
      <c r="O6182" s="12"/>
      <c r="P6182" s="12"/>
      <c r="Q6182" s="12"/>
      <c r="R6182" s="12"/>
      <c r="S6182" s="12"/>
      <c r="T6182" s="12"/>
      <c r="U6182" s="12"/>
      <c r="V6182" s="12"/>
      <c r="W6182" s="12"/>
      <c r="X6182" s="12"/>
      <c r="Y6182" s="12"/>
      <c r="Z6182" s="12"/>
      <c r="AA6182" s="12"/>
      <c r="AB6182" s="12"/>
      <c r="AC6182" s="12"/>
      <c r="AD6182" s="12"/>
      <c r="AE6182" s="12"/>
      <c r="AF6182" s="12"/>
      <c r="AG6182" s="12"/>
      <c r="AH6182" s="12"/>
      <c r="AI6182" s="12"/>
      <c r="AJ6182" s="12"/>
      <c r="AK6182" s="12"/>
      <c r="AL6182" s="12"/>
      <c r="AM6182" s="12"/>
      <c r="AN6182" s="12"/>
      <c r="AO6182" s="12"/>
      <c r="AP6182" s="12"/>
      <c r="AQ6182" s="12"/>
      <c r="AR6182" s="12"/>
      <c r="AS6182" s="12"/>
      <c r="AT6182" s="12"/>
      <c r="AU6182" s="12"/>
      <c r="AV6182" s="12"/>
      <c r="AW6182" s="12"/>
      <c r="AX6182" s="12"/>
      <c r="AY6182" s="12"/>
      <c r="AZ6182" s="12"/>
      <c r="BA6182" s="12"/>
      <c r="BB6182" s="12"/>
      <c r="BC6182" s="12"/>
      <c r="BD6182" s="12"/>
      <c r="BE6182" s="12"/>
      <c r="BF6182" s="12"/>
      <c r="BG6182" s="12"/>
      <c r="BH6182" s="12"/>
      <c r="BI6182" s="12"/>
      <c r="BJ6182" s="13"/>
      <c r="BK6182" s="13"/>
      <c r="BL6182" s="13"/>
      <c r="BM6182" s="13"/>
      <c r="BN6182" s="13"/>
    </row>
    <row r="6183" spans="4:66" x14ac:dyDescent="0.25">
      <c r="D6183"/>
      <c r="E6183" s="10"/>
      <c r="F6183" s="10"/>
      <c r="G6183" s="10"/>
      <c r="H6183" s="10"/>
      <c r="I6183" s="10"/>
      <c r="J6183" s="10"/>
      <c r="K6183" s="11"/>
      <c r="L6183" s="11"/>
      <c r="M6183" s="12"/>
      <c r="N6183" s="12"/>
      <c r="O6183" s="12"/>
      <c r="P6183" s="12"/>
      <c r="Q6183" s="12"/>
      <c r="R6183" s="12"/>
      <c r="S6183" s="12"/>
      <c r="T6183" s="12"/>
      <c r="U6183" s="12"/>
      <c r="V6183" s="12"/>
      <c r="W6183" s="12"/>
      <c r="X6183" s="12"/>
      <c r="Y6183" s="12"/>
      <c r="Z6183" s="12"/>
      <c r="AA6183" s="12"/>
      <c r="AB6183" s="12"/>
      <c r="AC6183" s="12"/>
      <c r="AD6183" s="12"/>
      <c r="AE6183" s="12"/>
      <c r="AF6183" s="12"/>
      <c r="AG6183" s="12"/>
      <c r="AH6183" s="12"/>
      <c r="AI6183" s="12"/>
      <c r="AJ6183" s="12"/>
      <c r="AK6183" s="12"/>
      <c r="AL6183" s="12"/>
      <c r="AM6183" s="12"/>
      <c r="AN6183" s="12"/>
      <c r="AO6183" s="12"/>
      <c r="AP6183" s="12"/>
      <c r="AQ6183" s="12"/>
      <c r="AR6183" s="12"/>
      <c r="AS6183" s="12"/>
      <c r="AT6183" s="12"/>
      <c r="AU6183" s="12"/>
      <c r="AV6183" s="12"/>
      <c r="AW6183" s="12"/>
      <c r="AX6183" s="12"/>
      <c r="AY6183" s="12"/>
      <c r="AZ6183" s="12"/>
      <c r="BA6183" s="12"/>
      <c r="BB6183" s="12"/>
      <c r="BC6183" s="12"/>
      <c r="BD6183" s="12"/>
      <c r="BE6183" s="12"/>
      <c r="BF6183" s="12"/>
      <c r="BG6183" s="12"/>
      <c r="BH6183" s="12"/>
      <c r="BI6183" s="12"/>
      <c r="BJ6183" s="13"/>
      <c r="BK6183" s="13"/>
      <c r="BL6183" s="13"/>
      <c r="BM6183" s="13"/>
      <c r="BN6183" s="13"/>
    </row>
    <row r="6184" spans="4:66" x14ac:dyDescent="0.25">
      <c r="D6184"/>
      <c r="E6184" s="10"/>
      <c r="F6184" s="10"/>
      <c r="G6184" s="10"/>
      <c r="H6184" s="10"/>
      <c r="I6184" s="10"/>
      <c r="J6184" s="10"/>
      <c r="K6184" s="11"/>
      <c r="L6184" s="11"/>
      <c r="M6184" s="12"/>
      <c r="N6184" s="12"/>
      <c r="O6184" s="12"/>
      <c r="P6184" s="12"/>
      <c r="Q6184" s="12"/>
      <c r="R6184" s="12"/>
      <c r="S6184" s="12"/>
      <c r="T6184" s="12"/>
      <c r="U6184" s="12"/>
      <c r="V6184" s="12"/>
      <c r="W6184" s="12"/>
      <c r="X6184" s="12"/>
      <c r="Y6184" s="12"/>
      <c r="Z6184" s="12"/>
      <c r="AA6184" s="12"/>
      <c r="AB6184" s="12"/>
      <c r="AC6184" s="12"/>
      <c r="AD6184" s="12"/>
      <c r="AE6184" s="12"/>
      <c r="AF6184" s="12"/>
      <c r="AG6184" s="12"/>
      <c r="AH6184" s="12"/>
      <c r="AI6184" s="12"/>
      <c r="AJ6184" s="12"/>
      <c r="AK6184" s="12"/>
      <c r="AL6184" s="12"/>
      <c r="AM6184" s="12"/>
      <c r="AN6184" s="12"/>
      <c r="AO6184" s="12"/>
      <c r="AP6184" s="12"/>
      <c r="AQ6184" s="12"/>
      <c r="AR6184" s="12"/>
      <c r="AS6184" s="12"/>
      <c r="AT6184" s="12"/>
      <c r="AU6184" s="12"/>
      <c r="AV6184" s="12"/>
      <c r="AW6184" s="12"/>
      <c r="AX6184" s="12"/>
      <c r="AY6184" s="12"/>
      <c r="AZ6184" s="12"/>
      <c r="BA6184" s="12"/>
      <c r="BB6184" s="12"/>
      <c r="BC6184" s="12"/>
      <c r="BD6184" s="12"/>
      <c r="BE6184" s="12"/>
      <c r="BF6184" s="12"/>
      <c r="BG6184" s="12"/>
      <c r="BH6184" s="12"/>
      <c r="BI6184" s="12"/>
      <c r="BJ6184" s="13"/>
      <c r="BK6184" s="13"/>
      <c r="BL6184" s="13"/>
      <c r="BM6184" s="13"/>
      <c r="BN6184" s="13"/>
    </row>
    <row r="6185" spans="4:66" x14ac:dyDescent="0.25">
      <c r="D6185"/>
      <c r="E6185" s="10"/>
      <c r="F6185" s="10"/>
      <c r="G6185" s="10"/>
      <c r="H6185" s="10"/>
      <c r="I6185" s="10"/>
      <c r="J6185" s="10"/>
      <c r="K6185" s="11"/>
      <c r="L6185" s="11"/>
      <c r="M6185" s="12"/>
      <c r="N6185" s="12"/>
      <c r="O6185" s="12"/>
      <c r="P6185" s="12"/>
      <c r="Q6185" s="12"/>
      <c r="R6185" s="12"/>
      <c r="S6185" s="12"/>
      <c r="T6185" s="12"/>
      <c r="U6185" s="12"/>
      <c r="V6185" s="12"/>
      <c r="W6185" s="12"/>
      <c r="X6185" s="12"/>
      <c r="Y6185" s="12"/>
      <c r="Z6185" s="12"/>
      <c r="AA6185" s="12"/>
      <c r="AB6185" s="12"/>
      <c r="AC6185" s="12"/>
      <c r="AD6185" s="12"/>
      <c r="AE6185" s="12"/>
      <c r="AF6185" s="12"/>
      <c r="AG6185" s="12"/>
      <c r="AH6185" s="12"/>
      <c r="AI6185" s="12"/>
      <c r="AJ6185" s="12"/>
      <c r="AK6185" s="12"/>
      <c r="AL6185" s="12"/>
      <c r="AM6185" s="12"/>
      <c r="AN6185" s="12"/>
      <c r="AO6185" s="12"/>
      <c r="AP6185" s="12"/>
      <c r="AQ6185" s="12"/>
      <c r="AR6185" s="12"/>
      <c r="AS6185" s="12"/>
      <c r="AT6185" s="12"/>
      <c r="AU6185" s="12"/>
      <c r="AV6185" s="12"/>
      <c r="AW6185" s="12"/>
      <c r="AX6185" s="12"/>
      <c r="AY6185" s="12"/>
      <c r="AZ6185" s="12"/>
      <c r="BA6185" s="12"/>
      <c r="BB6185" s="12"/>
      <c r="BC6185" s="12"/>
      <c r="BD6185" s="12"/>
      <c r="BE6185" s="12"/>
      <c r="BF6185" s="12"/>
      <c r="BG6185" s="12"/>
      <c r="BH6185" s="12"/>
      <c r="BI6185" s="12"/>
      <c r="BJ6185" s="13"/>
      <c r="BK6185" s="13"/>
      <c r="BL6185" s="13"/>
      <c r="BM6185" s="13"/>
      <c r="BN6185" s="13"/>
    </row>
    <row r="6186" spans="4:66" x14ac:dyDescent="0.25">
      <c r="D6186"/>
      <c r="E6186" s="10"/>
      <c r="F6186" s="10"/>
      <c r="G6186" s="10"/>
      <c r="H6186" s="10"/>
      <c r="I6186" s="10"/>
      <c r="J6186" s="10"/>
      <c r="K6186" s="11"/>
      <c r="L6186" s="11"/>
      <c r="M6186" s="12"/>
      <c r="N6186" s="12"/>
      <c r="O6186" s="12"/>
      <c r="P6186" s="12"/>
      <c r="Q6186" s="12"/>
      <c r="R6186" s="12"/>
      <c r="S6186" s="12"/>
      <c r="T6186" s="12"/>
      <c r="U6186" s="12"/>
      <c r="V6186" s="12"/>
      <c r="W6186" s="12"/>
      <c r="X6186" s="12"/>
      <c r="Y6186" s="12"/>
      <c r="Z6186" s="12"/>
      <c r="AA6186" s="12"/>
      <c r="AB6186" s="12"/>
      <c r="AC6186" s="12"/>
      <c r="AD6186" s="12"/>
      <c r="AE6186" s="12"/>
      <c r="AF6186" s="12"/>
      <c r="AG6186" s="12"/>
      <c r="AH6186" s="12"/>
      <c r="AI6186" s="12"/>
      <c r="AJ6186" s="12"/>
      <c r="AK6186" s="12"/>
      <c r="AL6186" s="12"/>
      <c r="AM6186" s="12"/>
      <c r="AN6186" s="12"/>
      <c r="AO6186" s="12"/>
      <c r="AP6186" s="12"/>
      <c r="AQ6186" s="12"/>
      <c r="AR6186" s="12"/>
      <c r="AS6186" s="12"/>
      <c r="AT6186" s="12"/>
      <c r="AU6186" s="12"/>
      <c r="AV6186" s="12"/>
      <c r="AW6186" s="12"/>
      <c r="AX6186" s="12"/>
      <c r="AY6186" s="12"/>
      <c r="AZ6186" s="12"/>
      <c r="BA6186" s="12"/>
      <c r="BB6186" s="12"/>
      <c r="BC6186" s="12"/>
      <c r="BD6186" s="12"/>
      <c r="BE6186" s="12"/>
      <c r="BF6186" s="12"/>
      <c r="BG6186" s="12"/>
      <c r="BH6186" s="12"/>
      <c r="BI6186" s="12"/>
      <c r="BJ6186" s="13"/>
      <c r="BK6186" s="13"/>
      <c r="BL6186" s="13"/>
      <c r="BM6186" s="13"/>
      <c r="BN6186" s="13"/>
    </row>
    <row r="6187" spans="4:66" x14ac:dyDescent="0.25">
      <c r="D6187"/>
      <c r="E6187" s="10"/>
      <c r="F6187" s="10"/>
      <c r="G6187" s="10"/>
      <c r="H6187" s="10"/>
      <c r="I6187" s="10"/>
      <c r="J6187" s="10"/>
      <c r="K6187" s="11"/>
      <c r="L6187" s="11"/>
      <c r="M6187" s="12"/>
      <c r="N6187" s="12"/>
      <c r="O6187" s="12"/>
      <c r="P6187" s="12"/>
      <c r="Q6187" s="12"/>
      <c r="R6187" s="12"/>
      <c r="S6187" s="12"/>
      <c r="T6187" s="12"/>
      <c r="U6187" s="12"/>
      <c r="V6187" s="12"/>
      <c r="W6187" s="12"/>
      <c r="X6187" s="12"/>
      <c r="Y6187" s="12"/>
      <c r="Z6187" s="12"/>
      <c r="AA6187" s="12"/>
      <c r="AB6187" s="12"/>
      <c r="AC6187" s="12"/>
      <c r="AD6187" s="12"/>
      <c r="AE6187" s="12"/>
      <c r="AF6187" s="12"/>
      <c r="AG6187" s="12"/>
      <c r="AH6187" s="12"/>
      <c r="AI6187" s="12"/>
      <c r="AJ6187" s="12"/>
      <c r="AK6187" s="12"/>
      <c r="AL6187" s="12"/>
      <c r="AM6187" s="12"/>
      <c r="AN6187" s="12"/>
      <c r="AO6187" s="12"/>
      <c r="AP6187" s="12"/>
      <c r="AQ6187" s="12"/>
      <c r="AR6187" s="12"/>
      <c r="AS6187" s="12"/>
      <c r="AT6187" s="12"/>
      <c r="AU6187" s="12"/>
      <c r="AV6187" s="12"/>
      <c r="AW6187" s="12"/>
      <c r="AX6187" s="12"/>
      <c r="AY6187" s="12"/>
      <c r="AZ6187" s="12"/>
      <c r="BA6187" s="12"/>
      <c r="BB6187" s="12"/>
      <c r="BC6187" s="12"/>
      <c r="BD6187" s="12"/>
      <c r="BE6187" s="12"/>
      <c r="BF6187" s="12"/>
      <c r="BG6187" s="12"/>
      <c r="BH6187" s="12"/>
      <c r="BI6187" s="12"/>
      <c r="BJ6187" s="13"/>
      <c r="BK6187" s="13"/>
      <c r="BL6187" s="13"/>
      <c r="BM6187" s="13"/>
      <c r="BN6187" s="13"/>
    </row>
    <row r="6188" spans="4:66" x14ac:dyDescent="0.25">
      <c r="D6188"/>
      <c r="E6188" s="10"/>
      <c r="F6188" s="10"/>
      <c r="G6188" s="10"/>
      <c r="H6188" s="10"/>
      <c r="I6188" s="10"/>
      <c r="J6188" s="10"/>
      <c r="K6188" s="11"/>
      <c r="L6188" s="11"/>
      <c r="M6188" s="12"/>
      <c r="N6188" s="12"/>
      <c r="O6188" s="12"/>
      <c r="P6188" s="12"/>
      <c r="Q6188" s="12"/>
      <c r="R6188" s="12"/>
      <c r="S6188" s="12"/>
      <c r="T6188" s="12"/>
      <c r="U6188" s="12"/>
      <c r="V6188" s="12"/>
      <c r="W6188" s="12"/>
      <c r="X6188" s="12"/>
      <c r="Y6188" s="12"/>
      <c r="Z6188" s="12"/>
      <c r="AA6188" s="12"/>
      <c r="AB6188" s="12"/>
      <c r="AC6188" s="12"/>
      <c r="AD6188" s="12"/>
      <c r="AE6188" s="12"/>
      <c r="AF6188" s="12"/>
      <c r="AG6188" s="12"/>
      <c r="AH6188" s="12"/>
      <c r="AI6188" s="12"/>
      <c r="AJ6188" s="12"/>
      <c r="AK6188" s="12"/>
      <c r="AL6188" s="12"/>
      <c r="AM6188" s="12"/>
      <c r="AN6188" s="12"/>
      <c r="AO6188" s="12"/>
      <c r="AP6188" s="12"/>
      <c r="AQ6188" s="12"/>
      <c r="AR6188" s="12"/>
      <c r="AS6188" s="12"/>
      <c r="AT6188" s="12"/>
      <c r="AU6188" s="12"/>
      <c r="AV6188" s="12"/>
      <c r="AW6188" s="12"/>
      <c r="AX6188" s="12"/>
      <c r="AY6188" s="12"/>
      <c r="AZ6188" s="12"/>
      <c r="BA6188" s="12"/>
      <c r="BB6188" s="12"/>
      <c r="BC6188" s="12"/>
      <c r="BD6188" s="12"/>
      <c r="BE6188" s="12"/>
      <c r="BF6188" s="12"/>
      <c r="BG6188" s="12"/>
      <c r="BH6188" s="12"/>
      <c r="BI6188" s="12"/>
      <c r="BJ6188" s="13"/>
      <c r="BK6188" s="13"/>
      <c r="BL6188" s="13"/>
      <c r="BM6188" s="13"/>
      <c r="BN6188" s="13"/>
    </row>
    <row r="6189" spans="4:66" x14ac:dyDescent="0.25">
      <c r="D6189"/>
      <c r="E6189" s="10"/>
      <c r="F6189" s="10"/>
      <c r="G6189" s="10"/>
      <c r="H6189" s="10"/>
      <c r="I6189" s="10"/>
      <c r="J6189" s="10"/>
      <c r="K6189" s="11"/>
      <c r="L6189" s="11"/>
      <c r="M6189" s="12"/>
      <c r="N6189" s="12"/>
      <c r="O6189" s="12"/>
      <c r="P6189" s="12"/>
      <c r="Q6189" s="12"/>
      <c r="R6189" s="12"/>
      <c r="S6189" s="12"/>
      <c r="T6189" s="12"/>
      <c r="U6189" s="12"/>
      <c r="V6189" s="12"/>
      <c r="W6189" s="12"/>
      <c r="X6189" s="12"/>
      <c r="Y6189" s="12"/>
      <c r="Z6189" s="12"/>
      <c r="AA6189" s="12"/>
      <c r="AB6189" s="12"/>
      <c r="AC6189" s="12"/>
      <c r="AD6189" s="12"/>
      <c r="AE6189" s="12"/>
      <c r="AF6189" s="12"/>
      <c r="AG6189" s="12"/>
      <c r="AH6189" s="12"/>
      <c r="AI6189" s="12"/>
      <c r="AJ6189" s="12"/>
      <c r="AK6189" s="12"/>
      <c r="AL6189" s="12"/>
      <c r="AM6189" s="12"/>
      <c r="AN6189" s="12"/>
      <c r="AO6189" s="12"/>
      <c r="AP6189" s="12"/>
      <c r="AQ6189" s="12"/>
      <c r="AR6189" s="12"/>
      <c r="AS6189" s="12"/>
      <c r="AT6189" s="12"/>
      <c r="AU6189" s="12"/>
      <c r="AV6189" s="12"/>
      <c r="AW6189" s="12"/>
      <c r="AX6189" s="12"/>
      <c r="AY6189" s="12"/>
      <c r="AZ6189" s="12"/>
      <c r="BA6189" s="12"/>
      <c r="BB6189" s="12"/>
      <c r="BC6189" s="12"/>
      <c r="BD6189" s="12"/>
      <c r="BE6189" s="12"/>
      <c r="BF6189" s="12"/>
      <c r="BG6189" s="12"/>
      <c r="BH6189" s="12"/>
      <c r="BI6189" s="12"/>
      <c r="BJ6189" s="13"/>
      <c r="BK6189" s="13"/>
      <c r="BL6189" s="13"/>
      <c r="BM6189" s="13"/>
      <c r="BN6189" s="13"/>
    </row>
    <row r="6190" spans="4:66" x14ac:dyDescent="0.25">
      <c r="D6190"/>
      <c r="E6190" s="10"/>
      <c r="F6190" s="10"/>
      <c r="G6190" s="10"/>
      <c r="H6190" s="10"/>
      <c r="I6190" s="10"/>
      <c r="J6190" s="10"/>
      <c r="K6190" s="11"/>
      <c r="L6190" s="11"/>
      <c r="M6190" s="12"/>
      <c r="N6190" s="12"/>
      <c r="O6190" s="12"/>
      <c r="P6190" s="12"/>
      <c r="Q6190" s="12"/>
      <c r="R6190" s="12"/>
      <c r="S6190" s="12"/>
      <c r="T6190" s="12"/>
      <c r="U6190" s="12"/>
      <c r="V6190" s="12"/>
      <c r="W6190" s="12"/>
      <c r="X6190" s="12"/>
      <c r="Y6190" s="12"/>
      <c r="Z6190" s="12"/>
      <c r="AA6190" s="12"/>
      <c r="AB6190" s="12"/>
      <c r="AC6190" s="12"/>
      <c r="AD6190" s="12"/>
      <c r="AE6190" s="12"/>
      <c r="AF6190" s="12"/>
      <c r="AG6190" s="12"/>
      <c r="AH6190" s="12"/>
      <c r="AI6190" s="12"/>
      <c r="AJ6190" s="12"/>
      <c r="AK6190" s="12"/>
      <c r="AL6190" s="12"/>
      <c r="AM6190" s="12"/>
      <c r="AN6190" s="12"/>
      <c r="AO6190" s="12"/>
      <c r="AP6190" s="12"/>
      <c r="AQ6190" s="12"/>
      <c r="AR6190" s="12"/>
      <c r="AS6190" s="12"/>
      <c r="AT6190" s="12"/>
      <c r="AU6190" s="12"/>
      <c r="AV6190" s="12"/>
      <c r="AW6190" s="12"/>
      <c r="AX6190" s="12"/>
      <c r="AY6190" s="12"/>
      <c r="AZ6190" s="12"/>
      <c r="BA6190" s="12"/>
      <c r="BB6190" s="12"/>
      <c r="BC6190" s="12"/>
      <c r="BD6190" s="12"/>
      <c r="BE6190" s="12"/>
      <c r="BF6190" s="12"/>
      <c r="BG6190" s="12"/>
      <c r="BH6190" s="12"/>
      <c r="BI6190" s="12"/>
      <c r="BJ6190" s="13"/>
      <c r="BK6190" s="13"/>
      <c r="BL6190" s="13"/>
      <c r="BM6190" s="13"/>
      <c r="BN6190" s="13"/>
    </row>
    <row r="6191" spans="4:66" x14ac:dyDescent="0.25">
      <c r="D6191"/>
      <c r="E6191" s="10"/>
      <c r="F6191" s="10"/>
      <c r="G6191" s="10"/>
      <c r="H6191" s="10"/>
      <c r="I6191" s="10"/>
      <c r="J6191" s="10"/>
      <c r="K6191" s="11"/>
      <c r="L6191" s="11"/>
      <c r="M6191" s="12"/>
      <c r="N6191" s="12"/>
      <c r="O6191" s="12"/>
      <c r="P6191" s="12"/>
      <c r="Q6191" s="12"/>
      <c r="R6191" s="12"/>
      <c r="S6191" s="12"/>
      <c r="T6191" s="12"/>
      <c r="U6191" s="12"/>
      <c r="V6191" s="12"/>
      <c r="W6191" s="12"/>
      <c r="X6191" s="12"/>
      <c r="Y6191" s="12"/>
      <c r="Z6191" s="12"/>
      <c r="AA6191" s="12"/>
      <c r="AB6191" s="12"/>
      <c r="AC6191" s="12"/>
      <c r="AD6191" s="12"/>
      <c r="AE6191" s="12"/>
      <c r="AF6191" s="12"/>
      <c r="AG6191" s="12"/>
      <c r="AH6191" s="12"/>
      <c r="AI6191" s="12"/>
      <c r="AJ6191" s="12"/>
      <c r="AK6191" s="12"/>
      <c r="AL6191" s="12"/>
      <c r="AM6191" s="12"/>
      <c r="AN6191" s="12"/>
      <c r="AO6191" s="12"/>
      <c r="AP6191" s="12"/>
      <c r="AQ6191" s="12"/>
      <c r="AR6191" s="12"/>
      <c r="AS6191" s="12"/>
      <c r="AT6191" s="12"/>
      <c r="AU6191" s="12"/>
      <c r="AV6191" s="12"/>
      <c r="AW6191" s="12"/>
      <c r="AX6191" s="12"/>
      <c r="AY6191" s="12"/>
      <c r="AZ6191" s="12"/>
      <c r="BA6191" s="12"/>
      <c r="BB6191" s="12"/>
      <c r="BC6191" s="12"/>
      <c r="BD6191" s="12"/>
      <c r="BE6191" s="12"/>
      <c r="BF6191" s="12"/>
      <c r="BG6191" s="12"/>
      <c r="BH6191" s="12"/>
      <c r="BI6191" s="12"/>
      <c r="BJ6191" s="13"/>
      <c r="BK6191" s="13"/>
      <c r="BL6191" s="13"/>
      <c r="BM6191" s="13"/>
      <c r="BN6191" s="13"/>
    </row>
    <row r="6192" spans="4:66" x14ac:dyDescent="0.25">
      <c r="D6192"/>
      <c r="E6192" s="10"/>
      <c r="F6192" s="10"/>
      <c r="G6192" s="10"/>
      <c r="H6192" s="10"/>
      <c r="I6192" s="10"/>
      <c r="J6192" s="10"/>
      <c r="K6192" s="11"/>
      <c r="L6192" s="11"/>
      <c r="M6192" s="12"/>
      <c r="N6192" s="12"/>
      <c r="O6192" s="12"/>
      <c r="P6192" s="12"/>
      <c r="Q6192" s="12"/>
      <c r="R6192" s="12"/>
      <c r="S6192" s="12"/>
      <c r="T6192" s="12"/>
      <c r="U6192" s="12"/>
      <c r="V6192" s="12"/>
      <c r="W6192" s="12"/>
      <c r="X6192" s="12"/>
      <c r="Y6192" s="12"/>
      <c r="Z6192" s="12"/>
      <c r="AA6192" s="12"/>
      <c r="AB6192" s="12"/>
      <c r="AC6192" s="12"/>
      <c r="AD6192" s="12"/>
      <c r="AE6192" s="12"/>
      <c r="AF6192" s="12"/>
      <c r="AG6192" s="12"/>
      <c r="AH6192" s="12"/>
      <c r="AI6192" s="12"/>
      <c r="AJ6192" s="12"/>
      <c r="AK6192" s="12"/>
      <c r="AL6192" s="12"/>
      <c r="AM6192" s="12"/>
      <c r="AN6192" s="12"/>
      <c r="AO6192" s="12"/>
      <c r="AP6192" s="12"/>
      <c r="AQ6192" s="12"/>
      <c r="AR6192" s="12"/>
      <c r="AS6192" s="12"/>
      <c r="AT6192" s="12"/>
      <c r="AU6192" s="12"/>
      <c r="AV6192" s="12"/>
      <c r="AW6192" s="12"/>
      <c r="AX6192" s="12"/>
      <c r="AY6192" s="12"/>
      <c r="AZ6192" s="12"/>
      <c r="BA6192" s="12"/>
      <c r="BB6192" s="12"/>
      <c r="BC6192" s="12"/>
      <c r="BD6192" s="12"/>
      <c r="BE6192" s="12"/>
      <c r="BF6192" s="12"/>
      <c r="BG6192" s="12"/>
      <c r="BH6192" s="12"/>
      <c r="BI6192" s="12"/>
      <c r="BJ6192" s="13"/>
      <c r="BK6192" s="13"/>
      <c r="BL6192" s="13"/>
      <c r="BM6192" s="13"/>
      <c r="BN6192" s="13"/>
    </row>
    <row r="6193" spans="4:66" x14ac:dyDescent="0.25">
      <c r="D6193"/>
      <c r="E6193" s="10"/>
      <c r="F6193" s="10"/>
      <c r="G6193" s="10"/>
      <c r="H6193" s="10"/>
      <c r="I6193" s="10"/>
      <c r="J6193" s="10"/>
      <c r="K6193" s="11"/>
      <c r="L6193" s="11"/>
      <c r="M6193" s="12"/>
      <c r="N6193" s="12"/>
      <c r="O6193" s="12"/>
      <c r="P6193" s="12"/>
      <c r="Q6193" s="12"/>
      <c r="R6193" s="12"/>
      <c r="S6193" s="12"/>
      <c r="T6193" s="12"/>
      <c r="U6193" s="12"/>
      <c r="V6193" s="12"/>
      <c r="W6193" s="12"/>
      <c r="X6193" s="12"/>
      <c r="Y6193" s="12"/>
      <c r="Z6193" s="12"/>
      <c r="AA6193" s="12"/>
      <c r="AB6193" s="12"/>
      <c r="AC6193" s="12"/>
      <c r="AD6193" s="12"/>
      <c r="AE6193" s="12"/>
      <c r="AF6193" s="12"/>
      <c r="AG6193" s="12"/>
      <c r="AH6193" s="12"/>
      <c r="AI6193" s="12"/>
      <c r="AJ6193" s="12"/>
      <c r="AK6193" s="12"/>
      <c r="AL6193" s="12"/>
      <c r="AM6193" s="12"/>
      <c r="AN6193" s="12"/>
      <c r="AO6193" s="12"/>
      <c r="AP6193" s="12"/>
      <c r="AQ6193" s="12"/>
      <c r="AR6193" s="12"/>
      <c r="AS6193" s="12"/>
      <c r="AT6193" s="12"/>
      <c r="AU6193" s="12"/>
      <c r="AV6193" s="12"/>
      <c r="AW6193" s="12"/>
      <c r="AX6193" s="12"/>
      <c r="AY6193" s="12"/>
      <c r="AZ6193" s="12"/>
      <c r="BA6193" s="12"/>
      <c r="BB6193" s="12"/>
      <c r="BC6193" s="12"/>
      <c r="BD6193" s="12"/>
      <c r="BE6193" s="12"/>
      <c r="BF6193" s="12"/>
      <c r="BG6193" s="12"/>
      <c r="BH6193" s="12"/>
      <c r="BI6193" s="12"/>
      <c r="BJ6193" s="13"/>
      <c r="BK6193" s="13"/>
      <c r="BL6193" s="13"/>
      <c r="BM6193" s="13"/>
      <c r="BN6193" s="13"/>
    </row>
    <row r="6194" spans="4:66" x14ac:dyDescent="0.25">
      <c r="D6194"/>
      <c r="E6194" s="10"/>
      <c r="F6194" s="10"/>
      <c r="G6194" s="10"/>
      <c r="H6194" s="10"/>
      <c r="I6194" s="10"/>
      <c r="J6194" s="10"/>
      <c r="K6194" s="11"/>
      <c r="L6194" s="11"/>
      <c r="M6194" s="12"/>
      <c r="N6194" s="12"/>
      <c r="O6194" s="12"/>
      <c r="P6194" s="12"/>
      <c r="Q6194" s="12"/>
      <c r="R6194" s="12"/>
      <c r="S6194" s="12"/>
      <c r="T6194" s="12"/>
      <c r="U6194" s="12"/>
      <c r="V6194" s="12"/>
      <c r="W6194" s="12"/>
      <c r="X6194" s="12"/>
      <c r="Y6194" s="12"/>
      <c r="Z6194" s="12"/>
      <c r="AA6194" s="12"/>
      <c r="AB6194" s="12"/>
      <c r="AC6194" s="12"/>
      <c r="AD6194" s="12"/>
      <c r="AE6194" s="12"/>
      <c r="AF6194" s="12"/>
      <c r="AG6194" s="12"/>
      <c r="AH6194" s="12"/>
      <c r="AI6194" s="12"/>
      <c r="AJ6194" s="12"/>
      <c r="AK6194" s="12"/>
      <c r="AL6194" s="12"/>
      <c r="AM6194" s="12"/>
      <c r="AN6194" s="12"/>
      <c r="AO6194" s="12"/>
      <c r="AP6194" s="12"/>
      <c r="AQ6194" s="12"/>
      <c r="AR6194" s="12"/>
      <c r="AS6194" s="12"/>
      <c r="AT6194" s="12"/>
      <c r="AU6194" s="12"/>
      <c r="AV6194" s="12"/>
      <c r="AW6194" s="12"/>
      <c r="AX6194" s="12"/>
      <c r="AY6194" s="12"/>
      <c r="AZ6194" s="12"/>
      <c r="BA6194" s="12"/>
      <c r="BB6194" s="12"/>
      <c r="BC6194" s="12"/>
      <c r="BD6194" s="12"/>
      <c r="BE6194" s="12"/>
      <c r="BF6194" s="12"/>
      <c r="BG6194" s="12"/>
      <c r="BH6194" s="12"/>
      <c r="BI6194" s="12"/>
      <c r="BJ6194" s="13"/>
      <c r="BK6194" s="13"/>
      <c r="BL6194" s="13"/>
      <c r="BM6194" s="13"/>
      <c r="BN6194" s="13"/>
    </row>
    <row r="6195" spans="4:66" x14ac:dyDescent="0.25">
      <c r="D6195"/>
      <c r="E6195" s="10"/>
      <c r="F6195" s="10"/>
      <c r="G6195" s="10"/>
      <c r="H6195" s="10"/>
      <c r="I6195" s="10"/>
      <c r="J6195" s="10"/>
      <c r="K6195" s="11"/>
      <c r="L6195" s="11"/>
      <c r="M6195" s="12"/>
      <c r="N6195" s="12"/>
      <c r="O6195" s="12"/>
      <c r="P6195" s="12"/>
      <c r="Q6195" s="12"/>
      <c r="R6195" s="12"/>
      <c r="S6195" s="12"/>
      <c r="T6195" s="12"/>
      <c r="U6195" s="12"/>
      <c r="V6195" s="12"/>
      <c r="W6195" s="12"/>
      <c r="X6195" s="12"/>
      <c r="Y6195" s="12"/>
      <c r="Z6195" s="12"/>
      <c r="AA6195" s="12"/>
      <c r="AB6195" s="12"/>
      <c r="AC6195" s="12"/>
      <c r="AD6195" s="12"/>
      <c r="AE6195" s="12"/>
      <c r="AF6195" s="12"/>
      <c r="AG6195" s="12"/>
      <c r="AH6195" s="12"/>
      <c r="AI6195" s="12"/>
      <c r="AJ6195" s="12"/>
      <c r="AK6195" s="12"/>
      <c r="AL6195" s="12"/>
      <c r="AM6195" s="12"/>
      <c r="AN6195" s="12"/>
      <c r="AO6195" s="12"/>
      <c r="AP6195" s="12"/>
      <c r="AQ6195" s="12"/>
      <c r="AR6195" s="12"/>
      <c r="AS6195" s="12"/>
      <c r="AT6195" s="12"/>
      <c r="AU6195" s="12"/>
      <c r="AV6195" s="12"/>
      <c r="AW6195" s="12"/>
      <c r="AX6195" s="12"/>
      <c r="AY6195" s="12"/>
      <c r="AZ6195" s="12"/>
      <c r="BA6195" s="12"/>
      <c r="BB6195" s="12"/>
      <c r="BC6195" s="12"/>
      <c r="BD6195" s="12"/>
      <c r="BE6195" s="12"/>
      <c r="BF6195" s="12"/>
      <c r="BG6195" s="12"/>
      <c r="BH6195" s="12"/>
      <c r="BI6195" s="12"/>
      <c r="BJ6195" s="13"/>
      <c r="BK6195" s="13"/>
      <c r="BL6195" s="13"/>
      <c r="BM6195" s="13"/>
      <c r="BN6195" s="13"/>
    </row>
    <row r="6196" spans="4:66" x14ac:dyDescent="0.25">
      <c r="D6196"/>
      <c r="E6196" s="10"/>
      <c r="F6196" s="10"/>
      <c r="G6196" s="10"/>
      <c r="H6196" s="10"/>
      <c r="I6196" s="10"/>
      <c r="J6196" s="10"/>
      <c r="K6196" s="11"/>
      <c r="L6196" s="11"/>
      <c r="M6196" s="12"/>
      <c r="N6196" s="12"/>
      <c r="O6196" s="12"/>
      <c r="P6196" s="12"/>
      <c r="Q6196" s="12"/>
      <c r="R6196" s="12"/>
      <c r="S6196" s="12"/>
      <c r="T6196" s="12"/>
      <c r="U6196" s="12"/>
      <c r="V6196" s="12"/>
      <c r="W6196" s="12"/>
      <c r="X6196" s="12"/>
      <c r="Y6196" s="12"/>
      <c r="Z6196" s="12"/>
      <c r="AA6196" s="12"/>
      <c r="AB6196" s="12"/>
      <c r="AC6196" s="12"/>
      <c r="AD6196" s="12"/>
      <c r="AE6196" s="12"/>
      <c r="AF6196" s="12"/>
      <c r="AG6196" s="12"/>
      <c r="AH6196" s="12"/>
      <c r="AI6196" s="12"/>
      <c r="AJ6196" s="12"/>
      <c r="AK6196" s="12"/>
      <c r="AL6196" s="12"/>
      <c r="AM6196" s="12"/>
      <c r="AN6196" s="12"/>
      <c r="AO6196" s="12"/>
      <c r="AP6196" s="12"/>
      <c r="AQ6196" s="12"/>
      <c r="AR6196" s="12"/>
      <c r="AS6196" s="12"/>
      <c r="AT6196" s="12"/>
      <c r="AU6196" s="12"/>
      <c r="AV6196" s="12"/>
      <c r="AW6196" s="12"/>
      <c r="AX6196" s="12"/>
      <c r="AY6196" s="12"/>
      <c r="AZ6196" s="12"/>
      <c r="BA6196" s="12"/>
      <c r="BB6196" s="12"/>
      <c r="BC6196" s="12"/>
      <c r="BD6196" s="12"/>
      <c r="BE6196" s="12"/>
      <c r="BF6196" s="12"/>
      <c r="BG6196" s="12"/>
      <c r="BH6196" s="12"/>
      <c r="BI6196" s="12"/>
      <c r="BJ6196" s="13"/>
      <c r="BK6196" s="13"/>
      <c r="BL6196" s="13"/>
      <c r="BM6196" s="13"/>
      <c r="BN6196" s="13"/>
    </row>
    <row r="6197" spans="4:66" x14ac:dyDescent="0.25">
      <c r="D6197"/>
      <c r="E6197" s="10"/>
      <c r="F6197" s="10"/>
      <c r="G6197" s="10"/>
      <c r="H6197" s="10"/>
      <c r="I6197" s="10"/>
      <c r="J6197" s="10"/>
      <c r="K6197" s="11"/>
      <c r="L6197" s="11"/>
      <c r="M6197" s="12"/>
      <c r="N6197" s="12"/>
      <c r="O6197" s="12"/>
      <c r="P6197" s="12"/>
      <c r="Q6197" s="12"/>
      <c r="R6197" s="12"/>
      <c r="S6197" s="12"/>
      <c r="T6197" s="12"/>
      <c r="U6197" s="12"/>
      <c r="V6197" s="12"/>
      <c r="W6197" s="12"/>
      <c r="X6197" s="12"/>
      <c r="Y6197" s="12"/>
      <c r="Z6197" s="12"/>
      <c r="AA6197" s="12"/>
      <c r="AB6197" s="12"/>
      <c r="AC6197" s="12"/>
      <c r="AD6197" s="12"/>
      <c r="AE6197" s="12"/>
      <c r="AF6197" s="12"/>
      <c r="AG6197" s="12"/>
      <c r="AH6197" s="12"/>
      <c r="AI6197" s="12"/>
      <c r="AJ6197" s="12"/>
      <c r="AK6197" s="12"/>
      <c r="AL6197" s="12"/>
      <c r="AM6197" s="12"/>
      <c r="AN6197" s="12"/>
      <c r="AO6197" s="12"/>
      <c r="AP6197" s="12"/>
      <c r="AQ6197" s="12"/>
      <c r="AR6197" s="12"/>
      <c r="AS6197" s="12"/>
      <c r="AT6197" s="12"/>
      <c r="AU6197" s="12"/>
      <c r="AV6197" s="12"/>
      <c r="AW6197" s="12"/>
      <c r="AX6197" s="12"/>
      <c r="AY6197" s="12"/>
      <c r="AZ6197" s="12"/>
      <c r="BA6197" s="12"/>
      <c r="BB6197" s="12"/>
      <c r="BC6197" s="12"/>
      <c r="BD6197" s="12"/>
      <c r="BE6197" s="12"/>
      <c r="BF6197" s="12"/>
      <c r="BG6197" s="12"/>
      <c r="BH6197" s="12"/>
      <c r="BI6197" s="12"/>
      <c r="BJ6197" s="13"/>
      <c r="BK6197" s="13"/>
      <c r="BL6197" s="13"/>
      <c r="BM6197" s="13"/>
      <c r="BN6197" s="13"/>
    </row>
    <row r="6198" spans="4:66" x14ac:dyDescent="0.25">
      <c r="D6198"/>
      <c r="E6198" s="10"/>
      <c r="F6198" s="10"/>
      <c r="G6198" s="10"/>
      <c r="H6198" s="10"/>
      <c r="I6198" s="10"/>
      <c r="J6198" s="10"/>
      <c r="K6198" s="11"/>
      <c r="L6198" s="11"/>
      <c r="M6198" s="12"/>
      <c r="N6198" s="12"/>
      <c r="O6198" s="12"/>
      <c r="P6198" s="12"/>
      <c r="Q6198" s="12"/>
      <c r="R6198" s="12"/>
      <c r="S6198" s="12"/>
      <c r="T6198" s="12"/>
      <c r="U6198" s="12"/>
      <c r="V6198" s="12"/>
      <c r="W6198" s="12"/>
      <c r="X6198" s="12"/>
      <c r="Y6198" s="12"/>
      <c r="Z6198" s="12"/>
      <c r="AA6198" s="12"/>
      <c r="AB6198" s="12"/>
      <c r="AC6198" s="12"/>
      <c r="AD6198" s="12"/>
      <c r="AE6198" s="12"/>
      <c r="AF6198" s="12"/>
      <c r="AG6198" s="12"/>
      <c r="AH6198" s="12"/>
      <c r="AI6198" s="12"/>
      <c r="AJ6198" s="12"/>
      <c r="AK6198" s="12"/>
      <c r="AL6198" s="12"/>
      <c r="AM6198" s="12"/>
      <c r="AN6198" s="12"/>
      <c r="AO6198" s="12"/>
      <c r="AP6198" s="12"/>
      <c r="AQ6198" s="12"/>
      <c r="AR6198" s="12"/>
      <c r="AS6198" s="12"/>
      <c r="AT6198" s="12"/>
      <c r="AU6198" s="12"/>
      <c r="AV6198" s="12"/>
      <c r="AW6198" s="12"/>
      <c r="AX6198" s="12"/>
      <c r="AY6198" s="12"/>
      <c r="AZ6198" s="12"/>
      <c r="BA6198" s="12"/>
      <c r="BB6198" s="12"/>
      <c r="BC6198" s="12"/>
      <c r="BD6198" s="12"/>
      <c r="BE6198" s="12"/>
      <c r="BF6198" s="12"/>
      <c r="BG6198" s="12"/>
      <c r="BH6198" s="12"/>
      <c r="BI6198" s="12"/>
      <c r="BJ6198" s="13"/>
      <c r="BK6198" s="13"/>
      <c r="BL6198" s="13"/>
      <c r="BM6198" s="13"/>
      <c r="BN6198" s="13"/>
    </row>
    <row r="6199" spans="4:66" x14ac:dyDescent="0.25">
      <c r="D6199"/>
      <c r="E6199" s="10"/>
      <c r="F6199" s="10"/>
      <c r="G6199" s="10"/>
      <c r="H6199" s="10"/>
      <c r="I6199" s="10"/>
      <c r="J6199" s="10"/>
      <c r="K6199" s="11"/>
      <c r="L6199" s="11"/>
      <c r="M6199" s="12"/>
      <c r="N6199" s="12"/>
      <c r="O6199" s="12"/>
      <c r="P6199" s="12"/>
      <c r="Q6199" s="12"/>
      <c r="R6199" s="12"/>
      <c r="S6199" s="12"/>
      <c r="T6199" s="12"/>
      <c r="U6199" s="12"/>
      <c r="V6199" s="12"/>
      <c r="W6199" s="12"/>
      <c r="X6199" s="12"/>
      <c r="Y6199" s="12"/>
      <c r="Z6199" s="12"/>
      <c r="AA6199" s="12"/>
      <c r="AB6199" s="12"/>
      <c r="AC6199" s="12"/>
      <c r="AD6199" s="12"/>
      <c r="AE6199" s="12"/>
      <c r="AF6199" s="12"/>
      <c r="AG6199" s="12"/>
      <c r="AH6199" s="12"/>
      <c r="AI6199" s="12"/>
      <c r="AJ6199" s="12"/>
      <c r="AK6199" s="12"/>
      <c r="AL6199" s="12"/>
      <c r="AM6199" s="12"/>
      <c r="AN6199" s="12"/>
      <c r="AO6199" s="12"/>
      <c r="AP6199" s="12"/>
      <c r="AQ6199" s="12"/>
      <c r="AR6199" s="12"/>
      <c r="AS6199" s="12"/>
      <c r="AT6199" s="12"/>
      <c r="AU6199" s="12"/>
      <c r="AV6199" s="12"/>
      <c r="AW6199" s="12"/>
      <c r="AX6199" s="12"/>
      <c r="AY6199" s="12"/>
      <c r="AZ6199" s="12"/>
      <c r="BA6199" s="12"/>
      <c r="BB6199" s="12"/>
      <c r="BC6199" s="12"/>
      <c r="BD6199" s="12"/>
      <c r="BE6199" s="12"/>
      <c r="BF6199" s="12"/>
      <c r="BG6199" s="12"/>
      <c r="BH6199" s="12"/>
      <c r="BI6199" s="12"/>
      <c r="BJ6199" s="13"/>
      <c r="BK6199" s="13"/>
      <c r="BL6199" s="13"/>
      <c r="BM6199" s="13"/>
      <c r="BN6199" s="13"/>
    </row>
    <row r="6200" spans="4:66" x14ac:dyDescent="0.25">
      <c r="D6200"/>
      <c r="E6200" s="10"/>
      <c r="F6200" s="10"/>
      <c r="G6200" s="10"/>
      <c r="H6200" s="10"/>
      <c r="I6200" s="10"/>
      <c r="J6200" s="10"/>
      <c r="K6200" s="11"/>
      <c r="L6200" s="11"/>
      <c r="M6200" s="12"/>
      <c r="N6200" s="12"/>
      <c r="O6200" s="12"/>
      <c r="P6200" s="12"/>
      <c r="Q6200" s="12"/>
      <c r="R6200" s="12"/>
      <c r="S6200" s="12"/>
      <c r="T6200" s="12"/>
      <c r="U6200" s="12"/>
      <c r="V6200" s="12"/>
      <c r="W6200" s="12"/>
      <c r="X6200" s="12"/>
      <c r="Y6200" s="12"/>
      <c r="Z6200" s="12"/>
      <c r="AA6200" s="12"/>
      <c r="AB6200" s="12"/>
      <c r="AC6200" s="12"/>
      <c r="AD6200" s="12"/>
      <c r="AE6200" s="12"/>
      <c r="AF6200" s="12"/>
      <c r="AG6200" s="12"/>
      <c r="AH6200" s="12"/>
      <c r="AI6200" s="12"/>
      <c r="AJ6200" s="12"/>
      <c r="AK6200" s="12"/>
      <c r="AL6200" s="12"/>
      <c r="AM6200" s="12"/>
      <c r="AN6200" s="12"/>
      <c r="AO6200" s="12"/>
      <c r="AP6200" s="12"/>
      <c r="AQ6200" s="12"/>
      <c r="AR6200" s="12"/>
      <c r="AS6200" s="12"/>
      <c r="AT6200" s="12"/>
      <c r="AU6200" s="12"/>
      <c r="AV6200" s="12"/>
      <c r="AW6200" s="12"/>
      <c r="AX6200" s="12"/>
      <c r="AY6200" s="12"/>
      <c r="AZ6200" s="12"/>
      <c r="BA6200" s="12"/>
      <c r="BB6200" s="12"/>
      <c r="BC6200" s="12"/>
      <c r="BD6200" s="12"/>
      <c r="BE6200" s="12"/>
      <c r="BF6200" s="12"/>
      <c r="BG6200" s="12"/>
      <c r="BH6200" s="12"/>
      <c r="BI6200" s="12"/>
      <c r="BJ6200" s="13"/>
      <c r="BK6200" s="13"/>
      <c r="BL6200" s="13"/>
      <c r="BM6200" s="13"/>
      <c r="BN6200" s="13"/>
    </row>
    <row r="6201" spans="4:66" x14ac:dyDescent="0.25">
      <c r="D6201"/>
      <c r="E6201" s="10"/>
      <c r="F6201" s="10"/>
      <c r="G6201" s="10"/>
      <c r="H6201" s="10"/>
      <c r="I6201" s="10"/>
      <c r="J6201" s="10"/>
      <c r="K6201" s="11"/>
      <c r="L6201" s="11"/>
      <c r="M6201" s="12"/>
      <c r="N6201" s="12"/>
      <c r="O6201" s="12"/>
      <c r="P6201" s="12"/>
      <c r="Q6201" s="12"/>
      <c r="R6201" s="12"/>
      <c r="S6201" s="12"/>
      <c r="T6201" s="12"/>
      <c r="U6201" s="12"/>
      <c r="V6201" s="12"/>
      <c r="W6201" s="12"/>
      <c r="X6201" s="12"/>
      <c r="Y6201" s="12"/>
      <c r="Z6201" s="12"/>
      <c r="AA6201" s="12"/>
      <c r="AB6201" s="12"/>
      <c r="AC6201" s="12"/>
      <c r="AD6201" s="12"/>
      <c r="AE6201" s="12"/>
      <c r="AF6201" s="12"/>
      <c r="AG6201" s="12"/>
      <c r="AH6201" s="12"/>
      <c r="AI6201" s="12"/>
      <c r="AJ6201" s="12"/>
      <c r="AK6201" s="12"/>
      <c r="AL6201" s="12"/>
      <c r="AM6201" s="12"/>
      <c r="AN6201" s="12"/>
      <c r="AO6201" s="12"/>
      <c r="AP6201" s="12"/>
      <c r="AQ6201" s="12"/>
      <c r="AR6201" s="12"/>
      <c r="AS6201" s="12"/>
      <c r="AT6201" s="12"/>
      <c r="AU6201" s="12"/>
      <c r="AV6201" s="12"/>
      <c r="AW6201" s="12"/>
      <c r="AX6201" s="12"/>
      <c r="AY6201" s="12"/>
      <c r="AZ6201" s="12"/>
      <c r="BA6201" s="12"/>
      <c r="BB6201" s="12"/>
      <c r="BC6201" s="12"/>
      <c r="BD6201" s="12"/>
      <c r="BE6201" s="12"/>
      <c r="BF6201" s="12"/>
      <c r="BG6201" s="12"/>
      <c r="BH6201" s="12"/>
      <c r="BI6201" s="12"/>
      <c r="BJ6201" s="13"/>
      <c r="BK6201" s="13"/>
      <c r="BL6201" s="13"/>
      <c r="BM6201" s="13"/>
      <c r="BN6201" s="13"/>
    </row>
    <row r="6202" spans="4:66" x14ac:dyDescent="0.25">
      <c r="D6202"/>
      <c r="E6202" s="10"/>
      <c r="F6202" s="10"/>
      <c r="G6202" s="10"/>
      <c r="H6202" s="10"/>
      <c r="I6202" s="10"/>
      <c r="J6202" s="10"/>
      <c r="K6202" s="11"/>
      <c r="L6202" s="11"/>
      <c r="M6202" s="12"/>
      <c r="N6202" s="12"/>
      <c r="O6202" s="12"/>
      <c r="P6202" s="12"/>
      <c r="Q6202" s="12"/>
      <c r="R6202" s="12"/>
      <c r="S6202" s="12"/>
      <c r="T6202" s="12"/>
      <c r="U6202" s="12"/>
      <c r="V6202" s="12"/>
      <c r="W6202" s="12"/>
      <c r="X6202" s="12"/>
      <c r="Y6202" s="12"/>
      <c r="Z6202" s="12"/>
      <c r="AA6202" s="12"/>
      <c r="AB6202" s="12"/>
      <c r="AC6202" s="12"/>
      <c r="AD6202" s="12"/>
      <c r="AE6202" s="12"/>
      <c r="AF6202" s="12"/>
      <c r="AG6202" s="12"/>
      <c r="AH6202" s="12"/>
      <c r="AI6202" s="12"/>
      <c r="AJ6202" s="12"/>
      <c r="AK6202" s="12"/>
      <c r="AL6202" s="12"/>
      <c r="AM6202" s="12"/>
      <c r="AN6202" s="12"/>
      <c r="AO6202" s="12"/>
      <c r="AP6202" s="12"/>
      <c r="AQ6202" s="12"/>
      <c r="AR6202" s="12"/>
      <c r="AS6202" s="12"/>
      <c r="AT6202" s="12"/>
      <c r="AU6202" s="12"/>
      <c r="AV6202" s="12"/>
      <c r="AW6202" s="12"/>
      <c r="AX6202" s="12"/>
      <c r="AY6202" s="12"/>
      <c r="AZ6202" s="12"/>
      <c r="BA6202" s="12"/>
      <c r="BB6202" s="12"/>
      <c r="BC6202" s="12"/>
      <c r="BD6202" s="12"/>
      <c r="BE6202" s="12"/>
      <c r="BF6202" s="12"/>
      <c r="BG6202" s="12"/>
      <c r="BH6202" s="12"/>
      <c r="BI6202" s="12"/>
      <c r="BJ6202" s="13"/>
      <c r="BK6202" s="13"/>
      <c r="BL6202" s="13"/>
      <c r="BM6202" s="13"/>
      <c r="BN6202" s="13"/>
    </row>
    <row r="6203" spans="4:66" x14ac:dyDescent="0.25">
      <c r="D6203"/>
      <c r="E6203" s="10"/>
      <c r="F6203" s="10"/>
      <c r="G6203" s="10"/>
      <c r="H6203" s="10"/>
      <c r="I6203" s="10"/>
      <c r="J6203" s="10"/>
      <c r="K6203" s="11"/>
      <c r="L6203" s="11"/>
      <c r="M6203" s="12"/>
      <c r="N6203" s="12"/>
      <c r="O6203" s="12"/>
      <c r="P6203" s="12"/>
      <c r="Q6203" s="12"/>
      <c r="R6203" s="12"/>
      <c r="S6203" s="12"/>
      <c r="T6203" s="12"/>
      <c r="U6203" s="12"/>
      <c r="V6203" s="12"/>
      <c r="W6203" s="12"/>
      <c r="X6203" s="12"/>
      <c r="Y6203" s="12"/>
      <c r="Z6203" s="12"/>
      <c r="AA6203" s="12"/>
      <c r="AB6203" s="12"/>
      <c r="AC6203" s="12"/>
      <c r="AD6203" s="12"/>
      <c r="AE6203" s="12"/>
      <c r="AF6203" s="12"/>
      <c r="AG6203" s="12"/>
      <c r="AH6203" s="12"/>
      <c r="AI6203" s="12"/>
      <c r="AJ6203" s="12"/>
      <c r="AK6203" s="12"/>
      <c r="AL6203" s="12"/>
      <c r="AM6203" s="12"/>
      <c r="AN6203" s="12"/>
      <c r="AO6203" s="12"/>
      <c r="AP6203" s="12"/>
      <c r="AQ6203" s="12"/>
      <c r="AR6203" s="12"/>
      <c r="AS6203" s="12"/>
      <c r="AT6203" s="12"/>
      <c r="AU6203" s="12"/>
      <c r="AV6203" s="12"/>
      <c r="AW6203" s="12"/>
      <c r="AX6203" s="12"/>
      <c r="AY6203" s="12"/>
      <c r="AZ6203" s="12"/>
      <c r="BA6203" s="12"/>
      <c r="BB6203" s="12"/>
      <c r="BC6203" s="12"/>
      <c r="BD6203" s="12"/>
      <c r="BE6203" s="12"/>
      <c r="BF6203" s="12"/>
      <c r="BG6203" s="12"/>
      <c r="BH6203" s="12"/>
      <c r="BI6203" s="12"/>
      <c r="BJ6203" s="13"/>
      <c r="BK6203" s="13"/>
      <c r="BL6203" s="13"/>
      <c r="BM6203" s="13"/>
      <c r="BN6203" s="13"/>
    </row>
    <row r="6204" spans="4:66" x14ac:dyDescent="0.25">
      <c r="D6204"/>
      <c r="E6204" s="10"/>
      <c r="F6204" s="10"/>
      <c r="G6204" s="10"/>
      <c r="H6204" s="10"/>
      <c r="I6204" s="10"/>
      <c r="J6204" s="10"/>
      <c r="K6204" s="11"/>
      <c r="L6204" s="11"/>
      <c r="M6204" s="12"/>
      <c r="N6204" s="12"/>
      <c r="O6204" s="12"/>
      <c r="P6204" s="12"/>
      <c r="Q6204" s="12"/>
      <c r="R6204" s="12"/>
      <c r="S6204" s="12"/>
      <c r="T6204" s="12"/>
      <c r="U6204" s="12"/>
      <c r="V6204" s="12"/>
      <c r="W6204" s="12"/>
      <c r="X6204" s="12"/>
      <c r="Y6204" s="12"/>
      <c r="Z6204" s="12"/>
      <c r="AA6204" s="12"/>
      <c r="AB6204" s="12"/>
      <c r="AC6204" s="12"/>
      <c r="AD6204" s="12"/>
      <c r="AE6204" s="12"/>
      <c r="AF6204" s="12"/>
      <c r="AG6204" s="12"/>
      <c r="AH6204" s="12"/>
      <c r="AI6204" s="12"/>
      <c r="AJ6204" s="12"/>
      <c r="AK6204" s="12"/>
      <c r="AL6204" s="12"/>
      <c r="AM6204" s="12"/>
      <c r="AN6204" s="12"/>
      <c r="AO6204" s="12"/>
      <c r="AP6204" s="12"/>
      <c r="AQ6204" s="12"/>
      <c r="AR6204" s="12"/>
      <c r="AS6204" s="12"/>
      <c r="AT6204" s="12"/>
      <c r="AU6204" s="12"/>
      <c r="AV6204" s="12"/>
      <c r="AW6204" s="12"/>
      <c r="AX6204" s="12"/>
      <c r="AY6204" s="12"/>
      <c r="AZ6204" s="12"/>
      <c r="BA6204" s="12"/>
      <c r="BB6204" s="12"/>
      <c r="BC6204" s="12"/>
      <c r="BD6204" s="12"/>
      <c r="BE6204" s="12"/>
      <c r="BF6204" s="12"/>
      <c r="BG6204" s="12"/>
      <c r="BH6204" s="12"/>
      <c r="BI6204" s="12"/>
      <c r="BJ6204" s="13"/>
      <c r="BK6204" s="13"/>
      <c r="BL6204" s="13"/>
      <c r="BM6204" s="13"/>
      <c r="BN6204" s="13"/>
    </row>
    <row r="6205" spans="4:66" x14ac:dyDescent="0.25">
      <c r="D6205"/>
      <c r="E6205" s="10"/>
      <c r="F6205" s="10"/>
      <c r="G6205" s="10"/>
      <c r="H6205" s="10"/>
      <c r="I6205" s="10"/>
      <c r="J6205" s="10"/>
      <c r="K6205" s="11"/>
      <c r="L6205" s="11"/>
      <c r="M6205" s="12"/>
      <c r="N6205" s="12"/>
      <c r="O6205" s="12"/>
      <c r="P6205" s="12"/>
      <c r="Q6205" s="12"/>
      <c r="R6205" s="12"/>
      <c r="S6205" s="12"/>
      <c r="T6205" s="12"/>
      <c r="U6205" s="12"/>
      <c r="V6205" s="12"/>
      <c r="W6205" s="12"/>
      <c r="X6205" s="12"/>
      <c r="Y6205" s="12"/>
      <c r="Z6205" s="12"/>
      <c r="AA6205" s="12"/>
      <c r="AB6205" s="12"/>
      <c r="AC6205" s="12"/>
      <c r="AD6205" s="12"/>
      <c r="AE6205" s="12"/>
      <c r="AF6205" s="12"/>
      <c r="AG6205" s="12"/>
      <c r="AH6205" s="12"/>
      <c r="AI6205" s="12"/>
      <c r="AJ6205" s="12"/>
      <c r="AK6205" s="12"/>
      <c r="AL6205" s="12"/>
      <c r="AM6205" s="12"/>
      <c r="AN6205" s="12"/>
      <c r="AO6205" s="12"/>
      <c r="AP6205" s="12"/>
      <c r="AQ6205" s="12"/>
      <c r="AR6205" s="12"/>
      <c r="AS6205" s="12"/>
      <c r="AT6205" s="12"/>
      <c r="AU6205" s="12"/>
      <c r="AV6205" s="12"/>
      <c r="AW6205" s="12"/>
      <c r="AX6205" s="12"/>
      <c r="AY6205" s="12"/>
      <c r="AZ6205" s="12"/>
      <c r="BA6205" s="12"/>
      <c r="BB6205" s="12"/>
      <c r="BC6205" s="12"/>
      <c r="BD6205" s="12"/>
      <c r="BE6205" s="12"/>
      <c r="BF6205" s="12"/>
      <c r="BG6205" s="12"/>
      <c r="BH6205" s="12"/>
      <c r="BI6205" s="12"/>
      <c r="BJ6205" s="13"/>
      <c r="BK6205" s="13"/>
      <c r="BL6205" s="13"/>
      <c r="BM6205" s="13"/>
      <c r="BN6205" s="13"/>
    </row>
    <row r="6206" spans="4:66" x14ac:dyDescent="0.25">
      <c r="D6206"/>
      <c r="E6206" s="10"/>
      <c r="F6206" s="10"/>
      <c r="G6206" s="10"/>
      <c r="H6206" s="10"/>
      <c r="I6206" s="10"/>
      <c r="J6206" s="10"/>
      <c r="K6206" s="11"/>
      <c r="L6206" s="11"/>
      <c r="M6206" s="12"/>
      <c r="N6206" s="12"/>
      <c r="O6206" s="12"/>
      <c r="P6206" s="12"/>
      <c r="Q6206" s="12"/>
      <c r="R6206" s="12"/>
      <c r="S6206" s="12"/>
      <c r="T6206" s="12"/>
      <c r="U6206" s="12"/>
      <c r="V6206" s="12"/>
      <c r="W6206" s="12"/>
      <c r="X6206" s="12"/>
      <c r="Y6206" s="12"/>
      <c r="Z6206" s="12"/>
      <c r="AA6206" s="12"/>
      <c r="AB6206" s="12"/>
      <c r="AC6206" s="12"/>
      <c r="AD6206" s="12"/>
      <c r="AE6206" s="12"/>
      <c r="AF6206" s="12"/>
      <c r="AG6206" s="12"/>
      <c r="AH6206" s="12"/>
      <c r="AI6206" s="12"/>
      <c r="AJ6206" s="12"/>
      <c r="AK6206" s="12"/>
      <c r="AL6206" s="12"/>
      <c r="AM6206" s="12"/>
      <c r="AN6206" s="12"/>
      <c r="AO6206" s="12"/>
      <c r="AP6206" s="12"/>
      <c r="AQ6206" s="12"/>
      <c r="AR6206" s="12"/>
      <c r="AS6206" s="12"/>
      <c r="AT6206" s="12"/>
      <c r="AU6206" s="12"/>
      <c r="AV6206" s="12"/>
      <c r="AW6206" s="12"/>
      <c r="AX6206" s="12"/>
      <c r="AY6206" s="12"/>
      <c r="AZ6206" s="12"/>
      <c r="BA6206" s="12"/>
      <c r="BB6206" s="12"/>
      <c r="BC6206" s="12"/>
      <c r="BD6206" s="12"/>
      <c r="BE6206" s="12"/>
      <c r="BF6206" s="12"/>
      <c r="BG6206" s="12"/>
      <c r="BH6206" s="12"/>
      <c r="BI6206" s="12"/>
      <c r="BJ6206" s="13"/>
      <c r="BK6206" s="13"/>
      <c r="BL6206" s="13"/>
      <c r="BM6206" s="13"/>
      <c r="BN6206" s="13"/>
    </row>
    <row r="6207" spans="4:66" x14ac:dyDescent="0.25">
      <c r="D6207"/>
      <c r="E6207" s="10"/>
      <c r="F6207" s="10"/>
      <c r="G6207" s="10"/>
      <c r="H6207" s="10"/>
      <c r="I6207" s="10"/>
      <c r="J6207" s="10"/>
      <c r="K6207" s="11"/>
      <c r="L6207" s="11"/>
      <c r="M6207" s="12"/>
      <c r="N6207" s="12"/>
      <c r="O6207" s="12"/>
      <c r="P6207" s="12"/>
      <c r="Q6207" s="12"/>
      <c r="R6207" s="12"/>
      <c r="S6207" s="12"/>
      <c r="T6207" s="12"/>
      <c r="U6207" s="12"/>
      <c r="V6207" s="12"/>
      <c r="W6207" s="12"/>
      <c r="X6207" s="12"/>
      <c r="Y6207" s="12"/>
      <c r="Z6207" s="12"/>
      <c r="AA6207" s="12"/>
      <c r="AB6207" s="12"/>
      <c r="AC6207" s="12"/>
      <c r="AD6207" s="12"/>
      <c r="AE6207" s="12"/>
      <c r="AF6207" s="12"/>
      <c r="AG6207" s="12"/>
      <c r="AH6207" s="12"/>
      <c r="AI6207" s="12"/>
      <c r="AJ6207" s="12"/>
      <c r="AK6207" s="12"/>
      <c r="AL6207" s="12"/>
      <c r="AM6207" s="12"/>
      <c r="AN6207" s="12"/>
      <c r="AO6207" s="12"/>
      <c r="AP6207" s="12"/>
      <c r="AQ6207" s="12"/>
      <c r="AR6207" s="12"/>
      <c r="AS6207" s="12"/>
      <c r="AT6207" s="12"/>
      <c r="AU6207" s="12"/>
      <c r="AV6207" s="12"/>
      <c r="AW6207" s="12"/>
      <c r="AX6207" s="12"/>
      <c r="AY6207" s="12"/>
      <c r="AZ6207" s="12"/>
      <c r="BA6207" s="12"/>
      <c r="BB6207" s="12"/>
      <c r="BC6207" s="12"/>
      <c r="BD6207" s="12"/>
      <c r="BE6207" s="12"/>
      <c r="BF6207" s="12"/>
      <c r="BG6207" s="12"/>
      <c r="BH6207" s="12"/>
      <c r="BI6207" s="12"/>
      <c r="BJ6207" s="13"/>
      <c r="BK6207" s="13"/>
      <c r="BL6207" s="13"/>
      <c r="BM6207" s="13"/>
      <c r="BN6207" s="13"/>
    </row>
    <row r="6208" spans="4:66" x14ac:dyDescent="0.25">
      <c r="D6208"/>
      <c r="E6208" s="10"/>
      <c r="F6208" s="10"/>
      <c r="G6208" s="10"/>
      <c r="H6208" s="10"/>
      <c r="I6208" s="10"/>
      <c r="J6208" s="10"/>
      <c r="K6208" s="11"/>
      <c r="L6208" s="11"/>
      <c r="M6208" s="12"/>
      <c r="N6208" s="12"/>
      <c r="O6208" s="12"/>
      <c r="P6208" s="12"/>
      <c r="Q6208" s="12"/>
      <c r="R6208" s="12"/>
      <c r="S6208" s="12"/>
      <c r="T6208" s="12"/>
      <c r="U6208" s="12"/>
      <c r="V6208" s="12"/>
      <c r="W6208" s="12"/>
      <c r="X6208" s="12"/>
      <c r="Y6208" s="12"/>
      <c r="Z6208" s="12"/>
      <c r="AA6208" s="12"/>
      <c r="AB6208" s="12"/>
      <c r="AC6208" s="12"/>
      <c r="AD6208" s="12"/>
      <c r="AE6208" s="12"/>
      <c r="AF6208" s="12"/>
      <c r="AG6208" s="12"/>
      <c r="AH6208" s="12"/>
      <c r="AI6208" s="12"/>
      <c r="AJ6208" s="12"/>
      <c r="AK6208" s="12"/>
      <c r="AL6208" s="12"/>
      <c r="AM6208" s="12"/>
      <c r="AN6208" s="12"/>
      <c r="AO6208" s="12"/>
      <c r="AP6208" s="12"/>
      <c r="AQ6208" s="12"/>
      <c r="AR6208" s="12"/>
      <c r="AS6208" s="12"/>
      <c r="AT6208" s="12"/>
      <c r="AU6208" s="12"/>
      <c r="AV6208" s="12"/>
      <c r="AW6208" s="12"/>
      <c r="AX6208" s="12"/>
      <c r="AY6208" s="12"/>
      <c r="AZ6208" s="12"/>
      <c r="BA6208" s="12"/>
      <c r="BB6208" s="12"/>
      <c r="BC6208" s="12"/>
      <c r="BD6208" s="12"/>
      <c r="BE6208" s="12"/>
      <c r="BF6208" s="12"/>
      <c r="BG6208" s="12"/>
      <c r="BH6208" s="12"/>
      <c r="BI6208" s="12"/>
      <c r="BJ6208" s="13"/>
      <c r="BK6208" s="13"/>
      <c r="BL6208" s="13"/>
      <c r="BM6208" s="13"/>
      <c r="BN6208" s="13"/>
    </row>
    <row r="6209" spans="4:66" x14ac:dyDescent="0.25">
      <c r="D6209"/>
      <c r="E6209" s="10"/>
      <c r="F6209" s="10"/>
      <c r="G6209" s="10"/>
      <c r="H6209" s="10"/>
      <c r="I6209" s="10"/>
      <c r="J6209" s="10"/>
      <c r="K6209" s="11"/>
      <c r="L6209" s="11"/>
      <c r="M6209" s="12"/>
      <c r="N6209" s="12"/>
      <c r="O6209" s="12"/>
      <c r="P6209" s="12"/>
      <c r="Q6209" s="12"/>
      <c r="R6209" s="12"/>
      <c r="S6209" s="12"/>
      <c r="T6209" s="12"/>
      <c r="U6209" s="12"/>
      <c r="V6209" s="12"/>
      <c r="W6209" s="12"/>
      <c r="X6209" s="12"/>
      <c r="Y6209" s="12"/>
      <c r="Z6209" s="12"/>
      <c r="AA6209" s="12"/>
      <c r="AB6209" s="12"/>
      <c r="AC6209" s="12"/>
      <c r="AD6209" s="12"/>
      <c r="AE6209" s="12"/>
      <c r="AF6209" s="12"/>
      <c r="AG6209" s="12"/>
      <c r="AH6209" s="12"/>
      <c r="AI6209" s="12"/>
      <c r="AJ6209" s="12"/>
      <c r="AK6209" s="12"/>
      <c r="AL6209" s="12"/>
      <c r="AM6209" s="12"/>
      <c r="AN6209" s="12"/>
      <c r="AO6209" s="12"/>
      <c r="AP6209" s="12"/>
      <c r="AQ6209" s="12"/>
      <c r="AR6209" s="12"/>
      <c r="AS6209" s="12"/>
      <c r="AT6209" s="12"/>
      <c r="AU6209" s="12"/>
      <c r="AV6209" s="12"/>
      <c r="AW6209" s="12"/>
      <c r="AX6209" s="12"/>
      <c r="AY6209" s="12"/>
      <c r="AZ6209" s="12"/>
      <c r="BA6209" s="12"/>
      <c r="BB6209" s="12"/>
      <c r="BC6209" s="12"/>
      <c r="BD6209" s="12"/>
      <c r="BE6209" s="12"/>
      <c r="BF6209" s="12"/>
      <c r="BG6209" s="12"/>
      <c r="BH6209" s="12"/>
      <c r="BI6209" s="12"/>
      <c r="BJ6209" s="13"/>
      <c r="BK6209" s="13"/>
      <c r="BL6209" s="13"/>
      <c r="BM6209" s="13"/>
      <c r="BN6209" s="13"/>
    </row>
    <row r="6210" spans="4:66" x14ac:dyDescent="0.25">
      <c r="D6210"/>
      <c r="E6210" s="10"/>
      <c r="F6210" s="10"/>
      <c r="G6210" s="10"/>
      <c r="H6210" s="10"/>
      <c r="I6210" s="10"/>
      <c r="J6210" s="10"/>
      <c r="K6210" s="11"/>
      <c r="L6210" s="11"/>
      <c r="M6210" s="12"/>
      <c r="N6210" s="12"/>
      <c r="O6210" s="12"/>
      <c r="P6210" s="12"/>
      <c r="Q6210" s="12"/>
      <c r="R6210" s="12"/>
      <c r="S6210" s="12"/>
      <c r="T6210" s="12"/>
      <c r="U6210" s="12"/>
      <c r="V6210" s="12"/>
      <c r="W6210" s="12"/>
      <c r="X6210" s="12"/>
      <c r="Y6210" s="12"/>
      <c r="Z6210" s="12"/>
      <c r="AA6210" s="12"/>
      <c r="AB6210" s="12"/>
      <c r="AC6210" s="12"/>
      <c r="AD6210" s="12"/>
      <c r="AE6210" s="12"/>
      <c r="AF6210" s="12"/>
      <c r="AG6210" s="12"/>
      <c r="AH6210" s="12"/>
      <c r="AI6210" s="12"/>
      <c r="AJ6210" s="12"/>
      <c r="AK6210" s="12"/>
      <c r="AL6210" s="12"/>
      <c r="AM6210" s="12"/>
      <c r="AN6210" s="12"/>
      <c r="AO6210" s="12"/>
      <c r="AP6210" s="12"/>
      <c r="AQ6210" s="12"/>
      <c r="AR6210" s="12"/>
      <c r="AS6210" s="12"/>
      <c r="AT6210" s="12"/>
      <c r="AU6210" s="12"/>
      <c r="AV6210" s="12"/>
      <c r="AW6210" s="12"/>
      <c r="AX6210" s="12"/>
      <c r="AY6210" s="12"/>
      <c r="AZ6210" s="12"/>
      <c r="BA6210" s="12"/>
      <c r="BB6210" s="12"/>
      <c r="BC6210" s="12"/>
      <c r="BD6210" s="12"/>
      <c r="BE6210" s="12"/>
      <c r="BF6210" s="12"/>
      <c r="BG6210" s="12"/>
      <c r="BH6210" s="12"/>
      <c r="BI6210" s="12"/>
      <c r="BJ6210" s="13"/>
      <c r="BK6210" s="13"/>
      <c r="BL6210" s="13"/>
      <c r="BM6210" s="13"/>
      <c r="BN6210" s="13"/>
    </row>
    <row r="6211" spans="4:66" x14ac:dyDescent="0.25">
      <c r="D6211"/>
      <c r="E6211" s="10"/>
      <c r="F6211" s="10"/>
      <c r="G6211" s="10"/>
      <c r="H6211" s="10"/>
      <c r="I6211" s="10"/>
      <c r="J6211" s="10"/>
      <c r="K6211" s="11"/>
      <c r="L6211" s="11"/>
      <c r="M6211" s="12"/>
      <c r="N6211" s="12"/>
      <c r="O6211" s="12"/>
      <c r="P6211" s="12"/>
      <c r="Q6211" s="12"/>
      <c r="R6211" s="12"/>
      <c r="S6211" s="12"/>
      <c r="T6211" s="12"/>
      <c r="U6211" s="12"/>
      <c r="V6211" s="12"/>
      <c r="W6211" s="12"/>
      <c r="X6211" s="12"/>
      <c r="Y6211" s="12"/>
      <c r="Z6211" s="12"/>
      <c r="AA6211" s="12"/>
      <c r="AB6211" s="12"/>
      <c r="AC6211" s="12"/>
      <c r="AD6211" s="12"/>
      <c r="AE6211" s="12"/>
      <c r="AF6211" s="12"/>
      <c r="AG6211" s="12"/>
      <c r="AH6211" s="12"/>
      <c r="AI6211" s="12"/>
      <c r="AJ6211" s="12"/>
      <c r="AK6211" s="12"/>
      <c r="AL6211" s="12"/>
      <c r="AM6211" s="12"/>
      <c r="AN6211" s="12"/>
      <c r="AO6211" s="12"/>
      <c r="AP6211" s="12"/>
      <c r="AQ6211" s="12"/>
      <c r="AR6211" s="12"/>
      <c r="AS6211" s="12"/>
      <c r="AT6211" s="12"/>
      <c r="AU6211" s="12"/>
      <c r="AV6211" s="12"/>
      <c r="AW6211" s="12"/>
      <c r="AX6211" s="12"/>
      <c r="AY6211" s="12"/>
      <c r="AZ6211" s="12"/>
      <c r="BA6211" s="12"/>
      <c r="BB6211" s="12"/>
      <c r="BC6211" s="12"/>
      <c r="BD6211" s="12"/>
      <c r="BE6211" s="12"/>
      <c r="BF6211" s="12"/>
      <c r="BG6211" s="12"/>
      <c r="BH6211" s="12"/>
      <c r="BI6211" s="12"/>
      <c r="BJ6211" s="13"/>
      <c r="BK6211" s="13"/>
      <c r="BL6211" s="13"/>
      <c r="BM6211" s="13"/>
      <c r="BN6211" s="13"/>
    </row>
    <row r="6212" spans="4:66" x14ac:dyDescent="0.25">
      <c r="D6212"/>
      <c r="E6212" s="10"/>
      <c r="F6212" s="10"/>
      <c r="G6212" s="10"/>
      <c r="H6212" s="10"/>
      <c r="I6212" s="10"/>
      <c r="J6212" s="10"/>
      <c r="K6212" s="11"/>
      <c r="L6212" s="11"/>
      <c r="M6212" s="12"/>
      <c r="N6212" s="12"/>
      <c r="O6212" s="12"/>
      <c r="P6212" s="12"/>
      <c r="Q6212" s="12"/>
      <c r="R6212" s="12"/>
      <c r="S6212" s="12"/>
      <c r="T6212" s="12"/>
      <c r="U6212" s="12"/>
      <c r="V6212" s="12"/>
      <c r="W6212" s="12"/>
      <c r="X6212" s="12"/>
      <c r="Y6212" s="12"/>
      <c r="Z6212" s="12"/>
      <c r="AA6212" s="12"/>
      <c r="AB6212" s="12"/>
      <c r="AC6212" s="12"/>
      <c r="AD6212" s="12"/>
      <c r="AE6212" s="12"/>
      <c r="AF6212" s="12"/>
      <c r="AG6212" s="12"/>
      <c r="AH6212" s="12"/>
      <c r="AI6212" s="12"/>
      <c r="AJ6212" s="12"/>
      <c r="AK6212" s="12"/>
      <c r="AL6212" s="12"/>
      <c r="AM6212" s="12"/>
      <c r="AN6212" s="12"/>
      <c r="AO6212" s="12"/>
      <c r="AP6212" s="12"/>
      <c r="AQ6212" s="12"/>
      <c r="AR6212" s="12"/>
      <c r="AS6212" s="12"/>
      <c r="AT6212" s="12"/>
      <c r="AU6212" s="12"/>
      <c r="AV6212" s="12"/>
      <c r="AW6212" s="12"/>
      <c r="AX6212" s="12"/>
      <c r="AY6212" s="12"/>
      <c r="AZ6212" s="12"/>
      <c r="BA6212" s="12"/>
      <c r="BB6212" s="12"/>
      <c r="BC6212" s="12"/>
      <c r="BD6212" s="12"/>
      <c r="BE6212" s="12"/>
      <c r="BF6212" s="12"/>
      <c r="BG6212" s="12"/>
      <c r="BH6212" s="12"/>
      <c r="BI6212" s="12"/>
      <c r="BJ6212" s="13"/>
      <c r="BK6212" s="13"/>
      <c r="BL6212" s="13"/>
      <c r="BM6212" s="13"/>
      <c r="BN6212" s="13"/>
    </row>
    <row r="6213" spans="4:66" x14ac:dyDescent="0.25">
      <c r="D6213"/>
      <c r="E6213" s="10"/>
      <c r="F6213" s="10"/>
      <c r="G6213" s="10"/>
      <c r="H6213" s="10"/>
      <c r="I6213" s="10"/>
      <c r="J6213" s="10"/>
      <c r="K6213" s="11"/>
      <c r="L6213" s="11"/>
      <c r="M6213" s="12"/>
      <c r="N6213" s="12"/>
      <c r="O6213" s="12"/>
      <c r="P6213" s="12"/>
      <c r="Q6213" s="12"/>
      <c r="R6213" s="12"/>
      <c r="S6213" s="12"/>
      <c r="T6213" s="12"/>
      <c r="U6213" s="12"/>
      <c r="V6213" s="12"/>
      <c r="W6213" s="12"/>
      <c r="X6213" s="12"/>
      <c r="Y6213" s="12"/>
      <c r="Z6213" s="12"/>
      <c r="AA6213" s="12"/>
      <c r="AB6213" s="12"/>
      <c r="AC6213" s="12"/>
      <c r="AD6213" s="12"/>
      <c r="AE6213" s="12"/>
      <c r="AF6213" s="12"/>
      <c r="AG6213" s="12"/>
      <c r="AH6213" s="12"/>
      <c r="AI6213" s="12"/>
      <c r="AJ6213" s="12"/>
      <c r="AK6213" s="12"/>
      <c r="AL6213" s="12"/>
      <c r="AM6213" s="12"/>
      <c r="AN6213" s="12"/>
      <c r="AO6213" s="12"/>
      <c r="AP6213" s="12"/>
      <c r="AQ6213" s="12"/>
      <c r="AR6213" s="12"/>
      <c r="AS6213" s="12"/>
      <c r="AT6213" s="12"/>
      <c r="AU6213" s="12"/>
      <c r="AV6213" s="12"/>
      <c r="AW6213" s="12"/>
      <c r="AX6213" s="12"/>
      <c r="AY6213" s="12"/>
      <c r="AZ6213" s="12"/>
      <c r="BA6213" s="12"/>
      <c r="BB6213" s="12"/>
      <c r="BC6213" s="12"/>
      <c r="BD6213" s="12"/>
      <c r="BE6213" s="12"/>
      <c r="BF6213" s="12"/>
      <c r="BG6213" s="12"/>
      <c r="BH6213" s="12"/>
      <c r="BI6213" s="12"/>
      <c r="BJ6213" s="13"/>
      <c r="BK6213" s="13"/>
      <c r="BL6213" s="13"/>
      <c r="BM6213" s="13"/>
      <c r="BN6213" s="13"/>
    </row>
    <row r="6214" spans="4:66" x14ac:dyDescent="0.25">
      <c r="D6214"/>
      <c r="E6214" s="10"/>
      <c r="F6214" s="10"/>
      <c r="G6214" s="10"/>
      <c r="H6214" s="10"/>
      <c r="I6214" s="10"/>
      <c r="J6214" s="10"/>
      <c r="K6214" s="11"/>
      <c r="L6214" s="11"/>
      <c r="M6214" s="12"/>
      <c r="N6214" s="12"/>
      <c r="O6214" s="12"/>
      <c r="P6214" s="12"/>
      <c r="Q6214" s="12"/>
      <c r="R6214" s="12"/>
      <c r="S6214" s="12"/>
      <c r="T6214" s="12"/>
      <c r="U6214" s="12"/>
      <c r="V6214" s="12"/>
      <c r="W6214" s="12"/>
      <c r="X6214" s="12"/>
      <c r="Y6214" s="12"/>
      <c r="Z6214" s="12"/>
      <c r="AA6214" s="12"/>
      <c r="AB6214" s="12"/>
      <c r="AC6214" s="12"/>
      <c r="AD6214" s="12"/>
      <c r="AE6214" s="12"/>
      <c r="AF6214" s="12"/>
      <c r="AG6214" s="12"/>
      <c r="AH6214" s="12"/>
      <c r="AI6214" s="12"/>
      <c r="AJ6214" s="12"/>
      <c r="AK6214" s="12"/>
      <c r="AL6214" s="12"/>
      <c r="AM6214" s="12"/>
      <c r="AN6214" s="12"/>
      <c r="AO6214" s="12"/>
      <c r="AP6214" s="12"/>
      <c r="AQ6214" s="12"/>
      <c r="AR6214" s="12"/>
      <c r="AS6214" s="12"/>
      <c r="AT6214" s="12"/>
      <c r="AU6214" s="12"/>
      <c r="AV6214" s="12"/>
      <c r="AW6214" s="12"/>
      <c r="AX6214" s="12"/>
      <c r="AY6214" s="12"/>
      <c r="AZ6214" s="12"/>
      <c r="BA6214" s="12"/>
      <c r="BB6214" s="12"/>
      <c r="BC6214" s="12"/>
      <c r="BD6214" s="12"/>
      <c r="BE6214" s="12"/>
      <c r="BF6214" s="12"/>
      <c r="BG6214" s="12"/>
      <c r="BH6214" s="12"/>
      <c r="BI6214" s="12"/>
      <c r="BJ6214" s="13"/>
      <c r="BK6214" s="13"/>
      <c r="BL6214" s="13"/>
      <c r="BM6214" s="13"/>
      <c r="BN6214" s="13"/>
    </row>
    <row r="6215" spans="4:66" x14ac:dyDescent="0.25">
      <c r="D6215"/>
      <c r="E6215" s="10"/>
      <c r="F6215" s="10"/>
      <c r="G6215" s="10"/>
      <c r="H6215" s="10"/>
      <c r="I6215" s="10"/>
      <c r="J6215" s="10"/>
      <c r="K6215" s="11"/>
      <c r="L6215" s="11"/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12"/>
      <c r="Z6215" s="12"/>
      <c r="AA6215" s="12"/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12"/>
      <c r="AL6215" s="12"/>
      <c r="AM6215" s="12"/>
      <c r="AN6215" s="12"/>
      <c r="AO6215" s="12"/>
      <c r="AP6215" s="12"/>
      <c r="AQ6215" s="12"/>
      <c r="AR6215" s="12"/>
      <c r="AS6215" s="12"/>
      <c r="AT6215" s="12"/>
      <c r="AU6215" s="12"/>
      <c r="AV6215" s="12"/>
      <c r="AW6215" s="12"/>
      <c r="AX6215" s="12"/>
      <c r="AY6215" s="12"/>
      <c r="AZ6215" s="12"/>
      <c r="BA6215" s="12"/>
      <c r="BB6215" s="12"/>
      <c r="BC6215" s="12"/>
      <c r="BD6215" s="12"/>
      <c r="BE6215" s="12"/>
      <c r="BF6215" s="12"/>
      <c r="BG6215" s="12"/>
      <c r="BH6215" s="12"/>
      <c r="BI6215" s="12"/>
      <c r="BJ6215" s="13"/>
      <c r="BK6215" s="13"/>
      <c r="BL6215" s="13"/>
      <c r="BM6215" s="13"/>
      <c r="BN6215" s="13"/>
    </row>
    <row r="6216" spans="4:66" x14ac:dyDescent="0.25">
      <c r="D6216"/>
      <c r="E6216" s="10"/>
      <c r="F6216" s="10"/>
      <c r="G6216" s="10"/>
      <c r="H6216" s="10"/>
      <c r="I6216" s="10"/>
      <c r="J6216" s="10"/>
      <c r="K6216" s="11"/>
      <c r="L6216" s="11"/>
      <c r="M6216" s="12"/>
      <c r="N6216" s="12"/>
      <c r="O6216" s="12"/>
      <c r="P6216" s="12"/>
      <c r="Q6216" s="12"/>
      <c r="R6216" s="12"/>
      <c r="S6216" s="12"/>
      <c r="T6216" s="12"/>
      <c r="U6216" s="12"/>
      <c r="V6216" s="12"/>
      <c r="W6216" s="12"/>
      <c r="X6216" s="12"/>
      <c r="Y6216" s="12"/>
      <c r="Z6216" s="12"/>
      <c r="AA6216" s="12"/>
      <c r="AB6216" s="12"/>
      <c r="AC6216" s="12"/>
      <c r="AD6216" s="12"/>
      <c r="AE6216" s="12"/>
      <c r="AF6216" s="12"/>
      <c r="AG6216" s="12"/>
      <c r="AH6216" s="12"/>
      <c r="AI6216" s="12"/>
      <c r="AJ6216" s="12"/>
      <c r="AK6216" s="12"/>
      <c r="AL6216" s="12"/>
      <c r="AM6216" s="12"/>
      <c r="AN6216" s="12"/>
      <c r="AO6216" s="12"/>
      <c r="AP6216" s="12"/>
      <c r="AQ6216" s="12"/>
      <c r="AR6216" s="12"/>
      <c r="AS6216" s="12"/>
      <c r="AT6216" s="12"/>
      <c r="AU6216" s="12"/>
      <c r="AV6216" s="12"/>
      <c r="AW6216" s="12"/>
      <c r="AX6216" s="12"/>
      <c r="AY6216" s="12"/>
      <c r="AZ6216" s="12"/>
      <c r="BA6216" s="12"/>
      <c r="BB6216" s="12"/>
      <c r="BC6216" s="12"/>
      <c r="BD6216" s="12"/>
      <c r="BE6216" s="12"/>
      <c r="BF6216" s="12"/>
      <c r="BG6216" s="12"/>
      <c r="BH6216" s="12"/>
      <c r="BI6216" s="12"/>
      <c r="BJ6216" s="13"/>
      <c r="BK6216" s="13"/>
      <c r="BL6216" s="13"/>
      <c r="BM6216" s="13"/>
      <c r="BN6216" s="13"/>
    </row>
    <row r="6217" spans="4:66" x14ac:dyDescent="0.25">
      <c r="D6217"/>
      <c r="E6217" s="10"/>
      <c r="F6217" s="10"/>
      <c r="G6217" s="10"/>
      <c r="H6217" s="10"/>
      <c r="I6217" s="10"/>
      <c r="J6217" s="10"/>
      <c r="K6217" s="11"/>
      <c r="L6217" s="11"/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/>
      <c r="AA6217" s="12"/>
      <c r="AB6217" s="12"/>
      <c r="AC6217" s="12"/>
      <c r="AD6217" s="12"/>
      <c r="AE6217" s="12"/>
      <c r="AF6217" s="12"/>
      <c r="AG6217" s="12"/>
      <c r="AH6217" s="12"/>
      <c r="AI6217" s="12"/>
      <c r="AJ6217" s="12"/>
      <c r="AK6217" s="12"/>
      <c r="AL6217" s="12"/>
      <c r="AM6217" s="12"/>
      <c r="AN6217" s="12"/>
      <c r="AO6217" s="12"/>
      <c r="AP6217" s="12"/>
      <c r="AQ6217" s="12"/>
      <c r="AR6217" s="12"/>
      <c r="AS6217" s="12"/>
      <c r="AT6217" s="12"/>
      <c r="AU6217" s="12"/>
      <c r="AV6217" s="12"/>
      <c r="AW6217" s="12"/>
      <c r="AX6217" s="12"/>
      <c r="AY6217" s="12"/>
      <c r="AZ6217" s="12"/>
      <c r="BA6217" s="12"/>
      <c r="BB6217" s="12"/>
      <c r="BC6217" s="12"/>
      <c r="BD6217" s="12"/>
      <c r="BE6217" s="12"/>
      <c r="BF6217" s="12"/>
      <c r="BG6217" s="12"/>
      <c r="BH6217" s="12"/>
      <c r="BI6217" s="12"/>
      <c r="BJ6217" s="13"/>
      <c r="BK6217" s="13"/>
      <c r="BL6217" s="13"/>
      <c r="BM6217" s="13"/>
      <c r="BN6217" s="13"/>
    </row>
    <row r="6218" spans="4:66" x14ac:dyDescent="0.25">
      <c r="D6218"/>
      <c r="E6218" s="10"/>
      <c r="F6218" s="10"/>
      <c r="G6218" s="10"/>
      <c r="H6218" s="10"/>
      <c r="I6218" s="10"/>
      <c r="J6218" s="10"/>
      <c r="K6218" s="11"/>
      <c r="L6218" s="11"/>
      <c r="M6218" s="12"/>
      <c r="N6218" s="12"/>
      <c r="O6218" s="12"/>
      <c r="P6218" s="12"/>
      <c r="Q6218" s="12"/>
      <c r="R6218" s="12"/>
      <c r="S6218" s="12"/>
      <c r="T6218" s="12"/>
      <c r="U6218" s="12"/>
      <c r="V6218" s="12"/>
      <c r="W6218" s="12"/>
      <c r="X6218" s="12"/>
      <c r="Y6218" s="12"/>
      <c r="Z6218" s="12"/>
      <c r="AA6218" s="12"/>
      <c r="AB6218" s="12"/>
      <c r="AC6218" s="12"/>
      <c r="AD6218" s="12"/>
      <c r="AE6218" s="12"/>
      <c r="AF6218" s="12"/>
      <c r="AG6218" s="12"/>
      <c r="AH6218" s="12"/>
      <c r="AI6218" s="12"/>
      <c r="AJ6218" s="12"/>
      <c r="AK6218" s="12"/>
      <c r="AL6218" s="12"/>
      <c r="AM6218" s="12"/>
      <c r="AN6218" s="12"/>
      <c r="AO6218" s="12"/>
      <c r="AP6218" s="12"/>
      <c r="AQ6218" s="12"/>
      <c r="AR6218" s="12"/>
      <c r="AS6218" s="12"/>
      <c r="AT6218" s="12"/>
      <c r="AU6218" s="12"/>
      <c r="AV6218" s="12"/>
      <c r="AW6218" s="12"/>
      <c r="AX6218" s="12"/>
      <c r="AY6218" s="12"/>
      <c r="AZ6218" s="12"/>
      <c r="BA6218" s="12"/>
      <c r="BB6218" s="12"/>
      <c r="BC6218" s="12"/>
      <c r="BD6218" s="12"/>
      <c r="BE6218" s="12"/>
      <c r="BF6218" s="12"/>
      <c r="BG6218" s="12"/>
      <c r="BH6218" s="12"/>
      <c r="BI6218" s="12"/>
      <c r="BJ6218" s="13"/>
      <c r="BK6218" s="13"/>
      <c r="BL6218" s="13"/>
      <c r="BM6218" s="13"/>
      <c r="BN6218" s="13"/>
    </row>
    <row r="6219" spans="4:66" x14ac:dyDescent="0.25">
      <c r="D6219"/>
      <c r="E6219" s="10"/>
      <c r="F6219" s="10"/>
      <c r="G6219" s="10"/>
      <c r="H6219" s="10"/>
      <c r="I6219" s="10"/>
      <c r="J6219" s="10"/>
      <c r="K6219" s="11"/>
      <c r="L6219" s="11"/>
      <c r="M6219" s="12"/>
      <c r="N6219" s="12"/>
      <c r="O6219" s="12"/>
      <c r="P6219" s="12"/>
      <c r="Q6219" s="12"/>
      <c r="R6219" s="12"/>
      <c r="S6219" s="12"/>
      <c r="T6219" s="12"/>
      <c r="U6219" s="12"/>
      <c r="V6219" s="12"/>
      <c r="W6219" s="12"/>
      <c r="X6219" s="12"/>
      <c r="Y6219" s="12"/>
      <c r="Z6219" s="12"/>
      <c r="AA6219" s="12"/>
      <c r="AB6219" s="12"/>
      <c r="AC6219" s="12"/>
      <c r="AD6219" s="12"/>
      <c r="AE6219" s="12"/>
      <c r="AF6219" s="12"/>
      <c r="AG6219" s="12"/>
      <c r="AH6219" s="12"/>
      <c r="AI6219" s="12"/>
      <c r="AJ6219" s="12"/>
      <c r="AK6219" s="12"/>
      <c r="AL6219" s="12"/>
      <c r="AM6219" s="12"/>
      <c r="AN6219" s="12"/>
      <c r="AO6219" s="12"/>
      <c r="AP6219" s="12"/>
      <c r="AQ6219" s="12"/>
      <c r="AR6219" s="12"/>
      <c r="AS6219" s="12"/>
      <c r="AT6219" s="12"/>
      <c r="AU6219" s="12"/>
      <c r="AV6219" s="12"/>
      <c r="AW6219" s="12"/>
      <c r="AX6219" s="12"/>
      <c r="AY6219" s="12"/>
      <c r="AZ6219" s="12"/>
      <c r="BA6219" s="12"/>
      <c r="BB6219" s="12"/>
      <c r="BC6219" s="12"/>
      <c r="BD6219" s="12"/>
      <c r="BE6219" s="12"/>
      <c r="BF6219" s="12"/>
      <c r="BG6219" s="12"/>
      <c r="BH6219" s="12"/>
      <c r="BI6219" s="12"/>
      <c r="BJ6219" s="13"/>
      <c r="BK6219" s="13"/>
      <c r="BL6219" s="13"/>
      <c r="BM6219" s="13"/>
      <c r="BN6219" s="13"/>
    </row>
    <row r="6220" spans="4:66" x14ac:dyDescent="0.25">
      <c r="D6220"/>
      <c r="E6220" s="10"/>
      <c r="F6220" s="10"/>
      <c r="G6220" s="10"/>
      <c r="H6220" s="10"/>
      <c r="I6220" s="10"/>
      <c r="J6220" s="10"/>
      <c r="K6220" s="11"/>
      <c r="L6220" s="11"/>
      <c r="M6220" s="12"/>
      <c r="N6220" s="12"/>
      <c r="O6220" s="12"/>
      <c r="P6220" s="12"/>
      <c r="Q6220" s="12"/>
      <c r="R6220" s="12"/>
      <c r="S6220" s="12"/>
      <c r="T6220" s="12"/>
      <c r="U6220" s="12"/>
      <c r="V6220" s="12"/>
      <c r="W6220" s="12"/>
      <c r="X6220" s="12"/>
      <c r="Y6220" s="12"/>
      <c r="Z6220" s="12"/>
      <c r="AA6220" s="12"/>
      <c r="AB6220" s="12"/>
      <c r="AC6220" s="12"/>
      <c r="AD6220" s="12"/>
      <c r="AE6220" s="12"/>
      <c r="AF6220" s="12"/>
      <c r="AG6220" s="12"/>
      <c r="AH6220" s="12"/>
      <c r="AI6220" s="12"/>
      <c r="AJ6220" s="12"/>
      <c r="AK6220" s="12"/>
      <c r="AL6220" s="12"/>
      <c r="AM6220" s="12"/>
      <c r="AN6220" s="12"/>
      <c r="AO6220" s="12"/>
      <c r="AP6220" s="12"/>
      <c r="AQ6220" s="12"/>
      <c r="AR6220" s="12"/>
      <c r="AS6220" s="12"/>
      <c r="AT6220" s="12"/>
      <c r="AU6220" s="12"/>
      <c r="AV6220" s="12"/>
      <c r="AW6220" s="12"/>
      <c r="AX6220" s="12"/>
      <c r="AY6220" s="12"/>
      <c r="AZ6220" s="12"/>
      <c r="BA6220" s="12"/>
      <c r="BB6220" s="12"/>
      <c r="BC6220" s="12"/>
      <c r="BD6220" s="12"/>
      <c r="BE6220" s="12"/>
      <c r="BF6220" s="12"/>
      <c r="BG6220" s="12"/>
      <c r="BH6220" s="12"/>
      <c r="BI6220" s="12"/>
      <c r="BJ6220" s="13"/>
      <c r="BK6220" s="13"/>
      <c r="BL6220" s="13"/>
      <c r="BM6220" s="13"/>
      <c r="BN6220" s="13"/>
    </row>
    <row r="6221" spans="4:66" x14ac:dyDescent="0.25">
      <c r="D6221"/>
      <c r="E6221" s="10"/>
      <c r="F6221" s="10"/>
      <c r="G6221" s="10"/>
      <c r="H6221" s="10"/>
      <c r="I6221" s="10"/>
      <c r="J6221" s="10"/>
      <c r="K6221" s="11"/>
      <c r="L6221" s="11"/>
      <c r="M6221" s="12"/>
      <c r="N6221" s="12"/>
      <c r="O6221" s="12"/>
      <c r="P6221" s="12"/>
      <c r="Q6221" s="12"/>
      <c r="R6221" s="12"/>
      <c r="S6221" s="12"/>
      <c r="T6221" s="12"/>
      <c r="U6221" s="12"/>
      <c r="V6221" s="12"/>
      <c r="W6221" s="12"/>
      <c r="X6221" s="12"/>
      <c r="Y6221" s="12"/>
      <c r="Z6221" s="12"/>
      <c r="AA6221" s="12"/>
      <c r="AB6221" s="12"/>
      <c r="AC6221" s="12"/>
      <c r="AD6221" s="12"/>
      <c r="AE6221" s="12"/>
      <c r="AF6221" s="12"/>
      <c r="AG6221" s="12"/>
      <c r="AH6221" s="12"/>
      <c r="AI6221" s="12"/>
      <c r="AJ6221" s="12"/>
      <c r="AK6221" s="12"/>
      <c r="AL6221" s="12"/>
      <c r="AM6221" s="12"/>
      <c r="AN6221" s="12"/>
      <c r="AO6221" s="12"/>
      <c r="AP6221" s="12"/>
      <c r="AQ6221" s="12"/>
      <c r="AR6221" s="12"/>
      <c r="AS6221" s="12"/>
      <c r="AT6221" s="12"/>
      <c r="AU6221" s="12"/>
      <c r="AV6221" s="12"/>
      <c r="AW6221" s="12"/>
      <c r="AX6221" s="12"/>
      <c r="AY6221" s="12"/>
      <c r="AZ6221" s="12"/>
      <c r="BA6221" s="12"/>
      <c r="BB6221" s="12"/>
      <c r="BC6221" s="12"/>
      <c r="BD6221" s="12"/>
      <c r="BE6221" s="12"/>
      <c r="BF6221" s="12"/>
      <c r="BG6221" s="12"/>
      <c r="BH6221" s="12"/>
      <c r="BI6221" s="12"/>
      <c r="BJ6221" s="13"/>
      <c r="BK6221" s="13"/>
      <c r="BL6221" s="13"/>
      <c r="BM6221" s="13"/>
      <c r="BN6221" s="13"/>
    </row>
    <row r="6222" spans="4:66" x14ac:dyDescent="0.25">
      <c r="D6222"/>
      <c r="E6222" s="10"/>
      <c r="F6222" s="10"/>
      <c r="G6222" s="10"/>
      <c r="H6222" s="10"/>
      <c r="I6222" s="10"/>
      <c r="J6222" s="10"/>
      <c r="K6222" s="11"/>
      <c r="L6222" s="11"/>
      <c r="M6222" s="12"/>
      <c r="N6222" s="12"/>
      <c r="O6222" s="12"/>
      <c r="P6222" s="12"/>
      <c r="Q6222" s="12"/>
      <c r="R6222" s="12"/>
      <c r="S6222" s="12"/>
      <c r="T6222" s="12"/>
      <c r="U6222" s="12"/>
      <c r="V6222" s="12"/>
      <c r="W6222" s="12"/>
      <c r="X6222" s="12"/>
      <c r="Y6222" s="12"/>
      <c r="Z6222" s="12"/>
      <c r="AA6222" s="12"/>
      <c r="AB6222" s="12"/>
      <c r="AC6222" s="12"/>
      <c r="AD6222" s="12"/>
      <c r="AE6222" s="12"/>
      <c r="AF6222" s="12"/>
      <c r="AG6222" s="12"/>
      <c r="AH6222" s="12"/>
      <c r="AI6222" s="12"/>
      <c r="AJ6222" s="12"/>
      <c r="AK6222" s="12"/>
      <c r="AL6222" s="12"/>
      <c r="AM6222" s="12"/>
      <c r="AN6222" s="12"/>
      <c r="AO6222" s="12"/>
      <c r="AP6222" s="12"/>
      <c r="AQ6222" s="12"/>
      <c r="AR6222" s="12"/>
      <c r="AS6222" s="12"/>
      <c r="AT6222" s="12"/>
      <c r="AU6222" s="12"/>
      <c r="AV6222" s="12"/>
      <c r="AW6222" s="12"/>
      <c r="AX6222" s="12"/>
      <c r="AY6222" s="12"/>
      <c r="AZ6222" s="12"/>
      <c r="BA6222" s="12"/>
      <c r="BB6222" s="12"/>
      <c r="BC6222" s="12"/>
      <c r="BD6222" s="12"/>
      <c r="BE6222" s="12"/>
      <c r="BF6222" s="12"/>
      <c r="BG6222" s="12"/>
      <c r="BH6222" s="12"/>
      <c r="BI6222" s="12"/>
      <c r="BJ6222" s="13"/>
      <c r="BK6222" s="13"/>
      <c r="BL6222" s="13"/>
      <c r="BM6222" s="13"/>
      <c r="BN6222" s="13"/>
    </row>
    <row r="6223" spans="4:66" x14ac:dyDescent="0.25">
      <c r="D6223"/>
      <c r="E6223" s="10"/>
      <c r="F6223" s="10"/>
      <c r="G6223" s="10"/>
      <c r="H6223" s="10"/>
      <c r="I6223" s="10"/>
      <c r="J6223" s="10"/>
      <c r="K6223" s="11"/>
      <c r="L6223" s="11"/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12"/>
      <c r="Z6223" s="12"/>
      <c r="AA6223" s="12"/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12"/>
      <c r="AL6223" s="12"/>
      <c r="AM6223" s="12"/>
      <c r="AN6223" s="12"/>
      <c r="AO6223" s="12"/>
      <c r="AP6223" s="12"/>
      <c r="AQ6223" s="12"/>
      <c r="AR6223" s="12"/>
      <c r="AS6223" s="12"/>
      <c r="AT6223" s="12"/>
      <c r="AU6223" s="12"/>
      <c r="AV6223" s="12"/>
      <c r="AW6223" s="12"/>
      <c r="AX6223" s="12"/>
      <c r="AY6223" s="12"/>
      <c r="AZ6223" s="12"/>
      <c r="BA6223" s="12"/>
      <c r="BB6223" s="12"/>
      <c r="BC6223" s="12"/>
      <c r="BD6223" s="12"/>
      <c r="BE6223" s="12"/>
      <c r="BF6223" s="12"/>
      <c r="BG6223" s="12"/>
      <c r="BH6223" s="12"/>
      <c r="BI6223" s="12"/>
      <c r="BJ6223" s="13"/>
      <c r="BK6223" s="13"/>
      <c r="BL6223" s="13"/>
      <c r="BM6223" s="13"/>
      <c r="BN6223" s="13"/>
    </row>
    <row r="6224" spans="4:66" x14ac:dyDescent="0.25">
      <c r="D6224"/>
      <c r="E6224" s="10"/>
      <c r="F6224" s="10"/>
      <c r="G6224" s="10"/>
      <c r="H6224" s="10"/>
      <c r="I6224" s="10"/>
      <c r="J6224" s="10"/>
      <c r="K6224" s="11"/>
      <c r="L6224" s="11"/>
      <c r="M6224" s="12"/>
      <c r="N6224" s="12"/>
      <c r="O6224" s="12"/>
      <c r="P6224" s="12"/>
      <c r="Q6224" s="12"/>
      <c r="R6224" s="12"/>
      <c r="S6224" s="12"/>
      <c r="T6224" s="12"/>
      <c r="U6224" s="12"/>
      <c r="V6224" s="12"/>
      <c r="W6224" s="12"/>
      <c r="X6224" s="12"/>
      <c r="Y6224" s="12"/>
      <c r="Z6224" s="12"/>
      <c r="AA6224" s="12"/>
      <c r="AB6224" s="12"/>
      <c r="AC6224" s="12"/>
      <c r="AD6224" s="12"/>
      <c r="AE6224" s="12"/>
      <c r="AF6224" s="12"/>
      <c r="AG6224" s="12"/>
      <c r="AH6224" s="12"/>
      <c r="AI6224" s="12"/>
      <c r="AJ6224" s="12"/>
      <c r="AK6224" s="12"/>
      <c r="AL6224" s="12"/>
      <c r="AM6224" s="12"/>
      <c r="AN6224" s="12"/>
      <c r="AO6224" s="12"/>
      <c r="AP6224" s="12"/>
      <c r="AQ6224" s="12"/>
      <c r="AR6224" s="12"/>
      <c r="AS6224" s="12"/>
      <c r="AT6224" s="12"/>
      <c r="AU6224" s="12"/>
      <c r="AV6224" s="12"/>
      <c r="AW6224" s="12"/>
      <c r="AX6224" s="12"/>
      <c r="AY6224" s="12"/>
      <c r="AZ6224" s="12"/>
      <c r="BA6224" s="12"/>
      <c r="BB6224" s="12"/>
      <c r="BC6224" s="12"/>
      <c r="BD6224" s="12"/>
      <c r="BE6224" s="12"/>
      <c r="BF6224" s="12"/>
      <c r="BG6224" s="12"/>
      <c r="BH6224" s="12"/>
      <c r="BI6224" s="12"/>
      <c r="BJ6224" s="13"/>
      <c r="BK6224" s="13"/>
      <c r="BL6224" s="13"/>
      <c r="BM6224" s="13"/>
      <c r="BN6224" s="13"/>
    </row>
    <row r="6225" spans="4:66" x14ac:dyDescent="0.25">
      <c r="D6225"/>
      <c r="E6225" s="10"/>
      <c r="F6225" s="10"/>
      <c r="G6225" s="10"/>
      <c r="H6225" s="10"/>
      <c r="I6225" s="10"/>
      <c r="J6225" s="10"/>
      <c r="K6225" s="11"/>
      <c r="L6225" s="11"/>
      <c r="M6225" s="12"/>
      <c r="N6225" s="12"/>
      <c r="O6225" s="12"/>
      <c r="P6225" s="12"/>
      <c r="Q6225" s="12"/>
      <c r="R6225" s="12"/>
      <c r="S6225" s="12"/>
      <c r="T6225" s="12"/>
      <c r="U6225" s="12"/>
      <c r="V6225" s="12"/>
      <c r="W6225" s="12"/>
      <c r="X6225" s="12"/>
      <c r="Y6225" s="12"/>
      <c r="Z6225" s="12"/>
      <c r="AA6225" s="12"/>
      <c r="AB6225" s="12"/>
      <c r="AC6225" s="12"/>
      <c r="AD6225" s="12"/>
      <c r="AE6225" s="12"/>
      <c r="AF6225" s="12"/>
      <c r="AG6225" s="12"/>
      <c r="AH6225" s="12"/>
      <c r="AI6225" s="12"/>
      <c r="AJ6225" s="12"/>
      <c r="AK6225" s="12"/>
      <c r="AL6225" s="12"/>
      <c r="AM6225" s="12"/>
      <c r="AN6225" s="12"/>
      <c r="AO6225" s="12"/>
      <c r="AP6225" s="12"/>
      <c r="AQ6225" s="12"/>
      <c r="AR6225" s="12"/>
      <c r="AS6225" s="12"/>
      <c r="AT6225" s="12"/>
      <c r="AU6225" s="12"/>
      <c r="AV6225" s="12"/>
      <c r="AW6225" s="12"/>
      <c r="AX6225" s="12"/>
      <c r="AY6225" s="12"/>
      <c r="AZ6225" s="12"/>
      <c r="BA6225" s="12"/>
      <c r="BB6225" s="12"/>
      <c r="BC6225" s="12"/>
      <c r="BD6225" s="12"/>
      <c r="BE6225" s="12"/>
      <c r="BF6225" s="12"/>
      <c r="BG6225" s="12"/>
      <c r="BH6225" s="12"/>
      <c r="BI6225" s="12"/>
      <c r="BJ6225" s="13"/>
      <c r="BK6225" s="13"/>
      <c r="BL6225" s="13"/>
      <c r="BM6225" s="13"/>
      <c r="BN6225" s="13"/>
    </row>
    <row r="6226" spans="4:66" x14ac:dyDescent="0.25">
      <c r="D6226"/>
      <c r="E6226" s="10"/>
      <c r="F6226" s="10"/>
      <c r="G6226" s="10"/>
      <c r="H6226" s="10"/>
      <c r="I6226" s="10"/>
      <c r="J6226" s="10"/>
      <c r="K6226" s="11"/>
      <c r="L6226" s="11"/>
      <c r="M6226" s="12"/>
      <c r="N6226" s="12"/>
      <c r="O6226" s="12"/>
      <c r="P6226" s="12"/>
      <c r="Q6226" s="12"/>
      <c r="R6226" s="12"/>
      <c r="S6226" s="12"/>
      <c r="T6226" s="12"/>
      <c r="U6226" s="12"/>
      <c r="V6226" s="12"/>
      <c r="W6226" s="12"/>
      <c r="X6226" s="12"/>
      <c r="Y6226" s="12"/>
      <c r="Z6226" s="12"/>
      <c r="AA6226" s="12"/>
      <c r="AB6226" s="12"/>
      <c r="AC6226" s="12"/>
      <c r="AD6226" s="12"/>
      <c r="AE6226" s="12"/>
      <c r="AF6226" s="12"/>
      <c r="AG6226" s="12"/>
      <c r="AH6226" s="12"/>
      <c r="AI6226" s="12"/>
      <c r="AJ6226" s="12"/>
      <c r="AK6226" s="12"/>
      <c r="AL6226" s="12"/>
      <c r="AM6226" s="12"/>
      <c r="AN6226" s="12"/>
      <c r="AO6226" s="12"/>
      <c r="AP6226" s="12"/>
      <c r="AQ6226" s="12"/>
      <c r="AR6226" s="12"/>
      <c r="AS6226" s="12"/>
      <c r="AT6226" s="12"/>
      <c r="AU6226" s="12"/>
      <c r="AV6226" s="12"/>
      <c r="AW6226" s="12"/>
      <c r="AX6226" s="12"/>
      <c r="AY6226" s="12"/>
      <c r="AZ6226" s="12"/>
      <c r="BA6226" s="12"/>
      <c r="BB6226" s="12"/>
      <c r="BC6226" s="12"/>
      <c r="BD6226" s="12"/>
      <c r="BE6226" s="12"/>
      <c r="BF6226" s="12"/>
      <c r="BG6226" s="12"/>
      <c r="BH6226" s="12"/>
      <c r="BI6226" s="12"/>
      <c r="BJ6226" s="13"/>
      <c r="BK6226" s="13"/>
      <c r="BL6226" s="13"/>
      <c r="BM6226" s="13"/>
      <c r="BN6226" s="13"/>
    </row>
    <row r="6227" spans="4:66" x14ac:dyDescent="0.25">
      <c r="D6227"/>
      <c r="E6227" s="10"/>
      <c r="F6227" s="10"/>
      <c r="G6227" s="10"/>
      <c r="H6227" s="10"/>
      <c r="I6227" s="10"/>
      <c r="J6227" s="10"/>
      <c r="K6227" s="11"/>
      <c r="L6227" s="11"/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12"/>
      <c r="Z6227" s="12"/>
      <c r="AA6227" s="12"/>
      <c r="AB6227" s="12"/>
      <c r="AC6227" s="12"/>
      <c r="AD6227" s="12"/>
      <c r="AE6227" s="12"/>
      <c r="AF6227" s="12"/>
      <c r="AG6227" s="12"/>
      <c r="AH6227" s="12"/>
      <c r="AI6227" s="12"/>
      <c r="AJ6227" s="12"/>
      <c r="AK6227" s="12"/>
      <c r="AL6227" s="12"/>
      <c r="AM6227" s="12"/>
      <c r="AN6227" s="12"/>
      <c r="AO6227" s="12"/>
      <c r="AP6227" s="12"/>
      <c r="AQ6227" s="12"/>
      <c r="AR6227" s="12"/>
      <c r="AS6227" s="12"/>
      <c r="AT6227" s="12"/>
      <c r="AU6227" s="12"/>
      <c r="AV6227" s="12"/>
      <c r="AW6227" s="12"/>
      <c r="AX6227" s="12"/>
      <c r="AY6227" s="12"/>
      <c r="AZ6227" s="12"/>
      <c r="BA6227" s="12"/>
      <c r="BB6227" s="12"/>
      <c r="BC6227" s="12"/>
      <c r="BD6227" s="12"/>
      <c r="BE6227" s="12"/>
      <c r="BF6227" s="12"/>
      <c r="BG6227" s="12"/>
      <c r="BH6227" s="12"/>
      <c r="BI6227" s="12"/>
      <c r="BJ6227" s="13"/>
      <c r="BK6227" s="13"/>
      <c r="BL6227" s="13"/>
      <c r="BM6227" s="13"/>
      <c r="BN6227" s="13"/>
    </row>
    <row r="6228" spans="4:66" x14ac:dyDescent="0.25">
      <c r="D6228"/>
      <c r="E6228" s="10"/>
      <c r="F6228" s="10"/>
      <c r="G6228" s="10"/>
      <c r="H6228" s="10"/>
      <c r="I6228" s="10"/>
      <c r="J6228" s="10"/>
      <c r="K6228" s="11"/>
      <c r="L6228" s="11"/>
      <c r="M6228" s="12"/>
      <c r="N6228" s="12"/>
      <c r="O6228" s="12"/>
      <c r="P6228" s="12"/>
      <c r="Q6228" s="12"/>
      <c r="R6228" s="12"/>
      <c r="S6228" s="12"/>
      <c r="T6228" s="12"/>
      <c r="U6228" s="12"/>
      <c r="V6228" s="12"/>
      <c r="W6228" s="12"/>
      <c r="X6228" s="12"/>
      <c r="Y6228" s="12"/>
      <c r="Z6228" s="12"/>
      <c r="AA6228" s="12"/>
      <c r="AB6228" s="12"/>
      <c r="AC6228" s="12"/>
      <c r="AD6228" s="12"/>
      <c r="AE6228" s="12"/>
      <c r="AF6228" s="12"/>
      <c r="AG6228" s="12"/>
      <c r="AH6228" s="12"/>
      <c r="AI6228" s="12"/>
      <c r="AJ6228" s="12"/>
      <c r="AK6228" s="12"/>
      <c r="AL6228" s="12"/>
      <c r="AM6228" s="12"/>
      <c r="AN6228" s="12"/>
      <c r="AO6228" s="12"/>
      <c r="AP6228" s="12"/>
      <c r="AQ6228" s="12"/>
      <c r="AR6228" s="12"/>
      <c r="AS6228" s="12"/>
      <c r="AT6228" s="12"/>
      <c r="AU6228" s="12"/>
      <c r="AV6228" s="12"/>
      <c r="AW6228" s="12"/>
      <c r="AX6228" s="12"/>
      <c r="AY6228" s="12"/>
      <c r="AZ6228" s="12"/>
      <c r="BA6228" s="12"/>
      <c r="BB6228" s="12"/>
      <c r="BC6228" s="12"/>
      <c r="BD6228" s="12"/>
      <c r="BE6228" s="12"/>
      <c r="BF6228" s="12"/>
      <c r="BG6228" s="12"/>
      <c r="BH6228" s="12"/>
      <c r="BI6228" s="12"/>
      <c r="BJ6228" s="13"/>
      <c r="BK6228" s="13"/>
      <c r="BL6228" s="13"/>
      <c r="BM6228" s="13"/>
      <c r="BN6228" s="13"/>
    </row>
    <row r="6229" spans="4:66" x14ac:dyDescent="0.25">
      <c r="D6229"/>
      <c r="E6229" s="10"/>
      <c r="F6229" s="10"/>
      <c r="G6229" s="10"/>
      <c r="H6229" s="10"/>
      <c r="I6229" s="10"/>
      <c r="J6229" s="10"/>
      <c r="K6229" s="11"/>
      <c r="L6229" s="11"/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12"/>
      <c r="Z6229" s="12"/>
      <c r="AA6229" s="12"/>
      <c r="AB6229" s="12"/>
      <c r="AC6229" s="12"/>
      <c r="AD6229" s="12"/>
      <c r="AE6229" s="12"/>
      <c r="AF6229" s="12"/>
      <c r="AG6229" s="12"/>
      <c r="AH6229" s="12"/>
      <c r="AI6229" s="12"/>
      <c r="AJ6229" s="12"/>
      <c r="AK6229" s="12"/>
      <c r="AL6229" s="12"/>
      <c r="AM6229" s="12"/>
      <c r="AN6229" s="12"/>
      <c r="AO6229" s="12"/>
      <c r="AP6229" s="12"/>
      <c r="AQ6229" s="12"/>
      <c r="AR6229" s="12"/>
      <c r="AS6229" s="12"/>
      <c r="AT6229" s="12"/>
      <c r="AU6229" s="12"/>
      <c r="AV6229" s="12"/>
      <c r="AW6229" s="12"/>
      <c r="AX6229" s="12"/>
      <c r="AY6229" s="12"/>
      <c r="AZ6229" s="12"/>
      <c r="BA6229" s="12"/>
      <c r="BB6229" s="12"/>
      <c r="BC6229" s="12"/>
      <c r="BD6229" s="12"/>
      <c r="BE6229" s="12"/>
      <c r="BF6229" s="12"/>
      <c r="BG6229" s="12"/>
      <c r="BH6229" s="12"/>
      <c r="BI6229" s="12"/>
      <c r="BJ6229" s="13"/>
      <c r="BK6229" s="13"/>
      <c r="BL6229" s="13"/>
      <c r="BM6229" s="13"/>
      <c r="BN6229" s="13"/>
    </row>
    <row r="6230" spans="4:66" x14ac:dyDescent="0.25">
      <c r="D6230"/>
      <c r="E6230" s="10"/>
      <c r="F6230" s="10"/>
      <c r="G6230" s="10"/>
      <c r="H6230" s="10"/>
      <c r="I6230" s="10"/>
      <c r="J6230" s="10"/>
      <c r="K6230" s="11"/>
      <c r="L6230" s="11"/>
      <c r="M6230" s="12"/>
      <c r="N6230" s="12"/>
      <c r="O6230" s="12"/>
      <c r="P6230" s="12"/>
      <c r="Q6230" s="12"/>
      <c r="R6230" s="12"/>
      <c r="S6230" s="12"/>
      <c r="T6230" s="12"/>
      <c r="U6230" s="12"/>
      <c r="V6230" s="12"/>
      <c r="W6230" s="12"/>
      <c r="X6230" s="12"/>
      <c r="Y6230" s="12"/>
      <c r="Z6230" s="12"/>
      <c r="AA6230" s="12"/>
      <c r="AB6230" s="12"/>
      <c r="AC6230" s="12"/>
      <c r="AD6230" s="12"/>
      <c r="AE6230" s="12"/>
      <c r="AF6230" s="12"/>
      <c r="AG6230" s="12"/>
      <c r="AH6230" s="12"/>
      <c r="AI6230" s="12"/>
      <c r="AJ6230" s="12"/>
      <c r="AK6230" s="12"/>
      <c r="AL6230" s="12"/>
      <c r="AM6230" s="12"/>
      <c r="AN6230" s="12"/>
      <c r="AO6230" s="12"/>
      <c r="AP6230" s="12"/>
      <c r="AQ6230" s="12"/>
      <c r="AR6230" s="12"/>
      <c r="AS6230" s="12"/>
      <c r="AT6230" s="12"/>
      <c r="AU6230" s="12"/>
      <c r="AV6230" s="12"/>
      <c r="AW6230" s="12"/>
      <c r="AX6230" s="12"/>
      <c r="AY6230" s="12"/>
      <c r="AZ6230" s="12"/>
      <c r="BA6230" s="12"/>
      <c r="BB6230" s="12"/>
      <c r="BC6230" s="12"/>
      <c r="BD6230" s="12"/>
      <c r="BE6230" s="12"/>
      <c r="BF6230" s="12"/>
      <c r="BG6230" s="12"/>
      <c r="BH6230" s="12"/>
      <c r="BI6230" s="12"/>
      <c r="BJ6230" s="13"/>
      <c r="BK6230" s="13"/>
      <c r="BL6230" s="13"/>
      <c r="BM6230" s="13"/>
      <c r="BN6230" s="13"/>
    </row>
    <row r="6231" spans="4:66" x14ac:dyDescent="0.25">
      <c r="D6231"/>
      <c r="E6231" s="10"/>
      <c r="F6231" s="10"/>
      <c r="G6231" s="10"/>
      <c r="H6231" s="10"/>
      <c r="I6231" s="10"/>
      <c r="J6231" s="10"/>
      <c r="K6231" s="11"/>
      <c r="L6231" s="11"/>
      <c r="M6231" s="12"/>
      <c r="N6231" s="12"/>
      <c r="O6231" s="12"/>
      <c r="P6231" s="12"/>
      <c r="Q6231" s="12"/>
      <c r="R6231" s="12"/>
      <c r="S6231" s="12"/>
      <c r="T6231" s="12"/>
      <c r="U6231" s="12"/>
      <c r="V6231" s="12"/>
      <c r="W6231" s="12"/>
      <c r="X6231" s="12"/>
      <c r="Y6231" s="12"/>
      <c r="Z6231" s="12"/>
      <c r="AA6231" s="12"/>
      <c r="AB6231" s="12"/>
      <c r="AC6231" s="12"/>
      <c r="AD6231" s="12"/>
      <c r="AE6231" s="12"/>
      <c r="AF6231" s="12"/>
      <c r="AG6231" s="12"/>
      <c r="AH6231" s="12"/>
      <c r="AI6231" s="12"/>
      <c r="AJ6231" s="12"/>
      <c r="AK6231" s="12"/>
      <c r="AL6231" s="12"/>
      <c r="AM6231" s="12"/>
      <c r="AN6231" s="12"/>
      <c r="AO6231" s="12"/>
      <c r="AP6231" s="12"/>
      <c r="AQ6231" s="12"/>
      <c r="AR6231" s="12"/>
      <c r="AS6231" s="12"/>
      <c r="AT6231" s="12"/>
      <c r="AU6231" s="12"/>
      <c r="AV6231" s="12"/>
      <c r="AW6231" s="12"/>
      <c r="AX6231" s="12"/>
      <c r="AY6231" s="12"/>
      <c r="AZ6231" s="12"/>
      <c r="BA6231" s="12"/>
      <c r="BB6231" s="12"/>
      <c r="BC6231" s="12"/>
      <c r="BD6231" s="12"/>
      <c r="BE6231" s="12"/>
      <c r="BF6231" s="12"/>
      <c r="BG6231" s="12"/>
      <c r="BH6231" s="12"/>
      <c r="BI6231" s="12"/>
      <c r="BJ6231" s="13"/>
      <c r="BK6231" s="13"/>
      <c r="BL6231" s="13"/>
      <c r="BM6231" s="13"/>
      <c r="BN6231" s="13"/>
    </row>
    <row r="6232" spans="4:66" x14ac:dyDescent="0.25">
      <c r="D6232"/>
      <c r="E6232" s="10"/>
      <c r="F6232" s="10"/>
      <c r="G6232" s="10"/>
      <c r="H6232" s="10"/>
      <c r="I6232" s="10"/>
      <c r="J6232" s="10"/>
      <c r="K6232" s="11"/>
      <c r="L6232" s="11"/>
      <c r="M6232" s="12"/>
      <c r="N6232" s="12"/>
      <c r="O6232" s="12"/>
      <c r="P6232" s="12"/>
      <c r="Q6232" s="12"/>
      <c r="R6232" s="12"/>
      <c r="S6232" s="12"/>
      <c r="T6232" s="12"/>
      <c r="U6232" s="12"/>
      <c r="V6232" s="12"/>
      <c r="W6232" s="12"/>
      <c r="X6232" s="12"/>
      <c r="Y6232" s="12"/>
      <c r="Z6232" s="12"/>
      <c r="AA6232" s="12"/>
      <c r="AB6232" s="12"/>
      <c r="AC6232" s="12"/>
      <c r="AD6232" s="12"/>
      <c r="AE6232" s="12"/>
      <c r="AF6232" s="12"/>
      <c r="AG6232" s="12"/>
      <c r="AH6232" s="12"/>
      <c r="AI6232" s="12"/>
      <c r="AJ6232" s="12"/>
      <c r="AK6232" s="12"/>
      <c r="AL6232" s="12"/>
      <c r="AM6232" s="12"/>
      <c r="AN6232" s="12"/>
      <c r="AO6232" s="12"/>
      <c r="AP6232" s="12"/>
      <c r="AQ6232" s="12"/>
      <c r="AR6232" s="12"/>
      <c r="AS6232" s="12"/>
      <c r="AT6232" s="12"/>
      <c r="AU6232" s="12"/>
      <c r="AV6232" s="12"/>
      <c r="AW6232" s="12"/>
      <c r="AX6232" s="12"/>
      <c r="AY6232" s="12"/>
      <c r="AZ6232" s="12"/>
      <c r="BA6232" s="12"/>
      <c r="BB6232" s="12"/>
      <c r="BC6232" s="12"/>
      <c r="BD6232" s="12"/>
      <c r="BE6232" s="12"/>
      <c r="BF6232" s="12"/>
      <c r="BG6232" s="12"/>
      <c r="BH6232" s="12"/>
      <c r="BI6232" s="12"/>
      <c r="BJ6232" s="13"/>
      <c r="BK6232" s="13"/>
      <c r="BL6232" s="13"/>
      <c r="BM6232" s="13"/>
      <c r="BN6232" s="13"/>
    </row>
    <row r="6233" spans="4:66" x14ac:dyDescent="0.25">
      <c r="D6233"/>
      <c r="E6233" s="10"/>
      <c r="F6233" s="10"/>
      <c r="G6233" s="10"/>
      <c r="H6233" s="10"/>
      <c r="I6233" s="10"/>
      <c r="J6233" s="10"/>
      <c r="K6233" s="11"/>
      <c r="L6233" s="11"/>
      <c r="M6233" s="12"/>
      <c r="N6233" s="12"/>
      <c r="O6233" s="12"/>
      <c r="P6233" s="12"/>
      <c r="Q6233" s="12"/>
      <c r="R6233" s="12"/>
      <c r="S6233" s="12"/>
      <c r="T6233" s="12"/>
      <c r="U6233" s="12"/>
      <c r="V6233" s="12"/>
      <c r="W6233" s="12"/>
      <c r="X6233" s="12"/>
      <c r="Y6233" s="12"/>
      <c r="Z6233" s="12"/>
      <c r="AA6233" s="12"/>
      <c r="AB6233" s="12"/>
      <c r="AC6233" s="12"/>
      <c r="AD6233" s="12"/>
      <c r="AE6233" s="12"/>
      <c r="AF6233" s="12"/>
      <c r="AG6233" s="12"/>
      <c r="AH6233" s="12"/>
      <c r="AI6233" s="12"/>
      <c r="AJ6233" s="12"/>
      <c r="AK6233" s="12"/>
      <c r="AL6233" s="12"/>
      <c r="AM6233" s="12"/>
      <c r="AN6233" s="12"/>
      <c r="AO6233" s="12"/>
      <c r="AP6233" s="12"/>
      <c r="AQ6233" s="12"/>
      <c r="AR6233" s="12"/>
      <c r="AS6233" s="12"/>
      <c r="AT6233" s="12"/>
      <c r="AU6233" s="12"/>
      <c r="AV6233" s="12"/>
      <c r="AW6233" s="12"/>
      <c r="AX6233" s="12"/>
      <c r="AY6233" s="12"/>
      <c r="AZ6233" s="12"/>
      <c r="BA6233" s="12"/>
      <c r="BB6233" s="12"/>
      <c r="BC6233" s="12"/>
      <c r="BD6233" s="12"/>
      <c r="BE6233" s="12"/>
      <c r="BF6233" s="12"/>
      <c r="BG6233" s="12"/>
      <c r="BH6233" s="12"/>
      <c r="BI6233" s="12"/>
      <c r="BJ6233" s="13"/>
      <c r="BK6233" s="13"/>
      <c r="BL6233" s="13"/>
      <c r="BM6233" s="13"/>
      <c r="BN6233" s="13"/>
    </row>
    <row r="6234" spans="4:66" x14ac:dyDescent="0.25">
      <c r="D6234"/>
      <c r="E6234" s="10"/>
      <c r="F6234" s="10"/>
      <c r="G6234" s="10"/>
      <c r="H6234" s="10"/>
      <c r="I6234" s="10"/>
      <c r="J6234" s="10"/>
      <c r="K6234" s="11"/>
      <c r="L6234" s="11"/>
      <c r="M6234" s="12"/>
      <c r="N6234" s="12"/>
      <c r="O6234" s="12"/>
      <c r="P6234" s="12"/>
      <c r="Q6234" s="12"/>
      <c r="R6234" s="12"/>
      <c r="S6234" s="12"/>
      <c r="T6234" s="12"/>
      <c r="U6234" s="12"/>
      <c r="V6234" s="12"/>
      <c r="W6234" s="12"/>
      <c r="X6234" s="12"/>
      <c r="Y6234" s="12"/>
      <c r="Z6234" s="12"/>
      <c r="AA6234" s="12"/>
      <c r="AB6234" s="12"/>
      <c r="AC6234" s="12"/>
      <c r="AD6234" s="12"/>
      <c r="AE6234" s="12"/>
      <c r="AF6234" s="12"/>
      <c r="AG6234" s="12"/>
      <c r="AH6234" s="12"/>
      <c r="AI6234" s="12"/>
      <c r="AJ6234" s="12"/>
      <c r="AK6234" s="12"/>
      <c r="AL6234" s="12"/>
      <c r="AM6234" s="12"/>
      <c r="AN6234" s="12"/>
      <c r="AO6234" s="12"/>
      <c r="AP6234" s="12"/>
      <c r="AQ6234" s="12"/>
      <c r="AR6234" s="12"/>
      <c r="AS6234" s="12"/>
      <c r="AT6234" s="12"/>
      <c r="AU6234" s="12"/>
      <c r="AV6234" s="12"/>
      <c r="AW6234" s="12"/>
      <c r="AX6234" s="12"/>
      <c r="AY6234" s="12"/>
      <c r="AZ6234" s="12"/>
      <c r="BA6234" s="12"/>
      <c r="BB6234" s="12"/>
      <c r="BC6234" s="12"/>
      <c r="BD6234" s="12"/>
      <c r="BE6234" s="12"/>
      <c r="BF6234" s="12"/>
      <c r="BG6234" s="12"/>
      <c r="BH6234" s="12"/>
      <c r="BI6234" s="12"/>
      <c r="BJ6234" s="13"/>
      <c r="BK6234" s="13"/>
      <c r="BL6234" s="13"/>
      <c r="BM6234" s="13"/>
      <c r="BN6234" s="13"/>
    </row>
    <row r="6235" spans="4:66" x14ac:dyDescent="0.25">
      <c r="D6235"/>
      <c r="E6235" s="10"/>
      <c r="F6235" s="10"/>
      <c r="G6235" s="10"/>
      <c r="H6235" s="10"/>
      <c r="I6235" s="10"/>
      <c r="J6235" s="10"/>
      <c r="K6235" s="11"/>
      <c r="L6235" s="11"/>
      <c r="M6235" s="12"/>
      <c r="N6235" s="12"/>
      <c r="O6235" s="12"/>
      <c r="P6235" s="12"/>
      <c r="Q6235" s="12"/>
      <c r="R6235" s="12"/>
      <c r="S6235" s="12"/>
      <c r="T6235" s="12"/>
      <c r="U6235" s="12"/>
      <c r="V6235" s="12"/>
      <c r="W6235" s="12"/>
      <c r="X6235" s="12"/>
      <c r="Y6235" s="12"/>
      <c r="Z6235" s="12"/>
      <c r="AA6235" s="12"/>
      <c r="AB6235" s="12"/>
      <c r="AC6235" s="12"/>
      <c r="AD6235" s="12"/>
      <c r="AE6235" s="12"/>
      <c r="AF6235" s="12"/>
      <c r="AG6235" s="12"/>
      <c r="AH6235" s="12"/>
      <c r="AI6235" s="12"/>
      <c r="AJ6235" s="12"/>
      <c r="AK6235" s="12"/>
      <c r="AL6235" s="12"/>
      <c r="AM6235" s="12"/>
      <c r="AN6235" s="12"/>
      <c r="AO6235" s="12"/>
      <c r="AP6235" s="12"/>
      <c r="AQ6235" s="12"/>
      <c r="AR6235" s="12"/>
      <c r="AS6235" s="12"/>
      <c r="AT6235" s="12"/>
      <c r="AU6235" s="12"/>
      <c r="AV6235" s="12"/>
      <c r="AW6235" s="12"/>
      <c r="AX6235" s="12"/>
      <c r="AY6235" s="12"/>
      <c r="AZ6235" s="12"/>
      <c r="BA6235" s="12"/>
      <c r="BB6235" s="12"/>
      <c r="BC6235" s="12"/>
      <c r="BD6235" s="12"/>
      <c r="BE6235" s="12"/>
      <c r="BF6235" s="12"/>
      <c r="BG6235" s="12"/>
      <c r="BH6235" s="12"/>
      <c r="BI6235" s="12"/>
      <c r="BJ6235" s="13"/>
      <c r="BK6235" s="13"/>
      <c r="BL6235" s="13"/>
      <c r="BM6235" s="13"/>
      <c r="BN6235" s="13"/>
    </row>
    <row r="6236" spans="4:66" x14ac:dyDescent="0.25">
      <c r="D6236"/>
      <c r="E6236" s="10"/>
      <c r="F6236" s="10"/>
      <c r="G6236" s="10"/>
      <c r="H6236" s="10"/>
      <c r="I6236" s="10"/>
      <c r="J6236" s="10"/>
      <c r="K6236" s="11"/>
      <c r="L6236" s="11"/>
      <c r="M6236" s="12"/>
      <c r="N6236" s="12"/>
      <c r="O6236" s="12"/>
      <c r="P6236" s="12"/>
      <c r="Q6236" s="12"/>
      <c r="R6236" s="12"/>
      <c r="S6236" s="12"/>
      <c r="T6236" s="12"/>
      <c r="U6236" s="12"/>
      <c r="V6236" s="12"/>
      <c r="W6236" s="12"/>
      <c r="X6236" s="12"/>
      <c r="Y6236" s="12"/>
      <c r="Z6236" s="12"/>
      <c r="AA6236" s="12"/>
      <c r="AB6236" s="12"/>
      <c r="AC6236" s="12"/>
      <c r="AD6236" s="12"/>
      <c r="AE6236" s="12"/>
      <c r="AF6236" s="12"/>
      <c r="AG6236" s="12"/>
      <c r="AH6236" s="12"/>
      <c r="AI6236" s="12"/>
      <c r="AJ6236" s="12"/>
      <c r="AK6236" s="12"/>
      <c r="AL6236" s="12"/>
      <c r="AM6236" s="12"/>
      <c r="AN6236" s="12"/>
      <c r="AO6236" s="12"/>
      <c r="AP6236" s="12"/>
      <c r="AQ6236" s="12"/>
      <c r="AR6236" s="12"/>
      <c r="AS6236" s="12"/>
      <c r="AT6236" s="12"/>
      <c r="AU6236" s="12"/>
      <c r="AV6236" s="12"/>
      <c r="AW6236" s="12"/>
      <c r="AX6236" s="12"/>
      <c r="AY6236" s="12"/>
      <c r="AZ6236" s="12"/>
      <c r="BA6236" s="12"/>
      <c r="BB6236" s="12"/>
      <c r="BC6236" s="12"/>
      <c r="BD6236" s="12"/>
      <c r="BE6236" s="12"/>
      <c r="BF6236" s="12"/>
      <c r="BG6236" s="12"/>
      <c r="BH6236" s="12"/>
      <c r="BI6236" s="12"/>
      <c r="BJ6236" s="13"/>
      <c r="BK6236" s="13"/>
      <c r="BL6236" s="13"/>
      <c r="BM6236" s="13"/>
      <c r="BN6236" s="13"/>
    </row>
    <row r="6237" spans="4:66" x14ac:dyDescent="0.25">
      <c r="D6237"/>
      <c r="E6237" s="10"/>
      <c r="F6237" s="10"/>
      <c r="G6237" s="10"/>
      <c r="H6237" s="10"/>
      <c r="I6237" s="10"/>
      <c r="J6237" s="10"/>
      <c r="K6237" s="11"/>
      <c r="L6237" s="11"/>
      <c r="M6237" s="12"/>
      <c r="N6237" s="12"/>
      <c r="O6237" s="12"/>
      <c r="P6237" s="12"/>
      <c r="Q6237" s="12"/>
      <c r="R6237" s="12"/>
      <c r="S6237" s="12"/>
      <c r="T6237" s="12"/>
      <c r="U6237" s="12"/>
      <c r="V6237" s="12"/>
      <c r="W6237" s="12"/>
      <c r="X6237" s="12"/>
      <c r="Y6237" s="12"/>
      <c r="Z6237" s="12"/>
      <c r="AA6237" s="12"/>
      <c r="AB6237" s="12"/>
      <c r="AC6237" s="12"/>
      <c r="AD6237" s="12"/>
      <c r="AE6237" s="12"/>
      <c r="AF6237" s="12"/>
      <c r="AG6237" s="12"/>
      <c r="AH6237" s="12"/>
      <c r="AI6237" s="12"/>
      <c r="AJ6237" s="12"/>
      <c r="AK6237" s="12"/>
      <c r="AL6237" s="12"/>
      <c r="AM6237" s="12"/>
      <c r="AN6237" s="12"/>
      <c r="AO6237" s="12"/>
      <c r="AP6237" s="12"/>
      <c r="AQ6237" s="12"/>
      <c r="AR6237" s="12"/>
      <c r="AS6237" s="12"/>
      <c r="AT6237" s="12"/>
      <c r="AU6237" s="12"/>
      <c r="AV6237" s="12"/>
      <c r="AW6237" s="12"/>
      <c r="AX6237" s="12"/>
      <c r="AY6237" s="12"/>
      <c r="AZ6237" s="12"/>
      <c r="BA6237" s="12"/>
      <c r="BB6237" s="12"/>
      <c r="BC6237" s="12"/>
      <c r="BD6237" s="12"/>
      <c r="BE6237" s="12"/>
      <c r="BF6237" s="12"/>
      <c r="BG6237" s="12"/>
      <c r="BH6237" s="12"/>
      <c r="BI6237" s="12"/>
      <c r="BJ6237" s="13"/>
      <c r="BK6237" s="13"/>
      <c r="BL6237" s="13"/>
      <c r="BM6237" s="13"/>
      <c r="BN6237" s="13"/>
    </row>
    <row r="6238" spans="4:66" x14ac:dyDescent="0.25">
      <c r="D6238"/>
      <c r="E6238" s="10"/>
      <c r="F6238" s="10"/>
      <c r="G6238" s="10"/>
      <c r="H6238" s="10"/>
      <c r="I6238" s="10"/>
      <c r="J6238" s="10"/>
      <c r="K6238" s="11"/>
      <c r="L6238" s="11"/>
      <c r="M6238" s="12"/>
      <c r="N6238" s="12"/>
      <c r="O6238" s="12"/>
      <c r="P6238" s="12"/>
      <c r="Q6238" s="12"/>
      <c r="R6238" s="12"/>
      <c r="S6238" s="12"/>
      <c r="T6238" s="12"/>
      <c r="U6238" s="12"/>
      <c r="V6238" s="12"/>
      <c r="W6238" s="12"/>
      <c r="X6238" s="12"/>
      <c r="Y6238" s="12"/>
      <c r="Z6238" s="12"/>
      <c r="AA6238" s="12"/>
      <c r="AB6238" s="12"/>
      <c r="AC6238" s="12"/>
      <c r="AD6238" s="12"/>
      <c r="AE6238" s="12"/>
      <c r="AF6238" s="12"/>
      <c r="AG6238" s="12"/>
      <c r="AH6238" s="12"/>
      <c r="AI6238" s="12"/>
      <c r="AJ6238" s="12"/>
      <c r="AK6238" s="12"/>
      <c r="AL6238" s="12"/>
      <c r="AM6238" s="12"/>
      <c r="AN6238" s="12"/>
      <c r="AO6238" s="12"/>
      <c r="AP6238" s="12"/>
      <c r="AQ6238" s="12"/>
      <c r="AR6238" s="12"/>
      <c r="AS6238" s="12"/>
      <c r="AT6238" s="12"/>
      <c r="AU6238" s="12"/>
      <c r="AV6238" s="12"/>
      <c r="AW6238" s="12"/>
      <c r="AX6238" s="12"/>
      <c r="AY6238" s="12"/>
      <c r="AZ6238" s="12"/>
      <c r="BA6238" s="12"/>
      <c r="BB6238" s="12"/>
      <c r="BC6238" s="12"/>
      <c r="BD6238" s="12"/>
      <c r="BE6238" s="12"/>
      <c r="BF6238" s="12"/>
      <c r="BG6238" s="12"/>
      <c r="BH6238" s="12"/>
      <c r="BI6238" s="12"/>
      <c r="BJ6238" s="13"/>
      <c r="BK6238" s="13"/>
      <c r="BL6238" s="13"/>
      <c r="BM6238" s="13"/>
      <c r="BN6238" s="13"/>
    </row>
    <row r="6239" spans="4:66" x14ac:dyDescent="0.25">
      <c r="D6239"/>
      <c r="E6239" s="10"/>
      <c r="F6239" s="10"/>
      <c r="G6239" s="10"/>
      <c r="H6239" s="10"/>
      <c r="I6239" s="10"/>
      <c r="J6239" s="10"/>
      <c r="K6239" s="11"/>
      <c r="L6239" s="11"/>
      <c r="M6239" s="12"/>
      <c r="N6239" s="12"/>
      <c r="O6239" s="12"/>
      <c r="P6239" s="12"/>
      <c r="Q6239" s="12"/>
      <c r="R6239" s="12"/>
      <c r="S6239" s="12"/>
      <c r="T6239" s="12"/>
      <c r="U6239" s="12"/>
      <c r="V6239" s="12"/>
      <c r="W6239" s="12"/>
      <c r="X6239" s="12"/>
      <c r="Y6239" s="12"/>
      <c r="Z6239" s="12"/>
      <c r="AA6239" s="12"/>
      <c r="AB6239" s="12"/>
      <c r="AC6239" s="12"/>
      <c r="AD6239" s="12"/>
      <c r="AE6239" s="12"/>
      <c r="AF6239" s="12"/>
      <c r="AG6239" s="12"/>
      <c r="AH6239" s="12"/>
      <c r="AI6239" s="12"/>
      <c r="AJ6239" s="12"/>
      <c r="AK6239" s="12"/>
      <c r="AL6239" s="12"/>
      <c r="AM6239" s="12"/>
      <c r="AN6239" s="12"/>
      <c r="AO6239" s="12"/>
      <c r="AP6239" s="12"/>
      <c r="AQ6239" s="12"/>
      <c r="AR6239" s="12"/>
      <c r="AS6239" s="12"/>
      <c r="AT6239" s="12"/>
      <c r="AU6239" s="12"/>
      <c r="AV6239" s="12"/>
      <c r="AW6239" s="12"/>
      <c r="AX6239" s="12"/>
      <c r="AY6239" s="12"/>
      <c r="AZ6239" s="12"/>
      <c r="BA6239" s="12"/>
      <c r="BB6239" s="12"/>
      <c r="BC6239" s="12"/>
      <c r="BD6239" s="12"/>
      <c r="BE6239" s="12"/>
      <c r="BF6239" s="12"/>
      <c r="BG6239" s="12"/>
      <c r="BH6239" s="12"/>
      <c r="BI6239" s="12"/>
      <c r="BJ6239" s="13"/>
      <c r="BK6239" s="13"/>
      <c r="BL6239" s="13"/>
      <c r="BM6239" s="13"/>
      <c r="BN6239" s="13"/>
    </row>
    <row r="6240" spans="4:66" x14ac:dyDescent="0.25">
      <c r="D6240"/>
      <c r="E6240" s="10"/>
      <c r="F6240" s="10"/>
      <c r="G6240" s="10"/>
      <c r="H6240" s="10"/>
      <c r="I6240" s="10"/>
      <c r="J6240" s="10"/>
      <c r="K6240" s="11"/>
      <c r="L6240" s="11"/>
      <c r="M6240" s="12"/>
      <c r="N6240" s="12"/>
      <c r="O6240" s="12"/>
      <c r="P6240" s="12"/>
      <c r="Q6240" s="12"/>
      <c r="R6240" s="12"/>
      <c r="S6240" s="12"/>
      <c r="T6240" s="12"/>
      <c r="U6240" s="12"/>
      <c r="V6240" s="12"/>
      <c r="W6240" s="12"/>
      <c r="X6240" s="12"/>
      <c r="Y6240" s="12"/>
      <c r="Z6240" s="12"/>
      <c r="AA6240" s="12"/>
      <c r="AB6240" s="12"/>
      <c r="AC6240" s="12"/>
      <c r="AD6240" s="12"/>
      <c r="AE6240" s="12"/>
      <c r="AF6240" s="12"/>
      <c r="AG6240" s="12"/>
      <c r="AH6240" s="12"/>
      <c r="AI6240" s="12"/>
      <c r="AJ6240" s="12"/>
      <c r="AK6240" s="12"/>
      <c r="AL6240" s="12"/>
      <c r="AM6240" s="12"/>
      <c r="AN6240" s="12"/>
      <c r="AO6240" s="12"/>
      <c r="AP6240" s="12"/>
      <c r="AQ6240" s="12"/>
      <c r="AR6240" s="12"/>
      <c r="AS6240" s="12"/>
      <c r="AT6240" s="12"/>
      <c r="AU6240" s="12"/>
      <c r="AV6240" s="12"/>
      <c r="AW6240" s="12"/>
      <c r="AX6240" s="12"/>
      <c r="AY6240" s="12"/>
      <c r="AZ6240" s="12"/>
      <c r="BA6240" s="12"/>
      <c r="BB6240" s="12"/>
      <c r="BC6240" s="12"/>
      <c r="BD6240" s="12"/>
      <c r="BE6240" s="12"/>
      <c r="BF6240" s="12"/>
      <c r="BG6240" s="12"/>
      <c r="BH6240" s="12"/>
      <c r="BI6240" s="12"/>
      <c r="BJ6240" s="13"/>
      <c r="BK6240" s="13"/>
      <c r="BL6240" s="13"/>
      <c r="BM6240" s="13"/>
      <c r="BN6240" s="13"/>
    </row>
    <row r="6241" spans="4:66" x14ac:dyDescent="0.25">
      <c r="D6241"/>
      <c r="E6241" s="10"/>
      <c r="F6241" s="10"/>
      <c r="G6241" s="10"/>
      <c r="H6241" s="10"/>
      <c r="I6241" s="10"/>
      <c r="J6241" s="10"/>
      <c r="K6241" s="11"/>
      <c r="L6241" s="11"/>
      <c r="M6241" s="12"/>
      <c r="N6241" s="12"/>
      <c r="O6241" s="12"/>
      <c r="P6241" s="12"/>
      <c r="Q6241" s="12"/>
      <c r="R6241" s="12"/>
      <c r="S6241" s="12"/>
      <c r="T6241" s="12"/>
      <c r="U6241" s="12"/>
      <c r="V6241" s="12"/>
      <c r="W6241" s="12"/>
      <c r="X6241" s="12"/>
      <c r="Y6241" s="12"/>
      <c r="Z6241" s="12"/>
      <c r="AA6241" s="12"/>
      <c r="AB6241" s="12"/>
      <c r="AC6241" s="12"/>
      <c r="AD6241" s="12"/>
      <c r="AE6241" s="12"/>
      <c r="AF6241" s="12"/>
      <c r="AG6241" s="12"/>
      <c r="AH6241" s="12"/>
      <c r="AI6241" s="12"/>
      <c r="AJ6241" s="12"/>
      <c r="AK6241" s="12"/>
      <c r="AL6241" s="12"/>
      <c r="AM6241" s="12"/>
      <c r="AN6241" s="12"/>
      <c r="AO6241" s="12"/>
      <c r="AP6241" s="12"/>
      <c r="AQ6241" s="12"/>
      <c r="AR6241" s="12"/>
      <c r="AS6241" s="12"/>
      <c r="AT6241" s="12"/>
      <c r="AU6241" s="12"/>
      <c r="AV6241" s="12"/>
      <c r="AW6241" s="12"/>
      <c r="AX6241" s="12"/>
      <c r="AY6241" s="12"/>
      <c r="AZ6241" s="12"/>
      <c r="BA6241" s="12"/>
      <c r="BB6241" s="12"/>
      <c r="BC6241" s="12"/>
      <c r="BD6241" s="12"/>
      <c r="BE6241" s="12"/>
      <c r="BF6241" s="12"/>
      <c r="BG6241" s="12"/>
      <c r="BH6241" s="12"/>
      <c r="BI6241" s="12"/>
      <c r="BJ6241" s="13"/>
      <c r="BK6241" s="13"/>
      <c r="BL6241" s="13"/>
      <c r="BM6241" s="13"/>
      <c r="BN6241" s="13"/>
    </row>
    <row r="6242" spans="4:66" x14ac:dyDescent="0.25">
      <c r="D6242"/>
      <c r="E6242" s="10"/>
      <c r="F6242" s="10"/>
      <c r="G6242" s="10"/>
      <c r="H6242" s="10"/>
      <c r="I6242" s="10"/>
      <c r="J6242" s="10"/>
      <c r="K6242" s="11"/>
      <c r="L6242" s="11"/>
      <c r="M6242" s="12"/>
      <c r="N6242" s="12"/>
      <c r="O6242" s="12"/>
      <c r="P6242" s="12"/>
      <c r="Q6242" s="12"/>
      <c r="R6242" s="12"/>
      <c r="S6242" s="12"/>
      <c r="T6242" s="12"/>
      <c r="U6242" s="12"/>
      <c r="V6242" s="12"/>
      <c r="W6242" s="12"/>
      <c r="X6242" s="12"/>
      <c r="Y6242" s="12"/>
      <c r="Z6242" s="12"/>
      <c r="AA6242" s="12"/>
      <c r="AB6242" s="12"/>
      <c r="AC6242" s="12"/>
      <c r="AD6242" s="12"/>
      <c r="AE6242" s="12"/>
      <c r="AF6242" s="12"/>
      <c r="AG6242" s="12"/>
      <c r="AH6242" s="12"/>
      <c r="AI6242" s="12"/>
      <c r="AJ6242" s="12"/>
      <c r="AK6242" s="12"/>
      <c r="AL6242" s="12"/>
      <c r="AM6242" s="12"/>
      <c r="AN6242" s="12"/>
      <c r="AO6242" s="12"/>
      <c r="AP6242" s="12"/>
      <c r="AQ6242" s="12"/>
      <c r="AR6242" s="12"/>
      <c r="AS6242" s="12"/>
      <c r="AT6242" s="12"/>
      <c r="AU6242" s="12"/>
      <c r="AV6242" s="12"/>
      <c r="AW6242" s="12"/>
      <c r="AX6242" s="12"/>
      <c r="AY6242" s="12"/>
      <c r="AZ6242" s="12"/>
      <c r="BA6242" s="12"/>
      <c r="BB6242" s="12"/>
      <c r="BC6242" s="12"/>
      <c r="BD6242" s="12"/>
      <c r="BE6242" s="12"/>
      <c r="BF6242" s="12"/>
      <c r="BG6242" s="12"/>
      <c r="BH6242" s="12"/>
      <c r="BI6242" s="12"/>
      <c r="BJ6242" s="13"/>
      <c r="BK6242" s="13"/>
      <c r="BL6242" s="13"/>
      <c r="BM6242" s="13"/>
      <c r="BN6242" s="13"/>
    </row>
    <row r="6243" spans="4:66" x14ac:dyDescent="0.25">
      <c r="D6243"/>
      <c r="E6243" s="10"/>
      <c r="F6243" s="10"/>
      <c r="G6243" s="10"/>
      <c r="H6243" s="10"/>
      <c r="I6243" s="10"/>
      <c r="J6243" s="10"/>
      <c r="K6243" s="11"/>
      <c r="L6243" s="11"/>
      <c r="M6243" s="12"/>
      <c r="N6243" s="12"/>
      <c r="O6243" s="12"/>
      <c r="P6243" s="12"/>
      <c r="Q6243" s="12"/>
      <c r="R6243" s="12"/>
      <c r="S6243" s="12"/>
      <c r="T6243" s="12"/>
      <c r="U6243" s="12"/>
      <c r="V6243" s="12"/>
      <c r="W6243" s="12"/>
      <c r="X6243" s="12"/>
      <c r="Y6243" s="12"/>
      <c r="Z6243" s="12"/>
      <c r="AA6243" s="12"/>
      <c r="AB6243" s="12"/>
      <c r="AC6243" s="12"/>
      <c r="AD6243" s="12"/>
      <c r="AE6243" s="12"/>
      <c r="AF6243" s="12"/>
      <c r="AG6243" s="12"/>
      <c r="AH6243" s="12"/>
      <c r="AI6243" s="12"/>
      <c r="AJ6243" s="12"/>
      <c r="AK6243" s="12"/>
      <c r="AL6243" s="12"/>
      <c r="AM6243" s="12"/>
      <c r="AN6243" s="12"/>
      <c r="AO6243" s="12"/>
      <c r="AP6243" s="12"/>
      <c r="AQ6243" s="12"/>
      <c r="AR6243" s="12"/>
      <c r="AS6243" s="12"/>
      <c r="AT6243" s="12"/>
      <c r="AU6243" s="12"/>
      <c r="AV6243" s="12"/>
      <c r="AW6243" s="12"/>
      <c r="AX6243" s="12"/>
      <c r="AY6243" s="12"/>
      <c r="AZ6243" s="12"/>
      <c r="BA6243" s="12"/>
      <c r="BB6243" s="12"/>
      <c r="BC6243" s="12"/>
      <c r="BD6243" s="12"/>
      <c r="BE6243" s="12"/>
      <c r="BF6243" s="12"/>
      <c r="BG6243" s="12"/>
      <c r="BH6243" s="12"/>
      <c r="BI6243" s="12"/>
      <c r="BJ6243" s="13"/>
      <c r="BK6243" s="13"/>
      <c r="BL6243" s="13"/>
      <c r="BM6243" s="13"/>
      <c r="BN6243" s="13"/>
    </row>
    <row r="6244" spans="4:66" x14ac:dyDescent="0.25">
      <c r="D6244"/>
      <c r="E6244" s="10"/>
      <c r="F6244" s="10"/>
      <c r="G6244" s="10"/>
      <c r="H6244" s="10"/>
      <c r="I6244" s="10"/>
      <c r="J6244" s="10"/>
      <c r="K6244" s="11"/>
      <c r="L6244" s="11"/>
      <c r="M6244" s="12"/>
      <c r="N6244" s="12"/>
      <c r="O6244" s="12"/>
      <c r="P6244" s="12"/>
      <c r="Q6244" s="12"/>
      <c r="R6244" s="12"/>
      <c r="S6244" s="12"/>
      <c r="T6244" s="12"/>
      <c r="U6244" s="12"/>
      <c r="V6244" s="12"/>
      <c r="W6244" s="12"/>
      <c r="X6244" s="12"/>
      <c r="Y6244" s="12"/>
      <c r="Z6244" s="12"/>
      <c r="AA6244" s="12"/>
      <c r="AB6244" s="12"/>
      <c r="AC6244" s="12"/>
      <c r="AD6244" s="12"/>
      <c r="AE6244" s="12"/>
      <c r="AF6244" s="12"/>
      <c r="AG6244" s="12"/>
      <c r="AH6244" s="12"/>
      <c r="AI6244" s="12"/>
      <c r="AJ6244" s="12"/>
      <c r="AK6244" s="12"/>
      <c r="AL6244" s="12"/>
      <c r="AM6244" s="12"/>
      <c r="AN6244" s="12"/>
      <c r="AO6244" s="12"/>
      <c r="AP6244" s="12"/>
      <c r="AQ6244" s="12"/>
      <c r="AR6244" s="12"/>
      <c r="AS6244" s="12"/>
      <c r="AT6244" s="12"/>
      <c r="AU6244" s="12"/>
      <c r="AV6244" s="12"/>
      <c r="AW6244" s="12"/>
      <c r="AX6244" s="12"/>
      <c r="AY6244" s="12"/>
      <c r="AZ6244" s="12"/>
      <c r="BA6244" s="12"/>
      <c r="BB6244" s="12"/>
      <c r="BC6244" s="12"/>
      <c r="BD6244" s="12"/>
      <c r="BE6244" s="12"/>
      <c r="BF6244" s="12"/>
      <c r="BG6244" s="12"/>
      <c r="BH6244" s="12"/>
      <c r="BI6244" s="12"/>
      <c r="BJ6244" s="13"/>
      <c r="BK6244" s="13"/>
      <c r="BL6244" s="13"/>
      <c r="BM6244" s="13"/>
      <c r="BN6244" s="13"/>
    </row>
    <row r="6245" spans="4:66" x14ac:dyDescent="0.25">
      <c r="D6245"/>
      <c r="E6245" s="10"/>
      <c r="F6245" s="10"/>
      <c r="G6245" s="10"/>
      <c r="H6245" s="10"/>
      <c r="I6245" s="10"/>
      <c r="J6245" s="10"/>
      <c r="K6245" s="11"/>
      <c r="L6245" s="11"/>
      <c r="M6245" s="12"/>
      <c r="N6245" s="12"/>
      <c r="O6245" s="12"/>
      <c r="P6245" s="12"/>
      <c r="Q6245" s="12"/>
      <c r="R6245" s="12"/>
      <c r="S6245" s="12"/>
      <c r="T6245" s="12"/>
      <c r="U6245" s="12"/>
      <c r="V6245" s="12"/>
      <c r="W6245" s="12"/>
      <c r="X6245" s="12"/>
      <c r="Y6245" s="12"/>
      <c r="Z6245" s="12"/>
      <c r="AA6245" s="12"/>
      <c r="AB6245" s="12"/>
      <c r="AC6245" s="12"/>
      <c r="AD6245" s="12"/>
      <c r="AE6245" s="12"/>
      <c r="AF6245" s="12"/>
      <c r="AG6245" s="12"/>
      <c r="AH6245" s="12"/>
      <c r="AI6245" s="12"/>
      <c r="AJ6245" s="12"/>
      <c r="AK6245" s="12"/>
      <c r="AL6245" s="12"/>
      <c r="AM6245" s="12"/>
      <c r="AN6245" s="12"/>
      <c r="AO6245" s="12"/>
      <c r="AP6245" s="12"/>
      <c r="AQ6245" s="12"/>
      <c r="AR6245" s="12"/>
      <c r="AS6245" s="12"/>
      <c r="AT6245" s="12"/>
      <c r="AU6245" s="12"/>
      <c r="AV6245" s="12"/>
      <c r="AW6245" s="12"/>
      <c r="AX6245" s="12"/>
      <c r="AY6245" s="12"/>
      <c r="AZ6245" s="12"/>
      <c r="BA6245" s="12"/>
      <c r="BB6245" s="12"/>
      <c r="BC6245" s="12"/>
      <c r="BD6245" s="12"/>
      <c r="BE6245" s="12"/>
      <c r="BF6245" s="12"/>
      <c r="BG6245" s="12"/>
      <c r="BH6245" s="12"/>
      <c r="BI6245" s="12"/>
      <c r="BJ6245" s="13"/>
      <c r="BK6245" s="13"/>
      <c r="BL6245" s="13"/>
      <c r="BM6245" s="13"/>
      <c r="BN6245" s="13"/>
    </row>
    <row r="6246" spans="4:66" x14ac:dyDescent="0.25">
      <c r="D6246"/>
      <c r="E6246" s="10"/>
      <c r="F6246" s="10"/>
      <c r="G6246" s="10"/>
      <c r="H6246" s="10"/>
      <c r="I6246" s="10"/>
      <c r="J6246" s="10"/>
      <c r="K6246" s="11"/>
      <c r="L6246" s="11"/>
      <c r="M6246" s="12"/>
      <c r="N6246" s="12"/>
      <c r="O6246" s="12"/>
      <c r="P6246" s="12"/>
      <c r="Q6246" s="12"/>
      <c r="R6246" s="12"/>
      <c r="S6246" s="12"/>
      <c r="T6246" s="12"/>
      <c r="U6246" s="12"/>
      <c r="V6246" s="12"/>
      <c r="W6246" s="12"/>
      <c r="X6246" s="12"/>
      <c r="Y6246" s="12"/>
      <c r="Z6246" s="12"/>
      <c r="AA6246" s="12"/>
      <c r="AB6246" s="12"/>
      <c r="AC6246" s="12"/>
      <c r="AD6246" s="12"/>
      <c r="AE6246" s="12"/>
      <c r="AF6246" s="12"/>
      <c r="AG6246" s="12"/>
      <c r="AH6246" s="12"/>
      <c r="AI6246" s="12"/>
      <c r="AJ6246" s="12"/>
      <c r="AK6246" s="12"/>
      <c r="AL6246" s="12"/>
      <c r="AM6246" s="12"/>
      <c r="AN6246" s="12"/>
      <c r="AO6246" s="12"/>
      <c r="AP6246" s="12"/>
      <c r="AQ6246" s="12"/>
      <c r="AR6246" s="12"/>
      <c r="AS6246" s="12"/>
      <c r="AT6246" s="12"/>
      <c r="AU6246" s="12"/>
      <c r="AV6246" s="12"/>
      <c r="AW6246" s="12"/>
      <c r="AX6246" s="12"/>
      <c r="AY6246" s="12"/>
      <c r="AZ6246" s="12"/>
      <c r="BA6246" s="12"/>
      <c r="BB6246" s="12"/>
      <c r="BC6246" s="12"/>
      <c r="BD6246" s="12"/>
      <c r="BE6246" s="12"/>
      <c r="BF6246" s="12"/>
      <c r="BG6246" s="12"/>
      <c r="BH6246" s="12"/>
      <c r="BI6246" s="12"/>
      <c r="BJ6246" s="13"/>
      <c r="BK6246" s="13"/>
      <c r="BL6246" s="13"/>
      <c r="BM6246" s="13"/>
      <c r="BN6246" s="13"/>
    </row>
    <row r="6247" spans="4:66" x14ac:dyDescent="0.25">
      <c r="D6247"/>
      <c r="E6247" s="10"/>
      <c r="F6247" s="10"/>
      <c r="G6247" s="10"/>
      <c r="H6247" s="10"/>
      <c r="I6247" s="10"/>
      <c r="J6247" s="10"/>
      <c r="K6247" s="11"/>
      <c r="L6247" s="11"/>
      <c r="M6247" s="12"/>
      <c r="N6247" s="12"/>
      <c r="O6247" s="12"/>
      <c r="P6247" s="12"/>
      <c r="Q6247" s="12"/>
      <c r="R6247" s="12"/>
      <c r="S6247" s="12"/>
      <c r="T6247" s="12"/>
      <c r="U6247" s="12"/>
      <c r="V6247" s="12"/>
      <c r="W6247" s="12"/>
      <c r="X6247" s="12"/>
      <c r="Y6247" s="12"/>
      <c r="Z6247" s="12"/>
      <c r="AA6247" s="12"/>
      <c r="AB6247" s="12"/>
      <c r="AC6247" s="12"/>
      <c r="AD6247" s="12"/>
      <c r="AE6247" s="12"/>
      <c r="AF6247" s="12"/>
      <c r="AG6247" s="12"/>
      <c r="AH6247" s="12"/>
      <c r="AI6247" s="12"/>
      <c r="AJ6247" s="12"/>
      <c r="AK6247" s="12"/>
      <c r="AL6247" s="12"/>
      <c r="AM6247" s="12"/>
      <c r="AN6247" s="12"/>
      <c r="AO6247" s="12"/>
      <c r="AP6247" s="12"/>
      <c r="AQ6247" s="12"/>
      <c r="AR6247" s="12"/>
      <c r="AS6247" s="12"/>
      <c r="AT6247" s="12"/>
      <c r="AU6247" s="12"/>
      <c r="AV6247" s="12"/>
      <c r="AW6247" s="12"/>
      <c r="AX6247" s="12"/>
      <c r="AY6247" s="12"/>
      <c r="AZ6247" s="12"/>
      <c r="BA6247" s="12"/>
      <c r="BB6247" s="12"/>
      <c r="BC6247" s="12"/>
      <c r="BD6247" s="12"/>
      <c r="BE6247" s="12"/>
      <c r="BF6247" s="12"/>
      <c r="BG6247" s="12"/>
      <c r="BH6247" s="12"/>
      <c r="BI6247" s="12"/>
      <c r="BJ6247" s="13"/>
      <c r="BK6247" s="13"/>
      <c r="BL6247" s="13"/>
      <c r="BM6247" s="13"/>
      <c r="BN6247" s="13"/>
    </row>
    <row r="6248" spans="4:66" x14ac:dyDescent="0.25">
      <c r="D6248"/>
      <c r="E6248" s="10"/>
      <c r="F6248" s="10"/>
      <c r="G6248" s="10"/>
      <c r="H6248" s="10"/>
      <c r="I6248" s="10"/>
      <c r="J6248" s="10"/>
      <c r="K6248" s="11"/>
      <c r="L6248" s="11"/>
      <c r="M6248" s="12"/>
      <c r="N6248" s="12"/>
      <c r="O6248" s="12"/>
      <c r="P6248" s="12"/>
      <c r="Q6248" s="12"/>
      <c r="R6248" s="12"/>
      <c r="S6248" s="12"/>
      <c r="T6248" s="12"/>
      <c r="U6248" s="12"/>
      <c r="V6248" s="12"/>
      <c r="W6248" s="12"/>
      <c r="X6248" s="12"/>
      <c r="Y6248" s="12"/>
      <c r="Z6248" s="12"/>
      <c r="AA6248" s="12"/>
      <c r="AB6248" s="12"/>
      <c r="AC6248" s="12"/>
      <c r="AD6248" s="12"/>
      <c r="AE6248" s="12"/>
      <c r="AF6248" s="12"/>
      <c r="AG6248" s="12"/>
      <c r="AH6248" s="12"/>
      <c r="AI6248" s="12"/>
      <c r="AJ6248" s="12"/>
      <c r="AK6248" s="12"/>
      <c r="AL6248" s="12"/>
      <c r="AM6248" s="12"/>
      <c r="AN6248" s="12"/>
      <c r="AO6248" s="12"/>
      <c r="AP6248" s="12"/>
      <c r="AQ6248" s="12"/>
      <c r="AR6248" s="12"/>
      <c r="AS6248" s="12"/>
      <c r="AT6248" s="12"/>
      <c r="AU6248" s="12"/>
      <c r="AV6248" s="12"/>
      <c r="AW6248" s="12"/>
      <c r="AX6248" s="12"/>
      <c r="AY6248" s="12"/>
      <c r="AZ6248" s="12"/>
      <c r="BA6248" s="12"/>
      <c r="BB6248" s="12"/>
      <c r="BC6248" s="12"/>
      <c r="BD6248" s="12"/>
      <c r="BE6248" s="12"/>
      <c r="BF6248" s="12"/>
      <c r="BG6248" s="12"/>
      <c r="BH6248" s="12"/>
      <c r="BI6248" s="12"/>
      <c r="BJ6248" s="13"/>
      <c r="BK6248" s="13"/>
      <c r="BL6248" s="13"/>
      <c r="BM6248" s="13"/>
      <c r="BN6248" s="13"/>
    </row>
    <row r="6249" spans="4:66" x14ac:dyDescent="0.25">
      <c r="D6249"/>
      <c r="E6249" s="10"/>
      <c r="F6249" s="10"/>
      <c r="G6249" s="10"/>
      <c r="H6249" s="10"/>
      <c r="I6249" s="10"/>
      <c r="J6249" s="10"/>
      <c r="K6249" s="11"/>
      <c r="L6249" s="11"/>
      <c r="M6249" s="12"/>
      <c r="N6249" s="12"/>
      <c r="O6249" s="12"/>
      <c r="P6249" s="12"/>
      <c r="Q6249" s="12"/>
      <c r="R6249" s="12"/>
      <c r="S6249" s="12"/>
      <c r="T6249" s="12"/>
      <c r="U6249" s="12"/>
      <c r="V6249" s="12"/>
      <c r="W6249" s="12"/>
      <c r="X6249" s="12"/>
      <c r="Y6249" s="12"/>
      <c r="Z6249" s="12"/>
      <c r="AA6249" s="12"/>
      <c r="AB6249" s="12"/>
      <c r="AC6249" s="12"/>
      <c r="AD6249" s="12"/>
      <c r="AE6249" s="12"/>
      <c r="AF6249" s="12"/>
      <c r="AG6249" s="12"/>
      <c r="AH6249" s="12"/>
      <c r="AI6249" s="12"/>
      <c r="AJ6249" s="12"/>
      <c r="AK6249" s="12"/>
      <c r="AL6249" s="12"/>
      <c r="AM6249" s="12"/>
      <c r="AN6249" s="12"/>
      <c r="AO6249" s="12"/>
      <c r="AP6249" s="12"/>
      <c r="AQ6249" s="12"/>
      <c r="AR6249" s="12"/>
      <c r="AS6249" s="12"/>
      <c r="AT6249" s="12"/>
      <c r="AU6249" s="12"/>
      <c r="AV6249" s="12"/>
      <c r="AW6249" s="12"/>
      <c r="AX6249" s="12"/>
      <c r="AY6249" s="12"/>
      <c r="AZ6249" s="12"/>
      <c r="BA6249" s="12"/>
      <c r="BB6249" s="12"/>
      <c r="BC6249" s="12"/>
      <c r="BD6249" s="12"/>
      <c r="BE6249" s="12"/>
      <c r="BF6249" s="12"/>
      <c r="BG6249" s="12"/>
      <c r="BH6249" s="12"/>
      <c r="BI6249" s="12"/>
      <c r="BJ6249" s="13"/>
      <c r="BK6249" s="13"/>
      <c r="BL6249" s="13"/>
      <c r="BM6249" s="13"/>
      <c r="BN6249" s="13"/>
    </row>
    <row r="6250" spans="4:66" x14ac:dyDescent="0.25">
      <c r="D6250"/>
      <c r="E6250" s="10"/>
      <c r="F6250" s="10"/>
      <c r="G6250" s="10"/>
      <c r="H6250" s="10"/>
      <c r="I6250" s="10"/>
      <c r="J6250" s="10"/>
      <c r="K6250" s="11"/>
      <c r="L6250" s="11"/>
      <c r="M6250" s="12"/>
      <c r="N6250" s="12"/>
      <c r="O6250" s="12"/>
      <c r="P6250" s="12"/>
      <c r="Q6250" s="12"/>
      <c r="R6250" s="12"/>
      <c r="S6250" s="12"/>
      <c r="T6250" s="12"/>
      <c r="U6250" s="12"/>
      <c r="V6250" s="12"/>
      <c r="W6250" s="12"/>
      <c r="X6250" s="12"/>
      <c r="Y6250" s="12"/>
      <c r="Z6250" s="12"/>
      <c r="AA6250" s="12"/>
      <c r="AB6250" s="12"/>
      <c r="AC6250" s="12"/>
      <c r="AD6250" s="12"/>
      <c r="AE6250" s="12"/>
      <c r="AF6250" s="12"/>
      <c r="AG6250" s="12"/>
      <c r="AH6250" s="12"/>
      <c r="AI6250" s="12"/>
      <c r="AJ6250" s="12"/>
      <c r="AK6250" s="12"/>
      <c r="AL6250" s="12"/>
      <c r="AM6250" s="12"/>
      <c r="AN6250" s="12"/>
      <c r="AO6250" s="12"/>
      <c r="AP6250" s="12"/>
      <c r="AQ6250" s="12"/>
      <c r="AR6250" s="12"/>
      <c r="AS6250" s="12"/>
      <c r="AT6250" s="12"/>
      <c r="AU6250" s="12"/>
      <c r="AV6250" s="12"/>
      <c r="AW6250" s="12"/>
      <c r="AX6250" s="12"/>
      <c r="AY6250" s="12"/>
      <c r="AZ6250" s="12"/>
      <c r="BA6250" s="12"/>
      <c r="BB6250" s="12"/>
      <c r="BC6250" s="12"/>
      <c r="BD6250" s="12"/>
      <c r="BE6250" s="12"/>
      <c r="BF6250" s="12"/>
      <c r="BG6250" s="12"/>
      <c r="BH6250" s="12"/>
      <c r="BI6250" s="12"/>
      <c r="BJ6250" s="13"/>
      <c r="BK6250" s="13"/>
      <c r="BL6250" s="13"/>
      <c r="BM6250" s="13"/>
      <c r="BN6250" s="13"/>
    </row>
    <row r="6251" spans="4:66" x14ac:dyDescent="0.25">
      <c r="D6251"/>
      <c r="E6251" s="10"/>
      <c r="F6251" s="10"/>
      <c r="G6251" s="10"/>
      <c r="H6251" s="10"/>
      <c r="I6251" s="10"/>
      <c r="J6251" s="10"/>
      <c r="K6251" s="11"/>
      <c r="L6251" s="11"/>
      <c r="M6251" s="12"/>
      <c r="N6251" s="12"/>
      <c r="O6251" s="12"/>
      <c r="P6251" s="12"/>
      <c r="Q6251" s="12"/>
      <c r="R6251" s="12"/>
      <c r="S6251" s="12"/>
      <c r="T6251" s="12"/>
      <c r="U6251" s="12"/>
      <c r="V6251" s="12"/>
      <c r="W6251" s="12"/>
      <c r="X6251" s="12"/>
      <c r="Y6251" s="12"/>
      <c r="Z6251" s="12"/>
      <c r="AA6251" s="12"/>
      <c r="AB6251" s="12"/>
      <c r="AC6251" s="12"/>
      <c r="AD6251" s="12"/>
      <c r="AE6251" s="12"/>
      <c r="AF6251" s="12"/>
      <c r="AG6251" s="12"/>
      <c r="AH6251" s="12"/>
      <c r="AI6251" s="12"/>
      <c r="AJ6251" s="12"/>
      <c r="AK6251" s="12"/>
      <c r="AL6251" s="12"/>
      <c r="AM6251" s="12"/>
      <c r="AN6251" s="12"/>
      <c r="AO6251" s="12"/>
      <c r="AP6251" s="12"/>
      <c r="AQ6251" s="12"/>
      <c r="AR6251" s="12"/>
      <c r="AS6251" s="12"/>
      <c r="AT6251" s="12"/>
      <c r="AU6251" s="12"/>
      <c r="AV6251" s="12"/>
      <c r="AW6251" s="12"/>
      <c r="AX6251" s="12"/>
      <c r="AY6251" s="12"/>
      <c r="AZ6251" s="12"/>
      <c r="BA6251" s="12"/>
      <c r="BB6251" s="12"/>
      <c r="BC6251" s="12"/>
      <c r="BD6251" s="12"/>
      <c r="BE6251" s="12"/>
      <c r="BF6251" s="12"/>
      <c r="BG6251" s="12"/>
      <c r="BH6251" s="12"/>
      <c r="BI6251" s="12"/>
      <c r="BJ6251" s="13"/>
      <c r="BK6251" s="13"/>
      <c r="BL6251" s="13"/>
      <c r="BM6251" s="13"/>
      <c r="BN6251" s="13"/>
    </row>
    <row r="6252" spans="4:66" x14ac:dyDescent="0.25">
      <c r="D6252"/>
      <c r="E6252" s="10"/>
      <c r="F6252" s="10"/>
      <c r="G6252" s="10"/>
      <c r="H6252" s="10"/>
      <c r="I6252" s="10"/>
      <c r="J6252" s="10"/>
      <c r="K6252" s="11"/>
      <c r="L6252" s="11"/>
      <c r="M6252" s="12"/>
      <c r="N6252" s="12"/>
      <c r="O6252" s="12"/>
      <c r="P6252" s="12"/>
      <c r="Q6252" s="12"/>
      <c r="R6252" s="12"/>
      <c r="S6252" s="12"/>
      <c r="T6252" s="12"/>
      <c r="U6252" s="12"/>
      <c r="V6252" s="12"/>
      <c r="W6252" s="12"/>
      <c r="X6252" s="12"/>
      <c r="Y6252" s="12"/>
      <c r="Z6252" s="12"/>
      <c r="AA6252" s="12"/>
      <c r="AB6252" s="12"/>
      <c r="AC6252" s="12"/>
      <c r="AD6252" s="12"/>
      <c r="AE6252" s="12"/>
      <c r="AF6252" s="12"/>
      <c r="AG6252" s="12"/>
      <c r="AH6252" s="12"/>
      <c r="AI6252" s="12"/>
      <c r="AJ6252" s="12"/>
      <c r="AK6252" s="12"/>
      <c r="AL6252" s="12"/>
      <c r="AM6252" s="12"/>
      <c r="AN6252" s="12"/>
      <c r="AO6252" s="12"/>
      <c r="AP6252" s="12"/>
      <c r="AQ6252" s="12"/>
      <c r="AR6252" s="12"/>
      <c r="AS6252" s="12"/>
      <c r="AT6252" s="12"/>
      <c r="AU6252" s="12"/>
      <c r="AV6252" s="12"/>
      <c r="AW6252" s="12"/>
      <c r="AX6252" s="12"/>
      <c r="AY6252" s="12"/>
      <c r="AZ6252" s="12"/>
      <c r="BA6252" s="12"/>
      <c r="BB6252" s="12"/>
      <c r="BC6252" s="12"/>
      <c r="BD6252" s="12"/>
      <c r="BE6252" s="12"/>
      <c r="BF6252" s="12"/>
      <c r="BG6252" s="12"/>
      <c r="BH6252" s="12"/>
      <c r="BI6252" s="12"/>
      <c r="BJ6252" s="13"/>
      <c r="BK6252" s="13"/>
      <c r="BL6252" s="13"/>
      <c r="BM6252" s="13"/>
      <c r="BN6252" s="13"/>
    </row>
    <row r="6253" spans="4:66" x14ac:dyDescent="0.25">
      <c r="D6253"/>
      <c r="E6253" s="10"/>
      <c r="F6253" s="10"/>
      <c r="G6253" s="10"/>
      <c r="H6253" s="10"/>
      <c r="I6253" s="10"/>
      <c r="J6253" s="10"/>
      <c r="K6253" s="11"/>
      <c r="L6253" s="11"/>
      <c r="M6253" s="12"/>
      <c r="N6253" s="12"/>
      <c r="O6253" s="12"/>
      <c r="P6253" s="12"/>
      <c r="Q6253" s="12"/>
      <c r="R6253" s="12"/>
      <c r="S6253" s="12"/>
      <c r="T6253" s="12"/>
      <c r="U6253" s="12"/>
      <c r="V6253" s="12"/>
      <c r="W6253" s="12"/>
      <c r="X6253" s="12"/>
      <c r="Y6253" s="12"/>
      <c r="Z6253" s="12"/>
      <c r="AA6253" s="12"/>
      <c r="AB6253" s="12"/>
      <c r="AC6253" s="12"/>
      <c r="AD6253" s="12"/>
      <c r="AE6253" s="12"/>
      <c r="AF6253" s="12"/>
      <c r="AG6253" s="12"/>
      <c r="AH6253" s="12"/>
      <c r="AI6253" s="12"/>
      <c r="AJ6253" s="12"/>
      <c r="AK6253" s="12"/>
      <c r="AL6253" s="12"/>
      <c r="AM6253" s="12"/>
      <c r="AN6253" s="12"/>
      <c r="AO6253" s="12"/>
      <c r="AP6253" s="12"/>
      <c r="AQ6253" s="12"/>
      <c r="AR6253" s="12"/>
      <c r="AS6253" s="12"/>
      <c r="AT6253" s="12"/>
      <c r="AU6253" s="12"/>
      <c r="AV6253" s="12"/>
      <c r="AW6253" s="12"/>
      <c r="AX6253" s="12"/>
      <c r="AY6253" s="12"/>
      <c r="AZ6253" s="12"/>
      <c r="BA6253" s="12"/>
      <c r="BB6253" s="12"/>
      <c r="BC6253" s="12"/>
      <c r="BD6253" s="12"/>
      <c r="BE6253" s="12"/>
      <c r="BF6253" s="12"/>
      <c r="BG6253" s="12"/>
      <c r="BH6253" s="12"/>
      <c r="BI6253" s="12"/>
      <c r="BJ6253" s="13"/>
      <c r="BK6253" s="13"/>
      <c r="BL6253" s="13"/>
      <c r="BM6253" s="13"/>
      <c r="BN6253" s="13"/>
    </row>
    <row r="6254" spans="4:66" x14ac:dyDescent="0.25">
      <c r="D6254"/>
      <c r="E6254" s="10"/>
      <c r="F6254" s="10"/>
      <c r="G6254" s="10"/>
      <c r="H6254" s="10"/>
      <c r="I6254" s="10"/>
      <c r="J6254" s="10"/>
      <c r="K6254" s="11"/>
      <c r="L6254" s="11"/>
      <c r="M6254" s="12"/>
      <c r="N6254" s="12"/>
      <c r="O6254" s="12"/>
      <c r="P6254" s="12"/>
      <c r="Q6254" s="12"/>
      <c r="R6254" s="12"/>
      <c r="S6254" s="12"/>
      <c r="T6254" s="12"/>
      <c r="U6254" s="12"/>
      <c r="V6254" s="12"/>
      <c r="W6254" s="12"/>
      <c r="X6254" s="12"/>
      <c r="Y6254" s="12"/>
      <c r="Z6254" s="12"/>
      <c r="AA6254" s="12"/>
      <c r="AB6254" s="12"/>
      <c r="AC6254" s="12"/>
      <c r="AD6254" s="12"/>
      <c r="AE6254" s="12"/>
      <c r="AF6254" s="12"/>
      <c r="AG6254" s="12"/>
      <c r="AH6254" s="12"/>
      <c r="AI6254" s="12"/>
      <c r="AJ6254" s="12"/>
      <c r="AK6254" s="12"/>
      <c r="AL6254" s="12"/>
      <c r="AM6254" s="12"/>
      <c r="AN6254" s="12"/>
      <c r="AO6254" s="12"/>
      <c r="AP6254" s="12"/>
      <c r="AQ6254" s="12"/>
      <c r="AR6254" s="12"/>
      <c r="AS6254" s="12"/>
      <c r="AT6254" s="12"/>
      <c r="AU6254" s="12"/>
      <c r="AV6254" s="12"/>
      <c r="AW6254" s="12"/>
      <c r="AX6254" s="12"/>
      <c r="AY6254" s="12"/>
      <c r="AZ6254" s="12"/>
      <c r="BA6254" s="12"/>
      <c r="BB6254" s="12"/>
      <c r="BC6254" s="12"/>
      <c r="BD6254" s="12"/>
      <c r="BE6254" s="12"/>
      <c r="BF6254" s="12"/>
      <c r="BG6254" s="12"/>
      <c r="BH6254" s="12"/>
      <c r="BI6254" s="12"/>
      <c r="BJ6254" s="13"/>
      <c r="BK6254" s="13"/>
      <c r="BL6254" s="13"/>
      <c r="BM6254" s="13"/>
      <c r="BN6254" s="13"/>
    </row>
    <row r="6255" spans="4:66" x14ac:dyDescent="0.25">
      <c r="D6255"/>
      <c r="E6255" s="10"/>
      <c r="F6255" s="10"/>
      <c r="G6255" s="10"/>
      <c r="H6255" s="10"/>
      <c r="I6255" s="10"/>
      <c r="J6255" s="10"/>
      <c r="K6255" s="11"/>
      <c r="L6255" s="11"/>
      <c r="M6255" s="12"/>
      <c r="N6255" s="12"/>
      <c r="O6255" s="12"/>
      <c r="P6255" s="12"/>
      <c r="Q6255" s="12"/>
      <c r="R6255" s="12"/>
      <c r="S6255" s="12"/>
      <c r="T6255" s="12"/>
      <c r="U6255" s="12"/>
      <c r="V6255" s="12"/>
      <c r="W6255" s="12"/>
      <c r="X6255" s="12"/>
      <c r="Y6255" s="12"/>
      <c r="Z6255" s="12"/>
      <c r="AA6255" s="12"/>
      <c r="AB6255" s="12"/>
      <c r="AC6255" s="12"/>
      <c r="AD6255" s="12"/>
      <c r="AE6255" s="12"/>
      <c r="AF6255" s="12"/>
      <c r="AG6255" s="12"/>
      <c r="AH6255" s="12"/>
      <c r="AI6255" s="12"/>
      <c r="AJ6255" s="12"/>
      <c r="AK6255" s="12"/>
      <c r="AL6255" s="12"/>
      <c r="AM6255" s="12"/>
      <c r="AN6255" s="12"/>
      <c r="AO6255" s="12"/>
      <c r="AP6255" s="12"/>
      <c r="AQ6255" s="12"/>
      <c r="AR6255" s="12"/>
      <c r="AS6255" s="12"/>
      <c r="AT6255" s="12"/>
      <c r="AU6255" s="12"/>
      <c r="AV6255" s="12"/>
      <c r="AW6255" s="12"/>
      <c r="AX6255" s="12"/>
      <c r="AY6255" s="12"/>
      <c r="AZ6255" s="12"/>
      <c r="BA6255" s="12"/>
      <c r="BB6255" s="12"/>
      <c r="BC6255" s="12"/>
      <c r="BD6255" s="12"/>
      <c r="BE6255" s="12"/>
      <c r="BF6255" s="12"/>
      <c r="BG6255" s="12"/>
      <c r="BH6255" s="12"/>
      <c r="BI6255" s="12"/>
      <c r="BJ6255" s="13"/>
      <c r="BK6255" s="13"/>
      <c r="BL6255" s="13"/>
      <c r="BM6255" s="13"/>
      <c r="BN6255" s="13"/>
    </row>
    <row r="6256" spans="4:66" x14ac:dyDescent="0.25">
      <c r="D6256"/>
      <c r="E6256" s="10"/>
      <c r="F6256" s="10"/>
      <c r="G6256" s="10"/>
      <c r="H6256" s="10"/>
      <c r="I6256" s="10"/>
      <c r="J6256" s="10"/>
      <c r="K6256" s="11"/>
      <c r="L6256" s="11"/>
      <c r="M6256" s="12"/>
      <c r="N6256" s="12"/>
      <c r="O6256" s="12"/>
      <c r="P6256" s="12"/>
      <c r="Q6256" s="12"/>
      <c r="R6256" s="12"/>
      <c r="S6256" s="12"/>
      <c r="T6256" s="12"/>
      <c r="U6256" s="12"/>
      <c r="V6256" s="12"/>
      <c r="W6256" s="12"/>
      <c r="X6256" s="12"/>
      <c r="Y6256" s="12"/>
      <c r="Z6256" s="12"/>
      <c r="AA6256" s="12"/>
      <c r="AB6256" s="12"/>
      <c r="AC6256" s="12"/>
      <c r="AD6256" s="12"/>
      <c r="AE6256" s="12"/>
      <c r="AF6256" s="12"/>
      <c r="AG6256" s="12"/>
      <c r="AH6256" s="12"/>
      <c r="AI6256" s="12"/>
      <c r="AJ6256" s="12"/>
      <c r="AK6256" s="12"/>
      <c r="AL6256" s="12"/>
      <c r="AM6256" s="12"/>
      <c r="AN6256" s="12"/>
      <c r="AO6256" s="12"/>
      <c r="AP6256" s="12"/>
      <c r="AQ6256" s="12"/>
      <c r="AR6256" s="12"/>
      <c r="AS6256" s="12"/>
      <c r="AT6256" s="12"/>
      <c r="AU6256" s="12"/>
      <c r="AV6256" s="12"/>
      <c r="AW6256" s="12"/>
      <c r="AX6256" s="12"/>
      <c r="AY6256" s="12"/>
      <c r="AZ6256" s="12"/>
      <c r="BA6256" s="12"/>
      <c r="BB6256" s="12"/>
      <c r="BC6256" s="12"/>
      <c r="BD6256" s="12"/>
      <c r="BE6256" s="12"/>
      <c r="BF6256" s="12"/>
      <c r="BG6256" s="12"/>
      <c r="BH6256" s="12"/>
      <c r="BI6256" s="12"/>
      <c r="BJ6256" s="13"/>
      <c r="BK6256" s="13"/>
      <c r="BL6256" s="13"/>
      <c r="BM6256" s="13"/>
      <c r="BN6256" s="13"/>
    </row>
    <row r="6257" spans="4:66" x14ac:dyDescent="0.25">
      <c r="D6257"/>
      <c r="E6257" s="10"/>
      <c r="F6257" s="10"/>
      <c r="G6257" s="10"/>
      <c r="H6257" s="10"/>
      <c r="I6257" s="10"/>
      <c r="J6257" s="10"/>
      <c r="K6257" s="11"/>
      <c r="L6257" s="11"/>
      <c r="M6257" s="12"/>
      <c r="N6257" s="12"/>
      <c r="O6257" s="12"/>
      <c r="P6257" s="12"/>
      <c r="Q6257" s="12"/>
      <c r="R6257" s="12"/>
      <c r="S6257" s="12"/>
      <c r="T6257" s="12"/>
      <c r="U6257" s="12"/>
      <c r="V6257" s="12"/>
      <c r="W6257" s="12"/>
      <c r="X6257" s="12"/>
      <c r="Y6257" s="12"/>
      <c r="Z6257" s="12"/>
      <c r="AA6257" s="12"/>
      <c r="AB6257" s="12"/>
      <c r="AC6257" s="12"/>
      <c r="AD6257" s="12"/>
      <c r="AE6257" s="12"/>
      <c r="AF6257" s="12"/>
      <c r="AG6257" s="12"/>
      <c r="AH6257" s="12"/>
      <c r="AI6257" s="12"/>
      <c r="AJ6257" s="12"/>
      <c r="AK6257" s="12"/>
      <c r="AL6257" s="12"/>
      <c r="AM6257" s="12"/>
      <c r="AN6257" s="12"/>
      <c r="AO6257" s="12"/>
      <c r="AP6257" s="12"/>
      <c r="AQ6257" s="12"/>
      <c r="AR6257" s="12"/>
      <c r="AS6257" s="12"/>
      <c r="AT6257" s="12"/>
      <c r="AU6257" s="12"/>
      <c r="AV6257" s="12"/>
      <c r="AW6257" s="12"/>
      <c r="AX6257" s="12"/>
      <c r="AY6257" s="12"/>
      <c r="AZ6257" s="12"/>
      <c r="BA6257" s="12"/>
      <c r="BB6257" s="12"/>
      <c r="BC6257" s="12"/>
      <c r="BD6257" s="12"/>
      <c r="BE6257" s="12"/>
      <c r="BF6257" s="12"/>
      <c r="BG6257" s="12"/>
      <c r="BH6257" s="12"/>
      <c r="BI6257" s="12"/>
      <c r="BJ6257" s="13"/>
      <c r="BK6257" s="13"/>
      <c r="BL6257" s="13"/>
      <c r="BM6257" s="13"/>
      <c r="BN6257" s="13"/>
    </row>
    <row r="6258" spans="4:66" x14ac:dyDescent="0.25">
      <c r="D6258"/>
      <c r="E6258" s="10"/>
      <c r="F6258" s="10"/>
      <c r="G6258" s="10"/>
      <c r="H6258" s="10"/>
      <c r="I6258" s="10"/>
      <c r="J6258" s="10"/>
      <c r="K6258" s="11"/>
      <c r="L6258" s="11"/>
      <c r="M6258" s="12"/>
      <c r="N6258" s="12"/>
      <c r="O6258" s="12"/>
      <c r="P6258" s="12"/>
      <c r="Q6258" s="12"/>
      <c r="R6258" s="12"/>
      <c r="S6258" s="12"/>
      <c r="T6258" s="12"/>
      <c r="U6258" s="12"/>
      <c r="V6258" s="12"/>
      <c r="W6258" s="12"/>
      <c r="X6258" s="12"/>
      <c r="Y6258" s="12"/>
      <c r="Z6258" s="12"/>
      <c r="AA6258" s="12"/>
      <c r="AB6258" s="12"/>
      <c r="AC6258" s="12"/>
      <c r="AD6258" s="12"/>
      <c r="AE6258" s="12"/>
      <c r="AF6258" s="12"/>
      <c r="AG6258" s="12"/>
      <c r="AH6258" s="12"/>
      <c r="AI6258" s="12"/>
      <c r="AJ6258" s="12"/>
      <c r="AK6258" s="12"/>
      <c r="AL6258" s="12"/>
      <c r="AM6258" s="12"/>
      <c r="AN6258" s="12"/>
      <c r="AO6258" s="12"/>
      <c r="AP6258" s="12"/>
      <c r="AQ6258" s="12"/>
      <c r="AR6258" s="12"/>
      <c r="AS6258" s="12"/>
      <c r="AT6258" s="12"/>
      <c r="AU6258" s="12"/>
      <c r="AV6258" s="12"/>
      <c r="AW6258" s="12"/>
      <c r="AX6258" s="12"/>
      <c r="AY6258" s="12"/>
      <c r="AZ6258" s="12"/>
      <c r="BA6258" s="12"/>
      <c r="BB6258" s="12"/>
      <c r="BC6258" s="12"/>
      <c r="BD6258" s="12"/>
      <c r="BE6258" s="12"/>
      <c r="BF6258" s="12"/>
      <c r="BG6258" s="12"/>
      <c r="BH6258" s="12"/>
      <c r="BI6258" s="12"/>
      <c r="BJ6258" s="13"/>
      <c r="BK6258" s="13"/>
      <c r="BL6258" s="13"/>
      <c r="BM6258" s="13"/>
      <c r="BN6258" s="13"/>
    </row>
    <row r="6259" spans="4:66" x14ac:dyDescent="0.25">
      <c r="D6259"/>
      <c r="E6259" s="10"/>
      <c r="F6259" s="10"/>
      <c r="G6259" s="10"/>
      <c r="H6259" s="10"/>
      <c r="I6259" s="10"/>
      <c r="J6259" s="10"/>
      <c r="K6259" s="11"/>
      <c r="L6259" s="11"/>
      <c r="M6259" s="12"/>
      <c r="N6259" s="12"/>
      <c r="O6259" s="12"/>
      <c r="P6259" s="12"/>
      <c r="Q6259" s="12"/>
      <c r="R6259" s="12"/>
      <c r="S6259" s="12"/>
      <c r="T6259" s="12"/>
      <c r="U6259" s="12"/>
      <c r="V6259" s="12"/>
      <c r="W6259" s="12"/>
      <c r="X6259" s="12"/>
      <c r="Y6259" s="12"/>
      <c r="Z6259" s="12"/>
      <c r="AA6259" s="12"/>
      <c r="AB6259" s="12"/>
      <c r="AC6259" s="12"/>
      <c r="AD6259" s="12"/>
      <c r="AE6259" s="12"/>
      <c r="AF6259" s="12"/>
      <c r="AG6259" s="12"/>
      <c r="AH6259" s="12"/>
      <c r="AI6259" s="12"/>
      <c r="AJ6259" s="12"/>
      <c r="AK6259" s="12"/>
      <c r="AL6259" s="12"/>
      <c r="AM6259" s="12"/>
      <c r="AN6259" s="12"/>
      <c r="AO6259" s="12"/>
      <c r="AP6259" s="12"/>
      <c r="AQ6259" s="12"/>
      <c r="AR6259" s="12"/>
      <c r="AS6259" s="12"/>
      <c r="AT6259" s="12"/>
      <c r="AU6259" s="12"/>
      <c r="AV6259" s="12"/>
      <c r="AW6259" s="12"/>
      <c r="AX6259" s="12"/>
      <c r="AY6259" s="12"/>
      <c r="AZ6259" s="12"/>
      <c r="BA6259" s="12"/>
      <c r="BB6259" s="12"/>
      <c r="BC6259" s="12"/>
      <c r="BD6259" s="12"/>
      <c r="BE6259" s="12"/>
      <c r="BF6259" s="12"/>
      <c r="BG6259" s="12"/>
      <c r="BH6259" s="12"/>
      <c r="BI6259" s="12"/>
      <c r="BJ6259" s="13"/>
      <c r="BK6259" s="13"/>
      <c r="BL6259" s="13"/>
      <c r="BM6259" s="13"/>
      <c r="BN6259" s="13"/>
    </row>
    <row r="6260" spans="4:66" x14ac:dyDescent="0.25">
      <c r="D6260"/>
      <c r="E6260" s="10"/>
      <c r="F6260" s="10"/>
      <c r="G6260" s="10"/>
      <c r="H6260" s="10"/>
      <c r="I6260" s="10"/>
      <c r="J6260" s="10"/>
      <c r="K6260" s="11"/>
      <c r="L6260" s="11"/>
      <c r="M6260" s="12"/>
      <c r="N6260" s="12"/>
      <c r="O6260" s="12"/>
      <c r="P6260" s="12"/>
      <c r="Q6260" s="12"/>
      <c r="R6260" s="12"/>
      <c r="S6260" s="12"/>
      <c r="T6260" s="12"/>
      <c r="U6260" s="12"/>
      <c r="V6260" s="12"/>
      <c r="W6260" s="12"/>
      <c r="X6260" s="12"/>
      <c r="Y6260" s="12"/>
      <c r="Z6260" s="12"/>
      <c r="AA6260" s="12"/>
      <c r="AB6260" s="12"/>
      <c r="AC6260" s="12"/>
      <c r="AD6260" s="12"/>
      <c r="AE6260" s="12"/>
      <c r="AF6260" s="12"/>
      <c r="AG6260" s="12"/>
      <c r="AH6260" s="12"/>
      <c r="AI6260" s="12"/>
      <c r="AJ6260" s="12"/>
      <c r="AK6260" s="12"/>
      <c r="AL6260" s="12"/>
      <c r="AM6260" s="12"/>
      <c r="AN6260" s="12"/>
      <c r="AO6260" s="12"/>
      <c r="AP6260" s="12"/>
      <c r="AQ6260" s="12"/>
      <c r="AR6260" s="12"/>
      <c r="AS6260" s="12"/>
      <c r="AT6260" s="12"/>
      <c r="AU6260" s="12"/>
      <c r="AV6260" s="12"/>
      <c r="AW6260" s="12"/>
      <c r="AX6260" s="12"/>
      <c r="AY6260" s="12"/>
      <c r="AZ6260" s="12"/>
      <c r="BA6260" s="12"/>
      <c r="BB6260" s="12"/>
      <c r="BC6260" s="12"/>
      <c r="BD6260" s="12"/>
      <c r="BE6260" s="12"/>
      <c r="BF6260" s="12"/>
      <c r="BG6260" s="12"/>
      <c r="BH6260" s="12"/>
      <c r="BI6260" s="12"/>
      <c r="BJ6260" s="13"/>
      <c r="BK6260" s="13"/>
      <c r="BL6260" s="13"/>
      <c r="BM6260" s="13"/>
      <c r="BN6260" s="13"/>
    </row>
    <row r="6261" spans="4:66" x14ac:dyDescent="0.25">
      <c r="D6261"/>
      <c r="E6261" s="10"/>
      <c r="F6261" s="10"/>
      <c r="G6261" s="10"/>
      <c r="H6261" s="10"/>
      <c r="I6261" s="10"/>
      <c r="J6261" s="10"/>
      <c r="K6261" s="11"/>
      <c r="L6261" s="11"/>
      <c r="M6261" s="12"/>
      <c r="N6261" s="12"/>
      <c r="O6261" s="12"/>
      <c r="P6261" s="12"/>
      <c r="Q6261" s="12"/>
      <c r="R6261" s="12"/>
      <c r="S6261" s="12"/>
      <c r="T6261" s="12"/>
      <c r="U6261" s="12"/>
      <c r="V6261" s="12"/>
      <c r="W6261" s="12"/>
      <c r="X6261" s="12"/>
      <c r="Y6261" s="12"/>
      <c r="Z6261" s="12"/>
      <c r="AA6261" s="12"/>
      <c r="AB6261" s="12"/>
      <c r="AC6261" s="12"/>
      <c r="AD6261" s="12"/>
      <c r="AE6261" s="12"/>
      <c r="AF6261" s="12"/>
      <c r="AG6261" s="12"/>
      <c r="AH6261" s="12"/>
      <c r="AI6261" s="12"/>
      <c r="AJ6261" s="12"/>
      <c r="AK6261" s="12"/>
      <c r="AL6261" s="12"/>
      <c r="AM6261" s="12"/>
      <c r="AN6261" s="12"/>
      <c r="AO6261" s="12"/>
      <c r="AP6261" s="12"/>
      <c r="AQ6261" s="12"/>
      <c r="AR6261" s="12"/>
      <c r="AS6261" s="12"/>
      <c r="AT6261" s="12"/>
      <c r="AU6261" s="12"/>
      <c r="AV6261" s="12"/>
      <c r="AW6261" s="12"/>
      <c r="AX6261" s="12"/>
      <c r="AY6261" s="12"/>
      <c r="AZ6261" s="12"/>
      <c r="BA6261" s="12"/>
      <c r="BB6261" s="12"/>
      <c r="BC6261" s="12"/>
      <c r="BD6261" s="12"/>
      <c r="BE6261" s="12"/>
      <c r="BF6261" s="12"/>
      <c r="BG6261" s="12"/>
      <c r="BH6261" s="12"/>
      <c r="BI6261" s="12"/>
      <c r="BJ6261" s="13"/>
      <c r="BK6261" s="13"/>
      <c r="BL6261" s="13"/>
      <c r="BM6261" s="13"/>
      <c r="BN6261" s="13"/>
    </row>
    <row r="6262" spans="4:66" x14ac:dyDescent="0.25">
      <c r="D6262"/>
      <c r="E6262" s="10"/>
      <c r="F6262" s="10"/>
      <c r="G6262" s="10"/>
      <c r="H6262" s="10"/>
      <c r="I6262" s="10"/>
      <c r="J6262" s="10"/>
      <c r="K6262" s="11"/>
      <c r="L6262" s="11"/>
      <c r="M6262" s="12"/>
      <c r="N6262" s="12"/>
      <c r="O6262" s="12"/>
      <c r="P6262" s="12"/>
      <c r="Q6262" s="12"/>
      <c r="R6262" s="12"/>
      <c r="S6262" s="12"/>
      <c r="T6262" s="12"/>
      <c r="U6262" s="12"/>
      <c r="V6262" s="12"/>
      <c r="W6262" s="12"/>
      <c r="X6262" s="12"/>
      <c r="Y6262" s="12"/>
      <c r="Z6262" s="12"/>
      <c r="AA6262" s="12"/>
      <c r="AB6262" s="12"/>
      <c r="AC6262" s="12"/>
      <c r="AD6262" s="12"/>
      <c r="AE6262" s="12"/>
      <c r="AF6262" s="12"/>
      <c r="AG6262" s="12"/>
      <c r="AH6262" s="12"/>
      <c r="AI6262" s="12"/>
      <c r="AJ6262" s="12"/>
      <c r="AK6262" s="12"/>
      <c r="AL6262" s="12"/>
      <c r="AM6262" s="12"/>
      <c r="AN6262" s="12"/>
      <c r="AO6262" s="12"/>
      <c r="AP6262" s="12"/>
      <c r="AQ6262" s="12"/>
      <c r="AR6262" s="12"/>
      <c r="AS6262" s="12"/>
      <c r="AT6262" s="12"/>
      <c r="AU6262" s="12"/>
      <c r="AV6262" s="12"/>
      <c r="AW6262" s="12"/>
      <c r="AX6262" s="12"/>
      <c r="AY6262" s="12"/>
      <c r="AZ6262" s="12"/>
      <c r="BA6262" s="12"/>
      <c r="BB6262" s="12"/>
      <c r="BC6262" s="12"/>
      <c r="BD6262" s="12"/>
      <c r="BE6262" s="12"/>
      <c r="BF6262" s="12"/>
      <c r="BG6262" s="12"/>
      <c r="BH6262" s="12"/>
      <c r="BI6262" s="12"/>
      <c r="BJ6262" s="13"/>
      <c r="BK6262" s="13"/>
      <c r="BL6262" s="13"/>
      <c r="BM6262" s="13"/>
      <c r="BN6262" s="13"/>
    </row>
    <row r="6263" spans="4:66" x14ac:dyDescent="0.25">
      <c r="D6263"/>
      <c r="E6263" s="10"/>
      <c r="F6263" s="10"/>
      <c r="G6263" s="10"/>
      <c r="H6263" s="10"/>
      <c r="I6263" s="10"/>
      <c r="J6263" s="10"/>
      <c r="K6263" s="11"/>
      <c r="L6263" s="11"/>
      <c r="M6263" s="12"/>
      <c r="N6263" s="12"/>
      <c r="O6263" s="12"/>
      <c r="P6263" s="12"/>
      <c r="Q6263" s="12"/>
      <c r="R6263" s="12"/>
      <c r="S6263" s="12"/>
      <c r="T6263" s="12"/>
      <c r="U6263" s="12"/>
      <c r="V6263" s="12"/>
      <c r="W6263" s="12"/>
      <c r="X6263" s="12"/>
      <c r="Y6263" s="12"/>
      <c r="Z6263" s="12"/>
      <c r="AA6263" s="12"/>
      <c r="AB6263" s="12"/>
      <c r="AC6263" s="12"/>
      <c r="AD6263" s="12"/>
      <c r="AE6263" s="12"/>
      <c r="AF6263" s="12"/>
      <c r="AG6263" s="12"/>
      <c r="AH6263" s="12"/>
      <c r="AI6263" s="12"/>
      <c r="AJ6263" s="12"/>
      <c r="AK6263" s="12"/>
      <c r="AL6263" s="12"/>
      <c r="AM6263" s="12"/>
      <c r="AN6263" s="12"/>
      <c r="AO6263" s="12"/>
      <c r="AP6263" s="12"/>
      <c r="AQ6263" s="12"/>
      <c r="AR6263" s="12"/>
      <c r="AS6263" s="12"/>
      <c r="AT6263" s="12"/>
      <c r="AU6263" s="12"/>
      <c r="AV6263" s="12"/>
      <c r="AW6263" s="12"/>
      <c r="AX6263" s="12"/>
      <c r="AY6263" s="12"/>
      <c r="AZ6263" s="12"/>
      <c r="BA6263" s="12"/>
      <c r="BB6263" s="12"/>
      <c r="BC6263" s="12"/>
      <c r="BD6263" s="12"/>
      <c r="BE6263" s="12"/>
      <c r="BF6263" s="12"/>
      <c r="BG6263" s="12"/>
      <c r="BH6263" s="12"/>
      <c r="BI6263" s="12"/>
      <c r="BJ6263" s="13"/>
      <c r="BK6263" s="13"/>
      <c r="BL6263" s="13"/>
      <c r="BM6263" s="13"/>
      <c r="BN6263" s="13"/>
    </row>
    <row r="6264" spans="4:66" x14ac:dyDescent="0.25">
      <c r="D6264"/>
      <c r="E6264" s="10"/>
      <c r="F6264" s="10"/>
      <c r="G6264" s="10"/>
      <c r="H6264" s="10"/>
      <c r="I6264" s="10"/>
      <c r="J6264" s="10"/>
      <c r="K6264" s="11"/>
      <c r="L6264" s="11"/>
      <c r="M6264" s="12"/>
      <c r="N6264" s="12"/>
      <c r="O6264" s="12"/>
      <c r="P6264" s="12"/>
      <c r="Q6264" s="12"/>
      <c r="R6264" s="12"/>
      <c r="S6264" s="12"/>
      <c r="T6264" s="12"/>
      <c r="U6264" s="12"/>
      <c r="V6264" s="12"/>
      <c r="W6264" s="12"/>
      <c r="X6264" s="12"/>
      <c r="Y6264" s="12"/>
      <c r="Z6264" s="12"/>
      <c r="AA6264" s="12"/>
      <c r="AB6264" s="12"/>
      <c r="AC6264" s="12"/>
      <c r="AD6264" s="12"/>
      <c r="AE6264" s="12"/>
      <c r="AF6264" s="12"/>
      <c r="AG6264" s="12"/>
      <c r="AH6264" s="12"/>
      <c r="AI6264" s="12"/>
      <c r="AJ6264" s="12"/>
      <c r="AK6264" s="12"/>
      <c r="AL6264" s="12"/>
      <c r="AM6264" s="12"/>
      <c r="AN6264" s="12"/>
      <c r="AO6264" s="12"/>
      <c r="AP6264" s="12"/>
      <c r="AQ6264" s="12"/>
      <c r="AR6264" s="12"/>
      <c r="AS6264" s="12"/>
      <c r="AT6264" s="12"/>
      <c r="AU6264" s="12"/>
      <c r="AV6264" s="12"/>
      <c r="AW6264" s="12"/>
      <c r="AX6264" s="12"/>
      <c r="AY6264" s="12"/>
      <c r="AZ6264" s="12"/>
      <c r="BA6264" s="12"/>
      <c r="BB6264" s="12"/>
      <c r="BC6264" s="12"/>
      <c r="BD6264" s="12"/>
      <c r="BE6264" s="12"/>
      <c r="BF6264" s="12"/>
      <c r="BG6264" s="12"/>
      <c r="BH6264" s="12"/>
      <c r="BI6264" s="12"/>
      <c r="BJ6264" s="13"/>
      <c r="BK6264" s="13"/>
      <c r="BL6264" s="13"/>
      <c r="BM6264" s="13"/>
      <c r="BN6264" s="13"/>
    </row>
    <row r="6265" spans="4:66" x14ac:dyDescent="0.25">
      <c r="D6265"/>
      <c r="E6265" s="10"/>
      <c r="F6265" s="10"/>
      <c r="G6265" s="10"/>
      <c r="H6265" s="10"/>
      <c r="I6265" s="10"/>
      <c r="J6265" s="10"/>
      <c r="K6265" s="11"/>
      <c r="L6265" s="11"/>
      <c r="M6265" s="12"/>
      <c r="N6265" s="12"/>
      <c r="O6265" s="12"/>
      <c r="P6265" s="12"/>
      <c r="Q6265" s="12"/>
      <c r="R6265" s="12"/>
      <c r="S6265" s="12"/>
      <c r="T6265" s="12"/>
      <c r="U6265" s="12"/>
      <c r="V6265" s="12"/>
      <c r="W6265" s="12"/>
      <c r="X6265" s="12"/>
      <c r="Y6265" s="12"/>
      <c r="Z6265" s="12"/>
      <c r="AA6265" s="12"/>
      <c r="AB6265" s="12"/>
      <c r="AC6265" s="12"/>
      <c r="AD6265" s="12"/>
      <c r="AE6265" s="12"/>
      <c r="AF6265" s="12"/>
      <c r="AG6265" s="12"/>
      <c r="AH6265" s="12"/>
      <c r="AI6265" s="12"/>
      <c r="AJ6265" s="12"/>
      <c r="AK6265" s="12"/>
      <c r="AL6265" s="12"/>
      <c r="AM6265" s="12"/>
      <c r="AN6265" s="12"/>
      <c r="AO6265" s="12"/>
      <c r="AP6265" s="12"/>
      <c r="AQ6265" s="12"/>
      <c r="AR6265" s="12"/>
      <c r="AS6265" s="12"/>
      <c r="AT6265" s="12"/>
      <c r="AU6265" s="12"/>
      <c r="AV6265" s="12"/>
      <c r="AW6265" s="12"/>
      <c r="AX6265" s="12"/>
      <c r="AY6265" s="12"/>
      <c r="AZ6265" s="12"/>
      <c r="BA6265" s="12"/>
      <c r="BB6265" s="12"/>
      <c r="BC6265" s="12"/>
      <c r="BD6265" s="12"/>
      <c r="BE6265" s="12"/>
      <c r="BF6265" s="12"/>
      <c r="BG6265" s="12"/>
      <c r="BH6265" s="12"/>
      <c r="BI6265" s="12"/>
      <c r="BJ6265" s="13"/>
      <c r="BK6265" s="13"/>
      <c r="BL6265" s="13"/>
      <c r="BM6265" s="13"/>
      <c r="BN6265" s="13"/>
    </row>
    <row r="6266" spans="4:66" x14ac:dyDescent="0.25">
      <c r="D6266"/>
      <c r="E6266" s="10"/>
      <c r="F6266" s="10"/>
      <c r="G6266" s="10"/>
      <c r="H6266" s="10"/>
      <c r="I6266" s="10"/>
      <c r="J6266" s="10"/>
      <c r="K6266" s="11"/>
      <c r="L6266" s="11"/>
      <c r="M6266" s="12"/>
      <c r="N6266" s="12"/>
      <c r="O6266" s="12"/>
      <c r="P6266" s="12"/>
      <c r="Q6266" s="12"/>
      <c r="R6266" s="12"/>
      <c r="S6266" s="12"/>
      <c r="T6266" s="12"/>
      <c r="U6266" s="12"/>
      <c r="V6266" s="12"/>
      <c r="W6266" s="12"/>
      <c r="X6266" s="12"/>
      <c r="Y6266" s="12"/>
      <c r="Z6266" s="12"/>
      <c r="AA6266" s="12"/>
      <c r="AB6266" s="12"/>
      <c r="AC6266" s="12"/>
      <c r="AD6266" s="12"/>
      <c r="AE6266" s="12"/>
      <c r="AF6266" s="12"/>
      <c r="AG6266" s="12"/>
      <c r="AH6266" s="12"/>
      <c r="AI6266" s="12"/>
      <c r="AJ6266" s="12"/>
      <c r="AK6266" s="12"/>
      <c r="AL6266" s="12"/>
      <c r="AM6266" s="12"/>
      <c r="AN6266" s="12"/>
      <c r="AO6266" s="12"/>
      <c r="AP6266" s="12"/>
      <c r="AQ6266" s="12"/>
      <c r="AR6266" s="12"/>
      <c r="AS6266" s="12"/>
      <c r="AT6266" s="12"/>
      <c r="AU6266" s="12"/>
      <c r="AV6266" s="12"/>
      <c r="AW6266" s="12"/>
      <c r="AX6266" s="12"/>
      <c r="AY6266" s="12"/>
      <c r="AZ6266" s="12"/>
      <c r="BA6266" s="12"/>
      <c r="BB6266" s="12"/>
      <c r="BC6266" s="12"/>
      <c r="BD6266" s="12"/>
      <c r="BE6266" s="12"/>
      <c r="BF6266" s="12"/>
      <c r="BG6266" s="12"/>
      <c r="BH6266" s="12"/>
      <c r="BI6266" s="12"/>
      <c r="BJ6266" s="13"/>
      <c r="BK6266" s="13"/>
      <c r="BL6266" s="13"/>
      <c r="BM6266" s="13"/>
      <c r="BN6266" s="13"/>
    </row>
    <row r="6267" spans="4:66" x14ac:dyDescent="0.25">
      <c r="D6267"/>
      <c r="E6267" s="10"/>
      <c r="F6267" s="10"/>
      <c r="G6267" s="10"/>
      <c r="H6267" s="10"/>
      <c r="I6267" s="10"/>
      <c r="J6267" s="10"/>
      <c r="K6267" s="11"/>
      <c r="L6267" s="11"/>
      <c r="M6267" s="12"/>
      <c r="N6267" s="12"/>
      <c r="O6267" s="12"/>
      <c r="P6267" s="12"/>
      <c r="Q6267" s="12"/>
      <c r="R6267" s="12"/>
      <c r="S6267" s="12"/>
      <c r="T6267" s="12"/>
      <c r="U6267" s="12"/>
      <c r="V6267" s="12"/>
      <c r="W6267" s="12"/>
      <c r="X6267" s="12"/>
      <c r="Y6267" s="12"/>
      <c r="Z6267" s="12"/>
      <c r="AA6267" s="12"/>
      <c r="AB6267" s="12"/>
      <c r="AC6267" s="12"/>
      <c r="AD6267" s="12"/>
      <c r="AE6267" s="12"/>
      <c r="AF6267" s="12"/>
      <c r="AG6267" s="12"/>
      <c r="AH6267" s="12"/>
      <c r="AI6267" s="12"/>
      <c r="AJ6267" s="12"/>
      <c r="AK6267" s="12"/>
      <c r="AL6267" s="12"/>
      <c r="AM6267" s="12"/>
      <c r="AN6267" s="12"/>
      <c r="AO6267" s="12"/>
      <c r="AP6267" s="12"/>
      <c r="AQ6267" s="12"/>
      <c r="AR6267" s="12"/>
      <c r="AS6267" s="12"/>
      <c r="AT6267" s="12"/>
      <c r="AU6267" s="12"/>
      <c r="AV6267" s="12"/>
      <c r="AW6267" s="12"/>
      <c r="AX6267" s="12"/>
      <c r="AY6267" s="12"/>
      <c r="AZ6267" s="12"/>
      <c r="BA6267" s="12"/>
      <c r="BB6267" s="12"/>
      <c r="BC6267" s="12"/>
      <c r="BD6267" s="12"/>
      <c r="BE6267" s="12"/>
      <c r="BF6267" s="12"/>
      <c r="BG6267" s="12"/>
      <c r="BH6267" s="12"/>
      <c r="BI6267" s="12"/>
      <c r="BJ6267" s="13"/>
      <c r="BK6267" s="13"/>
      <c r="BL6267" s="13"/>
      <c r="BM6267" s="13"/>
      <c r="BN6267" s="13"/>
    </row>
    <row r="6268" spans="4:66" x14ac:dyDescent="0.25">
      <c r="D6268"/>
      <c r="E6268" s="10"/>
      <c r="F6268" s="10"/>
      <c r="G6268" s="10"/>
      <c r="H6268" s="10"/>
      <c r="I6268" s="10"/>
      <c r="J6268" s="10"/>
      <c r="K6268" s="11"/>
      <c r="L6268" s="11"/>
      <c r="M6268" s="12"/>
      <c r="N6268" s="12"/>
      <c r="O6268" s="12"/>
      <c r="P6268" s="12"/>
      <c r="Q6268" s="12"/>
      <c r="R6268" s="12"/>
      <c r="S6268" s="12"/>
      <c r="T6268" s="12"/>
      <c r="U6268" s="12"/>
      <c r="V6268" s="12"/>
      <c r="W6268" s="12"/>
      <c r="X6268" s="12"/>
      <c r="Y6268" s="12"/>
      <c r="Z6268" s="12"/>
      <c r="AA6268" s="12"/>
      <c r="AB6268" s="12"/>
      <c r="AC6268" s="12"/>
      <c r="AD6268" s="12"/>
      <c r="AE6268" s="12"/>
      <c r="AF6268" s="12"/>
      <c r="AG6268" s="12"/>
      <c r="AH6268" s="12"/>
      <c r="AI6268" s="12"/>
      <c r="AJ6268" s="12"/>
      <c r="AK6268" s="12"/>
      <c r="AL6268" s="12"/>
      <c r="AM6268" s="12"/>
      <c r="AN6268" s="12"/>
      <c r="AO6268" s="12"/>
      <c r="AP6268" s="12"/>
      <c r="AQ6268" s="12"/>
      <c r="AR6268" s="12"/>
      <c r="AS6268" s="12"/>
      <c r="AT6268" s="12"/>
      <c r="AU6268" s="12"/>
      <c r="AV6268" s="12"/>
      <c r="AW6268" s="12"/>
      <c r="AX6268" s="12"/>
      <c r="AY6268" s="12"/>
      <c r="AZ6268" s="12"/>
      <c r="BA6268" s="12"/>
      <c r="BB6268" s="12"/>
      <c r="BC6268" s="12"/>
      <c r="BD6268" s="12"/>
      <c r="BE6268" s="12"/>
      <c r="BF6268" s="12"/>
      <c r="BG6268" s="12"/>
      <c r="BH6268" s="12"/>
      <c r="BI6268" s="12"/>
      <c r="BJ6268" s="13"/>
      <c r="BK6268" s="13"/>
      <c r="BL6268" s="13"/>
      <c r="BM6268" s="13"/>
      <c r="BN6268" s="13"/>
    </row>
    <row r="6269" spans="4:66" x14ac:dyDescent="0.25">
      <c r="D6269"/>
      <c r="E6269" s="10"/>
      <c r="F6269" s="10"/>
      <c r="G6269" s="10"/>
      <c r="H6269" s="10"/>
      <c r="I6269" s="10"/>
      <c r="J6269" s="10"/>
      <c r="K6269" s="11"/>
      <c r="L6269" s="11"/>
      <c r="M6269" s="12"/>
      <c r="N6269" s="12"/>
      <c r="O6269" s="12"/>
      <c r="P6269" s="12"/>
      <c r="Q6269" s="12"/>
      <c r="R6269" s="12"/>
      <c r="S6269" s="12"/>
      <c r="T6269" s="12"/>
      <c r="U6269" s="12"/>
      <c r="V6269" s="12"/>
      <c r="W6269" s="12"/>
      <c r="X6269" s="12"/>
      <c r="Y6269" s="12"/>
      <c r="Z6269" s="12"/>
      <c r="AA6269" s="12"/>
      <c r="AB6269" s="12"/>
      <c r="AC6269" s="12"/>
      <c r="AD6269" s="12"/>
      <c r="AE6269" s="12"/>
      <c r="AF6269" s="12"/>
      <c r="AG6269" s="12"/>
      <c r="AH6269" s="12"/>
      <c r="AI6269" s="12"/>
      <c r="AJ6269" s="12"/>
      <c r="AK6269" s="12"/>
      <c r="AL6269" s="12"/>
      <c r="AM6269" s="12"/>
      <c r="AN6269" s="12"/>
      <c r="AO6269" s="12"/>
      <c r="AP6269" s="12"/>
      <c r="AQ6269" s="12"/>
      <c r="AR6269" s="12"/>
      <c r="AS6269" s="12"/>
      <c r="AT6269" s="12"/>
      <c r="AU6269" s="12"/>
      <c r="AV6269" s="12"/>
      <c r="AW6269" s="12"/>
      <c r="AX6269" s="12"/>
      <c r="AY6269" s="12"/>
      <c r="AZ6269" s="12"/>
      <c r="BA6269" s="12"/>
      <c r="BB6269" s="12"/>
      <c r="BC6269" s="12"/>
      <c r="BD6269" s="12"/>
      <c r="BE6269" s="12"/>
      <c r="BF6269" s="12"/>
      <c r="BG6269" s="12"/>
      <c r="BH6269" s="12"/>
      <c r="BI6269" s="12"/>
      <c r="BJ6269" s="13"/>
      <c r="BK6269" s="13"/>
      <c r="BL6269" s="13"/>
      <c r="BM6269" s="13"/>
      <c r="BN6269" s="13"/>
    </row>
    <row r="6270" spans="4:66" x14ac:dyDescent="0.25">
      <c r="D6270"/>
      <c r="E6270" s="10"/>
      <c r="F6270" s="10"/>
      <c r="G6270" s="10"/>
      <c r="H6270" s="10"/>
      <c r="I6270" s="10"/>
      <c r="J6270" s="10"/>
      <c r="K6270" s="11"/>
      <c r="L6270" s="11"/>
      <c r="M6270" s="12"/>
      <c r="N6270" s="12"/>
      <c r="O6270" s="12"/>
      <c r="P6270" s="12"/>
      <c r="Q6270" s="12"/>
      <c r="R6270" s="12"/>
      <c r="S6270" s="12"/>
      <c r="T6270" s="12"/>
      <c r="U6270" s="12"/>
      <c r="V6270" s="12"/>
      <c r="W6270" s="12"/>
      <c r="X6270" s="12"/>
      <c r="Y6270" s="12"/>
      <c r="Z6270" s="12"/>
      <c r="AA6270" s="12"/>
      <c r="AB6270" s="12"/>
      <c r="AC6270" s="12"/>
      <c r="AD6270" s="12"/>
      <c r="AE6270" s="12"/>
      <c r="AF6270" s="12"/>
      <c r="AG6270" s="12"/>
      <c r="AH6270" s="12"/>
      <c r="AI6270" s="12"/>
      <c r="AJ6270" s="12"/>
      <c r="AK6270" s="12"/>
      <c r="AL6270" s="12"/>
      <c r="AM6270" s="12"/>
      <c r="AN6270" s="12"/>
      <c r="AO6270" s="12"/>
      <c r="AP6270" s="12"/>
      <c r="AQ6270" s="12"/>
      <c r="AR6270" s="12"/>
      <c r="AS6270" s="12"/>
      <c r="AT6270" s="12"/>
      <c r="AU6270" s="12"/>
      <c r="AV6270" s="12"/>
      <c r="AW6270" s="12"/>
      <c r="AX6270" s="12"/>
      <c r="AY6270" s="12"/>
      <c r="AZ6270" s="12"/>
      <c r="BA6270" s="12"/>
      <c r="BB6270" s="12"/>
      <c r="BC6270" s="12"/>
      <c r="BD6270" s="12"/>
      <c r="BE6270" s="12"/>
      <c r="BF6270" s="12"/>
      <c r="BG6270" s="12"/>
      <c r="BH6270" s="12"/>
      <c r="BI6270" s="12"/>
      <c r="BJ6270" s="13"/>
      <c r="BK6270" s="13"/>
      <c r="BL6270" s="13"/>
      <c r="BM6270" s="13"/>
      <c r="BN6270" s="13"/>
    </row>
    <row r="6271" spans="4:66" x14ac:dyDescent="0.25">
      <c r="D6271"/>
      <c r="E6271" s="10"/>
      <c r="F6271" s="10"/>
      <c r="G6271" s="10"/>
      <c r="H6271" s="10"/>
      <c r="I6271" s="10"/>
      <c r="J6271" s="10"/>
      <c r="K6271" s="11"/>
      <c r="L6271" s="11"/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  <c r="AF6271" s="12"/>
      <c r="AG6271" s="12"/>
      <c r="AH6271" s="12"/>
      <c r="AI6271" s="12"/>
      <c r="AJ6271" s="12"/>
      <c r="AK6271" s="12"/>
      <c r="AL6271" s="12"/>
      <c r="AM6271" s="12"/>
      <c r="AN6271" s="12"/>
      <c r="AO6271" s="12"/>
      <c r="AP6271" s="12"/>
      <c r="AQ6271" s="12"/>
      <c r="AR6271" s="12"/>
      <c r="AS6271" s="12"/>
      <c r="AT6271" s="12"/>
      <c r="AU6271" s="12"/>
      <c r="AV6271" s="12"/>
      <c r="AW6271" s="12"/>
      <c r="AX6271" s="12"/>
      <c r="AY6271" s="12"/>
      <c r="AZ6271" s="12"/>
      <c r="BA6271" s="12"/>
      <c r="BB6271" s="12"/>
      <c r="BC6271" s="12"/>
      <c r="BD6271" s="12"/>
      <c r="BE6271" s="12"/>
      <c r="BF6271" s="12"/>
      <c r="BG6271" s="12"/>
      <c r="BH6271" s="12"/>
      <c r="BI6271" s="12"/>
      <c r="BJ6271" s="13"/>
      <c r="BK6271" s="13"/>
      <c r="BL6271" s="13"/>
      <c r="BM6271" s="13"/>
      <c r="BN6271" s="13"/>
    </row>
    <row r="6272" spans="4:66" x14ac:dyDescent="0.25">
      <c r="D6272"/>
      <c r="E6272" s="10"/>
      <c r="F6272" s="10"/>
      <c r="G6272" s="10"/>
      <c r="H6272" s="10"/>
      <c r="I6272" s="10"/>
      <c r="J6272" s="10"/>
      <c r="K6272" s="11"/>
      <c r="L6272" s="11"/>
      <c r="M6272" s="12"/>
      <c r="N6272" s="12"/>
      <c r="O6272" s="12"/>
      <c r="P6272" s="12"/>
      <c r="Q6272" s="12"/>
      <c r="R6272" s="12"/>
      <c r="S6272" s="12"/>
      <c r="T6272" s="12"/>
      <c r="U6272" s="12"/>
      <c r="V6272" s="12"/>
      <c r="W6272" s="12"/>
      <c r="X6272" s="12"/>
      <c r="Y6272" s="12"/>
      <c r="Z6272" s="12"/>
      <c r="AA6272" s="12"/>
      <c r="AB6272" s="12"/>
      <c r="AC6272" s="12"/>
      <c r="AD6272" s="12"/>
      <c r="AE6272" s="12"/>
      <c r="AF6272" s="12"/>
      <c r="AG6272" s="12"/>
      <c r="AH6272" s="12"/>
      <c r="AI6272" s="12"/>
      <c r="AJ6272" s="12"/>
      <c r="AK6272" s="12"/>
      <c r="AL6272" s="12"/>
      <c r="AM6272" s="12"/>
      <c r="AN6272" s="12"/>
      <c r="AO6272" s="12"/>
      <c r="AP6272" s="12"/>
      <c r="AQ6272" s="12"/>
      <c r="AR6272" s="12"/>
      <c r="AS6272" s="12"/>
      <c r="AT6272" s="12"/>
      <c r="AU6272" s="12"/>
      <c r="AV6272" s="12"/>
      <c r="AW6272" s="12"/>
      <c r="AX6272" s="12"/>
      <c r="AY6272" s="12"/>
      <c r="AZ6272" s="12"/>
      <c r="BA6272" s="12"/>
      <c r="BB6272" s="12"/>
      <c r="BC6272" s="12"/>
      <c r="BD6272" s="12"/>
      <c r="BE6272" s="12"/>
      <c r="BF6272" s="12"/>
      <c r="BG6272" s="12"/>
      <c r="BH6272" s="12"/>
      <c r="BI6272" s="12"/>
      <c r="BJ6272" s="13"/>
      <c r="BK6272" s="13"/>
      <c r="BL6272" s="13"/>
      <c r="BM6272" s="13"/>
      <c r="BN6272" s="13"/>
    </row>
    <row r="6273" spans="4:66" x14ac:dyDescent="0.25">
      <c r="D6273"/>
      <c r="E6273" s="10"/>
      <c r="F6273" s="10"/>
      <c r="G6273" s="10"/>
      <c r="H6273" s="10"/>
      <c r="I6273" s="10"/>
      <c r="J6273" s="10"/>
      <c r="K6273" s="11"/>
      <c r="L6273" s="11"/>
      <c r="M6273" s="12"/>
      <c r="N6273" s="12"/>
      <c r="O6273" s="12"/>
      <c r="P6273" s="12"/>
      <c r="Q6273" s="12"/>
      <c r="R6273" s="12"/>
      <c r="S6273" s="12"/>
      <c r="T6273" s="12"/>
      <c r="U6273" s="12"/>
      <c r="V6273" s="12"/>
      <c r="W6273" s="12"/>
      <c r="X6273" s="12"/>
      <c r="Y6273" s="12"/>
      <c r="Z6273" s="12"/>
      <c r="AA6273" s="12"/>
      <c r="AB6273" s="12"/>
      <c r="AC6273" s="12"/>
      <c r="AD6273" s="12"/>
      <c r="AE6273" s="12"/>
      <c r="AF6273" s="12"/>
      <c r="AG6273" s="12"/>
      <c r="AH6273" s="12"/>
      <c r="AI6273" s="12"/>
      <c r="AJ6273" s="12"/>
      <c r="AK6273" s="12"/>
      <c r="AL6273" s="12"/>
      <c r="AM6273" s="12"/>
      <c r="AN6273" s="12"/>
      <c r="AO6273" s="12"/>
      <c r="AP6273" s="12"/>
      <c r="AQ6273" s="12"/>
      <c r="AR6273" s="12"/>
      <c r="AS6273" s="12"/>
      <c r="AT6273" s="12"/>
      <c r="AU6273" s="12"/>
      <c r="AV6273" s="12"/>
      <c r="AW6273" s="12"/>
      <c r="AX6273" s="12"/>
      <c r="AY6273" s="12"/>
      <c r="AZ6273" s="12"/>
      <c r="BA6273" s="12"/>
      <c r="BB6273" s="12"/>
      <c r="BC6273" s="12"/>
      <c r="BD6273" s="12"/>
      <c r="BE6273" s="12"/>
      <c r="BF6273" s="12"/>
      <c r="BG6273" s="12"/>
      <c r="BH6273" s="12"/>
      <c r="BI6273" s="12"/>
      <c r="BJ6273" s="13"/>
      <c r="BK6273" s="13"/>
      <c r="BL6273" s="13"/>
      <c r="BM6273" s="13"/>
      <c r="BN6273" s="13"/>
    </row>
    <row r="6274" spans="4:66" x14ac:dyDescent="0.25">
      <c r="D6274"/>
      <c r="E6274" s="10"/>
      <c r="F6274" s="10"/>
      <c r="G6274" s="10"/>
      <c r="H6274" s="10"/>
      <c r="I6274" s="10"/>
      <c r="J6274" s="10"/>
      <c r="K6274" s="11"/>
      <c r="L6274" s="11"/>
      <c r="M6274" s="12"/>
      <c r="N6274" s="12"/>
      <c r="O6274" s="12"/>
      <c r="P6274" s="12"/>
      <c r="Q6274" s="12"/>
      <c r="R6274" s="12"/>
      <c r="S6274" s="12"/>
      <c r="T6274" s="12"/>
      <c r="U6274" s="12"/>
      <c r="V6274" s="12"/>
      <c r="W6274" s="12"/>
      <c r="X6274" s="12"/>
      <c r="Y6274" s="12"/>
      <c r="Z6274" s="12"/>
      <c r="AA6274" s="12"/>
      <c r="AB6274" s="12"/>
      <c r="AC6274" s="12"/>
      <c r="AD6274" s="12"/>
      <c r="AE6274" s="12"/>
      <c r="AF6274" s="12"/>
      <c r="AG6274" s="12"/>
      <c r="AH6274" s="12"/>
      <c r="AI6274" s="12"/>
      <c r="AJ6274" s="12"/>
      <c r="AK6274" s="12"/>
      <c r="AL6274" s="12"/>
      <c r="AM6274" s="12"/>
      <c r="AN6274" s="12"/>
      <c r="AO6274" s="12"/>
      <c r="AP6274" s="12"/>
      <c r="AQ6274" s="12"/>
      <c r="AR6274" s="12"/>
      <c r="AS6274" s="12"/>
      <c r="AT6274" s="12"/>
      <c r="AU6274" s="12"/>
      <c r="AV6274" s="12"/>
      <c r="AW6274" s="12"/>
      <c r="AX6274" s="12"/>
      <c r="AY6274" s="12"/>
      <c r="AZ6274" s="12"/>
      <c r="BA6274" s="12"/>
      <c r="BB6274" s="12"/>
      <c r="BC6274" s="12"/>
      <c r="BD6274" s="12"/>
      <c r="BE6274" s="12"/>
      <c r="BF6274" s="12"/>
      <c r="BG6274" s="12"/>
      <c r="BH6274" s="12"/>
      <c r="BI6274" s="12"/>
      <c r="BJ6274" s="13"/>
      <c r="BK6274" s="13"/>
      <c r="BL6274" s="13"/>
      <c r="BM6274" s="13"/>
      <c r="BN6274" s="13"/>
    </row>
    <row r="6275" spans="4:66" x14ac:dyDescent="0.25">
      <c r="D6275"/>
      <c r="E6275" s="10"/>
      <c r="F6275" s="10"/>
      <c r="G6275" s="10"/>
      <c r="H6275" s="10"/>
      <c r="I6275" s="10"/>
      <c r="J6275" s="10"/>
      <c r="K6275" s="11"/>
      <c r="L6275" s="11"/>
      <c r="M6275" s="12"/>
      <c r="N6275" s="12"/>
      <c r="O6275" s="12"/>
      <c r="P6275" s="12"/>
      <c r="Q6275" s="12"/>
      <c r="R6275" s="12"/>
      <c r="S6275" s="12"/>
      <c r="T6275" s="12"/>
      <c r="U6275" s="12"/>
      <c r="V6275" s="12"/>
      <c r="W6275" s="12"/>
      <c r="X6275" s="12"/>
      <c r="Y6275" s="12"/>
      <c r="Z6275" s="12"/>
      <c r="AA6275" s="12"/>
      <c r="AB6275" s="12"/>
      <c r="AC6275" s="12"/>
      <c r="AD6275" s="12"/>
      <c r="AE6275" s="12"/>
      <c r="AF6275" s="12"/>
      <c r="AG6275" s="12"/>
      <c r="AH6275" s="12"/>
      <c r="AI6275" s="12"/>
      <c r="AJ6275" s="12"/>
      <c r="AK6275" s="12"/>
      <c r="AL6275" s="12"/>
      <c r="AM6275" s="12"/>
      <c r="AN6275" s="12"/>
      <c r="AO6275" s="12"/>
      <c r="AP6275" s="12"/>
      <c r="AQ6275" s="12"/>
      <c r="AR6275" s="12"/>
      <c r="AS6275" s="12"/>
      <c r="AT6275" s="12"/>
      <c r="AU6275" s="12"/>
      <c r="AV6275" s="12"/>
      <c r="AW6275" s="12"/>
      <c r="AX6275" s="12"/>
      <c r="AY6275" s="12"/>
      <c r="AZ6275" s="12"/>
      <c r="BA6275" s="12"/>
      <c r="BB6275" s="12"/>
      <c r="BC6275" s="12"/>
      <c r="BD6275" s="12"/>
      <c r="BE6275" s="12"/>
      <c r="BF6275" s="12"/>
      <c r="BG6275" s="12"/>
      <c r="BH6275" s="12"/>
      <c r="BI6275" s="12"/>
      <c r="BJ6275" s="13"/>
      <c r="BK6275" s="13"/>
      <c r="BL6275" s="13"/>
      <c r="BM6275" s="13"/>
      <c r="BN6275" s="13"/>
    </row>
    <row r="6276" spans="4:66" x14ac:dyDescent="0.25">
      <c r="D6276"/>
      <c r="E6276" s="10"/>
      <c r="F6276" s="10"/>
      <c r="G6276" s="10"/>
      <c r="H6276" s="10"/>
      <c r="I6276" s="10"/>
      <c r="J6276" s="10"/>
      <c r="K6276" s="11"/>
      <c r="L6276" s="11"/>
      <c r="M6276" s="12"/>
      <c r="N6276" s="12"/>
      <c r="O6276" s="12"/>
      <c r="P6276" s="12"/>
      <c r="Q6276" s="12"/>
      <c r="R6276" s="12"/>
      <c r="S6276" s="12"/>
      <c r="T6276" s="12"/>
      <c r="U6276" s="12"/>
      <c r="V6276" s="12"/>
      <c r="W6276" s="12"/>
      <c r="X6276" s="12"/>
      <c r="Y6276" s="12"/>
      <c r="Z6276" s="12"/>
      <c r="AA6276" s="12"/>
      <c r="AB6276" s="12"/>
      <c r="AC6276" s="12"/>
      <c r="AD6276" s="12"/>
      <c r="AE6276" s="12"/>
      <c r="AF6276" s="12"/>
      <c r="AG6276" s="12"/>
      <c r="AH6276" s="12"/>
      <c r="AI6276" s="12"/>
      <c r="AJ6276" s="12"/>
      <c r="AK6276" s="12"/>
      <c r="AL6276" s="12"/>
      <c r="AM6276" s="12"/>
      <c r="AN6276" s="12"/>
      <c r="AO6276" s="12"/>
      <c r="AP6276" s="12"/>
      <c r="AQ6276" s="12"/>
      <c r="AR6276" s="12"/>
      <c r="AS6276" s="12"/>
      <c r="AT6276" s="12"/>
      <c r="AU6276" s="12"/>
      <c r="AV6276" s="12"/>
      <c r="AW6276" s="12"/>
      <c r="AX6276" s="12"/>
      <c r="AY6276" s="12"/>
      <c r="AZ6276" s="12"/>
      <c r="BA6276" s="12"/>
      <c r="BB6276" s="12"/>
      <c r="BC6276" s="12"/>
      <c r="BD6276" s="12"/>
      <c r="BE6276" s="12"/>
      <c r="BF6276" s="12"/>
      <c r="BG6276" s="12"/>
      <c r="BH6276" s="12"/>
      <c r="BI6276" s="12"/>
      <c r="BJ6276" s="13"/>
      <c r="BK6276" s="13"/>
      <c r="BL6276" s="13"/>
      <c r="BM6276" s="13"/>
      <c r="BN6276" s="13"/>
    </row>
    <row r="6277" spans="4:66" x14ac:dyDescent="0.25">
      <c r="D6277"/>
      <c r="E6277" s="10"/>
      <c r="F6277" s="10"/>
      <c r="G6277" s="10"/>
      <c r="H6277" s="10"/>
      <c r="I6277" s="10"/>
      <c r="J6277" s="10"/>
      <c r="K6277" s="11"/>
      <c r="L6277" s="11"/>
      <c r="M6277" s="12"/>
      <c r="N6277" s="12"/>
      <c r="O6277" s="12"/>
      <c r="P6277" s="12"/>
      <c r="Q6277" s="12"/>
      <c r="R6277" s="12"/>
      <c r="S6277" s="12"/>
      <c r="T6277" s="12"/>
      <c r="U6277" s="12"/>
      <c r="V6277" s="12"/>
      <c r="W6277" s="12"/>
      <c r="X6277" s="12"/>
      <c r="Y6277" s="12"/>
      <c r="Z6277" s="12"/>
      <c r="AA6277" s="12"/>
      <c r="AB6277" s="12"/>
      <c r="AC6277" s="12"/>
      <c r="AD6277" s="12"/>
      <c r="AE6277" s="12"/>
      <c r="AF6277" s="12"/>
      <c r="AG6277" s="12"/>
      <c r="AH6277" s="12"/>
      <c r="AI6277" s="12"/>
      <c r="AJ6277" s="12"/>
      <c r="AK6277" s="12"/>
      <c r="AL6277" s="12"/>
      <c r="AM6277" s="12"/>
      <c r="AN6277" s="12"/>
      <c r="AO6277" s="12"/>
      <c r="AP6277" s="12"/>
      <c r="AQ6277" s="12"/>
      <c r="AR6277" s="12"/>
      <c r="AS6277" s="12"/>
      <c r="AT6277" s="12"/>
      <c r="AU6277" s="12"/>
      <c r="AV6277" s="12"/>
      <c r="AW6277" s="12"/>
      <c r="AX6277" s="12"/>
      <c r="AY6277" s="12"/>
      <c r="AZ6277" s="12"/>
      <c r="BA6277" s="12"/>
      <c r="BB6277" s="12"/>
      <c r="BC6277" s="12"/>
      <c r="BD6277" s="12"/>
      <c r="BE6277" s="12"/>
      <c r="BF6277" s="12"/>
      <c r="BG6277" s="12"/>
      <c r="BH6277" s="12"/>
      <c r="BI6277" s="12"/>
      <c r="BJ6277" s="13"/>
      <c r="BK6277" s="13"/>
      <c r="BL6277" s="13"/>
      <c r="BM6277" s="13"/>
      <c r="BN6277" s="13"/>
    </row>
    <row r="6278" spans="4:66" x14ac:dyDescent="0.25">
      <c r="D6278"/>
      <c r="E6278" s="10"/>
      <c r="F6278" s="10"/>
      <c r="G6278" s="10"/>
      <c r="H6278" s="10"/>
      <c r="I6278" s="10"/>
      <c r="J6278" s="10"/>
      <c r="K6278" s="11"/>
      <c r="L6278" s="11"/>
      <c r="M6278" s="12"/>
      <c r="N6278" s="12"/>
      <c r="O6278" s="12"/>
      <c r="P6278" s="12"/>
      <c r="Q6278" s="12"/>
      <c r="R6278" s="12"/>
      <c r="S6278" s="12"/>
      <c r="T6278" s="12"/>
      <c r="U6278" s="12"/>
      <c r="V6278" s="12"/>
      <c r="W6278" s="12"/>
      <c r="X6278" s="12"/>
      <c r="Y6278" s="12"/>
      <c r="Z6278" s="12"/>
      <c r="AA6278" s="12"/>
      <c r="AB6278" s="12"/>
      <c r="AC6278" s="12"/>
      <c r="AD6278" s="12"/>
      <c r="AE6278" s="12"/>
      <c r="AF6278" s="12"/>
      <c r="AG6278" s="12"/>
      <c r="AH6278" s="12"/>
      <c r="AI6278" s="12"/>
      <c r="AJ6278" s="12"/>
      <c r="AK6278" s="12"/>
      <c r="AL6278" s="12"/>
      <c r="AM6278" s="12"/>
      <c r="AN6278" s="12"/>
      <c r="AO6278" s="12"/>
      <c r="AP6278" s="12"/>
      <c r="AQ6278" s="12"/>
      <c r="AR6278" s="12"/>
      <c r="AS6278" s="12"/>
      <c r="AT6278" s="12"/>
      <c r="AU6278" s="12"/>
      <c r="AV6278" s="12"/>
      <c r="AW6278" s="12"/>
      <c r="AX6278" s="12"/>
      <c r="AY6278" s="12"/>
      <c r="AZ6278" s="12"/>
      <c r="BA6278" s="12"/>
      <c r="BB6278" s="12"/>
      <c r="BC6278" s="12"/>
      <c r="BD6278" s="12"/>
      <c r="BE6278" s="12"/>
      <c r="BF6278" s="12"/>
      <c r="BG6278" s="12"/>
      <c r="BH6278" s="12"/>
      <c r="BI6278" s="12"/>
      <c r="BJ6278" s="13"/>
      <c r="BK6278" s="13"/>
      <c r="BL6278" s="13"/>
      <c r="BM6278" s="13"/>
      <c r="BN6278" s="13"/>
    </row>
    <row r="6279" spans="4:66" x14ac:dyDescent="0.25">
      <c r="D6279"/>
      <c r="E6279" s="10"/>
      <c r="F6279" s="10"/>
      <c r="G6279" s="10"/>
      <c r="H6279" s="10"/>
      <c r="I6279" s="10"/>
      <c r="J6279" s="10"/>
      <c r="K6279" s="11"/>
      <c r="L6279" s="11"/>
      <c r="M6279" s="12"/>
      <c r="N6279" s="12"/>
      <c r="O6279" s="12"/>
      <c r="P6279" s="12"/>
      <c r="Q6279" s="12"/>
      <c r="R6279" s="12"/>
      <c r="S6279" s="12"/>
      <c r="T6279" s="12"/>
      <c r="U6279" s="12"/>
      <c r="V6279" s="12"/>
      <c r="W6279" s="12"/>
      <c r="X6279" s="12"/>
      <c r="Y6279" s="12"/>
      <c r="Z6279" s="12"/>
      <c r="AA6279" s="12"/>
      <c r="AB6279" s="12"/>
      <c r="AC6279" s="12"/>
      <c r="AD6279" s="12"/>
      <c r="AE6279" s="12"/>
      <c r="AF6279" s="12"/>
      <c r="AG6279" s="12"/>
      <c r="AH6279" s="12"/>
      <c r="AI6279" s="12"/>
      <c r="AJ6279" s="12"/>
      <c r="AK6279" s="12"/>
      <c r="AL6279" s="12"/>
      <c r="AM6279" s="12"/>
      <c r="AN6279" s="12"/>
      <c r="AO6279" s="12"/>
      <c r="AP6279" s="12"/>
      <c r="AQ6279" s="12"/>
      <c r="AR6279" s="12"/>
      <c r="AS6279" s="12"/>
      <c r="AT6279" s="12"/>
      <c r="AU6279" s="12"/>
      <c r="AV6279" s="12"/>
      <c r="AW6279" s="12"/>
      <c r="AX6279" s="12"/>
      <c r="AY6279" s="12"/>
      <c r="AZ6279" s="12"/>
      <c r="BA6279" s="12"/>
      <c r="BB6279" s="12"/>
      <c r="BC6279" s="12"/>
      <c r="BD6279" s="12"/>
      <c r="BE6279" s="12"/>
      <c r="BF6279" s="12"/>
      <c r="BG6279" s="12"/>
      <c r="BH6279" s="12"/>
      <c r="BI6279" s="12"/>
      <c r="BJ6279" s="13"/>
      <c r="BK6279" s="13"/>
      <c r="BL6279" s="13"/>
      <c r="BM6279" s="13"/>
      <c r="BN6279" s="13"/>
    </row>
    <row r="6280" spans="4:66" x14ac:dyDescent="0.25">
      <c r="D6280"/>
      <c r="E6280" s="10"/>
      <c r="F6280" s="10"/>
      <c r="G6280" s="10"/>
      <c r="H6280" s="10"/>
      <c r="I6280" s="10"/>
      <c r="J6280" s="10"/>
      <c r="K6280" s="11"/>
      <c r="L6280" s="11"/>
      <c r="M6280" s="12"/>
      <c r="N6280" s="12"/>
      <c r="O6280" s="12"/>
      <c r="P6280" s="12"/>
      <c r="Q6280" s="12"/>
      <c r="R6280" s="12"/>
      <c r="S6280" s="12"/>
      <c r="T6280" s="12"/>
      <c r="U6280" s="12"/>
      <c r="V6280" s="12"/>
      <c r="W6280" s="12"/>
      <c r="X6280" s="12"/>
      <c r="Y6280" s="12"/>
      <c r="Z6280" s="12"/>
      <c r="AA6280" s="12"/>
      <c r="AB6280" s="12"/>
      <c r="AC6280" s="12"/>
      <c r="AD6280" s="12"/>
      <c r="AE6280" s="12"/>
      <c r="AF6280" s="12"/>
      <c r="AG6280" s="12"/>
      <c r="AH6280" s="12"/>
      <c r="AI6280" s="12"/>
      <c r="AJ6280" s="12"/>
      <c r="AK6280" s="12"/>
      <c r="AL6280" s="12"/>
      <c r="AM6280" s="12"/>
      <c r="AN6280" s="12"/>
      <c r="AO6280" s="12"/>
      <c r="AP6280" s="12"/>
      <c r="AQ6280" s="12"/>
      <c r="AR6280" s="12"/>
      <c r="AS6280" s="12"/>
      <c r="AT6280" s="12"/>
      <c r="AU6280" s="12"/>
      <c r="AV6280" s="12"/>
      <c r="AW6280" s="12"/>
      <c r="AX6280" s="12"/>
      <c r="AY6280" s="12"/>
      <c r="AZ6280" s="12"/>
      <c r="BA6280" s="12"/>
      <c r="BB6280" s="12"/>
      <c r="BC6280" s="12"/>
      <c r="BD6280" s="12"/>
      <c r="BE6280" s="12"/>
      <c r="BF6280" s="12"/>
      <c r="BG6280" s="12"/>
      <c r="BH6280" s="12"/>
      <c r="BI6280" s="12"/>
      <c r="BJ6280" s="13"/>
      <c r="BK6280" s="13"/>
      <c r="BL6280" s="13"/>
      <c r="BM6280" s="13"/>
      <c r="BN6280" s="13"/>
    </row>
    <row r="6281" spans="4:66" x14ac:dyDescent="0.25">
      <c r="D6281"/>
      <c r="E6281" s="10"/>
      <c r="F6281" s="10"/>
      <c r="G6281" s="10"/>
      <c r="H6281" s="10"/>
      <c r="I6281" s="10"/>
      <c r="J6281" s="10"/>
      <c r="K6281" s="11"/>
      <c r="L6281" s="11"/>
      <c r="M6281" s="12"/>
      <c r="N6281" s="12"/>
      <c r="O6281" s="12"/>
      <c r="P6281" s="12"/>
      <c r="Q6281" s="12"/>
      <c r="R6281" s="12"/>
      <c r="S6281" s="12"/>
      <c r="T6281" s="12"/>
      <c r="U6281" s="12"/>
      <c r="V6281" s="12"/>
      <c r="W6281" s="12"/>
      <c r="X6281" s="12"/>
      <c r="Y6281" s="12"/>
      <c r="Z6281" s="12"/>
      <c r="AA6281" s="12"/>
      <c r="AB6281" s="12"/>
      <c r="AC6281" s="12"/>
      <c r="AD6281" s="12"/>
      <c r="AE6281" s="12"/>
      <c r="AF6281" s="12"/>
      <c r="AG6281" s="12"/>
      <c r="AH6281" s="12"/>
      <c r="AI6281" s="12"/>
      <c r="AJ6281" s="12"/>
      <c r="AK6281" s="12"/>
      <c r="AL6281" s="12"/>
      <c r="AM6281" s="12"/>
      <c r="AN6281" s="12"/>
      <c r="AO6281" s="12"/>
      <c r="AP6281" s="12"/>
      <c r="AQ6281" s="12"/>
      <c r="AR6281" s="12"/>
      <c r="AS6281" s="12"/>
      <c r="AT6281" s="12"/>
      <c r="AU6281" s="12"/>
      <c r="AV6281" s="12"/>
      <c r="AW6281" s="12"/>
      <c r="AX6281" s="12"/>
      <c r="AY6281" s="12"/>
      <c r="AZ6281" s="12"/>
      <c r="BA6281" s="12"/>
      <c r="BB6281" s="12"/>
      <c r="BC6281" s="12"/>
      <c r="BD6281" s="12"/>
      <c r="BE6281" s="12"/>
      <c r="BF6281" s="12"/>
      <c r="BG6281" s="12"/>
      <c r="BH6281" s="12"/>
      <c r="BI6281" s="12"/>
      <c r="BJ6281" s="13"/>
      <c r="BK6281" s="13"/>
      <c r="BL6281" s="13"/>
      <c r="BM6281" s="13"/>
      <c r="BN6281" s="13"/>
    </row>
    <row r="6282" spans="4:66" x14ac:dyDescent="0.25">
      <c r="D6282"/>
      <c r="E6282" s="10"/>
      <c r="F6282" s="10"/>
      <c r="G6282" s="10"/>
      <c r="H6282" s="10"/>
      <c r="I6282" s="10"/>
      <c r="J6282" s="10"/>
      <c r="K6282" s="11"/>
      <c r="L6282" s="11"/>
      <c r="M6282" s="12"/>
      <c r="N6282" s="12"/>
      <c r="O6282" s="12"/>
      <c r="P6282" s="12"/>
      <c r="Q6282" s="12"/>
      <c r="R6282" s="12"/>
      <c r="S6282" s="12"/>
      <c r="T6282" s="12"/>
      <c r="U6282" s="12"/>
      <c r="V6282" s="12"/>
      <c r="W6282" s="12"/>
      <c r="X6282" s="12"/>
      <c r="Y6282" s="12"/>
      <c r="Z6282" s="12"/>
      <c r="AA6282" s="12"/>
      <c r="AB6282" s="12"/>
      <c r="AC6282" s="12"/>
      <c r="AD6282" s="12"/>
      <c r="AE6282" s="12"/>
      <c r="AF6282" s="12"/>
      <c r="AG6282" s="12"/>
      <c r="AH6282" s="12"/>
      <c r="AI6282" s="12"/>
      <c r="AJ6282" s="12"/>
      <c r="AK6282" s="12"/>
      <c r="AL6282" s="12"/>
      <c r="AM6282" s="12"/>
      <c r="AN6282" s="12"/>
      <c r="AO6282" s="12"/>
      <c r="AP6282" s="12"/>
      <c r="AQ6282" s="12"/>
      <c r="AR6282" s="12"/>
      <c r="AS6282" s="12"/>
      <c r="AT6282" s="12"/>
      <c r="AU6282" s="12"/>
      <c r="AV6282" s="12"/>
      <c r="AW6282" s="12"/>
      <c r="AX6282" s="12"/>
      <c r="AY6282" s="12"/>
      <c r="AZ6282" s="12"/>
      <c r="BA6282" s="12"/>
      <c r="BB6282" s="12"/>
      <c r="BC6282" s="12"/>
      <c r="BD6282" s="12"/>
      <c r="BE6282" s="12"/>
      <c r="BF6282" s="12"/>
      <c r="BG6282" s="12"/>
      <c r="BH6282" s="12"/>
      <c r="BI6282" s="12"/>
      <c r="BJ6282" s="13"/>
      <c r="BK6282" s="13"/>
      <c r="BL6282" s="13"/>
      <c r="BM6282" s="13"/>
      <c r="BN6282" s="13"/>
    </row>
    <row r="6283" spans="4:66" x14ac:dyDescent="0.25">
      <c r="D6283"/>
      <c r="E6283" s="10"/>
      <c r="F6283" s="10"/>
      <c r="G6283" s="10"/>
      <c r="H6283" s="10"/>
      <c r="I6283" s="10"/>
      <c r="J6283" s="10"/>
      <c r="K6283" s="11"/>
      <c r="L6283" s="11"/>
      <c r="M6283" s="12"/>
      <c r="N6283" s="12"/>
      <c r="O6283" s="12"/>
      <c r="P6283" s="12"/>
      <c r="Q6283" s="12"/>
      <c r="R6283" s="12"/>
      <c r="S6283" s="12"/>
      <c r="T6283" s="12"/>
      <c r="U6283" s="12"/>
      <c r="V6283" s="12"/>
      <c r="W6283" s="12"/>
      <c r="X6283" s="12"/>
      <c r="Y6283" s="12"/>
      <c r="Z6283" s="12"/>
      <c r="AA6283" s="12"/>
      <c r="AB6283" s="12"/>
      <c r="AC6283" s="12"/>
      <c r="AD6283" s="12"/>
      <c r="AE6283" s="12"/>
      <c r="AF6283" s="12"/>
      <c r="AG6283" s="12"/>
      <c r="AH6283" s="12"/>
      <c r="AI6283" s="12"/>
      <c r="AJ6283" s="12"/>
      <c r="AK6283" s="12"/>
      <c r="AL6283" s="12"/>
      <c r="AM6283" s="12"/>
      <c r="AN6283" s="12"/>
      <c r="AO6283" s="12"/>
      <c r="AP6283" s="12"/>
      <c r="AQ6283" s="12"/>
      <c r="AR6283" s="12"/>
      <c r="AS6283" s="12"/>
      <c r="AT6283" s="12"/>
      <c r="AU6283" s="12"/>
      <c r="AV6283" s="12"/>
      <c r="AW6283" s="12"/>
      <c r="AX6283" s="12"/>
      <c r="AY6283" s="12"/>
      <c r="AZ6283" s="12"/>
      <c r="BA6283" s="12"/>
      <c r="BB6283" s="12"/>
      <c r="BC6283" s="12"/>
      <c r="BD6283" s="12"/>
      <c r="BE6283" s="12"/>
      <c r="BF6283" s="12"/>
      <c r="BG6283" s="12"/>
      <c r="BH6283" s="12"/>
      <c r="BI6283" s="12"/>
      <c r="BJ6283" s="13"/>
      <c r="BK6283" s="13"/>
      <c r="BL6283" s="13"/>
      <c r="BM6283" s="13"/>
      <c r="BN6283" s="13"/>
    </row>
    <row r="6284" spans="4:66" x14ac:dyDescent="0.25">
      <c r="D6284"/>
      <c r="E6284" s="10"/>
      <c r="F6284" s="10"/>
      <c r="G6284" s="10"/>
      <c r="H6284" s="10"/>
      <c r="I6284" s="10"/>
      <c r="J6284" s="10"/>
      <c r="K6284" s="11"/>
      <c r="L6284" s="11"/>
      <c r="M6284" s="12"/>
      <c r="N6284" s="12"/>
      <c r="O6284" s="12"/>
      <c r="P6284" s="12"/>
      <c r="Q6284" s="12"/>
      <c r="R6284" s="12"/>
      <c r="S6284" s="12"/>
      <c r="T6284" s="12"/>
      <c r="U6284" s="12"/>
      <c r="V6284" s="12"/>
      <c r="W6284" s="12"/>
      <c r="X6284" s="12"/>
      <c r="Y6284" s="12"/>
      <c r="Z6284" s="12"/>
      <c r="AA6284" s="12"/>
      <c r="AB6284" s="12"/>
      <c r="AC6284" s="12"/>
      <c r="AD6284" s="12"/>
      <c r="AE6284" s="12"/>
      <c r="AF6284" s="12"/>
      <c r="AG6284" s="12"/>
      <c r="AH6284" s="12"/>
      <c r="AI6284" s="12"/>
      <c r="AJ6284" s="12"/>
      <c r="AK6284" s="12"/>
      <c r="AL6284" s="12"/>
      <c r="AM6284" s="12"/>
      <c r="AN6284" s="12"/>
      <c r="AO6284" s="12"/>
      <c r="AP6284" s="12"/>
      <c r="AQ6284" s="12"/>
      <c r="AR6284" s="12"/>
      <c r="AS6284" s="12"/>
      <c r="AT6284" s="12"/>
      <c r="AU6284" s="12"/>
      <c r="AV6284" s="12"/>
      <c r="AW6284" s="12"/>
      <c r="AX6284" s="12"/>
      <c r="AY6284" s="12"/>
      <c r="AZ6284" s="12"/>
      <c r="BA6284" s="12"/>
      <c r="BB6284" s="12"/>
      <c r="BC6284" s="12"/>
      <c r="BD6284" s="12"/>
      <c r="BE6284" s="12"/>
      <c r="BF6284" s="12"/>
      <c r="BG6284" s="12"/>
      <c r="BH6284" s="12"/>
      <c r="BI6284" s="12"/>
      <c r="BJ6284" s="13"/>
      <c r="BK6284" s="13"/>
      <c r="BL6284" s="13"/>
      <c r="BM6284" s="13"/>
      <c r="BN6284" s="13"/>
    </row>
    <row r="6285" spans="4:66" x14ac:dyDescent="0.25">
      <c r="D6285"/>
      <c r="E6285" s="10"/>
      <c r="F6285" s="10"/>
      <c r="G6285" s="10"/>
      <c r="H6285" s="10"/>
      <c r="I6285" s="10"/>
      <c r="J6285" s="10"/>
      <c r="K6285" s="11"/>
      <c r="L6285" s="11"/>
      <c r="M6285" s="12"/>
      <c r="N6285" s="12"/>
      <c r="O6285" s="12"/>
      <c r="P6285" s="12"/>
      <c r="Q6285" s="12"/>
      <c r="R6285" s="12"/>
      <c r="S6285" s="12"/>
      <c r="T6285" s="12"/>
      <c r="U6285" s="12"/>
      <c r="V6285" s="12"/>
      <c r="W6285" s="12"/>
      <c r="X6285" s="12"/>
      <c r="Y6285" s="12"/>
      <c r="Z6285" s="12"/>
      <c r="AA6285" s="12"/>
      <c r="AB6285" s="12"/>
      <c r="AC6285" s="12"/>
      <c r="AD6285" s="12"/>
      <c r="AE6285" s="12"/>
      <c r="AF6285" s="12"/>
      <c r="AG6285" s="12"/>
      <c r="AH6285" s="12"/>
      <c r="AI6285" s="12"/>
      <c r="AJ6285" s="12"/>
      <c r="AK6285" s="12"/>
      <c r="AL6285" s="12"/>
      <c r="AM6285" s="12"/>
      <c r="AN6285" s="12"/>
      <c r="AO6285" s="12"/>
      <c r="AP6285" s="12"/>
      <c r="AQ6285" s="12"/>
      <c r="AR6285" s="12"/>
      <c r="AS6285" s="12"/>
      <c r="AT6285" s="12"/>
      <c r="AU6285" s="12"/>
      <c r="AV6285" s="12"/>
      <c r="AW6285" s="12"/>
      <c r="AX6285" s="12"/>
      <c r="AY6285" s="12"/>
      <c r="AZ6285" s="12"/>
      <c r="BA6285" s="12"/>
      <c r="BB6285" s="12"/>
      <c r="BC6285" s="12"/>
      <c r="BD6285" s="12"/>
      <c r="BE6285" s="12"/>
      <c r="BF6285" s="12"/>
      <c r="BG6285" s="12"/>
      <c r="BH6285" s="12"/>
      <c r="BI6285" s="12"/>
      <c r="BJ6285" s="13"/>
      <c r="BK6285" s="13"/>
      <c r="BL6285" s="13"/>
      <c r="BM6285" s="13"/>
      <c r="BN6285" s="13"/>
    </row>
    <row r="6286" spans="4:66" x14ac:dyDescent="0.25">
      <c r="D6286"/>
      <c r="E6286" s="10"/>
      <c r="F6286" s="10"/>
      <c r="G6286" s="10"/>
      <c r="H6286" s="10"/>
      <c r="I6286" s="10"/>
      <c r="J6286" s="10"/>
      <c r="K6286" s="11"/>
      <c r="L6286" s="11"/>
      <c r="M6286" s="12"/>
      <c r="N6286" s="12"/>
      <c r="O6286" s="12"/>
      <c r="P6286" s="12"/>
      <c r="Q6286" s="12"/>
      <c r="R6286" s="12"/>
      <c r="S6286" s="12"/>
      <c r="T6286" s="12"/>
      <c r="U6286" s="12"/>
      <c r="V6286" s="12"/>
      <c r="W6286" s="12"/>
      <c r="X6286" s="12"/>
      <c r="Y6286" s="12"/>
      <c r="Z6286" s="12"/>
      <c r="AA6286" s="12"/>
      <c r="AB6286" s="12"/>
      <c r="AC6286" s="12"/>
      <c r="AD6286" s="12"/>
      <c r="AE6286" s="12"/>
      <c r="AF6286" s="12"/>
      <c r="AG6286" s="12"/>
      <c r="AH6286" s="12"/>
      <c r="AI6286" s="12"/>
      <c r="AJ6286" s="12"/>
      <c r="AK6286" s="12"/>
      <c r="AL6286" s="12"/>
      <c r="AM6286" s="12"/>
      <c r="AN6286" s="12"/>
      <c r="AO6286" s="12"/>
      <c r="AP6286" s="12"/>
      <c r="AQ6286" s="12"/>
      <c r="AR6286" s="12"/>
      <c r="AS6286" s="12"/>
      <c r="AT6286" s="12"/>
      <c r="AU6286" s="12"/>
      <c r="AV6286" s="12"/>
      <c r="AW6286" s="12"/>
      <c r="AX6286" s="12"/>
      <c r="AY6286" s="12"/>
      <c r="AZ6286" s="12"/>
      <c r="BA6286" s="12"/>
      <c r="BB6286" s="12"/>
      <c r="BC6286" s="12"/>
      <c r="BD6286" s="12"/>
      <c r="BE6286" s="12"/>
      <c r="BF6286" s="12"/>
      <c r="BG6286" s="12"/>
      <c r="BH6286" s="12"/>
      <c r="BI6286" s="12"/>
      <c r="BJ6286" s="13"/>
      <c r="BK6286" s="13"/>
      <c r="BL6286" s="13"/>
      <c r="BM6286" s="13"/>
      <c r="BN6286" s="13"/>
    </row>
    <row r="6287" spans="4:66" x14ac:dyDescent="0.25">
      <c r="D6287"/>
      <c r="E6287" s="10"/>
      <c r="F6287" s="10"/>
      <c r="G6287" s="10"/>
      <c r="H6287" s="10"/>
      <c r="I6287" s="10"/>
      <c r="J6287" s="10"/>
      <c r="K6287" s="11"/>
      <c r="L6287" s="11"/>
      <c r="M6287" s="12"/>
      <c r="N6287" s="12"/>
      <c r="O6287" s="12"/>
      <c r="P6287" s="12"/>
      <c r="Q6287" s="12"/>
      <c r="R6287" s="12"/>
      <c r="S6287" s="12"/>
      <c r="T6287" s="12"/>
      <c r="U6287" s="12"/>
      <c r="V6287" s="12"/>
      <c r="W6287" s="12"/>
      <c r="X6287" s="12"/>
      <c r="Y6287" s="12"/>
      <c r="Z6287" s="12"/>
      <c r="AA6287" s="12"/>
      <c r="AB6287" s="12"/>
      <c r="AC6287" s="12"/>
      <c r="AD6287" s="12"/>
      <c r="AE6287" s="12"/>
      <c r="AF6287" s="12"/>
      <c r="AG6287" s="12"/>
      <c r="AH6287" s="12"/>
      <c r="AI6287" s="12"/>
      <c r="AJ6287" s="12"/>
      <c r="AK6287" s="12"/>
      <c r="AL6287" s="12"/>
      <c r="AM6287" s="12"/>
      <c r="AN6287" s="12"/>
      <c r="AO6287" s="12"/>
      <c r="AP6287" s="12"/>
      <c r="AQ6287" s="12"/>
      <c r="AR6287" s="12"/>
      <c r="AS6287" s="12"/>
      <c r="AT6287" s="12"/>
      <c r="AU6287" s="12"/>
      <c r="AV6287" s="12"/>
      <c r="AW6287" s="12"/>
      <c r="AX6287" s="12"/>
      <c r="AY6287" s="12"/>
      <c r="AZ6287" s="12"/>
      <c r="BA6287" s="12"/>
      <c r="BB6287" s="12"/>
      <c r="BC6287" s="12"/>
      <c r="BD6287" s="12"/>
      <c r="BE6287" s="12"/>
      <c r="BF6287" s="12"/>
      <c r="BG6287" s="12"/>
      <c r="BH6287" s="12"/>
      <c r="BI6287" s="12"/>
      <c r="BJ6287" s="13"/>
      <c r="BK6287" s="13"/>
      <c r="BL6287" s="13"/>
      <c r="BM6287" s="13"/>
      <c r="BN6287" s="13"/>
    </row>
    <row r="6288" spans="4:66" x14ac:dyDescent="0.25">
      <c r="D6288"/>
      <c r="E6288" s="10"/>
      <c r="F6288" s="10"/>
      <c r="G6288" s="10"/>
      <c r="H6288" s="10"/>
      <c r="I6288" s="10"/>
      <c r="J6288" s="10"/>
      <c r="K6288" s="11"/>
      <c r="L6288" s="11"/>
      <c r="M6288" s="12"/>
      <c r="N6288" s="12"/>
      <c r="O6288" s="12"/>
      <c r="P6288" s="12"/>
      <c r="Q6288" s="12"/>
      <c r="R6288" s="12"/>
      <c r="S6288" s="12"/>
      <c r="T6288" s="12"/>
      <c r="U6288" s="12"/>
      <c r="V6288" s="12"/>
      <c r="W6288" s="12"/>
      <c r="X6288" s="12"/>
      <c r="Y6288" s="12"/>
      <c r="Z6288" s="12"/>
      <c r="AA6288" s="12"/>
      <c r="AB6288" s="12"/>
      <c r="AC6288" s="12"/>
      <c r="AD6288" s="12"/>
      <c r="AE6288" s="12"/>
      <c r="AF6288" s="12"/>
      <c r="AG6288" s="12"/>
      <c r="AH6288" s="12"/>
      <c r="AI6288" s="12"/>
      <c r="AJ6288" s="12"/>
      <c r="AK6288" s="12"/>
      <c r="AL6288" s="12"/>
      <c r="AM6288" s="12"/>
      <c r="AN6288" s="12"/>
      <c r="AO6288" s="12"/>
      <c r="AP6288" s="12"/>
      <c r="AQ6288" s="12"/>
      <c r="AR6288" s="12"/>
      <c r="AS6288" s="12"/>
      <c r="AT6288" s="12"/>
      <c r="AU6288" s="12"/>
      <c r="AV6288" s="12"/>
      <c r="AW6288" s="12"/>
      <c r="AX6288" s="12"/>
      <c r="AY6288" s="12"/>
      <c r="AZ6288" s="12"/>
      <c r="BA6288" s="12"/>
      <c r="BB6288" s="12"/>
      <c r="BC6288" s="12"/>
      <c r="BD6288" s="12"/>
      <c r="BE6288" s="12"/>
      <c r="BF6288" s="12"/>
      <c r="BG6288" s="12"/>
      <c r="BH6288" s="12"/>
      <c r="BI6288" s="12"/>
      <c r="BJ6288" s="13"/>
      <c r="BK6288" s="13"/>
      <c r="BL6288" s="13"/>
      <c r="BM6288" s="13"/>
      <c r="BN6288" s="13"/>
    </row>
    <row r="6289" spans="4:66" x14ac:dyDescent="0.25">
      <c r="D6289"/>
      <c r="E6289" s="10"/>
      <c r="F6289" s="10"/>
      <c r="G6289" s="10"/>
      <c r="H6289" s="10"/>
      <c r="I6289" s="10"/>
      <c r="J6289" s="10"/>
      <c r="K6289" s="11"/>
      <c r="L6289" s="11"/>
      <c r="M6289" s="12"/>
      <c r="N6289" s="12"/>
      <c r="O6289" s="12"/>
      <c r="P6289" s="12"/>
      <c r="Q6289" s="12"/>
      <c r="R6289" s="12"/>
      <c r="S6289" s="12"/>
      <c r="T6289" s="12"/>
      <c r="U6289" s="12"/>
      <c r="V6289" s="12"/>
      <c r="W6289" s="12"/>
      <c r="X6289" s="12"/>
      <c r="Y6289" s="12"/>
      <c r="Z6289" s="12"/>
      <c r="AA6289" s="12"/>
      <c r="AB6289" s="12"/>
      <c r="AC6289" s="12"/>
      <c r="AD6289" s="12"/>
      <c r="AE6289" s="12"/>
      <c r="AF6289" s="12"/>
      <c r="AG6289" s="12"/>
      <c r="AH6289" s="12"/>
      <c r="AI6289" s="12"/>
      <c r="AJ6289" s="12"/>
      <c r="AK6289" s="12"/>
      <c r="AL6289" s="12"/>
      <c r="AM6289" s="12"/>
      <c r="AN6289" s="12"/>
      <c r="AO6289" s="12"/>
      <c r="AP6289" s="12"/>
      <c r="AQ6289" s="12"/>
      <c r="AR6289" s="12"/>
      <c r="AS6289" s="12"/>
      <c r="AT6289" s="12"/>
      <c r="AU6289" s="12"/>
      <c r="AV6289" s="12"/>
      <c r="AW6289" s="12"/>
      <c r="AX6289" s="12"/>
      <c r="AY6289" s="12"/>
      <c r="AZ6289" s="12"/>
      <c r="BA6289" s="12"/>
      <c r="BB6289" s="12"/>
      <c r="BC6289" s="12"/>
      <c r="BD6289" s="12"/>
      <c r="BE6289" s="12"/>
      <c r="BF6289" s="12"/>
      <c r="BG6289" s="12"/>
      <c r="BH6289" s="12"/>
      <c r="BI6289" s="12"/>
      <c r="BJ6289" s="13"/>
      <c r="BK6289" s="13"/>
      <c r="BL6289" s="13"/>
      <c r="BM6289" s="13"/>
      <c r="BN6289" s="13"/>
    </row>
    <row r="6290" spans="4:66" x14ac:dyDescent="0.25">
      <c r="D6290"/>
      <c r="E6290" s="10"/>
      <c r="F6290" s="10"/>
      <c r="G6290" s="10"/>
      <c r="H6290" s="10"/>
      <c r="I6290" s="10"/>
      <c r="J6290" s="10"/>
      <c r="K6290" s="11"/>
      <c r="L6290" s="11"/>
      <c r="M6290" s="12"/>
      <c r="N6290" s="12"/>
      <c r="O6290" s="12"/>
      <c r="P6290" s="12"/>
      <c r="Q6290" s="12"/>
      <c r="R6290" s="12"/>
      <c r="S6290" s="12"/>
      <c r="T6290" s="12"/>
      <c r="U6290" s="12"/>
      <c r="V6290" s="12"/>
      <c r="W6290" s="12"/>
      <c r="X6290" s="12"/>
      <c r="Y6290" s="12"/>
      <c r="Z6290" s="12"/>
      <c r="AA6290" s="12"/>
      <c r="AB6290" s="12"/>
      <c r="AC6290" s="12"/>
      <c r="AD6290" s="12"/>
      <c r="AE6290" s="12"/>
      <c r="AF6290" s="12"/>
      <c r="AG6290" s="12"/>
      <c r="AH6290" s="12"/>
      <c r="AI6290" s="12"/>
      <c r="AJ6290" s="12"/>
      <c r="AK6290" s="12"/>
      <c r="AL6290" s="12"/>
      <c r="AM6290" s="12"/>
      <c r="AN6290" s="12"/>
      <c r="AO6290" s="12"/>
      <c r="AP6290" s="12"/>
      <c r="AQ6290" s="12"/>
      <c r="AR6290" s="12"/>
      <c r="AS6290" s="12"/>
      <c r="AT6290" s="12"/>
      <c r="AU6290" s="12"/>
      <c r="AV6290" s="12"/>
      <c r="AW6290" s="12"/>
      <c r="AX6290" s="12"/>
      <c r="AY6290" s="12"/>
      <c r="AZ6290" s="12"/>
      <c r="BA6290" s="12"/>
      <c r="BB6290" s="12"/>
      <c r="BC6290" s="12"/>
      <c r="BD6290" s="12"/>
      <c r="BE6290" s="12"/>
      <c r="BF6290" s="12"/>
      <c r="BG6290" s="12"/>
      <c r="BH6290" s="12"/>
      <c r="BI6290" s="12"/>
      <c r="BJ6290" s="13"/>
      <c r="BK6290" s="13"/>
      <c r="BL6290" s="13"/>
      <c r="BM6290" s="13"/>
      <c r="BN6290" s="13"/>
    </row>
    <row r="6291" spans="4:66" x14ac:dyDescent="0.25">
      <c r="D6291"/>
      <c r="E6291" s="10"/>
      <c r="F6291" s="10"/>
      <c r="G6291" s="10"/>
      <c r="H6291" s="10"/>
      <c r="I6291" s="10"/>
      <c r="J6291" s="10"/>
      <c r="K6291" s="11"/>
      <c r="L6291" s="11"/>
      <c r="M6291" s="12"/>
      <c r="N6291" s="12"/>
      <c r="O6291" s="12"/>
      <c r="P6291" s="12"/>
      <c r="Q6291" s="12"/>
      <c r="R6291" s="12"/>
      <c r="S6291" s="12"/>
      <c r="T6291" s="12"/>
      <c r="U6291" s="12"/>
      <c r="V6291" s="12"/>
      <c r="W6291" s="12"/>
      <c r="X6291" s="12"/>
      <c r="Y6291" s="12"/>
      <c r="Z6291" s="12"/>
      <c r="AA6291" s="12"/>
      <c r="AB6291" s="12"/>
      <c r="AC6291" s="12"/>
      <c r="AD6291" s="12"/>
      <c r="AE6291" s="12"/>
      <c r="AF6291" s="12"/>
      <c r="AG6291" s="12"/>
      <c r="AH6291" s="12"/>
      <c r="AI6291" s="12"/>
      <c r="AJ6291" s="12"/>
      <c r="AK6291" s="12"/>
      <c r="AL6291" s="12"/>
      <c r="AM6291" s="12"/>
      <c r="AN6291" s="12"/>
      <c r="AO6291" s="12"/>
      <c r="AP6291" s="12"/>
      <c r="AQ6291" s="12"/>
      <c r="AR6291" s="12"/>
      <c r="AS6291" s="12"/>
      <c r="AT6291" s="12"/>
      <c r="AU6291" s="12"/>
      <c r="AV6291" s="12"/>
      <c r="AW6291" s="12"/>
      <c r="AX6291" s="12"/>
      <c r="AY6291" s="12"/>
      <c r="AZ6291" s="12"/>
      <c r="BA6291" s="12"/>
      <c r="BB6291" s="12"/>
      <c r="BC6291" s="12"/>
      <c r="BD6291" s="12"/>
      <c r="BE6291" s="12"/>
      <c r="BF6291" s="12"/>
      <c r="BG6291" s="12"/>
      <c r="BH6291" s="12"/>
      <c r="BI6291" s="12"/>
      <c r="BJ6291" s="13"/>
      <c r="BK6291" s="13"/>
      <c r="BL6291" s="13"/>
      <c r="BM6291" s="13"/>
      <c r="BN6291" s="13"/>
    </row>
    <row r="6292" spans="4:66" x14ac:dyDescent="0.25">
      <c r="D6292"/>
      <c r="E6292" s="10"/>
      <c r="F6292" s="10"/>
      <c r="G6292" s="10"/>
      <c r="H6292" s="10"/>
      <c r="I6292" s="10"/>
      <c r="J6292" s="10"/>
      <c r="K6292" s="11"/>
      <c r="L6292" s="11"/>
      <c r="M6292" s="12"/>
      <c r="N6292" s="12"/>
      <c r="O6292" s="12"/>
      <c r="P6292" s="12"/>
      <c r="Q6292" s="12"/>
      <c r="R6292" s="12"/>
      <c r="S6292" s="12"/>
      <c r="T6292" s="12"/>
      <c r="U6292" s="12"/>
      <c r="V6292" s="12"/>
      <c r="W6292" s="12"/>
      <c r="X6292" s="12"/>
      <c r="Y6292" s="12"/>
      <c r="Z6292" s="12"/>
      <c r="AA6292" s="12"/>
      <c r="AB6292" s="12"/>
      <c r="AC6292" s="12"/>
      <c r="AD6292" s="12"/>
      <c r="AE6292" s="12"/>
      <c r="AF6292" s="12"/>
      <c r="AG6292" s="12"/>
      <c r="AH6292" s="12"/>
      <c r="AI6292" s="12"/>
      <c r="AJ6292" s="12"/>
      <c r="AK6292" s="12"/>
      <c r="AL6292" s="12"/>
      <c r="AM6292" s="12"/>
      <c r="AN6292" s="12"/>
      <c r="AO6292" s="12"/>
      <c r="AP6292" s="12"/>
      <c r="AQ6292" s="12"/>
      <c r="AR6292" s="12"/>
      <c r="AS6292" s="12"/>
      <c r="AT6292" s="12"/>
      <c r="AU6292" s="12"/>
      <c r="AV6292" s="12"/>
      <c r="AW6292" s="12"/>
      <c r="AX6292" s="12"/>
      <c r="AY6292" s="12"/>
      <c r="AZ6292" s="12"/>
      <c r="BA6292" s="12"/>
      <c r="BB6292" s="12"/>
      <c r="BC6292" s="12"/>
      <c r="BD6292" s="12"/>
      <c r="BE6292" s="12"/>
      <c r="BF6292" s="12"/>
      <c r="BG6292" s="12"/>
      <c r="BH6292" s="12"/>
      <c r="BI6292" s="12"/>
      <c r="BJ6292" s="13"/>
      <c r="BK6292" s="13"/>
      <c r="BL6292" s="13"/>
      <c r="BM6292" s="13"/>
      <c r="BN6292" s="13"/>
    </row>
    <row r="6293" spans="4:66" x14ac:dyDescent="0.25">
      <c r="D6293"/>
      <c r="E6293" s="10"/>
      <c r="F6293" s="10"/>
      <c r="G6293" s="10"/>
      <c r="H6293" s="10"/>
      <c r="I6293" s="10"/>
      <c r="J6293" s="10"/>
      <c r="K6293" s="11"/>
      <c r="L6293" s="11"/>
      <c r="M6293" s="12"/>
      <c r="N6293" s="12"/>
      <c r="O6293" s="12"/>
      <c r="P6293" s="12"/>
      <c r="Q6293" s="12"/>
      <c r="R6293" s="12"/>
      <c r="S6293" s="12"/>
      <c r="T6293" s="12"/>
      <c r="U6293" s="12"/>
      <c r="V6293" s="12"/>
      <c r="W6293" s="12"/>
      <c r="X6293" s="12"/>
      <c r="Y6293" s="12"/>
      <c r="Z6293" s="12"/>
      <c r="AA6293" s="12"/>
      <c r="AB6293" s="12"/>
      <c r="AC6293" s="12"/>
      <c r="AD6293" s="12"/>
      <c r="AE6293" s="12"/>
      <c r="AF6293" s="12"/>
      <c r="AG6293" s="12"/>
      <c r="AH6293" s="12"/>
      <c r="AI6293" s="12"/>
      <c r="AJ6293" s="12"/>
      <c r="AK6293" s="12"/>
      <c r="AL6293" s="12"/>
      <c r="AM6293" s="12"/>
      <c r="AN6293" s="12"/>
      <c r="AO6293" s="12"/>
      <c r="AP6293" s="12"/>
      <c r="AQ6293" s="12"/>
      <c r="AR6293" s="12"/>
      <c r="AS6293" s="12"/>
      <c r="AT6293" s="12"/>
      <c r="AU6293" s="12"/>
      <c r="AV6293" s="12"/>
      <c r="AW6293" s="12"/>
      <c r="AX6293" s="12"/>
      <c r="AY6293" s="12"/>
      <c r="AZ6293" s="12"/>
      <c r="BA6293" s="12"/>
      <c r="BB6293" s="12"/>
      <c r="BC6293" s="12"/>
      <c r="BD6293" s="12"/>
      <c r="BE6293" s="12"/>
      <c r="BF6293" s="12"/>
      <c r="BG6293" s="12"/>
      <c r="BH6293" s="12"/>
      <c r="BI6293" s="12"/>
      <c r="BJ6293" s="13"/>
      <c r="BK6293" s="13"/>
      <c r="BL6293" s="13"/>
      <c r="BM6293" s="13"/>
      <c r="BN6293" s="13"/>
    </row>
    <row r="6294" spans="4:66" x14ac:dyDescent="0.25">
      <c r="D6294"/>
      <c r="E6294" s="10"/>
      <c r="F6294" s="10"/>
      <c r="G6294" s="10"/>
      <c r="H6294" s="10"/>
      <c r="I6294" s="10"/>
      <c r="J6294" s="10"/>
      <c r="K6294" s="11"/>
      <c r="L6294" s="11"/>
      <c r="M6294" s="12"/>
      <c r="N6294" s="12"/>
      <c r="O6294" s="12"/>
      <c r="P6294" s="12"/>
      <c r="Q6294" s="12"/>
      <c r="R6294" s="12"/>
      <c r="S6294" s="12"/>
      <c r="T6294" s="12"/>
      <c r="U6294" s="12"/>
      <c r="V6294" s="12"/>
      <c r="W6294" s="12"/>
      <c r="X6294" s="12"/>
      <c r="Y6294" s="12"/>
      <c r="Z6294" s="12"/>
      <c r="AA6294" s="12"/>
      <c r="AB6294" s="12"/>
      <c r="AC6294" s="12"/>
      <c r="AD6294" s="12"/>
      <c r="AE6294" s="12"/>
      <c r="AF6294" s="12"/>
      <c r="AG6294" s="12"/>
      <c r="AH6294" s="12"/>
      <c r="AI6294" s="12"/>
      <c r="AJ6294" s="12"/>
      <c r="AK6294" s="12"/>
      <c r="AL6294" s="12"/>
      <c r="AM6294" s="12"/>
      <c r="AN6294" s="12"/>
      <c r="AO6294" s="12"/>
      <c r="AP6294" s="12"/>
      <c r="AQ6294" s="12"/>
      <c r="AR6294" s="12"/>
      <c r="AS6294" s="12"/>
      <c r="AT6294" s="12"/>
      <c r="AU6294" s="12"/>
      <c r="AV6294" s="12"/>
      <c r="AW6294" s="12"/>
      <c r="AX6294" s="12"/>
      <c r="AY6294" s="12"/>
      <c r="AZ6294" s="12"/>
      <c r="BA6294" s="12"/>
      <c r="BB6294" s="12"/>
      <c r="BC6294" s="12"/>
      <c r="BD6294" s="12"/>
      <c r="BE6294" s="12"/>
      <c r="BF6294" s="12"/>
      <c r="BG6294" s="12"/>
      <c r="BH6294" s="12"/>
      <c r="BI6294" s="12"/>
      <c r="BJ6294" s="13"/>
      <c r="BK6294" s="13"/>
      <c r="BL6294" s="13"/>
      <c r="BM6294" s="13"/>
      <c r="BN6294" s="13"/>
    </row>
    <row r="6295" spans="4:66" x14ac:dyDescent="0.25">
      <c r="D6295"/>
      <c r="E6295" s="10"/>
      <c r="F6295" s="10"/>
      <c r="G6295" s="10"/>
      <c r="H6295" s="10"/>
      <c r="I6295" s="10"/>
      <c r="J6295" s="10"/>
      <c r="K6295" s="11"/>
      <c r="L6295" s="11"/>
      <c r="M6295" s="12"/>
      <c r="N6295" s="12"/>
      <c r="O6295" s="12"/>
      <c r="P6295" s="12"/>
      <c r="Q6295" s="12"/>
      <c r="R6295" s="12"/>
      <c r="S6295" s="12"/>
      <c r="T6295" s="12"/>
      <c r="U6295" s="12"/>
      <c r="V6295" s="12"/>
      <c r="W6295" s="12"/>
      <c r="X6295" s="12"/>
      <c r="Y6295" s="12"/>
      <c r="Z6295" s="12"/>
      <c r="AA6295" s="12"/>
      <c r="AB6295" s="12"/>
      <c r="AC6295" s="12"/>
      <c r="AD6295" s="12"/>
      <c r="AE6295" s="12"/>
      <c r="AF6295" s="12"/>
      <c r="AG6295" s="12"/>
      <c r="AH6295" s="12"/>
      <c r="AI6295" s="12"/>
      <c r="AJ6295" s="12"/>
      <c r="AK6295" s="12"/>
      <c r="AL6295" s="12"/>
      <c r="AM6295" s="12"/>
      <c r="AN6295" s="12"/>
      <c r="AO6295" s="12"/>
      <c r="AP6295" s="12"/>
      <c r="AQ6295" s="12"/>
      <c r="AR6295" s="12"/>
      <c r="AS6295" s="12"/>
      <c r="AT6295" s="12"/>
      <c r="AU6295" s="12"/>
      <c r="AV6295" s="12"/>
      <c r="AW6295" s="12"/>
      <c r="AX6295" s="12"/>
      <c r="AY6295" s="12"/>
      <c r="AZ6295" s="12"/>
      <c r="BA6295" s="12"/>
      <c r="BB6295" s="12"/>
      <c r="BC6295" s="12"/>
      <c r="BD6295" s="12"/>
      <c r="BE6295" s="12"/>
      <c r="BF6295" s="12"/>
      <c r="BG6295" s="12"/>
      <c r="BH6295" s="12"/>
      <c r="BI6295" s="12"/>
      <c r="BJ6295" s="13"/>
      <c r="BK6295" s="13"/>
      <c r="BL6295" s="13"/>
      <c r="BM6295" s="13"/>
      <c r="BN6295" s="13"/>
    </row>
    <row r="6296" spans="4:66" x14ac:dyDescent="0.25">
      <c r="D6296"/>
      <c r="E6296" s="10"/>
      <c r="F6296" s="10"/>
      <c r="G6296" s="10"/>
      <c r="H6296" s="10"/>
      <c r="I6296" s="10"/>
      <c r="J6296" s="10"/>
      <c r="K6296" s="11"/>
      <c r="L6296" s="11"/>
      <c r="M6296" s="12"/>
      <c r="N6296" s="12"/>
      <c r="O6296" s="12"/>
      <c r="P6296" s="12"/>
      <c r="Q6296" s="12"/>
      <c r="R6296" s="12"/>
      <c r="S6296" s="12"/>
      <c r="T6296" s="12"/>
      <c r="U6296" s="12"/>
      <c r="V6296" s="12"/>
      <c r="W6296" s="12"/>
      <c r="X6296" s="12"/>
      <c r="Y6296" s="12"/>
      <c r="Z6296" s="12"/>
      <c r="AA6296" s="12"/>
      <c r="AB6296" s="12"/>
      <c r="AC6296" s="12"/>
      <c r="AD6296" s="12"/>
      <c r="AE6296" s="12"/>
      <c r="AF6296" s="12"/>
      <c r="AG6296" s="12"/>
      <c r="AH6296" s="12"/>
      <c r="AI6296" s="12"/>
      <c r="AJ6296" s="12"/>
      <c r="AK6296" s="12"/>
      <c r="AL6296" s="12"/>
      <c r="AM6296" s="12"/>
      <c r="AN6296" s="12"/>
      <c r="AO6296" s="12"/>
      <c r="AP6296" s="12"/>
      <c r="AQ6296" s="12"/>
      <c r="AR6296" s="12"/>
      <c r="AS6296" s="12"/>
      <c r="AT6296" s="12"/>
      <c r="AU6296" s="12"/>
      <c r="AV6296" s="12"/>
      <c r="AW6296" s="12"/>
      <c r="AX6296" s="12"/>
      <c r="AY6296" s="12"/>
      <c r="AZ6296" s="12"/>
      <c r="BA6296" s="12"/>
      <c r="BB6296" s="12"/>
      <c r="BC6296" s="12"/>
      <c r="BD6296" s="12"/>
      <c r="BE6296" s="12"/>
      <c r="BF6296" s="12"/>
      <c r="BG6296" s="12"/>
      <c r="BH6296" s="12"/>
      <c r="BI6296" s="12"/>
      <c r="BJ6296" s="13"/>
      <c r="BK6296" s="13"/>
      <c r="BL6296" s="13"/>
      <c r="BM6296" s="13"/>
      <c r="BN6296" s="13"/>
    </row>
    <row r="6297" spans="4:66" x14ac:dyDescent="0.25">
      <c r="D6297"/>
      <c r="E6297" s="10"/>
      <c r="F6297" s="10"/>
      <c r="G6297" s="10"/>
      <c r="H6297" s="10"/>
      <c r="I6297" s="10"/>
      <c r="J6297" s="10"/>
      <c r="K6297" s="11"/>
      <c r="L6297" s="11"/>
      <c r="M6297" s="12"/>
      <c r="N6297" s="12"/>
      <c r="O6297" s="12"/>
      <c r="P6297" s="12"/>
      <c r="Q6297" s="12"/>
      <c r="R6297" s="12"/>
      <c r="S6297" s="12"/>
      <c r="T6297" s="12"/>
      <c r="U6297" s="12"/>
      <c r="V6297" s="12"/>
      <c r="W6297" s="12"/>
      <c r="X6297" s="12"/>
      <c r="Y6297" s="12"/>
      <c r="Z6297" s="12"/>
      <c r="AA6297" s="12"/>
      <c r="AB6297" s="12"/>
      <c r="AC6297" s="12"/>
      <c r="AD6297" s="12"/>
      <c r="AE6297" s="12"/>
      <c r="AF6297" s="12"/>
      <c r="AG6297" s="12"/>
      <c r="AH6297" s="12"/>
      <c r="AI6297" s="12"/>
      <c r="AJ6297" s="12"/>
      <c r="AK6297" s="12"/>
      <c r="AL6297" s="12"/>
      <c r="AM6297" s="12"/>
      <c r="AN6297" s="12"/>
      <c r="AO6297" s="12"/>
      <c r="AP6297" s="12"/>
      <c r="AQ6297" s="12"/>
      <c r="AR6297" s="12"/>
      <c r="AS6297" s="12"/>
      <c r="AT6297" s="12"/>
      <c r="AU6297" s="12"/>
      <c r="AV6297" s="12"/>
      <c r="AW6297" s="12"/>
      <c r="AX6297" s="12"/>
      <c r="AY6297" s="12"/>
      <c r="AZ6297" s="12"/>
      <c r="BA6297" s="12"/>
      <c r="BB6297" s="12"/>
      <c r="BC6297" s="12"/>
      <c r="BD6297" s="12"/>
      <c r="BE6297" s="12"/>
      <c r="BF6297" s="12"/>
      <c r="BG6297" s="12"/>
      <c r="BH6297" s="12"/>
      <c r="BI6297" s="12"/>
      <c r="BJ6297" s="13"/>
      <c r="BK6297" s="13"/>
      <c r="BL6297" s="13"/>
      <c r="BM6297" s="13"/>
      <c r="BN6297" s="13"/>
    </row>
    <row r="6298" spans="4:66" x14ac:dyDescent="0.25">
      <c r="D6298"/>
      <c r="E6298" s="10"/>
      <c r="F6298" s="10"/>
      <c r="G6298" s="10"/>
      <c r="H6298" s="10"/>
      <c r="I6298" s="10"/>
      <c r="J6298" s="10"/>
      <c r="K6298" s="11"/>
      <c r="L6298" s="11"/>
      <c r="M6298" s="12"/>
      <c r="N6298" s="12"/>
      <c r="O6298" s="12"/>
      <c r="P6298" s="12"/>
      <c r="Q6298" s="12"/>
      <c r="R6298" s="12"/>
      <c r="S6298" s="12"/>
      <c r="T6298" s="12"/>
      <c r="U6298" s="12"/>
      <c r="V6298" s="12"/>
      <c r="W6298" s="12"/>
      <c r="X6298" s="12"/>
      <c r="Y6298" s="12"/>
      <c r="Z6298" s="12"/>
      <c r="AA6298" s="12"/>
      <c r="AB6298" s="12"/>
      <c r="AC6298" s="12"/>
      <c r="AD6298" s="12"/>
      <c r="AE6298" s="12"/>
      <c r="AF6298" s="12"/>
      <c r="AG6298" s="12"/>
      <c r="AH6298" s="12"/>
      <c r="AI6298" s="12"/>
      <c r="AJ6298" s="12"/>
      <c r="AK6298" s="12"/>
      <c r="AL6298" s="12"/>
      <c r="AM6298" s="12"/>
      <c r="AN6298" s="12"/>
      <c r="AO6298" s="12"/>
      <c r="AP6298" s="12"/>
      <c r="AQ6298" s="12"/>
      <c r="AR6298" s="12"/>
      <c r="AS6298" s="12"/>
      <c r="AT6298" s="12"/>
      <c r="AU6298" s="12"/>
      <c r="AV6298" s="12"/>
      <c r="AW6298" s="12"/>
      <c r="AX6298" s="12"/>
      <c r="AY6298" s="12"/>
      <c r="AZ6298" s="12"/>
      <c r="BA6298" s="12"/>
      <c r="BB6298" s="12"/>
      <c r="BC6298" s="12"/>
      <c r="BD6298" s="12"/>
      <c r="BE6298" s="12"/>
      <c r="BF6298" s="12"/>
      <c r="BG6298" s="12"/>
      <c r="BH6298" s="12"/>
      <c r="BI6298" s="12"/>
      <c r="BJ6298" s="13"/>
      <c r="BK6298" s="13"/>
      <c r="BL6298" s="13"/>
      <c r="BM6298" s="13"/>
      <c r="BN6298" s="13"/>
    </row>
    <row r="6299" spans="4:66" x14ac:dyDescent="0.25">
      <c r="D6299"/>
      <c r="E6299" s="10"/>
      <c r="F6299" s="10"/>
      <c r="G6299" s="10"/>
      <c r="H6299" s="10"/>
      <c r="I6299" s="10"/>
      <c r="J6299" s="10"/>
      <c r="K6299" s="11"/>
      <c r="L6299" s="11"/>
      <c r="M6299" s="12"/>
      <c r="N6299" s="12"/>
      <c r="O6299" s="12"/>
      <c r="P6299" s="12"/>
      <c r="Q6299" s="12"/>
      <c r="R6299" s="12"/>
      <c r="S6299" s="12"/>
      <c r="T6299" s="12"/>
      <c r="U6299" s="12"/>
      <c r="V6299" s="12"/>
      <c r="W6299" s="12"/>
      <c r="X6299" s="12"/>
      <c r="Y6299" s="12"/>
      <c r="Z6299" s="12"/>
      <c r="AA6299" s="12"/>
      <c r="AB6299" s="12"/>
      <c r="AC6299" s="12"/>
      <c r="AD6299" s="12"/>
      <c r="AE6299" s="12"/>
      <c r="AF6299" s="12"/>
      <c r="AG6299" s="12"/>
      <c r="AH6299" s="12"/>
      <c r="AI6299" s="12"/>
      <c r="AJ6299" s="12"/>
      <c r="AK6299" s="12"/>
      <c r="AL6299" s="12"/>
      <c r="AM6299" s="12"/>
      <c r="AN6299" s="12"/>
      <c r="AO6299" s="12"/>
      <c r="AP6299" s="12"/>
      <c r="AQ6299" s="12"/>
      <c r="AR6299" s="12"/>
      <c r="AS6299" s="12"/>
      <c r="AT6299" s="12"/>
      <c r="AU6299" s="12"/>
      <c r="AV6299" s="12"/>
      <c r="AW6299" s="12"/>
      <c r="AX6299" s="12"/>
      <c r="AY6299" s="12"/>
      <c r="AZ6299" s="12"/>
      <c r="BA6299" s="12"/>
      <c r="BB6299" s="12"/>
      <c r="BC6299" s="12"/>
      <c r="BD6299" s="12"/>
      <c r="BE6299" s="12"/>
      <c r="BF6299" s="12"/>
      <c r="BG6299" s="12"/>
      <c r="BH6299" s="12"/>
      <c r="BI6299" s="12"/>
      <c r="BJ6299" s="13"/>
      <c r="BK6299" s="13"/>
      <c r="BL6299" s="13"/>
      <c r="BM6299" s="13"/>
      <c r="BN6299" s="13"/>
    </row>
    <row r="6300" spans="4:66" x14ac:dyDescent="0.25">
      <c r="D6300"/>
      <c r="E6300" s="10"/>
      <c r="F6300" s="10"/>
      <c r="G6300" s="10"/>
      <c r="H6300" s="10"/>
      <c r="I6300" s="10"/>
      <c r="J6300" s="10"/>
      <c r="K6300" s="11"/>
      <c r="L6300" s="11"/>
      <c r="M6300" s="12"/>
      <c r="N6300" s="12"/>
      <c r="O6300" s="12"/>
      <c r="P6300" s="12"/>
      <c r="Q6300" s="12"/>
      <c r="R6300" s="12"/>
      <c r="S6300" s="12"/>
      <c r="T6300" s="12"/>
      <c r="U6300" s="12"/>
      <c r="V6300" s="12"/>
      <c r="W6300" s="12"/>
      <c r="X6300" s="12"/>
      <c r="Y6300" s="12"/>
      <c r="Z6300" s="12"/>
      <c r="AA6300" s="12"/>
      <c r="AB6300" s="12"/>
      <c r="AC6300" s="12"/>
      <c r="AD6300" s="12"/>
      <c r="AE6300" s="12"/>
      <c r="AF6300" s="12"/>
      <c r="AG6300" s="12"/>
      <c r="AH6300" s="12"/>
      <c r="AI6300" s="12"/>
      <c r="AJ6300" s="12"/>
      <c r="AK6300" s="12"/>
      <c r="AL6300" s="12"/>
      <c r="AM6300" s="12"/>
      <c r="AN6300" s="12"/>
      <c r="AO6300" s="12"/>
      <c r="AP6300" s="12"/>
      <c r="AQ6300" s="12"/>
      <c r="AR6300" s="12"/>
      <c r="AS6300" s="12"/>
      <c r="AT6300" s="12"/>
      <c r="AU6300" s="12"/>
      <c r="AV6300" s="12"/>
      <c r="AW6300" s="12"/>
      <c r="AX6300" s="12"/>
      <c r="AY6300" s="12"/>
      <c r="AZ6300" s="12"/>
      <c r="BA6300" s="12"/>
      <c r="BB6300" s="12"/>
      <c r="BC6300" s="12"/>
      <c r="BD6300" s="12"/>
      <c r="BE6300" s="12"/>
      <c r="BF6300" s="12"/>
      <c r="BG6300" s="12"/>
      <c r="BH6300" s="12"/>
      <c r="BI6300" s="12"/>
      <c r="BJ6300" s="13"/>
      <c r="BK6300" s="13"/>
      <c r="BL6300" s="13"/>
      <c r="BM6300" s="13"/>
      <c r="BN6300" s="13"/>
    </row>
    <row r="6301" spans="4:66" x14ac:dyDescent="0.25">
      <c r="D6301"/>
      <c r="E6301" s="10"/>
      <c r="F6301" s="10"/>
      <c r="G6301" s="10"/>
      <c r="H6301" s="10"/>
      <c r="I6301" s="10"/>
      <c r="J6301" s="10"/>
      <c r="K6301" s="11"/>
      <c r="L6301" s="11"/>
      <c r="M6301" s="12"/>
      <c r="N6301" s="12"/>
      <c r="O6301" s="12"/>
      <c r="P6301" s="12"/>
      <c r="Q6301" s="12"/>
      <c r="R6301" s="12"/>
      <c r="S6301" s="12"/>
      <c r="T6301" s="12"/>
      <c r="U6301" s="12"/>
      <c r="V6301" s="12"/>
      <c r="W6301" s="12"/>
      <c r="X6301" s="12"/>
      <c r="Y6301" s="12"/>
      <c r="Z6301" s="12"/>
      <c r="AA6301" s="12"/>
      <c r="AB6301" s="12"/>
      <c r="AC6301" s="12"/>
      <c r="AD6301" s="12"/>
      <c r="AE6301" s="12"/>
      <c r="AF6301" s="12"/>
      <c r="AG6301" s="12"/>
      <c r="AH6301" s="12"/>
      <c r="AI6301" s="12"/>
      <c r="AJ6301" s="12"/>
      <c r="AK6301" s="12"/>
      <c r="AL6301" s="12"/>
      <c r="AM6301" s="12"/>
      <c r="AN6301" s="12"/>
      <c r="AO6301" s="12"/>
      <c r="AP6301" s="12"/>
      <c r="AQ6301" s="12"/>
      <c r="AR6301" s="12"/>
      <c r="AS6301" s="12"/>
      <c r="AT6301" s="12"/>
      <c r="AU6301" s="12"/>
      <c r="AV6301" s="12"/>
      <c r="AW6301" s="12"/>
      <c r="AX6301" s="12"/>
      <c r="AY6301" s="12"/>
      <c r="AZ6301" s="12"/>
      <c r="BA6301" s="12"/>
      <c r="BB6301" s="12"/>
      <c r="BC6301" s="12"/>
      <c r="BD6301" s="12"/>
      <c r="BE6301" s="12"/>
      <c r="BF6301" s="12"/>
      <c r="BG6301" s="12"/>
      <c r="BH6301" s="12"/>
      <c r="BI6301" s="12"/>
      <c r="BJ6301" s="13"/>
      <c r="BK6301" s="13"/>
      <c r="BL6301" s="13"/>
      <c r="BM6301" s="13"/>
      <c r="BN6301" s="13"/>
    </row>
    <row r="6302" spans="4:66" x14ac:dyDescent="0.25">
      <c r="D6302"/>
      <c r="E6302" s="10"/>
      <c r="F6302" s="10"/>
      <c r="G6302" s="10"/>
      <c r="H6302" s="10"/>
      <c r="I6302" s="10"/>
      <c r="J6302" s="10"/>
      <c r="K6302" s="11"/>
      <c r="L6302" s="11"/>
      <c r="M6302" s="12"/>
      <c r="N6302" s="12"/>
      <c r="O6302" s="12"/>
      <c r="P6302" s="12"/>
      <c r="Q6302" s="12"/>
      <c r="R6302" s="12"/>
      <c r="S6302" s="12"/>
      <c r="T6302" s="12"/>
      <c r="U6302" s="12"/>
      <c r="V6302" s="12"/>
      <c r="W6302" s="12"/>
      <c r="X6302" s="12"/>
      <c r="Y6302" s="12"/>
      <c r="Z6302" s="12"/>
      <c r="AA6302" s="12"/>
      <c r="AB6302" s="12"/>
      <c r="AC6302" s="12"/>
      <c r="AD6302" s="12"/>
      <c r="AE6302" s="12"/>
      <c r="AF6302" s="12"/>
      <c r="AG6302" s="12"/>
      <c r="AH6302" s="12"/>
      <c r="AI6302" s="12"/>
      <c r="AJ6302" s="12"/>
      <c r="AK6302" s="12"/>
      <c r="AL6302" s="12"/>
      <c r="AM6302" s="12"/>
      <c r="AN6302" s="12"/>
      <c r="AO6302" s="12"/>
      <c r="AP6302" s="12"/>
      <c r="AQ6302" s="12"/>
      <c r="AR6302" s="12"/>
      <c r="AS6302" s="12"/>
      <c r="AT6302" s="12"/>
      <c r="AU6302" s="12"/>
      <c r="AV6302" s="12"/>
      <c r="AW6302" s="12"/>
      <c r="AX6302" s="12"/>
      <c r="AY6302" s="12"/>
      <c r="AZ6302" s="12"/>
      <c r="BA6302" s="12"/>
      <c r="BB6302" s="12"/>
      <c r="BC6302" s="12"/>
      <c r="BD6302" s="12"/>
      <c r="BE6302" s="12"/>
      <c r="BF6302" s="12"/>
      <c r="BG6302" s="12"/>
      <c r="BH6302" s="12"/>
      <c r="BI6302" s="12"/>
      <c r="BJ6302" s="13"/>
      <c r="BK6302" s="13"/>
      <c r="BL6302" s="13"/>
      <c r="BM6302" s="13"/>
      <c r="BN6302" s="13"/>
    </row>
    <row r="6303" spans="4:66" x14ac:dyDescent="0.25">
      <c r="D6303"/>
      <c r="E6303" s="10"/>
      <c r="F6303" s="10"/>
      <c r="G6303" s="10"/>
      <c r="H6303" s="10"/>
      <c r="I6303" s="10"/>
      <c r="J6303" s="10"/>
      <c r="K6303" s="11"/>
      <c r="L6303" s="11"/>
      <c r="M6303" s="12"/>
      <c r="N6303" s="12"/>
      <c r="O6303" s="12"/>
      <c r="P6303" s="12"/>
      <c r="Q6303" s="12"/>
      <c r="R6303" s="12"/>
      <c r="S6303" s="12"/>
      <c r="T6303" s="12"/>
      <c r="U6303" s="12"/>
      <c r="V6303" s="12"/>
      <c r="W6303" s="12"/>
      <c r="X6303" s="12"/>
      <c r="Y6303" s="12"/>
      <c r="Z6303" s="12"/>
      <c r="AA6303" s="12"/>
      <c r="AB6303" s="12"/>
      <c r="AC6303" s="12"/>
      <c r="AD6303" s="12"/>
      <c r="AE6303" s="12"/>
      <c r="AF6303" s="12"/>
      <c r="AG6303" s="12"/>
      <c r="AH6303" s="12"/>
      <c r="AI6303" s="12"/>
      <c r="AJ6303" s="12"/>
      <c r="AK6303" s="12"/>
      <c r="AL6303" s="12"/>
      <c r="AM6303" s="12"/>
      <c r="AN6303" s="12"/>
      <c r="AO6303" s="12"/>
      <c r="AP6303" s="12"/>
      <c r="AQ6303" s="12"/>
      <c r="AR6303" s="12"/>
      <c r="AS6303" s="12"/>
      <c r="AT6303" s="12"/>
      <c r="AU6303" s="12"/>
      <c r="AV6303" s="12"/>
      <c r="AW6303" s="12"/>
      <c r="AX6303" s="12"/>
      <c r="AY6303" s="12"/>
      <c r="AZ6303" s="12"/>
      <c r="BA6303" s="12"/>
      <c r="BB6303" s="12"/>
      <c r="BC6303" s="12"/>
      <c r="BD6303" s="12"/>
      <c r="BE6303" s="12"/>
      <c r="BF6303" s="12"/>
      <c r="BG6303" s="12"/>
      <c r="BH6303" s="12"/>
      <c r="BI6303" s="12"/>
      <c r="BJ6303" s="13"/>
      <c r="BK6303" s="13"/>
      <c r="BL6303" s="13"/>
      <c r="BM6303" s="13"/>
      <c r="BN6303" s="13"/>
    </row>
    <row r="6304" spans="4:66" x14ac:dyDescent="0.25">
      <c r="D6304"/>
      <c r="E6304" s="10"/>
      <c r="F6304" s="10"/>
      <c r="G6304" s="10"/>
      <c r="H6304" s="10"/>
      <c r="I6304" s="10"/>
      <c r="J6304" s="10"/>
      <c r="K6304" s="11"/>
      <c r="L6304" s="11"/>
      <c r="M6304" s="12"/>
      <c r="N6304" s="12"/>
      <c r="O6304" s="12"/>
      <c r="P6304" s="12"/>
      <c r="Q6304" s="12"/>
      <c r="R6304" s="12"/>
      <c r="S6304" s="12"/>
      <c r="T6304" s="12"/>
      <c r="U6304" s="12"/>
      <c r="V6304" s="12"/>
      <c r="W6304" s="12"/>
      <c r="X6304" s="12"/>
      <c r="Y6304" s="12"/>
      <c r="Z6304" s="12"/>
      <c r="AA6304" s="12"/>
      <c r="AB6304" s="12"/>
      <c r="AC6304" s="12"/>
      <c r="AD6304" s="12"/>
      <c r="AE6304" s="12"/>
      <c r="AF6304" s="12"/>
      <c r="AG6304" s="12"/>
      <c r="AH6304" s="12"/>
      <c r="AI6304" s="12"/>
      <c r="AJ6304" s="12"/>
      <c r="AK6304" s="12"/>
      <c r="AL6304" s="12"/>
      <c r="AM6304" s="12"/>
      <c r="AN6304" s="12"/>
      <c r="AO6304" s="12"/>
      <c r="AP6304" s="12"/>
      <c r="AQ6304" s="12"/>
      <c r="AR6304" s="12"/>
      <c r="AS6304" s="12"/>
      <c r="AT6304" s="12"/>
      <c r="AU6304" s="12"/>
      <c r="AV6304" s="12"/>
      <c r="AW6304" s="12"/>
      <c r="AX6304" s="12"/>
      <c r="AY6304" s="12"/>
      <c r="AZ6304" s="12"/>
      <c r="BA6304" s="12"/>
      <c r="BB6304" s="12"/>
      <c r="BC6304" s="12"/>
      <c r="BD6304" s="12"/>
      <c r="BE6304" s="12"/>
      <c r="BF6304" s="12"/>
      <c r="BG6304" s="12"/>
      <c r="BH6304" s="12"/>
      <c r="BI6304" s="12"/>
      <c r="BJ6304" s="13"/>
      <c r="BK6304" s="13"/>
      <c r="BL6304" s="13"/>
      <c r="BM6304" s="13"/>
      <c r="BN6304" s="13"/>
    </row>
    <row r="6305" spans="4:66" x14ac:dyDescent="0.25">
      <c r="D6305"/>
      <c r="E6305" s="10"/>
      <c r="F6305" s="10"/>
      <c r="G6305" s="10"/>
      <c r="H6305" s="10"/>
      <c r="I6305" s="10"/>
      <c r="J6305" s="10"/>
      <c r="K6305" s="11"/>
      <c r="L6305" s="11"/>
      <c r="M6305" s="12"/>
      <c r="N6305" s="12"/>
      <c r="O6305" s="12"/>
      <c r="P6305" s="12"/>
      <c r="Q6305" s="12"/>
      <c r="R6305" s="12"/>
      <c r="S6305" s="12"/>
      <c r="T6305" s="12"/>
      <c r="U6305" s="12"/>
      <c r="V6305" s="12"/>
      <c r="W6305" s="12"/>
      <c r="X6305" s="12"/>
      <c r="Y6305" s="12"/>
      <c r="Z6305" s="12"/>
      <c r="AA6305" s="12"/>
      <c r="AB6305" s="12"/>
      <c r="AC6305" s="12"/>
      <c r="AD6305" s="12"/>
      <c r="AE6305" s="12"/>
      <c r="AF6305" s="12"/>
      <c r="AG6305" s="12"/>
      <c r="AH6305" s="12"/>
      <c r="AI6305" s="12"/>
      <c r="AJ6305" s="12"/>
      <c r="AK6305" s="12"/>
      <c r="AL6305" s="12"/>
      <c r="AM6305" s="12"/>
      <c r="AN6305" s="12"/>
      <c r="AO6305" s="12"/>
      <c r="AP6305" s="12"/>
      <c r="AQ6305" s="12"/>
      <c r="AR6305" s="12"/>
      <c r="AS6305" s="12"/>
      <c r="AT6305" s="12"/>
      <c r="AU6305" s="12"/>
      <c r="AV6305" s="12"/>
      <c r="AW6305" s="12"/>
      <c r="AX6305" s="12"/>
      <c r="AY6305" s="12"/>
      <c r="AZ6305" s="12"/>
      <c r="BA6305" s="12"/>
      <c r="BB6305" s="12"/>
      <c r="BC6305" s="12"/>
      <c r="BD6305" s="12"/>
      <c r="BE6305" s="12"/>
      <c r="BF6305" s="12"/>
      <c r="BG6305" s="12"/>
      <c r="BH6305" s="12"/>
      <c r="BI6305" s="12"/>
      <c r="BJ6305" s="13"/>
      <c r="BK6305" s="13"/>
      <c r="BL6305" s="13"/>
      <c r="BM6305" s="13"/>
      <c r="BN6305" s="13"/>
    </row>
    <row r="6306" spans="4:66" x14ac:dyDescent="0.25">
      <c r="D6306"/>
      <c r="E6306" s="10"/>
      <c r="F6306" s="10"/>
      <c r="G6306" s="10"/>
      <c r="H6306" s="10"/>
      <c r="I6306" s="10"/>
      <c r="J6306" s="10"/>
      <c r="K6306" s="11"/>
      <c r="L6306" s="11"/>
      <c r="M6306" s="12"/>
      <c r="N6306" s="12"/>
      <c r="O6306" s="12"/>
      <c r="P6306" s="12"/>
      <c r="Q6306" s="12"/>
      <c r="R6306" s="12"/>
      <c r="S6306" s="12"/>
      <c r="T6306" s="12"/>
      <c r="U6306" s="12"/>
      <c r="V6306" s="12"/>
      <c r="W6306" s="12"/>
      <c r="X6306" s="12"/>
      <c r="Y6306" s="12"/>
      <c r="Z6306" s="12"/>
      <c r="AA6306" s="12"/>
      <c r="AB6306" s="12"/>
      <c r="AC6306" s="12"/>
      <c r="AD6306" s="12"/>
      <c r="AE6306" s="12"/>
      <c r="AF6306" s="12"/>
      <c r="AG6306" s="12"/>
      <c r="AH6306" s="12"/>
      <c r="AI6306" s="12"/>
      <c r="AJ6306" s="12"/>
      <c r="AK6306" s="12"/>
      <c r="AL6306" s="12"/>
      <c r="AM6306" s="12"/>
      <c r="AN6306" s="12"/>
      <c r="AO6306" s="12"/>
      <c r="AP6306" s="12"/>
      <c r="AQ6306" s="12"/>
      <c r="AR6306" s="12"/>
      <c r="AS6306" s="12"/>
      <c r="AT6306" s="12"/>
      <c r="AU6306" s="12"/>
      <c r="AV6306" s="12"/>
      <c r="AW6306" s="12"/>
      <c r="AX6306" s="12"/>
      <c r="AY6306" s="12"/>
      <c r="AZ6306" s="12"/>
      <c r="BA6306" s="12"/>
      <c r="BB6306" s="12"/>
      <c r="BC6306" s="12"/>
      <c r="BD6306" s="12"/>
      <c r="BE6306" s="12"/>
      <c r="BF6306" s="12"/>
      <c r="BG6306" s="12"/>
      <c r="BH6306" s="12"/>
      <c r="BI6306" s="12"/>
      <c r="BJ6306" s="13"/>
      <c r="BK6306" s="13"/>
      <c r="BL6306" s="13"/>
      <c r="BM6306" s="13"/>
      <c r="BN6306" s="13"/>
    </row>
    <row r="6307" spans="4:66" x14ac:dyDescent="0.25">
      <c r="D6307"/>
      <c r="E6307" s="10"/>
      <c r="F6307" s="10"/>
      <c r="G6307" s="10"/>
      <c r="H6307" s="10"/>
      <c r="I6307" s="10"/>
      <c r="J6307" s="10"/>
      <c r="K6307" s="11"/>
      <c r="L6307" s="11"/>
      <c r="M6307" s="12"/>
      <c r="N6307" s="12"/>
      <c r="O6307" s="12"/>
      <c r="P6307" s="12"/>
      <c r="Q6307" s="12"/>
      <c r="R6307" s="12"/>
      <c r="S6307" s="12"/>
      <c r="T6307" s="12"/>
      <c r="U6307" s="12"/>
      <c r="V6307" s="12"/>
      <c r="W6307" s="12"/>
      <c r="X6307" s="12"/>
      <c r="Y6307" s="12"/>
      <c r="Z6307" s="12"/>
      <c r="AA6307" s="12"/>
      <c r="AB6307" s="12"/>
      <c r="AC6307" s="12"/>
      <c r="AD6307" s="12"/>
      <c r="AE6307" s="12"/>
      <c r="AF6307" s="12"/>
      <c r="AG6307" s="12"/>
      <c r="AH6307" s="12"/>
      <c r="AI6307" s="12"/>
      <c r="AJ6307" s="12"/>
      <c r="AK6307" s="12"/>
      <c r="AL6307" s="12"/>
      <c r="AM6307" s="12"/>
      <c r="AN6307" s="12"/>
      <c r="AO6307" s="12"/>
      <c r="AP6307" s="12"/>
      <c r="AQ6307" s="12"/>
      <c r="AR6307" s="12"/>
      <c r="AS6307" s="12"/>
      <c r="AT6307" s="12"/>
      <c r="AU6307" s="12"/>
      <c r="AV6307" s="12"/>
      <c r="AW6307" s="12"/>
      <c r="AX6307" s="12"/>
      <c r="AY6307" s="12"/>
      <c r="AZ6307" s="12"/>
      <c r="BA6307" s="12"/>
      <c r="BB6307" s="12"/>
      <c r="BC6307" s="12"/>
      <c r="BD6307" s="12"/>
      <c r="BE6307" s="12"/>
      <c r="BF6307" s="12"/>
      <c r="BG6307" s="12"/>
      <c r="BH6307" s="12"/>
      <c r="BI6307" s="12"/>
      <c r="BJ6307" s="13"/>
      <c r="BK6307" s="13"/>
      <c r="BL6307" s="13"/>
      <c r="BM6307" s="13"/>
      <c r="BN6307" s="13"/>
    </row>
    <row r="6308" spans="4:66" x14ac:dyDescent="0.25">
      <c r="D6308"/>
      <c r="E6308" s="10"/>
      <c r="F6308" s="10"/>
      <c r="G6308" s="10"/>
      <c r="H6308" s="10"/>
      <c r="I6308" s="10"/>
      <c r="J6308" s="10"/>
      <c r="K6308" s="11"/>
      <c r="L6308" s="11"/>
      <c r="M6308" s="12"/>
      <c r="N6308" s="12"/>
      <c r="O6308" s="12"/>
      <c r="P6308" s="12"/>
      <c r="Q6308" s="12"/>
      <c r="R6308" s="12"/>
      <c r="S6308" s="12"/>
      <c r="T6308" s="12"/>
      <c r="U6308" s="12"/>
      <c r="V6308" s="12"/>
      <c r="W6308" s="12"/>
      <c r="X6308" s="12"/>
      <c r="Y6308" s="12"/>
      <c r="Z6308" s="12"/>
      <c r="AA6308" s="12"/>
      <c r="AB6308" s="12"/>
      <c r="AC6308" s="12"/>
      <c r="AD6308" s="12"/>
      <c r="AE6308" s="12"/>
      <c r="AF6308" s="12"/>
      <c r="AG6308" s="12"/>
      <c r="AH6308" s="12"/>
      <c r="AI6308" s="12"/>
      <c r="AJ6308" s="12"/>
      <c r="AK6308" s="12"/>
      <c r="AL6308" s="12"/>
      <c r="AM6308" s="12"/>
      <c r="AN6308" s="12"/>
      <c r="AO6308" s="12"/>
      <c r="AP6308" s="12"/>
      <c r="AQ6308" s="12"/>
      <c r="AR6308" s="12"/>
      <c r="AS6308" s="12"/>
      <c r="AT6308" s="12"/>
      <c r="AU6308" s="12"/>
      <c r="AV6308" s="12"/>
      <c r="AW6308" s="12"/>
      <c r="AX6308" s="12"/>
      <c r="AY6308" s="12"/>
      <c r="AZ6308" s="12"/>
      <c r="BA6308" s="12"/>
      <c r="BB6308" s="12"/>
      <c r="BC6308" s="12"/>
      <c r="BD6308" s="12"/>
      <c r="BE6308" s="12"/>
      <c r="BF6308" s="12"/>
      <c r="BG6308" s="12"/>
      <c r="BH6308" s="12"/>
      <c r="BI6308" s="12"/>
      <c r="BJ6308" s="13"/>
      <c r="BK6308" s="13"/>
      <c r="BL6308" s="13"/>
      <c r="BM6308" s="13"/>
      <c r="BN6308" s="13"/>
    </row>
    <row r="6309" spans="4:66" x14ac:dyDescent="0.25">
      <c r="D6309"/>
      <c r="E6309" s="10"/>
      <c r="F6309" s="10"/>
      <c r="G6309" s="10"/>
      <c r="H6309" s="10"/>
      <c r="I6309" s="10"/>
      <c r="J6309" s="10"/>
      <c r="K6309" s="11"/>
      <c r="L6309" s="11"/>
      <c r="M6309" s="12"/>
      <c r="N6309" s="12"/>
      <c r="O6309" s="12"/>
      <c r="P6309" s="12"/>
      <c r="Q6309" s="12"/>
      <c r="R6309" s="12"/>
      <c r="S6309" s="12"/>
      <c r="T6309" s="12"/>
      <c r="U6309" s="12"/>
      <c r="V6309" s="12"/>
      <c r="W6309" s="12"/>
      <c r="X6309" s="12"/>
      <c r="Y6309" s="12"/>
      <c r="Z6309" s="12"/>
      <c r="AA6309" s="12"/>
      <c r="AB6309" s="12"/>
      <c r="AC6309" s="12"/>
      <c r="AD6309" s="12"/>
      <c r="AE6309" s="12"/>
      <c r="AF6309" s="12"/>
      <c r="AG6309" s="12"/>
      <c r="AH6309" s="12"/>
      <c r="AI6309" s="12"/>
      <c r="AJ6309" s="12"/>
      <c r="AK6309" s="12"/>
      <c r="AL6309" s="12"/>
      <c r="AM6309" s="12"/>
      <c r="AN6309" s="12"/>
      <c r="AO6309" s="12"/>
      <c r="AP6309" s="12"/>
      <c r="AQ6309" s="12"/>
      <c r="AR6309" s="12"/>
      <c r="AS6309" s="12"/>
      <c r="AT6309" s="12"/>
      <c r="AU6309" s="12"/>
      <c r="AV6309" s="12"/>
      <c r="AW6309" s="12"/>
      <c r="AX6309" s="12"/>
      <c r="AY6309" s="12"/>
      <c r="AZ6309" s="12"/>
      <c r="BA6309" s="12"/>
      <c r="BB6309" s="12"/>
      <c r="BC6309" s="12"/>
      <c r="BD6309" s="12"/>
      <c r="BE6309" s="12"/>
      <c r="BF6309" s="12"/>
      <c r="BG6309" s="12"/>
      <c r="BH6309" s="12"/>
      <c r="BI6309" s="12"/>
      <c r="BJ6309" s="13"/>
      <c r="BK6309" s="13"/>
      <c r="BL6309" s="13"/>
      <c r="BM6309" s="13"/>
      <c r="BN6309" s="13"/>
    </row>
    <row r="6310" spans="4:66" x14ac:dyDescent="0.25">
      <c r="D6310"/>
      <c r="E6310" s="10"/>
      <c r="F6310" s="10"/>
      <c r="G6310" s="10"/>
      <c r="H6310" s="10"/>
      <c r="I6310" s="10"/>
      <c r="J6310" s="10"/>
      <c r="K6310" s="11"/>
      <c r="L6310" s="11"/>
      <c r="M6310" s="12"/>
      <c r="N6310" s="12"/>
      <c r="O6310" s="12"/>
      <c r="P6310" s="12"/>
      <c r="Q6310" s="12"/>
      <c r="R6310" s="12"/>
      <c r="S6310" s="12"/>
      <c r="T6310" s="12"/>
      <c r="U6310" s="12"/>
      <c r="V6310" s="12"/>
      <c r="W6310" s="12"/>
      <c r="X6310" s="12"/>
      <c r="Y6310" s="12"/>
      <c r="Z6310" s="12"/>
      <c r="AA6310" s="12"/>
      <c r="AB6310" s="12"/>
      <c r="AC6310" s="12"/>
      <c r="AD6310" s="12"/>
      <c r="AE6310" s="12"/>
      <c r="AF6310" s="12"/>
      <c r="AG6310" s="12"/>
      <c r="AH6310" s="12"/>
      <c r="AI6310" s="12"/>
      <c r="AJ6310" s="12"/>
      <c r="AK6310" s="12"/>
      <c r="AL6310" s="12"/>
      <c r="AM6310" s="12"/>
      <c r="AN6310" s="12"/>
      <c r="AO6310" s="12"/>
      <c r="AP6310" s="12"/>
      <c r="AQ6310" s="12"/>
      <c r="AR6310" s="12"/>
      <c r="AS6310" s="12"/>
      <c r="AT6310" s="12"/>
      <c r="AU6310" s="12"/>
      <c r="AV6310" s="12"/>
      <c r="AW6310" s="12"/>
      <c r="AX6310" s="12"/>
      <c r="AY6310" s="12"/>
      <c r="AZ6310" s="12"/>
      <c r="BA6310" s="12"/>
      <c r="BB6310" s="12"/>
      <c r="BC6310" s="12"/>
      <c r="BD6310" s="12"/>
      <c r="BE6310" s="12"/>
      <c r="BF6310" s="12"/>
      <c r="BG6310" s="12"/>
      <c r="BH6310" s="12"/>
      <c r="BI6310" s="12"/>
      <c r="BJ6310" s="13"/>
      <c r="BK6310" s="13"/>
      <c r="BL6310" s="13"/>
      <c r="BM6310" s="13"/>
      <c r="BN6310" s="13"/>
    </row>
    <row r="6311" spans="4:66" x14ac:dyDescent="0.25">
      <c r="D6311"/>
      <c r="E6311" s="10"/>
      <c r="F6311" s="10"/>
      <c r="G6311" s="10"/>
      <c r="H6311" s="10"/>
      <c r="I6311" s="10"/>
      <c r="J6311" s="10"/>
      <c r="K6311" s="11"/>
      <c r="L6311" s="11"/>
      <c r="M6311" s="12"/>
      <c r="N6311" s="12"/>
      <c r="O6311" s="12"/>
      <c r="P6311" s="12"/>
      <c r="Q6311" s="12"/>
      <c r="R6311" s="12"/>
      <c r="S6311" s="12"/>
      <c r="T6311" s="12"/>
      <c r="U6311" s="12"/>
      <c r="V6311" s="12"/>
      <c r="W6311" s="12"/>
      <c r="X6311" s="12"/>
      <c r="Y6311" s="12"/>
      <c r="Z6311" s="12"/>
      <c r="AA6311" s="12"/>
      <c r="AB6311" s="12"/>
      <c r="AC6311" s="12"/>
      <c r="AD6311" s="12"/>
      <c r="AE6311" s="12"/>
      <c r="AF6311" s="12"/>
      <c r="AG6311" s="12"/>
      <c r="AH6311" s="12"/>
      <c r="AI6311" s="12"/>
      <c r="AJ6311" s="12"/>
      <c r="AK6311" s="12"/>
      <c r="AL6311" s="12"/>
      <c r="AM6311" s="12"/>
      <c r="AN6311" s="12"/>
      <c r="AO6311" s="12"/>
      <c r="AP6311" s="12"/>
      <c r="AQ6311" s="12"/>
      <c r="AR6311" s="12"/>
      <c r="AS6311" s="12"/>
      <c r="AT6311" s="12"/>
      <c r="AU6311" s="12"/>
      <c r="AV6311" s="12"/>
      <c r="AW6311" s="12"/>
      <c r="AX6311" s="12"/>
      <c r="AY6311" s="12"/>
      <c r="AZ6311" s="12"/>
      <c r="BA6311" s="12"/>
      <c r="BB6311" s="12"/>
      <c r="BC6311" s="12"/>
      <c r="BD6311" s="12"/>
      <c r="BE6311" s="12"/>
      <c r="BF6311" s="12"/>
      <c r="BG6311" s="12"/>
      <c r="BH6311" s="12"/>
      <c r="BI6311" s="12"/>
      <c r="BJ6311" s="13"/>
      <c r="BK6311" s="13"/>
      <c r="BL6311" s="13"/>
      <c r="BM6311" s="13"/>
      <c r="BN6311" s="13"/>
    </row>
    <row r="6312" spans="4:66" x14ac:dyDescent="0.25">
      <c r="D6312"/>
      <c r="E6312" s="10"/>
      <c r="F6312" s="10"/>
      <c r="G6312" s="10"/>
      <c r="H6312" s="10"/>
      <c r="I6312" s="10"/>
      <c r="J6312" s="10"/>
      <c r="K6312" s="11"/>
      <c r="L6312" s="11"/>
      <c r="M6312" s="12"/>
      <c r="N6312" s="12"/>
      <c r="O6312" s="12"/>
      <c r="P6312" s="12"/>
      <c r="Q6312" s="12"/>
      <c r="R6312" s="12"/>
      <c r="S6312" s="12"/>
      <c r="T6312" s="12"/>
      <c r="U6312" s="12"/>
      <c r="V6312" s="12"/>
      <c r="W6312" s="12"/>
      <c r="X6312" s="12"/>
      <c r="Y6312" s="12"/>
      <c r="Z6312" s="12"/>
      <c r="AA6312" s="12"/>
      <c r="AB6312" s="12"/>
      <c r="AC6312" s="12"/>
      <c r="AD6312" s="12"/>
      <c r="AE6312" s="12"/>
      <c r="AF6312" s="12"/>
      <c r="AG6312" s="12"/>
      <c r="AH6312" s="12"/>
      <c r="AI6312" s="12"/>
      <c r="AJ6312" s="12"/>
      <c r="AK6312" s="12"/>
      <c r="AL6312" s="12"/>
      <c r="AM6312" s="12"/>
      <c r="AN6312" s="12"/>
      <c r="AO6312" s="12"/>
      <c r="AP6312" s="12"/>
      <c r="AQ6312" s="12"/>
      <c r="AR6312" s="12"/>
      <c r="AS6312" s="12"/>
      <c r="AT6312" s="12"/>
      <c r="AU6312" s="12"/>
      <c r="AV6312" s="12"/>
      <c r="AW6312" s="12"/>
      <c r="AX6312" s="12"/>
      <c r="AY6312" s="12"/>
      <c r="AZ6312" s="12"/>
      <c r="BA6312" s="12"/>
      <c r="BB6312" s="12"/>
      <c r="BC6312" s="12"/>
      <c r="BD6312" s="12"/>
      <c r="BE6312" s="12"/>
      <c r="BF6312" s="12"/>
      <c r="BG6312" s="12"/>
      <c r="BH6312" s="12"/>
      <c r="BI6312" s="12"/>
      <c r="BJ6312" s="13"/>
      <c r="BK6312" s="13"/>
      <c r="BL6312" s="13"/>
      <c r="BM6312" s="13"/>
      <c r="BN6312" s="13"/>
    </row>
    <row r="6313" spans="4:66" x14ac:dyDescent="0.25">
      <c r="D6313"/>
      <c r="E6313" s="10"/>
      <c r="F6313" s="10"/>
      <c r="G6313" s="10"/>
      <c r="H6313" s="10"/>
      <c r="I6313" s="10"/>
      <c r="J6313" s="10"/>
      <c r="K6313" s="11"/>
      <c r="L6313" s="11"/>
      <c r="M6313" s="12"/>
      <c r="N6313" s="12"/>
      <c r="O6313" s="12"/>
      <c r="P6313" s="12"/>
      <c r="Q6313" s="12"/>
      <c r="R6313" s="12"/>
      <c r="S6313" s="12"/>
      <c r="T6313" s="12"/>
      <c r="U6313" s="12"/>
      <c r="V6313" s="12"/>
      <c r="W6313" s="12"/>
      <c r="X6313" s="12"/>
      <c r="Y6313" s="12"/>
      <c r="Z6313" s="12"/>
      <c r="AA6313" s="12"/>
      <c r="AB6313" s="12"/>
      <c r="AC6313" s="12"/>
      <c r="AD6313" s="12"/>
      <c r="AE6313" s="12"/>
      <c r="AF6313" s="12"/>
      <c r="AG6313" s="12"/>
      <c r="AH6313" s="12"/>
      <c r="AI6313" s="12"/>
      <c r="AJ6313" s="12"/>
      <c r="AK6313" s="12"/>
      <c r="AL6313" s="12"/>
      <c r="AM6313" s="12"/>
      <c r="AN6313" s="12"/>
      <c r="AO6313" s="12"/>
      <c r="AP6313" s="12"/>
      <c r="AQ6313" s="12"/>
      <c r="AR6313" s="12"/>
      <c r="AS6313" s="12"/>
      <c r="AT6313" s="12"/>
      <c r="AU6313" s="12"/>
      <c r="AV6313" s="12"/>
      <c r="AW6313" s="12"/>
      <c r="AX6313" s="12"/>
      <c r="AY6313" s="12"/>
      <c r="AZ6313" s="12"/>
      <c r="BA6313" s="12"/>
      <c r="BB6313" s="12"/>
      <c r="BC6313" s="12"/>
      <c r="BD6313" s="12"/>
      <c r="BE6313" s="12"/>
      <c r="BF6313" s="12"/>
      <c r="BG6313" s="12"/>
      <c r="BH6313" s="12"/>
      <c r="BI6313" s="12"/>
      <c r="BJ6313" s="13"/>
      <c r="BK6313" s="13"/>
      <c r="BL6313" s="13"/>
      <c r="BM6313" s="13"/>
      <c r="BN6313" s="13"/>
    </row>
    <row r="6314" spans="4:66" x14ac:dyDescent="0.25">
      <c r="D6314"/>
      <c r="E6314" s="10"/>
      <c r="F6314" s="10"/>
      <c r="G6314" s="10"/>
      <c r="H6314" s="10"/>
      <c r="I6314" s="10"/>
      <c r="J6314" s="10"/>
      <c r="K6314" s="11"/>
      <c r="L6314" s="11"/>
      <c r="M6314" s="12"/>
      <c r="N6314" s="12"/>
      <c r="O6314" s="12"/>
      <c r="P6314" s="12"/>
      <c r="Q6314" s="12"/>
      <c r="R6314" s="12"/>
      <c r="S6314" s="12"/>
      <c r="T6314" s="12"/>
      <c r="U6314" s="12"/>
      <c r="V6314" s="12"/>
      <c r="W6314" s="12"/>
      <c r="X6314" s="12"/>
      <c r="Y6314" s="12"/>
      <c r="Z6314" s="12"/>
      <c r="AA6314" s="12"/>
      <c r="AB6314" s="12"/>
      <c r="AC6314" s="12"/>
      <c r="AD6314" s="12"/>
      <c r="AE6314" s="12"/>
      <c r="AF6314" s="12"/>
      <c r="AG6314" s="12"/>
      <c r="AH6314" s="12"/>
      <c r="AI6314" s="12"/>
      <c r="AJ6314" s="12"/>
      <c r="AK6314" s="12"/>
      <c r="AL6314" s="12"/>
      <c r="AM6314" s="12"/>
      <c r="AN6314" s="12"/>
      <c r="AO6314" s="12"/>
      <c r="AP6314" s="12"/>
      <c r="AQ6314" s="12"/>
      <c r="AR6314" s="12"/>
      <c r="AS6314" s="12"/>
      <c r="AT6314" s="12"/>
      <c r="AU6314" s="12"/>
      <c r="AV6314" s="12"/>
      <c r="AW6314" s="12"/>
      <c r="AX6314" s="12"/>
      <c r="AY6314" s="12"/>
      <c r="AZ6314" s="12"/>
      <c r="BA6314" s="12"/>
      <c r="BB6314" s="12"/>
      <c r="BC6314" s="12"/>
      <c r="BD6314" s="12"/>
      <c r="BE6314" s="12"/>
      <c r="BF6314" s="12"/>
      <c r="BG6314" s="12"/>
      <c r="BH6314" s="12"/>
      <c r="BI6314" s="12"/>
      <c r="BJ6314" s="13"/>
      <c r="BK6314" s="13"/>
      <c r="BL6314" s="13"/>
      <c r="BM6314" s="13"/>
      <c r="BN6314" s="13"/>
    </row>
    <row r="6315" spans="4:66" x14ac:dyDescent="0.25">
      <c r="D6315"/>
      <c r="E6315" s="10"/>
      <c r="F6315" s="10"/>
      <c r="G6315" s="10"/>
      <c r="H6315" s="10"/>
      <c r="I6315" s="10"/>
      <c r="J6315" s="10"/>
      <c r="K6315" s="11"/>
      <c r="L6315" s="11"/>
      <c r="M6315" s="12"/>
      <c r="N6315" s="12"/>
      <c r="O6315" s="12"/>
      <c r="P6315" s="12"/>
      <c r="Q6315" s="12"/>
      <c r="R6315" s="12"/>
      <c r="S6315" s="12"/>
      <c r="T6315" s="12"/>
      <c r="U6315" s="12"/>
      <c r="V6315" s="12"/>
      <c r="W6315" s="12"/>
      <c r="X6315" s="12"/>
      <c r="Y6315" s="12"/>
      <c r="Z6315" s="12"/>
      <c r="AA6315" s="12"/>
      <c r="AB6315" s="12"/>
      <c r="AC6315" s="12"/>
      <c r="AD6315" s="12"/>
      <c r="AE6315" s="12"/>
      <c r="AF6315" s="12"/>
      <c r="AG6315" s="12"/>
      <c r="AH6315" s="12"/>
      <c r="AI6315" s="12"/>
      <c r="AJ6315" s="12"/>
      <c r="AK6315" s="12"/>
      <c r="AL6315" s="12"/>
      <c r="AM6315" s="12"/>
      <c r="AN6315" s="12"/>
      <c r="AO6315" s="12"/>
      <c r="AP6315" s="12"/>
      <c r="AQ6315" s="12"/>
      <c r="AR6315" s="12"/>
      <c r="AS6315" s="12"/>
      <c r="AT6315" s="12"/>
      <c r="AU6315" s="12"/>
      <c r="AV6315" s="12"/>
      <c r="AW6315" s="12"/>
      <c r="AX6315" s="12"/>
      <c r="AY6315" s="12"/>
      <c r="AZ6315" s="12"/>
      <c r="BA6315" s="12"/>
      <c r="BB6315" s="12"/>
      <c r="BC6315" s="12"/>
      <c r="BD6315" s="12"/>
      <c r="BE6315" s="12"/>
      <c r="BF6315" s="12"/>
      <c r="BG6315" s="12"/>
      <c r="BH6315" s="12"/>
      <c r="BI6315" s="12"/>
      <c r="BJ6315" s="13"/>
      <c r="BK6315" s="13"/>
      <c r="BL6315" s="13"/>
      <c r="BM6315" s="13"/>
      <c r="BN6315" s="13"/>
    </row>
    <row r="6316" spans="4:66" x14ac:dyDescent="0.25">
      <c r="D6316"/>
      <c r="E6316" s="10"/>
      <c r="F6316" s="10"/>
      <c r="G6316" s="10"/>
      <c r="H6316" s="10"/>
      <c r="I6316" s="10"/>
      <c r="J6316" s="10"/>
      <c r="K6316" s="11"/>
      <c r="L6316" s="11"/>
      <c r="M6316" s="12"/>
      <c r="N6316" s="12"/>
      <c r="O6316" s="12"/>
      <c r="P6316" s="12"/>
      <c r="Q6316" s="12"/>
      <c r="R6316" s="12"/>
      <c r="S6316" s="12"/>
      <c r="T6316" s="12"/>
      <c r="U6316" s="12"/>
      <c r="V6316" s="12"/>
      <c r="W6316" s="12"/>
      <c r="X6316" s="12"/>
      <c r="Y6316" s="12"/>
      <c r="Z6316" s="12"/>
      <c r="AA6316" s="12"/>
      <c r="AB6316" s="12"/>
      <c r="AC6316" s="12"/>
      <c r="AD6316" s="12"/>
      <c r="AE6316" s="12"/>
      <c r="AF6316" s="12"/>
      <c r="AG6316" s="12"/>
      <c r="AH6316" s="12"/>
      <c r="AI6316" s="12"/>
      <c r="AJ6316" s="12"/>
      <c r="AK6316" s="12"/>
      <c r="AL6316" s="12"/>
      <c r="AM6316" s="12"/>
      <c r="AN6316" s="12"/>
      <c r="AO6316" s="12"/>
      <c r="AP6316" s="12"/>
      <c r="AQ6316" s="12"/>
      <c r="AR6316" s="12"/>
      <c r="AS6316" s="12"/>
      <c r="AT6316" s="12"/>
      <c r="AU6316" s="12"/>
      <c r="AV6316" s="12"/>
      <c r="AW6316" s="12"/>
      <c r="AX6316" s="12"/>
      <c r="AY6316" s="12"/>
      <c r="AZ6316" s="12"/>
      <c r="BA6316" s="12"/>
      <c r="BB6316" s="12"/>
      <c r="BC6316" s="12"/>
      <c r="BD6316" s="12"/>
      <c r="BE6316" s="12"/>
      <c r="BF6316" s="12"/>
      <c r="BG6316" s="12"/>
      <c r="BH6316" s="12"/>
      <c r="BI6316" s="12"/>
      <c r="BJ6316" s="13"/>
      <c r="BK6316" s="13"/>
      <c r="BL6316" s="13"/>
      <c r="BM6316" s="13"/>
      <c r="BN6316" s="13"/>
    </row>
    <row r="6317" spans="4:66" x14ac:dyDescent="0.25">
      <c r="D6317"/>
      <c r="E6317" s="10"/>
      <c r="F6317" s="10"/>
      <c r="G6317" s="10"/>
      <c r="H6317" s="10"/>
      <c r="I6317" s="10"/>
      <c r="J6317" s="10"/>
      <c r="K6317" s="11"/>
      <c r="L6317" s="11"/>
      <c r="M6317" s="12"/>
      <c r="N6317" s="12"/>
      <c r="O6317" s="12"/>
      <c r="P6317" s="12"/>
      <c r="Q6317" s="12"/>
      <c r="R6317" s="12"/>
      <c r="S6317" s="12"/>
      <c r="T6317" s="12"/>
      <c r="U6317" s="12"/>
      <c r="V6317" s="12"/>
      <c r="W6317" s="12"/>
      <c r="X6317" s="12"/>
      <c r="Y6317" s="12"/>
      <c r="Z6317" s="12"/>
      <c r="AA6317" s="12"/>
      <c r="AB6317" s="12"/>
      <c r="AC6317" s="12"/>
      <c r="AD6317" s="12"/>
      <c r="AE6317" s="12"/>
      <c r="AF6317" s="12"/>
      <c r="AG6317" s="12"/>
      <c r="AH6317" s="12"/>
      <c r="AI6317" s="12"/>
      <c r="AJ6317" s="12"/>
      <c r="AK6317" s="12"/>
      <c r="AL6317" s="12"/>
      <c r="AM6317" s="12"/>
      <c r="AN6317" s="12"/>
      <c r="AO6317" s="12"/>
      <c r="AP6317" s="12"/>
      <c r="AQ6317" s="12"/>
      <c r="AR6317" s="12"/>
      <c r="AS6317" s="12"/>
      <c r="AT6317" s="12"/>
      <c r="AU6317" s="12"/>
      <c r="AV6317" s="12"/>
      <c r="AW6317" s="12"/>
      <c r="AX6317" s="12"/>
      <c r="AY6317" s="12"/>
      <c r="AZ6317" s="12"/>
      <c r="BA6317" s="12"/>
      <c r="BB6317" s="12"/>
      <c r="BC6317" s="12"/>
      <c r="BD6317" s="12"/>
      <c r="BE6317" s="12"/>
      <c r="BF6317" s="12"/>
      <c r="BG6317" s="12"/>
      <c r="BH6317" s="12"/>
      <c r="BI6317" s="12"/>
      <c r="BJ6317" s="13"/>
      <c r="BK6317" s="13"/>
      <c r="BL6317" s="13"/>
      <c r="BM6317" s="13"/>
      <c r="BN6317" s="13"/>
    </row>
    <row r="6318" spans="4:66" x14ac:dyDescent="0.25">
      <c r="D6318"/>
      <c r="E6318" s="10"/>
      <c r="F6318" s="10"/>
      <c r="G6318" s="10"/>
      <c r="H6318" s="10"/>
      <c r="I6318" s="10"/>
      <c r="J6318" s="10"/>
      <c r="K6318" s="11"/>
      <c r="L6318" s="11"/>
      <c r="M6318" s="12"/>
      <c r="N6318" s="12"/>
      <c r="O6318" s="12"/>
      <c r="P6318" s="12"/>
      <c r="Q6318" s="12"/>
      <c r="R6318" s="12"/>
      <c r="S6318" s="12"/>
      <c r="T6318" s="12"/>
      <c r="U6318" s="12"/>
      <c r="V6318" s="12"/>
      <c r="W6318" s="12"/>
      <c r="X6318" s="12"/>
      <c r="Y6318" s="12"/>
      <c r="Z6318" s="12"/>
      <c r="AA6318" s="12"/>
      <c r="AB6318" s="12"/>
      <c r="AC6318" s="12"/>
      <c r="AD6318" s="12"/>
      <c r="AE6318" s="12"/>
      <c r="AF6318" s="12"/>
      <c r="AG6318" s="12"/>
      <c r="AH6318" s="12"/>
      <c r="AI6318" s="12"/>
      <c r="AJ6318" s="12"/>
      <c r="AK6318" s="12"/>
      <c r="AL6318" s="12"/>
      <c r="AM6318" s="12"/>
      <c r="AN6318" s="12"/>
      <c r="AO6318" s="12"/>
      <c r="AP6318" s="12"/>
      <c r="AQ6318" s="12"/>
      <c r="AR6318" s="12"/>
      <c r="AS6318" s="12"/>
      <c r="AT6318" s="12"/>
      <c r="AU6318" s="12"/>
      <c r="AV6318" s="12"/>
      <c r="AW6318" s="12"/>
      <c r="AX6318" s="12"/>
      <c r="AY6318" s="12"/>
      <c r="AZ6318" s="12"/>
      <c r="BA6318" s="12"/>
      <c r="BB6318" s="12"/>
      <c r="BC6318" s="12"/>
      <c r="BD6318" s="12"/>
      <c r="BE6318" s="12"/>
      <c r="BF6318" s="12"/>
      <c r="BG6318" s="12"/>
      <c r="BH6318" s="12"/>
      <c r="BI6318" s="12"/>
      <c r="BJ6318" s="13"/>
      <c r="BK6318" s="13"/>
      <c r="BL6318" s="13"/>
      <c r="BM6318" s="13"/>
      <c r="BN6318" s="13"/>
    </row>
    <row r="6319" spans="4:66" x14ac:dyDescent="0.25">
      <c r="D6319"/>
      <c r="E6319" s="10"/>
      <c r="F6319" s="10"/>
      <c r="G6319" s="10"/>
      <c r="H6319" s="10"/>
      <c r="I6319" s="10"/>
      <c r="J6319" s="10"/>
      <c r="K6319" s="11"/>
      <c r="L6319" s="11"/>
      <c r="M6319" s="12"/>
      <c r="N6319" s="12"/>
      <c r="O6319" s="12"/>
      <c r="P6319" s="12"/>
      <c r="Q6319" s="12"/>
      <c r="R6319" s="12"/>
      <c r="S6319" s="12"/>
      <c r="T6319" s="12"/>
      <c r="U6319" s="12"/>
      <c r="V6319" s="12"/>
      <c r="W6319" s="12"/>
      <c r="X6319" s="12"/>
      <c r="Y6319" s="12"/>
      <c r="Z6319" s="12"/>
      <c r="AA6319" s="12"/>
      <c r="AB6319" s="12"/>
      <c r="AC6319" s="12"/>
      <c r="AD6319" s="12"/>
      <c r="AE6319" s="12"/>
      <c r="AF6319" s="12"/>
      <c r="AG6319" s="12"/>
      <c r="AH6319" s="12"/>
      <c r="AI6319" s="12"/>
      <c r="AJ6319" s="12"/>
      <c r="AK6319" s="12"/>
      <c r="AL6319" s="12"/>
      <c r="AM6319" s="12"/>
      <c r="AN6319" s="12"/>
      <c r="AO6319" s="12"/>
      <c r="AP6319" s="12"/>
      <c r="AQ6319" s="12"/>
      <c r="AR6319" s="12"/>
      <c r="AS6319" s="12"/>
      <c r="AT6319" s="12"/>
      <c r="AU6319" s="12"/>
      <c r="AV6319" s="12"/>
      <c r="AW6319" s="12"/>
      <c r="AX6319" s="12"/>
      <c r="AY6319" s="12"/>
      <c r="AZ6319" s="12"/>
      <c r="BA6319" s="12"/>
      <c r="BB6319" s="12"/>
      <c r="BC6319" s="12"/>
      <c r="BD6319" s="12"/>
      <c r="BE6319" s="12"/>
      <c r="BF6319" s="12"/>
      <c r="BG6319" s="12"/>
      <c r="BH6319" s="12"/>
      <c r="BI6319" s="12"/>
      <c r="BJ6319" s="13"/>
      <c r="BK6319" s="13"/>
      <c r="BL6319" s="13"/>
      <c r="BM6319" s="13"/>
      <c r="BN6319" s="13"/>
    </row>
    <row r="6320" spans="4:66" x14ac:dyDescent="0.25">
      <c r="D6320"/>
      <c r="E6320" s="10"/>
      <c r="F6320" s="10"/>
      <c r="G6320" s="10"/>
      <c r="H6320" s="10"/>
      <c r="I6320" s="10"/>
      <c r="J6320" s="10"/>
      <c r="K6320" s="11"/>
      <c r="L6320" s="11"/>
      <c r="M6320" s="12"/>
      <c r="N6320" s="12"/>
      <c r="O6320" s="12"/>
      <c r="P6320" s="12"/>
      <c r="Q6320" s="12"/>
      <c r="R6320" s="12"/>
      <c r="S6320" s="12"/>
      <c r="T6320" s="12"/>
      <c r="U6320" s="12"/>
      <c r="V6320" s="12"/>
      <c r="W6320" s="12"/>
      <c r="X6320" s="12"/>
      <c r="Y6320" s="12"/>
      <c r="Z6320" s="12"/>
      <c r="AA6320" s="12"/>
      <c r="AB6320" s="12"/>
      <c r="AC6320" s="12"/>
      <c r="AD6320" s="12"/>
      <c r="AE6320" s="12"/>
      <c r="AF6320" s="12"/>
      <c r="AG6320" s="12"/>
      <c r="AH6320" s="12"/>
      <c r="AI6320" s="12"/>
      <c r="AJ6320" s="12"/>
      <c r="AK6320" s="12"/>
      <c r="AL6320" s="12"/>
      <c r="AM6320" s="12"/>
      <c r="AN6320" s="12"/>
      <c r="AO6320" s="12"/>
      <c r="AP6320" s="12"/>
      <c r="AQ6320" s="12"/>
      <c r="AR6320" s="12"/>
      <c r="AS6320" s="12"/>
      <c r="AT6320" s="12"/>
      <c r="AU6320" s="12"/>
      <c r="AV6320" s="12"/>
      <c r="AW6320" s="12"/>
      <c r="AX6320" s="12"/>
      <c r="AY6320" s="12"/>
      <c r="AZ6320" s="12"/>
      <c r="BA6320" s="12"/>
      <c r="BB6320" s="12"/>
      <c r="BC6320" s="12"/>
      <c r="BD6320" s="12"/>
      <c r="BE6320" s="12"/>
      <c r="BF6320" s="12"/>
      <c r="BG6320" s="12"/>
      <c r="BH6320" s="12"/>
      <c r="BI6320" s="12"/>
      <c r="BJ6320" s="13"/>
      <c r="BK6320" s="13"/>
      <c r="BL6320" s="13"/>
      <c r="BM6320" s="13"/>
      <c r="BN6320" s="13"/>
    </row>
    <row r="6321" spans="4:66" x14ac:dyDescent="0.25">
      <c r="D6321"/>
      <c r="E6321" s="10"/>
      <c r="F6321" s="10"/>
      <c r="G6321" s="10"/>
      <c r="H6321" s="10"/>
      <c r="I6321" s="10"/>
      <c r="J6321" s="10"/>
      <c r="K6321" s="11"/>
      <c r="L6321" s="11"/>
      <c r="M6321" s="12"/>
      <c r="N6321" s="12"/>
      <c r="O6321" s="12"/>
      <c r="P6321" s="12"/>
      <c r="Q6321" s="12"/>
      <c r="R6321" s="12"/>
      <c r="S6321" s="12"/>
      <c r="T6321" s="12"/>
      <c r="U6321" s="12"/>
      <c r="V6321" s="12"/>
      <c r="W6321" s="12"/>
      <c r="X6321" s="12"/>
      <c r="Y6321" s="12"/>
      <c r="Z6321" s="12"/>
      <c r="AA6321" s="12"/>
      <c r="AB6321" s="12"/>
      <c r="AC6321" s="12"/>
      <c r="AD6321" s="12"/>
      <c r="AE6321" s="12"/>
      <c r="AF6321" s="12"/>
      <c r="AG6321" s="12"/>
      <c r="AH6321" s="12"/>
      <c r="AI6321" s="12"/>
      <c r="AJ6321" s="12"/>
      <c r="AK6321" s="12"/>
      <c r="AL6321" s="12"/>
      <c r="AM6321" s="12"/>
      <c r="AN6321" s="12"/>
      <c r="AO6321" s="12"/>
      <c r="AP6321" s="12"/>
      <c r="AQ6321" s="12"/>
      <c r="AR6321" s="12"/>
      <c r="AS6321" s="12"/>
      <c r="AT6321" s="12"/>
      <c r="AU6321" s="12"/>
      <c r="AV6321" s="12"/>
      <c r="AW6321" s="12"/>
      <c r="AX6321" s="12"/>
      <c r="AY6321" s="12"/>
      <c r="AZ6321" s="12"/>
      <c r="BA6321" s="12"/>
      <c r="BB6321" s="12"/>
      <c r="BC6321" s="12"/>
      <c r="BD6321" s="12"/>
      <c r="BE6321" s="12"/>
      <c r="BF6321" s="12"/>
      <c r="BG6321" s="12"/>
      <c r="BH6321" s="12"/>
      <c r="BI6321" s="12"/>
      <c r="BJ6321" s="13"/>
      <c r="BK6321" s="13"/>
      <c r="BL6321" s="13"/>
      <c r="BM6321" s="13"/>
      <c r="BN6321" s="13"/>
    </row>
    <row r="6322" spans="4:66" x14ac:dyDescent="0.25">
      <c r="D6322"/>
      <c r="E6322" s="10"/>
      <c r="F6322" s="10"/>
      <c r="G6322" s="10"/>
      <c r="H6322" s="10"/>
      <c r="I6322" s="10"/>
      <c r="J6322" s="10"/>
      <c r="K6322" s="11"/>
      <c r="L6322" s="11"/>
      <c r="M6322" s="12"/>
      <c r="N6322" s="12"/>
      <c r="O6322" s="12"/>
      <c r="P6322" s="12"/>
      <c r="Q6322" s="12"/>
      <c r="R6322" s="12"/>
      <c r="S6322" s="12"/>
      <c r="T6322" s="12"/>
      <c r="U6322" s="12"/>
      <c r="V6322" s="12"/>
      <c r="W6322" s="12"/>
      <c r="X6322" s="12"/>
      <c r="Y6322" s="12"/>
      <c r="Z6322" s="12"/>
      <c r="AA6322" s="12"/>
      <c r="AB6322" s="12"/>
      <c r="AC6322" s="12"/>
      <c r="AD6322" s="12"/>
      <c r="AE6322" s="12"/>
      <c r="AF6322" s="12"/>
      <c r="AG6322" s="12"/>
      <c r="AH6322" s="12"/>
      <c r="AI6322" s="12"/>
      <c r="AJ6322" s="12"/>
      <c r="AK6322" s="12"/>
      <c r="AL6322" s="12"/>
      <c r="AM6322" s="12"/>
      <c r="AN6322" s="12"/>
      <c r="AO6322" s="12"/>
      <c r="AP6322" s="12"/>
      <c r="AQ6322" s="12"/>
      <c r="AR6322" s="12"/>
      <c r="AS6322" s="12"/>
      <c r="AT6322" s="12"/>
      <c r="AU6322" s="12"/>
      <c r="AV6322" s="12"/>
      <c r="AW6322" s="12"/>
      <c r="AX6322" s="12"/>
      <c r="AY6322" s="12"/>
      <c r="AZ6322" s="12"/>
      <c r="BA6322" s="12"/>
      <c r="BB6322" s="12"/>
      <c r="BC6322" s="12"/>
      <c r="BD6322" s="12"/>
      <c r="BE6322" s="12"/>
      <c r="BF6322" s="12"/>
      <c r="BG6322" s="12"/>
      <c r="BH6322" s="12"/>
      <c r="BI6322" s="12"/>
      <c r="BJ6322" s="13"/>
      <c r="BK6322" s="13"/>
      <c r="BL6322" s="13"/>
      <c r="BM6322" s="13"/>
      <c r="BN6322" s="13"/>
    </row>
    <row r="6323" spans="4:66" x14ac:dyDescent="0.25">
      <c r="D6323"/>
      <c r="E6323" s="10"/>
      <c r="F6323" s="10"/>
      <c r="G6323" s="10"/>
      <c r="H6323" s="10"/>
      <c r="I6323" s="10"/>
      <c r="J6323" s="10"/>
      <c r="K6323" s="11"/>
      <c r="L6323" s="11"/>
      <c r="M6323" s="12"/>
      <c r="N6323" s="12"/>
      <c r="O6323" s="12"/>
      <c r="P6323" s="12"/>
      <c r="Q6323" s="12"/>
      <c r="R6323" s="12"/>
      <c r="S6323" s="12"/>
      <c r="T6323" s="12"/>
      <c r="U6323" s="12"/>
      <c r="V6323" s="12"/>
      <c r="W6323" s="12"/>
      <c r="X6323" s="12"/>
      <c r="Y6323" s="12"/>
      <c r="Z6323" s="12"/>
      <c r="AA6323" s="12"/>
      <c r="AB6323" s="12"/>
      <c r="AC6323" s="12"/>
      <c r="AD6323" s="12"/>
      <c r="AE6323" s="12"/>
      <c r="AF6323" s="12"/>
      <c r="AG6323" s="12"/>
      <c r="AH6323" s="12"/>
      <c r="AI6323" s="12"/>
      <c r="AJ6323" s="12"/>
      <c r="AK6323" s="12"/>
      <c r="AL6323" s="12"/>
      <c r="AM6323" s="12"/>
      <c r="AN6323" s="12"/>
      <c r="AO6323" s="12"/>
      <c r="AP6323" s="12"/>
      <c r="AQ6323" s="12"/>
      <c r="AR6323" s="12"/>
      <c r="AS6323" s="12"/>
      <c r="AT6323" s="12"/>
      <c r="AU6323" s="12"/>
      <c r="AV6323" s="12"/>
      <c r="AW6323" s="12"/>
      <c r="AX6323" s="12"/>
      <c r="AY6323" s="12"/>
      <c r="AZ6323" s="12"/>
      <c r="BA6323" s="12"/>
      <c r="BB6323" s="12"/>
      <c r="BC6323" s="12"/>
      <c r="BD6323" s="12"/>
      <c r="BE6323" s="12"/>
      <c r="BF6323" s="12"/>
      <c r="BG6323" s="12"/>
      <c r="BH6323" s="12"/>
      <c r="BI6323" s="12"/>
      <c r="BJ6323" s="13"/>
      <c r="BK6323" s="13"/>
      <c r="BL6323" s="13"/>
      <c r="BM6323" s="13"/>
      <c r="BN6323" s="13"/>
    </row>
    <row r="6324" spans="4:66" x14ac:dyDescent="0.25">
      <c r="D6324"/>
      <c r="E6324" s="10"/>
      <c r="F6324" s="10"/>
      <c r="G6324" s="10"/>
      <c r="H6324" s="10"/>
      <c r="I6324" s="10"/>
      <c r="J6324" s="10"/>
      <c r="K6324" s="11"/>
      <c r="L6324" s="11"/>
      <c r="M6324" s="12"/>
      <c r="N6324" s="12"/>
      <c r="O6324" s="12"/>
      <c r="P6324" s="12"/>
      <c r="Q6324" s="12"/>
      <c r="R6324" s="12"/>
      <c r="S6324" s="12"/>
      <c r="T6324" s="12"/>
      <c r="U6324" s="12"/>
      <c r="V6324" s="12"/>
      <c r="W6324" s="12"/>
      <c r="X6324" s="12"/>
      <c r="Y6324" s="12"/>
      <c r="Z6324" s="12"/>
      <c r="AA6324" s="12"/>
      <c r="AB6324" s="12"/>
      <c r="AC6324" s="12"/>
      <c r="AD6324" s="12"/>
      <c r="AE6324" s="12"/>
      <c r="AF6324" s="12"/>
      <c r="AG6324" s="12"/>
      <c r="AH6324" s="12"/>
      <c r="AI6324" s="12"/>
      <c r="AJ6324" s="12"/>
      <c r="AK6324" s="12"/>
      <c r="AL6324" s="12"/>
      <c r="AM6324" s="12"/>
      <c r="AN6324" s="12"/>
      <c r="AO6324" s="12"/>
      <c r="AP6324" s="12"/>
      <c r="AQ6324" s="12"/>
      <c r="AR6324" s="12"/>
      <c r="AS6324" s="12"/>
      <c r="AT6324" s="12"/>
      <c r="AU6324" s="12"/>
      <c r="AV6324" s="12"/>
      <c r="AW6324" s="12"/>
      <c r="AX6324" s="12"/>
      <c r="AY6324" s="12"/>
      <c r="AZ6324" s="12"/>
      <c r="BA6324" s="12"/>
      <c r="BB6324" s="12"/>
      <c r="BC6324" s="12"/>
      <c r="BD6324" s="12"/>
      <c r="BE6324" s="12"/>
      <c r="BF6324" s="12"/>
      <c r="BG6324" s="12"/>
      <c r="BH6324" s="12"/>
      <c r="BI6324" s="12"/>
      <c r="BJ6324" s="13"/>
      <c r="BK6324" s="13"/>
      <c r="BL6324" s="13"/>
      <c r="BM6324" s="13"/>
      <c r="BN6324" s="13"/>
    </row>
    <row r="6325" spans="4:66" x14ac:dyDescent="0.25">
      <c r="D6325"/>
      <c r="E6325" s="10"/>
      <c r="F6325" s="10"/>
      <c r="G6325" s="10"/>
      <c r="H6325" s="10"/>
      <c r="I6325" s="10"/>
      <c r="J6325" s="10"/>
      <c r="K6325" s="11"/>
      <c r="L6325" s="11"/>
      <c r="M6325" s="12"/>
      <c r="N6325" s="12"/>
      <c r="O6325" s="12"/>
      <c r="P6325" s="12"/>
      <c r="Q6325" s="12"/>
      <c r="R6325" s="12"/>
      <c r="S6325" s="12"/>
      <c r="T6325" s="12"/>
      <c r="U6325" s="12"/>
      <c r="V6325" s="12"/>
      <c r="W6325" s="12"/>
      <c r="X6325" s="12"/>
      <c r="Y6325" s="12"/>
      <c r="Z6325" s="12"/>
      <c r="AA6325" s="12"/>
      <c r="AB6325" s="12"/>
      <c r="AC6325" s="12"/>
      <c r="AD6325" s="12"/>
      <c r="AE6325" s="12"/>
      <c r="AF6325" s="12"/>
      <c r="AG6325" s="12"/>
      <c r="AH6325" s="12"/>
      <c r="AI6325" s="12"/>
      <c r="AJ6325" s="12"/>
      <c r="AK6325" s="12"/>
      <c r="AL6325" s="12"/>
      <c r="AM6325" s="12"/>
      <c r="AN6325" s="12"/>
      <c r="AO6325" s="12"/>
      <c r="AP6325" s="12"/>
      <c r="AQ6325" s="12"/>
      <c r="AR6325" s="12"/>
      <c r="AS6325" s="12"/>
      <c r="AT6325" s="12"/>
      <c r="AU6325" s="12"/>
      <c r="AV6325" s="12"/>
      <c r="AW6325" s="12"/>
      <c r="AX6325" s="12"/>
      <c r="AY6325" s="12"/>
      <c r="AZ6325" s="12"/>
      <c r="BA6325" s="12"/>
      <c r="BB6325" s="12"/>
      <c r="BC6325" s="12"/>
      <c r="BD6325" s="12"/>
      <c r="BE6325" s="12"/>
      <c r="BF6325" s="12"/>
      <c r="BG6325" s="12"/>
      <c r="BH6325" s="12"/>
      <c r="BI6325" s="12"/>
      <c r="BJ6325" s="13"/>
      <c r="BK6325" s="13"/>
      <c r="BL6325" s="13"/>
      <c r="BM6325" s="13"/>
      <c r="BN6325" s="13"/>
    </row>
    <row r="6326" spans="4:66" x14ac:dyDescent="0.25">
      <c r="D6326"/>
      <c r="E6326" s="10"/>
      <c r="F6326" s="10"/>
      <c r="G6326" s="10"/>
      <c r="H6326" s="10"/>
      <c r="I6326" s="10"/>
      <c r="J6326" s="10"/>
      <c r="K6326" s="11"/>
      <c r="L6326" s="11"/>
      <c r="M6326" s="12"/>
      <c r="N6326" s="12"/>
      <c r="O6326" s="12"/>
      <c r="P6326" s="12"/>
      <c r="Q6326" s="12"/>
      <c r="R6326" s="12"/>
      <c r="S6326" s="12"/>
      <c r="T6326" s="12"/>
      <c r="U6326" s="12"/>
      <c r="V6326" s="12"/>
      <c r="W6326" s="12"/>
      <c r="X6326" s="12"/>
      <c r="Y6326" s="12"/>
      <c r="Z6326" s="12"/>
      <c r="AA6326" s="12"/>
      <c r="AB6326" s="12"/>
      <c r="AC6326" s="12"/>
      <c r="AD6326" s="12"/>
      <c r="AE6326" s="12"/>
      <c r="AF6326" s="12"/>
      <c r="AG6326" s="12"/>
      <c r="AH6326" s="12"/>
      <c r="AI6326" s="12"/>
      <c r="AJ6326" s="12"/>
      <c r="AK6326" s="12"/>
      <c r="AL6326" s="12"/>
      <c r="AM6326" s="12"/>
      <c r="AN6326" s="12"/>
      <c r="AO6326" s="12"/>
      <c r="AP6326" s="12"/>
      <c r="AQ6326" s="12"/>
      <c r="AR6326" s="12"/>
      <c r="AS6326" s="12"/>
      <c r="AT6326" s="12"/>
      <c r="AU6326" s="12"/>
      <c r="AV6326" s="12"/>
      <c r="AW6326" s="12"/>
      <c r="AX6326" s="12"/>
      <c r="AY6326" s="12"/>
      <c r="AZ6326" s="12"/>
      <c r="BA6326" s="12"/>
      <c r="BB6326" s="12"/>
      <c r="BC6326" s="12"/>
      <c r="BD6326" s="12"/>
      <c r="BE6326" s="12"/>
      <c r="BF6326" s="12"/>
      <c r="BG6326" s="12"/>
      <c r="BH6326" s="12"/>
      <c r="BI6326" s="12"/>
      <c r="BJ6326" s="13"/>
      <c r="BK6326" s="13"/>
      <c r="BL6326" s="13"/>
      <c r="BM6326" s="13"/>
      <c r="BN6326" s="13"/>
    </row>
    <row r="6327" spans="4:66" x14ac:dyDescent="0.25">
      <c r="D6327"/>
      <c r="E6327" s="10"/>
      <c r="F6327" s="10"/>
      <c r="G6327" s="10"/>
      <c r="H6327" s="10"/>
      <c r="I6327" s="10"/>
      <c r="J6327" s="10"/>
      <c r="K6327" s="11"/>
      <c r="L6327" s="11"/>
      <c r="M6327" s="12"/>
      <c r="N6327" s="12"/>
      <c r="O6327" s="12"/>
      <c r="P6327" s="12"/>
      <c r="Q6327" s="12"/>
      <c r="R6327" s="12"/>
      <c r="S6327" s="12"/>
      <c r="T6327" s="12"/>
      <c r="U6327" s="12"/>
      <c r="V6327" s="12"/>
      <c r="W6327" s="12"/>
      <c r="X6327" s="12"/>
      <c r="Y6327" s="12"/>
      <c r="Z6327" s="12"/>
      <c r="AA6327" s="12"/>
      <c r="AB6327" s="12"/>
      <c r="AC6327" s="12"/>
      <c r="AD6327" s="12"/>
      <c r="AE6327" s="12"/>
      <c r="AF6327" s="12"/>
      <c r="AG6327" s="12"/>
      <c r="AH6327" s="12"/>
      <c r="AI6327" s="12"/>
      <c r="AJ6327" s="12"/>
      <c r="AK6327" s="12"/>
      <c r="AL6327" s="12"/>
      <c r="AM6327" s="12"/>
      <c r="AN6327" s="12"/>
      <c r="AO6327" s="12"/>
      <c r="AP6327" s="12"/>
      <c r="AQ6327" s="12"/>
      <c r="AR6327" s="12"/>
      <c r="AS6327" s="12"/>
      <c r="AT6327" s="12"/>
      <c r="AU6327" s="12"/>
      <c r="AV6327" s="12"/>
      <c r="AW6327" s="12"/>
      <c r="AX6327" s="12"/>
      <c r="AY6327" s="12"/>
      <c r="AZ6327" s="12"/>
      <c r="BA6327" s="12"/>
      <c r="BB6327" s="12"/>
      <c r="BC6327" s="12"/>
      <c r="BD6327" s="12"/>
      <c r="BE6327" s="12"/>
      <c r="BF6327" s="12"/>
      <c r="BG6327" s="12"/>
      <c r="BH6327" s="12"/>
      <c r="BI6327" s="12"/>
      <c r="BJ6327" s="13"/>
      <c r="BK6327" s="13"/>
      <c r="BL6327" s="13"/>
      <c r="BM6327" s="13"/>
      <c r="BN6327" s="13"/>
    </row>
    <row r="6328" spans="4:66" x14ac:dyDescent="0.25">
      <c r="D6328"/>
      <c r="E6328" s="10"/>
      <c r="F6328" s="10"/>
      <c r="G6328" s="10"/>
      <c r="H6328" s="10"/>
      <c r="I6328" s="10"/>
      <c r="J6328" s="10"/>
      <c r="K6328" s="11"/>
      <c r="L6328" s="11"/>
      <c r="M6328" s="12"/>
      <c r="N6328" s="12"/>
      <c r="O6328" s="12"/>
      <c r="P6328" s="12"/>
      <c r="Q6328" s="12"/>
      <c r="R6328" s="12"/>
      <c r="S6328" s="12"/>
      <c r="T6328" s="12"/>
      <c r="U6328" s="12"/>
      <c r="V6328" s="12"/>
      <c r="W6328" s="12"/>
      <c r="X6328" s="12"/>
      <c r="Y6328" s="12"/>
      <c r="Z6328" s="12"/>
      <c r="AA6328" s="12"/>
      <c r="AB6328" s="12"/>
      <c r="AC6328" s="12"/>
      <c r="AD6328" s="12"/>
      <c r="AE6328" s="12"/>
      <c r="AF6328" s="12"/>
      <c r="AG6328" s="12"/>
      <c r="AH6328" s="12"/>
      <c r="AI6328" s="12"/>
      <c r="AJ6328" s="12"/>
      <c r="AK6328" s="12"/>
      <c r="AL6328" s="12"/>
      <c r="AM6328" s="12"/>
      <c r="AN6328" s="12"/>
      <c r="AO6328" s="12"/>
      <c r="AP6328" s="12"/>
      <c r="AQ6328" s="12"/>
      <c r="AR6328" s="12"/>
      <c r="AS6328" s="12"/>
      <c r="AT6328" s="12"/>
      <c r="AU6328" s="12"/>
      <c r="AV6328" s="12"/>
      <c r="AW6328" s="12"/>
      <c r="AX6328" s="12"/>
      <c r="AY6328" s="12"/>
      <c r="AZ6328" s="12"/>
      <c r="BA6328" s="12"/>
      <c r="BB6328" s="12"/>
      <c r="BC6328" s="12"/>
      <c r="BD6328" s="12"/>
      <c r="BE6328" s="12"/>
      <c r="BF6328" s="12"/>
      <c r="BG6328" s="12"/>
      <c r="BH6328" s="12"/>
      <c r="BI6328" s="12"/>
      <c r="BJ6328" s="13"/>
      <c r="BK6328" s="13"/>
      <c r="BL6328" s="13"/>
      <c r="BM6328" s="13"/>
      <c r="BN6328" s="13"/>
    </row>
    <row r="6329" spans="4:66" x14ac:dyDescent="0.25">
      <c r="D6329"/>
      <c r="E6329" s="10"/>
      <c r="F6329" s="10"/>
      <c r="G6329" s="10"/>
      <c r="H6329" s="10"/>
      <c r="I6329" s="10"/>
      <c r="J6329" s="10"/>
      <c r="K6329" s="11"/>
      <c r="L6329" s="11"/>
      <c r="M6329" s="12"/>
      <c r="N6329" s="12"/>
      <c r="O6329" s="12"/>
      <c r="P6329" s="12"/>
      <c r="Q6329" s="12"/>
      <c r="R6329" s="12"/>
      <c r="S6329" s="12"/>
      <c r="T6329" s="12"/>
      <c r="U6329" s="12"/>
      <c r="V6329" s="12"/>
      <c r="W6329" s="12"/>
      <c r="X6329" s="12"/>
      <c r="Y6329" s="12"/>
      <c r="Z6329" s="12"/>
      <c r="AA6329" s="12"/>
      <c r="AB6329" s="12"/>
      <c r="AC6329" s="12"/>
      <c r="AD6329" s="12"/>
      <c r="AE6329" s="12"/>
      <c r="AF6329" s="12"/>
      <c r="AG6329" s="12"/>
      <c r="AH6329" s="12"/>
      <c r="AI6329" s="12"/>
      <c r="AJ6329" s="12"/>
      <c r="AK6329" s="12"/>
      <c r="AL6329" s="12"/>
      <c r="AM6329" s="12"/>
      <c r="AN6329" s="12"/>
      <c r="AO6329" s="12"/>
      <c r="AP6329" s="12"/>
      <c r="AQ6329" s="12"/>
      <c r="AR6329" s="12"/>
      <c r="AS6329" s="12"/>
      <c r="AT6329" s="12"/>
      <c r="AU6329" s="12"/>
      <c r="AV6329" s="12"/>
      <c r="AW6329" s="12"/>
      <c r="AX6329" s="12"/>
      <c r="AY6329" s="12"/>
      <c r="AZ6329" s="12"/>
      <c r="BA6329" s="12"/>
      <c r="BB6329" s="12"/>
      <c r="BC6329" s="12"/>
      <c r="BD6329" s="12"/>
      <c r="BE6329" s="12"/>
      <c r="BF6329" s="12"/>
      <c r="BG6329" s="12"/>
      <c r="BH6329" s="12"/>
      <c r="BI6329" s="12"/>
      <c r="BJ6329" s="13"/>
      <c r="BK6329" s="13"/>
      <c r="BL6329" s="13"/>
      <c r="BM6329" s="13"/>
      <c r="BN6329" s="13"/>
    </row>
    <row r="6330" spans="4:66" x14ac:dyDescent="0.25">
      <c r="D6330"/>
      <c r="E6330" s="10"/>
      <c r="F6330" s="10"/>
      <c r="G6330" s="10"/>
      <c r="H6330" s="10"/>
      <c r="I6330" s="10"/>
      <c r="J6330" s="10"/>
      <c r="K6330" s="11"/>
      <c r="L6330" s="11"/>
      <c r="M6330" s="12"/>
      <c r="N6330" s="12"/>
      <c r="O6330" s="12"/>
      <c r="P6330" s="12"/>
      <c r="Q6330" s="12"/>
      <c r="R6330" s="12"/>
      <c r="S6330" s="12"/>
      <c r="T6330" s="12"/>
      <c r="U6330" s="12"/>
      <c r="V6330" s="12"/>
      <c r="W6330" s="12"/>
      <c r="X6330" s="12"/>
      <c r="Y6330" s="12"/>
      <c r="Z6330" s="12"/>
      <c r="AA6330" s="12"/>
      <c r="AB6330" s="12"/>
      <c r="AC6330" s="12"/>
      <c r="AD6330" s="12"/>
      <c r="AE6330" s="12"/>
      <c r="AF6330" s="12"/>
      <c r="AG6330" s="12"/>
      <c r="AH6330" s="12"/>
      <c r="AI6330" s="12"/>
      <c r="AJ6330" s="12"/>
      <c r="AK6330" s="12"/>
      <c r="AL6330" s="12"/>
      <c r="AM6330" s="12"/>
      <c r="AN6330" s="12"/>
      <c r="AO6330" s="12"/>
      <c r="AP6330" s="12"/>
      <c r="AQ6330" s="12"/>
      <c r="AR6330" s="12"/>
      <c r="AS6330" s="12"/>
      <c r="AT6330" s="12"/>
      <c r="AU6330" s="12"/>
      <c r="AV6330" s="12"/>
      <c r="AW6330" s="12"/>
      <c r="AX6330" s="12"/>
      <c r="AY6330" s="12"/>
      <c r="AZ6330" s="12"/>
      <c r="BA6330" s="12"/>
      <c r="BB6330" s="12"/>
      <c r="BC6330" s="12"/>
      <c r="BD6330" s="12"/>
      <c r="BE6330" s="12"/>
      <c r="BF6330" s="12"/>
      <c r="BG6330" s="12"/>
      <c r="BH6330" s="12"/>
      <c r="BI6330" s="12"/>
      <c r="BJ6330" s="13"/>
      <c r="BK6330" s="13"/>
      <c r="BL6330" s="13"/>
      <c r="BM6330" s="13"/>
      <c r="BN6330" s="13"/>
    </row>
    <row r="6331" spans="4:66" x14ac:dyDescent="0.25">
      <c r="D6331"/>
      <c r="E6331" s="10"/>
      <c r="F6331" s="10"/>
      <c r="G6331" s="10"/>
      <c r="H6331" s="10"/>
      <c r="I6331" s="10"/>
      <c r="J6331" s="10"/>
      <c r="K6331" s="11"/>
      <c r="L6331" s="11"/>
      <c r="M6331" s="12"/>
      <c r="N6331" s="12"/>
      <c r="O6331" s="12"/>
      <c r="P6331" s="12"/>
      <c r="Q6331" s="12"/>
      <c r="R6331" s="12"/>
      <c r="S6331" s="12"/>
      <c r="T6331" s="12"/>
      <c r="U6331" s="12"/>
      <c r="V6331" s="12"/>
      <c r="W6331" s="12"/>
      <c r="X6331" s="12"/>
      <c r="Y6331" s="12"/>
      <c r="Z6331" s="12"/>
      <c r="AA6331" s="12"/>
      <c r="AB6331" s="12"/>
      <c r="AC6331" s="12"/>
      <c r="AD6331" s="12"/>
      <c r="AE6331" s="12"/>
      <c r="AF6331" s="12"/>
      <c r="AG6331" s="12"/>
      <c r="AH6331" s="12"/>
      <c r="AI6331" s="12"/>
      <c r="AJ6331" s="12"/>
      <c r="AK6331" s="12"/>
      <c r="AL6331" s="12"/>
      <c r="AM6331" s="12"/>
      <c r="AN6331" s="12"/>
      <c r="AO6331" s="12"/>
      <c r="AP6331" s="12"/>
      <c r="AQ6331" s="12"/>
      <c r="AR6331" s="12"/>
      <c r="AS6331" s="12"/>
      <c r="AT6331" s="12"/>
      <c r="AU6331" s="12"/>
      <c r="AV6331" s="12"/>
      <c r="AW6331" s="12"/>
      <c r="AX6331" s="12"/>
      <c r="AY6331" s="12"/>
      <c r="AZ6331" s="12"/>
      <c r="BA6331" s="12"/>
      <c r="BB6331" s="12"/>
      <c r="BC6331" s="12"/>
      <c r="BD6331" s="12"/>
      <c r="BE6331" s="12"/>
      <c r="BF6331" s="12"/>
      <c r="BG6331" s="12"/>
      <c r="BH6331" s="12"/>
      <c r="BI6331" s="12"/>
      <c r="BJ6331" s="13"/>
      <c r="BK6331" s="13"/>
      <c r="BL6331" s="13"/>
      <c r="BM6331" s="13"/>
      <c r="BN6331" s="13"/>
    </row>
    <row r="6332" spans="4:66" s="14" customFormat="1" x14ac:dyDescent="0.25">
      <c r="K6332" s="15"/>
      <c r="L6332" s="15"/>
      <c r="M6332" s="16"/>
      <c r="N6332" s="16"/>
      <c r="O6332" s="16"/>
      <c r="P6332" s="16"/>
      <c r="Q6332" s="16"/>
      <c r="R6332" s="16"/>
      <c r="S6332" s="16"/>
      <c r="T6332" s="16"/>
      <c r="U6332" s="16"/>
      <c r="V6332" s="16"/>
      <c r="W6332" s="16"/>
      <c r="X6332" s="16"/>
      <c r="Y6332" s="16"/>
      <c r="Z6332" s="16"/>
      <c r="AA6332" s="16"/>
      <c r="AB6332" s="16"/>
      <c r="AC6332" s="16"/>
      <c r="AD6332" s="16"/>
      <c r="AE6332" s="16"/>
      <c r="AF6332" s="16"/>
      <c r="AG6332" s="16"/>
      <c r="AH6332" s="16"/>
      <c r="AI6332" s="16"/>
      <c r="AJ6332" s="16"/>
      <c r="AK6332" s="16"/>
      <c r="AL6332" s="16"/>
      <c r="AM6332" s="16"/>
      <c r="AN6332" s="16"/>
      <c r="AO6332" s="16"/>
      <c r="AP6332" s="16"/>
      <c r="AQ6332" s="16"/>
      <c r="AR6332" s="16"/>
      <c r="AS6332" s="16"/>
      <c r="AT6332" s="16"/>
      <c r="AU6332" s="16"/>
      <c r="AV6332" s="16"/>
      <c r="AW6332" s="16"/>
      <c r="AX6332" s="16"/>
      <c r="AY6332" s="16"/>
      <c r="AZ6332" s="16"/>
      <c r="BA6332" s="16"/>
      <c r="BB6332" s="16"/>
      <c r="BC6332" s="16"/>
      <c r="BD6332" s="16"/>
      <c r="BE6332" s="16"/>
      <c r="BF6332" s="16"/>
      <c r="BG6332" s="16"/>
      <c r="BH6332" s="16"/>
      <c r="BI6332" s="16"/>
      <c r="BJ6332" s="17"/>
      <c r="BK6332" s="17"/>
      <c r="BL6332" s="17"/>
      <c r="BM6332" s="17"/>
      <c r="BN6332" s="17"/>
    </row>
    <row r="6333" spans="4:66" x14ac:dyDescent="0.25">
      <c r="D6333"/>
      <c r="E6333" s="10"/>
      <c r="F6333" s="10"/>
      <c r="G6333" s="10"/>
      <c r="H6333" s="10"/>
      <c r="I6333" s="10"/>
      <c r="J6333" s="10"/>
      <c r="K6333" s="11"/>
      <c r="L6333" s="11"/>
      <c r="M6333" s="12"/>
      <c r="N6333" s="12"/>
      <c r="O6333" s="12"/>
      <c r="P6333" s="12"/>
      <c r="Q6333" s="12"/>
      <c r="R6333" s="12"/>
      <c r="S6333" s="12"/>
      <c r="T6333" s="12"/>
      <c r="U6333" s="12"/>
      <c r="V6333" s="12"/>
      <c r="W6333" s="12"/>
      <c r="X6333" s="12"/>
      <c r="Y6333" s="12"/>
      <c r="Z6333" s="12"/>
      <c r="AA6333" s="12"/>
      <c r="AB6333" s="12"/>
      <c r="AC6333" s="12"/>
      <c r="AD6333" s="12"/>
      <c r="AE6333" s="12"/>
      <c r="AF6333" s="12"/>
      <c r="AG6333" s="12"/>
      <c r="AH6333" s="12"/>
      <c r="AI6333" s="12"/>
      <c r="AJ6333" s="12"/>
      <c r="AK6333" s="12"/>
      <c r="AL6333" s="12"/>
      <c r="AM6333" s="12"/>
      <c r="AN6333" s="12"/>
      <c r="AO6333" s="12"/>
      <c r="AP6333" s="12"/>
      <c r="AQ6333" s="12"/>
      <c r="AR6333" s="12"/>
      <c r="AS6333" s="12"/>
      <c r="AT6333" s="12"/>
      <c r="AU6333" s="12"/>
      <c r="AV6333" s="12"/>
      <c r="AW6333" s="12"/>
      <c r="AX6333" s="12"/>
      <c r="AY6333" s="12"/>
      <c r="AZ6333" s="12"/>
      <c r="BA6333" s="12"/>
      <c r="BB6333" s="12"/>
      <c r="BC6333" s="12"/>
      <c r="BD6333" s="12"/>
      <c r="BE6333" s="12"/>
      <c r="BF6333" s="12"/>
      <c r="BG6333" s="12"/>
      <c r="BH6333" s="12"/>
      <c r="BI6333" s="12"/>
      <c r="BJ6333" s="13"/>
      <c r="BK6333" s="13"/>
      <c r="BL6333" s="13"/>
      <c r="BM6333" s="13"/>
      <c r="BN6333" s="13"/>
    </row>
    <row r="6334" spans="4:66" x14ac:dyDescent="0.25">
      <c r="D6334"/>
      <c r="E6334" s="10"/>
      <c r="F6334" s="10"/>
      <c r="G6334" s="10"/>
      <c r="H6334" s="10"/>
      <c r="I6334" s="10"/>
      <c r="J6334" s="10"/>
      <c r="K6334" s="11"/>
      <c r="L6334" s="11"/>
      <c r="M6334" s="12"/>
      <c r="N6334" s="12"/>
      <c r="O6334" s="12"/>
      <c r="P6334" s="12"/>
      <c r="Q6334" s="12"/>
      <c r="R6334" s="12"/>
      <c r="S6334" s="12"/>
      <c r="T6334" s="12"/>
      <c r="U6334" s="12"/>
      <c r="V6334" s="12"/>
      <c r="W6334" s="12"/>
      <c r="X6334" s="12"/>
      <c r="Y6334" s="12"/>
      <c r="Z6334" s="12"/>
      <c r="AA6334" s="12"/>
      <c r="AB6334" s="12"/>
      <c r="AC6334" s="12"/>
      <c r="AD6334" s="12"/>
      <c r="AE6334" s="12"/>
      <c r="AF6334" s="12"/>
      <c r="AG6334" s="12"/>
      <c r="AH6334" s="12"/>
      <c r="AI6334" s="12"/>
      <c r="AJ6334" s="12"/>
      <c r="AK6334" s="12"/>
      <c r="AL6334" s="12"/>
      <c r="AM6334" s="12"/>
      <c r="AN6334" s="12"/>
      <c r="AO6334" s="12"/>
      <c r="AP6334" s="12"/>
      <c r="AQ6334" s="12"/>
      <c r="AR6334" s="12"/>
      <c r="AS6334" s="12"/>
      <c r="AT6334" s="12"/>
      <c r="AU6334" s="12"/>
      <c r="AV6334" s="12"/>
      <c r="AW6334" s="12"/>
      <c r="AX6334" s="12"/>
      <c r="AY6334" s="12"/>
      <c r="AZ6334" s="12"/>
      <c r="BA6334" s="12"/>
      <c r="BB6334" s="12"/>
      <c r="BC6334" s="12"/>
      <c r="BD6334" s="12"/>
      <c r="BE6334" s="12"/>
      <c r="BF6334" s="12"/>
      <c r="BG6334" s="12"/>
      <c r="BH6334" s="12"/>
      <c r="BI6334" s="12"/>
      <c r="BJ6334" s="13"/>
      <c r="BK6334" s="13"/>
      <c r="BL6334" s="13"/>
      <c r="BM6334" s="13"/>
      <c r="BN6334" s="13"/>
    </row>
    <row r="6335" spans="4:66" x14ac:dyDescent="0.25">
      <c r="D6335"/>
      <c r="E6335" s="10"/>
      <c r="F6335" s="10"/>
      <c r="G6335" s="10"/>
      <c r="H6335" s="10"/>
      <c r="I6335" s="10"/>
      <c r="J6335" s="10"/>
      <c r="K6335" s="11"/>
      <c r="L6335" s="11"/>
      <c r="M6335" s="12"/>
      <c r="N6335" s="12"/>
      <c r="O6335" s="12"/>
      <c r="P6335" s="12"/>
      <c r="Q6335" s="12"/>
      <c r="R6335" s="12"/>
      <c r="S6335" s="12"/>
      <c r="T6335" s="12"/>
      <c r="U6335" s="12"/>
      <c r="V6335" s="12"/>
      <c r="W6335" s="12"/>
      <c r="X6335" s="12"/>
      <c r="Y6335" s="12"/>
      <c r="Z6335" s="12"/>
      <c r="AA6335" s="12"/>
      <c r="AB6335" s="12"/>
      <c r="AC6335" s="12"/>
      <c r="AD6335" s="12"/>
      <c r="AE6335" s="12"/>
      <c r="AF6335" s="12"/>
      <c r="AG6335" s="12"/>
      <c r="AH6335" s="12"/>
      <c r="AI6335" s="12"/>
      <c r="AJ6335" s="12"/>
      <c r="AK6335" s="12"/>
      <c r="AL6335" s="12"/>
      <c r="AM6335" s="12"/>
      <c r="AN6335" s="12"/>
      <c r="AO6335" s="12"/>
      <c r="AP6335" s="12"/>
      <c r="AQ6335" s="12"/>
      <c r="AR6335" s="12"/>
      <c r="AS6335" s="12"/>
      <c r="AT6335" s="12"/>
      <c r="AU6335" s="12"/>
      <c r="AV6335" s="12"/>
      <c r="AW6335" s="12"/>
      <c r="AX6335" s="12"/>
      <c r="AY6335" s="12"/>
      <c r="AZ6335" s="12"/>
      <c r="BA6335" s="12"/>
      <c r="BB6335" s="12"/>
      <c r="BC6335" s="12"/>
      <c r="BD6335" s="12"/>
      <c r="BE6335" s="12"/>
      <c r="BF6335" s="12"/>
      <c r="BG6335" s="12"/>
      <c r="BH6335" s="12"/>
      <c r="BI6335" s="12"/>
      <c r="BJ6335" s="13"/>
      <c r="BK6335" s="13"/>
      <c r="BL6335" s="13"/>
      <c r="BM6335" s="13"/>
      <c r="BN6335" s="13"/>
    </row>
    <row r="6336" spans="4:66" x14ac:dyDescent="0.25">
      <c r="D6336"/>
      <c r="E6336" s="10"/>
      <c r="F6336" s="10"/>
      <c r="G6336" s="10"/>
      <c r="H6336" s="10"/>
      <c r="I6336" s="10"/>
      <c r="J6336" s="10"/>
      <c r="K6336" s="11"/>
      <c r="L6336" s="11"/>
      <c r="M6336" s="12"/>
      <c r="N6336" s="12"/>
      <c r="O6336" s="12"/>
      <c r="P6336" s="12"/>
      <c r="Q6336" s="12"/>
      <c r="R6336" s="12"/>
      <c r="S6336" s="12"/>
      <c r="T6336" s="12"/>
      <c r="U6336" s="12"/>
      <c r="V6336" s="12"/>
      <c r="W6336" s="12"/>
      <c r="X6336" s="12"/>
      <c r="Y6336" s="12"/>
      <c r="Z6336" s="12"/>
      <c r="AA6336" s="12"/>
      <c r="AB6336" s="12"/>
      <c r="AC6336" s="12"/>
      <c r="AD6336" s="12"/>
      <c r="AE6336" s="12"/>
      <c r="AF6336" s="12"/>
      <c r="AG6336" s="12"/>
      <c r="AH6336" s="12"/>
      <c r="AI6336" s="12"/>
      <c r="AJ6336" s="12"/>
      <c r="AK6336" s="12"/>
      <c r="AL6336" s="12"/>
      <c r="AM6336" s="12"/>
      <c r="AN6336" s="12"/>
      <c r="AO6336" s="12"/>
      <c r="AP6336" s="12"/>
      <c r="AQ6336" s="12"/>
      <c r="AR6336" s="12"/>
      <c r="AS6336" s="12"/>
      <c r="AT6336" s="12"/>
      <c r="AU6336" s="12"/>
      <c r="AV6336" s="12"/>
      <c r="AW6336" s="12"/>
      <c r="AX6336" s="12"/>
      <c r="AY6336" s="12"/>
      <c r="AZ6336" s="12"/>
      <c r="BA6336" s="12"/>
      <c r="BB6336" s="12"/>
      <c r="BC6336" s="12"/>
      <c r="BD6336" s="12"/>
      <c r="BE6336" s="12"/>
      <c r="BF6336" s="12"/>
      <c r="BG6336" s="12"/>
      <c r="BH6336" s="12"/>
      <c r="BI6336" s="12"/>
      <c r="BJ6336" s="13"/>
      <c r="BK6336" s="13"/>
      <c r="BL6336" s="13"/>
      <c r="BM6336" s="13"/>
      <c r="BN6336" s="13"/>
    </row>
    <row r="6337" spans="4:66" x14ac:dyDescent="0.25">
      <c r="D6337"/>
      <c r="E6337" s="10"/>
      <c r="F6337" s="10"/>
      <c r="G6337" s="10"/>
      <c r="H6337" s="10"/>
      <c r="I6337" s="10"/>
      <c r="J6337" s="10"/>
      <c r="K6337" s="11"/>
      <c r="L6337" s="11"/>
      <c r="M6337" s="12"/>
      <c r="N6337" s="12"/>
      <c r="O6337" s="12"/>
      <c r="P6337" s="12"/>
      <c r="Q6337" s="12"/>
      <c r="R6337" s="12"/>
      <c r="S6337" s="12"/>
      <c r="T6337" s="12"/>
      <c r="U6337" s="12"/>
      <c r="V6337" s="12"/>
      <c r="W6337" s="12"/>
      <c r="X6337" s="12"/>
      <c r="Y6337" s="12"/>
      <c r="Z6337" s="12"/>
      <c r="AA6337" s="12"/>
      <c r="AB6337" s="12"/>
      <c r="AC6337" s="12"/>
      <c r="AD6337" s="12"/>
      <c r="AE6337" s="12"/>
      <c r="AF6337" s="12"/>
      <c r="AG6337" s="12"/>
      <c r="AH6337" s="12"/>
      <c r="AI6337" s="12"/>
      <c r="AJ6337" s="12"/>
      <c r="AK6337" s="12"/>
      <c r="AL6337" s="12"/>
      <c r="AM6337" s="12"/>
      <c r="AN6337" s="12"/>
      <c r="AO6337" s="12"/>
      <c r="AP6337" s="12"/>
      <c r="AQ6337" s="12"/>
      <c r="AR6337" s="12"/>
      <c r="AS6337" s="12"/>
      <c r="AT6337" s="12"/>
      <c r="AU6337" s="12"/>
      <c r="AV6337" s="12"/>
      <c r="AW6337" s="12"/>
      <c r="AX6337" s="12"/>
      <c r="AY6337" s="12"/>
      <c r="AZ6337" s="12"/>
      <c r="BA6337" s="12"/>
      <c r="BB6337" s="12"/>
      <c r="BC6337" s="12"/>
      <c r="BD6337" s="12"/>
      <c r="BE6337" s="12"/>
      <c r="BF6337" s="12"/>
      <c r="BG6337" s="12"/>
      <c r="BH6337" s="12"/>
      <c r="BI6337" s="12"/>
      <c r="BJ6337" s="13"/>
      <c r="BK6337" s="13"/>
      <c r="BL6337" s="13"/>
      <c r="BM6337" s="13"/>
      <c r="BN6337" s="13"/>
    </row>
    <row r="6338" spans="4:66" x14ac:dyDescent="0.25">
      <c r="D6338"/>
      <c r="E6338" s="10"/>
      <c r="F6338" s="10"/>
      <c r="G6338" s="10"/>
      <c r="H6338" s="10"/>
      <c r="I6338" s="10"/>
      <c r="J6338" s="10"/>
      <c r="K6338" s="11"/>
      <c r="L6338" s="11"/>
      <c r="M6338" s="12"/>
      <c r="N6338" s="12"/>
      <c r="O6338" s="12"/>
      <c r="P6338" s="12"/>
      <c r="Q6338" s="12"/>
      <c r="R6338" s="12"/>
      <c r="S6338" s="12"/>
      <c r="T6338" s="12"/>
      <c r="U6338" s="12"/>
      <c r="V6338" s="12"/>
      <c r="W6338" s="12"/>
      <c r="X6338" s="12"/>
      <c r="Y6338" s="12"/>
      <c r="Z6338" s="12"/>
      <c r="AA6338" s="12"/>
      <c r="AB6338" s="12"/>
      <c r="AC6338" s="12"/>
      <c r="AD6338" s="12"/>
      <c r="AE6338" s="12"/>
      <c r="AF6338" s="12"/>
      <c r="AG6338" s="12"/>
      <c r="AH6338" s="12"/>
      <c r="AI6338" s="12"/>
      <c r="AJ6338" s="12"/>
      <c r="AK6338" s="12"/>
      <c r="AL6338" s="12"/>
      <c r="AM6338" s="12"/>
      <c r="AN6338" s="12"/>
      <c r="AO6338" s="12"/>
      <c r="AP6338" s="12"/>
      <c r="AQ6338" s="12"/>
      <c r="AR6338" s="12"/>
      <c r="AS6338" s="12"/>
      <c r="AT6338" s="12"/>
      <c r="AU6338" s="12"/>
      <c r="AV6338" s="12"/>
      <c r="AW6338" s="12"/>
      <c r="AX6338" s="12"/>
      <c r="AY6338" s="12"/>
      <c r="AZ6338" s="12"/>
      <c r="BA6338" s="12"/>
      <c r="BB6338" s="12"/>
      <c r="BC6338" s="12"/>
      <c r="BD6338" s="12"/>
      <c r="BE6338" s="12"/>
      <c r="BF6338" s="12"/>
      <c r="BG6338" s="12"/>
      <c r="BH6338" s="12"/>
      <c r="BI6338" s="12"/>
      <c r="BJ6338" s="13"/>
      <c r="BK6338" s="13"/>
      <c r="BL6338" s="13"/>
      <c r="BM6338" s="13"/>
      <c r="BN6338" s="13"/>
    </row>
    <row r="6339" spans="4:66" x14ac:dyDescent="0.25">
      <c r="D6339"/>
      <c r="E6339" s="10"/>
      <c r="F6339" s="10"/>
      <c r="G6339" s="10"/>
      <c r="H6339" s="10"/>
      <c r="I6339" s="10"/>
      <c r="J6339" s="10"/>
      <c r="K6339" s="11"/>
      <c r="L6339" s="11"/>
      <c r="M6339" s="12"/>
      <c r="N6339" s="12"/>
      <c r="O6339" s="12"/>
      <c r="P6339" s="12"/>
      <c r="Q6339" s="12"/>
      <c r="R6339" s="12"/>
      <c r="S6339" s="12"/>
      <c r="T6339" s="12"/>
      <c r="U6339" s="12"/>
      <c r="V6339" s="12"/>
      <c r="W6339" s="12"/>
      <c r="X6339" s="12"/>
      <c r="Y6339" s="12"/>
      <c r="Z6339" s="12"/>
      <c r="AA6339" s="12"/>
      <c r="AB6339" s="12"/>
      <c r="AC6339" s="12"/>
      <c r="AD6339" s="12"/>
      <c r="AE6339" s="12"/>
      <c r="AF6339" s="12"/>
      <c r="AG6339" s="12"/>
      <c r="AH6339" s="12"/>
      <c r="AI6339" s="12"/>
      <c r="AJ6339" s="12"/>
      <c r="AK6339" s="12"/>
      <c r="AL6339" s="12"/>
      <c r="AM6339" s="12"/>
      <c r="AN6339" s="12"/>
      <c r="AO6339" s="12"/>
      <c r="AP6339" s="12"/>
      <c r="AQ6339" s="12"/>
      <c r="AR6339" s="12"/>
      <c r="AS6339" s="12"/>
      <c r="AT6339" s="12"/>
      <c r="AU6339" s="12"/>
      <c r="AV6339" s="12"/>
      <c r="AW6339" s="12"/>
      <c r="AX6339" s="12"/>
      <c r="AY6339" s="12"/>
      <c r="AZ6339" s="12"/>
      <c r="BA6339" s="12"/>
      <c r="BB6339" s="12"/>
      <c r="BC6339" s="12"/>
      <c r="BD6339" s="12"/>
      <c r="BE6339" s="12"/>
      <c r="BF6339" s="12"/>
      <c r="BG6339" s="12"/>
      <c r="BH6339" s="12"/>
      <c r="BI6339" s="12"/>
      <c r="BJ6339" s="13"/>
      <c r="BK6339" s="13"/>
      <c r="BL6339" s="13"/>
      <c r="BM6339" s="13"/>
      <c r="BN6339" s="13"/>
    </row>
    <row r="6340" spans="4:66" x14ac:dyDescent="0.25">
      <c r="D6340"/>
      <c r="E6340" s="10"/>
      <c r="F6340" s="10"/>
      <c r="G6340" s="10"/>
      <c r="H6340" s="10"/>
      <c r="I6340" s="10"/>
      <c r="J6340" s="10"/>
      <c r="K6340" s="11"/>
      <c r="L6340" s="11"/>
      <c r="M6340" s="12"/>
      <c r="N6340" s="12"/>
      <c r="O6340" s="12"/>
      <c r="P6340" s="12"/>
      <c r="Q6340" s="12"/>
      <c r="R6340" s="12"/>
      <c r="S6340" s="12"/>
      <c r="T6340" s="12"/>
      <c r="U6340" s="12"/>
      <c r="V6340" s="12"/>
      <c r="W6340" s="12"/>
      <c r="X6340" s="12"/>
      <c r="Y6340" s="12"/>
      <c r="Z6340" s="12"/>
      <c r="AA6340" s="12"/>
      <c r="AB6340" s="12"/>
      <c r="AC6340" s="12"/>
      <c r="AD6340" s="12"/>
      <c r="AE6340" s="12"/>
      <c r="AF6340" s="12"/>
      <c r="AG6340" s="12"/>
      <c r="AH6340" s="12"/>
      <c r="AI6340" s="12"/>
      <c r="AJ6340" s="12"/>
      <c r="AK6340" s="12"/>
      <c r="AL6340" s="12"/>
      <c r="AM6340" s="12"/>
      <c r="AN6340" s="12"/>
      <c r="AO6340" s="12"/>
      <c r="AP6340" s="12"/>
      <c r="AQ6340" s="12"/>
      <c r="AR6340" s="12"/>
      <c r="AS6340" s="12"/>
      <c r="AT6340" s="12"/>
      <c r="AU6340" s="12"/>
      <c r="AV6340" s="12"/>
      <c r="AW6340" s="12"/>
      <c r="AX6340" s="12"/>
      <c r="AY6340" s="12"/>
      <c r="AZ6340" s="12"/>
      <c r="BA6340" s="12"/>
      <c r="BB6340" s="12"/>
      <c r="BC6340" s="12"/>
      <c r="BD6340" s="12"/>
      <c r="BE6340" s="12"/>
      <c r="BF6340" s="12"/>
      <c r="BG6340" s="12"/>
      <c r="BH6340" s="12"/>
      <c r="BI6340" s="12"/>
      <c r="BJ6340" s="13"/>
      <c r="BK6340" s="13"/>
      <c r="BL6340" s="13"/>
      <c r="BM6340" s="13"/>
      <c r="BN6340" s="13"/>
    </row>
    <row r="6341" spans="4:66" x14ac:dyDescent="0.25">
      <c r="D6341"/>
      <c r="E6341" s="10"/>
      <c r="F6341" s="10"/>
      <c r="G6341" s="10"/>
      <c r="H6341" s="10"/>
      <c r="I6341" s="10"/>
      <c r="J6341" s="10"/>
      <c r="K6341" s="11"/>
      <c r="L6341" s="11"/>
      <c r="M6341" s="12"/>
      <c r="N6341" s="12"/>
      <c r="O6341" s="12"/>
      <c r="P6341" s="12"/>
      <c r="Q6341" s="12"/>
      <c r="R6341" s="12"/>
      <c r="S6341" s="12"/>
      <c r="T6341" s="12"/>
      <c r="U6341" s="12"/>
      <c r="V6341" s="12"/>
      <c r="W6341" s="12"/>
      <c r="X6341" s="12"/>
      <c r="Y6341" s="12"/>
      <c r="Z6341" s="12"/>
      <c r="AA6341" s="12"/>
      <c r="AB6341" s="12"/>
      <c r="AC6341" s="12"/>
      <c r="AD6341" s="12"/>
      <c r="AE6341" s="12"/>
      <c r="AF6341" s="12"/>
      <c r="AG6341" s="12"/>
      <c r="AH6341" s="12"/>
      <c r="AI6341" s="12"/>
      <c r="AJ6341" s="12"/>
      <c r="AK6341" s="12"/>
      <c r="AL6341" s="12"/>
      <c r="AM6341" s="12"/>
      <c r="AN6341" s="12"/>
      <c r="AO6341" s="12"/>
      <c r="AP6341" s="12"/>
      <c r="AQ6341" s="12"/>
      <c r="AR6341" s="12"/>
      <c r="AS6341" s="12"/>
      <c r="AT6341" s="12"/>
      <c r="AU6341" s="12"/>
      <c r="AV6341" s="12"/>
      <c r="AW6341" s="12"/>
      <c r="AX6341" s="12"/>
      <c r="AY6341" s="12"/>
      <c r="AZ6341" s="12"/>
      <c r="BA6341" s="12"/>
      <c r="BB6341" s="12"/>
      <c r="BC6341" s="12"/>
      <c r="BD6341" s="12"/>
      <c r="BE6341" s="12"/>
      <c r="BF6341" s="12"/>
      <c r="BG6341" s="12"/>
      <c r="BH6341" s="12"/>
      <c r="BI6341" s="12"/>
      <c r="BJ6341" s="13"/>
      <c r="BK6341" s="13"/>
      <c r="BL6341" s="13"/>
      <c r="BM6341" s="13"/>
      <c r="BN6341" s="13"/>
    </row>
    <row r="6342" spans="4:66" x14ac:dyDescent="0.25">
      <c r="D6342"/>
      <c r="E6342" s="10"/>
      <c r="F6342" s="10"/>
      <c r="G6342" s="10"/>
      <c r="H6342" s="10"/>
      <c r="I6342" s="10"/>
      <c r="J6342" s="10"/>
      <c r="K6342" s="11"/>
      <c r="L6342" s="11"/>
      <c r="M6342" s="12"/>
      <c r="N6342" s="12"/>
      <c r="O6342" s="12"/>
      <c r="P6342" s="12"/>
      <c r="Q6342" s="12"/>
      <c r="R6342" s="12"/>
      <c r="S6342" s="12"/>
      <c r="T6342" s="12"/>
      <c r="U6342" s="12"/>
      <c r="V6342" s="12"/>
      <c r="W6342" s="12"/>
      <c r="X6342" s="12"/>
      <c r="Y6342" s="12"/>
      <c r="Z6342" s="12"/>
      <c r="AA6342" s="12"/>
      <c r="AB6342" s="12"/>
      <c r="AC6342" s="12"/>
      <c r="AD6342" s="12"/>
      <c r="AE6342" s="12"/>
      <c r="AF6342" s="12"/>
      <c r="AG6342" s="12"/>
      <c r="AH6342" s="12"/>
      <c r="AI6342" s="12"/>
      <c r="AJ6342" s="12"/>
      <c r="AK6342" s="12"/>
      <c r="AL6342" s="12"/>
      <c r="AM6342" s="12"/>
      <c r="AN6342" s="12"/>
      <c r="AO6342" s="12"/>
      <c r="AP6342" s="12"/>
      <c r="AQ6342" s="12"/>
      <c r="AR6342" s="12"/>
      <c r="AS6342" s="12"/>
      <c r="AT6342" s="12"/>
      <c r="AU6342" s="12"/>
      <c r="AV6342" s="12"/>
      <c r="AW6342" s="12"/>
      <c r="AX6342" s="12"/>
      <c r="AY6342" s="12"/>
      <c r="AZ6342" s="12"/>
      <c r="BA6342" s="12"/>
      <c r="BB6342" s="12"/>
      <c r="BC6342" s="12"/>
      <c r="BD6342" s="12"/>
      <c r="BE6342" s="12"/>
      <c r="BF6342" s="12"/>
      <c r="BG6342" s="12"/>
      <c r="BH6342" s="12"/>
      <c r="BI6342" s="12"/>
      <c r="BJ6342" s="13"/>
      <c r="BK6342" s="13"/>
      <c r="BL6342" s="13"/>
      <c r="BM6342" s="13"/>
      <c r="BN6342" s="13"/>
    </row>
    <row r="6343" spans="4:66" x14ac:dyDescent="0.25">
      <c r="D6343"/>
      <c r="E6343" s="10"/>
      <c r="F6343" s="10"/>
      <c r="G6343" s="10"/>
      <c r="H6343" s="10"/>
      <c r="I6343" s="10"/>
      <c r="J6343" s="10"/>
      <c r="K6343" s="11"/>
      <c r="L6343" s="11"/>
      <c r="M6343" s="12"/>
      <c r="N6343" s="12"/>
      <c r="O6343" s="12"/>
      <c r="P6343" s="12"/>
      <c r="Q6343" s="12"/>
      <c r="R6343" s="12"/>
      <c r="S6343" s="12"/>
      <c r="T6343" s="12"/>
      <c r="U6343" s="12"/>
      <c r="V6343" s="12"/>
      <c r="W6343" s="12"/>
      <c r="X6343" s="12"/>
      <c r="Y6343" s="12"/>
      <c r="Z6343" s="12"/>
      <c r="AA6343" s="12"/>
      <c r="AB6343" s="12"/>
      <c r="AC6343" s="12"/>
      <c r="AD6343" s="12"/>
      <c r="AE6343" s="12"/>
      <c r="AF6343" s="12"/>
      <c r="AG6343" s="12"/>
      <c r="AH6343" s="12"/>
      <c r="AI6343" s="12"/>
      <c r="AJ6343" s="12"/>
      <c r="AK6343" s="12"/>
      <c r="AL6343" s="12"/>
      <c r="AM6343" s="12"/>
      <c r="AN6343" s="12"/>
      <c r="AO6343" s="12"/>
      <c r="AP6343" s="12"/>
      <c r="AQ6343" s="12"/>
      <c r="AR6343" s="12"/>
      <c r="AS6343" s="12"/>
      <c r="AT6343" s="12"/>
      <c r="AU6343" s="12"/>
      <c r="AV6343" s="12"/>
      <c r="AW6343" s="12"/>
      <c r="AX6343" s="12"/>
      <c r="AY6343" s="12"/>
      <c r="AZ6343" s="12"/>
      <c r="BA6343" s="12"/>
      <c r="BB6343" s="12"/>
      <c r="BC6343" s="12"/>
      <c r="BD6343" s="12"/>
      <c r="BE6343" s="12"/>
      <c r="BF6343" s="12"/>
      <c r="BG6343" s="12"/>
      <c r="BH6343" s="12"/>
      <c r="BI6343" s="12"/>
      <c r="BJ6343" s="13"/>
      <c r="BK6343" s="13"/>
      <c r="BL6343" s="13"/>
      <c r="BM6343" s="13"/>
      <c r="BN6343" s="13"/>
    </row>
    <row r="6344" spans="4:66" x14ac:dyDescent="0.25">
      <c r="D6344"/>
      <c r="E6344" s="10"/>
      <c r="F6344" s="10"/>
      <c r="G6344" s="10"/>
      <c r="H6344" s="10"/>
      <c r="I6344" s="10"/>
      <c r="J6344" s="10"/>
      <c r="K6344" s="11"/>
      <c r="L6344" s="11"/>
      <c r="M6344" s="12"/>
      <c r="N6344" s="12"/>
      <c r="O6344" s="12"/>
      <c r="P6344" s="12"/>
      <c r="Q6344" s="12"/>
      <c r="R6344" s="12"/>
      <c r="S6344" s="12"/>
      <c r="T6344" s="12"/>
      <c r="U6344" s="12"/>
      <c r="V6344" s="12"/>
      <c r="W6344" s="12"/>
      <c r="X6344" s="12"/>
      <c r="Y6344" s="12"/>
      <c r="Z6344" s="12"/>
      <c r="AA6344" s="12"/>
      <c r="AB6344" s="12"/>
      <c r="AC6344" s="12"/>
      <c r="AD6344" s="12"/>
      <c r="AE6344" s="12"/>
      <c r="AF6344" s="12"/>
      <c r="AG6344" s="12"/>
      <c r="AH6344" s="12"/>
      <c r="AI6344" s="12"/>
      <c r="AJ6344" s="12"/>
      <c r="AK6344" s="12"/>
      <c r="AL6344" s="12"/>
      <c r="AM6344" s="12"/>
      <c r="AN6344" s="12"/>
      <c r="AO6344" s="12"/>
      <c r="AP6344" s="12"/>
      <c r="AQ6344" s="12"/>
      <c r="AR6344" s="12"/>
      <c r="AS6344" s="12"/>
      <c r="AT6344" s="12"/>
      <c r="AU6344" s="12"/>
      <c r="AV6344" s="12"/>
      <c r="AW6344" s="12"/>
      <c r="AX6344" s="12"/>
      <c r="AY6344" s="12"/>
      <c r="AZ6344" s="12"/>
      <c r="BA6344" s="12"/>
      <c r="BB6344" s="12"/>
      <c r="BC6344" s="12"/>
      <c r="BD6344" s="12"/>
      <c r="BE6344" s="12"/>
      <c r="BF6344" s="12"/>
      <c r="BG6344" s="12"/>
      <c r="BH6344" s="12"/>
      <c r="BI6344" s="12"/>
      <c r="BJ6344" s="13"/>
      <c r="BK6344" s="13"/>
      <c r="BL6344" s="13"/>
      <c r="BM6344" s="13"/>
      <c r="BN6344" s="13"/>
    </row>
    <row r="6345" spans="4:66" x14ac:dyDescent="0.25">
      <c r="D6345"/>
      <c r="E6345" s="10"/>
      <c r="F6345" s="10"/>
      <c r="G6345" s="10"/>
      <c r="H6345" s="10"/>
      <c r="I6345" s="10"/>
      <c r="J6345" s="10"/>
      <c r="K6345" s="11"/>
      <c r="L6345" s="11"/>
      <c r="M6345" s="12"/>
      <c r="N6345" s="12"/>
      <c r="O6345" s="12"/>
      <c r="P6345" s="12"/>
      <c r="Q6345" s="12"/>
      <c r="R6345" s="12"/>
      <c r="S6345" s="12"/>
      <c r="T6345" s="12"/>
      <c r="U6345" s="12"/>
      <c r="V6345" s="12"/>
      <c r="W6345" s="12"/>
      <c r="X6345" s="12"/>
      <c r="Y6345" s="12"/>
      <c r="Z6345" s="12"/>
      <c r="AA6345" s="12"/>
      <c r="AB6345" s="12"/>
      <c r="AC6345" s="12"/>
      <c r="AD6345" s="12"/>
      <c r="AE6345" s="12"/>
      <c r="AF6345" s="12"/>
      <c r="AG6345" s="12"/>
      <c r="AH6345" s="12"/>
      <c r="AI6345" s="12"/>
      <c r="AJ6345" s="12"/>
      <c r="AK6345" s="12"/>
      <c r="AL6345" s="12"/>
      <c r="AM6345" s="12"/>
      <c r="AN6345" s="12"/>
      <c r="AO6345" s="12"/>
      <c r="AP6345" s="12"/>
      <c r="AQ6345" s="12"/>
      <c r="AR6345" s="12"/>
      <c r="AS6345" s="12"/>
      <c r="AT6345" s="12"/>
      <c r="AU6345" s="12"/>
      <c r="AV6345" s="12"/>
      <c r="AW6345" s="12"/>
      <c r="AX6345" s="12"/>
      <c r="AY6345" s="12"/>
      <c r="AZ6345" s="12"/>
      <c r="BA6345" s="12"/>
      <c r="BB6345" s="12"/>
      <c r="BC6345" s="12"/>
      <c r="BD6345" s="12"/>
      <c r="BE6345" s="12"/>
      <c r="BF6345" s="12"/>
      <c r="BG6345" s="12"/>
      <c r="BH6345" s="12"/>
      <c r="BI6345" s="12"/>
      <c r="BJ6345" s="13"/>
      <c r="BK6345" s="13"/>
      <c r="BL6345" s="13"/>
      <c r="BM6345" s="13"/>
      <c r="BN6345" s="13"/>
    </row>
    <row r="6346" spans="4:66" x14ac:dyDescent="0.25">
      <c r="D6346"/>
      <c r="E6346" s="10"/>
      <c r="F6346" s="10"/>
      <c r="G6346" s="10"/>
      <c r="H6346" s="10"/>
      <c r="I6346" s="10"/>
      <c r="J6346" s="10"/>
      <c r="K6346" s="11"/>
      <c r="L6346" s="11"/>
      <c r="M6346" s="12"/>
      <c r="N6346" s="12"/>
      <c r="O6346" s="12"/>
      <c r="P6346" s="12"/>
      <c r="Q6346" s="12"/>
      <c r="R6346" s="12"/>
      <c r="S6346" s="12"/>
      <c r="T6346" s="12"/>
      <c r="U6346" s="12"/>
      <c r="V6346" s="12"/>
      <c r="W6346" s="12"/>
      <c r="X6346" s="12"/>
      <c r="Y6346" s="12"/>
      <c r="Z6346" s="12"/>
      <c r="AA6346" s="12"/>
      <c r="AB6346" s="12"/>
      <c r="AC6346" s="12"/>
      <c r="AD6346" s="12"/>
      <c r="AE6346" s="12"/>
      <c r="AF6346" s="12"/>
      <c r="AG6346" s="12"/>
      <c r="AH6346" s="12"/>
      <c r="AI6346" s="12"/>
      <c r="AJ6346" s="12"/>
      <c r="AK6346" s="12"/>
      <c r="AL6346" s="12"/>
      <c r="AM6346" s="12"/>
      <c r="AN6346" s="12"/>
      <c r="AO6346" s="12"/>
      <c r="AP6346" s="12"/>
      <c r="AQ6346" s="12"/>
      <c r="AR6346" s="12"/>
      <c r="AS6346" s="12"/>
      <c r="AT6346" s="12"/>
      <c r="AU6346" s="12"/>
      <c r="AV6346" s="12"/>
      <c r="AW6346" s="12"/>
      <c r="AX6346" s="12"/>
      <c r="AY6346" s="12"/>
      <c r="AZ6346" s="12"/>
      <c r="BA6346" s="12"/>
      <c r="BB6346" s="12"/>
      <c r="BC6346" s="12"/>
      <c r="BD6346" s="12"/>
      <c r="BE6346" s="12"/>
      <c r="BF6346" s="12"/>
      <c r="BG6346" s="12"/>
      <c r="BH6346" s="12"/>
      <c r="BI6346" s="12"/>
      <c r="BJ6346" s="13"/>
      <c r="BK6346" s="13"/>
      <c r="BL6346" s="13"/>
      <c r="BM6346" s="13"/>
      <c r="BN6346" s="13"/>
    </row>
    <row r="6347" spans="4:66" x14ac:dyDescent="0.25">
      <c r="D6347"/>
      <c r="E6347" s="10"/>
      <c r="F6347" s="10"/>
      <c r="G6347" s="10"/>
      <c r="H6347" s="10"/>
      <c r="I6347" s="10"/>
      <c r="J6347" s="10"/>
      <c r="K6347" s="11"/>
      <c r="L6347" s="11"/>
      <c r="M6347" s="12"/>
      <c r="N6347" s="12"/>
      <c r="O6347" s="12"/>
      <c r="P6347" s="12"/>
      <c r="Q6347" s="12"/>
      <c r="R6347" s="12"/>
      <c r="S6347" s="12"/>
      <c r="T6347" s="12"/>
      <c r="U6347" s="12"/>
      <c r="V6347" s="12"/>
      <c r="W6347" s="12"/>
      <c r="X6347" s="12"/>
      <c r="Y6347" s="12"/>
      <c r="Z6347" s="12"/>
      <c r="AA6347" s="12"/>
      <c r="AB6347" s="12"/>
      <c r="AC6347" s="12"/>
      <c r="AD6347" s="12"/>
      <c r="AE6347" s="12"/>
      <c r="AF6347" s="12"/>
      <c r="AG6347" s="12"/>
      <c r="AH6347" s="12"/>
      <c r="AI6347" s="12"/>
      <c r="AJ6347" s="12"/>
      <c r="AK6347" s="12"/>
      <c r="AL6347" s="12"/>
      <c r="AM6347" s="12"/>
      <c r="AN6347" s="12"/>
      <c r="AO6347" s="12"/>
      <c r="AP6347" s="12"/>
      <c r="AQ6347" s="12"/>
      <c r="AR6347" s="12"/>
      <c r="AS6347" s="12"/>
      <c r="AT6347" s="12"/>
      <c r="AU6347" s="12"/>
      <c r="AV6347" s="12"/>
      <c r="AW6347" s="12"/>
      <c r="AX6347" s="12"/>
      <c r="AY6347" s="12"/>
      <c r="AZ6347" s="12"/>
      <c r="BA6347" s="12"/>
      <c r="BB6347" s="12"/>
      <c r="BC6347" s="12"/>
      <c r="BD6347" s="12"/>
      <c r="BE6347" s="12"/>
      <c r="BF6347" s="12"/>
      <c r="BG6347" s="12"/>
      <c r="BH6347" s="12"/>
      <c r="BI6347" s="12"/>
      <c r="BJ6347" s="13"/>
      <c r="BK6347" s="13"/>
      <c r="BL6347" s="13"/>
      <c r="BM6347" s="13"/>
      <c r="BN6347" s="13"/>
    </row>
    <row r="6348" spans="4:66" x14ac:dyDescent="0.25">
      <c r="D6348"/>
      <c r="E6348" s="10"/>
      <c r="F6348" s="10"/>
      <c r="G6348" s="10"/>
      <c r="H6348" s="10"/>
      <c r="I6348" s="10"/>
      <c r="J6348" s="10"/>
      <c r="K6348" s="11"/>
      <c r="L6348" s="11"/>
      <c r="M6348" s="12"/>
      <c r="N6348" s="12"/>
      <c r="O6348" s="12"/>
      <c r="P6348" s="12"/>
      <c r="Q6348" s="12"/>
      <c r="R6348" s="12"/>
      <c r="S6348" s="12"/>
      <c r="T6348" s="12"/>
      <c r="U6348" s="12"/>
      <c r="V6348" s="12"/>
      <c r="W6348" s="12"/>
      <c r="X6348" s="12"/>
      <c r="Y6348" s="12"/>
      <c r="Z6348" s="12"/>
      <c r="AA6348" s="12"/>
      <c r="AB6348" s="12"/>
      <c r="AC6348" s="12"/>
      <c r="AD6348" s="12"/>
      <c r="AE6348" s="12"/>
      <c r="AF6348" s="12"/>
      <c r="AG6348" s="12"/>
      <c r="AH6348" s="12"/>
      <c r="AI6348" s="12"/>
      <c r="AJ6348" s="12"/>
      <c r="AK6348" s="12"/>
      <c r="AL6348" s="12"/>
      <c r="AM6348" s="12"/>
      <c r="AN6348" s="12"/>
      <c r="AO6348" s="12"/>
      <c r="AP6348" s="12"/>
      <c r="AQ6348" s="12"/>
      <c r="AR6348" s="12"/>
      <c r="AS6348" s="12"/>
      <c r="AT6348" s="12"/>
      <c r="AU6348" s="12"/>
      <c r="AV6348" s="12"/>
      <c r="AW6348" s="12"/>
      <c r="AX6348" s="12"/>
      <c r="AY6348" s="12"/>
      <c r="AZ6348" s="12"/>
      <c r="BA6348" s="12"/>
      <c r="BB6348" s="12"/>
      <c r="BC6348" s="12"/>
      <c r="BD6348" s="12"/>
      <c r="BE6348" s="12"/>
      <c r="BF6348" s="12"/>
      <c r="BG6348" s="12"/>
      <c r="BH6348" s="12"/>
      <c r="BI6348" s="12"/>
      <c r="BJ6348" s="13"/>
      <c r="BK6348" s="13"/>
      <c r="BL6348" s="13"/>
      <c r="BM6348" s="13"/>
      <c r="BN6348" s="13"/>
    </row>
    <row r="6349" spans="4:66" s="14" customFormat="1" x14ac:dyDescent="0.25">
      <c r="K6349" s="15"/>
      <c r="L6349" s="15"/>
      <c r="M6349" s="16"/>
      <c r="N6349" s="16"/>
      <c r="O6349" s="16"/>
      <c r="P6349" s="16"/>
      <c r="Q6349" s="16"/>
      <c r="R6349" s="16"/>
      <c r="S6349" s="16"/>
      <c r="T6349" s="16"/>
      <c r="U6349" s="16"/>
      <c r="V6349" s="16"/>
      <c r="W6349" s="16"/>
      <c r="X6349" s="16"/>
      <c r="Y6349" s="16"/>
      <c r="Z6349" s="16"/>
      <c r="AA6349" s="16"/>
      <c r="AB6349" s="16"/>
      <c r="AC6349" s="16"/>
      <c r="AD6349" s="16"/>
      <c r="AE6349" s="16"/>
      <c r="AF6349" s="16"/>
      <c r="AG6349" s="16"/>
      <c r="AH6349" s="16"/>
      <c r="AI6349" s="16"/>
      <c r="AJ6349" s="16"/>
      <c r="AK6349" s="16"/>
      <c r="AL6349" s="16"/>
      <c r="AM6349" s="16"/>
      <c r="AN6349" s="16"/>
      <c r="AO6349" s="16"/>
      <c r="AP6349" s="16"/>
      <c r="AQ6349" s="16"/>
      <c r="AR6349" s="16"/>
      <c r="AS6349" s="16"/>
      <c r="AT6349" s="16"/>
      <c r="AU6349" s="16"/>
      <c r="AV6349" s="16"/>
      <c r="AW6349" s="16"/>
      <c r="AX6349" s="16"/>
      <c r="AY6349" s="16"/>
      <c r="AZ6349" s="16"/>
      <c r="BA6349" s="16"/>
      <c r="BB6349" s="16"/>
      <c r="BC6349" s="16"/>
      <c r="BD6349" s="16"/>
      <c r="BE6349" s="16"/>
      <c r="BF6349" s="16"/>
      <c r="BG6349" s="16"/>
      <c r="BH6349" s="16"/>
      <c r="BI6349" s="16"/>
      <c r="BJ6349" s="17"/>
      <c r="BK6349" s="17"/>
      <c r="BL6349" s="17"/>
      <c r="BM6349" s="17"/>
      <c r="BN6349" s="17"/>
    </row>
    <row r="6350" spans="4:66" x14ac:dyDescent="0.25">
      <c r="D6350"/>
      <c r="E6350" s="10"/>
      <c r="F6350" s="10"/>
      <c r="G6350" s="10"/>
      <c r="H6350" s="10"/>
      <c r="I6350" s="10"/>
      <c r="J6350" s="10"/>
      <c r="K6350" s="11"/>
      <c r="L6350" s="11"/>
      <c r="M6350" s="12"/>
      <c r="N6350" s="12"/>
      <c r="O6350" s="12"/>
      <c r="P6350" s="12"/>
      <c r="Q6350" s="12"/>
      <c r="R6350" s="12"/>
      <c r="S6350" s="12"/>
      <c r="T6350" s="12"/>
      <c r="U6350" s="12"/>
      <c r="V6350" s="12"/>
      <c r="W6350" s="12"/>
      <c r="X6350" s="12"/>
      <c r="Y6350" s="12"/>
      <c r="Z6350" s="12"/>
      <c r="AA6350" s="12"/>
      <c r="AB6350" s="12"/>
      <c r="AC6350" s="12"/>
      <c r="AD6350" s="12"/>
      <c r="AE6350" s="12"/>
      <c r="AF6350" s="12"/>
      <c r="AG6350" s="12"/>
      <c r="AH6350" s="12"/>
      <c r="AI6350" s="12"/>
      <c r="AJ6350" s="12"/>
      <c r="AK6350" s="12"/>
      <c r="AL6350" s="12"/>
      <c r="AM6350" s="12"/>
      <c r="AN6350" s="12"/>
      <c r="AO6350" s="12"/>
      <c r="AP6350" s="12"/>
      <c r="AQ6350" s="12"/>
      <c r="AR6350" s="12"/>
      <c r="AS6350" s="12"/>
      <c r="AT6350" s="12"/>
      <c r="AU6350" s="12"/>
      <c r="AV6350" s="12"/>
      <c r="AW6350" s="12"/>
      <c r="AX6350" s="12"/>
      <c r="AY6350" s="12"/>
      <c r="AZ6350" s="12"/>
      <c r="BA6350" s="12"/>
      <c r="BB6350" s="12"/>
      <c r="BC6350" s="12"/>
      <c r="BD6350" s="12"/>
      <c r="BE6350" s="12"/>
      <c r="BF6350" s="12"/>
      <c r="BG6350" s="12"/>
      <c r="BH6350" s="12"/>
      <c r="BI6350" s="12"/>
      <c r="BJ6350" s="13"/>
      <c r="BK6350" s="13"/>
      <c r="BL6350" s="13"/>
      <c r="BM6350" s="13"/>
      <c r="BN6350" s="13"/>
    </row>
    <row r="6351" spans="4:66" x14ac:dyDescent="0.25">
      <c r="D6351"/>
      <c r="E6351" s="10"/>
      <c r="F6351" s="10"/>
      <c r="G6351" s="10"/>
      <c r="H6351" s="10"/>
      <c r="I6351" s="10"/>
      <c r="J6351" s="10"/>
      <c r="K6351" s="11"/>
      <c r="L6351" s="11"/>
      <c r="M6351" s="12"/>
      <c r="N6351" s="12"/>
      <c r="O6351" s="12"/>
      <c r="P6351" s="12"/>
      <c r="Q6351" s="12"/>
      <c r="R6351" s="12"/>
      <c r="S6351" s="12"/>
      <c r="T6351" s="12"/>
      <c r="U6351" s="12"/>
      <c r="V6351" s="12"/>
      <c r="W6351" s="12"/>
      <c r="X6351" s="12"/>
      <c r="Y6351" s="12"/>
      <c r="Z6351" s="12"/>
      <c r="AA6351" s="12"/>
      <c r="AB6351" s="12"/>
      <c r="AC6351" s="12"/>
      <c r="AD6351" s="12"/>
      <c r="AE6351" s="12"/>
      <c r="AF6351" s="12"/>
      <c r="AG6351" s="12"/>
      <c r="AH6351" s="12"/>
      <c r="AI6351" s="12"/>
      <c r="AJ6351" s="12"/>
      <c r="AK6351" s="12"/>
      <c r="AL6351" s="12"/>
      <c r="AM6351" s="12"/>
      <c r="AN6351" s="12"/>
      <c r="AO6351" s="12"/>
      <c r="AP6351" s="12"/>
      <c r="AQ6351" s="12"/>
      <c r="AR6351" s="12"/>
      <c r="AS6351" s="12"/>
      <c r="AT6351" s="12"/>
      <c r="AU6351" s="12"/>
      <c r="AV6351" s="12"/>
      <c r="AW6351" s="12"/>
      <c r="AX6351" s="12"/>
      <c r="AY6351" s="12"/>
      <c r="AZ6351" s="12"/>
      <c r="BA6351" s="12"/>
      <c r="BB6351" s="12"/>
      <c r="BC6351" s="12"/>
      <c r="BD6351" s="12"/>
      <c r="BE6351" s="12"/>
      <c r="BF6351" s="12"/>
      <c r="BG6351" s="12"/>
      <c r="BH6351" s="12"/>
      <c r="BI6351" s="12"/>
      <c r="BJ6351" s="13"/>
      <c r="BK6351" s="13"/>
      <c r="BL6351" s="13"/>
      <c r="BM6351" s="13"/>
      <c r="BN6351" s="13"/>
    </row>
    <row r="6352" spans="4:66" x14ac:dyDescent="0.25">
      <c r="D6352"/>
      <c r="E6352" s="10"/>
      <c r="F6352" s="10"/>
      <c r="G6352" s="10"/>
      <c r="H6352" s="10"/>
      <c r="I6352" s="10"/>
      <c r="J6352" s="10"/>
      <c r="K6352" s="11"/>
      <c r="L6352" s="11"/>
      <c r="M6352" s="12"/>
      <c r="N6352" s="12"/>
      <c r="O6352" s="12"/>
      <c r="P6352" s="12"/>
      <c r="Q6352" s="12"/>
      <c r="R6352" s="12"/>
      <c r="S6352" s="12"/>
      <c r="T6352" s="12"/>
      <c r="U6352" s="12"/>
      <c r="V6352" s="12"/>
      <c r="W6352" s="12"/>
      <c r="X6352" s="12"/>
      <c r="Y6352" s="12"/>
      <c r="Z6352" s="12"/>
      <c r="AA6352" s="12"/>
      <c r="AB6352" s="12"/>
      <c r="AC6352" s="12"/>
      <c r="AD6352" s="12"/>
      <c r="AE6352" s="12"/>
      <c r="AF6352" s="12"/>
      <c r="AG6352" s="12"/>
      <c r="AH6352" s="12"/>
      <c r="AI6352" s="12"/>
      <c r="AJ6352" s="12"/>
      <c r="AK6352" s="12"/>
      <c r="AL6352" s="12"/>
      <c r="AM6352" s="12"/>
      <c r="AN6352" s="12"/>
      <c r="AO6352" s="12"/>
      <c r="AP6352" s="12"/>
      <c r="AQ6352" s="12"/>
      <c r="AR6352" s="12"/>
      <c r="AS6352" s="12"/>
      <c r="AT6352" s="12"/>
      <c r="AU6352" s="12"/>
      <c r="AV6352" s="12"/>
      <c r="AW6352" s="12"/>
      <c r="AX6352" s="12"/>
      <c r="AY6352" s="12"/>
      <c r="AZ6352" s="12"/>
      <c r="BA6352" s="12"/>
      <c r="BB6352" s="12"/>
      <c r="BC6352" s="12"/>
      <c r="BD6352" s="12"/>
      <c r="BE6352" s="12"/>
      <c r="BF6352" s="12"/>
      <c r="BG6352" s="12"/>
      <c r="BH6352" s="12"/>
      <c r="BI6352" s="12"/>
      <c r="BJ6352" s="13"/>
      <c r="BK6352" s="13"/>
      <c r="BL6352" s="13"/>
      <c r="BM6352" s="13"/>
      <c r="BN6352" s="13"/>
    </row>
    <row r="6353" spans="4:66" x14ac:dyDescent="0.25">
      <c r="D6353"/>
      <c r="E6353" s="10"/>
      <c r="F6353" s="10"/>
      <c r="G6353" s="10"/>
      <c r="H6353" s="10"/>
      <c r="I6353" s="10"/>
      <c r="J6353" s="10"/>
      <c r="K6353" s="11"/>
      <c r="L6353" s="11"/>
      <c r="M6353" s="12"/>
      <c r="N6353" s="12"/>
      <c r="O6353" s="12"/>
      <c r="P6353" s="12"/>
      <c r="Q6353" s="12"/>
      <c r="R6353" s="12"/>
      <c r="S6353" s="12"/>
      <c r="T6353" s="12"/>
      <c r="U6353" s="12"/>
      <c r="V6353" s="12"/>
      <c r="W6353" s="12"/>
      <c r="X6353" s="12"/>
      <c r="Y6353" s="12"/>
      <c r="Z6353" s="12"/>
      <c r="AA6353" s="12"/>
      <c r="AB6353" s="12"/>
      <c r="AC6353" s="12"/>
      <c r="AD6353" s="12"/>
      <c r="AE6353" s="12"/>
      <c r="AF6353" s="12"/>
      <c r="AG6353" s="12"/>
      <c r="AH6353" s="12"/>
      <c r="AI6353" s="12"/>
      <c r="AJ6353" s="12"/>
      <c r="AK6353" s="12"/>
      <c r="AL6353" s="12"/>
      <c r="AM6353" s="12"/>
      <c r="AN6353" s="12"/>
      <c r="AO6353" s="12"/>
      <c r="AP6353" s="12"/>
      <c r="AQ6353" s="12"/>
      <c r="AR6353" s="12"/>
      <c r="AS6353" s="12"/>
      <c r="AT6353" s="12"/>
      <c r="AU6353" s="12"/>
      <c r="AV6353" s="12"/>
      <c r="AW6353" s="12"/>
      <c r="AX6353" s="12"/>
      <c r="AY6353" s="12"/>
      <c r="AZ6353" s="12"/>
      <c r="BA6353" s="12"/>
      <c r="BB6353" s="12"/>
      <c r="BC6353" s="12"/>
      <c r="BD6353" s="12"/>
      <c r="BE6353" s="12"/>
      <c r="BF6353" s="12"/>
      <c r="BG6353" s="12"/>
      <c r="BH6353" s="12"/>
      <c r="BI6353" s="12"/>
      <c r="BJ6353" s="13"/>
      <c r="BK6353" s="13"/>
      <c r="BL6353" s="13"/>
      <c r="BM6353" s="13"/>
      <c r="BN6353" s="13"/>
    </row>
    <row r="6354" spans="4:66" x14ac:dyDescent="0.25">
      <c r="D6354"/>
      <c r="E6354" s="10"/>
      <c r="F6354" s="10"/>
      <c r="G6354" s="10"/>
      <c r="H6354" s="10"/>
      <c r="I6354" s="10"/>
      <c r="J6354" s="10"/>
      <c r="K6354" s="11"/>
      <c r="L6354" s="11"/>
      <c r="M6354" s="12"/>
      <c r="N6354" s="12"/>
      <c r="O6354" s="12"/>
      <c r="P6354" s="12"/>
      <c r="Q6354" s="12"/>
      <c r="R6354" s="12"/>
      <c r="S6354" s="12"/>
      <c r="T6354" s="12"/>
      <c r="U6354" s="12"/>
      <c r="V6354" s="12"/>
      <c r="W6354" s="12"/>
      <c r="X6354" s="12"/>
      <c r="Y6354" s="12"/>
      <c r="Z6354" s="12"/>
      <c r="AA6354" s="12"/>
      <c r="AB6354" s="12"/>
      <c r="AC6354" s="12"/>
      <c r="AD6354" s="12"/>
      <c r="AE6354" s="12"/>
      <c r="AF6354" s="12"/>
      <c r="AG6354" s="12"/>
      <c r="AH6354" s="12"/>
      <c r="AI6354" s="12"/>
      <c r="AJ6354" s="12"/>
      <c r="AK6354" s="12"/>
      <c r="AL6354" s="12"/>
      <c r="AM6354" s="12"/>
      <c r="AN6354" s="12"/>
      <c r="AO6354" s="12"/>
      <c r="AP6354" s="12"/>
      <c r="AQ6354" s="12"/>
      <c r="AR6354" s="12"/>
      <c r="AS6354" s="12"/>
      <c r="AT6354" s="12"/>
      <c r="AU6354" s="12"/>
      <c r="AV6354" s="12"/>
      <c r="AW6354" s="12"/>
      <c r="AX6354" s="12"/>
      <c r="AY6354" s="12"/>
      <c r="AZ6354" s="12"/>
      <c r="BA6354" s="12"/>
      <c r="BB6354" s="12"/>
      <c r="BC6354" s="12"/>
      <c r="BD6354" s="12"/>
      <c r="BE6354" s="12"/>
      <c r="BF6354" s="12"/>
      <c r="BG6354" s="12"/>
      <c r="BH6354" s="12"/>
      <c r="BI6354" s="12"/>
      <c r="BJ6354" s="13"/>
      <c r="BK6354" s="13"/>
      <c r="BL6354" s="13"/>
      <c r="BM6354" s="13"/>
      <c r="BN6354" s="13"/>
    </row>
    <row r="6355" spans="4:66" x14ac:dyDescent="0.25">
      <c r="D6355"/>
      <c r="E6355" s="10"/>
      <c r="F6355" s="10"/>
      <c r="G6355" s="10"/>
      <c r="H6355" s="10"/>
      <c r="I6355" s="10"/>
      <c r="J6355" s="10"/>
      <c r="K6355" s="11"/>
      <c r="L6355" s="11"/>
      <c r="M6355" s="12"/>
      <c r="N6355" s="12"/>
      <c r="O6355" s="12"/>
      <c r="P6355" s="12"/>
      <c r="Q6355" s="12"/>
      <c r="R6355" s="12"/>
      <c r="S6355" s="12"/>
      <c r="T6355" s="12"/>
      <c r="U6355" s="12"/>
      <c r="V6355" s="12"/>
      <c r="W6355" s="12"/>
      <c r="X6355" s="12"/>
      <c r="Y6355" s="12"/>
      <c r="Z6355" s="12"/>
      <c r="AA6355" s="12"/>
      <c r="AB6355" s="12"/>
      <c r="AC6355" s="12"/>
      <c r="AD6355" s="12"/>
      <c r="AE6355" s="12"/>
      <c r="AF6355" s="12"/>
      <c r="AG6355" s="12"/>
      <c r="AH6355" s="12"/>
      <c r="AI6355" s="12"/>
      <c r="AJ6355" s="12"/>
      <c r="AK6355" s="12"/>
      <c r="AL6355" s="12"/>
      <c r="AM6355" s="12"/>
      <c r="AN6355" s="12"/>
      <c r="AO6355" s="12"/>
      <c r="AP6355" s="12"/>
      <c r="AQ6355" s="12"/>
      <c r="AR6355" s="12"/>
      <c r="AS6355" s="12"/>
      <c r="AT6355" s="12"/>
      <c r="AU6355" s="12"/>
      <c r="AV6355" s="12"/>
      <c r="AW6355" s="12"/>
      <c r="AX6355" s="12"/>
      <c r="AY6355" s="12"/>
      <c r="AZ6355" s="12"/>
      <c r="BA6355" s="12"/>
      <c r="BB6355" s="12"/>
      <c r="BC6355" s="12"/>
      <c r="BD6355" s="12"/>
      <c r="BE6355" s="12"/>
      <c r="BF6355" s="12"/>
      <c r="BG6355" s="12"/>
      <c r="BH6355" s="12"/>
      <c r="BI6355" s="12"/>
      <c r="BJ6355" s="13"/>
      <c r="BK6355" s="13"/>
      <c r="BL6355" s="13"/>
      <c r="BM6355" s="13"/>
      <c r="BN6355" s="13"/>
    </row>
    <row r="6356" spans="4:66" x14ac:dyDescent="0.25">
      <c r="D6356"/>
      <c r="E6356" s="10"/>
      <c r="F6356" s="10"/>
      <c r="G6356" s="10"/>
      <c r="H6356" s="10"/>
      <c r="I6356" s="10"/>
      <c r="J6356" s="10"/>
      <c r="K6356" s="11"/>
      <c r="L6356" s="11"/>
      <c r="M6356" s="12"/>
      <c r="N6356" s="12"/>
      <c r="O6356" s="12"/>
      <c r="P6356" s="12"/>
      <c r="Q6356" s="12"/>
      <c r="R6356" s="12"/>
      <c r="S6356" s="12"/>
      <c r="T6356" s="12"/>
      <c r="U6356" s="12"/>
      <c r="V6356" s="12"/>
      <c r="W6356" s="12"/>
      <c r="X6356" s="12"/>
      <c r="Y6356" s="12"/>
      <c r="Z6356" s="12"/>
      <c r="AA6356" s="12"/>
      <c r="AB6356" s="12"/>
      <c r="AC6356" s="12"/>
      <c r="AD6356" s="12"/>
      <c r="AE6356" s="12"/>
      <c r="AF6356" s="12"/>
      <c r="AG6356" s="12"/>
      <c r="AH6356" s="12"/>
      <c r="AI6356" s="12"/>
      <c r="AJ6356" s="12"/>
      <c r="AK6356" s="12"/>
      <c r="AL6356" s="12"/>
      <c r="AM6356" s="12"/>
      <c r="AN6356" s="12"/>
      <c r="AO6356" s="12"/>
      <c r="AP6356" s="12"/>
      <c r="AQ6356" s="12"/>
      <c r="AR6356" s="12"/>
      <c r="AS6356" s="12"/>
      <c r="AT6356" s="12"/>
      <c r="AU6356" s="12"/>
      <c r="AV6356" s="12"/>
      <c r="AW6356" s="12"/>
      <c r="AX6356" s="12"/>
      <c r="AY6356" s="12"/>
      <c r="AZ6356" s="12"/>
      <c r="BA6356" s="12"/>
      <c r="BB6356" s="12"/>
      <c r="BC6356" s="12"/>
      <c r="BD6356" s="12"/>
      <c r="BE6356" s="12"/>
      <c r="BF6356" s="12"/>
      <c r="BG6356" s="12"/>
      <c r="BH6356" s="12"/>
      <c r="BI6356" s="12"/>
      <c r="BJ6356" s="13"/>
      <c r="BK6356" s="13"/>
      <c r="BL6356" s="13"/>
      <c r="BM6356" s="13"/>
      <c r="BN6356" s="13"/>
    </row>
    <row r="6357" spans="4:66" x14ac:dyDescent="0.25">
      <c r="D6357"/>
      <c r="E6357" s="10"/>
      <c r="F6357" s="10"/>
      <c r="G6357" s="10"/>
      <c r="H6357" s="10"/>
      <c r="I6357" s="10"/>
      <c r="J6357" s="10"/>
      <c r="K6357" s="11"/>
      <c r="L6357" s="11"/>
      <c r="M6357" s="12"/>
      <c r="N6357" s="12"/>
      <c r="O6357" s="12"/>
      <c r="P6357" s="12"/>
      <c r="Q6357" s="12"/>
      <c r="R6357" s="12"/>
      <c r="S6357" s="12"/>
      <c r="T6357" s="12"/>
      <c r="U6357" s="12"/>
      <c r="V6357" s="12"/>
      <c r="W6357" s="12"/>
      <c r="X6357" s="12"/>
      <c r="Y6357" s="12"/>
      <c r="Z6357" s="12"/>
      <c r="AA6357" s="12"/>
      <c r="AB6357" s="12"/>
      <c r="AC6357" s="12"/>
      <c r="AD6357" s="12"/>
      <c r="AE6357" s="12"/>
      <c r="AF6357" s="12"/>
      <c r="AG6357" s="12"/>
      <c r="AH6357" s="12"/>
      <c r="AI6357" s="12"/>
      <c r="AJ6357" s="12"/>
      <c r="AK6357" s="12"/>
      <c r="AL6357" s="12"/>
      <c r="AM6357" s="12"/>
      <c r="AN6357" s="12"/>
      <c r="AO6357" s="12"/>
      <c r="AP6357" s="12"/>
      <c r="AQ6357" s="12"/>
      <c r="AR6357" s="12"/>
      <c r="AS6357" s="12"/>
      <c r="AT6357" s="12"/>
      <c r="AU6357" s="12"/>
      <c r="AV6357" s="12"/>
      <c r="AW6357" s="12"/>
      <c r="AX6357" s="12"/>
      <c r="AY6357" s="12"/>
      <c r="AZ6357" s="12"/>
      <c r="BA6357" s="12"/>
      <c r="BB6357" s="12"/>
      <c r="BC6357" s="12"/>
      <c r="BD6357" s="12"/>
      <c r="BE6357" s="12"/>
      <c r="BF6357" s="12"/>
      <c r="BG6357" s="12"/>
      <c r="BH6357" s="12"/>
      <c r="BI6357" s="12"/>
      <c r="BJ6357" s="13"/>
      <c r="BK6357" s="13"/>
      <c r="BL6357" s="13"/>
      <c r="BM6357" s="13"/>
      <c r="BN6357" s="13"/>
    </row>
    <row r="6358" spans="4:66" x14ac:dyDescent="0.25">
      <c r="D6358"/>
      <c r="E6358" s="10"/>
      <c r="F6358" s="10"/>
      <c r="G6358" s="10"/>
      <c r="H6358" s="10"/>
      <c r="I6358" s="10"/>
      <c r="J6358" s="10"/>
      <c r="K6358" s="11"/>
      <c r="L6358" s="11"/>
      <c r="M6358" s="12"/>
      <c r="N6358" s="12"/>
      <c r="O6358" s="12"/>
      <c r="P6358" s="12"/>
      <c r="Q6358" s="12"/>
      <c r="R6358" s="12"/>
      <c r="S6358" s="12"/>
      <c r="T6358" s="12"/>
      <c r="U6358" s="12"/>
      <c r="V6358" s="12"/>
      <c r="W6358" s="12"/>
      <c r="X6358" s="12"/>
      <c r="Y6358" s="12"/>
      <c r="Z6358" s="12"/>
      <c r="AA6358" s="12"/>
      <c r="AB6358" s="12"/>
      <c r="AC6358" s="12"/>
      <c r="AD6358" s="12"/>
      <c r="AE6358" s="12"/>
      <c r="AF6358" s="12"/>
      <c r="AG6358" s="12"/>
      <c r="AH6358" s="12"/>
      <c r="AI6358" s="12"/>
      <c r="AJ6358" s="12"/>
      <c r="AK6358" s="12"/>
      <c r="AL6358" s="12"/>
      <c r="AM6358" s="12"/>
      <c r="AN6358" s="12"/>
      <c r="AO6358" s="12"/>
      <c r="AP6358" s="12"/>
      <c r="AQ6358" s="12"/>
      <c r="AR6358" s="12"/>
      <c r="AS6358" s="12"/>
      <c r="AT6358" s="12"/>
      <c r="AU6358" s="12"/>
      <c r="AV6358" s="12"/>
      <c r="AW6358" s="12"/>
      <c r="AX6358" s="12"/>
      <c r="AY6358" s="12"/>
      <c r="AZ6358" s="12"/>
      <c r="BA6358" s="12"/>
      <c r="BB6358" s="12"/>
      <c r="BC6358" s="12"/>
      <c r="BD6358" s="12"/>
      <c r="BE6358" s="12"/>
      <c r="BF6358" s="12"/>
      <c r="BG6358" s="12"/>
      <c r="BH6358" s="12"/>
      <c r="BI6358" s="12"/>
      <c r="BJ6358" s="13"/>
      <c r="BK6358" s="13"/>
      <c r="BL6358" s="13"/>
      <c r="BM6358" s="13"/>
      <c r="BN6358" s="13"/>
    </row>
    <row r="6359" spans="4:66" x14ac:dyDescent="0.25">
      <c r="D6359"/>
      <c r="E6359" s="10"/>
      <c r="F6359" s="10"/>
      <c r="G6359" s="10"/>
      <c r="H6359" s="10"/>
      <c r="I6359" s="10"/>
      <c r="J6359" s="10"/>
      <c r="K6359" s="11"/>
      <c r="L6359" s="11"/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  <c r="W6359" s="12"/>
      <c r="X6359" s="12"/>
      <c r="Y6359" s="12"/>
      <c r="Z6359" s="12"/>
      <c r="AA6359" s="12"/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12"/>
      <c r="AL6359" s="12"/>
      <c r="AM6359" s="12"/>
      <c r="AN6359" s="12"/>
      <c r="AO6359" s="12"/>
      <c r="AP6359" s="12"/>
      <c r="AQ6359" s="12"/>
      <c r="AR6359" s="12"/>
      <c r="AS6359" s="12"/>
      <c r="AT6359" s="12"/>
      <c r="AU6359" s="12"/>
      <c r="AV6359" s="12"/>
      <c r="AW6359" s="12"/>
      <c r="AX6359" s="12"/>
      <c r="AY6359" s="12"/>
      <c r="AZ6359" s="12"/>
      <c r="BA6359" s="12"/>
      <c r="BB6359" s="12"/>
      <c r="BC6359" s="12"/>
      <c r="BD6359" s="12"/>
      <c r="BE6359" s="12"/>
      <c r="BF6359" s="12"/>
      <c r="BG6359" s="12"/>
      <c r="BH6359" s="12"/>
      <c r="BI6359" s="12"/>
      <c r="BJ6359" s="13"/>
      <c r="BK6359" s="13"/>
      <c r="BL6359" s="13"/>
      <c r="BM6359" s="13"/>
      <c r="BN6359" s="13"/>
    </row>
    <row r="6360" spans="4:66" x14ac:dyDescent="0.25">
      <c r="D6360"/>
      <c r="E6360" s="10"/>
      <c r="F6360" s="10"/>
      <c r="G6360" s="10"/>
      <c r="H6360" s="10"/>
      <c r="I6360" s="10"/>
      <c r="J6360" s="10"/>
      <c r="K6360" s="11"/>
      <c r="L6360" s="11"/>
      <c r="M6360" s="12"/>
      <c r="N6360" s="12"/>
      <c r="O6360" s="12"/>
      <c r="P6360" s="12"/>
      <c r="Q6360" s="12"/>
      <c r="R6360" s="12"/>
      <c r="S6360" s="12"/>
      <c r="T6360" s="12"/>
      <c r="U6360" s="12"/>
      <c r="V6360" s="12"/>
      <c r="W6360" s="12"/>
      <c r="X6360" s="12"/>
      <c r="Y6360" s="12"/>
      <c r="Z6360" s="12"/>
      <c r="AA6360" s="12"/>
      <c r="AB6360" s="12"/>
      <c r="AC6360" s="12"/>
      <c r="AD6360" s="12"/>
      <c r="AE6360" s="12"/>
      <c r="AF6360" s="12"/>
      <c r="AG6360" s="12"/>
      <c r="AH6360" s="12"/>
      <c r="AI6360" s="12"/>
      <c r="AJ6360" s="12"/>
      <c r="AK6360" s="12"/>
      <c r="AL6360" s="12"/>
      <c r="AM6360" s="12"/>
      <c r="AN6360" s="12"/>
      <c r="AO6360" s="12"/>
      <c r="AP6360" s="12"/>
      <c r="AQ6360" s="12"/>
      <c r="AR6360" s="12"/>
      <c r="AS6360" s="12"/>
      <c r="AT6360" s="12"/>
      <c r="AU6360" s="12"/>
      <c r="AV6360" s="12"/>
      <c r="AW6360" s="12"/>
      <c r="AX6360" s="12"/>
      <c r="AY6360" s="12"/>
      <c r="AZ6360" s="12"/>
      <c r="BA6360" s="12"/>
      <c r="BB6360" s="12"/>
      <c r="BC6360" s="12"/>
      <c r="BD6360" s="12"/>
      <c r="BE6360" s="12"/>
      <c r="BF6360" s="12"/>
      <c r="BG6360" s="12"/>
      <c r="BH6360" s="12"/>
      <c r="BI6360" s="12"/>
      <c r="BJ6360" s="13"/>
      <c r="BK6360" s="13"/>
      <c r="BL6360" s="13"/>
      <c r="BM6360" s="13"/>
      <c r="BN6360" s="13"/>
    </row>
    <row r="6361" spans="4:66" x14ac:dyDescent="0.25">
      <c r="D6361"/>
      <c r="E6361" s="10"/>
      <c r="F6361" s="10"/>
      <c r="G6361" s="10"/>
      <c r="H6361" s="10"/>
      <c r="I6361" s="10"/>
      <c r="J6361" s="10"/>
      <c r="K6361" s="11"/>
      <c r="L6361" s="11"/>
      <c r="M6361" s="12"/>
      <c r="N6361" s="12"/>
      <c r="O6361" s="12"/>
      <c r="P6361" s="12"/>
      <c r="Q6361" s="12"/>
      <c r="R6361" s="12"/>
      <c r="S6361" s="12"/>
      <c r="T6361" s="12"/>
      <c r="U6361" s="12"/>
      <c r="V6361" s="12"/>
      <c r="W6361" s="12"/>
      <c r="X6361" s="12"/>
      <c r="Y6361" s="12"/>
      <c r="Z6361" s="12"/>
      <c r="AA6361" s="12"/>
      <c r="AB6361" s="12"/>
      <c r="AC6361" s="12"/>
      <c r="AD6361" s="12"/>
      <c r="AE6361" s="12"/>
      <c r="AF6361" s="12"/>
      <c r="AG6361" s="12"/>
      <c r="AH6361" s="12"/>
      <c r="AI6361" s="12"/>
      <c r="AJ6361" s="12"/>
      <c r="AK6361" s="12"/>
      <c r="AL6361" s="12"/>
      <c r="AM6361" s="12"/>
      <c r="AN6361" s="12"/>
      <c r="AO6361" s="12"/>
      <c r="AP6361" s="12"/>
      <c r="AQ6361" s="12"/>
      <c r="AR6361" s="12"/>
      <c r="AS6361" s="12"/>
      <c r="AT6361" s="12"/>
      <c r="AU6361" s="12"/>
      <c r="AV6361" s="12"/>
      <c r="AW6361" s="12"/>
      <c r="AX6361" s="12"/>
      <c r="AY6361" s="12"/>
      <c r="AZ6361" s="12"/>
      <c r="BA6361" s="12"/>
      <c r="BB6361" s="12"/>
      <c r="BC6361" s="12"/>
      <c r="BD6361" s="12"/>
      <c r="BE6361" s="12"/>
      <c r="BF6361" s="12"/>
      <c r="BG6361" s="12"/>
      <c r="BH6361" s="12"/>
      <c r="BI6361" s="12"/>
      <c r="BJ6361" s="13"/>
      <c r="BK6361" s="13"/>
      <c r="BL6361" s="13"/>
      <c r="BM6361" s="13"/>
      <c r="BN6361" s="13"/>
    </row>
    <row r="6362" spans="4:66" x14ac:dyDescent="0.25">
      <c r="D6362"/>
      <c r="E6362" s="10"/>
      <c r="F6362" s="10"/>
      <c r="G6362" s="10"/>
      <c r="H6362" s="10"/>
      <c r="I6362" s="10"/>
      <c r="J6362" s="10"/>
      <c r="K6362" s="11"/>
      <c r="L6362" s="11"/>
      <c r="M6362" s="12"/>
      <c r="N6362" s="12"/>
      <c r="O6362" s="12"/>
      <c r="P6362" s="12"/>
      <c r="Q6362" s="12"/>
      <c r="R6362" s="12"/>
      <c r="S6362" s="12"/>
      <c r="T6362" s="12"/>
      <c r="U6362" s="12"/>
      <c r="V6362" s="12"/>
      <c r="W6362" s="12"/>
      <c r="X6362" s="12"/>
      <c r="Y6362" s="12"/>
      <c r="Z6362" s="12"/>
      <c r="AA6362" s="12"/>
      <c r="AB6362" s="12"/>
      <c r="AC6362" s="12"/>
      <c r="AD6362" s="12"/>
      <c r="AE6362" s="12"/>
      <c r="AF6362" s="12"/>
      <c r="AG6362" s="12"/>
      <c r="AH6362" s="12"/>
      <c r="AI6362" s="12"/>
      <c r="AJ6362" s="12"/>
      <c r="AK6362" s="12"/>
      <c r="AL6362" s="12"/>
      <c r="AM6362" s="12"/>
      <c r="AN6362" s="12"/>
      <c r="AO6362" s="12"/>
      <c r="AP6362" s="12"/>
      <c r="AQ6362" s="12"/>
      <c r="AR6362" s="12"/>
      <c r="AS6362" s="12"/>
      <c r="AT6362" s="12"/>
      <c r="AU6362" s="12"/>
      <c r="AV6362" s="12"/>
      <c r="AW6362" s="12"/>
      <c r="AX6362" s="12"/>
      <c r="AY6362" s="12"/>
      <c r="AZ6362" s="12"/>
      <c r="BA6362" s="12"/>
      <c r="BB6362" s="12"/>
      <c r="BC6362" s="12"/>
      <c r="BD6362" s="12"/>
      <c r="BE6362" s="12"/>
      <c r="BF6362" s="12"/>
      <c r="BG6362" s="12"/>
      <c r="BH6362" s="12"/>
      <c r="BI6362" s="12"/>
      <c r="BJ6362" s="13"/>
      <c r="BK6362" s="13"/>
      <c r="BL6362" s="13"/>
      <c r="BM6362" s="13"/>
      <c r="BN6362" s="13"/>
    </row>
    <row r="6363" spans="4:66" x14ac:dyDescent="0.25">
      <c r="D6363"/>
      <c r="E6363" s="10"/>
      <c r="F6363" s="10"/>
      <c r="G6363" s="10"/>
      <c r="H6363" s="10"/>
      <c r="I6363" s="10"/>
      <c r="J6363" s="10"/>
      <c r="K6363" s="11"/>
      <c r="L6363" s="11"/>
      <c r="M6363" s="12"/>
      <c r="N6363" s="12"/>
      <c r="O6363" s="12"/>
      <c r="P6363" s="12"/>
      <c r="Q6363" s="12"/>
      <c r="R6363" s="12"/>
      <c r="S6363" s="12"/>
      <c r="T6363" s="12"/>
      <c r="U6363" s="12"/>
      <c r="V6363" s="12"/>
      <c r="W6363" s="12"/>
      <c r="X6363" s="12"/>
      <c r="Y6363" s="12"/>
      <c r="Z6363" s="12"/>
      <c r="AA6363" s="12"/>
      <c r="AB6363" s="12"/>
      <c r="AC6363" s="12"/>
      <c r="AD6363" s="12"/>
      <c r="AE6363" s="12"/>
      <c r="AF6363" s="12"/>
      <c r="AG6363" s="12"/>
      <c r="AH6363" s="12"/>
      <c r="AI6363" s="12"/>
      <c r="AJ6363" s="12"/>
      <c r="AK6363" s="12"/>
      <c r="AL6363" s="12"/>
      <c r="AM6363" s="12"/>
      <c r="AN6363" s="12"/>
      <c r="AO6363" s="12"/>
      <c r="AP6363" s="12"/>
      <c r="AQ6363" s="12"/>
      <c r="AR6363" s="12"/>
      <c r="AS6363" s="12"/>
      <c r="AT6363" s="12"/>
      <c r="AU6363" s="12"/>
      <c r="AV6363" s="12"/>
      <c r="AW6363" s="12"/>
      <c r="AX6363" s="12"/>
      <c r="AY6363" s="12"/>
      <c r="AZ6363" s="12"/>
      <c r="BA6363" s="12"/>
      <c r="BB6363" s="12"/>
      <c r="BC6363" s="12"/>
      <c r="BD6363" s="12"/>
      <c r="BE6363" s="12"/>
      <c r="BF6363" s="12"/>
      <c r="BG6363" s="12"/>
      <c r="BH6363" s="12"/>
      <c r="BI6363" s="12"/>
      <c r="BJ6363" s="13"/>
      <c r="BK6363" s="13"/>
      <c r="BL6363" s="13"/>
      <c r="BM6363" s="13"/>
      <c r="BN6363" s="13"/>
    </row>
    <row r="6364" spans="4:66" x14ac:dyDescent="0.25">
      <c r="D6364"/>
      <c r="E6364" s="10"/>
      <c r="F6364" s="10"/>
      <c r="G6364" s="10"/>
      <c r="H6364" s="10"/>
      <c r="I6364" s="10"/>
      <c r="J6364" s="10"/>
      <c r="K6364" s="11"/>
      <c r="L6364" s="11"/>
      <c r="M6364" s="12"/>
      <c r="N6364" s="12"/>
      <c r="O6364" s="12"/>
      <c r="P6364" s="12"/>
      <c r="Q6364" s="12"/>
      <c r="R6364" s="12"/>
      <c r="S6364" s="12"/>
      <c r="T6364" s="12"/>
      <c r="U6364" s="12"/>
      <c r="V6364" s="12"/>
      <c r="W6364" s="12"/>
      <c r="X6364" s="12"/>
      <c r="Y6364" s="12"/>
      <c r="Z6364" s="12"/>
      <c r="AA6364" s="12"/>
      <c r="AB6364" s="12"/>
      <c r="AC6364" s="12"/>
      <c r="AD6364" s="12"/>
      <c r="AE6364" s="12"/>
      <c r="AF6364" s="12"/>
      <c r="AG6364" s="12"/>
      <c r="AH6364" s="12"/>
      <c r="AI6364" s="12"/>
      <c r="AJ6364" s="12"/>
      <c r="AK6364" s="12"/>
      <c r="AL6364" s="12"/>
      <c r="AM6364" s="12"/>
      <c r="AN6364" s="12"/>
      <c r="AO6364" s="12"/>
      <c r="AP6364" s="12"/>
      <c r="AQ6364" s="12"/>
      <c r="AR6364" s="12"/>
      <c r="AS6364" s="12"/>
      <c r="AT6364" s="12"/>
      <c r="AU6364" s="12"/>
      <c r="AV6364" s="12"/>
      <c r="AW6364" s="12"/>
      <c r="AX6364" s="12"/>
      <c r="AY6364" s="12"/>
      <c r="AZ6364" s="12"/>
      <c r="BA6364" s="12"/>
      <c r="BB6364" s="12"/>
      <c r="BC6364" s="12"/>
      <c r="BD6364" s="12"/>
      <c r="BE6364" s="12"/>
      <c r="BF6364" s="12"/>
      <c r="BG6364" s="12"/>
      <c r="BH6364" s="12"/>
      <c r="BI6364" s="12"/>
      <c r="BJ6364" s="13"/>
      <c r="BK6364" s="13"/>
      <c r="BL6364" s="13"/>
      <c r="BM6364" s="13"/>
      <c r="BN6364" s="13"/>
    </row>
    <row r="6365" spans="4:66" x14ac:dyDescent="0.25">
      <c r="D6365"/>
      <c r="E6365" s="10"/>
      <c r="F6365" s="10"/>
      <c r="G6365" s="10"/>
      <c r="H6365" s="10"/>
      <c r="I6365" s="10"/>
      <c r="J6365" s="10"/>
      <c r="K6365" s="11"/>
      <c r="L6365" s="11"/>
      <c r="M6365" s="12"/>
      <c r="N6365" s="12"/>
      <c r="O6365" s="12"/>
      <c r="P6365" s="12"/>
      <c r="Q6365" s="12"/>
      <c r="R6365" s="12"/>
      <c r="S6365" s="12"/>
      <c r="T6365" s="12"/>
      <c r="U6365" s="12"/>
      <c r="V6365" s="12"/>
      <c r="W6365" s="12"/>
      <c r="X6365" s="12"/>
      <c r="Y6365" s="12"/>
      <c r="Z6365" s="12"/>
      <c r="AA6365" s="12"/>
      <c r="AB6365" s="12"/>
      <c r="AC6365" s="12"/>
      <c r="AD6365" s="12"/>
      <c r="AE6365" s="12"/>
      <c r="AF6365" s="12"/>
      <c r="AG6365" s="12"/>
      <c r="AH6365" s="12"/>
      <c r="AI6365" s="12"/>
      <c r="AJ6365" s="12"/>
      <c r="AK6365" s="12"/>
      <c r="AL6365" s="12"/>
      <c r="AM6365" s="12"/>
      <c r="AN6365" s="12"/>
      <c r="AO6365" s="12"/>
      <c r="AP6365" s="12"/>
      <c r="AQ6365" s="12"/>
      <c r="AR6365" s="12"/>
      <c r="AS6365" s="12"/>
      <c r="AT6365" s="12"/>
      <c r="AU6365" s="12"/>
      <c r="AV6365" s="12"/>
      <c r="AW6365" s="12"/>
      <c r="AX6365" s="12"/>
      <c r="AY6365" s="12"/>
      <c r="AZ6365" s="12"/>
      <c r="BA6365" s="12"/>
      <c r="BB6365" s="12"/>
      <c r="BC6365" s="12"/>
      <c r="BD6365" s="12"/>
      <c r="BE6365" s="12"/>
      <c r="BF6365" s="12"/>
      <c r="BG6365" s="12"/>
      <c r="BH6365" s="12"/>
      <c r="BI6365" s="12"/>
      <c r="BJ6365" s="13"/>
      <c r="BK6365" s="13"/>
      <c r="BL6365" s="13"/>
      <c r="BM6365" s="13"/>
      <c r="BN6365" s="13"/>
    </row>
    <row r="6366" spans="4:66" x14ac:dyDescent="0.25">
      <c r="D6366"/>
      <c r="E6366" s="10"/>
      <c r="F6366" s="10"/>
      <c r="G6366" s="10"/>
      <c r="H6366" s="10"/>
      <c r="I6366" s="10"/>
      <c r="J6366" s="10"/>
      <c r="K6366" s="11"/>
      <c r="L6366" s="11"/>
      <c r="M6366" s="12"/>
      <c r="N6366" s="12"/>
      <c r="O6366" s="12"/>
      <c r="P6366" s="12"/>
      <c r="Q6366" s="12"/>
      <c r="R6366" s="12"/>
      <c r="S6366" s="12"/>
      <c r="T6366" s="12"/>
      <c r="U6366" s="12"/>
      <c r="V6366" s="12"/>
      <c r="W6366" s="12"/>
      <c r="X6366" s="12"/>
      <c r="Y6366" s="12"/>
      <c r="Z6366" s="12"/>
      <c r="AA6366" s="12"/>
      <c r="AB6366" s="12"/>
      <c r="AC6366" s="12"/>
      <c r="AD6366" s="12"/>
      <c r="AE6366" s="12"/>
      <c r="AF6366" s="12"/>
      <c r="AG6366" s="12"/>
      <c r="AH6366" s="12"/>
      <c r="AI6366" s="12"/>
      <c r="AJ6366" s="12"/>
      <c r="AK6366" s="12"/>
      <c r="AL6366" s="12"/>
      <c r="AM6366" s="12"/>
      <c r="AN6366" s="12"/>
      <c r="AO6366" s="12"/>
      <c r="AP6366" s="12"/>
      <c r="AQ6366" s="12"/>
      <c r="AR6366" s="12"/>
      <c r="AS6366" s="12"/>
      <c r="AT6366" s="12"/>
      <c r="AU6366" s="12"/>
      <c r="AV6366" s="12"/>
      <c r="AW6366" s="12"/>
      <c r="AX6366" s="12"/>
      <c r="AY6366" s="12"/>
      <c r="AZ6366" s="12"/>
      <c r="BA6366" s="12"/>
      <c r="BB6366" s="12"/>
      <c r="BC6366" s="12"/>
      <c r="BD6366" s="12"/>
      <c r="BE6366" s="12"/>
      <c r="BF6366" s="12"/>
      <c r="BG6366" s="12"/>
      <c r="BH6366" s="12"/>
      <c r="BI6366" s="12"/>
      <c r="BJ6366" s="13"/>
      <c r="BK6366" s="13"/>
      <c r="BL6366" s="13"/>
      <c r="BM6366" s="13"/>
      <c r="BN6366" s="13"/>
    </row>
    <row r="6367" spans="4:66" x14ac:dyDescent="0.25">
      <c r="D6367"/>
      <c r="E6367" s="10"/>
      <c r="F6367" s="10"/>
      <c r="G6367" s="10"/>
      <c r="H6367" s="10"/>
      <c r="I6367" s="10"/>
      <c r="J6367" s="10"/>
      <c r="K6367" s="11"/>
      <c r="L6367" s="11"/>
      <c r="M6367" s="12"/>
      <c r="N6367" s="12"/>
      <c r="O6367" s="12"/>
      <c r="P6367" s="12"/>
      <c r="Q6367" s="12"/>
      <c r="R6367" s="12"/>
      <c r="S6367" s="12"/>
      <c r="T6367" s="12"/>
      <c r="U6367" s="12"/>
      <c r="V6367" s="12"/>
      <c r="W6367" s="12"/>
      <c r="X6367" s="12"/>
      <c r="Y6367" s="12"/>
      <c r="Z6367" s="12"/>
      <c r="AA6367" s="12"/>
      <c r="AB6367" s="12"/>
      <c r="AC6367" s="12"/>
      <c r="AD6367" s="12"/>
      <c r="AE6367" s="12"/>
      <c r="AF6367" s="12"/>
      <c r="AG6367" s="12"/>
      <c r="AH6367" s="12"/>
      <c r="AI6367" s="12"/>
      <c r="AJ6367" s="12"/>
      <c r="AK6367" s="12"/>
      <c r="AL6367" s="12"/>
      <c r="AM6367" s="12"/>
      <c r="AN6367" s="12"/>
      <c r="AO6367" s="12"/>
      <c r="AP6367" s="12"/>
      <c r="AQ6367" s="12"/>
      <c r="AR6367" s="12"/>
      <c r="AS6367" s="12"/>
      <c r="AT6367" s="12"/>
      <c r="AU6367" s="12"/>
      <c r="AV6367" s="12"/>
      <c r="AW6367" s="12"/>
      <c r="AX6367" s="12"/>
      <c r="AY6367" s="12"/>
      <c r="AZ6367" s="12"/>
      <c r="BA6367" s="12"/>
      <c r="BB6367" s="12"/>
      <c r="BC6367" s="12"/>
      <c r="BD6367" s="12"/>
      <c r="BE6367" s="12"/>
      <c r="BF6367" s="12"/>
      <c r="BG6367" s="12"/>
      <c r="BH6367" s="12"/>
      <c r="BI6367" s="12"/>
      <c r="BJ6367" s="13"/>
      <c r="BK6367" s="13"/>
      <c r="BL6367" s="13"/>
      <c r="BM6367" s="13"/>
      <c r="BN6367" s="13"/>
    </row>
    <row r="6368" spans="4:66" x14ac:dyDescent="0.25">
      <c r="D6368"/>
      <c r="E6368" s="10"/>
      <c r="F6368" s="10"/>
      <c r="G6368" s="10"/>
      <c r="H6368" s="10"/>
      <c r="I6368" s="10"/>
      <c r="J6368" s="10"/>
      <c r="K6368" s="11"/>
      <c r="L6368" s="11"/>
      <c r="M6368" s="12"/>
      <c r="N6368" s="12"/>
      <c r="O6368" s="12"/>
      <c r="P6368" s="12"/>
      <c r="Q6368" s="12"/>
      <c r="R6368" s="12"/>
      <c r="S6368" s="12"/>
      <c r="T6368" s="12"/>
      <c r="U6368" s="12"/>
      <c r="V6368" s="12"/>
      <c r="W6368" s="12"/>
      <c r="X6368" s="12"/>
      <c r="Y6368" s="12"/>
      <c r="Z6368" s="12"/>
      <c r="AA6368" s="12"/>
      <c r="AB6368" s="12"/>
      <c r="AC6368" s="12"/>
      <c r="AD6368" s="12"/>
      <c r="AE6368" s="12"/>
      <c r="AF6368" s="12"/>
      <c r="AG6368" s="12"/>
      <c r="AH6368" s="12"/>
      <c r="AI6368" s="12"/>
      <c r="AJ6368" s="12"/>
      <c r="AK6368" s="12"/>
      <c r="AL6368" s="12"/>
      <c r="AM6368" s="12"/>
      <c r="AN6368" s="12"/>
      <c r="AO6368" s="12"/>
      <c r="AP6368" s="12"/>
      <c r="AQ6368" s="12"/>
      <c r="AR6368" s="12"/>
      <c r="AS6368" s="12"/>
      <c r="AT6368" s="12"/>
      <c r="AU6368" s="12"/>
      <c r="AV6368" s="12"/>
      <c r="AW6368" s="12"/>
      <c r="AX6368" s="12"/>
      <c r="AY6368" s="12"/>
      <c r="AZ6368" s="12"/>
      <c r="BA6368" s="12"/>
      <c r="BB6368" s="12"/>
      <c r="BC6368" s="12"/>
      <c r="BD6368" s="12"/>
      <c r="BE6368" s="12"/>
      <c r="BF6368" s="12"/>
      <c r="BG6368" s="12"/>
      <c r="BH6368" s="12"/>
      <c r="BI6368" s="12"/>
      <c r="BJ6368" s="13"/>
      <c r="BK6368" s="13"/>
      <c r="BL6368" s="13"/>
      <c r="BM6368" s="13"/>
      <c r="BN6368" s="13"/>
    </row>
    <row r="6369" spans="4:66" x14ac:dyDescent="0.25">
      <c r="D6369"/>
      <c r="E6369" s="10"/>
      <c r="F6369" s="10"/>
      <c r="G6369" s="10"/>
      <c r="H6369" s="10"/>
      <c r="I6369" s="10"/>
      <c r="J6369" s="10"/>
      <c r="K6369" s="11"/>
      <c r="L6369" s="11"/>
      <c r="M6369" s="12"/>
      <c r="N6369" s="12"/>
      <c r="O6369" s="12"/>
      <c r="P6369" s="12"/>
      <c r="Q6369" s="12"/>
      <c r="R6369" s="12"/>
      <c r="S6369" s="12"/>
      <c r="T6369" s="12"/>
      <c r="U6369" s="12"/>
      <c r="V6369" s="12"/>
      <c r="W6369" s="12"/>
      <c r="X6369" s="12"/>
      <c r="Y6369" s="12"/>
      <c r="Z6369" s="12"/>
      <c r="AA6369" s="12"/>
      <c r="AB6369" s="12"/>
      <c r="AC6369" s="12"/>
      <c r="AD6369" s="12"/>
      <c r="AE6369" s="12"/>
      <c r="AF6369" s="12"/>
      <c r="AG6369" s="12"/>
      <c r="AH6369" s="12"/>
      <c r="AI6369" s="12"/>
      <c r="AJ6369" s="12"/>
      <c r="AK6369" s="12"/>
      <c r="AL6369" s="12"/>
      <c r="AM6369" s="12"/>
      <c r="AN6369" s="12"/>
      <c r="AO6369" s="12"/>
      <c r="AP6369" s="12"/>
      <c r="AQ6369" s="12"/>
      <c r="AR6369" s="12"/>
      <c r="AS6369" s="12"/>
      <c r="AT6369" s="12"/>
      <c r="AU6369" s="12"/>
      <c r="AV6369" s="12"/>
      <c r="AW6369" s="12"/>
      <c r="AX6369" s="12"/>
      <c r="AY6369" s="12"/>
      <c r="AZ6369" s="12"/>
      <c r="BA6369" s="12"/>
      <c r="BB6369" s="12"/>
      <c r="BC6369" s="12"/>
      <c r="BD6369" s="12"/>
      <c r="BE6369" s="12"/>
      <c r="BF6369" s="12"/>
      <c r="BG6369" s="12"/>
      <c r="BH6369" s="12"/>
      <c r="BI6369" s="12"/>
      <c r="BJ6369" s="13"/>
      <c r="BK6369" s="13"/>
      <c r="BL6369" s="13"/>
      <c r="BM6369" s="13"/>
      <c r="BN6369" s="13"/>
    </row>
    <row r="6370" spans="4:66" x14ac:dyDescent="0.25">
      <c r="D6370"/>
      <c r="E6370" s="10"/>
      <c r="F6370" s="10"/>
      <c r="G6370" s="10"/>
      <c r="H6370" s="10"/>
      <c r="I6370" s="10"/>
      <c r="J6370" s="10"/>
      <c r="K6370" s="11"/>
      <c r="L6370" s="11"/>
      <c r="M6370" s="12"/>
      <c r="N6370" s="12"/>
      <c r="O6370" s="12"/>
      <c r="P6370" s="12"/>
      <c r="Q6370" s="12"/>
      <c r="R6370" s="12"/>
      <c r="S6370" s="12"/>
      <c r="T6370" s="12"/>
      <c r="U6370" s="12"/>
      <c r="V6370" s="12"/>
      <c r="W6370" s="12"/>
      <c r="X6370" s="12"/>
      <c r="Y6370" s="12"/>
      <c r="Z6370" s="12"/>
      <c r="AA6370" s="12"/>
      <c r="AB6370" s="12"/>
      <c r="AC6370" s="12"/>
      <c r="AD6370" s="12"/>
      <c r="AE6370" s="12"/>
      <c r="AF6370" s="12"/>
      <c r="AG6370" s="12"/>
      <c r="AH6370" s="12"/>
      <c r="AI6370" s="12"/>
      <c r="AJ6370" s="12"/>
      <c r="AK6370" s="12"/>
      <c r="AL6370" s="12"/>
      <c r="AM6370" s="12"/>
      <c r="AN6370" s="12"/>
      <c r="AO6370" s="12"/>
      <c r="AP6370" s="12"/>
      <c r="AQ6370" s="12"/>
      <c r="AR6370" s="12"/>
      <c r="AS6370" s="12"/>
      <c r="AT6370" s="12"/>
      <c r="AU6370" s="12"/>
      <c r="AV6370" s="12"/>
      <c r="AW6370" s="12"/>
      <c r="AX6370" s="12"/>
      <c r="AY6370" s="12"/>
      <c r="AZ6370" s="12"/>
      <c r="BA6370" s="12"/>
      <c r="BB6370" s="12"/>
      <c r="BC6370" s="12"/>
      <c r="BD6370" s="12"/>
      <c r="BE6370" s="12"/>
      <c r="BF6370" s="12"/>
      <c r="BG6370" s="12"/>
      <c r="BH6370" s="12"/>
      <c r="BI6370" s="12"/>
      <c r="BJ6370" s="13"/>
      <c r="BK6370" s="13"/>
      <c r="BL6370" s="13"/>
      <c r="BM6370" s="13"/>
      <c r="BN6370" s="13"/>
    </row>
    <row r="6371" spans="4:66" x14ac:dyDescent="0.25">
      <c r="D6371"/>
      <c r="E6371" s="10"/>
      <c r="F6371" s="10"/>
      <c r="G6371" s="10"/>
      <c r="H6371" s="10"/>
      <c r="I6371" s="10"/>
      <c r="J6371" s="10"/>
      <c r="K6371" s="11"/>
      <c r="L6371" s="11"/>
      <c r="M6371" s="12"/>
      <c r="N6371" s="12"/>
      <c r="O6371" s="12"/>
      <c r="P6371" s="12"/>
      <c r="Q6371" s="12"/>
      <c r="R6371" s="12"/>
      <c r="S6371" s="12"/>
      <c r="T6371" s="12"/>
      <c r="U6371" s="12"/>
      <c r="V6371" s="12"/>
      <c r="W6371" s="12"/>
      <c r="X6371" s="12"/>
      <c r="Y6371" s="12"/>
      <c r="Z6371" s="12"/>
      <c r="AA6371" s="12"/>
      <c r="AB6371" s="12"/>
      <c r="AC6371" s="12"/>
      <c r="AD6371" s="12"/>
      <c r="AE6371" s="12"/>
      <c r="AF6371" s="12"/>
      <c r="AG6371" s="12"/>
      <c r="AH6371" s="12"/>
      <c r="AI6371" s="12"/>
      <c r="AJ6371" s="12"/>
      <c r="AK6371" s="12"/>
      <c r="AL6371" s="12"/>
      <c r="AM6371" s="12"/>
      <c r="AN6371" s="12"/>
      <c r="AO6371" s="12"/>
      <c r="AP6371" s="12"/>
      <c r="AQ6371" s="12"/>
      <c r="AR6371" s="12"/>
      <c r="AS6371" s="12"/>
      <c r="AT6371" s="12"/>
      <c r="AU6371" s="12"/>
      <c r="AV6371" s="12"/>
      <c r="AW6371" s="12"/>
      <c r="AX6371" s="12"/>
      <c r="AY6371" s="12"/>
      <c r="AZ6371" s="12"/>
      <c r="BA6371" s="12"/>
      <c r="BB6371" s="12"/>
      <c r="BC6371" s="12"/>
      <c r="BD6371" s="12"/>
      <c r="BE6371" s="12"/>
      <c r="BF6371" s="12"/>
      <c r="BG6371" s="12"/>
      <c r="BH6371" s="12"/>
      <c r="BI6371" s="12"/>
      <c r="BJ6371" s="13"/>
      <c r="BK6371" s="13"/>
      <c r="BL6371" s="13"/>
      <c r="BM6371" s="13"/>
      <c r="BN6371" s="13"/>
    </row>
    <row r="6372" spans="4:66" x14ac:dyDescent="0.25">
      <c r="D6372"/>
      <c r="E6372" s="10"/>
      <c r="F6372" s="10"/>
      <c r="G6372" s="10"/>
      <c r="H6372" s="10"/>
      <c r="I6372" s="10"/>
      <c r="J6372" s="10"/>
      <c r="K6372" s="11"/>
      <c r="L6372" s="11"/>
      <c r="M6372" s="12"/>
      <c r="N6372" s="12"/>
      <c r="O6372" s="12"/>
      <c r="P6372" s="12"/>
      <c r="Q6372" s="12"/>
      <c r="R6372" s="12"/>
      <c r="S6372" s="12"/>
      <c r="T6372" s="12"/>
      <c r="U6372" s="12"/>
      <c r="V6372" s="12"/>
      <c r="W6372" s="12"/>
      <c r="X6372" s="12"/>
      <c r="Y6372" s="12"/>
      <c r="Z6372" s="12"/>
      <c r="AA6372" s="12"/>
      <c r="AB6372" s="12"/>
      <c r="AC6372" s="12"/>
      <c r="AD6372" s="12"/>
      <c r="AE6372" s="12"/>
      <c r="AF6372" s="12"/>
      <c r="AG6372" s="12"/>
      <c r="AH6372" s="12"/>
      <c r="AI6372" s="12"/>
      <c r="AJ6372" s="12"/>
      <c r="AK6372" s="12"/>
      <c r="AL6372" s="12"/>
      <c r="AM6372" s="12"/>
      <c r="AN6372" s="12"/>
      <c r="AO6372" s="12"/>
      <c r="AP6372" s="12"/>
      <c r="AQ6372" s="12"/>
      <c r="AR6372" s="12"/>
      <c r="AS6372" s="12"/>
      <c r="AT6372" s="12"/>
      <c r="AU6372" s="12"/>
      <c r="AV6372" s="12"/>
      <c r="AW6372" s="12"/>
      <c r="AX6372" s="12"/>
      <c r="AY6372" s="12"/>
      <c r="AZ6372" s="12"/>
      <c r="BA6372" s="12"/>
      <c r="BB6372" s="12"/>
      <c r="BC6372" s="12"/>
      <c r="BD6372" s="12"/>
      <c r="BE6372" s="12"/>
      <c r="BF6372" s="12"/>
      <c r="BG6372" s="12"/>
      <c r="BH6372" s="12"/>
      <c r="BI6372" s="12"/>
      <c r="BJ6372" s="13"/>
      <c r="BK6372" s="13"/>
      <c r="BL6372" s="13"/>
      <c r="BM6372" s="13"/>
      <c r="BN6372" s="13"/>
    </row>
    <row r="6373" spans="4:66" x14ac:dyDescent="0.25">
      <c r="D6373"/>
      <c r="E6373" s="10"/>
      <c r="F6373" s="10"/>
      <c r="G6373" s="10"/>
      <c r="H6373" s="10"/>
      <c r="I6373" s="10"/>
      <c r="J6373" s="10"/>
      <c r="K6373" s="11"/>
      <c r="L6373" s="11"/>
      <c r="M6373" s="12"/>
      <c r="N6373" s="12"/>
      <c r="O6373" s="12"/>
      <c r="P6373" s="12"/>
      <c r="Q6373" s="12"/>
      <c r="R6373" s="12"/>
      <c r="S6373" s="12"/>
      <c r="T6373" s="12"/>
      <c r="U6373" s="12"/>
      <c r="V6373" s="12"/>
      <c r="W6373" s="12"/>
      <c r="X6373" s="12"/>
      <c r="Y6373" s="12"/>
      <c r="Z6373" s="12"/>
      <c r="AA6373" s="12"/>
      <c r="AB6373" s="12"/>
      <c r="AC6373" s="12"/>
      <c r="AD6373" s="12"/>
      <c r="AE6373" s="12"/>
      <c r="AF6373" s="12"/>
      <c r="AG6373" s="12"/>
      <c r="AH6373" s="12"/>
      <c r="AI6373" s="12"/>
      <c r="AJ6373" s="12"/>
      <c r="AK6373" s="12"/>
      <c r="AL6373" s="12"/>
      <c r="AM6373" s="12"/>
      <c r="AN6373" s="12"/>
      <c r="AO6373" s="12"/>
      <c r="AP6373" s="12"/>
      <c r="AQ6373" s="12"/>
      <c r="AR6373" s="12"/>
      <c r="AS6373" s="12"/>
      <c r="AT6373" s="12"/>
      <c r="AU6373" s="12"/>
      <c r="AV6373" s="12"/>
      <c r="AW6373" s="12"/>
      <c r="AX6373" s="12"/>
      <c r="AY6373" s="12"/>
      <c r="AZ6373" s="12"/>
      <c r="BA6373" s="12"/>
      <c r="BB6373" s="12"/>
      <c r="BC6373" s="12"/>
      <c r="BD6373" s="12"/>
      <c r="BE6373" s="12"/>
      <c r="BF6373" s="12"/>
      <c r="BG6373" s="12"/>
      <c r="BH6373" s="12"/>
      <c r="BI6373" s="12"/>
      <c r="BJ6373" s="13"/>
      <c r="BK6373" s="13"/>
      <c r="BL6373" s="13"/>
      <c r="BM6373" s="13"/>
      <c r="BN6373" s="13"/>
    </row>
    <row r="6374" spans="4:66" x14ac:dyDescent="0.25">
      <c r="D6374"/>
      <c r="E6374" s="10"/>
      <c r="F6374" s="10"/>
      <c r="G6374" s="10"/>
      <c r="H6374" s="10"/>
      <c r="I6374" s="10"/>
      <c r="J6374" s="10"/>
      <c r="K6374" s="11"/>
      <c r="L6374" s="11"/>
      <c r="M6374" s="12"/>
      <c r="N6374" s="12"/>
      <c r="O6374" s="12"/>
      <c r="P6374" s="12"/>
      <c r="Q6374" s="12"/>
      <c r="R6374" s="12"/>
      <c r="S6374" s="12"/>
      <c r="T6374" s="12"/>
      <c r="U6374" s="12"/>
      <c r="V6374" s="12"/>
      <c r="W6374" s="12"/>
      <c r="X6374" s="12"/>
      <c r="Y6374" s="12"/>
      <c r="Z6374" s="12"/>
      <c r="AA6374" s="12"/>
      <c r="AB6374" s="12"/>
      <c r="AC6374" s="12"/>
      <c r="AD6374" s="12"/>
      <c r="AE6374" s="12"/>
      <c r="AF6374" s="12"/>
      <c r="AG6374" s="12"/>
      <c r="AH6374" s="12"/>
      <c r="AI6374" s="12"/>
      <c r="AJ6374" s="12"/>
      <c r="AK6374" s="12"/>
      <c r="AL6374" s="12"/>
      <c r="AM6374" s="12"/>
      <c r="AN6374" s="12"/>
      <c r="AO6374" s="12"/>
      <c r="AP6374" s="12"/>
      <c r="AQ6374" s="12"/>
      <c r="AR6374" s="12"/>
      <c r="AS6374" s="12"/>
      <c r="AT6374" s="12"/>
      <c r="AU6374" s="12"/>
      <c r="AV6374" s="12"/>
      <c r="AW6374" s="12"/>
      <c r="AX6374" s="12"/>
      <c r="AY6374" s="12"/>
      <c r="AZ6374" s="12"/>
      <c r="BA6374" s="12"/>
      <c r="BB6374" s="12"/>
      <c r="BC6374" s="12"/>
      <c r="BD6374" s="12"/>
      <c r="BE6374" s="12"/>
      <c r="BF6374" s="12"/>
      <c r="BG6374" s="12"/>
      <c r="BH6374" s="12"/>
      <c r="BI6374" s="12"/>
      <c r="BJ6374" s="13"/>
      <c r="BK6374" s="13"/>
      <c r="BL6374" s="13"/>
      <c r="BM6374" s="13"/>
      <c r="BN6374" s="13"/>
    </row>
    <row r="6375" spans="4:66" x14ac:dyDescent="0.25">
      <c r="D6375"/>
      <c r="E6375" s="10"/>
      <c r="F6375" s="10"/>
      <c r="G6375" s="10"/>
      <c r="H6375" s="10"/>
      <c r="I6375" s="10"/>
      <c r="J6375" s="10"/>
      <c r="K6375" s="11"/>
      <c r="L6375" s="11"/>
      <c r="M6375" s="12"/>
      <c r="N6375" s="12"/>
      <c r="O6375" s="12"/>
      <c r="P6375" s="12"/>
      <c r="Q6375" s="12"/>
      <c r="R6375" s="12"/>
      <c r="S6375" s="12"/>
      <c r="T6375" s="12"/>
      <c r="U6375" s="12"/>
      <c r="V6375" s="12"/>
      <c r="W6375" s="12"/>
      <c r="X6375" s="12"/>
      <c r="Y6375" s="12"/>
      <c r="Z6375" s="12"/>
      <c r="AA6375" s="12"/>
      <c r="AB6375" s="12"/>
      <c r="AC6375" s="12"/>
      <c r="AD6375" s="12"/>
      <c r="AE6375" s="12"/>
      <c r="AF6375" s="12"/>
      <c r="AG6375" s="12"/>
      <c r="AH6375" s="12"/>
      <c r="AI6375" s="12"/>
      <c r="AJ6375" s="12"/>
      <c r="AK6375" s="12"/>
      <c r="AL6375" s="12"/>
      <c r="AM6375" s="12"/>
      <c r="AN6375" s="12"/>
      <c r="AO6375" s="12"/>
      <c r="AP6375" s="12"/>
      <c r="AQ6375" s="12"/>
      <c r="AR6375" s="12"/>
      <c r="AS6375" s="12"/>
      <c r="AT6375" s="12"/>
      <c r="AU6375" s="12"/>
      <c r="AV6375" s="12"/>
      <c r="AW6375" s="12"/>
      <c r="AX6375" s="12"/>
      <c r="AY6375" s="12"/>
      <c r="AZ6375" s="12"/>
      <c r="BA6375" s="12"/>
      <c r="BB6375" s="12"/>
      <c r="BC6375" s="12"/>
      <c r="BD6375" s="12"/>
      <c r="BE6375" s="12"/>
      <c r="BF6375" s="12"/>
      <c r="BG6375" s="12"/>
      <c r="BH6375" s="12"/>
      <c r="BI6375" s="12"/>
      <c r="BJ6375" s="13"/>
      <c r="BK6375" s="13"/>
      <c r="BL6375" s="13"/>
      <c r="BM6375" s="13"/>
      <c r="BN6375" s="13"/>
    </row>
    <row r="6376" spans="4:66" x14ac:dyDescent="0.25">
      <c r="D6376"/>
      <c r="E6376" s="10"/>
      <c r="F6376" s="10"/>
      <c r="G6376" s="10"/>
      <c r="H6376" s="10"/>
      <c r="I6376" s="10"/>
      <c r="J6376" s="10"/>
      <c r="K6376" s="11"/>
      <c r="L6376" s="11"/>
      <c r="M6376" s="12"/>
      <c r="N6376" s="12"/>
      <c r="O6376" s="12"/>
      <c r="P6376" s="12"/>
      <c r="Q6376" s="12"/>
      <c r="R6376" s="12"/>
      <c r="S6376" s="12"/>
      <c r="T6376" s="12"/>
      <c r="U6376" s="12"/>
      <c r="V6376" s="12"/>
      <c r="W6376" s="12"/>
      <c r="X6376" s="12"/>
      <c r="Y6376" s="12"/>
      <c r="Z6376" s="12"/>
      <c r="AA6376" s="12"/>
      <c r="AB6376" s="12"/>
      <c r="AC6376" s="12"/>
      <c r="AD6376" s="12"/>
      <c r="AE6376" s="12"/>
      <c r="AF6376" s="12"/>
      <c r="AG6376" s="12"/>
      <c r="AH6376" s="12"/>
      <c r="AI6376" s="12"/>
      <c r="AJ6376" s="12"/>
      <c r="AK6376" s="12"/>
      <c r="AL6376" s="12"/>
      <c r="AM6376" s="12"/>
      <c r="AN6376" s="12"/>
      <c r="AO6376" s="12"/>
      <c r="AP6376" s="12"/>
      <c r="AQ6376" s="12"/>
      <c r="AR6376" s="12"/>
      <c r="AS6376" s="12"/>
      <c r="AT6376" s="12"/>
      <c r="AU6376" s="12"/>
      <c r="AV6376" s="12"/>
      <c r="AW6376" s="12"/>
      <c r="AX6376" s="12"/>
      <c r="AY6376" s="12"/>
      <c r="AZ6376" s="12"/>
      <c r="BA6376" s="12"/>
      <c r="BB6376" s="12"/>
      <c r="BC6376" s="12"/>
      <c r="BD6376" s="12"/>
      <c r="BE6376" s="12"/>
      <c r="BF6376" s="12"/>
      <c r="BG6376" s="12"/>
      <c r="BH6376" s="12"/>
      <c r="BI6376" s="12"/>
      <c r="BJ6376" s="13"/>
      <c r="BK6376" s="13"/>
      <c r="BL6376" s="13"/>
      <c r="BM6376" s="13"/>
      <c r="BN6376" s="13"/>
    </row>
    <row r="6377" spans="4:66" x14ac:dyDescent="0.25">
      <c r="D6377"/>
      <c r="E6377" s="10"/>
      <c r="F6377" s="10"/>
      <c r="G6377" s="10"/>
      <c r="H6377" s="10"/>
      <c r="I6377" s="10"/>
      <c r="J6377" s="10"/>
      <c r="K6377" s="11"/>
      <c r="L6377" s="11"/>
      <c r="M6377" s="12"/>
      <c r="N6377" s="12"/>
      <c r="O6377" s="12"/>
      <c r="P6377" s="12"/>
      <c r="Q6377" s="12"/>
      <c r="R6377" s="12"/>
      <c r="S6377" s="12"/>
      <c r="T6377" s="12"/>
      <c r="U6377" s="12"/>
      <c r="V6377" s="12"/>
      <c r="W6377" s="12"/>
      <c r="X6377" s="12"/>
      <c r="Y6377" s="12"/>
      <c r="Z6377" s="12"/>
      <c r="AA6377" s="12"/>
      <c r="AB6377" s="12"/>
      <c r="AC6377" s="12"/>
      <c r="AD6377" s="12"/>
      <c r="AE6377" s="12"/>
      <c r="AF6377" s="12"/>
      <c r="AG6377" s="12"/>
      <c r="AH6377" s="12"/>
      <c r="AI6377" s="12"/>
      <c r="AJ6377" s="12"/>
      <c r="AK6377" s="12"/>
      <c r="AL6377" s="12"/>
      <c r="AM6377" s="12"/>
      <c r="AN6377" s="12"/>
      <c r="AO6377" s="12"/>
      <c r="AP6377" s="12"/>
      <c r="AQ6377" s="12"/>
      <c r="AR6377" s="12"/>
      <c r="AS6377" s="12"/>
      <c r="AT6377" s="12"/>
      <c r="AU6377" s="12"/>
      <c r="AV6377" s="12"/>
      <c r="AW6377" s="12"/>
      <c r="AX6377" s="12"/>
      <c r="AY6377" s="12"/>
      <c r="AZ6377" s="12"/>
      <c r="BA6377" s="12"/>
      <c r="BB6377" s="12"/>
      <c r="BC6377" s="12"/>
      <c r="BD6377" s="12"/>
      <c r="BE6377" s="12"/>
      <c r="BF6377" s="12"/>
      <c r="BG6377" s="12"/>
      <c r="BH6377" s="12"/>
      <c r="BI6377" s="12"/>
      <c r="BJ6377" s="13"/>
      <c r="BK6377" s="13"/>
      <c r="BL6377" s="13"/>
      <c r="BM6377" s="13"/>
      <c r="BN6377" s="13"/>
    </row>
    <row r="6378" spans="4:66" x14ac:dyDescent="0.25">
      <c r="D6378"/>
      <c r="E6378" s="10"/>
      <c r="F6378" s="10"/>
      <c r="G6378" s="10"/>
      <c r="H6378" s="10"/>
      <c r="I6378" s="10"/>
      <c r="J6378" s="10"/>
      <c r="K6378" s="11"/>
      <c r="L6378" s="11"/>
      <c r="M6378" s="12"/>
      <c r="N6378" s="12"/>
      <c r="O6378" s="12"/>
      <c r="P6378" s="12"/>
      <c r="Q6378" s="12"/>
      <c r="R6378" s="12"/>
      <c r="S6378" s="12"/>
      <c r="T6378" s="12"/>
      <c r="U6378" s="12"/>
      <c r="V6378" s="12"/>
      <c r="W6378" s="12"/>
      <c r="X6378" s="12"/>
      <c r="Y6378" s="12"/>
      <c r="Z6378" s="12"/>
      <c r="AA6378" s="12"/>
      <c r="AB6378" s="12"/>
      <c r="AC6378" s="12"/>
      <c r="AD6378" s="12"/>
      <c r="AE6378" s="12"/>
      <c r="AF6378" s="12"/>
      <c r="AG6378" s="12"/>
      <c r="AH6378" s="12"/>
      <c r="AI6378" s="12"/>
      <c r="AJ6378" s="12"/>
      <c r="AK6378" s="12"/>
      <c r="AL6378" s="12"/>
      <c r="AM6378" s="12"/>
      <c r="AN6378" s="12"/>
      <c r="AO6378" s="12"/>
      <c r="AP6378" s="12"/>
      <c r="AQ6378" s="12"/>
      <c r="AR6378" s="12"/>
      <c r="AS6378" s="12"/>
      <c r="AT6378" s="12"/>
      <c r="AU6378" s="12"/>
      <c r="AV6378" s="12"/>
      <c r="AW6378" s="12"/>
      <c r="AX6378" s="12"/>
      <c r="AY6378" s="12"/>
      <c r="AZ6378" s="12"/>
      <c r="BA6378" s="12"/>
      <c r="BB6378" s="12"/>
      <c r="BC6378" s="12"/>
      <c r="BD6378" s="12"/>
      <c r="BE6378" s="12"/>
      <c r="BF6378" s="12"/>
      <c r="BG6378" s="12"/>
      <c r="BH6378" s="12"/>
      <c r="BI6378" s="12"/>
      <c r="BJ6378" s="13"/>
      <c r="BK6378" s="13"/>
      <c r="BL6378" s="13"/>
      <c r="BM6378" s="13"/>
      <c r="BN6378" s="13"/>
    </row>
    <row r="6379" spans="4:66" x14ac:dyDescent="0.25">
      <c r="D6379"/>
      <c r="E6379" s="10"/>
      <c r="F6379" s="10"/>
      <c r="G6379" s="10"/>
      <c r="H6379" s="10"/>
      <c r="I6379" s="10"/>
      <c r="J6379" s="10"/>
      <c r="K6379" s="11"/>
      <c r="L6379" s="11"/>
      <c r="M6379" s="12"/>
      <c r="N6379" s="12"/>
      <c r="O6379" s="12"/>
      <c r="P6379" s="12"/>
      <c r="Q6379" s="12"/>
      <c r="R6379" s="12"/>
      <c r="S6379" s="12"/>
      <c r="T6379" s="12"/>
      <c r="U6379" s="12"/>
      <c r="V6379" s="12"/>
      <c r="W6379" s="12"/>
      <c r="X6379" s="12"/>
      <c r="Y6379" s="12"/>
      <c r="Z6379" s="12"/>
      <c r="AA6379" s="12"/>
      <c r="AB6379" s="12"/>
      <c r="AC6379" s="12"/>
      <c r="AD6379" s="12"/>
      <c r="AE6379" s="12"/>
      <c r="AF6379" s="12"/>
      <c r="AG6379" s="12"/>
      <c r="AH6379" s="12"/>
      <c r="AI6379" s="12"/>
      <c r="AJ6379" s="12"/>
      <c r="AK6379" s="12"/>
      <c r="AL6379" s="12"/>
      <c r="AM6379" s="12"/>
      <c r="AN6379" s="12"/>
      <c r="AO6379" s="12"/>
      <c r="AP6379" s="12"/>
      <c r="AQ6379" s="12"/>
      <c r="AR6379" s="12"/>
      <c r="AS6379" s="12"/>
      <c r="AT6379" s="12"/>
      <c r="AU6379" s="12"/>
      <c r="AV6379" s="12"/>
      <c r="AW6379" s="12"/>
      <c r="AX6379" s="12"/>
      <c r="AY6379" s="12"/>
      <c r="AZ6379" s="12"/>
      <c r="BA6379" s="12"/>
      <c r="BB6379" s="12"/>
      <c r="BC6379" s="12"/>
      <c r="BD6379" s="12"/>
      <c r="BE6379" s="12"/>
      <c r="BF6379" s="12"/>
      <c r="BG6379" s="12"/>
      <c r="BH6379" s="12"/>
      <c r="BI6379" s="12"/>
      <c r="BJ6379" s="13"/>
      <c r="BK6379" s="13"/>
      <c r="BL6379" s="13"/>
      <c r="BM6379" s="13"/>
      <c r="BN6379" s="13"/>
    </row>
    <row r="6380" spans="4:66" x14ac:dyDescent="0.25">
      <c r="D6380"/>
      <c r="E6380" s="10"/>
      <c r="F6380" s="10"/>
      <c r="G6380" s="10"/>
      <c r="H6380" s="10"/>
      <c r="I6380" s="10"/>
      <c r="J6380" s="10"/>
      <c r="K6380" s="11"/>
      <c r="L6380" s="11"/>
      <c r="M6380" s="12"/>
      <c r="N6380" s="12"/>
      <c r="O6380" s="12"/>
      <c r="P6380" s="12"/>
      <c r="Q6380" s="12"/>
      <c r="R6380" s="12"/>
      <c r="S6380" s="12"/>
      <c r="T6380" s="12"/>
      <c r="U6380" s="12"/>
      <c r="V6380" s="12"/>
      <c r="W6380" s="12"/>
      <c r="X6380" s="12"/>
      <c r="Y6380" s="12"/>
      <c r="Z6380" s="12"/>
      <c r="AA6380" s="12"/>
      <c r="AB6380" s="12"/>
      <c r="AC6380" s="12"/>
      <c r="AD6380" s="12"/>
      <c r="AE6380" s="12"/>
      <c r="AF6380" s="12"/>
      <c r="AG6380" s="12"/>
      <c r="AH6380" s="12"/>
      <c r="AI6380" s="12"/>
      <c r="AJ6380" s="12"/>
      <c r="AK6380" s="12"/>
      <c r="AL6380" s="12"/>
      <c r="AM6380" s="12"/>
      <c r="AN6380" s="12"/>
      <c r="AO6380" s="12"/>
      <c r="AP6380" s="12"/>
      <c r="AQ6380" s="12"/>
      <c r="AR6380" s="12"/>
      <c r="AS6380" s="12"/>
      <c r="AT6380" s="12"/>
      <c r="AU6380" s="12"/>
      <c r="AV6380" s="12"/>
      <c r="AW6380" s="12"/>
      <c r="AX6380" s="12"/>
      <c r="AY6380" s="12"/>
      <c r="AZ6380" s="12"/>
      <c r="BA6380" s="12"/>
      <c r="BB6380" s="12"/>
      <c r="BC6380" s="12"/>
      <c r="BD6380" s="12"/>
      <c r="BE6380" s="12"/>
      <c r="BF6380" s="12"/>
      <c r="BG6380" s="12"/>
      <c r="BH6380" s="12"/>
      <c r="BI6380" s="12"/>
      <c r="BJ6380" s="13"/>
      <c r="BK6380" s="13"/>
      <c r="BL6380" s="13"/>
      <c r="BM6380" s="13"/>
      <c r="BN6380" s="13"/>
    </row>
    <row r="6381" spans="4:66" x14ac:dyDescent="0.25">
      <c r="D6381"/>
      <c r="E6381" s="10"/>
      <c r="F6381" s="10"/>
      <c r="G6381" s="10"/>
      <c r="H6381" s="10"/>
      <c r="I6381" s="10"/>
      <c r="J6381" s="10"/>
      <c r="K6381" s="11"/>
      <c r="L6381" s="11"/>
      <c r="M6381" s="12"/>
      <c r="N6381" s="12"/>
      <c r="O6381" s="12"/>
      <c r="P6381" s="12"/>
      <c r="Q6381" s="12"/>
      <c r="R6381" s="12"/>
      <c r="S6381" s="12"/>
      <c r="T6381" s="12"/>
      <c r="U6381" s="12"/>
      <c r="V6381" s="12"/>
      <c r="W6381" s="12"/>
      <c r="X6381" s="12"/>
      <c r="Y6381" s="12"/>
      <c r="Z6381" s="12"/>
      <c r="AA6381" s="12"/>
      <c r="AB6381" s="12"/>
      <c r="AC6381" s="12"/>
      <c r="AD6381" s="12"/>
      <c r="AE6381" s="12"/>
      <c r="AF6381" s="12"/>
      <c r="AG6381" s="12"/>
      <c r="AH6381" s="12"/>
      <c r="AI6381" s="12"/>
      <c r="AJ6381" s="12"/>
      <c r="AK6381" s="12"/>
      <c r="AL6381" s="12"/>
      <c r="AM6381" s="12"/>
      <c r="AN6381" s="12"/>
      <c r="AO6381" s="12"/>
      <c r="AP6381" s="12"/>
      <c r="AQ6381" s="12"/>
      <c r="AR6381" s="12"/>
      <c r="AS6381" s="12"/>
      <c r="AT6381" s="12"/>
      <c r="AU6381" s="12"/>
      <c r="AV6381" s="12"/>
      <c r="AW6381" s="12"/>
      <c r="AX6381" s="12"/>
      <c r="AY6381" s="12"/>
      <c r="AZ6381" s="12"/>
      <c r="BA6381" s="12"/>
      <c r="BB6381" s="12"/>
      <c r="BC6381" s="12"/>
      <c r="BD6381" s="12"/>
      <c r="BE6381" s="12"/>
      <c r="BF6381" s="12"/>
      <c r="BG6381" s="12"/>
      <c r="BH6381" s="12"/>
      <c r="BI6381" s="12"/>
      <c r="BJ6381" s="13"/>
      <c r="BK6381" s="13"/>
      <c r="BL6381" s="13"/>
      <c r="BM6381" s="13"/>
      <c r="BN6381" s="13"/>
    </row>
    <row r="6382" spans="4:66" x14ac:dyDescent="0.25">
      <c r="D6382"/>
      <c r="E6382" s="10"/>
      <c r="F6382" s="10"/>
      <c r="G6382" s="10"/>
      <c r="H6382" s="10"/>
      <c r="I6382" s="10"/>
      <c r="J6382" s="10"/>
      <c r="K6382" s="11"/>
      <c r="L6382" s="11"/>
      <c r="M6382" s="12"/>
      <c r="N6382" s="12"/>
      <c r="O6382" s="12"/>
      <c r="P6382" s="12"/>
      <c r="Q6382" s="12"/>
      <c r="R6382" s="12"/>
      <c r="S6382" s="12"/>
      <c r="T6382" s="12"/>
      <c r="U6382" s="12"/>
      <c r="V6382" s="12"/>
      <c r="W6382" s="12"/>
      <c r="X6382" s="12"/>
      <c r="Y6382" s="12"/>
      <c r="Z6382" s="12"/>
      <c r="AA6382" s="12"/>
      <c r="AB6382" s="12"/>
      <c r="AC6382" s="12"/>
      <c r="AD6382" s="12"/>
      <c r="AE6382" s="12"/>
      <c r="AF6382" s="12"/>
      <c r="AG6382" s="12"/>
      <c r="AH6382" s="12"/>
      <c r="AI6382" s="12"/>
      <c r="AJ6382" s="12"/>
      <c r="AK6382" s="12"/>
      <c r="AL6382" s="12"/>
      <c r="AM6382" s="12"/>
      <c r="AN6382" s="12"/>
      <c r="AO6382" s="12"/>
      <c r="AP6382" s="12"/>
      <c r="AQ6382" s="12"/>
      <c r="AR6382" s="12"/>
      <c r="AS6382" s="12"/>
      <c r="AT6382" s="12"/>
      <c r="AU6382" s="12"/>
      <c r="AV6382" s="12"/>
      <c r="AW6382" s="12"/>
      <c r="AX6382" s="12"/>
      <c r="AY6382" s="12"/>
      <c r="AZ6382" s="12"/>
      <c r="BA6382" s="12"/>
      <c r="BB6382" s="12"/>
      <c r="BC6382" s="12"/>
      <c r="BD6382" s="12"/>
      <c r="BE6382" s="12"/>
      <c r="BF6382" s="12"/>
      <c r="BG6382" s="12"/>
      <c r="BH6382" s="12"/>
      <c r="BI6382" s="12"/>
      <c r="BJ6382" s="13"/>
      <c r="BK6382" s="13"/>
      <c r="BL6382" s="13"/>
      <c r="BM6382" s="13"/>
      <c r="BN6382" s="13"/>
    </row>
    <row r="6383" spans="4:66" x14ac:dyDescent="0.25">
      <c r="D6383"/>
      <c r="E6383" s="10"/>
      <c r="F6383" s="10"/>
      <c r="G6383" s="10"/>
      <c r="H6383" s="10"/>
      <c r="I6383" s="10"/>
      <c r="J6383" s="10"/>
      <c r="K6383" s="11"/>
      <c r="L6383" s="11"/>
      <c r="M6383" s="12"/>
      <c r="N6383" s="12"/>
      <c r="O6383" s="12"/>
      <c r="P6383" s="12"/>
      <c r="Q6383" s="12"/>
      <c r="R6383" s="12"/>
      <c r="S6383" s="12"/>
      <c r="T6383" s="12"/>
      <c r="U6383" s="12"/>
      <c r="V6383" s="12"/>
      <c r="W6383" s="12"/>
      <c r="X6383" s="12"/>
      <c r="Y6383" s="12"/>
      <c r="Z6383" s="12"/>
      <c r="AA6383" s="12"/>
      <c r="AB6383" s="12"/>
      <c r="AC6383" s="12"/>
      <c r="AD6383" s="12"/>
      <c r="AE6383" s="12"/>
      <c r="AF6383" s="12"/>
      <c r="AG6383" s="12"/>
      <c r="AH6383" s="12"/>
      <c r="AI6383" s="12"/>
      <c r="AJ6383" s="12"/>
      <c r="AK6383" s="12"/>
      <c r="AL6383" s="12"/>
      <c r="AM6383" s="12"/>
      <c r="AN6383" s="12"/>
      <c r="AO6383" s="12"/>
      <c r="AP6383" s="12"/>
      <c r="AQ6383" s="12"/>
      <c r="AR6383" s="12"/>
      <c r="AS6383" s="12"/>
      <c r="AT6383" s="12"/>
      <c r="AU6383" s="12"/>
      <c r="AV6383" s="12"/>
      <c r="AW6383" s="12"/>
      <c r="AX6383" s="12"/>
      <c r="AY6383" s="12"/>
      <c r="AZ6383" s="12"/>
      <c r="BA6383" s="12"/>
      <c r="BB6383" s="12"/>
      <c r="BC6383" s="12"/>
      <c r="BD6383" s="12"/>
      <c r="BE6383" s="12"/>
      <c r="BF6383" s="12"/>
      <c r="BG6383" s="12"/>
      <c r="BH6383" s="12"/>
      <c r="BI6383" s="12"/>
      <c r="BJ6383" s="13"/>
      <c r="BK6383" s="13"/>
      <c r="BL6383" s="13"/>
      <c r="BM6383" s="13"/>
      <c r="BN6383" s="13"/>
    </row>
    <row r="6384" spans="4:66" x14ac:dyDescent="0.25">
      <c r="D6384"/>
      <c r="E6384" s="10"/>
      <c r="F6384" s="10"/>
      <c r="G6384" s="10"/>
      <c r="H6384" s="10"/>
      <c r="I6384" s="10"/>
      <c r="J6384" s="10"/>
      <c r="K6384" s="11"/>
      <c r="L6384" s="11"/>
      <c r="M6384" s="12"/>
      <c r="N6384" s="12"/>
      <c r="O6384" s="12"/>
      <c r="P6384" s="12"/>
      <c r="Q6384" s="12"/>
      <c r="R6384" s="12"/>
      <c r="S6384" s="12"/>
      <c r="T6384" s="12"/>
      <c r="U6384" s="12"/>
      <c r="V6384" s="12"/>
      <c r="W6384" s="12"/>
      <c r="X6384" s="12"/>
      <c r="Y6384" s="12"/>
      <c r="Z6384" s="12"/>
      <c r="AA6384" s="12"/>
      <c r="AB6384" s="12"/>
      <c r="AC6384" s="12"/>
      <c r="AD6384" s="12"/>
      <c r="AE6384" s="12"/>
      <c r="AF6384" s="12"/>
      <c r="AG6384" s="12"/>
      <c r="AH6384" s="12"/>
      <c r="AI6384" s="12"/>
      <c r="AJ6384" s="12"/>
      <c r="AK6384" s="12"/>
      <c r="AL6384" s="12"/>
      <c r="AM6384" s="12"/>
      <c r="AN6384" s="12"/>
      <c r="AO6384" s="12"/>
      <c r="AP6384" s="12"/>
      <c r="AQ6384" s="12"/>
      <c r="AR6384" s="12"/>
      <c r="AS6384" s="12"/>
      <c r="AT6384" s="12"/>
      <c r="AU6384" s="12"/>
      <c r="AV6384" s="12"/>
      <c r="AW6384" s="12"/>
      <c r="AX6384" s="12"/>
      <c r="AY6384" s="12"/>
      <c r="AZ6384" s="12"/>
      <c r="BA6384" s="12"/>
      <c r="BB6384" s="12"/>
      <c r="BC6384" s="12"/>
      <c r="BD6384" s="12"/>
      <c r="BE6384" s="12"/>
      <c r="BF6384" s="12"/>
      <c r="BG6384" s="12"/>
      <c r="BH6384" s="12"/>
      <c r="BI6384" s="12"/>
      <c r="BJ6384" s="13"/>
      <c r="BK6384" s="13"/>
      <c r="BL6384" s="13"/>
      <c r="BM6384" s="13"/>
      <c r="BN6384" s="13"/>
    </row>
    <row r="6385" spans="4:66" x14ac:dyDescent="0.25">
      <c r="D6385"/>
      <c r="E6385" s="10"/>
      <c r="F6385" s="10"/>
      <c r="G6385" s="10"/>
      <c r="H6385" s="10"/>
      <c r="I6385" s="10"/>
      <c r="J6385" s="10"/>
      <c r="K6385" s="11"/>
      <c r="L6385" s="11"/>
      <c r="M6385" s="12"/>
      <c r="N6385" s="12"/>
      <c r="O6385" s="12"/>
      <c r="P6385" s="12"/>
      <c r="Q6385" s="12"/>
      <c r="R6385" s="12"/>
      <c r="S6385" s="12"/>
      <c r="T6385" s="12"/>
      <c r="U6385" s="12"/>
      <c r="V6385" s="12"/>
      <c r="W6385" s="12"/>
      <c r="X6385" s="12"/>
      <c r="Y6385" s="12"/>
      <c r="Z6385" s="12"/>
      <c r="AA6385" s="12"/>
      <c r="AB6385" s="12"/>
      <c r="AC6385" s="12"/>
      <c r="AD6385" s="12"/>
      <c r="AE6385" s="12"/>
      <c r="AF6385" s="12"/>
      <c r="AG6385" s="12"/>
      <c r="AH6385" s="12"/>
      <c r="AI6385" s="12"/>
      <c r="AJ6385" s="12"/>
      <c r="AK6385" s="12"/>
      <c r="AL6385" s="12"/>
      <c r="AM6385" s="12"/>
      <c r="AN6385" s="12"/>
      <c r="AO6385" s="12"/>
      <c r="AP6385" s="12"/>
      <c r="AQ6385" s="12"/>
      <c r="AR6385" s="12"/>
      <c r="AS6385" s="12"/>
      <c r="AT6385" s="12"/>
      <c r="AU6385" s="12"/>
      <c r="AV6385" s="12"/>
      <c r="AW6385" s="12"/>
      <c r="AX6385" s="12"/>
      <c r="AY6385" s="12"/>
      <c r="AZ6385" s="12"/>
      <c r="BA6385" s="12"/>
      <c r="BB6385" s="12"/>
      <c r="BC6385" s="12"/>
      <c r="BD6385" s="12"/>
      <c r="BE6385" s="12"/>
      <c r="BF6385" s="12"/>
      <c r="BG6385" s="12"/>
      <c r="BH6385" s="12"/>
      <c r="BI6385" s="12"/>
      <c r="BJ6385" s="13"/>
      <c r="BK6385" s="13"/>
      <c r="BL6385" s="13"/>
      <c r="BM6385" s="13"/>
      <c r="BN6385" s="13"/>
    </row>
    <row r="6386" spans="4:66" x14ac:dyDescent="0.25">
      <c r="D6386"/>
      <c r="E6386" s="10"/>
      <c r="F6386" s="10"/>
      <c r="G6386" s="10"/>
      <c r="H6386" s="10"/>
      <c r="I6386" s="10"/>
      <c r="J6386" s="10"/>
      <c r="K6386" s="11"/>
      <c r="L6386" s="11"/>
      <c r="M6386" s="12"/>
      <c r="N6386" s="12"/>
      <c r="O6386" s="12"/>
      <c r="P6386" s="12"/>
      <c r="Q6386" s="12"/>
      <c r="R6386" s="12"/>
      <c r="S6386" s="12"/>
      <c r="T6386" s="12"/>
      <c r="U6386" s="12"/>
      <c r="V6386" s="12"/>
      <c r="W6386" s="12"/>
      <c r="X6386" s="12"/>
      <c r="Y6386" s="12"/>
      <c r="Z6386" s="12"/>
      <c r="AA6386" s="12"/>
      <c r="AB6386" s="12"/>
      <c r="AC6386" s="12"/>
      <c r="AD6386" s="12"/>
      <c r="AE6386" s="12"/>
      <c r="AF6386" s="12"/>
      <c r="AG6386" s="12"/>
      <c r="AH6386" s="12"/>
      <c r="AI6386" s="12"/>
      <c r="AJ6386" s="12"/>
      <c r="AK6386" s="12"/>
      <c r="AL6386" s="12"/>
      <c r="AM6386" s="12"/>
      <c r="AN6386" s="12"/>
      <c r="AO6386" s="12"/>
      <c r="AP6386" s="12"/>
      <c r="AQ6386" s="12"/>
      <c r="AR6386" s="12"/>
      <c r="AS6386" s="12"/>
      <c r="AT6386" s="12"/>
      <c r="AU6386" s="12"/>
      <c r="AV6386" s="12"/>
      <c r="AW6386" s="12"/>
      <c r="AX6386" s="12"/>
      <c r="AY6386" s="12"/>
      <c r="AZ6386" s="12"/>
      <c r="BA6386" s="12"/>
      <c r="BB6386" s="12"/>
      <c r="BC6386" s="12"/>
      <c r="BD6386" s="12"/>
      <c r="BE6386" s="12"/>
      <c r="BF6386" s="12"/>
      <c r="BG6386" s="12"/>
      <c r="BH6386" s="12"/>
      <c r="BI6386" s="12"/>
      <c r="BJ6386" s="13"/>
      <c r="BK6386" s="13"/>
      <c r="BL6386" s="13"/>
      <c r="BM6386" s="13"/>
      <c r="BN6386" s="13"/>
    </row>
    <row r="6387" spans="4:66" x14ac:dyDescent="0.25">
      <c r="D6387"/>
      <c r="E6387" s="10"/>
      <c r="F6387" s="10"/>
      <c r="G6387" s="10"/>
      <c r="H6387" s="10"/>
      <c r="I6387" s="10"/>
      <c r="J6387" s="10"/>
      <c r="K6387" s="11"/>
      <c r="L6387" s="11"/>
      <c r="M6387" s="12"/>
      <c r="N6387" s="12"/>
      <c r="O6387" s="12"/>
      <c r="P6387" s="12"/>
      <c r="Q6387" s="12"/>
      <c r="R6387" s="12"/>
      <c r="S6387" s="12"/>
      <c r="T6387" s="12"/>
      <c r="U6387" s="12"/>
      <c r="V6387" s="12"/>
      <c r="W6387" s="12"/>
      <c r="X6387" s="12"/>
      <c r="Y6387" s="12"/>
      <c r="Z6387" s="12"/>
      <c r="AA6387" s="12"/>
      <c r="AB6387" s="12"/>
      <c r="AC6387" s="12"/>
      <c r="AD6387" s="12"/>
      <c r="AE6387" s="12"/>
      <c r="AF6387" s="12"/>
      <c r="AG6387" s="12"/>
      <c r="AH6387" s="12"/>
      <c r="AI6387" s="12"/>
      <c r="AJ6387" s="12"/>
      <c r="AK6387" s="12"/>
      <c r="AL6387" s="12"/>
      <c r="AM6387" s="12"/>
      <c r="AN6387" s="12"/>
      <c r="AO6387" s="12"/>
      <c r="AP6387" s="12"/>
      <c r="AQ6387" s="12"/>
      <c r="AR6387" s="12"/>
      <c r="AS6387" s="12"/>
      <c r="AT6387" s="12"/>
      <c r="AU6387" s="12"/>
      <c r="AV6387" s="12"/>
      <c r="AW6387" s="12"/>
      <c r="AX6387" s="12"/>
      <c r="AY6387" s="12"/>
      <c r="AZ6387" s="12"/>
      <c r="BA6387" s="12"/>
      <c r="BB6387" s="12"/>
      <c r="BC6387" s="12"/>
      <c r="BD6387" s="12"/>
      <c r="BE6387" s="12"/>
      <c r="BF6387" s="12"/>
      <c r="BG6387" s="12"/>
      <c r="BH6387" s="12"/>
      <c r="BI6387" s="12"/>
      <c r="BJ6387" s="13"/>
      <c r="BK6387" s="13"/>
      <c r="BL6387" s="13"/>
      <c r="BM6387" s="13"/>
      <c r="BN6387" s="13"/>
    </row>
    <row r="6388" spans="4:66" x14ac:dyDescent="0.25">
      <c r="D6388"/>
      <c r="E6388" s="10"/>
      <c r="F6388" s="10"/>
      <c r="G6388" s="10"/>
      <c r="H6388" s="10"/>
      <c r="I6388" s="10"/>
      <c r="J6388" s="10"/>
      <c r="K6388" s="11"/>
      <c r="L6388" s="11"/>
      <c r="M6388" s="12"/>
      <c r="N6388" s="12"/>
      <c r="O6388" s="12"/>
      <c r="P6388" s="12"/>
      <c r="Q6388" s="12"/>
      <c r="R6388" s="12"/>
      <c r="S6388" s="12"/>
      <c r="T6388" s="12"/>
      <c r="U6388" s="12"/>
      <c r="V6388" s="12"/>
      <c r="W6388" s="12"/>
      <c r="X6388" s="12"/>
      <c r="Y6388" s="12"/>
      <c r="Z6388" s="12"/>
      <c r="AA6388" s="12"/>
      <c r="AB6388" s="12"/>
      <c r="AC6388" s="12"/>
      <c r="AD6388" s="12"/>
      <c r="AE6388" s="12"/>
      <c r="AF6388" s="12"/>
      <c r="AG6388" s="12"/>
      <c r="AH6388" s="12"/>
      <c r="AI6388" s="12"/>
      <c r="AJ6388" s="12"/>
      <c r="AK6388" s="12"/>
      <c r="AL6388" s="12"/>
      <c r="AM6388" s="12"/>
      <c r="AN6388" s="12"/>
      <c r="AO6388" s="12"/>
      <c r="AP6388" s="12"/>
      <c r="AQ6388" s="12"/>
      <c r="AR6388" s="12"/>
      <c r="AS6388" s="12"/>
      <c r="AT6388" s="12"/>
      <c r="AU6388" s="12"/>
      <c r="AV6388" s="12"/>
      <c r="AW6388" s="12"/>
      <c r="AX6388" s="12"/>
      <c r="AY6388" s="12"/>
      <c r="AZ6388" s="12"/>
      <c r="BA6388" s="12"/>
      <c r="BB6388" s="12"/>
      <c r="BC6388" s="12"/>
      <c r="BD6388" s="12"/>
      <c r="BE6388" s="12"/>
      <c r="BF6388" s="12"/>
      <c r="BG6388" s="12"/>
      <c r="BH6388" s="12"/>
      <c r="BI6388" s="12"/>
      <c r="BJ6388" s="13"/>
      <c r="BK6388" s="13"/>
      <c r="BL6388" s="13"/>
      <c r="BM6388" s="13"/>
      <c r="BN6388" s="13"/>
    </row>
    <row r="6389" spans="4:66" x14ac:dyDescent="0.25">
      <c r="D6389"/>
      <c r="E6389" s="10"/>
      <c r="F6389" s="10"/>
      <c r="G6389" s="10"/>
      <c r="H6389" s="10"/>
      <c r="I6389" s="10"/>
      <c r="J6389" s="10"/>
      <c r="K6389" s="11"/>
      <c r="L6389" s="11"/>
      <c r="M6389" s="12"/>
      <c r="N6389" s="12"/>
      <c r="O6389" s="12"/>
      <c r="P6389" s="12"/>
      <c r="Q6389" s="12"/>
      <c r="R6389" s="12"/>
      <c r="S6389" s="12"/>
      <c r="T6389" s="12"/>
      <c r="U6389" s="12"/>
      <c r="V6389" s="12"/>
      <c r="W6389" s="12"/>
      <c r="X6389" s="12"/>
      <c r="Y6389" s="12"/>
      <c r="Z6389" s="12"/>
      <c r="AA6389" s="12"/>
      <c r="AB6389" s="12"/>
      <c r="AC6389" s="12"/>
      <c r="AD6389" s="12"/>
      <c r="AE6389" s="12"/>
      <c r="AF6389" s="12"/>
      <c r="AG6389" s="12"/>
      <c r="AH6389" s="12"/>
      <c r="AI6389" s="12"/>
      <c r="AJ6389" s="12"/>
      <c r="AK6389" s="12"/>
      <c r="AL6389" s="12"/>
      <c r="AM6389" s="12"/>
      <c r="AN6389" s="12"/>
      <c r="AO6389" s="12"/>
      <c r="AP6389" s="12"/>
      <c r="AQ6389" s="12"/>
      <c r="AR6389" s="12"/>
      <c r="AS6389" s="12"/>
      <c r="AT6389" s="12"/>
      <c r="AU6389" s="12"/>
      <c r="AV6389" s="12"/>
      <c r="AW6389" s="12"/>
      <c r="AX6389" s="12"/>
      <c r="AY6389" s="12"/>
      <c r="AZ6389" s="12"/>
      <c r="BA6389" s="12"/>
      <c r="BB6389" s="12"/>
      <c r="BC6389" s="12"/>
      <c r="BD6389" s="12"/>
      <c r="BE6389" s="12"/>
      <c r="BF6389" s="12"/>
      <c r="BG6389" s="12"/>
      <c r="BH6389" s="12"/>
      <c r="BI6389" s="12"/>
      <c r="BJ6389" s="13"/>
      <c r="BK6389" s="13"/>
      <c r="BL6389" s="13"/>
      <c r="BM6389" s="13"/>
      <c r="BN6389" s="13"/>
    </row>
    <row r="6390" spans="4:66" x14ac:dyDescent="0.25">
      <c r="D6390"/>
      <c r="E6390" s="10"/>
      <c r="F6390" s="10"/>
      <c r="G6390" s="10"/>
      <c r="H6390" s="10"/>
      <c r="I6390" s="10"/>
      <c r="J6390" s="10"/>
      <c r="K6390" s="11"/>
      <c r="L6390" s="11"/>
      <c r="M6390" s="12"/>
      <c r="N6390" s="12"/>
      <c r="O6390" s="12"/>
      <c r="P6390" s="12"/>
      <c r="Q6390" s="12"/>
      <c r="R6390" s="12"/>
      <c r="S6390" s="12"/>
      <c r="T6390" s="12"/>
      <c r="U6390" s="12"/>
      <c r="V6390" s="12"/>
      <c r="W6390" s="12"/>
      <c r="X6390" s="12"/>
      <c r="Y6390" s="12"/>
      <c r="Z6390" s="12"/>
      <c r="AA6390" s="12"/>
      <c r="AB6390" s="12"/>
      <c r="AC6390" s="12"/>
      <c r="AD6390" s="12"/>
      <c r="AE6390" s="12"/>
      <c r="AF6390" s="12"/>
      <c r="AG6390" s="12"/>
      <c r="AH6390" s="12"/>
      <c r="AI6390" s="12"/>
      <c r="AJ6390" s="12"/>
      <c r="AK6390" s="12"/>
      <c r="AL6390" s="12"/>
      <c r="AM6390" s="12"/>
      <c r="AN6390" s="12"/>
      <c r="AO6390" s="12"/>
      <c r="AP6390" s="12"/>
      <c r="AQ6390" s="12"/>
      <c r="AR6390" s="12"/>
      <c r="AS6390" s="12"/>
      <c r="AT6390" s="12"/>
      <c r="AU6390" s="12"/>
      <c r="AV6390" s="12"/>
      <c r="AW6390" s="12"/>
      <c r="AX6390" s="12"/>
      <c r="AY6390" s="12"/>
      <c r="AZ6390" s="12"/>
      <c r="BA6390" s="12"/>
      <c r="BB6390" s="12"/>
      <c r="BC6390" s="12"/>
      <c r="BD6390" s="12"/>
      <c r="BE6390" s="12"/>
      <c r="BF6390" s="12"/>
      <c r="BG6390" s="12"/>
      <c r="BH6390" s="12"/>
      <c r="BI6390" s="12"/>
      <c r="BJ6390" s="13"/>
      <c r="BK6390" s="13"/>
      <c r="BL6390" s="13"/>
      <c r="BM6390" s="13"/>
      <c r="BN6390" s="13"/>
    </row>
    <row r="6391" spans="4:66" x14ac:dyDescent="0.25">
      <c r="D6391"/>
      <c r="E6391" s="10"/>
      <c r="F6391" s="10"/>
      <c r="G6391" s="10"/>
      <c r="H6391" s="10"/>
      <c r="I6391" s="10"/>
      <c r="J6391" s="10"/>
      <c r="K6391" s="11"/>
      <c r="L6391" s="11"/>
      <c r="M6391" s="12"/>
      <c r="N6391" s="12"/>
      <c r="O6391" s="12"/>
      <c r="P6391" s="12"/>
      <c r="Q6391" s="12"/>
      <c r="R6391" s="12"/>
      <c r="S6391" s="12"/>
      <c r="T6391" s="12"/>
      <c r="U6391" s="12"/>
      <c r="V6391" s="12"/>
      <c r="W6391" s="12"/>
      <c r="X6391" s="12"/>
      <c r="Y6391" s="12"/>
      <c r="Z6391" s="12"/>
      <c r="AA6391" s="12"/>
      <c r="AB6391" s="12"/>
      <c r="AC6391" s="12"/>
      <c r="AD6391" s="12"/>
      <c r="AE6391" s="12"/>
      <c r="AF6391" s="12"/>
      <c r="AG6391" s="12"/>
      <c r="AH6391" s="12"/>
      <c r="AI6391" s="12"/>
      <c r="AJ6391" s="12"/>
      <c r="AK6391" s="12"/>
      <c r="AL6391" s="12"/>
      <c r="AM6391" s="12"/>
      <c r="AN6391" s="12"/>
      <c r="AO6391" s="12"/>
      <c r="AP6391" s="12"/>
      <c r="AQ6391" s="12"/>
      <c r="AR6391" s="12"/>
      <c r="AS6391" s="12"/>
      <c r="AT6391" s="12"/>
      <c r="AU6391" s="12"/>
      <c r="AV6391" s="12"/>
      <c r="AW6391" s="12"/>
      <c r="AX6391" s="12"/>
      <c r="AY6391" s="12"/>
      <c r="AZ6391" s="12"/>
      <c r="BA6391" s="12"/>
      <c r="BB6391" s="12"/>
      <c r="BC6391" s="12"/>
      <c r="BD6391" s="12"/>
      <c r="BE6391" s="12"/>
      <c r="BF6391" s="12"/>
      <c r="BG6391" s="12"/>
      <c r="BH6391" s="12"/>
      <c r="BI6391" s="12"/>
      <c r="BJ6391" s="13"/>
      <c r="BK6391" s="13"/>
      <c r="BL6391" s="13"/>
      <c r="BM6391" s="13"/>
      <c r="BN6391" s="13"/>
    </row>
    <row r="6392" spans="4:66" x14ac:dyDescent="0.25">
      <c r="D6392"/>
      <c r="E6392" s="10"/>
      <c r="F6392" s="10"/>
      <c r="G6392" s="10"/>
      <c r="H6392" s="10"/>
      <c r="I6392" s="10"/>
      <c r="J6392" s="10"/>
      <c r="K6392" s="11"/>
      <c r="L6392" s="11"/>
      <c r="M6392" s="12"/>
      <c r="N6392" s="12"/>
      <c r="O6392" s="12"/>
      <c r="P6392" s="12"/>
      <c r="Q6392" s="12"/>
      <c r="R6392" s="12"/>
      <c r="S6392" s="12"/>
      <c r="T6392" s="12"/>
      <c r="U6392" s="12"/>
      <c r="V6392" s="12"/>
      <c r="W6392" s="12"/>
      <c r="X6392" s="12"/>
      <c r="Y6392" s="12"/>
      <c r="Z6392" s="12"/>
      <c r="AA6392" s="12"/>
      <c r="AB6392" s="12"/>
      <c r="AC6392" s="12"/>
      <c r="AD6392" s="12"/>
      <c r="AE6392" s="12"/>
      <c r="AF6392" s="12"/>
      <c r="AG6392" s="12"/>
      <c r="AH6392" s="12"/>
      <c r="AI6392" s="12"/>
      <c r="AJ6392" s="12"/>
      <c r="AK6392" s="12"/>
      <c r="AL6392" s="12"/>
      <c r="AM6392" s="12"/>
      <c r="AN6392" s="12"/>
      <c r="AO6392" s="12"/>
      <c r="AP6392" s="12"/>
      <c r="AQ6392" s="12"/>
      <c r="AR6392" s="12"/>
      <c r="AS6392" s="12"/>
      <c r="AT6392" s="12"/>
      <c r="AU6392" s="12"/>
      <c r="AV6392" s="12"/>
      <c r="AW6392" s="12"/>
      <c r="AX6392" s="12"/>
      <c r="AY6392" s="12"/>
      <c r="AZ6392" s="12"/>
      <c r="BA6392" s="12"/>
      <c r="BB6392" s="12"/>
      <c r="BC6392" s="12"/>
      <c r="BD6392" s="12"/>
      <c r="BE6392" s="12"/>
      <c r="BF6392" s="12"/>
      <c r="BG6392" s="12"/>
      <c r="BH6392" s="12"/>
      <c r="BI6392" s="12"/>
      <c r="BJ6392" s="13"/>
      <c r="BK6392" s="13"/>
      <c r="BL6392" s="13"/>
      <c r="BM6392" s="13"/>
      <c r="BN6392" s="13"/>
    </row>
    <row r="6393" spans="4:66" x14ac:dyDescent="0.25">
      <c r="D6393"/>
      <c r="E6393" s="10"/>
      <c r="F6393" s="10"/>
      <c r="G6393" s="10"/>
      <c r="H6393" s="10"/>
      <c r="I6393" s="10"/>
      <c r="J6393" s="10"/>
      <c r="K6393" s="11"/>
      <c r="L6393" s="11"/>
      <c r="M6393" s="12"/>
      <c r="N6393" s="12"/>
      <c r="O6393" s="12"/>
      <c r="P6393" s="12"/>
      <c r="Q6393" s="12"/>
      <c r="R6393" s="12"/>
      <c r="S6393" s="12"/>
      <c r="T6393" s="12"/>
      <c r="U6393" s="12"/>
      <c r="V6393" s="12"/>
      <c r="W6393" s="12"/>
      <c r="X6393" s="12"/>
      <c r="Y6393" s="12"/>
      <c r="Z6393" s="12"/>
      <c r="AA6393" s="12"/>
      <c r="AB6393" s="12"/>
      <c r="AC6393" s="12"/>
      <c r="AD6393" s="12"/>
      <c r="AE6393" s="12"/>
      <c r="AF6393" s="12"/>
      <c r="AG6393" s="12"/>
      <c r="AH6393" s="12"/>
      <c r="AI6393" s="12"/>
      <c r="AJ6393" s="12"/>
      <c r="AK6393" s="12"/>
      <c r="AL6393" s="12"/>
      <c r="AM6393" s="12"/>
      <c r="AN6393" s="12"/>
      <c r="AO6393" s="12"/>
      <c r="AP6393" s="12"/>
      <c r="AQ6393" s="12"/>
      <c r="AR6393" s="12"/>
      <c r="AS6393" s="12"/>
      <c r="AT6393" s="12"/>
      <c r="AU6393" s="12"/>
      <c r="AV6393" s="12"/>
      <c r="AW6393" s="12"/>
      <c r="AX6393" s="12"/>
      <c r="AY6393" s="12"/>
      <c r="AZ6393" s="12"/>
      <c r="BA6393" s="12"/>
      <c r="BB6393" s="12"/>
      <c r="BC6393" s="12"/>
      <c r="BD6393" s="12"/>
      <c r="BE6393" s="12"/>
      <c r="BF6393" s="12"/>
      <c r="BG6393" s="12"/>
      <c r="BH6393" s="12"/>
      <c r="BI6393" s="12"/>
      <c r="BJ6393" s="13"/>
      <c r="BK6393" s="13"/>
      <c r="BL6393" s="13"/>
      <c r="BM6393" s="13"/>
      <c r="BN6393" s="13"/>
    </row>
    <row r="6394" spans="4:66" x14ac:dyDescent="0.25">
      <c r="D6394"/>
      <c r="E6394" s="10"/>
      <c r="F6394" s="10"/>
      <c r="G6394" s="10"/>
      <c r="H6394" s="10"/>
      <c r="I6394" s="10"/>
      <c r="J6394" s="10"/>
      <c r="K6394" s="11"/>
      <c r="L6394" s="11"/>
      <c r="M6394" s="12"/>
      <c r="N6394" s="12"/>
      <c r="O6394" s="12"/>
      <c r="P6394" s="12"/>
      <c r="Q6394" s="12"/>
      <c r="R6394" s="12"/>
      <c r="S6394" s="12"/>
      <c r="T6394" s="12"/>
      <c r="U6394" s="12"/>
      <c r="V6394" s="12"/>
      <c r="W6394" s="12"/>
      <c r="X6394" s="12"/>
      <c r="Y6394" s="12"/>
      <c r="Z6394" s="12"/>
      <c r="AA6394" s="12"/>
      <c r="AB6394" s="12"/>
      <c r="AC6394" s="12"/>
      <c r="AD6394" s="12"/>
      <c r="AE6394" s="12"/>
      <c r="AF6394" s="12"/>
      <c r="AG6394" s="12"/>
      <c r="AH6394" s="12"/>
      <c r="AI6394" s="12"/>
      <c r="AJ6394" s="12"/>
      <c r="AK6394" s="12"/>
      <c r="AL6394" s="12"/>
      <c r="AM6394" s="12"/>
      <c r="AN6394" s="12"/>
      <c r="AO6394" s="12"/>
      <c r="AP6394" s="12"/>
      <c r="AQ6394" s="12"/>
      <c r="AR6394" s="12"/>
      <c r="AS6394" s="12"/>
      <c r="AT6394" s="12"/>
      <c r="AU6394" s="12"/>
      <c r="AV6394" s="12"/>
      <c r="AW6394" s="12"/>
      <c r="AX6394" s="12"/>
      <c r="AY6394" s="12"/>
      <c r="AZ6394" s="12"/>
      <c r="BA6394" s="12"/>
      <c r="BB6394" s="12"/>
      <c r="BC6394" s="12"/>
      <c r="BD6394" s="12"/>
      <c r="BE6394" s="12"/>
      <c r="BF6394" s="12"/>
      <c r="BG6394" s="12"/>
      <c r="BH6394" s="12"/>
      <c r="BI6394" s="12"/>
      <c r="BJ6394" s="13"/>
      <c r="BK6394" s="13"/>
      <c r="BL6394" s="13"/>
      <c r="BM6394" s="13"/>
      <c r="BN6394" s="13"/>
    </row>
    <row r="6395" spans="4:66" x14ac:dyDescent="0.25">
      <c r="D6395"/>
      <c r="E6395" s="10"/>
      <c r="F6395" s="10"/>
      <c r="G6395" s="10"/>
      <c r="H6395" s="10"/>
      <c r="I6395" s="10"/>
      <c r="J6395" s="10"/>
      <c r="K6395" s="11"/>
      <c r="L6395" s="11"/>
      <c r="M6395" s="12"/>
      <c r="N6395" s="12"/>
      <c r="O6395" s="12"/>
      <c r="P6395" s="12"/>
      <c r="Q6395" s="12"/>
      <c r="R6395" s="12"/>
      <c r="S6395" s="12"/>
      <c r="T6395" s="12"/>
      <c r="U6395" s="12"/>
      <c r="V6395" s="12"/>
      <c r="W6395" s="12"/>
      <c r="X6395" s="12"/>
      <c r="Y6395" s="12"/>
      <c r="Z6395" s="12"/>
      <c r="AA6395" s="12"/>
      <c r="AB6395" s="12"/>
      <c r="AC6395" s="12"/>
      <c r="AD6395" s="12"/>
      <c r="AE6395" s="12"/>
      <c r="AF6395" s="12"/>
      <c r="AG6395" s="12"/>
      <c r="AH6395" s="12"/>
      <c r="AI6395" s="12"/>
      <c r="AJ6395" s="12"/>
      <c r="AK6395" s="12"/>
      <c r="AL6395" s="12"/>
      <c r="AM6395" s="12"/>
      <c r="AN6395" s="12"/>
      <c r="AO6395" s="12"/>
      <c r="AP6395" s="12"/>
      <c r="AQ6395" s="12"/>
      <c r="AR6395" s="12"/>
      <c r="AS6395" s="12"/>
      <c r="AT6395" s="12"/>
      <c r="AU6395" s="12"/>
      <c r="AV6395" s="12"/>
      <c r="AW6395" s="12"/>
      <c r="AX6395" s="12"/>
      <c r="AY6395" s="12"/>
      <c r="AZ6395" s="12"/>
      <c r="BA6395" s="12"/>
      <c r="BB6395" s="12"/>
      <c r="BC6395" s="12"/>
      <c r="BD6395" s="12"/>
      <c r="BE6395" s="12"/>
      <c r="BF6395" s="12"/>
      <c r="BG6395" s="12"/>
      <c r="BH6395" s="12"/>
      <c r="BI6395" s="12"/>
      <c r="BJ6395" s="13"/>
      <c r="BK6395" s="13"/>
      <c r="BL6395" s="13"/>
      <c r="BM6395" s="13"/>
      <c r="BN6395" s="13"/>
    </row>
    <row r="6396" spans="4:66" x14ac:dyDescent="0.25">
      <c r="D6396"/>
      <c r="E6396" s="10"/>
      <c r="F6396" s="10"/>
      <c r="G6396" s="10"/>
      <c r="H6396" s="10"/>
      <c r="I6396" s="10"/>
      <c r="J6396" s="10"/>
      <c r="K6396" s="11"/>
      <c r="L6396" s="11"/>
      <c r="M6396" s="12"/>
      <c r="N6396" s="12"/>
      <c r="O6396" s="12"/>
      <c r="P6396" s="12"/>
      <c r="Q6396" s="12"/>
      <c r="R6396" s="12"/>
      <c r="S6396" s="12"/>
      <c r="T6396" s="12"/>
      <c r="U6396" s="12"/>
      <c r="V6396" s="12"/>
      <c r="W6396" s="12"/>
      <c r="X6396" s="12"/>
      <c r="Y6396" s="12"/>
      <c r="Z6396" s="12"/>
      <c r="AA6396" s="12"/>
      <c r="AB6396" s="12"/>
      <c r="AC6396" s="12"/>
      <c r="AD6396" s="12"/>
      <c r="AE6396" s="12"/>
      <c r="AF6396" s="12"/>
      <c r="AG6396" s="12"/>
      <c r="AH6396" s="12"/>
      <c r="AI6396" s="12"/>
      <c r="AJ6396" s="12"/>
      <c r="AK6396" s="12"/>
      <c r="AL6396" s="12"/>
      <c r="AM6396" s="12"/>
      <c r="AN6396" s="12"/>
      <c r="AO6396" s="12"/>
      <c r="AP6396" s="12"/>
      <c r="AQ6396" s="12"/>
      <c r="AR6396" s="12"/>
      <c r="AS6396" s="12"/>
      <c r="AT6396" s="12"/>
      <c r="AU6396" s="12"/>
      <c r="AV6396" s="12"/>
      <c r="AW6396" s="12"/>
      <c r="AX6396" s="12"/>
      <c r="AY6396" s="12"/>
      <c r="AZ6396" s="12"/>
      <c r="BA6396" s="12"/>
      <c r="BB6396" s="12"/>
      <c r="BC6396" s="12"/>
      <c r="BD6396" s="12"/>
      <c r="BE6396" s="12"/>
      <c r="BF6396" s="12"/>
      <c r="BG6396" s="12"/>
      <c r="BH6396" s="12"/>
      <c r="BI6396" s="12"/>
      <c r="BJ6396" s="13"/>
      <c r="BK6396" s="13"/>
      <c r="BL6396" s="13"/>
      <c r="BM6396" s="13"/>
      <c r="BN6396" s="13"/>
    </row>
    <row r="6397" spans="4:66" x14ac:dyDescent="0.25">
      <c r="D6397"/>
      <c r="E6397" s="10"/>
      <c r="F6397" s="10"/>
      <c r="G6397" s="10"/>
      <c r="H6397" s="10"/>
      <c r="I6397" s="10"/>
      <c r="J6397" s="10"/>
      <c r="K6397" s="11"/>
      <c r="L6397" s="11"/>
      <c r="M6397" s="12"/>
      <c r="N6397" s="12"/>
      <c r="O6397" s="12"/>
      <c r="P6397" s="12"/>
      <c r="Q6397" s="12"/>
      <c r="R6397" s="12"/>
      <c r="S6397" s="12"/>
      <c r="T6397" s="12"/>
      <c r="U6397" s="12"/>
      <c r="V6397" s="12"/>
      <c r="W6397" s="12"/>
      <c r="X6397" s="12"/>
      <c r="Y6397" s="12"/>
      <c r="Z6397" s="12"/>
      <c r="AA6397" s="12"/>
      <c r="AB6397" s="12"/>
      <c r="AC6397" s="12"/>
      <c r="AD6397" s="12"/>
      <c r="AE6397" s="12"/>
      <c r="AF6397" s="12"/>
      <c r="AG6397" s="12"/>
      <c r="AH6397" s="12"/>
      <c r="AI6397" s="12"/>
      <c r="AJ6397" s="12"/>
      <c r="AK6397" s="12"/>
      <c r="AL6397" s="12"/>
      <c r="AM6397" s="12"/>
      <c r="AN6397" s="12"/>
      <c r="AO6397" s="12"/>
      <c r="AP6397" s="12"/>
      <c r="AQ6397" s="12"/>
      <c r="AR6397" s="12"/>
      <c r="AS6397" s="12"/>
      <c r="AT6397" s="12"/>
      <c r="AU6397" s="12"/>
      <c r="AV6397" s="12"/>
      <c r="AW6397" s="12"/>
      <c r="AX6397" s="12"/>
      <c r="AY6397" s="12"/>
      <c r="AZ6397" s="12"/>
      <c r="BA6397" s="12"/>
      <c r="BB6397" s="12"/>
      <c r="BC6397" s="12"/>
      <c r="BD6397" s="12"/>
      <c r="BE6397" s="12"/>
      <c r="BF6397" s="12"/>
      <c r="BG6397" s="12"/>
      <c r="BH6397" s="12"/>
      <c r="BI6397" s="12"/>
      <c r="BJ6397" s="13"/>
      <c r="BK6397" s="13"/>
      <c r="BL6397" s="13"/>
      <c r="BM6397" s="13"/>
      <c r="BN6397" s="13"/>
    </row>
    <row r="6398" spans="4:66" x14ac:dyDescent="0.25">
      <c r="D6398"/>
      <c r="E6398" s="10"/>
      <c r="F6398" s="10"/>
      <c r="G6398" s="10"/>
      <c r="H6398" s="10"/>
      <c r="I6398" s="10"/>
      <c r="J6398" s="10"/>
      <c r="K6398" s="11"/>
      <c r="L6398" s="11"/>
      <c r="M6398" s="12"/>
      <c r="N6398" s="12"/>
      <c r="O6398" s="12"/>
      <c r="P6398" s="12"/>
      <c r="Q6398" s="12"/>
      <c r="R6398" s="12"/>
      <c r="S6398" s="12"/>
      <c r="T6398" s="12"/>
      <c r="U6398" s="12"/>
      <c r="V6398" s="12"/>
      <c r="W6398" s="12"/>
      <c r="X6398" s="12"/>
      <c r="Y6398" s="12"/>
      <c r="Z6398" s="12"/>
      <c r="AA6398" s="12"/>
      <c r="AB6398" s="12"/>
      <c r="AC6398" s="12"/>
      <c r="AD6398" s="12"/>
      <c r="AE6398" s="12"/>
      <c r="AF6398" s="12"/>
      <c r="AG6398" s="12"/>
      <c r="AH6398" s="12"/>
      <c r="AI6398" s="12"/>
      <c r="AJ6398" s="12"/>
      <c r="AK6398" s="12"/>
      <c r="AL6398" s="12"/>
      <c r="AM6398" s="12"/>
      <c r="AN6398" s="12"/>
      <c r="AO6398" s="12"/>
      <c r="AP6398" s="12"/>
      <c r="AQ6398" s="12"/>
      <c r="AR6398" s="12"/>
      <c r="AS6398" s="12"/>
      <c r="AT6398" s="12"/>
      <c r="AU6398" s="12"/>
      <c r="AV6398" s="12"/>
      <c r="AW6398" s="12"/>
      <c r="AX6398" s="12"/>
      <c r="AY6398" s="12"/>
      <c r="AZ6398" s="12"/>
      <c r="BA6398" s="12"/>
      <c r="BB6398" s="12"/>
      <c r="BC6398" s="12"/>
      <c r="BD6398" s="12"/>
      <c r="BE6398" s="12"/>
      <c r="BF6398" s="12"/>
      <c r="BG6398" s="12"/>
      <c r="BH6398" s="12"/>
      <c r="BI6398" s="12"/>
      <c r="BJ6398" s="13"/>
      <c r="BK6398" s="13"/>
      <c r="BL6398" s="13"/>
      <c r="BM6398" s="13"/>
      <c r="BN6398" s="13"/>
    </row>
    <row r="6399" spans="4:66" x14ac:dyDescent="0.25">
      <c r="D6399"/>
      <c r="E6399" s="10"/>
      <c r="F6399" s="10"/>
      <c r="G6399" s="10"/>
      <c r="H6399" s="10"/>
      <c r="I6399" s="10"/>
      <c r="J6399" s="10"/>
      <c r="K6399" s="11"/>
      <c r="L6399" s="11"/>
      <c r="M6399" s="12"/>
      <c r="N6399" s="12"/>
      <c r="O6399" s="12"/>
      <c r="P6399" s="12"/>
      <c r="Q6399" s="12"/>
      <c r="R6399" s="12"/>
      <c r="S6399" s="12"/>
      <c r="T6399" s="12"/>
      <c r="U6399" s="12"/>
      <c r="V6399" s="12"/>
      <c r="W6399" s="12"/>
      <c r="X6399" s="12"/>
      <c r="Y6399" s="12"/>
      <c r="Z6399" s="12"/>
      <c r="AA6399" s="12"/>
      <c r="AB6399" s="12"/>
      <c r="AC6399" s="12"/>
      <c r="AD6399" s="12"/>
      <c r="AE6399" s="12"/>
      <c r="AF6399" s="12"/>
      <c r="AG6399" s="12"/>
      <c r="AH6399" s="12"/>
      <c r="AI6399" s="12"/>
      <c r="AJ6399" s="12"/>
      <c r="AK6399" s="12"/>
      <c r="AL6399" s="12"/>
      <c r="AM6399" s="12"/>
      <c r="AN6399" s="12"/>
      <c r="AO6399" s="12"/>
      <c r="AP6399" s="12"/>
      <c r="AQ6399" s="12"/>
      <c r="AR6399" s="12"/>
      <c r="AS6399" s="12"/>
      <c r="AT6399" s="12"/>
      <c r="AU6399" s="12"/>
      <c r="AV6399" s="12"/>
      <c r="AW6399" s="12"/>
      <c r="AX6399" s="12"/>
      <c r="AY6399" s="12"/>
      <c r="AZ6399" s="12"/>
      <c r="BA6399" s="12"/>
      <c r="BB6399" s="12"/>
      <c r="BC6399" s="12"/>
      <c r="BD6399" s="12"/>
      <c r="BE6399" s="12"/>
      <c r="BF6399" s="12"/>
      <c r="BG6399" s="12"/>
      <c r="BH6399" s="12"/>
      <c r="BI6399" s="12"/>
      <c r="BJ6399" s="13"/>
      <c r="BK6399" s="13"/>
      <c r="BL6399" s="13"/>
      <c r="BM6399" s="13"/>
      <c r="BN6399" s="13"/>
    </row>
    <row r="6400" spans="4:66" x14ac:dyDescent="0.25">
      <c r="D6400"/>
      <c r="E6400" s="10"/>
      <c r="F6400" s="10"/>
      <c r="G6400" s="10"/>
      <c r="H6400" s="10"/>
      <c r="I6400" s="10"/>
      <c r="J6400" s="10"/>
      <c r="K6400" s="11"/>
      <c r="L6400" s="11"/>
      <c r="M6400" s="12"/>
      <c r="N6400" s="12"/>
      <c r="O6400" s="12"/>
      <c r="P6400" s="12"/>
      <c r="Q6400" s="12"/>
      <c r="R6400" s="12"/>
      <c r="S6400" s="12"/>
      <c r="T6400" s="12"/>
      <c r="U6400" s="12"/>
      <c r="V6400" s="12"/>
      <c r="W6400" s="12"/>
      <c r="X6400" s="12"/>
      <c r="Y6400" s="12"/>
      <c r="Z6400" s="12"/>
      <c r="AA6400" s="12"/>
      <c r="AB6400" s="12"/>
      <c r="AC6400" s="12"/>
      <c r="AD6400" s="12"/>
      <c r="AE6400" s="12"/>
      <c r="AF6400" s="12"/>
      <c r="AG6400" s="12"/>
      <c r="AH6400" s="12"/>
      <c r="AI6400" s="12"/>
      <c r="AJ6400" s="12"/>
      <c r="AK6400" s="12"/>
      <c r="AL6400" s="12"/>
      <c r="AM6400" s="12"/>
      <c r="AN6400" s="12"/>
      <c r="AO6400" s="12"/>
      <c r="AP6400" s="12"/>
      <c r="AQ6400" s="12"/>
      <c r="AR6400" s="12"/>
      <c r="AS6400" s="12"/>
      <c r="AT6400" s="12"/>
      <c r="AU6400" s="12"/>
      <c r="AV6400" s="12"/>
      <c r="AW6400" s="12"/>
      <c r="AX6400" s="12"/>
      <c r="AY6400" s="12"/>
      <c r="AZ6400" s="12"/>
      <c r="BA6400" s="12"/>
      <c r="BB6400" s="12"/>
      <c r="BC6400" s="12"/>
      <c r="BD6400" s="12"/>
      <c r="BE6400" s="12"/>
      <c r="BF6400" s="12"/>
      <c r="BG6400" s="12"/>
      <c r="BH6400" s="12"/>
      <c r="BI6400" s="12"/>
      <c r="BJ6400" s="13"/>
      <c r="BK6400" s="13"/>
      <c r="BL6400" s="13"/>
      <c r="BM6400" s="13"/>
      <c r="BN6400" s="13"/>
    </row>
    <row r="6401" spans="4:66" x14ac:dyDescent="0.25">
      <c r="D6401"/>
      <c r="E6401" s="10"/>
      <c r="F6401" s="10"/>
      <c r="G6401" s="10"/>
      <c r="H6401" s="10"/>
      <c r="I6401" s="10"/>
      <c r="J6401" s="10"/>
      <c r="K6401" s="11"/>
      <c r="L6401" s="11"/>
      <c r="M6401" s="12"/>
      <c r="N6401" s="12"/>
      <c r="O6401" s="12"/>
      <c r="P6401" s="12"/>
      <c r="Q6401" s="12"/>
      <c r="R6401" s="12"/>
      <c r="S6401" s="12"/>
      <c r="T6401" s="12"/>
      <c r="U6401" s="12"/>
      <c r="V6401" s="12"/>
      <c r="W6401" s="12"/>
      <c r="X6401" s="12"/>
      <c r="Y6401" s="12"/>
      <c r="Z6401" s="12"/>
      <c r="AA6401" s="12"/>
      <c r="AB6401" s="12"/>
      <c r="AC6401" s="12"/>
      <c r="AD6401" s="12"/>
      <c r="AE6401" s="12"/>
      <c r="AF6401" s="12"/>
      <c r="AG6401" s="12"/>
      <c r="AH6401" s="12"/>
      <c r="AI6401" s="12"/>
      <c r="AJ6401" s="12"/>
      <c r="AK6401" s="12"/>
      <c r="AL6401" s="12"/>
      <c r="AM6401" s="12"/>
      <c r="AN6401" s="12"/>
      <c r="AO6401" s="12"/>
      <c r="AP6401" s="12"/>
      <c r="AQ6401" s="12"/>
      <c r="AR6401" s="12"/>
      <c r="AS6401" s="12"/>
      <c r="AT6401" s="12"/>
      <c r="AU6401" s="12"/>
      <c r="AV6401" s="12"/>
      <c r="AW6401" s="12"/>
      <c r="AX6401" s="12"/>
      <c r="AY6401" s="12"/>
      <c r="AZ6401" s="12"/>
      <c r="BA6401" s="12"/>
      <c r="BB6401" s="12"/>
      <c r="BC6401" s="12"/>
      <c r="BD6401" s="12"/>
      <c r="BE6401" s="12"/>
      <c r="BF6401" s="12"/>
      <c r="BG6401" s="12"/>
      <c r="BH6401" s="12"/>
      <c r="BI6401" s="12"/>
      <c r="BJ6401" s="13"/>
      <c r="BK6401" s="13"/>
      <c r="BL6401" s="13"/>
      <c r="BM6401" s="13"/>
      <c r="BN6401" s="13"/>
    </row>
    <row r="6402" spans="4:66" x14ac:dyDescent="0.25">
      <c r="D6402"/>
      <c r="E6402" s="10"/>
      <c r="F6402" s="10"/>
      <c r="G6402" s="10"/>
      <c r="H6402" s="10"/>
      <c r="I6402" s="10"/>
      <c r="J6402" s="10"/>
      <c r="K6402" s="11"/>
      <c r="L6402" s="11"/>
      <c r="M6402" s="12"/>
      <c r="N6402" s="12"/>
      <c r="O6402" s="12"/>
      <c r="P6402" s="12"/>
      <c r="Q6402" s="12"/>
      <c r="R6402" s="12"/>
      <c r="S6402" s="12"/>
      <c r="T6402" s="12"/>
      <c r="U6402" s="12"/>
      <c r="V6402" s="12"/>
      <c r="W6402" s="12"/>
      <c r="X6402" s="12"/>
      <c r="Y6402" s="12"/>
      <c r="Z6402" s="12"/>
      <c r="AA6402" s="12"/>
      <c r="AB6402" s="12"/>
      <c r="AC6402" s="12"/>
      <c r="AD6402" s="12"/>
      <c r="AE6402" s="12"/>
      <c r="AF6402" s="12"/>
      <c r="AG6402" s="12"/>
      <c r="AH6402" s="12"/>
      <c r="AI6402" s="12"/>
      <c r="AJ6402" s="12"/>
      <c r="AK6402" s="12"/>
      <c r="AL6402" s="12"/>
      <c r="AM6402" s="12"/>
      <c r="AN6402" s="12"/>
      <c r="AO6402" s="12"/>
      <c r="AP6402" s="12"/>
      <c r="AQ6402" s="12"/>
      <c r="AR6402" s="12"/>
      <c r="AS6402" s="12"/>
      <c r="AT6402" s="12"/>
      <c r="AU6402" s="12"/>
      <c r="AV6402" s="12"/>
      <c r="AW6402" s="12"/>
      <c r="AX6402" s="12"/>
      <c r="AY6402" s="12"/>
      <c r="AZ6402" s="12"/>
      <c r="BA6402" s="12"/>
      <c r="BB6402" s="12"/>
      <c r="BC6402" s="12"/>
      <c r="BD6402" s="12"/>
      <c r="BE6402" s="12"/>
      <c r="BF6402" s="12"/>
      <c r="BG6402" s="12"/>
      <c r="BH6402" s="12"/>
      <c r="BI6402" s="12"/>
      <c r="BJ6402" s="13"/>
      <c r="BK6402" s="13"/>
      <c r="BL6402" s="13"/>
      <c r="BM6402" s="13"/>
      <c r="BN6402" s="13"/>
    </row>
    <row r="6403" spans="4:66" s="14" customFormat="1" x14ac:dyDescent="0.25">
      <c r="K6403" s="15"/>
      <c r="L6403" s="15"/>
      <c r="M6403" s="16"/>
      <c r="N6403" s="16"/>
      <c r="O6403" s="16"/>
      <c r="P6403" s="16"/>
      <c r="Q6403" s="16"/>
      <c r="R6403" s="16"/>
      <c r="S6403" s="16"/>
      <c r="T6403" s="16"/>
      <c r="U6403" s="16"/>
      <c r="V6403" s="16"/>
      <c r="W6403" s="16"/>
      <c r="X6403" s="16"/>
      <c r="Y6403" s="16"/>
      <c r="Z6403" s="16"/>
      <c r="AA6403" s="16"/>
      <c r="AB6403" s="16"/>
      <c r="AC6403" s="16"/>
      <c r="AD6403" s="16"/>
      <c r="AE6403" s="16"/>
      <c r="AF6403" s="16"/>
      <c r="AG6403" s="16"/>
      <c r="AH6403" s="16"/>
      <c r="AI6403" s="16"/>
      <c r="AJ6403" s="16"/>
      <c r="AK6403" s="16"/>
      <c r="AL6403" s="16"/>
      <c r="AM6403" s="16"/>
      <c r="AN6403" s="16"/>
      <c r="AO6403" s="16"/>
      <c r="AP6403" s="16"/>
      <c r="AQ6403" s="16"/>
      <c r="AR6403" s="16"/>
      <c r="AS6403" s="16"/>
      <c r="AT6403" s="16"/>
      <c r="AU6403" s="16"/>
      <c r="AV6403" s="16"/>
      <c r="AW6403" s="16"/>
      <c r="AX6403" s="16"/>
      <c r="AY6403" s="16"/>
      <c r="AZ6403" s="16"/>
      <c r="BA6403" s="16"/>
      <c r="BB6403" s="16"/>
      <c r="BC6403" s="16"/>
      <c r="BD6403" s="16"/>
      <c r="BE6403" s="16"/>
      <c r="BF6403" s="16"/>
      <c r="BG6403" s="16"/>
      <c r="BH6403" s="16"/>
      <c r="BI6403" s="16"/>
      <c r="BJ6403" s="17"/>
      <c r="BK6403" s="17"/>
      <c r="BL6403" s="17"/>
      <c r="BM6403" s="17"/>
      <c r="BN6403" s="17"/>
    </row>
    <row r="6404" spans="4:66" x14ac:dyDescent="0.25">
      <c r="D6404" s="7"/>
      <c r="E6404" s="10"/>
      <c r="F6404" s="10"/>
      <c r="G6404" s="10"/>
      <c r="H6404" s="10"/>
      <c r="I6404" s="10"/>
      <c r="J6404" s="10"/>
      <c r="K6404" s="11"/>
      <c r="L6404" s="11"/>
      <c r="M6404" s="12"/>
      <c r="N6404" s="12"/>
      <c r="O6404" s="12"/>
      <c r="P6404" s="12"/>
      <c r="Q6404" s="12"/>
      <c r="R6404" s="12"/>
      <c r="S6404" s="12"/>
      <c r="T6404" s="12"/>
      <c r="U6404" s="12"/>
      <c r="V6404" s="12"/>
      <c r="W6404" s="12"/>
      <c r="X6404" s="12"/>
      <c r="Y6404" s="12"/>
      <c r="Z6404" s="12"/>
      <c r="AA6404" s="12"/>
      <c r="AB6404" s="12"/>
      <c r="AC6404" s="12"/>
      <c r="AD6404" s="12"/>
      <c r="AE6404" s="12"/>
      <c r="AF6404" s="12"/>
      <c r="AG6404" s="12"/>
      <c r="AH6404" s="12"/>
      <c r="AI6404" s="12"/>
      <c r="AJ6404" s="12"/>
      <c r="AK6404" s="12"/>
      <c r="AL6404" s="12"/>
      <c r="AM6404" s="12"/>
      <c r="AN6404" s="12"/>
      <c r="AO6404" s="12"/>
      <c r="AP6404" s="12"/>
      <c r="AQ6404" s="12"/>
      <c r="AR6404" s="12"/>
      <c r="AS6404" s="12"/>
      <c r="AT6404" s="12"/>
      <c r="AU6404" s="12"/>
      <c r="AV6404" s="12"/>
      <c r="AW6404" s="12"/>
      <c r="AX6404" s="12"/>
      <c r="AY6404" s="12"/>
      <c r="AZ6404" s="12"/>
      <c r="BA6404" s="12"/>
      <c r="BB6404" s="12"/>
      <c r="BC6404" s="12"/>
      <c r="BD6404" s="12"/>
      <c r="BE6404" s="12"/>
      <c r="BF6404" s="12"/>
      <c r="BG6404" s="12"/>
      <c r="BH6404" s="12"/>
      <c r="BI6404" s="12"/>
      <c r="BJ6404" s="13"/>
      <c r="BK6404" s="13"/>
      <c r="BL6404" s="13"/>
      <c r="BM6404" s="13"/>
      <c r="BN6404" s="13"/>
    </row>
    <row r="6405" spans="4:66" x14ac:dyDescent="0.25">
      <c r="D6405" s="7"/>
      <c r="E6405" s="10"/>
      <c r="F6405" s="10"/>
      <c r="G6405" s="10"/>
      <c r="H6405" s="10"/>
      <c r="I6405" s="10"/>
      <c r="J6405" s="10"/>
      <c r="K6405" s="11"/>
      <c r="L6405" s="11"/>
      <c r="M6405" s="12"/>
      <c r="N6405" s="12"/>
      <c r="O6405" s="12"/>
      <c r="P6405" s="12"/>
      <c r="Q6405" s="12"/>
      <c r="R6405" s="12"/>
      <c r="S6405" s="12"/>
      <c r="T6405" s="12"/>
      <c r="U6405" s="12"/>
      <c r="V6405" s="12"/>
      <c r="W6405" s="12"/>
      <c r="X6405" s="12"/>
      <c r="Y6405" s="12"/>
      <c r="Z6405" s="12"/>
      <c r="AA6405" s="12"/>
      <c r="AB6405" s="12"/>
      <c r="AC6405" s="12"/>
      <c r="AD6405" s="12"/>
      <c r="AE6405" s="12"/>
      <c r="AF6405" s="12"/>
      <c r="AG6405" s="12"/>
      <c r="AH6405" s="12"/>
      <c r="AI6405" s="12"/>
      <c r="AJ6405" s="12"/>
      <c r="AK6405" s="12"/>
      <c r="AL6405" s="12"/>
      <c r="AM6405" s="12"/>
      <c r="AN6405" s="12"/>
      <c r="AO6405" s="12"/>
      <c r="AP6405" s="12"/>
      <c r="AQ6405" s="12"/>
      <c r="AR6405" s="12"/>
      <c r="AS6405" s="12"/>
      <c r="AT6405" s="12"/>
      <c r="AU6405" s="12"/>
      <c r="AV6405" s="12"/>
      <c r="AW6405" s="12"/>
      <c r="AX6405" s="12"/>
      <c r="AY6405" s="12"/>
      <c r="AZ6405" s="12"/>
      <c r="BA6405" s="12"/>
      <c r="BB6405" s="12"/>
      <c r="BC6405" s="12"/>
      <c r="BD6405" s="12"/>
      <c r="BE6405" s="12"/>
      <c r="BF6405" s="12"/>
      <c r="BG6405" s="12"/>
      <c r="BH6405" s="12"/>
      <c r="BI6405" s="12"/>
      <c r="BJ6405" s="13"/>
      <c r="BK6405" s="13"/>
      <c r="BL6405" s="13"/>
      <c r="BM6405" s="13"/>
      <c r="BN6405" s="13"/>
    </row>
    <row r="6406" spans="4:66" x14ac:dyDescent="0.25">
      <c r="D6406" s="7"/>
      <c r="E6406" s="10"/>
      <c r="F6406" s="10"/>
      <c r="G6406" s="10"/>
      <c r="H6406" s="10"/>
      <c r="I6406" s="10"/>
      <c r="J6406" s="10"/>
      <c r="K6406" s="11"/>
      <c r="L6406" s="11"/>
      <c r="M6406" s="12"/>
      <c r="N6406" s="12"/>
      <c r="O6406" s="12"/>
      <c r="P6406" s="12"/>
      <c r="Q6406" s="12"/>
      <c r="R6406" s="12"/>
      <c r="S6406" s="12"/>
      <c r="T6406" s="12"/>
      <c r="U6406" s="12"/>
      <c r="V6406" s="12"/>
      <c r="W6406" s="12"/>
      <c r="X6406" s="12"/>
      <c r="Y6406" s="12"/>
      <c r="Z6406" s="12"/>
      <c r="AA6406" s="12"/>
      <c r="AB6406" s="12"/>
      <c r="AC6406" s="12"/>
      <c r="AD6406" s="12"/>
      <c r="AE6406" s="12"/>
      <c r="AF6406" s="12"/>
      <c r="AG6406" s="12"/>
      <c r="AH6406" s="12"/>
      <c r="AI6406" s="12"/>
      <c r="AJ6406" s="12"/>
      <c r="AK6406" s="12"/>
      <c r="AL6406" s="12"/>
      <c r="AM6406" s="12"/>
      <c r="AN6406" s="12"/>
      <c r="AO6406" s="12"/>
      <c r="AP6406" s="12"/>
      <c r="AQ6406" s="12"/>
      <c r="AR6406" s="12"/>
      <c r="AS6406" s="12"/>
      <c r="AT6406" s="12"/>
      <c r="AU6406" s="12"/>
      <c r="AV6406" s="12"/>
      <c r="AW6406" s="12"/>
      <c r="AX6406" s="12"/>
      <c r="AY6406" s="12"/>
      <c r="AZ6406" s="12"/>
      <c r="BA6406" s="12"/>
      <c r="BB6406" s="12"/>
      <c r="BC6406" s="12"/>
      <c r="BD6406" s="12"/>
      <c r="BE6406" s="12"/>
      <c r="BF6406" s="12"/>
      <c r="BG6406" s="12"/>
      <c r="BH6406" s="12"/>
      <c r="BI6406" s="12"/>
      <c r="BJ6406" s="13"/>
      <c r="BK6406" s="13"/>
      <c r="BL6406" s="13"/>
      <c r="BM6406" s="13"/>
      <c r="BN6406" s="13"/>
    </row>
    <row r="6407" spans="4:66" x14ac:dyDescent="0.25">
      <c r="D6407" s="7"/>
      <c r="E6407" s="10"/>
      <c r="F6407" s="10"/>
      <c r="G6407" s="10"/>
      <c r="H6407" s="10"/>
      <c r="I6407" s="10"/>
      <c r="J6407" s="10"/>
      <c r="K6407" s="11"/>
      <c r="L6407" s="11"/>
      <c r="M6407" s="12"/>
      <c r="N6407" s="12"/>
      <c r="O6407" s="12"/>
      <c r="P6407" s="12"/>
      <c r="Q6407" s="12"/>
      <c r="R6407" s="12"/>
      <c r="S6407" s="12"/>
      <c r="T6407" s="12"/>
      <c r="U6407" s="12"/>
      <c r="V6407" s="12"/>
      <c r="W6407" s="12"/>
      <c r="X6407" s="12"/>
      <c r="Y6407" s="12"/>
      <c r="Z6407" s="12"/>
      <c r="AA6407" s="12"/>
      <c r="AB6407" s="12"/>
      <c r="AC6407" s="12"/>
      <c r="AD6407" s="12"/>
      <c r="AE6407" s="12"/>
      <c r="AF6407" s="12"/>
      <c r="AG6407" s="12"/>
      <c r="AH6407" s="12"/>
      <c r="AI6407" s="12"/>
      <c r="AJ6407" s="12"/>
      <c r="AK6407" s="12"/>
      <c r="AL6407" s="12"/>
      <c r="AM6407" s="12"/>
      <c r="AN6407" s="12"/>
      <c r="AO6407" s="12"/>
      <c r="AP6407" s="12"/>
      <c r="AQ6407" s="12"/>
      <c r="AR6407" s="12"/>
      <c r="AS6407" s="12"/>
      <c r="AT6407" s="12"/>
      <c r="AU6407" s="12"/>
      <c r="AV6407" s="12"/>
      <c r="AW6407" s="12"/>
      <c r="AX6407" s="12"/>
      <c r="AY6407" s="12"/>
      <c r="AZ6407" s="12"/>
      <c r="BA6407" s="12"/>
      <c r="BB6407" s="12"/>
      <c r="BC6407" s="12"/>
      <c r="BD6407" s="12"/>
      <c r="BE6407" s="12"/>
      <c r="BF6407" s="12"/>
      <c r="BG6407" s="12"/>
      <c r="BH6407" s="12"/>
      <c r="BI6407" s="12"/>
      <c r="BJ6407" s="13"/>
      <c r="BK6407" s="13"/>
      <c r="BL6407" s="13"/>
      <c r="BM6407" s="13"/>
      <c r="BN6407" s="13"/>
    </row>
    <row r="6408" spans="4:66" x14ac:dyDescent="0.25">
      <c r="D6408" s="7"/>
      <c r="E6408" s="10"/>
      <c r="F6408" s="10"/>
      <c r="G6408" s="10"/>
      <c r="H6408" s="10"/>
      <c r="I6408" s="10"/>
      <c r="J6408" s="10"/>
      <c r="K6408" s="11"/>
      <c r="L6408" s="11"/>
      <c r="M6408" s="12"/>
      <c r="N6408" s="12"/>
      <c r="O6408" s="12"/>
      <c r="P6408" s="12"/>
      <c r="Q6408" s="12"/>
      <c r="R6408" s="12"/>
      <c r="S6408" s="12"/>
      <c r="T6408" s="12"/>
      <c r="U6408" s="12"/>
      <c r="V6408" s="12"/>
      <c r="W6408" s="12"/>
      <c r="X6408" s="12"/>
      <c r="Y6408" s="12"/>
      <c r="Z6408" s="12"/>
      <c r="AA6408" s="12"/>
      <c r="AB6408" s="12"/>
      <c r="AC6408" s="12"/>
      <c r="AD6408" s="12"/>
      <c r="AE6408" s="12"/>
      <c r="AF6408" s="12"/>
      <c r="AG6408" s="12"/>
      <c r="AH6408" s="12"/>
      <c r="AI6408" s="12"/>
      <c r="AJ6408" s="12"/>
      <c r="AK6408" s="12"/>
      <c r="AL6408" s="12"/>
      <c r="AM6408" s="12"/>
      <c r="AN6408" s="12"/>
      <c r="AO6408" s="12"/>
      <c r="AP6408" s="12"/>
      <c r="AQ6408" s="12"/>
      <c r="AR6408" s="12"/>
      <c r="AS6408" s="12"/>
      <c r="AT6408" s="12"/>
      <c r="AU6408" s="12"/>
      <c r="AV6408" s="12"/>
      <c r="AW6408" s="12"/>
      <c r="AX6408" s="12"/>
      <c r="AY6408" s="12"/>
      <c r="AZ6408" s="12"/>
      <c r="BA6408" s="12"/>
      <c r="BB6408" s="12"/>
      <c r="BC6408" s="12"/>
      <c r="BD6408" s="12"/>
      <c r="BE6408" s="12"/>
      <c r="BF6408" s="12"/>
      <c r="BG6408" s="12"/>
      <c r="BH6408" s="12"/>
      <c r="BI6408" s="12"/>
      <c r="BJ6408" s="13"/>
      <c r="BK6408" s="13"/>
      <c r="BL6408" s="13"/>
      <c r="BM6408" s="13"/>
      <c r="BN6408" s="13"/>
    </row>
    <row r="6409" spans="4:66" x14ac:dyDescent="0.25">
      <c r="D6409" s="7"/>
      <c r="E6409" s="10"/>
      <c r="F6409" s="10"/>
      <c r="G6409" s="10"/>
      <c r="H6409" s="10"/>
      <c r="I6409" s="10"/>
      <c r="J6409" s="10"/>
      <c r="K6409" s="11"/>
      <c r="L6409" s="11"/>
      <c r="M6409" s="12"/>
      <c r="N6409" s="12"/>
      <c r="O6409" s="12"/>
      <c r="P6409" s="12"/>
      <c r="Q6409" s="12"/>
      <c r="R6409" s="12"/>
      <c r="S6409" s="12"/>
      <c r="T6409" s="12"/>
      <c r="U6409" s="12"/>
      <c r="V6409" s="12"/>
      <c r="W6409" s="12"/>
      <c r="X6409" s="12"/>
      <c r="Y6409" s="12"/>
      <c r="Z6409" s="12"/>
      <c r="AA6409" s="12"/>
      <c r="AB6409" s="12"/>
      <c r="AC6409" s="12"/>
      <c r="AD6409" s="12"/>
      <c r="AE6409" s="12"/>
      <c r="AF6409" s="12"/>
      <c r="AG6409" s="12"/>
      <c r="AH6409" s="12"/>
      <c r="AI6409" s="12"/>
      <c r="AJ6409" s="12"/>
      <c r="AK6409" s="12"/>
      <c r="AL6409" s="12"/>
      <c r="AM6409" s="12"/>
      <c r="AN6409" s="12"/>
      <c r="AO6409" s="12"/>
      <c r="AP6409" s="12"/>
      <c r="AQ6409" s="12"/>
      <c r="AR6409" s="12"/>
      <c r="AS6409" s="12"/>
      <c r="AT6409" s="12"/>
      <c r="AU6409" s="12"/>
      <c r="AV6409" s="12"/>
      <c r="AW6409" s="12"/>
      <c r="AX6409" s="12"/>
      <c r="AY6409" s="12"/>
      <c r="AZ6409" s="12"/>
      <c r="BA6409" s="12"/>
      <c r="BB6409" s="12"/>
      <c r="BC6409" s="12"/>
      <c r="BD6409" s="12"/>
      <c r="BE6409" s="12"/>
      <c r="BF6409" s="12"/>
      <c r="BG6409" s="12"/>
      <c r="BH6409" s="12"/>
      <c r="BI6409" s="12"/>
      <c r="BJ6409" s="13"/>
      <c r="BK6409" s="13"/>
      <c r="BL6409" s="13"/>
      <c r="BM6409" s="13"/>
      <c r="BN6409" s="13"/>
    </row>
    <row r="6410" spans="4:66" x14ac:dyDescent="0.25">
      <c r="D6410" s="7"/>
      <c r="E6410" s="10"/>
      <c r="F6410" s="10"/>
      <c r="G6410" s="10"/>
      <c r="H6410" s="10"/>
      <c r="I6410" s="10"/>
      <c r="J6410" s="10"/>
      <c r="K6410" s="11"/>
      <c r="L6410" s="11"/>
      <c r="M6410" s="12"/>
      <c r="N6410" s="12"/>
      <c r="O6410" s="12"/>
      <c r="P6410" s="12"/>
      <c r="Q6410" s="12"/>
      <c r="R6410" s="12"/>
      <c r="S6410" s="12"/>
      <c r="T6410" s="12"/>
      <c r="U6410" s="12"/>
      <c r="V6410" s="12"/>
      <c r="W6410" s="12"/>
      <c r="X6410" s="12"/>
      <c r="Y6410" s="12"/>
      <c r="Z6410" s="12"/>
      <c r="AA6410" s="12"/>
      <c r="AB6410" s="12"/>
      <c r="AC6410" s="12"/>
      <c r="AD6410" s="12"/>
      <c r="AE6410" s="12"/>
      <c r="AF6410" s="12"/>
      <c r="AG6410" s="12"/>
      <c r="AH6410" s="12"/>
      <c r="AI6410" s="12"/>
      <c r="AJ6410" s="12"/>
      <c r="AK6410" s="12"/>
      <c r="AL6410" s="12"/>
      <c r="AM6410" s="12"/>
      <c r="AN6410" s="12"/>
      <c r="AO6410" s="12"/>
      <c r="AP6410" s="12"/>
      <c r="AQ6410" s="12"/>
      <c r="AR6410" s="12"/>
      <c r="AS6410" s="12"/>
      <c r="AT6410" s="12"/>
      <c r="AU6410" s="12"/>
      <c r="AV6410" s="12"/>
      <c r="AW6410" s="12"/>
      <c r="AX6410" s="12"/>
      <c r="AY6410" s="12"/>
      <c r="AZ6410" s="12"/>
      <c r="BA6410" s="12"/>
      <c r="BB6410" s="12"/>
      <c r="BC6410" s="12"/>
      <c r="BD6410" s="12"/>
      <c r="BE6410" s="12"/>
      <c r="BF6410" s="12"/>
      <c r="BG6410" s="12"/>
      <c r="BH6410" s="12"/>
      <c r="BI6410" s="12"/>
      <c r="BJ6410" s="13"/>
      <c r="BK6410" s="13"/>
      <c r="BL6410" s="13"/>
      <c r="BM6410" s="13"/>
      <c r="BN6410" s="13"/>
    </row>
    <row r="6411" spans="4:66" x14ac:dyDescent="0.25">
      <c r="D6411" s="7"/>
      <c r="E6411" s="10"/>
      <c r="F6411" s="10"/>
      <c r="G6411" s="10"/>
      <c r="H6411" s="10"/>
      <c r="I6411" s="10"/>
      <c r="J6411" s="10"/>
      <c r="K6411" s="11"/>
      <c r="L6411" s="11"/>
      <c r="M6411" s="12"/>
      <c r="N6411" s="12"/>
      <c r="O6411" s="12"/>
      <c r="P6411" s="12"/>
      <c r="Q6411" s="12"/>
      <c r="R6411" s="12"/>
      <c r="S6411" s="12"/>
      <c r="T6411" s="12"/>
      <c r="U6411" s="12"/>
      <c r="V6411" s="12"/>
      <c r="W6411" s="12"/>
      <c r="X6411" s="12"/>
      <c r="Y6411" s="12"/>
      <c r="Z6411" s="12"/>
      <c r="AA6411" s="12"/>
      <c r="AB6411" s="12"/>
      <c r="AC6411" s="12"/>
      <c r="AD6411" s="12"/>
      <c r="AE6411" s="12"/>
      <c r="AF6411" s="12"/>
      <c r="AG6411" s="12"/>
      <c r="AH6411" s="12"/>
      <c r="AI6411" s="12"/>
      <c r="AJ6411" s="12"/>
      <c r="AK6411" s="12"/>
      <c r="AL6411" s="12"/>
      <c r="AM6411" s="12"/>
      <c r="AN6411" s="12"/>
      <c r="AO6411" s="12"/>
      <c r="AP6411" s="12"/>
      <c r="AQ6411" s="12"/>
      <c r="AR6411" s="12"/>
      <c r="AS6411" s="12"/>
      <c r="AT6411" s="12"/>
      <c r="AU6411" s="12"/>
      <c r="AV6411" s="12"/>
      <c r="AW6411" s="12"/>
      <c r="AX6411" s="12"/>
      <c r="AY6411" s="12"/>
      <c r="AZ6411" s="12"/>
      <c r="BA6411" s="12"/>
      <c r="BB6411" s="12"/>
      <c r="BC6411" s="12"/>
      <c r="BD6411" s="12"/>
      <c r="BE6411" s="12"/>
      <c r="BF6411" s="12"/>
      <c r="BG6411" s="12"/>
      <c r="BH6411" s="12"/>
      <c r="BI6411" s="12"/>
      <c r="BJ6411" s="13"/>
      <c r="BK6411" s="13"/>
      <c r="BL6411" s="13"/>
      <c r="BM6411" s="13"/>
      <c r="BN6411" s="13"/>
    </row>
    <row r="6412" spans="4:66" x14ac:dyDescent="0.25">
      <c r="D6412" s="7"/>
      <c r="E6412" s="10"/>
      <c r="F6412" s="10"/>
      <c r="G6412" s="10"/>
      <c r="H6412" s="10"/>
      <c r="I6412" s="10"/>
      <c r="J6412" s="10"/>
      <c r="K6412" s="11"/>
      <c r="L6412" s="11"/>
      <c r="M6412" s="12"/>
      <c r="N6412" s="12"/>
      <c r="O6412" s="12"/>
      <c r="P6412" s="12"/>
      <c r="Q6412" s="12"/>
      <c r="R6412" s="12"/>
      <c r="S6412" s="12"/>
      <c r="T6412" s="12"/>
      <c r="U6412" s="12"/>
      <c r="V6412" s="12"/>
      <c r="W6412" s="12"/>
      <c r="X6412" s="12"/>
      <c r="Y6412" s="12"/>
      <c r="Z6412" s="12"/>
      <c r="AA6412" s="12"/>
      <c r="AB6412" s="12"/>
      <c r="AC6412" s="12"/>
      <c r="AD6412" s="12"/>
      <c r="AE6412" s="12"/>
      <c r="AF6412" s="12"/>
      <c r="AG6412" s="12"/>
      <c r="AH6412" s="12"/>
      <c r="AI6412" s="12"/>
      <c r="AJ6412" s="12"/>
      <c r="AK6412" s="12"/>
      <c r="AL6412" s="12"/>
      <c r="AM6412" s="12"/>
      <c r="AN6412" s="12"/>
      <c r="AO6412" s="12"/>
      <c r="AP6412" s="12"/>
      <c r="AQ6412" s="12"/>
      <c r="AR6412" s="12"/>
      <c r="AS6412" s="12"/>
      <c r="AT6412" s="12"/>
      <c r="AU6412" s="12"/>
      <c r="AV6412" s="12"/>
      <c r="AW6412" s="12"/>
      <c r="AX6412" s="12"/>
      <c r="AY6412" s="12"/>
      <c r="AZ6412" s="12"/>
      <c r="BA6412" s="12"/>
      <c r="BB6412" s="12"/>
      <c r="BC6412" s="12"/>
      <c r="BD6412" s="12"/>
      <c r="BE6412" s="12"/>
      <c r="BF6412" s="12"/>
      <c r="BG6412" s="12"/>
      <c r="BH6412" s="12"/>
      <c r="BI6412" s="12"/>
      <c r="BJ6412" s="13"/>
      <c r="BK6412" s="13"/>
      <c r="BL6412" s="13"/>
      <c r="BM6412" s="13"/>
      <c r="BN6412" s="13"/>
    </row>
    <row r="6413" spans="4:66" x14ac:dyDescent="0.25">
      <c r="D6413" s="7"/>
      <c r="E6413" s="10"/>
      <c r="F6413" s="10"/>
      <c r="G6413" s="10"/>
      <c r="H6413" s="10"/>
      <c r="I6413" s="10"/>
      <c r="J6413" s="10"/>
      <c r="K6413" s="11"/>
      <c r="L6413" s="11"/>
      <c r="M6413" s="12"/>
      <c r="N6413" s="12"/>
      <c r="O6413" s="12"/>
      <c r="P6413" s="12"/>
      <c r="Q6413" s="12"/>
      <c r="R6413" s="12"/>
      <c r="S6413" s="12"/>
      <c r="T6413" s="12"/>
      <c r="U6413" s="12"/>
      <c r="V6413" s="12"/>
      <c r="W6413" s="12"/>
      <c r="X6413" s="12"/>
      <c r="Y6413" s="12"/>
      <c r="Z6413" s="12"/>
      <c r="AA6413" s="12"/>
      <c r="AB6413" s="12"/>
      <c r="AC6413" s="12"/>
      <c r="AD6413" s="12"/>
      <c r="AE6413" s="12"/>
      <c r="AF6413" s="12"/>
      <c r="AG6413" s="12"/>
      <c r="AH6413" s="12"/>
      <c r="AI6413" s="12"/>
      <c r="AJ6413" s="12"/>
      <c r="AK6413" s="12"/>
      <c r="AL6413" s="12"/>
      <c r="AM6413" s="12"/>
      <c r="AN6413" s="12"/>
      <c r="AO6413" s="12"/>
      <c r="AP6413" s="12"/>
      <c r="AQ6413" s="12"/>
      <c r="AR6413" s="12"/>
      <c r="AS6413" s="12"/>
      <c r="AT6413" s="12"/>
      <c r="AU6413" s="12"/>
      <c r="AV6413" s="12"/>
      <c r="AW6413" s="12"/>
      <c r="AX6413" s="12"/>
      <c r="AY6413" s="12"/>
      <c r="AZ6413" s="12"/>
      <c r="BA6413" s="12"/>
      <c r="BB6413" s="12"/>
      <c r="BC6413" s="12"/>
      <c r="BD6413" s="12"/>
      <c r="BE6413" s="12"/>
      <c r="BF6413" s="12"/>
      <c r="BG6413" s="12"/>
      <c r="BH6413" s="12"/>
      <c r="BI6413" s="12"/>
      <c r="BJ6413" s="13"/>
      <c r="BK6413" s="13"/>
      <c r="BL6413" s="13"/>
      <c r="BM6413" s="13"/>
      <c r="BN6413" s="13"/>
    </row>
    <row r="6414" spans="4:66" x14ac:dyDescent="0.25">
      <c r="D6414" s="7"/>
      <c r="E6414" s="10"/>
      <c r="F6414" s="10"/>
      <c r="G6414" s="10"/>
      <c r="H6414" s="10"/>
      <c r="I6414" s="10"/>
      <c r="J6414" s="10"/>
      <c r="K6414" s="11"/>
      <c r="L6414" s="11"/>
      <c r="M6414" s="12"/>
      <c r="N6414" s="12"/>
      <c r="O6414" s="12"/>
      <c r="P6414" s="12"/>
      <c r="Q6414" s="12"/>
      <c r="R6414" s="12"/>
      <c r="S6414" s="12"/>
      <c r="T6414" s="12"/>
      <c r="U6414" s="12"/>
      <c r="V6414" s="12"/>
      <c r="W6414" s="12"/>
      <c r="X6414" s="12"/>
      <c r="Y6414" s="12"/>
      <c r="Z6414" s="12"/>
      <c r="AA6414" s="12"/>
      <c r="AB6414" s="12"/>
      <c r="AC6414" s="12"/>
      <c r="AD6414" s="12"/>
      <c r="AE6414" s="12"/>
      <c r="AF6414" s="12"/>
      <c r="AG6414" s="12"/>
      <c r="AH6414" s="12"/>
      <c r="AI6414" s="12"/>
      <c r="AJ6414" s="12"/>
      <c r="AK6414" s="12"/>
      <c r="AL6414" s="12"/>
      <c r="AM6414" s="12"/>
      <c r="AN6414" s="12"/>
      <c r="AO6414" s="12"/>
      <c r="AP6414" s="12"/>
      <c r="AQ6414" s="12"/>
      <c r="AR6414" s="12"/>
      <c r="AS6414" s="12"/>
      <c r="AT6414" s="12"/>
      <c r="AU6414" s="12"/>
      <c r="AV6414" s="12"/>
      <c r="AW6414" s="12"/>
      <c r="AX6414" s="12"/>
      <c r="AY6414" s="12"/>
      <c r="AZ6414" s="12"/>
      <c r="BA6414" s="12"/>
      <c r="BB6414" s="12"/>
      <c r="BC6414" s="12"/>
      <c r="BD6414" s="12"/>
      <c r="BE6414" s="12"/>
      <c r="BF6414" s="12"/>
      <c r="BG6414" s="12"/>
      <c r="BH6414" s="12"/>
      <c r="BI6414" s="12"/>
      <c r="BJ6414" s="13"/>
      <c r="BK6414" s="13"/>
      <c r="BL6414" s="13"/>
      <c r="BM6414" s="13"/>
      <c r="BN6414" s="13"/>
    </row>
    <row r="6415" spans="4:66" x14ac:dyDescent="0.25">
      <c r="D6415" s="7"/>
      <c r="E6415" s="10"/>
      <c r="F6415" s="10"/>
      <c r="G6415" s="10"/>
      <c r="H6415" s="10"/>
      <c r="I6415" s="10"/>
      <c r="J6415" s="10"/>
      <c r="K6415" s="11"/>
      <c r="L6415" s="11"/>
      <c r="M6415" s="12"/>
      <c r="N6415" s="12"/>
      <c r="O6415" s="12"/>
      <c r="P6415" s="12"/>
      <c r="Q6415" s="12"/>
      <c r="R6415" s="12"/>
      <c r="S6415" s="12"/>
      <c r="T6415" s="12"/>
      <c r="U6415" s="12"/>
      <c r="V6415" s="12"/>
      <c r="W6415" s="12"/>
      <c r="X6415" s="12"/>
      <c r="Y6415" s="12"/>
      <c r="Z6415" s="12"/>
      <c r="AA6415" s="12"/>
      <c r="AB6415" s="12"/>
      <c r="AC6415" s="12"/>
      <c r="AD6415" s="12"/>
      <c r="AE6415" s="12"/>
      <c r="AF6415" s="12"/>
      <c r="AG6415" s="12"/>
      <c r="AH6415" s="12"/>
      <c r="AI6415" s="12"/>
      <c r="AJ6415" s="12"/>
      <c r="AK6415" s="12"/>
      <c r="AL6415" s="12"/>
      <c r="AM6415" s="12"/>
      <c r="AN6415" s="12"/>
      <c r="AO6415" s="12"/>
      <c r="AP6415" s="12"/>
      <c r="AQ6415" s="12"/>
      <c r="AR6415" s="12"/>
      <c r="AS6415" s="12"/>
      <c r="AT6415" s="12"/>
      <c r="AU6415" s="12"/>
      <c r="AV6415" s="12"/>
      <c r="AW6415" s="12"/>
      <c r="AX6415" s="12"/>
      <c r="AY6415" s="12"/>
      <c r="AZ6415" s="12"/>
      <c r="BA6415" s="12"/>
      <c r="BB6415" s="12"/>
      <c r="BC6415" s="12"/>
      <c r="BD6415" s="12"/>
      <c r="BE6415" s="12"/>
      <c r="BF6415" s="12"/>
      <c r="BG6415" s="12"/>
      <c r="BH6415" s="12"/>
      <c r="BI6415" s="12"/>
      <c r="BJ6415" s="13"/>
      <c r="BK6415" s="13"/>
      <c r="BL6415" s="13"/>
      <c r="BM6415" s="13"/>
      <c r="BN6415" s="13"/>
    </row>
    <row r="6416" spans="4:66" x14ac:dyDescent="0.25">
      <c r="D6416" s="7"/>
      <c r="E6416" s="10"/>
      <c r="F6416" s="10"/>
      <c r="G6416" s="10"/>
      <c r="H6416" s="10"/>
      <c r="I6416" s="10"/>
      <c r="J6416" s="10"/>
      <c r="K6416" s="11"/>
      <c r="L6416" s="11"/>
      <c r="M6416" s="12"/>
      <c r="N6416" s="12"/>
      <c r="O6416" s="12"/>
      <c r="P6416" s="12"/>
      <c r="Q6416" s="12"/>
      <c r="R6416" s="12"/>
      <c r="S6416" s="12"/>
      <c r="T6416" s="12"/>
      <c r="U6416" s="12"/>
      <c r="V6416" s="12"/>
      <c r="W6416" s="12"/>
      <c r="X6416" s="12"/>
      <c r="Y6416" s="12"/>
      <c r="Z6416" s="12"/>
      <c r="AA6416" s="12"/>
      <c r="AB6416" s="12"/>
      <c r="AC6416" s="12"/>
      <c r="AD6416" s="12"/>
      <c r="AE6416" s="12"/>
      <c r="AF6416" s="12"/>
      <c r="AG6416" s="12"/>
      <c r="AH6416" s="12"/>
      <c r="AI6416" s="12"/>
      <c r="AJ6416" s="12"/>
      <c r="AK6416" s="12"/>
      <c r="AL6416" s="12"/>
      <c r="AM6416" s="12"/>
      <c r="AN6416" s="12"/>
      <c r="AO6416" s="12"/>
      <c r="AP6416" s="12"/>
      <c r="AQ6416" s="12"/>
      <c r="AR6416" s="12"/>
      <c r="AS6416" s="12"/>
      <c r="AT6416" s="12"/>
      <c r="AU6416" s="12"/>
      <c r="AV6416" s="12"/>
      <c r="AW6416" s="12"/>
      <c r="AX6416" s="12"/>
      <c r="AY6416" s="12"/>
      <c r="AZ6416" s="12"/>
      <c r="BA6416" s="12"/>
      <c r="BB6416" s="12"/>
      <c r="BC6416" s="12"/>
      <c r="BD6416" s="12"/>
      <c r="BE6416" s="12"/>
      <c r="BF6416" s="12"/>
      <c r="BG6416" s="12"/>
      <c r="BH6416" s="12"/>
      <c r="BI6416" s="12"/>
      <c r="BJ6416" s="13"/>
      <c r="BK6416" s="13"/>
      <c r="BL6416" s="13"/>
      <c r="BM6416" s="13"/>
      <c r="BN6416" s="13"/>
    </row>
    <row r="6417" spans="4:66" x14ac:dyDescent="0.25">
      <c r="D6417" s="7"/>
      <c r="E6417" s="10"/>
      <c r="F6417" s="10"/>
      <c r="G6417" s="10"/>
      <c r="H6417" s="10"/>
      <c r="I6417" s="10"/>
      <c r="J6417" s="10"/>
      <c r="K6417" s="11"/>
      <c r="L6417" s="11"/>
      <c r="M6417" s="12"/>
      <c r="N6417" s="12"/>
      <c r="O6417" s="12"/>
      <c r="P6417" s="12"/>
      <c r="Q6417" s="12"/>
      <c r="R6417" s="12"/>
      <c r="S6417" s="12"/>
      <c r="T6417" s="12"/>
      <c r="U6417" s="12"/>
      <c r="V6417" s="12"/>
      <c r="W6417" s="12"/>
      <c r="X6417" s="12"/>
      <c r="Y6417" s="12"/>
      <c r="Z6417" s="12"/>
      <c r="AA6417" s="12"/>
      <c r="AB6417" s="12"/>
      <c r="AC6417" s="12"/>
      <c r="AD6417" s="12"/>
      <c r="AE6417" s="12"/>
      <c r="AF6417" s="12"/>
      <c r="AG6417" s="12"/>
      <c r="AH6417" s="12"/>
      <c r="AI6417" s="12"/>
      <c r="AJ6417" s="12"/>
      <c r="AK6417" s="12"/>
      <c r="AL6417" s="12"/>
      <c r="AM6417" s="12"/>
      <c r="AN6417" s="12"/>
      <c r="AO6417" s="12"/>
      <c r="AP6417" s="12"/>
      <c r="AQ6417" s="12"/>
      <c r="AR6417" s="12"/>
      <c r="AS6417" s="12"/>
      <c r="AT6417" s="12"/>
      <c r="AU6417" s="12"/>
      <c r="AV6417" s="12"/>
      <c r="AW6417" s="12"/>
      <c r="AX6417" s="12"/>
      <c r="AY6417" s="12"/>
      <c r="AZ6417" s="12"/>
      <c r="BA6417" s="12"/>
      <c r="BB6417" s="12"/>
      <c r="BC6417" s="12"/>
      <c r="BD6417" s="12"/>
      <c r="BE6417" s="12"/>
      <c r="BF6417" s="12"/>
      <c r="BG6417" s="12"/>
      <c r="BH6417" s="12"/>
      <c r="BI6417" s="12"/>
      <c r="BJ6417" s="13"/>
      <c r="BK6417" s="13"/>
      <c r="BL6417" s="13"/>
      <c r="BM6417" s="13"/>
      <c r="BN6417" s="13"/>
    </row>
    <row r="6418" spans="4:66" x14ac:dyDescent="0.25">
      <c r="D6418" s="7"/>
      <c r="E6418" s="10"/>
      <c r="F6418" s="10"/>
      <c r="G6418" s="10"/>
      <c r="H6418" s="10"/>
      <c r="I6418" s="10"/>
      <c r="J6418" s="10"/>
      <c r="K6418" s="11"/>
      <c r="L6418" s="11"/>
      <c r="M6418" s="12"/>
      <c r="N6418" s="12"/>
      <c r="O6418" s="12"/>
      <c r="P6418" s="12"/>
      <c r="Q6418" s="12"/>
      <c r="R6418" s="12"/>
      <c r="S6418" s="12"/>
      <c r="T6418" s="12"/>
      <c r="U6418" s="12"/>
      <c r="V6418" s="12"/>
      <c r="W6418" s="12"/>
      <c r="X6418" s="12"/>
      <c r="Y6418" s="12"/>
      <c r="Z6418" s="12"/>
      <c r="AA6418" s="12"/>
      <c r="AB6418" s="12"/>
      <c r="AC6418" s="12"/>
      <c r="AD6418" s="12"/>
      <c r="AE6418" s="12"/>
      <c r="AF6418" s="12"/>
      <c r="AG6418" s="12"/>
      <c r="AH6418" s="12"/>
      <c r="AI6418" s="12"/>
      <c r="AJ6418" s="12"/>
      <c r="AK6418" s="12"/>
      <c r="AL6418" s="12"/>
      <c r="AM6418" s="12"/>
      <c r="AN6418" s="12"/>
      <c r="AO6418" s="12"/>
      <c r="AP6418" s="12"/>
      <c r="AQ6418" s="12"/>
      <c r="AR6418" s="12"/>
      <c r="AS6418" s="12"/>
      <c r="AT6418" s="12"/>
      <c r="AU6418" s="12"/>
      <c r="AV6418" s="12"/>
      <c r="AW6418" s="12"/>
      <c r="AX6418" s="12"/>
      <c r="AY6418" s="12"/>
      <c r="AZ6418" s="12"/>
      <c r="BA6418" s="12"/>
      <c r="BB6418" s="12"/>
      <c r="BC6418" s="12"/>
      <c r="BD6418" s="12"/>
      <c r="BE6418" s="12"/>
      <c r="BF6418" s="12"/>
      <c r="BG6418" s="12"/>
      <c r="BH6418" s="12"/>
      <c r="BI6418" s="12"/>
      <c r="BJ6418" s="13"/>
      <c r="BK6418" s="13"/>
      <c r="BL6418" s="13"/>
      <c r="BM6418" s="13"/>
      <c r="BN6418" s="13"/>
    </row>
    <row r="6419" spans="4:66" x14ac:dyDescent="0.25">
      <c r="D6419" s="7"/>
      <c r="E6419" s="10"/>
      <c r="F6419" s="10"/>
      <c r="G6419" s="10"/>
      <c r="H6419" s="10"/>
      <c r="I6419" s="10"/>
      <c r="J6419" s="10"/>
      <c r="K6419" s="11"/>
      <c r="L6419" s="11"/>
      <c r="M6419" s="12"/>
      <c r="N6419" s="12"/>
      <c r="O6419" s="12"/>
      <c r="P6419" s="12"/>
      <c r="Q6419" s="12"/>
      <c r="R6419" s="12"/>
      <c r="S6419" s="12"/>
      <c r="T6419" s="12"/>
      <c r="U6419" s="12"/>
      <c r="V6419" s="12"/>
      <c r="W6419" s="12"/>
      <c r="X6419" s="12"/>
      <c r="Y6419" s="12"/>
      <c r="Z6419" s="12"/>
      <c r="AA6419" s="12"/>
      <c r="AB6419" s="12"/>
      <c r="AC6419" s="12"/>
      <c r="AD6419" s="12"/>
      <c r="AE6419" s="12"/>
      <c r="AF6419" s="12"/>
      <c r="AG6419" s="12"/>
      <c r="AH6419" s="12"/>
      <c r="AI6419" s="12"/>
      <c r="AJ6419" s="12"/>
      <c r="AK6419" s="12"/>
      <c r="AL6419" s="12"/>
      <c r="AM6419" s="12"/>
      <c r="AN6419" s="12"/>
      <c r="AO6419" s="12"/>
      <c r="AP6419" s="12"/>
      <c r="AQ6419" s="12"/>
      <c r="AR6419" s="12"/>
      <c r="AS6419" s="12"/>
      <c r="AT6419" s="12"/>
      <c r="AU6419" s="12"/>
      <c r="AV6419" s="12"/>
      <c r="AW6419" s="12"/>
      <c r="AX6419" s="12"/>
      <c r="AY6419" s="12"/>
      <c r="AZ6419" s="12"/>
      <c r="BA6419" s="12"/>
      <c r="BB6419" s="12"/>
      <c r="BC6419" s="12"/>
      <c r="BD6419" s="12"/>
      <c r="BE6419" s="12"/>
      <c r="BF6419" s="12"/>
      <c r="BG6419" s="12"/>
      <c r="BH6419" s="12"/>
      <c r="BI6419" s="12"/>
      <c r="BJ6419" s="13"/>
      <c r="BK6419" s="13"/>
      <c r="BL6419" s="13"/>
      <c r="BM6419" s="13"/>
      <c r="BN6419" s="13"/>
    </row>
    <row r="6420" spans="4:66" x14ac:dyDescent="0.25">
      <c r="D6420" s="7"/>
      <c r="E6420" s="10"/>
      <c r="F6420" s="10"/>
      <c r="G6420" s="10"/>
      <c r="H6420" s="10"/>
      <c r="I6420" s="10"/>
      <c r="J6420" s="10"/>
      <c r="K6420" s="11"/>
      <c r="L6420" s="11"/>
      <c r="M6420" s="12"/>
      <c r="N6420" s="12"/>
      <c r="O6420" s="12"/>
      <c r="P6420" s="12"/>
      <c r="Q6420" s="12"/>
      <c r="R6420" s="12"/>
      <c r="S6420" s="12"/>
      <c r="T6420" s="12"/>
      <c r="U6420" s="12"/>
      <c r="V6420" s="12"/>
      <c r="W6420" s="12"/>
      <c r="X6420" s="12"/>
      <c r="Y6420" s="12"/>
      <c r="Z6420" s="12"/>
      <c r="AA6420" s="12"/>
      <c r="AB6420" s="12"/>
      <c r="AC6420" s="12"/>
      <c r="AD6420" s="12"/>
      <c r="AE6420" s="12"/>
      <c r="AF6420" s="12"/>
      <c r="AG6420" s="12"/>
      <c r="AH6420" s="12"/>
      <c r="AI6420" s="12"/>
      <c r="AJ6420" s="12"/>
      <c r="AK6420" s="12"/>
      <c r="AL6420" s="12"/>
      <c r="AM6420" s="12"/>
      <c r="AN6420" s="12"/>
      <c r="AO6420" s="12"/>
      <c r="AP6420" s="12"/>
      <c r="AQ6420" s="12"/>
      <c r="AR6420" s="12"/>
      <c r="AS6420" s="12"/>
      <c r="AT6420" s="12"/>
      <c r="AU6420" s="12"/>
      <c r="AV6420" s="12"/>
      <c r="AW6420" s="12"/>
      <c r="AX6420" s="12"/>
      <c r="AY6420" s="12"/>
      <c r="AZ6420" s="12"/>
      <c r="BA6420" s="12"/>
      <c r="BB6420" s="12"/>
      <c r="BC6420" s="12"/>
      <c r="BD6420" s="12"/>
      <c r="BE6420" s="12"/>
      <c r="BF6420" s="12"/>
      <c r="BG6420" s="12"/>
      <c r="BH6420" s="12"/>
      <c r="BI6420" s="12"/>
      <c r="BJ6420" s="13"/>
      <c r="BK6420" s="13"/>
      <c r="BL6420" s="13"/>
      <c r="BM6420" s="13"/>
      <c r="BN6420" s="13"/>
    </row>
    <row r="6421" spans="4:66" x14ac:dyDescent="0.25">
      <c r="D6421" s="7"/>
      <c r="E6421" s="10"/>
      <c r="F6421" s="10"/>
      <c r="G6421" s="10"/>
      <c r="H6421" s="10"/>
      <c r="I6421" s="10"/>
      <c r="J6421" s="10"/>
      <c r="K6421" s="11"/>
      <c r="L6421" s="11"/>
      <c r="M6421" s="12"/>
      <c r="N6421" s="12"/>
      <c r="O6421" s="12"/>
      <c r="P6421" s="12"/>
      <c r="Q6421" s="12"/>
      <c r="R6421" s="12"/>
      <c r="S6421" s="12"/>
      <c r="T6421" s="12"/>
      <c r="U6421" s="12"/>
      <c r="V6421" s="12"/>
      <c r="W6421" s="12"/>
      <c r="X6421" s="12"/>
      <c r="Y6421" s="12"/>
      <c r="Z6421" s="12"/>
      <c r="AA6421" s="12"/>
      <c r="AB6421" s="12"/>
      <c r="AC6421" s="12"/>
      <c r="AD6421" s="12"/>
      <c r="AE6421" s="12"/>
      <c r="AF6421" s="12"/>
      <c r="AG6421" s="12"/>
      <c r="AH6421" s="12"/>
      <c r="AI6421" s="12"/>
      <c r="AJ6421" s="12"/>
      <c r="AK6421" s="12"/>
      <c r="AL6421" s="12"/>
      <c r="AM6421" s="12"/>
      <c r="AN6421" s="12"/>
      <c r="AO6421" s="12"/>
      <c r="AP6421" s="12"/>
      <c r="AQ6421" s="12"/>
      <c r="AR6421" s="12"/>
      <c r="AS6421" s="12"/>
      <c r="AT6421" s="12"/>
      <c r="AU6421" s="12"/>
      <c r="AV6421" s="12"/>
      <c r="AW6421" s="12"/>
      <c r="AX6421" s="12"/>
      <c r="AY6421" s="12"/>
      <c r="AZ6421" s="12"/>
      <c r="BA6421" s="12"/>
      <c r="BB6421" s="12"/>
      <c r="BC6421" s="12"/>
      <c r="BD6421" s="12"/>
      <c r="BE6421" s="12"/>
      <c r="BF6421" s="12"/>
      <c r="BG6421" s="12"/>
      <c r="BH6421" s="12"/>
      <c r="BI6421" s="12"/>
      <c r="BJ6421" s="13"/>
      <c r="BK6421" s="13"/>
      <c r="BL6421" s="13"/>
      <c r="BM6421" s="13"/>
      <c r="BN6421" s="13"/>
    </row>
    <row r="6422" spans="4:66" x14ac:dyDescent="0.25">
      <c r="D6422" s="7"/>
      <c r="E6422" s="10"/>
      <c r="F6422" s="10"/>
      <c r="G6422" s="10"/>
      <c r="H6422" s="10"/>
      <c r="I6422" s="10"/>
      <c r="J6422" s="10"/>
      <c r="K6422" s="11"/>
      <c r="L6422" s="11"/>
      <c r="M6422" s="12"/>
      <c r="N6422" s="12"/>
      <c r="O6422" s="12"/>
      <c r="P6422" s="12"/>
      <c r="Q6422" s="12"/>
      <c r="R6422" s="12"/>
      <c r="S6422" s="12"/>
      <c r="T6422" s="12"/>
      <c r="U6422" s="12"/>
      <c r="V6422" s="12"/>
      <c r="W6422" s="12"/>
      <c r="X6422" s="12"/>
      <c r="Y6422" s="12"/>
      <c r="Z6422" s="12"/>
      <c r="AA6422" s="12"/>
      <c r="AB6422" s="12"/>
      <c r="AC6422" s="12"/>
      <c r="AD6422" s="12"/>
      <c r="AE6422" s="12"/>
      <c r="AF6422" s="12"/>
      <c r="AG6422" s="12"/>
      <c r="AH6422" s="12"/>
      <c r="AI6422" s="12"/>
      <c r="AJ6422" s="12"/>
      <c r="AK6422" s="12"/>
      <c r="AL6422" s="12"/>
      <c r="AM6422" s="12"/>
      <c r="AN6422" s="12"/>
      <c r="AO6422" s="12"/>
      <c r="AP6422" s="12"/>
      <c r="AQ6422" s="12"/>
      <c r="AR6422" s="12"/>
      <c r="AS6422" s="12"/>
      <c r="AT6422" s="12"/>
      <c r="AU6422" s="12"/>
      <c r="AV6422" s="12"/>
      <c r="AW6422" s="12"/>
      <c r="AX6422" s="12"/>
      <c r="AY6422" s="12"/>
      <c r="AZ6422" s="12"/>
      <c r="BA6422" s="12"/>
      <c r="BB6422" s="12"/>
      <c r="BC6422" s="12"/>
      <c r="BD6422" s="12"/>
      <c r="BE6422" s="12"/>
      <c r="BF6422" s="12"/>
      <c r="BG6422" s="12"/>
      <c r="BH6422" s="12"/>
      <c r="BI6422" s="12"/>
      <c r="BJ6422" s="13"/>
      <c r="BK6422" s="13"/>
      <c r="BL6422" s="13"/>
      <c r="BM6422" s="13"/>
      <c r="BN6422" s="13"/>
    </row>
    <row r="6423" spans="4:66" x14ac:dyDescent="0.25">
      <c r="D6423" s="7"/>
      <c r="E6423" s="10"/>
      <c r="F6423" s="10"/>
      <c r="G6423" s="10"/>
      <c r="H6423" s="10"/>
      <c r="I6423" s="10"/>
      <c r="J6423" s="10"/>
      <c r="K6423" s="11"/>
      <c r="L6423" s="11"/>
      <c r="M6423" s="12"/>
      <c r="N6423" s="12"/>
      <c r="O6423" s="12"/>
      <c r="P6423" s="12"/>
      <c r="Q6423" s="12"/>
      <c r="R6423" s="12"/>
      <c r="S6423" s="12"/>
      <c r="T6423" s="12"/>
      <c r="U6423" s="12"/>
      <c r="V6423" s="12"/>
      <c r="W6423" s="12"/>
      <c r="X6423" s="12"/>
      <c r="Y6423" s="12"/>
      <c r="Z6423" s="12"/>
      <c r="AA6423" s="12"/>
      <c r="AB6423" s="12"/>
      <c r="AC6423" s="12"/>
      <c r="AD6423" s="12"/>
      <c r="AE6423" s="12"/>
      <c r="AF6423" s="12"/>
      <c r="AG6423" s="12"/>
      <c r="AH6423" s="12"/>
      <c r="AI6423" s="12"/>
      <c r="AJ6423" s="12"/>
      <c r="AK6423" s="12"/>
      <c r="AL6423" s="12"/>
      <c r="AM6423" s="12"/>
      <c r="AN6423" s="12"/>
      <c r="AO6423" s="12"/>
      <c r="AP6423" s="12"/>
      <c r="AQ6423" s="12"/>
      <c r="AR6423" s="12"/>
      <c r="AS6423" s="12"/>
      <c r="AT6423" s="12"/>
      <c r="AU6423" s="12"/>
      <c r="AV6423" s="12"/>
      <c r="AW6423" s="12"/>
      <c r="AX6423" s="12"/>
      <c r="AY6423" s="12"/>
      <c r="AZ6423" s="12"/>
      <c r="BA6423" s="12"/>
      <c r="BB6423" s="12"/>
      <c r="BC6423" s="12"/>
      <c r="BD6423" s="12"/>
      <c r="BE6423" s="12"/>
      <c r="BF6423" s="12"/>
      <c r="BG6423" s="12"/>
      <c r="BH6423" s="12"/>
      <c r="BI6423" s="12"/>
      <c r="BJ6423" s="13"/>
      <c r="BK6423" s="13"/>
      <c r="BL6423" s="13"/>
      <c r="BM6423" s="13"/>
      <c r="BN6423" s="13"/>
    </row>
    <row r="6424" spans="4:66" x14ac:dyDescent="0.25">
      <c r="D6424" s="7"/>
      <c r="E6424" s="10"/>
      <c r="F6424" s="10"/>
      <c r="G6424" s="10"/>
      <c r="H6424" s="10"/>
      <c r="I6424" s="10"/>
      <c r="J6424" s="10"/>
      <c r="K6424" s="11"/>
      <c r="L6424" s="11"/>
      <c r="M6424" s="12"/>
      <c r="N6424" s="12"/>
      <c r="O6424" s="12"/>
      <c r="P6424" s="12"/>
      <c r="Q6424" s="12"/>
      <c r="R6424" s="12"/>
      <c r="S6424" s="12"/>
      <c r="T6424" s="12"/>
      <c r="U6424" s="12"/>
      <c r="V6424" s="12"/>
      <c r="W6424" s="12"/>
      <c r="X6424" s="12"/>
      <c r="Y6424" s="12"/>
      <c r="Z6424" s="12"/>
      <c r="AA6424" s="12"/>
      <c r="AB6424" s="12"/>
      <c r="AC6424" s="12"/>
      <c r="AD6424" s="12"/>
      <c r="AE6424" s="12"/>
      <c r="AF6424" s="12"/>
      <c r="AG6424" s="12"/>
      <c r="AH6424" s="12"/>
      <c r="AI6424" s="12"/>
      <c r="AJ6424" s="12"/>
      <c r="AK6424" s="12"/>
      <c r="AL6424" s="12"/>
      <c r="AM6424" s="12"/>
      <c r="AN6424" s="12"/>
      <c r="AO6424" s="12"/>
      <c r="AP6424" s="12"/>
      <c r="AQ6424" s="12"/>
      <c r="AR6424" s="12"/>
      <c r="AS6424" s="12"/>
      <c r="AT6424" s="12"/>
      <c r="AU6424" s="12"/>
      <c r="AV6424" s="12"/>
      <c r="AW6424" s="12"/>
      <c r="AX6424" s="12"/>
      <c r="AY6424" s="12"/>
      <c r="AZ6424" s="12"/>
      <c r="BA6424" s="12"/>
      <c r="BB6424" s="12"/>
      <c r="BC6424" s="12"/>
      <c r="BD6424" s="12"/>
      <c r="BE6424" s="12"/>
      <c r="BF6424" s="12"/>
      <c r="BG6424" s="12"/>
      <c r="BH6424" s="12"/>
      <c r="BI6424" s="12"/>
      <c r="BJ6424" s="13"/>
      <c r="BK6424" s="13"/>
      <c r="BL6424" s="13"/>
      <c r="BM6424" s="13"/>
      <c r="BN6424" s="13"/>
    </row>
    <row r="6425" spans="4:66" x14ac:dyDescent="0.25">
      <c r="D6425" s="7"/>
      <c r="E6425" s="10"/>
      <c r="F6425" s="10"/>
      <c r="G6425" s="10"/>
      <c r="H6425" s="10"/>
      <c r="I6425" s="10"/>
      <c r="J6425" s="10"/>
      <c r="K6425" s="11"/>
      <c r="L6425" s="11"/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  <c r="AA6425" s="12"/>
      <c r="AB6425" s="12"/>
      <c r="AC6425" s="12"/>
      <c r="AD6425" s="12"/>
      <c r="AE6425" s="12"/>
      <c r="AF6425" s="12"/>
      <c r="AG6425" s="12"/>
      <c r="AH6425" s="12"/>
      <c r="AI6425" s="12"/>
      <c r="AJ6425" s="12"/>
      <c r="AK6425" s="12"/>
      <c r="AL6425" s="12"/>
      <c r="AM6425" s="12"/>
      <c r="AN6425" s="12"/>
      <c r="AO6425" s="12"/>
      <c r="AP6425" s="12"/>
      <c r="AQ6425" s="12"/>
      <c r="AR6425" s="12"/>
      <c r="AS6425" s="12"/>
      <c r="AT6425" s="12"/>
      <c r="AU6425" s="12"/>
      <c r="AV6425" s="12"/>
      <c r="AW6425" s="12"/>
      <c r="AX6425" s="12"/>
      <c r="AY6425" s="12"/>
      <c r="AZ6425" s="12"/>
      <c r="BA6425" s="12"/>
      <c r="BB6425" s="12"/>
      <c r="BC6425" s="12"/>
      <c r="BD6425" s="12"/>
      <c r="BE6425" s="12"/>
      <c r="BF6425" s="12"/>
      <c r="BG6425" s="12"/>
      <c r="BH6425" s="12"/>
      <c r="BI6425" s="12"/>
      <c r="BJ6425" s="13"/>
      <c r="BK6425" s="13"/>
      <c r="BL6425" s="13"/>
      <c r="BM6425" s="13"/>
      <c r="BN6425" s="13"/>
    </row>
    <row r="6426" spans="4:66" x14ac:dyDescent="0.25">
      <c r="D6426" s="7"/>
      <c r="E6426" s="10"/>
      <c r="F6426" s="10"/>
      <c r="G6426" s="10"/>
      <c r="H6426" s="10"/>
      <c r="I6426" s="10"/>
      <c r="J6426" s="10"/>
      <c r="K6426" s="11"/>
      <c r="L6426" s="11"/>
      <c r="M6426" s="12"/>
      <c r="N6426" s="12"/>
      <c r="O6426" s="12"/>
      <c r="P6426" s="12"/>
      <c r="Q6426" s="12"/>
      <c r="R6426" s="12"/>
      <c r="S6426" s="12"/>
      <c r="T6426" s="12"/>
      <c r="U6426" s="12"/>
      <c r="V6426" s="12"/>
      <c r="W6426" s="12"/>
      <c r="X6426" s="12"/>
      <c r="Y6426" s="12"/>
      <c r="Z6426" s="12"/>
      <c r="AA6426" s="12"/>
      <c r="AB6426" s="12"/>
      <c r="AC6426" s="12"/>
      <c r="AD6426" s="12"/>
      <c r="AE6426" s="12"/>
      <c r="AF6426" s="12"/>
      <c r="AG6426" s="12"/>
      <c r="AH6426" s="12"/>
      <c r="AI6426" s="12"/>
      <c r="AJ6426" s="12"/>
      <c r="AK6426" s="12"/>
      <c r="AL6426" s="12"/>
      <c r="AM6426" s="12"/>
      <c r="AN6426" s="12"/>
      <c r="AO6426" s="12"/>
      <c r="AP6426" s="12"/>
      <c r="AQ6426" s="12"/>
      <c r="AR6426" s="12"/>
      <c r="AS6426" s="12"/>
      <c r="AT6426" s="12"/>
      <c r="AU6426" s="12"/>
      <c r="AV6426" s="12"/>
      <c r="AW6426" s="12"/>
      <c r="AX6426" s="12"/>
      <c r="AY6426" s="12"/>
      <c r="AZ6426" s="12"/>
      <c r="BA6426" s="12"/>
      <c r="BB6426" s="12"/>
      <c r="BC6426" s="12"/>
      <c r="BD6426" s="12"/>
      <c r="BE6426" s="12"/>
      <c r="BF6426" s="12"/>
      <c r="BG6426" s="12"/>
      <c r="BH6426" s="12"/>
      <c r="BI6426" s="12"/>
      <c r="BJ6426" s="13"/>
      <c r="BK6426" s="13"/>
      <c r="BL6426" s="13"/>
      <c r="BM6426" s="13"/>
      <c r="BN6426" s="13"/>
    </row>
    <row r="6427" spans="4:66" x14ac:dyDescent="0.25">
      <c r="D6427" s="7"/>
      <c r="E6427" s="10"/>
      <c r="F6427" s="10"/>
      <c r="G6427" s="10"/>
      <c r="H6427" s="10"/>
      <c r="I6427" s="10"/>
      <c r="J6427" s="10"/>
      <c r="K6427" s="11"/>
      <c r="L6427" s="11"/>
      <c r="M6427" s="12"/>
      <c r="N6427" s="12"/>
      <c r="O6427" s="12"/>
      <c r="P6427" s="12"/>
      <c r="Q6427" s="12"/>
      <c r="R6427" s="12"/>
      <c r="S6427" s="12"/>
      <c r="T6427" s="12"/>
      <c r="U6427" s="12"/>
      <c r="V6427" s="12"/>
      <c r="W6427" s="12"/>
      <c r="X6427" s="12"/>
      <c r="Y6427" s="12"/>
      <c r="Z6427" s="12"/>
      <c r="AA6427" s="12"/>
      <c r="AB6427" s="12"/>
      <c r="AC6427" s="12"/>
      <c r="AD6427" s="12"/>
      <c r="AE6427" s="12"/>
      <c r="AF6427" s="12"/>
      <c r="AG6427" s="12"/>
      <c r="AH6427" s="12"/>
      <c r="AI6427" s="12"/>
      <c r="AJ6427" s="12"/>
      <c r="AK6427" s="12"/>
      <c r="AL6427" s="12"/>
      <c r="AM6427" s="12"/>
      <c r="AN6427" s="12"/>
      <c r="AO6427" s="12"/>
      <c r="AP6427" s="12"/>
      <c r="AQ6427" s="12"/>
      <c r="AR6427" s="12"/>
      <c r="AS6427" s="12"/>
      <c r="AT6427" s="12"/>
      <c r="AU6427" s="12"/>
      <c r="AV6427" s="12"/>
      <c r="AW6427" s="12"/>
      <c r="AX6427" s="12"/>
      <c r="AY6427" s="12"/>
      <c r="AZ6427" s="12"/>
      <c r="BA6427" s="12"/>
      <c r="BB6427" s="12"/>
      <c r="BC6427" s="12"/>
      <c r="BD6427" s="12"/>
      <c r="BE6427" s="12"/>
      <c r="BF6427" s="12"/>
      <c r="BG6427" s="12"/>
      <c r="BH6427" s="12"/>
      <c r="BI6427" s="12"/>
      <c r="BJ6427" s="13"/>
      <c r="BK6427" s="13"/>
      <c r="BL6427" s="13"/>
      <c r="BM6427" s="13"/>
      <c r="BN6427" s="13"/>
    </row>
    <row r="6428" spans="4:66" x14ac:dyDescent="0.25">
      <c r="D6428" s="7"/>
      <c r="E6428" s="10"/>
      <c r="F6428" s="10"/>
      <c r="G6428" s="10"/>
      <c r="H6428" s="10"/>
      <c r="I6428" s="10"/>
      <c r="J6428" s="10"/>
      <c r="K6428" s="11"/>
      <c r="L6428" s="11"/>
      <c r="M6428" s="12"/>
      <c r="N6428" s="12"/>
      <c r="O6428" s="12"/>
      <c r="P6428" s="12"/>
      <c r="Q6428" s="12"/>
      <c r="R6428" s="12"/>
      <c r="S6428" s="12"/>
      <c r="T6428" s="12"/>
      <c r="U6428" s="12"/>
      <c r="V6428" s="12"/>
      <c r="W6428" s="12"/>
      <c r="X6428" s="12"/>
      <c r="Y6428" s="12"/>
      <c r="Z6428" s="12"/>
      <c r="AA6428" s="12"/>
      <c r="AB6428" s="12"/>
      <c r="AC6428" s="12"/>
      <c r="AD6428" s="12"/>
      <c r="AE6428" s="12"/>
      <c r="AF6428" s="12"/>
      <c r="AG6428" s="12"/>
      <c r="AH6428" s="12"/>
      <c r="AI6428" s="12"/>
      <c r="AJ6428" s="12"/>
      <c r="AK6428" s="12"/>
      <c r="AL6428" s="12"/>
      <c r="AM6428" s="12"/>
      <c r="AN6428" s="12"/>
      <c r="AO6428" s="12"/>
      <c r="AP6428" s="12"/>
      <c r="AQ6428" s="12"/>
      <c r="AR6428" s="12"/>
      <c r="AS6428" s="12"/>
      <c r="AT6428" s="12"/>
      <c r="AU6428" s="12"/>
      <c r="AV6428" s="12"/>
      <c r="AW6428" s="12"/>
      <c r="AX6428" s="12"/>
      <c r="AY6428" s="12"/>
      <c r="AZ6428" s="12"/>
      <c r="BA6428" s="12"/>
      <c r="BB6428" s="12"/>
      <c r="BC6428" s="12"/>
      <c r="BD6428" s="12"/>
      <c r="BE6428" s="12"/>
      <c r="BF6428" s="12"/>
      <c r="BG6428" s="12"/>
      <c r="BH6428" s="12"/>
      <c r="BI6428" s="12"/>
      <c r="BJ6428" s="13"/>
      <c r="BK6428" s="13"/>
      <c r="BL6428" s="13"/>
      <c r="BM6428" s="13"/>
      <c r="BN6428" s="13"/>
    </row>
    <row r="6429" spans="4:66" x14ac:dyDescent="0.25">
      <c r="D6429" s="7"/>
      <c r="E6429" s="10"/>
      <c r="F6429" s="10"/>
      <c r="G6429" s="10"/>
      <c r="H6429" s="10"/>
      <c r="I6429" s="10"/>
      <c r="J6429" s="10"/>
      <c r="K6429" s="11"/>
      <c r="L6429" s="11"/>
      <c r="M6429" s="12"/>
      <c r="N6429" s="12"/>
      <c r="O6429" s="12"/>
      <c r="P6429" s="12"/>
      <c r="Q6429" s="12"/>
      <c r="R6429" s="12"/>
      <c r="S6429" s="12"/>
      <c r="T6429" s="12"/>
      <c r="U6429" s="12"/>
      <c r="V6429" s="12"/>
      <c r="W6429" s="12"/>
      <c r="X6429" s="12"/>
      <c r="Y6429" s="12"/>
      <c r="Z6429" s="12"/>
      <c r="AA6429" s="12"/>
      <c r="AB6429" s="12"/>
      <c r="AC6429" s="12"/>
      <c r="AD6429" s="12"/>
      <c r="AE6429" s="12"/>
      <c r="AF6429" s="12"/>
      <c r="AG6429" s="12"/>
      <c r="AH6429" s="12"/>
      <c r="AI6429" s="12"/>
      <c r="AJ6429" s="12"/>
      <c r="AK6429" s="12"/>
      <c r="AL6429" s="12"/>
      <c r="AM6429" s="12"/>
      <c r="AN6429" s="12"/>
      <c r="AO6429" s="12"/>
      <c r="AP6429" s="12"/>
      <c r="AQ6429" s="12"/>
      <c r="AR6429" s="12"/>
      <c r="AS6429" s="12"/>
      <c r="AT6429" s="12"/>
      <c r="AU6429" s="12"/>
      <c r="AV6429" s="12"/>
      <c r="AW6429" s="12"/>
      <c r="AX6429" s="12"/>
      <c r="AY6429" s="12"/>
      <c r="AZ6429" s="12"/>
      <c r="BA6429" s="12"/>
      <c r="BB6429" s="12"/>
      <c r="BC6429" s="12"/>
      <c r="BD6429" s="12"/>
      <c r="BE6429" s="12"/>
      <c r="BF6429" s="12"/>
      <c r="BG6429" s="12"/>
      <c r="BH6429" s="12"/>
      <c r="BI6429" s="12"/>
      <c r="BJ6429" s="13"/>
      <c r="BK6429" s="13"/>
      <c r="BL6429" s="13"/>
      <c r="BM6429" s="13"/>
      <c r="BN6429" s="13"/>
    </row>
    <row r="6430" spans="4:66" x14ac:dyDescent="0.25">
      <c r="D6430" s="7"/>
      <c r="E6430" s="10"/>
      <c r="F6430" s="10"/>
      <c r="G6430" s="10"/>
      <c r="H6430" s="10"/>
      <c r="I6430" s="10"/>
      <c r="J6430" s="10"/>
      <c r="K6430" s="11"/>
      <c r="L6430" s="11"/>
      <c r="M6430" s="12"/>
      <c r="N6430" s="12"/>
      <c r="O6430" s="12"/>
      <c r="P6430" s="12"/>
      <c r="Q6430" s="12"/>
      <c r="R6430" s="12"/>
      <c r="S6430" s="12"/>
      <c r="T6430" s="12"/>
      <c r="U6430" s="12"/>
      <c r="V6430" s="12"/>
      <c r="W6430" s="12"/>
      <c r="X6430" s="12"/>
      <c r="Y6430" s="12"/>
      <c r="Z6430" s="12"/>
      <c r="AA6430" s="12"/>
      <c r="AB6430" s="12"/>
      <c r="AC6430" s="12"/>
      <c r="AD6430" s="12"/>
      <c r="AE6430" s="12"/>
      <c r="AF6430" s="12"/>
      <c r="AG6430" s="12"/>
      <c r="AH6430" s="12"/>
      <c r="AI6430" s="12"/>
      <c r="AJ6430" s="12"/>
      <c r="AK6430" s="12"/>
      <c r="AL6430" s="12"/>
      <c r="AM6430" s="12"/>
      <c r="AN6430" s="12"/>
      <c r="AO6430" s="12"/>
      <c r="AP6430" s="12"/>
      <c r="AQ6430" s="12"/>
      <c r="AR6430" s="12"/>
      <c r="AS6430" s="12"/>
      <c r="AT6430" s="12"/>
      <c r="AU6430" s="12"/>
      <c r="AV6430" s="12"/>
      <c r="AW6430" s="12"/>
      <c r="AX6430" s="12"/>
      <c r="AY6430" s="12"/>
      <c r="AZ6430" s="12"/>
      <c r="BA6430" s="12"/>
      <c r="BB6430" s="12"/>
      <c r="BC6430" s="12"/>
      <c r="BD6430" s="12"/>
      <c r="BE6430" s="12"/>
      <c r="BF6430" s="12"/>
      <c r="BG6430" s="12"/>
      <c r="BH6430" s="12"/>
      <c r="BI6430" s="12"/>
      <c r="BJ6430" s="13"/>
      <c r="BK6430" s="13"/>
      <c r="BL6430" s="13"/>
      <c r="BM6430" s="13"/>
      <c r="BN6430" s="13"/>
    </row>
    <row r="6431" spans="4:66" x14ac:dyDescent="0.25">
      <c r="D6431" s="7"/>
      <c r="E6431" s="10"/>
      <c r="F6431" s="10"/>
      <c r="G6431" s="10"/>
      <c r="H6431" s="10"/>
      <c r="I6431" s="10"/>
      <c r="J6431" s="10"/>
      <c r="K6431" s="11"/>
      <c r="L6431" s="11"/>
      <c r="M6431" s="12"/>
      <c r="N6431" s="12"/>
      <c r="O6431" s="12"/>
      <c r="P6431" s="12"/>
      <c r="Q6431" s="12"/>
      <c r="R6431" s="12"/>
      <c r="S6431" s="12"/>
      <c r="T6431" s="12"/>
      <c r="U6431" s="12"/>
      <c r="V6431" s="12"/>
      <c r="W6431" s="12"/>
      <c r="X6431" s="12"/>
      <c r="Y6431" s="12"/>
      <c r="Z6431" s="12"/>
      <c r="AA6431" s="12"/>
      <c r="AB6431" s="12"/>
      <c r="AC6431" s="12"/>
      <c r="AD6431" s="12"/>
      <c r="AE6431" s="12"/>
      <c r="AF6431" s="12"/>
      <c r="AG6431" s="12"/>
      <c r="AH6431" s="12"/>
      <c r="AI6431" s="12"/>
      <c r="AJ6431" s="12"/>
      <c r="AK6431" s="12"/>
      <c r="AL6431" s="12"/>
      <c r="AM6431" s="12"/>
      <c r="AN6431" s="12"/>
      <c r="AO6431" s="12"/>
      <c r="AP6431" s="12"/>
      <c r="AQ6431" s="12"/>
      <c r="AR6431" s="12"/>
      <c r="AS6431" s="12"/>
      <c r="AT6431" s="12"/>
      <c r="AU6431" s="12"/>
      <c r="AV6431" s="12"/>
      <c r="AW6431" s="12"/>
      <c r="AX6431" s="12"/>
      <c r="AY6431" s="12"/>
      <c r="AZ6431" s="12"/>
      <c r="BA6431" s="12"/>
      <c r="BB6431" s="12"/>
      <c r="BC6431" s="12"/>
      <c r="BD6431" s="12"/>
      <c r="BE6431" s="12"/>
      <c r="BF6431" s="12"/>
      <c r="BG6431" s="12"/>
      <c r="BH6431" s="12"/>
      <c r="BI6431" s="12"/>
      <c r="BJ6431" s="13"/>
      <c r="BK6431" s="13"/>
      <c r="BL6431" s="13"/>
      <c r="BM6431" s="13"/>
      <c r="BN6431" s="13"/>
    </row>
    <row r="6432" spans="4:66" x14ac:dyDescent="0.25">
      <c r="D6432" s="7"/>
      <c r="E6432" s="10"/>
      <c r="F6432" s="10"/>
      <c r="G6432" s="10"/>
      <c r="H6432" s="10"/>
      <c r="I6432" s="10"/>
      <c r="J6432" s="10"/>
      <c r="K6432" s="11"/>
      <c r="L6432" s="11"/>
      <c r="M6432" s="12"/>
      <c r="N6432" s="12"/>
      <c r="O6432" s="12"/>
      <c r="P6432" s="12"/>
      <c r="Q6432" s="12"/>
      <c r="R6432" s="12"/>
      <c r="S6432" s="12"/>
      <c r="T6432" s="12"/>
      <c r="U6432" s="12"/>
      <c r="V6432" s="12"/>
      <c r="W6432" s="12"/>
      <c r="X6432" s="12"/>
      <c r="Y6432" s="12"/>
      <c r="Z6432" s="12"/>
      <c r="AA6432" s="12"/>
      <c r="AB6432" s="12"/>
      <c r="AC6432" s="12"/>
      <c r="AD6432" s="12"/>
      <c r="AE6432" s="12"/>
      <c r="AF6432" s="12"/>
      <c r="AG6432" s="12"/>
      <c r="AH6432" s="12"/>
      <c r="AI6432" s="12"/>
      <c r="AJ6432" s="12"/>
      <c r="AK6432" s="12"/>
      <c r="AL6432" s="12"/>
      <c r="AM6432" s="12"/>
      <c r="AN6432" s="12"/>
      <c r="AO6432" s="12"/>
      <c r="AP6432" s="12"/>
      <c r="AQ6432" s="12"/>
      <c r="AR6432" s="12"/>
      <c r="AS6432" s="12"/>
      <c r="AT6432" s="12"/>
      <c r="AU6432" s="12"/>
      <c r="AV6432" s="12"/>
      <c r="AW6432" s="12"/>
      <c r="AX6432" s="12"/>
      <c r="AY6432" s="12"/>
      <c r="AZ6432" s="12"/>
      <c r="BA6432" s="12"/>
      <c r="BB6432" s="12"/>
      <c r="BC6432" s="12"/>
      <c r="BD6432" s="12"/>
      <c r="BE6432" s="12"/>
      <c r="BF6432" s="12"/>
      <c r="BG6432" s="12"/>
      <c r="BH6432" s="12"/>
      <c r="BI6432" s="12"/>
      <c r="BJ6432" s="13"/>
      <c r="BK6432" s="13"/>
      <c r="BL6432" s="13"/>
      <c r="BM6432" s="13"/>
      <c r="BN6432" s="13"/>
    </row>
    <row r="6433" spans="4:66" x14ac:dyDescent="0.25">
      <c r="D6433" s="7"/>
      <c r="E6433" s="10"/>
      <c r="F6433" s="10"/>
      <c r="G6433" s="10"/>
      <c r="H6433" s="10"/>
      <c r="I6433" s="10"/>
      <c r="J6433" s="10"/>
      <c r="K6433" s="11"/>
      <c r="L6433" s="11"/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  <c r="W6433" s="12"/>
      <c r="X6433" s="12"/>
      <c r="Y6433" s="12"/>
      <c r="Z6433" s="12"/>
      <c r="AA6433" s="12"/>
      <c r="AB6433" s="12"/>
      <c r="AC6433" s="12"/>
      <c r="AD6433" s="12"/>
      <c r="AE6433" s="12"/>
      <c r="AF6433" s="12"/>
      <c r="AG6433" s="12"/>
      <c r="AH6433" s="12"/>
      <c r="AI6433" s="12"/>
      <c r="AJ6433" s="12"/>
      <c r="AK6433" s="12"/>
      <c r="AL6433" s="12"/>
      <c r="AM6433" s="12"/>
      <c r="AN6433" s="12"/>
      <c r="AO6433" s="12"/>
      <c r="AP6433" s="12"/>
      <c r="AQ6433" s="12"/>
      <c r="AR6433" s="12"/>
      <c r="AS6433" s="12"/>
      <c r="AT6433" s="12"/>
      <c r="AU6433" s="12"/>
      <c r="AV6433" s="12"/>
      <c r="AW6433" s="12"/>
      <c r="AX6433" s="12"/>
      <c r="AY6433" s="12"/>
      <c r="AZ6433" s="12"/>
      <c r="BA6433" s="12"/>
      <c r="BB6433" s="12"/>
      <c r="BC6433" s="12"/>
      <c r="BD6433" s="12"/>
      <c r="BE6433" s="12"/>
      <c r="BF6433" s="12"/>
      <c r="BG6433" s="12"/>
      <c r="BH6433" s="12"/>
      <c r="BI6433" s="12"/>
      <c r="BJ6433" s="13"/>
      <c r="BK6433" s="13"/>
      <c r="BL6433" s="13"/>
      <c r="BM6433" s="13"/>
      <c r="BN6433" s="13"/>
    </row>
    <row r="6434" spans="4:66" x14ac:dyDescent="0.25">
      <c r="D6434" s="7"/>
      <c r="E6434" s="10"/>
      <c r="F6434" s="10"/>
      <c r="G6434" s="10"/>
      <c r="H6434" s="10"/>
      <c r="I6434" s="10"/>
      <c r="J6434" s="10"/>
      <c r="K6434" s="11"/>
      <c r="L6434" s="11"/>
      <c r="M6434" s="12"/>
      <c r="N6434" s="12"/>
      <c r="O6434" s="12"/>
      <c r="P6434" s="12"/>
      <c r="Q6434" s="12"/>
      <c r="R6434" s="12"/>
      <c r="S6434" s="12"/>
      <c r="T6434" s="12"/>
      <c r="U6434" s="12"/>
      <c r="V6434" s="12"/>
      <c r="W6434" s="12"/>
      <c r="X6434" s="12"/>
      <c r="Y6434" s="12"/>
      <c r="Z6434" s="12"/>
      <c r="AA6434" s="12"/>
      <c r="AB6434" s="12"/>
      <c r="AC6434" s="12"/>
      <c r="AD6434" s="12"/>
      <c r="AE6434" s="12"/>
      <c r="AF6434" s="12"/>
      <c r="AG6434" s="12"/>
      <c r="AH6434" s="12"/>
      <c r="AI6434" s="12"/>
      <c r="AJ6434" s="12"/>
      <c r="AK6434" s="12"/>
      <c r="AL6434" s="12"/>
      <c r="AM6434" s="12"/>
      <c r="AN6434" s="12"/>
      <c r="AO6434" s="12"/>
      <c r="AP6434" s="12"/>
      <c r="AQ6434" s="12"/>
      <c r="AR6434" s="12"/>
      <c r="AS6434" s="12"/>
      <c r="AT6434" s="12"/>
      <c r="AU6434" s="12"/>
      <c r="AV6434" s="12"/>
      <c r="AW6434" s="12"/>
      <c r="AX6434" s="12"/>
      <c r="AY6434" s="12"/>
      <c r="AZ6434" s="12"/>
      <c r="BA6434" s="12"/>
      <c r="BB6434" s="12"/>
      <c r="BC6434" s="12"/>
      <c r="BD6434" s="12"/>
      <c r="BE6434" s="12"/>
      <c r="BF6434" s="12"/>
      <c r="BG6434" s="12"/>
      <c r="BH6434" s="12"/>
      <c r="BI6434" s="12"/>
      <c r="BJ6434" s="13"/>
      <c r="BK6434" s="13"/>
      <c r="BL6434" s="13"/>
      <c r="BM6434" s="13"/>
      <c r="BN6434" s="13"/>
    </row>
    <row r="6435" spans="4:66" x14ac:dyDescent="0.25">
      <c r="D6435" s="7"/>
      <c r="E6435" s="10"/>
      <c r="F6435" s="10"/>
      <c r="G6435" s="10"/>
      <c r="H6435" s="10"/>
      <c r="I6435" s="10"/>
      <c r="J6435" s="10"/>
      <c r="K6435" s="11"/>
      <c r="L6435" s="11"/>
      <c r="M6435" s="12"/>
      <c r="N6435" s="12"/>
      <c r="O6435" s="12"/>
      <c r="P6435" s="12"/>
      <c r="Q6435" s="12"/>
      <c r="R6435" s="12"/>
      <c r="S6435" s="12"/>
      <c r="T6435" s="12"/>
      <c r="U6435" s="12"/>
      <c r="V6435" s="12"/>
      <c r="W6435" s="12"/>
      <c r="X6435" s="12"/>
      <c r="Y6435" s="12"/>
      <c r="Z6435" s="12"/>
      <c r="AA6435" s="12"/>
      <c r="AB6435" s="12"/>
      <c r="AC6435" s="12"/>
      <c r="AD6435" s="12"/>
      <c r="AE6435" s="12"/>
      <c r="AF6435" s="12"/>
      <c r="AG6435" s="12"/>
      <c r="AH6435" s="12"/>
      <c r="AI6435" s="12"/>
      <c r="AJ6435" s="12"/>
      <c r="AK6435" s="12"/>
      <c r="AL6435" s="12"/>
      <c r="AM6435" s="12"/>
      <c r="AN6435" s="12"/>
      <c r="AO6435" s="12"/>
      <c r="AP6435" s="12"/>
      <c r="AQ6435" s="12"/>
      <c r="AR6435" s="12"/>
      <c r="AS6435" s="12"/>
      <c r="AT6435" s="12"/>
      <c r="AU6435" s="12"/>
      <c r="AV6435" s="12"/>
      <c r="AW6435" s="12"/>
      <c r="AX6435" s="12"/>
      <c r="AY6435" s="12"/>
      <c r="AZ6435" s="12"/>
      <c r="BA6435" s="12"/>
      <c r="BB6435" s="12"/>
      <c r="BC6435" s="12"/>
      <c r="BD6435" s="12"/>
      <c r="BE6435" s="12"/>
      <c r="BF6435" s="12"/>
      <c r="BG6435" s="12"/>
      <c r="BH6435" s="12"/>
      <c r="BI6435" s="12"/>
      <c r="BJ6435" s="13"/>
      <c r="BK6435" s="13"/>
      <c r="BL6435" s="13"/>
      <c r="BM6435" s="13"/>
      <c r="BN6435" s="13"/>
    </row>
    <row r="6436" spans="4:66" x14ac:dyDescent="0.25">
      <c r="D6436" s="7"/>
      <c r="E6436" s="10"/>
      <c r="F6436" s="10"/>
      <c r="G6436" s="10"/>
      <c r="H6436" s="10"/>
      <c r="I6436" s="10"/>
      <c r="J6436" s="10"/>
      <c r="K6436" s="11"/>
      <c r="L6436" s="11"/>
      <c r="M6436" s="12"/>
      <c r="N6436" s="12"/>
      <c r="O6436" s="12"/>
      <c r="P6436" s="12"/>
      <c r="Q6436" s="12"/>
      <c r="R6436" s="12"/>
      <c r="S6436" s="12"/>
      <c r="T6436" s="12"/>
      <c r="U6436" s="12"/>
      <c r="V6436" s="12"/>
      <c r="W6436" s="12"/>
      <c r="X6436" s="12"/>
      <c r="Y6436" s="12"/>
      <c r="Z6436" s="12"/>
      <c r="AA6436" s="12"/>
      <c r="AB6436" s="12"/>
      <c r="AC6436" s="12"/>
      <c r="AD6436" s="12"/>
      <c r="AE6436" s="12"/>
      <c r="AF6436" s="12"/>
      <c r="AG6436" s="12"/>
      <c r="AH6436" s="12"/>
      <c r="AI6436" s="12"/>
      <c r="AJ6436" s="12"/>
      <c r="AK6436" s="12"/>
      <c r="AL6436" s="12"/>
      <c r="AM6436" s="12"/>
      <c r="AN6436" s="12"/>
      <c r="AO6436" s="12"/>
      <c r="AP6436" s="12"/>
      <c r="AQ6436" s="12"/>
      <c r="AR6436" s="12"/>
      <c r="AS6436" s="12"/>
      <c r="AT6436" s="12"/>
      <c r="AU6436" s="12"/>
      <c r="AV6436" s="12"/>
      <c r="AW6436" s="12"/>
      <c r="AX6436" s="12"/>
      <c r="AY6436" s="12"/>
      <c r="AZ6436" s="12"/>
      <c r="BA6436" s="12"/>
      <c r="BB6436" s="12"/>
      <c r="BC6436" s="12"/>
      <c r="BD6436" s="12"/>
      <c r="BE6436" s="12"/>
      <c r="BF6436" s="12"/>
      <c r="BG6436" s="12"/>
      <c r="BH6436" s="12"/>
      <c r="BI6436" s="12"/>
      <c r="BJ6436" s="13"/>
      <c r="BK6436" s="13"/>
      <c r="BL6436" s="13"/>
      <c r="BM6436" s="13"/>
      <c r="BN6436" s="13"/>
    </row>
    <row r="6437" spans="4:66" x14ac:dyDescent="0.25">
      <c r="D6437" s="7"/>
      <c r="E6437" s="10"/>
      <c r="F6437" s="10"/>
      <c r="G6437" s="10"/>
      <c r="H6437" s="10"/>
      <c r="I6437" s="10"/>
      <c r="J6437" s="10"/>
      <c r="K6437" s="11"/>
      <c r="L6437" s="11"/>
      <c r="M6437" s="12"/>
      <c r="N6437" s="12"/>
      <c r="O6437" s="12"/>
      <c r="P6437" s="12"/>
      <c r="Q6437" s="12"/>
      <c r="R6437" s="12"/>
      <c r="S6437" s="12"/>
      <c r="T6437" s="12"/>
      <c r="U6437" s="12"/>
      <c r="V6437" s="12"/>
      <c r="W6437" s="12"/>
      <c r="X6437" s="12"/>
      <c r="Y6437" s="12"/>
      <c r="Z6437" s="12"/>
      <c r="AA6437" s="12"/>
      <c r="AB6437" s="12"/>
      <c r="AC6437" s="12"/>
      <c r="AD6437" s="12"/>
      <c r="AE6437" s="12"/>
      <c r="AF6437" s="12"/>
      <c r="AG6437" s="12"/>
      <c r="AH6437" s="12"/>
      <c r="AI6437" s="12"/>
      <c r="AJ6437" s="12"/>
      <c r="AK6437" s="12"/>
      <c r="AL6437" s="12"/>
      <c r="AM6437" s="12"/>
      <c r="AN6437" s="12"/>
      <c r="AO6437" s="12"/>
      <c r="AP6437" s="12"/>
      <c r="AQ6437" s="12"/>
      <c r="AR6437" s="12"/>
      <c r="AS6437" s="12"/>
      <c r="AT6437" s="12"/>
      <c r="AU6437" s="12"/>
      <c r="AV6437" s="12"/>
      <c r="AW6437" s="12"/>
      <c r="AX6437" s="12"/>
      <c r="AY6437" s="12"/>
      <c r="AZ6437" s="12"/>
      <c r="BA6437" s="12"/>
      <c r="BB6437" s="12"/>
      <c r="BC6437" s="12"/>
      <c r="BD6437" s="12"/>
      <c r="BE6437" s="12"/>
      <c r="BF6437" s="12"/>
      <c r="BG6437" s="12"/>
      <c r="BH6437" s="12"/>
      <c r="BI6437" s="12"/>
      <c r="BJ6437" s="13"/>
      <c r="BK6437" s="13"/>
      <c r="BL6437" s="13"/>
      <c r="BM6437" s="13"/>
      <c r="BN6437" s="13"/>
    </row>
    <row r="6438" spans="4:66" x14ac:dyDescent="0.25">
      <c r="D6438" s="7"/>
      <c r="E6438" s="10"/>
      <c r="F6438" s="10"/>
      <c r="G6438" s="10"/>
      <c r="H6438" s="10"/>
      <c r="I6438" s="10"/>
      <c r="J6438" s="10"/>
      <c r="K6438" s="11"/>
      <c r="L6438" s="11"/>
      <c r="M6438" s="12"/>
      <c r="N6438" s="12"/>
      <c r="O6438" s="12"/>
      <c r="P6438" s="12"/>
      <c r="Q6438" s="12"/>
      <c r="R6438" s="12"/>
      <c r="S6438" s="12"/>
      <c r="T6438" s="12"/>
      <c r="U6438" s="12"/>
      <c r="V6438" s="12"/>
      <c r="W6438" s="12"/>
      <c r="X6438" s="12"/>
      <c r="Y6438" s="12"/>
      <c r="Z6438" s="12"/>
      <c r="AA6438" s="12"/>
      <c r="AB6438" s="12"/>
      <c r="AC6438" s="12"/>
      <c r="AD6438" s="12"/>
      <c r="AE6438" s="12"/>
      <c r="AF6438" s="12"/>
      <c r="AG6438" s="12"/>
      <c r="AH6438" s="12"/>
      <c r="AI6438" s="12"/>
      <c r="AJ6438" s="12"/>
      <c r="AK6438" s="12"/>
      <c r="AL6438" s="12"/>
      <c r="AM6438" s="12"/>
      <c r="AN6438" s="12"/>
      <c r="AO6438" s="12"/>
      <c r="AP6438" s="12"/>
      <c r="AQ6438" s="12"/>
      <c r="AR6438" s="12"/>
      <c r="AS6438" s="12"/>
      <c r="AT6438" s="12"/>
      <c r="AU6438" s="12"/>
      <c r="AV6438" s="12"/>
      <c r="AW6438" s="12"/>
      <c r="AX6438" s="12"/>
      <c r="AY6438" s="12"/>
      <c r="AZ6438" s="12"/>
      <c r="BA6438" s="12"/>
      <c r="BB6438" s="12"/>
      <c r="BC6438" s="12"/>
      <c r="BD6438" s="12"/>
      <c r="BE6438" s="12"/>
      <c r="BF6438" s="12"/>
      <c r="BG6438" s="12"/>
      <c r="BH6438" s="12"/>
      <c r="BI6438" s="12"/>
      <c r="BJ6438" s="13"/>
      <c r="BK6438" s="13"/>
      <c r="BL6438" s="13"/>
      <c r="BM6438" s="13"/>
      <c r="BN6438" s="13"/>
    </row>
    <row r="6439" spans="4:66" x14ac:dyDescent="0.25">
      <c r="D6439" s="7"/>
      <c r="E6439" s="10"/>
      <c r="F6439" s="10"/>
      <c r="G6439" s="10"/>
      <c r="H6439" s="10"/>
      <c r="I6439" s="10"/>
      <c r="J6439" s="10"/>
      <c r="K6439" s="11"/>
      <c r="L6439" s="11"/>
      <c r="M6439" s="12"/>
      <c r="N6439" s="12"/>
      <c r="O6439" s="12"/>
      <c r="P6439" s="12"/>
      <c r="Q6439" s="12"/>
      <c r="R6439" s="12"/>
      <c r="S6439" s="12"/>
      <c r="T6439" s="12"/>
      <c r="U6439" s="12"/>
      <c r="V6439" s="12"/>
      <c r="W6439" s="12"/>
      <c r="X6439" s="12"/>
      <c r="Y6439" s="12"/>
      <c r="Z6439" s="12"/>
      <c r="AA6439" s="12"/>
      <c r="AB6439" s="12"/>
      <c r="AC6439" s="12"/>
      <c r="AD6439" s="12"/>
      <c r="AE6439" s="12"/>
      <c r="AF6439" s="12"/>
      <c r="AG6439" s="12"/>
      <c r="AH6439" s="12"/>
      <c r="AI6439" s="12"/>
      <c r="AJ6439" s="12"/>
      <c r="AK6439" s="12"/>
      <c r="AL6439" s="12"/>
      <c r="AM6439" s="12"/>
      <c r="AN6439" s="12"/>
      <c r="AO6439" s="12"/>
      <c r="AP6439" s="12"/>
      <c r="AQ6439" s="12"/>
      <c r="AR6439" s="12"/>
      <c r="AS6439" s="12"/>
      <c r="AT6439" s="12"/>
      <c r="AU6439" s="12"/>
      <c r="AV6439" s="12"/>
      <c r="AW6439" s="12"/>
      <c r="AX6439" s="12"/>
      <c r="AY6439" s="12"/>
      <c r="AZ6439" s="12"/>
      <c r="BA6439" s="12"/>
      <c r="BB6439" s="12"/>
      <c r="BC6439" s="12"/>
      <c r="BD6439" s="12"/>
      <c r="BE6439" s="12"/>
      <c r="BF6439" s="12"/>
      <c r="BG6439" s="12"/>
      <c r="BH6439" s="12"/>
      <c r="BI6439" s="12"/>
      <c r="BJ6439" s="13"/>
      <c r="BK6439" s="13"/>
      <c r="BL6439" s="13"/>
      <c r="BM6439" s="13"/>
      <c r="BN6439" s="13"/>
    </row>
    <row r="6440" spans="4:66" x14ac:dyDescent="0.25">
      <c r="D6440" s="7"/>
      <c r="E6440" s="10"/>
      <c r="F6440" s="10"/>
      <c r="G6440" s="10"/>
      <c r="H6440" s="10"/>
      <c r="I6440" s="10"/>
      <c r="J6440" s="10"/>
      <c r="K6440" s="11"/>
      <c r="L6440" s="11"/>
      <c r="M6440" s="12"/>
      <c r="N6440" s="12"/>
      <c r="O6440" s="12"/>
      <c r="P6440" s="12"/>
      <c r="Q6440" s="12"/>
      <c r="R6440" s="12"/>
      <c r="S6440" s="12"/>
      <c r="T6440" s="12"/>
      <c r="U6440" s="12"/>
      <c r="V6440" s="12"/>
      <c r="W6440" s="12"/>
      <c r="X6440" s="12"/>
      <c r="Y6440" s="12"/>
      <c r="Z6440" s="12"/>
      <c r="AA6440" s="12"/>
      <c r="AB6440" s="12"/>
      <c r="AC6440" s="12"/>
      <c r="AD6440" s="12"/>
      <c r="AE6440" s="12"/>
      <c r="AF6440" s="12"/>
      <c r="AG6440" s="12"/>
      <c r="AH6440" s="12"/>
      <c r="AI6440" s="12"/>
      <c r="AJ6440" s="12"/>
      <c r="AK6440" s="12"/>
      <c r="AL6440" s="12"/>
      <c r="AM6440" s="12"/>
      <c r="AN6440" s="12"/>
      <c r="AO6440" s="12"/>
      <c r="AP6440" s="12"/>
      <c r="AQ6440" s="12"/>
      <c r="AR6440" s="12"/>
      <c r="AS6440" s="12"/>
      <c r="AT6440" s="12"/>
      <c r="AU6440" s="12"/>
      <c r="AV6440" s="12"/>
      <c r="AW6440" s="12"/>
      <c r="AX6440" s="12"/>
      <c r="AY6440" s="12"/>
      <c r="AZ6440" s="12"/>
      <c r="BA6440" s="12"/>
      <c r="BB6440" s="12"/>
      <c r="BC6440" s="12"/>
      <c r="BD6440" s="12"/>
      <c r="BE6440" s="12"/>
      <c r="BF6440" s="12"/>
      <c r="BG6440" s="12"/>
      <c r="BH6440" s="12"/>
      <c r="BI6440" s="12"/>
      <c r="BJ6440" s="13"/>
      <c r="BK6440" s="13"/>
      <c r="BL6440" s="13"/>
      <c r="BM6440" s="13"/>
      <c r="BN6440" s="13"/>
    </row>
    <row r="6441" spans="4:66" x14ac:dyDescent="0.25">
      <c r="D6441" s="7"/>
      <c r="E6441" s="10"/>
      <c r="F6441" s="10"/>
      <c r="G6441" s="10"/>
      <c r="H6441" s="10"/>
      <c r="I6441" s="10"/>
      <c r="J6441" s="10"/>
      <c r="K6441" s="11"/>
      <c r="L6441" s="11"/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12"/>
      <c r="AL6441" s="12"/>
      <c r="AM6441" s="12"/>
      <c r="AN6441" s="12"/>
      <c r="AO6441" s="12"/>
      <c r="AP6441" s="12"/>
      <c r="AQ6441" s="12"/>
      <c r="AR6441" s="12"/>
      <c r="AS6441" s="12"/>
      <c r="AT6441" s="12"/>
      <c r="AU6441" s="12"/>
      <c r="AV6441" s="12"/>
      <c r="AW6441" s="12"/>
      <c r="AX6441" s="12"/>
      <c r="AY6441" s="12"/>
      <c r="AZ6441" s="12"/>
      <c r="BA6441" s="12"/>
      <c r="BB6441" s="12"/>
      <c r="BC6441" s="12"/>
      <c r="BD6441" s="12"/>
      <c r="BE6441" s="12"/>
      <c r="BF6441" s="12"/>
      <c r="BG6441" s="12"/>
      <c r="BH6441" s="12"/>
      <c r="BI6441" s="12"/>
      <c r="BJ6441" s="13"/>
      <c r="BK6441" s="13"/>
      <c r="BL6441" s="13"/>
      <c r="BM6441" s="13"/>
      <c r="BN6441" s="13"/>
    </row>
    <row r="6442" spans="4:66" x14ac:dyDescent="0.25">
      <c r="D6442" s="7"/>
      <c r="E6442" s="10"/>
      <c r="F6442" s="10"/>
      <c r="G6442" s="10"/>
      <c r="H6442" s="10"/>
      <c r="I6442" s="10"/>
      <c r="J6442" s="10"/>
      <c r="K6442" s="11"/>
      <c r="L6442" s="11"/>
      <c r="M6442" s="12"/>
      <c r="N6442" s="12"/>
      <c r="O6442" s="12"/>
      <c r="P6442" s="12"/>
      <c r="Q6442" s="12"/>
      <c r="R6442" s="12"/>
      <c r="S6442" s="12"/>
      <c r="T6442" s="12"/>
      <c r="U6442" s="12"/>
      <c r="V6442" s="12"/>
      <c r="W6442" s="12"/>
      <c r="X6442" s="12"/>
      <c r="Y6442" s="12"/>
      <c r="Z6442" s="12"/>
      <c r="AA6442" s="12"/>
      <c r="AB6442" s="12"/>
      <c r="AC6442" s="12"/>
      <c r="AD6442" s="12"/>
      <c r="AE6442" s="12"/>
      <c r="AF6442" s="12"/>
      <c r="AG6442" s="12"/>
      <c r="AH6442" s="12"/>
      <c r="AI6442" s="12"/>
      <c r="AJ6442" s="12"/>
      <c r="AK6442" s="12"/>
      <c r="AL6442" s="12"/>
      <c r="AM6442" s="12"/>
      <c r="AN6442" s="12"/>
      <c r="AO6442" s="12"/>
      <c r="AP6442" s="12"/>
      <c r="AQ6442" s="12"/>
      <c r="AR6442" s="12"/>
      <c r="AS6442" s="12"/>
      <c r="AT6442" s="12"/>
      <c r="AU6442" s="12"/>
      <c r="AV6442" s="12"/>
      <c r="AW6442" s="12"/>
      <c r="AX6442" s="12"/>
      <c r="AY6442" s="12"/>
      <c r="AZ6442" s="12"/>
      <c r="BA6442" s="12"/>
      <c r="BB6442" s="12"/>
      <c r="BC6442" s="12"/>
      <c r="BD6442" s="12"/>
      <c r="BE6442" s="12"/>
      <c r="BF6442" s="12"/>
      <c r="BG6442" s="12"/>
      <c r="BH6442" s="12"/>
      <c r="BI6442" s="12"/>
      <c r="BJ6442" s="13"/>
      <c r="BK6442" s="13"/>
      <c r="BL6442" s="13"/>
      <c r="BM6442" s="13"/>
      <c r="BN6442" s="13"/>
    </row>
    <row r="6443" spans="4:66" x14ac:dyDescent="0.25">
      <c r="D6443" s="7"/>
      <c r="E6443" s="10"/>
      <c r="F6443" s="10"/>
      <c r="G6443" s="10"/>
      <c r="H6443" s="10"/>
      <c r="I6443" s="10"/>
      <c r="J6443" s="10"/>
      <c r="K6443" s="11"/>
      <c r="L6443" s="11"/>
      <c r="M6443" s="12"/>
      <c r="N6443" s="12"/>
      <c r="O6443" s="12"/>
      <c r="P6443" s="12"/>
      <c r="Q6443" s="12"/>
      <c r="R6443" s="12"/>
      <c r="S6443" s="12"/>
      <c r="T6443" s="12"/>
      <c r="U6443" s="12"/>
      <c r="V6443" s="12"/>
      <c r="W6443" s="12"/>
      <c r="X6443" s="12"/>
      <c r="Y6443" s="12"/>
      <c r="Z6443" s="12"/>
      <c r="AA6443" s="12"/>
      <c r="AB6443" s="12"/>
      <c r="AC6443" s="12"/>
      <c r="AD6443" s="12"/>
      <c r="AE6443" s="12"/>
      <c r="AF6443" s="12"/>
      <c r="AG6443" s="12"/>
      <c r="AH6443" s="12"/>
      <c r="AI6443" s="12"/>
      <c r="AJ6443" s="12"/>
      <c r="AK6443" s="12"/>
      <c r="AL6443" s="12"/>
      <c r="AM6443" s="12"/>
      <c r="AN6443" s="12"/>
      <c r="AO6443" s="12"/>
      <c r="AP6443" s="12"/>
      <c r="AQ6443" s="12"/>
      <c r="AR6443" s="12"/>
      <c r="AS6443" s="12"/>
      <c r="AT6443" s="12"/>
      <c r="AU6443" s="12"/>
      <c r="AV6443" s="12"/>
      <c r="AW6443" s="12"/>
      <c r="AX6443" s="12"/>
      <c r="AY6443" s="12"/>
      <c r="AZ6443" s="12"/>
      <c r="BA6443" s="12"/>
      <c r="BB6443" s="12"/>
      <c r="BC6443" s="12"/>
      <c r="BD6443" s="12"/>
      <c r="BE6443" s="12"/>
      <c r="BF6443" s="12"/>
      <c r="BG6443" s="12"/>
      <c r="BH6443" s="12"/>
      <c r="BI6443" s="12"/>
      <c r="BJ6443" s="13"/>
      <c r="BK6443" s="13"/>
      <c r="BL6443" s="13"/>
      <c r="BM6443" s="13"/>
      <c r="BN6443" s="13"/>
    </row>
    <row r="6444" spans="4:66" x14ac:dyDescent="0.25">
      <c r="D6444" s="7"/>
      <c r="E6444" s="10"/>
      <c r="F6444" s="10"/>
      <c r="G6444" s="10"/>
      <c r="H6444" s="10"/>
      <c r="I6444" s="10"/>
      <c r="J6444" s="10"/>
      <c r="K6444" s="11"/>
      <c r="L6444" s="11"/>
      <c r="M6444" s="12"/>
      <c r="N6444" s="12"/>
      <c r="O6444" s="12"/>
      <c r="P6444" s="12"/>
      <c r="Q6444" s="12"/>
      <c r="R6444" s="12"/>
      <c r="S6444" s="12"/>
      <c r="T6444" s="12"/>
      <c r="U6444" s="12"/>
      <c r="V6444" s="12"/>
      <c r="W6444" s="12"/>
      <c r="X6444" s="12"/>
      <c r="Y6444" s="12"/>
      <c r="Z6444" s="12"/>
      <c r="AA6444" s="12"/>
      <c r="AB6444" s="12"/>
      <c r="AC6444" s="12"/>
      <c r="AD6444" s="12"/>
      <c r="AE6444" s="12"/>
      <c r="AF6444" s="12"/>
      <c r="AG6444" s="12"/>
      <c r="AH6444" s="12"/>
      <c r="AI6444" s="12"/>
      <c r="AJ6444" s="12"/>
      <c r="AK6444" s="12"/>
      <c r="AL6444" s="12"/>
      <c r="AM6444" s="12"/>
      <c r="AN6444" s="12"/>
      <c r="AO6444" s="12"/>
      <c r="AP6444" s="12"/>
      <c r="AQ6444" s="12"/>
      <c r="AR6444" s="12"/>
      <c r="AS6444" s="12"/>
      <c r="AT6444" s="12"/>
      <c r="AU6444" s="12"/>
      <c r="AV6444" s="12"/>
      <c r="AW6444" s="12"/>
      <c r="AX6444" s="12"/>
      <c r="AY6444" s="12"/>
      <c r="AZ6444" s="12"/>
      <c r="BA6444" s="12"/>
      <c r="BB6444" s="12"/>
      <c r="BC6444" s="12"/>
      <c r="BD6444" s="12"/>
      <c r="BE6444" s="12"/>
      <c r="BF6444" s="12"/>
      <c r="BG6444" s="12"/>
      <c r="BH6444" s="12"/>
      <c r="BI6444" s="12"/>
      <c r="BJ6444" s="13"/>
      <c r="BK6444" s="13"/>
      <c r="BL6444" s="13"/>
      <c r="BM6444" s="13"/>
      <c r="BN6444" s="13"/>
    </row>
    <row r="6445" spans="4:66" x14ac:dyDescent="0.25">
      <c r="D6445" s="7"/>
      <c r="E6445" s="10"/>
      <c r="F6445" s="10"/>
      <c r="G6445" s="10"/>
      <c r="H6445" s="10"/>
      <c r="I6445" s="10"/>
      <c r="J6445" s="10"/>
      <c r="K6445" s="11"/>
      <c r="L6445" s="11"/>
      <c r="M6445" s="12"/>
      <c r="N6445" s="12"/>
      <c r="O6445" s="12"/>
      <c r="P6445" s="12"/>
      <c r="Q6445" s="12"/>
      <c r="R6445" s="12"/>
      <c r="S6445" s="12"/>
      <c r="T6445" s="12"/>
      <c r="U6445" s="12"/>
      <c r="V6445" s="12"/>
      <c r="W6445" s="12"/>
      <c r="X6445" s="12"/>
      <c r="Y6445" s="12"/>
      <c r="Z6445" s="12"/>
      <c r="AA6445" s="12"/>
      <c r="AB6445" s="12"/>
      <c r="AC6445" s="12"/>
      <c r="AD6445" s="12"/>
      <c r="AE6445" s="12"/>
      <c r="AF6445" s="12"/>
      <c r="AG6445" s="12"/>
      <c r="AH6445" s="12"/>
      <c r="AI6445" s="12"/>
      <c r="AJ6445" s="12"/>
      <c r="AK6445" s="12"/>
      <c r="AL6445" s="12"/>
      <c r="AM6445" s="12"/>
      <c r="AN6445" s="12"/>
      <c r="AO6445" s="12"/>
      <c r="AP6445" s="12"/>
      <c r="AQ6445" s="12"/>
      <c r="AR6445" s="12"/>
      <c r="AS6445" s="12"/>
      <c r="AT6445" s="12"/>
      <c r="AU6445" s="12"/>
      <c r="AV6445" s="12"/>
      <c r="AW6445" s="12"/>
      <c r="AX6445" s="12"/>
      <c r="AY6445" s="12"/>
      <c r="AZ6445" s="12"/>
      <c r="BA6445" s="12"/>
      <c r="BB6445" s="12"/>
      <c r="BC6445" s="12"/>
      <c r="BD6445" s="12"/>
      <c r="BE6445" s="12"/>
      <c r="BF6445" s="12"/>
      <c r="BG6445" s="12"/>
      <c r="BH6445" s="12"/>
      <c r="BI6445" s="12"/>
      <c r="BJ6445" s="13"/>
      <c r="BK6445" s="13"/>
      <c r="BL6445" s="13"/>
      <c r="BM6445" s="13"/>
      <c r="BN6445" s="13"/>
    </row>
    <row r="6446" spans="4:66" x14ac:dyDescent="0.25">
      <c r="D6446" s="7"/>
      <c r="E6446" s="10"/>
      <c r="F6446" s="10"/>
      <c r="G6446" s="10"/>
      <c r="H6446" s="10"/>
      <c r="I6446" s="10"/>
      <c r="J6446" s="10"/>
      <c r="K6446" s="11"/>
      <c r="L6446" s="11"/>
      <c r="M6446" s="12"/>
      <c r="N6446" s="12"/>
      <c r="O6446" s="12"/>
      <c r="P6446" s="12"/>
      <c r="Q6446" s="12"/>
      <c r="R6446" s="12"/>
      <c r="S6446" s="12"/>
      <c r="T6446" s="12"/>
      <c r="U6446" s="12"/>
      <c r="V6446" s="12"/>
      <c r="W6446" s="12"/>
      <c r="X6446" s="12"/>
      <c r="Y6446" s="12"/>
      <c r="Z6446" s="12"/>
      <c r="AA6446" s="12"/>
      <c r="AB6446" s="12"/>
      <c r="AC6446" s="12"/>
      <c r="AD6446" s="12"/>
      <c r="AE6446" s="12"/>
      <c r="AF6446" s="12"/>
      <c r="AG6446" s="12"/>
      <c r="AH6446" s="12"/>
      <c r="AI6446" s="12"/>
      <c r="AJ6446" s="12"/>
      <c r="AK6446" s="12"/>
      <c r="AL6446" s="12"/>
      <c r="AM6446" s="12"/>
      <c r="AN6446" s="12"/>
      <c r="AO6446" s="12"/>
      <c r="AP6446" s="12"/>
      <c r="AQ6446" s="12"/>
      <c r="AR6446" s="12"/>
      <c r="AS6446" s="12"/>
      <c r="AT6446" s="12"/>
      <c r="AU6446" s="12"/>
      <c r="AV6446" s="12"/>
      <c r="AW6446" s="12"/>
      <c r="AX6446" s="12"/>
      <c r="AY6446" s="12"/>
      <c r="AZ6446" s="12"/>
      <c r="BA6446" s="12"/>
      <c r="BB6446" s="12"/>
      <c r="BC6446" s="12"/>
      <c r="BD6446" s="12"/>
      <c r="BE6446" s="12"/>
      <c r="BF6446" s="12"/>
      <c r="BG6446" s="12"/>
      <c r="BH6446" s="12"/>
      <c r="BI6446" s="12"/>
      <c r="BJ6446" s="13"/>
      <c r="BK6446" s="13"/>
      <c r="BL6446" s="13"/>
      <c r="BM6446" s="13"/>
      <c r="BN6446" s="13"/>
    </row>
    <row r="6447" spans="4:66" x14ac:dyDescent="0.25">
      <c r="D6447" s="7"/>
      <c r="E6447" s="10"/>
      <c r="F6447" s="10"/>
      <c r="G6447" s="10"/>
      <c r="H6447" s="10"/>
      <c r="I6447" s="10"/>
      <c r="J6447" s="10"/>
      <c r="K6447" s="11"/>
      <c r="L6447" s="11"/>
      <c r="M6447" s="12"/>
      <c r="N6447" s="12"/>
      <c r="O6447" s="12"/>
      <c r="P6447" s="12"/>
      <c r="Q6447" s="12"/>
      <c r="R6447" s="12"/>
      <c r="S6447" s="12"/>
      <c r="T6447" s="12"/>
      <c r="U6447" s="12"/>
      <c r="V6447" s="12"/>
      <c r="W6447" s="12"/>
      <c r="X6447" s="12"/>
      <c r="Y6447" s="12"/>
      <c r="Z6447" s="12"/>
      <c r="AA6447" s="12"/>
      <c r="AB6447" s="12"/>
      <c r="AC6447" s="12"/>
      <c r="AD6447" s="12"/>
      <c r="AE6447" s="12"/>
      <c r="AF6447" s="12"/>
      <c r="AG6447" s="12"/>
      <c r="AH6447" s="12"/>
      <c r="AI6447" s="12"/>
      <c r="AJ6447" s="12"/>
      <c r="AK6447" s="12"/>
      <c r="AL6447" s="12"/>
      <c r="AM6447" s="12"/>
      <c r="AN6447" s="12"/>
      <c r="AO6447" s="12"/>
      <c r="AP6447" s="12"/>
      <c r="AQ6447" s="12"/>
      <c r="AR6447" s="12"/>
      <c r="AS6447" s="12"/>
      <c r="AT6447" s="12"/>
      <c r="AU6447" s="12"/>
      <c r="AV6447" s="12"/>
      <c r="AW6447" s="12"/>
      <c r="AX6447" s="12"/>
      <c r="AY6447" s="12"/>
      <c r="AZ6447" s="12"/>
      <c r="BA6447" s="12"/>
      <c r="BB6447" s="12"/>
      <c r="BC6447" s="12"/>
      <c r="BD6447" s="12"/>
      <c r="BE6447" s="12"/>
      <c r="BF6447" s="12"/>
      <c r="BG6447" s="12"/>
      <c r="BH6447" s="12"/>
      <c r="BI6447" s="12"/>
      <c r="BJ6447" s="13"/>
      <c r="BK6447" s="13"/>
      <c r="BL6447" s="13"/>
      <c r="BM6447" s="13"/>
      <c r="BN6447" s="13"/>
    </row>
    <row r="6448" spans="4:66" x14ac:dyDescent="0.25">
      <c r="D6448" s="7"/>
      <c r="E6448" s="10"/>
      <c r="F6448" s="10"/>
      <c r="G6448" s="10"/>
      <c r="H6448" s="10"/>
      <c r="I6448" s="10"/>
      <c r="J6448" s="10"/>
      <c r="K6448" s="11"/>
      <c r="L6448" s="11"/>
      <c r="M6448" s="12"/>
      <c r="N6448" s="12"/>
      <c r="O6448" s="12"/>
      <c r="P6448" s="12"/>
      <c r="Q6448" s="12"/>
      <c r="R6448" s="12"/>
      <c r="S6448" s="12"/>
      <c r="T6448" s="12"/>
      <c r="U6448" s="12"/>
      <c r="V6448" s="12"/>
      <c r="W6448" s="12"/>
      <c r="X6448" s="12"/>
      <c r="Y6448" s="12"/>
      <c r="Z6448" s="12"/>
      <c r="AA6448" s="12"/>
      <c r="AB6448" s="12"/>
      <c r="AC6448" s="12"/>
      <c r="AD6448" s="12"/>
      <c r="AE6448" s="12"/>
      <c r="AF6448" s="12"/>
      <c r="AG6448" s="12"/>
      <c r="AH6448" s="12"/>
      <c r="AI6448" s="12"/>
      <c r="AJ6448" s="12"/>
      <c r="AK6448" s="12"/>
      <c r="AL6448" s="12"/>
      <c r="AM6448" s="12"/>
      <c r="AN6448" s="12"/>
      <c r="AO6448" s="12"/>
      <c r="AP6448" s="12"/>
      <c r="AQ6448" s="12"/>
      <c r="AR6448" s="12"/>
      <c r="AS6448" s="12"/>
      <c r="AT6448" s="12"/>
      <c r="AU6448" s="12"/>
      <c r="AV6448" s="12"/>
      <c r="AW6448" s="12"/>
      <c r="AX6448" s="12"/>
      <c r="AY6448" s="12"/>
      <c r="AZ6448" s="12"/>
      <c r="BA6448" s="12"/>
      <c r="BB6448" s="12"/>
      <c r="BC6448" s="12"/>
      <c r="BD6448" s="12"/>
      <c r="BE6448" s="12"/>
      <c r="BF6448" s="12"/>
      <c r="BG6448" s="12"/>
      <c r="BH6448" s="12"/>
      <c r="BI6448" s="12"/>
      <c r="BJ6448" s="13"/>
      <c r="BK6448" s="13"/>
      <c r="BL6448" s="13"/>
      <c r="BM6448" s="13"/>
      <c r="BN6448" s="13"/>
    </row>
    <row r="6449" spans="4:66" x14ac:dyDescent="0.25">
      <c r="D6449" s="7"/>
      <c r="E6449" s="10"/>
      <c r="F6449" s="10"/>
      <c r="G6449" s="10"/>
      <c r="H6449" s="10"/>
      <c r="I6449" s="10"/>
      <c r="J6449" s="10"/>
      <c r="K6449" s="11"/>
      <c r="L6449" s="11"/>
      <c r="M6449" s="12"/>
      <c r="N6449" s="12"/>
      <c r="O6449" s="12"/>
      <c r="P6449" s="12"/>
      <c r="Q6449" s="12"/>
      <c r="R6449" s="12"/>
      <c r="S6449" s="12"/>
      <c r="T6449" s="12"/>
      <c r="U6449" s="12"/>
      <c r="V6449" s="12"/>
      <c r="W6449" s="12"/>
      <c r="X6449" s="12"/>
      <c r="Y6449" s="12"/>
      <c r="Z6449" s="12"/>
      <c r="AA6449" s="12"/>
      <c r="AB6449" s="12"/>
      <c r="AC6449" s="12"/>
      <c r="AD6449" s="12"/>
      <c r="AE6449" s="12"/>
      <c r="AF6449" s="12"/>
      <c r="AG6449" s="12"/>
      <c r="AH6449" s="12"/>
      <c r="AI6449" s="12"/>
      <c r="AJ6449" s="12"/>
      <c r="AK6449" s="12"/>
      <c r="AL6449" s="12"/>
      <c r="AM6449" s="12"/>
      <c r="AN6449" s="12"/>
      <c r="AO6449" s="12"/>
      <c r="AP6449" s="12"/>
      <c r="AQ6449" s="12"/>
      <c r="AR6449" s="12"/>
      <c r="AS6449" s="12"/>
      <c r="AT6449" s="12"/>
      <c r="AU6449" s="12"/>
      <c r="AV6449" s="12"/>
      <c r="AW6449" s="12"/>
      <c r="AX6449" s="12"/>
      <c r="AY6449" s="12"/>
      <c r="AZ6449" s="12"/>
      <c r="BA6449" s="12"/>
      <c r="BB6449" s="12"/>
      <c r="BC6449" s="12"/>
      <c r="BD6449" s="12"/>
      <c r="BE6449" s="12"/>
      <c r="BF6449" s="12"/>
      <c r="BG6449" s="12"/>
      <c r="BH6449" s="12"/>
      <c r="BI6449" s="12"/>
      <c r="BJ6449" s="13"/>
      <c r="BK6449" s="13"/>
      <c r="BL6449" s="13"/>
      <c r="BM6449" s="13"/>
      <c r="BN6449" s="13"/>
    </row>
    <row r="6450" spans="4:66" x14ac:dyDescent="0.25">
      <c r="D6450" s="7"/>
      <c r="E6450" s="10"/>
      <c r="F6450" s="10"/>
      <c r="G6450" s="10"/>
      <c r="H6450" s="10"/>
      <c r="I6450" s="10"/>
      <c r="J6450" s="10"/>
      <c r="K6450" s="11"/>
      <c r="L6450" s="11"/>
      <c r="M6450" s="12"/>
      <c r="N6450" s="12"/>
      <c r="O6450" s="12"/>
      <c r="P6450" s="12"/>
      <c r="Q6450" s="12"/>
      <c r="R6450" s="12"/>
      <c r="S6450" s="12"/>
      <c r="T6450" s="12"/>
      <c r="U6450" s="12"/>
      <c r="V6450" s="12"/>
      <c r="W6450" s="12"/>
      <c r="X6450" s="12"/>
      <c r="Y6450" s="12"/>
      <c r="Z6450" s="12"/>
      <c r="AA6450" s="12"/>
      <c r="AB6450" s="12"/>
      <c r="AC6450" s="12"/>
      <c r="AD6450" s="12"/>
      <c r="AE6450" s="12"/>
      <c r="AF6450" s="12"/>
      <c r="AG6450" s="12"/>
      <c r="AH6450" s="12"/>
      <c r="AI6450" s="12"/>
      <c r="AJ6450" s="12"/>
      <c r="AK6450" s="12"/>
      <c r="AL6450" s="12"/>
      <c r="AM6450" s="12"/>
      <c r="AN6450" s="12"/>
      <c r="AO6450" s="12"/>
      <c r="AP6450" s="12"/>
      <c r="AQ6450" s="12"/>
      <c r="AR6450" s="12"/>
      <c r="AS6450" s="12"/>
      <c r="AT6450" s="12"/>
      <c r="AU6450" s="12"/>
      <c r="AV6450" s="12"/>
      <c r="AW6450" s="12"/>
      <c r="AX6450" s="12"/>
      <c r="AY6450" s="12"/>
      <c r="AZ6450" s="12"/>
      <c r="BA6450" s="12"/>
      <c r="BB6450" s="12"/>
      <c r="BC6450" s="12"/>
      <c r="BD6450" s="12"/>
      <c r="BE6450" s="12"/>
      <c r="BF6450" s="12"/>
      <c r="BG6450" s="12"/>
      <c r="BH6450" s="12"/>
      <c r="BI6450" s="12"/>
      <c r="BJ6450" s="13"/>
      <c r="BK6450" s="13"/>
      <c r="BL6450" s="13"/>
      <c r="BM6450" s="13"/>
      <c r="BN6450" s="13"/>
    </row>
    <row r="6451" spans="4:66" x14ac:dyDescent="0.25">
      <c r="D6451" s="7"/>
      <c r="E6451" s="10"/>
      <c r="F6451" s="10"/>
      <c r="G6451" s="10"/>
      <c r="H6451" s="10"/>
      <c r="I6451" s="10"/>
      <c r="J6451" s="10"/>
      <c r="K6451" s="11"/>
      <c r="L6451" s="11"/>
      <c r="M6451" s="12"/>
      <c r="N6451" s="12"/>
      <c r="O6451" s="12"/>
      <c r="P6451" s="12"/>
      <c r="Q6451" s="12"/>
      <c r="R6451" s="12"/>
      <c r="S6451" s="12"/>
      <c r="T6451" s="12"/>
      <c r="U6451" s="12"/>
      <c r="V6451" s="12"/>
      <c r="W6451" s="12"/>
      <c r="X6451" s="12"/>
      <c r="Y6451" s="12"/>
      <c r="Z6451" s="12"/>
      <c r="AA6451" s="12"/>
      <c r="AB6451" s="12"/>
      <c r="AC6451" s="12"/>
      <c r="AD6451" s="12"/>
      <c r="AE6451" s="12"/>
      <c r="AF6451" s="12"/>
      <c r="AG6451" s="12"/>
      <c r="AH6451" s="12"/>
      <c r="AI6451" s="12"/>
      <c r="AJ6451" s="12"/>
      <c r="AK6451" s="12"/>
      <c r="AL6451" s="12"/>
      <c r="AM6451" s="12"/>
      <c r="AN6451" s="12"/>
      <c r="AO6451" s="12"/>
      <c r="AP6451" s="12"/>
      <c r="AQ6451" s="12"/>
      <c r="AR6451" s="12"/>
      <c r="AS6451" s="12"/>
      <c r="AT6451" s="12"/>
      <c r="AU6451" s="12"/>
      <c r="AV6451" s="12"/>
      <c r="AW6451" s="12"/>
      <c r="AX6451" s="12"/>
      <c r="AY6451" s="12"/>
      <c r="AZ6451" s="12"/>
      <c r="BA6451" s="12"/>
      <c r="BB6451" s="12"/>
      <c r="BC6451" s="12"/>
      <c r="BD6451" s="12"/>
      <c r="BE6451" s="12"/>
      <c r="BF6451" s="12"/>
      <c r="BG6451" s="12"/>
      <c r="BH6451" s="12"/>
      <c r="BI6451" s="12"/>
      <c r="BJ6451" s="13"/>
      <c r="BK6451" s="13"/>
      <c r="BL6451" s="13"/>
      <c r="BM6451" s="13"/>
      <c r="BN6451" s="13"/>
    </row>
    <row r="6452" spans="4:66" x14ac:dyDescent="0.25">
      <c r="D6452" s="7"/>
      <c r="E6452" s="10"/>
      <c r="F6452" s="10"/>
      <c r="G6452" s="10"/>
      <c r="H6452" s="10"/>
      <c r="I6452" s="10"/>
      <c r="J6452" s="10"/>
      <c r="K6452" s="11"/>
      <c r="L6452" s="11"/>
      <c r="M6452" s="12"/>
      <c r="N6452" s="12"/>
      <c r="O6452" s="12"/>
      <c r="P6452" s="12"/>
      <c r="Q6452" s="12"/>
      <c r="R6452" s="12"/>
      <c r="S6452" s="12"/>
      <c r="T6452" s="12"/>
      <c r="U6452" s="12"/>
      <c r="V6452" s="12"/>
      <c r="W6452" s="12"/>
      <c r="X6452" s="12"/>
      <c r="Y6452" s="12"/>
      <c r="Z6452" s="12"/>
      <c r="AA6452" s="12"/>
      <c r="AB6452" s="12"/>
      <c r="AC6452" s="12"/>
      <c r="AD6452" s="12"/>
      <c r="AE6452" s="12"/>
      <c r="AF6452" s="12"/>
      <c r="AG6452" s="12"/>
      <c r="AH6452" s="12"/>
      <c r="AI6452" s="12"/>
      <c r="AJ6452" s="12"/>
      <c r="AK6452" s="12"/>
      <c r="AL6452" s="12"/>
      <c r="AM6452" s="12"/>
      <c r="AN6452" s="12"/>
      <c r="AO6452" s="12"/>
      <c r="AP6452" s="12"/>
      <c r="AQ6452" s="12"/>
      <c r="AR6452" s="12"/>
      <c r="AS6452" s="12"/>
      <c r="AT6452" s="12"/>
      <c r="AU6452" s="12"/>
      <c r="AV6452" s="12"/>
      <c r="AW6452" s="12"/>
      <c r="AX6452" s="12"/>
      <c r="AY6452" s="12"/>
      <c r="AZ6452" s="12"/>
      <c r="BA6452" s="12"/>
      <c r="BB6452" s="12"/>
      <c r="BC6452" s="12"/>
      <c r="BD6452" s="12"/>
      <c r="BE6452" s="12"/>
      <c r="BF6452" s="12"/>
      <c r="BG6452" s="12"/>
      <c r="BH6452" s="12"/>
      <c r="BI6452" s="12"/>
      <c r="BJ6452" s="13"/>
      <c r="BK6452" s="13"/>
      <c r="BL6452" s="13"/>
      <c r="BM6452" s="13"/>
      <c r="BN6452" s="13"/>
    </row>
    <row r="6453" spans="4:66" x14ac:dyDescent="0.25">
      <c r="D6453" s="7"/>
      <c r="E6453" s="10"/>
      <c r="F6453" s="10"/>
      <c r="G6453" s="10"/>
      <c r="H6453" s="10"/>
      <c r="I6453" s="10"/>
      <c r="J6453" s="10"/>
      <c r="K6453" s="11"/>
      <c r="L6453" s="11"/>
      <c r="M6453" s="12"/>
      <c r="N6453" s="12"/>
      <c r="O6453" s="12"/>
      <c r="P6453" s="12"/>
      <c r="Q6453" s="12"/>
      <c r="R6453" s="12"/>
      <c r="S6453" s="12"/>
      <c r="T6453" s="12"/>
      <c r="U6453" s="12"/>
      <c r="V6453" s="12"/>
      <c r="W6453" s="12"/>
      <c r="X6453" s="12"/>
      <c r="Y6453" s="12"/>
      <c r="Z6453" s="12"/>
      <c r="AA6453" s="12"/>
      <c r="AB6453" s="12"/>
      <c r="AC6453" s="12"/>
      <c r="AD6453" s="12"/>
      <c r="AE6453" s="12"/>
      <c r="AF6453" s="12"/>
      <c r="AG6453" s="12"/>
      <c r="AH6453" s="12"/>
      <c r="AI6453" s="12"/>
      <c r="AJ6453" s="12"/>
      <c r="AK6453" s="12"/>
      <c r="AL6453" s="12"/>
      <c r="AM6453" s="12"/>
      <c r="AN6453" s="12"/>
      <c r="AO6453" s="12"/>
      <c r="AP6453" s="12"/>
      <c r="AQ6453" s="12"/>
      <c r="AR6453" s="12"/>
      <c r="AS6453" s="12"/>
      <c r="AT6453" s="12"/>
      <c r="AU6453" s="12"/>
      <c r="AV6453" s="12"/>
      <c r="AW6453" s="12"/>
      <c r="AX6453" s="12"/>
      <c r="AY6453" s="12"/>
      <c r="AZ6453" s="12"/>
      <c r="BA6453" s="12"/>
      <c r="BB6453" s="12"/>
      <c r="BC6453" s="12"/>
      <c r="BD6453" s="12"/>
      <c r="BE6453" s="12"/>
      <c r="BF6453" s="12"/>
      <c r="BG6453" s="12"/>
      <c r="BH6453" s="12"/>
      <c r="BI6453" s="12"/>
      <c r="BJ6453" s="13"/>
      <c r="BK6453" s="13"/>
      <c r="BL6453" s="13"/>
      <c r="BM6453" s="13"/>
      <c r="BN6453" s="13"/>
    </row>
    <row r="6454" spans="4:66" x14ac:dyDescent="0.25">
      <c r="D6454" s="7"/>
      <c r="E6454" s="10"/>
      <c r="F6454" s="10"/>
      <c r="G6454" s="10"/>
      <c r="H6454" s="10"/>
      <c r="I6454" s="10"/>
      <c r="J6454" s="10"/>
      <c r="K6454" s="11"/>
      <c r="L6454" s="11"/>
      <c r="M6454" s="12"/>
      <c r="N6454" s="12"/>
      <c r="O6454" s="12"/>
      <c r="P6454" s="12"/>
      <c r="Q6454" s="12"/>
      <c r="R6454" s="12"/>
      <c r="S6454" s="12"/>
      <c r="T6454" s="12"/>
      <c r="U6454" s="12"/>
      <c r="V6454" s="12"/>
      <c r="W6454" s="12"/>
      <c r="X6454" s="12"/>
      <c r="Y6454" s="12"/>
      <c r="Z6454" s="12"/>
      <c r="AA6454" s="12"/>
      <c r="AB6454" s="12"/>
      <c r="AC6454" s="12"/>
      <c r="AD6454" s="12"/>
      <c r="AE6454" s="12"/>
      <c r="AF6454" s="12"/>
      <c r="AG6454" s="12"/>
      <c r="AH6454" s="12"/>
      <c r="AI6454" s="12"/>
      <c r="AJ6454" s="12"/>
      <c r="AK6454" s="12"/>
      <c r="AL6454" s="12"/>
      <c r="AM6454" s="12"/>
      <c r="AN6454" s="12"/>
      <c r="AO6454" s="12"/>
      <c r="AP6454" s="12"/>
      <c r="AQ6454" s="12"/>
      <c r="AR6454" s="12"/>
      <c r="AS6454" s="12"/>
      <c r="AT6454" s="12"/>
      <c r="AU6454" s="12"/>
      <c r="AV6454" s="12"/>
      <c r="AW6454" s="12"/>
      <c r="AX6454" s="12"/>
      <c r="AY6454" s="12"/>
      <c r="AZ6454" s="12"/>
      <c r="BA6454" s="12"/>
      <c r="BB6454" s="12"/>
      <c r="BC6454" s="12"/>
      <c r="BD6454" s="12"/>
      <c r="BE6454" s="12"/>
      <c r="BF6454" s="12"/>
      <c r="BG6454" s="12"/>
      <c r="BH6454" s="12"/>
      <c r="BI6454" s="12"/>
      <c r="BJ6454" s="13"/>
      <c r="BK6454" s="13"/>
      <c r="BL6454" s="13"/>
      <c r="BM6454" s="13"/>
      <c r="BN6454" s="13"/>
    </row>
    <row r="6455" spans="4:66" x14ac:dyDescent="0.25">
      <c r="D6455" s="7"/>
      <c r="E6455" s="10"/>
      <c r="F6455" s="10"/>
      <c r="G6455" s="10"/>
      <c r="H6455" s="10"/>
      <c r="I6455" s="10"/>
      <c r="J6455" s="10"/>
      <c r="K6455" s="11"/>
      <c r="L6455" s="11"/>
      <c r="M6455" s="12"/>
      <c r="N6455" s="12"/>
      <c r="O6455" s="12"/>
      <c r="P6455" s="12"/>
      <c r="Q6455" s="12"/>
      <c r="R6455" s="12"/>
      <c r="S6455" s="12"/>
      <c r="T6455" s="12"/>
      <c r="U6455" s="12"/>
      <c r="V6455" s="12"/>
      <c r="W6455" s="12"/>
      <c r="X6455" s="12"/>
      <c r="Y6455" s="12"/>
      <c r="Z6455" s="12"/>
      <c r="AA6455" s="12"/>
      <c r="AB6455" s="12"/>
      <c r="AC6455" s="12"/>
      <c r="AD6455" s="12"/>
      <c r="AE6455" s="12"/>
      <c r="AF6455" s="12"/>
      <c r="AG6455" s="12"/>
      <c r="AH6455" s="12"/>
      <c r="AI6455" s="12"/>
      <c r="AJ6455" s="12"/>
      <c r="AK6455" s="12"/>
      <c r="AL6455" s="12"/>
      <c r="AM6455" s="12"/>
      <c r="AN6455" s="12"/>
      <c r="AO6455" s="12"/>
      <c r="AP6455" s="12"/>
      <c r="AQ6455" s="12"/>
      <c r="AR6455" s="12"/>
      <c r="AS6455" s="12"/>
      <c r="AT6455" s="12"/>
      <c r="AU6455" s="12"/>
      <c r="AV6455" s="12"/>
      <c r="AW6455" s="12"/>
      <c r="AX6455" s="12"/>
      <c r="AY6455" s="12"/>
      <c r="AZ6455" s="12"/>
      <c r="BA6455" s="12"/>
      <c r="BB6455" s="12"/>
      <c r="BC6455" s="12"/>
      <c r="BD6455" s="12"/>
      <c r="BE6455" s="12"/>
      <c r="BF6455" s="12"/>
      <c r="BG6455" s="12"/>
      <c r="BH6455" s="12"/>
      <c r="BI6455" s="12"/>
      <c r="BJ6455" s="13"/>
      <c r="BK6455" s="13"/>
      <c r="BL6455" s="13"/>
      <c r="BM6455" s="13"/>
      <c r="BN6455" s="13"/>
    </row>
    <row r="6456" spans="4:66" x14ac:dyDescent="0.25">
      <c r="D6456" s="7"/>
      <c r="E6456" s="10"/>
      <c r="F6456" s="10"/>
      <c r="G6456" s="10"/>
      <c r="H6456" s="10"/>
      <c r="I6456" s="10"/>
      <c r="J6456" s="10"/>
      <c r="K6456" s="11"/>
      <c r="L6456" s="11"/>
      <c r="M6456" s="12"/>
      <c r="N6456" s="12"/>
      <c r="O6456" s="12"/>
      <c r="P6456" s="12"/>
      <c r="Q6456" s="12"/>
      <c r="R6456" s="12"/>
      <c r="S6456" s="12"/>
      <c r="T6456" s="12"/>
      <c r="U6456" s="12"/>
      <c r="V6456" s="12"/>
      <c r="W6456" s="12"/>
      <c r="X6456" s="12"/>
      <c r="Y6456" s="12"/>
      <c r="Z6456" s="12"/>
      <c r="AA6456" s="12"/>
      <c r="AB6456" s="12"/>
      <c r="AC6456" s="12"/>
      <c r="AD6456" s="12"/>
      <c r="AE6456" s="12"/>
      <c r="AF6456" s="12"/>
      <c r="AG6456" s="12"/>
      <c r="AH6456" s="12"/>
      <c r="AI6456" s="12"/>
      <c r="AJ6456" s="12"/>
      <c r="AK6456" s="12"/>
      <c r="AL6456" s="12"/>
      <c r="AM6456" s="12"/>
      <c r="AN6456" s="12"/>
      <c r="AO6456" s="12"/>
      <c r="AP6456" s="12"/>
      <c r="AQ6456" s="12"/>
      <c r="AR6456" s="12"/>
      <c r="AS6456" s="12"/>
      <c r="AT6456" s="12"/>
      <c r="AU6456" s="12"/>
      <c r="AV6456" s="12"/>
      <c r="AW6456" s="12"/>
      <c r="AX6456" s="12"/>
      <c r="AY6456" s="12"/>
      <c r="AZ6456" s="12"/>
      <c r="BA6456" s="12"/>
      <c r="BB6456" s="12"/>
      <c r="BC6456" s="12"/>
      <c r="BD6456" s="12"/>
      <c r="BE6456" s="12"/>
      <c r="BF6456" s="12"/>
      <c r="BG6456" s="12"/>
      <c r="BH6456" s="12"/>
      <c r="BI6456" s="12"/>
      <c r="BJ6456" s="13"/>
      <c r="BK6456" s="13"/>
      <c r="BL6456" s="13"/>
      <c r="BM6456" s="13"/>
      <c r="BN6456" s="13"/>
    </row>
    <row r="6457" spans="4:66" x14ac:dyDescent="0.25">
      <c r="D6457" s="7"/>
      <c r="E6457" s="10"/>
      <c r="F6457" s="10"/>
      <c r="G6457" s="10"/>
      <c r="H6457" s="10"/>
      <c r="I6457" s="10"/>
      <c r="J6457" s="10"/>
      <c r="K6457" s="11"/>
      <c r="L6457" s="11"/>
      <c r="M6457" s="12"/>
      <c r="N6457" s="12"/>
      <c r="O6457" s="12"/>
      <c r="P6457" s="12"/>
      <c r="Q6457" s="12"/>
      <c r="R6457" s="12"/>
      <c r="S6457" s="12"/>
      <c r="T6457" s="12"/>
      <c r="U6457" s="12"/>
      <c r="V6457" s="12"/>
      <c r="W6457" s="12"/>
      <c r="X6457" s="12"/>
      <c r="Y6457" s="12"/>
      <c r="Z6457" s="12"/>
      <c r="AA6457" s="12"/>
      <c r="AB6457" s="12"/>
      <c r="AC6457" s="12"/>
      <c r="AD6457" s="12"/>
      <c r="AE6457" s="12"/>
      <c r="AF6457" s="12"/>
      <c r="AG6457" s="12"/>
      <c r="AH6457" s="12"/>
      <c r="AI6457" s="12"/>
      <c r="AJ6457" s="12"/>
      <c r="AK6457" s="12"/>
      <c r="AL6457" s="12"/>
      <c r="AM6457" s="12"/>
      <c r="AN6457" s="12"/>
      <c r="AO6457" s="12"/>
      <c r="AP6457" s="12"/>
      <c r="AQ6457" s="12"/>
      <c r="AR6457" s="12"/>
      <c r="AS6457" s="12"/>
      <c r="AT6457" s="12"/>
      <c r="AU6457" s="12"/>
      <c r="AV6457" s="12"/>
      <c r="AW6457" s="12"/>
      <c r="AX6457" s="12"/>
      <c r="AY6457" s="12"/>
      <c r="AZ6457" s="12"/>
      <c r="BA6457" s="12"/>
      <c r="BB6457" s="12"/>
      <c r="BC6457" s="12"/>
      <c r="BD6457" s="12"/>
      <c r="BE6457" s="12"/>
      <c r="BF6457" s="12"/>
      <c r="BG6457" s="12"/>
      <c r="BH6457" s="12"/>
      <c r="BI6457" s="12"/>
      <c r="BJ6457" s="13"/>
      <c r="BK6457" s="13"/>
      <c r="BL6457" s="13"/>
      <c r="BM6457" s="13"/>
      <c r="BN6457" s="13"/>
    </row>
    <row r="6458" spans="4:66" x14ac:dyDescent="0.25">
      <c r="D6458" s="7"/>
      <c r="E6458" s="10"/>
      <c r="F6458" s="10"/>
      <c r="G6458" s="10"/>
      <c r="H6458" s="10"/>
      <c r="I6458" s="10"/>
      <c r="J6458" s="10"/>
      <c r="K6458" s="11"/>
      <c r="L6458" s="11"/>
      <c r="M6458" s="12"/>
      <c r="N6458" s="12"/>
      <c r="O6458" s="12"/>
      <c r="P6458" s="12"/>
      <c r="Q6458" s="12"/>
      <c r="R6458" s="12"/>
      <c r="S6458" s="12"/>
      <c r="T6458" s="12"/>
      <c r="U6458" s="12"/>
      <c r="V6458" s="12"/>
      <c r="W6458" s="12"/>
      <c r="X6458" s="12"/>
      <c r="Y6458" s="12"/>
      <c r="Z6458" s="12"/>
      <c r="AA6458" s="12"/>
      <c r="AB6458" s="12"/>
      <c r="AC6458" s="12"/>
      <c r="AD6458" s="12"/>
      <c r="AE6458" s="12"/>
      <c r="AF6458" s="12"/>
      <c r="AG6458" s="12"/>
      <c r="AH6458" s="12"/>
      <c r="AI6458" s="12"/>
      <c r="AJ6458" s="12"/>
      <c r="AK6458" s="12"/>
      <c r="AL6458" s="12"/>
      <c r="AM6458" s="12"/>
      <c r="AN6458" s="12"/>
      <c r="AO6458" s="12"/>
      <c r="AP6458" s="12"/>
      <c r="AQ6458" s="12"/>
      <c r="AR6458" s="12"/>
      <c r="AS6458" s="12"/>
      <c r="AT6458" s="12"/>
      <c r="AU6458" s="12"/>
      <c r="AV6458" s="12"/>
      <c r="AW6458" s="12"/>
      <c r="AX6458" s="12"/>
      <c r="AY6458" s="12"/>
      <c r="AZ6458" s="12"/>
      <c r="BA6458" s="12"/>
      <c r="BB6458" s="12"/>
      <c r="BC6458" s="12"/>
      <c r="BD6458" s="12"/>
      <c r="BE6458" s="12"/>
      <c r="BF6458" s="12"/>
      <c r="BG6458" s="12"/>
      <c r="BH6458" s="12"/>
      <c r="BI6458" s="12"/>
      <c r="BJ6458" s="13"/>
      <c r="BK6458" s="13"/>
      <c r="BL6458" s="13"/>
      <c r="BM6458" s="13"/>
      <c r="BN6458" s="13"/>
    </row>
    <row r="6459" spans="4:66" x14ac:dyDescent="0.25">
      <c r="D6459" s="7"/>
      <c r="E6459" s="10"/>
      <c r="F6459" s="10"/>
      <c r="G6459" s="10"/>
      <c r="H6459" s="10"/>
      <c r="I6459" s="10"/>
      <c r="J6459" s="10"/>
      <c r="K6459" s="11"/>
      <c r="L6459" s="11"/>
      <c r="M6459" s="12"/>
      <c r="N6459" s="12"/>
      <c r="O6459" s="12"/>
      <c r="P6459" s="12"/>
      <c r="Q6459" s="12"/>
      <c r="R6459" s="12"/>
      <c r="S6459" s="12"/>
      <c r="T6459" s="12"/>
      <c r="U6459" s="12"/>
      <c r="V6459" s="12"/>
      <c r="W6459" s="12"/>
      <c r="X6459" s="12"/>
      <c r="Y6459" s="12"/>
      <c r="Z6459" s="12"/>
      <c r="AA6459" s="12"/>
      <c r="AB6459" s="12"/>
      <c r="AC6459" s="12"/>
      <c r="AD6459" s="12"/>
      <c r="AE6459" s="12"/>
      <c r="AF6459" s="12"/>
      <c r="AG6459" s="12"/>
      <c r="AH6459" s="12"/>
      <c r="AI6459" s="12"/>
      <c r="AJ6459" s="12"/>
      <c r="AK6459" s="12"/>
      <c r="AL6459" s="12"/>
      <c r="AM6459" s="12"/>
      <c r="AN6459" s="12"/>
      <c r="AO6459" s="12"/>
      <c r="AP6459" s="12"/>
      <c r="AQ6459" s="12"/>
      <c r="AR6459" s="12"/>
      <c r="AS6459" s="12"/>
      <c r="AT6459" s="12"/>
      <c r="AU6459" s="12"/>
      <c r="AV6459" s="12"/>
      <c r="AW6459" s="12"/>
      <c r="AX6459" s="12"/>
      <c r="AY6459" s="12"/>
      <c r="AZ6459" s="12"/>
      <c r="BA6459" s="12"/>
      <c r="BB6459" s="12"/>
      <c r="BC6459" s="12"/>
      <c r="BD6459" s="12"/>
      <c r="BE6459" s="12"/>
      <c r="BF6459" s="12"/>
      <c r="BG6459" s="12"/>
      <c r="BH6459" s="12"/>
      <c r="BI6459" s="12"/>
      <c r="BJ6459" s="13"/>
      <c r="BK6459" s="13"/>
      <c r="BL6459" s="13"/>
      <c r="BM6459" s="13"/>
      <c r="BN6459" s="13"/>
    </row>
    <row r="6460" spans="4:66" x14ac:dyDescent="0.25">
      <c r="D6460" s="7"/>
      <c r="E6460" s="10"/>
      <c r="F6460" s="10"/>
      <c r="G6460" s="10"/>
      <c r="H6460" s="10"/>
      <c r="I6460" s="10"/>
      <c r="J6460" s="10"/>
      <c r="K6460" s="11"/>
      <c r="L6460" s="11"/>
      <c r="M6460" s="12"/>
      <c r="N6460" s="12"/>
      <c r="O6460" s="12"/>
      <c r="P6460" s="12"/>
      <c r="Q6460" s="12"/>
      <c r="R6460" s="12"/>
      <c r="S6460" s="12"/>
      <c r="T6460" s="12"/>
      <c r="U6460" s="12"/>
      <c r="V6460" s="12"/>
      <c r="W6460" s="12"/>
      <c r="X6460" s="12"/>
      <c r="Y6460" s="12"/>
      <c r="Z6460" s="12"/>
      <c r="AA6460" s="12"/>
      <c r="AB6460" s="12"/>
      <c r="AC6460" s="12"/>
      <c r="AD6460" s="12"/>
      <c r="AE6460" s="12"/>
      <c r="AF6460" s="12"/>
      <c r="AG6460" s="12"/>
      <c r="AH6460" s="12"/>
      <c r="AI6460" s="12"/>
      <c r="AJ6460" s="12"/>
      <c r="AK6460" s="12"/>
      <c r="AL6460" s="12"/>
      <c r="AM6460" s="12"/>
      <c r="AN6460" s="12"/>
      <c r="AO6460" s="12"/>
      <c r="AP6460" s="12"/>
      <c r="AQ6460" s="12"/>
      <c r="AR6460" s="12"/>
      <c r="AS6460" s="12"/>
      <c r="AT6460" s="12"/>
      <c r="AU6460" s="12"/>
      <c r="AV6460" s="12"/>
      <c r="AW6460" s="12"/>
      <c r="AX6460" s="12"/>
      <c r="AY6460" s="12"/>
      <c r="AZ6460" s="12"/>
      <c r="BA6460" s="12"/>
      <c r="BB6460" s="12"/>
      <c r="BC6460" s="12"/>
      <c r="BD6460" s="12"/>
      <c r="BE6460" s="12"/>
      <c r="BF6460" s="12"/>
      <c r="BG6460" s="12"/>
      <c r="BH6460" s="12"/>
      <c r="BI6460" s="12"/>
      <c r="BJ6460" s="13"/>
      <c r="BK6460" s="13"/>
      <c r="BL6460" s="13"/>
      <c r="BM6460" s="13"/>
      <c r="BN6460" s="13"/>
    </row>
    <row r="6461" spans="4:66" x14ac:dyDescent="0.25">
      <c r="D6461" s="7"/>
      <c r="E6461" s="10"/>
      <c r="F6461" s="10"/>
      <c r="G6461" s="10"/>
      <c r="H6461" s="10"/>
      <c r="I6461" s="10"/>
      <c r="J6461" s="10"/>
      <c r="K6461" s="11"/>
      <c r="L6461" s="11"/>
      <c r="M6461" s="12"/>
      <c r="N6461" s="12"/>
      <c r="O6461" s="12"/>
      <c r="P6461" s="12"/>
      <c r="Q6461" s="12"/>
      <c r="R6461" s="12"/>
      <c r="S6461" s="12"/>
      <c r="T6461" s="12"/>
      <c r="U6461" s="12"/>
      <c r="V6461" s="12"/>
      <c r="W6461" s="12"/>
      <c r="X6461" s="12"/>
      <c r="Y6461" s="12"/>
      <c r="Z6461" s="12"/>
      <c r="AA6461" s="12"/>
      <c r="AB6461" s="12"/>
      <c r="AC6461" s="12"/>
      <c r="AD6461" s="12"/>
      <c r="AE6461" s="12"/>
      <c r="AF6461" s="12"/>
      <c r="AG6461" s="12"/>
      <c r="AH6461" s="12"/>
      <c r="AI6461" s="12"/>
      <c r="AJ6461" s="12"/>
      <c r="AK6461" s="12"/>
      <c r="AL6461" s="12"/>
      <c r="AM6461" s="12"/>
      <c r="AN6461" s="12"/>
      <c r="AO6461" s="12"/>
      <c r="AP6461" s="12"/>
      <c r="AQ6461" s="12"/>
      <c r="AR6461" s="12"/>
      <c r="AS6461" s="12"/>
      <c r="AT6461" s="12"/>
      <c r="AU6461" s="12"/>
      <c r="AV6461" s="12"/>
      <c r="AW6461" s="12"/>
      <c r="AX6461" s="12"/>
      <c r="AY6461" s="12"/>
      <c r="AZ6461" s="12"/>
      <c r="BA6461" s="12"/>
      <c r="BB6461" s="12"/>
      <c r="BC6461" s="12"/>
      <c r="BD6461" s="12"/>
      <c r="BE6461" s="12"/>
      <c r="BF6461" s="12"/>
      <c r="BG6461" s="12"/>
      <c r="BH6461" s="12"/>
      <c r="BI6461" s="12"/>
      <c r="BJ6461" s="13"/>
      <c r="BK6461" s="13"/>
      <c r="BL6461" s="13"/>
      <c r="BM6461" s="13"/>
      <c r="BN6461" s="13"/>
    </row>
    <row r="6462" spans="4:66" x14ac:dyDescent="0.25">
      <c r="D6462" s="7"/>
      <c r="E6462" s="10"/>
      <c r="F6462" s="10"/>
      <c r="G6462" s="10"/>
      <c r="H6462" s="10"/>
      <c r="I6462" s="10"/>
      <c r="J6462" s="10"/>
      <c r="K6462" s="11"/>
      <c r="L6462" s="11"/>
      <c r="M6462" s="12"/>
      <c r="N6462" s="12"/>
      <c r="O6462" s="12"/>
      <c r="P6462" s="12"/>
      <c r="Q6462" s="12"/>
      <c r="R6462" s="12"/>
      <c r="S6462" s="12"/>
      <c r="T6462" s="12"/>
      <c r="U6462" s="12"/>
      <c r="V6462" s="12"/>
      <c r="W6462" s="12"/>
      <c r="X6462" s="12"/>
      <c r="Y6462" s="12"/>
      <c r="Z6462" s="12"/>
      <c r="AA6462" s="12"/>
      <c r="AB6462" s="12"/>
      <c r="AC6462" s="12"/>
      <c r="AD6462" s="12"/>
      <c r="AE6462" s="12"/>
      <c r="AF6462" s="12"/>
      <c r="AG6462" s="12"/>
      <c r="AH6462" s="12"/>
      <c r="AI6462" s="12"/>
      <c r="AJ6462" s="12"/>
      <c r="AK6462" s="12"/>
      <c r="AL6462" s="12"/>
      <c r="AM6462" s="12"/>
      <c r="AN6462" s="12"/>
      <c r="AO6462" s="12"/>
      <c r="AP6462" s="12"/>
      <c r="AQ6462" s="12"/>
      <c r="AR6462" s="12"/>
      <c r="AS6462" s="12"/>
      <c r="AT6462" s="12"/>
      <c r="AU6462" s="12"/>
      <c r="AV6462" s="12"/>
      <c r="AW6462" s="12"/>
      <c r="AX6462" s="12"/>
      <c r="AY6462" s="12"/>
      <c r="AZ6462" s="12"/>
      <c r="BA6462" s="12"/>
      <c r="BB6462" s="12"/>
      <c r="BC6462" s="12"/>
      <c r="BD6462" s="12"/>
      <c r="BE6462" s="12"/>
      <c r="BF6462" s="12"/>
      <c r="BG6462" s="12"/>
      <c r="BH6462" s="12"/>
      <c r="BI6462" s="12"/>
      <c r="BJ6462" s="13"/>
      <c r="BK6462" s="13"/>
      <c r="BL6462" s="13"/>
      <c r="BM6462" s="13"/>
      <c r="BN6462" s="13"/>
    </row>
    <row r="6463" spans="4:66" x14ac:dyDescent="0.25">
      <c r="D6463" s="7"/>
      <c r="E6463" s="10"/>
      <c r="F6463" s="10"/>
      <c r="G6463" s="10"/>
      <c r="H6463" s="10"/>
      <c r="I6463" s="10"/>
      <c r="J6463" s="10"/>
      <c r="K6463" s="11"/>
      <c r="L6463" s="11"/>
      <c r="M6463" s="12"/>
      <c r="N6463" s="12"/>
      <c r="O6463" s="12"/>
      <c r="P6463" s="12"/>
      <c r="Q6463" s="12"/>
      <c r="R6463" s="12"/>
      <c r="S6463" s="12"/>
      <c r="T6463" s="12"/>
      <c r="U6463" s="12"/>
      <c r="V6463" s="12"/>
      <c r="W6463" s="12"/>
      <c r="X6463" s="12"/>
      <c r="Y6463" s="12"/>
      <c r="Z6463" s="12"/>
      <c r="AA6463" s="12"/>
      <c r="AB6463" s="12"/>
      <c r="AC6463" s="12"/>
      <c r="AD6463" s="12"/>
      <c r="AE6463" s="12"/>
      <c r="AF6463" s="12"/>
      <c r="AG6463" s="12"/>
      <c r="AH6463" s="12"/>
      <c r="AI6463" s="12"/>
      <c r="AJ6463" s="12"/>
      <c r="AK6463" s="12"/>
      <c r="AL6463" s="12"/>
      <c r="AM6463" s="12"/>
      <c r="AN6463" s="12"/>
      <c r="AO6463" s="12"/>
      <c r="AP6463" s="12"/>
      <c r="AQ6463" s="12"/>
      <c r="AR6463" s="12"/>
      <c r="AS6463" s="12"/>
      <c r="AT6463" s="12"/>
      <c r="AU6463" s="12"/>
      <c r="AV6463" s="12"/>
      <c r="AW6463" s="12"/>
      <c r="AX6463" s="12"/>
      <c r="AY6463" s="12"/>
      <c r="AZ6463" s="12"/>
      <c r="BA6463" s="12"/>
      <c r="BB6463" s="12"/>
      <c r="BC6463" s="12"/>
      <c r="BD6463" s="12"/>
      <c r="BE6463" s="12"/>
      <c r="BF6463" s="12"/>
      <c r="BG6463" s="12"/>
      <c r="BH6463" s="12"/>
      <c r="BI6463" s="12"/>
      <c r="BJ6463" s="13"/>
      <c r="BK6463" s="13"/>
      <c r="BL6463" s="13"/>
      <c r="BM6463" s="13"/>
      <c r="BN6463" s="13"/>
    </row>
    <row r="6464" spans="4:66" x14ac:dyDescent="0.25">
      <c r="D6464" s="7"/>
      <c r="E6464" s="10"/>
      <c r="F6464" s="10"/>
      <c r="G6464" s="10"/>
      <c r="H6464" s="10"/>
      <c r="I6464" s="10"/>
      <c r="J6464" s="10"/>
      <c r="K6464" s="11"/>
      <c r="L6464" s="11"/>
      <c r="M6464" s="12"/>
      <c r="N6464" s="12"/>
      <c r="O6464" s="12"/>
      <c r="P6464" s="12"/>
      <c r="Q6464" s="12"/>
      <c r="R6464" s="12"/>
      <c r="S6464" s="12"/>
      <c r="T6464" s="12"/>
      <c r="U6464" s="12"/>
      <c r="V6464" s="12"/>
      <c r="W6464" s="12"/>
      <c r="X6464" s="12"/>
      <c r="Y6464" s="12"/>
      <c r="Z6464" s="12"/>
      <c r="AA6464" s="12"/>
      <c r="AB6464" s="12"/>
      <c r="AC6464" s="12"/>
      <c r="AD6464" s="12"/>
      <c r="AE6464" s="12"/>
      <c r="AF6464" s="12"/>
      <c r="AG6464" s="12"/>
      <c r="AH6464" s="12"/>
      <c r="AI6464" s="12"/>
      <c r="AJ6464" s="12"/>
      <c r="AK6464" s="12"/>
      <c r="AL6464" s="12"/>
      <c r="AM6464" s="12"/>
      <c r="AN6464" s="12"/>
      <c r="AO6464" s="12"/>
      <c r="AP6464" s="12"/>
      <c r="AQ6464" s="12"/>
      <c r="AR6464" s="12"/>
      <c r="AS6464" s="12"/>
      <c r="AT6464" s="12"/>
      <c r="AU6464" s="12"/>
      <c r="AV6464" s="12"/>
      <c r="AW6464" s="12"/>
      <c r="AX6464" s="12"/>
      <c r="AY6464" s="12"/>
      <c r="AZ6464" s="12"/>
      <c r="BA6464" s="12"/>
      <c r="BB6464" s="12"/>
      <c r="BC6464" s="12"/>
      <c r="BD6464" s="12"/>
      <c r="BE6464" s="12"/>
      <c r="BF6464" s="12"/>
      <c r="BG6464" s="12"/>
      <c r="BH6464" s="12"/>
      <c r="BI6464" s="12"/>
      <c r="BJ6464" s="13"/>
      <c r="BK6464" s="13"/>
      <c r="BL6464" s="13"/>
      <c r="BM6464" s="13"/>
      <c r="BN6464" s="13"/>
    </row>
    <row r="6465" spans="4:66" x14ac:dyDescent="0.25">
      <c r="D6465" s="7"/>
      <c r="E6465" s="10"/>
      <c r="F6465" s="10"/>
      <c r="G6465" s="10"/>
      <c r="H6465" s="10"/>
      <c r="I6465" s="10"/>
      <c r="J6465" s="10"/>
      <c r="K6465" s="11"/>
      <c r="L6465" s="11"/>
      <c r="M6465" s="12"/>
      <c r="N6465" s="12"/>
      <c r="O6465" s="12"/>
      <c r="P6465" s="12"/>
      <c r="Q6465" s="12"/>
      <c r="R6465" s="12"/>
      <c r="S6465" s="12"/>
      <c r="T6465" s="12"/>
      <c r="U6465" s="12"/>
      <c r="V6465" s="12"/>
      <c r="W6465" s="12"/>
      <c r="X6465" s="12"/>
      <c r="Y6465" s="12"/>
      <c r="Z6465" s="12"/>
      <c r="AA6465" s="12"/>
      <c r="AB6465" s="12"/>
      <c r="AC6465" s="12"/>
      <c r="AD6465" s="12"/>
      <c r="AE6465" s="12"/>
      <c r="AF6465" s="12"/>
      <c r="AG6465" s="12"/>
      <c r="AH6465" s="12"/>
      <c r="AI6465" s="12"/>
      <c r="AJ6465" s="12"/>
      <c r="AK6465" s="12"/>
      <c r="AL6465" s="12"/>
      <c r="AM6465" s="12"/>
      <c r="AN6465" s="12"/>
      <c r="AO6465" s="12"/>
      <c r="AP6465" s="12"/>
      <c r="AQ6465" s="12"/>
      <c r="AR6465" s="12"/>
      <c r="AS6465" s="12"/>
      <c r="AT6465" s="12"/>
      <c r="AU6465" s="12"/>
      <c r="AV6465" s="12"/>
      <c r="AW6465" s="12"/>
      <c r="AX6465" s="12"/>
      <c r="AY6465" s="12"/>
      <c r="AZ6465" s="12"/>
      <c r="BA6465" s="12"/>
      <c r="BB6465" s="12"/>
      <c r="BC6465" s="12"/>
      <c r="BD6465" s="12"/>
      <c r="BE6465" s="12"/>
      <c r="BF6465" s="12"/>
      <c r="BG6465" s="12"/>
      <c r="BH6465" s="12"/>
      <c r="BI6465" s="12"/>
      <c r="BJ6465" s="13"/>
      <c r="BK6465" s="13"/>
      <c r="BL6465" s="13"/>
      <c r="BM6465" s="13"/>
      <c r="BN6465" s="13"/>
    </row>
    <row r="6466" spans="4:66" x14ac:dyDescent="0.25">
      <c r="D6466" s="7"/>
      <c r="E6466" s="10"/>
      <c r="F6466" s="10"/>
      <c r="G6466" s="10"/>
      <c r="H6466" s="10"/>
      <c r="I6466" s="10"/>
      <c r="J6466" s="10"/>
      <c r="K6466" s="11"/>
      <c r="L6466" s="11"/>
      <c r="M6466" s="12"/>
      <c r="N6466" s="12"/>
      <c r="O6466" s="12"/>
      <c r="P6466" s="12"/>
      <c r="Q6466" s="12"/>
      <c r="R6466" s="12"/>
      <c r="S6466" s="12"/>
      <c r="T6466" s="12"/>
      <c r="U6466" s="12"/>
      <c r="V6466" s="12"/>
      <c r="W6466" s="12"/>
      <c r="X6466" s="12"/>
      <c r="Y6466" s="12"/>
      <c r="Z6466" s="12"/>
      <c r="AA6466" s="12"/>
      <c r="AB6466" s="12"/>
      <c r="AC6466" s="12"/>
      <c r="AD6466" s="12"/>
      <c r="AE6466" s="12"/>
      <c r="AF6466" s="12"/>
      <c r="AG6466" s="12"/>
      <c r="AH6466" s="12"/>
      <c r="AI6466" s="12"/>
      <c r="AJ6466" s="12"/>
      <c r="AK6466" s="12"/>
      <c r="AL6466" s="12"/>
      <c r="AM6466" s="12"/>
      <c r="AN6466" s="12"/>
      <c r="AO6466" s="12"/>
      <c r="AP6466" s="12"/>
      <c r="AQ6466" s="12"/>
      <c r="AR6466" s="12"/>
      <c r="AS6466" s="12"/>
      <c r="AT6466" s="12"/>
      <c r="AU6466" s="12"/>
      <c r="AV6466" s="12"/>
      <c r="AW6466" s="12"/>
      <c r="AX6466" s="12"/>
      <c r="AY6466" s="12"/>
      <c r="AZ6466" s="12"/>
      <c r="BA6466" s="12"/>
      <c r="BB6466" s="12"/>
      <c r="BC6466" s="12"/>
      <c r="BD6466" s="12"/>
      <c r="BE6466" s="12"/>
      <c r="BF6466" s="12"/>
      <c r="BG6466" s="12"/>
      <c r="BH6466" s="12"/>
      <c r="BI6466" s="12"/>
      <c r="BJ6466" s="13"/>
      <c r="BK6466" s="13"/>
      <c r="BL6466" s="13"/>
      <c r="BM6466" s="13"/>
      <c r="BN6466" s="13"/>
    </row>
    <row r="6467" spans="4:66" x14ac:dyDescent="0.25">
      <c r="D6467" s="7"/>
      <c r="E6467" s="10"/>
      <c r="F6467" s="10"/>
      <c r="G6467" s="10"/>
      <c r="H6467" s="10"/>
      <c r="I6467" s="10"/>
      <c r="J6467" s="10"/>
      <c r="K6467" s="11"/>
      <c r="L6467" s="11"/>
      <c r="M6467" s="12"/>
      <c r="N6467" s="12"/>
      <c r="O6467" s="12"/>
      <c r="P6467" s="12"/>
      <c r="Q6467" s="12"/>
      <c r="R6467" s="12"/>
      <c r="S6467" s="12"/>
      <c r="T6467" s="12"/>
      <c r="U6467" s="12"/>
      <c r="V6467" s="12"/>
      <c r="W6467" s="12"/>
      <c r="X6467" s="12"/>
      <c r="Y6467" s="12"/>
      <c r="Z6467" s="12"/>
      <c r="AA6467" s="12"/>
      <c r="AB6467" s="12"/>
      <c r="AC6467" s="12"/>
      <c r="AD6467" s="12"/>
      <c r="AE6467" s="12"/>
      <c r="AF6467" s="12"/>
      <c r="AG6467" s="12"/>
      <c r="AH6467" s="12"/>
      <c r="AI6467" s="12"/>
      <c r="AJ6467" s="12"/>
      <c r="AK6467" s="12"/>
      <c r="AL6467" s="12"/>
      <c r="AM6467" s="12"/>
      <c r="AN6467" s="12"/>
      <c r="AO6467" s="12"/>
      <c r="AP6467" s="12"/>
      <c r="AQ6467" s="12"/>
      <c r="AR6467" s="12"/>
      <c r="AS6467" s="12"/>
      <c r="AT6467" s="12"/>
      <c r="AU6467" s="12"/>
      <c r="AV6467" s="12"/>
      <c r="AW6467" s="12"/>
      <c r="AX6467" s="12"/>
      <c r="AY6467" s="12"/>
      <c r="AZ6467" s="12"/>
      <c r="BA6467" s="12"/>
      <c r="BB6467" s="12"/>
      <c r="BC6467" s="12"/>
      <c r="BD6467" s="12"/>
      <c r="BE6467" s="12"/>
      <c r="BF6467" s="12"/>
      <c r="BG6467" s="12"/>
      <c r="BH6467" s="12"/>
      <c r="BI6467" s="12"/>
      <c r="BJ6467" s="13"/>
      <c r="BK6467" s="13"/>
      <c r="BL6467" s="13"/>
      <c r="BM6467" s="13"/>
      <c r="BN6467" s="13"/>
    </row>
    <row r="6468" spans="4:66" x14ac:dyDescent="0.25">
      <c r="D6468" s="7"/>
      <c r="E6468" s="10"/>
      <c r="F6468" s="10"/>
      <c r="G6468" s="10"/>
      <c r="H6468" s="10"/>
      <c r="I6468" s="10"/>
      <c r="J6468" s="10"/>
      <c r="K6468" s="11"/>
      <c r="L6468" s="11"/>
      <c r="M6468" s="12"/>
      <c r="N6468" s="12"/>
      <c r="O6468" s="12"/>
      <c r="P6468" s="12"/>
      <c r="Q6468" s="12"/>
      <c r="R6468" s="12"/>
      <c r="S6468" s="12"/>
      <c r="T6468" s="12"/>
      <c r="U6468" s="12"/>
      <c r="V6468" s="12"/>
      <c r="W6468" s="12"/>
      <c r="X6468" s="12"/>
      <c r="Y6468" s="12"/>
      <c r="Z6468" s="12"/>
      <c r="AA6468" s="12"/>
      <c r="AB6468" s="12"/>
      <c r="AC6468" s="12"/>
      <c r="AD6468" s="12"/>
      <c r="AE6468" s="12"/>
      <c r="AF6468" s="12"/>
      <c r="AG6468" s="12"/>
      <c r="AH6468" s="12"/>
      <c r="AI6468" s="12"/>
      <c r="AJ6468" s="12"/>
      <c r="AK6468" s="12"/>
      <c r="AL6468" s="12"/>
      <c r="AM6468" s="12"/>
      <c r="AN6468" s="12"/>
      <c r="AO6468" s="12"/>
      <c r="AP6468" s="12"/>
      <c r="AQ6468" s="12"/>
      <c r="AR6468" s="12"/>
      <c r="AS6468" s="12"/>
      <c r="AT6468" s="12"/>
      <c r="AU6468" s="12"/>
      <c r="AV6468" s="12"/>
      <c r="AW6468" s="12"/>
      <c r="AX6468" s="12"/>
      <c r="AY6468" s="12"/>
      <c r="AZ6468" s="12"/>
      <c r="BA6468" s="12"/>
      <c r="BB6468" s="12"/>
      <c r="BC6468" s="12"/>
      <c r="BD6468" s="12"/>
      <c r="BE6468" s="12"/>
      <c r="BF6468" s="12"/>
      <c r="BG6468" s="12"/>
      <c r="BH6468" s="12"/>
      <c r="BI6468" s="12"/>
      <c r="BJ6468" s="13"/>
      <c r="BK6468" s="13"/>
      <c r="BL6468" s="13"/>
      <c r="BM6468" s="13"/>
      <c r="BN6468" s="13"/>
    </row>
    <row r="6469" spans="4:66" x14ac:dyDescent="0.25">
      <c r="D6469" s="7"/>
      <c r="E6469" s="10"/>
      <c r="F6469" s="10"/>
      <c r="G6469" s="10"/>
      <c r="H6469" s="10"/>
      <c r="I6469" s="10"/>
      <c r="J6469" s="10"/>
      <c r="K6469" s="11"/>
      <c r="L6469" s="11"/>
      <c r="M6469" s="12"/>
      <c r="N6469" s="12"/>
      <c r="O6469" s="12"/>
      <c r="P6469" s="12"/>
      <c r="Q6469" s="12"/>
      <c r="R6469" s="12"/>
      <c r="S6469" s="12"/>
      <c r="T6469" s="12"/>
      <c r="U6469" s="12"/>
      <c r="V6469" s="12"/>
      <c r="W6469" s="12"/>
      <c r="X6469" s="12"/>
      <c r="Y6469" s="12"/>
      <c r="Z6469" s="12"/>
      <c r="AA6469" s="12"/>
      <c r="AB6469" s="12"/>
      <c r="AC6469" s="12"/>
      <c r="AD6469" s="12"/>
      <c r="AE6469" s="12"/>
      <c r="AF6469" s="12"/>
      <c r="AG6469" s="12"/>
      <c r="AH6469" s="12"/>
      <c r="AI6469" s="12"/>
      <c r="AJ6469" s="12"/>
      <c r="AK6469" s="12"/>
      <c r="AL6469" s="12"/>
      <c r="AM6469" s="12"/>
      <c r="AN6469" s="12"/>
      <c r="AO6469" s="12"/>
      <c r="AP6469" s="12"/>
      <c r="AQ6469" s="12"/>
      <c r="AR6469" s="12"/>
      <c r="AS6469" s="12"/>
      <c r="AT6469" s="12"/>
      <c r="AU6469" s="12"/>
      <c r="AV6469" s="12"/>
      <c r="AW6469" s="12"/>
      <c r="AX6469" s="12"/>
      <c r="AY6469" s="12"/>
      <c r="AZ6469" s="12"/>
      <c r="BA6469" s="12"/>
      <c r="BB6469" s="12"/>
      <c r="BC6469" s="12"/>
      <c r="BD6469" s="12"/>
      <c r="BE6469" s="12"/>
      <c r="BF6469" s="12"/>
      <c r="BG6469" s="12"/>
      <c r="BH6469" s="12"/>
      <c r="BI6469" s="12"/>
      <c r="BJ6469" s="13"/>
      <c r="BK6469" s="13"/>
      <c r="BL6469" s="13"/>
      <c r="BM6469" s="13"/>
      <c r="BN6469" s="13"/>
    </row>
    <row r="6470" spans="4:66" x14ac:dyDescent="0.25">
      <c r="D6470" s="7"/>
      <c r="E6470" s="10"/>
      <c r="F6470" s="10"/>
      <c r="G6470" s="10"/>
      <c r="H6470" s="10"/>
      <c r="I6470" s="10"/>
      <c r="J6470" s="10"/>
      <c r="K6470" s="11"/>
      <c r="L6470" s="11"/>
      <c r="M6470" s="12"/>
      <c r="N6470" s="12"/>
      <c r="O6470" s="12"/>
      <c r="P6470" s="12"/>
      <c r="Q6470" s="12"/>
      <c r="R6470" s="12"/>
      <c r="S6470" s="12"/>
      <c r="T6470" s="12"/>
      <c r="U6470" s="12"/>
      <c r="V6470" s="12"/>
      <c r="W6470" s="12"/>
      <c r="X6470" s="12"/>
      <c r="Y6470" s="12"/>
      <c r="Z6470" s="12"/>
      <c r="AA6470" s="12"/>
      <c r="AB6470" s="12"/>
      <c r="AC6470" s="12"/>
      <c r="AD6470" s="12"/>
      <c r="AE6470" s="12"/>
      <c r="AF6470" s="12"/>
      <c r="AG6470" s="12"/>
      <c r="AH6470" s="12"/>
      <c r="AI6470" s="12"/>
      <c r="AJ6470" s="12"/>
      <c r="AK6470" s="12"/>
      <c r="AL6470" s="12"/>
      <c r="AM6470" s="12"/>
      <c r="AN6470" s="12"/>
      <c r="AO6470" s="12"/>
      <c r="AP6470" s="12"/>
      <c r="AQ6470" s="12"/>
      <c r="AR6470" s="12"/>
      <c r="AS6470" s="12"/>
      <c r="AT6470" s="12"/>
      <c r="AU6470" s="12"/>
      <c r="AV6470" s="12"/>
      <c r="AW6470" s="12"/>
      <c r="AX6470" s="12"/>
      <c r="AY6470" s="12"/>
      <c r="AZ6470" s="12"/>
      <c r="BA6470" s="12"/>
      <c r="BB6470" s="12"/>
      <c r="BC6470" s="12"/>
      <c r="BD6470" s="12"/>
      <c r="BE6470" s="12"/>
      <c r="BF6470" s="12"/>
      <c r="BG6470" s="12"/>
      <c r="BH6470" s="12"/>
      <c r="BI6470" s="12"/>
      <c r="BJ6470" s="13"/>
      <c r="BK6470" s="13"/>
      <c r="BL6470" s="13"/>
      <c r="BM6470" s="13"/>
      <c r="BN6470" s="13"/>
    </row>
    <row r="6471" spans="4:66" x14ac:dyDescent="0.25">
      <c r="D6471" s="7"/>
      <c r="E6471" s="10"/>
      <c r="F6471" s="10"/>
      <c r="G6471" s="10"/>
      <c r="H6471" s="10"/>
      <c r="I6471" s="10"/>
      <c r="J6471" s="10"/>
      <c r="K6471" s="11"/>
      <c r="L6471" s="11"/>
      <c r="M6471" s="12"/>
      <c r="N6471" s="12"/>
      <c r="O6471" s="12"/>
      <c r="P6471" s="12"/>
      <c r="Q6471" s="12"/>
      <c r="R6471" s="12"/>
      <c r="S6471" s="12"/>
      <c r="T6471" s="12"/>
      <c r="U6471" s="12"/>
      <c r="V6471" s="12"/>
      <c r="W6471" s="12"/>
      <c r="X6471" s="12"/>
      <c r="Y6471" s="12"/>
      <c r="Z6471" s="12"/>
      <c r="AA6471" s="12"/>
      <c r="AB6471" s="12"/>
      <c r="AC6471" s="12"/>
      <c r="AD6471" s="12"/>
      <c r="AE6471" s="12"/>
      <c r="AF6471" s="12"/>
      <c r="AG6471" s="12"/>
      <c r="AH6471" s="12"/>
      <c r="AI6471" s="12"/>
      <c r="AJ6471" s="12"/>
      <c r="AK6471" s="12"/>
      <c r="AL6471" s="12"/>
      <c r="AM6471" s="12"/>
      <c r="AN6471" s="12"/>
      <c r="AO6471" s="12"/>
      <c r="AP6471" s="12"/>
      <c r="AQ6471" s="12"/>
      <c r="AR6471" s="12"/>
      <c r="AS6471" s="12"/>
      <c r="AT6471" s="12"/>
      <c r="AU6471" s="12"/>
      <c r="AV6471" s="12"/>
      <c r="AW6471" s="12"/>
      <c r="AX6471" s="12"/>
      <c r="AY6471" s="12"/>
      <c r="AZ6471" s="12"/>
      <c r="BA6471" s="12"/>
      <c r="BB6471" s="12"/>
      <c r="BC6471" s="12"/>
      <c r="BD6471" s="12"/>
      <c r="BE6471" s="12"/>
      <c r="BF6471" s="12"/>
      <c r="BG6471" s="12"/>
      <c r="BH6471" s="12"/>
      <c r="BI6471" s="12"/>
      <c r="BJ6471" s="13"/>
      <c r="BK6471" s="13"/>
      <c r="BL6471" s="13"/>
      <c r="BM6471" s="13"/>
      <c r="BN6471" s="13"/>
    </row>
    <row r="6472" spans="4:66" x14ac:dyDescent="0.25">
      <c r="D6472" s="7"/>
      <c r="E6472" s="10"/>
      <c r="F6472" s="10"/>
      <c r="G6472" s="10"/>
      <c r="H6472" s="10"/>
      <c r="I6472" s="10"/>
      <c r="J6472" s="10"/>
      <c r="K6472" s="11"/>
      <c r="L6472" s="11"/>
      <c r="M6472" s="12"/>
      <c r="N6472" s="12"/>
      <c r="O6472" s="12"/>
      <c r="P6472" s="12"/>
      <c r="Q6472" s="12"/>
      <c r="R6472" s="12"/>
      <c r="S6472" s="12"/>
      <c r="T6472" s="12"/>
      <c r="U6472" s="12"/>
      <c r="V6472" s="12"/>
      <c r="W6472" s="12"/>
      <c r="X6472" s="12"/>
      <c r="Y6472" s="12"/>
      <c r="Z6472" s="12"/>
      <c r="AA6472" s="12"/>
      <c r="AB6472" s="12"/>
      <c r="AC6472" s="12"/>
      <c r="AD6472" s="12"/>
      <c r="AE6472" s="12"/>
      <c r="AF6472" s="12"/>
      <c r="AG6472" s="12"/>
      <c r="AH6472" s="12"/>
      <c r="AI6472" s="12"/>
      <c r="AJ6472" s="12"/>
      <c r="AK6472" s="12"/>
      <c r="AL6472" s="12"/>
      <c r="AM6472" s="12"/>
      <c r="AN6472" s="12"/>
      <c r="AO6472" s="12"/>
      <c r="AP6472" s="12"/>
      <c r="AQ6472" s="12"/>
      <c r="AR6472" s="12"/>
      <c r="AS6472" s="12"/>
      <c r="AT6472" s="12"/>
      <c r="AU6472" s="12"/>
      <c r="AV6472" s="12"/>
      <c r="AW6472" s="12"/>
      <c r="AX6472" s="12"/>
      <c r="AY6472" s="12"/>
      <c r="AZ6472" s="12"/>
      <c r="BA6472" s="12"/>
      <c r="BB6472" s="12"/>
      <c r="BC6472" s="12"/>
      <c r="BD6472" s="12"/>
      <c r="BE6472" s="12"/>
      <c r="BF6472" s="12"/>
      <c r="BG6472" s="12"/>
      <c r="BH6472" s="12"/>
      <c r="BI6472" s="12"/>
      <c r="BJ6472" s="13"/>
      <c r="BK6472" s="13"/>
      <c r="BL6472" s="13"/>
      <c r="BM6472" s="13"/>
      <c r="BN6472" s="13"/>
    </row>
    <row r="6473" spans="4:66" x14ac:dyDescent="0.25">
      <c r="D6473" s="7"/>
      <c r="E6473" s="10"/>
      <c r="F6473" s="10"/>
      <c r="G6473" s="10"/>
      <c r="H6473" s="10"/>
      <c r="I6473" s="10"/>
      <c r="J6473" s="10"/>
      <c r="K6473" s="11"/>
      <c r="L6473" s="11"/>
      <c r="M6473" s="12"/>
      <c r="N6473" s="12"/>
      <c r="O6473" s="12"/>
      <c r="P6473" s="12"/>
      <c r="Q6473" s="12"/>
      <c r="R6473" s="12"/>
      <c r="S6473" s="12"/>
      <c r="T6473" s="12"/>
      <c r="U6473" s="12"/>
      <c r="V6473" s="12"/>
      <c r="W6473" s="12"/>
      <c r="X6473" s="12"/>
      <c r="Y6473" s="12"/>
      <c r="Z6473" s="12"/>
      <c r="AA6473" s="12"/>
      <c r="AB6473" s="12"/>
      <c r="AC6473" s="12"/>
      <c r="AD6473" s="12"/>
      <c r="AE6473" s="12"/>
      <c r="AF6473" s="12"/>
      <c r="AG6473" s="12"/>
      <c r="AH6473" s="12"/>
      <c r="AI6473" s="12"/>
      <c r="AJ6473" s="12"/>
      <c r="AK6473" s="12"/>
      <c r="AL6473" s="12"/>
      <c r="AM6473" s="12"/>
      <c r="AN6473" s="12"/>
      <c r="AO6473" s="12"/>
      <c r="AP6473" s="12"/>
      <c r="AQ6473" s="12"/>
      <c r="AR6473" s="12"/>
      <c r="AS6473" s="12"/>
      <c r="AT6473" s="12"/>
      <c r="AU6473" s="12"/>
      <c r="AV6473" s="12"/>
      <c r="AW6473" s="12"/>
      <c r="AX6473" s="12"/>
      <c r="AY6473" s="12"/>
      <c r="AZ6473" s="12"/>
      <c r="BA6473" s="12"/>
      <c r="BB6473" s="12"/>
      <c r="BC6473" s="12"/>
      <c r="BD6473" s="12"/>
      <c r="BE6473" s="12"/>
      <c r="BF6473" s="12"/>
      <c r="BG6473" s="12"/>
      <c r="BH6473" s="12"/>
      <c r="BI6473" s="12"/>
      <c r="BJ6473" s="13"/>
      <c r="BK6473" s="13"/>
      <c r="BL6473" s="13"/>
      <c r="BM6473" s="13"/>
      <c r="BN6473" s="13"/>
    </row>
    <row r="6474" spans="4:66" x14ac:dyDescent="0.25">
      <c r="D6474" s="7"/>
      <c r="E6474" s="10"/>
      <c r="F6474" s="10"/>
      <c r="G6474" s="10"/>
      <c r="H6474" s="10"/>
      <c r="I6474" s="10"/>
      <c r="J6474" s="10"/>
      <c r="K6474" s="11"/>
      <c r="L6474" s="11"/>
      <c r="M6474" s="12"/>
      <c r="N6474" s="12"/>
      <c r="O6474" s="12"/>
      <c r="P6474" s="12"/>
      <c r="Q6474" s="12"/>
      <c r="R6474" s="12"/>
      <c r="S6474" s="12"/>
      <c r="T6474" s="12"/>
      <c r="U6474" s="12"/>
      <c r="V6474" s="12"/>
      <c r="W6474" s="12"/>
      <c r="X6474" s="12"/>
      <c r="Y6474" s="12"/>
      <c r="Z6474" s="12"/>
      <c r="AA6474" s="12"/>
      <c r="AB6474" s="12"/>
      <c r="AC6474" s="12"/>
      <c r="AD6474" s="12"/>
      <c r="AE6474" s="12"/>
      <c r="AF6474" s="12"/>
      <c r="AG6474" s="12"/>
      <c r="AH6474" s="12"/>
      <c r="AI6474" s="12"/>
      <c r="AJ6474" s="12"/>
      <c r="AK6474" s="12"/>
      <c r="AL6474" s="12"/>
      <c r="AM6474" s="12"/>
      <c r="AN6474" s="12"/>
      <c r="AO6474" s="12"/>
      <c r="AP6474" s="12"/>
      <c r="AQ6474" s="12"/>
      <c r="AR6474" s="12"/>
      <c r="AS6474" s="12"/>
      <c r="AT6474" s="12"/>
      <c r="AU6474" s="12"/>
      <c r="AV6474" s="12"/>
      <c r="AW6474" s="12"/>
      <c r="AX6474" s="12"/>
      <c r="AY6474" s="12"/>
      <c r="AZ6474" s="12"/>
      <c r="BA6474" s="12"/>
      <c r="BB6474" s="12"/>
      <c r="BC6474" s="12"/>
      <c r="BD6474" s="12"/>
      <c r="BE6474" s="12"/>
      <c r="BF6474" s="12"/>
      <c r="BG6474" s="12"/>
      <c r="BH6474" s="12"/>
      <c r="BI6474" s="12"/>
      <c r="BJ6474" s="13"/>
      <c r="BK6474" s="13"/>
      <c r="BL6474" s="13"/>
      <c r="BM6474" s="13"/>
      <c r="BN6474" s="13"/>
    </row>
    <row r="6475" spans="4:66" x14ac:dyDescent="0.25">
      <c r="D6475" s="7"/>
      <c r="E6475" s="10"/>
      <c r="F6475" s="10"/>
      <c r="G6475" s="10"/>
      <c r="H6475" s="10"/>
      <c r="I6475" s="10"/>
      <c r="J6475" s="10"/>
      <c r="K6475" s="11"/>
      <c r="L6475" s="11"/>
      <c r="M6475" s="12"/>
      <c r="N6475" s="12"/>
      <c r="O6475" s="12"/>
      <c r="P6475" s="12"/>
      <c r="Q6475" s="12"/>
      <c r="R6475" s="12"/>
      <c r="S6475" s="12"/>
      <c r="T6475" s="12"/>
      <c r="U6475" s="12"/>
      <c r="V6475" s="12"/>
      <c r="W6475" s="12"/>
      <c r="X6475" s="12"/>
      <c r="Y6475" s="12"/>
      <c r="Z6475" s="12"/>
      <c r="AA6475" s="12"/>
      <c r="AB6475" s="12"/>
      <c r="AC6475" s="12"/>
      <c r="AD6475" s="12"/>
      <c r="AE6475" s="12"/>
      <c r="AF6475" s="12"/>
      <c r="AG6475" s="12"/>
      <c r="AH6475" s="12"/>
      <c r="AI6475" s="12"/>
      <c r="AJ6475" s="12"/>
      <c r="AK6475" s="12"/>
      <c r="AL6475" s="12"/>
      <c r="AM6475" s="12"/>
      <c r="AN6475" s="12"/>
      <c r="AO6475" s="12"/>
      <c r="AP6475" s="12"/>
      <c r="AQ6475" s="12"/>
      <c r="AR6475" s="12"/>
      <c r="AS6475" s="12"/>
      <c r="AT6475" s="12"/>
      <c r="AU6475" s="12"/>
      <c r="AV6475" s="12"/>
      <c r="AW6475" s="12"/>
      <c r="AX6475" s="12"/>
      <c r="AY6475" s="12"/>
      <c r="AZ6475" s="12"/>
      <c r="BA6475" s="12"/>
      <c r="BB6475" s="12"/>
      <c r="BC6475" s="12"/>
      <c r="BD6475" s="12"/>
      <c r="BE6475" s="12"/>
      <c r="BF6475" s="12"/>
      <c r="BG6475" s="12"/>
      <c r="BH6475" s="12"/>
      <c r="BI6475" s="12"/>
      <c r="BJ6475" s="13"/>
      <c r="BK6475" s="13"/>
      <c r="BL6475" s="13"/>
      <c r="BM6475" s="13"/>
      <c r="BN6475" s="13"/>
    </row>
    <row r="6476" spans="4:66" x14ac:dyDescent="0.25">
      <c r="D6476" s="7"/>
      <c r="E6476" s="10"/>
      <c r="F6476" s="10"/>
      <c r="G6476" s="10"/>
      <c r="H6476" s="10"/>
      <c r="I6476" s="10"/>
      <c r="J6476" s="10"/>
      <c r="K6476" s="11"/>
      <c r="L6476" s="11"/>
      <c r="M6476" s="12"/>
      <c r="N6476" s="12"/>
      <c r="O6476" s="12"/>
      <c r="P6476" s="12"/>
      <c r="Q6476" s="12"/>
      <c r="R6476" s="12"/>
      <c r="S6476" s="12"/>
      <c r="T6476" s="12"/>
      <c r="U6476" s="12"/>
      <c r="V6476" s="12"/>
      <c r="W6476" s="12"/>
      <c r="X6476" s="12"/>
      <c r="Y6476" s="12"/>
      <c r="Z6476" s="12"/>
      <c r="AA6476" s="12"/>
      <c r="AB6476" s="12"/>
      <c r="AC6476" s="12"/>
      <c r="AD6476" s="12"/>
      <c r="AE6476" s="12"/>
      <c r="AF6476" s="12"/>
      <c r="AG6476" s="12"/>
      <c r="AH6476" s="12"/>
      <c r="AI6476" s="12"/>
      <c r="AJ6476" s="12"/>
      <c r="AK6476" s="12"/>
      <c r="AL6476" s="12"/>
      <c r="AM6476" s="12"/>
      <c r="AN6476" s="12"/>
      <c r="AO6476" s="12"/>
      <c r="AP6476" s="12"/>
      <c r="AQ6476" s="12"/>
      <c r="AR6476" s="12"/>
      <c r="AS6476" s="12"/>
      <c r="AT6476" s="12"/>
      <c r="AU6476" s="12"/>
      <c r="AV6476" s="12"/>
      <c r="AW6476" s="12"/>
      <c r="AX6476" s="12"/>
      <c r="AY6476" s="12"/>
      <c r="AZ6476" s="12"/>
      <c r="BA6476" s="12"/>
      <c r="BB6476" s="12"/>
      <c r="BC6476" s="12"/>
      <c r="BD6476" s="12"/>
      <c r="BE6476" s="12"/>
      <c r="BF6476" s="12"/>
      <c r="BG6476" s="12"/>
      <c r="BH6476" s="12"/>
      <c r="BI6476" s="12"/>
      <c r="BJ6476" s="13"/>
      <c r="BK6476" s="13"/>
      <c r="BL6476" s="13"/>
      <c r="BM6476" s="13"/>
      <c r="BN6476" s="13"/>
    </row>
    <row r="6477" spans="4:66" x14ac:dyDescent="0.25">
      <c r="D6477" s="7"/>
      <c r="E6477" s="10"/>
      <c r="F6477" s="10"/>
      <c r="G6477" s="10"/>
      <c r="H6477" s="10"/>
      <c r="I6477" s="10"/>
      <c r="J6477" s="10"/>
      <c r="K6477" s="11"/>
      <c r="L6477" s="11"/>
      <c r="M6477" s="12"/>
      <c r="N6477" s="12"/>
      <c r="O6477" s="12"/>
      <c r="P6477" s="12"/>
      <c r="Q6477" s="12"/>
      <c r="R6477" s="12"/>
      <c r="S6477" s="12"/>
      <c r="T6477" s="12"/>
      <c r="U6477" s="12"/>
      <c r="V6477" s="12"/>
      <c r="W6477" s="12"/>
      <c r="X6477" s="12"/>
      <c r="Y6477" s="12"/>
      <c r="Z6477" s="12"/>
      <c r="AA6477" s="12"/>
      <c r="AB6477" s="12"/>
      <c r="AC6477" s="12"/>
      <c r="AD6477" s="12"/>
      <c r="AE6477" s="12"/>
      <c r="AF6477" s="12"/>
      <c r="AG6477" s="12"/>
      <c r="AH6477" s="12"/>
      <c r="AI6477" s="12"/>
      <c r="AJ6477" s="12"/>
      <c r="AK6477" s="12"/>
      <c r="AL6477" s="12"/>
      <c r="AM6477" s="12"/>
      <c r="AN6477" s="12"/>
      <c r="AO6477" s="12"/>
      <c r="AP6477" s="12"/>
      <c r="AQ6477" s="12"/>
      <c r="AR6477" s="12"/>
      <c r="AS6477" s="12"/>
      <c r="AT6477" s="12"/>
      <c r="AU6477" s="12"/>
      <c r="AV6477" s="12"/>
      <c r="AW6477" s="12"/>
      <c r="AX6477" s="12"/>
      <c r="AY6477" s="12"/>
      <c r="AZ6477" s="12"/>
      <c r="BA6477" s="12"/>
      <c r="BB6477" s="12"/>
      <c r="BC6477" s="12"/>
      <c r="BD6477" s="12"/>
      <c r="BE6477" s="12"/>
      <c r="BF6477" s="12"/>
      <c r="BG6477" s="12"/>
      <c r="BH6477" s="12"/>
      <c r="BI6477" s="12"/>
      <c r="BJ6477" s="13"/>
      <c r="BK6477" s="13"/>
      <c r="BL6477" s="13"/>
      <c r="BM6477" s="13"/>
      <c r="BN6477" s="13"/>
    </row>
    <row r="6478" spans="4:66" x14ac:dyDescent="0.25">
      <c r="D6478" s="7"/>
      <c r="E6478" s="10"/>
      <c r="F6478" s="10"/>
      <c r="G6478" s="10"/>
      <c r="H6478" s="10"/>
      <c r="I6478" s="10"/>
      <c r="J6478" s="10"/>
      <c r="K6478" s="11"/>
      <c r="L6478" s="11"/>
      <c r="M6478" s="12"/>
      <c r="N6478" s="12"/>
      <c r="O6478" s="12"/>
      <c r="P6478" s="12"/>
      <c r="Q6478" s="12"/>
      <c r="R6478" s="12"/>
      <c r="S6478" s="12"/>
      <c r="T6478" s="12"/>
      <c r="U6478" s="12"/>
      <c r="V6478" s="12"/>
      <c r="W6478" s="12"/>
      <c r="X6478" s="12"/>
      <c r="Y6478" s="12"/>
      <c r="Z6478" s="12"/>
      <c r="AA6478" s="12"/>
      <c r="AB6478" s="12"/>
      <c r="AC6478" s="12"/>
      <c r="AD6478" s="12"/>
      <c r="AE6478" s="12"/>
      <c r="AF6478" s="12"/>
      <c r="AG6478" s="12"/>
      <c r="AH6478" s="12"/>
      <c r="AI6478" s="12"/>
      <c r="AJ6478" s="12"/>
      <c r="AK6478" s="12"/>
      <c r="AL6478" s="12"/>
      <c r="AM6478" s="12"/>
      <c r="AN6478" s="12"/>
      <c r="AO6478" s="12"/>
      <c r="AP6478" s="12"/>
      <c r="AQ6478" s="12"/>
      <c r="AR6478" s="12"/>
      <c r="AS6478" s="12"/>
      <c r="AT6478" s="12"/>
      <c r="AU6478" s="12"/>
      <c r="AV6478" s="12"/>
      <c r="AW6478" s="12"/>
      <c r="AX6478" s="12"/>
      <c r="AY6478" s="12"/>
      <c r="AZ6478" s="12"/>
      <c r="BA6478" s="12"/>
      <c r="BB6478" s="12"/>
      <c r="BC6478" s="12"/>
      <c r="BD6478" s="12"/>
      <c r="BE6478" s="12"/>
      <c r="BF6478" s="12"/>
      <c r="BG6478" s="12"/>
      <c r="BH6478" s="12"/>
      <c r="BI6478" s="12"/>
      <c r="BJ6478" s="13"/>
      <c r="BK6478" s="13"/>
      <c r="BL6478" s="13"/>
      <c r="BM6478" s="13"/>
      <c r="BN6478" s="13"/>
    </row>
    <row r="6479" spans="4:66" x14ac:dyDescent="0.25">
      <c r="D6479" s="7"/>
      <c r="E6479" s="10"/>
      <c r="F6479" s="10"/>
      <c r="G6479" s="10"/>
      <c r="H6479" s="10"/>
      <c r="I6479" s="10"/>
      <c r="J6479" s="10"/>
      <c r="K6479" s="11"/>
      <c r="L6479" s="11"/>
      <c r="M6479" s="12"/>
      <c r="N6479" s="12"/>
      <c r="O6479" s="12"/>
      <c r="P6479" s="12"/>
      <c r="Q6479" s="12"/>
      <c r="R6479" s="12"/>
      <c r="S6479" s="12"/>
      <c r="T6479" s="12"/>
      <c r="U6479" s="12"/>
      <c r="V6479" s="12"/>
      <c r="W6479" s="12"/>
      <c r="X6479" s="12"/>
      <c r="Y6479" s="12"/>
      <c r="Z6479" s="12"/>
      <c r="AA6479" s="12"/>
      <c r="AB6479" s="12"/>
      <c r="AC6479" s="12"/>
      <c r="AD6479" s="12"/>
      <c r="AE6479" s="12"/>
      <c r="AF6479" s="12"/>
      <c r="AG6479" s="12"/>
      <c r="AH6479" s="12"/>
      <c r="AI6479" s="12"/>
      <c r="AJ6479" s="12"/>
      <c r="AK6479" s="12"/>
      <c r="AL6479" s="12"/>
      <c r="AM6479" s="12"/>
      <c r="AN6479" s="12"/>
      <c r="AO6479" s="12"/>
      <c r="AP6479" s="12"/>
      <c r="AQ6479" s="12"/>
      <c r="AR6479" s="12"/>
      <c r="AS6479" s="12"/>
      <c r="AT6479" s="12"/>
      <c r="AU6479" s="12"/>
      <c r="AV6479" s="12"/>
      <c r="AW6479" s="12"/>
      <c r="AX6479" s="12"/>
      <c r="AY6479" s="12"/>
      <c r="AZ6479" s="12"/>
      <c r="BA6479" s="12"/>
      <c r="BB6479" s="12"/>
      <c r="BC6479" s="12"/>
      <c r="BD6479" s="12"/>
      <c r="BE6479" s="12"/>
      <c r="BF6479" s="12"/>
      <c r="BG6479" s="12"/>
      <c r="BH6479" s="12"/>
      <c r="BI6479" s="12"/>
      <c r="BJ6479" s="13"/>
      <c r="BK6479" s="13"/>
      <c r="BL6479" s="13"/>
      <c r="BM6479" s="13"/>
      <c r="BN6479" s="13"/>
    </row>
    <row r="6480" spans="4:66" x14ac:dyDescent="0.25">
      <c r="D6480" s="7"/>
      <c r="E6480" s="10"/>
      <c r="F6480" s="10"/>
      <c r="G6480" s="10"/>
      <c r="H6480" s="10"/>
      <c r="I6480" s="10"/>
      <c r="J6480" s="10"/>
      <c r="K6480" s="11"/>
      <c r="L6480" s="11"/>
      <c r="M6480" s="12"/>
      <c r="N6480" s="12"/>
      <c r="O6480" s="12"/>
      <c r="P6480" s="12"/>
      <c r="Q6480" s="12"/>
      <c r="R6480" s="12"/>
      <c r="S6480" s="12"/>
      <c r="T6480" s="12"/>
      <c r="U6480" s="12"/>
      <c r="V6480" s="12"/>
      <c r="W6480" s="12"/>
      <c r="X6480" s="12"/>
      <c r="Y6480" s="12"/>
      <c r="Z6480" s="12"/>
      <c r="AA6480" s="12"/>
      <c r="AB6480" s="12"/>
      <c r="AC6480" s="12"/>
      <c r="AD6480" s="12"/>
      <c r="AE6480" s="12"/>
      <c r="AF6480" s="12"/>
      <c r="AG6480" s="12"/>
      <c r="AH6480" s="12"/>
      <c r="AI6480" s="12"/>
      <c r="AJ6480" s="12"/>
      <c r="AK6480" s="12"/>
      <c r="AL6480" s="12"/>
      <c r="AM6480" s="12"/>
      <c r="AN6480" s="12"/>
      <c r="AO6480" s="12"/>
      <c r="AP6480" s="12"/>
      <c r="AQ6480" s="12"/>
      <c r="AR6480" s="12"/>
      <c r="AS6480" s="12"/>
      <c r="AT6480" s="12"/>
      <c r="AU6480" s="12"/>
      <c r="AV6480" s="12"/>
      <c r="AW6480" s="12"/>
      <c r="AX6480" s="12"/>
      <c r="AY6480" s="12"/>
      <c r="AZ6480" s="12"/>
      <c r="BA6480" s="12"/>
      <c r="BB6480" s="12"/>
      <c r="BC6480" s="12"/>
      <c r="BD6480" s="12"/>
      <c r="BE6480" s="12"/>
      <c r="BF6480" s="12"/>
      <c r="BG6480" s="12"/>
      <c r="BH6480" s="12"/>
      <c r="BI6480" s="12"/>
      <c r="BJ6480" s="13"/>
      <c r="BK6480" s="13"/>
      <c r="BL6480" s="13"/>
      <c r="BM6480" s="13"/>
      <c r="BN6480" s="13"/>
    </row>
    <row r="6481" spans="4:66" x14ac:dyDescent="0.25">
      <c r="D6481" s="7"/>
      <c r="E6481" s="10"/>
      <c r="F6481" s="10"/>
      <c r="G6481" s="10"/>
      <c r="H6481" s="10"/>
      <c r="I6481" s="10"/>
      <c r="J6481" s="10"/>
      <c r="K6481" s="11"/>
      <c r="L6481" s="11"/>
      <c r="M6481" s="12"/>
      <c r="N6481" s="12"/>
      <c r="O6481" s="12"/>
      <c r="P6481" s="12"/>
      <c r="Q6481" s="12"/>
      <c r="R6481" s="12"/>
      <c r="S6481" s="12"/>
      <c r="T6481" s="12"/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  <c r="AE6481" s="12"/>
      <c r="AF6481" s="12"/>
      <c r="AG6481" s="12"/>
      <c r="AH6481" s="12"/>
      <c r="AI6481" s="12"/>
      <c r="AJ6481" s="12"/>
      <c r="AK6481" s="12"/>
      <c r="AL6481" s="12"/>
      <c r="AM6481" s="12"/>
      <c r="AN6481" s="12"/>
      <c r="AO6481" s="12"/>
      <c r="AP6481" s="12"/>
      <c r="AQ6481" s="12"/>
      <c r="AR6481" s="12"/>
      <c r="AS6481" s="12"/>
      <c r="AT6481" s="12"/>
      <c r="AU6481" s="12"/>
      <c r="AV6481" s="12"/>
      <c r="AW6481" s="12"/>
      <c r="AX6481" s="12"/>
      <c r="AY6481" s="12"/>
      <c r="AZ6481" s="12"/>
      <c r="BA6481" s="12"/>
      <c r="BB6481" s="12"/>
      <c r="BC6481" s="12"/>
      <c r="BD6481" s="12"/>
      <c r="BE6481" s="12"/>
      <c r="BF6481" s="12"/>
      <c r="BG6481" s="12"/>
      <c r="BH6481" s="12"/>
      <c r="BI6481" s="12"/>
      <c r="BJ6481" s="13"/>
      <c r="BK6481" s="13"/>
      <c r="BL6481" s="13"/>
      <c r="BM6481" s="13"/>
      <c r="BN6481" s="13"/>
    </row>
    <row r="6482" spans="4:66" x14ac:dyDescent="0.25">
      <c r="D6482" s="7"/>
      <c r="E6482" s="10"/>
      <c r="F6482" s="10"/>
      <c r="G6482" s="10"/>
      <c r="H6482" s="10"/>
      <c r="I6482" s="10"/>
      <c r="J6482" s="10"/>
      <c r="K6482" s="11"/>
      <c r="L6482" s="11"/>
      <c r="M6482" s="12"/>
      <c r="N6482" s="12"/>
      <c r="O6482" s="12"/>
      <c r="P6482" s="12"/>
      <c r="Q6482" s="12"/>
      <c r="R6482" s="12"/>
      <c r="S6482" s="12"/>
      <c r="T6482" s="12"/>
      <c r="U6482" s="12"/>
      <c r="V6482" s="12"/>
      <c r="W6482" s="12"/>
      <c r="X6482" s="12"/>
      <c r="Y6482" s="12"/>
      <c r="Z6482" s="12"/>
      <c r="AA6482" s="12"/>
      <c r="AB6482" s="12"/>
      <c r="AC6482" s="12"/>
      <c r="AD6482" s="12"/>
      <c r="AE6482" s="12"/>
      <c r="AF6482" s="12"/>
      <c r="AG6482" s="12"/>
      <c r="AH6482" s="12"/>
      <c r="AI6482" s="12"/>
      <c r="AJ6482" s="12"/>
      <c r="AK6482" s="12"/>
      <c r="AL6482" s="12"/>
      <c r="AM6482" s="12"/>
      <c r="AN6482" s="12"/>
      <c r="AO6482" s="12"/>
      <c r="AP6482" s="12"/>
      <c r="AQ6482" s="12"/>
      <c r="AR6482" s="12"/>
      <c r="AS6482" s="12"/>
      <c r="AT6482" s="12"/>
      <c r="AU6482" s="12"/>
      <c r="AV6482" s="12"/>
      <c r="AW6482" s="12"/>
      <c r="AX6482" s="12"/>
      <c r="AY6482" s="12"/>
      <c r="AZ6482" s="12"/>
      <c r="BA6482" s="12"/>
      <c r="BB6482" s="12"/>
      <c r="BC6482" s="12"/>
      <c r="BD6482" s="12"/>
      <c r="BE6482" s="12"/>
      <c r="BF6482" s="12"/>
      <c r="BG6482" s="12"/>
      <c r="BH6482" s="12"/>
      <c r="BI6482" s="12"/>
      <c r="BJ6482" s="13"/>
      <c r="BK6482" s="13"/>
      <c r="BL6482" s="13"/>
      <c r="BM6482" s="13"/>
      <c r="BN6482" s="13"/>
    </row>
    <row r="6483" spans="4:66" x14ac:dyDescent="0.25">
      <c r="D6483" s="7"/>
      <c r="E6483" s="10"/>
      <c r="F6483" s="10"/>
      <c r="G6483" s="10"/>
      <c r="H6483" s="10"/>
      <c r="I6483" s="10"/>
      <c r="J6483" s="10"/>
      <c r="K6483" s="11"/>
      <c r="L6483" s="11"/>
      <c r="M6483" s="12"/>
      <c r="N6483" s="12"/>
      <c r="O6483" s="12"/>
      <c r="P6483" s="12"/>
      <c r="Q6483" s="12"/>
      <c r="R6483" s="12"/>
      <c r="S6483" s="12"/>
      <c r="T6483" s="12"/>
      <c r="U6483" s="12"/>
      <c r="V6483" s="12"/>
      <c r="W6483" s="12"/>
      <c r="X6483" s="12"/>
      <c r="Y6483" s="12"/>
      <c r="Z6483" s="12"/>
      <c r="AA6483" s="12"/>
      <c r="AB6483" s="12"/>
      <c r="AC6483" s="12"/>
      <c r="AD6483" s="12"/>
      <c r="AE6483" s="12"/>
      <c r="AF6483" s="12"/>
      <c r="AG6483" s="12"/>
      <c r="AH6483" s="12"/>
      <c r="AI6483" s="12"/>
      <c r="AJ6483" s="12"/>
      <c r="AK6483" s="12"/>
      <c r="AL6483" s="12"/>
      <c r="AM6483" s="12"/>
      <c r="AN6483" s="12"/>
      <c r="AO6483" s="12"/>
      <c r="AP6483" s="12"/>
      <c r="AQ6483" s="12"/>
      <c r="AR6483" s="12"/>
      <c r="AS6483" s="12"/>
      <c r="AT6483" s="12"/>
      <c r="AU6483" s="12"/>
      <c r="AV6483" s="12"/>
      <c r="AW6483" s="12"/>
      <c r="AX6483" s="12"/>
      <c r="AY6483" s="12"/>
      <c r="AZ6483" s="12"/>
      <c r="BA6483" s="12"/>
      <c r="BB6483" s="12"/>
      <c r="BC6483" s="12"/>
      <c r="BD6483" s="12"/>
      <c r="BE6483" s="12"/>
      <c r="BF6483" s="12"/>
      <c r="BG6483" s="12"/>
      <c r="BH6483" s="12"/>
      <c r="BI6483" s="12"/>
      <c r="BJ6483" s="13"/>
      <c r="BK6483" s="13"/>
      <c r="BL6483" s="13"/>
      <c r="BM6483" s="13"/>
      <c r="BN6483" s="13"/>
    </row>
    <row r="6484" spans="4:66" x14ac:dyDescent="0.25">
      <c r="D6484" s="7"/>
      <c r="E6484" s="10"/>
      <c r="F6484" s="10"/>
      <c r="G6484" s="10"/>
      <c r="H6484" s="10"/>
      <c r="I6484" s="10"/>
      <c r="J6484" s="10"/>
      <c r="K6484" s="11"/>
      <c r="L6484" s="11"/>
      <c r="M6484" s="12"/>
      <c r="N6484" s="12"/>
      <c r="O6484" s="12"/>
      <c r="P6484" s="12"/>
      <c r="Q6484" s="12"/>
      <c r="R6484" s="12"/>
      <c r="S6484" s="12"/>
      <c r="T6484" s="12"/>
      <c r="U6484" s="12"/>
      <c r="V6484" s="12"/>
      <c r="W6484" s="12"/>
      <c r="X6484" s="12"/>
      <c r="Y6484" s="12"/>
      <c r="Z6484" s="12"/>
      <c r="AA6484" s="12"/>
      <c r="AB6484" s="12"/>
      <c r="AC6484" s="12"/>
      <c r="AD6484" s="12"/>
      <c r="AE6484" s="12"/>
      <c r="AF6484" s="12"/>
      <c r="AG6484" s="12"/>
      <c r="AH6484" s="12"/>
      <c r="AI6484" s="12"/>
      <c r="AJ6484" s="12"/>
      <c r="AK6484" s="12"/>
      <c r="AL6484" s="12"/>
      <c r="AM6484" s="12"/>
      <c r="AN6484" s="12"/>
      <c r="AO6484" s="12"/>
      <c r="AP6484" s="12"/>
      <c r="AQ6484" s="12"/>
      <c r="AR6484" s="12"/>
      <c r="AS6484" s="12"/>
      <c r="AT6484" s="12"/>
      <c r="AU6484" s="12"/>
      <c r="AV6484" s="12"/>
      <c r="AW6484" s="12"/>
      <c r="AX6484" s="12"/>
      <c r="AY6484" s="12"/>
      <c r="AZ6484" s="12"/>
      <c r="BA6484" s="12"/>
      <c r="BB6484" s="12"/>
      <c r="BC6484" s="12"/>
      <c r="BD6484" s="12"/>
      <c r="BE6484" s="12"/>
      <c r="BF6484" s="12"/>
      <c r="BG6484" s="12"/>
      <c r="BH6484" s="12"/>
      <c r="BI6484" s="12"/>
      <c r="BJ6484" s="13"/>
      <c r="BK6484" s="13"/>
      <c r="BL6484" s="13"/>
      <c r="BM6484" s="13"/>
      <c r="BN6484" s="13"/>
    </row>
    <row r="6485" spans="4:66" x14ac:dyDescent="0.25">
      <c r="D6485" s="7"/>
      <c r="E6485" s="10"/>
      <c r="F6485" s="10"/>
      <c r="G6485" s="10"/>
      <c r="H6485" s="10"/>
      <c r="I6485" s="10"/>
      <c r="J6485" s="10"/>
      <c r="K6485" s="11"/>
      <c r="L6485" s="11"/>
      <c r="M6485" s="12"/>
      <c r="N6485" s="12"/>
      <c r="O6485" s="12"/>
      <c r="P6485" s="12"/>
      <c r="Q6485" s="12"/>
      <c r="R6485" s="12"/>
      <c r="S6485" s="12"/>
      <c r="T6485" s="12"/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/>
      <c r="AE6485" s="12"/>
      <c r="AF6485" s="12"/>
      <c r="AG6485" s="12"/>
      <c r="AH6485" s="12"/>
      <c r="AI6485" s="12"/>
      <c r="AJ6485" s="12"/>
      <c r="AK6485" s="12"/>
      <c r="AL6485" s="12"/>
      <c r="AM6485" s="12"/>
      <c r="AN6485" s="12"/>
      <c r="AO6485" s="12"/>
      <c r="AP6485" s="12"/>
      <c r="AQ6485" s="12"/>
      <c r="AR6485" s="12"/>
      <c r="AS6485" s="12"/>
      <c r="AT6485" s="12"/>
      <c r="AU6485" s="12"/>
      <c r="AV6485" s="12"/>
      <c r="AW6485" s="12"/>
      <c r="AX6485" s="12"/>
      <c r="AY6485" s="12"/>
      <c r="AZ6485" s="12"/>
      <c r="BA6485" s="12"/>
      <c r="BB6485" s="12"/>
      <c r="BC6485" s="12"/>
      <c r="BD6485" s="12"/>
      <c r="BE6485" s="12"/>
      <c r="BF6485" s="12"/>
      <c r="BG6485" s="12"/>
      <c r="BH6485" s="12"/>
      <c r="BI6485" s="12"/>
      <c r="BJ6485" s="13"/>
      <c r="BK6485" s="13"/>
      <c r="BL6485" s="13"/>
      <c r="BM6485" s="13"/>
      <c r="BN6485" s="13"/>
    </row>
    <row r="6486" spans="4:66" x14ac:dyDescent="0.25">
      <c r="D6486" s="7"/>
      <c r="E6486" s="10"/>
      <c r="F6486" s="10"/>
      <c r="G6486" s="10"/>
      <c r="H6486" s="10"/>
      <c r="I6486" s="10"/>
      <c r="J6486" s="10"/>
      <c r="K6486" s="11"/>
      <c r="L6486" s="11"/>
      <c r="M6486" s="12"/>
      <c r="N6486" s="12"/>
      <c r="O6486" s="12"/>
      <c r="P6486" s="12"/>
      <c r="Q6486" s="12"/>
      <c r="R6486" s="12"/>
      <c r="S6486" s="12"/>
      <c r="T6486" s="12"/>
      <c r="U6486" s="12"/>
      <c r="V6486" s="12"/>
      <c r="W6486" s="12"/>
      <c r="X6486" s="12"/>
      <c r="Y6486" s="12"/>
      <c r="Z6486" s="12"/>
      <c r="AA6486" s="12"/>
      <c r="AB6486" s="12"/>
      <c r="AC6486" s="12"/>
      <c r="AD6486" s="12"/>
      <c r="AE6486" s="12"/>
      <c r="AF6486" s="12"/>
      <c r="AG6486" s="12"/>
      <c r="AH6486" s="12"/>
      <c r="AI6486" s="12"/>
      <c r="AJ6486" s="12"/>
      <c r="AK6486" s="12"/>
      <c r="AL6486" s="12"/>
      <c r="AM6486" s="12"/>
      <c r="AN6486" s="12"/>
      <c r="AO6486" s="12"/>
      <c r="AP6486" s="12"/>
      <c r="AQ6486" s="12"/>
      <c r="AR6486" s="12"/>
      <c r="AS6486" s="12"/>
      <c r="AT6486" s="12"/>
      <c r="AU6486" s="12"/>
      <c r="AV6486" s="12"/>
      <c r="AW6486" s="12"/>
      <c r="AX6486" s="12"/>
      <c r="AY6486" s="12"/>
      <c r="AZ6486" s="12"/>
      <c r="BA6486" s="12"/>
      <c r="BB6486" s="12"/>
      <c r="BC6486" s="12"/>
      <c r="BD6486" s="12"/>
      <c r="BE6486" s="12"/>
      <c r="BF6486" s="12"/>
      <c r="BG6486" s="12"/>
      <c r="BH6486" s="12"/>
      <c r="BI6486" s="12"/>
      <c r="BJ6486" s="13"/>
      <c r="BK6486" s="13"/>
      <c r="BL6486" s="13"/>
      <c r="BM6486" s="13"/>
      <c r="BN6486" s="13"/>
    </row>
    <row r="6487" spans="4:66" x14ac:dyDescent="0.25">
      <c r="D6487" s="7"/>
      <c r="E6487" s="10"/>
      <c r="F6487" s="10"/>
      <c r="G6487" s="10"/>
      <c r="H6487" s="10"/>
      <c r="I6487" s="10"/>
      <c r="J6487" s="10"/>
      <c r="K6487" s="11"/>
      <c r="L6487" s="11"/>
      <c r="M6487" s="12"/>
      <c r="N6487" s="12"/>
      <c r="O6487" s="12"/>
      <c r="P6487" s="12"/>
      <c r="Q6487" s="12"/>
      <c r="R6487" s="12"/>
      <c r="S6487" s="12"/>
      <c r="T6487" s="12"/>
      <c r="U6487" s="12"/>
      <c r="V6487" s="12"/>
      <c r="W6487" s="12"/>
      <c r="X6487" s="12"/>
      <c r="Y6487" s="12"/>
      <c r="Z6487" s="12"/>
      <c r="AA6487" s="12"/>
      <c r="AB6487" s="12"/>
      <c r="AC6487" s="12"/>
      <c r="AD6487" s="12"/>
      <c r="AE6487" s="12"/>
      <c r="AF6487" s="12"/>
      <c r="AG6487" s="12"/>
      <c r="AH6487" s="12"/>
      <c r="AI6487" s="12"/>
      <c r="AJ6487" s="12"/>
      <c r="AK6487" s="12"/>
      <c r="AL6487" s="12"/>
      <c r="AM6487" s="12"/>
      <c r="AN6487" s="12"/>
      <c r="AO6487" s="12"/>
      <c r="AP6487" s="12"/>
      <c r="AQ6487" s="12"/>
      <c r="AR6487" s="12"/>
      <c r="AS6487" s="12"/>
      <c r="AT6487" s="12"/>
      <c r="AU6487" s="12"/>
      <c r="AV6487" s="12"/>
      <c r="AW6487" s="12"/>
      <c r="AX6487" s="12"/>
      <c r="AY6487" s="12"/>
      <c r="AZ6487" s="12"/>
      <c r="BA6487" s="12"/>
      <c r="BB6487" s="12"/>
      <c r="BC6487" s="12"/>
      <c r="BD6487" s="12"/>
      <c r="BE6487" s="12"/>
      <c r="BF6487" s="12"/>
      <c r="BG6487" s="12"/>
      <c r="BH6487" s="12"/>
      <c r="BI6487" s="12"/>
      <c r="BJ6487" s="13"/>
      <c r="BK6487" s="13"/>
      <c r="BL6487" s="13"/>
      <c r="BM6487" s="13"/>
      <c r="BN6487" s="13"/>
    </row>
    <row r="6488" spans="4:66" x14ac:dyDescent="0.25">
      <c r="D6488" s="7"/>
      <c r="E6488" s="10"/>
      <c r="F6488" s="10"/>
      <c r="G6488" s="10"/>
      <c r="H6488" s="10"/>
      <c r="I6488" s="10"/>
      <c r="J6488" s="10"/>
      <c r="K6488" s="11"/>
      <c r="L6488" s="11"/>
      <c r="M6488" s="12"/>
      <c r="N6488" s="12"/>
      <c r="O6488" s="12"/>
      <c r="P6488" s="12"/>
      <c r="Q6488" s="12"/>
      <c r="R6488" s="12"/>
      <c r="S6488" s="12"/>
      <c r="T6488" s="12"/>
      <c r="U6488" s="12"/>
      <c r="V6488" s="12"/>
      <c r="W6488" s="12"/>
      <c r="X6488" s="12"/>
      <c r="Y6488" s="12"/>
      <c r="Z6488" s="12"/>
      <c r="AA6488" s="12"/>
      <c r="AB6488" s="12"/>
      <c r="AC6488" s="12"/>
      <c r="AD6488" s="12"/>
      <c r="AE6488" s="12"/>
      <c r="AF6488" s="12"/>
      <c r="AG6488" s="12"/>
      <c r="AH6488" s="12"/>
      <c r="AI6488" s="12"/>
      <c r="AJ6488" s="12"/>
      <c r="AK6488" s="12"/>
      <c r="AL6488" s="12"/>
      <c r="AM6488" s="12"/>
      <c r="AN6488" s="12"/>
      <c r="AO6488" s="12"/>
      <c r="AP6488" s="12"/>
      <c r="AQ6488" s="12"/>
      <c r="AR6488" s="12"/>
      <c r="AS6488" s="12"/>
      <c r="AT6488" s="12"/>
      <c r="AU6488" s="12"/>
      <c r="AV6488" s="12"/>
      <c r="AW6488" s="12"/>
      <c r="AX6488" s="12"/>
      <c r="AY6488" s="12"/>
      <c r="AZ6488" s="12"/>
      <c r="BA6488" s="12"/>
      <c r="BB6488" s="12"/>
      <c r="BC6488" s="12"/>
      <c r="BD6488" s="12"/>
      <c r="BE6488" s="12"/>
      <c r="BF6488" s="12"/>
      <c r="BG6488" s="12"/>
      <c r="BH6488" s="12"/>
      <c r="BI6488" s="12"/>
      <c r="BJ6488" s="13"/>
      <c r="BK6488" s="13"/>
      <c r="BL6488" s="13"/>
      <c r="BM6488" s="13"/>
      <c r="BN6488" s="13"/>
    </row>
    <row r="6489" spans="4:66" x14ac:dyDescent="0.25">
      <c r="D6489" s="7"/>
      <c r="E6489" s="10"/>
      <c r="F6489" s="10"/>
      <c r="G6489" s="10"/>
      <c r="H6489" s="10"/>
      <c r="I6489" s="10"/>
      <c r="J6489" s="10"/>
      <c r="K6489" s="11"/>
      <c r="L6489" s="11"/>
      <c r="M6489" s="12"/>
      <c r="N6489" s="12"/>
      <c r="O6489" s="12"/>
      <c r="P6489" s="12"/>
      <c r="Q6489" s="12"/>
      <c r="R6489" s="12"/>
      <c r="S6489" s="12"/>
      <c r="T6489" s="12"/>
      <c r="U6489" s="12"/>
      <c r="V6489" s="12"/>
      <c r="W6489" s="12"/>
      <c r="X6489" s="12"/>
      <c r="Y6489" s="12"/>
      <c r="Z6489" s="12"/>
      <c r="AA6489" s="12"/>
      <c r="AB6489" s="12"/>
      <c r="AC6489" s="12"/>
      <c r="AD6489" s="12"/>
      <c r="AE6489" s="12"/>
      <c r="AF6489" s="12"/>
      <c r="AG6489" s="12"/>
      <c r="AH6489" s="12"/>
      <c r="AI6489" s="12"/>
      <c r="AJ6489" s="12"/>
      <c r="AK6489" s="12"/>
      <c r="AL6489" s="12"/>
      <c r="AM6489" s="12"/>
      <c r="AN6489" s="12"/>
      <c r="AO6489" s="12"/>
      <c r="AP6489" s="12"/>
      <c r="AQ6489" s="12"/>
      <c r="AR6489" s="12"/>
      <c r="AS6489" s="12"/>
      <c r="AT6489" s="12"/>
      <c r="AU6489" s="12"/>
      <c r="AV6489" s="12"/>
      <c r="AW6489" s="12"/>
      <c r="AX6489" s="12"/>
      <c r="AY6489" s="12"/>
      <c r="AZ6489" s="12"/>
      <c r="BA6489" s="12"/>
      <c r="BB6489" s="12"/>
      <c r="BC6489" s="12"/>
      <c r="BD6489" s="12"/>
      <c r="BE6489" s="12"/>
      <c r="BF6489" s="12"/>
      <c r="BG6489" s="12"/>
      <c r="BH6489" s="12"/>
      <c r="BI6489" s="12"/>
      <c r="BJ6489" s="13"/>
      <c r="BK6489" s="13"/>
      <c r="BL6489" s="13"/>
      <c r="BM6489" s="13"/>
      <c r="BN6489" s="13"/>
    </row>
    <row r="6490" spans="4:66" x14ac:dyDescent="0.25">
      <c r="D6490" s="7"/>
      <c r="E6490" s="10"/>
      <c r="F6490" s="10"/>
      <c r="G6490" s="10"/>
      <c r="H6490" s="10"/>
      <c r="I6490" s="10"/>
      <c r="J6490" s="10"/>
      <c r="K6490" s="11"/>
      <c r="L6490" s="11"/>
      <c r="M6490" s="12"/>
      <c r="N6490" s="12"/>
      <c r="O6490" s="12"/>
      <c r="P6490" s="12"/>
      <c r="Q6490" s="12"/>
      <c r="R6490" s="12"/>
      <c r="S6490" s="12"/>
      <c r="T6490" s="12"/>
      <c r="U6490" s="12"/>
      <c r="V6490" s="12"/>
      <c r="W6490" s="12"/>
      <c r="X6490" s="12"/>
      <c r="Y6490" s="12"/>
      <c r="Z6490" s="12"/>
      <c r="AA6490" s="12"/>
      <c r="AB6490" s="12"/>
      <c r="AC6490" s="12"/>
      <c r="AD6490" s="12"/>
      <c r="AE6490" s="12"/>
      <c r="AF6490" s="12"/>
      <c r="AG6490" s="12"/>
      <c r="AH6490" s="12"/>
      <c r="AI6490" s="12"/>
      <c r="AJ6490" s="12"/>
      <c r="AK6490" s="12"/>
      <c r="AL6490" s="12"/>
      <c r="AM6490" s="12"/>
      <c r="AN6490" s="12"/>
      <c r="AO6490" s="12"/>
      <c r="AP6490" s="12"/>
      <c r="AQ6490" s="12"/>
      <c r="AR6490" s="12"/>
      <c r="AS6490" s="12"/>
      <c r="AT6490" s="12"/>
      <c r="AU6490" s="12"/>
      <c r="AV6490" s="12"/>
      <c r="AW6490" s="12"/>
      <c r="AX6490" s="12"/>
      <c r="AY6490" s="12"/>
      <c r="AZ6490" s="12"/>
      <c r="BA6490" s="12"/>
      <c r="BB6490" s="12"/>
      <c r="BC6490" s="12"/>
      <c r="BD6490" s="12"/>
      <c r="BE6490" s="12"/>
      <c r="BF6490" s="12"/>
      <c r="BG6490" s="12"/>
      <c r="BH6490" s="12"/>
      <c r="BI6490" s="12"/>
      <c r="BJ6490" s="13"/>
      <c r="BK6490" s="13"/>
      <c r="BL6490" s="13"/>
      <c r="BM6490" s="13"/>
      <c r="BN6490" s="13"/>
    </row>
    <row r="6491" spans="4:66" x14ac:dyDescent="0.25">
      <c r="D6491" s="7"/>
      <c r="E6491" s="10"/>
      <c r="F6491" s="10"/>
      <c r="G6491" s="10"/>
      <c r="H6491" s="10"/>
      <c r="I6491" s="10"/>
      <c r="J6491" s="10"/>
      <c r="K6491" s="11"/>
      <c r="L6491" s="11"/>
      <c r="M6491" s="12"/>
      <c r="N6491" s="12"/>
      <c r="O6491" s="12"/>
      <c r="P6491" s="12"/>
      <c r="Q6491" s="12"/>
      <c r="R6491" s="12"/>
      <c r="S6491" s="12"/>
      <c r="T6491" s="12"/>
      <c r="U6491" s="12"/>
      <c r="V6491" s="12"/>
      <c r="W6491" s="12"/>
      <c r="X6491" s="12"/>
      <c r="Y6491" s="12"/>
      <c r="Z6491" s="12"/>
      <c r="AA6491" s="12"/>
      <c r="AB6491" s="12"/>
      <c r="AC6491" s="12"/>
      <c r="AD6491" s="12"/>
      <c r="AE6491" s="12"/>
      <c r="AF6491" s="12"/>
      <c r="AG6491" s="12"/>
      <c r="AH6491" s="12"/>
      <c r="AI6491" s="12"/>
      <c r="AJ6491" s="12"/>
      <c r="AK6491" s="12"/>
      <c r="AL6491" s="12"/>
      <c r="AM6491" s="12"/>
      <c r="AN6491" s="12"/>
      <c r="AO6491" s="12"/>
      <c r="AP6491" s="12"/>
      <c r="AQ6491" s="12"/>
      <c r="AR6491" s="12"/>
      <c r="AS6491" s="12"/>
      <c r="AT6491" s="12"/>
      <c r="AU6491" s="12"/>
      <c r="AV6491" s="12"/>
      <c r="AW6491" s="12"/>
      <c r="AX6491" s="12"/>
      <c r="AY6491" s="12"/>
      <c r="AZ6491" s="12"/>
      <c r="BA6491" s="12"/>
      <c r="BB6491" s="12"/>
      <c r="BC6491" s="12"/>
      <c r="BD6491" s="12"/>
      <c r="BE6491" s="12"/>
      <c r="BF6491" s="12"/>
      <c r="BG6491" s="12"/>
      <c r="BH6491" s="12"/>
      <c r="BI6491" s="12"/>
      <c r="BJ6491" s="13"/>
      <c r="BK6491" s="13"/>
      <c r="BL6491" s="13"/>
      <c r="BM6491" s="13"/>
      <c r="BN6491" s="13"/>
    </row>
    <row r="6492" spans="4:66" x14ac:dyDescent="0.25">
      <c r="D6492" s="7"/>
      <c r="E6492" s="10"/>
      <c r="F6492" s="10"/>
      <c r="G6492" s="10"/>
      <c r="H6492" s="10"/>
      <c r="I6492" s="10"/>
      <c r="J6492" s="10"/>
      <c r="K6492" s="11"/>
      <c r="L6492" s="11"/>
      <c r="M6492" s="12"/>
      <c r="N6492" s="12"/>
      <c r="O6492" s="12"/>
      <c r="P6492" s="12"/>
      <c r="Q6492" s="12"/>
      <c r="R6492" s="12"/>
      <c r="S6492" s="12"/>
      <c r="T6492" s="12"/>
      <c r="U6492" s="12"/>
      <c r="V6492" s="12"/>
      <c r="W6492" s="12"/>
      <c r="X6492" s="12"/>
      <c r="Y6492" s="12"/>
      <c r="Z6492" s="12"/>
      <c r="AA6492" s="12"/>
      <c r="AB6492" s="12"/>
      <c r="AC6492" s="12"/>
      <c r="AD6492" s="12"/>
      <c r="AE6492" s="12"/>
      <c r="AF6492" s="12"/>
      <c r="AG6492" s="12"/>
      <c r="AH6492" s="12"/>
      <c r="AI6492" s="12"/>
      <c r="AJ6492" s="12"/>
      <c r="AK6492" s="12"/>
      <c r="AL6492" s="12"/>
      <c r="AM6492" s="12"/>
      <c r="AN6492" s="12"/>
      <c r="AO6492" s="12"/>
      <c r="AP6492" s="12"/>
      <c r="AQ6492" s="12"/>
      <c r="AR6492" s="12"/>
      <c r="AS6492" s="12"/>
      <c r="AT6492" s="12"/>
      <c r="AU6492" s="12"/>
      <c r="AV6492" s="12"/>
      <c r="AW6492" s="12"/>
      <c r="AX6492" s="12"/>
      <c r="AY6492" s="12"/>
      <c r="AZ6492" s="12"/>
      <c r="BA6492" s="12"/>
      <c r="BB6492" s="12"/>
      <c r="BC6492" s="12"/>
      <c r="BD6492" s="12"/>
      <c r="BE6492" s="12"/>
      <c r="BF6492" s="12"/>
      <c r="BG6492" s="12"/>
      <c r="BH6492" s="12"/>
      <c r="BI6492" s="12"/>
      <c r="BJ6492" s="13"/>
      <c r="BK6492" s="13"/>
      <c r="BL6492" s="13"/>
      <c r="BM6492" s="13"/>
      <c r="BN6492" s="13"/>
    </row>
    <row r="6493" spans="4:66" x14ac:dyDescent="0.25">
      <c r="D6493" s="7"/>
      <c r="E6493" s="10"/>
      <c r="F6493" s="10"/>
      <c r="G6493" s="10"/>
      <c r="H6493" s="10"/>
      <c r="I6493" s="10"/>
      <c r="J6493" s="10"/>
      <c r="K6493" s="11"/>
      <c r="L6493" s="11"/>
      <c r="M6493" s="12"/>
      <c r="N6493" s="12"/>
      <c r="O6493" s="12"/>
      <c r="P6493" s="12"/>
      <c r="Q6493" s="12"/>
      <c r="R6493" s="12"/>
      <c r="S6493" s="12"/>
      <c r="T6493" s="12"/>
      <c r="U6493" s="12"/>
      <c r="V6493" s="12"/>
      <c r="W6493" s="12"/>
      <c r="X6493" s="12"/>
      <c r="Y6493" s="12"/>
      <c r="Z6493" s="12"/>
      <c r="AA6493" s="12"/>
      <c r="AB6493" s="12"/>
      <c r="AC6493" s="12"/>
      <c r="AD6493" s="12"/>
      <c r="AE6493" s="12"/>
      <c r="AF6493" s="12"/>
      <c r="AG6493" s="12"/>
      <c r="AH6493" s="12"/>
      <c r="AI6493" s="12"/>
      <c r="AJ6493" s="12"/>
      <c r="AK6493" s="12"/>
      <c r="AL6493" s="12"/>
      <c r="AM6493" s="12"/>
      <c r="AN6493" s="12"/>
      <c r="AO6493" s="12"/>
      <c r="AP6493" s="12"/>
      <c r="AQ6493" s="12"/>
      <c r="AR6493" s="12"/>
      <c r="AS6493" s="12"/>
      <c r="AT6493" s="12"/>
      <c r="AU6493" s="12"/>
      <c r="AV6493" s="12"/>
      <c r="AW6493" s="12"/>
      <c r="AX6493" s="12"/>
      <c r="AY6493" s="12"/>
      <c r="AZ6493" s="12"/>
      <c r="BA6493" s="12"/>
      <c r="BB6493" s="12"/>
      <c r="BC6493" s="12"/>
      <c r="BD6493" s="12"/>
      <c r="BE6493" s="12"/>
      <c r="BF6493" s="12"/>
      <c r="BG6493" s="12"/>
      <c r="BH6493" s="12"/>
      <c r="BI6493" s="12"/>
      <c r="BJ6493" s="13"/>
      <c r="BK6493" s="13"/>
      <c r="BL6493" s="13"/>
      <c r="BM6493" s="13"/>
      <c r="BN6493" s="13"/>
    </row>
    <row r="6494" spans="4:66" x14ac:dyDescent="0.25">
      <c r="D6494" s="7"/>
      <c r="E6494" s="10"/>
      <c r="F6494" s="10"/>
      <c r="G6494" s="10"/>
      <c r="H6494" s="10"/>
      <c r="I6494" s="10"/>
      <c r="J6494" s="10"/>
      <c r="K6494" s="11"/>
      <c r="L6494" s="11"/>
      <c r="M6494" s="12"/>
      <c r="N6494" s="12"/>
      <c r="O6494" s="12"/>
      <c r="P6494" s="12"/>
      <c r="Q6494" s="12"/>
      <c r="R6494" s="12"/>
      <c r="S6494" s="12"/>
      <c r="T6494" s="12"/>
      <c r="U6494" s="12"/>
      <c r="V6494" s="12"/>
      <c r="W6494" s="12"/>
      <c r="X6494" s="12"/>
      <c r="Y6494" s="12"/>
      <c r="Z6494" s="12"/>
      <c r="AA6494" s="12"/>
      <c r="AB6494" s="12"/>
      <c r="AC6494" s="12"/>
      <c r="AD6494" s="12"/>
      <c r="AE6494" s="12"/>
      <c r="AF6494" s="12"/>
      <c r="AG6494" s="12"/>
      <c r="AH6494" s="12"/>
      <c r="AI6494" s="12"/>
      <c r="AJ6494" s="12"/>
      <c r="AK6494" s="12"/>
      <c r="AL6494" s="12"/>
      <c r="AM6494" s="12"/>
      <c r="AN6494" s="12"/>
      <c r="AO6494" s="12"/>
      <c r="AP6494" s="12"/>
      <c r="AQ6494" s="12"/>
      <c r="AR6494" s="12"/>
      <c r="AS6494" s="12"/>
      <c r="AT6494" s="12"/>
      <c r="AU6494" s="12"/>
      <c r="AV6494" s="12"/>
      <c r="AW6494" s="12"/>
      <c r="AX6494" s="12"/>
      <c r="AY6494" s="12"/>
      <c r="AZ6494" s="12"/>
      <c r="BA6494" s="12"/>
      <c r="BB6494" s="12"/>
      <c r="BC6494" s="12"/>
      <c r="BD6494" s="12"/>
      <c r="BE6494" s="12"/>
      <c r="BF6494" s="12"/>
      <c r="BG6494" s="12"/>
      <c r="BH6494" s="12"/>
      <c r="BI6494" s="12"/>
      <c r="BJ6494" s="13"/>
      <c r="BK6494" s="13"/>
      <c r="BL6494" s="13"/>
      <c r="BM6494" s="13"/>
      <c r="BN6494" s="13"/>
    </row>
    <row r="6495" spans="4:66" x14ac:dyDescent="0.25">
      <c r="D6495" s="7"/>
      <c r="E6495" s="10"/>
      <c r="F6495" s="10"/>
      <c r="G6495" s="10"/>
      <c r="H6495" s="10"/>
      <c r="I6495" s="10"/>
      <c r="J6495" s="10"/>
      <c r="K6495" s="11"/>
      <c r="L6495" s="11"/>
      <c r="M6495" s="12"/>
      <c r="N6495" s="12"/>
      <c r="O6495" s="12"/>
      <c r="P6495" s="12"/>
      <c r="Q6495" s="12"/>
      <c r="R6495" s="12"/>
      <c r="S6495" s="12"/>
      <c r="T6495" s="12"/>
      <c r="U6495" s="12"/>
      <c r="V6495" s="12"/>
      <c r="W6495" s="12"/>
      <c r="X6495" s="12"/>
      <c r="Y6495" s="12"/>
      <c r="Z6495" s="12"/>
      <c r="AA6495" s="12"/>
      <c r="AB6495" s="12"/>
      <c r="AC6495" s="12"/>
      <c r="AD6495" s="12"/>
      <c r="AE6495" s="12"/>
      <c r="AF6495" s="12"/>
      <c r="AG6495" s="12"/>
      <c r="AH6495" s="12"/>
      <c r="AI6495" s="12"/>
      <c r="AJ6495" s="12"/>
      <c r="AK6495" s="12"/>
      <c r="AL6495" s="12"/>
      <c r="AM6495" s="12"/>
      <c r="AN6495" s="12"/>
      <c r="AO6495" s="12"/>
      <c r="AP6495" s="12"/>
      <c r="AQ6495" s="12"/>
      <c r="AR6495" s="12"/>
      <c r="AS6495" s="12"/>
      <c r="AT6495" s="12"/>
      <c r="AU6495" s="12"/>
      <c r="AV6495" s="12"/>
      <c r="AW6495" s="12"/>
      <c r="AX6495" s="12"/>
      <c r="AY6495" s="12"/>
      <c r="AZ6495" s="12"/>
      <c r="BA6495" s="12"/>
      <c r="BB6495" s="12"/>
      <c r="BC6495" s="12"/>
      <c r="BD6495" s="12"/>
      <c r="BE6495" s="12"/>
      <c r="BF6495" s="12"/>
      <c r="BG6495" s="12"/>
      <c r="BH6495" s="12"/>
      <c r="BI6495" s="12"/>
      <c r="BJ6495" s="13"/>
      <c r="BK6495" s="13"/>
      <c r="BL6495" s="13"/>
      <c r="BM6495" s="13"/>
      <c r="BN6495" s="13"/>
    </row>
    <row r="6496" spans="4:66" x14ac:dyDescent="0.25">
      <c r="D6496" s="7"/>
      <c r="E6496" s="10"/>
      <c r="F6496" s="10"/>
      <c r="G6496" s="10"/>
      <c r="H6496" s="10"/>
      <c r="I6496" s="10"/>
      <c r="J6496" s="10"/>
      <c r="K6496" s="11"/>
      <c r="L6496" s="11"/>
      <c r="M6496" s="12"/>
      <c r="N6496" s="12"/>
      <c r="O6496" s="12"/>
      <c r="P6496" s="12"/>
      <c r="Q6496" s="12"/>
      <c r="R6496" s="12"/>
      <c r="S6496" s="12"/>
      <c r="T6496" s="12"/>
      <c r="U6496" s="12"/>
      <c r="V6496" s="12"/>
      <c r="W6496" s="12"/>
      <c r="X6496" s="12"/>
      <c r="Y6496" s="12"/>
      <c r="Z6496" s="12"/>
      <c r="AA6496" s="12"/>
      <c r="AB6496" s="12"/>
      <c r="AC6496" s="12"/>
      <c r="AD6496" s="12"/>
      <c r="AE6496" s="12"/>
      <c r="AF6496" s="12"/>
      <c r="AG6496" s="12"/>
      <c r="AH6496" s="12"/>
      <c r="AI6496" s="12"/>
      <c r="AJ6496" s="12"/>
      <c r="AK6496" s="12"/>
      <c r="AL6496" s="12"/>
      <c r="AM6496" s="12"/>
      <c r="AN6496" s="12"/>
      <c r="AO6496" s="12"/>
      <c r="AP6496" s="12"/>
      <c r="AQ6496" s="12"/>
      <c r="AR6496" s="12"/>
      <c r="AS6496" s="12"/>
      <c r="AT6496" s="12"/>
      <c r="AU6496" s="12"/>
      <c r="AV6496" s="12"/>
      <c r="AW6496" s="12"/>
      <c r="AX6496" s="12"/>
      <c r="AY6496" s="12"/>
      <c r="AZ6496" s="12"/>
      <c r="BA6496" s="12"/>
      <c r="BB6496" s="12"/>
      <c r="BC6496" s="12"/>
      <c r="BD6496" s="12"/>
      <c r="BE6496" s="12"/>
      <c r="BF6496" s="12"/>
      <c r="BG6496" s="12"/>
      <c r="BH6496" s="12"/>
      <c r="BI6496" s="12"/>
      <c r="BJ6496" s="13"/>
      <c r="BK6496" s="13"/>
      <c r="BL6496" s="13"/>
      <c r="BM6496" s="13"/>
      <c r="BN6496" s="13"/>
    </row>
    <row r="6497" spans="4:66" x14ac:dyDescent="0.25">
      <c r="D6497" s="7"/>
      <c r="E6497" s="10"/>
      <c r="F6497" s="10"/>
      <c r="G6497" s="10"/>
      <c r="H6497" s="10"/>
      <c r="I6497" s="10"/>
      <c r="J6497" s="10"/>
      <c r="K6497" s="11"/>
      <c r="L6497" s="11"/>
      <c r="M6497" s="12"/>
      <c r="N6497" s="12"/>
      <c r="O6497" s="12"/>
      <c r="P6497" s="12"/>
      <c r="Q6497" s="12"/>
      <c r="R6497" s="12"/>
      <c r="S6497" s="12"/>
      <c r="T6497" s="12"/>
      <c r="U6497" s="12"/>
      <c r="V6497" s="12"/>
      <c r="W6497" s="12"/>
      <c r="X6497" s="12"/>
      <c r="Y6497" s="12"/>
      <c r="Z6497" s="12"/>
      <c r="AA6497" s="12"/>
      <c r="AB6497" s="12"/>
      <c r="AC6497" s="12"/>
      <c r="AD6497" s="12"/>
      <c r="AE6497" s="12"/>
      <c r="AF6497" s="12"/>
      <c r="AG6497" s="12"/>
      <c r="AH6497" s="12"/>
      <c r="AI6497" s="12"/>
      <c r="AJ6497" s="12"/>
      <c r="AK6497" s="12"/>
      <c r="AL6497" s="12"/>
      <c r="AM6497" s="12"/>
      <c r="AN6497" s="12"/>
      <c r="AO6497" s="12"/>
      <c r="AP6497" s="12"/>
      <c r="AQ6497" s="12"/>
      <c r="AR6497" s="12"/>
      <c r="AS6497" s="12"/>
      <c r="AT6497" s="12"/>
      <c r="AU6497" s="12"/>
      <c r="AV6497" s="12"/>
      <c r="AW6497" s="12"/>
      <c r="AX6497" s="12"/>
      <c r="AY6497" s="12"/>
      <c r="AZ6497" s="12"/>
      <c r="BA6497" s="12"/>
      <c r="BB6497" s="12"/>
      <c r="BC6497" s="12"/>
      <c r="BD6497" s="12"/>
      <c r="BE6497" s="12"/>
      <c r="BF6497" s="12"/>
      <c r="BG6497" s="12"/>
      <c r="BH6497" s="12"/>
      <c r="BI6497" s="12"/>
      <c r="BJ6497" s="13"/>
      <c r="BK6497" s="13"/>
      <c r="BL6497" s="13"/>
      <c r="BM6497" s="13"/>
      <c r="BN6497" s="13"/>
    </row>
    <row r="6498" spans="4:66" x14ac:dyDescent="0.25">
      <c r="D6498" s="7"/>
      <c r="E6498" s="10"/>
      <c r="F6498" s="10"/>
      <c r="G6498" s="10"/>
      <c r="H6498" s="10"/>
      <c r="I6498" s="10"/>
      <c r="J6498" s="10"/>
      <c r="K6498" s="11"/>
      <c r="L6498" s="11"/>
      <c r="M6498" s="12"/>
      <c r="N6498" s="12"/>
      <c r="O6498" s="12"/>
      <c r="P6498" s="12"/>
      <c r="Q6498" s="12"/>
      <c r="R6498" s="12"/>
      <c r="S6498" s="12"/>
      <c r="T6498" s="12"/>
      <c r="U6498" s="12"/>
      <c r="V6498" s="12"/>
      <c r="W6498" s="12"/>
      <c r="X6498" s="12"/>
      <c r="Y6498" s="12"/>
      <c r="Z6498" s="12"/>
      <c r="AA6498" s="12"/>
      <c r="AB6498" s="12"/>
      <c r="AC6498" s="12"/>
      <c r="AD6498" s="12"/>
      <c r="AE6498" s="12"/>
      <c r="AF6498" s="12"/>
      <c r="AG6498" s="12"/>
      <c r="AH6498" s="12"/>
      <c r="AI6498" s="12"/>
      <c r="AJ6498" s="12"/>
      <c r="AK6498" s="12"/>
      <c r="AL6498" s="12"/>
      <c r="AM6498" s="12"/>
      <c r="AN6498" s="12"/>
      <c r="AO6498" s="12"/>
      <c r="AP6498" s="12"/>
      <c r="AQ6498" s="12"/>
      <c r="AR6498" s="12"/>
      <c r="AS6498" s="12"/>
      <c r="AT6498" s="12"/>
      <c r="AU6498" s="12"/>
      <c r="AV6498" s="12"/>
      <c r="AW6498" s="12"/>
      <c r="AX6498" s="12"/>
      <c r="AY6498" s="12"/>
      <c r="AZ6498" s="12"/>
      <c r="BA6498" s="12"/>
      <c r="BB6498" s="12"/>
      <c r="BC6498" s="12"/>
      <c r="BD6498" s="12"/>
      <c r="BE6498" s="12"/>
      <c r="BF6498" s="12"/>
      <c r="BG6498" s="12"/>
      <c r="BH6498" s="12"/>
      <c r="BI6498" s="12"/>
      <c r="BJ6498" s="13"/>
      <c r="BK6498" s="13"/>
      <c r="BL6498" s="13"/>
      <c r="BM6498" s="13"/>
      <c r="BN6498" s="13"/>
    </row>
    <row r="6499" spans="4:66" x14ac:dyDescent="0.25">
      <c r="D6499" s="7"/>
      <c r="E6499" s="10"/>
      <c r="F6499" s="10"/>
      <c r="G6499" s="10"/>
      <c r="H6499" s="10"/>
      <c r="I6499" s="10"/>
      <c r="J6499" s="10"/>
      <c r="K6499" s="11"/>
      <c r="L6499" s="11"/>
      <c r="M6499" s="12"/>
      <c r="N6499" s="12"/>
      <c r="O6499" s="12"/>
      <c r="P6499" s="12"/>
      <c r="Q6499" s="12"/>
      <c r="R6499" s="12"/>
      <c r="S6499" s="12"/>
      <c r="T6499" s="12"/>
      <c r="U6499" s="12"/>
      <c r="V6499" s="12"/>
      <c r="W6499" s="12"/>
      <c r="X6499" s="12"/>
      <c r="Y6499" s="12"/>
      <c r="Z6499" s="12"/>
      <c r="AA6499" s="12"/>
      <c r="AB6499" s="12"/>
      <c r="AC6499" s="12"/>
      <c r="AD6499" s="12"/>
      <c r="AE6499" s="12"/>
      <c r="AF6499" s="12"/>
      <c r="AG6499" s="12"/>
      <c r="AH6499" s="12"/>
      <c r="AI6499" s="12"/>
      <c r="AJ6499" s="12"/>
      <c r="AK6499" s="12"/>
      <c r="AL6499" s="12"/>
      <c r="AM6499" s="12"/>
      <c r="AN6499" s="12"/>
      <c r="AO6499" s="12"/>
      <c r="AP6499" s="12"/>
      <c r="AQ6499" s="12"/>
      <c r="AR6499" s="12"/>
      <c r="AS6499" s="12"/>
      <c r="AT6499" s="12"/>
      <c r="AU6499" s="12"/>
      <c r="AV6499" s="12"/>
      <c r="AW6499" s="12"/>
      <c r="AX6499" s="12"/>
      <c r="AY6499" s="12"/>
      <c r="AZ6499" s="12"/>
      <c r="BA6499" s="12"/>
      <c r="BB6499" s="12"/>
      <c r="BC6499" s="12"/>
      <c r="BD6499" s="12"/>
      <c r="BE6499" s="12"/>
      <c r="BF6499" s="12"/>
      <c r="BG6499" s="12"/>
      <c r="BH6499" s="12"/>
      <c r="BI6499" s="12"/>
      <c r="BJ6499" s="13"/>
      <c r="BK6499" s="13"/>
      <c r="BL6499" s="13"/>
      <c r="BM6499" s="13"/>
      <c r="BN6499" s="13"/>
    </row>
    <row r="6500" spans="4:66" x14ac:dyDescent="0.25">
      <c r="D6500" s="7"/>
      <c r="E6500" s="10"/>
      <c r="F6500" s="10"/>
      <c r="G6500" s="10"/>
      <c r="H6500" s="10"/>
      <c r="I6500" s="10"/>
      <c r="J6500" s="10"/>
      <c r="K6500" s="11"/>
      <c r="L6500" s="11"/>
      <c r="M6500" s="12"/>
      <c r="N6500" s="12"/>
      <c r="O6500" s="12"/>
      <c r="P6500" s="12"/>
      <c r="Q6500" s="12"/>
      <c r="R6500" s="12"/>
      <c r="S6500" s="12"/>
      <c r="T6500" s="12"/>
      <c r="U6500" s="12"/>
      <c r="V6500" s="12"/>
      <c r="W6500" s="12"/>
      <c r="X6500" s="12"/>
      <c r="Y6500" s="12"/>
      <c r="Z6500" s="12"/>
      <c r="AA6500" s="12"/>
      <c r="AB6500" s="12"/>
      <c r="AC6500" s="12"/>
      <c r="AD6500" s="12"/>
      <c r="AE6500" s="12"/>
      <c r="AF6500" s="12"/>
      <c r="AG6500" s="12"/>
      <c r="AH6500" s="12"/>
      <c r="AI6500" s="12"/>
      <c r="AJ6500" s="12"/>
      <c r="AK6500" s="12"/>
      <c r="AL6500" s="12"/>
      <c r="AM6500" s="12"/>
      <c r="AN6500" s="12"/>
      <c r="AO6500" s="12"/>
      <c r="AP6500" s="12"/>
      <c r="AQ6500" s="12"/>
      <c r="AR6500" s="12"/>
      <c r="AS6500" s="12"/>
      <c r="AT6500" s="12"/>
      <c r="AU6500" s="12"/>
      <c r="AV6500" s="12"/>
      <c r="AW6500" s="12"/>
      <c r="AX6500" s="12"/>
      <c r="AY6500" s="12"/>
      <c r="AZ6500" s="12"/>
      <c r="BA6500" s="12"/>
      <c r="BB6500" s="12"/>
      <c r="BC6500" s="12"/>
      <c r="BD6500" s="12"/>
      <c r="BE6500" s="12"/>
      <c r="BF6500" s="12"/>
      <c r="BG6500" s="12"/>
      <c r="BH6500" s="12"/>
      <c r="BI6500" s="12"/>
      <c r="BJ6500" s="13"/>
      <c r="BK6500" s="13"/>
      <c r="BL6500" s="13"/>
      <c r="BM6500" s="13"/>
      <c r="BN6500" s="13"/>
    </row>
    <row r="6501" spans="4:66" x14ac:dyDescent="0.25">
      <c r="D6501" s="7"/>
      <c r="E6501" s="10"/>
      <c r="F6501" s="10"/>
      <c r="G6501" s="10"/>
      <c r="H6501" s="10"/>
      <c r="I6501" s="10"/>
      <c r="J6501" s="10"/>
      <c r="K6501" s="11"/>
      <c r="L6501" s="11"/>
      <c r="M6501" s="12"/>
      <c r="N6501" s="12"/>
      <c r="O6501" s="12"/>
      <c r="P6501" s="12"/>
      <c r="Q6501" s="12"/>
      <c r="R6501" s="12"/>
      <c r="S6501" s="12"/>
      <c r="T6501" s="12"/>
      <c r="U6501" s="12"/>
      <c r="V6501" s="12"/>
      <c r="W6501" s="12"/>
      <c r="X6501" s="12"/>
      <c r="Y6501" s="12"/>
      <c r="Z6501" s="12"/>
      <c r="AA6501" s="12"/>
      <c r="AB6501" s="12"/>
      <c r="AC6501" s="12"/>
      <c r="AD6501" s="12"/>
      <c r="AE6501" s="12"/>
      <c r="AF6501" s="12"/>
      <c r="AG6501" s="12"/>
      <c r="AH6501" s="12"/>
      <c r="AI6501" s="12"/>
      <c r="AJ6501" s="12"/>
      <c r="AK6501" s="12"/>
      <c r="AL6501" s="12"/>
      <c r="AM6501" s="12"/>
      <c r="AN6501" s="12"/>
      <c r="AO6501" s="12"/>
      <c r="AP6501" s="12"/>
      <c r="AQ6501" s="12"/>
      <c r="AR6501" s="12"/>
      <c r="AS6501" s="12"/>
      <c r="AT6501" s="12"/>
      <c r="AU6501" s="12"/>
      <c r="AV6501" s="12"/>
      <c r="AW6501" s="12"/>
      <c r="AX6501" s="12"/>
      <c r="AY6501" s="12"/>
      <c r="AZ6501" s="12"/>
      <c r="BA6501" s="12"/>
      <c r="BB6501" s="12"/>
      <c r="BC6501" s="12"/>
      <c r="BD6501" s="12"/>
      <c r="BE6501" s="12"/>
      <c r="BF6501" s="12"/>
      <c r="BG6501" s="12"/>
      <c r="BH6501" s="12"/>
      <c r="BI6501" s="12"/>
      <c r="BJ6501" s="13"/>
      <c r="BK6501" s="13"/>
      <c r="BL6501" s="13"/>
      <c r="BM6501" s="13"/>
      <c r="BN6501" s="13"/>
    </row>
    <row r="6502" spans="4:66" x14ac:dyDescent="0.25">
      <c r="D6502" s="7"/>
      <c r="E6502" s="10"/>
      <c r="F6502" s="10"/>
      <c r="G6502" s="10"/>
      <c r="H6502" s="10"/>
      <c r="I6502" s="10"/>
      <c r="J6502" s="10"/>
      <c r="K6502" s="11"/>
      <c r="L6502" s="11"/>
      <c r="M6502" s="12"/>
      <c r="N6502" s="12"/>
      <c r="O6502" s="12"/>
      <c r="P6502" s="12"/>
      <c r="Q6502" s="12"/>
      <c r="R6502" s="12"/>
      <c r="S6502" s="12"/>
      <c r="T6502" s="12"/>
      <c r="U6502" s="12"/>
      <c r="V6502" s="12"/>
      <c r="W6502" s="12"/>
      <c r="X6502" s="12"/>
      <c r="Y6502" s="12"/>
      <c r="Z6502" s="12"/>
      <c r="AA6502" s="12"/>
      <c r="AB6502" s="12"/>
      <c r="AC6502" s="12"/>
      <c r="AD6502" s="12"/>
      <c r="AE6502" s="12"/>
      <c r="AF6502" s="12"/>
      <c r="AG6502" s="12"/>
      <c r="AH6502" s="12"/>
      <c r="AI6502" s="12"/>
      <c r="AJ6502" s="12"/>
      <c r="AK6502" s="12"/>
      <c r="AL6502" s="12"/>
      <c r="AM6502" s="12"/>
      <c r="AN6502" s="12"/>
      <c r="AO6502" s="12"/>
      <c r="AP6502" s="12"/>
      <c r="AQ6502" s="12"/>
      <c r="AR6502" s="12"/>
      <c r="AS6502" s="12"/>
      <c r="AT6502" s="12"/>
      <c r="AU6502" s="12"/>
      <c r="AV6502" s="12"/>
      <c r="AW6502" s="12"/>
      <c r="AX6502" s="12"/>
      <c r="AY6502" s="12"/>
      <c r="AZ6502" s="12"/>
      <c r="BA6502" s="12"/>
      <c r="BB6502" s="12"/>
      <c r="BC6502" s="12"/>
      <c r="BD6502" s="12"/>
      <c r="BE6502" s="12"/>
      <c r="BF6502" s="12"/>
      <c r="BG6502" s="12"/>
      <c r="BH6502" s="12"/>
      <c r="BI6502" s="12"/>
      <c r="BJ6502" s="13"/>
      <c r="BK6502" s="13"/>
      <c r="BL6502" s="13"/>
      <c r="BM6502" s="13"/>
      <c r="BN6502" s="13"/>
    </row>
    <row r="6503" spans="4:66" x14ac:dyDescent="0.25">
      <c r="D6503" s="7"/>
      <c r="E6503" s="10"/>
      <c r="F6503" s="10"/>
      <c r="G6503" s="10"/>
      <c r="H6503" s="10"/>
      <c r="I6503" s="10"/>
      <c r="J6503" s="10"/>
      <c r="K6503" s="11"/>
      <c r="L6503" s="11"/>
      <c r="M6503" s="12"/>
      <c r="N6503" s="12"/>
      <c r="O6503" s="12"/>
      <c r="P6503" s="12"/>
      <c r="Q6503" s="12"/>
      <c r="R6503" s="12"/>
      <c r="S6503" s="12"/>
      <c r="T6503" s="12"/>
      <c r="U6503" s="12"/>
      <c r="V6503" s="12"/>
      <c r="W6503" s="12"/>
      <c r="X6503" s="12"/>
      <c r="Y6503" s="12"/>
      <c r="Z6503" s="12"/>
      <c r="AA6503" s="12"/>
      <c r="AB6503" s="12"/>
      <c r="AC6503" s="12"/>
      <c r="AD6503" s="12"/>
      <c r="AE6503" s="12"/>
      <c r="AF6503" s="12"/>
      <c r="AG6503" s="12"/>
      <c r="AH6503" s="12"/>
      <c r="AI6503" s="12"/>
      <c r="AJ6503" s="12"/>
      <c r="AK6503" s="12"/>
      <c r="AL6503" s="12"/>
      <c r="AM6503" s="12"/>
      <c r="AN6503" s="12"/>
      <c r="AO6503" s="12"/>
      <c r="AP6503" s="12"/>
      <c r="AQ6503" s="12"/>
      <c r="AR6503" s="12"/>
      <c r="AS6503" s="12"/>
      <c r="AT6503" s="12"/>
      <c r="AU6503" s="12"/>
      <c r="AV6503" s="12"/>
      <c r="AW6503" s="12"/>
      <c r="AX6503" s="12"/>
      <c r="AY6503" s="12"/>
      <c r="AZ6503" s="12"/>
      <c r="BA6503" s="12"/>
      <c r="BB6503" s="12"/>
      <c r="BC6503" s="12"/>
      <c r="BD6503" s="12"/>
      <c r="BE6503" s="12"/>
      <c r="BF6503" s="12"/>
      <c r="BG6503" s="12"/>
      <c r="BH6503" s="12"/>
      <c r="BI6503" s="12"/>
      <c r="BJ6503" s="13"/>
      <c r="BK6503" s="13"/>
      <c r="BL6503" s="13"/>
      <c r="BM6503" s="13"/>
      <c r="BN6503" s="13"/>
    </row>
    <row r="6504" spans="4:66" x14ac:dyDescent="0.25">
      <c r="D6504" s="7"/>
      <c r="E6504" s="10"/>
      <c r="F6504" s="10"/>
      <c r="G6504" s="10"/>
      <c r="H6504" s="10"/>
      <c r="I6504" s="10"/>
      <c r="J6504" s="10"/>
      <c r="K6504" s="11"/>
      <c r="L6504" s="11"/>
      <c r="M6504" s="12"/>
      <c r="N6504" s="12"/>
      <c r="O6504" s="12"/>
      <c r="P6504" s="12"/>
      <c r="Q6504" s="12"/>
      <c r="R6504" s="12"/>
      <c r="S6504" s="12"/>
      <c r="T6504" s="12"/>
      <c r="U6504" s="12"/>
      <c r="V6504" s="12"/>
      <c r="W6504" s="12"/>
      <c r="X6504" s="12"/>
      <c r="Y6504" s="12"/>
      <c r="Z6504" s="12"/>
      <c r="AA6504" s="12"/>
      <c r="AB6504" s="12"/>
      <c r="AC6504" s="12"/>
      <c r="AD6504" s="12"/>
      <c r="AE6504" s="12"/>
      <c r="AF6504" s="12"/>
      <c r="AG6504" s="12"/>
      <c r="AH6504" s="12"/>
      <c r="AI6504" s="12"/>
      <c r="AJ6504" s="12"/>
      <c r="AK6504" s="12"/>
      <c r="AL6504" s="12"/>
      <c r="AM6504" s="12"/>
      <c r="AN6504" s="12"/>
      <c r="AO6504" s="12"/>
      <c r="AP6504" s="12"/>
      <c r="AQ6504" s="12"/>
      <c r="AR6504" s="12"/>
      <c r="AS6504" s="12"/>
      <c r="AT6504" s="12"/>
      <c r="AU6504" s="12"/>
      <c r="AV6504" s="12"/>
      <c r="AW6504" s="12"/>
      <c r="AX6504" s="12"/>
      <c r="AY6504" s="12"/>
      <c r="AZ6504" s="12"/>
      <c r="BA6504" s="12"/>
      <c r="BB6504" s="12"/>
      <c r="BC6504" s="12"/>
      <c r="BD6504" s="12"/>
      <c r="BE6504" s="12"/>
      <c r="BF6504" s="12"/>
      <c r="BG6504" s="12"/>
      <c r="BH6504" s="12"/>
      <c r="BI6504" s="12"/>
      <c r="BJ6504" s="13"/>
      <c r="BK6504" s="13"/>
      <c r="BL6504" s="13"/>
      <c r="BM6504" s="13"/>
      <c r="BN6504" s="13"/>
    </row>
    <row r="6505" spans="4:66" x14ac:dyDescent="0.25">
      <c r="D6505" s="7"/>
      <c r="E6505" s="10"/>
      <c r="F6505" s="10"/>
      <c r="G6505" s="10"/>
      <c r="H6505" s="10"/>
      <c r="I6505" s="10"/>
      <c r="J6505" s="10"/>
      <c r="K6505" s="11"/>
      <c r="L6505" s="11"/>
      <c r="M6505" s="12"/>
      <c r="N6505" s="12"/>
      <c r="O6505" s="12"/>
      <c r="P6505" s="12"/>
      <c r="Q6505" s="12"/>
      <c r="R6505" s="12"/>
      <c r="S6505" s="12"/>
      <c r="T6505" s="12"/>
      <c r="U6505" s="12"/>
      <c r="V6505" s="12"/>
      <c r="W6505" s="12"/>
      <c r="X6505" s="12"/>
      <c r="Y6505" s="12"/>
      <c r="Z6505" s="12"/>
      <c r="AA6505" s="12"/>
      <c r="AB6505" s="12"/>
      <c r="AC6505" s="12"/>
      <c r="AD6505" s="12"/>
      <c r="AE6505" s="12"/>
      <c r="AF6505" s="12"/>
      <c r="AG6505" s="12"/>
      <c r="AH6505" s="12"/>
      <c r="AI6505" s="12"/>
      <c r="AJ6505" s="12"/>
      <c r="AK6505" s="12"/>
      <c r="AL6505" s="12"/>
      <c r="AM6505" s="12"/>
      <c r="AN6505" s="12"/>
      <c r="AO6505" s="12"/>
      <c r="AP6505" s="12"/>
      <c r="AQ6505" s="12"/>
      <c r="AR6505" s="12"/>
      <c r="AS6505" s="12"/>
      <c r="AT6505" s="12"/>
      <c r="AU6505" s="12"/>
      <c r="AV6505" s="12"/>
      <c r="AW6505" s="12"/>
      <c r="AX6505" s="12"/>
      <c r="AY6505" s="12"/>
      <c r="AZ6505" s="12"/>
      <c r="BA6505" s="12"/>
      <c r="BB6505" s="12"/>
      <c r="BC6505" s="12"/>
      <c r="BD6505" s="12"/>
      <c r="BE6505" s="12"/>
      <c r="BF6505" s="12"/>
      <c r="BG6505" s="12"/>
      <c r="BH6505" s="12"/>
      <c r="BI6505" s="12"/>
      <c r="BJ6505" s="13"/>
      <c r="BK6505" s="13"/>
      <c r="BL6505" s="13"/>
      <c r="BM6505" s="13"/>
      <c r="BN6505" s="13"/>
    </row>
    <row r="6506" spans="4:66" x14ac:dyDescent="0.25">
      <c r="D6506" s="7"/>
      <c r="E6506" s="10"/>
      <c r="F6506" s="10"/>
      <c r="G6506" s="10"/>
      <c r="H6506" s="10"/>
      <c r="I6506" s="10"/>
      <c r="J6506" s="10"/>
      <c r="K6506" s="11"/>
      <c r="L6506" s="11"/>
      <c r="M6506" s="12"/>
      <c r="N6506" s="12"/>
      <c r="O6506" s="12"/>
      <c r="P6506" s="12"/>
      <c r="Q6506" s="12"/>
      <c r="R6506" s="12"/>
      <c r="S6506" s="12"/>
      <c r="T6506" s="12"/>
      <c r="U6506" s="12"/>
      <c r="V6506" s="12"/>
      <c r="W6506" s="12"/>
      <c r="X6506" s="12"/>
      <c r="Y6506" s="12"/>
      <c r="Z6506" s="12"/>
      <c r="AA6506" s="12"/>
      <c r="AB6506" s="12"/>
      <c r="AC6506" s="12"/>
      <c r="AD6506" s="12"/>
      <c r="AE6506" s="12"/>
      <c r="AF6506" s="12"/>
      <c r="AG6506" s="12"/>
      <c r="AH6506" s="12"/>
      <c r="AI6506" s="12"/>
      <c r="AJ6506" s="12"/>
      <c r="AK6506" s="12"/>
      <c r="AL6506" s="12"/>
      <c r="AM6506" s="12"/>
      <c r="AN6506" s="12"/>
      <c r="AO6506" s="12"/>
      <c r="AP6506" s="12"/>
      <c r="AQ6506" s="12"/>
      <c r="AR6506" s="12"/>
      <c r="AS6506" s="12"/>
      <c r="AT6506" s="12"/>
      <c r="AU6506" s="12"/>
      <c r="AV6506" s="12"/>
      <c r="AW6506" s="12"/>
      <c r="AX6506" s="12"/>
      <c r="AY6506" s="12"/>
      <c r="AZ6506" s="12"/>
      <c r="BA6506" s="12"/>
      <c r="BB6506" s="12"/>
      <c r="BC6506" s="12"/>
      <c r="BD6506" s="12"/>
      <c r="BE6506" s="12"/>
      <c r="BF6506" s="12"/>
      <c r="BG6506" s="12"/>
      <c r="BH6506" s="12"/>
      <c r="BI6506" s="12"/>
      <c r="BJ6506" s="13"/>
      <c r="BK6506" s="13"/>
      <c r="BL6506" s="13"/>
      <c r="BM6506" s="13"/>
      <c r="BN6506" s="13"/>
    </row>
    <row r="6507" spans="4:66" x14ac:dyDescent="0.25">
      <c r="D6507" s="7"/>
      <c r="E6507" s="10"/>
      <c r="F6507" s="10"/>
      <c r="G6507" s="10"/>
      <c r="H6507" s="10"/>
      <c r="I6507" s="10"/>
      <c r="J6507" s="10"/>
      <c r="K6507" s="11"/>
      <c r="L6507" s="11"/>
      <c r="M6507" s="12"/>
      <c r="N6507" s="12"/>
      <c r="O6507" s="12"/>
      <c r="P6507" s="12"/>
      <c r="Q6507" s="12"/>
      <c r="R6507" s="12"/>
      <c r="S6507" s="12"/>
      <c r="T6507" s="12"/>
      <c r="U6507" s="12"/>
      <c r="V6507" s="12"/>
      <c r="W6507" s="12"/>
      <c r="X6507" s="12"/>
      <c r="Y6507" s="12"/>
      <c r="Z6507" s="12"/>
      <c r="AA6507" s="12"/>
      <c r="AB6507" s="12"/>
      <c r="AC6507" s="12"/>
      <c r="AD6507" s="12"/>
      <c r="AE6507" s="12"/>
      <c r="AF6507" s="12"/>
      <c r="AG6507" s="12"/>
      <c r="AH6507" s="12"/>
      <c r="AI6507" s="12"/>
      <c r="AJ6507" s="12"/>
      <c r="AK6507" s="12"/>
      <c r="AL6507" s="12"/>
      <c r="AM6507" s="12"/>
      <c r="AN6507" s="12"/>
      <c r="AO6507" s="12"/>
      <c r="AP6507" s="12"/>
      <c r="AQ6507" s="12"/>
      <c r="AR6507" s="12"/>
      <c r="AS6507" s="12"/>
      <c r="AT6507" s="12"/>
      <c r="AU6507" s="12"/>
      <c r="AV6507" s="12"/>
      <c r="AW6507" s="12"/>
      <c r="AX6507" s="12"/>
      <c r="AY6507" s="12"/>
      <c r="AZ6507" s="12"/>
      <c r="BA6507" s="12"/>
      <c r="BB6507" s="12"/>
      <c r="BC6507" s="12"/>
      <c r="BD6507" s="12"/>
      <c r="BE6507" s="12"/>
      <c r="BF6507" s="12"/>
      <c r="BG6507" s="12"/>
      <c r="BH6507" s="12"/>
      <c r="BI6507" s="12"/>
      <c r="BJ6507" s="13"/>
      <c r="BK6507" s="13"/>
      <c r="BL6507" s="13"/>
      <c r="BM6507" s="13"/>
      <c r="BN6507" s="13"/>
    </row>
    <row r="6508" spans="4:66" x14ac:dyDescent="0.25">
      <c r="D6508" s="7"/>
      <c r="E6508" s="10"/>
      <c r="F6508" s="10"/>
      <c r="G6508" s="10"/>
      <c r="H6508" s="10"/>
      <c r="I6508" s="10"/>
      <c r="J6508" s="10"/>
      <c r="K6508" s="11"/>
      <c r="L6508" s="11"/>
      <c r="M6508" s="12"/>
      <c r="N6508" s="12"/>
      <c r="O6508" s="12"/>
      <c r="P6508" s="12"/>
      <c r="Q6508" s="12"/>
      <c r="R6508" s="12"/>
      <c r="S6508" s="12"/>
      <c r="T6508" s="12"/>
      <c r="U6508" s="12"/>
      <c r="V6508" s="12"/>
      <c r="W6508" s="12"/>
      <c r="X6508" s="12"/>
      <c r="Y6508" s="12"/>
      <c r="Z6508" s="12"/>
      <c r="AA6508" s="12"/>
      <c r="AB6508" s="12"/>
      <c r="AC6508" s="12"/>
      <c r="AD6508" s="12"/>
      <c r="AE6508" s="12"/>
      <c r="AF6508" s="12"/>
      <c r="AG6508" s="12"/>
      <c r="AH6508" s="12"/>
      <c r="AI6508" s="12"/>
      <c r="AJ6508" s="12"/>
      <c r="AK6508" s="12"/>
      <c r="AL6508" s="12"/>
      <c r="AM6508" s="12"/>
      <c r="AN6508" s="12"/>
      <c r="AO6508" s="12"/>
      <c r="AP6508" s="12"/>
      <c r="AQ6508" s="12"/>
      <c r="AR6508" s="12"/>
      <c r="AS6508" s="12"/>
      <c r="AT6508" s="12"/>
      <c r="AU6508" s="12"/>
      <c r="AV6508" s="12"/>
      <c r="AW6508" s="12"/>
      <c r="AX6508" s="12"/>
      <c r="AY6508" s="12"/>
      <c r="AZ6508" s="12"/>
      <c r="BA6508" s="12"/>
      <c r="BB6508" s="12"/>
      <c r="BC6508" s="12"/>
      <c r="BD6508" s="12"/>
      <c r="BE6508" s="12"/>
      <c r="BF6508" s="12"/>
      <c r="BG6508" s="12"/>
      <c r="BH6508" s="12"/>
      <c r="BI6508" s="12"/>
      <c r="BJ6508" s="13"/>
      <c r="BK6508" s="13"/>
      <c r="BL6508" s="13"/>
      <c r="BM6508" s="13"/>
      <c r="BN6508" s="13"/>
    </row>
    <row r="6509" spans="4:66" x14ac:dyDescent="0.25">
      <c r="D6509" s="7"/>
      <c r="E6509" s="10"/>
      <c r="F6509" s="10"/>
      <c r="G6509" s="10"/>
      <c r="H6509" s="10"/>
      <c r="I6509" s="10"/>
      <c r="J6509" s="10"/>
      <c r="K6509" s="11"/>
      <c r="L6509" s="11"/>
      <c r="M6509" s="12"/>
      <c r="N6509" s="12"/>
      <c r="O6509" s="12"/>
      <c r="P6509" s="12"/>
      <c r="Q6509" s="12"/>
      <c r="R6509" s="12"/>
      <c r="S6509" s="12"/>
      <c r="T6509" s="12"/>
      <c r="U6509" s="12"/>
      <c r="V6509" s="12"/>
      <c r="W6509" s="12"/>
      <c r="X6509" s="12"/>
      <c r="Y6509" s="12"/>
      <c r="Z6509" s="12"/>
      <c r="AA6509" s="12"/>
      <c r="AB6509" s="12"/>
      <c r="AC6509" s="12"/>
      <c r="AD6509" s="12"/>
      <c r="AE6509" s="12"/>
      <c r="AF6509" s="12"/>
      <c r="AG6509" s="12"/>
      <c r="AH6509" s="12"/>
      <c r="AI6509" s="12"/>
      <c r="AJ6509" s="12"/>
      <c r="AK6509" s="12"/>
      <c r="AL6509" s="12"/>
      <c r="AM6509" s="12"/>
      <c r="AN6509" s="12"/>
      <c r="AO6509" s="12"/>
      <c r="AP6509" s="12"/>
      <c r="AQ6509" s="12"/>
      <c r="AR6509" s="12"/>
      <c r="AS6509" s="12"/>
      <c r="AT6509" s="12"/>
      <c r="AU6509" s="12"/>
      <c r="AV6509" s="12"/>
      <c r="AW6509" s="12"/>
      <c r="AX6509" s="12"/>
      <c r="AY6509" s="12"/>
      <c r="AZ6509" s="12"/>
      <c r="BA6509" s="12"/>
      <c r="BB6509" s="12"/>
      <c r="BC6509" s="12"/>
      <c r="BD6509" s="12"/>
      <c r="BE6509" s="12"/>
      <c r="BF6509" s="12"/>
      <c r="BG6509" s="12"/>
      <c r="BH6509" s="12"/>
      <c r="BI6509" s="12"/>
      <c r="BJ6509" s="13"/>
      <c r="BK6509" s="13"/>
      <c r="BL6509" s="13"/>
      <c r="BM6509" s="13"/>
      <c r="BN6509" s="13"/>
    </row>
    <row r="6510" spans="4:66" x14ac:dyDescent="0.25">
      <c r="D6510" s="7"/>
      <c r="E6510" s="10"/>
      <c r="F6510" s="10"/>
      <c r="G6510" s="10"/>
      <c r="H6510" s="10"/>
      <c r="I6510" s="10"/>
      <c r="J6510" s="10"/>
      <c r="K6510" s="11"/>
      <c r="L6510" s="11"/>
      <c r="M6510" s="12"/>
      <c r="N6510" s="12"/>
      <c r="O6510" s="12"/>
      <c r="P6510" s="12"/>
      <c r="Q6510" s="12"/>
      <c r="R6510" s="12"/>
      <c r="S6510" s="12"/>
      <c r="T6510" s="12"/>
      <c r="U6510" s="12"/>
      <c r="V6510" s="12"/>
      <c r="W6510" s="12"/>
      <c r="X6510" s="12"/>
      <c r="Y6510" s="12"/>
      <c r="Z6510" s="12"/>
      <c r="AA6510" s="12"/>
      <c r="AB6510" s="12"/>
      <c r="AC6510" s="12"/>
      <c r="AD6510" s="12"/>
      <c r="AE6510" s="12"/>
      <c r="AF6510" s="12"/>
      <c r="AG6510" s="12"/>
      <c r="AH6510" s="12"/>
      <c r="AI6510" s="12"/>
      <c r="AJ6510" s="12"/>
      <c r="AK6510" s="12"/>
      <c r="AL6510" s="12"/>
      <c r="AM6510" s="12"/>
      <c r="AN6510" s="12"/>
      <c r="AO6510" s="12"/>
      <c r="AP6510" s="12"/>
      <c r="AQ6510" s="12"/>
      <c r="AR6510" s="12"/>
      <c r="AS6510" s="12"/>
      <c r="AT6510" s="12"/>
      <c r="AU6510" s="12"/>
      <c r="AV6510" s="12"/>
      <c r="AW6510" s="12"/>
      <c r="AX6510" s="12"/>
      <c r="AY6510" s="12"/>
      <c r="AZ6510" s="12"/>
      <c r="BA6510" s="12"/>
      <c r="BB6510" s="12"/>
      <c r="BC6510" s="12"/>
      <c r="BD6510" s="12"/>
      <c r="BE6510" s="12"/>
      <c r="BF6510" s="12"/>
      <c r="BG6510" s="12"/>
      <c r="BH6510" s="12"/>
      <c r="BI6510" s="12"/>
      <c r="BJ6510" s="13"/>
      <c r="BK6510" s="13"/>
      <c r="BL6510" s="13"/>
      <c r="BM6510" s="13"/>
      <c r="BN6510" s="13"/>
    </row>
    <row r="6511" spans="4:66" x14ac:dyDescent="0.25">
      <c r="D6511" s="7"/>
      <c r="E6511" s="10"/>
      <c r="F6511" s="10"/>
      <c r="G6511" s="10"/>
      <c r="H6511" s="10"/>
      <c r="I6511" s="10"/>
      <c r="J6511" s="10"/>
      <c r="K6511" s="11"/>
      <c r="L6511" s="11"/>
      <c r="M6511" s="12"/>
      <c r="N6511" s="12"/>
      <c r="O6511" s="12"/>
      <c r="P6511" s="12"/>
      <c r="Q6511" s="12"/>
      <c r="R6511" s="12"/>
      <c r="S6511" s="12"/>
      <c r="T6511" s="12"/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  <c r="AE6511" s="12"/>
      <c r="AF6511" s="12"/>
      <c r="AG6511" s="12"/>
      <c r="AH6511" s="12"/>
      <c r="AI6511" s="12"/>
      <c r="AJ6511" s="12"/>
      <c r="AK6511" s="12"/>
      <c r="AL6511" s="12"/>
      <c r="AM6511" s="12"/>
      <c r="AN6511" s="12"/>
      <c r="AO6511" s="12"/>
      <c r="AP6511" s="12"/>
      <c r="AQ6511" s="12"/>
      <c r="AR6511" s="12"/>
      <c r="AS6511" s="12"/>
      <c r="AT6511" s="12"/>
      <c r="AU6511" s="12"/>
      <c r="AV6511" s="12"/>
      <c r="AW6511" s="12"/>
      <c r="AX6511" s="12"/>
      <c r="AY6511" s="12"/>
      <c r="AZ6511" s="12"/>
      <c r="BA6511" s="12"/>
      <c r="BB6511" s="12"/>
      <c r="BC6511" s="12"/>
      <c r="BD6511" s="12"/>
      <c r="BE6511" s="12"/>
      <c r="BF6511" s="12"/>
      <c r="BG6511" s="12"/>
      <c r="BH6511" s="12"/>
      <c r="BI6511" s="12"/>
      <c r="BJ6511" s="13"/>
      <c r="BK6511" s="13"/>
      <c r="BL6511" s="13"/>
      <c r="BM6511" s="13"/>
      <c r="BN6511" s="13"/>
    </row>
    <row r="6512" spans="4:66" x14ac:dyDescent="0.25">
      <c r="D6512" s="7"/>
      <c r="E6512" s="10"/>
      <c r="F6512" s="10"/>
      <c r="G6512" s="10"/>
      <c r="H6512" s="10"/>
      <c r="I6512" s="10"/>
      <c r="J6512" s="10"/>
      <c r="K6512" s="11"/>
      <c r="L6512" s="11"/>
      <c r="M6512" s="12"/>
      <c r="N6512" s="12"/>
      <c r="O6512" s="12"/>
      <c r="P6512" s="12"/>
      <c r="Q6512" s="12"/>
      <c r="R6512" s="12"/>
      <c r="S6512" s="12"/>
      <c r="T6512" s="12"/>
      <c r="U6512" s="12"/>
      <c r="V6512" s="12"/>
      <c r="W6512" s="12"/>
      <c r="X6512" s="12"/>
      <c r="Y6512" s="12"/>
      <c r="Z6512" s="12"/>
      <c r="AA6512" s="12"/>
      <c r="AB6512" s="12"/>
      <c r="AC6512" s="12"/>
      <c r="AD6512" s="12"/>
      <c r="AE6512" s="12"/>
      <c r="AF6512" s="12"/>
      <c r="AG6512" s="12"/>
      <c r="AH6512" s="12"/>
      <c r="AI6512" s="12"/>
      <c r="AJ6512" s="12"/>
      <c r="AK6512" s="12"/>
      <c r="AL6512" s="12"/>
      <c r="AM6512" s="12"/>
      <c r="AN6512" s="12"/>
      <c r="AO6512" s="12"/>
      <c r="AP6512" s="12"/>
      <c r="AQ6512" s="12"/>
      <c r="AR6512" s="12"/>
      <c r="AS6512" s="12"/>
      <c r="AT6512" s="12"/>
      <c r="AU6512" s="12"/>
      <c r="AV6512" s="12"/>
      <c r="AW6512" s="12"/>
      <c r="AX6512" s="12"/>
      <c r="AY6512" s="12"/>
      <c r="AZ6512" s="12"/>
      <c r="BA6512" s="12"/>
      <c r="BB6512" s="12"/>
      <c r="BC6512" s="12"/>
      <c r="BD6512" s="12"/>
      <c r="BE6512" s="12"/>
      <c r="BF6512" s="12"/>
      <c r="BG6512" s="12"/>
      <c r="BH6512" s="12"/>
      <c r="BI6512" s="12"/>
      <c r="BJ6512" s="13"/>
      <c r="BK6512" s="13"/>
      <c r="BL6512" s="13"/>
      <c r="BM6512" s="13"/>
      <c r="BN6512" s="13"/>
    </row>
    <row r="6513" spans="4:66" x14ac:dyDescent="0.25">
      <c r="D6513" s="7"/>
      <c r="E6513" s="10"/>
      <c r="F6513" s="10"/>
      <c r="G6513" s="10"/>
      <c r="H6513" s="10"/>
      <c r="I6513" s="10"/>
      <c r="J6513" s="10"/>
      <c r="K6513" s="11"/>
      <c r="L6513" s="11"/>
      <c r="M6513" s="12"/>
      <c r="N6513" s="12"/>
      <c r="O6513" s="12"/>
      <c r="P6513" s="12"/>
      <c r="Q6513" s="12"/>
      <c r="R6513" s="12"/>
      <c r="S6513" s="12"/>
      <c r="T6513" s="12"/>
      <c r="U6513" s="12"/>
      <c r="V6513" s="12"/>
      <c r="W6513" s="12"/>
      <c r="X6513" s="12"/>
      <c r="Y6513" s="12"/>
      <c r="Z6513" s="12"/>
      <c r="AA6513" s="12"/>
      <c r="AB6513" s="12"/>
      <c r="AC6513" s="12"/>
      <c r="AD6513" s="12"/>
      <c r="AE6513" s="12"/>
      <c r="AF6513" s="12"/>
      <c r="AG6513" s="12"/>
      <c r="AH6513" s="12"/>
      <c r="AI6513" s="12"/>
      <c r="AJ6513" s="12"/>
      <c r="AK6513" s="12"/>
      <c r="AL6513" s="12"/>
      <c r="AM6513" s="12"/>
      <c r="AN6513" s="12"/>
      <c r="AO6513" s="12"/>
      <c r="AP6513" s="12"/>
      <c r="AQ6513" s="12"/>
      <c r="AR6513" s="12"/>
      <c r="AS6513" s="12"/>
      <c r="AT6513" s="12"/>
      <c r="AU6513" s="12"/>
      <c r="AV6513" s="12"/>
      <c r="AW6513" s="12"/>
      <c r="AX6513" s="12"/>
      <c r="AY6513" s="12"/>
      <c r="AZ6513" s="12"/>
      <c r="BA6513" s="12"/>
      <c r="BB6513" s="12"/>
      <c r="BC6513" s="12"/>
      <c r="BD6513" s="12"/>
      <c r="BE6513" s="12"/>
      <c r="BF6513" s="12"/>
      <c r="BG6513" s="12"/>
      <c r="BH6513" s="12"/>
      <c r="BI6513" s="12"/>
      <c r="BJ6513" s="13"/>
      <c r="BK6513" s="13"/>
      <c r="BL6513" s="13"/>
      <c r="BM6513" s="13"/>
      <c r="BN6513" s="13"/>
    </row>
    <row r="6514" spans="4:66" x14ac:dyDescent="0.25">
      <c r="D6514" s="7"/>
      <c r="E6514" s="10"/>
      <c r="F6514" s="10"/>
      <c r="G6514" s="10"/>
      <c r="H6514" s="10"/>
      <c r="I6514" s="10"/>
      <c r="J6514" s="10"/>
      <c r="K6514" s="11"/>
      <c r="L6514" s="11"/>
      <c r="M6514" s="12"/>
      <c r="N6514" s="12"/>
      <c r="O6514" s="12"/>
      <c r="P6514" s="12"/>
      <c r="Q6514" s="12"/>
      <c r="R6514" s="12"/>
      <c r="S6514" s="12"/>
      <c r="T6514" s="12"/>
      <c r="U6514" s="12"/>
      <c r="V6514" s="12"/>
      <c r="W6514" s="12"/>
      <c r="X6514" s="12"/>
      <c r="Y6514" s="12"/>
      <c r="Z6514" s="12"/>
      <c r="AA6514" s="12"/>
      <c r="AB6514" s="12"/>
      <c r="AC6514" s="12"/>
      <c r="AD6514" s="12"/>
      <c r="AE6514" s="12"/>
      <c r="AF6514" s="12"/>
      <c r="AG6514" s="12"/>
      <c r="AH6514" s="12"/>
      <c r="AI6514" s="12"/>
      <c r="AJ6514" s="12"/>
      <c r="AK6514" s="12"/>
      <c r="AL6514" s="12"/>
      <c r="AM6514" s="12"/>
      <c r="AN6514" s="12"/>
      <c r="AO6514" s="12"/>
      <c r="AP6514" s="12"/>
      <c r="AQ6514" s="12"/>
      <c r="AR6514" s="12"/>
      <c r="AS6514" s="12"/>
      <c r="AT6514" s="12"/>
      <c r="AU6514" s="12"/>
      <c r="AV6514" s="12"/>
      <c r="AW6514" s="12"/>
      <c r="AX6514" s="12"/>
      <c r="AY6514" s="12"/>
      <c r="AZ6514" s="12"/>
      <c r="BA6514" s="12"/>
      <c r="BB6514" s="12"/>
      <c r="BC6514" s="12"/>
      <c r="BD6514" s="12"/>
      <c r="BE6514" s="12"/>
      <c r="BF6514" s="12"/>
      <c r="BG6514" s="12"/>
      <c r="BH6514" s="12"/>
      <c r="BI6514" s="12"/>
      <c r="BJ6514" s="13"/>
      <c r="BK6514" s="13"/>
      <c r="BL6514" s="13"/>
      <c r="BM6514" s="13"/>
      <c r="BN6514" s="13"/>
    </row>
    <row r="6515" spans="4:66" x14ac:dyDescent="0.25">
      <c r="D6515" s="7"/>
      <c r="E6515" s="10"/>
      <c r="F6515" s="10"/>
      <c r="G6515" s="10"/>
      <c r="H6515" s="10"/>
      <c r="I6515" s="10"/>
      <c r="J6515" s="10"/>
      <c r="K6515" s="11"/>
      <c r="L6515" s="11"/>
      <c r="M6515" s="12"/>
      <c r="N6515" s="12"/>
      <c r="O6515" s="12"/>
      <c r="P6515" s="12"/>
      <c r="Q6515" s="12"/>
      <c r="R6515" s="12"/>
      <c r="S6515" s="12"/>
      <c r="T6515" s="12"/>
      <c r="U6515" s="12"/>
      <c r="V6515" s="12"/>
      <c r="W6515" s="12"/>
      <c r="X6515" s="12"/>
      <c r="Y6515" s="12"/>
      <c r="Z6515" s="12"/>
      <c r="AA6515" s="12"/>
      <c r="AB6515" s="12"/>
      <c r="AC6515" s="12"/>
      <c r="AD6515" s="12"/>
      <c r="AE6515" s="12"/>
      <c r="AF6515" s="12"/>
      <c r="AG6515" s="12"/>
      <c r="AH6515" s="12"/>
      <c r="AI6515" s="12"/>
      <c r="AJ6515" s="12"/>
      <c r="AK6515" s="12"/>
      <c r="AL6515" s="12"/>
      <c r="AM6515" s="12"/>
      <c r="AN6515" s="12"/>
      <c r="AO6515" s="12"/>
      <c r="AP6515" s="12"/>
      <c r="AQ6515" s="12"/>
      <c r="AR6515" s="12"/>
      <c r="AS6515" s="12"/>
      <c r="AT6515" s="12"/>
      <c r="AU6515" s="12"/>
      <c r="AV6515" s="12"/>
      <c r="AW6515" s="12"/>
      <c r="AX6515" s="12"/>
      <c r="AY6515" s="12"/>
      <c r="AZ6515" s="12"/>
      <c r="BA6515" s="12"/>
      <c r="BB6515" s="12"/>
      <c r="BC6515" s="12"/>
      <c r="BD6515" s="12"/>
      <c r="BE6515" s="12"/>
      <c r="BF6515" s="12"/>
      <c r="BG6515" s="12"/>
      <c r="BH6515" s="12"/>
      <c r="BI6515" s="12"/>
      <c r="BJ6515" s="13"/>
      <c r="BK6515" s="13"/>
      <c r="BL6515" s="13"/>
      <c r="BM6515" s="13"/>
      <c r="BN6515" s="13"/>
    </row>
    <row r="6516" spans="4:66" x14ac:dyDescent="0.25">
      <c r="D6516" s="7"/>
      <c r="E6516" s="10"/>
      <c r="F6516" s="10"/>
      <c r="G6516" s="10"/>
      <c r="H6516" s="10"/>
      <c r="I6516" s="10"/>
      <c r="J6516" s="10"/>
      <c r="K6516" s="11"/>
      <c r="L6516" s="11"/>
      <c r="M6516" s="12"/>
      <c r="N6516" s="12"/>
      <c r="O6516" s="12"/>
      <c r="P6516" s="12"/>
      <c r="Q6516" s="12"/>
      <c r="R6516" s="12"/>
      <c r="S6516" s="12"/>
      <c r="T6516" s="12"/>
      <c r="U6516" s="12"/>
      <c r="V6516" s="12"/>
      <c r="W6516" s="12"/>
      <c r="X6516" s="12"/>
      <c r="Y6516" s="12"/>
      <c r="Z6516" s="12"/>
      <c r="AA6516" s="12"/>
      <c r="AB6516" s="12"/>
      <c r="AC6516" s="12"/>
      <c r="AD6516" s="12"/>
      <c r="AE6516" s="12"/>
      <c r="AF6516" s="12"/>
      <c r="AG6516" s="12"/>
      <c r="AH6516" s="12"/>
      <c r="AI6516" s="12"/>
      <c r="AJ6516" s="12"/>
      <c r="AK6516" s="12"/>
      <c r="AL6516" s="12"/>
      <c r="AM6516" s="12"/>
      <c r="AN6516" s="12"/>
      <c r="AO6516" s="12"/>
      <c r="AP6516" s="12"/>
      <c r="AQ6516" s="12"/>
      <c r="AR6516" s="12"/>
      <c r="AS6516" s="12"/>
      <c r="AT6516" s="12"/>
      <c r="AU6516" s="12"/>
      <c r="AV6516" s="12"/>
      <c r="AW6516" s="12"/>
      <c r="AX6516" s="12"/>
      <c r="AY6516" s="12"/>
      <c r="AZ6516" s="12"/>
      <c r="BA6516" s="12"/>
      <c r="BB6516" s="12"/>
      <c r="BC6516" s="12"/>
      <c r="BD6516" s="12"/>
      <c r="BE6516" s="12"/>
      <c r="BF6516" s="12"/>
      <c r="BG6516" s="12"/>
      <c r="BH6516" s="12"/>
      <c r="BI6516" s="12"/>
      <c r="BJ6516" s="13"/>
      <c r="BK6516" s="13"/>
      <c r="BL6516" s="13"/>
      <c r="BM6516" s="13"/>
      <c r="BN6516" s="13"/>
    </row>
    <row r="6517" spans="4:66" x14ac:dyDescent="0.25">
      <c r="D6517" s="7"/>
      <c r="E6517" s="10"/>
      <c r="F6517" s="10"/>
      <c r="G6517" s="10"/>
      <c r="H6517" s="10"/>
      <c r="I6517" s="10"/>
      <c r="J6517" s="10"/>
      <c r="K6517" s="11"/>
      <c r="L6517" s="11"/>
      <c r="M6517" s="12"/>
      <c r="N6517" s="12"/>
      <c r="O6517" s="12"/>
      <c r="P6517" s="12"/>
      <c r="Q6517" s="12"/>
      <c r="R6517" s="12"/>
      <c r="S6517" s="12"/>
      <c r="T6517" s="12"/>
      <c r="U6517" s="12"/>
      <c r="V6517" s="12"/>
      <c r="W6517" s="12"/>
      <c r="X6517" s="12"/>
      <c r="Y6517" s="12"/>
      <c r="Z6517" s="12"/>
      <c r="AA6517" s="12"/>
      <c r="AB6517" s="12"/>
      <c r="AC6517" s="12"/>
      <c r="AD6517" s="12"/>
      <c r="AE6517" s="12"/>
      <c r="AF6517" s="12"/>
      <c r="AG6517" s="12"/>
      <c r="AH6517" s="12"/>
      <c r="AI6517" s="12"/>
      <c r="AJ6517" s="12"/>
      <c r="AK6517" s="12"/>
      <c r="AL6517" s="12"/>
      <c r="AM6517" s="12"/>
      <c r="AN6517" s="12"/>
      <c r="AO6517" s="12"/>
      <c r="AP6517" s="12"/>
      <c r="AQ6517" s="12"/>
      <c r="AR6517" s="12"/>
      <c r="AS6517" s="12"/>
      <c r="AT6517" s="12"/>
      <c r="AU6517" s="12"/>
      <c r="AV6517" s="12"/>
      <c r="AW6517" s="12"/>
      <c r="AX6517" s="12"/>
      <c r="AY6517" s="12"/>
      <c r="AZ6517" s="12"/>
      <c r="BA6517" s="12"/>
      <c r="BB6517" s="12"/>
      <c r="BC6517" s="12"/>
      <c r="BD6517" s="12"/>
      <c r="BE6517" s="12"/>
      <c r="BF6517" s="12"/>
      <c r="BG6517" s="12"/>
      <c r="BH6517" s="12"/>
      <c r="BI6517" s="12"/>
      <c r="BJ6517" s="13"/>
      <c r="BK6517" s="13"/>
      <c r="BL6517" s="13"/>
      <c r="BM6517" s="13"/>
      <c r="BN6517" s="13"/>
    </row>
    <row r="6518" spans="4:66" x14ac:dyDescent="0.25">
      <c r="D6518" s="7"/>
      <c r="E6518" s="10"/>
      <c r="F6518" s="10"/>
      <c r="G6518" s="10"/>
      <c r="H6518" s="10"/>
      <c r="I6518" s="10"/>
      <c r="J6518" s="10"/>
      <c r="K6518" s="11"/>
      <c r="L6518" s="11"/>
      <c r="M6518" s="12"/>
      <c r="N6518" s="12"/>
      <c r="O6518" s="12"/>
      <c r="P6518" s="12"/>
      <c r="Q6518" s="12"/>
      <c r="R6518" s="12"/>
      <c r="S6518" s="12"/>
      <c r="T6518" s="12"/>
      <c r="U6518" s="12"/>
      <c r="V6518" s="12"/>
      <c r="W6518" s="12"/>
      <c r="X6518" s="12"/>
      <c r="Y6518" s="12"/>
      <c r="Z6518" s="12"/>
      <c r="AA6518" s="12"/>
      <c r="AB6518" s="12"/>
      <c r="AC6518" s="12"/>
      <c r="AD6518" s="12"/>
      <c r="AE6518" s="12"/>
      <c r="AF6518" s="12"/>
      <c r="AG6518" s="12"/>
      <c r="AH6518" s="12"/>
      <c r="AI6518" s="12"/>
      <c r="AJ6518" s="12"/>
      <c r="AK6518" s="12"/>
      <c r="AL6518" s="12"/>
      <c r="AM6518" s="12"/>
      <c r="AN6518" s="12"/>
      <c r="AO6518" s="12"/>
      <c r="AP6518" s="12"/>
      <c r="AQ6518" s="12"/>
      <c r="AR6518" s="12"/>
      <c r="AS6518" s="12"/>
      <c r="AT6518" s="12"/>
      <c r="AU6518" s="12"/>
      <c r="AV6518" s="12"/>
      <c r="AW6518" s="12"/>
      <c r="AX6518" s="12"/>
      <c r="AY6518" s="12"/>
      <c r="AZ6518" s="12"/>
      <c r="BA6518" s="12"/>
      <c r="BB6518" s="12"/>
      <c r="BC6518" s="12"/>
      <c r="BD6518" s="12"/>
      <c r="BE6518" s="12"/>
      <c r="BF6518" s="12"/>
      <c r="BG6518" s="12"/>
      <c r="BH6518" s="12"/>
      <c r="BI6518" s="12"/>
      <c r="BJ6518" s="13"/>
      <c r="BK6518" s="13"/>
      <c r="BL6518" s="13"/>
      <c r="BM6518" s="13"/>
      <c r="BN6518" s="13"/>
    </row>
    <row r="6519" spans="4:66" x14ac:dyDescent="0.25">
      <c r="D6519" s="7"/>
      <c r="E6519" s="10"/>
      <c r="F6519" s="10"/>
      <c r="G6519" s="10"/>
      <c r="H6519" s="10"/>
      <c r="I6519" s="10"/>
      <c r="J6519" s="10"/>
      <c r="K6519" s="11"/>
      <c r="L6519" s="11"/>
      <c r="M6519" s="12"/>
      <c r="N6519" s="12"/>
      <c r="O6519" s="12"/>
      <c r="P6519" s="12"/>
      <c r="Q6519" s="12"/>
      <c r="R6519" s="12"/>
      <c r="S6519" s="12"/>
      <c r="T6519" s="12"/>
      <c r="U6519" s="12"/>
      <c r="V6519" s="12"/>
      <c r="W6519" s="12"/>
      <c r="X6519" s="12"/>
      <c r="Y6519" s="12"/>
      <c r="Z6519" s="12"/>
      <c r="AA6519" s="12"/>
      <c r="AB6519" s="12"/>
      <c r="AC6519" s="12"/>
      <c r="AD6519" s="12"/>
      <c r="AE6519" s="12"/>
      <c r="AF6519" s="12"/>
      <c r="AG6519" s="12"/>
      <c r="AH6519" s="12"/>
      <c r="AI6519" s="12"/>
      <c r="AJ6519" s="12"/>
      <c r="AK6519" s="12"/>
      <c r="AL6519" s="12"/>
      <c r="AM6519" s="12"/>
      <c r="AN6519" s="12"/>
      <c r="AO6519" s="12"/>
      <c r="AP6519" s="12"/>
      <c r="AQ6519" s="12"/>
      <c r="AR6519" s="12"/>
      <c r="AS6519" s="12"/>
      <c r="AT6519" s="12"/>
      <c r="AU6519" s="12"/>
      <c r="AV6519" s="12"/>
      <c r="AW6519" s="12"/>
      <c r="AX6519" s="12"/>
      <c r="AY6519" s="12"/>
      <c r="AZ6519" s="12"/>
      <c r="BA6519" s="12"/>
      <c r="BB6519" s="12"/>
      <c r="BC6519" s="12"/>
      <c r="BD6519" s="12"/>
      <c r="BE6519" s="12"/>
      <c r="BF6519" s="12"/>
      <c r="BG6519" s="12"/>
      <c r="BH6519" s="12"/>
      <c r="BI6519" s="12"/>
      <c r="BJ6519" s="13"/>
      <c r="BK6519" s="13"/>
      <c r="BL6519" s="13"/>
      <c r="BM6519" s="13"/>
      <c r="BN6519" s="13"/>
    </row>
    <row r="6520" spans="4:66" x14ac:dyDescent="0.25">
      <c r="D6520" s="7"/>
      <c r="E6520" s="10"/>
      <c r="F6520" s="10"/>
      <c r="G6520" s="10"/>
      <c r="H6520" s="10"/>
      <c r="I6520" s="10"/>
      <c r="J6520" s="10"/>
      <c r="K6520" s="11"/>
      <c r="L6520" s="11"/>
      <c r="M6520" s="12"/>
      <c r="N6520" s="12"/>
      <c r="O6520" s="12"/>
      <c r="P6520" s="12"/>
      <c r="Q6520" s="12"/>
      <c r="R6520" s="12"/>
      <c r="S6520" s="12"/>
      <c r="T6520" s="12"/>
      <c r="U6520" s="12"/>
      <c r="V6520" s="12"/>
      <c r="W6520" s="12"/>
      <c r="X6520" s="12"/>
      <c r="Y6520" s="12"/>
      <c r="Z6520" s="12"/>
      <c r="AA6520" s="12"/>
      <c r="AB6520" s="12"/>
      <c r="AC6520" s="12"/>
      <c r="AD6520" s="12"/>
      <c r="AE6520" s="12"/>
      <c r="AF6520" s="12"/>
      <c r="AG6520" s="12"/>
      <c r="AH6520" s="12"/>
      <c r="AI6520" s="12"/>
      <c r="AJ6520" s="12"/>
      <c r="AK6520" s="12"/>
      <c r="AL6520" s="12"/>
      <c r="AM6520" s="12"/>
      <c r="AN6520" s="12"/>
      <c r="AO6520" s="12"/>
      <c r="AP6520" s="12"/>
      <c r="AQ6520" s="12"/>
      <c r="AR6520" s="12"/>
      <c r="AS6520" s="12"/>
      <c r="AT6520" s="12"/>
      <c r="AU6520" s="12"/>
      <c r="AV6520" s="12"/>
      <c r="AW6520" s="12"/>
      <c r="AX6520" s="12"/>
      <c r="AY6520" s="12"/>
      <c r="AZ6520" s="12"/>
      <c r="BA6520" s="12"/>
      <c r="BB6520" s="12"/>
      <c r="BC6520" s="12"/>
      <c r="BD6520" s="12"/>
      <c r="BE6520" s="12"/>
      <c r="BF6520" s="12"/>
      <c r="BG6520" s="12"/>
      <c r="BH6520" s="12"/>
      <c r="BI6520" s="12"/>
      <c r="BJ6520" s="13"/>
      <c r="BK6520" s="13"/>
      <c r="BL6520" s="13"/>
      <c r="BM6520" s="13"/>
      <c r="BN6520" s="13"/>
    </row>
    <row r="6521" spans="4:66" x14ac:dyDescent="0.25">
      <c r="D6521" s="7"/>
      <c r="E6521" s="10"/>
      <c r="F6521" s="10"/>
      <c r="G6521" s="10"/>
      <c r="H6521" s="10"/>
      <c r="I6521" s="10"/>
      <c r="J6521" s="10"/>
      <c r="K6521" s="11"/>
      <c r="L6521" s="11"/>
      <c r="M6521" s="12"/>
      <c r="N6521" s="12"/>
      <c r="O6521" s="12"/>
      <c r="P6521" s="12"/>
      <c r="Q6521" s="12"/>
      <c r="R6521" s="12"/>
      <c r="S6521" s="12"/>
      <c r="T6521" s="12"/>
      <c r="U6521" s="12"/>
      <c r="V6521" s="12"/>
      <c r="W6521" s="12"/>
      <c r="X6521" s="12"/>
      <c r="Y6521" s="12"/>
      <c r="Z6521" s="12"/>
      <c r="AA6521" s="12"/>
      <c r="AB6521" s="12"/>
      <c r="AC6521" s="12"/>
      <c r="AD6521" s="12"/>
      <c r="AE6521" s="12"/>
      <c r="AF6521" s="12"/>
      <c r="AG6521" s="12"/>
      <c r="AH6521" s="12"/>
      <c r="AI6521" s="12"/>
      <c r="AJ6521" s="12"/>
      <c r="AK6521" s="12"/>
      <c r="AL6521" s="12"/>
      <c r="AM6521" s="12"/>
      <c r="AN6521" s="12"/>
      <c r="AO6521" s="12"/>
      <c r="AP6521" s="12"/>
      <c r="AQ6521" s="12"/>
      <c r="AR6521" s="12"/>
      <c r="AS6521" s="12"/>
      <c r="AT6521" s="12"/>
      <c r="AU6521" s="12"/>
      <c r="AV6521" s="12"/>
      <c r="AW6521" s="12"/>
      <c r="AX6521" s="12"/>
      <c r="AY6521" s="12"/>
      <c r="AZ6521" s="12"/>
      <c r="BA6521" s="12"/>
      <c r="BB6521" s="12"/>
      <c r="BC6521" s="12"/>
      <c r="BD6521" s="12"/>
      <c r="BE6521" s="12"/>
      <c r="BF6521" s="12"/>
      <c r="BG6521" s="12"/>
      <c r="BH6521" s="12"/>
      <c r="BI6521" s="12"/>
      <c r="BJ6521" s="13"/>
      <c r="BK6521" s="13"/>
      <c r="BL6521" s="13"/>
      <c r="BM6521" s="13"/>
      <c r="BN6521" s="13"/>
    </row>
    <row r="6522" spans="4:66" x14ac:dyDescent="0.25">
      <c r="D6522" s="7"/>
      <c r="E6522" s="10"/>
      <c r="F6522" s="10"/>
      <c r="G6522" s="10"/>
      <c r="H6522" s="10"/>
      <c r="I6522" s="10"/>
      <c r="J6522" s="10"/>
      <c r="K6522" s="11"/>
      <c r="L6522" s="11"/>
      <c r="M6522" s="12"/>
      <c r="N6522" s="12"/>
      <c r="O6522" s="12"/>
      <c r="P6522" s="12"/>
      <c r="Q6522" s="12"/>
      <c r="R6522" s="12"/>
      <c r="S6522" s="12"/>
      <c r="T6522" s="12"/>
      <c r="U6522" s="12"/>
      <c r="V6522" s="12"/>
      <c r="W6522" s="12"/>
      <c r="X6522" s="12"/>
      <c r="Y6522" s="12"/>
      <c r="Z6522" s="12"/>
      <c r="AA6522" s="12"/>
      <c r="AB6522" s="12"/>
      <c r="AC6522" s="12"/>
      <c r="AD6522" s="12"/>
      <c r="AE6522" s="12"/>
      <c r="AF6522" s="12"/>
      <c r="AG6522" s="12"/>
      <c r="AH6522" s="12"/>
      <c r="AI6522" s="12"/>
      <c r="AJ6522" s="12"/>
      <c r="AK6522" s="12"/>
      <c r="AL6522" s="12"/>
      <c r="AM6522" s="12"/>
      <c r="AN6522" s="12"/>
      <c r="AO6522" s="12"/>
      <c r="AP6522" s="12"/>
      <c r="AQ6522" s="12"/>
      <c r="AR6522" s="12"/>
      <c r="AS6522" s="12"/>
      <c r="AT6522" s="12"/>
      <c r="AU6522" s="12"/>
      <c r="AV6522" s="12"/>
      <c r="AW6522" s="12"/>
      <c r="AX6522" s="12"/>
      <c r="AY6522" s="12"/>
      <c r="AZ6522" s="12"/>
      <c r="BA6522" s="12"/>
      <c r="BB6522" s="12"/>
      <c r="BC6522" s="12"/>
      <c r="BD6522" s="12"/>
      <c r="BE6522" s="12"/>
      <c r="BF6522" s="12"/>
      <c r="BG6522" s="12"/>
      <c r="BH6522" s="12"/>
      <c r="BI6522" s="12"/>
      <c r="BJ6522" s="13"/>
      <c r="BK6522" s="13"/>
      <c r="BL6522" s="13"/>
      <c r="BM6522" s="13"/>
      <c r="BN6522" s="13"/>
    </row>
    <row r="6523" spans="4:66" x14ac:dyDescent="0.25">
      <c r="D6523" s="7"/>
      <c r="E6523" s="10"/>
      <c r="F6523" s="10"/>
      <c r="G6523" s="10"/>
      <c r="H6523" s="10"/>
      <c r="I6523" s="10"/>
      <c r="J6523" s="10"/>
      <c r="K6523" s="11"/>
      <c r="L6523" s="11"/>
      <c r="M6523" s="12"/>
      <c r="N6523" s="12"/>
      <c r="O6523" s="12"/>
      <c r="P6523" s="12"/>
      <c r="Q6523" s="12"/>
      <c r="R6523" s="12"/>
      <c r="S6523" s="12"/>
      <c r="T6523" s="12"/>
      <c r="U6523" s="12"/>
      <c r="V6523" s="12"/>
      <c r="W6523" s="12"/>
      <c r="X6523" s="12"/>
      <c r="Y6523" s="12"/>
      <c r="Z6523" s="12"/>
      <c r="AA6523" s="12"/>
      <c r="AB6523" s="12"/>
      <c r="AC6523" s="12"/>
      <c r="AD6523" s="12"/>
      <c r="AE6523" s="12"/>
      <c r="AF6523" s="12"/>
      <c r="AG6523" s="12"/>
      <c r="AH6523" s="12"/>
      <c r="AI6523" s="12"/>
      <c r="AJ6523" s="12"/>
      <c r="AK6523" s="12"/>
      <c r="AL6523" s="12"/>
      <c r="AM6523" s="12"/>
      <c r="AN6523" s="12"/>
      <c r="AO6523" s="12"/>
      <c r="AP6523" s="12"/>
      <c r="AQ6523" s="12"/>
      <c r="AR6523" s="12"/>
      <c r="AS6523" s="12"/>
      <c r="AT6523" s="12"/>
      <c r="AU6523" s="12"/>
      <c r="AV6523" s="12"/>
      <c r="AW6523" s="12"/>
      <c r="AX6523" s="12"/>
      <c r="AY6523" s="12"/>
      <c r="AZ6523" s="12"/>
      <c r="BA6523" s="12"/>
      <c r="BB6523" s="12"/>
      <c r="BC6523" s="12"/>
      <c r="BD6523" s="12"/>
      <c r="BE6523" s="12"/>
      <c r="BF6523" s="12"/>
      <c r="BG6523" s="12"/>
      <c r="BH6523" s="12"/>
      <c r="BI6523" s="12"/>
      <c r="BJ6523" s="13"/>
      <c r="BK6523" s="13"/>
      <c r="BL6523" s="13"/>
      <c r="BM6523" s="13"/>
      <c r="BN6523" s="13"/>
    </row>
    <row r="6524" spans="4:66" x14ac:dyDescent="0.25">
      <c r="D6524" s="7"/>
      <c r="E6524" s="10"/>
      <c r="F6524" s="10"/>
      <c r="G6524" s="10"/>
      <c r="H6524" s="10"/>
      <c r="I6524" s="10"/>
      <c r="J6524" s="10"/>
      <c r="K6524" s="11"/>
      <c r="L6524" s="11"/>
      <c r="M6524" s="12"/>
      <c r="N6524" s="12"/>
      <c r="O6524" s="12"/>
      <c r="P6524" s="12"/>
      <c r="Q6524" s="12"/>
      <c r="R6524" s="12"/>
      <c r="S6524" s="12"/>
      <c r="T6524" s="12"/>
      <c r="U6524" s="12"/>
      <c r="V6524" s="12"/>
      <c r="W6524" s="12"/>
      <c r="X6524" s="12"/>
      <c r="Y6524" s="12"/>
      <c r="Z6524" s="12"/>
      <c r="AA6524" s="12"/>
      <c r="AB6524" s="12"/>
      <c r="AC6524" s="12"/>
      <c r="AD6524" s="12"/>
      <c r="AE6524" s="12"/>
      <c r="AF6524" s="12"/>
      <c r="AG6524" s="12"/>
      <c r="AH6524" s="12"/>
      <c r="AI6524" s="12"/>
      <c r="AJ6524" s="12"/>
      <c r="AK6524" s="12"/>
      <c r="AL6524" s="12"/>
      <c r="AM6524" s="12"/>
      <c r="AN6524" s="12"/>
      <c r="AO6524" s="12"/>
      <c r="AP6524" s="12"/>
      <c r="AQ6524" s="12"/>
      <c r="AR6524" s="12"/>
      <c r="AS6524" s="12"/>
      <c r="AT6524" s="12"/>
      <c r="AU6524" s="12"/>
      <c r="AV6524" s="12"/>
      <c r="AW6524" s="12"/>
      <c r="AX6524" s="12"/>
      <c r="AY6524" s="12"/>
      <c r="AZ6524" s="12"/>
      <c r="BA6524" s="12"/>
      <c r="BB6524" s="12"/>
      <c r="BC6524" s="12"/>
      <c r="BD6524" s="12"/>
      <c r="BE6524" s="12"/>
      <c r="BF6524" s="12"/>
      <c r="BG6524" s="12"/>
      <c r="BH6524" s="12"/>
      <c r="BI6524" s="12"/>
      <c r="BJ6524" s="13"/>
      <c r="BK6524" s="13"/>
      <c r="BL6524" s="13"/>
      <c r="BM6524" s="13"/>
      <c r="BN6524" s="13"/>
    </row>
    <row r="6525" spans="4:66" x14ac:dyDescent="0.25">
      <c r="D6525" s="7"/>
      <c r="E6525" s="10"/>
      <c r="F6525" s="10"/>
      <c r="G6525" s="10"/>
      <c r="H6525" s="10"/>
      <c r="I6525" s="10"/>
      <c r="J6525" s="10"/>
      <c r="K6525" s="11"/>
      <c r="L6525" s="11"/>
      <c r="M6525" s="12"/>
      <c r="N6525" s="12"/>
      <c r="O6525" s="12"/>
      <c r="P6525" s="12"/>
      <c r="Q6525" s="12"/>
      <c r="R6525" s="12"/>
      <c r="S6525" s="12"/>
      <c r="T6525" s="12"/>
      <c r="U6525" s="12"/>
      <c r="V6525" s="12"/>
      <c r="W6525" s="12"/>
      <c r="X6525" s="12"/>
      <c r="Y6525" s="12"/>
      <c r="Z6525" s="12"/>
      <c r="AA6525" s="12"/>
      <c r="AB6525" s="12"/>
      <c r="AC6525" s="12"/>
      <c r="AD6525" s="12"/>
      <c r="AE6525" s="12"/>
      <c r="AF6525" s="12"/>
      <c r="AG6525" s="12"/>
      <c r="AH6525" s="12"/>
      <c r="AI6525" s="12"/>
      <c r="AJ6525" s="12"/>
      <c r="AK6525" s="12"/>
      <c r="AL6525" s="12"/>
      <c r="AM6525" s="12"/>
      <c r="AN6525" s="12"/>
      <c r="AO6525" s="12"/>
      <c r="AP6525" s="12"/>
      <c r="AQ6525" s="12"/>
      <c r="AR6525" s="12"/>
      <c r="AS6525" s="12"/>
      <c r="AT6525" s="12"/>
      <c r="AU6525" s="12"/>
      <c r="AV6525" s="12"/>
      <c r="AW6525" s="12"/>
      <c r="AX6525" s="12"/>
      <c r="AY6525" s="12"/>
      <c r="AZ6525" s="12"/>
      <c r="BA6525" s="12"/>
      <c r="BB6525" s="12"/>
      <c r="BC6525" s="12"/>
      <c r="BD6525" s="12"/>
      <c r="BE6525" s="12"/>
      <c r="BF6525" s="12"/>
      <c r="BG6525" s="12"/>
      <c r="BH6525" s="12"/>
      <c r="BI6525" s="12"/>
      <c r="BJ6525" s="13"/>
      <c r="BK6525" s="13"/>
      <c r="BL6525" s="13"/>
      <c r="BM6525" s="13"/>
      <c r="BN6525" s="13"/>
    </row>
    <row r="6526" spans="4:66" x14ac:dyDescent="0.25">
      <c r="D6526" s="7"/>
      <c r="E6526" s="10"/>
      <c r="F6526" s="10"/>
      <c r="G6526" s="10"/>
      <c r="H6526" s="10"/>
      <c r="I6526" s="10"/>
      <c r="J6526" s="10"/>
      <c r="K6526" s="11"/>
      <c r="L6526" s="11"/>
      <c r="M6526" s="12"/>
      <c r="N6526" s="12"/>
      <c r="O6526" s="12"/>
      <c r="P6526" s="12"/>
      <c r="Q6526" s="12"/>
      <c r="R6526" s="12"/>
      <c r="S6526" s="12"/>
      <c r="T6526" s="12"/>
      <c r="U6526" s="12"/>
      <c r="V6526" s="12"/>
      <c r="W6526" s="12"/>
      <c r="X6526" s="12"/>
      <c r="Y6526" s="12"/>
      <c r="Z6526" s="12"/>
      <c r="AA6526" s="12"/>
      <c r="AB6526" s="12"/>
      <c r="AC6526" s="12"/>
      <c r="AD6526" s="12"/>
      <c r="AE6526" s="12"/>
      <c r="AF6526" s="12"/>
      <c r="AG6526" s="12"/>
      <c r="AH6526" s="12"/>
      <c r="AI6526" s="12"/>
      <c r="AJ6526" s="12"/>
      <c r="AK6526" s="12"/>
      <c r="AL6526" s="12"/>
      <c r="AM6526" s="12"/>
      <c r="AN6526" s="12"/>
      <c r="AO6526" s="12"/>
      <c r="AP6526" s="12"/>
      <c r="AQ6526" s="12"/>
      <c r="AR6526" s="12"/>
      <c r="AS6526" s="12"/>
      <c r="AT6526" s="12"/>
      <c r="AU6526" s="12"/>
      <c r="AV6526" s="12"/>
      <c r="AW6526" s="12"/>
      <c r="AX6526" s="12"/>
      <c r="AY6526" s="12"/>
      <c r="AZ6526" s="12"/>
      <c r="BA6526" s="12"/>
      <c r="BB6526" s="12"/>
      <c r="BC6526" s="12"/>
      <c r="BD6526" s="12"/>
      <c r="BE6526" s="12"/>
      <c r="BF6526" s="12"/>
      <c r="BG6526" s="12"/>
      <c r="BH6526" s="12"/>
      <c r="BI6526" s="12"/>
      <c r="BJ6526" s="13"/>
      <c r="BK6526" s="13"/>
      <c r="BL6526" s="13"/>
      <c r="BM6526" s="13"/>
      <c r="BN6526" s="13"/>
    </row>
    <row r="6527" spans="4:66" x14ac:dyDescent="0.25">
      <c r="D6527" s="7"/>
      <c r="E6527" s="10"/>
      <c r="F6527" s="10"/>
      <c r="G6527" s="10"/>
      <c r="H6527" s="10"/>
      <c r="I6527" s="10"/>
      <c r="J6527" s="10"/>
      <c r="K6527" s="11"/>
      <c r="L6527" s="11"/>
      <c r="M6527" s="12"/>
      <c r="N6527" s="12"/>
      <c r="O6527" s="12"/>
      <c r="P6527" s="12"/>
      <c r="Q6527" s="12"/>
      <c r="R6527" s="12"/>
      <c r="S6527" s="12"/>
      <c r="T6527" s="12"/>
      <c r="U6527" s="12"/>
      <c r="V6527" s="12"/>
      <c r="W6527" s="12"/>
      <c r="X6527" s="12"/>
      <c r="Y6527" s="12"/>
      <c r="Z6527" s="12"/>
      <c r="AA6527" s="12"/>
      <c r="AB6527" s="12"/>
      <c r="AC6527" s="12"/>
      <c r="AD6527" s="12"/>
      <c r="AE6527" s="12"/>
      <c r="AF6527" s="12"/>
      <c r="AG6527" s="12"/>
      <c r="AH6527" s="12"/>
      <c r="AI6527" s="12"/>
      <c r="AJ6527" s="12"/>
      <c r="AK6527" s="12"/>
      <c r="AL6527" s="12"/>
      <c r="AM6527" s="12"/>
      <c r="AN6527" s="12"/>
      <c r="AO6527" s="12"/>
      <c r="AP6527" s="12"/>
      <c r="AQ6527" s="12"/>
      <c r="AR6527" s="12"/>
      <c r="AS6527" s="12"/>
      <c r="AT6527" s="12"/>
      <c r="AU6527" s="12"/>
      <c r="AV6527" s="12"/>
      <c r="AW6527" s="12"/>
      <c r="AX6527" s="12"/>
      <c r="AY6527" s="12"/>
      <c r="AZ6527" s="12"/>
      <c r="BA6527" s="12"/>
      <c r="BB6527" s="12"/>
      <c r="BC6527" s="12"/>
      <c r="BD6527" s="12"/>
      <c r="BE6527" s="12"/>
      <c r="BF6527" s="12"/>
      <c r="BG6527" s="12"/>
      <c r="BH6527" s="12"/>
      <c r="BI6527" s="12"/>
      <c r="BJ6527" s="13"/>
      <c r="BK6527" s="13"/>
      <c r="BL6527" s="13"/>
      <c r="BM6527" s="13"/>
      <c r="BN6527" s="13"/>
    </row>
    <row r="6528" spans="4:66" x14ac:dyDescent="0.25">
      <c r="D6528" s="7"/>
      <c r="E6528" s="10"/>
      <c r="F6528" s="10"/>
      <c r="G6528" s="10"/>
      <c r="H6528" s="10"/>
      <c r="I6528" s="10"/>
      <c r="J6528" s="10"/>
      <c r="K6528" s="11"/>
      <c r="L6528" s="11"/>
      <c r="M6528" s="12"/>
      <c r="N6528" s="12"/>
      <c r="O6528" s="12"/>
      <c r="P6528" s="12"/>
      <c r="Q6528" s="12"/>
      <c r="R6528" s="12"/>
      <c r="S6528" s="12"/>
      <c r="T6528" s="12"/>
      <c r="U6528" s="12"/>
      <c r="V6528" s="12"/>
      <c r="W6528" s="12"/>
      <c r="X6528" s="12"/>
      <c r="Y6528" s="12"/>
      <c r="Z6528" s="12"/>
      <c r="AA6528" s="12"/>
      <c r="AB6528" s="12"/>
      <c r="AC6528" s="12"/>
      <c r="AD6528" s="12"/>
      <c r="AE6528" s="12"/>
      <c r="AF6528" s="12"/>
      <c r="AG6528" s="12"/>
      <c r="AH6528" s="12"/>
      <c r="AI6528" s="12"/>
      <c r="AJ6528" s="12"/>
      <c r="AK6528" s="12"/>
      <c r="AL6528" s="12"/>
      <c r="AM6528" s="12"/>
      <c r="AN6528" s="12"/>
      <c r="AO6528" s="12"/>
      <c r="AP6528" s="12"/>
      <c r="AQ6528" s="12"/>
      <c r="AR6528" s="12"/>
      <c r="AS6528" s="12"/>
      <c r="AT6528" s="12"/>
      <c r="AU6528" s="12"/>
      <c r="AV6528" s="12"/>
      <c r="AW6528" s="12"/>
      <c r="AX6528" s="12"/>
      <c r="AY6528" s="12"/>
      <c r="AZ6528" s="12"/>
      <c r="BA6528" s="12"/>
      <c r="BB6528" s="12"/>
      <c r="BC6528" s="12"/>
      <c r="BD6528" s="12"/>
      <c r="BE6528" s="12"/>
      <c r="BF6528" s="12"/>
      <c r="BG6528" s="12"/>
      <c r="BH6528" s="12"/>
      <c r="BI6528" s="12"/>
      <c r="BJ6528" s="13"/>
      <c r="BK6528" s="13"/>
      <c r="BL6528" s="13"/>
      <c r="BM6528" s="13"/>
      <c r="BN6528" s="13"/>
    </row>
    <row r="6529" spans="4:66" x14ac:dyDescent="0.25">
      <c r="D6529" s="7"/>
      <c r="E6529" s="10"/>
      <c r="F6529" s="10"/>
      <c r="G6529" s="10"/>
      <c r="H6529" s="10"/>
      <c r="I6529" s="10"/>
      <c r="J6529" s="10"/>
      <c r="K6529" s="11"/>
      <c r="L6529" s="11"/>
      <c r="M6529" s="12"/>
      <c r="N6529" s="12"/>
      <c r="O6529" s="12"/>
      <c r="P6529" s="12"/>
      <c r="Q6529" s="12"/>
      <c r="R6529" s="12"/>
      <c r="S6529" s="12"/>
      <c r="T6529" s="12"/>
      <c r="U6529" s="12"/>
      <c r="V6529" s="12"/>
      <c r="W6529" s="12"/>
      <c r="X6529" s="12"/>
      <c r="Y6529" s="12"/>
      <c r="Z6529" s="12"/>
      <c r="AA6529" s="12"/>
      <c r="AB6529" s="12"/>
      <c r="AC6529" s="12"/>
      <c r="AD6529" s="12"/>
      <c r="AE6529" s="12"/>
      <c r="AF6529" s="12"/>
      <c r="AG6529" s="12"/>
      <c r="AH6529" s="12"/>
      <c r="AI6529" s="12"/>
      <c r="AJ6529" s="12"/>
      <c r="AK6529" s="12"/>
      <c r="AL6529" s="12"/>
      <c r="AM6529" s="12"/>
      <c r="AN6529" s="12"/>
      <c r="AO6529" s="12"/>
      <c r="AP6529" s="12"/>
      <c r="AQ6529" s="12"/>
      <c r="AR6529" s="12"/>
      <c r="AS6529" s="12"/>
      <c r="AT6529" s="12"/>
      <c r="AU6529" s="12"/>
      <c r="AV6529" s="12"/>
      <c r="AW6529" s="12"/>
      <c r="AX6529" s="12"/>
      <c r="AY6529" s="12"/>
      <c r="AZ6529" s="12"/>
      <c r="BA6529" s="12"/>
      <c r="BB6529" s="12"/>
      <c r="BC6529" s="12"/>
      <c r="BD6529" s="12"/>
      <c r="BE6529" s="12"/>
      <c r="BF6529" s="12"/>
      <c r="BG6529" s="12"/>
      <c r="BH6529" s="12"/>
      <c r="BI6529" s="12"/>
      <c r="BJ6529" s="13"/>
      <c r="BK6529" s="13"/>
      <c r="BL6529" s="13"/>
      <c r="BM6529" s="13"/>
      <c r="BN6529" s="13"/>
    </row>
    <row r="6530" spans="4:66" x14ac:dyDescent="0.25">
      <c r="D6530" s="7"/>
      <c r="E6530" s="10"/>
      <c r="F6530" s="10"/>
      <c r="G6530" s="10"/>
      <c r="H6530" s="10"/>
      <c r="I6530" s="10"/>
      <c r="J6530" s="10"/>
      <c r="K6530" s="11"/>
      <c r="L6530" s="11"/>
      <c r="M6530" s="12"/>
      <c r="N6530" s="12"/>
      <c r="O6530" s="12"/>
      <c r="P6530" s="12"/>
      <c r="Q6530" s="12"/>
      <c r="R6530" s="12"/>
      <c r="S6530" s="12"/>
      <c r="T6530" s="12"/>
      <c r="U6530" s="12"/>
      <c r="V6530" s="12"/>
      <c r="W6530" s="12"/>
      <c r="X6530" s="12"/>
      <c r="Y6530" s="12"/>
      <c r="Z6530" s="12"/>
      <c r="AA6530" s="12"/>
      <c r="AB6530" s="12"/>
      <c r="AC6530" s="12"/>
      <c r="AD6530" s="12"/>
      <c r="AE6530" s="12"/>
      <c r="AF6530" s="12"/>
      <c r="AG6530" s="12"/>
      <c r="AH6530" s="12"/>
      <c r="AI6530" s="12"/>
      <c r="AJ6530" s="12"/>
      <c r="AK6530" s="12"/>
      <c r="AL6530" s="12"/>
      <c r="AM6530" s="12"/>
      <c r="AN6530" s="12"/>
      <c r="AO6530" s="12"/>
      <c r="AP6530" s="12"/>
      <c r="AQ6530" s="12"/>
      <c r="AR6530" s="12"/>
      <c r="AS6530" s="12"/>
      <c r="AT6530" s="12"/>
      <c r="AU6530" s="12"/>
      <c r="AV6530" s="12"/>
      <c r="AW6530" s="12"/>
      <c r="AX6530" s="12"/>
      <c r="AY6530" s="12"/>
      <c r="AZ6530" s="12"/>
      <c r="BA6530" s="12"/>
      <c r="BB6530" s="12"/>
      <c r="BC6530" s="12"/>
      <c r="BD6530" s="12"/>
      <c r="BE6530" s="12"/>
      <c r="BF6530" s="12"/>
      <c r="BG6530" s="12"/>
      <c r="BH6530" s="12"/>
      <c r="BI6530" s="12"/>
      <c r="BJ6530" s="13"/>
      <c r="BK6530" s="13"/>
      <c r="BL6530" s="13"/>
      <c r="BM6530" s="13"/>
      <c r="BN6530" s="13"/>
    </row>
    <row r="6531" spans="4:66" x14ac:dyDescent="0.25">
      <c r="D6531" s="7"/>
      <c r="E6531" s="10"/>
      <c r="F6531" s="10"/>
      <c r="G6531" s="10"/>
      <c r="H6531" s="10"/>
      <c r="I6531" s="10"/>
      <c r="J6531" s="10"/>
      <c r="K6531" s="11"/>
      <c r="L6531" s="11"/>
      <c r="M6531" s="12"/>
      <c r="N6531" s="12"/>
      <c r="O6531" s="12"/>
      <c r="P6531" s="12"/>
      <c r="Q6531" s="12"/>
      <c r="R6531" s="12"/>
      <c r="S6531" s="12"/>
      <c r="T6531" s="12"/>
      <c r="U6531" s="12"/>
      <c r="V6531" s="12"/>
      <c r="W6531" s="12"/>
      <c r="X6531" s="12"/>
      <c r="Y6531" s="12"/>
      <c r="Z6531" s="12"/>
      <c r="AA6531" s="12"/>
      <c r="AB6531" s="12"/>
      <c r="AC6531" s="12"/>
      <c r="AD6531" s="12"/>
      <c r="AE6531" s="12"/>
      <c r="AF6531" s="12"/>
      <c r="AG6531" s="12"/>
      <c r="AH6531" s="12"/>
      <c r="AI6531" s="12"/>
      <c r="AJ6531" s="12"/>
      <c r="AK6531" s="12"/>
      <c r="AL6531" s="12"/>
      <c r="AM6531" s="12"/>
      <c r="AN6531" s="12"/>
      <c r="AO6531" s="12"/>
      <c r="AP6531" s="12"/>
      <c r="AQ6531" s="12"/>
      <c r="AR6531" s="12"/>
      <c r="AS6531" s="12"/>
      <c r="AT6531" s="12"/>
      <c r="AU6531" s="12"/>
      <c r="AV6531" s="12"/>
      <c r="AW6531" s="12"/>
      <c r="AX6531" s="12"/>
      <c r="AY6531" s="12"/>
      <c r="AZ6531" s="12"/>
      <c r="BA6531" s="12"/>
      <c r="BB6531" s="12"/>
      <c r="BC6531" s="12"/>
      <c r="BD6531" s="12"/>
      <c r="BE6531" s="12"/>
      <c r="BF6531" s="12"/>
      <c r="BG6531" s="12"/>
      <c r="BH6531" s="12"/>
      <c r="BI6531" s="12"/>
      <c r="BJ6531" s="13"/>
      <c r="BK6531" s="13"/>
      <c r="BL6531" s="13"/>
      <c r="BM6531" s="13"/>
      <c r="BN6531" s="13"/>
    </row>
    <row r="6532" spans="4:66" x14ac:dyDescent="0.25">
      <c r="D6532" s="7"/>
      <c r="E6532" s="10"/>
      <c r="F6532" s="10"/>
      <c r="G6532" s="10"/>
      <c r="H6532" s="10"/>
      <c r="I6532" s="10"/>
      <c r="J6532" s="10"/>
      <c r="K6532" s="11"/>
      <c r="L6532" s="11"/>
      <c r="M6532" s="12"/>
      <c r="N6532" s="12"/>
      <c r="O6532" s="12"/>
      <c r="P6532" s="12"/>
      <c r="Q6532" s="12"/>
      <c r="R6532" s="12"/>
      <c r="S6532" s="12"/>
      <c r="T6532" s="12"/>
      <c r="U6532" s="12"/>
      <c r="V6532" s="12"/>
      <c r="W6532" s="12"/>
      <c r="X6532" s="12"/>
      <c r="Y6532" s="12"/>
      <c r="Z6532" s="12"/>
      <c r="AA6532" s="12"/>
      <c r="AB6532" s="12"/>
      <c r="AC6532" s="12"/>
      <c r="AD6532" s="12"/>
      <c r="AE6532" s="12"/>
      <c r="AF6532" s="12"/>
      <c r="AG6532" s="12"/>
      <c r="AH6532" s="12"/>
      <c r="AI6532" s="12"/>
      <c r="AJ6532" s="12"/>
      <c r="AK6532" s="12"/>
      <c r="AL6532" s="12"/>
      <c r="AM6532" s="12"/>
      <c r="AN6532" s="12"/>
      <c r="AO6532" s="12"/>
      <c r="AP6532" s="12"/>
      <c r="AQ6532" s="12"/>
      <c r="AR6532" s="12"/>
      <c r="AS6532" s="12"/>
      <c r="AT6532" s="12"/>
      <c r="AU6532" s="12"/>
      <c r="AV6532" s="12"/>
      <c r="AW6532" s="12"/>
      <c r="AX6532" s="12"/>
      <c r="AY6532" s="12"/>
      <c r="AZ6532" s="12"/>
      <c r="BA6532" s="12"/>
      <c r="BB6532" s="12"/>
      <c r="BC6532" s="12"/>
      <c r="BD6532" s="12"/>
      <c r="BE6532" s="12"/>
      <c r="BF6532" s="12"/>
      <c r="BG6532" s="12"/>
      <c r="BH6532" s="12"/>
      <c r="BI6532" s="12"/>
      <c r="BJ6532" s="13"/>
      <c r="BK6532" s="13"/>
      <c r="BL6532" s="13"/>
      <c r="BM6532" s="13"/>
      <c r="BN6532" s="13"/>
    </row>
    <row r="6533" spans="4:66" x14ac:dyDescent="0.25">
      <c r="D6533" s="7"/>
      <c r="E6533" s="10"/>
      <c r="F6533" s="10"/>
      <c r="G6533" s="10"/>
      <c r="H6533" s="10"/>
      <c r="I6533" s="10"/>
      <c r="J6533" s="10"/>
      <c r="K6533" s="11"/>
      <c r="L6533" s="11"/>
      <c r="M6533" s="12"/>
      <c r="N6533" s="12"/>
      <c r="O6533" s="12"/>
      <c r="P6533" s="12"/>
      <c r="Q6533" s="12"/>
      <c r="R6533" s="12"/>
      <c r="S6533" s="12"/>
      <c r="T6533" s="12"/>
      <c r="U6533" s="12"/>
      <c r="V6533" s="12"/>
      <c r="W6533" s="12"/>
      <c r="X6533" s="12"/>
      <c r="Y6533" s="12"/>
      <c r="Z6533" s="12"/>
      <c r="AA6533" s="12"/>
      <c r="AB6533" s="12"/>
      <c r="AC6533" s="12"/>
      <c r="AD6533" s="12"/>
      <c r="AE6533" s="12"/>
      <c r="AF6533" s="12"/>
      <c r="AG6533" s="12"/>
      <c r="AH6533" s="12"/>
      <c r="AI6533" s="12"/>
      <c r="AJ6533" s="12"/>
      <c r="AK6533" s="12"/>
      <c r="AL6533" s="12"/>
      <c r="AM6533" s="12"/>
      <c r="AN6533" s="12"/>
      <c r="AO6533" s="12"/>
      <c r="AP6533" s="12"/>
      <c r="AQ6533" s="12"/>
      <c r="AR6533" s="12"/>
      <c r="AS6533" s="12"/>
      <c r="AT6533" s="12"/>
      <c r="AU6533" s="12"/>
      <c r="AV6533" s="12"/>
      <c r="AW6533" s="12"/>
      <c r="AX6533" s="12"/>
      <c r="AY6533" s="12"/>
      <c r="AZ6533" s="12"/>
      <c r="BA6533" s="12"/>
      <c r="BB6533" s="12"/>
      <c r="BC6533" s="12"/>
      <c r="BD6533" s="12"/>
      <c r="BE6533" s="12"/>
      <c r="BF6533" s="12"/>
      <c r="BG6533" s="12"/>
      <c r="BH6533" s="12"/>
      <c r="BI6533" s="12"/>
      <c r="BJ6533" s="13"/>
      <c r="BK6533" s="13"/>
      <c r="BL6533" s="13"/>
      <c r="BM6533" s="13"/>
      <c r="BN6533" s="13"/>
    </row>
    <row r="6534" spans="4:66" x14ac:dyDescent="0.25">
      <c r="D6534" s="7"/>
      <c r="E6534" s="10"/>
      <c r="F6534" s="10"/>
      <c r="G6534" s="10"/>
      <c r="H6534" s="10"/>
      <c r="I6534" s="10"/>
      <c r="J6534" s="10"/>
      <c r="K6534" s="11"/>
      <c r="L6534" s="11"/>
      <c r="M6534" s="12"/>
      <c r="N6534" s="12"/>
      <c r="O6534" s="12"/>
      <c r="P6534" s="12"/>
      <c r="Q6534" s="12"/>
      <c r="R6534" s="12"/>
      <c r="S6534" s="12"/>
      <c r="T6534" s="12"/>
      <c r="U6534" s="12"/>
      <c r="V6534" s="12"/>
      <c r="W6534" s="12"/>
      <c r="X6534" s="12"/>
      <c r="Y6534" s="12"/>
      <c r="Z6534" s="12"/>
      <c r="AA6534" s="12"/>
      <c r="AB6534" s="12"/>
      <c r="AC6534" s="12"/>
      <c r="AD6534" s="12"/>
      <c r="AE6534" s="12"/>
      <c r="AF6534" s="12"/>
      <c r="AG6534" s="12"/>
      <c r="AH6534" s="12"/>
      <c r="AI6534" s="12"/>
      <c r="AJ6534" s="12"/>
      <c r="AK6534" s="12"/>
      <c r="AL6534" s="12"/>
      <c r="AM6534" s="12"/>
      <c r="AN6534" s="12"/>
      <c r="AO6534" s="12"/>
      <c r="AP6534" s="12"/>
      <c r="AQ6534" s="12"/>
      <c r="AR6534" s="12"/>
      <c r="AS6534" s="12"/>
      <c r="AT6534" s="12"/>
      <c r="AU6534" s="12"/>
      <c r="AV6534" s="12"/>
      <c r="AW6534" s="12"/>
      <c r="AX6534" s="12"/>
      <c r="AY6534" s="12"/>
      <c r="AZ6534" s="12"/>
      <c r="BA6534" s="12"/>
      <c r="BB6534" s="12"/>
      <c r="BC6534" s="12"/>
      <c r="BD6534" s="12"/>
      <c r="BE6534" s="12"/>
      <c r="BF6534" s="12"/>
      <c r="BG6534" s="12"/>
      <c r="BH6534" s="12"/>
      <c r="BI6534" s="12"/>
      <c r="BJ6534" s="13"/>
      <c r="BK6534" s="13"/>
      <c r="BL6534" s="13"/>
      <c r="BM6534" s="13"/>
      <c r="BN6534" s="13"/>
    </row>
    <row r="6535" spans="4:66" x14ac:dyDescent="0.25">
      <c r="D6535" s="7"/>
      <c r="E6535" s="10"/>
      <c r="F6535" s="10"/>
      <c r="G6535" s="10"/>
      <c r="H6535" s="10"/>
      <c r="I6535" s="10"/>
      <c r="J6535" s="10"/>
      <c r="K6535" s="11"/>
      <c r="L6535" s="11"/>
      <c r="M6535" s="12"/>
      <c r="N6535" s="12"/>
      <c r="O6535" s="12"/>
      <c r="P6535" s="12"/>
      <c r="Q6535" s="12"/>
      <c r="R6535" s="12"/>
      <c r="S6535" s="12"/>
      <c r="T6535" s="12"/>
      <c r="U6535" s="12"/>
      <c r="V6535" s="12"/>
      <c r="W6535" s="12"/>
      <c r="X6535" s="12"/>
      <c r="Y6535" s="12"/>
      <c r="Z6535" s="12"/>
      <c r="AA6535" s="12"/>
      <c r="AB6535" s="12"/>
      <c r="AC6535" s="12"/>
      <c r="AD6535" s="12"/>
      <c r="AE6535" s="12"/>
      <c r="AF6535" s="12"/>
      <c r="AG6535" s="12"/>
      <c r="AH6535" s="12"/>
      <c r="AI6535" s="12"/>
      <c r="AJ6535" s="12"/>
      <c r="AK6535" s="12"/>
      <c r="AL6535" s="12"/>
      <c r="AM6535" s="12"/>
      <c r="AN6535" s="12"/>
      <c r="AO6535" s="12"/>
      <c r="AP6535" s="12"/>
      <c r="AQ6535" s="12"/>
      <c r="AR6535" s="12"/>
      <c r="AS6535" s="12"/>
      <c r="AT6535" s="12"/>
      <c r="AU6535" s="12"/>
      <c r="AV6535" s="12"/>
      <c r="AW6535" s="12"/>
      <c r="AX6535" s="12"/>
      <c r="AY6535" s="12"/>
      <c r="AZ6535" s="12"/>
      <c r="BA6535" s="12"/>
      <c r="BB6535" s="12"/>
      <c r="BC6535" s="12"/>
      <c r="BD6535" s="12"/>
      <c r="BE6535" s="12"/>
      <c r="BF6535" s="12"/>
      <c r="BG6535" s="12"/>
      <c r="BH6535" s="12"/>
      <c r="BI6535" s="12"/>
      <c r="BJ6535" s="13"/>
      <c r="BK6535" s="13"/>
      <c r="BL6535" s="13"/>
      <c r="BM6535" s="13"/>
      <c r="BN6535" s="13"/>
    </row>
    <row r="6536" spans="4:66" x14ac:dyDescent="0.25">
      <c r="D6536" s="7"/>
      <c r="E6536" s="10"/>
      <c r="F6536" s="10"/>
      <c r="G6536" s="10"/>
      <c r="H6536" s="10"/>
      <c r="I6536" s="10"/>
      <c r="J6536" s="10"/>
      <c r="K6536" s="11"/>
      <c r="L6536" s="11"/>
      <c r="M6536" s="12"/>
      <c r="N6536" s="12"/>
      <c r="O6536" s="12"/>
      <c r="P6536" s="12"/>
      <c r="Q6536" s="12"/>
      <c r="R6536" s="12"/>
      <c r="S6536" s="12"/>
      <c r="T6536" s="12"/>
      <c r="U6536" s="12"/>
      <c r="V6536" s="12"/>
      <c r="W6536" s="12"/>
      <c r="X6536" s="12"/>
      <c r="Y6536" s="12"/>
      <c r="Z6536" s="12"/>
      <c r="AA6536" s="12"/>
      <c r="AB6536" s="12"/>
      <c r="AC6536" s="12"/>
      <c r="AD6536" s="12"/>
      <c r="AE6536" s="12"/>
      <c r="AF6536" s="12"/>
      <c r="AG6536" s="12"/>
      <c r="AH6536" s="12"/>
      <c r="AI6536" s="12"/>
      <c r="AJ6536" s="12"/>
      <c r="AK6536" s="12"/>
      <c r="AL6536" s="12"/>
      <c r="AM6536" s="12"/>
      <c r="AN6536" s="12"/>
      <c r="AO6536" s="12"/>
      <c r="AP6536" s="12"/>
      <c r="AQ6536" s="12"/>
      <c r="AR6536" s="12"/>
      <c r="AS6536" s="12"/>
      <c r="AT6536" s="12"/>
      <c r="AU6536" s="12"/>
      <c r="AV6536" s="12"/>
      <c r="AW6536" s="12"/>
      <c r="AX6536" s="12"/>
      <c r="AY6536" s="12"/>
      <c r="AZ6536" s="12"/>
      <c r="BA6536" s="12"/>
      <c r="BB6536" s="12"/>
      <c r="BC6536" s="12"/>
      <c r="BD6536" s="12"/>
      <c r="BE6536" s="12"/>
      <c r="BF6536" s="12"/>
      <c r="BG6536" s="12"/>
      <c r="BH6536" s="12"/>
      <c r="BI6536" s="12"/>
      <c r="BJ6536" s="13"/>
      <c r="BK6536" s="13"/>
      <c r="BL6536" s="13"/>
      <c r="BM6536" s="13"/>
      <c r="BN6536" s="13"/>
    </row>
    <row r="6537" spans="4:66" x14ac:dyDescent="0.25">
      <c r="D6537" s="7"/>
      <c r="E6537" s="10"/>
      <c r="F6537" s="10"/>
      <c r="G6537" s="10"/>
      <c r="H6537" s="10"/>
      <c r="I6537" s="10"/>
      <c r="J6537" s="10"/>
      <c r="K6537" s="11"/>
      <c r="L6537" s="11"/>
      <c r="M6537" s="12"/>
      <c r="N6537" s="12"/>
      <c r="O6537" s="12"/>
      <c r="P6537" s="12"/>
      <c r="Q6537" s="12"/>
      <c r="R6537" s="12"/>
      <c r="S6537" s="12"/>
      <c r="T6537" s="12"/>
      <c r="U6537" s="12"/>
      <c r="V6537" s="12"/>
      <c r="W6537" s="12"/>
      <c r="X6537" s="12"/>
      <c r="Y6537" s="12"/>
      <c r="Z6537" s="12"/>
      <c r="AA6537" s="12"/>
      <c r="AB6537" s="12"/>
      <c r="AC6537" s="12"/>
      <c r="AD6537" s="12"/>
      <c r="AE6537" s="12"/>
      <c r="AF6537" s="12"/>
      <c r="AG6537" s="12"/>
      <c r="AH6537" s="12"/>
      <c r="AI6537" s="12"/>
      <c r="AJ6537" s="12"/>
      <c r="AK6537" s="12"/>
      <c r="AL6537" s="12"/>
      <c r="AM6537" s="12"/>
      <c r="AN6537" s="12"/>
      <c r="AO6537" s="12"/>
      <c r="AP6537" s="12"/>
      <c r="AQ6537" s="12"/>
      <c r="AR6537" s="12"/>
      <c r="AS6537" s="12"/>
      <c r="AT6537" s="12"/>
      <c r="AU6537" s="12"/>
      <c r="AV6537" s="12"/>
      <c r="AW6537" s="12"/>
      <c r="AX6537" s="12"/>
      <c r="AY6537" s="12"/>
      <c r="AZ6537" s="12"/>
      <c r="BA6537" s="12"/>
      <c r="BB6537" s="12"/>
      <c r="BC6537" s="12"/>
      <c r="BD6537" s="12"/>
      <c r="BE6537" s="12"/>
      <c r="BF6537" s="12"/>
      <c r="BG6537" s="12"/>
      <c r="BH6537" s="12"/>
      <c r="BI6537" s="12"/>
      <c r="BJ6537" s="13"/>
      <c r="BK6537" s="13"/>
      <c r="BL6537" s="13"/>
      <c r="BM6537" s="13"/>
      <c r="BN6537" s="13"/>
    </row>
    <row r="6538" spans="4:66" x14ac:dyDescent="0.25">
      <c r="D6538" s="7"/>
      <c r="E6538" s="10"/>
      <c r="F6538" s="10"/>
      <c r="G6538" s="10"/>
      <c r="H6538" s="10"/>
      <c r="I6538" s="10"/>
      <c r="J6538" s="10"/>
      <c r="K6538" s="11"/>
      <c r="L6538" s="11"/>
      <c r="M6538" s="12"/>
      <c r="N6538" s="12"/>
      <c r="O6538" s="12"/>
      <c r="P6538" s="12"/>
      <c r="Q6538" s="12"/>
      <c r="R6538" s="12"/>
      <c r="S6538" s="12"/>
      <c r="T6538" s="12"/>
      <c r="U6538" s="12"/>
      <c r="V6538" s="12"/>
      <c r="W6538" s="12"/>
      <c r="X6538" s="12"/>
      <c r="Y6538" s="12"/>
      <c r="Z6538" s="12"/>
      <c r="AA6538" s="12"/>
      <c r="AB6538" s="12"/>
      <c r="AC6538" s="12"/>
      <c r="AD6538" s="12"/>
      <c r="AE6538" s="12"/>
      <c r="AF6538" s="12"/>
      <c r="AG6538" s="12"/>
      <c r="AH6538" s="12"/>
      <c r="AI6538" s="12"/>
      <c r="AJ6538" s="12"/>
      <c r="AK6538" s="12"/>
      <c r="AL6538" s="12"/>
      <c r="AM6538" s="12"/>
      <c r="AN6538" s="12"/>
      <c r="AO6538" s="12"/>
      <c r="AP6538" s="12"/>
      <c r="AQ6538" s="12"/>
      <c r="AR6538" s="12"/>
      <c r="AS6538" s="12"/>
      <c r="AT6538" s="12"/>
      <c r="AU6538" s="12"/>
      <c r="AV6538" s="12"/>
      <c r="AW6538" s="12"/>
      <c r="AX6538" s="12"/>
      <c r="AY6538" s="12"/>
      <c r="AZ6538" s="12"/>
      <c r="BA6538" s="12"/>
      <c r="BB6538" s="12"/>
      <c r="BC6538" s="12"/>
      <c r="BD6538" s="12"/>
      <c r="BE6538" s="12"/>
      <c r="BF6538" s="12"/>
      <c r="BG6538" s="12"/>
      <c r="BH6538" s="12"/>
      <c r="BI6538" s="12"/>
      <c r="BJ6538" s="13"/>
      <c r="BK6538" s="13"/>
      <c r="BL6538" s="13"/>
      <c r="BM6538" s="13"/>
      <c r="BN6538" s="13"/>
    </row>
    <row r="6539" spans="4:66" x14ac:dyDescent="0.25">
      <c r="D6539" s="7"/>
      <c r="E6539" s="10"/>
      <c r="F6539" s="10"/>
      <c r="G6539" s="10"/>
      <c r="H6539" s="10"/>
      <c r="I6539" s="10"/>
      <c r="J6539" s="10"/>
      <c r="K6539" s="11"/>
      <c r="L6539" s="11"/>
      <c r="M6539" s="12"/>
      <c r="N6539" s="12"/>
      <c r="O6539" s="12"/>
      <c r="P6539" s="12"/>
      <c r="Q6539" s="12"/>
      <c r="R6539" s="12"/>
      <c r="S6539" s="12"/>
      <c r="T6539" s="12"/>
      <c r="U6539" s="12"/>
      <c r="V6539" s="12"/>
      <c r="W6539" s="12"/>
      <c r="X6539" s="12"/>
      <c r="Y6539" s="12"/>
      <c r="Z6539" s="12"/>
      <c r="AA6539" s="12"/>
      <c r="AB6539" s="12"/>
      <c r="AC6539" s="12"/>
      <c r="AD6539" s="12"/>
      <c r="AE6539" s="12"/>
      <c r="AF6539" s="12"/>
      <c r="AG6539" s="12"/>
      <c r="AH6539" s="12"/>
      <c r="AI6539" s="12"/>
      <c r="AJ6539" s="12"/>
      <c r="AK6539" s="12"/>
      <c r="AL6539" s="12"/>
      <c r="AM6539" s="12"/>
      <c r="AN6539" s="12"/>
      <c r="AO6539" s="12"/>
      <c r="AP6539" s="12"/>
      <c r="AQ6539" s="12"/>
      <c r="AR6539" s="12"/>
      <c r="AS6539" s="12"/>
      <c r="AT6539" s="12"/>
      <c r="AU6539" s="12"/>
      <c r="AV6539" s="12"/>
      <c r="AW6539" s="12"/>
      <c r="AX6539" s="12"/>
      <c r="AY6539" s="12"/>
      <c r="AZ6539" s="12"/>
      <c r="BA6539" s="12"/>
      <c r="BB6539" s="12"/>
      <c r="BC6539" s="12"/>
      <c r="BD6539" s="12"/>
      <c r="BE6539" s="12"/>
      <c r="BF6539" s="12"/>
      <c r="BG6539" s="12"/>
      <c r="BH6539" s="12"/>
      <c r="BI6539" s="12"/>
      <c r="BJ6539" s="13"/>
      <c r="BK6539" s="13"/>
      <c r="BL6539" s="13"/>
      <c r="BM6539" s="13"/>
      <c r="BN6539" s="13"/>
    </row>
    <row r="6540" spans="4:66" x14ac:dyDescent="0.25">
      <c r="D6540" s="7"/>
      <c r="E6540" s="10"/>
      <c r="F6540" s="10"/>
      <c r="G6540" s="10"/>
      <c r="H6540" s="10"/>
      <c r="I6540" s="10"/>
      <c r="J6540" s="10"/>
      <c r="K6540" s="11"/>
      <c r="L6540" s="11"/>
      <c r="M6540" s="12"/>
      <c r="N6540" s="12"/>
      <c r="O6540" s="12"/>
      <c r="P6540" s="12"/>
      <c r="Q6540" s="12"/>
      <c r="R6540" s="12"/>
      <c r="S6540" s="12"/>
      <c r="T6540" s="12"/>
      <c r="U6540" s="12"/>
      <c r="V6540" s="12"/>
      <c r="W6540" s="12"/>
      <c r="X6540" s="12"/>
      <c r="Y6540" s="12"/>
      <c r="Z6540" s="12"/>
      <c r="AA6540" s="12"/>
      <c r="AB6540" s="12"/>
      <c r="AC6540" s="12"/>
      <c r="AD6540" s="12"/>
      <c r="AE6540" s="12"/>
      <c r="AF6540" s="12"/>
      <c r="AG6540" s="12"/>
      <c r="AH6540" s="12"/>
      <c r="AI6540" s="12"/>
      <c r="AJ6540" s="12"/>
      <c r="AK6540" s="12"/>
      <c r="AL6540" s="12"/>
      <c r="AM6540" s="12"/>
      <c r="AN6540" s="12"/>
      <c r="AO6540" s="12"/>
      <c r="AP6540" s="12"/>
      <c r="AQ6540" s="12"/>
      <c r="AR6540" s="12"/>
      <c r="AS6540" s="12"/>
      <c r="AT6540" s="12"/>
      <c r="AU6540" s="12"/>
      <c r="AV6540" s="12"/>
      <c r="AW6540" s="12"/>
      <c r="AX6540" s="12"/>
      <c r="AY6540" s="12"/>
      <c r="AZ6540" s="12"/>
      <c r="BA6540" s="12"/>
      <c r="BB6540" s="12"/>
      <c r="BC6540" s="12"/>
      <c r="BD6540" s="12"/>
      <c r="BE6540" s="12"/>
      <c r="BF6540" s="12"/>
      <c r="BG6540" s="12"/>
      <c r="BH6540" s="12"/>
      <c r="BI6540" s="12"/>
      <c r="BJ6540" s="13"/>
      <c r="BK6540" s="13"/>
      <c r="BL6540" s="13"/>
      <c r="BM6540" s="13"/>
      <c r="BN6540" s="13"/>
    </row>
    <row r="6541" spans="4:66" x14ac:dyDescent="0.25">
      <c r="D6541" s="7"/>
      <c r="E6541" s="10"/>
      <c r="F6541" s="10"/>
      <c r="G6541" s="10"/>
      <c r="H6541" s="10"/>
      <c r="I6541" s="10"/>
      <c r="J6541" s="10"/>
      <c r="K6541" s="11"/>
      <c r="L6541" s="11"/>
      <c r="M6541" s="12"/>
      <c r="N6541" s="12"/>
      <c r="O6541" s="12"/>
      <c r="P6541" s="12"/>
      <c r="Q6541" s="12"/>
      <c r="R6541" s="12"/>
      <c r="S6541" s="12"/>
      <c r="T6541" s="12"/>
      <c r="U6541" s="12"/>
      <c r="V6541" s="12"/>
      <c r="W6541" s="12"/>
      <c r="X6541" s="12"/>
      <c r="Y6541" s="12"/>
      <c r="Z6541" s="12"/>
      <c r="AA6541" s="12"/>
      <c r="AB6541" s="12"/>
      <c r="AC6541" s="12"/>
      <c r="AD6541" s="12"/>
      <c r="AE6541" s="12"/>
      <c r="AF6541" s="12"/>
      <c r="AG6541" s="12"/>
      <c r="AH6541" s="12"/>
      <c r="AI6541" s="12"/>
      <c r="AJ6541" s="12"/>
      <c r="AK6541" s="12"/>
      <c r="AL6541" s="12"/>
      <c r="AM6541" s="12"/>
      <c r="AN6541" s="12"/>
      <c r="AO6541" s="12"/>
      <c r="AP6541" s="12"/>
      <c r="AQ6541" s="12"/>
      <c r="AR6541" s="12"/>
      <c r="AS6541" s="12"/>
      <c r="AT6541" s="12"/>
      <c r="AU6541" s="12"/>
      <c r="AV6541" s="12"/>
      <c r="AW6541" s="12"/>
      <c r="AX6541" s="12"/>
      <c r="AY6541" s="12"/>
      <c r="AZ6541" s="12"/>
      <c r="BA6541" s="12"/>
      <c r="BB6541" s="12"/>
      <c r="BC6541" s="12"/>
      <c r="BD6541" s="12"/>
      <c r="BE6541" s="12"/>
      <c r="BF6541" s="12"/>
      <c r="BG6541" s="12"/>
      <c r="BH6541" s="12"/>
      <c r="BI6541" s="12"/>
      <c r="BJ6541" s="13"/>
      <c r="BK6541" s="13"/>
      <c r="BL6541" s="13"/>
      <c r="BM6541" s="13"/>
      <c r="BN6541" s="13"/>
    </row>
    <row r="6542" spans="4:66" x14ac:dyDescent="0.25">
      <c r="D6542" s="7"/>
      <c r="E6542" s="10"/>
      <c r="F6542" s="10"/>
      <c r="G6542" s="10"/>
      <c r="H6542" s="10"/>
      <c r="I6542" s="10"/>
      <c r="J6542" s="10"/>
      <c r="K6542" s="11"/>
      <c r="L6542" s="11"/>
      <c r="M6542" s="12"/>
      <c r="N6542" s="12"/>
      <c r="O6542" s="12"/>
      <c r="P6542" s="12"/>
      <c r="Q6542" s="12"/>
      <c r="R6542" s="12"/>
      <c r="S6542" s="12"/>
      <c r="T6542" s="12"/>
      <c r="U6542" s="12"/>
      <c r="V6542" s="12"/>
      <c r="W6542" s="12"/>
      <c r="X6542" s="12"/>
      <c r="Y6542" s="12"/>
      <c r="Z6542" s="12"/>
      <c r="AA6542" s="12"/>
      <c r="AB6542" s="12"/>
      <c r="AC6542" s="12"/>
      <c r="AD6542" s="12"/>
      <c r="AE6542" s="12"/>
      <c r="AF6542" s="12"/>
      <c r="AG6542" s="12"/>
      <c r="AH6542" s="12"/>
      <c r="AI6542" s="12"/>
      <c r="AJ6542" s="12"/>
      <c r="AK6542" s="12"/>
      <c r="AL6542" s="12"/>
      <c r="AM6542" s="12"/>
      <c r="AN6542" s="12"/>
      <c r="AO6542" s="12"/>
      <c r="AP6542" s="12"/>
      <c r="AQ6542" s="12"/>
      <c r="AR6542" s="12"/>
      <c r="AS6542" s="12"/>
      <c r="AT6542" s="12"/>
      <c r="AU6542" s="12"/>
      <c r="AV6542" s="12"/>
      <c r="AW6542" s="12"/>
      <c r="AX6542" s="12"/>
      <c r="AY6542" s="12"/>
      <c r="AZ6542" s="12"/>
      <c r="BA6542" s="12"/>
      <c r="BB6542" s="12"/>
      <c r="BC6542" s="12"/>
      <c r="BD6542" s="12"/>
      <c r="BE6542" s="12"/>
      <c r="BF6542" s="12"/>
      <c r="BG6542" s="12"/>
      <c r="BH6542" s="12"/>
      <c r="BI6542" s="12"/>
      <c r="BJ6542" s="13"/>
      <c r="BK6542" s="13"/>
      <c r="BL6542" s="13"/>
      <c r="BM6542" s="13"/>
      <c r="BN6542" s="13"/>
    </row>
    <row r="6543" spans="4:66" x14ac:dyDescent="0.25">
      <c r="D6543" s="7"/>
      <c r="E6543" s="10"/>
      <c r="F6543" s="10"/>
      <c r="G6543" s="10"/>
      <c r="H6543" s="10"/>
      <c r="I6543" s="10"/>
      <c r="J6543" s="10"/>
      <c r="K6543" s="11"/>
      <c r="L6543" s="11"/>
      <c r="M6543" s="12"/>
      <c r="N6543" s="12"/>
      <c r="O6543" s="12"/>
      <c r="P6543" s="12"/>
      <c r="Q6543" s="12"/>
      <c r="R6543" s="12"/>
      <c r="S6543" s="12"/>
      <c r="T6543" s="12"/>
      <c r="U6543" s="12"/>
      <c r="V6543" s="12"/>
      <c r="W6543" s="12"/>
      <c r="X6543" s="12"/>
      <c r="Y6543" s="12"/>
      <c r="Z6543" s="12"/>
      <c r="AA6543" s="12"/>
      <c r="AB6543" s="12"/>
      <c r="AC6543" s="12"/>
      <c r="AD6543" s="12"/>
      <c r="AE6543" s="12"/>
      <c r="AF6543" s="12"/>
      <c r="AG6543" s="12"/>
      <c r="AH6543" s="12"/>
      <c r="AI6543" s="12"/>
      <c r="AJ6543" s="12"/>
      <c r="AK6543" s="12"/>
      <c r="AL6543" s="12"/>
      <c r="AM6543" s="12"/>
      <c r="AN6543" s="12"/>
      <c r="AO6543" s="12"/>
      <c r="AP6543" s="12"/>
      <c r="AQ6543" s="12"/>
      <c r="AR6543" s="12"/>
      <c r="AS6543" s="12"/>
      <c r="AT6543" s="12"/>
      <c r="AU6543" s="12"/>
      <c r="AV6543" s="12"/>
      <c r="AW6543" s="12"/>
      <c r="AX6543" s="12"/>
      <c r="AY6543" s="12"/>
      <c r="AZ6543" s="12"/>
      <c r="BA6543" s="12"/>
      <c r="BB6543" s="12"/>
      <c r="BC6543" s="12"/>
      <c r="BD6543" s="12"/>
      <c r="BE6543" s="12"/>
      <c r="BF6543" s="12"/>
      <c r="BG6543" s="12"/>
      <c r="BH6543" s="12"/>
      <c r="BI6543" s="12"/>
      <c r="BJ6543" s="13"/>
      <c r="BK6543" s="13"/>
      <c r="BL6543" s="13"/>
      <c r="BM6543" s="13"/>
      <c r="BN6543" s="13"/>
    </row>
    <row r="6544" spans="4:66" x14ac:dyDescent="0.25">
      <c r="D6544" s="7"/>
      <c r="E6544" s="10"/>
      <c r="F6544" s="10"/>
      <c r="G6544" s="10"/>
      <c r="H6544" s="10"/>
      <c r="I6544" s="10"/>
      <c r="J6544" s="10"/>
      <c r="K6544" s="11"/>
      <c r="L6544" s="11"/>
      <c r="M6544" s="12"/>
      <c r="N6544" s="12"/>
      <c r="O6544" s="12"/>
      <c r="P6544" s="12"/>
      <c r="Q6544" s="12"/>
      <c r="R6544" s="12"/>
      <c r="S6544" s="12"/>
      <c r="T6544" s="12"/>
      <c r="U6544" s="12"/>
      <c r="V6544" s="12"/>
      <c r="W6544" s="12"/>
      <c r="X6544" s="12"/>
      <c r="Y6544" s="12"/>
      <c r="Z6544" s="12"/>
      <c r="AA6544" s="12"/>
      <c r="AB6544" s="12"/>
      <c r="AC6544" s="12"/>
      <c r="AD6544" s="12"/>
      <c r="AE6544" s="12"/>
      <c r="AF6544" s="12"/>
      <c r="AG6544" s="12"/>
      <c r="AH6544" s="12"/>
      <c r="AI6544" s="12"/>
      <c r="AJ6544" s="12"/>
      <c r="AK6544" s="12"/>
      <c r="AL6544" s="12"/>
      <c r="AM6544" s="12"/>
      <c r="AN6544" s="12"/>
      <c r="AO6544" s="12"/>
      <c r="AP6544" s="12"/>
      <c r="AQ6544" s="12"/>
      <c r="AR6544" s="12"/>
      <c r="AS6544" s="12"/>
      <c r="AT6544" s="12"/>
      <c r="AU6544" s="12"/>
      <c r="AV6544" s="12"/>
      <c r="AW6544" s="12"/>
      <c r="AX6544" s="12"/>
      <c r="AY6544" s="12"/>
      <c r="AZ6544" s="12"/>
      <c r="BA6544" s="12"/>
      <c r="BB6544" s="12"/>
      <c r="BC6544" s="12"/>
      <c r="BD6544" s="12"/>
      <c r="BE6544" s="12"/>
      <c r="BF6544" s="12"/>
      <c r="BG6544" s="12"/>
      <c r="BH6544" s="12"/>
      <c r="BI6544" s="12"/>
      <c r="BJ6544" s="13"/>
      <c r="BK6544" s="13"/>
      <c r="BL6544" s="13"/>
      <c r="BM6544" s="13"/>
      <c r="BN6544" s="13"/>
    </row>
    <row r="6545" spans="4:66" x14ac:dyDescent="0.25">
      <c r="D6545" s="7"/>
      <c r="E6545" s="10"/>
      <c r="F6545" s="10"/>
      <c r="G6545" s="10"/>
      <c r="H6545" s="10"/>
      <c r="I6545" s="10"/>
      <c r="J6545" s="10"/>
      <c r="K6545" s="11"/>
      <c r="L6545" s="11"/>
      <c r="M6545" s="12"/>
      <c r="N6545" s="12"/>
      <c r="O6545" s="12"/>
      <c r="P6545" s="12"/>
      <c r="Q6545" s="12"/>
      <c r="R6545" s="12"/>
      <c r="S6545" s="12"/>
      <c r="T6545" s="12"/>
      <c r="U6545" s="12"/>
      <c r="V6545" s="12"/>
      <c r="W6545" s="12"/>
      <c r="X6545" s="12"/>
      <c r="Y6545" s="12"/>
      <c r="Z6545" s="12"/>
      <c r="AA6545" s="12"/>
      <c r="AB6545" s="12"/>
      <c r="AC6545" s="12"/>
      <c r="AD6545" s="12"/>
      <c r="AE6545" s="12"/>
      <c r="AF6545" s="12"/>
      <c r="AG6545" s="12"/>
      <c r="AH6545" s="12"/>
      <c r="AI6545" s="12"/>
      <c r="AJ6545" s="12"/>
      <c r="AK6545" s="12"/>
      <c r="AL6545" s="12"/>
      <c r="AM6545" s="12"/>
      <c r="AN6545" s="12"/>
      <c r="AO6545" s="12"/>
      <c r="AP6545" s="12"/>
      <c r="AQ6545" s="12"/>
      <c r="AR6545" s="12"/>
      <c r="AS6545" s="12"/>
      <c r="AT6545" s="12"/>
      <c r="AU6545" s="12"/>
      <c r="AV6545" s="12"/>
      <c r="AW6545" s="12"/>
      <c r="AX6545" s="12"/>
      <c r="AY6545" s="12"/>
      <c r="AZ6545" s="12"/>
      <c r="BA6545" s="12"/>
      <c r="BB6545" s="12"/>
      <c r="BC6545" s="12"/>
      <c r="BD6545" s="12"/>
      <c r="BE6545" s="12"/>
      <c r="BF6545" s="12"/>
      <c r="BG6545" s="12"/>
      <c r="BH6545" s="12"/>
      <c r="BI6545" s="12"/>
      <c r="BJ6545" s="13"/>
      <c r="BK6545" s="13"/>
      <c r="BL6545" s="13"/>
      <c r="BM6545" s="13"/>
      <c r="BN6545" s="13"/>
    </row>
    <row r="6546" spans="4:66" x14ac:dyDescent="0.25">
      <c r="D6546" s="7"/>
      <c r="E6546" s="10"/>
      <c r="F6546" s="10"/>
      <c r="G6546" s="10"/>
      <c r="H6546" s="10"/>
      <c r="I6546" s="10"/>
      <c r="J6546" s="10"/>
      <c r="K6546" s="11"/>
      <c r="L6546" s="11"/>
      <c r="M6546" s="12"/>
      <c r="N6546" s="12"/>
      <c r="O6546" s="12"/>
      <c r="P6546" s="12"/>
      <c r="Q6546" s="12"/>
      <c r="R6546" s="12"/>
      <c r="S6546" s="12"/>
      <c r="T6546" s="12"/>
      <c r="U6546" s="12"/>
      <c r="V6546" s="12"/>
      <c r="W6546" s="12"/>
      <c r="X6546" s="12"/>
      <c r="Y6546" s="12"/>
      <c r="Z6546" s="12"/>
      <c r="AA6546" s="12"/>
      <c r="AB6546" s="12"/>
      <c r="AC6546" s="12"/>
      <c r="AD6546" s="12"/>
      <c r="AE6546" s="12"/>
      <c r="AF6546" s="12"/>
      <c r="AG6546" s="12"/>
      <c r="AH6546" s="12"/>
      <c r="AI6546" s="12"/>
      <c r="AJ6546" s="12"/>
      <c r="AK6546" s="12"/>
      <c r="AL6546" s="12"/>
      <c r="AM6546" s="12"/>
      <c r="AN6546" s="12"/>
      <c r="AO6546" s="12"/>
      <c r="AP6546" s="12"/>
      <c r="AQ6546" s="12"/>
      <c r="AR6546" s="12"/>
      <c r="AS6546" s="12"/>
      <c r="AT6546" s="12"/>
      <c r="AU6546" s="12"/>
      <c r="AV6546" s="12"/>
      <c r="AW6546" s="12"/>
      <c r="AX6546" s="12"/>
      <c r="AY6546" s="12"/>
      <c r="AZ6546" s="12"/>
      <c r="BA6546" s="12"/>
      <c r="BB6546" s="12"/>
      <c r="BC6546" s="12"/>
      <c r="BD6546" s="12"/>
      <c r="BE6546" s="12"/>
      <c r="BF6546" s="12"/>
      <c r="BG6546" s="12"/>
      <c r="BH6546" s="12"/>
      <c r="BI6546" s="12"/>
      <c r="BJ6546" s="13"/>
      <c r="BK6546" s="13"/>
      <c r="BL6546" s="13"/>
      <c r="BM6546" s="13"/>
      <c r="BN6546" s="13"/>
    </row>
    <row r="6547" spans="4:66" x14ac:dyDescent="0.25">
      <c r="D6547" s="7"/>
      <c r="E6547" s="10"/>
      <c r="F6547" s="10"/>
      <c r="G6547" s="10"/>
      <c r="H6547" s="10"/>
      <c r="I6547" s="10"/>
      <c r="J6547" s="10"/>
      <c r="K6547" s="11"/>
      <c r="L6547" s="11"/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2"/>
      <c r="AF6547" s="12"/>
      <c r="AG6547" s="12"/>
      <c r="AH6547" s="12"/>
      <c r="AI6547" s="12"/>
      <c r="AJ6547" s="12"/>
      <c r="AK6547" s="12"/>
      <c r="AL6547" s="12"/>
      <c r="AM6547" s="12"/>
      <c r="AN6547" s="12"/>
      <c r="AO6547" s="12"/>
      <c r="AP6547" s="12"/>
      <c r="AQ6547" s="12"/>
      <c r="AR6547" s="12"/>
      <c r="AS6547" s="12"/>
      <c r="AT6547" s="12"/>
      <c r="AU6547" s="12"/>
      <c r="AV6547" s="12"/>
      <c r="AW6547" s="12"/>
      <c r="AX6547" s="12"/>
      <c r="AY6547" s="12"/>
      <c r="AZ6547" s="12"/>
      <c r="BA6547" s="12"/>
      <c r="BB6547" s="12"/>
      <c r="BC6547" s="12"/>
      <c r="BD6547" s="12"/>
      <c r="BE6547" s="12"/>
      <c r="BF6547" s="12"/>
      <c r="BG6547" s="12"/>
      <c r="BH6547" s="12"/>
      <c r="BI6547" s="12"/>
      <c r="BJ6547" s="13"/>
      <c r="BK6547" s="13"/>
      <c r="BL6547" s="13"/>
      <c r="BM6547" s="13"/>
      <c r="BN6547" s="13"/>
    </row>
    <row r="6548" spans="4:66" x14ac:dyDescent="0.25">
      <c r="D6548" s="7"/>
      <c r="E6548" s="10"/>
      <c r="F6548" s="10"/>
      <c r="G6548" s="10"/>
      <c r="H6548" s="10"/>
      <c r="I6548" s="10"/>
      <c r="J6548" s="10"/>
      <c r="K6548" s="11"/>
      <c r="L6548" s="11"/>
      <c r="M6548" s="12"/>
      <c r="N6548" s="12"/>
      <c r="O6548" s="12"/>
      <c r="P6548" s="12"/>
      <c r="Q6548" s="12"/>
      <c r="R6548" s="12"/>
      <c r="S6548" s="12"/>
      <c r="T6548" s="12"/>
      <c r="U6548" s="12"/>
      <c r="V6548" s="12"/>
      <c r="W6548" s="12"/>
      <c r="X6548" s="12"/>
      <c r="Y6548" s="12"/>
      <c r="Z6548" s="12"/>
      <c r="AA6548" s="12"/>
      <c r="AB6548" s="12"/>
      <c r="AC6548" s="12"/>
      <c r="AD6548" s="12"/>
      <c r="AE6548" s="12"/>
      <c r="AF6548" s="12"/>
      <c r="AG6548" s="12"/>
      <c r="AH6548" s="12"/>
      <c r="AI6548" s="12"/>
      <c r="AJ6548" s="12"/>
      <c r="AK6548" s="12"/>
      <c r="AL6548" s="12"/>
      <c r="AM6548" s="12"/>
      <c r="AN6548" s="12"/>
      <c r="AO6548" s="12"/>
      <c r="AP6548" s="12"/>
      <c r="AQ6548" s="12"/>
      <c r="AR6548" s="12"/>
      <c r="AS6548" s="12"/>
      <c r="AT6548" s="12"/>
      <c r="AU6548" s="12"/>
      <c r="AV6548" s="12"/>
      <c r="AW6548" s="12"/>
      <c r="AX6548" s="12"/>
      <c r="AY6548" s="12"/>
      <c r="AZ6548" s="12"/>
      <c r="BA6548" s="12"/>
      <c r="BB6548" s="12"/>
      <c r="BC6548" s="12"/>
      <c r="BD6548" s="12"/>
      <c r="BE6548" s="12"/>
      <c r="BF6548" s="12"/>
      <c r="BG6548" s="12"/>
      <c r="BH6548" s="12"/>
      <c r="BI6548" s="12"/>
      <c r="BJ6548" s="13"/>
      <c r="BK6548" s="13"/>
      <c r="BL6548" s="13"/>
      <c r="BM6548" s="13"/>
      <c r="BN6548" s="13"/>
    </row>
    <row r="6549" spans="4:66" x14ac:dyDescent="0.25">
      <c r="D6549" s="7"/>
      <c r="E6549" s="10"/>
      <c r="F6549" s="10"/>
      <c r="G6549" s="10"/>
      <c r="H6549" s="10"/>
      <c r="I6549" s="10"/>
      <c r="J6549" s="10"/>
      <c r="K6549" s="11"/>
      <c r="L6549" s="11"/>
      <c r="M6549" s="12"/>
      <c r="N6549" s="12"/>
      <c r="O6549" s="12"/>
      <c r="P6549" s="12"/>
      <c r="Q6549" s="12"/>
      <c r="R6549" s="12"/>
      <c r="S6549" s="12"/>
      <c r="T6549" s="12"/>
      <c r="U6549" s="12"/>
      <c r="V6549" s="12"/>
      <c r="W6549" s="12"/>
      <c r="X6549" s="12"/>
      <c r="Y6549" s="12"/>
      <c r="Z6549" s="12"/>
      <c r="AA6549" s="12"/>
      <c r="AB6549" s="12"/>
      <c r="AC6549" s="12"/>
      <c r="AD6549" s="12"/>
      <c r="AE6549" s="12"/>
      <c r="AF6549" s="12"/>
      <c r="AG6549" s="12"/>
      <c r="AH6549" s="12"/>
      <c r="AI6549" s="12"/>
      <c r="AJ6549" s="12"/>
      <c r="AK6549" s="12"/>
      <c r="AL6549" s="12"/>
      <c r="AM6549" s="12"/>
      <c r="AN6549" s="12"/>
      <c r="AO6549" s="12"/>
      <c r="AP6549" s="12"/>
      <c r="AQ6549" s="12"/>
      <c r="AR6549" s="12"/>
      <c r="AS6549" s="12"/>
      <c r="AT6549" s="12"/>
      <c r="AU6549" s="12"/>
      <c r="AV6549" s="12"/>
      <c r="AW6549" s="12"/>
      <c r="AX6549" s="12"/>
      <c r="AY6549" s="12"/>
      <c r="AZ6549" s="12"/>
      <c r="BA6549" s="12"/>
      <c r="BB6549" s="12"/>
      <c r="BC6549" s="12"/>
      <c r="BD6549" s="12"/>
      <c r="BE6549" s="12"/>
      <c r="BF6549" s="12"/>
      <c r="BG6549" s="12"/>
      <c r="BH6549" s="12"/>
      <c r="BI6549" s="12"/>
      <c r="BJ6549" s="13"/>
      <c r="BK6549" s="13"/>
      <c r="BL6549" s="13"/>
      <c r="BM6549" s="13"/>
      <c r="BN6549" s="13"/>
    </row>
    <row r="6550" spans="4:66" x14ac:dyDescent="0.25">
      <c r="D6550" s="7"/>
      <c r="E6550" s="10"/>
      <c r="F6550" s="10"/>
      <c r="G6550" s="10"/>
      <c r="H6550" s="10"/>
      <c r="I6550" s="10"/>
      <c r="J6550" s="10"/>
      <c r="K6550" s="11"/>
      <c r="L6550" s="11"/>
      <c r="M6550" s="12"/>
      <c r="N6550" s="12"/>
      <c r="O6550" s="12"/>
      <c r="P6550" s="12"/>
      <c r="Q6550" s="12"/>
      <c r="R6550" s="12"/>
      <c r="S6550" s="12"/>
      <c r="T6550" s="12"/>
      <c r="U6550" s="12"/>
      <c r="V6550" s="12"/>
      <c r="W6550" s="12"/>
      <c r="X6550" s="12"/>
      <c r="Y6550" s="12"/>
      <c r="Z6550" s="12"/>
      <c r="AA6550" s="12"/>
      <c r="AB6550" s="12"/>
      <c r="AC6550" s="12"/>
      <c r="AD6550" s="12"/>
      <c r="AE6550" s="12"/>
      <c r="AF6550" s="12"/>
      <c r="AG6550" s="12"/>
      <c r="AH6550" s="12"/>
      <c r="AI6550" s="12"/>
      <c r="AJ6550" s="12"/>
      <c r="AK6550" s="12"/>
      <c r="AL6550" s="12"/>
      <c r="AM6550" s="12"/>
      <c r="AN6550" s="12"/>
      <c r="AO6550" s="12"/>
      <c r="AP6550" s="12"/>
      <c r="AQ6550" s="12"/>
      <c r="AR6550" s="12"/>
      <c r="AS6550" s="12"/>
      <c r="AT6550" s="12"/>
      <c r="AU6550" s="12"/>
      <c r="AV6550" s="12"/>
      <c r="AW6550" s="12"/>
      <c r="AX6550" s="12"/>
      <c r="AY6550" s="12"/>
      <c r="AZ6550" s="12"/>
      <c r="BA6550" s="12"/>
      <c r="BB6550" s="12"/>
      <c r="BC6550" s="12"/>
      <c r="BD6550" s="12"/>
      <c r="BE6550" s="12"/>
      <c r="BF6550" s="12"/>
      <c r="BG6550" s="12"/>
      <c r="BH6550" s="12"/>
      <c r="BI6550" s="12"/>
      <c r="BJ6550" s="13"/>
      <c r="BK6550" s="13"/>
      <c r="BL6550" s="13"/>
      <c r="BM6550" s="13"/>
      <c r="BN6550" s="13"/>
    </row>
    <row r="6551" spans="4:66" x14ac:dyDescent="0.25">
      <c r="D6551" s="7"/>
      <c r="E6551" s="10"/>
      <c r="F6551" s="10"/>
      <c r="G6551" s="10"/>
      <c r="H6551" s="10"/>
      <c r="I6551" s="10"/>
      <c r="J6551" s="10"/>
      <c r="K6551" s="11"/>
      <c r="L6551" s="11"/>
      <c r="M6551" s="12"/>
      <c r="N6551" s="12"/>
      <c r="O6551" s="12"/>
      <c r="P6551" s="12"/>
      <c r="Q6551" s="12"/>
      <c r="R6551" s="12"/>
      <c r="S6551" s="12"/>
      <c r="T6551" s="12"/>
      <c r="U6551" s="12"/>
      <c r="V6551" s="12"/>
      <c r="W6551" s="12"/>
      <c r="X6551" s="12"/>
      <c r="Y6551" s="12"/>
      <c r="Z6551" s="12"/>
      <c r="AA6551" s="12"/>
      <c r="AB6551" s="12"/>
      <c r="AC6551" s="12"/>
      <c r="AD6551" s="12"/>
      <c r="AE6551" s="12"/>
      <c r="AF6551" s="12"/>
      <c r="AG6551" s="12"/>
      <c r="AH6551" s="12"/>
      <c r="AI6551" s="12"/>
      <c r="AJ6551" s="12"/>
      <c r="AK6551" s="12"/>
      <c r="AL6551" s="12"/>
      <c r="AM6551" s="12"/>
      <c r="AN6551" s="12"/>
      <c r="AO6551" s="12"/>
      <c r="AP6551" s="12"/>
      <c r="AQ6551" s="12"/>
      <c r="AR6551" s="12"/>
      <c r="AS6551" s="12"/>
      <c r="AT6551" s="12"/>
      <c r="AU6551" s="12"/>
      <c r="AV6551" s="12"/>
      <c r="AW6551" s="12"/>
      <c r="AX6551" s="12"/>
      <c r="AY6551" s="12"/>
      <c r="AZ6551" s="12"/>
      <c r="BA6551" s="12"/>
      <c r="BB6551" s="12"/>
      <c r="BC6551" s="12"/>
      <c r="BD6551" s="12"/>
      <c r="BE6551" s="12"/>
      <c r="BF6551" s="12"/>
      <c r="BG6551" s="12"/>
      <c r="BH6551" s="12"/>
      <c r="BI6551" s="12"/>
      <c r="BJ6551" s="13"/>
      <c r="BK6551" s="13"/>
      <c r="BL6551" s="13"/>
      <c r="BM6551" s="13"/>
      <c r="BN6551" s="13"/>
    </row>
    <row r="6552" spans="4:66" x14ac:dyDescent="0.25">
      <c r="D6552" s="7"/>
      <c r="E6552" s="10"/>
      <c r="F6552" s="10"/>
      <c r="G6552" s="10"/>
      <c r="H6552" s="10"/>
      <c r="I6552" s="10"/>
      <c r="J6552" s="10"/>
      <c r="K6552" s="11"/>
      <c r="L6552" s="11"/>
      <c r="M6552" s="12"/>
      <c r="N6552" s="12"/>
      <c r="O6552" s="12"/>
      <c r="P6552" s="12"/>
      <c r="Q6552" s="12"/>
      <c r="R6552" s="12"/>
      <c r="S6552" s="12"/>
      <c r="T6552" s="12"/>
      <c r="U6552" s="12"/>
      <c r="V6552" s="12"/>
      <c r="W6552" s="12"/>
      <c r="X6552" s="12"/>
      <c r="Y6552" s="12"/>
      <c r="Z6552" s="12"/>
      <c r="AA6552" s="12"/>
      <c r="AB6552" s="12"/>
      <c r="AC6552" s="12"/>
      <c r="AD6552" s="12"/>
      <c r="AE6552" s="12"/>
      <c r="AF6552" s="12"/>
      <c r="AG6552" s="12"/>
      <c r="AH6552" s="12"/>
      <c r="AI6552" s="12"/>
      <c r="AJ6552" s="12"/>
      <c r="AK6552" s="12"/>
      <c r="AL6552" s="12"/>
      <c r="AM6552" s="12"/>
      <c r="AN6552" s="12"/>
      <c r="AO6552" s="12"/>
      <c r="AP6552" s="12"/>
      <c r="AQ6552" s="12"/>
      <c r="AR6552" s="12"/>
      <c r="AS6552" s="12"/>
      <c r="AT6552" s="12"/>
      <c r="AU6552" s="12"/>
      <c r="AV6552" s="12"/>
      <c r="AW6552" s="12"/>
      <c r="AX6552" s="12"/>
      <c r="AY6552" s="12"/>
      <c r="AZ6552" s="12"/>
      <c r="BA6552" s="12"/>
      <c r="BB6552" s="12"/>
      <c r="BC6552" s="12"/>
      <c r="BD6552" s="12"/>
      <c r="BE6552" s="12"/>
      <c r="BF6552" s="12"/>
      <c r="BG6552" s="12"/>
      <c r="BH6552" s="12"/>
      <c r="BI6552" s="12"/>
      <c r="BJ6552" s="13"/>
      <c r="BK6552" s="13"/>
      <c r="BL6552" s="13"/>
      <c r="BM6552" s="13"/>
      <c r="BN6552" s="13"/>
    </row>
    <row r="6553" spans="4:66" x14ac:dyDescent="0.25">
      <c r="D6553" s="7"/>
      <c r="E6553" s="10"/>
      <c r="F6553" s="10"/>
      <c r="G6553" s="10"/>
      <c r="H6553" s="10"/>
      <c r="I6553" s="10"/>
      <c r="J6553" s="10"/>
      <c r="K6553" s="11"/>
      <c r="L6553" s="11"/>
      <c r="M6553" s="12"/>
      <c r="N6553" s="12"/>
      <c r="O6553" s="12"/>
      <c r="P6553" s="12"/>
      <c r="Q6553" s="12"/>
      <c r="R6553" s="12"/>
      <c r="S6553" s="12"/>
      <c r="T6553" s="12"/>
      <c r="U6553" s="12"/>
      <c r="V6553" s="12"/>
      <c r="W6553" s="12"/>
      <c r="X6553" s="12"/>
      <c r="Y6553" s="12"/>
      <c r="Z6553" s="12"/>
      <c r="AA6553" s="12"/>
      <c r="AB6553" s="12"/>
      <c r="AC6553" s="12"/>
      <c r="AD6553" s="12"/>
      <c r="AE6553" s="12"/>
      <c r="AF6553" s="12"/>
      <c r="AG6553" s="12"/>
      <c r="AH6553" s="12"/>
      <c r="AI6553" s="12"/>
      <c r="AJ6553" s="12"/>
      <c r="AK6553" s="12"/>
      <c r="AL6553" s="12"/>
      <c r="AM6553" s="12"/>
      <c r="AN6553" s="12"/>
      <c r="AO6553" s="12"/>
      <c r="AP6553" s="12"/>
      <c r="AQ6553" s="12"/>
      <c r="AR6553" s="12"/>
      <c r="AS6553" s="12"/>
      <c r="AT6553" s="12"/>
      <c r="AU6553" s="12"/>
      <c r="AV6553" s="12"/>
      <c r="AW6553" s="12"/>
      <c r="AX6553" s="12"/>
      <c r="AY6553" s="12"/>
      <c r="AZ6553" s="12"/>
      <c r="BA6553" s="12"/>
      <c r="BB6553" s="12"/>
      <c r="BC6553" s="12"/>
      <c r="BD6553" s="12"/>
      <c r="BE6553" s="12"/>
      <c r="BF6553" s="12"/>
      <c r="BG6553" s="12"/>
      <c r="BH6553" s="12"/>
      <c r="BI6553" s="12"/>
      <c r="BJ6553" s="13"/>
      <c r="BK6553" s="13"/>
      <c r="BL6553" s="13"/>
      <c r="BM6553" s="13"/>
      <c r="BN6553" s="13"/>
    </row>
    <row r="6554" spans="4:66" x14ac:dyDescent="0.25">
      <c r="D6554" s="7"/>
      <c r="E6554" s="10"/>
      <c r="F6554" s="10"/>
      <c r="G6554" s="10"/>
      <c r="H6554" s="10"/>
      <c r="I6554" s="10"/>
      <c r="J6554" s="10"/>
      <c r="K6554" s="11"/>
      <c r="L6554" s="11"/>
      <c r="M6554" s="12"/>
      <c r="N6554" s="12"/>
      <c r="O6554" s="12"/>
      <c r="P6554" s="12"/>
      <c r="Q6554" s="12"/>
      <c r="R6554" s="12"/>
      <c r="S6554" s="12"/>
      <c r="T6554" s="12"/>
      <c r="U6554" s="12"/>
      <c r="V6554" s="12"/>
      <c r="W6554" s="12"/>
      <c r="X6554" s="12"/>
      <c r="Y6554" s="12"/>
      <c r="Z6554" s="12"/>
      <c r="AA6554" s="12"/>
      <c r="AB6554" s="12"/>
      <c r="AC6554" s="12"/>
      <c r="AD6554" s="12"/>
      <c r="AE6554" s="12"/>
      <c r="AF6554" s="12"/>
      <c r="AG6554" s="12"/>
      <c r="AH6554" s="12"/>
      <c r="AI6554" s="12"/>
      <c r="AJ6554" s="12"/>
      <c r="AK6554" s="12"/>
      <c r="AL6554" s="12"/>
      <c r="AM6554" s="12"/>
      <c r="AN6554" s="12"/>
      <c r="AO6554" s="12"/>
      <c r="AP6554" s="12"/>
      <c r="AQ6554" s="12"/>
      <c r="AR6554" s="12"/>
      <c r="AS6554" s="12"/>
      <c r="AT6554" s="12"/>
      <c r="AU6554" s="12"/>
      <c r="AV6554" s="12"/>
      <c r="AW6554" s="12"/>
      <c r="AX6554" s="12"/>
      <c r="AY6554" s="12"/>
      <c r="AZ6554" s="12"/>
      <c r="BA6554" s="12"/>
      <c r="BB6554" s="12"/>
      <c r="BC6554" s="12"/>
      <c r="BD6554" s="12"/>
      <c r="BE6554" s="12"/>
      <c r="BF6554" s="12"/>
      <c r="BG6554" s="12"/>
      <c r="BH6554" s="12"/>
      <c r="BI6554" s="12"/>
      <c r="BJ6554" s="13"/>
      <c r="BK6554" s="13"/>
      <c r="BL6554" s="13"/>
      <c r="BM6554" s="13"/>
      <c r="BN6554" s="13"/>
    </row>
    <row r="6555" spans="4:66" x14ac:dyDescent="0.25">
      <c r="D6555" s="7"/>
      <c r="E6555" s="10"/>
      <c r="F6555" s="10"/>
      <c r="G6555" s="10"/>
      <c r="H6555" s="10"/>
      <c r="I6555" s="10"/>
      <c r="J6555" s="10"/>
      <c r="K6555" s="11"/>
      <c r="L6555" s="11"/>
      <c r="M6555" s="12"/>
      <c r="N6555" s="12"/>
      <c r="O6555" s="12"/>
      <c r="P6555" s="12"/>
      <c r="Q6555" s="12"/>
      <c r="R6555" s="12"/>
      <c r="S6555" s="12"/>
      <c r="T6555" s="12"/>
      <c r="U6555" s="12"/>
      <c r="V6555" s="12"/>
      <c r="W6555" s="12"/>
      <c r="X6555" s="12"/>
      <c r="Y6555" s="12"/>
      <c r="Z6555" s="12"/>
      <c r="AA6555" s="12"/>
      <c r="AB6555" s="12"/>
      <c r="AC6555" s="12"/>
      <c r="AD6555" s="12"/>
      <c r="AE6555" s="12"/>
      <c r="AF6555" s="12"/>
      <c r="AG6555" s="12"/>
      <c r="AH6555" s="12"/>
      <c r="AI6555" s="12"/>
      <c r="AJ6555" s="12"/>
      <c r="AK6555" s="12"/>
      <c r="AL6555" s="12"/>
      <c r="AM6555" s="12"/>
      <c r="AN6555" s="12"/>
      <c r="AO6555" s="12"/>
      <c r="AP6555" s="12"/>
      <c r="AQ6555" s="12"/>
      <c r="AR6555" s="12"/>
      <c r="AS6555" s="12"/>
      <c r="AT6555" s="12"/>
      <c r="AU6555" s="12"/>
      <c r="AV6555" s="12"/>
      <c r="AW6555" s="12"/>
      <c r="AX6555" s="12"/>
      <c r="AY6555" s="12"/>
      <c r="AZ6555" s="12"/>
      <c r="BA6555" s="12"/>
      <c r="BB6555" s="12"/>
      <c r="BC6555" s="12"/>
      <c r="BD6555" s="12"/>
      <c r="BE6555" s="12"/>
      <c r="BF6555" s="12"/>
      <c r="BG6555" s="12"/>
      <c r="BH6555" s="12"/>
      <c r="BI6555" s="12"/>
      <c r="BJ6555" s="13"/>
      <c r="BK6555" s="13"/>
      <c r="BL6555" s="13"/>
      <c r="BM6555" s="13"/>
      <c r="BN6555" s="13"/>
    </row>
    <row r="6556" spans="4:66" x14ac:dyDescent="0.25">
      <c r="D6556" s="7"/>
      <c r="E6556" s="10"/>
      <c r="F6556" s="10"/>
      <c r="G6556" s="10"/>
      <c r="H6556" s="10"/>
      <c r="I6556" s="10"/>
      <c r="J6556" s="10"/>
      <c r="K6556" s="11"/>
      <c r="L6556" s="11"/>
      <c r="M6556" s="12"/>
      <c r="N6556" s="12"/>
      <c r="O6556" s="12"/>
      <c r="P6556" s="12"/>
      <c r="Q6556" s="12"/>
      <c r="R6556" s="12"/>
      <c r="S6556" s="12"/>
      <c r="T6556" s="12"/>
      <c r="U6556" s="12"/>
      <c r="V6556" s="12"/>
      <c r="W6556" s="12"/>
      <c r="X6556" s="12"/>
      <c r="Y6556" s="12"/>
      <c r="Z6556" s="12"/>
      <c r="AA6556" s="12"/>
      <c r="AB6556" s="12"/>
      <c r="AC6556" s="12"/>
      <c r="AD6556" s="12"/>
      <c r="AE6556" s="12"/>
      <c r="AF6556" s="12"/>
      <c r="AG6556" s="12"/>
      <c r="AH6556" s="12"/>
      <c r="AI6556" s="12"/>
      <c r="AJ6556" s="12"/>
      <c r="AK6556" s="12"/>
      <c r="AL6556" s="12"/>
      <c r="AM6556" s="12"/>
      <c r="AN6556" s="12"/>
      <c r="AO6556" s="12"/>
      <c r="AP6556" s="12"/>
      <c r="AQ6556" s="12"/>
      <c r="AR6556" s="12"/>
      <c r="AS6556" s="12"/>
      <c r="AT6556" s="12"/>
      <c r="AU6556" s="12"/>
      <c r="AV6556" s="12"/>
      <c r="AW6556" s="12"/>
      <c r="AX6556" s="12"/>
      <c r="AY6556" s="12"/>
      <c r="AZ6556" s="12"/>
      <c r="BA6556" s="12"/>
      <c r="BB6556" s="12"/>
      <c r="BC6556" s="12"/>
      <c r="BD6556" s="12"/>
      <c r="BE6556" s="12"/>
      <c r="BF6556" s="12"/>
      <c r="BG6556" s="12"/>
      <c r="BH6556" s="12"/>
      <c r="BI6556" s="12"/>
      <c r="BJ6556" s="13"/>
      <c r="BK6556" s="13"/>
      <c r="BL6556" s="13"/>
      <c r="BM6556" s="13"/>
      <c r="BN6556" s="13"/>
    </row>
    <row r="6557" spans="4:66" x14ac:dyDescent="0.25">
      <c r="D6557" s="7"/>
      <c r="E6557" s="10"/>
      <c r="F6557" s="10"/>
      <c r="G6557" s="10"/>
      <c r="H6557" s="10"/>
      <c r="I6557" s="10"/>
      <c r="J6557" s="10"/>
      <c r="K6557" s="11"/>
      <c r="L6557" s="11"/>
      <c r="M6557" s="12"/>
      <c r="N6557" s="12"/>
      <c r="O6557" s="12"/>
      <c r="P6557" s="12"/>
      <c r="Q6557" s="12"/>
      <c r="R6557" s="12"/>
      <c r="S6557" s="12"/>
      <c r="T6557" s="12"/>
      <c r="U6557" s="12"/>
      <c r="V6557" s="12"/>
      <c r="W6557" s="12"/>
      <c r="X6557" s="12"/>
      <c r="Y6557" s="12"/>
      <c r="Z6557" s="12"/>
      <c r="AA6557" s="12"/>
      <c r="AB6557" s="12"/>
      <c r="AC6557" s="12"/>
      <c r="AD6557" s="12"/>
      <c r="AE6557" s="12"/>
      <c r="AF6557" s="12"/>
      <c r="AG6557" s="12"/>
      <c r="AH6557" s="12"/>
      <c r="AI6557" s="12"/>
      <c r="AJ6557" s="12"/>
      <c r="AK6557" s="12"/>
      <c r="AL6557" s="12"/>
      <c r="AM6557" s="12"/>
      <c r="AN6557" s="12"/>
      <c r="AO6557" s="12"/>
      <c r="AP6557" s="12"/>
      <c r="AQ6557" s="12"/>
      <c r="AR6557" s="12"/>
      <c r="AS6557" s="12"/>
      <c r="AT6557" s="12"/>
      <c r="AU6557" s="12"/>
      <c r="AV6557" s="12"/>
      <c r="AW6557" s="12"/>
      <c r="AX6557" s="12"/>
      <c r="AY6557" s="12"/>
      <c r="AZ6557" s="12"/>
      <c r="BA6557" s="12"/>
      <c r="BB6557" s="12"/>
      <c r="BC6557" s="12"/>
      <c r="BD6557" s="12"/>
      <c r="BE6557" s="12"/>
      <c r="BF6557" s="12"/>
      <c r="BG6557" s="12"/>
      <c r="BH6557" s="12"/>
      <c r="BI6557" s="12"/>
      <c r="BJ6557" s="13"/>
      <c r="BK6557" s="13"/>
      <c r="BL6557" s="13"/>
      <c r="BM6557" s="13"/>
      <c r="BN6557" s="13"/>
    </row>
    <row r="6558" spans="4:66" x14ac:dyDescent="0.25">
      <c r="D6558" s="7"/>
      <c r="E6558" s="10"/>
      <c r="F6558" s="10"/>
      <c r="G6558" s="10"/>
      <c r="H6558" s="10"/>
      <c r="I6558" s="10"/>
      <c r="J6558" s="10"/>
      <c r="K6558" s="11"/>
      <c r="L6558" s="11"/>
      <c r="M6558" s="12"/>
      <c r="N6558" s="12"/>
      <c r="O6558" s="12"/>
      <c r="P6558" s="12"/>
      <c r="Q6558" s="12"/>
      <c r="R6558" s="12"/>
      <c r="S6558" s="12"/>
      <c r="T6558" s="12"/>
      <c r="U6558" s="12"/>
      <c r="V6558" s="12"/>
      <c r="W6558" s="12"/>
      <c r="X6558" s="12"/>
      <c r="Y6558" s="12"/>
      <c r="Z6558" s="12"/>
      <c r="AA6558" s="12"/>
      <c r="AB6558" s="12"/>
      <c r="AC6558" s="12"/>
      <c r="AD6558" s="12"/>
      <c r="AE6558" s="12"/>
      <c r="AF6558" s="12"/>
      <c r="AG6558" s="12"/>
      <c r="AH6558" s="12"/>
      <c r="AI6558" s="12"/>
      <c r="AJ6558" s="12"/>
      <c r="AK6558" s="12"/>
      <c r="AL6558" s="12"/>
      <c r="AM6558" s="12"/>
      <c r="AN6558" s="12"/>
      <c r="AO6558" s="12"/>
      <c r="AP6558" s="12"/>
      <c r="AQ6558" s="12"/>
      <c r="AR6558" s="12"/>
      <c r="AS6558" s="12"/>
      <c r="AT6558" s="12"/>
      <c r="AU6558" s="12"/>
      <c r="AV6558" s="12"/>
      <c r="AW6558" s="12"/>
      <c r="AX6558" s="12"/>
      <c r="AY6558" s="12"/>
      <c r="AZ6558" s="12"/>
      <c r="BA6558" s="12"/>
      <c r="BB6558" s="12"/>
      <c r="BC6558" s="12"/>
      <c r="BD6558" s="12"/>
      <c r="BE6558" s="12"/>
      <c r="BF6558" s="12"/>
      <c r="BG6558" s="12"/>
      <c r="BH6558" s="12"/>
      <c r="BI6558" s="12"/>
      <c r="BJ6558" s="13"/>
      <c r="BK6558" s="13"/>
      <c r="BL6558" s="13"/>
      <c r="BM6558" s="13"/>
      <c r="BN6558" s="13"/>
    </row>
    <row r="6559" spans="4:66" x14ac:dyDescent="0.25">
      <c r="D6559" s="7"/>
      <c r="E6559" s="10"/>
      <c r="F6559" s="10"/>
      <c r="G6559" s="10"/>
      <c r="H6559" s="10"/>
      <c r="I6559" s="10"/>
      <c r="J6559" s="10"/>
      <c r="K6559" s="11"/>
      <c r="L6559" s="11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/>
      <c r="AC6559" s="12"/>
      <c r="AD6559" s="12"/>
      <c r="AE6559" s="12"/>
      <c r="AF6559" s="12"/>
      <c r="AG6559" s="12"/>
      <c r="AH6559" s="12"/>
      <c r="AI6559" s="12"/>
      <c r="AJ6559" s="12"/>
      <c r="AK6559" s="12"/>
      <c r="AL6559" s="12"/>
      <c r="AM6559" s="12"/>
      <c r="AN6559" s="12"/>
      <c r="AO6559" s="12"/>
      <c r="AP6559" s="12"/>
      <c r="AQ6559" s="12"/>
      <c r="AR6559" s="12"/>
      <c r="AS6559" s="12"/>
      <c r="AT6559" s="12"/>
      <c r="AU6559" s="12"/>
      <c r="AV6559" s="12"/>
      <c r="AW6559" s="12"/>
      <c r="AX6559" s="12"/>
      <c r="AY6559" s="12"/>
      <c r="AZ6559" s="12"/>
      <c r="BA6559" s="12"/>
      <c r="BB6559" s="12"/>
      <c r="BC6559" s="12"/>
      <c r="BD6559" s="12"/>
      <c r="BE6559" s="12"/>
      <c r="BF6559" s="12"/>
      <c r="BG6559" s="12"/>
      <c r="BH6559" s="12"/>
      <c r="BI6559" s="12"/>
      <c r="BJ6559" s="13"/>
      <c r="BK6559" s="13"/>
      <c r="BL6559" s="13"/>
      <c r="BM6559" s="13"/>
      <c r="BN6559" s="13"/>
    </row>
    <row r="6560" spans="4:66" x14ac:dyDescent="0.25">
      <c r="D6560" s="7"/>
      <c r="E6560" s="10"/>
      <c r="F6560" s="10"/>
      <c r="G6560" s="10"/>
      <c r="H6560" s="10"/>
      <c r="I6560" s="10"/>
      <c r="J6560" s="10"/>
      <c r="K6560" s="11"/>
      <c r="L6560" s="11"/>
      <c r="M6560" s="12"/>
      <c r="N6560" s="12"/>
      <c r="O6560" s="12"/>
      <c r="P6560" s="12"/>
      <c r="Q6560" s="12"/>
      <c r="R6560" s="12"/>
      <c r="S6560" s="12"/>
      <c r="T6560" s="12"/>
      <c r="U6560" s="12"/>
      <c r="V6560" s="12"/>
      <c r="W6560" s="12"/>
      <c r="X6560" s="12"/>
      <c r="Y6560" s="12"/>
      <c r="Z6560" s="12"/>
      <c r="AA6560" s="12"/>
      <c r="AB6560" s="12"/>
      <c r="AC6560" s="12"/>
      <c r="AD6560" s="12"/>
      <c r="AE6560" s="12"/>
      <c r="AF6560" s="12"/>
      <c r="AG6560" s="12"/>
      <c r="AH6560" s="12"/>
      <c r="AI6560" s="12"/>
      <c r="AJ6560" s="12"/>
      <c r="AK6560" s="12"/>
      <c r="AL6560" s="12"/>
      <c r="AM6560" s="12"/>
      <c r="AN6560" s="12"/>
      <c r="AO6560" s="12"/>
      <c r="AP6560" s="12"/>
      <c r="AQ6560" s="12"/>
      <c r="AR6560" s="12"/>
      <c r="AS6560" s="12"/>
      <c r="AT6560" s="12"/>
      <c r="AU6560" s="12"/>
      <c r="AV6560" s="12"/>
      <c r="AW6560" s="12"/>
      <c r="AX6560" s="12"/>
      <c r="AY6560" s="12"/>
      <c r="AZ6560" s="12"/>
      <c r="BA6560" s="12"/>
      <c r="BB6560" s="12"/>
      <c r="BC6560" s="12"/>
      <c r="BD6560" s="12"/>
      <c r="BE6560" s="12"/>
      <c r="BF6560" s="12"/>
      <c r="BG6560" s="12"/>
      <c r="BH6560" s="12"/>
      <c r="BI6560" s="12"/>
      <c r="BJ6560" s="13"/>
      <c r="BK6560" s="13"/>
      <c r="BL6560" s="13"/>
      <c r="BM6560" s="13"/>
      <c r="BN6560" s="13"/>
    </row>
    <row r="6561" spans="4:66" x14ac:dyDescent="0.25">
      <c r="D6561" s="7"/>
      <c r="E6561" s="10"/>
      <c r="F6561" s="10"/>
      <c r="G6561" s="10"/>
      <c r="H6561" s="10"/>
      <c r="I6561" s="10"/>
      <c r="J6561" s="10"/>
      <c r="K6561" s="11"/>
      <c r="L6561" s="11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  <c r="AA6561" s="12"/>
      <c r="AB6561" s="12"/>
      <c r="AC6561" s="12"/>
      <c r="AD6561" s="12"/>
      <c r="AE6561" s="12"/>
      <c r="AF6561" s="12"/>
      <c r="AG6561" s="12"/>
      <c r="AH6561" s="12"/>
      <c r="AI6561" s="12"/>
      <c r="AJ6561" s="12"/>
      <c r="AK6561" s="12"/>
      <c r="AL6561" s="12"/>
      <c r="AM6561" s="12"/>
      <c r="AN6561" s="12"/>
      <c r="AO6561" s="12"/>
      <c r="AP6561" s="12"/>
      <c r="AQ6561" s="12"/>
      <c r="AR6561" s="12"/>
      <c r="AS6561" s="12"/>
      <c r="AT6561" s="12"/>
      <c r="AU6561" s="12"/>
      <c r="AV6561" s="12"/>
      <c r="AW6561" s="12"/>
      <c r="AX6561" s="12"/>
      <c r="AY6561" s="12"/>
      <c r="AZ6561" s="12"/>
      <c r="BA6561" s="12"/>
      <c r="BB6561" s="12"/>
      <c r="BC6561" s="12"/>
      <c r="BD6561" s="12"/>
      <c r="BE6561" s="12"/>
      <c r="BF6561" s="12"/>
      <c r="BG6561" s="12"/>
      <c r="BH6561" s="12"/>
      <c r="BI6561" s="12"/>
      <c r="BJ6561" s="13"/>
      <c r="BK6561" s="13"/>
      <c r="BL6561" s="13"/>
      <c r="BM6561" s="13"/>
      <c r="BN6561" s="13"/>
    </row>
    <row r="6562" spans="4:66" x14ac:dyDescent="0.25">
      <c r="D6562" s="7"/>
      <c r="E6562" s="10"/>
      <c r="F6562" s="10"/>
      <c r="G6562" s="10"/>
      <c r="H6562" s="10"/>
      <c r="I6562" s="10"/>
      <c r="J6562" s="10"/>
      <c r="K6562" s="11"/>
      <c r="L6562" s="11"/>
      <c r="M6562" s="12"/>
      <c r="N6562" s="12"/>
      <c r="O6562" s="12"/>
      <c r="P6562" s="12"/>
      <c r="Q6562" s="12"/>
      <c r="R6562" s="12"/>
      <c r="S6562" s="12"/>
      <c r="T6562" s="12"/>
      <c r="U6562" s="12"/>
      <c r="V6562" s="12"/>
      <c r="W6562" s="12"/>
      <c r="X6562" s="12"/>
      <c r="Y6562" s="12"/>
      <c r="Z6562" s="12"/>
      <c r="AA6562" s="12"/>
      <c r="AB6562" s="12"/>
      <c r="AC6562" s="12"/>
      <c r="AD6562" s="12"/>
      <c r="AE6562" s="12"/>
      <c r="AF6562" s="12"/>
      <c r="AG6562" s="12"/>
      <c r="AH6562" s="12"/>
      <c r="AI6562" s="12"/>
      <c r="AJ6562" s="12"/>
      <c r="AK6562" s="12"/>
      <c r="AL6562" s="12"/>
      <c r="AM6562" s="12"/>
      <c r="AN6562" s="12"/>
      <c r="AO6562" s="12"/>
      <c r="AP6562" s="12"/>
      <c r="AQ6562" s="12"/>
      <c r="AR6562" s="12"/>
      <c r="AS6562" s="12"/>
      <c r="AT6562" s="12"/>
      <c r="AU6562" s="12"/>
      <c r="AV6562" s="12"/>
      <c r="AW6562" s="12"/>
      <c r="AX6562" s="12"/>
      <c r="AY6562" s="12"/>
      <c r="AZ6562" s="12"/>
      <c r="BA6562" s="12"/>
      <c r="BB6562" s="12"/>
      <c r="BC6562" s="12"/>
      <c r="BD6562" s="12"/>
      <c r="BE6562" s="12"/>
      <c r="BF6562" s="12"/>
      <c r="BG6562" s="12"/>
      <c r="BH6562" s="12"/>
      <c r="BI6562" s="12"/>
      <c r="BJ6562" s="13"/>
      <c r="BK6562" s="13"/>
      <c r="BL6562" s="13"/>
      <c r="BM6562" s="13"/>
      <c r="BN6562" s="13"/>
    </row>
    <row r="6563" spans="4:66" x14ac:dyDescent="0.25">
      <c r="D6563" s="7"/>
      <c r="E6563" s="10"/>
      <c r="F6563" s="10"/>
      <c r="G6563" s="10"/>
      <c r="H6563" s="10"/>
      <c r="I6563" s="10"/>
      <c r="J6563" s="10"/>
      <c r="K6563" s="11"/>
      <c r="L6563" s="11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/>
      <c r="AA6563" s="12"/>
      <c r="AB6563" s="12"/>
      <c r="AC6563" s="12"/>
      <c r="AD6563" s="12"/>
      <c r="AE6563" s="12"/>
      <c r="AF6563" s="12"/>
      <c r="AG6563" s="12"/>
      <c r="AH6563" s="12"/>
      <c r="AI6563" s="12"/>
      <c r="AJ6563" s="12"/>
      <c r="AK6563" s="12"/>
      <c r="AL6563" s="12"/>
      <c r="AM6563" s="12"/>
      <c r="AN6563" s="12"/>
      <c r="AO6563" s="12"/>
      <c r="AP6563" s="12"/>
      <c r="AQ6563" s="12"/>
      <c r="AR6563" s="12"/>
      <c r="AS6563" s="12"/>
      <c r="AT6563" s="12"/>
      <c r="AU6563" s="12"/>
      <c r="AV6563" s="12"/>
      <c r="AW6563" s="12"/>
      <c r="AX6563" s="12"/>
      <c r="AY6563" s="12"/>
      <c r="AZ6563" s="12"/>
      <c r="BA6563" s="12"/>
      <c r="BB6563" s="12"/>
      <c r="BC6563" s="12"/>
      <c r="BD6563" s="12"/>
      <c r="BE6563" s="12"/>
      <c r="BF6563" s="12"/>
      <c r="BG6563" s="12"/>
      <c r="BH6563" s="12"/>
      <c r="BI6563" s="12"/>
      <c r="BJ6563" s="13"/>
      <c r="BK6563" s="13"/>
      <c r="BL6563" s="13"/>
      <c r="BM6563" s="13"/>
      <c r="BN6563" s="13"/>
    </row>
    <row r="6564" spans="4:66" x14ac:dyDescent="0.25">
      <c r="D6564" s="7"/>
      <c r="E6564" s="10"/>
      <c r="F6564" s="10"/>
      <c r="G6564" s="10"/>
      <c r="H6564" s="10"/>
      <c r="I6564" s="10"/>
      <c r="J6564" s="10"/>
      <c r="K6564" s="11"/>
      <c r="L6564" s="11"/>
      <c r="M6564" s="12"/>
      <c r="N6564" s="12"/>
      <c r="O6564" s="12"/>
      <c r="P6564" s="12"/>
      <c r="Q6564" s="12"/>
      <c r="R6564" s="12"/>
      <c r="S6564" s="12"/>
      <c r="T6564" s="12"/>
      <c r="U6564" s="12"/>
      <c r="V6564" s="12"/>
      <c r="W6564" s="12"/>
      <c r="X6564" s="12"/>
      <c r="Y6564" s="12"/>
      <c r="Z6564" s="12"/>
      <c r="AA6564" s="12"/>
      <c r="AB6564" s="12"/>
      <c r="AC6564" s="12"/>
      <c r="AD6564" s="12"/>
      <c r="AE6564" s="12"/>
      <c r="AF6564" s="12"/>
      <c r="AG6564" s="12"/>
      <c r="AH6564" s="12"/>
      <c r="AI6564" s="12"/>
      <c r="AJ6564" s="12"/>
      <c r="AK6564" s="12"/>
      <c r="AL6564" s="12"/>
      <c r="AM6564" s="12"/>
      <c r="AN6564" s="12"/>
      <c r="AO6564" s="12"/>
      <c r="AP6564" s="12"/>
      <c r="AQ6564" s="12"/>
      <c r="AR6564" s="12"/>
      <c r="AS6564" s="12"/>
      <c r="AT6564" s="12"/>
      <c r="AU6564" s="12"/>
      <c r="AV6564" s="12"/>
      <c r="AW6564" s="12"/>
      <c r="AX6564" s="12"/>
      <c r="AY6564" s="12"/>
      <c r="AZ6564" s="12"/>
      <c r="BA6564" s="12"/>
      <c r="BB6564" s="12"/>
      <c r="BC6564" s="12"/>
      <c r="BD6564" s="12"/>
      <c r="BE6564" s="12"/>
      <c r="BF6564" s="12"/>
      <c r="BG6564" s="12"/>
      <c r="BH6564" s="12"/>
      <c r="BI6564" s="12"/>
      <c r="BJ6564" s="13"/>
      <c r="BK6564" s="13"/>
      <c r="BL6564" s="13"/>
      <c r="BM6564" s="13"/>
      <c r="BN6564" s="13"/>
    </row>
    <row r="6565" spans="4:66" x14ac:dyDescent="0.25">
      <c r="D6565" s="7"/>
      <c r="E6565" s="10"/>
      <c r="F6565" s="10"/>
      <c r="G6565" s="10"/>
      <c r="H6565" s="10"/>
      <c r="I6565" s="10"/>
      <c r="J6565" s="10"/>
      <c r="K6565" s="11"/>
      <c r="L6565" s="11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/>
      <c r="AC6565" s="12"/>
      <c r="AD6565" s="12"/>
      <c r="AE6565" s="12"/>
      <c r="AF6565" s="12"/>
      <c r="AG6565" s="12"/>
      <c r="AH6565" s="12"/>
      <c r="AI6565" s="12"/>
      <c r="AJ6565" s="12"/>
      <c r="AK6565" s="12"/>
      <c r="AL6565" s="12"/>
      <c r="AM6565" s="12"/>
      <c r="AN6565" s="12"/>
      <c r="AO6565" s="12"/>
      <c r="AP6565" s="12"/>
      <c r="AQ6565" s="12"/>
      <c r="AR6565" s="12"/>
      <c r="AS6565" s="12"/>
      <c r="AT6565" s="12"/>
      <c r="AU6565" s="12"/>
      <c r="AV6565" s="12"/>
      <c r="AW6565" s="12"/>
      <c r="AX6565" s="12"/>
      <c r="AY6565" s="12"/>
      <c r="AZ6565" s="12"/>
      <c r="BA6565" s="12"/>
      <c r="BB6565" s="12"/>
      <c r="BC6565" s="12"/>
      <c r="BD6565" s="12"/>
      <c r="BE6565" s="12"/>
      <c r="BF6565" s="12"/>
      <c r="BG6565" s="12"/>
      <c r="BH6565" s="12"/>
      <c r="BI6565" s="12"/>
      <c r="BJ6565" s="13"/>
      <c r="BK6565" s="13"/>
      <c r="BL6565" s="13"/>
      <c r="BM6565" s="13"/>
      <c r="BN6565" s="13"/>
    </row>
    <row r="6566" spans="4:66" x14ac:dyDescent="0.25">
      <c r="D6566" s="7"/>
      <c r="E6566" s="10"/>
      <c r="F6566" s="10"/>
      <c r="G6566" s="10"/>
      <c r="H6566" s="10"/>
      <c r="I6566" s="10"/>
      <c r="J6566" s="10"/>
      <c r="K6566" s="11"/>
      <c r="L6566" s="11"/>
      <c r="M6566" s="12"/>
      <c r="N6566" s="12"/>
      <c r="O6566" s="12"/>
      <c r="P6566" s="12"/>
      <c r="Q6566" s="12"/>
      <c r="R6566" s="12"/>
      <c r="S6566" s="12"/>
      <c r="T6566" s="12"/>
      <c r="U6566" s="12"/>
      <c r="V6566" s="12"/>
      <c r="W6566" s="12"/>
      <c r="X6566" s="12"/>
      <c r="Y6566" s="12"/>
      <c r="Z6566" s="12"/>
      <c r="AA6566" s="12"/>
      <c r="AB6566" s="12"/>
      <c r="AC6566" s="12"/>
      <c r="AD6566" s="12"/>
      <c r="AE6566" s="12"/>
      <c r="AF6566" s="12"/>
      <c r="AG6566" s="12"/>
      <c r="AH6566" s="12"/>
      <c r="AI6566" s="12"/>
      <c r="AJ6566" s="12"/>
      <c r="AK6566" s="12"/>
      <c r="AL6566" s="12"/>
      <c r="AM6566" s="12"/>
      <c r="AN6566" s="12"/>
      <c r="AO6566" s="12"/>
      <c r="AP6566" s="12"/>
      <c r="AQ6566" s="12"/>
      <c r="AR6566" s="12"/>
      <c r="AS6566" s="12"/>
      <c r="AT6566" s="12"/>
      <c r="AU6566" s="12"/>
      <c r="AV6566" s="12"/>
      <c r="AW6566" s="12"/>
      <c r="AX6566" s="12"/>
      <c r="AY6566" s="12"/>
      <c r="AZ6566" s="12"/>
      <c r="BA6566" s="12"/>
      <c r="BB6566" s="12"/>
      <c r="BC6566" s="12"/>
      <c r="BD6566" s="12"/>
      <c r="BE6566" s="12"/>
      <c r="BF6566" s="12"/>
      <c r="BG6566" s="12"/>
      <c r="BH6566" s="12"/>
      <c r="BI6566" s="12"/>
      <c r="BJ6566" s="13"/>
      <c r="BK6566" s="13"/>
      <c r="BL6566" s="13"/>
      <c r="BM6566" s="13"/>
      <c r="BN6566" s="13"/>
    </row>
    <row r="6567" spans="4:66" x14ac:dyDescent="0.25">
      <c r="D6567" s="7"/>
      <c r="E6567" s="10"/>
      <c r="F6567" s="10"/>
      <c r="G6567" s="10"/>
      <c r="H6567" s="10"/>
      <c r="I6567" s="10"/>
      <c r="J6567" s="10"/>
      <c r="K6567" s="11"/>
      <c r="L6567" s="11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/>
      <c r="AC6567" s="12"/>
      <c r="AD6567" s="12"/>
      <c r="AE6567" s="12"/>
      <c r="AF6567" s="12"/>
      <c r="AG6567" s="12"/>
      <c r="AH6567" s="12"/>
      <c r="AI6567" s="12"/>
      <c r="AJ6567" s="12"/>
      <c r="AK6567" s="12"/>
      <c r="AL6567" s="12"/>
      <c r="AM6567" s="12"/>
      <c r="AN6567" s="12"/>
      <c r="AO6567" s="12"/>
      <c r="AP6567" s="12"/>
      <c r="AQ6567" s="12"/>
      <c r="AR6567" s="12"/>
      <c r="AS6567" s="12"/>
      <c r="AT6567" s="12"/>
      <c r="AU6567" s="12"/>
      <c r="AV6567" s="12"/>
      <c r="AW6567" s="12"/>
      <c r="AX6567" s="12"/>
      <c r="AY6567" s="12"/>
      <c r="AZ6567" s="12"/>
      <c r="BA6567" s="12"/>
      <c r="BB6567" s="12"/>
      <c r="BC6567" s="12"/>
      <c r="BD6567" s="12"/>
      <c r="BE6567" s="12"/>
      <c r="BF6567" s="12"/>
      <c r="BG6567" s="12"/>
      <c r="BH6567" s="12"/>
      <c r="BI6567" s="12"/>
      <c r="BJ6567" s="13"/>
      <c r="BK6567" s="13"/>
      <c r="BL6567" s="13"/>
      <c r="BM6567" s="13"/>
      <c r="BN6567" s="13"/>
    </row>
    <row r="6568" spans="4:66" x14ac:dyDescent="0.25">
      <c r="D6568" s="7"/>
      <c r="E6568" s="10"/>
      <c r="F6568" s="10"/>
      <c r="G6568" s="10"/>
      <c r="H6568" s="10"/>
      <c r="I6568" s="10"/>
      <c r="J6568" s="10"/>
      <c r="K6568" s="11"/>
      <c r="L6568" s="11"/>
      <c r="M6568" s="12"/>
      <c r="N6568" s="12"/>
      <c r="O6568" s="12"/>
      <c r="P6568" s="12"/>
      <c r="Q6568" s="12"/>
      <c r="R6568" s="12"/>
      <c r="S6568" s="12"/>
      <c r="T6568" s="12"/>
      <c r="U6568" s="12"/>
      <c r="V6568" s="12"/>
      <c r="W6568" s="12"/>
      <c r="X6568" s="12"/>
      <c r="Y6568" s="12"/>
      <c r="Z6568" s="12"/>
      <c r="AA6568" s="12"/>
      <c r="AB6568" s="12"/>
      <c r="AC6568" s="12"/>
      <c r="AD6568" s="12"/>
      <c r="AE6568" s="12"/>
      <c r="AF6568" s="12"/>
      <c r="AG6568" s="12"/>
      <c r="AH6568" s="12"/>
      <c r="AI6568" s="12"/>
      <c r="AJ6568" s="12"/>
      <c r="AK6568" s="12"/>
      <c r="AL6568" s="12"/>
      <c r="AM6568" s="12"/>
      <c r="AN6568" s="12"/>
      <c r="AO6568" s="12"/>
      <c r="AP6568" s="12"/>
      <c r="AQ6568" s="12"/>
      <c r="AR6568" s="12"/>
      <c r="AS6568" s="12"/>
      <c r="AT6568" s="12"/>
      <c r="AU6568" s="12"/>
      <c r="AV6568" s="12"/>
      <c r="AW6568" s="12"/>
      <c r="AX6568" s="12"/>
      <c r="AY6568" s="12"/>
      <c r="AZ6568" s="12"/>
      <c r="BA6568" s="12"/>
      <c r="BB6568" s="12"/>
      <c r="BC6568" s="12"/>
      <c r="BD6568" s="12"/>
      <c r="BE6568" s="12"/>
      <c r="BF6568" s="12"/>
      <c r="BG6568" s="12"/>
      <c r="BH6568" s="12"/>
      <c r="BI6568" s="12"/>
      <c r="BJ6568" s="13"/>
      <c r="BK6568" s="13"/>
      <c r="BL6568" s="13"/>
      <c r="BM6568" s="13"/>
      <c r="BN6568" s="13"/>
    </row>
    <row r="6569" spans="4:66" x14ac:dyDescent="0.25">
      <c r="D6569" s="7"/>
      <c r="E6569" s="10"/>
      <c r="F6569" s="10"/>
      <c r="G6569" s="10"/>
      <c r="H6569" s="10"/>
      <c r="I6569" s="10"/>
      <c r="J6569" s="10"/>
      <c r="K6569" s="11"/>
      <c r="L6569" s="11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  <c r="AA6569" s="12"/>
      <c r="AB6569" s="12"/>
      <c r="AC6569" s="12"/>
      <c r="AD6569" s="12"/>
      <c r="AE6569" s="12"/>
      <c r="AF6569" s="12"/>
      <c r="AG6569" s="12"/>
      <c r="AH6569" s="12"/>
      <c r="AI6569" s="12"/>
      <c r="AJ6569" s="12"/>
      <c r="AK6569" s="12"/>
      <c r="AL6569" s="12"/>
      <c r="AM6569" s="12"/>
      <c r="AN6569" s="12"/>
      <c r="AO6569" s="12"/>
      <c r="AP6569" s="12"/>
      <c r="AQ6569" s="12"/>
      <c r="AR6569" s="12"/>
      <c r="AS6569" s="12"/>
      <c r="AT6569" s="12"/>
      <c r="AU6569" s="12"/>
      <c r="AV6569" s="12"/>
      <c r="AW6569" s="12"/>
      <c r="AX6569" s="12"/>
      <c r="AY6569" s="12"/>
      <c r="AZ6569" s="12"/>
      <c r="BA6569" s="12"/>
      <c r="BB6569" s="12"/>
      <c r="BC6569" s="12"/>
      <c r="BD6569" s="12"/>
      <c r="BE6569" s="12"/>
      <c r="BF6569" s="12"/>
      <c r="BG6569" s="12"/>
      <c r="BH6569" s="12"/>
      <c r="BI6569" s="12"/>
      <c r="BJ6569" s="13"/>
      <c r="BK6569" s="13"/>
      <c r="BL6569" s="13"/>
      <c r="BM6569" s="13"/>
      <c r="BN6569" s="13"/>
    </row>
    <row r="6570" spans="4:66" x14ac:dyDescent="0.25">
      <c r="D6570" s="7"/>
      <c r="E6570" s="10"/>
      <c r="F6570" s="10"/>
      <c r="G6570" s="10"/>
      <c r="H6570" s="10"/>
      <c r="I6570" s="10"/>
      <c r="J6570" s="10"/>
      <c r="K6570" s="11"/>
      <c r="L6570" s="11"/>
      <c r="M6570" s="12"/>
      <c r="N6570" s="12"/>
      <c r="O6570" s="12"/>
      <c r="P6570" s="12"/>
      <c r="Q6570" s="12"/>
      <c r="R6570" s="12"/>
      <c r="S6570" s="12"/>
      <c r="T6570" s="12"/>
      <c r="U6570" s="12"/>
      <c r="V6570" s="12"/>
      <c r="W6570" s="12"/>
      <c r="X6570" s="12"/>
      <c r="Y6570" s="12"/>
      <c r="Z6570" s="12"/>
      <c r="AA6570" s="12"/>
      <c r="AB6570" s="12"/>
      <c r="AC6570" s="12"/>
      <c r="AD6570" s="12"/>
      <c r="AE6570" s="12"/>
      <c r="AF6570" s="12"/>
      <c r="AG6570" s="12"/>
      <c r="AH6570" s="12"/>
      <c r="AI6570" s="12"/>
      <c r="AJ6570" s="12"/>
      <c r="AK6570" s="12"/>
      <c r="AL6570" s="12"/>
      <c r="AM6570" s="12"/>
      <c r="AN6570" s="12"/>
      <c r="AO6570" s="12"/>
      <c r="AP6570" s="12"/>
      <c r="AQ6570" s="12"/>
      <c r="AR6570" s="12"/>
      <c r="AS6570" s="12"/>
      <c r="AT6570" s="12"/>
      <c r="AU6570" s="12"/>
      <c r="AV6570" s="12"/>
      <c r="AW6570" s="12"/>
      <c r="AX6570" s="12"/>
      <c r="AY6570" s="12"/>
      <c r="AZ6570" s="12"/>
      <c r="BA6570" s="12"/>
      <c r="BB6570" s="12"/>
      <c r="BC6570" s="12"/>
      <c r="BD6570" s="12"/>
      <c r="BE6570" s="12"/>
      <c r="BF6570" s="12"/>
      <c r="BG6570" s="12"/>
      <c r="BH6570" s="12"/>
      <c r="BI6570" s="12"/>
      <c r="BJ6570" s="13"/>
      <c r="BK6570" s="13"/>
      <c r="BL6570" s="13"/>
      <c r="BM6570" s="13"/>
      <c r="BN6570" s="13"/>
    </row>
    <row r="6571" spans="4:66" x14ac:dyDescent="0.25">
      <c r="D6571" s="7"/>
      <c r="E6571" s="10"/>
      <c r="F6571" s="10"/>
      <c r="G6571" s="10"/>
      <c r="H6571" s="10"/>
      <c r="I6571" s="10"/>
      <c r="J6571" s="10"/>
      <c r="K6571" s="11"/>
      <c r="L6571" s="11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/>
      <c r="AG6571" s="12"/>
      <c r="AH6571" s="12"/>
      <c r="AI6571" s="12"/>
      <c r="AJ6571" s="12"/>
      <c r="AK6571" s="12"/>
      <c r="AL6571" s="12"/>
      <c r="AM6571" s="12"/>
      <c r="AN6571" s="12"/>
      <c r="AO6571" s="12"/>
      <c r="AP6571" s="12"/>
      <c r="AQ6571" s="12"/>
      <c r="AR6571" s="12"/>
      <c r="AS6571" s="12"/>
      <c r="AT6571" s="12"/>
      <c r="AU6571" s="12"/>
      <c r="AV6571" s="12"/>
      <c r="AW6571" s="12"/>
      <c r="AX6571" s="12"/>
      <c r="AY6571" s="12"/>
      <c r="AZ6571" s="12"/>
      <c r="BA6571" s="12"/>
      <c r="BB6571" s="12"/>
      <c r="BC6571" s="12"/>
      <c r="BD6571" s="12"/>
      <c r="BE6571" s="12"/>
      <c r="BF6571" s="12"/>
      <c r="BG6571" s="12"/>
      <c r="BH6571" s="12"/>
      <c r="BI6571" s="12"/>
      <c r="BJ6571" s="13"/>
      <c r="BK6571" s="13"/>
      <c r="BL6571" s="13"/>
      <c r="BM6571" s="13"/>
      <c r="BN6571" s="13"/>
    </row>
    <row r="6572" spans="4:66" x14ac:dyDescent="0.25">
      <c r="D6572" s="7"/>
      <c r="E6572" s="10"/>
      <c r="F6572" s="10"/>
      <c r="G6572" s="10"/>
      <c r="H6572" s="10"/>
      <c r="I6572" s="10"/>
      <c r="J6572" s="10"/>
      <c r="K6572" s="11"/>
      <c r="L6572" s="11"/>
      <c r="M6572" s="12"/>
      <c r="N6572" s="12"/>
      <c r="O6572" s="12"/>
      <c r="P6572" s="12"/>
      <c r="Q6572" s="12"/>
      <c r="R6572" s="12"/>
      <c r="S6572" s="12"/>
      <c r="T6572" s="12"/>
      <c r="U6572" s="12"/>
      <c r="V6572" s="12"/>
      <c r="W6572" s="12"/>
      <c r="X6572" s="12"/>
      <c r="Y6572" s="12"/>
      <c r="Z6572" s="12"/>
      <c r="AA6572" s="12"/>
      <c r="AB6572" s="12"/>
      <c r="AC6572" s="12"/>
      <c r="AD6572" s="12"/>
      <c r="AE6572" s="12"/>
      <c r="AF6572" s="12"/>
      <c r="AG6572" s="12"/>
      <c r="AH6572" s="12"/>
      <c r="AI6572" s="12"/>
      <c r="AJ6572" s="12"/>
      <c r="AK6572" s="12"/>
      <c r="AL6572" s="12"/>
      <c r="AM6572" s="12"/>
      <c r="AN6572" s="12"/>
      <c r="AO6572" s="12"/>
      <c r="AP6572" s="12"/>
      <c r="AQ6572" s="12"/>
      <c r="AR6572" s="12"/>
      <c r="AS6572" s="12"/>
      <c r="AT6572" s="12"/>
      <c r="AU6572" s="12"/>
      <c r="AV6572" s="12"/>
      <c r="AW6572" s="12"/>
      <c r="AX6572" s="12"/>
      <c r="AY6572" s="12"/>
      <c r="AZ6572" s="12"/>
      <c r="BA6572" s="12"/>
      <c r="BB6572" s="12"/>
      <c r="BC6572" s="12"/>
      <c r="BD6572" s="12"/>
      <c r="BE6572" s="12"/>
      <c r="BF6572" s="12"/>
      <c r="BG6572" s="12"/>
      <c r="BH6572" s="12"/>
      <c r="BI6572" s="12"/>
      <c r="BJ6572" s="13"/>
      <c r="BK6572" s="13"/>
      <c r="BL6572" s="13"/>
      <c r="BM6572" s="13"/>
      <c r="BN6572" s="13"/>
    </row>
    <row r="6573" spans="4:66" x14ac:dyDescent="0.25">
      <c r="D6573" s="7"/>
      <c r="E6573" s="10"/>
      <c r="F6573" s="10"/>
      <c r="G6573" s="10"/>
      <c r="H6573" s="10"/>
      <c r="I6573" s="10"/>
      <c r="J6573" s="10"/>
      <c r="K6573" s="11"/>
      <c r="L6573" s="11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/>
      <c r="AC6573" s="12"/>
      <c r="AD6573" s="12"/>
      <c r="AE6573" s="12"/>
      <c r="AF6573" s="12"/>
      <c r="AG6573" s="12"/>
      <c r="AH6573" s="12"/>
      <c r="AI6573" s="12"/>
      <c r="AJ6573" s="12"/>
      <c r="AK6573" s="12"/>
      <c r="AL6573" s="12"/>
      <c r="AM6573" s="12"/>
      <c r="AN6573" s="12"/>
      <c r="AO6573" s="12"/>
      <c r="AP6573" s="12"/>
      <c r="AQ6573" s="12"/>
      <c r="AR6573" s="12"/>
      <c r="AS6573" s="12"/>
      <c r="AT6573" s="12"/>
      <c r="AU6573" s="12"/>
      <c r="AV6573" s="12"/>
      <c r="AW6573" s="12"/>
      <c r="AX6573" s="12"/>
      <c r="AY6573" s="12"/>
      <c r="AZ6573" s="12"/>
      <c r="BA6573" s="12"/>
      <c r="BB6573" s="12"/>
      <c r="BC6573" s="12"/>
      <c r="BD6573" s="12"/>
      <c r="BE6573" s="12"/>
      <c r="BF6573" s="12"/>
      <c r="BG6573" s="12"/>
      <c r="BH6573" s="12"/>
      <c r="BI6573" s="12"/>
      <c r="BJ6573" s="13"/>
      <c r="BK6573" s="13"/>
      <c r="BL6573" s="13"/>
      <c r="BM6573" s="13"/>
      <c r="BN6573" s="13"/>
    </row>
    <row r="6574" spans="4:66" x14ac:dyDescent="0.25">
      <c r="D6574" s="7"/>
      <c r="E6574" s="10"/>
      <c r="F6574" s="10"/>
      <c r="G6574" s="10"/>
      <c r="H6574" s="10"/>
      <c r="I6574" s="10"/>
      <c r="J6574" s="10"/>
      <c r="K6574" s="11"/>
      <c r="L6574" s="11"/>
      <c r="M6574" s="12"/>
      <c r="N6574" s="12"/>
      <c r="O6574" s="12"/>
      <c r="P6574" s="12"/>
      <c r="Q6574" s="12"/>
      <c r="R6574" s="12"/>
      <c r="S6574" s="12"/>
      <c r="T6574" s="12"/>
      <c r="U6574" s="12"/>
      <c r="V6574" s="12"/>
      <c r="W6574" s="12"/>
      <c r="X6574" s="12"/>
      <c r="Y6574" s="12"/>
      <c r="Z6574" s="12"/>
      <c r="AA6574" s="12"/>
      <c r="AB6574" s="12"/>
      <c r="AC6574" s="12"/>
      <c r="AD6574" s="12"/>
      <c r="AE6574" s="12"/>
      <c r="AF6574" s="12"/>
      <c r="AG6574" s="12"/>
      <c r="AH6574" s="12"/>
      <c r="AI6574" s="12"/>
      <c r="AJ6574" s="12"/>
      <c r="AK6574" s="12"/>
      <c r="AL6574" s="12"/>
      <c r="AM6574" s="12"/>
      <c r="AN6574" s="12"/>
      <c r="AO6574" s="12"/>
      <c r="AP6574" s="12"/>
      <c r="AQ6574" s="12"/>
      <c r="AR6574" s="12"/>
      <c r="AS6574" s="12"/>
      <c r="AT6574" s="12"/>
      <c r="AU6574" s="12"/>
      <c r="AV6574" s="12"/>
      <c r="AW6574" s="12"/>
      <c r="AX6574" s="12"/>
      <c r="AY6574" s="12"/>
      <c r="AZ6574" s="12"/>
      <c r="BA6574" s="12"/>
      <c r="BB6574" s="12"/>
      <c r="BC6574" s="12"/>
      <c r="BD6574" s="12"/>
      <c r="BE6574" s="12"/>
      <c r="BF6574" s="12"/>
      <c r="BG6574" s="12"/>
      <c r="BH6574" s="12"/>
      <c r="BI6574" s="12"/>
      <c r="BJ6574" s="13"/>
      <c r="BK6574" s="13"/>
      <c r="BL6574" s="13"/>
      <c r="BM6574" s="13"/>
      <c r="BN6574" s="13"/>
    </row>
    <row r="6575" spans="4:66" x14ac:dyDescent="0.25">
      <c r="D6575" s="7"/>
      <c r="E6575" s="10"/>
      <c r="F6575" s="10"/>
      <c r="G6575" s="10"/>
      <c r="H6575" s="10"/>
      <c r="I6575" s="10"/>
      <c r="J6575" s="10"/>
      <c r="K6575" s="11"/>
      <c r="L6575" s="11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/>
      <c r="AC6575" s="12"/>
      <c r="AD6575" s="12"/>
      <c r="AE6575" s="12"/>
      <c r="AF6575" s="12"/>
      <c r="AG6575" s="12"/>
      <c r="AH6575" s="12"/>
      <c r="AI6575" s="12"/>
      <c r="AJ6575" s="12"/>
      <c r="AK6575" s="12"/>
      <c r="AL6575" s="12"/>
      <c r="AM6575" s="12"/>
      <c r="AN6575" s="12"/>
      <c r="AO6575" s="12"/>
      <c r="AP6575" s="12"/>
      <c r="AQ6575" s="12"/>
      <c r="AR6575" s="12"/>
      <c r="AS6575" s="12"/>
      <c r="AT6575" s="12"/>
      <c r="AU6575" s="12"/>
      <c r="AV6575" s="12"/>
      <c r="AW6575" s="12"/>
      <c r="AX6575" s="12"/>
      <c r="AY6575" s="12"/>
      <c r="AZ6575" s="12"/>
      <c r="BA6575" s="12"/>
      <c r="BB6575" s="12"/>
      <c r="BC6575" s="12"/>
      <c r="BD6575" s="12"/>
      <c r="BE6575" s="12"/>
      <c r="BF6575" s="12"/>
      <c r="BG6575" s="12"/>
      <c r="BH6575" s="12"/>
      <c r="BI6575" s="12"/>
      <c r="BJ6575" s="13"/>
      <c r="BK6575" s="13"/>
      <c r="BL6575" s="13"/>
      <c r="BM6575" s="13"/>
      <c r="BN6575" s="13"/>
    </row>
    <row r="6576" spans="4:66" x14ac:dyDescent="0.25">
      <c r="D6576" s="7"/>
      <c r="E6576" s="10"/>
      <c r="F6576" s="10"/>
      <c r="G6576" s="10"/>
      <c r="H6576" s="10"/>
      <c r="I6576" s="10"/>
      <c r="J6576" s="10"/>
      <c r="K6576" s="11"/>
      <c r="L6576" s="11"/>
      <c r="M6576" s="12"/>
      <c r="N6576" s="12"/>
      <c r="O6576" s="12"/>
      <c r="P6576" s="12"/>
      <c r="Q6576" s="12"/>
      <c r="R6576" s="12"/>
      <c r="S6576" s="12"/>
      <c r="T6576" s="12"/>
      <c r="U6576" s="12"/>
      <c r="V6576" s="12"/>
      <c r="W6576" s="12"/>
      <c r="X6576" s="12"/>
      <c r="Y6576" s="12"/>
      <c r="Z6576" s="12"/>
      <c r="AA6576" s="12"/>
      <c r="AB6576" s="12"/>
      <c r="AC6576" s="12"/>
      <c r="AD6576" s="12"/>
      <c r="AE6576" s="12"/>
      <c r="AF6576" s="12"/>
      <c r="AG6576" s="12"/>
      <c r="AH6576" s="12"/>
      <c r="AI6576" s="12"/>
      <c r="AJ6576" s="12"/>
      <c r="AK6576" s="12"/>
      <c r="AL6576" s="12"/>
      <c r="AM6576" s="12"/>
      <c r="AN6576" s="12"/>
      <c r="AO6576" s="12"/>
      <c r="AP6576" s="12"/>
      <c r="AQ6576" s="12"/>
      <c r="AR6576" s="12"/>
      <c r="AS6576" s="12"/>
      <c r="AT6576" s="12"/>
      <c r="AU6576" s="12"/>
      <c r="AV6576" s="12"/>
      <c r="AW6576" s="12"/>
      <c r="AX6576" s="12"/>
      <c r="AY6576" s="12"/>
      <c r="AZ6576" s="12"/>
      <c r="BA6576" s="12"/>
      <c r="BB6576" s="12"/>
      <c r="BC6576" s="12"/>
      <c r="BD6576" s="12"/>
      <c r="BE6576" s="12"/>
      <c r="BF6576" s="12"/>
      <c r="BG6576" s="12"/>
      <c r="BH6576" s="12"/>
      <c r="BI6576" s="12"/>
      <c r="BJ6576" s="13"/>
      <c r="BK6576" s="13"/>
      <c r="BL6576" s="13"/>
      <c r="BM6576" s="13"/>
      <c r="BN6576" s="13"/>
    </row>
    <row r="6577" spans="4:66" x14ac:dyDescent="0.25">
      <c r="D6577" s="7"/>
      <c r="E6577" s="10"/>
      <c r="F6577" s="10"/>
      <c r="G6577" s="10"/>
      <c r="H6577" s="10"/>
      <c r="I6577" s="10"/>
      <c r="J6577" s="10"/>
      <c r="K6577" s="11"/>
      <c r="L6577" s="11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/>
      <c r="AC6577" s="12"/>
      <c r="AD6577" s="12"/>
      <c r="AE6577" s="12"/>
      <c r="AF6577" s="12"/>
      <c r="AG6577" s="12"/>
      <c r="AH6577" s="12"/>
      <c r="AI6577" s="12"/>
      <c r="AJ6577" s="12"/>
      <c r="AK6577" s="12"/>
      <c r="AL6577" s="12"/>
      <c r="AM6577" s="12"/>
      <c r="AN6577" s="12"/>
      <c r="AO6577" s="12"/>
      <c r="AP6577" s="12"/>
      <c r="AQ6577" s="12"/>
      <c r="AR6577" s="12"/>
      <c r="AS6577" s="12"/>
      <c r="AT6577" s="12"/>
      <c r="AU6577" s="12"/>
      <c r="AV6577" s="12"/>
      <c r="AW6577" s="12"/>
      <c r="AX6577" s="12"/>
      <c r="AY6577" s="12"/>
      <c r="AZ6577" s="12"/>
      <c r="BA6577" s="12"/>
      <c r="BB6577" s="12"/>
      <c r="BC6577" s="12"/>
      <c r="BD6577" s="12"/>
      <c r="BE6577" s="12"/>
      <c r="BF6577" s="12"/>
      <c r="BG6577" s="12"/>
      <c r="BH6577" s="12"/>
      <c r="BI6577" s="12"/>
      <c r="BJ6577" s="13"/>
      <c r="BK6577" s="13"/>
      <c r="BL6577" s="13"/>
      <c r="BM6577" s="13"/>
      <c r="BN6577" s="13"/>
    </row>
    <row r="6578" spans="4:66" x14ac:dyDescent="0.25">
      <c r="D6578" s="7"/>
      <c r="E6578" s="10"/>
      <c r="F6578" s="10"/>
      <c r="G6578" s="10"/>
      <c r="H6578" s="10"/>
      <c r="I6578" s="10"/>
      <c r="J6578" s="10"/>
      <c r="K6578" s="11"/>
      <c r="L6578" s="11"/>
      <c r="M6578" s="12"/>
      <c r="N6578" s="12"/>
      <c r="O6578" s="12"/>
      <c r="P6578" s="12"/>
      <c r="Q6578" s="12"/>
      <c r="R6578" s="12"/>
      <c r="S6578" s="12"/>
      <c r="T6578" s="12"/>
      <c r="U6578" s="12"/>
      <c r="V6578" s="12"/>
      <c r="W6578" s="12"/>
      <c r="X6578" s="12"/>
      <c r="Y6578" s="12"/>
      <c r="Z6578" s="12"/>
      <c r="AA6578" s="12"/>
      <c r="AB6578" s="12"/>
      <c r="AC6578" s="12"/>
      <c r="AD6578" s="12"/>
      <c r="AE6578" s="12"/>
      <c r="AF6578" s="12"/>
      <c r="AG6578" s="12"/>
      <c r="AH6578" s="12"/>
      <c r="AI6578" s="12"/>
      <c r="AJ6578" s="12"/>
      <c r="AK6578" s="12"/>
      <c r="AL6578" s="12"/>
      <c r="AM6578" s="12"/>
      <c r="AN6578" s="12"/>
      <c r="AO6578" s="12"/>
      <c r="AP6578" s="12"/>
      <c r="AQ6578" s="12"/>
      <c r="AR6578" s="12"/>
      <c r="AS6578" s="12"/>
      <c r="AT6578" s="12"/>
      <c r="AU6578" s="12"/>
      <c r="AV6578" s="12"/>
      <c r="AW6578" s="12"/>
      <c r="AX6578" s="12"/>
      <c r="AY6578" s="12"/>
      <c r="AZ6578" s="12"/>
      <c r="BA6578" s="12"/>
      <c r="BB6578" s="12"/>
      <c r="BC6578" s="12"/>
      <c r="BD6578" s="12"/>
      <c r="BE6578" s="12"/>
      <c r="BF6578" s="12"/>
      <c r="BG6578" s="12"/>
      <c r="BH6578" s="12"/>
      <c r="BI6578" s="12"/>
      <c r="BJ6578" s="13"/>
      <c r="BK6578" s="13"/>
      <c r="BL6578" s="13"/>
      <c r="BM6578" s="13"/>
      <c r="BN6578" s="13"/>
    </row>
    <row r="6579" spans="4:66" x14ac:dyDescent="0.25">
      <c r="D6579" s="7"/>
      <c r="E6579" s="10"/>
      <c r="F6579" s="10"/>
      <c r="G6579" s="10"/>
      <c r="H6579" s="10"/>
      <c r="I6579" s="10"/>
      <c r="J6579" s="10"/>
      <c r="K6579" s="11"/>
      <c r="L6579" s="11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/>
      <c r="AC6579" s="12"/>
      <c r="AD6579" s="12"/>
      <c r="AE6579" s="12"/>
      <c r="AF6579" s="12"/>
      <c r="AG6579" s="12"/>
      <c r="AH6579" s="12"/>
      <c r="AI6579" s="12"/>
      <c r="AJ6579" s="12"/>
      <c r="AK6579" s="12"/>
      <c r="AL6579" s="12"/>
      <c r="AM6579" s="12"/>
      <c r="AN6579" s="12"/>
      <c r="AO6579" s="12"/>
      <c r="AP6579" s="12"/>
      <c r="AQ6579" s="12"/>
      <c r="AR6579" s="12"/>
      <c r="AS6579" s="12"/>
      <c r="AT6579" s="12"/>
      <c r="AU6579" s="12"/>
      <c r="AV6579" s="12"/>
      <c r="AW6579" s="12"/>
      <c r="AX6579" s="12"/>
      <c r="AY6579" s="12"/>
      <c r="AZ6579" s="12"/>
      <c r="BA6579" s="12"/>
      <c r="BB6579" s="12"/>
      <c r="BC6579" s="12"/>
      <c r="BD6579" s="12"/>
      <c r="BE6579" s="12"/>
      <c r="BF6579" s="12"/>
      <c r="BG6579" s="12"/>
      <c r="BH6579" s="12"/>
      <c r="BI6579" s="12"/>
      <c r="BJ6579" s="13"/>
      <c r="BK6579" s="13"/>
      <c r="BL6579" s="13"/>
      <c r="BM6579" s="13"/>
      <c r="BN6579" s="13"/>
    </row>
    <row r="6580" spans="4:66" x14ac:dyDescent="0.25">
      <c r="D6580" s="7"/>
      <c r="E6580" s="10"/>
      <c r="F6580" s="10"/>
      <c r="G6580" s="10"/>
      <c r="H6580" s="10"/>
      <c r="I6580" s="10"/>
      <c r="J6580" s="10"/>
      <c r="K6580" s="11"/>
      <c r="L6580" s="11"/>
      <c r="M6580" s="12"/>
      <c r="N6580" s="12"/>
      <c r="O6580" s="12"/>
      <c r="P6580" s="12"/>
      <c r="Q6580" s="12"/>
      <c r="R6580" s="12"/>
      <c r="S6580" s="12"/>
      <c r="T6580" s="12"/>
      <c r="U6580" s="12"/>
      <c r="V6580" s="12"/>
      <c r="W6580" s="12"/>
      <c r="X6580" s="12"/>
      <c r="Y6580" s="12"/>
      <c r="Z6580" s="12"/>
      <c r="AA6580" s="12"/>
      <c r="AB6580" s="12"/>
      <c r="AC6580" s="12"/>
      <c r="AD6580" s="12"/>
      <c r="AE6580" s="12"/>
      <c r="AF6580" s="12"/>
      <c r="AG6580" s="12"/>
      <c r="AH6580" s="12"/>
      <c r="AI6580" s="12"/>
      <c r="AJ6580" s="12"/>
      <c r="AK6580" s="12"/>
      <c r="AL6580" s="12"/>
      <c r="AM6580" s="12"/>
      <c r="AN6580" s="12"/>
      <c r="AO6580" s="12"/>
      <c r="AP6580" s="12"/>
      <c r="AQ6580" s="12"/>
      <c r="AR6580" s="12"/>
      <c r="AS6580" s="12"/>
      <c r="AT6580" s="12"/>
      <c r="AU6580" s="12"/>
      <c r="AV6580" s="12"/>
      <c r="AW6580" s="12"/>
      <c r="AX6580" s="12"/>
      <c r="AY6580" s="12"/>
      <c r="AZ6580" s="12"/>
      <c r="BA6580" s="12"/>
      <c r="BB6580" s="12"/>
      <c r="BC6580" s="12"/>
      <c r="BD6580" s="12"/>
      <c r="BE6580" s="12"/>
      <c r="BF6580" s="12"/>
      <c r="BG6580" s="12"/>
      <c r="BH6580" s="12"/>
      <c r="BI6580" s="12"/>
      <c r="BJ6580" s="13"/>
      <c r="BK6580" s="13"/>
      <c r="BL6580" s="13"/>
      <c r="BM6580" s="13"/>
      <c r="BN6580" s="13"/>
    </row>
    <row r="6581" spans="4:66" x14ac:dyDescent="0.25">
      <c r="D6581" s="7"/>
      <c r="E6581" s="10"/>
      <c r="F6581" s="10"/>
      <c r="G6581" s="10"/>
      <c r="H6581" s="10"/>
      <c r="I6581" s="10"/>
      <c r="J6581" s="10"/>
      <c r="K6581" s="11"/>
      <c r="L6581" s="11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/>
      <c r="AC6581" s="12"/>
      <c r="AD6581" s="12"/>
      <c r="AE6581" s="12"/>
      <c r="AF6581" s="12"/>
      <c r="AG6581" s="12"/>
      <c r="AH6581" s="12"/>
      <c r="AI6581" s="12"/>
      <c r="AJ6581" s="12"/>
      <c r="AK6581" s="12"/>
      <c r="AL6581" s="12"/>
      <c r="AM6581" s="12"/>
      <c r="AN6581" s="12"/>
      <c r="AO6581" s="12"/>
      <c r="AP6581" s="12"/>
      <c r="AQ6581" s="12"/>
      <c r="AR6581" s="12"/>
      <c r="AS6581" s="12"/>
      <c r="AT6581" s="12"/>
      <c r="AU6581" s="12"/>
      <c r="AV6581" s="12"/>
      <c r="AW6581" s="12"/>
      <c r="AX6581" s="12"/>
      <c r="AY6581" s="12"/>
      <c r="AZ6581" s="12"/>
      <c r="BA6581" s="12"/>
      <c r="BB6581" s="12"/>
      <c r="BC6581" s="12"/>
      <c r="BD6581" s="12"/>
      <c r="BE6581" s="12"/>
      <c r="BF6581" s="12"/>
      <c r="BG6581" s="12"/>
      <c r="BH6581" s="12"/>
      <c r="BI6581" s="12"/>
      <c r="BJ6581" s="13"/>
      <c r="BK6581" s="13"/>
      <c r="BL6581" s="13"/>
      <c r="BM6581" s="13"/>
      <c r="BN6581" s="13"/>
    </row>
    <row r="6582" spans="4:66" x14ac:dyDescent="0.25">
      <c r="D6582" s="7"/>
      <c r="E6582" s="10"/>
      <c r="F6582" s="10"/>
      <c r="G6582" s="10"/>
      <c r="H6582" s="10"/>
      <c r="I6582" s="10"/>
      <c r="J6582" s="10"/>
      <c r="K6582" s="11"/>
      <c r="L6582" s="11"/>
      <c r="M6582" s="12"/>
      <c r="N6582" s="12"/>
      <c r="O6582" s="12"/>
      <c r="P6582" s="12"/>
      <c r="Q6582" s="12"/>
      <c r="R6582" s="12"/>
      <c r="S6582" s="12"/>
      <c r="T6582" s="12"/>
      <c r="U6582" s="12"/>
      <c r="V6582" s="12"/>
      <c r="W6582" s="12"/>
      <c r="X6582" s="12"/>
      <c r="Y6582" s="12"/>
      <c r="Z6582" s="12"/>
      <c r="AA6582" s="12"/>
      <c r="AB6582" s="12"/>
      <c r="AC6582" s="12"/>
      <c r="AD6582" s="12"/>
      <c r="AE6582" s="12"/>
      <c r="AF6582" s="12"/>
      <c r="AG6582" s="12"/>
      <c r="AH6582" s="12"/>
      <c r="AI6582" s="12"/>
      <c r="AJ6582" s="12"/>
      <c r="AK6582" s="12"/>
      <c r="AL6582" s="12"/>
      <c r="AM6582" s="12"/>
      <c r="AN6582" s="12"/>
      <c r="AO6582" s="12"/>
      <c r="AP6582" s="12"/>
      <c r="AQ6582" s="12"/>
      <c r="AR6582" s="12"/>
      <c r="AS6582" s="12"/>
      <c r="AT6582" s="12"/>
      <c r="AU6582" s="12"/>
      <c r="AV6582" s="12"/>
      <c r="AW6582" s="12"/>
      <c r="AX6582" s="12"/>
      <c r="AY6582" s="12"/>
      <c r="AZ6582" s="12"/>
      <c r="BA6582" s="12"/>
      <c r="BB6582" s="12"/>
      <c r="BC6582" s="12"/>
      <c r="BD6582" s="12"/>
      <c r="BE6582" s="12"/>
      <c r="BF6582" s="12"/>
      <c r="BG6582" s="12"/>
      <c r="BH6582" s="12"/>
      <c r="BI6582" s="12"/>
      <c r="BJ6582" s="13"/>
      <c r="BK6582" s="13"/>
      <c r="BL6582" s="13"/>
      <c r="BM6582" s="13"/>
      <c r="BN6582" s="13"/>
    </row>
    <row r="6583" spans="4:66" x14ac:dyDescent="0.25">
      <c r="D6583" s="7"/>
      <c r="E6583" s="10"/>
      <c r="F6583" s="10"/>
      <c r="G6583" s="10"/>
      <c r="H6583" s="10"/>
      <c r="I6583" s="10"/>
      <c r="J6583" s="10"/>
      <c r="K6583" s="11"/>
      <c r="L6583" s="11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/>
      <c r="AC6583" s="12"/>
      <c r="AD6583" s="12"/>
      <c r="AE6583" s="12"/>
      <c r="AF6583" s="12"/>
      <c r="AG6583" s="12"/>
      <c r="AH6583" s="12"/>
      <c r="AI6583" s="12"/>
      <c r="AJ6583" s="12"/>
      <c r="AK6583" s="12"/>
      <c r="AL6583" s="12"/>
      <c r="AM6583" s="12"/>
      <c r="AN6583" s="12"/>
      <c r="AO6583" s="12"/>
      <c r="AP6583" s="12"/>
      <c r="AQ6583" s="12"/>
      <c r="AR6583" s="12"/>
      <c r="AS6583" s="12"/>
      <c r="AT6583" s="12"/>
      <c r="AU6583" s="12"/>
      <c r="AV6583" s="12"/>
      <c r="AW6583" s="12"/>
      <c r="AX6583" s="12"/>
      <c r="AY6583" s="12"/>
      <c r="AZ6583" s="12"/>
      <c r="BA6583" s="12"/>
      <c r="BB6583" s="12"/>
      <c r="BC6583" s="12"/>
      <c r="BD6583" s="12"/>
      <c r="BE6583" s="12"/>
      <c r="BF6583" s="12"/>
      <c r="BG6583" s="12"/>
      <c r="BH6583" s="12"/>
      <c r="BI6583" s="12"/>
      <c r="BJ6583" s="13"/>
      <c r="BK6583" s="13"/>
      <c r="BL6583" s="13"/>
      <c r="BM6583" s="13"/>
      <c r="BN6583" s="13"/>
    </row>
    <row r="6584" spans="4:66" x14ac:dyDescent="0.25">
      <c r="D6584" s="7"/>
      <c r="E6584" s="10"/>
      <c r="F6584" s="10"/>
      <c r="G6584" s="10"/>
      <c r="H6584" s="10"/>
      <c r="I6584" s="10"/>
      <c r="J6584" s="10"/>
      <c r="K6584" s="11"/>
      <c r="L6584" s="11"/>
      <c r="M6584" s="12"/>
      <c r="N6584" s="12"/>
      <c r="O6584" s="12"/>
      <c r="P6584" s="12"/>
      <c r="Q6584" s="12"/>
      <c r="R6584" s="12"/>
      <c r="S6584" s="12"/>
      <c r="T6584" s="12"/>
      <c r="U6584" s="12"/>
      <c r="V6584" s="12"/>
      <c r="W6584" s="12"/>
      <c r="X6584" s="12"/>
      <c r="Y6584" s="12"/>
      <c r="Z6584" s="12"/>
      <c r="AA6584" s="12"/>
      <c r="AB6584" s="12"/>
      <c r="AC6584" s="12"/>
      <c r="AD6584" s="12"/>
      <c r="AE6584" s="12"/>
      <c r="AF6584" s="12"/>
      <c r="AG6584" s="12"/>
      <c r="AH6584" s="12"/>
      <c r="AI6584" s="12"/>
      <c r="AJ6584" s="12"/>
      <c r="AK6584" s="12"/>
      <c r="AL6584" s="12"/>
      <c r="AM6584" s="12"/>
      <c r="AN6584" s="12"/>
      <c r="AO6584" s="12"/>
      <c r="AP6584" s="12"/>
      <c r="AQ6584" s="12"/>
      <c r="AR6584" s="12"/>
      <c r="AS6584" s="12"/>
      <c r="AT6584" s="12"/>
      <c r="AU6584" s="12"/>
      <c r="AV6584" s="12"/>
      <c r="AW6584" s="12"/>
      <c r="AX6584" s="12"/>
      <c r="AY6584" s="12"/>
      <c r="AZ6584" s="12"/>
      <c r="BA6584" s="12"/>
      <c r="BB6584" s="12"/>
      <c r="BC6584" s="12"/>
      <c r="BD6584" s="12"/>
      <c r="BE6584" s="12"/>
      <c r="BF6584" s="12"/>
      <c r="BG6584" s="12"/>
      <c r="BH6584" s="12"/>
      <c r="BI6584" s="12"/>
      <c r="BJ6584" s="13"/>
      <c r="BK6584" s="13"/>
      <c r="BL6584" s="13"/>
      <c r="BM6584" s="13"/>
      <c r="BN6584" s="13"/>
    </row>
    <row r="6585" spans="4:66" x14ac:dyDescent="0.25">
      <c r="D6585" s="7"/>
      <c r="E6585" s="10"/>
      <c r="F6585" s="10"/>
      <c r="G6585" s="10"/>
      <c r="H6585" s="10"/>
      <c r="I6585" s="10"/>
      <c r="J6585" s="10"/>
      <c r="K6585" s="11"/>
      <c r="L6585" s="11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/>
      <c r="AC6585" s="12"/>
      <c r="AD6585" s="12"/>
      <c r="AE6585" s="12"/>
      <c r="AF6585" s="12"/>
      <c r="AG6585" s="12"/>
      <c r="AH6585" s="12"/>
      <c r="AI6585" s="12"/>
      <c r="AJ6585" s="12"/>
      <c r="AK6585" s="12"/>
      <c r="AL6585" s="12"/>
      <c r="AM6585" s="12"/>
      <c r="AN6585" s="12"/>
      <c r="AO6585" s="12"/>
      <c r="AP6585" s="12"/>
      <c r="AQ6585" s="12"/>
      <c r="AR6585" s="12"/>
      <c r="AS6585" s="12"/>
      <c r="AT6585" s="12"/>
      <c r="AU6585" s="12"/>
      <c r="AV6585" s="12"/>
      <c r="AW6585" s="12"/>
      <c r="AX6585" s="12"/>
      <c r="AY6585" s="12"/>
      <c r="AZ6585" s="12"/>
      <c r="BA6585" s="12"/>
      <c r="BB6585" s="12"/>
      <c r="BC6585" s="12"/>
      <c r="BD6585" s="12"/>
      <c r="BE6585" s="12"/>
      <c r="BF6585" s="12"/>
      <c r="BG6585" s="12"/>
      <c r="BH6585" s="12"/>
      <c r="BI6585" s="12"/>
      <c r="BJ6585" s="13"/>
      <c r="BK6585" s="13"/>
      <c r="BL6585" s="13"/>
      <c r="BM6585" s="13"/>
      <c r="BN6585" s="13"/>
    </row>
    <row r="6586" spans="4:66" x14ac:dyDescent="0.25">
      <c r="D6586" s="7"/>
      <c r="E6586" s="10"/>
      <c r="F6586" s="10"/>
      <c r="G6586" s="10"/>
      <c r="H6586" s="10"/>
      <c r="I6586" s="10"/>
      <c r="J6586" s="10"/>
      <c r="K6586" s="11"/>
      <c r="L6586" s="11"/>
      <c r="M6586" s="12"/>
      <c r="N6586" s="12"/>
      <c r="O6586" s="12"/>
      <c r="P6586" s="12"/>
      <c r="Q6586" s="12"/>
      <c r="R6586" s="12"/>
      <c r="S6586" s="12"/>
      <c r="T6586" s="12"/>
      <c r="U6586" s="12"/>
      <c r="V6586" s="12"/>
      <c r="W6586" s="12"/>
      <c r="X6586" s="12"/>
      <c r="Y6586" s="12"/>
      <c r="Z6586" s="12"/>
      <c r="AA6586" s="12"/>
      <c r="AB6586" s="12"/>
      <c r="AC6586" s="12"/>
      <c r="AD6586" s="12"/>
      <c r="AE6586" s="12"/>
      <c r="AF6586" s="12"/>
      <c r="AG6586" s="12"/>
      <c r="AH6586" s="12"/>
      <c r="AI6586" s="12"/>
      <c r="AJ6586" s="12"/>
      <c r="AK6586" s="12"/>
      <c r="AL6586" s="12"/>
      <c r="AM6586" s="12"/>
      <c r="AN6586" s="12"/>
      <c r="AO6586" s="12"/>
      <c r="AP6586" s="12"/>
      <c r="AQ6586" s="12"/>
      <c r="AR6586" s="12"/>
      <c r="AS6586" s="12"/>
      <c r="AT6586" s="12"/>
      <c r="AU6586" s="12"/>
      <c r="AV6586" s="12"/>
      <c r="AW6586" s="12"/>
      <c r="AX6586" s="12"/>
      <c r="AY6586" s="12"/>
      <c r="AZ6586" s="12"/>
      <c r="BA6586" s="12"/>
      <c r="BB6586" s="12"/>
      <c r="BC6586" s="12"/>
      <c r="BD6586" s="12"/>
      <c r="BE6586" s="12"/>
      <c r="BF6586" s="12"/>
      <c r="BG6586" s="12"/>
      <c r="BH6586" s="12"/>
      <c r="BI6586" s="12"/>
      <c r="BJ6586" s="13"/>
      <c r="BK6586" s="13"/>
      <c r="BL6586" s="13"/>
      <c r="BM6586" s="13"/>
      <c r="BN6586" s="13"/>
    </row>
    <row r="6587" spans="4:66" x14ac:dyDescent="0.25">
      <c r="D6587" s="7"/>
      <c r="E6587" s="10"/>
      <c r="F6587" s="10"/>
      <c r="G6587" s="10"/>
      <c r="H6587" s="10"/>
      <c r="I6587" s="10"/>
      <c r="J6587" s="10"/>
      <c r="K6587" s="11"/>
      <c r="L6587" s="11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  <c r="AA6587" s="12"/>
      <c r="AB6587" s="12"/>
      <c r="AC6587" s="12"/>
      <c r="AD6587" s="12"/>
      <c r="AE6587" s="12"/>
      <c r="AF6587" s="12"/>
      <c r="AG6587" s="12"/>
      <c r="AH6587" s="12"/>
      <c r="AI6587" s="12"/>
      <c r="AJ6587" s="12"/>
      <c r="AK6587" s="12"/>
      <c r="AL6587" s="12"/>
      <c r="AM6587" s="12"/>
      <c r="AN6587" s="12"/>
      <c r="AO6587" s="12"/>
      <c r="AP6587" s="12"/>
      <c r="AQ6587" s="12"/>
      <c r="AR6587" s="12"/>
      <c r="AS6587" s="12"/>
      <c r="AT6587" s="12"/>
      <c r="AU6587" s="12"/>
      <c r="AV6587" s="12"/>
      <c r="AW6587" s="12"/>
      <c r="AX6587" s="12"/>
      <c r="AY6587" s="12"/>
      <c r="AZ6587" s="12"/>
      <c r="BA6587" s="12"/>
      <c r="BB6587" s="12"/>
      <c r="BC6587" s="12"/>
      <c r="BD6587" s="12"/>
      <c r="BE6587" s="12"/>
      <c r="BF6587" s="12"/>
      <c r="BG6587" s="12"/>
      <c r="BH6587" s="12"/>
      <c r="BI6587" s="12"/>
      <c r="BJ6587" s="13"/>
      <c r="BK6587" s="13"/>
      <c r="BL6587" s="13"/>
      <c r="BM6587" s="13"/>
      <c r="BN6587" s="13"/>
    </row>
    <row r="6588" spans="4:66" x14ac:dyDescent="0.25">
      <c r="D6588" s="7"/>
      <c r="E6588" s="10"/>
      <c r="F6588" s="10"/>
      <c r="G6588" s="10"/>
      <c r="H6588" s="10"/>
      <c r="I6588" s="10"/>
      <c r="J6588" s="10"/>
      <c r="K6588" s="11"/>
      <c r="L6588" s="11"/>
      <c r="M6588" s="12"/>
      <c r="N6588" s="12"/>
      <c r="O6588" s="12"/>
      <c r="P6588" s="12"/>
      <c r="Q6588" s="12"/>
      <c r="R6588" s="12"/>
      <c r="S6588" s="12"/>
      <c r="T6588" s="12"/>
      <c r="U6588" s="12"/>
      <c r="V6588" s="12"/>
      <c r="W6588" s="12"/>
      <c r="X6588" s="12"/>
      <c r="Y6588" s="12"/>
      <c r="Z6588" s="12"/>
      <c r="AA6588" s="12"/>
      <c r="AB6588" s="12"/>
      <c r="AC6588" s="12"/>
      <c r="AD6588" s="12"/>
      <c r="AE6588" s="12"/>
      <c r="AF6588" s="12"/>
      <c r="AG6588" s="12"/>
      <c r="AH6588" s="12"/>
      <c r="AI6588" s="12"/>
      <c r="AJ6588" s="12"/>
      <c r="AK6588" s="12"/>
      <c r="AL6588" s="12"/>
      <c r="AM6588" s="12"/>
      <c r="AN6588" s="12"/>
      <c r="AO6588" s="12"/>
      <c r="AP6588" s="12"/>
      <c r="AQ6588" s="12"/>
      <c r="AR6588" s="12"/>
      <c r="AS6588" s="12"/>
      <c r="AT6588" s="12"/>
      <c r="AU6588" s="12"/>
      <c r="AV6588" s="12"/>
      <c r="AW6588" s="12"/>
      <c r="AX6588" s="12"/>
      <c r="AY6588" s="12"/>
      <c r="AZ6588" s="12"/>
      <c r="BA6588" s="12"/>
      <c r="BB6588" s="12"/>
      <c r="BC6588" s="12"/>
      <c r="BD6588" s="12"/>
      <c r="BE6588" s="12"/>
      <c r="BF6588" s="12"/>
      <c r="BG6588" s="12"/>
      <c r="BH6588" s="12"/>
      <c r="BI6588" s="12"/>
      <c r="BJ6588" s="13"/>
      <c r="BK6588" s="13"/>
      <c r="BL6588" s="13"/>
      <c r="BM6588" s="13"/>
      <c r="BN6588" s="13"/>
    </row>
    <row r="6589" spans="4:66" x14ac:dyDescent="0.25">
      <c r="D6589" s="7"/>
      <c r="E6589" s="10"/>
      <c r="F6589" s="10"/>
      <c r="G6589" s="10"/>
      <c r="H6589" s="10"/>
      <c r="I6589" s="10"/>
      <c r="J6589" s="10"/>
      <c r="K6589" s="11"/>
      <c r="L6589" s="11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2"/>
      <c r="AF6589" s="12"/>
      <c r="AG6589" s="12"/>
      <c r="AH6589" s="12"/>
      <c r="AI6589" s="12"/>
      <c r="AJ6589" s="12"/>
      <c r="AK6589" s="12"/>
      <c r="AL6589" s="12"/>
      <c r="AM6589" s="12"/>
      <c r="AN6589" s="12"/>
      <c r="AO6589" s="12"/>
      <c r="AP6589" s="12"/>
      <c r="AQ6589" s="12"/>
      <c r="AR6589" s="12"/>
      <c r="AS6589" s="12"/>
      <c r="AT6589" s="12"/>
      <c r="AU6589" s="12"/>
      <c r="AV6589" s="12"/>
      <c r="AW6589" s="12"/>
      <c r="AX6589" s="12"/>
      <c r="AY6589" s="12"/>
      <c r="AZ6589" s="12"/>
      <c r="BA6589" s="12"/>
      <c r="BB6589" s="12"/>
      <c r="BC6589" s="12"/>
      <c r="BD6589" s="12"/>
      <c r="BE6589" s="12"/>
      <c r="BF6589" s="12"/>
      <c r="BG6589" s="12"/>
      <c r="BH6589" s="12"/>
      <c r="BI6589" s="12"/>
      <c r="BJ6589" s="13"/>
      <c r="BK6589" s="13"/>
      <c r="BL6589" s="13"/>
      <c r="BM6589" s="13"/>
      <c r="BN6589" s="13"/>
    </row>
    <row r="6590" spans="4:66" x14ac:dyDescent="0.25">
      <c r="D6590" s="7"/>
      <c r="E6590" s="10"/>
      <c r="F6590" s="10"/>
      <c r="G6590" s="10"/>
      <c r="H6590" s="10"/>
      <c r="I6590" s="10"/>
      <c r="J6590" s="10"/>
      <c r="K6590" s="11"/>
      <c r="L6590" s="11"/>
      <c r="M6590" s="12"/>
      <c r="N6590" s="12"/>
      <c r="O6590" s="12"/>
      <c r="P6590" s="12"/>
      <c r="Q6590" s="12"/>
      <c r="R6590" s="12"/>
      <c r="S6590" s="12"/>
      <c r="T6590" s="12"/>
      <c r="U6590" s="12"/>
      <c r="V6590" s="12"/>
      <c r="W6590" s="12"/>
      <c r="X6590" s="12"/>
      <c r="Y6590" s="12"/>
      <c r="Z6590" s="12"/>
      <c r="AA6590" s="12"/>
      <c r="AB6590" s="12"/>
      <c r="AC6590" s="12"/>
      <c r="AD6590" s="12"/>
      <c r="AE6590" s="12"/>
      <c r="AF6590" s="12"/>
      <c r="AG6590" s="12"/>
      <c r="AH6590" s="12"/>
      <c r="AI6590" s="12"/>
      <c r="AJ6590" s="12"/>
      <c r="AK6590" s="12"/>
      <c r="AL6590" s="12"/>
      <c r="AM6590" s="12"/>
      <c r="AN6590" s="12"/>
      <c r="AO6590" s="12"/>
      <c r="AP6590" s="12"/>
      <c r="AQ6590" s="12"/>
      <c r="AR6590" s="12"/>
      <c r="AS6590" s="12"/>
      <c r="AT6590" s="12"/>
      <c r="AU6590" s="12"/>
      <c r="AV6590" s="12"/>
      <c r="AW6590" s="12"/>
      <c r="AX6590" s="12"/>
      <c r="AY6590" s="12"/>
      <c r="AZ6590" s="12"/>
      <c r="BA6590" s="12"/>
      <c r="BB6590" s="12"/>
      <c r="BC6590" s="12"/>
      <c r="BD6590" s="12"/>
      <c r="BE6590" s="12"/>
      <c r="BF6590" s="12"/>
      <c r="BG6590" s="12"/>
      <c r="BH6590" s="12"/>
      <c r="BI6590" s="12"/>
      <c r="BJ6590" s="13"/>
      <c r="BK6590" s="13"/>
      <c r="BL6590" s="13"/>
      <c r="BM6590" s="13"/>
      <c r="BN6590" s="13"/>
    </row>
    <row r="6591" spans="4:66" x14ac:dyDescent="0.25">
      <c r="D6591" s="7"/>
      <c r="E6591" s="10"/>
      <c r="F6591" s="10"/>
      <c r="G6591" s="10"/>
      <c r="H6591" s="10"/>
      <c r="I6591" s="10"/>
      <c r="J6591" s="10"/>
      <c r="K6591" s="11"/>
      <c r="L6591" s="11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  <c r="AA6591" s="12"/>
      <c r="AB6591" s="12"/>
      <c r="AC6591" s="12"/>
      <c r="AD6591" s="12"/>
      <c r="AE6591" s="12"/>
      <c r="AF6591" s="12"/>
      <c r="AG6591" s="12"/>
      <c r="AH6591" s="12"/>
      <c r="AI6591" s="12"/>
      <c r="AJ6591" s="12"/>
      <c r="AK6591" s="12"/>
      <c r="AL6591" s="12"/>
      <c r="AM6591" s="12"/>
      <c r="AN6591" s="12"/>
      <c r="AO6591" s="12"/>
      <c r="AP6591" s="12"/>
      <c r="AQ6591" s="12"/>
      <c r="AR6591" s="12"/>
      <c r="AS6591" s="12"/>
      <c r="AT6591" s="12"/>
      <c r="AU6591" s="12"/>
      <c r="AV6591" s="12"/>
      <c r="AW6591" s="12"/>
      <c r="AX6591" s="12"/>
      <c r="AY6591" s="12"/>
      <c r="AZ6591" s="12"/>
      <c r="BA6591" s="12"/>
      <c r="BB6591" s="12"/>
      <c r="BC6591" s="12"/>
      <c r="BD6591" s="12"/>
      <c r="BE6591" s="12"/>
      <c r="BF6591" s="12"/>
      <c r="BG6591" s="12"/>
      <c r="BH6591" s="12"/>
      <c r="BI6591" s="12"/>
      <c r="BJ6591" s="13"/>
      <c r="BK6591" s="13"/>
      <c r="BL6591" s="13"/>
      <c r="BM6591" s="13"/>
      <c r="BN6591" s="13"/>
    </row>
    <row r="6592" spans="4:66" x14ac:dyDescent="0.25">
      <c r="D6592" s="7"/>
      <c r="E6592" s="10"/>
      <c r="F6592" s="10"/>
      <c r="G6592" s="10"/>
      <c r="H6592" s="10"/>
      <c r="I6592" s="10"/>
      <c r="J6592" s="10"/>
      <c r="K6592" s="11"/>
      <c r="L6592" s="11"/>
      <c r="M6592" s="12"/>
      <c r="N6592" s="12"/>
      <c r="O6592" s="12"/>
      <c r="P6592" s="12"/>
      <c r="Q6592" s="12"/>
      <c r="R6592" s="12"/>
      <c r="S6592" s="12"/>
      <c r="T6592" s="12"/>
      <c r="U6592" s="12"/>
      <c r="V6592" s="12"/>
      <c r="W6592" s="12"/>
      <c r="X6592" s="12"/>
      <c r="Y6592" s="12"/>
      <c r="Z6592" s="12"/>
      <c r="AA6592" s="12"/>
      <c r="AB6592" s="12"/>
      <c r="AC6592" s="12"/>
      <c r="AD6592" s="12"/>
      <c r="AE6592" s="12"/>
      <c r="AF6592" s="12"/>
      <c r="AG6592" s="12"/>
      <c r="AH6592" s="12"/>
      <c r="AI6592" s="12"/>
      <c r="AJ6592" s="12"/>
      <c r="AK6592" s="12"/>
      <c r="AL6592" s="12"/>
      <c r="AM6592" s="12"/>
      <c r="AN6592" s="12"/>
      <c r="AO6592" s="12"/>
      <c r="AP6592" s="12"/>
      <c r="AQ6592" s="12"/>
      <c r="AR6592" s="12"/>
      <c r="AS6592" s="12"/>
      <c r="AT6592" s="12"/>
      <c r="AU6592" s="12"/>
      <c r="AV6592" s="12"/>
      <c r="AW6592" s="12"/>
      <c r="AX6592" s="12"/>
      <c r="AY6592" s="12"/>
      <c r="AZ6592" s="12"/>
      <c r="BA6592" s="12"/>
      <c r="BB6592" s="12"/>
      <c r="BC6592" s="12"/>
      <c r="BD6592" s="12"/>
      <c r="BE6592" s="12"/>
      <c r="BF6592" s="12"/>
      <c r="BG6592" s="12"/>
      <c r="BH6592" s="12"/>
      <c r="BI6592" s="12"/>
      <c r="BJ6592" s="13"/>
      <c r="BK6592" s="13"/>
      <c r="BL6592" s="13"/>
      <c r="BM6592" s="13"/>
      <c r="BN6592" s="13"/>
    </row>
    <row r="6593" spans="4:66" x14ac:dyDescent="0.25">
      <c r="D6593" s="7"/>
      <c r="E6593" s="10"/>
      <c r="F6593" s="10"/>
      <c r="G6593" s="10"/>
      <c r="H6593" s="10"/>
      <c r="I6593" s="10"/>
      <c r="J6593" s="10"/>
      <c r="K6593" s="11"/>
      <c r="L6593" s="11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/>
      <c r="AC6593" s="12"/>
      <c r="AD6593" s="12"/>
      <c r="AE6593" s="12"/>
      <c r="AF6593" s="12"/>
      <c r="AG6593" s="12"/>
      <c r="AH6593" s="12"/>
      <c r="AI6593" s="12"/>
      <c r="AJ6593" s="12"/>
      <c r="AK6593" s="12"/>
      <c r="AL6593" s="12"/>
      <c r="AM6593" s="12"/>
      <c r="AN6593" s="12"/>
      <c r="AO6593" s="12"/>
      <c r="AP6593" s="12"/>
      <c r="AQ6593" s="12"/>
      <c r="AR6593" s="12"/>
      <c r="AS6593" s="12"/>
      <c r="AT6593" s="12"/>
      <c r="AU6593" s="12"/>
      <c r="AV6593" s="12"/>
      <c r="AW6593" s="12"/>
      <c r="AX6593" s="12"/>
      <c r="AY6593" s="12"/>
      <c r="AZ6593" s="12"/>
      <c r="BA6593" s="12"/>
      <c r="BB6593" s="12"/>
      <c r="BC6593" s="12"/>
      <c r="BD6593" s="12"/>
      <c r="BE6593" s="12"/>
      <c r="BF6593" s="12"/>
      <c r="BG6593" s="12"/>
      <c r="BH6593" s="12"/>
      <c r="BI6593" s="12"/>
      <c r="BJ6593" s="13"/>
      <c r="BK6593" s="13"/>
      <c r="BL6593" s="13"/>
      <c r="BM6593" s="13"/>
      <c r="BN6593" s="13"/>
    </row>
    <row r="6594" spans="4:66" x14ac:dyDescent="0.25">
      <c r="D6594" s="7"/>
      <c r="E6594" s="10"/>
      <c r="F6594" s="10"/>
      <c r="G6594" s="10"/>
      <c r="H6594" s="10"/>
      <c r="I6594" s="10"/>
      <c r="J6594" s="10"/>
      <c r="K6594" s="11"/>
      <c r="L6594" s="11"/>
      <c r="M6594" s="12"/>
      <c r="N6594" s="12"/>
      <c r="O6594" s="12"/>
      <c r="P6594" s="12"/>
      <c r="Q6594" s="12"/>
      <c r="R6594" s="12"/>
      <c r="S6594" s="12"/>
      <c r="T6594" s="12"/>
      <c r="U6594" s="12"/>
      <c r="V6594" s="12"/>
      <c r="W6594" s="12"/>
      <c r="X6594" s="12"/>
      <c r="Y6594" s="12"/>
      <c r="Z6594" s="12"/>
      <c r="AA6594" s="12"/>
      <c r="AB6594" s="12"/>
      <c r="AC6594" s="12"/>
      <c r="AD6594" s="12"/>
      <c r="AE6594" s="12"/>
      <c r="AF6594" s="12"/>
      <c r="AG6594" s="12"/>
      <c r="AH6594" s="12"/>
      <c r="AI6594" s="12"/>
      <c r="AJ6594" s="12"/>
      <c r="AK6594" s="12"/>
      <c r="AL6594" s="12"/>
      <c r="AM6594" s="12"/>
      <c r="AN6594" s="12"/>
      <c r="AO6594" s="12"/>
      <c r="AP6594" s="12"/>
      <c r="AQ6594" s="12"/>
      <c r="AR6594" s="12"/>
      <c r="AS6594" s="12"/>
      <c r="AT6594" s="12"/>
      <c r="AU6594" s="12"/>
      <c r="AV6594" s="12"/>
      <c r="AW6594" s="12"/>
      <c r="AX6594" s="12"/>
      <c r="AY6594" s="12"/>
      <c r="AZ6594" s="12"/>
      <c r="BA6594" s="12"/>
      <c r="BB6594" s="12"/>
      <c r="BC6594" s="12"/>
      <c r="BD6594" s="12"/>
      <c r="BE6594" s="12"/>
      <c r="BF6594" s="12"/>
      <c r="BG6594" s="12"/>
      <c r="BH6594" s="12"/>
      <c r="BI6594" s="12"/>
      <c r="BJ6594" s="13"/>
      <c r="BK6594" s="13"/>
      <c r="BL6594" s="13"/>
      <c r="BM6594" s="13"/>
      <c r="BN6594" s="13"/>
    </row>
    <row r="6595" spans="4:66" x14ac:dyDescent="0.25">
      <c r="D6595" s="7"/>
      <c r="E6595" s="10"/>
      <c r="F6595" s="10"/>
      <c r="G6595" s="10"/>
      <c r="H6595" s="10"/>
      <c r="I6595" s="10"/>
      <c r="J6595" s="10"/>
      <c r="K6595" s="11"/>
      <c r="L6595" s="11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/>
      <c r="AC6595" s="12"/>
      <c r="AD6595" s="12"/>
      <c r="AE6595" s="12"/>
      <c r="AF6595" s="12"/>
      <c r="AG6595" s="12"/>
      <c r="AH6595" s="12"/>
      <c r="AI6595" s="12"/>
      <c r="AJ6595" s="12"/>
      <c r="AK6595" s="12"/>
      <c r="AL6595" s="12"/>
      <c r="AM6595" s="12"/>
      <c r="AN6595" s="12"/>
      <c r="AO6595" s="12"/>
      <c r="AP6595" s="12"/>
      <c r="AQ6595" s="12"/>
      <c r="AR6595" s="12"/>
      <c r="AS6595" s="12"/>
      <c r="AT6595" s="12"/>
      <c r="AU6595" s="12"/>
      <c r="AV6595" s="12"/>
      <c r="AW6595" s="12"/>
      <c r="AX6595" s="12"/>
      <c r="AY6595" s="12"/>
      <c r="AZ6595" s="12"/>
      <c r="BA6595" s="12"/>
      <c r="BB6595" s="12"/>
      <c r="BC6595" s="12"/>
      <c r="BD6595" s="12"/>
      <c r="BE6595" s="12"/>
      <c r="BF6595" s="12"/>
      <c r="BG6595" s="12"/>
      <c r="BH6595" s="12"/>
      <c r="BI6595" s="12"/>
      <c r="BJ6595" s="13"/>
      <c r="BK6595" s="13"/>
      <c r="BL6595" s="13"/>
      <c r="BM6595" s="13"/>
      <c r="BN6595" s="13"/>
    </row>
    <row r="6596" spans="4:66" x14ac:dyDescent="0.25">
      <c r="D6596" s="7"/>
      <c r="E6596" s="10"/>
      <c r="F6596" s="10"/>
      <c r="G6596" s="10"/>
      <c r="H6596" s="10"/>
      <c r="I6596" s="10"/>
      <c r="J6596" s="10"/>
      <c r="K6596" s="11"/>
      <c r="L6596" s="11"/>
      <c r="M6596" s="12"/>
      <c r="N6596" s="12"/>
      <c r="O6596" s="12"/>
      <c r="P6596" s="12"/>
      <c r="Q6596" s="12"/>
      <c r="R6596" s="12"/>
      <c r="S6596" s="12"/>
      <c r="T6596" s="12"/>
      <c r="U6596" s="12"/>
      <c r="V6596" s="12"/>
      <c r="W6596" s="12"/>
      <c r="X6596" s="12"/>
      <c r="Y6596" s="12"/>
      <c r="Z6596" s="12"/>
      <c r="AA6596" s="12"/>
      <c r="AB6596" s="12"/>
      <c r="AC6596" s="12"/>
      <c r="AD6596" s="12"/>
      <c r="AE6596" s="12"/>
      <c r="AF6596" s="12"/>
      <c r="AG6596" s="12"/>
      <c r="AH6596" s="12"/>
      <c r="AI6596" s="12"/>
      <c r="AJ6596" s="12"/>
      <c r="AK6596" s="12"/>
      <c r="AL6596" s="12"/>
      <c r="AM6596" s="12"/>
      <c r="AN6596" s="12"/>
      <c r="AO6596" s="12"/>
      <c r="AP6596" s="12"/>
      <c r="AQ6596" s="12"/>
      <c r="AR6596" s="12"/>
      <c r="AS6596" s="12"/>
      <c r="AT6596" s="12"/>
      <c r="AU6596" s="12"/>
      <c r="AV6596" s="12"/>
      <c r="AW6596" s="12"/>
      <c r="AX6596" s="12"/>
      <c r="AY6596" s="12"/>
      <c r="AZ6596" s="12"/>
      <c r="BA6596" s="12"/>
      <c r="BB6596" s="12"/>
      <c r="BC6596" s="12"/>
      <c r="BD6596" s="12"/>
      <c r="BE6596" s="12"/>
      <c r="BF6596" s="12"/>
      <c r="BG6596" s="12"/>
      <c r="BH6596" s="12"/>
      <c r="BI6596" s="12"/>
      <c r="BJ6596" s="13"/>
      <c r="BK6596" s="13"/>
      <c r="BL6596" s="13"/>
      <c r="BM6596" s="13"/>
      <c r="BN6596" s="13"/>
    </row>
    <row r="6597" spans="4:66" s="14" customFormat="1" x14ac:dyDescent="0.25">
      <c r="D6597" s="20"/>
      <c r="K6597" s="15"/>
      <c r="L6597" s="15"/>
      <c r="M6597" s="16"/>
      <c r="N6597" s="16"/>
      <c r="O6597" s="16"/>
      <c r="P6597" s="16"/>
      <c r="Q6597" s="16"/>
      <c r="R6597" s="16"/>
      <c r="S6597" s="16"/>
      <c r="T6597" s="16"/>
      <c r="U6597" s="16"/>
      <c r="V6597" s="16"/>
      <c r="W6597" s="16"/>
      <c r="X6597" s="16"/>
      <c r="Y6597" s="16"/>
      <c r="Z6597" s="16"/>
      <c r="AA6597" s="16"/>
      <c r="AB6597" s="16"/>
      <c r="AC6597" s="16"/>
      <c r="AD6597" s="16"/>
      <c r="AE6597" s="16"/>
      <c r="AF6597" s="16"/>
      <c r="AG6597" s="16"/>
      <c r="AH6597" s="16"/>
      <c r="AI6597" s="16"/>
      <c r="AJ6597" s="16"/>
      <c r="AK6597" s="16"/>
      <c r="AL6597" s="16"/>
      <c r="AM6597" s="16"/>
      <c r="AN6597" s="16"/>
      <c r="AO6597" s="16"/>
      <c r="AP6597" s="16"/>
      <c r="AQ6597" s="16"/>
      <c r="AR6597" s="16"/>
      <c r="AS6597" s="16"/>
      <c r="AT6597" s="16"/>
      <c r="AU6597" s="16"/>
      <c r="AV6597" s="16"/>
      <c r="AW6597" s="16"/>
      <c r="AX6597" s="16"/>
      <c r="AY6597" s="16"/>
      <c r="AZ6597" s="16"/>
      <c r="BA6597" s="16"/>
      <c r="BB6597" s="16"/>
      <c r="BC6597" s="16"/>
      <c r="BD6597" s="16"/>
      <c r="BE6597" s="16"/>
      <c r="BF6597" s="16"/>
      <c r="BG6597" s="16"/>
      <c r="BH6597" s="16"/>
      <c r="BI6597" s="16"/>
      <c r="BJ6597" s="17"/>
      <c r="BK6597" s="17"/>
      <c r="BL6597" s="17"/>
      <c r="BM6597" s="17"/>
      <c r="BN6597" s="17"/>
    </row>
    <row r="6598" spans="4:66" x14ac:dyDescent="0.25">
      <c r="D6598" s="7"/>
      <c r="E6598" s="10"/>
      <c r="F6598" s="10"/>
      <c r="G6598" s="10"/>
      <c r="H6598" s="10"/>
      <c r="I6598" s="10"/>
      <c r="J6598" s="10"/>
      <c r="K6598" s="11"/>
      <c r="L6598" s="11"/>
      <c r="M6598" s="12"/>
      <c r="N6598" s="12"/>
      <c r="O6598" s="12"/>
      <c r="P6598" s="12"/>
      <c r="Q6598" s="12"/>
      <c r="R6598" s="12"/>
      <c r="S6598" s="12"/>
      <c r="T6598" s="12"/>
      <c r="U6598" s="12"/>
      <c r="V6598" s="12"/>
      <c r="W6598" s="12"/>
      <c r="X6598" s="12"/>
      <c r="Y6598" s="12"/>
      <c r="Z6598" s="12"/>
      <c r="AA6598" s="12"/>
      <c r="AB6598" s="12"/>
      <c r="AC6598" s="12"/>
      <c r="AD6598" s="12"/>
      <c r="AE6598" s="12"/>
      <c r="AF6598" s="12"/>
      <c r="AG6598" s="12"/>
      <c r="AH6598" s="12"/>
      <c r="AI6598" s="12"/>
      <c r="AJ6598" s="12"/>
      <c r="AK6598" s="12"/>
      <c r="AL6598" s="12"/>
      <c r="AM6598" s="12"/>
      <c r="AN6598" s="12"/>
      <c r="AO6598" s="12"/>
      <c r="AP6598" s="12"/>
      <c r="AQ6598" s="12"/>
      <c r="AR6598" s="12"/>
      <c r="AS6598" s="12"/>
      <c r="AT6598" s="12"/>
      <c r="AU6598" s="12"/>
      <c r="AV6598" s="12"/>
      <c r="AW6598" s="12"/>
      <c r="AX6598" s="12"/>
      <c r="AY6598" s="12"/>
      <c r="AZ6598" s="12"/>
      <c r="BA6598" s="12"/>
      <c r="BB6598" s="12"/>
      <c r="BC6598" s="12"/>
      <c r="BD6598" s="12"/>
      <c r="BE6598" s="12"/>
      <c r="BF6598" s="12"/>
      <c r="BG6598" s="12"/>
      <c r="BH6598" s="12"/>
      <c r="BI6598" s="12"/>
      <c r="BJ6598" s="13"/>
      <c r="BK6598" s="13"/>
      <c r="BL6598" s="13"/>
      <c r="BM6598" s="13"/>
      <c r="BN6598" s="13"/>
    </row>
    <row r="6599" spans="4:66" x14ac:dyDescent="0.25">
      <c r="D6599" s="7"/>
      <c r="E6599" s="10"/>
      <c r="F6599" s="10"/>
      <c r="G6599" s="10"/>
      <c r="H6599" s="10"/>
      <c r="I6599" s="10"/>
      <c r="J6599" s="10"/>
      <c r="K6599" s="11"/>
      <c r="L6599" s="11"/>
      <c r="M6599" s="12"/>
      <c r="N6599" s="12"/>
      <c r="O6599" s="12"/>
      <c r="P6599" s="12"/>
      <c r="Q6599" s="12"/>
      <c r="R6599" s="12"/>
      <c r="S6599" s="12"/>
      <c r="T6599" s="12"/>
      <c r="U6599" s="12"/>
      <c r="V6599" s="12"/>
      <c r="W6599" s="12"/>
      <c r="X6599" s="12"/>
      <c r="Y6599" s="12"/>
      <c r="Z6599" s="12"/>
      <c r="AA6599" s="12"/>
      <c r="AB6599" s="12"/>
      <c r="AC6599" s="12"/>
      <c r="AD6599" s="12"/>
      <c r="AE6599" s="12"/>
      <c r="AF6599" s="12"/>
      <c r="AG6599" s="12"/>
      <c r="AH6599" s="12"/>
      <c r="AI6599" s="12"/>
      <c r="AJ6599" s="12"/>
      <c r="AK6599" s="12"/>
      <c r="AL6599" s="12"/>
      <c r="AM6599" s="12"/>
      <c r="AN6599" s="12"/>
      <c r="AO6599" s="12"/>
      <c r="AP6599" s="12"/>
      <c r="AQ6599" s="12"/>
      <c r="AR6599" s="12"/>
      <c r="AS6599" s="12"/>
      <c r="AT6599" s="12"/>
      <c r="AU6599" s="12"/>
      <c r="AV6599" s="12"/>
      <c r="AW6599" s="12"/>
      <c r="AX6599" s="12"/>
      <c r="AY6599" s="12"/>
      <c r="AZ6599" s="12"/>
      <c r="BA6599" s="12"/>
      <c r="BB6599" s="12"/>
      <c r="BC6599" s="12"/>
      <c r="BD6599" s="12"/>
      <c r="BE6599" s="12"/>
      <c r="BF6599" s="12"/>
      <c r="BG6599" s="12"/>
      <c r="BH6599" s="12"/>
      <c r="BI6599" s="12"/>
      <c r="BJ6599" s="13"/>
      <c r="BK6599" s="13"/>
      <c r="BL6599" s="13"/>
      <c r="BM6599" s="13"/>
      <c r="BN6599" s="13"/>
    </row>
    <row r="6600" spans="4:66" x14ac:dyDescent="0.25">
      <c r="D6600" s="7"/>
      <c r="E6600" s="10"/>
      <c r="F6600" s="10"/>
      <c r="G6600" s="10"/>
      <c r="H6600" s="10"/>
      <c r="I6600" s="10"/>
      <c r="J6600" s="10"/>
      <c r="K6600" s="11"/>
      <c r="L6600" s="11"/>
      <c r="M6600" s="12"/>
      <c r="N6600" s="12"/>
      <c r="O6600" s="12"/>
      <c r="P6600" s="12"/>
      <c r="Q6600" s="12"/>
      <c r="R6600" s="12"/>
      <c r="S6600" s="12"/>
      <c r="T6600" s="12"/>
      <c r="U6600" s="12"/>
      <c r="V6600" s="12"/>
      <c r="W6600" s="12"/>
      <c r="X6600" s="12"/>
      <c r="Y6600" s="12"/>
      <c r="Z6600" s="12"/>
      <c r="AA6600" s="12"/>
      <c r="AB6600" s="12"/>
      <c r="AC6600" s="12"/>
      <c r="AD6600" s="12"/>
      <c r="AE6600" s="12"/>
      <c r="AF6600" s="12"/>
      <c r="AG6600" s="12"/>
      <c r="AH6600" s="12"/>
      <c r="AI6600" s="12"/>
      <c r="AJ6600" s="12"/>
      <c r="AK6600" s="12"/>
      <c r="AL6600" s="12"/>
      <c r="AM6600" s="12"/>
      <c r="AN6600" s="12"/>
      <c r="AO6600" s="12"/>
      <c r="AP6600" s="12"/>
      <c r="AQ6600" s="12"/>
      <c r="AR6600" s="12"/>
      <c r="AS6600" s="12"/>
      <c r="AT6600" s="12"/>
      <c r="AU6600" s="12"/>
      <c r="AV6600" s="12"/>
      <c r="AW6600" s="12"/>
      <c r="AX6600" s="12"/>
      <c r="AY6600" s="12"/>
      <c r="AZ6600" s="12"/>
      <c r="BA6600" s="12"/>
      <c r="BB6600" s="12"/>
      <c r="BC6600" s="12"/>
      <c r="BD6600" s="12"/>
      <c r="BE6600" s="12"/>
      <c r="BF6600" s="12"/>
      <c r="BG6600" s="12"/>
      <c r="BH6600" s="12"/>
      <c r="BI6600" s="12"/>
      <c r="BJ6600" s="13"/>
      <c r="BK6600" s="13"/>
      <c r="BL6600" s="13"/>
      <c r="BM6600" s="13"/>
      <c r="BN6600" s="13"/>
    </row>
    <row r="6601" spans="4:66" x14ac:dyDescent="0.25">
      <c r="D6601" s="7"/>
      <c r="E6601" s="10"/>
      <c r="F6601" s="10"/>
      <c r="G6601" s="10"/>
      <c r="H6601" s="10"/>
      <c r="I6601" s="10"/>
      <c r="J6601" s="10"/>
      <c r="K6601" s="11"/>
      <c r="L6601" s="11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/>
      <c r="AE6601" s="12"/>
      <c r="AF6601" s="12"/>
      <c r="AG6601" s="12"/>
      <c r="AH6601" s="12"/>
      <c r="AI6601" s="12"/>
      <c r="AJ6601" s="12"/>
      <c r="AK6601" s="12"/>
      <c r="AL6601" s="12"/>
      <c r="AM6601" s="12"/>
      <c r="AN6601" s="12"/>
      <c r="AO6601" s="12"/>
      <c r="AP6601" s="12"/>
      <c r="AQ6601" s="12"/>
      <c r="AR6601" s="12"/>
      <c r="AS6601" s="12"/>
      <c r="AT6601" s="12"/>
      <c r="AU6601" s="12"/>
      <c r="AV6601" s="12"/>
      <c r="AW6601" s="12"/>
      <c r="AX6601" s="12"/>
      <c r="AY6601" s="12"/>
      <c r="AZ6601" s="12"/>
      <c r="BA6601" s="12"/>
      <c r="BB6601" s="12"/>
      <c r="BC6601" s="12"/>
      <c r="BD6601" s="12"/>
      <c r="BE6601" s="12"/>
      <c r="BF6601" s="12"/>
      <c r="BG6601" s="12"/>
      <c r="BH6601" s="12"/>
      <c r="BI6601" s="12"/>
      <c r="BJ6601" s="13"/>
      <c r="BK6601" s="13"/>
      <c r="BL6601" s="13"/>
      <c r="BM6601" s="13"/>
      <c r="BN6601" s="13"/>
    </row>
    <row r="6602" spans="4:66" x14ac:dyDescent="0.25">
      <c r="D6602" s="7"/>
      <c r="E6602" s="10"/>
      <c r="F6602" s="10"/>
      <c r="G6602" s="10"/>
      <c r="H6602" s="10"/>
      <c r="I6602" s="10"/>
      <c r="J6602" s="10"/>
      <c r="K6602" s="11"/>
      <c r="L6602" s="11"/>
      <c r="M6602" s="12"/>
      <c r="N6602" s="12"/>
      <c r="O6602" s="12"/>
      <c r="P6602" s="12"/>
      <c r="Q6602" s="12"/>
      <c r="R6602" s="12"/>
      <c r="S6602" s="12"/>
      <c r="T6602" s="12"/>
      <c r="U6602" s="12"/>
      <c r="V6602" s="12"/>
      <c r="W6602" s="12"/>
      <c r="X6602" s="12"/>
      <c r="Y6602" s="12"/>
      <c r="Z6602" s="12"/>
      <c r="AA6602" s="12"/>
      <c r="AB6602" s="12"/>
      <c r="AC6602" s="12"/>
      <c r="AD6602" s="12"/>
      <c r="AE6602" s="12"/>
      <c r="AF6602" s="12"/>
      <c r="AG6602" s="12"/>
      <c r="AH6602" s="12"/>
      <c r="AI6602" s="12"/>
      <c r="AJ6602" s="12"/>
      <c r="AK6602" s="12"/>
      <c r="AL6602" s="12"/>
      <c r="AM6602" s="12"/>
      <c r="AN6602" s="12"/>
      <c r="AO6602" s="12"/>
      <c r="AP6602" s="12"/>
      <c r="AQ6602" s="12"/>
      <c r="AR6602" s="12"/>
      <c r="AS6602" s="12"/>
      <c r="AT6602" s="12"/>
      <c r="AU6602" s="12"/>
      <c r="AV6602" s="12"/>
      <c r="AW6602" s="12"/>
      <c r="AX6602" s="12"/>
      <c r="AY6602" s="12"/>
      <c r="AZ6602" s="12"/>
      <c r="BA6602" s="12"/>
      <c r="BB6602" s="12"/>
      <c r="BC6602" s="12"/>
      <c r="BD6602" s="12"/>
      <c r="BE6602" s="12"/>
      <c r="BF6602" s="12"/>
      <c r="BG6602" s="12"/>
      <c r="BH6602" s="12"/>
      <c r="BI6602" s="12"/>
      <c r="BJ6602" s="13"/>
      <c r="BK6602" s="13"/>
      <c r="BL6602" s="13"/>
      <c r="BM6602" s="13"/>
      <c r="BN6602" s="13"/>
    </row>
    <row r="6603" spans="4:66" x14ac:dyDescent="0.25">
      <c r="D6603" s="7"/>
      <c r="E6603" s="10"/>
      <c r="F6603" s="10"/>
      <c r="G6603" s="10"/>
      <c r="H6603" s="10"/>
      <c r="I6603" s="10"/>
      <c r="J6603" s="10"/>
      <c r="K6603" s="11"/>
      <c r="L6603" s="11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/>
      <c r="AF6603" s="12"/>
      <c r="AG6603" s="12"/>
      <c r="AH6603" s="12"/>
      <c r="AI6603" s="12"/>
      <c r="AJ6603" s="12"/>
      <c r="AK6603" s="12"/>
      <c r="AL6603" s="12"/>
      <c r="AM6603" s="12"/>
      <c r="AN6603" s="12"/>
      <c r="AO6603" s="12"/>
      <c r="AP6603" s="12"/>
      <c r="AQ6603" s="12"/>
      <c r="AR6603" s="12"/>
      <c r="AS6603" s="12"/>
      <c r="AT6603" s="12"/>
      <c r="AU6603" s="12"/>
      <c r="AV6603" s="12"/>
      <c r="AW6603" s="12"/>
      <c r="AX6603" s="12"/>
      <c r="AY6603" s="12"/>
      <c r="AZ6603" s="12"/>
      <c r="BA6603" s="12"/>
      <c r="BB6603" s="12"/>
      <c r="BC6603" s="12"/>
      <c r="BD6603" s="12"/>
      <c r="BE6603" s="12"/>
      <c r="BF6603" s="12"/>
      <c r="BG6603" s="12"/>
      <c r="BH6603" s="12"/>
      <c r="BI6603" s="12"/>
      <c r="BJ6603" s="13"/>
      <c r="BK6603" s="13"/>
      <c r="BL6603" s="13"/>
      <c r="BM6603" s="13"/>
      <c r="BN6603" s="13"/>
    </row>
    <row r="6604" spans="4:66" x14ac:dyDescent="0.25">
      <c r="D6604" s="7"/>
      <c r="E6604" s="10"/>
      <c r="F6604" s="10"/>
      <c r="G6604" s="10"/>
      <c r="H6604" s="10"/>
      <c r="I6604" s="10"/>
      <c r="J6604" s="10"/>
      <c r="K6604" s="11"/>
      <c r="L6604" s="11"/>
      <c r="M6604" s="12"/>
      <c r="N6604" s="12"/>
      <c r="O6604" s="12"/>
      <c r="P6604" s="12"/>
      <c r="Q6604" s="12"/>
      <c r="R6604" s="12"/>
      <c r="S6604" s="12"/>
      <c r="T6604" s="12"/>
      <c r="U6604" s="12"/>
      <c r="V6604" s="12"/>
      <c r="W6604" s="12"/>
      <c r="X6604" s="12"/>
      <c r="Y6604" s="12"/>
      <c r="Z6604" s="12"/>
      <c r="AA6604" s="12"/>
      <c r="AB6604" s="12"/>
      <c r="AC6604" s="12"/>
      <c r="AD6604" s="12"/>
      <c r="AE6604" s="12"/>
      <c r="AF6604" s="12"/>
      <c r="AG6604" s="12"/>
      <c r="AH6604" s="12"/>
      <c r="AI6604" s="12"/>
      <c r="AJ6604" s="12"/>
      <c r="AK6604" s="12"/>
      <c r="AL6604" s="12"/>
      <c r="AM6604" s="12"/>
      <c r="AN6604" s="12"/>
      <c r="AO6604" s="12"/>
      <c r="AP6604" s="12"/>
      <c r="AQ6604" s="12"/>
      <c r="AR6604" s="12"/>
      <c r="AS6604" s="12"/>
      <c r="AT6604" s="12"/>
      <c r="AU6604" s="12"/>
      <c r="AV6604" s="12"/>
      <c r="AW6604" s="12"/>
      <c r="AX6604" s="12"/>
      <c r="AY6604" s="12"/>
      <c r="AZ6604" s="12"/>
      <c r="BA6604" s="12"/>
      <c r="BB6604" s="12"/>
      <c r="BC6604" s="12"/>
      <c r="BD6604" s="12"/>
      <c r="BE6604" s="12"/>
      <c r="BF6604" s="12"/>
      <c r="BG6604" s="12"/>
      <c r="BH6604" s="12"/>
      <c r="BI6604" s="12"/>
      <c r="BJ6604" s="13"/>
      <c r="BK6604" s="13"/>
      <c r="BL6604" s="13"/>
      <c r="BM6604" s="13"/>
      <c r="BN6604" s="13"/>
    </row>
    <row r="6605" spans="4:66" x14ac:dyDescent="0.25">
      <c r="D6605" s="7"/>
      <c r="E6605" s="10"/>
      <c r="F6605" s="10"/>
      <c r="G6605" s="10"/>
      <c r="H6605" s="10"/>
      <c r="I6605" s="10"/>
      <c r="J6605" s="10"/>
      <c r="K6605" s="11"/>
      <c r="L6605" s="11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/>
      <c r="AC6605" s="12"/>
      <c r="AD6605" s="12"/>
      <c r="AE6605" s="12"/>
      <c r="AF6605" s="12"/>
      <c r="AG6605" s="12"/>
      <c r="AH6605" s="12"/>
      <c r="AI6605" s="12"/>
      <c r="AJ6605" s="12"/>
      <c r="AK6605" s="12"/>
      <c r="AL6605" s="12"/>
      <c r="AM6605" s="12"/>
      <c r="AN6605" s="12"/>
      <c r="AO6605" s="12"/>
      <c r="AP6605" s="12"/>
      <c r="AQ6605" s="12"/>
      <c r="AR6605" s="12"/>
      <c r="AS6605" s="12"/>
      <c r="AT6605" s="12"/>
      <c r="AU6605" s="12"/>
      <c r="AV6605" s="12"/>
      <c r="AW6605" s="12"/>
      <c r="AX6605" s="12"/>
      <c r="AY6605" s="12"/>
      <c r="AZ6605" s="12"/>
      <c r="BA6605" s="12"/>
      <c r="BB6605" s="12"/>
      <c r="BC6605" s="12"/>
      <c r="BD6605" s="12"/>
      <c r="BE6605" s="12"/>
      <c r="BF6605" s="12"/>
      <c r="BG6605" s="12"/>
      <c r="BH6605" s="12"/>
      <c r="BI6605" s="12"/>
      <c r="BJ6605" s="13"/>
      <c r="BK6605" s="13"/>
      <c r="BL6605" s="13"/>
      <c r="BM6605" s="13"/>
      <c r="BN6605" s="13"/>
    </row>
    <row r="6606" spans="4:66" x14ac:dyDescent="0.25">
      <c r="D6606" s="7"/>
      <c r="E6606" s="10"/>
      <c r="F6606" s="10"/>
      <c r="G6606" s="10"/>
      <c r="H6606" s="10"/>
      <c r="I6606" s="10"/>
      <c r="J6606" s="10"/>
      <c r="K6606" s="11"/>
      <c r="L6606" s="11"/>
      <c r="M6606" s="12"/>
      <c r="N6606" s="12"/>
      <c r="O6606" s="12"/>
      <c r="P6606" s="12"/>
      <c r="Q6606" s="12"/>
      <c r="R6606" s="12"/>
      <c r="S6606" s="12"/>
      <c r="T6606" s="12"/>
      <c r="U6606" s="12"/>
      <c r="V6606" s="12"/>
      <c r="W6606" s="12"/>
      <c r="X6606" s="12"/>
      <c r="Y6606" s="12"/>
      <c r="Z6606" s="12"/>
      <c r="AA6606" s="12"/>
      <c r="AB6606" s="12"/>
      <c r="AC6606" s="12"/>
      <c r="AD6606" s="12"/>
      <c r="AE6606" s="12"/>
      <c r="AF6606" s="12"/>
      <c r="AG6606" s="12"/>
      <c r="AH6606" s="12"/>
      <c r="AI6606" s="12"/>
      <c r="AJ6606" s="12"/>
      <c r="AK6606" s="12"/>
      <c r="AL6606" s="12"/>
      <c r="AM6606" s="12"/>
      <c r="AN6606" s="12"/>
      <c r="AO6606" s="12"/>
      <c r="AP6606" s="12"/>
      <c r="AQ6606" s="12"/>
      <c r="AR6606" s="12"/>
      <c r="AS6606" s="12"/>
      <c r="AT6606" s="12"/>
      <c r="AU6606" s="12"/>
      <c r="AV6606" s="12"/>
      <c r="AW6606" s="12"/>
      <c r="AX6606" s="12"/>
      <c r="AY6606" s="12"/>
      <c r="AZ6606" s="12"/>
      <c r="BA6606" s="12"/>
      <c r="BB6606" s="12"/>
      <c r="BC6606" s="12"/>
      <c r="BD6606" s="12"/>
      <c r="BE6606" s="12"/>
      <c r="BF6606" s="12"/>
      <c r="BG6606" s="12"/>
      <c r="BH6606" s="12"/>
      <c r="BI6606" s="12"/>
      <c r="BJ6606" s="13"/>
      <c r="BK6606" s="13"/>
      <c r="BL6606" s="13"/>
      <c r="BM6606" s="13"/>
      <c r="BN6606" s="13"/>
    </row>
    <row r="6607" spans="4:66" x14ac:dyDescent="0.25">
      <c r="D6607" s="7"/>
      <c r="E6607" s="10"/>
      <c r="F6607" s="10"/>
      <c r="G6607" s="10"/>
      <c r="H6607" s="10"/>
      <c r="I6607" s="10"/>
      <c r="J6607" s="10"/>
      <c r="K6607" s="11"/>
      <c r="L6607" s="11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/>
      <c r="AC6607" s="12"/>
      <c r="AD6607" s="12"/>
      <c r="AE6607" s="12"/>
      <c r="AF6607" s="12"/>
      <c r="AG6607" s="12"/>
      <c r="AH6607" s="12"/>
      <c r="AI6607" s="12"/>
      <c r="AJ6607" s="12"/>
      <c r="AK6607" s="12"/>
      <c r="AL6607" s="12"/>
      <c r="AM6607" s="12"/>
      <c r="AN6607" s="12"/>
      <c r="AO6607" s="12"/>
      <c r="AP6607" s="12"/>
      <c r="AQ6607" s="12"/>
      <c r="AR6607" s="12"/>
      <c r="AS6607" s="12"/>
      <c r="AT6607" s="12"/>
      <c r="AU6607" s="12"/>
      <c r="AV6607" s="12"/>
      <c r="AW6607" s="12"/>
      <c r="AX6607" s="12"/>
      <c r="AY6607" s="12"/>
      <c r="AZ6607" s="12"/>
      <c r="BA6607" s="12"/>
      <c r="BB6607" s="12"/>
      <c r="BC6607" s="12"/>
      <c r="BD6607" s="12"/>
      <c r="BE6607" s="12"/>
      <c r="BF6607" s="12"/>
      <c r="BG6607" s="12"/>
      <c r="BH6607" s="12"/>
      <c r="BI6607" s="12"/>
      <c r="BJ6607" s="13"/>
      <c r="BK6607" s="13"/>
      <c r="BL6607" s="13"/>
      <c r="BM6607" s="13"/>
      <c r="BN6607" s="13"/>
    </row>
    <row r="6608" spans="4:66" x14ac:dyDescent="0.25">
      <c r="D6608" s="7"/>
      <c r="E6608" s="10"/>
      <c r="F6608" s="10"/>
      <c r="G6608" s="10"/>
      <c r="H6608" s="10"/>
      <c r="I6608" s="10"/>
      <c r="J6608" s="10"/>
      <c r="K6608" s="11"/>
      <c r="L6608" s="11"/>
      <c r="M6608" s="12"/>
      <c r="N6608" s="12"/>
      <c r="O6608" s="12"/>
      <c r="P6608" s="12"/>
      <c r="Q6608" s="12"/>
      <c r="R6608" s="12"/>
      <c r="S6608" s="12"/>
      <c r="T6608" s="12"/>
      <c r="U6608" s="12"/>
      <c r="V6608" s="12"/>
      <c r="W6608" s="12"/>
      <c r="X6608" s="12"/>
      <c r="Y6608" s="12"/>
      <c r="Z6608" s="12"/>
      <c r="AA6608" s="12"/>
      <c r="AB6608" s="12"/>
      <c r="AC6608" s="12"/>
      <c r="AD6608" s="12"/>
      <c r="AE6608" s="12"/>
      <c r="AF6608" s="12"/>
      <c r="AG6608" s="12"/>
      <c r="AH6608" s="12"/>
      <c r="AI6608" s="12"/>
      <c r="AJ6608" s="12"/>
      <c r="AK6608" s="12"/>
      <c r="AL6608" s="12"/>
      <c r="AM6608" s="12"/>
      <c r="AN6608" s="12"/>
      <c r="AO6608" s="12"/>
      <c r="AP6608" s="12"/>
      <c r="AQ6608" s="12"/>
      <c r="AR6608" s="12"/>
      <c r="AS6608" s="12"/>
      <c r="AT6608" s="12"/>
      <c r="AU6608" s="12"/>
      <c r="AV6608" s="12"/>
      <c r="AW6608" s="12"/>
      <c r="AX6608" s="12"/>
      <c r="AY6608" s="12"/>
      <c r="AZ6608" s="12"/>
      <c r="BA6608" s="12"/>
      <c r="BB6608" s="12"/>
      <c r="BC6608" s="12"/>
      <c r="BD6608" s="12"/>
      <c r="BE6608" s="12"/>
      <c r="BF6608" s="12"/>
      <c r="BG6608" s="12"/>
      <c r="BH6608" s="12"/>
      <c r="BI6608" s="12"/>
      <c r="BJ6608" s="13"/>
      <c r="BK6608" s="13"/>
      <c r="BL6608" s="13"/>
      <c r="BM6608" s="13"/>
      <c r="BN6608" s="13"/>
    </row>
    <row r="6609" spans="4:66" x14ac:dyDescent="0.25">
      <c r="D6609" s="7"/>
      <c r="E6609" s="10"/>
      <c r="F6609" s="10"/>
      <c r="G6609" s="10"/>
      <c r="H6609" s="10"/>
      <c r="I6609" s="10"/>
      <c r="J6609" s="10"/>
      <c r="K6609" s="11"/>
      <c r="L6609" s="11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/>
      <c r="AC6609" s="12"/>
      <c r="AD6609" s="12"/>
      <c r="AE6609" s="12"/>
      <c r="AF6609" s="12"/>
      <c r="AG6609" s="12"/>
      <c r="AH6609" s="12"/>
      <c r="AI6609" s="12"/>
      <c r="AJ6609" s="12"/>
      <c r="AK6609" s="12"/>
      <c r="AL6609" s="12"/>
      <c r="AM6609" s="12"/>
      <c r="AN6609" s="12"/>
      <c r="AO6609" s="12"/>
      <c r="AP6609" s="12"/>
      <c r="AQ6609" s="12"/>
      <c r="AR6609" s="12"/>
      <c r="AS6609" s="12"/>
      <c r="AT6609" s="12"/>
      <c r="AU6609" s="12"/>
      <c r="AV6609" s="12"/>
      <c r="AW6609" s="12"/>
      <c r="AX6609" s="12"/>
      <c r="AY6609" s="12"/>
      <c r="AZ6609" s="12"/>
      <c r="BA6609" s="12"/>
      <c r="BB6609" s="12"/>
      <c r="BC6609" s="12"/>
      <c r="BD6609" s="12"/>
      <c r="BE6609" s="12"/>
      <c r="BF6609" s="12"/>
      <c r="BG6609" s="12"/>
      <c r="BH6609" s="12"/>
      <c r="BI6609" s="12"/>
      <c r="BJ6609" s="13"/>
      <c r="BK6609" s="13"/>
      <c r="BL6609" s="13"/>
      <c r="BM6609" s="13"/>
      <c r="BN6609" s="13"/>
    </row>
    <row r="6610" spans="4:66" x14ac:dyDescent="0.25">
      <c r="D6610" s="7"/>
      <c r="E6610" s="10"/>
      <c r="F6610" s="10"/>
      <c r="G6610" s="10"/>
      <c r="H6610" s="10"/>
      <c r="I6610" s="10"/>
      <c r="J6610" s="10"/>
      <c r="K6610" s="11"/>
      <c r="L6610" s="11"/>
      <c r="M6610" s="12"/>
      <c r="N6610" s="12"/>
      <c r="O6610" s="12"/>
      <c r="P6610" s="12"/>
      <c r="Q6610" s="12"/>
      <c r="R6610" s="12"/>
      <c r="S6610" s="12"/>
      <c r="T6610" s="12"/>
      <c r="U6610" s="12"/>
      <c r="V6610" s="12"/>
      <c r="W6610" s="12"/>
      <c r="X6610" s="12"/>
      <c r="Y6610" s="12"/>
      <c r="Z6610" s="12"/>
      <c r="AA6610" s="12"/>
      <c r="AB6610" s="12"/>
      <c r="AC6610" s="12"/>
      <c r="AD6610" s="12"/>
      <c r="AE6610" s="12"/>
      <c r="AF6610" s="12"/>
      <c r="AG6610" s="12"/>
      <c r="AH6610" s="12"/>
      <c r="AI6610" s="12"/>
      <c r="AJ6610" s="12"/>
      <c r="AK6610" s="12"/>
      <c r="AL6610" s="12"/>
      <c r="AM6610" s="12"/>
      <c r="AN6610" s="12"/>
      <c r="AO6610" s="12"/>
      <c r="AP6610" s="12"/>
      <c r="AQ6610" s="12"/>
      <c r="AR6610" s="12"/>
      <c r="AS6610" s="12"/>
      <c r="AT6610" s="12"/>
      <c r="AU6610" s="12"/>
      <c r="AV6610" s="12"/>
      <c r="AW6610" s="12"/>
      <c r="AX6610" s="12"/>
      <c r="AY6610" s="12"/>
      <c r="AZ6610" s="12"/>
      <c r="BA6610" s="12"/>
      <c r="BB6610" s="12"/>
      <c r="BC6610" s="12"/>
      <c r="BD6610" s="12"/>
      <c r="BE6610" s="12"/>
      <c r="BF6610" s="12"/>
      <c r="BG6610" s="12"/>
      <c r="BH6610" s="12"/>
      <c r="BI6610" s="12"/>
      <c r="BJ6610" s="13"/>
      <c r="BK6610" s="13"/>
      <c r="BL6610" s="13"/>
      <c r="BM6610" s="13"/>
      <c r="BN6610" s="13"/>
    </row>
    <row r="6611" spans="4:66" x14ac:dyDescent="0.25">
      <c r="D6611" s="7"/>
      <c r="E6611" s="10"/>
      <c r="F6611" s="10"/>
      <c r="G6611" s="10"/>
      <c r="H6611" s="10"/>
      <c r="I6611" s="10"/>
      <c r="J6611" s="10"/>
      <c r="K6611" s="11"/>
      <c r="L6611" s="11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/>
      <c r="AC6611" s="12"/>
      <c r="AD6611" s="12"/>
      <c r="AE6611" s="12"/>
      <c r="AF6611" s="12"/>
      <c r="AG6611" s="12"/>
      <c r="AH6611" s="12"/>
      <c r="AI6611" s="12"/>
      <c r="AJ6611" s="12"/>
      <c r="AK6611" s="12"/>
      <c r="AL6611" s="12"/>
      <c r="AM6611" s="12"/>
      <c r="AN6611" s="12"/>
      <c r="AO6611" s="12"/>
      <c r="AP6611" s="12"/>
      <c r="AQ6611" s="12"/>
      <c r="AR6611" s="12"/>
      <c r="AS6611" s="12"/>
      <c r="AT6611" s="12"/>
      <c r="AU6611" s="12"/>
      <c r="AV6611" s="12"/>
      <c r="AW6611" s="12"/>
      <c r="AX6611" s="12"/>
      <c r="AY6611" s="12"/>
      <c r="AZ6611" s="12"/>
      <c r="BA6611" s="12"/>
      <c r="BB6611" s="12"/>
      <c r="BC6611" s="12"/>
      <c r="BD6611" s="12"/>
      <c r="BE6611" s="12"/>
      <c r="BF6611" s="12"/>
      <c r="BG6611" s="12"/>
      <c r="BH6611" s="12"/>
      <c r="BI6611" s="12"/>
      <c r="BJ6611" s="13"/>
      <c r="BK6611" s="13"/>
      <c r="BL6611" s="13"/>
      <c r="BM6611" s="13"/>
      <c r="BN6611" s="13"/>
    </row>
    <row r="6612" spans="4:66" x14ac:dyDescent="0.25">
      <c r="D6612" s="7"/>
      <c r="E6612" s="10"/>
      <c r="F6612" s="10"/>
      <c r="G6612" s="10"/>
      <c r="H6612" s="10"/>
      <c r="I6612" s="10"/>
      <c r="J6612" s="10"/>
      <c r="K6612" s="11"/>
      <c r="L6612" s="11"/>
      <c r="M6612" s="12"/>
      <c r="N6612" s="12"/>
      <c r="O6612" s="12"/>
      <c r="P6612" s="12"/>
      <c r="Q6612" s="12"/>
      <c r="R6612" s="12"/>
      <c r="S6612" s="12"/>
      <c r="T6612" s="12"/>
      <c r="U6612" s="12"/>
      <c r="V6612" s="12"/>
      <c r="W6612" s="12"/>
      <c r="X6612" s="12"/>
      <c r="Y6612" s="12"/>
      <c r="Z6612" s="12"/>
      <c r="AA6612" s="12"/>
      <c r="AB6612" s="12"/>
      <c r="AC6612" s="12"/>
      <c r="AD6612" s="12"/>
      <c r="AE6612" s="12"/>
      <c r="AF6612" s="12"/>
      <c r="AG6612" s="12"/>
      <c r="AH6612" s="12"/>
      <c r="AI6612" s="12"/>
      <c r="AJ6612" s="12"/>
      <c r="AK6612" s="12"/>
      <c r="AL6612" s="12"/>
      <c r="AM6612" s="12"/>
      <c r="AN6612" s="12"/>
      <c r="AO6612" s="12"/>
      <c r="AP6612" s="12"/>
      <c r="AQ6612" s="12"/>
      <c r="AR6612" s="12"/>
      <c r="AS6612" s="12"/>
      <c r="AT6612" s="12"/>
      <c r="AU6612" s="12"/>
      <c r="AV6612" s="12"/>
      <c r="AW6612" s="12"/>
      <c r="AX6612" s="12"/>
      <c r="AY6612" s="12"/>
      <c r="AZ6612" s="12"/>
      <c r="BA6612" s="12"/>
      <c r="BB6612" s="12"/>
      <c r="BC6612" s="12"/>
      <c r="BD6612" s="12"/>
      <c r="BE6612" s="12"/>
      <c r="BF6612" s="12"/>
      <c r="BG6612" s="12"/>
      <c r="BH6612" s="12"/>
      <c r="BI6612" s="12"/>
      <c r="BJ6612" s="13"/>
      <c r="BK6612" s="13"/>
      <c r="BL6612" s="13"/>
      <c r="BM6612" s="13"/>
      <c r="BN6612" s="13"/>
    </row>
    <row r="6613" spans="4:66" x14ac:dyDescent="0.25">
      <c r="D6613" s="7"/>
      <c r="E6613" s="10"/>
      <c r="F6613" s="10"/>
      <c r="G6613" s="10"/>
      <c r="H6613" s="10"/>
      <c r="I6613" s="10"/>
      <c r="J6613" s="10"/>
      <c r="K6613" s="11"/>
      <c r="L6613" s="11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/>
      <c r="AC6613" s="12"/>
      <c r="AD6613" s="12"/>
      <c r="AE6613" s="12"/>
      <c r="AF6613" s="12"/>
      <c r="AG6613" s="12"/>
      <c r="AH6613" s="12"/>
      <c r="AI6613" s="12"/>
      <c r="AJ6613" s="12"/>
      <c r="AK6613" s="12"/>
      <c r="AL6613" s="12"/>
      <c r="AM6613" s="12"/>
      <c r="AN6613" s="12"/>
      <c r="AO6613" s="12"/>
      <c r="AP6613" s="12"/>
      <c r="AQ6613" s="12"/>
      <c r="AR6613" s="12"/>
      <c r="AS6613" s="12"/>
      <c r="AT6613" s="12"/>
      <c r="AU6613" s="12"/>
      <c r="AV6613" s="12"/>
      <c r="AW6613" s="12"/>
      <c r="AX6613" s="12"/>
      <c r="AY6613" s="12"/>
      <c r="AZ6613" s="12"/>
      <c r="BA6613" s="12"/>
      <c r="BB6613" s="12"/>
      <c r="BC6613" s="12"/>
      <c r="BD6613" s="12"/>
      <c r="BE6613" s="12"/>
      <c r="BF6613" s="12"/>
      <c r="BG6613" s="12"/>
      <c r="BH6613" s="12"/>
      <c r="BI6613" s="12"/>
      <c r="BJ6613" s="13"/>
      <c r="BK6613" s="13"/>
      <c r="BL6613" s="13"/>
      <c r="BM6613" s="13"/>
      <c r="BN6613" s="13"/>
    </row>
    <row r="6614" spans="4:66" x14ac:dyDescent="0.25">
      <c r="D6614" s="7"/>
      <c r="E6614" s="10"/>
      <c r="F6614" s="10"/>
      <c r="G6614" s="10"/>
      <c r="H6614" s="10"/>
      <c r="I6614" s="10"/>
      <c r="J6614" s="10"/>
      <c r="K6614" s="11"/>
      <c r="L6614" s="11"/>
      <c r="M6614" s="12"/>
      <c r="N6614" s="12"/>
      <c r="O6614" s="12"/>
      <c r="P6614" s="12"/>
      <c r="Q6614" s="12"/>
      <c r="R6614" s="12"/>
      <c r="S6614" s="12"/>
      <c r="T6614" s="12"/>
      <c r="U6614" s="12"/>
      <c r="V6614" s="12"/>
      <c r="W6614" s="12"/>
      <c r="X6614" s="12"/>
      <c r="Y6614" s="12"/>
      <c r="Z6614" s="12"/>
      <c r="AA6614" s="12"/>
      <c r="AB6614" s="12"/>
      <c r="AC6614" s="12"/>
      <c r="AD6614" s="12"/>
      <c r="AE6614" s="12"/>
      <c r="AF6614" s="12"/>
      <c r="AG6614" s="12"/>
      <c r="AH6614" s="12"/>
      <c r="AI6614" s="12"/>
      <c r="AJ6614" s="12"/>
      <c r="AK6614" s="12"/>
      <c r="AL6614" s="12"/>
      <c r="AM6614" s="12"/>
      <c r="AN6614" s="12"/>
      <c r="AO6614" s="12"/>
      <c r="AP6614" s="12"/>
      <c r="AQ6614" s="12"/>
      <c r="AR6614" s="12"/>
      <c r="AS6614" s="12"/>
      <c r="AT6614" s="12"/>
      <c r="AU6614" s="12"/>
      <c r="AV6614" s="12"/>
      <c r="AW6614" s="12"/>
      <c r="AX6614" s="12"/>
      <c r="AY6614" s="12"/>
      <c r="AZ6614" s="12"/>
      <c r="BA6614" s="12"/>
      <c r="BB6614" s="12"/>
      <c r="BC6614" s="12"/>
      <c r="BD6614" s="12"/>
      <c r="BE6614" s="12"/>
      <c r="BF6614" s="12"/>
      <c r="BG6614" s="12"/>
      <c r="BH6614" s="12"/>
      <c r="BI6614" s="12"/>
      <c r="BJ6614" s="13"/>
      <c r="BK6614" s="13"/>
      <c r="BL6614" s="13"/>
      <c r="BM6614" s="13"/>
      <c r="BN6614" s="13"/>
    </row>
    <row r="6615" spans="4:66" x14ac:dyDescent="0.25">
      <c r="D6615" s="7"/>
      <c r="E6615" s="10"/>
      <c r="F6615" s="10"/>
      <c r="G6615" s="10"/>
      <c r="H6615" s="10"/>
      <c r="I6615" s="10"/>
      <c r="J6615" s="10"/>
      <c r="K6615" s="11"/>
      <c r="L6615" s="11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/>
      <c r="AC6615" s="12"/>
      <c r="AD6615" s="12"/>
      <c r="AE6615" s="12"/>
      <c r="AF6615" s="12"/>
      <c r="AG6615" s="12"/>
      <c r="AH6615" s="12"/>
      <c r="AI6615" s="12"/>
      <c r="AJ6615" s="12"/>
      <c r="AK6615" s="12"/>
      <c r="AL6615" s="12"/>
      <c r="AM6615" s="12"/>
      <c r="AN6615" s="12"/>
      <c r="AO6615" s="12"/>
      <c r="AP6615" s="12"/>
      <c r="AQ6615" s="12"/>
      <c r="AR6615" s="12"/>
      <c r="AS6615" s="12"/>
      <c r="AT6615" s="12"/>
      <c r="AU6615" s="12"/>
      <c r="AV6615" s="12"/>
      <c r="AW6615" s="12"/>
      <c r="AX6615" s="12"/>
      <c r="AY6615" s="12"/>
      <c r="AZ6615" s="12"/>
      <c r="BA6615" s="12"/>
      <c r="BB6615" s="12"/>
      <c r="BC6615" s="12"/>
      <c r="BD6615" s="12"/>
      <c r="BE6615" s="12"/>
      <c r="BF6615" s="12"/>
      <c r="BG6615" s="12"/>
      <c r="BH6615" s="12"/>
      <c r="BI6615" s="12"/>
      <c r="BJ6615" s="13"/>
      <c r="BK6615" s="13"/>
      <c r="BL6615" s="13"/>
      <c r="BM6615" s="13"/>
      <c r="BN6615" s="13"/>
    </row>
    <row r="6616" spans="4:66" x14ac:dyDescent="0.25">
      <c r="D6616" s="7"/>
      <c r="E6616" s="10"/>
      <c r="F6616" s="10"/>
      <c r="G6616" s="10"/>
      <c r="H6616" s="10"/>
      <c r="I6616" s="10"/>
      <c r="J6616" s="10"/>
      <c r="K6616" s="11"/>
      <c r="L6616" s="11"/>
      <c r="M6616" s="12"/>
      <c r="N6616" s="12"/>
      <c r="O6616" s="12"/>
      <c r="P6616" s="12"/>
      <c r="Q6616" s="12"/>
      <c r="R6616" s="12"/>
      <c r="S6616" s="12"/>
      <c r="T6616" s="12"/>
      <c r="U6616" s="12"/>
      <c r="V6616" s="12"/>
      <c r="W6616" s="12"/>
      <c r="X6616" s="12"/>
      <c r="Y6616" s="12"/>
      <c r="Z6616" s="12"/>
      <c r="AA6616" s="12"/>
      <c r="AB6616" s="12"/>
      <c r="AC6616" s="12"/>
      <c r="AD6616" s="12"/>
      <c r="AE6616" s="12"/>
      <c r="AF6616" s="12"/>
      <c r="AG6616" s="12"/>
      <c r="AH6616" s="12"/>
      <c r="AI6616" s="12"/>
      <c r="AJ6616" s="12"/>
      <c r="AK6616" s="12"/>
      <c r="AL6616" s="12"/>
      <c r="AM6616" s="12"/>
      <c r="AN6616" s="12"/>
      <c r="AO6616" s="12"/>
      <c r="AP6616" s="12"/>
      <c r="AQ6616" s="12"/>
      <c r="AR6616" s="12"/>
      <c r="AS6616" s="12"/>
      <c r="AT6616" s="12"/>
      <c r="AU6616" s="12"/>
      <c r="AV6616" s="12"/>
      <c r="AW6616" s="12"/>
      <c r="AX6616" s="12"/>
      <c r="AY6616" s="12"/>
      <c r="AZ6616" s="12"/>
      <c r="BA6616" s="12"/>
      <c r="BB6616" s="12"/>
      <c r="BC6616" s="12"/>
      <c r="BD6616" s="12"/>
      <c r="BE6616" s="12"/>
      <c r="BF6616" s="12"/>
      <c r="BG6616" s="12"/>
      <c r="BH6616" s="12"/>
      <c r="BI6616" s="12"/>
      <c r="BJ6616" s="13"/>
      <c r="BK6616" s="13"/>
      <c r="BL6616" s="13"/>
      <c r="BM6616" s="13"/>
      <c r="BN6616" s="13"/>
    </row>
    <row r="6617" spans="4:66" x14ac:dyDescent="0.25">
      <c r="D6617" s="7"/>
      <c r="E6617" s="10"/>
      <c r="F6617" s="10"/>
      <c r="G6617" s="10"/>
      <c r="H6617" s="10"/>
      <c r="I6617" s="10"/>
      <c r="J6617" s="10"/>
      <c r="K6617" s="11"/>
      <c r="L6617" s="11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/>
      <c r="AC6617" s="12"/>
      <c r="AD6617" s="12"/>
      <c r="AE6617" s="12"/>
      <c r="AF6617" s="12"/>
      <c r="AG6617" s="12"/>
      <c r="AH6617" s="12"/>
      <c r="AI6617" s="12"/>
      <c r="AJ6617" s="12"/>
      <c r="AK6617" s="12"/>
      <c r="AL6617" s="12"/>
      <c r="AM6617" s="12"/>
      <c r="AN6617" s="12"/>
      <c r="AO6617" s="12"/>
      <c r="AP6617" s="12"/>
      <c r="AQ6617" s="12"/>
      <c r="AR6617" s="12"/>
      <c r="AS6617" s="12"/>
      <c r="AT6617" s="12"/>
      <c r="AU6617" s="12"/>
      <c r="AV6617" s="12"/>
      <c r="AW6617" s="12"/>
      <c r="AX6617" s="12"/>
      <c r="AY6617" s="12"/>
      <c r="AZ6617" s="12"/>
      <c r="BA6617" s="12"/>
      <c r="BB6617" s="12"/>
      <c r="BC6617" s="12"/>
      <c r="BD6617" s="12"/>
      <c r="BE6617" s="12"/>
      <c r="BF6617" s="12"/>
      <c r="BG6617" s="12"/>
      <c r="BH6617" s="12"/>
      <c r="BI6617" s="12"/>
      <c r="BJ6617" s="13"/>
      <c r="BK6617" s="13"/>
      <c r="BL6617" s="13"/>
      <c r="BM6617" s="13"/>
      <c r="BN6617" s="13"/>
    </row>
    <row r="6618" spans="4:66" x14ac:dyDescent="0.25">
      <c r="D6618" s="7"/>
      <c r="E6618" s="10"/>
      <c r="F6618" s="10"/>
      <c r="G6618" s="10"/>
      <c r="H6618" s="10"/>
      <c r="I6618" s="10"/>
      <c r="J6618" s="10"/>
      <c r="K6618" s="11"/>
      <c r="L6618" s="11"/>
      <c r="M6618" s="12"/>
      <c r="N6618" s="12"/>
      <c r="O6618" s="12"/>
      <c r="P6618" s="12"/>
      <c r="Q6618" s="12"/>
      <c r="R6618" s="12"/>
      <c r="S6618" s="12"/>
      <c r="T6618" s="12"/>
      <c r="U6618" s="12"/>
      <c r="V6618" s="12"/>
      <c r="W6618" s="12"/>
      <c r="X6618" s="12"/>
      <c r="Y6618" s="12"/>
      <c r="Z6618" s="12"/>
      <c r="AA6618" s="12"/>
      <c r="AB6618" s="12"/>
      <c r="AC6618" s="12"/>
      <c r="AD6618" s="12"/>
      <c r="AE6618" s="12"/>
      <c r="AF6618" s="12"/>
      <c r="AG6618" s="12"/>
      <c r="AH6618" s="12"/>
      <c r="AI6618" s="12"/>
      <c r="AJ6618" s="12"/>
      <c r="AK6618" s="12"/>
      <c r="AL6618" s="12"/>
      <c r="AM6618" s="12"/>
      <c r="AN6618" s="12"/>
      <c r="AO6618" s="12"/>
      <c r="AP6618" s="12"/>
      <c r="AQ6618" s="12"/>
      <c r="AR6618" s="12"/>
      <c r="AS6618" s="12"/>
      <c r="AT6618" s="12"/>
      <c r="AU6618" s="12"/>
      <c r="AV6618" s="12"/>
      <c r="AW6618" s="12"/>
      <c r="AX6618" s="12"/>
      <c r="AY6618" s="12"/>
      <c r="AZ6618" s="12"/>
      <c r="BA6618" s="12"/>
      <c r="BB6618" s="12"/>
      <c r="BC6618" s="12"/>
      <c r="BD6618" s="12"/>
      <c r="BE6618" s="12"/>
      <c r="BF6618" s="12"/>
      <c r="BG6618" s="12"/>
      <c r="BH6618" s="12"/>
      <c r="BI6618" s="12"/>
      <c r="BJ6618" s="13"/>
      <c r="BK6618" s="13"/>
      <c r="BL6618" s="13"/>
      <c r="BM6618" s="13"/>
      <c r="BN6618" s="13"/>
    </row>
    <row r="6619" spans="4:66" x14ac:dyDescent="0.25">
      <c r="D6619" s="7"/>
      <c r="E6619" s="10"/>
      <c r="F6619" s="10"/>
      <c r="G6619" s="10"/>
      <c r="H6619" s="10"/>
      <c r="I6619" s="10"/>
      <c r="J6619" s="10"/>
      <c r="K6619" s="11"/>
      <c r="L6619" s="11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/>
      <c r="AC6619" s="12"/>
      <c r="AD6619" s="12"/>
      <c r="AE6619" s="12"/>
      <c r="AF6619" s="12"/>
      <c r="AG6619" s="12"/>
      <c r="AH6619" s="12"/>
      <c r="AI6619" s="12"/>
      <c r="AJ6619" s="12"/>
      <c r="AK6619" s="12"/>
      <c r="AL6619" s="12"/>
      <c r="AM6619" s="12"/>
      <c r="AN6619" s="12"/>
      <c r="AO6619" s="12"/>
      <c r="AP6619" s="12"/>
      <c r="AQ6619" s="12"/>
      <c r="AR6619" s="12"/>
      <c r="AS6619" s="12"/>
      <c r="AT6619" s="12"/>
      <c r="AU6619" s="12"/>
      <c r="AV6619" s="12"/>
      <c r="AW6619" s="12"/>
      <c r="AX6619" s="12"/>
      <c r="AY6619" s="12"/>
      <c r="AZ6619" s="12"/>
      <c r="BA6619" s="12"/>
      <c r="BB6619" s="12"/>
      <c r="BC6619" s="12"/>
      <c r="BD6619" s="12"/>
      <c r="BE6619" s="12"/>
      <c r="BF6619" s="12"/>
      <c r="BG6619" s="12"/>
      <c r="BH6619" s="12"/>
      <c r="BI6619" s="12"/>
      <c r="BJ6619" s="13"/>
      <c r="BK6619" s="13"/>
      <c r="BL6619" s="13"/>
      <c r="BM6619" s="13"/>
      <c r="BN6619" s="13"/>
    </row>
    <row r="6620" spans="4:66" x14ac:dyDescent="0.25">
      <c r="D6620" s="7"/>
      <c r="E6620" s="10"/>
      <c r="F6620" s="10"/>
      <c r="G6620" s="10"/>
      <c r="H6620" s="10"/>
      <c r="I6620" s="10"/>
      <c r="J6620" s="10"/>
      <c r="K6620" s="11"/>
      <c r="L6620" s="11"/>
      <c r="M6620" s="12"/>
      <c r="N6620" s="12"/>
      <c r="O6620" s="12"/>
      <c r="P6620" s="12"/>
      <c r="Q6620" s="12"/>
      <c r="R6620" s="12"/>
      <c r="S6620" s="12"/>
      <c r="T6620" s="12"/>
      <c r="U6620" s="12"/>
      <c r="V6620" s="12"/>
      <c r="W6620" s="12"/>
      <c r="X6620" s="12"/>
      <c r="Y6620" s="12"/>
      <c r="Z6620" s="12"/>
      <c r="AA6620" s="12"/>
      <c r="AB6620" s="12"/>
      <c r="AC6620" s="12"/>
      <c r="AD6620" s="12"/>
      <c r="AE6620" s="12"/>
      <c r="AF6620" s="12"/>
      <c r="AG6620" s="12"/>
      <c r="AH6620" s="12"/>
      <c r="AI6620" s="12"/>
      <c r="AJ6620" s="12"/>
      <c r="AK6620" s="12"/>
      <c r="AL6620" s="12"/>
      <c r="AM6620" s="12"/>
      <c r="AN6620" s="12"/>
      <c r="AO6620" s="12"/>
      <c r="AP6620" s="12"/>
      <c r="AQ6620" s="12"/>
      <c r="AR6620" s="12"/>
      <c r="AS6620" s="12"/>
      <c r="AT6620" s="12"/>
      <c r="AU6620" s="12"/>
      <c r="AV6620" s="12"/>
      <c r="AW6620" s="12"/>
      <c r="AX6620" s="12"/>
      <c r="AY6620" s="12"/>
      <c r="AZ6620" s="12"/>
      <c r="BA6620" s="12"/>
      <c r="BB6620" s="12"/>
      <c r="BC6620" s="12"/>
      <c r="BD6620" s="12"/>
      <c r="BE6620" s="12"/>
      <c r="BF6620" s="12"/>
      <c r="BG6620" s="12"/>
      <c r="BH6620" s="12"/>
      <c r="BI6620" s="12"/>
      <c r="BJ6620" s="13"/>
      <c r="BK6620" s="13"/>
      <c r="BL6620" s="13"/>
      <c r="BM6620" s="13"/>
      <c r="BN6620" s="13"/>
    </row>
    <row r="6621" spans="4:66" x14ac:dyDescent="0.25">
      <c r="D6621" s="7"/>
      <c r="E6621" s="10"/>
      <c r="F6621" s="10"/>
      <c r="G6621" s="10"/>
      <c r="H6621" s="10"/>
      <c r="I6621" s="10"/>
      <c r="J6621" s="10"/>
      <c r="K6621" s="11"/>
      <c r="L6621" s="11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/>
      <c r="AG6621" s="12"/>
      <c r="AH6621" s="12"/>
      <c r="AI6621" s="12"/>
      <c r="AJ6621" s="12"/>
      <c r="AK6621" s="12"/>
      <c r="AL6621" s="12"/>
      <c r="AM6621" s="12"/>
      <c r="AN6621" s="12"/>
      <c r="AO6621" s="12"/>
      <c r="AP6621" s="12"/>
      <c r="AQ6621" s="12"/>
      <c r="AR6621" s="12"/>
      <c r="AS6621" s="12"/>
      <c r="AT6621" s="12"/>
      <c r="AU6621" s="12"/>
      <c r="AV6621" s="12"/>
      <c r="AW6621" s="12"/>
      <c r="AX6621" s="12"/>
      <c r="AY6621" s="12"/>
      <c r="AZ6621" s="12"/>
      <c r="BA6621" s="12"/>
      <c r="BB6621" s="12"/>
      <c r="BC6621" s="12"/>
      <c r="BD6621" s="12"/>
      <c r="BE6621" s="12"/>
      <c r="BF6621" s="12"/>
      <c r="BG6621" s="12"/>
      <c r="BH6621" s="12"/>
      <c r="BI6621" s="12"/>
      <c r="BJ6621" s="13"/>
      <c r="BK6621" s="13"/>
      <c r="BL6621" s="13"/>
      <c r="BM6621" s="13"/>
      <c r="BN6621" s="13"/>
    </row>
    <row r="6622" spans="4:66" x14ac:dyDescent="0.25">
      <c r="D6622" s="7"/>
      <c r="E6622" s="10"/>
      <c r="F6622" s="10"/>
      <c r="G6622" s="10"/>
      <c r="H6622" s="10"/>
      <c r="I6622" s="10"/>
      <c r="J6622" s="10"/>
      <c r="K6622" s="11"/>
      <c r="L6622" s="11"/>
      <c r="M6622" s="12"/>
      <c r="N6622" s="12"/>
      <c r="O6622" s="12"/>
      <c r="P6622" s="12"/>
      <c r="Q6622" s="12"/>
      <c r="R6622" s="12"/>
      <c r="S6622" s="12"/>
      <c r="T6622" s="12"/>
      <c r="U6622" s="12"/>
      <c r="V6622" s="12"/>
      <c r="W6622" s="12"/>
      <c r="X6622" s="12"/>
      <c r="Y6622" s="12"/>
      <c r="Z6622" s="12"/>
      <c r="AA6622" s="12"/>
      <c r="AB6622" s="12"/>
      <c r="AC6622" s="12"/>
      <c r="AD6622" s="12"/>
      <c r="AE6622" s="12"/>
      <c r="AF6622" s="12"/>
      <c r="AG6622" s="12"/>
      <c r="AH6622" s="12"/>
      <c r="AI6622" s="12"/>
      <c r="AJ6622" s="12"/>
      <c r="AK6622" s="12"/>
      <c r="AL6622" s="12"/>
      <c r="AM6622" s="12"/>
      <c r="AN6622" s="12"/>
      <c r="AO6622" s="12"/>
      <c r="AP6622" s="12"/>
      <c r="AQ6622" s="12"/>
      <c r="AR6622" s="12"/>
      <c r="AS6622" s="12"/>
      <c r="AT6622" s="12"/>
      <c r="AU6622" s="12"/>
      <c r="AV6622" s="12"/>
      <c r="AW6622" s="12"/>
      <c r="AX6622" s="12"/>
      <c r="AY6622" s="12"/>
      <c r="AZ6622" s="12"/>
      <c r="BA6622" s="12"/>
      <c r="BB6622" s="12"/>
      <c r="BC6622" s="12"/>
      <c r="BD6622" s="12"/>
      <c r="BE6622" s="12"/>
      <c r="BF6622" s="12"/>
      <c r="BG6622" s="12"/>
      <c r="BH6622" s="12"/>
      <c r="BI6622" s="12"/>
      <c r="BJ6622" s="13"/>
      <c r="BK6622" s="13"/>
      <c r="BL6622" s="13"/>
      <c r="BM6622" s="13"/>
      <c r="BN6622" s="13"/>
    </row>
    <row r="6623" spans="4:66" x14ac:dyDescent="0.25">
      <c r="D6623" s="7"/>
      <c r="E6623" s="10"/>
      <c r="F6623" s="10"/>
      <c r="G6623" s="10"/>
      <c r="H6623" s="10"/>
      <c r="I6623" s="10"/>
      <c r="J6623" s="10"/>
      <c r="K6623" s="11"/>
      <c r="L6623" s="11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/>
      <c r="AC6623" s="12"/>
      <c r="AD6623" s="12"/>
      <c r="AE6623" s="12"/>
      <c r="AF6623" s="12"/>
      <c r="AG6623" s="12"/>
      <c r="AH6623" s="12"/>
      <c r="AI6623" s="12"/>
      <c r="AJ6623" s="12"/>
      <c r="AK6623" s="12"/>
      <c r="AL6623" s="12"/>
      <c r="AM6623" s="12"/>
      <c r="AN6623" s="12"/>
      <c r="AO6623" s="12"/>
      <c r="AP6623" s="12"/>
      <c r="AQ6623" s="12"/>
      <c r="AR6623" s="12"/>
      <c r="AS6623" s="12"/>
      <c r="AT6623" s="12"/>
      <c r="AU6623" s="12"/>
      <c r="AV6623" s="12"/>
      <c r="AW6623" s="12"/>
      <c r="AX6623" s="12"/>
      <c r="AY6623" s="12"/>
      <c r="AZ6623" s="12"/>
      <c r="BA6623" s="12"/>
      <c r="BB6623" s="12"/>
      <c r="BC6623" s="12"/>
      <c r="BD6623" s="12"/>
      <c r="BE6623" s="12"/>
      <c r="BF6623" s="12"/>
      <c r="BG6623" s="12"/>
      <c r="BH6623" s="12"/>
      <c r="BI6623" s="12"/>
      <c r="BJ6623" s="13"/>
      <c r="BK6623" s="13"/>
      <c r="BL6623" s="13"/>
      <c r="BM6623" s="13"/>
      <c r="BN6623" s="13"/>
    </row>
    <row r="6624" spans="4:66" x14ac:dyDescent="0.25">
      <c r="D6624" s="7"/>
      <c r="E6624" s="10"/>
      <c r="F6624" s="10"/>
      <c r="G6624" s="10"/>
      <c r="H6624" s="10"/>
      <c r="I6624" s="10"/>
      <c r="J6624" s="10"/>
      <c r="K6624" s="11"/>
      <c r="L6624" s="11"/>
      <c r="M6624" s="12"/>
      <c r="N6624" s="12"/>
      <c r="O6624" s="12"/>
      <c r="P6624" s="12"/>
      <c r="Q6624" s="12"/>
      <c r="R6624" s="12"/>
      <c r="S6624" s="12"/>
      <c r="T6624" s="12"/>
      <c r="U6624" s="12"/>
      <c r="V6624" s="12"/>
      <c r="W6624" s="12"/>
      <c r="X6624" s="12"/>
      <c r="Y6624" s="12"/>
      <c r="Z6624" s="12"/>
      <c r="AA6624" s="12"/>
      <c r="AB6624" s="12"/>
      <c r="AC6624" s="12"/>
      <c r="AD6624" s="12"/>
      <c r="AE6624" s="12"/>
      <c r="AF6624" s="12"/>
      <c r="AG6624" s="12"/>
      <c r="AH6624" s="12"/>
      <c r="AI6624" s="12"/>
      <c r="AJ6624" s="12"/>
      <c r="AK6624" s="12"/>
      <c r="AL6624" s="12"/>
      <c r="AM6624" s="12"/>
      <c r="AN6624" s="12"/>
      <c r="AO6624" s="12"/>
      <c r="AP6624" s="12"/>
      <c r="AQ6624" s="12"/>
      <c r="AR6624" s="12"/>
      <c r="AS6624" s="12"/>
      <c r="AT6624" s="12"/>
      <c r="AU6624" s="12"/>
      <c r="AV6624" s="12"/>
      <c r="AW6624" s="12"/>
      <c r="AX6624" s="12"/>
      <c r="AY6624" s="12"/>
      <c r="AZ6624" s="12"/>
      <c r="BA6624" s="12"/>
      <c r="BB6624" s="12"/>
      <c r="BC6624" s="12"/>
      <c r="BD6624" s="12"/>
      <c r="BE6624" s="12"/>
      <c r="BF6624" s="12"/>
      <c r="BG6624" s="12"/>
      <c r="BH6624" s="12"/>
      <c r="BI6624" s="12"/>
      <c r="BJ6624" s="13"/>
      <c r="BK6624" s="13"/>
      <c r="BL6624" s="13"/>
      <c r="BM6624" s="13"/>
      <c r="BN6624" s="13"/>
    </row>
    <row r="6625" spans="4:66" x14ac:dyDescent="0.25">
      <c r="D6625" s="7"/>
      <c r="E6625" s="10"/>
      <c r="F6625" s="10"/>
      <c r="G6625" s="10"/>
      <c r="H6625" s="10"/>
      <c r="I6625" s="10"/>
      <c r="J6625" s="10"/>
      <c r="K6625" s="11"/>
      <c r="L6625" s="11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  <c r="AA6625" s="12"/>
      <c r="AB6625" s="12"/>
      <c r="AC6625" s="12"/>
      <c r="AD6625" s="12"/>
      <c r="AE6625" s="12"/>
      <c r="AF6625" s="12"/>
      <c r="AG6625" s="12"/>
      <c r="AH6625" s="12"/>
      <c r="AI6625" s="12"/>
      <c r="AJ6625" s="12"/>
      <c r="AK6625" s="12"/>
      <c r="AL6625" s="12"/>
      <c r="AM6625" s="12"/>
      <c r="AN6625" s="12"/>
      <c r="AO6625" s="12"/>
      <c r="AP6625" s="12"/>
      <c r="AQ6625" s="12"/>
      <c r="AR6625" s="12"/>
      <c r="AS6625" s="12"/>
      <c r="AT6625" s="12"/>
      <c r="AU6625" s="12"/>
      <c r="AV6625" s="12"/>
      <c r="AW6625" s="12"/>
      <c r="AX6625" s="12"/>
      <c r="AY6625" s="12"/>
      <c r="AZ6625" s="12"/>
      <c r="BA6625" s="12"/>
      <c r="BB6625" s="12"/>
      <c r="BC6625" s="12"/>
      <c r="BD6625" s="12"/>
      <c r="BE6625" s="12"/>
      <c r="BF6625" s="12"/>
      <c r="BG6625" s="12"/>
      <c r="BH6625" s="12"/>
      <c r="BI6625" s="12"/>
      <c r="BJ6625" s="13"/>
      <c r="BK6625" s="13"/>
      <c r="BL6625" s="13"/>
      <c r="BM6625" s="13"/>
      <c r="BN6625" s="13"/>
    </row>
    <row r="6626" spans="4:66" x14ac:dyDescent="0.25">
      <c r="D6626" s="7"/>
      <c r="E6626" s="10"/>
      <c r="F6626" s="10"/>
      <c r="G6626" s="10"/>
      <c r="H6626" s="10"/>
      <c r="I6626" s="10"/>
      <c r="J6626" s="10"/>
      <c r="K6626" s="11"/>
      <c r="L6626" s="11"/>
      <c r="M6626" s="12"/>
      <c r="N6626" s="12"/>
      <c r="O6626" s="12"/>
      <c r="P6626" s="12"/>
      <c r="Q6626" s="12"/>
      <c r="R6626" s="12"/>
      <c r="S6626" s="12"/>
      <c r="T6626" s="12"/>
      <c r="U6626" s="12"/>
      <c r="V6626" s="12"/>
      <c r="W6626" s="12"/>
      <c r="X6626" s="12"/>
      <c r="Y6626" s="12"/>
      <c r="Z6626" s="12"/>
      <c r="AA6626" s="12"/>
      <c r="AB6626" s="12"/>
      <c r="AC6626" s="12"/>
      <c r="AD6626" s="12"/>
      <c r="AE6626" s="12"/>
      <c r="AF6626" s="12"/>
      <c r="AG6626" s="12"/>
      <c r="AH6626" s="12"/>
      <c r="AI6626" s="12"/>
      <c r="AJ6626" s="12"/>
      <c r="AK6626" s="12"/>
      <c r="AL6626" s="12"/>
      <c r="AM6626" s="12"/>
      <c r="AN6626" s="12"/>
      <c r="AO6626" s="12"/>
      <c r="AP6626" s="12"/>
      <c r="AQ6626" s="12"/>
      <c r="AR6626" s="12"/>
      <c r="AS6626" s="12"/>
      <c r="AT6626" s="12"/>
      <c r="AU6626" s="12"/>
      <c r="AV6626" s="12"/>
      <c r="AW6626" s="12"/>
      <c r="AX6626" s="12"/>
      <c r="AY6626" s="12"/>
      <c r="AZ6626" s="12"/>
      <c r="BA6626" s="12"/>
      <c r="BB6626" s="12"/>
      <c r="BC6626" s="12"/>
      <c r="BD6626" s="12"/>
      <c r="BE6626" s="12"/>
      <c r="BF6626" s="12"/>
      <c r="BG6626" s="12"/>
      <c r="BH6626" s="12"/>
      <c r="BI6626" s="12"/>
      <c r="BJ6626" s="13"/>
      <c r="BK6626" s="13"/>
      <c r="BL6626" s="13"/>
      <c r="BM6626" s="13"/>
      <c r="BN6626" s="13"/>
    </row>
    <row r="6627" spans="4:66" x14ac:dyDescent="0.25">
      <c r="D6627" s="7"/>
      <c r="E6627" s="10"/>
      <c r="F6627" s="10"/>
      <c r="G6627" s="10"/>
      <c r="H6627" s="10"/>
      <c r="I6627" s="10"/>
      <c r="J6627" s="10"/>
      <c r="K6627" s="11"/>
      <c r="L6627" s="11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/>
      <c r="AC6627" s="12"/>
      <c r="AD6627" s="12"/>
      <c r="AE6627" s="12"/>
      <c r="AF6627" s="12"/>
      <c r="AG6627" s="12"/>
      <c r="AH6627" s="12"/>
      <c r="AI6627" s="12"/>
      <c r="AJ6627" s="12"/>
      <c r="AK6627" s="12"/>
      <c r="AL6627" s="12"/>
      <c r="AM6627" s="12"/>
      <c r="AN6627" s="12"/>
      <c r="AO6627" s="12"/>
      <c r="AP6627" s="12"/>
      <c r="AQ6627" s="12"/>
      <c r="AR6627" s="12"/>
      <c r="AS6627" s="12"/>
      <c r="AT6627" s="12"/>
      <c r="AU6627" s="12"/>
      <c r="AV6627" s="12"/>
      <c r="AW6627" s="12"/>
      <c r="AX6627" s="12"/>
      <c r="AY6627" s="12"/>
      <c r="AZ6627" s="12"/>
      <c r="BA6627" s="12"/>
      <c r="BB6627" s="12"/>
      <c r="BC6627" s="12"/>
      <c r="BD6627" s="12"/>
      <c r="BE6627" s="12"/>
      <c r="BF6627" s="12"/>
      <c r="BG6627" s="12"/>
      <c r="BH6627" s="12"/>
      <c r="BI6627" s="12"/>
      <c r="BJ6627" s="13"/>
      <c r="BK6627" s="13"/>
      <c r="BL6627" s="13"/>
      <c r="BM6627" s="13"/>
      <c r="BN6627" s="13"/>
    </row>
    <row r="6628" spans="4:66" x14ac:dyDescent="0.25">
      <c r="D6628" s="7"/>
      <c r="E6628" s="10"/>
      <c r="F6628" s="10"/>
      <c r="G6628" s="10"/>
      <c r="H6628" s="10"/>
      <c r="I6628" s="10"/>
      <c r="J6628" s="10"/>
      <c r="K6628" s="11"/>
      <c r="L6628" s="11"/>
      <c r="M6628" s="12"/>
      <c r="N6628" s="12"/>
      <c r="O6628" s="12"/>
      <c r="P6628" s="12"/>
      <c r="Q6628" s="12"/>
      <c r="R6628" s="12"/>
      <c r="S6628" s="12"/>
      <c r="T6628" s="12"/>
      <c r="U6628" s="12"/>
      <c r="V6628" s="12"/>
      <c r="W6628" s="12"/>
      <c r="X6628" s="12"/>
      <c r="Y6628" s="12"/>
      <c r="Z6628" s="12"/>
      <c r="AA6628" s="12"/>
      <c r="AB6628" s="12"/>
      <c r="AC6628" s="12"/>
      <c r="AD6628" s="12"/>
      <c r="AE6628" s="12"/>
      <c r="AF6628" s="12"/>
      <c r="AG6628" s="12"/>
      <c r="AH6628" s="12"/>
      <c r="AI6628" s="12"/>
      <c r="AJ6628" s="12"/>
      <c r="AK6628" s="12"/>
      <c r="AL6628" s="12"/>
      <c r="AM6628" s="12"/>
      <c r="AN6628" s="12"/>
      <c r="AO6628" s="12"/>
      <c r="AP6628" s="12"/>
      <c r="AQ6628" s="12"/>
      <c r="AR6628" s="12"/>
      <c r="AS6628" s="12"/>
      <c r="AT6628" s="12"/>
      <c r="AU6628" s="12"/>
      <c r="AV6628" s="12"/>
      <c r="AW6628" s="12"/>
      <c r="AX6628" s="12"/>
      <c r="AY6628" s="12"/>
      <c r="AZ6628" s="12"/>
      <c r="BA6628" s="12"/>
      <c r="BB6628" s="12"/>
      <c r="BC6628" s="12"/>
      <c r="BD6628" s="12"/>
      <c r="BE6628" s="12"/>
      <c r="BF6628" s="12"/>
      <c r="BG6628" s="12"/>
      <c r="BH6628" s="12"/>
      <c r="BI6628" s="12"/>
      <c r="BJ6628" s="13"/>
      <c r="BK6628" s="13"/>
      <c r="BL6628" s="13"/>
      <c r="BM6628" s="13"/>
      <c r="BN6628" s="13"/>
    </row>
    <row r="6629" spans="4:66" x14ac:dyDescent="0.25">
      <c r="D6629" s="7"/>
      <c r="E6629" s="10"/>
      <c r="F6629" s="10"/>
      <c r="G6629" s="10"/>
      <c r="H6629" s="10"/>
      <c r="I6629" s="10"/>
      <c r="J6629" s="10"/>
      <c r="K6629" s="11"/>
      <c r="L6629" s="11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/>
      <c r="AC6629" s="12"/>
      <c r="AD6629" s="12"/>
      <c r="AE6629" s="12"/>
      <c r="AF6629" s="12"/>
      <c r="AG6629" s="12"/>
      <c r="AH6629" s="12"/>
      <c r="AI6629" s="12"/>
      <c r="AJ6629" s="12"/>
      <c r="AK6629" s="12"/>
      <c r="AL6629" s="12"/>
      <c r="AM6629" s="12"/>
      <c r="AN6629" s="12"/>
      <c r="AO6629" s="12"/>
      <c r="AP6629" s="12"/>
      <c r="AQ6629" s="12"/>
      <c r="AR6629" s="12"/>
      <c r="AS6629" s="12"/>
      <c r="AT6629" s="12"/>
      <c r="AU6629" s="12"/>
      <c r="AV6629" s="12"/>
      <c r="AW6629" s="12"/>
      <c r="AX6629" s="12"/>
      <c r="AY6629" s="12"/>
      <c r="AZ6629" s="12"/>
      <c r="BA6629" s="12"/>
      <c r="BB6629" s="12"/>
      <c r="BC6629" s="12"/>
      <c r="BD6629" s="12"/>
      <c r="BE6629" s="12"/>
      <c r="BF6629" s="12"/>
      <c r="BG6629" s="12"/>
      <c r="BH6629" s="12"/>
      <c r="BI6629" s="12"/>
      <c r="BJ6629" s="13"/>
      <c r="BK6629" s="13"/>
      <c r="BL6629" s="13"/>
      <c r="BM6629" s="13"/>
      <c r="BN6629" s="13"/>
    </row>
    <row r="6630" spans="4:66" x14ac:dyDescent="0.25">
      <c r="D6630" s="7"/>
      <c r="E6630" s="10"/>
      <c r="F6630" s="10"/>
      <c r="G6630" s="10"/>
      <c r="H6630" s="10"/>
      <c r="I6630" s="10"/>
      <c r="J6630" s="10"/>
      <c r="K6630" s="11"/>
      <c r="L6630" s="11"/>
      <c r="M6630" s="12"/>
      <c r="N6630" s="12"/>
      <c r="O6630" s="12"/>
      <c r="P6630" s="12"/>
      <c r="Q6630" s="12"/>
      <c r="R6630" s="12"/>
      <c r="S6630" s="12"/>
      <c r="T6630" s="12"/>
      <c r="U6630" s="12"/>
      <c r="V6630" s="12"/>
      <c r="W6630" s="12"/>
      <c r="X6630" s="12"/>
      <c r="Y6630" s="12"/>
      <c r="Z6630" s="12"/>
      <c r="AA6630" s="12"/>
      <c r="AB6630" s="12"/>
      <c r="AC6630" s="12"/>
      <c r="AD6630" s="12"/>
      <c r="AE6630" s="12"/>
      <c r="AF6630" s="12"/>
      <c r="AG6630" s="12"/>
      <c r="AH6630" s="12"/>
      <c r="AI6630" s="12"/>
      <c r="AJ6630" s="12"/>
      <c r="AK6630" s="12"/>
      <c r="AL6630" s="12"/>
      <c r="AM6630" s="12"/>
      <c r="AN6630" s="12"/>
      <c r="AO6630" s="12"/>
      <c r="AP6630" s="12"/>
      <c r="AQ6630" s="12"/>
      <c r="AR6630" s="12"/>
      <c r="AS6630" s="12"/>
      <c r="AT6630" s="12"/>
      <c r="AU6630" s="12"/>
      <c r="AV6630" s="12"/>
      <c r="AW6630" s="12"/>
      <c r="AX6630" s="12"/>
      <c r="AY6630" s="12"/>
      <c r="AZ6630" s="12"/>
      <c r="BA6630" s="12"/>
      <c r="BB6630" s="12"/>
      <c r="BC6630" s="12"/>
      <c r="BD6630" s="12"/>
      <c r="BE6630" s="12"/>
      <c r="BF6630" s="12"/>
      <c r="BG6630" s="12"/>
      <c r="BH6630" s="12"/>
      <c r="BI6630" s="12"/>
      <c r="BJ6630" s="13"/>
      <c r="BK6630" s="13"/>
      <c r="BL6630" s="13"/>
      <c r="BM6630" s="13"/>
      <c r="BN6630" s="13"/>
    </row>
    <row r="6631" spans="4:66" x14ac:dyDescent="0.25">
      <c r="D6631" s="7"/>
      <c r="E6631" s="10"/>
      <c r="F6631" s="10"/>
      <c r="G6631" s="10"/>
      <c r="H6631" s="10"/>
      <c r="I6631" s="10"/>
      <c r="J6631" s="10"/>
      <c r="K6631" s="11"/>
      <c r="L6631" s="11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  <c r="AA6631" s="12"/>
      <c r="AB6631" s="12"/>
      <c r="AC6631" s="12"/>
      <c r="AD6631" s="12"/>
      <c r="AE6631" s="12"/>
      <c r="AF6631" s="12"/>
      <c r="AG6631" s="12"/>
      <c r="AH6631" s="12"/>
      <c r="AI6631" s="12"/>
      <c r="AJ6631" s="12"/>
      <c r="AK6631" s="12"/>
      <c r="AL6631" s="12"/>
      <c r="AM6631" s="12"/>
      <c r="AN6631" s="12"/>
      <c r="AO6631" s="12"/>
      <c r="AP6631" s="12"/>
      <c r="AQ6631" s="12"/>
      <c r="AR6631" s="12"/>
      <c r="AS6631" s="12"/>
      <c r="AT6631" s="12"/>
      <c r="AU6631" s="12"/>
      <c r="AV6631" s="12"/>
      <c r="AW6631" s="12"/>
      <c r="AX6631" s="12"/>
      <c r="AY6631" s="12"/>
      <c r="AZ6631" s="12"/>
      <c r="BA6631" s="12"/>
      <c r="BB6631" s="12"/>
      <c r="BC6631" s="12"/>
      <c r="BD6631" s="12"/>
      <c r="BE6631" s="12"/>
      <c r="BF6631" s="12"/>
      <c r="BG6631" s="12"/>
      <c r="BH6631" s="12"/>
      <c r="BI6631" s="12"/>
      <c r="BJ6631" s="13"/>
      <c r="BK6631" s="13"/>
      <c r="BL6631" s="13"/>
      <c r="BM6631" s="13"/>
      <c r="BN6631" s="13"/>
    </row>
    <row r="6632" spans="4:66" x14ac:dyDescent="0.25">
      <c r="D6632" s="7"/>
      <c r="E6632" s="10"/>
      <c r="F6632" s="10"/>
      <c r="G6632" s="10"/>
      <c r="H6632" s="10"/>
      <c r="I6632" s="10"/>
      <c r="J6632" s="10"/>
      <c r="K6632" s="11"/>
      <c r="L6632" s="11"/>
      <c r="M6632" s="12"/>
      <c r="N6632" s="12"/>
      <c r="O6632" s="12"/>
      <c r="P6632" s="12"/>
      <c r="Q6632" s="12"/>
      <c r="R6632" s="12"/>
      <c r="S6632" s="12"/>
      <c r="T6632" s="12"/>
      <c r="U6632" s="12"/>
      <c r="V6632" s="12"/>
      <c r="W6632" s="12"/>
      <c r="X6632" s="12"/>
      <c r="Y6632" s="12"/>
      <c r="Z6632" s="12"/>
      <c r="AA6632" s="12"/>
      <c r="AB6632" s="12"/>
      <c r="AC6632" s="12"/>
      <c r="AD6632" s="12"/>
      <c r="AE6632" s="12"/>
      <c r="AF6632" s="12"/>
      <c r="AG6632" s="12"/>
      <c r="AH6632" s="12"/>
      <c r="AI6632" s="12"/>
      <c r="AJ6632" s="12"/>
      <c r="AK6632" s="12"/>
      <c r="AL6632" s="12"/>
      <c r="AM6632" s="12"/>
      <c r="AN6632" s="12"/>
      <c r="AO6632" s="12"/>
      <c r="AP6632" s="12"/>
      <c r="AQ6632" s="12"/>
      <c r="AR6632" s="12"/>
      <c r="AS6632" s="12"/>
      <c r="AT6632" s="12"/>
      <c r="AU6632" s="12"/>
      <c r="AV6632" s="12"/>
      <c r="AW6632" s="12"/>
      <c r="AX6632" s="12"/>
      <c r="AY6632" s="12"/>
      <c r="AZ6632" s="12"/>
      <c r="BA6632" s="12"/>
      <c r="BB6632" s="12"/>
      <c r="BC6632" s="12"/>
      <c r="BD6632" s="12"/>
      <c r="BE6632" s="12"/>
      <c r="BF6632" s="12"/>
      <c r="BG6632" s="12"/>
      <c r="BH6632" s="12"/>
      <c r="BI6632" s="12"/>
      <c r="BJ6632" s="13"/>
      <c r="BK6632" s="13"/>
      <c r="BL6632" s="13"/>
      <c r="BM6632" s="13"/>
      <c r="BN6632" s="13"/>
    </row>
    <row r="6633" spans="4:66" s="14" customFormat="1" x14ac:dyDescent="0.25">
      <c r="D6633" s="20"/>
      <c r="K6633" s="15"/>
      <c r="L6633" s="15"/>
      <c r="M6633" s="16"/>
      <c r="N6633" s="16"/>
      <c r="O6633" s="16"/>
      <c r="P6633" s="16"/>
      <c r="Q6633" s="16"/>
      <c r="R6633" s="16"/>
      <c r="S6633" s="16"/>
      <c r="T6633" s="16"/>
      <c r="U6633" s="16"/>
      <c r="V6633" s="16"/>
      <c r="W6633" s="16"/>
      <c r="X6633" s="16"/>
      <c r="Y6633" s="16"/>
      <c r="Z6633" s="16"/>
      <c r="AA6633" s="16"/>
      <c r="AB6633" s="16"/>
      <c r="AC6633" s="16"/>
      <c r="AD6633" s="16"/>
      <c r="AE6633" s="16"/>
      <c r="AF6633" s="16"/>
      <c r="AG6633" s="16"/>
      <c r="AH6633" s="16"/>
      <c r="AI6633" s="16"/>
      <c r="AJ6633" s="16"/>
      <c r="AK6633" s="16"/>
      <c r="AL6633" s="16"/>
      <c r="AM6633" s="16"/>
      <c r="AN6633" s="16"/>
      <c r="AO6633" s="16"/>
      <c r="AP6633" s="16"/>
      <c r="AQ6633" s="16"/>
      <c r="AR6633" s="16"/>
      <c r="AS6633" s="16"/>
      <c r="AT6633" s="16"/>
      <c r="AU6633" s="16"/>
      <c r="AV6633" s="16"/>
      <c r="AW6633" s="16"/>
      <c r="AX6633" s="16"/>
      <c r="AY6633" s="16"/>
      <c r="AZ6633" s="16"/>
      <c r="BA6633" s="16"/>
      <c r="BB6633" s="16"/>
      <c r="BC6633" s="16"/>
      <c r="BD6633" s="16"/>
      <c r="BE6633" s="16"/>
      <c r="BF6633" s="16"/>
      <c r="BG6633" s="16"/>
      <c r="BH6633" s="16"/>
      <c r="BI6633" s="16"/>
      <c r="BJ6633" s="17"/>
      <c r="BK6633" s="17"/>
      <c r="BL6633" s="17"/>
      <c r="BM6633" s="17"/>
      <c r="BN6633" s="17"/>
    </row>
    <row r="6634" spans="4:66" x14ac:dyDescent="0.25">
      <c r="D6634" s="7"/>
      <c r="E6634" s="10"/>
      <c r="F6634" s="10"/>
      <c r="G6634" s="10"/>
      <c r="H6634" s="10"/>
      <c r="I6634" s="10"/>
      <c r="J6634" s="10"/>
      <c r="K6634" s="11"/>
      <c r="L6634" s="11"/>
      <c r="M6634" s="12"/>
      <c r="N6634" s="12"/>
      <c r="O6634" s="12"/>
      <c r="P6634" s="12"/>
      <c r="Q6634" s="12"/>
      <c r="R6634" s="12"/>
      <c r="S6634" s="12"/>
      <c r="T6634" s="12"/>
      <c r="U6634" s="12"/>
      <c r="V6634" s="12"/>
      <c r="W6634" s="12"/>
      <c r="X6634" s="12"/>
      <c r="Y6634" s="12"/>
      <c r="Z6634" s="12"/>
      <c r="AA6634" s="12"/>
      <c r="AB6634" s="12"/>
      <c r="AC6634" s="12"/>
      <c r="AD6634" s="12"/>
      <c r="AE6634" s="12"/>
      <c r="AF6634" s="12"/>
      <c r="AG6634" s="12"/>
      <c r="AH6634" s="12"/>
      <c r="AI6634" s="12"/>
      <c r="AJ6634" s="12"/>
      <c r="AK6634" s="12"/>
      <c r="AL6634" s="12"/>
      <c r="AM6634" s="12"/>
      <c r="AN6634" s="12"/>
      <c r="AO6634" s="12"/>
      <c r="AP6634" s="12"/>
      <c r="AQ6634" s="12"/>
      <c r="AR6634" s="12"/>
      <c r="AS6634" s="12"/>
      <c r="AT6634" s="12"/>
      <c r="AU6634" s="12"/>
      <c r="AV6634" s="12"/>
      <c r="AW6634" s="12"/>
      <c r="AX6634" s="12"/>
      <c r="AY6634" s="12"/>
      <c r="AZ6634" s="12"/>
      <c r="BA6634" s="12"/>
      <c r="BB6634" s="12"/>
      <c r="BC6634" s="12"/>
      <c r="BD6634" s="12"/>
      <c r="BE6634" s="12"/>
      <c r="BF6634" s="12"/>
      <c r="BG6634" s="12"/>
      <c r="BH6634" s="12"/>
      <c r="BI6634" s="12"/>
      <c r="BJ6634" s="13"/>
      <c r="BK6634" s="13"/>
      <c r="BL6634" s="13"/>
      <c r="BM6634" s="13"/>
      <c r="BN6634" s="13"/>
    </row>
    <row r="6635" spans="4:66" x14ac:dyDescent="0.25">
      <c r="D6635" s="7"/>
      <c r="E6635" s="10"/>
      <c r="F6635" s="10"/>
      <c r="G6635" s="10"/>
      <c r="H6635" s="10"/>
      <c r="I6635" s="10"/>
      <c r="J6635" s="10"/>
      <c r="K6635" s="11"/>
      <c r="L6635" s="11"/>
      <c r="M6635" s="12"/>
      <c r="N6635" s="12"/>
      <c r="O6635" s="12"/>
      <c r="P6635" s="12"/>
      <c r="Q6635" s="12"/>
      <c r="R6635" s="12"/>
      <c r="S6635" s="12"/>
      <c r="T6635" s="12"/>
      <c r="U6635" s="12"/>
      <c r="V6635" s="12"/>
      <c r="W6635" s="12"/>
      <c r="X6635" s="12"/>
      <c r="Y6635" s="12"/>
      <c r="Z6635" s="12"/>
      <c r="AA6635" s="12"/>
      <c r="AB6635" s="12"/>
      <c r="AC6635" s="12"/>
      <c r="AD6635" s="12"/>
      <c r="AE6635" s="12"/>
      <c r="AF6635" s="12"/>
      <c r="AG6635" s="12"/>
      <c r="AH6635" s="12"/>
      <c r="AI6635" s="12"/>
      <c r="AJ6635" s="12"/>
      <c r="AK6635" s="12"/>
      <c r="AL6635" s="12"/>
      <c r="AM6635" s="12"/>
      <c r="AN6635" s="12"/>
      <c r="AO6635" s="12"/>
      <c r="AP6635" s="12"/>
      <c r="AQ6635" s="12"/>
      <c r="AR6635" s="12"/>
      <c r="AS6635" s="12"/>
      <c r="AT6635" s="12"/>
      <c r="AU6635" s="12"/>
      <c r="AV6635" s="12"/>
      <c r="AW6635" s="12"/>
      <c r="AX6635" s="12"/>
      <c r="AY6635" s="12"/>
      <c r="AZ6635" s="12"/>
      <c r="BA6635" s="12"/>
      <c r="BB6635" s="12"/>
      <c r="BC6635" s="12"/>
      <c r="BD6635" s="12"/>
      <c r="BE6635" s="12"/>
      <c r="BF6635" s="12"/>
      <c r="BG6635" s="12"/>
      <c r="BH6635" s="12"/>
      <c r="BI6635" s="12"/>
      <c r="BJ6635" s="13"/>
      <c r="BK6635" s="13"/>
      <c r="BL6635" s="13"/>
      <c r="BM6635" s="13"/>
      <c r="BN6635" s="13"/>
    </row>
    <row r="6636" spans="4:66" x14ac:dyDescent="0.25">
      <c r="D6636" s="7"/>
      <c r="E6636" s="10"/>
      <c r="F6636" s="10"/>
      <c r="G6636" s="10"/>
      <c r="H6636" s="10"/>
      <c r="I6636" s="10"/>
      <c r="J6636" s="10"/>
      <c r="K6636" s="11"/>
      <c r="L6636" s="11"/>
      <c r="M6636" s="12"/>
      <c r="N6636" s="12"/>
      <c r="O6636" s="12"/>
      <c r="P6636" s="12"/>
      <c r="Q6636" s="12"/>
      <c r="R6636" s="12"/>
      <c r="S6636" s="12"/>
      <c r="T6636" s="12"/>
      <c r="U6636" s="12"/>
      <c r="V6636" s="12"/>
      <c r="W6636" s="12"/>
      <c r="X6636" s="12"/>
      <c r="Y6636" s="12"/>
      <c r="Z6636" s="12"/>
      <c r="AA6636" s="12"/>
      <c r="AB6636" s="12"/>
      <c r="AC6636" s="12"/>
      <c r="AD6636" s="12"/>
      <c r="AE6636" s="12"/>
      <c r="AF6636" s="12"/>
      <c r="AG6636" s="12"/>
      <c r="AH6636" s="12"/>
      <c r="AI6636" s="12"/>
      <c r="AJ6636" s="12"/>
      <c r="AK6636" s="12"/>
      <c r="AL6636" s="12"/>
      <c r="AM6636" s="12"/>
      <c r="AN6636" s="12"/>
      <c r="AO6636" s="12"/>
      <c r="AP6636" s="12"/>
      <c r="AQ6636" s="12"/>
      <c r="AR6636" s="12"/>
      <c r="AS6636" s="12"/>
      <c r="AT6636" s="12"/>
      <c r="AU6636" s="12"/>
      <c r="AV6636" s="12"/>
      <c r="AW6636" s="12"/>
      <c r="AX6636" s="12"/>
      <c r="AY6636" s="12"/>
      <c r="AZ6636" s="12"/>
      <c r="BA6636" s="12"/>
      <c r="BB6636" s="12"/>
      <c r="BC6636" s="12"/>
      <c r="BD6636" s="12"/>
      <c r="BE6636" s="12"/>
      <c r="BF6636" s="12"/>
      <c r="BG6636" s="12"/>
      <c r="BH6636" s="12"/>
      <c r="BI6636" s="12"/>
      <c r="BJ6636" s="13"/>
      <c r="BK6636" s="13"/>
      <c r="BL6636" s="13"/>
      <c r="BM6636" s="13"/>
      <c r="BN6636" s="13"/>
    </row>
    <row r="6637" spans="4:66" x14ac:dyDescent="0.25">
      <c r="D6637" s="7"/>
      <c r="E6637" s="10"/>
      <c r="F6637" s="10"/>
      <c r="G6637" s="10"/>
      <c r="H6637" s="10"/>
      <c r="I6637" s="10"/>
      <c r="J6637" s="10"/>
      <c r="K6637" s="11"/>
      <c r="L6637" s="11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/>
      <c r="AC6637" s="12"/>
      <c r="AD6637" s="12"/>
      <c r="AE6637" s="12"/>
      <c r="AF6637" s="12"/>
      <c r="AG6637" s="12"/>
      <c r="AH6637" s="12"/>
      <c r="AI6637" s="12"/>
      <c r="AJ6637" s="12"/>
      <c r="AK6637" s="12"/>
      <c r="AL6637" s="12"/>
      <c r="AM6637" s="12"/>
      <c r="AN6637" s="12"/>
      <c r="AO6637" s="12"/>
      <c r="AP6637" s="12"/>
      <c r="AQ6637" s="12"/>
      <c r="AR6637" s="12"/>
      <c r="AS6637" s="12"/>
      <c r="AT6637" s="12"/>
      <c r="AU6637" s="12"/>
      <c r="AV6637" s="12"/>
      <c r="AW6637" s="12"/>
      <c r="AX6637" s="12"/>
      <c r="AY6637" s="12"/>
      <c r="AZ6637" s="12"/>
      <c r="BA6637" s="12"/>
      <c r="BB6637" s="12"/>
      <c r="BC6637" s="12"/>
      <c r="BD6637" s="12"/>
      <c r="BE6637" s="12"/>
      <c r="BF6637" s="12"/>
      <c r="BG6637" s="12"/>
      <c r="BH6637" s="12"/>
      <c r="BI6637" s="12"/>
      <c r="BJ6637" s="13"/>
      <c r="BK6637" s="13"/>
      <c r="BL6637" s="13"/>
      <c r="BM6637" s="13"/>
      <c r="BN6637" s="13"/>
    </row>
    <row r="6638" spans="4:66" x14ac:dyDescent="0.25">
      <c r="D6638" s="7"/>
      <c r="E6638" s="10"/>
      <c r="F6638" s="10"/>
      <c r="G6638" s="10"/>
      <c r="H6638" s="10"/>
      <c r="I6638" s="10"/>
      <c r="J6638" s="10"/>
      <c r="K6638" s="11"/>
      <c r="L6638" s="11"/>
      <c r="M6638" s="12"/>
      <c r="N6638" s="12"/>
      <c r="O6638" s="12"/>
      <c r="P6638" s="12"/>
      <c r="Q6638" s="12"/>
      <c r="R6638" s="12"/>
      <c r="S6638" s="12"/>
      <c r="T6638" s="12"/>
      <c r="U6638" s="12"/>
      <c r="V6638" s="12"/>
      <c r="W6638" s="12"/>
      <c r="X6638" s="12"/>
      <c r="Y6638" s="12"/>
      <c r="Z6638" s="12"/>
      <c r="AA6638" s="12"/>
      <c r="AB6638" s="12"/>
      <c r="AC6638" s="12"/>
      <c r="AD6638" s="12"/>
      <c r="AE6638" s="12"/>
      <c r="AF6638" s="12"/>
      <c r="AG6638" s="12"/>
      <c r="AH6638" s="12"/>
      <c r="AI6638" s="12"/>
      <c r="AJ6638" s="12"/>
      <c r="AK6638" s="12"/>
      <c r="AL6638" s="12"/>
      <c r="AM6638" s="12"/>
      <c r="AN6638" s="12"/>
      <c r="AO6638" s="12"/>
      <c r="AP6638" s="12"/>
      <c r="AQ6638" s="12"/>
      <c r="AR6638" s="12"/>
      <c r="AS6638" s="12"/>
      <c r="AT6638" s="12"/>
      <c r="AU6638" s="12"/>
      <c r="AV6638" s="12"/>
      <c r="AW6638" s="12"/>
      <c r="AX6638" s="12"/>
      <c r="AY6638" s="12"/>
      <c r="AZ6638" s="12"/>
      <c r="BA6638" s="12"/>
      <c r="BB6638" s="12"/>
      <c r="BC6638" s="12"/>
      <c r="BD6638" s="12"/>
      <c r="BE6638" s="12"/>
      <c r="BF6638" s="12"/>
      <c r="BG6638" s="12"/>
      <c r="BH6638" s="12"/>
      <c r="BI6638" s="12"/>
      <c r="BJ6638" s="13"/>
      <c r="BK6638" s="13"/>
      <c r="BL6638" s="13"/>
      <c r="BM6638" s="13"/>
      <c r="BN6638" s="13"/>
    </row>
    <row r="6639" spans="4:66" x14ac:dyDescent="0.25">
      <c r="D6639" s="7"/>
      <c r="E6639" s="10"/>
      <c r="F6639" s="10"/>
      <c r="G6639" s="10"/>
      <c r="H6639" s="10"/>
      <c r="I6639" s="10"/>
      <c r="J6639" s="10"/>
      <c r="K6639" s="11"/>
      <c r="L6639" s="11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  <c r="AA6639" s="12"/>
      <c r="AB6639" s="12"/>
      <c r="AC6639" s="12"/>
      <c r="AD6639" s="12"/>
      <c r="AE6639" s="12"/>
      <c r="AF6639" s="12"/>
      <c r="AG6639" s="12"/>
      <c r="AH6639" s="12"/>
      <c r="AI6639" s="12"/>
      <c r="AJ6639" s="12"/>
      <c r="AK6639" s="12"/>
      <c r="AL6639" s="12"/>
      <c r="AM6639" s="12"/>
      <c r="AN6639" s="12"/>
      <c r="AO6639" s="12"/>
      <c r="AP6639" s="12"/>
      <c r="AQ6639" s="12"/>
      <c r="AR6639" s="12"/>
      <c r="AS6639" s="12"/>
      <c r="AT6639" s="12"/>
      <c r="AU6639" s="12"/>
      <c r="AV6639" s="12"/>
      <c r="AW6639" s="12"/>
      <c r="AX6639" s="12"/>
      <c r="AY6639" s="12"/>
      <c r="AZ6639" s="12"/>
      <c r="BA6639" s="12"/>
      <c r="BB6639" s="12"/>
      <c r="BC6639" s="12"/>
      <c r="BD6639" s="12"/>
      <c r="BE6639" s="12"/>
      <c r="BF6639" s="12"/>
      <c r="BG6639" s="12"/>
      <c r="BH6639" s="12"/>
      <c r="BI6639" s="12"/>
      <c r="BJ6639" s="13"/>
      <c r="BK6639" s="13"/>
      <c r="BL6639" s="13"/>
      <c r="BM6639" s="13"/>
      <c r="BN6639" s="13"/>
    </row>
    <row r="6640" spans="4:66" x14ac:dyDescent="0.25">
      <c r="D6640" s="7"/>
      <c r="E6640" s="10"/>
      <c r="F6640" s="10"/>
      <c r="G6640" s="10"/>
      <c r="H6640" s="10"/>
      <c r="I6640" s="10"/>
      <c r="J6640" s="10"/>
      <c r="K6640" s="11"/>
      <c r="L6640" s="11"/>
      <c r="M6640" s="12"/>
      <c r="N6640" s="12"/>
      <c r="O6640" s="12"/>
      <c r="P6640" s="12"/>
      <c r="Q6640" s="12"/>
      <c r="R6640" s="12"/>
      <c r="S6640" s="12"/>
      <c r="T6640" s="12"/>
      <c r="U6640" s="12"/>
      <c r="V6640" s="12"/>
      <c r="W6640" s="12"/>
      <c r="X6640" s="12"/>
      <c r="Y6640" s="12"/>
      <c r="Z6640" s="12"/>
      <c r="AA6640" s="12"/>
      <c r="AB6640" s="12"/>
      <c r="AC6640" s="12"/>
      <c r="AD6640" s="12"/>
      <c r="AE6640" s="12"/>
      <c r="AF6640" s="12"/>
      <c r="AG6640" s="12"/>
      <c r="AH6640" s="12"/>
      <c r="AI6640" s="12"/>
      <c r="AJ6640" s="12"/>
      <c r="AK6640" s="12"/>
      <c r="AL6640" s="12"/>
      <c r="AM6640" s="12"/>
      <c r="AN6640" s="12"/>
      <c r="AO6640" s="12"/>
      <c r="AP6640" s="12"/>
      <c r="AQ6640" s="12"/>
      <c r="AR6640" s="12"/>
      <c r="AS6640" s="12"/>
      <c r="AT6640" s="12"/>
      <c r="AU6640" s="12"/>
      <c r="AV6640" s="12"/>
      <c r="AW6640" s="12"/>
      <c r="AX6640" s="12"/>
      <c r="AY6640" s="12"/>
      <c r="AZ6640" s="12"/>
      <c r="BA6640" s="12"/>
      <c r="BB6640" s="12"/>
      <c r="BC6640" s="12"/>
      <c r="BD6640" s="12"/>
      <c r="BE6640" s="12"/>
      <c r="BF6640" s="12"/>
      <c r="BG6640" s="12"/>
      <c r="BH6640" s="12"/>
      <c r="BI6640" s="12"/>
      <c r="BJ6640" s="13"/>
      <c r="BK6640" s="13"/>
      <c r="BL6640" s="13"/>
      <c r="BM6640" s="13"/>
      <c r="BN6640" s="13"/>
    </row>
    <row r="6641" spans="4:66" x14ac:dyDescent="0.25">
      <c r="D6641" s="7"/>
      <c r="E6641" s="10"/>
      <c r="F6641" s="10"/>
      <c r="G6641" s="10"/>
      <c r="H6641" s="10"/>
      <c r="I6641" s="10"/>
      <c r="J6641" s="10"/>
      <c r="K6641" s="11"/>
      <c r="L6641" s="11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/>
      <c r="AC6641" s="12"/>
      <c r="AD6641" s="12"/>
      <c r="AE6641" s="12"/>
      <c r="AF6641" s="12"/>
      <c r="AG6641" s="12"/>
      <c r="AH6641" s="12"/>
      <c r="AI6641" s="12"/>
      <c r="AJ6641" s="12"/>
      <c r="AK6641" s="12"/>
      <c r="AL6641" s="12"/>
      <c r="AM6641" s="12"/>
      <c r="AN6641" s="12"/>
      <c r="AO6641" s="12"/>
      <c r="AP6641" s="12"/>
      <c r="AQ6641" s="12"/>
      <c r="AR6641" s="12"/>
      <c r="AS6641" s="12"/>
      <c r="AT6641" s="12"/>
      <c r="AU6641" s="12"/>
      <c r="AV6641" s="12"/>
      <c r="AW6641" s="12"/>
      <c r="AX6641" s="12"/>
      <c r="AY6641" s="12"/>
      <c r="AZ6641" s="12"/>
      <c r="BA6641" s="12"/>
      <c r="BB6641" s="12"/>
      <c r="BC6641" s="12"/>
      <c r="BD6641" s="12"/>
      <c r="BE6641" s="12"/>
      <c r="BF6641" s="12"/>
      <c r="BG6641" s="12"/>
      <c r="BH6641" s="12"/>
      <c r="BI6641" s="12"/>
      <c r="BJ6641" s="13"/>
      <c r="BK6641" s="13"/>
      <c r="BL6641" s="13"/>
      <c r="BM6641" s="13"/>
      <c r="BN6641" s="13"/>
    </row>
    <row r="6642" spans="4:66" x14ac:dyDescent="0.25">
      <c r="D6642" s="7"/>
      <c r="E6642" s="10"/>
      <c r="F6642" s="10"/>
      <c r="G6642" s="10"/>
      <c r="H6642" s="10"/>
      <c r="I6642" s="10"/>
      <c r="J6642" s="10"/>
      <c r="K6642" s="11"/>
      <c r="L6642" s="11"/>
      <c r="M6642" s="12"/>
      <c r="N6642" s="12"/>
      <c r="O6642" s="12"/>
      <c r="P6642" s="12"/>
      <c r="Q6642" s="12"/>
      <c r="R6642" s="12"/>
      <c r="S6642" s="12"/>
      <c r="T6642" s="12"/>
      <c r="U6642" s="12"/>
      <c r="V6642" s="12"/>
      <c r="W6642" s="12"/>
      <c r="X6642" s="12"/>
      <c r="Y6642" s="12"/>
      <c r="Z6642" s="12"/>
      <c r="AA6642" s="12"/>
      <c r="AB6642" s="12"/>
      <c r="AC6642" s="12"/>
      <c r="AD6642" s="12"/>
      <c r="AE6642" s="12"/>
      <c r="AF6642" s="12"/>
      <c r="AG6642" s="12"/>
      <c r="AH6642" s="12"/>
      <c r="AI6642" s="12"/>
      <c r="AJ6642" s="12"/>
      <c r="AK6642" s="12"/>
      <c r="AL6642" s="12"/>
      <c r="AM6642" s="12"/>
      <c r="AN6642" s="12"/>
      <c r="AO6642" s="12"/>
      <c r="AP6642" s="12"/>
      <c r="AQ6642" s="12"/>
      <c r="AR6642" s="12"/>
      <c r="AS6642" s="12"/>
      <c r="AT6642" s="12"/>
      <c r="AU6642" s="12"/>
      <c r="AV6642" s="12"/>
      <c r="AW6642" s="12"/>
      <c r="AX6642" s="12"/>
      <c r="AY6642" s="12"/>
      <c r="AZ6642" s="12"/>
      <c r="BA6642" s="12"/>
      <c r="BB6642" s="12"/>
      <c r="BC6642" s="12"/>
      <c r="BD6642" s="12"/>
      <c r="BE6642" s="12"/>
      <c r="BF6642" s="12"/>
      <c r="BG6642" s="12"/>
      <c r="BH6642" s="12"/>
      <c r="BI6642" s="12"/>
      <c r="BJ6642" s="13"/>
      <c r="BK6642" s="13"/>
      <c r="BL6642" s="13"/>
      <c r="BM6642" s="13"/>
      <c r="BN6642" s="13"/>
    </row>
    <row r="6643" spans="4:66" x14ac:dyDescent="0.25">
      <c r="D6643" s="7"/>
      <c r="E6643" s="10"/>
      <c r="F6643" s="10"/>
      <c r="G6643" s="10"/>
      <c r="H6643" s="10"/>
      <c r="I6643" s="10"/>
      <c r="J6643" s="10"/>
      <c r="K6643" s="11"/>
      <c r="L6643" s="11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/>
      <c r="AC6643" s="12"/>
      <c r="AD6643" s="12"/>
      <c r="AE6643" s="12"/>
      <c r="AF6643" s="12"/>
      <c r="AG6643" s="12"/>
      <c r="AH6643" s="12"/>
      <c r="AI6643" s="12"/>
      <c r="AJ6643" s="12"/>
      <c r="AK6643" s="12"/>
      <c r="AL6643" s="12"/>
      <c r="AM6643" s="12"/>
      <c r="AN6643" s="12"/>
      <c r="AO6643" s="12"/>
      <c r="AP6643" s="12"/>
      <c r="AQ6643" s="12"/>
      <c r="AR6643" s="12"/>
      <c r="AS6643" s="12"/>
      <c r="AT6643" s="12"/>
      <c r="AU6643" s="12"/>
      <c r="AV6643" s="12"/>
      <c r="AW6643" s="12"/>
      <c r="AX6643" s="12"/>
      <c r="AY6643" s="12"/>
      <c r="AZ6643" s="12"/>
      <c r="BA6643" s="12"/>
      <c r="BB6643" s="12"/>
      <c r="BC6643" s="12"/>
      <c r="BD6643" s="12"/>
      <c r="BE6643" s="12"/>
      <c r="BF6643" s="12"/>
      <c r="BG6643" s="12"/>
      <c r="BH6643" s="12"/>
      <c r="BI6643" s="12"/>
      <c r="BJ6643" s="13"/>
      <c r="BK6643" s="13"/>
      <c r="BL6643" s="13"/>
      <c r="BM6643" s="13"/>
      <c r="BN6643" s="13"/>
    </row>
    <row r="6644" spans="4:66" x14ac:dyDescent="0.25">
      <c r="D6644" s="7"/>
      <c r="E6644" s="10"/>
      <c r="F6644" s="10"/>
      <c r="G6644" s="10"/>
      <c r="H6644" s="10"/>
      <c r="I6644" s="10"/>
      <c r="J6644" s="10"/>
      <c r="K6644" s="11"/>
      <c r="L6644" s="11"/>
      <c r="M6644" s="12"/>
      <c r="N6644" s="12"/>
      <c r="O6644" s="12"/>
      <c r="P6644" s="12"/>
      <c r="Q6644" s="12"/>
      <c r="R6644" s="12"/>
      <c r="S6644" s="12"/>
      <c r="T6644" s="12"/>
      <c r="U6644" s="12"/>
      <c r="V6644" s="12"/>
      <c r="W6644" s="12"/>
      <c r="X6644" s="12"/>
      <c r="Y6644" s="12"/>
      <c r="Z6644" s="12"/>
      <c r="AA6644" s="12"/>
      <c r="AB6644" s="12"/>
      <c r="AC6644" s="12"/>
      <c r="AD6644" s="12"/>
      <c r="AE6644" s="12"/>
      <c r="AF6644" s="12"/>
      <c r="AG6644" s="12"/>
      <c r="AH6644" s="12"/>
      <c r="AI6644" s="12"/>
      <c r="AJ6644" s="12"/>
      <c r="AK6644" s="12"/>
      <c r="AL6644" s="12"/>
      <c r="AM6644" s="12"/>
      <c r="AN6644" s="12"/>
      <c r="AO6644" s="12"/>
      <c r="AP6644" s="12"/>
      <c r="AQ6644" s="12"/>
      <c r="AR6644" s="12"/>
      <c r="AS6644" s="12"/>
      <c r="AT6644" s="12"/>
      <c r="AU6644" s="12"/>
      <c r="AV6644" s="12"/>
      <c r="AW6644" s="12"/>
      <c r="AX6644" s="12"/>
      <c r="AY6644" s="12"/>
      <c r="AZ6644" s="12"/>
      <c r="BA6644" s="12"/>
      <c r="BB6644" s="12"/>
      <c r="BC6644" s="12"/>
      <c r="BD6644" s="12"/>
      <c r="BE6644" s="12"/>
      <c r="BF6644" s="12"/>
      <c r="BG6644" s="12"/>
      <c r="BH6644" s="12"/>
      <c r="BI6644" s="12"/>
      <c r="BJ6644" s="13"/>
      <c r="BK6644" s="13"/>
      <c r="BL6644" s="13"/>
      <c r="BM6644" s="13"/>
      <c r="BN6644" s="13"/>
    </row>
    <row r="6645" spans="4:66" x14ac:dyDescent="0.25">
      <c r="D6645" s="7"/>
      <c r="E6645" s="10"/>
      <c r="F6645" s="10"/>
      <c r="G6645" s="10"/>
      <c r="H6645" s="10"/>
      <c r="I6645" s="10"/>
      <c r="J6645" s="10"/>
      <c r="K6645" s="11"/>
      <c r="L6645" s="11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/>
      <c r="AC6645" s="12"/>
      <c r="AD6645" s="12"/>
      <c r="AE6645" s="12"/>
      <c r="AF6645" s="12"/>
      <c r="AG6645" s="12"/>
      <c r="AH6645" s="12"/>
      <c r="AI6645" s="12"/>
      <c r="AJ6645" s="12"/>
      <c r="AK6645" s="12"/>
      <c r="AL6645" s="12"/>
      <c r="AM6645" s="12"/>
      <c r="AN6645" s="12"/>
      <c r="AO6645" s="12"/>
      <c r="AP6645" s="12"/>
      <c r="AQ6645" s="12"/>
      <c r="AR6645" s="12"/>
      <c r="AS6645" s="12"/>
      <c r="AT6645" s="12"/>
      <c r="AU6645" s="12"/>
      <c r="AV6645" s="12"/>
      <c r="AW6645" s="12"/>
      <c r="AX6645" s="12"/>
      <c r="AY6645" s="12"/>
      <c r="AZ6645" s="12"/>
      <c r="BA6645" s="12"/>
      <c r="BB6645" s="12"/>
      <c r="BC6645" s="12"/>
      <c r="BD6645" s="12"/>
      <c r="BE6645" s="12"/>
      <c r="BF6645" s="12"/>
      <c r="BG6645" s="12"/>
      <c r="BH6645" s="12"/>
      <c r="BI6645" s="12"/>
      <c r="BJ6645" s="13"/>
      <c r="BK6645" s="13"/>
      <c r="BL6645" s="13"/>
      <c r="BM6645" s="13"/>
      <c r="BN6645" s="13"/>
    </row>
    <row r="6646" spans="4:66" x14ac:dyDescent="0.25">
      <c r="D6646" s="7"/>
      <c r="E6646" s="10"/>
      <c r="F6646" s="10"/>
      <c r="G6646" s="10"/>
      <c r="H6646" s="10"/>
      <c r="I6646" s="10"/>
      <c r="J6646" s="10"/>
      <c r="K6646" s="11"/>
      <c r="L6646" s="11"/>
      <c r="M6646" s="12"/>
      <c r="N6646" s="12"/>
      <c r="O6646" s="12"/>
      <c r="P6646" s="12"/>
      <c r="Q6646" s="12"/>
      <c r="R6646" s="12"/>
      <c r="S6646" s="12"/>
      <c r="T6646" s="12"/>
      <c r="U6646" s="12"/>
      <c r="V6646" s="12"/>
      <c r="W6646" s="12"/>
      <c r="X6646" s="12"/>
      <c r="Y6646" s="12"/>
      <c r="Z6646" s="12"/>
      <c r="AA6646" s="12"/>
      <c r="AB6646" s="12"/>
      <c r="AC6646" s="12"/>
      <c r="AD6646" s="12"/>
      <c r="AE6646" s="12"/>
      <c r="AF6646" s="12"/>
      <c r="AG6646" s="12"/>
      <c r="AH6646" s="12"/>
      <c r="AI6646" s="12"/>
      <c r="AJ6646" s="12"/>
      <c r="AK6646" s="12"/>
      <c r="AL6646" s="12"/>
      <c r="AM6646" s="12"/>
      <c r="AN6646" s="12"/>
      <c r="AO6646" s="12"/>
      <c r="AP6646" s="12"/>
      <c r="AQ6646" s="12"/>
      <c r="AR6646" s="12"/>
      <c r="AS6646" s="12"/>
      <c r="AT6646" s="12"/>
      <c r="AU6646" s="12"/>
      <c r="AV6646" s="12"/>
      <c r="AW6646" s="12"/>
      <c r="AX6646" s="12"/>
      <c r="AY6646" s="12"/>
      <c r="AZ6646" s="12"/>
      <c r="BA6646" s="12"/>
      <c r="BB6646" s="12"/>
      <c r="BC6646" s="12"/>
      <c r="BD6646" s="12"/>
      <c r="BE6646" s="12"/>
      <c r="BF6646" s="12"/>
      <c r="BG6646" s="12"/>
      <c r="BH6646" s="12"/>
      <c r="BI6646" s="12"/>
      <c r="BJ6646" s="13"/>
      <c r="BK6646" s="13"/>
      <c r="BL6646" s="13"/>
      <c r="BM6646" s="13"/>
      <c r="BN6646" s="13"/>
    </row>
    <row r="6647" spans="4:66" x14ac:dyDescent="0.25">
      <c r="D6647" s="7"/>
      <c r="E6647" s="10"/>
      <c r="F6647" s="10"/>
      <c r="G6647" s="10"/>
      <c r="H6647" s="10"/>
      <c r="I6647" s="10"/>
      <c r="J6647" s="10"/>
      <c r="K6647" s="11"/>
      <c r="L6647" s="11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/>
      <c r="AC6647" s="12"/>
      <c r="AD6647" s="12"/>
      <c r="AE6647" s="12"/>
      <c r="AF6647" s="12"/>
      <c r="AG6647" s="12"/>
      <c r="AH6647" s="12"/>
      <c r="AI6647" s="12"/>
      <c r="AJ6647" s="12"/>
      <c r="AK6647" s="12"/>
      <c r="AL6647" s="12"/>
      <c r="AM6647" s="12"/>
      <c r="AN6647" s="12"/>
      <c r="AO6647" s="12"/>
      <c r="AP6647" s="12"/>
      <c r="AQ6647" s="12"/>
      <c r="AR6647" s="12"/>
      <c r="AS6647" s="12"/>
      <c r="AT6647" s="12"/>
      <c r="AU6647" s="12"/>
      <c r="AV6647" s="12"/>
      <c r="AW6647" s="12"/>
      <c r="AX6647" s="12"/>
      <c r="AY6647" s="12"/>
      <c r="AZ6647" s="12"/>
      <c r="BA6647" s="12"/>
      <c r="BB6647" s="12"/>
      <c r="BC6647" s="12"/>
      <c r="BD6647" s="12"/>
      <c r="BE6647" s="12"/>
      <c r="BF6647" s="12"/>
      <c r="BG6647" s="12"/>
      <c r="BH6647" s="12"/>
      <c r="BI6647" s="12"/>
      <c r="BJ6647" s="13"/>
      <c r="BK6647" s="13"/>
      <c r="BL6647" s="13"/>
      <c r="BM6647" s="13"/>
      <c r="BN6647" s="13"/>
    </row>
    <row r="6648" spans="4:66" x14ac:dyDescent="0.25">
      <c r="D6648" s="7"/>
      <c r="E6648" s="10"/>
      <c r="F6648" s="10"/>
      <c r="G6648" s="10"/>
      <c r="H6648" s="10"/>
      <c r="I6648" s="10"/>
      <c r="J6648" s="10"/>
      <c r="K6648" s="11"/>
      <c r="L6648" s="11"/>
      <c r="M6648" s="12"/>
      <c r="N6648" s="12"/>
      <c r="O6648" s="12"/>
      <c r="P6648" s="12"/>
      <c r="Q6648" s="12"/>
      <c r="R6648" s="12"/>
      <c r="S6648" s="12"/>
      <c r="T6648" s="12"/>
      <c r="U6648" s="12"/>
      <c r="V6648" s="12"/>
      <c r="W6648" s="12"/>
      <c r="X6648" s="12"/>
      <c r="Y6648" s="12"/>
      <c r="Z6648" s="12"/>
      <c r="AA6648" s="12"/>
      <c r="AB6648" s="12"/>
      <c r="AC6648" s="12"/>
      <c r="AD6648" s="12"/>
      <c r="AE6648" s="12"/>
      <c r="AF6648" s="12"/>
      <c r="AG6648" s="12"/>
      <c r="AH6648" s="12"/>
      <c r="AI6648" s="12"/>
      <c r="AJ6648" s="12"/>
      <c r="AK6648" s="12"/>
      <c r="AL6648" s="12"/>
      <c r="AM6648" s="12"/>
      <c r="AN6648" s="12"/>
      <c r="AO6648" s="12"/>
      <c r="AP6648" s="12"/>
      <c r="AQ6648" s="12"/>
      <c r="AR6648" s="12"/>
      <c r="AS6648" s="12"/>
      <c r="AT6648" s="12"/>
      <c r="AU6648" s="12"/>
      <c r="AV6648" s="12"/>
      <c r="AW6648" s="12"/>
      <c r="AX6648" s="12"/>
      <c r="AY6648" s="12"/>
      <c r="AZ6648" s="12"/>
      <c r="BA6648" s="12"/>
      <c r="BB6648" s="12"/>
      <c r="BC6648" s="12"/>
      <c r="BD6648" s="12"/>
      <c r="BE6648" s="12"/>
      <c r="BF6648" s="12"/>
      <c r="BG6648" s="12"/>
      <c r="BH6648" s="12"/>
      <c r="BI6648" s="12"/>
      <c r="BJ6648" s="13"/>
      <c r="BK6648" s="13"/>
      <c r="BL6648" s="13"/>
      <c r="BM6648" s="13"/>
      <c r="BN6648" s="13"/>
    </row>
    <row r="6649" spans="4:66" x14ac:dyDescent="0.25">
      <c r="D6649" s="7"/>
      <c r="E6649" s="10"/>
      <c r="F6649" s="10"/>
      <c r="G6649" s="10"/>
      <c r="H6649" s="10"/>
      <c r="I6649" s="10"/>
      <c r="J6649" s="10"/>
      <c r="K6649" s="11"/>
      <c r="L6649" s="11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/>
      <c r="AC6649" s="12"/>
      <c r="AD6649" s="12"/>
      <c r="AE6649" s="12"/>
      <c r="AF6649" s="12"/>
      <c r="AG6649" s="12"/>
      <c r="AH6649" s="12"/>
      <c r="AI6649" s="12"/>
      <c r="AJ6649" s="12"/>
      <c r="AK6649" s="12"/>
      <c r="AL6649" s="12"/>
      <c r="AM6649" s="12"/>
      <c r="AN6649" s="12"/>
      <c r="AO6649" s="12"/>
      <c r="AP6649" s="12"/>
      <c r="AQ6649" s="12"/>
      <c r="AR6649" s="12"/>
      <c r="AS6649" s="12"/>
      <c r="AT6649" s="12"/>
      <c r="AU6649" s="12"/>
      <c r="AV6649" s="12"/>
      <c r="AW6649" s="12"/>
      <c r="AX6649" s="12"/>
      <c r="AY6649" s="12"/>
      <c r="AZ6649" s="12"/>
      <c r="BA6649" s="12"/>
      <c r="BB6649" s="12"/>
      <c r="BC6649" s="12"/>
      <c r="BD6649" s="12"/>
      <c r="BE6649" s="12"/>
      <c r="BF6649" s="12"/>
      <c r="BG6649" s="12"/>
      <c r="BH6649" s="12"/>
      <c r="BI6649" s="12"/>
      <c r="BJ6649" s="13"/>
      <c r="BK6649" s="13"/>
      <c r="BL6649" s="13"/>
      <c r="BM6649" s="13"/>
      <c r="BN6649" s="13"/>
    </row>
    <row r="6650" spans="4:66" x14ac:dyDescent="0.25">
      <c r="D6650" s="7"/>
      <c r="E6650" s="10"/>
      <c r="F6650" s="10"/>
      <c r="G6650" s="10"/>
      <c r="H6650" s="10"/>
      <c r="I6650" s="10"/>
      <c r="J6650" s="10"/>
      <c r="K6650" s="11"/>
      <c r="L6650" s="11"/>
      <c r="M6650" s="12"/>
      <c r="N6650" s="12"/>
      <c r="O6650" s="12"/>
      <c r="P6650" s="12"/>
      <c r="Q6650" s="12"/>
      <c r="R6650" s="12"/>
      <c r="S6650" s="12"/>
      <c r="T6650" s="12"/>
      <c r="U6650" s="12"/>
      <c r="V6650" s="12"/>
      <c r="W6650" s="12"/>
      <c r="X6650" s="12"/>
      <c r="Y6650" s="12"/>
      <c r="Z6650" s="12"/>
      <c r="AA6650" s="12"/>
      <c r="AB6650" s="12"/>
      <c r="AC6650" s="12"/>
      <c r="AD6650" s="12"/>
      <c r="AE6650" s="12"/>
      <c r="AF6650" s="12"/>
      <c r="AG6650" s="12"/>
      <c r="AH6650" s="12"/>
      <c r="AI6650" s="12"/>
      <c r="AJ6650" s="12"/>
      <c r="AK6650" s="12"/>
      <c r="AL6650" s="12"/>
      <c r="AM6650" s="12"/>
      <c r="AN6650" s="12"/>
      <c r="AO6650" s="12"/>
      <c r="AP6650" s="12"/>
      <c r="AQ6650" s="12"/>
      <c r="AR6650" s="12"/>
      <c r="AS6650" s="12"/>
      <c r="AT6650" s="12"/>
      <c r="AU6650" s="12"/>
      <c r="AV6650" s="12"/>
      <c r="AW6650" s="12"/>
      <c r="AX6650" s="12"/>
      <c r="AY6650" s="12"/>
      <c r="AZ6650" s="12"/>
      <c r="BA6650" s="12"/>
      <c r="BB6650" s="12"/>
      <c r="BC6650" s="12"/>
      <c r="BD6650" s="12"/>
      <c r="BE6650" s="12"/>
      <c r="BF6650" s="12"/>
      <c r="BG6650" s="12"/>
      <c r="BH6650" s="12"/>
      <c r="BI6650" s="12"/>
      <c r="BJ6650" s="13"/>
      <c r="BK6650" s="13"/>
      <c r="BL6650" s="13"/>
      <c r="BM6650" s="13"/>
      <c r="BN6650" s="13"/>
    </row>
    <row r="6651" spans="4:66" x14ac:dyDescent="0.25">
      <c r="D6651" s="7"/>
      <c r="E6651" s="10"/>
      <c r="F6651" s="10"/>
      <c r="G6651" s="10"/>
      <c r="H6651" s="10"/>
      <c r="I6651" s="10"/>
      <c r="J6651" s="10"/>
      <c r="K6651" s="11"/>
      <c r="L6651" s="11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/>
      <c r="AC6651" s="12"/>
      <c r="AD6651" s="12"/>
      <c r="AE6651" s="12"/>
      <c r="AF6651" s="12"/>
      <c r="AG6651" s="12"/>
      <c r="AH6651" s="12"/>
      <c r="AI6651" s="12"/>
      <c r="AJ6651" s="12"/>
      <c r="AK6651" s="12"/>
      <c r="AL6651" s="12"/>
      <c r="AM6651" s="12"/>
      <c r="AN6651" s="12"/>
      <c r="AO6651" s="12"/>
      <c r="AP6651" s="12"/>
      <c r="AQ6651" s="12"/>
      <c r="AR6651" s="12"/>
      <c r="AS6651" s="12"/>
      <c r="AT6651" s="12"/>
      <c r="AU6651" s="12"/>
      <c r="AV6651" s="12"/>
      <c r="AW6651" s="12"/>
      <c r="AX6651" s="12"/>
      <c r="AY6651" s="12"/>
      <c r="AZ6651" s="12"/>
      <c r="BA6651" s="12"/>
      <c r="BB6651" s="12"/>
      <c r="BC6651" s="12"/>
      <c r="BD6651" s="12"/>
      <c r="BE6651" s="12"/>
      <c r="BF6651" s="12"/>
      <c r="BG6651" s="12"/>
      <c r="BH6651" s="12"/>
      <c r="BI6651" s="12"/>
      <c r="BJ6651" s="13"/>
      <c r="BK6651" s="13"/>
      <c r="BL6651" s="13"/>
      <c r="BM6651" s="13"/>
      <c r="BN6651" s="13"/>
    </row>
    <row r="6652" spans="4:66" x14ac:dyDescent="0.25">
      <c r="D6652" s="7"/>
      <c r="E6652" s="10"/>
      <c r="F6652" s="10"/>
      <c r="G6652" s="10"/>
      <c r="H6652" s="10"/>
      <c r="I6652" s="10"/>
      <c r="J6652" s="10"/>
      <c r="K6652" s="11"/>
      <c r="L6652" s="11"/>
      <c r="M6652" s="12"/>
      <c r="N6652" s="12"/>
      <c r="O6652" s="12"/>
      <c r="P6652" s="12"/>
      <c r="Q6652" s="12"/>
      <c r="R6652" s="12"/>
      <c r="S6652" s="12"/>
      <c r="T6652" s="12"/>
      <c r="U6652" s="12"/>
      <c r="V6652" s="12"/>
      <c r="W6652" s="12"/>
      <c r="X6652" s="12"/>
      <c r="Y6652" s="12"/>
      <c r="Z6652" s="12"/>
      <c r="AA6652" s="12"/>
      <c r="AB6652" s="12"/>
      <c r="AC6652" s="12"/>
      <c r="AD6652" s="12"/>
      <c r="AE6652" s="12"/>
      <c r="AF6652" s="12"/>
      <c r="AG6652" s="12"/>
      <c r="AH6652" s="12"/>
      <c r="AI6652" s="12"/>
      <c r="AJ6652" s="12"/>
      <c r="AK6652" s="12"/>
      <c r="AL6652" s="12"/>
      <c r="AM6652" s="12"/>
      <c r="AN6652" s="12"/>
      <c r="AO6652" s="12"/>
      <c r="AP6652" s="12"/>
      <c r="AQ6652" s="12"/>
      <c r="AR6652" s="12"/>
      <c r="AS6652" s="12"/>
      <c r="AT6652" s="12"/>
      <c r="AU6652" s="12"/>
      <c r="AV6652" s="12"/>
      <c r="AW6652" s="12"/>
      <c r="AX6652" s="12"/>
      <c r="AY6652" s="12"/>
      <c r="AZ6652" s="12"/>
      <c r="BA6652" s="12"/>
      <c r="BB6652" s="12"/>
      <c r="BC6652" s="12"/>
      <c r="BD6652" s="12"/>
      <c r="BE6652" s="12"/>
      <c r="BF6652" s="12"/>
      <c r="BG6652" s="12"/>
      <c r="BH6652" s="12"/>
      <c r="BI6652" s="12"/>
      <c r="BJ6652" s="13"/>
      <c r="BK6652" s="13"/>
      <c r="BL6652" s="13"/>
      <c r="BM6652" s="13"/>
      <c r="BN6652" s="13"/>
    </row>
    <row r="6653" spans="4:66" x14ac:dyDescent="0.25">
      <c r="D6653" s="7"/>
      <c r="E6653" s="10"/>
      <c r="F6653" s="10"/>
      <c r="G6653" s="10"/>
      <c r="H6653" s="10"/>
      <c r="I6653" s="10"/>
      <c r="J6653" s="10"/>
      <c r="K6653" s="11"/>
      <c r="L6653" s="11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/>
      <c r="AD6653" s="12"/>
      <c r="AE6653" s="12"/>
      <c r="AF6653" s="12"/>
      <c r="AG6653" s="12"/>
      <c r="AH6653" s="12"/>
      <c r="AI6653" s="12"/>
      <c r="AJ6653" s="12"/>
      <c r="AK6653" s="12"/>
      <c r="AL6653" s="12"/>
      <c r="AM6653" s="12"/>
      <c r="AN6653" s="12"/>
      <c r="AO6653" s="12"/>
      <c r="AP6653" s="12"/>
      <c r="AQ6653" s="12"/>
      <c r="AR6653" s="12"/>
      <c r="AS6653" s="12"/>
      <c r="AT6653" s="12"/>
      <c r="AU6653" s="12"/>
      <c r="AV6653" s="12"/>
      <c r="AW6653" s="12"/>
      <c r="AX6653" s="12"/>
      <c r="AY6653" s="12"/>
      <c r="AZ6653" s="12"/>
      <c r="BA6653" s="12"/>
      <c r="BB6653" s="12"/>
      <c r="BC6653" s="12"/>
      <c r="BD6653" s="12"/>
      <c r="BE6653" s="12"/>
      <c r="BF6653" s="12"/>
      <c r="BG6653" s="12"/>
      <c r="BH6653" s="12"/>
      <c r="BI6653" s="12"/>
      <c r="BJ6653" s="13"/>
      <c r="BK6653" s="13"/>
      <c r="BL6653" s="13"/>
      <c r="BM6653" s="13"/>
      <c r="BN6653" s="13"/>
    </row>
    <row r="6654" spans="4:66" x14ac:dyDescent="0.25">
      <c r="D6654" s="7"/>
      <c r="E6654" s="10"/>
      <c r="F6654" s="10"/>
      <c r="G6654" s="10"/>
      <c r="H6654" s="10"/>
      <c r="I6654" s="10"/>
      <c r="J6654" s="10"/>
      <c r="K6654" s="11"/>
      <c r="L6654" s="11"/>
      <c r="M6654" s="12"/>
      <c r="N6654" s="12"/>
      <c r="O6654" s="12"/>
      <c r="P6654" s="12"/>
      <c r="Q6654" s="12"/>
      <c r="R6654" s="12"/>
      <c r="S6654" s="12"/>
      <c r="T6654" s="12"/>
      <c r="U6654" s="12"/>
      <c r="V6654" s="12"/>
      <c r="W6654" s="12"/>
      <c r="X6654" s="12"/>
      <c r="Y6654" s="12"/>
      <c r="Z6654" s="12"/>
      <c r="AA6654" s="12"/>
      <c r="AB6654" s="12"/>
      <c r="AC6654" s="12"/>
      <c r="AD6654" s="12"/>
      <c r="AE6654" s="12"/>
      <c r="AF6654" s="12"/>
      <c r="AG6654" s="12"/>
      <c r="AH6654" s="12"/>
      <c r="AI6654" s="12"/>
      <c r="AJ6654" s="12"/>
      <c r="AK6654" s="12"/>
      <c r="AL6654" s="12"/>
      <c r="AM6654" s="12"/>
      <c r="AN6654" s="12"/>
      <c r="AO6654" s="12"/>
      <c r="AP6654" s="12"/>
      <c r="AQ6654" s="12"/>
      <c r="AR6654" s="12"/>
      <c r="AS6654" s="12"/>
      <c r="AT6654" s="12"/>
      <c r="AU6654" s="12"/>
      <c r="AV6654" s="12"/>
      <c r="AW6654" s="12"/>
      <c r="AX6654" s="12"/>
      <c r="AY6654" s="12"/>
      <c r="AZ6654" s="12"/>
      <c r="BA6654" s="12"/>
      <c r="BB6654" s="12"/>
      <c r="BC6654" s="12"/>
      <c r="BD6654" s="12"/>
      <c r="BE6654" s="12"/>
      <c r="BF6654" s="12"/>
      <c r="BG6654" s="12"/>
      <c r="BH6654" s="12"/>
      <c r="BI6654" s="12"/>
      <c r="BJ6654" s="13"/>
      <c r="BK6654" s="13"/>
      <c r="BL6654" s="13"/>
      <c r="BM6654" s="13"/>
      <c r="BN6654" s="13"/>
    </row>
    <row r="6655" spans="4:66" x14ac:dyDescent="0.25">
      <c r="D6655" s="7"/>
      <c r="E6655" s="10"/>
      <c r="F6655" s="10"/>
      <c r="G6655" s="10"/>
      <c r="H6655" s="10"/>
      <c r="I6655" s="10"/>
      <c r="J6655" s="10"/>
      <c r="K6655" s="11"/>
      <c r="L6655" s="11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/>
      <c r="AC6655" s="12"/>
      <c r="AD6655" s="12"/>
      <c r="AE6655" s="12"/>
      <c r="AF6655" s="12"/>
      <c r="AG6655" s="12"/>
      <c r="AH6655" s="12"/>
      <c r="AI6655" s="12"/>
      <c r="AJ6655" s="12"/>
      <c r="AK6655" s="12"/>
      <c r="AL6655" s="12"/>
      <c r="AM6655" s="12"/>
      <c r="AN6655" s="12"/>
      <c r="AO6655" s="12"/>
      <c r="AP6655" s="12"/>
      <c r="AQ6655" s="12"/>
      <c r="AR6655" s="12"/>
      <c r="AS6655" s="12"/>
      <c r="AT6655" s="12"/>
      <c r="AU6655" s="12"/>
      <c r="AV6655" s="12"/>
      <c r="AW6655" s="12"/>
      <c r="AX6655" s="12"/>
      <c r="AY6655" s="12"/>
      <c r="AZ6655" s="12"/>
      <c r="BA6655" s="12"/>
      <c r="BB6655" s="12"/>
      <c r="BC6655" s="12"/>
      <c r="BD6655" s="12"/>
      <c r="BE6655" s="12"/>
      <c r="BF6655" s="12"/>
      <c r="BG6655" s="12"/>
      <c r="BH6655" s="12"/>
      <c r="BI6655" s="12"/>
      <c r="BJ6655" s="13"/>
      <c r="BK6655" s="13"/>
      <c r="BL6655" s="13"/>
      <c r="BM6655" s="13"/>
      <c r="BN6655" s="13"/>
    </row>
    <row r="6656" spans="4:66" x14ac:dyDescent="0.25">
      <c r="D6656" s="7"/>
      <c r="E6656" s="10"/>
      <c r="F6656" s="10"/>
      <c r="G6656" s="10"/>
      <c r="H6656" s="10"/>
      <c r="I6656" s="10"/>
      <c r="J6656" s="10"/>
      <c r="K6656" s="11"/>
      <c r="L6656" s="11"/>
      <c r="M6656" s="12"/>
      <c r="N6656" s="12"/>
      <c r="O6656" s="12"/>
      <c r="P6656" s="12"/>
      <c r="Q6656" s="12"/>
      <c r="R6656" s="12"/>
      <c r="S6656" s="12"/>
      <c r="T6656" s="12"/>
      <c r="U6656" s="12"/>
      <c r="V6656" s="12"/>
      <c r="W6656" s="12"/>
      <c r="X6656" s="12"/>
      <c r="Y6656" s="12"/>
      <c r="Z6656" s="12"/>
      <c r="AA6656" s="12"/>
      <c r="AB6656" s="12"/>
      <c r="AC6656" s="12"/>
      <c r="AD6656" s="12"/>
      <c r="AE6656" s="12"/>
      <c r="AF6656" s="12"/>
      <c r="AG6656" s="12"/>
      <c r="AH6656" s="12"/>
      <c r="AI6656" s="12"/>
      <c r="AJ6656" s="12"/>
      <c r="AK6656" s="12"/>
      <c r="AL6656" s="12"/>
      <c r="AM6656" s="12"/>
      <c r="AN6656" s="12"/>
      <c r="AO6656" s="12"/>
      <c r="AP6656" s="12"/>
      <c r="AQ6656" s="12"/>
      <c r="AR6656" s="12"/>
      <c r="AS6656" s="12"/>
      <c r="AT6656" s="12"/>
      <c r="AU6656" s="12"/>
      <c r="AV6656" s="12"/>
      <c r="AW6656" s="12"/>
      <c r="AX6656" s="12"/>
      <c r="AY6656" s="12"/>
      <c r="AZ6656" s="12"/>
      <c r="BA6656" s="12"/>
      <c r="BB6656" s="12"/>
      <c r="BC6656" s="12"/>
      <c r="BD6656" s="12"/>
      <c r="BE6656" s="12"/>
      <c r="BF6656" s="12"/>
      <c r="BG6656" s="12"/>
      <c r="BH6656" s="12"/>
      <c r="BI6656" s="12"/>
      <c r="BJ6656" s="13"/>
      <c r="BK6656" s="13"/>
      <c r="BL6656" s="13"/>
      <c r="BM6656" s="13"/>
      <c r="BN6656" s="13"/>
    </row>
    <row r="6657" spans="4:66" x14ac:dyDescent="0.25">
      <c r="D6657" s="7"/>
      <c r="E6657" s="10"/>
      <c r="F6657" s="10"/>
      <c r="G6657" s="10"/>
      <c r="H6657" s="10"/>
      <c r="I6657" s="10"/>
      <c r="J6657" s="10"/>
      <c r="K6657" s="11"/>
      <c r="L6657" s="11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/>
      <c r="AC6657" s="12"/>
      <c r="AD6657" s="12"/>
      <c r="AE6657" s="12"/>
      <c r="AF6657" s="12"/>
      <c r="AG6657" s="12"/>
      <c r="AH6657" s="12"/>
      <c r="AI6657" s="12"/>
      <c r="AJ6657" s="12"/>
      <c r="AK6657" s="12"/>
      <c r="AL6657" s="12"/>
      <c r="AM6657" s="12"/>
      <c r="AN6657" s="12"/>
      <c r="AO6657" s="12"/>
      <c r="AP6657" s="12"/>
      <c r="AQ6657" s="12"/>
      <c r="AR6657" s="12"/>
      <c r="AS6657" s="12"/>
      <c r="AT6657" s="12"/>
      <c r="AU6657" s="12"/>
      <c r="AV6657" s="12"/>
      <c r="AW6657" s="12"/>
      <c r="AX6657" s="12"/>
      <c r="AY6657" s="12"/>
      <c r="AZ6657" s="12"/>
      <c r="BA6657" s="12"/>
      <c r="BB6657" s="12"/>
      <c r="BC6657" s="12"/>
      <c r="BD6657" s="12"/>
      <c r="BE6657" s="12"/>
      <c r="BF6657" s="12"/>
      <c r="BG6657" s="12"/>
      <c r="BH6657" s="12"/>
      <c r="BI6657" s="12"/>
      <c r="BJ6657" s="13"/>
      <c r="BK6657" s="13"/>
      <c r="BL6657" s="13"/>
      <c r="BM6657" s="13"/>
      <c r="BN6657" s="13"/>
    </row>
    <row r="6658" spans="4:66" x14ac:dyDescent="0.25">
      <c r="D6658" s="7"/>
      <c r="E6658" s="10"/>
      <c r="F6658" s="10"/>
      <c r="G6658" s="10"/>
      <c r="H6658" s="10"/>
      <c r="I6658" s="10"/>
      <c r="J6658" s="10"/>
      <c r="K6658" s="11"/>
      <c r="L6658" s="11"/>
      <c r="M6658" s="12"/>
      <c r="N6658" s="12"/>
      <c r="O6658" s="12"/>
      <c r="P6658" s="12"/>
      <c r="Q6658" s="12"/>
      <c r="R6658" s="12"/>
      <c r="S6658" s="12"/>
      <c r="T6658" s="12"/>
      <c r="U6658" s="12"/>
      <c r="V6658" s="12"/>
      <c r="W6658" s="12"/>
      <c r="X6658" s="12"/>
      <c r="Y6658" s="12"/>
      <c r="Z6658" s="12"/>
      <c r="AA6658" s="12"/>
      <c r="AB6658" s="12"/>
      <c r="AC6658" s="12"/>
      <c r="AD6658" s="12"/>
      <c r="AE6658" s="12"/>
      <c r="AF6658" s="12"/>
      <c r="AG6658" s="12"/>
      <c r="AH6658" s="12"/>
      <c r="AI6658" s="12"/>
      <c r="AJ6658" s="12"/>
      <c r="AK6658" s="12"/>
      <c r="AL6658" s="12"/>
      <c r="AM6658" s="12"/>
      <c r="AN6658" s="12"/>
      <c r="AO6658" s="12"/>
      <c r="AP6658" s="12"/>
      <c r="AQ6658" s="12"/>
      <c r="AR6658" s="12"/>
      <c r="AS6658" s="12"/>
      <c r="AT6658" s="12"/>
      <c r="AU6658" s="12"/>
      <c r="AV6658" s="12"/>
      <c r="AW6658" s="12"/>
      <c r="AX6658" s="12"/>
      <c r="AY6658" s="12"/>
      <c r="AZ6658" s="12"/>
      <c r="BA6658" s="12"/>
      <c r="BB6658" s="12"/>
      <c r="BC6658" s="12"/>
      <c r="BD6658" s="12"/>
      <c r="BE6658" s="12"/>
      <c r="BF6658" s="12"/>
      <c r="BG6658" s="12"/>
      <c r="BH6658" s="12"/>
      <c r="BI6658" s="12"/>
      <c r="BJ6658" s="13"/>
      <c r="BK6658" s="13"/>
      <c r="BL6658" s="13"/>
      <c r="BM6658" s="13"/>
      <c r="BN6658" s="13"/>
    </row>
    <row r="6659" spans="4:66" x14ac:dyDescent="0.25">
      <c r="D6659" s="7"/>
      <c r="E6659" s="10"/>
      <c r="F6659" s="10"/>
      <c r="G6659" s="10"/>
      <c r="H6659" s="10"/>
      <c r="I6659" s="10"/>
      <c r="J6659" s="10"/>
      <c r="K6659" s="11"/>
      <c r="L6659" s="11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/>
      <c r="AC6659" s="12"/>
      <c r="AD6659" s="12"/>
      <c r="AE6659" s="12"/>
      <c r="AF6659" s="12"/>
      <c r="AG6659" s="12"/>
      <c r="AH6659" s="12"/>
      <c r="AI6659" s="12"/>
      <c r="AJ6659" s="12"/>
      <c r="AK6659" s="12"/>
      <c r="AL6659" s="12"/>
      <c r="AM6659" s="12"/>
      <c r="AN6659" s="12"/>
      <c r="AO6659" s="12"/>
      <c r="AP6659" s="12"/>
      <c r="AQ6659" s="12"/>
      <c r="AR6659" s="12"/>
      <c r="AS6659" s="12"/>
      <c r="AT6659" s="12"/>
      <c r="AU6659" s="12"/>
      <c r="AV6659" s="12"/>
      <c r="AW6659" s="12"/>
      <c r="AX6659" s="12"/>
      <c r="AY6659" s="12"/>
      <c r="AZ6659" s="12"/>
      <c r="BA6659" s="12"/>
      <c r="BB6659" s="12"/>
      <c r="BC6659" s="12"/>
      <c r="BD6659" s="12"/>
      <c r="BE6659" s="12"/>
      <c r="BF6659" s="12"/>
      <c r="BG6659" s="12"/>
      <c r="BH6659" s="12"/>
      <c r="BI6659" s="12"/>
      <c r="BJ6659" s="13"/>
      <c r="BK6659" s="13"/>
      <c r="BL6659" s="13"/>
      <c r="BM6659" s="13"/>
      <c r="BN6659" s="13"/>
    </row>
    <row r="6660" spans="4:66" x14ac:dyDescent="0.25">
      <c r="D6660" s="7"/>
      <c r="E6660" s="10"/>
      <c r="F6660" s="10"/>
      <c r="G6660" s="10"/>
      <c r="H6660" s="10"/>
      <c r="I6660" s="10"/>
      <c r="J6660" s="10"/>
      <c r="K6660" s="11"/>
      <c r="L6660" s="11"/>
      <c r="M6660" s="12"/>
      <c r="N6660" s="12"/>
      <c r="O6660" s="12"/>
      <c r="P6660" s="12"/>
      <c r="Q6660" s="12"/>
      <c r="R6660" s="12"/>
      <c r="S6660" s="12"/>
      <c r="T6660" s="12"/>
      <c r="U6660" s="12"/>
      <c r="V6660" s="12"/>
      <c r="W6660" s="12"/>
      <c r="X6660" s="12"/>
      <c r="Y6660" s="12"/>
      <c r="Z6660" s="12"/>
      <c r="AA6660" s="12"/>
      <c r="AB6660" s="12"/>
      <c r="AC6660" s="12"/>
      <c r="AD6660" s="12"/>
      <c r="AE6660" s="12"/>
      <c r="AF6660" s="12"/>
      <c r="AG6660" s="12"/>
      <c r="AH6660" s="12"/>
      <c r="AI6660" s="12"/>
      <c r="AJ6660" s="12"/>
      <c r="AK6660" s="12"/>
      <c r="AL6660" s="12"/>
      <c r="AM6660" s="12"/>
      <c r="AN6660" s="12"/>
      <c r="AO6660" s="12"/>
      <c r="AP6660" s="12"/>
      <c r="AQ6660" s="12"/>
      <c r="AR6660" s="12"/>
      <c r="AS6660" s="12"/>
      <c r="AT6660" s="12"/>
      <c r="AU6660" s="12"/>
      <c r="AV6660" s="12"/>
      <c r="AW6660" s="12"/>
      <c r="AX6660" s="12"/>
      <c r="AY6660" s="12"/>
      <c r="AZ6660" s="12"/>
      <c r="BA6660" s="12"/>
      <c r="BB6660" s="12"/>
      <c r="BC6660" s="12"/>
      <c r="BD6660" s="12"/>
      <c r="BE6660" s="12"/>
      <c r="BF6660" s="12"/>
      <c r="BG6660" s="12"/>
      <c r="BH6660" s="12"/>
      <c r="BI6660" s="12"/>
      <c r="BJ6660" s="13"/>
      <c r="BK6660" s="13"/>
      <c r="BL6660" s="13"/>
      <c r="BM6660" s="13"/>
      <c r="BN6660" s="13"/>
    </row>
    <row r="6661" spans="4:66" x14ac:dyDescent="0.25">
      <c r="D6661" s="7"/>
      <c r="E6661" s="10"/>
      <c r="F6661" s="10"/>
      <c r="G6661" s="10"/>
      <c r="H6661" s="10"/>
      <c r="I6661" s="10"/>
      <c r="J6661" s="10"/>
      <c r="K6661" s="11"/>
      <c r="L6661" s="11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/>
      <c r="AG6661" s="12"/>
      <c r="AH6661" s="12"/>
      <c r="AI6661" s="12"/>
      <c r="AJ6661" s="12"/>
      <c r="AK6661" s="12"/>
      <c r="AL6661" s="12"/>
      <c r="AM6661" s="12"/>
      <c r="AN6661" s="12"/>
      <c r="AO6661" s="12"/>
      <c r="AP6661" s="12"/>
      <c r="AQ6661" s="12"/>
      <c r="AR6661" s="12"/>
      <c r="AS6661" s="12"/>
      <c r="AT6661" s="12"/>
      <c r="AU6661" s="12"/>
      <c r="AV6661" s="12"/>
      <c r="AW6661" s="12"/>
      <c r="AX6661" s="12"/>
      <c r="AY6661" s="12"/>
      <c r="AZ6661" s="12"/>
      <c r="BA6661" s="12"/>
      <c r="BB6661" s="12"/>
      <c r="BC6661" s="12"/>
      <c r="BD6661" s="12"/>
      <c r="BE6661" s="12"/>
      <c r="BF6661" s="12"/>
      <c r="BG6661" s="12"/>
      <c r="BH6661" s="12"/>
      <c r="BI6661" s="12"/>
      <c r="BJ6661" s="13"/>
      <c r="BK6661" s="13"/>
      <c r="BL6661" s="13"/>
      <c r="BM6661" s="13"/>
      <c r="BN6661" s="13"/>
    </row>
    <row r="6662" spans="4:66" x14ac:dyDescent="0.25">
      <c r="D6662" s="7"/>
      <c r="E6662" s="10"/>
      <c r="F6662" s="10"/>
      <c r="G6662" s="10"/>
      <c r="H6662" s="10"/>
      <c r="I6662" s="10"/>
      <c r="J6662" s="10"/>
      <c r="K6662" s="11"/>
      <c r="L6662" s="11"/>
      <c r="M6662" s="12"/>
      <c r="N6662" s="12"/>
      <c r="O6662" s="12"/>
      <c r="P6662" s="12"/>
      <c r="Q6662" s="12"/>
      <c r="R6662" s="12"/>
      <c r="S6662" s="12"/>
      <c r="T6662" s="12"/>
      <c r="U6662" s="12"/>
      <c r="V6662" s="12"/>
      <c r="W6662" s="12"/>
      <c r="X6662" s="12"/>
      <c r="Y6662" s="12"/>
      <c r="Z6662" s="12"/>
      <c r="AA6662" s="12"/>
      <c r="AB6662" s="12"/>
      <c r="AC6662" s="12"/>
      <c r="AD6662" s="12"/>
      <c r="AE6662" s="12"/>
      <c r="AF6662" s="12"/>
      <c r="AG6662" s="12"/>
      <c r="AH6662" s="12"/>
      <c r="AI6662" s="12"/>
      <c r="AJ6662" s="12"/>
      <c r="AK6662" s="12"/>
      <c r="AL6662" s="12"/>
      <c r="AM6662" s="12"/>
      <c r="AN6662" s="12"/>
      <c r="AO6662" s="12"/>
      <c r="AP6662" s="12"/>
      <c r="AQ6662" s="12"/>
      <c r="AR6662" s="12"/>
      <c r="AS6662" s="12"/>
      <c r="AT6662" s="12"/>
      <c r="AU6662" s="12"/>
      <c r="AV6662" s="12"/>
      <c r="AW6662" s="12"/>
      <c r="AX6662" s="12"/>
      <c r="AY6662" s="12"/>
      <c r="AZ6662" s="12"/>
      <c r="BA6662" s="12"/>
      <c r="BB6662" s="12"/>
      <c r="BC6662" s="12"/>
      <c r="BD6662" s="12"/>
      <c r="BE6662" s="12"/>
      <c r="BF6662" s="12"/>
      <c r="BG6662" s="12"/>
      <c r="BH6662" s="12"/>
      <c r="BI6662" s="12"/>
      <c r="BJ6662" s="13"/>
      <c r="BK6662" s="13"/>
      <c r="BL6662" s="13"/>
      <c r="BM6662" s="13"/>
      <c r="BN6662" s="13"/>
    </row>
    <row r="6663" spans="4:66" x14ac:dyDescent="0.25">
      <c r="D6663" s="7"/>
      <c r="E6663" s="10"/>
      <c r="F6663" s="10"/>
      <c r="G6663" s="10"/>
      <c r="H6663" s="10"/>
      <c r="I6663" s="10"/>
      <c r="J6663" s="10"/>
      <c r="K6663" s="11"/>
      <c r="L6663" s="11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/>
      <c r="AC6663" s="12"/>
      <c r="AD6663" s="12"/>
      <c r="AE6663" s="12"/>
      <c r="AF6663" s="12"/>
      <c r="AG6663" s="12"/>
      <c r="AH6663" s="12"/>
      <c r="AI6663" s="12"/>
      <c r="AJ6663" s="12"/>
      <c r="AK6663" s="12"/>
      <c r="AL6663" s="12"/>
      <c r="AM6663" s="12"/>
      <c r="AN6663" s="12"/>
      <c r="AO6663" s="12"/>
      <c r="AP6663" s="12"/>
      <c r="AQ6663" s="12"/>
      <c r="AR6663" s="12"/>
      <c r="AS6663" s="12"/>
      <c r="AT6663" s="12"/>
      <c r="AU6663" s="12"/>
      <c r="AV6663" s="12"/>
      <c r="AW6663" s="12"/>
      <c r="AX6663" s="12"/>
      <c r="AY6663" s="12"/>
      <c r="AZ6663" s="12"/>
      <c r="BA6663" s="12"/>
      <c r="BB6663" s="12"/>
      <c r="BC6663" s="12"/>
      <c r="BD6663" s="12"/>
      <c r="BE6663" s="12"/>
      <c r="BF6663" s="12"/>
      <c r="BG6663" s="12"/>
      <c r="BH6663" s="12"/>
      <c r="BI6663" s="12"/>
      <c r="BJ6663" s="13"/>
      <c r="BK6663" s="13"/>
      <c r="BL6663" s="13"/>
      <c r="BM6663" s="13"/>
      <c r="BN6663" s="13"/>
    </row>
    <row r="6664" spans="4:66" x14ac:dyDescent="0.25">
      <c r="D6664" s="7"/>
      <c r="E6664" s="10"/>
      <c r="F6664" s="10"/>
      <c r="G6664" s="10"/>
      <c r="H6664" s="10"/>
      <c r="I6664" s="10"/>
      <c r="J6664" s="10"/>
      <c r="K6664" s="11"/>
      <c r="L6664" s="11"/>
      <c r="M6664" s="12"/>
      <c r="N6664" s="12"/>
      <c r="O6664" s="12"/>
      <c r="P6664" s="12"/>
      <c r="Q6664" s="12"/>
      <c r="R6664" s="12"/>
      <c r="S6664" s="12"/>
      <c r="T6664" s="12"/>
      <c r="U6664" s="12"/>
      <c r="V6664" s="12"/>
      <c r="W6664" s="12"/>
      <c r="X6664" s="12"/>
      <c r="Y6664" s="12"/>
      <c r="Z6664" s="12"/>
      <c r="AA6664" s="12"/>
      <c r="AB6664" s="12"/>
      <c r="AC6664" s="12"/>
      <c r="AD6664" s="12"/>
      <c r="AE6664" s="12"/>
      <c r="AF6664" s="12"/>
      <c r="AG6664" s="12"/>
      <c r="AH6664" s="12"/>
      <c r="AI6664" s="12"/>
      <c r="AJ6664" s="12"/>
      <c r="AK6664" s="12"/>
      <c r="AL6664" s="12"/>
      <c r="AM6664" s="12"/>
      <c r="AN6664" s="12"/>
      <c r="AO6664" s="12"/>
      <c r="AP6664" s="12"/>
      <c r="AQ6664" s="12"/>
      <c r="AR6664" s="12"/>
      <c r="AS6664" s="12"/>
      <c r="AT6664" s="12"/>
      <c r="AU6664" s="12"/>
      <c r="AV6664" s="12"/>
      <c r="AW6664" s="12"/>
      <c r="AX6664" s="12"/>
      <c r="AY6664" s="12"/>
      <c r="AZ6664" s="12"/>
      <c r="BA6664" s="12"/>
      <c r="BB6664" s="12"/>
      <c r="BC6664" s="12"/>
      <c r="BD6664" s="12"/>
      <c r="BE6664" s="12"/>
      <c r="BF6664" s="12"/>
      <c r="BG6664" s="12"/>
      <c r="BH6664" s="12"/>
      <c r="BI6664" s="12"/>
      <c r="BJ6664" s="13"/>
      <c r="BK6664" s="13"/>
      <c r="BL6664" s="13"/>
      <c r="BM6664" s="13"/>
      <c r="BN6664" s="13"/>
    </row>
    <row r="6665" spans="4:66" x14ac:dyDescent="0.25">
      <c r="D6665" s="7"/>
      <c r="E6665" s="10"/>
      <c r="F6665" s="10"/>
      <c r="G6665" s="10"/>
      <c r="H6665" s="10"/>
      <c r="I6665" s="10"/>
      <c r="J6665" s="10"/>
      <c r="K6665" s="11"/>
      <c r="L6665" s="11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  <c r="AA6665" s="12"/>
      <c r="AB6665" s="12"/>
      <c r="AC6665" s="12"/>
      <c r="AD6665" s="12"/>
      <c r="AE6665" s="12"/>
      <c r="AF6665" s="12"/>
      <c r="AG6665" s="12"/>
      <c r="AH6665" s="12"/>
      <c r="AI6665" s="12"/>
      <c r="AJ6665" s="12"/>
      <c r="AK6665" s="12"/>
      <c r="AL6665" s="12"/>
      <c r="AM6665" s="12"/>
      <c r="AN6665" s="12"/>
      <c r="AO6665" s="12"/>
      <c r="AP6665" s="12"/>
      <c r="AQ6665" s="12"/>
      <c r="AR6665" s="12"/>
      <c r="AS6665" s="12"/>
      <c r="AT6665" s="12"/>
      <c r="AU6665" s="12"/>
      <c r="AV6665" s="12"/>
      <c r="AW6665" s="12"/>
      <c r="AX6665" s="12"/>
      <c r="AY6665" s="12"/>
      <c r="AZ6665" s="12"/>
      <c r="BA6665" s="12"/>
      <c r="BB6665" s="12"/>
      <c r="BC6665" s="12"/>
      <c r="BD6665" s="12"/>
      <c r="BE6665" s="12"/>
      <c r="BF6665" s="12"/>
      <c r="BG6665" s="12"/>
      <c r="BH6665" s="12"/>
      <c r="BI6665" s="12"/>
      <c r="BJ6665" s="13"/>
      <c r="BK6665" s="13"/>
      <c r="BL6665" s="13"/>
      <c r="BM6665" s="13"/>
      <c r="BN6665" s="13"/>
    </row>
    <row r="6666" spans="4:66" x14ac:dyDescent="0.25">
      <c r="D6666" s="7"/>
      <c r="E6666" s="10"/>
      <c r="F6666" s="10"/>
      <c r="G6666" s="10"/>
      <c r="H6666" s="10"/>
      <c r="I6666" s="10"/>
      <c r="J6666" s="10"/>
      <c r="K6666" s="11"/>
      <c r="L6666" s="11"/>
      <c r="M6666" s="12"/>
      <c r="N6666" s="12"/>
      <c r="O6666" s="12"/>
      <c r="P6666" s="12"/>
      <c r="Q6666" s="12"/>
      <c r="R6666" s="12"/>
      <c r="S6666" s="12"/>
      <c r="T6666" s="12"/>
      <c r="U6666" s="12"/>
      <c r="V6666" s="12"/>
      <c r="W6666" s="12"/>
      <c r="X6666" s="12"/>
      <c r="Y6666" s="12"/>
      <c r="Z6666" s="12"/>
      <c r="AA6666" s="12"/>
      <c r="AB6666" s="12"/>
      <c r="AC6666" s="12"/>
      <c r="AD6666" s="12"/>
      <c r="AE6666" s="12"/>
      <c r="AF6666" s="12"/>
      <c r="AG6666" s="12"/>
      <c r="AH6666" s="12"/>
      <c r="AI6666" s="12"/>
      <c r="AJ6666" s="12"/>
      <c r="AK6666" s="12"/>
      <c r="AL6666" s="12"/>
      <c r="AM6666" s="12"/>
      <c r="AN6666" s="12"/>
      <c r="AO6666" s="12"/>
      <c r="AP6666" s="12"/>
      <c r="AQ6666" s="12"/>
      <c r="AR6666" s="12"/>
      <c r="AS6666" s="12"/>
      <c r="AT6666" s="12"/>
      <c r="AU6666" s="12"/>
      <c r="AV6666" s="12"/>
      <c r="AW6666" s="12"/>
      <c r="AX6666" s="12"/>
      <c r="AY6666" s="12"/>
      <c r="AZ6666" s="12"/>
      <c r="BA6666" s="12"/>
      <c r="BB6666" s="12"/>
      <c r="BC6666" s="12"/>
      <c r="BD6666" s="12"/>
      <c r="BE6666" s="12"/>
      <c r="BF6666" s="12"/>
      <c r="BG6666" s="12"/>
      <c r="BH6666" s="12"/>
      <c r="BI6666" s="12"/>
      <c r="BJ6666" s="13"/>
      <c r="BK6666" s="13"/>
      <c r="BL6666" s="13"/>
      <c r="BM6666" s="13"/>
      <c r="BN6666" s="13"/>
    </row>
    <row r="6667" spans="4:66" x14ac:dyDescent="0.25">
      <c r="D6667" s="7"/>
      <c r="E6667" s="10"/>
      <c r="F6667" s="10"/>
      <c r="G6667" s="10"/>
      <c r="H6667" s="10"/>
      <c r="I6667" s="10"/>
      <c r="J6667" s="10"/>
      <c r="K6667" s="11"/>
      <c r="L6667" s="11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  <c r="AA6667" s="12"/>
      <c r="AB6667" s="12"/>
      <c r="AC6667" s="12"/>
      <c r="AD6667" s="12"/>
      <c r="AE6667" s="12"/>
      <c r="AF6667" s="12"/>
      <c r="AG6667" s="12"/>
      <c r="AH6667" s="12"/>
      <c r="AI6667" s="12"/>
      <c r="AJ6667" s="12"/>
      <c r="AK6667" s="12"/>
      <c r="AL6667" s="12"/>
      <c r="AM6667" s="12"/>
      <c r="AN6667" s="12"/>
      <c r="AO6667" s="12"/>
      <c r="AP6667" s="12"/>
      <c r="AQ6667" s="12"/>
      <c r="AR6667" s="12"/>
      <c r="AS6667" s="12"/>
      <c r="AT6667" s="12"/>
      <c r="AU6667" s="12"/>
      <c r="AV6667" s="12"/>
      <c r="AW6667" s="12"/>
      <c r="AX6667" s="12"/>
      <c r="AY6667" s="12"/>
      <c r="AZ6667" s="12"/>
      <c r="BA6667" s="12"/>
      <c r="BB6667" s="12"/>
      <c r="BC6667" s="12"/>
      <c r="BD6667" s="12"/>
      <c r="BE6667" s="12"/>
      <c r="BF6667" s="12"/>
      <c r="BG6667" s="12"/>
      <c r="BH6667" s="12"/>
      <c r="BI6667" s="12"/>
      <c r="BJ6667" s="13"/>
      <c r="BK6667" s="13"/>
      <c r="BL6667" s="13"/>
      <c r="BM6667" s="13"/>
      <c r="BN6667" s="13"/>
    </row>
    <row r="6668" spans="4:66" x14ac:dyDescent="0.25">
      <c r="D6668" s="7"/>
      <c r="E6668" s="10"/>
      <c r="F6668" s="10"/>
      <c r="G6668" s="10"/>
      <c r="H6668" s="10"/>
      <c r="I6668" s="10"/>
      <c r="J6668" s="10"/>
      <c r="K6668" s="11"/>
      <c r="L6668" s="11"/>
      <c r="M6668" s="12"/>
      <c r="N6668" s="12"/>
      <c r="O6668" s="12"/>
      <c r="P6668" s="12"/>
      <c r="Q6668" s="12"/>
      <c r="R6668" s="12"/>
      <c r="S6668" s="12"/>
      <c r="T6668" s="12"/>
      <c r="U6668" s="12"/>
      <c r="V6668" s="12"/>
      <c r="W6668" s="12"/>
      <c r="X6668" s="12"/>
      <c r="Y6668" s="12"/>
      <c r="Z6668" s="12"/>
      <c r="AA6668" s="12"/>
      <c r="AB6668" s="12"/>
      <c r="AC6668" s="12"/>
      <c r="AD6668" s="12"/>
      <c r="AE6668" s="12"/>
      <c r="AF6668" s="12"/>
      <c r="AG6668" s="12"/>
      <c r="AH6668" s="12"/>
      <c r="AI6668" s="12"/>
      <c r="AJ6668" s="12"/>
      <c r="AK6668" s="12"/>
      <c r="AL6668" s="12"/>
      <c r="AM6668" s="12"/>
      <c r="AN6668" s="12"/>
      <c r="AO6668" s="12"/>
      <c r="AP6668" s="12"/>
      <c r="AQ6668" s="12"/>
      <c r="AR6668" s="12"/>
      <c r="AS6668" s="12"/>
      <c r="AT6668" s="12"/>
      <c r="AU6668" s="12"/>
      <c r="AV6668" s="12"/>
      <c r="AW6668" s="12"/>
      <c r="AX6668" s="12"/>
      <c r="AY6668" s="12"/>
      <c r="AZ6668" s="12"/>
      <c r="BA6668" s="12"/>
      <c r="BB6668" s="12"/>
      <c r="BC6668" s="12"/>
      <c r="BD6668" s="12"/>
      <c r="BE6668" s="12"/>
      <c r="BF6668" s="12"/>
      <c r="BG6668" s="12"/>
      <c r="BH6668" s="12"/>
      <c r="BI6668" s="12"/>
      <c r="BJ6668" s="13"/>
      <c r="BK6668" s="13"/>
      <c r="BL6668" s="13"/>
      <c r="BM6668" s="13"/>
      <c r="BN6668" s="13"/>
    </row>
    <row r="6669" spans="4:66" x14ac:dyDescent="0.25">
      <c r="D6669" s="7"/>
      <c r="E6669" s="10"/>
      <c r="F6669" s="10"/>
      <c r="G6669" s="10"/>
      <c r="H6669" s="10"/>
      <c r="I6669" s="10"/>
      <c r="J6669" s="10"/>
      <c r="K6669" s="11"/>
      <c r="L6669" s="11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  <c r="AA6669" s="12"/>
      <c r="AB6669" s="12"/>
      <c r="AC6669" s="12"/>
      <c r="AD6669" s="12"/>
      <c r="AE6669" s="12"/>
      <c r="AF6669" s="12"/>
      <c r="AG6669" s="12"/>
      <c r="AH6669" s="12"/>
      <c r="AI6669" s="12"/>
      <c r="AJ6669" s="12"/>
      <c r="AK6669" s="12"/>
      <c r="AL6669" s="12"/>
      <c r="AM6669" s="12"/>
      <c r="AN6669" s="12"/>
      <c r="AO6669" s="12"/>
      <c r="AP6669" s="12"/>
      <c r="AQ6669" s="12"/>
      <c r="AR6669" s="12"/>
      <c r="AS6669" s="12"/>
      <c r="AT6669" s="12"/>
      <c r="AU6669" s="12"/>
      <c r="AV6669" s="12"/>
      <c r="AW6669" s="12"/>
      <c r="AX6669" s="12"/>
      <c r="AY6669" s="12"/>
      <c r="AZ6669" s="12"/>
      <c r="BA6669" s="12"/>
      <c r="BB6669" s="12"/>
      <c r="BC6669" s="12"/>
      <c r="BD6669" s="12"/>
      <c r="BE6669" s="12"/>
      <c r="BF6669" s="12"/>
      <c r="BG6669" s="12"/>
      <c r="BH6669" s="12"/>
      <c r="BI6669" s="12"/>
      <c r="BJ6669" s="13"/>
      <c r="BK6669" s="13"/>
      <c r="BL6669" s="13"/>
      <c r="BM6669" s="13"/>
      <c r="BN6669" s="13"/>
    </row>
    <row r="6670" spans="4:66" x14ac:dyDescent="0.25">
      <c r="D6670" s="7"/>
      <c r="E6670" s="10"/>
      <c r="F6670" s="10"/>
      <c r="G6670" s="10"/>
      <c r="H6670" s="10"/>
      <c r="I6670" s="10"/>
      <c r="J6670" s="10"/>
      <c r="K6670" s="11"/>
      <c r="L6670" s="11"/>
      <c r="M6670" s="12"/>
      <c r="N6670" s="12"/>
      <c r="O6670" s="12"/>
      <c r="P6670" s="12"/>
      <c r="Q6670" s="12"/>
      <c r="R6670" s="12"/>
      <c r="S6670" s="12"/>
      <c r="T6670" s="12"/>
      <c r="U6670" s="12"/>
      <c r="V6670" s="12"/>
      <c r="W6670" s="12"/>
      <c r="X6670" s="12"/>
      <c r="Y6670" s="12"/>
      <c r="Z6670" s="12"/>
      <c r="AA6670" s="12"/>
      <c r="AB6670" s="12"/>
      <c r="AC6670" s="12"/>
      <c r="AD6670" s="12"/>
      <c r="AE6670" s="12"/>
      <c r="AF6670" s="12"/>
      <c r="AG6670" s="12"/>
      <c r="AH6670" s="12"/>
      <c r="AI6670" s="12"/>
      <c r="AJ6670" s="12"/>
      <c r="AK6670" s="12"/>
      <c r="AL6670" s="12"/>
      <c r="AM6670" s="12"/>
      <c r="AN6670" s="12"/>
      <c r="AO6670" s="12"/>
      <c r="AP6670" s="12"/>
      <c r="AQ6670" s="12"/>
      <c r="AR6670" s="12"/>
      <c r="AS6670" s="12"/>
      <c r="AT6670" s="12"/>
      <c r="AU6670" s="12"/>
      <c r="AV6670" s="12"/>
      <c r="AW6670" s="12"/>
      <c r="AX6670" s="12"/>
      <c r="AY6670" s="12"/>
      <c r="AZ6670" s="12"/>
      <c r="BA6670" s="12"/>
      <c r="BB6670" s="12"/>
      <c r="BC6670" s="12"/>
      <c r="BD6670" s="12"/>
      <c r="BE6670" s="12"/>
      <c r="BF6670" s="12"/>
      <c r="BG6670" s="12"/>
      <c r="BH6670" s="12"/>
      <c r="BI6670" s="12"/>
      <c r="BJ6670" s="13"/>
      <c r="BK6670" s="13"/>
      <c r="BL6670" s="13"/>
      <c r="BM6670" s="13"/>
      <c r="BN6670" s="13"/>
    </row>
    <row r="6671" spans="4:66" x14ac:dyDescent="0.25">
      <c r="D6671" s="7"/>
      <c r="E6671" s="10"/>
      <c r="F6671" s="10"/>
      <c r="G6671" s="10"/>
      <c r="H6671" s="10"/>
      <c r="I6671" s="10"/>
      <c r="J6671" s="10"/>
      <c r="K6671" s="11"/>
      <c r="L6671" s="11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  <c r="AA6671" s="12"/>
      <c r="AB6671" s="12"/>
      <c r="AC6671" s="12"/>
      <c r="AD6671" s="12"/>
      <c r="AE6671" s="12"/>
      <c r="AF6671" s="12"/>
      <c r="AG6671" s="12"/>
      <c r="AH6671" s="12"/>
      <c r="AI6671" s="12"/>
      <c r="AJ6671" s="12"/>
      <c r="AK6671" s="12"/>
      <c r="AL6671" s="12"/>
      <c r="AM6671" s="12"/>
      <c r="AN6671" s="12"/>
      <c r="AO6671" s="12"/>
      <c r="AP6671" s="12"/>
      <c r="AQ6671" s="12"/>
      <c r="AR6671" s="12"/>
      <c r="AS6671" s="12"/>
      <c r="AT6671" s="12"/>
      <c r="AU6671" s="12"/>
      <c r="AV6671" s="12"/>
      <c r="AW6671" s="12"/>
      <c r="AX6671" s="12"/>
      <c r="AY6671" s="12"/>
      <c r="AZ6671" s="12"/>
      <c r="BA6671" s="12"/>
      <c r="BB6671" s="12"/>
      <c r="BC6671" s="12"/>
      <c r="BD6671" s="12"/>
      <c r="BE6671" s="12"/>
      <c r="BF6671" s="12"/>
      <c r="BG6671" s="12"/>
      <c r="BH6671" s="12"/>
      <c r="BI6671" s="12"/>
      <c r="BJ6671" s="13"/>
      <c r="BK6671" s="13"/>
      <c r="BL6671" s="13"/>
      <c r="BM6671" s="13"/>
      <c r="BN6671" s="13"/>
    </row>
    <row r="6672" spans="4:66" x14ac:dyDescent="0.25">
      <c r="D6672" s="7"/>
      <c r="E6672" s="10"/>
      <c r="F6672" s="10"/>
      <c r="G6672" s="10"/>
      <c r="H6672" s="10"/>
      <c r="I6672" s="10"/>
      <c r="J6672" s="10"/>
      <c r="K6672" s="11"/>
      <c r="L6672" s="11"/>
      <c r="M6672" s="12"/>
      <c r="N6672" s="12"/>
      <c r="O6672" s="12"/>
      <c r="P6672" s="12"/>
      <c r="Q6672" s="12"/>
      <c r="R6672" s="12"/>
      <c r="S6672" s="12"/>
      <c r="T6672" s="12"/>
      <c r="U6672" s="12"/>
      <c r="V6672" s="12"/>
      <c r="W6672" s="12"/>
      <c r="X6672" s="12"/>
      <c r="Y6672" s="12"/>
      <c r="Z6672" s="12"/>
      <c r="AA6672" s="12"/>
      <c r="AB6672" s="12"/>
      <c r="AC6672" s="12"/>
      <c r="AD6672" s="12"/>
      <c r="AE6672" s="12"/>
      <c r="AF6672" s="12"/>
      <c r="AG6672" s="12"/>
      <c r="AH6672" s="12"/>
      <c r="AI6672" s="12"/>
      <c r="AJ6672" s="12"/>
      <c r="AK6672" s="12"/>
      <c r="AL6672" s="12"/>
      <c r="AM6672" s="12"/>
      <c r="AN6672" s="12"/>
      <c r="AO6672" s="12"/>
      <c r="AP6672" s="12"/>
      <c r="AQ6672" s="12"/>
      <c r="AR6672" s="12"/>
      <c r="AS6672" s="12"/>
      <c r="AT6672" s="12"/>
      <c r="AU6672" s="12"/>
      <c r="AV6672" s="12"/>
      <c r="AW6672" s="12"/>
      <c r="AX6672" s="12"/>
      <c r="AY6672" s="12"/>
      <c r="AZ6672" s="12"/>
      <c r="BA6672" s="12"/>
      <c r="BB6672" s="12"/>
      <c r="BC6672" s="12"/>
      <c r="BD6672" s="12"/>
      <c r="BE6672" s="12"/>
      <c r="BF6672" s="12"/>
      <c r="BG6672" s="12"/>
      <c r="BH6672" s="12"/>
      <c r="BI6672" s="12"/>
      <c r="BJ6672" s="13"/>
      <c r="BK6672" s="13"/>
      <c r="BL6672" s="13"/>
      <c r="BM6672" s="13"/>
      <c r="BN6672" s="13"/>
    </row>
    <row r="6673" spans="4:66" x14ac:dyDescent="0.25">
      <c r="D6673" s="7"/>
      <c r="E6673" s="10"/>
      <c r="F6673" s="10"/>
      <c r="G6673" s="10"/>
      <c r="H6673" s="10"/>
      <c r="I6673" s="10"/>
      <c r="J6673" s="10"/>
      <c r="K6673" s="11"/>
      <c r="L6673" s="11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/>
      <c r="AC6673" s="12"/>
      <c r="AD6673" s="12"/>
      <c r="AE6673" s="12"/>
      <c r="AF6673" s="12"/>
      <c r="AG6673" s="12"/>
      <c r="AH6673" s="12"/>
      <c r="AI6673" s="12"/>
      <c r="AJ6673" s="12"/>
      <c r="AK6673" s="12"/>
      <c r="AL6673" s="12"/>
      <c r="AM6673" s="12"/>
      <c r="AN6673" s="12"/>
      <c r="AO6673" s="12"/>
      <c r="AP6673" s="12"/>
      <c r="AQ6673" s="12"/>
      <c r="AR6673" s="12"/>
      <c r="AS6673" s="12"/>
      <c r="AT6673" s="12"/>
      <c r="AU6673" s="12"/>
      <c r="AV6673" s="12"/>
      <c r="AW6673" s="12"/>
      <c r="AX6673" s="12"/>
      <c r="AY6673" s="12"/>
      <c r="AZ6673" s="12"/>
      <c r="BA6673" s="12"/>
      <c r="BB6673" s="12"/>
      <c r="BC6673" s="12"/>
      <c r="BD6673" s="12"/>
      <c r="BE6673" s="12"/>
      <c r="BF6673" s="12"/>
      <c r="BG6673" s="12"/>
      <c r="BH6673" s="12"/>
      <c r="BI6673" s="12"/>
      <c r="BJ6673" s="13"/>
      <c r="BK6673" s="13"/>
      <c r="BL6673" s="13"/>
      <c r="BM6673" s="13"/>
      <c r="BN6673" s="13"/>
    </row>
    <row r="6674" spans="4:66" x14ac:dyDescent="0.25">
      <c r="D6674" s="7"/>
      <c r="E6674" s="10"/>
      <c r="F6674" s="10"/>
      <c r="G6674" s="10"/>
      <c r="H6674" s="10"/>
      <c r="I6674" s="10"/>
      <c r="J6674" s="10"/>
      <c r="K6674" s="11"/>
      <c r="L6674" s="11"/>
      <c r="M6674" s="12"/>
      <c r="N6674" s="12"/>
      <c r="O6674" s="12"/>
      <c r="P6674" s="12"/>
      <c r="Q6674" s="12"/>
      <c r="R6674" s="12"/>
      <c r="S6674" s="12"/>
      <c r="T6674" s="12"/>
      <c r="U6674" s="12"/>
      <c r="V6674" s="12"/>
      <c r="W6674" s="12"/>
      <c r="X6674" s="12"/>
      <c r="Y6674" s="12"/>
      <c r="Z6674" s="12"/>
      <c r="AA6674" s="12"/>
      <c r="AB6674" s="12"/>
      <c r="AC6674" s="12"/>
      <c r="AD6674" s="12"/>
      <c r="AE6674" s="12"/>
      <c r="AF6674" s="12"/>
      <c r="AG6674" s="12"/>
      <c r="AH6674" s="12"/>
      <c r="AI6674" s="12"/>
      <c r="AJ6674" s="12"/>
      <c r="AK6674" s="12"/>
      <c r="AL6674" s="12"/>
      <c r="AM6674" s="12"/>
      <c r="AN6674" s="12"/>
      <c r="AO6674" s="12"/>
      <c r="AP6674" s="12"/>
      <c r="AQ6674" s="12"/>
      <c r="AR6674" s="12"/>
      <c r="AS6674" s="12"/>
      <c r="AT6674" s="12"/>
      <c r="AU6674" s="12"/>
      <c r="AV6674" s="12"/>
      <c r="AW6674" s="12"/>
      <c r="AX6674" s="12"/>
      <c r="AY6674" s="12"/>
      <c r="AZ6674" s="12"/>
      <c r="BA6674" s="12"/>
      <c r="BB6674" s="12"/>
      <c r="BC6674" s="12"/>
      <c r="BD6674" s="12"/>
      <c r="BE6674" s="12"/>
      <c r="BF6674" s="12"/>
      <c r="BG6674" s="12"/>
      <c r="BH6674" s="12"/>
      <c r="BI6674" s="12"/>
      <c r="BJ6674" s="13"/>
      <c r="BK6674" s="13"/>
      <c r="BL6674" s="13"/>
      <c r="BM6674" s="13"/>
      <c r="BN6674" s="13"/>
    </row>
    <row r="6675" spans="4:66" x14ac:dyDescent="0.25">
      <c r="D6675" s="7"/>
      <c r="E6675" s="10"/>
      <c r="F6675" s="10"/>
      <c r="G6675" s="10"/>
      <c r="H6675" s="10"/>
      <c r="I6675" s="10"/>
      <c r="J6675" s="10"/>
      <c r="K6675" s="11"/>
      <c r="L6675" s="11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/>
      <c r="AC6675" s="12"/>
      <c r="AD6675" s="12"/>
      <c r="AE6675" s="12"/>
      <c r="AF6675" s="12"/>
      <c r="AG6675" s="12"/>
      <c r="AH6675" s="12"/>
      <c r="AI6675" s="12"/>
      <c r="AJ6675" s="12"/>
      <c r="AK6675" s="12"/>
      <c r="AL6675" s="12"/>
      <c r="AM6675" s="12"/>
      <c r="AN6675" s="12"/>
      <c r="AO6675" s="12"/>
      <c r="AP6675" s="12"/>
      <c r="AQ6675" s="12"/>
      <c r="AR6675" s="12"/>
      <c r="AS6675" s="12"/>
      <c r="AT6675" s="12"/>
      <c r="AU6675" s="12"/>
      <c r="AV6675" s="12"/>
      <c r="AW6675" s="12"/>
      <c r="AX6675" s="12"/>
      <c r="AY6675" s="12"/>
      <c r="AZ6675" s="12"/>
      <c r="BA6675" s="12"/>
      <c r="BB6675" s="12"/>
      <c r="BC6675" s="12"/>
      <c r="BD6675" s="12"/>
      <c r="BE6675" s="12"/>
      <c r="BF6675" s="12"/>
      <c r="BG6675" s="12"/>
      <c r="BH6675" s="12"/>
      <c r="BI6675" s="12"/>
      <c r="BJ6675" s="13"/>
      <c r="BK6675" s="13"/>
      <c r="BL6675" s="13"/>
      <c r="BM6675" s="13"/>
      <c r="BN6675" s="13"/>
    </row>
    <row r="6676" spans="4:66" x14ac:dyDescent="0.25">
      <c r="D6676" s="7"/>
      <c r="E6676" s="10"/>
      <c r="F6676" s="10"/>
      <c r="G6676" s="10"/>
      <c r="H6676" s="10"/>
      <c r="I6676" s="10"/>
      <c r="J6676" s="10"/>
      <c r="K6676" s="11"/>
      <c r="L6676" s="11"/>
      <c r="M6676" s="12"/>
      <c r="N6676" s="12"/>
      <c r="O6676" s="12"/>
      <c r="P6676" s="12"/>
      <c r="Q6676" s="12"/>
      <c r="R6676" s="12"/>
      <c r="S6676" s="12"/>
      <c r="T6676" s="12"/>
      <c r="U6676" s="12"/>
      <c r="V6676" s="12"/>
      <c r="W6676" s="12"/>
      <c r="X6676" s="12"/>
      <c r="Y6676" s="12"/>
      <c r="Z6676" s="12"/>
      <c r="AA6676" s="12"/>
      <c r="AB6676" s="12"/>
      <c r="AC6676" s="12"/>
      <c r="AD6676" s="12"/>
      <c r="AE6676" s="12"/>
      <c r="AF6676" s="12"/>
      <c r="AG6676" s="12"/>
      <c r="AH6676" s="12"/>
      <c r="AI6676" s="12"/>
      <c r="AJ6676" s="12"/>
      <c r="AK6676" s="12"/>
      <c r="AL6676" s="12"/>
      <c r="AM6676" s="12"/>
      <c r="AN6676" s="12"/>
      <c r="AO6676" s="12"/>
      <c r="AP6676" s="12"/>
      <c r="AQ6676" s="12"/>
      <c r="AR6676" s="12"/>
      <c r="AS6676" s="12"/>
      <c r="AT6676" s="12"/>
      <c r="AU6676" s="12"/>
      <c r="AV6676" s="12"/>
      <c r="AW6676" s="12"/>
      <c r="AX6676" s="12"/>
      <c r="AY6676" s="12"/>
      <c r="AZ6676" s="12"/>
      <c r="BA6676" s="12"/>
      <c r="BB6676" s="12"/>
      <c r="BC6676" s="12"/>
      <c r="BD6676" s="12"/>
      <c r="BE6676" s="12"/>
      <c r="BF6676" s="12"/>
      <c r="BG6676" s="12"/>
      <c r="BH6676" s="12"/>
      <c r="BI6676" s="12"/>
      <c r="BJ6676" s="13"/>
      <c r="BK6676" s="13"/>
      <c r="BL6676" s="13"/>
      <c r="BM6676" s="13"/>
      <c r="BN6676" s="13"/>
    </row>
    <row r="6677" spans="4:66" x14ac:dyDescent="0.25">
      <c r="D6677" s="7"/>
      <c r="E6677" s="10"/>
      <c r="F6677" s="10"/>
      <c r="G6677" s="10"/>
      <c r="H6677" s="10"/>
      <c r="I6677" s="10"/>
      <c r="J6677" s="10"/>
      <c r="K6677" s="11"/>
      <c r="L6677" s="11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/>
      <c r="AD6677" s="12"/>
      <c r="AE6677" s="12"/>
      <c r="AF6677" s="12"/>
      <c r="AG6677" s="12"/>
      <c r="AH6677" s="12"/>
      <c r="AI6677" s="12"/>
      <c r="AJ6677" s="12"/>
      <c r="AK6677" s="12"/>
      <c r="AL6677" s="12"/>
      <c r="AM6677" s="12"/>
      <c r="AN6677" s="12"/>
      <c r="AO6677" s="12"/>
      <c r="AP6677" s="12"/>
      <c r="AQ6677" s="12"/>
      <c r="AR6677" s="12"/>
      <c r="AS6677" s="12"/>
      <c r="AT6677" s="12"/>
      <c r="AU6677" s="12"/>
      <c r="AV6677" s="12"/>
      <c r="AW6677" s="12"/>
      <c r="AX6677" s="12"/>
      <c r="AY6677" s="12"/>
      <c r="AZ6677" s="12"/>
      <c r="BA6677" s="12"/>
      <c r="BB6677" s="12"/>
      <c r="BC6677" s="12"/>
      <c r="BD6677" s="12"/>
      <c r="BE6677" s="12"/>
      <c r="BF6677" s="12"/>
      <c r="BG6677" s="12"/>
      <c r="BH6677" s="12"/>
      <c r="BI6677" s="12"/>
      <c r="BJ6677" s="13"/>
      <c r="BK6677" s="13"/>
      <c r="BL6677" s="13"/>
      <c r="BM6677" s="13"/>
      <c r="BN6677" s="13"/>
    </row>
    <row r="6678" spans="4:66" x14ac:dyDescent="0.25">
      <c r="D6678" s="7"/>
      <c r="E6678" s="10"/>
      <c r="F6678" s="10"/>
      <c r="G6678" s="10"/>
      <c r="H6678" s="10"/>
      <c r="I6678" s="10"/>
      <c r="J6678" s="10"/>
      <c r="K6678" s="11"/>
      <c r="L6678" s="11"/>
      <c r="M6678" s="12"/>
      <c r="N6678" s="12"/>
      <c r="O6678" s="12"/>
      <c r="P6678" s="12"/>
      <c r="Q6678" s="12"/>
      <c r="R6678" s="12"/>
      <c r="S6678" s="12"/>
      <c r="T6678" s="12"/>
      <c r="U6678" s="12"/>
      <c r="V6678" s="12"/>
      <c r="W6678" s="12"/>
      <c r="X6678" s="12"/>
      <c r="Y6678" s="12"/>
      <c r="Z6678" s="12"/>
      <c r="AA6678" s="12"/>
      <c r="AB6678" s="12"/>
      <c r="AC6678" s="12"/>
      <c r="AD6678" s="12"/>
      <c r="AE6678" s="12"/>
      <c r="AF6678" s="12"/>
      <c r="AG6678" s="12"/>
      <c r="AH6678" s="12"/>
      <c r="AI6678" s="12"/>
      <c r="AJ6678" s="12"/>
      <c r="AK6678" s="12"/>
      <c r="AL6678" s="12"/>
      <c r="AM6678" s="12"/>
      <c r="AN6678" s="12"/>
      <c r="AO6678" s="12"/>
      <c r="AP6678" s="12"/>
      <c r="AQ6678" s="12"/>
      <c r="AR6678" s="12"/>
      <c r="AS6678" s="12"/>
      <c r="AT6678" s="12"/>
      <c r="AU6678" s="12"/>
      <c r="AV6678" s="12"/>
      <c r="AW6678" s="12"/>
      <c r="AX6678" s="12"/>
      <c r="AY6678" s="12"/>
      <c r="AZ6678" s="12"/>
      <c r="BA6678" s="12"/>
      <c r="BB6678" s="12"/>
      <c r="BC6678" s="12"/>
      <c r="BD6678" s="12"/>
      <c r="BE6678" s="12"/>
      <c r="BF6678" s="12"/>
      <c r="BG6678" s="12"/>
      <c r="BH6678" s="12"/>
      <c r="BI6678" s="12"/>
      <c r="BJ6678" s="13"/>
      <c r="BK6678" s="13"/>
      <c r="BL6678" s="13"/>
      <c r="BM6678" s="13"/>
      <c r="BN6678" s="13"/>
    </row>
    <row r="6679" spans="4:66" x14ac:dyDescent="0.25">
      <c r="D6679" s="7"/>
      <c r="E6679" s="10"/>
      <c r="F6679" s="10"/>
      <c r="G6679" s="10"/>
      <c r="H6679" s="10"/>
      <c r="I6679" s="10"/>
      <c r="J6679" s="10"/>
      <c r="K6679" s="11"/>
      <c r="L6679" s="11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/>
      <c r="AC6679" s="12"/>
      <c r="AD6679" s="12"/>
      <c r="AE6679" s="12"/>
      <c r="AF6679" s="12"/>
      <c r="AG6679" s="12"/>
      <c r="AH6679" s="12"/>
      <c r="AI6679" s="12"/>
      <c r="AJ6679" s="12"/>
      <c r="AK6679" s="12"/>
      <c r="AL6679" s="12"/>
      <c r="AM6679" s="12"/>
      <c r="AN6679" s="12"/>
      <c r="AO6679" s="12"/>
      <c r="AP6679" s="12"/>
      <c r="AQ6679" s="12"/>
      <c r="AR6679" s="12"/>
      <c r="AS6679" s="12"/>
      <c r="AT6679" s="12"/>
      <c r="AU6679" s="12"/>
      <c r="AV6679" s="12"/>
      <c r="AW6679" s="12"/>
      <c r="AX6679" s="12"/>
      <c r="AY6679" s="12"/>
      <c r="AZ6679" s="12"/>
      <c r="BA6679" s="12"/>
      <c r="BB6679" s="12"/>
      <c r="BC6679" s="12"/>
      <c r="BD6679" s="12"/>
      <c r="BE6679" s="12"/>
      <c r="BF6679" s="12"/>
      <c r="BG6679" s="12"/>
      <c r="BH6679" s="12"/>
      <c r="BI6679" s="12"/>
      <c r="BJ6679" s="13"/>
      <c r="BK6679" s="13"/>
      <c r="BL6679" s="13"/>
      <c r="BM6679" s="13"/>
      <c r="BN6679" s="13"/>
    </row>
    <row r="6680" spans="4:66" x14ac:dyDescent="0.25">
      <c r="D6680" s="7"/>
      <c r="E6680" s="10"/>
      <c r="F6680" s="10"/>
      <c r="G6680" s="10"/>
      <c r="H6680" s="10"/>
      <c r="I6680" s="10"/>
      <c r="J6680" s="10"/>
      <c r="K6680" s="11"/>
      <c r="L6680" s="11"/>
      <c r="M6680" s="12"/>
      <c r="N6680" s="12"/>
      <c r="O6680" s="12"/>
      <c r="P6680" s="12"/>
      <c r="Q6680" s="12"/>
      <c r="R6680" s="12"/>
      <c r="S6680" s="12"/>
      <c r="T6680" s="12"/>
      <c r="U6680" s="12"/>
      <c r="V6680" s="12"/>
      <c r="W6680" s="12"/>
      <c r="X6680" s="12"/>
      <c r="Y6680" s="12"/>
      <c r="Z6680" s="12"/>
      <c r="AA6680" s="12"/>
      <c r="AB6680" s="12"/>
      <c r="AC6680" s="12"/>
      <c r="AD6680" s="12"/>
      <c r="AE6680" s="12"/>
      <c r="AF6680" s="12"/>
      <c r="AG6680" s="12"/>
      <c r="AH6680" s="12"/>
      <c r="AI6680" s="12"/>
      <c r="AJ6680" s="12"/>
      <c r="AK6680" s="12"/>
      <c r="AL6680" s="12"/>
      <c r="AM6680" s="12"/>
      <c r="AN6680" s="12"/>
      <c r="AO6680" s="12"/>
      <c r="AP6680" s="12"/>
      <c r="AQ6680" s="12"/>
      <c r="AR6680" s="12"/>
      <c r="AS6680" s="12"/>
      <c r="AT6680" s="12"/>
      <c r="AU6680" s="12"/>
      <c r="AV6680" s="12"/>
      <c r="AW6680" s="12"/>
      <c r="AX6680" s="12"/>
      <c r="AY6680" s="12"/>
      <c r="AZ6680" s="12"/>
      <c r="BA6680" s="12"/>
      <c r="BB6680" s="12"/>
      <c r="BC6680" s="12"/>
      <c r="BD6680" s="12"/>
      <c r="BE6680" s="12"/>
      <c r="BF6680" s="12"/>
      <c r="BG6680" s="12"/>
      <c r="BH6680" s="12"/>
      <c r="BI6680" s="12"/>
      <c r="BJ6680" s="13"/>
      <c r="BK6680" s="13"/>
      <c r="BL6680" s="13"/>
      <c r="BM6680" s="13"/>
      <c r="BN6680" s="13"/>
    </row>
    <row r="6681" spans="4:66" x14ac:dyDescent="0.25">
      <c r="D6681" s="7"/>
      <c r="E6681" s="10"/>
      <c r="F6681" s="10"/>
      <c r="G6681" s="10"/>
      <c r="H6681" s="10"/>
      <c r="I6681" s="10"/>
      <c r="J6681" s="10"/>
      <c r="K6681" s="11"/>
      <c r="L6681" s="11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/>
      <c r="AC6681" s="12"/>
      <c r="AD6681" s="12"/>
      <c r="AE6681" s="12"/>
      <c r="AF6681" s="12"/>
      <c r="AG6681" s="12"/>
      <c r="AH6681" s="12"/>
      <c r="AI6681" s="12"/>
      <c r="AJ6681" s="12"/>
      <c r="AK6681" s="12"/>
      <c r="AL6681" s="12"/>
      <c r="AM6681" s="12"/>
      <c r="AN6681" s="12"/>
      <c r="AO6681" s="12"/>
      <c r="AP6681" s="12"/>
      <c r="AQ6681" s="12"/>
      <c r="AR6681" s="12"/>
      <c r="AS6681" s="12"/>
      <c r="AT6681" s="12"/>
      <c r="AU6681" s="12"/>
      <c r="AV6681" s="12"/>
      <c r="AW6681" s="12"/>
      <c r="AX6681" s="12"/>
      <c r="AY6681" s="12"/>
      <c r="AZ6681" s="12"/>
      <c r="BA6681" s="12"/>
      <c r="BB6681" s="12"/>
      <c r="BC6681" s="12"/>
      <c r="BD6681" s="12"/>
      <c r="BE6681" s="12"/>
      <c r="BF6681" s="12"/>
      <c r="BG6681" s="12"/>
      <c r="BH6681" s="12"/>
      <c r="BI6681" s="12"/>
      <c r="BJ6681" s="13"/>
      <c r="BK6681" s="13"/>
      <c r="BL6681" s="13"/>
      <c r="BM6681" s="13"/>
      <c r="BN6681" s="13"/>
    </row>
    <row r="6682" spans="4:66" x14ac:dyDescent="0.25">
      <c r="D6682" s="7"/>
      <c r="E6682" s="10"/>
      <c r="F6682" s="10"/>
      <c r="G6682" s="10"/>
      <c r="H6682" s="10"/>
      <c r="I6682" s="10"/>
      <c r="J6682" s="10"/>
      <c r="K6682" s="11"/>
      <c r="L6682" s="11"/>
      <c r="M6682" s="12"/>
      <c r="N6682" s="12"/>
      <c r="O6682" s="12"/>
      <c r="P6682" s="12"/>
      <c r="Q6682" s="12"/>
      <c r="R6682" s="12"/>
      <c r="S6682" s="12"/>
      <c r="T6682" s="12"/>
      <c r="U6682" s="12"/>
      <c r="V6682" s="12"/>
      <c r="W6682" s="12"/>
      <c r="X6682" s="12"/>
      <c r="Y6682" s="12"/>
      <c r="Z6682" s="12"/>
      <c r="AA6682" s="12"/>
      <c r="AB6682" s="12"/>
      <c r="AC6682" s="12"/>
      <c r="AD6682" s="12"/>
      <c r="AE6682" s="12"/>
      <c r="AF6682" s="12"/>
      <c r="AG6682" s="12"/>
      <c r="AH6682" s="12"/>
      <c r="AI6682" s="12"/>
      <c r="AJ6682" s="12"/>
      <c r="AK6682" s="12"/>
      <c r="AL6682" s="12"/>
      <c r="AM6682" s="12"/>
      <c r="AN6682" s="12"/>
      <c r="AO6682" s="12"/>
      <c r="AP6682" s="12"/>
      <c r="AQ6682" s="12"/>
      <c r="AR6682" s="12"/>
      <c r="AS6682" s="12"/>
      <c r="AT6682" s="12"/>
      <c r="AU6682" s="12"/>
      <c r="AV6682" s="12"/>
      <c r="AW6682" s="12"/>
      <c r="AX6682" s="12"/>
      <c r="AY6682" s="12"/>
      <c r="AZ6682" s="12"/>
      <c r="BA6682" s="12"/>
      <c r="BB6682" s="12"/>
      <c r="BC6682" s="12"/>
      <c r="BD6682" s="12"/>
      <c r="BE6682" s="12"/>
      <c r="BF6682" s="12"/>
      <c r="BG6682" s="12"/>
      <c r="BH6682" s="12"/>
      <c r="BI6682" s="12"/>
      <c r="BJ6682" s="13"/>
      <c r="BK6682" s="13"/>
      <c r="BL6682" s="13"/>
      <c r="BM6682" s="13"/>
      <c r="BN6682" s="13"/>
    </row>
    <row r="6683" spans="4:66" x14ac:dyDescent="0.25">
      <c r="D6683" s="7"/>
      <c r="E6683" s="10"/>
      <c r="F6683" s="10"/>
      <c r="G6683" s="10"/>
      <c r="H6683" s="10"/>
      <c r="I6683" s="10"/>
      <c r="J6683" s="10"/>
      <c r="K6683" s="11"/>
      <c r="L6683" s="11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/>
      <c r="AC6683" s="12"/>
      <c r="AD6683" s="12"/>
      <c r="AE6683" s="12"/>
      <c r="AF6683" s="12"/>
      <c r="AG6683" s="12"/>
      <c r="AH6683" s="12"/>
      <c r="AI6683" s="12"/>
      <c r="AJ6683" s="12"/>
      <c r="AK6683" s="12"/>
      <c r="AL6683" s="12"/>
      <c r="AM6683" s="12"/>
      <c r="AN6683" s="12"/>
      <c r="AO6683" s="12"/>
      <c r="AP6683" s="12"/>
      <c r="AQ6683" s="12"/>
      <c r="AR6683" s="12"/>
      <c r="AS6683" s="12"/>
      <c r="AT6683" s="12"/>
      <c r="AU6683" s="12"/>
      <c r="AV6683" s="12"/>
      <c r="AW6683" s="12"/>
      <c r="AX6683" s="12"/>
      <c r="AY6683" s="12"/>
      <c r="AZ6683" s="12"/>
      <c r="BA6683" s="12"/>
      <c r="BB6683" s="12"/>
      <c r="BC6683" s="12"/>
      <c r="BD6683" s="12"/>
      <c r="BE6683" s="12"/>
      <c r="BF6683" s="12"/>
      <c r="BG6683" s="12"/>
      <c r="BH6683" s="12"/>
      <c r="BI6683" s="12"/>
      <c r="BJ6683" s="13"/>
      <c r="BK6683" s="13"/>
      <c r="BL6683" s="13"/>
      <c r="BM6683" s="13"/>
      <c r="BN6683" s="13"/>
    </row>
    <row r="6684" spans="4:66" x14ac:dyDescent="0.25">
      <c r="D6684" s="7"/>
      <c r="E6684" s="10"/>
      <c r="F6684" s="10"/>
      <c r="G6684" s="10"/>
      <c r="H6684" s="10"/>
      <c r="I6684" s="10"/>
      <c r="J6684" s="10"/>
      <c r="K6684" s="11"/>
      <c r="L6684" s="11"/>
      <c r="M6684" s="12"/>
      <c r="N6684" s="12"/>
      <c r="O6684" s="12"/>
      <c r="P6684" s="12"/>
      <c r="Q6684" s="12"/>
      <c r="R6684" s="12"/>
      <c r="S6684" s="12"/>
      <c r="T6684" s="12"/>
      <c r="U6684" s="12"/>
      <c r="V6684" s="12"/>
      <c r="W6684" s="12"/>
      <c r="X6684" s="12"/>
      <c r="Y6684" s="12"/>
      <c r="Z6684" s="12"/>
      <c r="AA6684" s="12"/>
      <c r="AB6684" s="12"/>
      <c r="AC6684" s="12"/>
      <c r="AD6684" s="12"/>
      <c r="AE6684" s="12"/>
      <c r="AF6684" s="12"/>
      <c r="AG6684" s="12"/>
      <c r="AH6684" s="12"/>
      <c r="AI6684" s="12"/>
      <c r="AJ6684" s="12"/>
      <c r="AK6684" s="12"/>
      <c r="AL6684" s="12"/>
      <c r="AM6684" s="12"/>
      <c r="AN6684" s="12"/>
      <c r="AO6684" s="12"/>
      <c r="AP6684" s="12"/>
      <c r="AQ6684" s="12"/>
      <c r="AR6684" s="12"/>
      <c r="AS6684" s="12"/>
      <c r="AT6684" s="12"/>
      <c r="AU6684" s="12"/>
      <c r="AV6684" s="12"/>
      <c r="AW6684" s="12"/>
      <c r="AX6684" s="12"/>
      <c r="AY6684" s="12"/>
      <c r="AZ6684" s="12"/>
      <c r="BA6684" s="12"/>
      <c r="BB6684" s="12"/>
      <c r="BC6684" s="12"/>
      <c r="BD6684" s="12"/>
      <c r="BE6684" s="12"/>
      <c r="BF6684" s="12"/>
      <c r="BG6684" s="12"/>
      <c r="BH6684" s="12"/>
      <c r="BI6684" s="12"/>
      <c r="BJ6684" s="13"/>
      <c r="BK6684" s="13"/>
      <c r="BL6684" s="13"/>
      <c r="BM6684" s="13"/>
      <c r="BN6684" s="13"/>
    </row>
    <row r="6685" spans="4:66" x14ac:dyDescent="0.25">
      <c r="D6685" s="7"/>
      <c r="E6685" s="10"/>
      <c r="F6685" s="10"/>
      <c r="G6685" s="10"/>
      <c r="H6685" s="10"/>
      <c r="I6685" s="10"/>
      <c r="J6685" s="10"/>
      <c r="K6685" s="11"/>
      <c r="L6685" s="11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/>
      <c r="AC6685" s="12"/>
      <c r="AD6685" s="12"/>
      <c r="AE6685" s="12"/>
      <c r="AF6685" s="12"/>
      <c r="AG6685" s="12"/>
      <c r="AH6685" s="12"/>
      <c r="AI6685" s="12"/>
      <c r="AJ6685" s="12"/>
      <c r="AK6685" s="12"/>
      <c r="AL6685" s="12"/>
      <c r="AM6685" s="12"/>
      <c r="AN6685" s="12"/>
      <c r="AO6685" s="12"/>
      <c r="AP6685" s="12"/>
      <c r="AQ6685" s="12"/>
      <c r="AR6685" s="12"/>
      <c r="AS6685" s="12"/>
      <c r="AT6685" s="12"/>
      <c r="AU6685" s="12"/>
      <c r="AV6685" s="12"/>
      <c r="AW6685" s="12"/>
      <c r="AX6685" s="12"/>
      <c r="AY6685" s="12"/>
      <c r="AZ6685" s="12"/>
      <c r="BA6685" s="12"/>
      <c r="BB6685" s="12"/>
      <c r="BC6685" s="12"/>
      <c r="BD6685" s="12"/>
      <c r="BE6685" s="12"/>
      <c r="BF6685" s="12"/>
      <c r="BG6685" s="12"/>
      <c r="BH6685" s="12"/>
      <c r="BI6685" s="12"/>
      <c r="BJ6685" s="13"/>
      <c r="BK6685" s="13"/>
      <c r="BL6685" s="13"/>
      <c r="BM6685" s="13"/>
      <c r="BN6685" s="13"/>
    </row>
    <row r="6686" spans="4:66" x14ac:dyDescent="0.25">
      <c r="D6686" s="7"/>
      <c r="E6686" s="10"/>
      <c r="F6686" s="10"/>
      <c r="G6686" s="10"/>
      <c r="H6686" s="10"/>
      <c r="I6686" s="10"/>
      <c r="J6686" s="10"/>
      <c r="K6686" s="11"/>
      <c r="L6686" s="11"/>
      <c r="M6686" s="12"/>
      <c r="N6686" s="12"/>
      <c r="O6686" s="12"/>
      <c r="P6686" s="12"/>
      <c r="Q6686" s="12"/>
      <c r="R6686" s="12"/>
      <c r="S6686" s="12"/>
      <c r="T6686" s="12"/>
      <c r="U6686" s="12"/>
      <c r="V6686" s="12"/>
      <c r="W6686" s="12"/>
      <c r="X6686" s="12"/>
      <c r="Y6686" s="12"/>
      <c r="Z6686" s="12"/>
      <c r="AA6686" s="12"/>
      <c r="AB6686" s="12"/>
      <c r="AC6686" s="12"/>
      <c r="AD6686" s="12"/>
      <c r="AE6686" s="12"/>
      <c r="AF6686" s="12"/>
      <c r="AG6686" s="12"/>
      <c r="AH6686" s="12"/>
      <c r="AI6686" s="12"/>
      <c r="AJ6686" s="12"/>
      <c r="AK6686" s="12"/>
      <c r="AL6686" s="12"/>
      <c r="AM6686" s="12"/>
      <c r="AN6686" s="12"/>
      <c r="AO6686" s="12"/>
      <c r="AP6686" s="12"/>
      <c r="AQ6686" s="12"/>
      <c r="AR6686" s="12"/>
      <c r="AS6686" s="12"/>
      <c r="AT6686" s="12"/>
      <c r="AU6686" s="12"/>
      <c r="AV6686" s="12"/>
      <c r="AW6686" s="12"/>
      <c r="AX6686" s="12"/>
      <c r="AY6686" s="12"/>
      <c r="AZ6686" s="12"/>
      <c r="BA6686" s="12"/>
      <c r="BB6686" s="12"/>
      <c r="BC6686" s="12"/>
      <c r="BD6686" s="12"/>
      <c r="BE6686" s="12"/>
      <c r="BF6686" s="12"/>
      <c r="BG6686" s="12"/>
      <c r="BH6686" s="12"/>
      <c r="BI6686" s="12"/>
      <c r="BJ6686" s="13"/>
      <c r="BK6686" s="13"/>
      <c r="BL6686" s="13"/>
      <c r="BM6686" s="13"/>
      <c r="BN6686" s="13"/>
    </row>
    <row r="6687" spans="4:66" x14ac:dyDescent="0.25">
      <c r="D6687" s="7"/>
      <c r="E6687" s="10"/>
      <c r="F6687" s="10"/>
      <c r="G6687" s="10"/>
      <c r="H6687" s="10"/>
      <c r="I6687" s="10"/>
      <c r="J6687" s="10"/>
      <c r="K6687" s="11"/>
      <c r="L6687" s="11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/>
      <c r="AC6687" s="12"/>
      <c r="AD6687" s="12"/>
      <c r="AE6687" s="12"/>
      <c r="AF6687" s="12"/>
      <c r="AG6687" s="12"/>
      <c r="AH6687" s="12"/>
      <c r="AI6687" s="12"/>
      <c r="AJ6687" s="12"/>
      <c r="AK6687" s="12"/>
      <c r="AL6687" s="12"/>
      <c r="AM6687" s="12"/>
      <c r="AN6687" s="12"/>
      <c r="AO6687" s="12"/>
      <c r="AP6687" s="12"/>
      <c r="AQ6687" s="12"/>
      <c r="AR6687" s="12"/>
      <c r="AS6687" s="12"/>
      <c r="AT6687" s="12"/>
      <c r="AU6687" s="12"/>
      <c r="AV6687" s="12"/>
      <c r="AW6687" s="12"/>
      <c r="AX6687" s="12"/>
      <c r="AY6687" s="12"/>
      <c r="AZ6687" s="12"/>
      <c r="BA6687" s="12"/>
      <c r="BB6687" s="12"/>
      <c r="BC6687" s="12"/>
      <c r="BD6687" s="12"/>
      <c r="BE6687" s="12"/>
      <c r="BF6687" s="12"/>
      <c r="BG6687" s="12"/>
      <c r="BH6687" s="12"/>
      <c r="BI6687" s="12"/>
      <c r="BJ6687" s="13"/>
      <c r="BK6687" s="13"/>
      <c r="BL6687" s="13"/>
      <c r="BM6687" s="13"/>
      <c r="BN6687" s="13"/>
    </row>
    <row r="6688" spans="4:66" x14ac:dyDescent="0.25">
      <c r="D6688" s="7"/>
      <c r="E6688" s="10"/>
      <c r="F6688" s="10"/>
      <c r="G6688" s="10"/>
      <c r="H6688" s="10"/>
      <c r="I6688" s="10"/>
      <c r="J6688" s="10"/>
      <c r="K6688" s="11"/>
      <c r="L6688" s="11"/>
      <c r="M6688" s="12"/>
      <c r="N6688" s="12"/>
      <c r="O6688" s="12"/>
      <c r="P6688" s="12"/>
      <c r="Q6688" s="12"/>
      <c r="R6688" s="12"/>
      <c r="S6688" s="12"/>
      <c r="T6688" s="12"/>
      <c r="U6688" s="12"/>
      <c r="V6688" s="12"/>
      <c r="W6688" s="12"/>
      <c r="X6688" s="12"/>
      <c r="Y6688" s="12"/>
      <c r="Z6688" s="12"/>
      <c r="AA6688" s="12"/>
      <c r="AB6688" s="12"/>
      <c r="AC6688" s="12"/>
      <c r="AD6688" s="12"/>
      <c r="AE6688" s="12"/>
      <c r="AF6688" s="12"/>
      <c r="AG6688" s="12"/>
      <c r="AH6688" s="12"/>
      <c r="AI6688" s="12"/>
      <c r="AJ6688" s="12"/>
      <c r="AK6688" s="12"/>
      <c r="AL6688" s="12"/>
      <c r="AM6688" s="12"/>
      <c r="AN6688" s="12"/>
      <c r="AO6688" s="12"/>
      <c r="AP6688" s="12"/>
      <c r="AQ6688" s="12"/>
      <c r="AR6688" s="12"/>
      <c r="AS6688" s="12"/>
      <c r="AT6688" s="12"/>
      <c r="AU6688" s="12"/>
      <c r="AV6688" s="12"/>
      <c r="AW6688" s="12"/>
      <c r="AX6688" s="12"/>
      <c r="AY6688" s="12"/>
      <c r="AZ6688" s="12"/>
      <c r="BA6688" s="12"/>
      <c r="BB6688" s="12"/>
      <c r="BC6688" s="12"/>
      <c r="BD6688" s="12"/>
      <c r="BE6688" s="12"/>
      <c r="BF6688" s="12"/>
      <c r="BG6688" s="12"/>
      <c r="BH6688" s="12"/>
      <c r="BI6688" s="12"/>
      <c r="BJ6688" s="13"/>
      <c r="BK6688" s="13"/>
      <c r="BL6688" s="13"/>
      <c r="BM6688" s="13"/>
      <c r="BN6688" s="13"/>
    </row>
    <row r="6689" spans="4:66" x14ac:dyDescent="0.25">
      <c r="D6689" s="7"/>
      <c r="E6689" s="10"/>
      <c r="F6689" s="10"/>
      <c r="G6689" s="10"/>
      <c r="H6689" s="10"/>
      <c r="I6689" s="10"/>
      <c r="J6689" s="10"/>
      <c r="K6689" s="11"/>
      <c r="L6689" s="11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/>
      <c r="AC6689" s="12"/>
      <c r="AD6689" s="12"/>
      <c r="AE6689" s="12"/>
      <c r="AF6689" s="12"/>
      <c r="AG6689" s="12"/>
      <c r="AH6689" s="12"/>
      <c r="AI6689" s="12"/>
      <c r="AJ6689" s="12"/>
      <c r="AK6689" s="12"/>
      <c r="AL6689" s="12"/>
      <c r="AM6689" s="12"/>
      <c r="AN6689" s="12"/>
      <c r="AO6689" s="12"/>
      <c r="AP6689" s="12"/>
      <c r="AQ6689" s="12"/>
      <c r="AR6689" s="12"/>
      <c r="AS6689" s="12"/>
      <c r="AT6689" s="12"/>
      <c r="AU6689" s="12"/>
      <c r="AV6689" s="12"/>
      <c r="AW6689" s="12"/>
      <c r="AX6689" s="12"/>
      <c r="AY6689" s="12"/>
      <c r="AZ6689" s="12"/>
      <c r="BA6689" s="12"/>
      <c r="BB6689" s="12"/>
      <c r="BC6689" s="12"/>
      <c r="BD6689" s="12"/>
      <c r="BE6689" s="12"/>
      <c r="BF6689" s="12"/>
      <c r="BG6689" s="12"/>
      <c r="BH6689" s="12"/>
      <c r="BI6689" s="12"/>
      <c r="BJ6689" s="13"/>
      <c r="BK6689" s="13"/>
      <c r="BL6689" s="13"/>
      <c r="BM6689" s="13"/>
      <c r="BN6689" s="13"/>
    </row>
    <row r="6690" spans="4:66" x14ac:dyDescent="0.25">
      <c r="D6690" s="7"/>
      <c r="E6690" s="10"/>
      <c r="F6690" s="10"/>
      <c r="G6690" s="10"/>
      <c r="H6690" s="10"/>
      <c r="I6690" s="10"/>
      <c r="J6690" s="10"/>
      <c r="K6690" s="11"/>
      <c r="L6690" s="11"/>
      <c r="M6690" s="12"/>
      <c r="N6690" s="12"/>
      <c r="O6690" s="12"/>
      <c r="P6690" s="12"/>
      <c r="Q6690" s="12"/>
      <c r="R6690" s="12"/>
      <c r="S6690" s="12"/>
      <c r="T6690" s="12"/>
      <c r="U6690" s="12"/>
      <c r="V6690" s="12"/>
      <c r="W6690" s="12"/>
      <c r="X6690" s="12"/>
      <c r="Y6690" s="12"/>
      <c r="Z6690" s="12"/>
      <c r="AA6690" s="12"/>
      <c r="AB6690" s="12"/>
      <c r="AC6690" s="12"/>
      <c r="AD6690" s="12"/>
      <c r="AE6690" s="12"/>
      <c r="AF6690" s="12"/>
      <c r="AG6690" s="12"/>
      <c r="AH6690" s="12"/>
      <c r="AI6690" s="12"/>
      <c r="AJ6690" s="12"/>
      <c r="AK6690" s="12"/>
      <c r="AL6690" s="12"/>
      <c r="AM6690" s="12"/>
      <c r="AN6690" s="12"/>
      <c r="AO6690" s="12"/>
      <c r="AP6690" s="12"/>
      <c r="AQ6690" s="12"/>
      <c r="AR6690" s="12"/>
      <c r="AS6690" s="12"/>
      <c r="AT6690" s="12"/>
      <c r="AU6690" s="12"/>
      <c r="AV6690" s="12"/>
      <c r="AW6690" s="12"/>
      <c r="AX6690" s="12"/>
      <c r="AY6690" s="12"/>
      <c r="AZ6690" s="12"/>
      <c r="BA6690" s="12"/>
      <c r="BB6690" s="12"/>
      <c r="BC6690" s="12"/>
      <c r="BD6690" s="12"/>
      <c r="BE6690" s="12"/>
      <c r="BF6690" s="12"/>
      <c r="BG6690" s="12"/>
      <c r="BH6690" s="12"/>
      <c r="BI6690" s="12"/>
      <c r="BJ6690" s="13"/>
      <c r="BK6690" s="13"/>
      <c r="BL6690" s="13"/>
      <c r="BM6690" s="13"/>
      <c r="BN6690" s="13"/>
    </row>
    <row r="6691" spans="4:66" x14ac:dyDescent="0.25">
      <c r="D6691" s="7"/>
      <c r="E6691" s="10"/>
      <c r="F6691" s="10"/>
      <c r="G6691" s="10"/>
      <c r="H6691" s="10"/>
      <c r="I6691" s="10"/>
      <c r="J6691" s="10"/>
      <c r="K6691" s="11"/>
      <c r="L6691" s="11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/>
      <c r="AC6691" s="12"/>
      <c r="AD6691" s="12"/>
      <c r="AE6691" s="12"/>
      <c r="AF6691" s="12"/>
      <c r="AG6691" s="12"/>
      <c r="AH6691" s="12"/>
      <c r="AI6691" s="12"/>
      <c r="AJ6691" s="12"/>
      <c r="AK6691" s="12"/>
      <c r="AL6691" s="12"/>
      <c r="AM6691" s="12"/>
      <c r="AN6691" s="12"/>
      <c r="AO6691" s="12"/>
      <c r="AP6691" s="12"/>
      <c r="AQ6691" s="12"/>
      <c r="AR6691" s="12"/>
      <c r="AS6691" s="12"/>
      <c r="AT6691" s="12"/>
      <c r="AU6691" s="12"/>
      <c r="AV6691" s="12"/>
      <c r="AW6691" s="12"/>
      <c r="AX6691" s="12"/>
      <c r="AY6691" s="12"/>
      <c r="AZ6691" s="12"/>
      <c r="BA6691" s="12"/>
      <c r="BB6691" s="12"/>
      <c r="BC6691" s="12"/>
      <c r="BD6691" s="12"/>
      <c r="BE6691" s="12"/>
      <c r="BF6691" s="12"/>
      <c r="BG6691" s="12"/>
      <c r="BH6691" s="12"/>
      <c r="BI6691" s="12"/>
      <c r="BJ6691" s="13"/>
      <c r="BK6691" s="13"/>
      <c r="BL6691" s="13"/>
      <c r="BM6691" s="13"/>
      <c r="BN6691" s="13"/>
    </row>
    <row r="6692" spans="4:66" x14ac:dyDescent="0.25">
      <c r="D6692" s="7"/>
      <c r="E6692" s="10"/>
      <c r="F6692" s="10"/>
      <c r="G6692" s="10"/>
      <c r="H6692" s="10"/>
      <c r="I6692" s="10"/>
      <c r="J6692" s="10"/>
      <c r="K6692" s="11"/>
      <c r="L6692" s="11"/>
      <c r="M6692" s="12"/>
      <c r="N6692" s="12"/>
      <c r="O6692" s="12"/>
      <c r="P6692" s="12"/>
      <c r="Q6692" s="12"/>
      <c r="R6692" s="12"/>
      <c r="S6692" s="12"/>
      <c r="T6692" s="12"/>
      <c r="U6692" s="12"/>
      <c r="V6692" s="12"/>
      <c r="W6692" s="12"/>
      <c r="X6692" s="12"/>
      <c r="Y6692" s="12"/>
      <c r="Z6692" s="12"/>
      <c r="AA6692" s="12"/>
      <c r="AB6692" s="12"/>
      <c r="AC6692" s="12"/>
      <c r="AD6692" s="12"/>
      <c r="AE6692" s="12"/>
      <c r="AF6692" s="12"/>
      <c r="AG6692" s="12"/>
      <c r="AH6692" s="12"/>
      <c r="AI6692" s="12"/>
      <c r="AJ6692" s="12"/>
      <c r="AK6692" s="12"/>
      <c r="AL6692" s="12"/>
      <c r="AM6692" s="12"/>
      <c r="AN6692" s="12"/>
      <c r="AO6692" s="12"/>
      <c r="AP6692" s="12"/>
      <c r="AQ6692" s="12"/>
      <c r="AR6692" s="12"/>
      <c r="AS6692" s="12"/>
      <c r="AT6692" s="12"/>
      <c r="AU6692" s="12"/>
      <c r="AV6692" s="12"/>
      <c r="AW6692" s="12"/>
      <c r="AX6692" s="12"/>
      <c r="AY6692" s="12"/>
      <c r="AZ6692" s="12"/>
      <c r="BA6692" s="12"/>
      <c r="BB6692" s="12"/>
      <c r="BC6692" s="12"/>
      <c r="BD6692" s="12"/>
      <c r="BE6692" s="12"/>
      <c r="BF6692" s="12"/>
      <c r="BG6692" s="12"/>
      <c r="BH6692" s="12"/>
      <c r="BI6692" s="12"/>
      <c r="BJ6692" s="13"/>
      <c r="BK6692" s="13"/>
      <c r="BL6692" s="13"/>
      <c r="BM6692" s="13"/>
      <c r="BN6692" s="13"/>
    </row>
    <row r="6693" spans="4:66" x14ac:dyDescent="0.25">
      <c r="D6693" s="7"/>
      <c r="E6693" s="10"/>
      <c r="F6693" s="10"/>
      <c r="G6693" s="10"/>
      <c r="H6693" s="10"/>
      <c r="I6693" s="10"/>
      <c r="J6693" s="10"/>
      <c r="K6693" s="11"/>
      <c r="L6693" s="11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/>
      <c r="AG6693" s="12"/>
      <c r="AH6693" s="12"/>
      <c r="AI6693" s="12"/>
      <c r="AJ6693" s="12"/>
      <c r="AK6693" s="12"/>
      <c r="AL6693" s="12"/>
      <c r="AM6693" s="12"/>
      <c r="AN6693" s="12"/>
      <c r="AO6693" s="12"/>
      <c r="AP6693" s="12"/>
      <c r="AQ6693" s="12"/>
      <c r="AR6693" s="12"/>
      <c r="AS6693" s="12"/>
      <c r="AT6693" s="12"/>
      <c r="AU6693" s="12"/>
      <c r="AV6693" s="12"/>
      <c r="AW6693" s="12"/>
      <c r="AX6693" s="12"/>
      <c r="AY6693" s="12"/>
      <c r="AZ6693" s="12"/>
      <c r="BA6693" s="12"/>
      <c r="BB6693" s="12"/>
      <c r="BC6693" s="12"/>
      <c r="BD6693" s="12"/>
      <c r="BE6693" s="12"/>
      <c r="BF6693" s="12"/>
      <c r="BG6693" s="12"/>
      <c r="BH6693" s="12"/>
      <c r="BI6693" s="12"/>
      <c r="BJ6693" s="13"/>
      <c r="BK6693" s="13"/>
      <c r="BL6693" s="13"/>
      <c r="BM6693" s="13"/>
      <c r="BN6693" s="13"/>
    </row>
    <row r="6694" spans="4:66" x14ac:dyDescent="0.25">
      <c r="D6694" s="7"/>
      <c r="E6694" s="10"/>
      <c r="F6694" s="10"/>
      <c r="G6694" s="10"/>
      <c r="H6694" s="10"/>
      <c r="I6694" s="10"/>
      <c r="J6694" s="10"/>
      <c r="K6694" s="11"/>
      <c r="L6694" s="11"/>
      <c r="M6694" s="12"/>
      <c r="N6694" s="12"/>
      <c r="O6694" s="12"/>
      <c r="P6694" s="12"/>
      <c r="Q6694" s="12"/>
      <c r="R6694" s="12"/>
      <c r="S6694" s="12"/>
      <c r="T6694" s="12"/>
      <c r="U6694" s="12"/>
      <c r="V6694" s="12"/>
      <c r="W6694" s="12"/>
      <c r="X6694" s="12"/>
      <c r="Y6694" s="12"/>
      <c r="Z6694" s="12"/>
      <c r="AA6694" s="12"/>
      <c r="AB6694" s="12"/>
      <c r="AC6694" s="12"/>
      <c r="AD6694" s="12"/>
      <c r="AE6694" s="12"/>
      <c r="AF6694" s="12"/>
      <c r="AG6694" s="12"/>
      <c r="AH6694" s="12"/>
      <c r="AI6694" s="12"/>
      <c r="AJ6694" s="12"/>
      <c r="AK6694" s="12"/>
      <c r="AL6694" s="12"/>
      <c r="AM6694" s="12"/>
      <c r="AN6694" s="12"/>
      <c r="AO6694" s="12"/>
      <c r="AP6694" s="12"/>
      <c r="AQ6694" s="12"/>
      <c r="AR6694" s="12"/>
      <c r="AS6694" s="12"/>
      <c r="AT6694" s="12"/>
      <c r="AU6694" s="12"/>
      <c r="AV6694" s="12"/>
      <c r="AW6694" s="12"/>
      <c r="AX6694" s="12"/>
      <c r="AY6694" s="12"/>
      <c r="AZ6694" s="12"/>
      <c r="BA6694" s="12"/>
      <c r="BB6694" s="12"/>
      <c r="BC6694" s="12"/>
      <c r="BD6694" s="12"/>
      <c r="BE6694" s="12"/>
      <c r="BF6694" s="12"/>
      <c r="BG6694" s="12"/>
      <c r="BH6694" s="12"/>
      <c r="BI6694" s="12"/>
      <c r="BJ6694" s="13"/>
      <c r="BK6694" s="13"/>
      <c r="BL6694" s="13"/>
      <c r="BM6694" s="13"/>
      <c r="BN6694" s="13"/>
    </row>
    <row r="6695" spans="4:66" x14ac:dyDescent="0.25">
      <c r="D6695" s="7"/>
      <c r="E6695" s="10"/>
      <c r="F6695" s="10"/>
      <c r="G6695" s="10"/>
      <c r="H6695" s="10"/>
      <c r="I6695" s="10"/>
      <c r="J6695" s="10"/>
      <c r="K6695" s="11"/>
      <c r="L6695" s="11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/>
      <c r="AC6695" s="12"/>
      <c r="AD6695" s="12"/>
      <c r="AE6695" s="12"/>
      <c r="AF6695" s="12"/>
      <c r="AG6695" s="12"/>
      <c r="AH6695" s="12"/>
      <c r="AI6695" s="12"/>
      <c r="AJ6695" s="12"/>
      <c r="AK6695" s="12"/>
      <c r="AL6695" s="12"/>
      <c r="AM6695" s="12"/>
      <c r="AN6695" s="12"/>
      <c r="AO6695" s="12"/>
      <c r="AP6695" s="12"/>
      <c r="AQ6695" s="12"/>
      <c r="AR6695" s="12"/>
      <c r="AS6695" s="12"/>
      <c r="AT6695" s="12"/>
      <c r="AU6695" s="12"/>
      <c r="AV6695" s="12"/>
      <c r="AW6695" s="12"/>
      <c r="AX6695" s="12"/>
      <c r="AY6695" s="12"/>
      <c r="AZ6695" s="12"/>
      <c r="BA6695" s="12"/>
      <c r="BB6695" s="12"/>
      <c r="BC6695" s="12"/>
      <c r="BD6695" s="12"/>
      <c r="BE6695" s="12"/>
      <c r="BF6695" s="12"/>
      <c r="BG6695" s="12"/>
      <c r="BH6695" s="12"/>
      <c r="BI6695" s="12"/>
      <c r="BJ6695" s="13"/>
      <c r="BK6695" s="13"/>
      <c r="BL6695" s="13"/>
      <c r="BM6695" s="13"/>
      <c r="BN6695" s="13"/>
    </row>
    <row r="6696" spans="4:66" x14ac:dyDescent="0.25">
      <c r="D6696" s="7"/>
      <c r="E6696" s="10"/>
      <c r="F6696" s="10"/>
      <c r="G6696" s="10"/>
      <c r="H6696" s="10"/>
      <c r="I6696" s="10"/>
      <c r="J6696" s="10"/>
      <c r="K6696" s="11"/>
      <c r="L6696" s="11"/>
      <c r="M6696" s="12"/>
      <c r="N6696" s="12"/>
      <c r="O6696" s="12"/>
      <c r="P6696" s="12"/>
      <c r="Q6696" s="12"/>
      <c r="R6696" s="12"/>
      <c r="S6696" s="12"/>
      <c r="T6696" s="12"/>
      <c r="U6696" s="12"/>
      <c r="V6696" s="12"/>
      <c r="W6696" s="12"/>
      <c r="X6696" s="12"/>
      <c r="Y6696" s="12"/>
      <c r="Z6696" s="12"/>
      <c r="AA6696" s="12"/>
      <c r="AB6696" s="12"/>
      <c r="AC6696" s="12"/>
      <c r="AD6696" s="12"/>
      <c r="AE6696" s="12"/>
      <c r="AF6696" s="12"/>
      <c r="AG6696" s="12"/>
      <c r="AH6696" s="12"/>
      <c r="AI6696" s="12"/>
      <c r="AJ6696" s="12"/>
      <c r="AK6696" s="12"/>
      <c r="AL6696" s="12"/>
      <c r="AM6696" s="12"/>
      <c r="AN6696" s="12"/>
      <c r="AO6696" s="12"/>
      <c r="AP6696" s="12"/>
      <c r="AQ6696" s="12"/>
      <c r="AR6696" s="12"/>
      <c r="AS6696" s="12"/>
      <c r="AT6696" s="12"/>
      <c r="AU6696" s="12"/>
      <c r="AV6696" s="12"/>
      <c r="AW6696" s="12"/>
      <c r="AX6696" s="12"/>
      <c r="AY6696" s="12"/>
      <c r="AZ6696" s="12"/>
      <c r="BA6696" s="12"/>
      <c r="BB6696" s="12"/>
      <c r="BC6696" s="12"/>
      <c r="BD6696" s="12"/>
      <c r="BE6696" s="12"/>
      <c r="BF6696" s="12"/>
      <c r="BG6696" s="12"/>
      <c r="BH6696" s="12"/>
      <c r="BI6696" s="12"/>
      <c r="BJ6696" s="13"/>
      <c r="BK6696" s="13"/>
      <c r="BL6696" s="13"/>
      <c r="BM6696" s="13"/>
      <c r="BN6696" s="13"/>
    </row>
    <row r="6697" spans="4:66" x14ac:dyDescent="0.25">
      <c r="D6697" s="7"/>
      <c r="E6697" s="10"/>
      <c r="F6697" s="10"/>
      <c r="G6697" s="10"/>
      <c r="H6697" s="10"/>
      <c r="I6697" s="10"/>
      <c r="J6697" s="10"/>
      <c r="K6697" s="11"/>
      <c r="L6697" s="11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/>
      <c r="AA6697" s="12"/>
      <c r="AB6697" s="12"/>
      <c r="AC6697" s="12"/>
      <c r="AD6697" s="12"/>
      <c r="AE6697" s="12"/>
      <c r="AF6697" s="12"/>
      <c r="AG6697" s="12"/>
      <c r="AH6697" s="12"/>
      <c r="AI6697" s="12"/>
      <c r="AJ6697" s="12"/>
      <c r="AK6697" s="12"/>
      <c r="AL6697" s="12"/>
      <c r="AM6697" s="12"/>
      <c r="AN6697" s="12"/>
      <c r="AO6697" s="12"/>
      <c r="AP6697" s="12"/>
      <c r="AQ6697" s="12"/>
      <c r="AR6697" s="12"/>
      <c r="AS6697" s="12"/>
      <c r="AT6697" s="12"/>
      <c r="AU6697" s="12"/>
      <c r="AV6697" s="12"/>
      <c r="AW6697" s="12"/>
      <c r="AX6697" s="12"/>
      <c r="AY6697" s="12"/>
      <c r="AZ6697" s="12"/>
      <c r="BA6697" s="12"/>
      <c r="BB6697" s="12"/>
      <c r="BC6697" s="12"/>
      <c r="BD6697" s="12"/>
      <c r="BE6697" s="12"/>
      <c r="BF6697" s="12"/>
      <c r="BG6697" s="12"/>
      <c r="BH6697" s="12"/>
      <c r="BI6697" s="12"/>
      <c r="BJ6697" s="13"/>
      <c r="BK6697" s="13"/>
      <c r="BL6697" s="13"/>
      <c r="BM6697" s="13"/>
      <c r="BN6697" s="13"/>
    </row>
    <row r="6698" spans="4:66" x14ac:dyDescent="0.25">
      <c r="D6698" s="7"/>
      <c r="E6698" s="10"/>
      <c r="F6698" s="10"/>
      <c r="G6698" s="10"/>
      <c r="H6698" s="10"/>
      <c r="I6698" s="10"/>
      <c r="J6698" s="10"/>
      <c r="K6698" s="11"/>
      <c r="L6698" s="11"/>
      <c r="M6698" s="12"/>
      <c r="N6698" s="12"/>
      <c r="O6698" s="12"/>
      <c r="P6698" s="12"/>
      <c r="Q6698" s="12"/>
      <c r="R6698" s="12"/>
      <c r="S6698" s="12"/>
      <c r="T6698" s="12"/>
      <c r="U6698" s="12"/>
      <c r="V6698" s="12"/>
      <c r="W6698" s="12"/>
      <c r="X6698" s="12"/>
      <c r="Y6698" s="12"/>
      <c r="Z6698" s="12"/>
      <c r="AA6698" s="12"/>
      <c r="AB6698" s="12"/>
      <c r="AC6698" s="12"/>
      <c r="AD6698" s="12"/>
      <c r="AE6698" s="12"/>
      <c r="AF6698" s="12"/>
      <c r="AG6698" s="12"/>
      <c r="AH6698" s="12"/>
      <c r="AI6698" s="12"/>
      <c r="AJ6698" s="12"/>
      <c r="AK6698" s="12"/>
      <c r="AL6698" s="12"/>
      <c r="AM6698" s="12"/>
      <c r="AN6698" s="12"/>
      <c r="AO6698" s="12"/>
      <c r="AP6698" s="12"/>
      <c r="AQ6698" s="12"/>
      <c r="AR6698" s="12"/>
      <c r="AS6698" s="12"/>
      <c r="AT6698" s="12"/>
      <c r="AU6698" s="12"/>
      <c r="AV6698" s="12"/>
      <c r="AW6698" s="12"/>
      <c r="AX6698" s="12"/>
      <c r="AY6698" s="12"/>
      <c r="AZ6698" s="12"/>
      <c r="BA6698" s="12"/>
      <c r="BB6698" s="12"/>
      <c r="BC6698" s="12"/>
      <c r="BD6698" s="12"/>
      <c r="BE6698" s="12"/>
      <c r="BF6698" s="12"/>
      <c r="BG6698" s="12"/>
      <c r="BH6698" s="12"/>
      <c r="BI6698" s="12"/>
      <c r="BJ6698" s="13"/>
      <c r="BK6698" s="13"/>
      <c r="BL6698" s="13"/>
      <c r="BM6698" s="13"/>
      <c r="BN6698" s="13"/>
    </row>
    <row r="6699" spans="4:66" x14ac:dyDescent="0.25">
      <c r="D6699" s="7"/>
      <c r="E6699" s="10"/>
      <c r="F6699" s="10"/>
      <c r="G6699" s="10"/>
      <c r="H6699" s="10"/>
      <c r="I6699" s="10"/>
      <c r="J6699" s="10"/>
      <c r="K6699" s="11"/>
      <c r="L6699" s="11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/>
      <c r="AC6699" s="12"/>
      <c r="AD6699" s="12"/>
      <c r="AE6699" s="12"/>
      <c r="AF6699" s="12"/>
      <c r="AG6699" s="12"/>
      <c r="AH6699" s="12"/>
      <c r="AI6699" s="12"/>
      <c r="AJ6699" s="12"/>
      <c r="AK6699" s="12"/>
      <c r="AL6699" s="12"/>
      <c r="AM6699" s="12"/>
      <c r="AN6699" s="12"/>
      <c r="AO6699" s="12"/>
      <c r="AP6699" s="12"/>
      <c r="AQ6699" s="12"/>
      <c r="AR6699" s="12"/>
      <c r="AS6699" s="12"/>
      <c r="AT6699" s="12"/>
      <c r="AU6699" s="12"/>
      <c r="AV6699" s="12"/>
      <c r="AW6699" s="12"/>
      <c r="AX6699" s="12"/>
      <c r="AY6699" s="12"/>
      <c r="AZ6699" s="12"/>
      <c r="BA6699" s="12"/>
      <c r="BB6699" s="12"/>
      <c r="BC6699" s="12"/>
      <c r="BD6699" s="12"/>
      <c r="BE6699" s="12"/>
      <c r="BF6699" s="12"/>
      <c r="BG6699" s="12"/>
      <c r="BH6699" s="12"/>
      <c r="BI6699" s="12"/>
      <c r="BJ6699" s="13"/>
      <c r="BK6699" s="13"/>
      <c r="BL6699" s="13"/>
      <c r="BM6699" s="13"/>
      <c r="BN6699" s="13"/>
    </row>
    <row r="6700" spans="4:66" x14ac:dyDescent="0.25">
      <c r="D6700" s="7"/>
      <c r="E6700" s="10"/>
      <c r="F6700" s="10"/>
      <c r="G6700" s="10"/>
      <c r="H6700" s="10"/>
      <c r="I6700" s="10"/>
      <c r="J6700" s="10"/>
      <c r="K6700" s="11"/>
      <c r="L6700" s="11"/>
      <c r="M6700" s="12"/>
      <c r="N6700" s="12"/>
      <c r="O6700" s="12"/>
      <c r="P6700" s="12"/>
      <c r="Q6700" s="12"/>
      <c r="R6700" s="12"/>
      <c r="S6700" s="12"/>
      <c r="T6700" s="12"/>
      <c r="U6700" s="12"/>
      <c r="V6700" s="12"/>
      <c r="W6700" s="12"/>
      <c r="X6700" s="12"/>
      <c r="Y6700" s="12"/>
      <c r="Z6700" s="12"/>
      <c r="AA6700" s="12"/>
      <c r="AB6700" s="12"/>
      <c r="AC6700" s="12"/>
      <c r="AD6700" s="12"/>
      <c r="AE6700" s="12"/>
      <c r="AF6700" s="12"/>
      <c r="AG6700" s="12"/>
      <c r="AH6700" s="12"/>
      <c r="AI6700" s="12"/>
      <c r="AJ6700" s="12"/>
      <c r="AK6700" s="12"/>
      <c r="AL6700" s="12"/>
      <c r="AM6700" s="12"/>
      <c r="AN6700" s="12"/>
      <c r="AO6700" s="12"/>
      <c r="AP6700" s="12"/>
      <c r="AQ6700" s="12"/>
      <c r="AR6700" s="12"/>
      <c r="AS6700" s="12"/>
      <c r="AT6700" s="12"/>
      <c r="AU6700" s="12"/>
      <c r="AV6700" s="12"/>
      <c r="AW6700" s="12"/>
      <c r="AX6700" s="12"/>
      <c r="AY6700" s="12"/>
      <c r="AZ6700" s="12"/>
      <c r="BA6700" s="12"/>
      <c r="BB6700" s="12"/>
      <c r="BC6700" s="12"/>
      <c r="BD6700" s="12"/>
      <c r="BE6700" s="12"/>
      <c r="BF6700" s="12"/>
      <c r="BG6700" s="12"/>
      <c r="BH6700" s="12"/>
      <c r="BI6700" s="12"/>
      <c r="BJ6700" s="13"/>
      <c r="BK6700" s="13"/>
      <c r="BL6700" s="13"/>
      <c r="BM6700" s="13"/>
      <c r="BN6700" s="13"/>
    </row>
    <row r="6701" spans="4:66" x14ac:dyDescent="0.25">
      <c r="D6701" s="7"/>
      <c r="E6701" s="10"/>
      <c r="F6701" s="10"/>
      <c r="G6701" s="10"/>
      <c r="H6701" s="10"/>
      <c r="I6701" s="10"/>
      <c r="J6701" s="10"/>
      <c r="K6701" s="11"/>
      <c r="L6701" s="11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/>
      <c r="AC6701" s="12"/>
      <c r="AD6701" s="12"/>
      <c r="AE6701" s="12"/>
      <c r="AF6701" s="12"/>
      <c r="AG6701" s="12"/>
      <c r="AH6701" s="12"/>
      <c r="AI6701" s="12"/>
      <c r="AJ6701" s="12"/>
      <c r="AK6701" s="12"/>
      <c r="AL6701" s="12"/>
      <c r="AM6701" s="12"/>
      <c r="AN6701" s="12"/>
      <c r="AO6701" s="12"/>
      <c r="AP6701" s="12"/>
      <c r="AQ6701" s="12"/>
      <c r="AR6701" s="12"/>
      <c r="AS6701" s="12"/>
      <c r="AT6701" s="12"/>
      <c r="AU6701" s="12"/>
      <c r="AV6701" s="12"/>
      <c r="AW6701" s="12"/>
      <c r="AX6701" s="12"/>
      <c r="AY6701" s="12"/>
      <c r="AZ6701" s="12"/>
      <c r="BA6701" s="12"/>
      <c r="BB6701" s="12"/>
      <c r="BC6701" s="12"/>
      <c r="BD6701" s="12"/>
      <c r="BE6701" s="12"/>
      <c r="BF6701" s="12"/>
      <c r="BG6701" s="12"/>
      <c r="BH6701" s="12"/>
      <c r="BI6701" s="12"/>
      <c r="BJ6701" s="13"/>
      <c r="BK6701" s="13"/>
      <c r="BL6701" s="13"/>
      <c r="BM6701" s="13"/>
      <c r="BN6701" s="13"/>
    </row>
    <row r="6702" spans="4:66" x14ac:dyDescent="0.25">
      <c r="D6702" s="7"/>
      <c r="E6702" s="10"/>
      <c r="F6702" s="10"/>
      <c r="G6702" s="10"/>
      <c r="H6702" s="10"/>
      <c r="I6702" s="10"/>
      <c r="J6702" s="10"/>
      <c r="K6702" s="11"/>
      <c r="L6702" s="11"/>
      <c r="M6702" s="12"/>
      <c r="N6702" s="12"/>
      <c r="O6702" s="12"/>
      <c r="P6702" s="12"/>
      <c r="Q6702" s="12"/>
      <c r="R6702" s="12"/>
      <c r="S6702" s="12"/>
      <c r="T6702" s="12"/>
      <c r="U6702" s="12"/>
      <c r="V6702" s="12"/>
      <c r="W6702" s="12"/>
      <c r="X6702" s="12"/>
      <c r="Y6702" s="12"/>
      <c r="Z6702" s="12"/>
      <c r="AA6702" s="12"/>
      <c r="AB6702" s="12"/>
      <c r="AC6702" s="12"/>
      <c r="AD6702" s="12"/>
      <c r="AE6702" s="12"/>
      <c r="AF6702" s="12"/>
      <c r="AG6702" s="12"/>
      <c r="AH6702" s="12"/>
      <c r="AI6702" s="12"/>
      <c r="AJ6702" s="12"/>
      <c r="AK6702" s="12"/>
      <c r="AL6702" s="12"/>
      <c r="AM6702" s="12"/>
      <c r="AN6702" s="12"/>
      <c r="AO6702" s="12"/>
      <c r="AP6702" s="12"/>
      <c r="AQ6702" s="12"/>
      <c r="AR6702" s="12"/>
      <c r="AS6702" s="12"/>
      <c r="AT6702" s="12"/>
      <c r="AU6702" s="12"/>
      <c r="AV6702" s="12"/>
      <c r="AW6702" s="12"/>
      <c r="AX6702" s="12"/>
      <c r="AY6702" s="12"/>
      <c r="AZ6702" s="12"/>
      <c r="BA6702" s="12"/>
      <c r="BB6702" s="12"/>
      <c r="BC6702" s="12"/>
      <c r="BD6702" s="12"/>
      <c r="BE6702" s="12"/>
      <c r="BF6702" s="12"/>
      <c r="BG6702" s="12"/>
      <c r="BH6702" s="12"/>
      <c r="BI6702" s="12"/>
      <c r="BJ6702" s="13"/>
      <c r="BK6702" s="13"/>
      <c r="BL6702" s="13"/>
      <c r="BM6702" s="13"/>
      <c r="BN6702" s="13"/>
    </row>
    <row r="6703" spans="4:66" x14ac:dyDescent="0.25">
      <c r="D6703" s="7"/>
      <c r="E6703" s="10"/>
      <c r="F6703" s="10"/>
      <c r="G6703" s="10"/>
      <c r="H6703" s="10"/>
      <c r="I6703" s="10"/>
      <c r="J6703" s="10"/>
      <c r="K6703" s="11"/>
      <c r="L6703" s="11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/>
      <c r="AC6703" s="12"/>
      <c r="AD6703" s="12"/>
      <c r="AE6703" s="12"/>
      <c r="AF6703" s="12"/>
      <c r="AG6703" s="12"/>
      <c r="AH6703" s="12"/>
      <c r="AI6703" s="12"/>
      <c r="AJ6703" s="12"/>
      <c r="AK6703" s="12"/>
      <c r="AL6703" s="12"/>
      <c r="AM6703" s="12"/>
      <c r="AN6703" s="12"/>
      <c r="AO6703" s="12"/>
      <c r="AP6703" s="12"/>
      <c r="AQ6703" s="12"/>
      <c r="AR6703" s="12"/>
      <c r="AS6703" s="12"/>
      <c r="AT6703" s="12"/>
      <c r="AU6703" s="12"/>
      <c r="AV6703" s="12"/>
      <c r="AW6703" s="12"/>
      <c r="AX6703" s="12"/>
      <c r="AY6703" s="12"/>
      <c r="AZ6703" s="12"/>
      <c r="BA6703" s="12"/>
      <c r="BB6703" s="12"/>
      <c r="BC6703" s="12"/>
      <c r="BD6703" s="12"/>
      <c r="BE6703" s="12"/>
      <c r="BF6703" s="12"/>
      <c r="BG6703" s="12"/>
      <c r="BH6703" s="12"/>
      <c r="BI6703" s="12"/>
      <c r="BJ6703" s="13"/>
      <c r="BK6703" s="13"/>
      <c r="BL6703" s="13"/>
      <c r="BM6703" s="13"/>
      <c r="BN6703" s="13"/>
    </row>
    <row r="6704" spans="4:66" x14ac:dyDescent="0.25">
      <c r="D6704" s="7"/>
      <c r="E6704" s="10"/>
      <c r="F6704" s="10"/>
      <c r="G6704" s="10"/>
      <c r="H6704" s="10"/>
      <c r="I6704" s="10"/>
      <c r="J6704" s="10"/>
      <c r="K6704" s="11"/>
      <c r="L6704" s="11"/>
      <c r="M6704" s="12"/>
      <c r="N6704" s="12"/>
      <c r="O6704" s="12"/>
      <c r="P6704" s="12"/>
      <c r="Q6704" s="12"/>
      <c r="R6704" s="12"/>
      <c r="S6704" s="12"/>
      <c r="T6704" s="12"/>
      <c r="U6704" s="12"/>
      <c r="V6704" s="12"/>
      <c r="W6704" s="12"/>
      <c r="X6704" s="12"/>
      <c r="Y6704" s="12"/>
      <c r="Z6704" s="12"/>
      <c r="AA6704" s="12"/>
      <c r="AB6704" s="12"/>
      <c r="AC6704" s="12"/>
      <c r="AD6704" s="12"/>
      <c r="AE6704" s="12"/>
      <c r="AF6704" s="12"/>
      <c r="AG6704" s="12"/>
      <c r="AH6704" s="12"/>
      <c r="AI6704" s="12"/>
      <c r="AJ6704" s="12"/>
      <c r="AK6704" s="12"/>
      <c r="AL6704" s="12"/>
      <c r="AM6704" s="12"/>
      <c r="AN6704" s="12"/>
      <c r="AO6704" s="12"/>
      <c r="AP6704" s="12"/>
      <c r="AQ6704" s="12"/>
      <c r="AR6704" s="12"/>
      <c r="AS6704" s="12"/>
      <c r="AT6704" s="12"/>
      <c r="AU6704" s="12"/>
      <c r="AV6704" s="12"/>
      <c r="AW6704" s="12"/>
      <c r="AX6704" s="12"/>
      <c r="AY6704" s="12"/>
      <c r="AZ6704" s="12"/>
      <c r="BA6704" s="12"/>
      <c r="BB6704" s="12"/>
      <c r="BC6704" s="12"/>
      <c r="BD6704" s="12"/>
      <c r="BE6704" s="12"/>
      <c r="BF6704" s="12"/>
      <c r="BG6704" s="12"/>
      <c r="BH6704" s="12"/>
      <c r="BI6704" s="12"/>
      <c r="BJ6704" s="13"/>
      <c r="BK6704" s="13"/>
      <c r="BL6704" s="13"/>
      <c r="BM6704" s="13"/>
      <c r="BN6704" s="13"/>
    </row>
    <row r="6705" spans="4:66" x14ac:dyDescent="0.25">
      <c r="D6705" s="7"/>
      <c r="E6705" s="10"/>
      <c r="F6705" s="10"/>
      <c r="G6705" s="10"/>
      <c r="H6705" s="10"/>
      <c r="I6705" s="10"/>
      <c r="J6705" s="10"/>
      <c r="K6705" s="11"/>
      <c r="L6705" s="11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/>
      <c r="AC6705" s="12"/>
      <c r="AD6705" s="12"/>
      <c r="AE6705" s="12"/>
      <c r="AF6705" s="12"/>
      <c r="AG6705" s="12"/>
      <c r="AH6705" s="12"/>
      <c r="AI6705" s="12"/>
      <c r="AJ6705" s="12"/>
      <c r="AK6705" s="12"/>
      <c r="AL6705" s="12"/>
      <c r="AM6705" s="12"/>
      <c r="AN6705" s="12"/>
      <c r="AO6705" s="12"/>
      <c r="AP6705" s="12"/>
      <c r="AQ6705" s="12"/>
      <c r="AR6705" s="12"/>
      <c r="AS6705" s="12"/>
      <c r="AT6705" s="12"/>
      <c r="AU6705" s="12"/>
      <c r="AV6705" s="12"/>
      <c r="AW6705" s="12"/>
      <c r="AX6705" s="12"/>
      <c r="AY6705" s="12"/>
      <c r="AZ6705" s="12"/>
      <c r="BA6705" s="12"/>
      <c r="BB6705" s="12"/>
      <c r="BC6705" s="12"/>
      <c r="BD6705" s="12"/>
      <c r="BE6705" s="12"/>
      <c r="BF6705" s="12"/>
      <c r="BG6705" s="12"/>
      <c r="BH6705" s="12"/>
      <c r="BI6705" s="12"/>
      <c r="BJ6705" s="13"/>
      <c r="BK6705" s="13"/>
      <c r="BL6705" s="13"/>
      <c r="BM6705" s="13"/>
      <c r="BN6705" s="13"/>
    </row>
    <row r="6706" spans="4:66" x14ac:dyDescent="0.25">
      <c r="D6706" s="7"/>
      <c r="E6706" s="10"/>
      <c r="F6706" s="10"/>
      <c r="G6706" s="10"/>
      <c r="H6706" s="10"/>
      <c r="I6706" s="10"/>
      <c r="J6706" s="10"/>
      <c r="K6706" s="11"/>
      <c r="L6706" s="11"/>
      <c r="M6706" s="12"/>
      <c r="N6706" s="12"/>
      <c r="O6706" s="12"/>
      <c r="P6706" s="12"/>
      <c r="Q6706" s="12"/>
      <c r="R6706" s="12"/>
      <c r="S6706" s="12"/>
      <c r="T6706" s="12"/>
      <c r="U6706" s="12"/>
      <c r="V6706" s="12"/>
      <c r="W6706" s="12"/>
      <c r="X6706" s="12"/>
      <c r="Y6706" s="12"/>
      <c r="Z6706" s="12"/>
      <c r="AA6706" s="12"/>
      <c r="AB6706" s="12"/>
      <c r="AC6706" s="12"/>
      <c r="AD6706" s="12"/>
      <c r="AE6706" s="12"/>
      <c r="AF6706" s="12"/>
      <c r="AG6706" s="12"/>
      <c r="AH6706" s="12"/>
      <c r="AI6706" s="12"/>
      <c r="AJ6706" s="12"/>
      <c r="AK6706" s="12"/>
      <c r="AL6706" s="12"/>
      <c r="AM6706" s="12"/>
      <c r="AN6706" s="12"/>
      <c r="AO6706" s="12"/>
      <c r="AP6706" s="12"/>
      <c r="AQ6706" s="12"/>
      <c r="AR6706" s="12"/>
      <c r="AS6706" s="12"/>
      <c r="AT6706" s="12"/>
      <c r="AU6706" s="12"/>
      <c r="AV6706" s="12"/>
      <c r="AW6706" s="12"/>
      <c r="AX6706" s="12"/>
      <c r="AY6706" s="12"/>
      <c r="AZ6706" s="12"/>
      <c r="BA6706" s="12"/>
      <c r="BB6706" s="12"/>
      <c r="BC6706" s="12"/>
      <c r="BD6706" s="12"/>
      <c r="BE6706" s="12"/>
      <c r="BF6706" s="12"/>
      <c r="BG6706" s="12"/>
      <c r="BH6706" s="12"/>
      <c r="BI6706" s="12"/>
      <c r="BJ6706" s="13"/>
      <c r="BK6706" s="13"/>
      <c r="BL6706" s="13"/>
      <c r="BM6706" s="13"/>
      <c r="BN6706" s="13"/>
    </row>
    <row r="6707" spans="4:66" x14ac:dyDescent="0.25">
      <c r="D6707" s="7"/>
      <c r="E6707" s="10"/>
      <c r="F6707" s="10"/>
      <c r="G6707" s="10"/>
      <c r="H6707" s="10"/>
      <c r="I6707" s="10"/>
      <c r="J6707" s="10"/>
      <c r="K6707" s="11"/>
      <c r="L6707" s="11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  <c r="AA6707" s="12"/>
      <c r="AB6707" s="12"/>
      <c r="AC6707" s="12"/>
      <c r="AD6707" s="12"/>
      <c r="AE6707" s="12"/>
      <c r="AF6707" s="12"/>
      <c r="AG6707" s="12"/>
      <c r="AH6707" s="12"/>
      <c r="AI6707" s="12"/>
      <c r="AJ6707" s="12"/>
      <c r="AK6707" s="12"/>
      <c r="AL6707" s="12"/>
      <c r="AM6707" s="12"/>
      <c r="AN6707" s="12"/>
      <c r="AO6707" s="12"/>
      <c r="AP6707" s="12"/>
      <c r="AQ6707" s="12"/>
      <c r="AR6707" s="12"/>
      <c r="AS6707" s="12"/>
      <c r="AT6707" s="12"/>
      <c r="AU6707" s="12"/>
      <c r="AV6707" s="12"/>
      <c r="AW6707" s="12"/>
      <c r="AX6707" s="12"/>
      <c r="AY6707" s="12"/>
      <c r="AZ6707" s="12"/>
      <c r="BA6707" s="12"/>
      <c r="BB6707" s="12"/>
      <c r="BC6707" s="12"/>
      <c r="BD6707" s="12"/>
      <c r="BE6707" s="12"/>
      <c r="BF6707" s="12"/>
      <c r="BG6707" s="12"/>
      <c r="BH6707" s="12"/>
      <c r="BI6707" s="12"/>
      <c r="BJ6707" s="13"/>
      <c r="BK6707" s="13"/>
      <c r="BL6707" s="13"/>
      <c r="BM6707" s="13"/>
      <c r="BN6707" s="13"/>
    </row>
    <row r="6708" spans="4:66" x14ac:dyDescent="0.25">
      <c r="D6708" s="7"/>
      <c r="E6708" s="10"/>
      <c r="F6708" s="10"/>
      <c r="G6708" s="10"/>
      <c r="H6708" s="10"/>
      <c r="I6708" s="10"/>
      <c r="J6708" s="10"/>
      <c r="K6708" s="11"/>
      <c r="L6708" s="11"/>
      <c r="M6708" s="12"/>
      <c r="N6708" s="12"/>
      <c r="O6708" s="12"/>
      <c r="P6708" s="12"/>
      <c r="Q6708" s="12"/>
      <c r="R6708" s="12"/>
      <c r="S6708" s="12"/>
      <c r="T6708" s="12"/>
      <c r="U6708" s="12"/>
      <c r="V6708" s="12"/>
      <c r="W6708" s="12"/>
      <c r="X6708" s="12"/>
      <c r="Y6708" s="12"/>
      <c r="Z6708" s="12"/>
      <c r="AA6708" s="12"/>
      <c r="AB6708" s="12"/>
      <c r="AC6708" s="12"/>
      <c r="AD6708" s="12"/>
      <c r="AE6708" s="12"/>
      <c r="AF6708" s="12"/>
      <c r="AG6708" s="12"/>
      <c r="AH6708" s="12"/>
      <c r="AI6708" s="12"/>
      <c r="AJ6708" s="12"/>
      <c r="AK6708" s="12"/>
      <c r="AL6708" s="12"/>
      <c r="AM6708" s="12"/>
      <c r="AN6708" s="12"/>
      <c r="AO6708" s="12"/>
      <c r="AP6708" s="12"/>
      <c r="AQ6708" s="12"/>
      <c r="AR6708" s="12"/>
      <c r="AS6708" s="12"/>
      <c r="AT6708" s="12"/>
      <c r="AU6708" s="12"/>
      <c r="AV6708" s="12"/>
      <c r="AW6708" s="12"/>
      <c r="AX6708" s="12"/>
      <c r="AY6708" s="12"/>
      <c r="AZ6708" s="12"/>
      <c r="BA6708" s="12"/>
      <c r="BB6708" s="12"/>
      <c r="BC6708" s="12"/>
      <c r="BD6708" s="12"/>
      <c r="BE6708" s="12"/>
      <c r="BF6708" s="12"/>
      <c r="BG6708" s="12"/>
      <c r="BH6708" s="12"/>
      <c r="BI6708" s="12"/>
      <c r="BJ6708" s="13"/>
      <c r="BK6708" s="13"/>
      <c r="BL6708" s="13"/>
      <c r="BM6708" s="13"/>
      <c r="BN6708" s="13"/>
    </row>
    <row r="6709" spans="4:66" x14ac:dyDescent="0.25">
      <c r="D6709" s="7"/>
      <c r="E6709" s="10"/>
      <c r="F6709" s="10"/>
      <c r="G6709" s="10"/>
      <c r="H6709" s="10"/>
      <c r="I6709" s="10"/>
      <c r="J6709" s="10"/>
      <c r="K6709" s="11"/>
      <c r="L6709" s="11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/>
      <c r="AC6709" s="12"/>
      <c r="AD6709" s="12"/>
      <c r="AE6709" s="12"/>
      <c r="AF6709" s="12"/>
      <c r="AG6709" s="12"/>
      <c r="AH6709" s="12"/>
      <c r="AI6709" s="12"/>
      <c r="AJ6709" s="12"/>
      <c r="AK6709" s="12"/>
      <c r="AL6709" s="12"/>
      <c r="AM6709" s="12"/>
      <c r="AN6709" s="12"/>
      <c r="AO6709" s="12"/>
      <c r="AP6709" s="12"/>
      <c r="AQ6709" s="12"/>
      <c r="AR6709" s="12"/>
      <c r="AS6709" s="12"/>
      <c r="AT6709" s="12"/>
      <c r="AU6709" s="12"/>
      <c r="AV6709" s="12"/>
      <c r="AW6709" s="12"/>
      <c r="AX6709" s="12"/>
      <c r="AY6709" s="12"/>
      <c r="AZ6709" s="12"/>
      <c r="BA6709" s="12"/>
      <c r="BB6709" s="12"/>
      <c r="BC6709" s="12"/>
      <c r="BD6709" s="12"/>
      <c r="BE6709" s="12"/>
      <c r="BF6709" s="12"/>
      <c r="BG6709" s="12"/>
      <c r="BH6709" s="12"/>
      <c r="BI6709" s="12"/>
      <c r="BJ6709" s="13"/>
      <c r="BK6709" s="13"/>
      <c r="BL6709" s="13"/>
      <c r="BM6709" s="13"/>
      <c r="BN6709" s="13"/>
    </row>
    <row r="6710" spans="4:66" x14ac:dyDescent="0.25">
      <c r="D6710" s="7"/>
      <c r="E6710" s="10"/>
      <c r="F6710" s="10"/>
      <c r="G6710" s="10"/>
      <c r="H6710" s="10"/>
      <c r="I6710" s="10"/>
      <c r="J6710" s="10"/>
      <c r="K6710" s="11"/>
      <c r="L6710" s="11"/>
      <c r="M6710" s="12"/>
      <c r="N6710" s="12"/>
      <c r="O6710" s="12"/>
      <c r="P6710" s="12"/>
      <c r="Q6710" s="12"/>
      <c r="R6710" s="12"/>
      <c r="S6710" s="12"/>
      <c r="T6710" s="12"/>
      <c r="U6710" s="12"/>
      <c r="V6710" s="12"/>
      <c r="W6710" s="12"/>
      <c r="X6710" s="12"/>
      <c r="Y6710" s="12"/>
      <c r="Z6710" s="12"/>
      <c r="AA6710" s="12"/>
      <c r="AB6710" s="12"/>
      <c r="AC6710" s="12"/>
      <c r="AD6710" s="12"/>
      <c r="AE6710" s="12"/>
      <c r="AF6710" s="12"/>
      <c r="AG6710" s="12"/>
      <c r="AH6710" s="12"/>
      <c r="AI6710" s="12"/>
      <c r="AJ6710" s="12"/>
      <c r="AK6710" s="12"/>
      <c r="AL6710" s="12"/>
      <c r="AM6710" s="12"/>
      <c r="AN6710" s="12"/>
      <c r="AO6710" s="12"/>
      <c r="AP6710" s="12"/>
      <c r="AQ6710" s="12"/>
      <c r="AR6710" s="12"/>
      <c r="AS6710" s="12"/>
      <c r="AT6710" s="12"/>
      <c r="AU6710" s="12"/>
      <c r="AV6710" s="12"/>
      <c r="AW6710" s="12"/>
      <c r="AX6710" s="12"/>
      <c r="AY6710" s="12"/>
      <c r="AZ6710" s="12"/>
      <c r="BA6710" s="12"/>
      <c r="BB6710" s="12"/>
      <c r="BC6710" s="12"/>
      <c r="BD6710" s="12"/>
      <c r="BE6710" s="12"/>
      <c r="BF6710" s="12"/>
      <c r="BG6710" s="12"/>
      <c r="BH6710" s="12"/>
      <c r="BI6710" s="12"/>
      <c r="BJ6710" s="13"/>
      <c r="BK6710" s="13"/>
      <c r="BL6710" s="13"/>
      <c r="BM6710" s="13"/>
      <c r="BN6710" s="13"/>
    </row>
    <row r="6711" spans="4:66" x14ac:dyDescent="0.25">
      <c r="D6711" s="7"/>
      <c r="E6711" s="10"/>
      <c r="F6711" s="10"/>
      <c r="G6711" s="10"/>
      <c r="H6711" s="10"/>
      <c r="I6711" s="10"/>
      <c r="J6711" s="10"/>
      <c r="K6711" s="11"/>
      <c r="L6711" s="11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/>
      <c r="AC6711" s="12"/>
      <c r="AD6711" s="12"/>
      <c r="AE6711" s="12"/>
      <c r="AF6711" s="12"/>
      <c r="AG6711" s="12"/>
      <c r="AH6711" s="12"/>
      <c r="AI6711" s="12"/>
      <c r="AJ6711" s="12"/>
      <c r="AK6711" s="12"/>
      <c r="AL6711" s="12"/>
      <c r="AM6711" s="12"/>
      <c r="AN6711" s="12"/>
      <c r="AO6711" s="12"/>
      <c r="AP6711" s="12"/>
      <c r="AQ6711" s="12"/>
      <c r="AR6711" s="12"/>
      <c r="AS6711" s="12"/>
      <c r="AT6711" s="12"/>
      <c r="AU6711" s="12"/>
      <c r="AV6711" s="12"/>
      <c r="AW6711" s="12"/>
      <c r="AX6711" s="12"/>
      <c r="AY6711" s="12"/>
      <c r="AZ6711" s="12"/>
      <c r="BA6711" s="12"/>
      <c r="BB6711" s="12"/>
      <c r="BC6711" s="12"/>
      <c r="BD6711" s="12"/>
      <c r="BE6711" s="12"/>
      <c r="BF6711" s="12"/>
      <c r="BG6711" s="12"/>
      <c r="BH6711" s="12"/>
      <c r="BI6711" s="12"/>
      <c r="BJ6711" s="13"/>
      <c r="BK6711" s="13"/>
      <c r="BL6711" s="13"/>
      <c r="BM6711" s="13"/>
      <c r="BN6711" s="13"/>
    </row>
    <row r="6712" spans="4:66" x14ac:dyDescent="0.25">
      <c r="D6712" s="7"/>
      <c r="E6712" s="10"/>
      <c r="F6712" s="10"/>
      <c r="G6712" s="10"/>
      <c r="H6712" s="10"/>
      <c r="I6712" s="10"/>
      <c r="J6712" s="10"/>
      <c r="K6712" s="11"/>
      <c r="L6712" s="11"/>
      <c r="M6712" s="12"/>
      <c r="N6712" s="12"/>
      <c r="O6712" s="12"/>
      <c r="P6712" s="12"/>
      <c r="Q6712" s="12"/>
      <c r="R6712" s="12"/>
      <c r="S6712" s="12"/>
      <c r="T6712" s="12"/>
      <c r="U6712" s="12"/>
      <c r="V6712" s="12"/>
      <c r="W6712" s="12"/>
      <c r="X6712" s="12"/>
      <c r="Y6712" s="12"/>
      <c r="Z6712" s="12"/>
      <c r="AA6712" s="12"/>
      <c r="AB6712" s="12"/>
      <c r="AC6712" s="12"/>
      <c r="AD6712" s="12"/>
      <c r="AE6712" s="12"/>
      <c r="AF6712" s="12"/>
      <c r="AG6712" s="12"/>
      <c r="AH6712" s="12"/>
      <c r="AI6712" s="12"/>
      <c r="AJ6712" s="12"/>
      <c r="AK6712" s="12"/>
      <c r="AL6712" s="12"/>
      <c r="AM6712" s="12"/>
      <c r="AN6712" s="12"/>
      <c r="AO6712" s="12"/>
      <c r="AP6712" s="12"/>
      <c r="AQ6712" s="12"/>
      <c r="AR6712" s="12"/>
      <c r="AS6712" s="12"/>
      <c r="AT6712" s="12"/>
      <c r="AU6712" s="12"/>
      <c r="AV6712" s="12"/>
      <c r="AW6712" s="12"/>
      <c r="AX6712" s="12"/>
      <c r="AY6712" s="12"/>
      <c r="AZ6712" s="12"/>
      <c r="BA6712" s="12"/>
      <c r="BB6712" s="12"/>
      <c r="BC6712" s="12"/>
      <c r="BD6712" s="12"/>
      <c r="BE6712" s="12"/>
      <c r="BF6712" s="12"/>
      <c r="BG6712" s="12"/>
      <c r="BH6712" s="12"/>
      <c r="BI6712" s="12"/>
      <c r="BJ6712" s="13"/>
      <c r="BK6712" s="13"/>
      <c r="BL6712" s="13"/>
      <c r="BM6712" s="13"/>
      <c r="BN6712" s="13"/>
    </row>
    <row r="6713" spans="4:66" x14ac:dyDescent="0.25">
      <c r="D6713" s="7"/>
      <c r="E6713" s="10"/>
      <c r="F6713" s="10"/>
      <c r="G6713" s="10"/>
      <c r="H6713" s="10"/>
      <c r="I6713" s="10"/>
      <c r="J6713" s="10"/>
      <c r="K6713" s="11"/>
      <c r="L6713" s="11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  <c r="AA6713" s="12"/>
      <c r="AB6713" s="12"/>
      <c r="AC6713" s="12"/>
      <c r="AD6713" s="12"/>
      <c r="AE6713" s="12"/>
      <c r="AF6713" s="12"/>
      <c r="AG6713" s="12"/>
      <c r="AH6713" s="12"/>
      <c r="AI6713" s="12"/>
      <c r="AJ6713" s="12"/>
      <c r="AK6713" s="12"/>
      <c r="AL6713" s="12"/>
      <c r="AM6713" s="12"/>
      <c r="AN6713" s="12"/>
      <c r="AO6713" s="12"/>
      <c r="AP6713" s="12"/>
      <c r="AQ6713" s="12"/>
      <c r="AR6713" s="12"/>
      <c r="AS6713" s="12"/>
      <c r="AT6713" s="12"/>
      <c r="AU6713" s="12"/>
      <c r="AV6713" s="12"/>
      <c r="AW6713" s="12"/>
      <c r="AX6713" s="12"/>
      <c r="AY6713" s="12"/>
      <c r="AZ6713" s="12"/>
      <c r="BA6713" s="12"/>
      <c r="BB6713" s="12"/>
      <c r="BC6713" s="12"/>
      <c r="BD6713" s="12"/>
      <c r="BE6713" s="12"/>
      <c r="BF6713" s="12"/>
      <c r="BG6713" s="12"/>
      <c r="BH6713" s="12"/>
      <c r="BI6713" s="12"/>
      <c r="BJ6713" s="13"/>
      <c r="BK6713" s="13"/>
      <c r="BL6713" s="13"/>
      <c r="BM6713" s="13"/>
      <c r="BN6713" s="13"/>
    </row>
    <row r="6714" spans="4:66" x14ac:dyDescent="0.25">
      <c r="D6714" s="7"/>
      <c r="E6714" s="10"/>
      <c r="F6714" s="10"/>
      <c r="G6714" s="10"/>
      <c r="H6714" s="10"/>
      <c r="I6714" s="10"/>
      <c r="J6714" s="10"/>
      <c r="K6714" s="11"/>
      <c r="L6714" s="11"/>
      <c r="M6714" s="12"/>
      <c r="N6714" s="12"/>
      <c r="O6714" s="12"/>
      <c r="P6714" s="12"/>
      <c r="Q6714" s="12"/>
      <c r="R6714" s="12"/>
      <c r="S6714" s="12"/>
      <c r="T6714" s="12"/>
      <c r="U6714" s="12"/>
      <c r="V6714" s="12"/>
      <c r="W6714" s="12"/>
      <c r="X6714" s="12"/>
      <c r="Y6714" s="12"/>
      <c r="Z6714" s="12"/>
      <c r="AA6714" s="12"/>
      <c r="AB6714" s="12"/>
      <c r="AC6714" s="12"/>
      <c r="AD6714" s="12"/>
      <c r="AE6714" s="12"/>
      <c r="AF6714" s="12"/>
      <c r="AG6714" s="12"/>
      <c r="AH6714" s="12"/>
      <c r="AI6714" s="12"/>
      <c r="AJ6714" s="12"/>
      <c r="AK6714" s="12"/>
      <c r="AL6714" s="12"/>
      <c r="AM6714" s="12"/>
      <c r="AN6714" s="12"/>
      <c r="AO6714" s="12"/>
      <c r="AP6714" s="12"/>
      <c r="AQ6714" s="12"/>
      <c r="AR6714" s="12"/>
      <c r="AS6714" s="12"/>
      <c r="AT6714" s="12"/>
      <c r="AU6714" s="12"/>
      <c r="AV6714" s="12"/>
      <c r="AW6714" s="12"/>
      <c r="AX6714" s="12"/>
      <c r="AY6714" s="12"/>
      <c r="AZ6714" s="12"/>
      <c r="BA6714" s="12"/>
      <c r="BB6714" s="12"/>
      <c r="BC6714" s="12"/>
      <c r="BD6714" s="12"/>
      <c r="BE6714" s="12"/>
      <c r="BF6714" s="12"/>
      <c r="BG6714" s="12"/>
      <c r="BH6714" s="12"/>
      <c r="BI6714" s="12"/>
      <c r="BJ6714" s="13"/>
      <c r="BK6714" s="13"/>
      <c r="BL6714" s="13"/>
      <c r="BM6714" s="13"/>
      <c r="BN6714" s="13"/>
    </row>
    <row r="6715" spans="4:66" x14ac:dyDescent="0.25">
      <c r="D6715" s="7"/>
      <c r="E6715" s="10"/>
      <c r="F6715" s="10"/>
      <c r="G6715" s="10"/>
      <c r="H6715" s="10"/>
      <c r="I6715" s="10"/>
      <c r="J6715" s="10"/>
      <c r="K6715" s="11"/>
      <c r="L6715" s="11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/>
      <c r="AC6715" s="12"/>
      <c r="AD6715" s="12"/>
      <c r="AE6715" s="12"/>
      <c r="AF6715" s="12"/>
      <c r="AG6715" s="12"/>
      <c r="AH6715" s="12"/>
      <c r="AI6715" s="12"/>
      <c r="AJ6715" s="12"/>
      <c r="AK6715" s="12"/>
      <c r="AL6715" s="12"/>
      <c r="AM6715" s="12"/>
      <c r="AN6715" s="12"/>
      <c r="AO6715" s="12"/>
      <c r="AP6715" s="12"/>
      <c r="AQ6715" s="12"/>
      <c r="AR6715" s="12"/>
      <c r="AS6715" s="12"/>
      <c r="AT6715" s="12"/>
      <c r="AU6715" s="12"/>
      <c r="AV6715" s="12"/>
      <c r="AW6715" s="12"/>
      <c r="AX6715" s="12"/>
      <c r="AY6715" s="12"/>
      <c r="AZ6715" s="12"/>
      <c r="BA6715" s="12"/>
      <c r="BB6715" s="12"/>
      <c r="BC6715" s="12"/>
      <c r="BD6715" s="12"/>
      <c r="BE6715" s="12"/>
      <c r="BF6715" s="12"/>
      <c r="BG6715" s="12"/>
      <c r="BH6715" s="12"/>
      <c r="BI6715" s="12"/>
      <c r="BJ6715" s="13"/>
      <c r="BK6715" s="13"/>
      <c r="BL6715" s="13"/>
      <c r="BM6715" s="13"/>
      <c r="BN6715" s="13"/>
    </row>
    <row r="6716" spans="4:66" x14ac:dyDescent="0.25">
      <c r="D6716" s="7"/>
      <c r="E6716" s="10"/>
      <c r="F6716" s="10"/>
      <c r="G6716" s="10"/>
      <c r="H6716" s="10"/>
      <c r="I6716" s="10"/>
      <c r="J6716" s="10"/>
      <c r="K6716" s="11"/>
      <c r="L6716" s="11"/>
      <c r="M6716" s="12"/>
      <c r="N6716" s="12"/>
      <c r="O6716" s="12"/>
      <c r="P6716" s="12"/>
      <c r="Q6716" s="12"/>
      <c r="R6716" s="12"/>
      <c r="S6716" s="12"/>
      <c r="T6716" s="12"/>
      <c r="U6716" s="12"/>
      <c r="V6716" s="12"/>
      <c r="W6716" s="12"/>
      <c r="X6716" s="12"/>
      <c r="Y6716" s="12"/>
      <c r="Z6716" s="12"/>
      <c r="AA6716" s="12"/>
      <c r="AB6716" s="12"/>
      <c r="AC6716" s="12"/>
      <c r="AD6716" s="12"/>
      <c r="AE6716" s="12"/>
      <c r="AF6716" s="12"/>
      <c r="AG6716" s="12"/>
      <c r="AH6716" s="12"/>
      <c r="AI6716" s="12"/>
      <c r="AJ6716" s="12"/>
      <c r="AK6716" s="12"/>
      <c r="AL6716" s="12"/>
      <c r="AM6716" s="12"/>
      <c r="AN6716" s="12"/>
      <c r="AO6716" s="12"/>
      <c r="AP6716" s="12"/>
      <c r="AQ6716" s="12"/>
      <c r="AR6716" s="12"/>
      <c r="AS6716" s="12"/>
      <c r="AT6716" s="12"/>
      <c r="AU6716" s="12"/>
      <c r="AV6716" s="12"/>
      <c r="AW6716" s="12"/>
      <c r="AX6716" s="12"/>
      <c r="AY6716" s="12"/>
      <c r="AZ6716" s="12"/>
      <c r="BA6716" s="12"/>
      <c r="BB6716" s="12"/>
      <c r="BC6716" s="12"/>
      <c r="BD6716" s="12"/>
      <c r="BE6716" s="12"/>
      <c r="BF6716" s="12"/>
      <c r="BG6716" s="12"/>
      <c r="BH6716" s="12"/>
      <c r="BI6716" s="12"/>
      <c r="BJ6716" s="13"/>
      <c r="BK6716" s="13"/>
      <c r="BL6716" s="13"/>
      <c r="BM6716" s="13"/>
      <c r="BN6716" s="13"/>
    </row>
    <row r="6717" spans="4:66" x14ac:dyDescent="0.25">
      <c r="D6717" s="7"/>
      <c r="E6717" s="10"/>
      <c r="F6717" s="10"/>
      <c r="G6717" s="10"/>
      <c r="H6717" s="10"/>
      <c r="I6717" s="10"/>
      <c r="J6717" s="10"/>
      <c r="K6717" s="11"/>
      <c r="L6717" s="11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/>
      <c r="AC6717" s="12"/>
      <c r="AD6717" s="12"/>
      <c r="AE6717" s="12"/>
      <c r="AF6717" s="12"/>
      <c r="AG6717" s="12"/>
      <c r="AH6717" s="12"/>
      <c r="AI6717" s="12"/>
      <c r="AJ6717" s="12"/>
      <c r="AK6717" s="12"/>
      <c r="AL6717" s="12"/>
      <c r="AM6717" s="12"/>
      <c r="AN6717" s="12"/>
      <c r="AO6717" s="12"/>
      <c r="AP6717" s="12"/>
      <c r="AQ6717" s="12"/>
      <c r="AR6717" s="12"/>
      <c r="AS6717" s="12"/>
      <c r="AT6717" s="12"/>
      <c r="AU6717" s="12"/>
      <c r="AV6717" s="12"/>
      <c r="AW6717" s="12"/>
      <c r="AX6717" s="12"/>
      <c r="AY6717" s="12"/>
      <c r="AZ6717" s="12"/>
      <c r="BA6717" s="12"/>
      <c r="BB6717" s="12"/>
      <c r="BC6717" s="12"/>
      <c r="BD6717" s="12"/>
      <c r="BE6717" s="12"/>
      <c r="BF6717" s="12"/>
      <c r="BG6717" s="12"/>
      <c r="BH6717" s="12"/>
      <c r="BI6717" s="12"/>
      <c r="BJ6717" s="13"/>
      <c r="BK6717" s="13"/>
      <c r="BL6717" s="13"/>
      <c r="BM6717" s="13"/>
      <c r="BN6717" s="13"/>
    </row>
    <row r="6718" spans="4:66" x14ac:dyDescent="0.25">
      <c r="D6718" s="7"/>
      <c r="E6718" s="10"/>
      <c r="F6718" s="10"/>
      <c r="G6718" s="10"/>
      <c r="H6718" s="10"/>
      <c r="I6718" s="10"/>
      <c r="J6718" s="10"/>
      <c r="K6718" s="11"/>
      <c r="L6718" s="11"/>
      <c r="M6718" s="12"/>
      <c r="N6718" s="12"/>
      <c r="O6718" s="12"/>
      <c r="P6718" s="12"/>
      <c r="Q6718" s="12"/>
      <c r="R6718" s="12"/>
      <c r="S6718" s="12"/>
      <c r="T6718" s="12"/>
      <c r="U6718" s="12"/>
      <c r="V6718" s="12"/>
      <c r="W6718" s="12"/>
      <c r="X6718" s="12"/>
      <c r="Y6718" s="12"/>
      <c r="Z6718" s="12"/>
      <c r="AA6718" s="12"/>
      <c r="AB6718" s="12"/>
      <c r="AC6718" s="12"/>
      <c r="AD6718" s="12"/>
      <c r="AE6718" s="12"/>
      <c r="AF6718" s="12"/>
      <c r="AG6718" s="12"/>
      <c r="AH6718" s="12"/>
      <c r="AI6718" s="12"/>
      <c r="AJ6718" s="12"/>
      <c r="AK6718" s="12"/>
      <c r="AL6718" s="12"/>
      <c r="AM6718" s="12"/>
      <c r="AN6718" s="12"/>
      <c r="AO6718" s="12"/>
      <c r="AP6718" s="12"/>
      <c r="AQ6718" s="12"/>
      <c r="AR6718" s="12"/>
      <c r="AS6718" s="12"/>
      <c r="AT6718" s="12"/>
      <c r="AU6718" s="12"/>
      <c r="AV6718" s="12"/>
      <c r="AW6718" s="12"/>
      <c r="AX6718" s="12"/>
      <c r="AY6718" s="12"/>
      <c r="AZ6718" s="12"/>
      <c r="BA6718" s="12"/>
      <c r="BB6718" s="12"/>
      <c r="BC6718" s="12"/>
      <c r="BD6718" s="12"/>
      <c r="BE6718" s="12"/>
      <c r="BF6718" s="12"/>
      <c r="BG6718" s="12"/>
      <c r="BH6718" s="12"/>
      <c r="BI6718" s="12"/>
      <c r="BJ6718" s="13"/>
      <c r="BK6718" s="13"/>
      <c r="BL6718" s="13"/>
      <c r="BM6718" s="13"/>
      <c r="BN6718" s="13"/>
    </row>
    <row r="6719" spans="4:66" x14ac:dyDescent="0.25">
      <c r="D6719" s="7"/>
      <c r="E6719" s="10"/>
      <c r="F6719" s="10"/>
      <c r="G6719" s="10"/>
      <c r="H6719" s="10"/>
      <c r="I6719" s="10"/>
      <c r="J6719" s="10"/>
      <c r="K6719" s="11"/>
      <c r="L6719" s="11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/>
      <c r="AC6719" s="12"/>
      <c r="AD6719" s="12"/>
      <c r="AE6719" s="12"/>
      <c r="AF6719" s="12"/>
      <c r="AG6719" s="12"/>
      <c r="AH6719" s="12"/>
      <c r="AI6719" s="12"/>
      <c r="AJ6719" s="12"/>
      <c r="AK6719" s="12"/>
      <c r="AL6719" s="12"/>
      <c r="AM6719" s="12"/>
      <c r="AN6719" s="12"/>
      <c r="AO6719" s="12"/>
      <c r="AP6719" s="12"/>
      <c r="AQ6719" s="12"/>
      <c r="AR6719" s="12"/>
      <c r="AS6719" s="12"/>
      <c r="AT6719" s="12"/>
      <c r="AU6719" s="12"/>
      <c r="AV6719" s="12"/>
      <c r="AW6719" s="12"/>
      <c r="AX6719" s="12"/>
      <c r="AY6719" s="12"/>
      <c r="AZ6719" s="12"/>
      <c r="BA6719" s="12"/>
      <c r="BB6719" s="12"/>
      <c r="BC6719" s="12"/>
      <c r="BD6719" s="12"/>
      <c r="BE6719" s="12"/>
      <c r="BF6719" s="12"/>
      <c r="BG6719" s="12"/>
      <c r="BH6719" s="12"/>
      <c r="BI6719" s="12"/>
      <c r="BJ6719" s="13"/>
      <c r="BK6719" s="13"/>
      <c r="BL6719" s="13"/>
      <c r="BM6719" s="13"/>
      <c r="BN6719" s="13"/>
    </row>
    <row r="6720" spans="4:66" x14ac:dyDescent="0.25">
      <c r="D6720" s="7"/>
      <c r="E6720" s="10"/>
      <c r="F6720" s="10"/>
      <c r="G6720" s="10"/>
      <c r="H6720" s="10"/>
      <c r="I6720" s="10"/>
      <c r="J6720" s="10"/>
      <c r="K6720" s="11"/>
      <c r="L6720" s="11"/>
      <c r="M6720" s="12"/>
      <c r="N6720" s="12"/>
      <c r="O6720" s="12"/>
      <c r="P6720" s="12"/>
      <c r="Q6720" s="12"/>
      <c r="R6720" s="12"/>
      <c r="S6720" s="12"/>
      <c r="T6720" s="12"/>
      <c r="U6720" s="12"/>
      <c r="V6720" s="12"/>
      <c r="W6720" s="12"/>
      <c r="X6720" s="12"/>
      <c r="Y6720" s="12"/>
      <c r="Z6720" s="12"/>
      <c r="AA6720" s="12"/>
      <c r="AB6720" s="12"/>
      <c r="AC6720" s="12"/>
      <c r="AD6720" s="12"/>
      <c r="AE6720" s="12"/>
      <c r="AF6720" s="12"/>
      <c r="AG6720" s="12"/>
      <c r="AH6720" s="12"/>
      <c r="AI6720" s="12"/>
      <c r="AJ6720" s="12"/>
      <c r="AK6720" s="12"/>
      <c r="AL6720" s="12"/>
      <c r="AM6720" s="12"/>
      <c r="AN6720" s="12"/>
      <c r="AO6720" s="12"/>
      <c r="AP6720" s="12"/>
      <c r="AQ6720" s="12"/>
      <c r="AR6720" s="12"/>
      <c r="AS6720" s="12"/>
      <c r="AT6720" s="12"/>
      <c r="AU6720" s="12"/>
      <c r="AV6720" s="12"/>
      <c r="AW6720" s="12"/>
      <c r="AX6720" s="12"/>
      <c r="AY6720" s="12"/>
      <c r="AZ6720" s="12"/>
      <c r="BA6720" s="12"/>
      <c r="BB6720" s="12"/>
      <c r="BC6720" s="12"/>
      <c r="BD6720" s="12"/>
      <c r="BE6720" s="12"/>
      <c r="BF6720" s="12"/>
      <c r="BG6720" s="12"/>
      <c r="BH6720" s="12"/>
      <c r="BI6720" s="12"/>
      <c r="BJ6720" s="13"/>
      <c r="BK6720" s="13"/>
      <c r="BL6720" s="13"/>
      <c r="BM6720" s="13"/>
      <c r="BN6720" s="13"/>
    </row>
    <row r="6721" spans="4:66" x14ac:dyDescent="0.25">
      <c r="D6721" s="7"/>
      <c r="E6721" s="10"/>
      <c r="F6721" s="10"/>
      <c r="G6721" s="10"/>
      <c r="H6721" s="10"/>
      <c r="I6721" s="10"/>
      <c r="J6721" s="10"/>
      <c r="K6721" s="11"/>
      <c r="L6721" s="11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/>
      <c r="AC6721" s="12"/>
      <c r="AD6721" s="12"/>
      <c r="AE6721" s="12"/>
      <c r="AF6721" s="12"/>
      <c r="AG6721" s="12"/>
      <c r="AH6721" s="12"/>
      <c r="AI6721" s="12"/>
      <c r="AJ6721" s="12"/>
      <c r="AK6721" s="12"/>
      <c r="AL6721" s="12"/>
      <c r="AM6721" s="12"/>
      <c r="AN6721" s="12"/>
      <c r="AO6721" s="12"/>
      <c r="AP6721" s="12"/>
      <c r="AQ6721" s="12"/>
      <c r="AR6721" s="12"/>
      <c r="AS6721" s="12"/>
      <c r="AT6721" s="12"/>
      <c r="AU6721" s="12"/>
      <c r="AV6721" s="12"/>
      <c r="AW6721" s="12"/>
      <c r="AX6721" s="12"/>
      <c r="AY6721" s="12"/>
      <c r="AZ6721" s="12"/>
      <c r="BA6721" s="12"/>
      <c r="BB6721" s="12"/>
      <c r="BC6721" s="12"/>
      <c r="BD6721" s="12"/>
      <c r="BE6721" s="12"/>
      <c r="BF6721" s="12"/>
      <c r="BG6721" s="12"/>
      <c r="BH6721" s="12"/>
      <c r="BI6721" s="12"/>
      <c r="BJ6721" s="13"/>
      <c r="BK6721" s="13"/>
      <c r="BL6721" s="13"/>
      <c r="BM6721" s="13"/>
      <c r="BN6721" s="13"/>
    </row>
    <row r="6722" spans="4:66" x14ac:dyDescent="0.25">
      <c r="D6722" s="7"/>
      <c r="E6722" s="10"/>
      <c r="F6722" s="10"/>
      <c r="G6722" s="10"/>
      <c r="H6722" s="10"/>
      <c r="I6722" s="10"/>
      <c r="J6722" s="10"/>
      <c r="K6722" s="11"/>
      <c r="L6722" s="11"/>
      <c r="M6722" s="12"/>
      <c r="N6722" s="12"/>
      <c r="O6722" s="12"/>
      <c r="P6722" s="12"/>
      <c r="Q6722" s="12"/>
      <c r="R6722" s="12"/>
      <c r="S6722" s="12"/>
      <c r="T6722" s="12"/>
      <c r="U6722" s="12"/>
      <c r="V6722" s="12"/>
      <c r="W6722" s="12"/>
      <c r="X6722" s="12"/>
      <c r="Y6722" s="12"/>
      <c r="Z6722" s="12"/>
      <c r="AA6722" s="12"/>
      <c r="AB6722" s="12"/>
      <c r="AC6722" s="12"/>
      <c r="AD6722" s="12"/>
      <c r="AE6722" s="12"/>
      <c r="AF6722" s="12"/>
      <c r="AG6722" s="12"/>
      <c r="AH6722" s="12"/>
      <c r="AI6722" s="12"/>
      <c r="AJ6722" s="12"/>
      <c r="AK6722" s="12"/>
      <c r="AL6722" s="12"/>
      <c r="AM6722" s="12"/>
      <c r="AN6722" s="12"/>
      <c r="AO6722" s="12"/>
      <c r="AP6722" s="12"/>
      <c r="AQ6722" s="12"/>
      <c r="AR6722" s="12"/>
      <c r="AS6722" s="12"/>
      <c r="AT6722" s="12"/>
      <c r="AU6722" s="12"/>
      <c r="AV6722" s="12"/>
      <c r="AW6722" s="12"/>
      <c r="AX6722" s="12"/>
      <c r="AY6722" s="12"/>
      <c r="AZ6722" s="12"/>
      <c r="BA6722" s="12"/>
      <c r="BB6722" s="12"/>
      <c r="BC6722" s="12"/>
      <c r="BD6722" s="12"/>
      <c r="BE6722" s="12"/>
      <c r="BF6722" s="12"/>
      <c r="BG6722" s="12"/>
      <c r="BH6722" s="12"/>
      <c r="BI6722" s="12"/>
      <c r="BJ6722" s="13"/>
      <c r="BK6722" s="13"/>
      <c r="BL6722" s="13"/>
      <c r="BM6722" s="13"/>
      <c r="BN6722" s="13"/>
    </row>
    <row r="6723" spans="4:66" x14ac:dyDescent="0.25">
      <c r="D6723" s="7"/>
      <c r="E6723" s="10"/>
      <c r="F6723" s="10"/>
      <c r="G6723" s="10"/>
      <c r="H6723" s="10"/>
      <c r="I6723" s="10"/>
      <c r="J6723" s="10"/>
      <c r="K6723" s="11"/>
      <c r="L6723" s="11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/>
      <c r="AC6723" s="12"/>
      <c r="AD6723" s="12"/>
      <c r="AE6723" s="12"/>
      <c r="AF6723" s="12"/>
      <c r="AG6723" s="12"/>
      <c r="AH6723" s="12"/>
      <c r="AI6723" s="12"/>
      <c r="AJ6723" s="12"/>
      <c r="AK6723" s="12"/>
      <c r="AL6723" s="12"/>
      <c r="AM6723" s="12"/>
      <c r="AN6723" s="12"/>
      <c r="AO6723" s="12"/>
      <c r="AP6723" s="12"/>
      <c r="AQ6723" s="12"/>
      <c r="AR6723" s="12"/>
      <c r="AS6723" s="12"/>
      <c r="AT6723" s="12"/>
      <c r="AU6723" s="12"/>
      <c r="AV6723" s="12"/>
      <c r="AW6723" s="12"/>
      <c r="AX6723" s="12"/>
      <c r="AY6723" s="12"/>
      <c r="AZ6723" s="12"/>
      <c r="BA6723" s="12"/>
      <c r="BB6723" s="12"/>
      <c r="BC6723" s="12"/>
      <c r="BD6723" s="12"/>
      <c r="BE6723" s="12"/>
      <c r="BF6723" s="12"/>
      <c r="BG6723" s="12"/>
      <c r="BH6723" s="12"/>
      <c r="BI6723" s="12"/>
      <c r="BJ6723" s="13"/>
      <c r="BK6723" s="13"/>
      <c r="BL6723" s="13"/>
      <c r="BM6723" s="13"/>
      <c r="BN6723" s="13"/>
    </row>
    <row r="6724" spans="4:66" x14ac:dyDescent="0.25">
      <c r="D6724" s="7"/>
      <c r="E6724" s="10"/>
      <c r="F6724" s="10"/>
      <c r="G6724" s="10"/>
      <c r="H6724" s="10"/>
      <c r="I6724" s="10"/>
      <c r="J6724" s="10"/>
      <c r="K6724" s="11"/>
      <c r="L6724" s="11"/>
      <c r="M6724" s="12"/>
      <c r="N6724" s="12"/>
      <c r="O6724" s="12"/>
      <c r="P6724" s="12"/>
      <c r="Q6724" s="12"/>
      <c r="R6724" s="12"/>
      <c r="S6724" s="12"/>
      <c r="T6724" s="12"/>
      <c r="U6724" s="12"/>
      <c r="V6724" s="12"/>
      <c r="W6724" s="12"/>
      <c r="X6724" s="12"/>
      <c r="Y6724" s="12"/>
      <c r="Z6724" s="12"/>
      <c r="AA6724" s="12"/>
      <c r="AB6724" s="12"/>
      <c r="AC6724" s="12"/>
      <c r="AD6724" s="12"/>
      <c r="AE6724" s="12"/>
      <c r="AF6724" s="12"/>
      <c r="AG6724" s="12"/>
      <c r="AH6724" s="12"/>
      <c r="AI6724" s="12"/>
      <c r="AJ6724" s="12"/>
      <c r="AK6724" s="12"/>
      <c r="AL6724" s="12"/>
      <c r="AM6724" s="12"/>
      <c r="AN6724" s="12"/>
      <c r="AO6724" s="12"/>
      <c r="AP6724" s="12"/>
      <c r="AQ6724" s="12"/>
      <c r="AR6724" s="12"/>
      <c r="AS6724" s="12"/>
      <c r="AT6724" s="12"/>
      <c r="AU6724" s="12"/>
      <c r="AV6724" s="12"/>
      <c r="AW6724" s="12"/>
      <c r="AX6724" s="12"/>
      <c r="AY6724" s="12"/>
      <c r="AZ6724" s="12"/>
      <c r="BA6724" s="12"/>
      <c r="BB6724" s="12"/>
      <c r="BC6724" s="12"/>
      <c r="BD6724" s="12"/>
      <c r="BE6724" s="12"/>
      <c r="BF6724" s="12"/>
      <c r="BG6724" s="12"/>
      <c r="BH6724" s="12"/>
      <c r="BI6724" s="12"/>
      <c r="BJ6724" s="13"/>
      <c r="BK6724" s="13"/>
      <c r="BL6724" s="13"/>
      <c r="BM6724" s="13"/>
      <c r="BN6724" s="13"/>
    </row>
    <row r="6725" spans="4:66" x14ac:dyDescent="0.25">
      <c r="D6725" s="7"/>
      <c r="E6725" s="10"/>
      <c r="F6725" s="10"/>
      <c r="G6725" s="10"/>
      <c r="H6725" s="10"/>
      <c r="I6725" s="10"/>
      <c r="J6725" s="10"/>
      <c r="K6725" s="11"/>
      <c r="L6725" s="11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/>
      <c r="AC6725" s="12"/>
      <c r="AD6725" s="12"/>
      <c r="AE6725" s="12"/>
      <c r="AF6725" s="12"/>
      <c r="AG6725" s="12"/>
      <c r="AH6725" s="12"/>
      <c r="AI6725" s="12"/>
      <c r="AJ6725" s="12"/>
      <c r="AK6725" s="12"/>
      <c r="AL6725" s="12"/>
      <c r="AM6725" s="12"/>
      <c r="AN6725" s="12"/>
      <c r="AO6725" s="12"/>
      <c r="AP6725" s="12"/>
      <c r="AQ6725" s="12"/>
      <c r="AR6725" s="12"/>
      <c r="AS6725" s="12"/>
      <c r="AT6725" s="12"/>
      <c r="AU6725" s="12"/>
      <c r="AV6725" s="12"/>
      <c r="AW6725" s="12"/>
      <c r="AX6725" s="12"/>
      <c r="AY6725" s="12"/>
      <c r="AZ6725" s="12"/>
      <c r="BA6725" s="12"/>
      <c r="BB6725" s="12"/>
      <c r="BC6725" s="12"/>
      <c r="BD6725" s="12"/>
      <c r="BE6725" s="12"/>
      <c r="BF6725" s="12"/>
      <c r="BG6725" s="12"/>
      <c r="BH6725" s="12"/>
      <c r="BI6725" s="12"/>
      <c r="BJ6725" s="13"/>
      <c r="BK6725" s="13"/>
      <c r="BL6725" s="13"/>
      <c r="BM6725" s="13"/>
      <c r="BN6725" s="13"/>
    </row>
    <row r="6726" spans="4:66" x14ac:dyDescent="0.25">
      <c r="D6726" s="7"/>
      <c r="E6726" s="10"/>
      <c r="F6726" s="10"/>
      <c r="G6726" s="10"/>
      <c r="H6726" s="10"/>
      <c r="I6726" s="10"/>
      <c r="J6726" s="10"/>
      <c r="K6726" s="11"/>
      <c r="L6726" s="11"/>
      <c r="M6726" s="12"/>
      <c r="N6726" s="12"/>
      <c r="O6726" s="12"/>
      <c r="P6726" s="12"/>
      <c r="Q6726" s="12"/>
      <c r="R6726" s="12"/>
      <c r="S6726" s="12"/>
      <c r="T6726" s="12"/>
      <c r="U6726" s="12"/>
      <c r="V6726" s="12"/>
      <c r="W6726" s="12"/>
      <c r="X6726" s="12"/>
      <c r="Y6726" s="12"/>
      <c r="Z6726" s="12"/>
      <c r="AA6726" s="12"/>
      <c r="AB6726" s="12"/>
      <c r="AC6726" s="12"/>
      <c r="AD6726" s="12"/>
      <c r="AE6726" s="12"/>
      <c r="AF6726" s="12"/>
      <c r="AG6726" s="12"/>
      <c r="AH6726" s="12"/>
      <c r="AI6726" s="12"/>
      <c r="AJ6726" s="12"/>
      <c r="AK6726" s="12"/>
      <c r="AL6726" s="12"/>
      <c r="AM6726" s="12"/>
      <c r="AN6726" s="12"/>
      <c r="AO6726" s="12"/>
      <c r="AP6726" s="12"/>
      <c r="AQ6726" s="12"/>
      <c r="AR6726" s="12"/>
      <c r="AS6726" s="12"/>
      <c r="AT6726" s="12"/>
      <c r="AU6726" s="12"/>
      <c r="AV6726" s="12"/>
      <c r="AW6726" s="12"/>
      <c r="AX6726" s="12"/>
      <c r="AY6726" s="12"/>
      <c r="AZ6726" s="12"/>
      <c r="BA6726" s="12"/>
      <c r="BB6726" s="12"/>
      <c r="BC6726" s="12"/>
      <c r="BD6726" s="12"/>
      <c r="BE6726" s="12"/>
      <c r="BF6726" s="12"/>
      <c r="BG6726" s="12"/>
      <c r="BH6726" s="12"/>
      <c r="BI6726" s="12"/>
      <c r="BJ6726" s="13"/>
      <c r="BK6726" s="13"/>
      <c r="BL6726" s="13"/>
      <c r="BM6726" s="13"/>
      <c r="BN6726" s="13"/>
    </row>
    <row r="6727" spans="4:66" x14ac:dyDescent="0.25">
      <c r="D6727" s="7"/>
      <c r="E6727" s="10"/>
      <c r="F6727" s="10"/>
      <c r="G6727" s="10"/>
      <c r="H6727" s="10"/>
      <c r="I6727" s="10"/>
      <c r="J6727" s="10"/>
      <c r="K6727" s="11"/>
      <c r="L6727" s="11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  <c r="AA6727" s="12"/>
      <c r="AB6727" s="12"/>
      <c r="AC6727" s="12"/>
      <c r="AD6727" s="12"/>
      <c r="AE6727" s="12"/>
      <c r="AF6727" s="12"/>
      <c r="AG6727" s="12"/>
      <c r="AH6727" s="12"/>
      <c r="AI6727" s="12"/>
      <c r="AJ6727" s="12"/>
      <c r="AK6727" s="12"/>
      <c r="AL6727" s="12"/>
      <c r="AM6727" s="12"/>
      <c r="AN6727" s="12"/>
      <c r="AO6727" s="12"/>
      <c r="AP6727" s="12"/>
      <c r="AQ6727" s="12"/>
      <c r="AR6727" s="12"/>
      <c r="AS6727" s="12"/>
      <c r="AT6727" s="12"/>
      <c r="AU6727" s="12"/>
      <c r="AV6727" s="12"/>
      <c r="AW6727" s="12"/>
      <c r="AX6727" s="12"/>
      <c r="AY6727" s="12"/>
      <c r="AZ6727" s="12"/>
      <c r="BA6727" s="12"/>
      <c r="BB6727" s="12"/>
      <c r="BC6727" s="12"/>
      <c r="BD6727" s="12"/>
      <c r="BE6727" s="12"/>
      <c r="BF6727" s="12"/>
      <c r="BG6727" s="12"/>
      <c r="BH6727" s="12"/>
      <c r="BI6727" s="12"/>
      <c r="BJ6727" s="13"/>
      <c r="BK6727" s="13"/>
      <c r="BL6727" s="13"/>
      <c r="BM6727" s="13"/>
      <c r="BN6727" s="13"/>
    </row>
    <row r="6728" spans="4:66" x14ac:dyDescent="0.25">
      <c r="D6728" s="7"/>
      <c r="E6728" s="10"/>
      <c r="F6728" s="10"/>
      <c r="G6728" s="10"/>
      <c r="H6728" s="10"/>
      <c r="I6728" s="10"/>
      <c r="J6728" s="10"/>
      <c r="K6728" s="11"/>
      <c r="L6728" s="11"/>
      <c r="M6728" s="12"/>
      <c r="N6728" s="12"/>
      <c r="O6728" s="12"/>
      <c r="P6728" s="12"/>
      <c r="Q6728" s="12"/>
      <c r="R6728" s="12"/>
      <c r="S6728" s="12"/>
      <c r="T6728" s="12"/>
      <c r="U6728" s="12"/>
      <c r="V6728" s="12"/>
      <c r="W6728" s="12"/>
      <c r="X6728" s="12"/>
      <c r="Y6728" s="12"/>
      <c r="Z6728" s="12"/>
      <c r="AA6728" s="12"/>
      <c r="AB6728" s="12"/>
      <c r="AC6728" s="12"/>
      <c r="AD6728" s="12"/>
      <c r="AE6728" s="12"/>
      <c r="AF6728" s="12"/>
      <c r="AG6728" s="12"/>
      <c r="AH6728" s="12"/>
      <c r="AI6728" s="12"/>
      <c r="AJ6728" s="12"/>
      <c r="AK6728" s="12"/>
      <c r="AL6728" s="12"/>
      <c r="AM6728" s="12"/>
      <c r="AN6728" s="12"/>
      <c r="AO6728" s="12"/>
      <c r="AP6728" s="12"/>
      <c r="AQ6728" s="12"/>
      <c r="AR6728" s="12"/>
      <c r="AS6728" s="12"/>
      <c r="AT6728" s="12"/>
      <c r="AU6728" s="12"/>
      <c r="AV6728" s="12"/>
      <c r="AW6728" s="12"/>
      <c r="AX6728" s="12"/>
      <c r="AY6728" s="12"/>
      <c r="AZ6728" s="12"/>
      <c r="BA6728" s="12"/>
      <c r="BB6728" s="12"/>
      <c r="BC6728" s="12"/>
      <c r="BD6728" s="12"/>
      <c r="BE6728" s="12"/>
      <c r="BF6728" s="12"/>
      <c r="BG6728" s="12"/>
      <c r="BH6728" s="12"/>
      <c r="BI6728" s="12"/>
      <c r="BJ6728" s="13"/>
      <c r="BK6728" s="13"/>
      <c r="BL6728" s="13"/>
      <c r="BM6728" s="13"/>
      <c r="BN6728" s="13"/>
    </row>
    <row r="6729" spans="4:66" x14ac:dyDescent="0.25">
      <c r="D6729" s="7"/>
      <c r="E6729" s="10"/>
      <c r="F6729" s="10"/>
      <c r="G6729" s="10"/>
      <c r="H6729" s="10"/>
      <c r="I6729" s="10"/>
      <c r="J6729" s="10"/>
      <c r="K6729" s="11"/>
      <c r="L6729" s="11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  <c r="AA6729" s="12"/>
      <c r="AB6729" s="12"/>
      <c r="AC6729" s="12"/>
      <c r="AD6729" s="12"/>
      <c r="AE6729" s="12"/>
      <c r="AF6729" s="12"/>
      <c r="AG6729" s="12"/>
      <c r="AH6729" s="12"/>
      <c r="AI6729" s="12"/>
      <c r="AJ6729" s="12"/>
      <c r="AK6729" s="12"/>
      <c r="AL6729" s="12"/>
      <c r="AM6729" s="12"/>
      <c r="AN6729" s="12"/>
      <c r="AO6729" s="12"/>
      <c r="AP6729" s="12"/>
      <c r="AQ6729" s="12"/>
      <c r="AR6729" s="12"/>
      <c r="AS6729" s="12"/>
      <c r="AT6729" s="12"/>
      <c r="AU6729" s="12"/>
      <c r="AV6729" s="12"/>
      <c r="AW6729" s="12"/>
      <c r="AX6729" s="12"/>
      <c r="AY6729" s="12"/>
      <c r="AZ6729" s="12"/>
      <c r="BA6729" s="12"/>
      <c r="BB6729" s="12"/>
      <c r="BC6729" s="12"/>
      <c r="BD6729" s="12"/>
      <c r="BE6729" s="12"/>
      <c r="BF6729" s="12"/>
      <c r="BG6729" s="12"/>
      <c r="BH6729" s="12"/>
      <c r="BI6729" s="12"/>
      <c r="BJ6729" s="13"/>
      <c r="BK6729" s="13"/>
      <c r="BL6729" s="13"/>
      <c r="BM6729" s="13"/>
      <c r="BN6729" s="13"/>
    </row>
    <row r="6730" spans="4:66" x14ac:dyDescent="0.25">
      <c r="D6730" s="7"/>
      <c r="E6730" s="10"/>
      <c r="F6730" s="10"/>
      <c r="G6730" s="10"/>
      <c r="H6730" s="10"/>
      <c r="I6730" s="10"/>
      <c r="J6730" s="10"/>
      <c r="K6730" s="11"/>
      <c r="L6730" s="11"/>
      <c r="M6730" s="12"/>
      <c r="N6730" s="12"/>
      <c r="O6730" s="12"/>
      <c r="P6730" s="12"/>
      <c r="Q6730" s="12"/>
      <c r="R6730" s="12"/>
      <c r="S6730" s="12"/>
      <c r="T6730" s="12"/>
      <c r="U6730" s="12"/>
      <c r="V6730" s="12"/>
      <c r="W6730" s="12"/>
      <c r="X6730" s="12"/>
      <c r="Y6730" s="12"/>
      <c r="Z6730" s="12"/>
      <c r="AA6730" s="12"/>
      <c r="AB6730" s="12"/>
      <c r="AC6730" s="12"/>
      <c r="AD6730" s="12"/>
      <c r="AE6730" s="12"/>
      <c r="AF6730" s="12"/>
      <c r="AG6730" s="12"/>
      <c r="AH6730" s="12"/>
      <c r="AI6730" s="12"/>
      <c r="AJ6730" s="12"/>
      <c r="AK6730" s="12"/>
      <c r="AL6730" s="12"/>
      <c r="AM6730" s="12"/>
      <c r="AN6730" s="12"/>
      <c r="AO6730" s="12"/>
      <c r="AP6730" s="12"/>
      <c r="AQ6730" s="12"/>
      <c r="AR6730" s="12"/>
      <c r="AS6730" s="12"/>
      <c r="AT6730" s="12"/>
      <c r="AU6730" s="12"/>
      <c r="AV6730" s="12"/>
      <c r="AW6730" s="12"/>
      <c r="AX6730" s="12"/>
      <c r="AY6730" s="12"/>
      <c r="AZ6730" s="12"/>
      <c r="BA6730" s="12"/>
      <c r="BB6730" s="12"/>
      <c r="BC6730" s="12"/>
      <c r="BD6730" s="12"/>
      <c r="BE6730" s="12"/>
      <c r="BF6730" s="12"/>
      <c r="BG6730" s="12"/>
      <c r="BH6730" s="12"/>
      <c r="BI6730" s="12"/>
      <c r="BJ6730" s="13"/>
      <c r="BK6730" s="13"/>
      <c r="BL6730" s="13"/>
      <c r="BM6730" s="13"/>
      <c r="BN6730" s="13"/>
    </row>
    <row r="6731" spans="4:66" x14ac:dyDescent="0.25">
      <c r="D6731" s="7"/>
      <c r="E6731" s="10"/>
      <c r="F6731" s="10"/>
      <c r="G6731" s="10"/>
      <c r="H6731" s="10"/>
      <c r="I6731" s="10"/>
      <c r="J6731" s="10"/>
      <c r="K6731" s="11"/>
      <c r="L6731" s="11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/>
      <c r="AC6731" s="12"/>
      <c r="AD6731" s="12"/>
      <c r="AE6731" s="12"/>
      <c r="AF6731" s="12"/>
      <c r="AG6731" s="12"/>
      <c r="AH6731" s="12"/>
      <c r="AI6731" s="12"/>
      <c r="AJ6731" s="12"/>
      <c r="AK6731" s="12"/>
      <c r="AL6731" s="12"/>
      <c r="AM6731" s="12"/>
      <c r="AN6731" s="12"/>
      <c r="AO6731" s="12"/>
      <c r="AP6731" s="12"/>
      <c r="AQ6731" s="12"/>
      <c r="AR6731" s="12"/>
      <c r="AS6731" s="12"/>
      <c r="AT6731" s="12"/>
      <c r="AU6731" s="12"/>
      <c r="AV6731" s="12"/>
      <c r="AW6731" s="12"/>
      <c r="AX6731" s="12"/>
      <c r="AY6731" s="12"/>
      <c r="AZ6731" s="12"/>
      <c r="BA6731" s="12"/>
      <c r="BB6731" s="12"/>
      <c r="BC6731" s="12"/>
      <c r="BD6731" s="12"/>
      <c r="BE6731" s="12"/>
      <c r="BF6731" s="12"/>
      <c r="BG6731" s="12"/>
      <c r="BH6731" s="12"/>
      <c r="BI6731" s="12"/>
      <c r="BJ6731" s="13"/>
      <c r="BK6731" s="13"/>
      <c r="BL6731" s="13"/>
      <c r="BM6731" s="13"/>
      <c r="BN6731" s="13"/>
    </row>
    <row r="6732" spans="4:66" x14ac:dyDescent="0.25">
      <c r="D6732" s="7"/>
      <c r="E6732" s="10"/>
      <c r="F6732" s="10"/>
      <c r="G6732" s="10"/>
      <c r="H6732" s="10"/>
      <c r="I6732" s="10"/>
      <c r="J6732" s="10"/>
      <c r="K6732" s="11"/>
      <c r="L6732" s="11"/>
      <c r="M6732" s="12"/>
      <c r="N6732" s="12"/>
      <c r="O6732" s="12"/>
      <c r="P6732" s="12"/>
      <c r="Q6732" s="12"/>
      <c r="R6732" s="12"/>
      <c r="S6732" s="12"/>
      <c r="T6732" s="12"/>
      <c r="U6732" s="12"/>
      <c r="V6732" s="12"/>
      <c r="W6732" s="12"/>
      <c r="X6732" s="12"/>
      <c r="Y6732" s="12"/>
      <c r="Z6732" s="12"/>
      <c r="AA6732" s="12"/>
      <c r="AB6732" s="12"/>
      <c r="AC6732" s="12"/>
      <c r="AD6732" s="12"/>
      <c r="AE6732" s="12"/>
      <c r="AF6732" s="12"/>
      <c r="AG6732" s="12"/>
      <c r="AH6732" s="12"/>
      <c r="AI6732" s="12"/>
      <c r="AJ6732" s="12"/>
      <c r="AK6732" s="12"/>
      <c r="AL6732" s="12"/>
      <c r="AM6732" s="12"/>
      <c r="AN6732" s="12"/>
      <c r="AO6732" s="12"/>
      <c r="AP6732" s="12"/>
      <c r="AQ6732" s="12"/>
      <c r="AR6732" s="12"/>
      <c r="AS6732" s="12"/>
      <c r="AT6732" s="12"/>
      <c r="AU6732" s="12"/>
      <c r="AV6732" s="12"/>
      <c r="AW6732" s="12"/>
      <c r="AX6732" s="12"/>
      <c r="AY6732" s="12"/>
      <c r="AZ6732" s="12"/>
      <c r="BA6732" s="12"/>
      <c r="BB6732" s="12"/>
      <c r="BC6732" s="12"/>
      <c r="BD6732" s="12"/>
      <c r="BE6732" s="12"/>
      <c r="BF6732" s="12"/>
      <c r="BG6732" s="12"/>
      <c r="BH6732" s="12"/>
      <c r="BI6732" s="12"/>
      <c r="BJ6732" s="13"/>
      <c r="BK6732" s="13"/>
      <c r="BL6732" s="13"/>
      <c r="BM6732" s="13"/>
      <c r="BN6732" s="13"/>
    </row>
    <row r="6733" spans="4:66" x14ac:dyDescent="0.25">
      <c r="D6733" s="7"/>
      <c r="E6733" s="10"/>
      <c r="F6733" s="10"/>
      <c r="G6733" s="10"/>
      <c r="H6733" s="10"/>
      <c r="I6733" s="10"/>
      <c r="J6733" s="10"/>
      <c r="K6733" s="11"/>
      <c r="L6733" s="11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  <c r="AA6733" s="12"/>
      <c r="AB6733" s="12"/>
      <c r="AC6733" s="12"/>
      <c r="AD6733" s="12"/>
      <c r="AE6733" s="12"/>
      <c r="AF6733" s="12"/>
      <c r="AG6733" s="12"/>
      <c r="AH6733" s="12"/>
      <c r="AI6733" s="12"/>
      <c r="AJ6733" s="12"/>
      <c r="AK6733" s="12"/>
      <c r="AL6733" s="12"/>
      <c r="AM6733" s="12"/>
      <c r="AN6733" s="12"/>
      <c r="AO6733" s="12"/>
      <c r="AP6733" s="12"/>
      <c r="AQ6733" s="12"/>
      <c r="AR6733" s="12"/>
      <c r="AS6733" s="12"/>
      <c r="AT6733" s="12"/>
      <c r="AU6733" s="12"/>
      <c r="AV6733" s="12"/>
      <c r="AW6733" s="12"/>
      <c r="AX6733" s="12"/>
      <c r="AY6733" s="12"/>
      <c r="AZ6733" s="12"/>
      <c r="BA6733" s="12"/>
      <c r="BB6733" s="12"/>
      <c r="BC6733" s="12"/>
      <c r="BD6733" s="12"/>
      <c r="BE6733" s="12"/>
      <c r="BF6733" s="12"/>
      <c r="BG6733" s="12"/>
      <c r="BH6733" s="12"/>
      <c r="BI6733" s="12"/>
      <c r="BJ6733" s="13"/>
      <c r="BK6733" s="13"/>
      <c r="BL6733" s="13"/>
      <c r="BM6733" s="13"/>
      <c r="BN6733" s="13"/>
    </row>
    <row r="6734" spans="4:66" x14ac:dyDescent="0.25">
      <c r="D6734" s="7"/>
      <c r="E6734" s="10"/>
      <c r="F6734" s="10"/>
      <c r="G6734" s="10"/>
      <c r="H6734" s="10"/>
      <c r="I6734" s="10"/>
      <c r="J6734" s="10"/>
      <c r="K6734" s="11"/>
      <c r="L6734" s="11"/>
      <c r="M6734" s="12"/>
      <c r="N6734" s="12"/>
      <c r="O6734" s="12"/>
      <c r="P6734" s="12"/>
      <c r="Q6734" s="12"/>
      <c r="R6734" s="12"/>
      <c r="S6734" s="12"/>
      <c r="T6734" s="12"/>
      <c r="U6734" s="12"/>
      <c r="V6734" s="12"/>
      <c r="W6734" s="12"/>
      <c r="X6734" s="12"/>
      <c r="Y6734" s="12"/>
      <c r="Z6734" s="12"/>
      <c r="AA6734" s="12"/>
      <c r="AB6734" s="12"/>
      <c r="AC6734" s="12"/>
      <c r="AD6734" s="12"/>
      <c r="AE6734" s="12"/>
      <c r="AF6734" s="12"/>
      <c r="AG6734" s="12"/>
      <c r="AH6734" s="12"/>
      <c r="AI6734" s="12"/>
      <c r="AJ6734" s="12"/>
      <c r="AK6734" s="12"/>
      <c r="AL6734" s="12"/>
      <c r="AM6734" s="12"/>
      <c r="AN6734" s="12"/>
      <c r="AO6734" s="12"/>
      <c r="AP6734" s="12"/>
      <c r="AQ6734" s="12"/>
      <c r="AR6734" s="12"/>
      <c r="AS6734" s="12"/>
      <c r="AT6734" s="12"/>
      <c r="AU6734" s="12"/>
      <c r="AV6734" s="12"/>
      <c r="AW6734" s="12"/>
      <c r="AX6734" s="12"/>
      <c r="AY6734" s="12"/>
      <c r="AZ6734" s="12"/>
      <c r="BA6734" s="12"/>
      <c r="BB6734" s="12"/>
      <c r="BC6734" s="12"/>
      <c r="BD6734" s="12"/>
      <c r="BE6734" s="12"/>
      <c r="BF6734" s="12"/>
      <c r="BG6734" s="12"/>
      <c r="BH6734" s="12"/>
      <c r="BI6734" s="12"/>
      <c r="BJ6734" s="13"/>
      <c r="BK6734" s="13"/>
      <c r="BL6734" s="13"/>
      <c r="BM6734" s="13"/>
      <c r="BN6734" s="13"/>
    </row>
    <row r="6735" spans="4:66" x14ac:dyDescent="0.25">
      <c r="D6735" s="7"/>
      <c r="E6735" s="10"/>
      <c r="F6735" s="10"/>
      <c r="G6735" s="10"/>
      <c r="H6735" s="10"/>
      <c r="I6735" s="10"/>
      <c r="J6735" s="10"/>
      <c r="K6735" s="11"/>
      <c r="L6735" s="11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/>
      <c r="AC6735" s="12"/>
      <c r="AD6735" s="12"/>
      <c r="AE6735" s="12"/>
      <c r="AF6735" s="12"/>
      <c r="AG6735" s="12"/>
      <c r="AH6735" s="12"/>
      <c r="AI6735" s="12"/>
      <c r="AJ6735" s="12"/>
      <c r="AK6735" s="12"/>
      <c r="AL6735" s="12"/>
      <c r="AM6735" s="12"/>
      <c r="AN6735" s="12"/>
      <c r="AO6735" s="12"/>
      <c r="AP6735" s="12"/>
      <c r="AQ6735" s="12"/>
      <c r="AR6735" s="12"/>
      <c r="AS6735" s="12"/>
      <c r="AT6735" s="12"/>
      <c r="AU6735" s="12"/>
      <c r="AV6735" s="12"/>
      <c r="AW6735" s="12"/>
      <c r="AX6735" s="12"/>
      <c r="AY6735" s="12"/>
      <c r="AZ6735" s="12"/>
      <c r="BA6735" s="12"/>
      <c r="BB6735" s="12"/>
      <c r="BC6735" s="12"/>
      <c r="BD6735" s="12"/>
      <c r="BE6735" s="12"/>
      <c r="BF6735" s="12"/>
      <c r="BG6735" s="12"/>
      <c r="BH6735" s="12"/>
      <c r="BI6735" s="12"/>
      <c r="BJ6735" s="13"/>
      <c r="BK6735" s="13"/>
      <c r="BL6735" s="13"/>
      <c r="BM6735" s="13"/>
      <c r="BN6735" s="13"/>
    </row>
    <row r="6736" spans="4:66" x14ac:dyDescent="0.25">
      <c r="D6736" s="7"/>
      <c r="E6736" s="10"/>
      <c r="F6736" s="10"/>
      <c r="G6736" s="10"/>
      <c r="H6736" s="10"/>
      <c r="I6736" s="10"/>
      <c r="J6736" s="10"/>
      <c r="K6736" s="11"/>
      <c r="L6736" s="11"/>
      <c r="M6736" s="12"/>
      <c r="N6736" s="12"/>
      <c r="O6736" s="12"/>
      <c r="P6736" s="12"/>
      <c r="Q6736" s="12"/>
      <c r="R6736" s="12"/>
      <c r="S6736" s="12"/>
      <c r="T6736" s="12"/>
      <c r="U6736" s="12"/>
      <c r="V6736" s="12"/>
      <c r="W6736" s="12"/>
      <c r="X6736" s="12"/>
      <c r="Y6736" s="12"/>
      <c r="Z6736" s="12"/>
      <c r="AA6736" s="12"/>
      <c r="AB6736" s="12"/>
      <c r="AC6736" s="12"/>
      <c r="AD6736" s="12"/>
      <c r="AE6736" s="12"/>
      <c r="AF6736" s="12"/>
      <c r="AG6736" s="12"/>
      <c r="AH6736" s="12"/>
      <c r="AI6736" s="12"/>
      <c r="AJ6736" s="12"/>
      <c r="AK6736" s="12"/>
      <c r="AL6736" s="12"/>
      <c r="AM6736" s="12"/>
      <c r="AN6736" s="12"/>
      <c r="AO6736" s="12"/>
      <c r="AP6736" s="12"/>
      <c r="AQ6736" s="12"/>
      <c r="AR6736" s="12"/>
      <c r="AS6736" s="12"/>
      <c r="AT6736" s="12"/>
      <c r="AU6736" s="12"/>
      <c r="AV6736" s="12"/>
      <c r="AW6736" s="12"/>
      <c r="AX6736" s="12"/>
      <c r="AY6736" s="12"/>
      <c r="AZ6736" s="12"/>
      <c r="BA6736" s="12"/>
      <c r="BB6736" s="12"/>
      <c r="BC6736" s="12"/>
      <c r="BD6736" s="12"/>
      <c r="BE6736" s="12"/>
      <c r="BF6736" s="12"/>
      <c r="BG6736" s="12"/>
      <c r="BH6736" s="12"/>
      <c r="BI6736" s="12"/>
      <c r="BJ6736" s="13"/>
      <c r="BK6736" s="13"/>
      <c r="BL6736" s="13"/>
      <c r="BM6736" s="13"/>
      <c r="BN6736" s="13"/>
    </row>
    <row r="6737" spans="4:66" x14ac:dyDescent="0.25">
      <c r="D6737" s="7"/>
      <c r="E6737" s="10"/>
      <c r="F6737" s="10"/>
      <c r="G6737" s="10"/>
      <c r="H6737" s="10"/>
      <c r="I6737" s="10"/>
      <c r="J6737" s="10"/>
      <c r="K6737" s="11"/>
      <c r="L6737" s="11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  <c r="AA6737" s="12"/>
      <c r="AB6737" s="12"/>
      <c r="AC6737" s="12"/>
      <c r="AD6737" s="12"/>
      <c r="AE6737" s="12"/>
      <c r="AF6737" s="12"/>
      <c r="AG6737" s="12"/>
      <c r="AH6737" s="12"/>
      <c r="AI6737" s="12"/>
      <c r="AJ6737" s="12"/>
      <c r="AK6737" s="12"/>
      <c r="AL6737" s="12"/>
      <c r="AM6737" s="12"/>
      <c r="AN6737" s="12"/>
      <c r="AO6737" s="12"/>
      <c r="AP6737" s="12"/>
      <c r="AQ6737" s="12"/>
      <c r="AR6737" s="12"/>
      <c r="AS6737" s="12"/>
      <c r="AT6737" s="12"/>
      <c r="AU6737" s="12"/>
      <c r="AV6737" s="12"/>
      <c r="AW6737" s="12"/>
      <c r="AX6737" s="12"/>
      <c r="AY6737" s="12"/>
      <c r="AZ6737" s="12"/>
      <c r="BA6737" s="12"/>
      <c r="BB6737" s="12"/>
      <c r="BC6737" s="12"/>
      <c r="BD6737" s="12"/>
      <c r="BE6737" s="12"/>
      <c r="BF6737" s="12"/>
      <c r="BG6737" s="12"/>
      <c r="BH6737" s="12"/>
      <c r="BI6737" s="12"/>
      <c r="BJ6737" s="13"/>
      <c r="BK6737" s="13"/>
      <c r="BL6737" s="13"/>
      <c r="BM6737" s="13"/>
      <c r="BN6737" s="13"/>
    </row>
    <row r="6738" spans="4:66" x14ac:dyDescent="0.25">
      <c r="D6738" s="7"/>
      <c r="E6738" s="10"/>
      <c r="F6738" s="10"/>
      <c r="G6738" s="10"/>
      <c r="H6738" s="10"/>
      <c r="I6738" s="10"/>
      <c r="J6738" s="10"/>
      <c r="K6738" s="11"/>
      <c r="L6738" s="11"/>
      <c r="M6738" s="12"/>
      <c r="N6738" s="12"/>
      <c r="O6738" s="12"/>
      <c r="P6738" s="12"/>
      <c r="Q6738" s="12"/>
      <c r="R6738" s="12"/>
      <c r="S6738" s="12"/>
      <c r="T6738" s="12"/>
      <c r="U6738" s="12"/>
      <c r="V6738" s="12"/>
      <c r="W6738" s="12"/>
      <c r="X6738" s="12"/>
      <c r="Y6738" s="12"/>
      <c r="Z6738" s="12"/>
      <c r="AA6738" s="12"/>
      <c r="AB6738" s="12"/>
      <c r="AC6738" s="12"/>
      <c r="AD6738" s="12"/>
      <c r="AE6738" s="12"/>
      <c r="AF6738" s="12"/>
      <c r="AG6738" s="12"/>
      <c r="AH6738" s="12"/>
      <c r="AI6738" s="12"/>
      <c r="AJ6738" s="12"/>
      <c r="AK6738" s="12"/>
      <c r="AL6738" s="12"/>
      <c r="AM6738" s="12"/>
      <c r="AN6738" s="12"/>
      <c r="AO6738" s="12"/>
      <c r="AP6738" s="12"/>
      <c r="AQ6738" s="12"/>
      <c r="AR6738" s="12"/>
      <c r="AS6738" s="12"/>
      <c r="AT6738" s="12"/>
      <c r="AU6738" s="12"/>
      <c r="AV6738" s="12"/>
      <c r="AW6738" s="12"/>
      <c r="AX6738" s="12"/>
      <c r="AY6738" s="12"/>
      <c r="AZ6738" s="12"/>
      <c r="BA6738" s="12"/>
      <c r="BB6738" s="12"/>
      <c r="BC6738" s="12"/>
      <c r="BD6738" s="12"/>
      <c r="BE6738" s="12"/>
      <c r="BF6738" s="12"/>
      <c r="BG6738" s="12"/>
      <c r="BH6738" s="12"/>
      <c r="BI6738" s="12"/>
      <c r="BJ6738" s="13"/>
      <c r="BK6738" s="13"/>
      <c r="BL6738" s="13"/>
      <c r="BM6738" s="13"/>
      <c r="BN6738" s="13"/>
    </row>
    <row r="6739" spans="4:66" x14ac:dyDescent="0.25">
      <c r="D6739" s="7"/>
      <c r="E6739" s="10"/>
      <c r="F6739" s="10"/>
      <c r="G6739" s="10"/>
      <c r="H6739" s="10"/>
      <c r="I6739" s="10"/>
      <c r="J6739" s="10"/>
      <c r="K6739" s="11"/>
      <c r="L6739" s="11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  <c r="AA6739" s="12"/>
      <c r="AB6739" s="12"/>
      <c r="AC6739" s="12"/>
      <c r="AD6739" s="12"/>
      <c r="AE6739" s="12"/>
      <c r="AF6739" s="12"/>
      <c r="AG6739" s="12"/>
      <c r="AH6739" s="12"/>
      <c r="AI6739" s="12"/>
      <c r="AJ6739" s="12"/>
      <c r="AK6739" s="12"/>
      <c r="AL6739" s="12"/>
      <c r="AM6739" s="12"/>
      <c r="AN6739" s="12"/>
      <c r="AO6739" s="12"/>
      <c r="AP6739" s="12"/>
      <c r="AQ6739" s="12"/>
      <c r="AR6739" s="12"/>
      <c r="AS6739" s="12"/>
      <c r="AT6739" s="12"/>
      <c r="AU6739" s="12"/>
      <c r="AV6739" s="12"/>
      <c r="AW6739" s="12"/>
      <c r="AX6739" s="12"/>
      <c r="AY6739" s="12"/>
      <c r="AZ6739" s="12"/>
      <c r="BA6739" s="12"/>
      <c r="BB6739" s="12"/>
      <c r="BC6739" s="12"/>
      <c r="BD6739" s="12"/>
      <c r="BE6739" s="12"/>
      <c r="BF6739" s="12"/>
      <c r="BG6739" s="12"/>
      <c r="BH6739" s="12"/>
      <c r="BI6739" s="12"/>
      <c r="BJ6739" s="13"/>
      <c r="BK6739" s="13"/>
      <c r="BL6739" s="13"/>
      <c r="BM6739" s="13"/>
      <c r="BN6739" s="13"/>
    </row>
    <row r="6740" spans="4:66" x14ac:dyDescent="0.25">
      <c r="D6740" s="7"/>
      <c r="E6740" s="10"/>
      <c r="F6740" s="10"/>
      <c r="G6740" s="10"/>
      <c r="H6740" s="10"/>
      <c r="I6740" s="10"/>
      <c r="J6740" s="10"/>
      <c r="K6740" s="11"/>
      <c r="L6740" s="11"/>
      <c r="M6740" s="12"/>
      <c r="N6740" s="12"/>
      <c r="O6740" s="12"/>
      <c r="P6740" s="12"/>
      <c r="Q6740" s="12"/>
      <c r="R6740" s="12"/>
      <c r="S6740" s="12"/>
      <c r="T6740" s="12"/>
      <c r="U6740" s="12"/>
      <c r="V6740" s="12"/>
      <c r="W6740" s="12"/>
      <c r="X6740" s="12"/>
      <c r="Y6740" s="12"/>
      <c r="Z6740" s="12"/>
      <c r="AA6740" s="12"/>
      <c r="AB6740" s="12"/>
      <c r="AC6740" s="12"/>
      <c r="AD6740" s="12"/>
      <c r="AE6740" s="12"/>
      <c r="AF6740" s="12"/>
      <c r="AG6740" s="12"/>
      <c r="AH6740" s="12"/>
      <c r="AI6740" s="12"/>
      <c r="AJ6740" s="12"/>
      <c r="AK6740" s="12"/>
      <c r="AL6740" s="12"/>
      <c r="AM6740" s="12"/>
      <c r="AN6740" s="12"/>
      <c r="AO6740" s="12"/>
      <c r="AP6740" s="12"/>
      <c r="AQ6740" s="12"/>
      <c r="AR6740" s="12"/>
      <c r="AS6740" s="12"/>
      <c r="AT6740" s="12"/>
      <c r="AU6740" s="12"/>
      <c r="AV6740" s="12"/>
      <c r="AW6740" s="12"/>
      <c r="AX6740" s="12"/>
      <c r="AY6740" s="12"/>
      <c r="AZ6740" s="12"/>
      <c r="BA6740" s="12"/>
      <c r="BB6740" s="12"/>
      <c r="BC6740" s="12"/>
      <c r="BD6740" s="12"/>
      <c r="BE6740" s="12"/>
      <c r="BF6740" s="12"/>
      <c r="BG6740" s="12"/>
      <c r="BH6740" s="12"/>
      <c r="BI6740" s="12"/>
      <c r="BJ6740" s="13"/>
      <c r="BK6740" s="13"/>
      <c r="BL6740" s="13"/>
      <c r="BM6740" s="13"/>
      <c r="BN6740" s="13"/>
    </row>
    <row r="6741" spans="4:66" x14ac:dyDescent="0.25">
      <c r="D6741" s="7"/>
      <c r="E6741" s="10"/>
      <c r="F6741" s="10"/>
      <c r="G6741" s="10"/>
      <c r="H6741" s="10"/>
      <c r="I6741" s="10"/>
      <c r="J6741" s="10"/>
      <c r="K6741" s="11"/>
      <c r="L6741" s="11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/>
      <c r="AA6741" s="12"/>
      <c r="AB6741" s="12"/>
      <c r="AC6741" s="12"/>
      <c r="AD6741" s="12"/>
      <c r="AE6741" s="12"/>
      <c r="AF6741" s="12"/>
      <c r="AG6741" s="12"/>
      <c r="AH6741" s="12"/>
      <c r="AI6741" s="12"/>
      <c r="AJ6741" s="12"/>
      <c r="AK6741" s="12"/>
      <c r="AL6741" s="12"/>
      <c r="AM6741" s="12"/>
      <c r="AN6741" s="12"/>
      <c r="AO6741" s="12"/>
      <c r="AP6741" s="12"/>
      <c r="AQ6741" s="12"/>
      <c r="AR6741" s="12"/>
      <c r="AS6741" s="12"/>
      <c r="AT6741" s="12"/>
      <c r="AU6741" s="12"/>
      <c r="AV6741" s="12"/>
      <c r="AW6741" s="12"/>
      <c r="AX6741" s="12"/>
      <c r="AY6741" s="12"/>
      <c r="AZ6741" s="12"/>
      <c r="BA6741" s="12"/>
      <c r="BB6741" s="12"/>
      <c r="BC6741" s="12"/>
      <c r="BD6741" s="12"/>
      <c r="BE6741" s="12"/>
      <c r="BF6741" s="12"/>
      <c r="BG6741" s="12"/>
      <c r="BH6741" s="12"/>
      <c r="BI6741" s="12"/>
      <c r="BJ6741" s="13"/>
      <c r="BK6741" s="13"/>
      <c r="BL6741" s="13"/>
      <c r="BM6741" s="13"/>
      <c r="BN6741" s="13"/>
    </row>
    <row r="6742" spans="4:66" x14ac:dyDescent="0.25">
      <c r="D6742" s="7"/>
      <c r="E6742" s="10"/>
      <c r="F6742" s="10"/>
      <c r="G6742" s="10"/>
      <c r="H6742" s="10"/>
      <c r="I6742" s="10"/>
      <c r="J6742" s="10"/>
      <c r="K6742" s="11"/>
      <c r="L6742" s="11"/>
      <c r="M6742" s="12"/>
      <c r="N6742" s="12"/>
      <c r="O6742" s="12"/>
      <c r="P6742" s="12"/>
      <c r="Q6742" s="12"/>
      <c r="R6742" s="12"/>
      <c r="S6742" s="12"/>
      <c r="T6742" s="12"/>
      <c r="U6742" s="12"/>
      <c r="V6742" s="12"/>
      <c r="W6742" s="12"/>
      <c r="X6742" s="12"/>
      <c r="Y6742" s="12"/>
      <c r="Z6742" s="12"/>
      <c r="AA6742" s="12"/>
      <c r="AB6742" s="12"/>
      <c r="AC6742" s="12"/>
      <c r="AD6742" s="12"/>
      <c r="AE6742" s="12"/>
      <c r="AF6742" s="12"/>
      <c r="AG6742" s="12"/>
      <c r="AH6742" s="12"/>
      <c r="AI6742" s="12"/>
      <c r="AJ6742" s="12"/>
      <c r="AK6742" s="12"/>
      <c r="AL6742" s="12"/>
      <c r="AM6742" s="12"/>
      <c r="AN6742" s="12"/>
      <c r="AO6742" s="12"/>
      <c r="AP6742" s="12"/>
      <c r="AQ6742" s="12"/>
      <c r="AR6742" s="12"/>
      <c r="AS6742" s="12"/>
      <c r="AT6742" s="12"/>
      <c r="AU6742" s="12"/>
      <c r="AV6742" s="12"/>
      <c r="AW6742" s="12"/>
      <c r="AX6742" s="12"/>
      <c r="AY6742" s="12"/>
      <c r="AZ6742" s="12"/>
      <c r="BA6742" s="12"/>
      <c r="BB6742" s="12"/>
      <c r="BC6742" s="12"/>
      <c r="BD6742" s="12"/>
      <c r="BE6742" s="12"/>
      <c r="BF6742" s="12"/>
      <c r="BG6742" s="12"/>
      <c r="BH6742" s="12"/>
      <c r="BI6742" s="12"/>
      <c r="BJ6742" s="13"/>
      <c r="BK6742" s="13"/>
      <c r="BL6742" s="13"/>
      <c r="BM6742" s="13"/>
      <c r="BN6742" s="13"/>
    </row>
    <row r="6743" spans="4:66" x14ac:dyDescent="0.25">
      <c r="D6743" s="7"/>
      <c r="E6743" s="10"/>
      <c r="F6743" s="10"/>
      <c r="G6743" s="10"/>
      <c r="H6743" s="10"/>
      <c r="I6743" s="10"/>
      <c r="J6743" s="10"/>
      <c r="K6743" s="11"/>
      <c r="L6743" s="11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  <c r="AA6743" s="12"/>
      <c r="AB6743" s="12"/>
      <c r="AC6743" s="12"/>
      <c r="AD6743" s="12"/>
      <c r="AE6743" s="12"/>
      <c r="AF6743" s="12"/>
      <c r="AG6743" s="12"/>
      <c r="AH6743" s="12"/>
      <c r="AI6743" s="12"/>
      <c r="AJ6743" s="12"/>
      <c r="AK6743" s="12"/>
      <c r="AL6743" s="12"/>
      <c r="AM6743" s="12"/>
      <c r="AN6743" s="12"/>
      <c r="AO6743" s="12"/>
      <c r="AP6743" s="12"/>
      <c r="AQ6743" s="12"/>
      <c r="AR6743" s="12"/>
      <c r="AS6743" s="12"/>
      <c r="AT6743" s="12"/>
      <c r="AU6743" s="12"/>
      <c r="AV6743" s="12"/>
      <c r="AW6743" s="12"/>
      <c r="AX6743" s="12"/>
      <c r="AY6743" s="12"/>
      <c r="AZ6743" s="12"/>
      <c r="BA6743" s="12"/>
      <c r="BB6743" s="12"/>
      <c r="BC6743" s="12"/>
      <c r="BD6743" s="12"/>
      <c r="BE6743" s="12"/>
      <c r="BF6743" s="12"/>
      <c r="BG6743" s="12"/>
      <c r="BH6743" s="12"/>
      <c r="BI6743" s="12"/>
      <c r="BJ6743" s="13"/>
      <c r="BK6743" s="13"/>
      <c r="BL6743" s="13"/>
      <c r="BM6743" s="13"/>
      <c r="BN6743" s="13"/>
    </row>
    <row r="6744" spans="4:66" x14ac:dyDescent="0.25">
      <c r="D6744" s="7"/>
      <c r="E6744" s="10"/>
      <c r="F6744" s="10"/>
      <c r="G6744" s="10"/>
      <c r="H6744" s="10"/>
      <c r="I6744" s="10"/>
      <c r="J6744" s="10"/>
      <c r="K6744" s="11"/>
      <c r="L6744" s="11"/>
      <c r="M6744" s="12"/>
      <c r="N6744" s="12"/>
      <c r="O6744" s="12"/>
      <c r="P6744" s="12"/>
      <c r="Q6744" s="12"/>
      <c r="R6744" s="12"/>
      <c r="S6744" s="12"/>
      <c r="T6744" s="12"/>
      <c r="U6744" s="12"/>
      <c r="V6744" s="12"/>
      <c r="W6744" s="12"/>
      <c r="X6744" s="12"/>
      <c r="Y6744" s="12"/>
      <c r="Z6744" s="12"/>
      <c r="AA6744" s="12"/>
      <c r="AB6744" s="12"/>
      <c r="AC6744" s="12"/>
      <c r="AD6744" s="12"/>
      <c r="AE6744" s="12"/>
      <c r="AF6744" s="12"/>
      <c r="AG6744" s="12"/>
      <c r="AH6744" s="12"/>
      <c r="AI6744" s="12"/>
      <c r="AJ6744" s="12"/>
      <c r="AK6744" s="12"/>
      <c r="AL6744" s="12"/>
      <c r="AM6744" s="12"/>
      <c r="AN6744" s="12"/>
      <c r="AO6744" s="12"/>
      <c r="AP6744" s="12"/>
      <c r="AQ6744" s="12"/>
      <c r="AR6744" s="12"/>
      <c r="AS6744" s="12"/>
      <c r="AT6744" s="12"/>
      <c r="AU6744" s="12"/>
      <c r="AV6744" s="12"/>
      <c r="AW6744" s="12"/>
      <c r="AX6744" s="12"/>
      <c r="AY6744" s="12"/>
      <c r="AZ6744" s="12"/>
      <c r="BA6744" s="12"/>
      <c r="BB6744" s="12"/>
      <c r="BC6744" s="12"/>
      <c r="BD6744" s="12"/>
      <c r="BE6744" s="12"/>
      <c r="BF6744" s="12"/>
      <c r="BG6744" s="12"/>
      <c r="BH6744" s="12"/>
      <c r="BI6744" s="12"/>
      <c r="BJ6744" s="13"/>
      <c r="BK6744" s="13"/>
      <c r="BL6744" s="13"/>
      <c r="BM6744" s="13"/>
      <c r="BN6744" s="13"/>
    </row>
    <row r="6745" spans="4:66" x14ac:dyDescent="0.25">
      <c r="D6745" s="7"/>
      <c r="E6745" s="10"/>
      <c r="F6745" s="10"/>
      <c r="G6745" s="10"/>
      <c r="H6745" s="10"/>
      <c r="I6745" s="10"/>
      <c r="J6745" s="10"/>
      <c r="K6745" s="11"/>
      <c r="L6745" s="11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/>
      <c r="AC6745" s="12"/>
      <c r="AD6745" s="12"/>
      <c r="AE6745" s="12"/>
      <c r="AF6745" s="12"/>
      <c r="AG6745" s="12"/>
      <c r="AH6745" s="12"/>
      <c r="AI6745" s="12"/>
      <c r="AJ6745" s="12"/>
      <c r="AK6745" s="12"/>
      <c r="AL6745" s="12"/>
      <c r="AM6745" s="12"/>
      <c r="AN6745" s="12"/>
      <c r="AO6745" s="12"/>
      <c r="AP6745" s="12"/>
      <c r="AQ6745" s="12"/>
      <c r="AR6745" s="12"/>
      <c r="AS6745" s="12"/>
      <c r="AT6745" s="12"/>
      <c r="AU6745" s="12"/>
      <c r="AV6745" s="12"/>
      <c r="AW6745" s="12"/>
      <c r="AX6745" s="12"/>
      <c r="AY6745" s="12"/>
      <c r="AZ6745" s="12"/>
      <c r="BA6745" s="12"/>
      <c r="BB6745" s="12"/>
      <c r="BC6745" s="12"/>
      <c r="BD6745" s="12"/>
      <c r="BE6745" s="12"/>
      <c r="BF6745" s="12"/>
      <c r="BG6745" s="12"/>
      <c r="BH6745" s="12"/>
      <c r="BI6745" s="12"/>
      <c r="BJ6745" s="13"/>
      <c r="BK6745" s="13"/>
      <c r="BL6745" s="13"/>
      <c r="BM6745" s="13"/>
      <c r="BN6745" s="13"/>
    </row>
    <row r="6746" spans="4:66" x14ac:dyDescent="0.25">
      <c r="D6746" s="7"/>
      <c r="E6746" s="10"/>
      <c r="F6746" s="10"/>
      <c r="G6746" s="10"/>
      <c r="H6746" s="10"/>
      <c r="I6746" s="10"/>
      <c r="J6746" s="10"/>
      <c r="K6746" s="11"/>
      <c r="L6746" s="11"/>
      <c r="M6746" s="12"/>
      <c r="N6746" s="12"/>
      <c r="O6746" s="12"/>
      <c r="P6746" s="12"/>
      <c r="Q6746" s="12"/>
      <c r="R6746" s="12"/>
      <c r="S6746" s="12"/>
      <c r="T6746" s="12"/>
      <c r="U6746" s="12"/>
      <c r="V6746" s="12"/>
      <c r="W6746" s="12"/>
      <c r="X6746" s="12"/>
      <c r="Y6746" s="12"/>
      <c r="Z6746" s="12"/>
      <c r="AA6746" s="12"/>
      <c r="AB6746" s="12"/>
      <c r="AC6746" s="12"/>
      <c r="AD6746" s="12"/>
      <c r="AE6746" s="12"/>
      <c r="AF6746" s="12"/>
      <c r="AG6746" s="12"/>
      <c r="AH6746" s="12"/>
      <c r="AI6746" s="12"/>
      <c r="AJ6746" s="12"/>
      <c r="AK6746" s="12"/>
      <c r="AL6746" s="12"/>
      <c r="AM6746" s="12"/>
      <c r="AN6746" s="12"/>
      <c r="AO6746" s="12"/>
      <c r="AP6746" s="12"/>
      <c r="AQ6746" s="12"/>
      <c r="AR6746" s="12"/>
      <c r="AS6746" s="12"/>
      <c r="AT6746" s="12"/>
      <c r="AU6746" s="12"/>
      <c r="AV6746" s="12"/>
      <c r="AW6746" s="12"/>
      <c r="AX6746" s="12"/>
      <c r="AY6746" s="12"/>
      <c r="AZ6746" s="12"/>
      <c r="BA6746" s="12"/>
      <c r="BB6746" s="12"/>
      <c r="BC6746" s="12"/>
      <c r="BD6746" s="12"/>
      <c r="BE6746" s="12"/>
      <c r="BF6746" s="12"/>
      <c r="BG6746" s="12"/>
      <c r="BH6746" s="12"/>
      <c r="BI6746" s="12"/>
      <c r="BJ6746" s="13"/>
      <c r="BK6746" s="13"/>
      <c r="BL6746" s="13"/>
      <c r="BM6746" s="13"/>
      <c r="BN6746" s="13"/>
    </row>
    <row r="6747" spans="4:66" x14ac:dyDescent="0.25">
      <c r="D6747" s="7"/>
      <c r="E6747" s="10"/>
      <c r="F6747" s="10"/>
      <c r="G6747" s="10"/>
      <c r="H6747" s="10"/>
      <c r="I6747" s="10"/>
      <c r="J6747" s="10"/>
      <c r="K6747" s="11"/>
      <c r="L6747" s="11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  <c r="AA6747" s="12"/>
      <c r="AB6747" s="12"/>
      <c r="AC6747" s="12"/>
      <c r="AD6747" s="12"/>
      <c r="AE6747" s="12"/>
      <c r="AF6747" s="12"/>
      <c r="AG6747" s="12"/>
      <c r="AH6747" s="12"/>
      <c r="AI6747" s="12"/>
      <c r="AJ6747" s="12"/>
      <c r="AK6747" s="12"/>
      <c r="AL6747" s="12"/>
      <c r="AM6747" s="12"/>
      <c r="AN6747" s="12"/>
      <c r="AO6747" s="12"/>
      <c r="AP6747" s="12"/>
      <c r="AQ6747" s="12"/>
      <c r="AR6747" s="12"/>
      <c r="AS6747" s="12"/>
      <c r="AT6747" s="12"/>
      <c r="AU6747" s="12"/>
      <c r="AV6747" s="12"/>
      <c r="AW6747" s="12"/>
      <c r="AX6747" s="12"/>
      <c r="AY6747" s="12"/>
      <c r="AZ6747" s="12"/>
      <c r="BA6747" s="12"/>
      <c r="BB6747" s="12"/>
      <c r="BC6747" s="12"/>
      <c r="BD6747" s="12"/>
      <c r="BE6747" s="12"/>
      <c r="BF6747" s="12"/>
      <c r="BG6747" s="12"/>
      <c r="BH6747" s="12"/>
      <c r="BI6747" s="12"/>
      <c r="BJ6747" s="13"/>
      <c r="BK6747" s="13"/>
      <c r="BL6747" s="13"/>
      <c r="BM6747" s="13"/>
      <c r="BN6747" s="13"/>
    </row>
    <row r="6748" spans="4:66" x14ac:dyDescent="0.25">
      <c r="D6748" s="7"/>
      <c r="E6748" s="10"/>
      <c r="F6748" s="10"/>
      <c r="G6748" s="10"/>
      <c r="H6748" s="10"/>
      <c r="I6748" s="10"/>
      <c r="J6748" s="10"/>
      <c r="K6748" s="11"/>
      <c r="L6748" s="11"/>
      <c r="M6748" s="12"/>
      <c r="N6748" s="12"/>
      <c r="O6748" s="12"/>
      <c r="P6748" s="12"/>
      <c r="Q6748" s="12"/>
      <c r="R6748" s="12"/>
      <c r="S6748" s="12"/>
      <c r="T6748" s="12"/>
      <c r="U6748" s="12"/>
      <c r="V6748" s="12"/>
      <c r="W6748" s="12"/>
      <c r="X6748" s="12"/>
      <c r="Y6748" s="12"/>
      <c r="Z6748" s="12"/>
      <c r="AA6748" s="12"/>
      <c r="AB6748" s="12"/>
      <c r="AC6748" s="12"/>
      <c r="AD6748" s="12"/>
      <c r="AE6748" s="12"/>
      <c r="AF6748" s="12"/>
      <c r="AG6748" s="12"/>
      <c r="AH6748" s="12"/>
      <c r="AI6748" s="12"/>
      <c r="AJ6748" s="12"/>
      <c r="AK6748" s="12"/>
      <c r="AL6748" s="12"/>
      <c r="AM6748" s="12"/>
      <c r="AN6748" s="12"/>
      <c r="AO6748" s="12"/>
      <c r="AP6748" s="12"/>
      <c r="AQ6748" s="12"/>
      <c r="AR6748" s="12"/>
      <c r="AS6748" s="12"/>
      <c r="AT6748" s="12"/>
      <c r="AU6748" s="12"/>
      <c r="AV6748" s="12"/>
      <c r="AW6748" s="12"/>
      <c r="AX6748" s="12"/>
      <c r="AY6748" s="12"/>
      <c r="AZ6748" s="12"/>
      <c r="BA6748" s="12"/>
      <c r="BB6748" s="12"/>
      <c r="BC6748" s="12"/>
      <c r="BD6748" s="12"/>
      <c r="BE6748" s="12"/>
      <c r="BF6748" s="12"/>
      <c r="BG6748" s="12"/>
      <c r="BH6748" s="12"/>
      <c r="BI6748" s="12"/>
      <c r="BJ6748" s="13"/>
      <c r="BK6748" s="13"/>
      <c r="BL6748" s="13"/>
      <c r="BM6748" s="13"/>
      <c r="BN6748" s="13"/>
    </row>
    <row r="6749" spans="4:66" x14ac:dyDescent="0.25">
      <c r="D6749" s="7"/>
      <c r="E6749" s="10"/>
      <c r="F6749" s="10"/>
      <c r="G6749" s="10"/>
      <c r="H6749" s="10"/>
      <c r="I6749" s="10"/>
      <c r="J6749" s="10"/>
      <c r="K6749" s="11"/>
      <c r="L6749" s="11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/>
      <c r="AC6749" s="12"/>
      <c r="AD6749" s="12"/>
      <c r="AE6749" s="12"/>
      <c r="AF6749" s="12"/>
      <c r="AG6749" s="12"/>
      <c r="AH6749" s="12"/>
      <c r="AI6749" s="12"/>
      <c r="AJ6749" s="12"/>
      <c r="AK6749" s="12"/>
      <c r="AL6749" s="12"/>
      <c r="AM6749" s="12"/>
      <c r="AN6749" s="12"/>
      <c r="AO6749" s="12"/>
      <c r="AP6749" s="12"/>
      <c r="AQ6749" s="12"/>
      <c r="AR6749" s="12"/>
      <c r="AS6749" s="12"/>
      <c r="AT6749" s="12"/>
      <c r="AU6749" s="12"/>
      <c r="AV6749" s="12"/>
      <c r="AW6749" s="12"/>
      <c r="AX6749" s="12"/>
      <c r="AY6749" s="12"/>
      <c r="AZ6749" s="12"/>
      <c r="BA6749" s="12"/>
      <c r="BB6749" s="12"/>
      <c r="BC6749" s="12"/>
      <c r="BD6749" s="12"/>
      <c r="BE6749" s="12"/>
      <c r="BF6749" s="12"/>
      <c r="BG6749" s="12"/>
      <c r="BH6749" s="12"/>
      <c r="BI6749" s="12"/>
      <c r="BJ6749" s="13"/>
      <c r="BK6749" s="13"/>
      <c r="BL6749" s="13"/>
      <c r="BM6749" s="13"/>
      <c r="BN6749" s="13"/>
    </row>
    <row r="6750" spans="4:66" x14ac:dyDescent="0.25">
      <c r="D6750" s="7"/>
      <c r="E6750" s="10"/>
      <c r="F6750" s="10"/>
      <c r="G6750" s="10"/>
      <c r="H6750" s="10"/>
      <c r="I6750" s="10"/>
      <c r="J6750" s="10"/>
      <c r="K6750" s="11"/>
      <c r="L6750" s="11"/>
      <c r="M6750" s="12"/>
      <c r="N6750" s="12"/>
      <c r="O6750" s="12"/>
      <c r="P6750" s="12"/>
      <c r="Q6750" s="12"/>
      <c r="R6750" s="12"/>
      <c r="S6750" s="12"/>
      <c r="T6750" s="12"/>
      <c r="U6750" s="12"/>
      <c r="V6750" s="12"/>
      <c r="W6750" s="12"/>
      <c r="X6750" s="12"/>
      <c r="Y6750" s="12"/>
      <c r="Z6750" s="12"/>
      <c r="AA6750" s="12"/>
      <c r="AB6750" s="12"/>
      <c r="AC6750" s="12"/>
      <c r="AD6750" s="12"/>
      <c r="AE6750" s="12"/>
      <c r="AF6750" s="12"/>
      <c r="AG6750" s="12"/>
      <c r="AH6750" s="12"/>
      <c r="AI6750" s="12"/>
      <c r="AJ6750" s="12"/>
      <c r="AK6750" s="12"/>
      <c r="AL6750" s="12"/>
      <c r="AM6750" s="12"/>
      <c r="AN6750" s="12"/>
      <c r="AO6750" s="12"/>
      <c r="AP6750" s="12"/>
      <c r="AQ6750" s="12"/>
      <c r="AR6750" s="12"/>
      <c r="AS6750" s="12"/>
      <c r="AT6750" s="12"/>
      <c r="AU6750" s="12"/>
      <c r="AV6750" s="12"/>
      <c r="AW6750" s="12"/>
      <c r="AX6750" s="12"/>
      <c r="AY6750" s="12"/>
      <c r="AZ6750" s="12"/>
      <c r="BA6750" s="12"/>
      <c r="BB6750" s="12"/>
      <c r="BC6750" s="12"/>
      <c r="BD6750" s="12"/>
      <c r="BE6750" s="12"/>
      <c r="BF6750" s="12"/>
      <c r="BG6750" s="12"/>
      <c r="BH6750" s="12"/>
      <c r="BI6750" s="12"/>
      <c r="BJ6750" s="13"/>
      <c r="BK6750" s="13"/>
      <c r="BL6750" s="13"/>
      <c r="BM6750" s="13"/>
      <c r="BN6750" s="13"/>
    </row>
    <row r="6751" spans="4:66" x14ac:dyDescent="0.25">
      <c r="D6751" s="7"/>
      <c r="E6751" s="10"/>
      <c r="F6751" s="10"/>
      <c r="G6751" s="10"/>
      <c r="H6751" s="10"/>
      <c r="I6751" s="10"/>
      <c r="J6751" s="10"/>
      <c r="K6751" s="11"/>
      <c r="L6751" s="11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/>
      <c r="AC6751" s="12"/>
      <c r="AD6751" s="12"/>
      <c r="AE6751" s="12"/>
      <c r="AF6751" s="12"/>
      <c r="AG6751" s="12"/>
      <c r="AH6751" s="12"/>
      <c r="AI6751" s="12"/>
      <c r="AJ6751" s="12"/>
      <c r="AK6751" s="12"/>
      <c r="AL6751" s="12"/>
      <c r="AM6751" s="12"/>
      <c r="AN6751" s="12"/>
      <c r="AO6751" s="12"/>
      <c r="AP6751" s="12"/>
      <c r="AQ6751" s="12"/>
      <c r="AR6751" s="12"/>
      <c r="AS6751" s="12"/>
      <c r="AT6751" s="12"/>
      <c r="AU6751" s="12"/>
      <c r="AV6751" s="12"/>
      <c r="AW6751" s="12"/>
      <c r="AX6751" s="12"/>
      <c r="AY6751" s="12"/>
      <c r="AZ6751" s="12"/>
      <c r="BA6751" s="12"/>
      <c r="BB6751" s="12"/>
      <c r="BC6751" s="12"/>
      <c r="BD6751" s="12"/>
      <c r="BE6751" s="12"/>
      <c r="BF6751" s="12"/>
      <c r="BG6751" s="12"/>
      <c r="BH6751" s="12"/>
      <c r="BI6751" s="12"/>
      <c r="BJ6751" s="13"/>
      <c r="BK6751" s="13"/>
      <c r="BL6751" s="13"/>
      <c r="BM6751" s="13"/>
      <c r="BN6751" s="13"/>
    </row>
    <row r="6752" spans="4:66" x14ac:dyDescent="0.25">
      <c r="D6752" s="7"/>
      <c r="E6752" s="10"/>
      <c r="F6752" s="10"/>
      <c r="G6752" s="10"/>
      <c r="H6752" s="10"/>
      <c r="I6752" s="10"/>
      <c r="J6752" s="10"/>
      <c r="K6752" s="11"/>
      <c r="L6752" s="11"/>
      <c r="M6752" s="12"/>
      <c r="N6752" s="12"/>
      <c r="O6752" s="12"/>
      <c r="P6752" s="12"/>
      <c r="Q6752" s="12"/>
      <c r="R6752" s="12"/>
      <c r="S6752" s="12"/>
      <c r="T6752" s="12"/>
      <c r="U6752" s="12"/>
      <c r="V6752" s="12"/>
      <c r="W6752" s="12"/>
      <c r="X6752" s="12"/>
      <c r="Y6752" s="12"/>
      <c r="Z6752" s="12"/>
      <c r="AA6752" s="12"/>
      <c r="AB6752" s="12"/>
      <c r="AC6752" s="12"/>
      <c r="AD6752" s="12"/>
      <c r="AE6752" s="12"/>
      <c r="AF6752" s="12"/>
      <c r="AG6752" s="12"/>
      <c r="AH6752" s="12"/>
      <c r="AI6752" s="12"/>
      <c r="AJ6752" s="12"/>
      <c r="AK6752" s="12"/>
      <c r="AL6752" s="12"/>
      <c r="AM6752" s="12"/>
      <c r="AN6752" s="12"/>
      <c r="AO6752" s="12"/>
      <c r="AP6752" s="12"/>
      <c r="AQ6752" s="12"/>
      <c r="AR6752" s="12"/>
      <c r="AS6752" s="12"/>
      <c r="AT6752" s="12"/>
      <c r="AU6752" s="12"/>
      <c r="AV6752" s="12"/>
      <c r="AW6752" s="12"/>
      <c r="AX6752" s="12"/>
      <c r="AY6752" s="12"/>
      <c r="AZ6752" s="12"/>
      <c r="BA6752" s="12"/>
      <c r="BB6752" s="12"/>
      <c r="BC6752" s="12"/>
      <c r="BD6752" s="12"/>
      <c r="BE6752" s="12"/>
      <c r="BF6752" s="12"/>
      <c r="BG6752" s="12"/>
      <c r="BH6752" s="12"/>
      <c r="BI6752" s="12"/>
      <c r="BJ6752" s="13"/>
      <c r="BK6752" s="13"/>
      <c r="BL6752" s="13"/>
      <c r="BM6752" s="13"/>
      <c r="BN6752" s="13"/>
    </row>
    <row r="6753" spans="4:66" x14ac:dyDescent="0.25">
      <c r="D6753" s="7"/>
      <c r="E6753" s="10"/>
      <c r="F6753" s="10"/>
      <c r="G6753" s="10"/>
      <c r="H6753" s="10"/>
      <c r="I6753" s="10"/>
      <c r="J6753" s="10"/>
      <c r="K6753" s="11"/>
      <c r="L6753" s="11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/>
      <c r="AC6753" s="12"/>
      <c r="AD6753" s="12"/>
      <c r="AE6753" s="12"/>
      <c r="AF6753" s="12"/>
      <c r="AG6753" s="12"/>
      <c r="AH6753" s="12"/>
      <c r="AI6753" s="12"/>
      <c r="AJ6753" s="12"/>
      <c r="AK6753" s="12"/>
      <c r="AL6753" s="12"/>
      <c r="AM6753" s="12"/>
      <c r="AN6753" s="12"/>
      <c r="AO6753" s="12"/>
      <c r="AP6753" s="12"/>
      <c r="AQ6753" s="12"/>
      <c r="AR6753" s="12"/>
      <c r="AS6753" s="12"/>
      <c r="AT6753" s="12"/>
      <c r="AU6753" s="12"/>
      <c r="AV6753" s="12"/>
      <c r="AW6753" s="12"/>
      <c r="AX6753" s="12"/>
      <c r="AY6753" s="12"/>
      <c r="AZ6753" s="12"/>
      <c r="BA6753" s="12"/>
      <c r="BB6753" s="12"/>
      <c r="BC6753" s="12"/>
      <c r="BD6753" s="12"/>
      <c r="BE6753" s="12"/>
      <c r="BF6753" s="12"/>
      <c r="BG6753" s="12"/>
      <c r="BH6753" s="12"/>
      <c r="BI6753" s="12"/>
      <c r="BJ6753" s="13"/>
      <c r="BK6753" s="13"/>
      <c r="BL6753" s="13"/>
      <c r="BM6753" s="13"/>
      <c r="BN6753" s="13"/>
    </row>
    <row r="6754" spans="4:66" x14ac:dyDescent="0.25">
      <c r="D6754" s="7"/>
      <c r="E6754" s="10"/>
      <c r="F6754" s="10"/>
      <c r="G6754" s="10"/>
      <c r="H6754" s="10"/>
      <c r="I6754" s="10"/>
      <c r="J6754" s="10"/>
      <c r="K6754" s="11"/>
      <c r="L6754" s="11"/>
      <c r="M6754" s="12"/>
      <c r="N6754" s="12"/>
      <c r="O6754" s="12"/>
      <c r="P6754" s="12"/>
      <c r="Q6754" s="12"/>
      <c r="R6754" s="12"/>
      <c r="S6754" s="12"/>
      <c r="T6754" s="12"/>
      <c r="U6754" s="12"/>
      <c r="V6754" s="12"/>
      <c r="W6754" s="12"/>
      <c r="X6754" s="12"/>
      <c r="Y6754" s="12"/>
      <c r="Z6754" s="12"/>
      <c r="AA6754" s="12"/>
      <c r="AB6754" s="12"/>
      <c r="AC6754" s="12"/>
      <c r="AD6754" s="12"/>
      <c r="AE6754" s="12"/>
      <c r="AF6754" s="12"/>
      <c r="AG6754" s="12"/>
      <c r="AH6754" s="12"/>
      <c r="AI6754" s="12"/>
      <c r="AJ6754" s="12"/>
      <c r="AK6754" s="12"/>
      <c r="AL6754" s="12"/>
      <c r="AM6754" s="12"/>
      <c r="AN6754" s="12"/>
      <c r="AO6754" s="12"/>
      <c r="AP6754" s="12"/>
      <c r="AQ6754" s="12"/>
      <c r="AR6754" s="12"/>
      <c r="AS6754" s="12"/>
      <c r="AT6754" s="12"/>
      <c r="AU6754" s="12"/>
      <c r="AV6754" s="12"/>
      <c r="AW6754" s="12"/>
      <c r="AX6754" s="12"/>
      <c r="AY6754" s="12"/>
      <c r="AZ6754" s="12"/>
      <c r="BA6754" s="12"/>
      <c r="BB6754" s="12"/>
      <c r="BC6754" s="12"/>
      <c r="BD6754" s="12"/>
      <c r="BE6754" s="12"/>
      <c r="BF6754" s="12"/>
      <c r="BG6754" s="12"/>
      <c r="BH6754" s="12"/>
      <c r="BI6754" s="12"/>
      <c r="BJ6754" s="13"/>
      <c r="BK6754" s="13"/>
      <c r="BL6754" s="13"/>
      <c r="BM6754" s="13"/>
      <c r="BN6754" s="13"/>
    </row>
    <row r="6755" spans="4:66" x14ac:dyDescent="0.25">
      <c r="D6755" s="7"/>
      <c r="E6755" s="10"/>
      <c r="F6755" s="10"/>
      <c r="G6755" s="10"/>
      <c r="H6755" s="10"/>
      <c r="I6755" s="10"/>
      <c r="J6755" s="10"/>
      <c r="K6755" s="11"/>
      <c r="L6755" s="11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/>
      <c r="AC6755" s="12"/>
      <c r="AD6755" s="12"/>
      <c r="AE6755" s="12"/>
      <c r="AF6755" s="12"/>
      <c r="AG6755" s="12"/>
      <c r="AH6755" s="12"/>
      <c r="AI6755" s="12"/>
      <c r="AJ6755" s="12"/>
      <c r="AK6755" s="12"/>
      <c r="AL6755" s="12"/>
      <c r="AM6755" s="12"/>
      <c r="AN6755" s="12"/>
      <c r="AO6755" s="12"/>
      <c r="AP6755" s="12"/>
      <c r="AQ6755" s="12"/>
      <c r="AR6755" s="12"/>
      <c r="AS6755" s="12"/>
      <c r="AT6755" s="12"/>
      <c r="AU6755" s="12"/>
      <c r="AV6755" s="12"/>
      <c r="AW6755" s="12"/>
      <c r="AX6755" s="12"/>
      <c r="AY6755" s="12"/>
      <c r="AZ6755" s="12"/>
      <c r="BA6755" s="12"/>
      <c r="BB6755" s="12"/>
      <c r="BC6755" s="12"/>
      <c r="BD6755" s="12"/>
      <c r="BE6755" s="12"/>
      <c r="BF6755" s="12"/>
      <c r="BG6755" s="12"/>
      <c r="BH6755" s="12"/>
      <c r="BI6755" s="12"/>
      <c r="BJ6755" s="13"/>
      <c r="BK6755" s="13"/>
      <c r="BL6755" s="13"/>
      <c r="BM6755" s="13"/>
      <c r="BN6755" s="13"/>
    </row>
    <row r="6756" spans="4:66" x14ac:dyDescent="0.25">
      <c r="D6756" s="7"/>
      <c r="E6756" s="10"/>
      <c r="F6756" s="10"/>
      <c r="G6756" s="10"/>
      <c r="H6756" s="10"/>
      <c r="I6756" s="10"/>
      <c r="J6756" s="10"/>
      <c r="K6756" s="11"/>
      <c r="L6756" s="11"/>
      <c r="M6756" s="12"/>
      <c r="N6756" s="12"/>
      <c r="O6756" s="12"/>
      <c r="P6756" s="12"/>
      <c r="Q6756" s="12"/>
      <c r="R6756" s="12"/>
      <c r="S6756" s="12"/>
      <c r="T6756" s="12"/>
      <c r="U6756" s="12"/>
      <c r="V6756" s="12"/>
      <c r="W6756" s="12"/>
      <c r="X6756" s="12"/>
      <c r="Y6756" s="12"/>
      <c r="Z6756" s="12"/>
      <c r="AA6756" s="12"/>
      <c r="AB6756" s="12"/>
      <c r="AC6756" s="12"/>
      <c r="AD6756" s="12"/>
      <c r="AE6756" s="12"/>
      <c r="AF6756" s="12"/>
      <c r="AG6756" s="12"/>
      <c r="AH6756" s="12"/>
      <c r="AI6756" s="12"/>
      <c r="AJ6756" s="12"/>
      <c r="AK6756" s="12"/>
      <c r="AL6756" s="12"/>
      <c r="AM6756" s="12"/>
      <c r="AN6756" s="12"/>
      <c r="AO6756" s="12"/>
      <c r="AP6756" s="12"/>
      <c r="AQ6756" s="12"/>
      <c r="AR6756" s="12"/>
      <c r="AS6756" s="12"/>
      <c r="AT6756" s="12"/>
      <c r="AU6756" s="12"/>
      <c r="AV6756" s="12"/>
      <c r="AW6756" s="12"/>
      <c r="AX6756" s="12"/>
      <c r="AY6756" s="12"/>
      <c r="AZ6756" s="12"/>
      <c r="BA6756" s="12"/>
      <c r="BB6756" s="12"/>
      <c r="BC6756" s="12"/>
      <c r="BD6756" s="12"/>
      <c r="BE6756" s="12"/>
      <c r="BF6756" s="12"/>
      <c r="BG6756" s="12"/>
      <c r="BH6756" s="12"/>
      <c r="BI6756" s="12"/>
      <c r="BJ6756" s="13"/>
      <c r="BK6756" s="13"/>
      <c r="BL6756" s="13"/>
      <c r="BM6756" s="13"/>
      <c r="BN6756" s="13"/>
    </row>
    <row r="6757" spans="4:66" x14ac:dyDescent="0.25">
      <c r="D6757" s="7"/>
      <c r="E6757" s="10"/>
      <c r="F6757" s="10"/>
      <c r="G6757" s="10"/>
      <c r="H6757" s="10"/>
      <c r="I6757" s="10"/>
      <c r="J6757" s="10"/>
      <c r="K6757" s="11"/>
      <c r="L6757" s="11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/>
      <c r="AC6757" s="12"/>
      <c r="AD6757" s="12"/>
      <c r="AE6757" s="12"/>
      <c r="AF6757" s="12"/>
      <c r="AG6757" s="12"/>
      <c r="AH6757" s="12"/>
      <c r="AI6757" s="12"/>
      <c r="AJ6757" s="12"/>
      <c r="AK6757" s="12"/>
      <c r="AL6757" s="12"/>
      <c r="AM6757" s="12"/>
      <c r="AN6757" s="12"/>
      <c r="AO6757" s="12"/>
      <c r="AP6757" s="12"/>
      <c r="AQ6757" s="12"/>
      <c r="AR6757" s="12"/>
      <c r="AS6757" s="12"/>
      <c r="AT6757" s="12"/>
      <c r="AU6757" s="12"/>
      <c r="AV6757" s="12"/>
      <c r="AW6757" s="12"/>
      <c r="AX6757" s="12"/>
      <c r="AY6757" s="12"/>
      <c r="AZ6757" s="12"/>
      <c r="BA6757" s="12"/>
      <c r="BB6757" s="12"/>
      <c r="BC6757" s="12"/>
      <c r="BD6757" s="12"/>
      <c r="BE6757" s="12"/>
      <c r="BF6757" s="12"/>
      <c r="BG6757" s="12"/>
      <c r="BH6757" s="12"/>
      <c r="BI6757" s="12"/>
      <c r="BJ6757" s="13"/>
      <c r="BK6757" s="13"/>
      <c r="BL6757" s="13"/>
      <c r="BM6757" s="13"/>
      <c r="BN6757" s="13"/>
    </row>
    <row r="6758" spans="4:66" x14ac:dyDescent="0.25">
      <c r="D6758" s="7"/>
      <c r="E6758" s="10"/>
      <c r="F6758" s="10"/>
      <c r="G6758" s="10"/>
      <c r="H6758" s="10"/>
      <c r="I6758" s="10"/>
      <c r="J6758" s="10"/>
      <c r="K6758" s="11"/>
      <c r="L6758" s="11"/>
      <c r="M6758" s="12"/>
      <c r="N6758" s="12"/>
      <c r="O6758" s="12"/>
      <c r="P6758" s="12"/>
      <c r="Q6758" s="12"/>
      <c r="R6758" s="12"/>
      <c r="S6758" s="12"/>
      <c r="T6758" s="12"/>
      <c r="U6758" s="12"/>
      <c r="V6758" s="12"/>
      <c r="W6758" s="12"/>
      <c r="X6758" s="12"/>
      <c r="Y6758" s="12"/>
      <c r="Z6758" s="12"/>
      <c r="AA6758" s="12"/>
      <c r="AB6758" s="12"/>
      <c r="AC6758" s="12"/>
      <c r="AD6758" s="12"/>
      <c r="AE6758" s="12"/>
      <c r="AF6758" s="12"/>
      <c r="AG6758" s="12"/>
      <c r="AH6758" s="12"/>
      <c r="AI6758" s="12"/>
      <c r="AJ6758" s="12"/>
      <c r="AK6758" s="12"/>
      <c r="AL6758" s="12"/>
      <c r="AM6758" s="12"/>
      <c r="AN6758" s="12"/>
      <c r="AO6758" s="12"/>
      <c r="AP6758" s="12"/>
      <c r="AQ6758" s="12"/>
      <c r="AR6758" s="12"/>
      <c r="AS6758" s="12"/>
      <c r="AT6758" s="12"/>
      <c r="AU6758" s="12"/>
      <c r="AV6758" s="12"/>
      <c r="AW6758" s="12"/>
      <c r="AX6758" s="12"/>
      <c r="AY6758" s="12"/>
      <c r="AZ6758" s="12"/>
      <c r="BA6758" s="12"/>
      <c r="BB6758" s="12"/>
      <c r="BC6758" s="12"/>
      <c r="BD6758" s="12"/>
      <c r="BE6758" s="12"/>
      <c r="BF6758" s="12"/>
      <c r="BG6758" s="12"/>
      <c r="BH6758" s="12"/>
      <c r="BI6758" s="12"/>
      <c r="BJ6758" s="13"/>
      <c r="BK6758" s="13"/>
      <c r="BL6758" s="13"/>
      <c r="BM6758" s="13"/>
      <c r="BN6758" s="13"/>
    </row>
    <row r="6759" spans="4:66" x14ac:dyDescent="0.25">
      <c r="D6759" s="7"/>
      <c r="E6759" s="10"/>
      <c r="F6759" s="10"/>
      <c r="G6759" s="10"/>
      <c r="H6759" s="10"/>
      <c r="I6759" s="10"/>
      <c r="J6759" s="10"/>
      <c r="K6759" s="11"/>
      <c r="L6759" s="11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/>
      <c r="AC6759" s="12"/>
      <c r="AD6759" s="12"/>
      <c r="AE6759" s="12"/>
      <c r="AF6759" s="12"/>
      <c r="AG6759" s="12"/>
      <c r="AH6759" s="12"/>
      <c r="AI6759" s="12"/>
      <c r="AJ6759" s="12"/>
      <c r="AK6759" s="12"/>
      <c r="AL6759" s="12"/>
      <c r="AM6759" s="12"/>
      <c r="AN6759" s="12"/>
      <c r="AO6759" s="12"/>
      <c r="AP6759" s="12"/>
      <c r="AQ6759" s="12"/>
      <c r="AR6759" s="12"/>
      <c r="AS6759" s="12"/>
      <c r="AT6759" s="12"/>
      <c r="AU6759" s="12"/>
      <c r="AV6759" s="12"/>
      <c r="AW6759" s="12"/>
      <c r="AX6759" s="12"/>
      <c r="AY6759" s="12"/>
      <c r="AZ6759" s="12"/>
      <c r="BA6759" s="12"/>
      <c r="BB6759" s="12"/>
      <c r="BC6759" s="12"/>
      <c r="BD6759" s="12"/>
      <c r="BE6759" s="12"/>
      <c r="BF6759" s="12"/>
      <c r="BG6759" s="12"/>
      <c r="BH6759" s="12"/>
      <c r="BI6759" s="12"/>
      <c r="BJ6759" s="13"/>
      <c r="BK6759" s="13"/>
      <c r="BL6759" s="13"/>
      <c r="BM6759" s="13"/>
      <c r="BN6759" s="13"/>
    </row>
    <row r="6760" spans="4:66" x14ac:dyDescent="0.25">
      <c r="D6760" s="7"/>
      <c r="E6760" s="10"/>
      <c r="F6760" s="10"/>
      <c r="G6760" s="10"/>
      <c r="H6760" s="10"/>
      <c r="I6760" s="10"/>
      <c r="J6760" s="10"/>
      <c r="K6760" s="11"/>
      <c r="L6760" s="11"/>
      <c r="M6760" s="12"/>
      <c r="N6760" s="12"/>
      <c r="O6760" s="12"/>
      <c r="P6760" s="12"/>
      <c r="Q6760" s="12"/>
      <c r="R6760" s="12"/>
      <c r="S6760" s="12"/>
      <c r="T6760" s="12"/>
      <c r="U6760" s="12"/>
      <c r="V6760" s="12"/>
      <c r="W6760" s="12"/>
      <c r="X6760" s="12"/>
      <c r="Y6760" s="12"/>
      <c r="Z6760" s="12"/>
      <c r="AA6760" s="12"/>
      <c r="AB6760" s="12"/>
      <c r="AC6760" s="12"/>
      <c r="AD6760" s="12"/>
      <c r="AE6760" s="12"/>
      <c r="AF6760" s="12"/>
      <c r="AG6760" s="12"/>
      <c r="AH6760" s="12"/>
      <c r="AI6760" s="12"/>
      <c r="AJ6760" s="12"/>
      <c r="AK6760" s="12"/>
      <c r="AL6760" s="12"/>
      <c r="AM6760" s="12"/>
      <c r="AN6760" s="12"/>
      <c r="AO6760" s="12"/>
      <c r="AP6760" s="12"/>
      <c r="AQ6760" s="12"/>
      <c r="AR6760" s="12"/>
      <c r="AS6760" s="12"/>
      <c r="AT6760" s="12"/>
      <c r="AU6760" s="12"/>
      <c r="AV6760" s="12"/>
      <c r="AW6760" s="12"/>
      <c r="AX6760" s="12"/>
      <c r="AY6760" s="12"/>
      <c r="AZ6760" s="12"/>
      <c r="BA6760" s="12"/>
      <c r="BB6760" s="12"/>
      <c r="BC6760" s="12"/>
      <c r="BD6760" s="12"/>
      <c r="BE6760" s="12"/>
      <c r="BF6760" s="12"/>
      <c r="BG6760" s="12"/>
      <c r="BH6760" s="12"/>
      <c r="BI6760" s="12"/>
      <c r="BJ6760" s="13"/>
      <c r="BK6760" s="13"/>
      <c r="BL6760" s="13"/>
      <c r="BM6760" s="13"/>
      <c r="BN6760" s="13"/>
    </row>
    <row r="6761" spans="4:66" x14ac:dyDescent="0.25">
      <c r="D6761" s="7"/>
      <c r="E6761" s="10"/>
      <c r="F6761" s="10"/>
      <c r="G6761" s="10"/>
      <c r="H6761" s="10"/>
      <c r="I6761" s="10"/>
      <c r="J6761" s="10"/>
      <c r="K6761" s="11"/>
      <c r="L6761" s="11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  <c r="AA6761" s="12"/>
      <c r="AB6761" s="12"/>
      <c r="AC6761" s="12"/>
      <c r="AD6761" s="12"/>
      <c r="AE6761" s="12"/>
      <c r="AF6761" s="12"/>
      <c r="AG6761" s="12"/>
      <c r="AH6761" s="12"/>
      <c r="AI6761" s="12"/>
      <c r="AJ6761" s="12"/>
      <c r="AK6761" s="12"/>
      <c r="AL6761" s="12"/>
      <c r="AM6761" s="12"/>
      <c r="AN6761" s="12"/>
      <c r="AO6761" s="12"/>
      <c r="AP6761" s="12"/>
      <c r="AQ6761" s="12"/>
      <c r="AR6761" s="12"/>
      <c r="AS6761" s="12"/>
      <c r="AT6761" s="12"/>
      <c r="AU6761" s="12"/>
      <c r="AV6761" s="12"/>
      <c r="AW6761" s="12"/>
      <c r="AX6761" s="12"/>
      <c r="AY6761" s="12"/>
      <c r="AZ6761" s="12"/>
      <c r="BA6761" s="12"/>
      <c r="BB6761" s="12"/>
      <c r="BC6761" s="12"/>
      <c r="BD6761" s="12"/>
      <c r="BE6761" s="12"/>
      <c r="BF6761" s="12"/>
      <c r="BG6761" s="12"/>
      <c r="BH6761" s="12"/>
      <c r="BI6761" s="12"/>
      <c r="BJ6761" s="13"/>
      <c r="BK6761" s="13"/>
      <c r="BL6761" s="13"/>
      <c r="BM6761" s="13"/>
      <c r="BN6761" s="13"/>
    </row>
    <row r="6762" spans="4:66" x14ac:dyDescent="0.25">
      <c r="D6762" s="7"/>
      <c r="E6762" s="10"/>
      <c r="F6762" s="10"/>
      <c r="G6762" s="10"/>
      <c r="H6762" s="10"/>
      <c r="I6762" s="10"/>
      <c r="J6762" s="10"/>
      <c r="K6762" s="11"/>
      <c r="L6762" s="11"/>
      <c r="M6762" s="12"/>
      <c r="N6762" s="12"/>
      <c r="O6762" s="12"/>
      <c r="P6762" s="12"/>
      <c r="Q6762" s="12"/>
      <c r="R6762" s="12"/>
      <c r="S6762" s="12"/>
      <c r="T6762" s="12"/>
      <c r="U6762" s="12"/>
      <c r="V6762" s="12"/>
      <c r="W6762" s="12"/>
      <c r="X6762" s="12"/>
      <c r="Y6762" s="12"/>
      <c r="Z6762" s="12"/>
      <c r="AA6762" s="12"/>
      <c r="AB6762" s="12"/>
      <c r="AC6762" s="12"/>
      <c r="AD6762" s="12"/>
      <c r="AE6762" s="12"/>
      <c r="AF6762" s="12"/>
      <c r="AG6762" s="12"/>
      <c r="AH6762" s="12"/>
      <c r="AI6762" s="12"/>
      <c r="AJ6762" s="12"/>
      <c r="AK6762" s="12"/>
      <c r="AL6762" s="12"/>
      <c r="AM6762" s="12"/>
      <c r="AN6762" s="12"/>
      <c r="AO6762" s="12"/>
      <c r="AP6762" s="12"/>
      <c r="AQ6762" s="12"/>
      <c r="AR6762" s="12"/>
      <c r="AS6762" s="12"/>
      <c r="AT6762" s="12"/>
      <c r="AU6762" s="12"/>
      <c r="AV6762" s="12"/>
      <c r="AW6762" s="12"/>
      <c r="AX6762" s="12"/>
      <c r="AY6762" s="12"/>
      <c r="AZ6762" s="12"/>
      <c r="BA6762" s="12"/>
      <c r="BB6762" s="12"/>
      <c r="BC6762" s="12"/>
      <c r="BD6762" s="12"/>
      <c r="BE6762" s="12"/>
      <c r="BF6762" s="12"/>
      <c r="BG6762" s="12"/>
      <c r="BH6762" s="12"/>
      <c r="BI6762" s="12"/>
      <c r="BJ6762" s="13"/>
      <c r="BK6762" s="13"/>
      <c r="BL6762" s="13"/>
      <c r="BM6762" s="13"/>
      <c r="BN6762" s="13"/>
    </row>
    <row r="6763" spans="4:66" x14ac:dyDescent="0.25">
      <c r="D6763" s="7"/>
      <c r="E6763" s="10"/>
      <c r="F6763" s="10"/>
      <c r="G6763" s="10"/>
      <c r="H6763" s="10"/>
      <c r="I6763" s="10"/>
      <c r="J6763" s="10"/>
      <c r="K6763" s="11"/>
      <c r="L6763" s="11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  <c r="AA6763" s="12"/>
      <c r="AB6763" s="12"/>
      <c r="AC6763" s="12"/>
      <c r="AD6763" s="12"/>
      <c r="AE6763" s="12"/>
      <c r="AF6763" s="12"/>
      <c r="AG6763" s="12"/>
      <c r="AH6763" s="12"/>
      <c r="AI6763" s="12"/>
      <c r="AJ6763" s="12"/>
      <c r="AK6763" s="12"/>
      <c r="AL6763" s="12"/>
      <c r="AM6763" s="12"/>
      <c r="AN6763" s="12"/>
      <c r="AO6763" s="12"/>
      <c r="AP6763" s="12"/>
      <c r="AQ6763" s="12"/>
      <c r="AR6763" s="12"/>
      <c r="AS6763" s="12"/>
      <c r="AT6763" s="12"/>
      <c r="AU6763" s="12"/>
      <c r="AV6763" s="12"/>
      <c r="AW6763" s="12"/>
      <c r="AX6763" s="12"/>
      <c r="AY6763" s="12"/>
      <c r="AZ6763" s="12"/>
      <c r="BA6763" s="12"/>
      <c r="BB6763" s="12"/>
      <c r="BC6763" s="12"/>
      <c r="BD6763" s="12"/>
      <c r="BE6763" s="12"/>
      <c r="BF6763" s="12"/>
      <c r="BG6763" s="12"/>
      <c r="BH6763" s="12"/>
      <c r="BI6763" s="12"/>
      <c r="BJ6763" s="13"/>
      <c r="BK6763" s="13"/>
      <c r="BL6763" s="13"/>
      <c r="BM6763" s="13"/>
      <c r="BN6763" s="13"/>
    </row>
    <row r="6764" spans="4:66" x14ac:dyDescent="0.25">
      <c r="D6764" s="7"/>
      <c r="E6764" s="10"/>
      <c r="F6764" s="10"/>
      <c r="G6764" s="10"/>
      <c r="H6764" s="10"/>
      <c r="I6764" s="10"/>
      <c r="J6764" s="10"/>
      <c r="K6764" s="11"/>
      <c r="L6764" s="11"/>
      <c r="M6764" s="12"/>
      <c r="N6764" s="12"/>
      <c r="O6764" s="12"/>
      <c r="P6764" s="12"/>
      <c r="Q6764" s="12"/>
      <c r="R6764" s="12"/>
      <c r="S6764" s="12"/>
      <c r="T6764" s="12"/>
      <c r="U6764" s="12"/>
      <c r="V6764" s="12"/>
      <c r="W6764" s="12"/>
      <c r="X6764" s="12"/>
      <c r="Y6764" s="12"/>
      <c r="Z6764" s="12"/>
      <c r="AA6764" s="12"/>
      <c r="AB6764" s="12"/>
      <c r="AC6764" s="12"/>
      <c r="AD6764" s="12"/>
      <c r="AE6764" s="12"/>
      <c r="AF6764" s="12"/>
      <c r="AG6764" s="12"/>
      <c r="AH6764" s="12"/>
      <c r="AI6764" s="12"/>
      <c r="AJ6764" s="12"/>
      <c r="AK6764" s="12"/>
      <c r="AL6764" s="12"/>
      <c r="AM6764" s="12"/>
      <c r="AN6764" s="12"/>
      <c r="AO6764" s="12"/>
      <c r="AP6764" s="12"/>
      <c r="AQ6764" s="12"/>
      <c r="AR6764" s="12"/>
      <c r="AS6764" s="12"/>
      <c r="AT6764" s="12"/>
      <c r="AU6764" s="12"/>
      <c r="AV6764" s="12"/>
      <c r="AW6764" s="12"/>
      <c r="AX6764" s="12"/>
      <c r="AY6764" s="12"/>
      <c r="AZ6764" s="12"/>
      <c r="BA6764" s="12"/>
      <c r="BB6764" s="12"/>
      <c r="BC6764" s="12"/>
      <c r="BD6764" s="12"/>
      <c r="BE6764" s="12"/>
      <c r="BF6764" s="12"/>
      <c r="BG6764" s="12"/>
      <c r="BH6764" s="12"/>
      <c r="BI6764" s="12"/>
      <c r="BJ6764" s="13"/>
      <c r="BK6764" s="13"/>
      <c r="BL6764" s="13"/>
      <c r="BM6764" s="13"/>
      <c r="BN6764" s="13"/>
    </row>
    <row r="6765" spans="4:66" x14ac:dyDescent="0.25">
      <c r="D6765" s="7"/>
      <c r="E6765" s="10"/>
      <c r="F6765" s="10"/>
      <c r="G6765" s="10"/>
      <c r="H6765" s="10"/>
      <c r="I6765" s="10"/>
      <c r="J6765" s="10"/>
      <c r="K6765" s="11"/>
      <c r="L6765" s="11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/>
      <c r="AC6765" s="12"/>
      <c r="AD6765" s="12"/>
      <c r="AE6765" s="12"/>
      <c r="AF6765" s="12"/>
      <c r="AG6765" s="12"/>
      <c r="AH6765" s="12"/>
      <c r="AI6765" s="12"/>
      <c r="AJ6765" s="12"/>
      <c r="AK6765" s="12"/>
      <c r="AL6765" s="12"/>
      <c r="AM6765" s="12"/>
      <c r="AN6765" s="12"/>
      <c r="AO6765" s="12"/>
      <c r="AP6765" s="12"/>
      <c r="AQ6765" s="12"/>
      <c r="AR6765" s="12"/>
      <c r="AS6765" s="12"/>
      <c r="AT6765" s="12"/>
      <c r="AU6765" s="12"/>
      <c r="AV6765" s="12"/>
      <c r="AW6765" s="12"/>
      <c r="AX6765" s="12"/>
      <c r="AY6765" s="12"/>
      <c r="AZ6765" s="12"/>
      <c r="BA6765" s="12"/>
      <c r="BB6765" s="12"/>
      <c r="BC6765" s="12"/>
      <c r="BD6765" s="12"/>
      <c r="BE6765" s="12"/>
      <c r="BF6765" s="12"/>
      <c r="BG6765" s="12"/>
      <c r="BH6765" s="12"/>
      <c r="BI6765" s="12"/>
      <c r="BJ6765" s="13"/>
      <c r="BK6765" s="13"/>
      <c r="BL6765" s="13"/>
      <c r="BM6765" s="13"/>
      <c r="BN6765" s="13"/>
    </row>
    <row r="6766" spans="4:66" x14ac:dyDescent="0.25">
      <c r="D6766" s="7"/>
      <c r="E6766" s="10"/>
      <c r="F6766" s="10"/>
      <c r="G6766" s="10"/>
      <c r="H6766" s="10"/>
      <c r="I6766" s="10"/>
      <c r="J6766" s="10"/>
      <c r="K6766" s="11"/>
      <c r="L6766" s="11"/>
      <c r="M6766" s="12"/>
      <c r="N6766" s="12"/>
      <c r="O6766" s="12"/>
      <c r="P6766" s="12"/>
      <c r="Q6766" s="12"/>
      <c r="R6766" s="12"/>
      <c r="S6766" s="12"/>
      <c r="T6766" s="12"/>
      <c r="U6766" s="12"/>
      <c r="V6766" s="12"/>
      <c r="W6766" s="12"/>
      <c r="X6766" s="12"/>
      <c r="Y6766" s="12"/>
      <c r="Z6766" s="12"/>
      <c r="AA6766" s="12"/>
      <c r="AB6766" s="12"/>
      <c r="AC6766" s="12"/>
      <c r="AD6766" s="12"/>
      <c r="AE6766" s="12"/>
      <c r="AF6766" s="12"/>
      <c r="AG6766" s="12"/>
      <c r="AH6766" s="12"/>
      <c r="AI6766" s="12"/>
      <c r="AJ6766" s="12"/>
      <c r="AK6766" s="12"/>
      <c r="AL6766" s="12"/>
      <c r="AM6766" s="12"/>
      <c r="AN6766" s="12"/>
      <c r="AO6766" s="12"/>
      <c r="AP6766" s="12"/>
      <c r="AQ6766" s="12"/>
      <c r="AR6766" s="12"/>
      <c r="AS6766" s="12"/>
      <c r="AT6766" s="12"/>
      <c r="AU6766" s="12"/>
      <c r="AV6766" s="12"/>
      <c r="AW6766" s="12"/>
      <c r="AX6766" s="12"/>
      <c r="AY6766" s="12"/>
      <c r="AZ6766" s="12"/>
      <c r="BA6766" s="12"/>
      <c r="BB6766" s="12"/>
      <c r="BC6766" s="12"/>
      <c r="BD6766" s="12"/>
      <c r="BE6766" s="12"/>
      <c r="BF6766" s="12"/>
      <c r="BG6766" s="12"/>
      <c r="BH6766" s="12"/>
      <c r="BI6766" s="12"/>
      <c r="BJ6766" s="13"/>
      <c r="BK6766" s="13"/>
      <c r="BL6766" s="13"/>
      <c r="BM6766" s="13"/>
      <c r="BN6766" s="13"/>
    </row>
    <row r="6767" spans="4:66" x14ac:dyDescent="0.25">
      <c r="D6767" s="7"/>
      <c r="E6767" s="10"/>
      <c r="F6767" s="10"/>
      <c r="G6767" s="10"/>
      <c r="H6767" s="10"/>
      <c r="I6767" s="10"/>
      <c r="J6767" s="10"/>
      <c r="K6767" s="11"/>
      <c r="L6767" s="11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  <c r="AA6767" s="12"/>
      <c r="AB6767" s="12"/>
      <c r="AC6767" s="12"/>
      <c r="AD6767" s="12"/>
      <c r="AE6767" s="12"/>
      <c r="AF6767" s="12"/>
      <c r="AG6767" s="12"/>
      <c r="AH6767" s="12"/>
      <c r="AI6767" s="12"/>
      <c r="AJ6767" s="12"/>
      <c r="AK6767" s="12"/>
      <c r="AL6767" s="12"/>
      <c r="AM6767" s="12"/>
      <c r="AN6767" s="12"/>
      <c r="AO6767" s="12"/>
      <c r="AP6767" s="12"/>
      <c r="AQ6767" s="12"/>
      <c r="AR6767" s="12"/>
      <c r="AS6767" s="12"/>
      <c r="AT6767" s="12"/>
      <c r="AU6767" s="12"/>
      <c r="AV6767" s="12"/>
      <c r="AW6767" s="12"/>
      <c r="AX6767" s="12"/>
      <c r="AY6767" s="12"/>
      <c r="AZ6767" s="12"/>
      <c r="BA6767" s="12"/>
      <c r="BB6767" s="12"/>
      <c r="BC6767" s="12"/>
      <c r="BD6767" s="12"/>
      <c r="BE6767" s="12"/>
      <c r="BF6767" s="12"/>
      <c r="BG6767" s="12"/>
      <c r="BH6767" s="12"/>
      <c r="BI6767" s="12"/>
      <c r="BJ6767" s="13"/>
      <c r="BK6767" s="13"/>
      <c r="BL6767" s="13"/>
      <c r="BM6767" s="13"/>
      <c r="BN6767" s="13"/>
    </row>
    <row r="6768" spans="4:66" x14ac:dyDescent="0.25">
      <c r="D6768" s="7"/>
      <c r="E6768" s="10"/>
      <c r="F6768" s="10"/>
      <c r="G6768" s="10"/>
      <c r="H6768" s="10"/>
      <c r="I6768" s="10"/>
      <c r="J6768" s="10"/>
      <c r="K6768" s="11"/>
      <c r="L6768" s="11"/>
      <c r="M6768" s="12"/>
      <c r="N6768" s="12"/>
      <c r="O6768" s="12"/>
      <c r="P6768" s="12"/>
      <c r="Q6768" s="12"/>
      <c r="R6768" s="12"/>
      <c r="S6768" s="12"/>
      <c r="T6768" s="12"/>
      <c r="U6768" s="12"/>
      <c r="V6768" s="12"/>
      <c r="W6768" s="12"/>
      <c r="X6768" s="12"/>
      <c r="Y6768" s="12"/>
      <c r="Z6768" s="12"/>
      <c r="AA6768" s="12"/>
      <c r="AB6768" s="12"/>
      <c r="AC6768" s="12"/>
      <c r="AD6768" s="12"/>
      <c r="AE6768" s="12"/>
      <c r="AF6768" s="12"/>
      <c r="AG6768" s="12"/>
      <c r="AH6768" s="12"/>
      <c r="AI6768" s="12"/>
      <c r="AJ6768" s="12"/>
      <c r="AK6768" s="12"/>
      <c r="AL6768" s="12"/>
      <c r="AM6768" s="12"/>
      <c r="AN6768" s="12"/>
      <c r="AO6768" s="12"/>
      <c r="AP6768" s="12"/>
      <c r="AQ6768" s="12"/>
      <c r="AR6768" s="12"/>
      <c r="AS6768" s="12"/>
      <c r="AT6768" s="12"/>
      <c r="AU6768" s="12"/>
      <c r="AV6768" s="12"/>
      <c r="AW6768" s="12"/>
      <c r="AX6768" s="12"/>
      <c r="AY6768" s="12"/>
      <c r="AZ6768" s="12"/>
      <c r="BA6768" s="12"/>
      <c r="BB6768" s="12"/>
      <c r="BC6768" s="12"/>
      <c r="BD6768" s="12"/>
      <c r="BE6768" s="12"/>
      <c r="BF6768" s="12"/>
      <c r="BG6768" s="12"/>
      <c r="BH6768" s="12"/>
      <c r="BI6768" s="12"/>
      <c r="BJ6768" s="13"/>
      <c r="BK6768" s="13"/>
      <c r="BL6768" s="13"/>
      <c r="BM6768" s="13"/>
      <c r="BN6768" s="13"/>
    </row>
    <row r="6769" spans="4:66" x14ac:dyDescent="0.25">
      <c r="D6769" s="7"/>
      <c r="E6769" s="10"/>
      <c r="F6769" s="10"/>
      <c r="G6769" s="10"/>
      <c r="H6769" s="10"/>
      <c r="I6769" s="10"/>
      <c r="J6769" s="10"/>
      <c r="K6769" s="11"/>
      <c r="L6769" s="11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  <c r="AA6769" s="12"/>
      <c r="AB6769" s="12"/>
      <c r="AC6769" s="12"/>
      <c r="AD6769" s="12"/>
      <c r="AE6769" s="12"/>
      <c r="AF6769" s="12"/>
      <c r="AG6769" s="12"/>
      <c r="AH6769" s="12"/>
      <c r="AI6769" s="12"/>
      <c r="AJ6769" s="12"/>
      <c r="AK6769" s="12"/>
      <c r="AL6769" s="12"/>
      <c r="AM6769" s="12"/>
      <c r="AN6769" s="12"/>
      <c r="AO6769" s="12"/>
      <c r="AP6769" s="12"/>
      <c r="AQ6769" s="12"/>
      <c r="AR6769" s="12"/>
      <c r="AS6769" s="12"/>
      <c r="AT6769" s="12"/>
      <c r="AU6769" s="12"/>
      <c r="AV6769" s="12"/>
      <c r="AW6769" s="12"/>
      <c r="AX6769" s="12"/>
      <c r="AY6769" s="12"/>
      <c r="AZ6769" s="12"/>
      <c r="BA6769" s="12"/>
      <c r="BB6769" s="12"/>
      <c r="BC6769" s="12"/>
      <c r="BD6769" s="12"/>
      <c r="BE6769" s="12"/>
      <c r="BF6769" s="12"/>
      <c r="BG6769" s="12"/>
      <c r="BH6769" s="12"/>
      <c r="BI6769" s="12"/>
      <c r="BJ6769" s="13"/>
      <c r="BK6769" s="13"/>
      <c r="BL6769" s="13"/>
      <c r="BM6769" s="13"/>
      <c r="BN6769" s="13"/>
    </row>
    <row r="6770" spans="4:66" x14ac:dyDescent="0.25">
      <c r="D6770" s="7"/>
      <c r="E6770" s="10"/>
      <c r="F6770" s="10"/>
      <c r="G6770" s="10"/>
      <c r="H6770" s="10"/>
      <c r="I6770" s="10"/>
      <c r="J6770" s="10"/>
      <c r="K6770" s="11"/>
      <c r="L6770" s="11"/>
      <c r="M6770" s="12"/>
      <c r="N6770" s="12"/>
      <c r="O6770" s="12"/>
      <c r="P6770" s="12"/>
      <c r="Q6770" s="12"/>
      <c r="R6770" s="12"/>
      <c r="S6770" s="12"/>
      <c r="T6770" s="12"/>
      <c r="U6770" s="12"/>
      <c r="V6770" s="12"/>
      <c r="W6770" s="12"/>
      <c r="X6770" s="12"/>
      <c r="Y6770" s="12"/>
      <c r="Z6770" s="12"/>
      <c r="AA6770" s="12"/>
      <c r="AB6770" s="12"/>
      <c r="AC6770" s="12"/>
      <c r="AD6770" s="12"/>
      <c r="AE6770" s="12"/>
      <c r="AF6770" s="12"/>
      <c r="AG6770" s="12"/>
      <c r="AH6770" s="12"/>
      <c r="AI6770" s="12"/>
      <c r="AJ6770" s="12"/>
      <c r="AK6770" s="12"/>
      <c r="AL6770" s="12"/>
      <c r="AM6770" s="12"/>
      <c r="AN6770" s="12"/>
      <c r="AO6770" s="12"/>
      <c r="AP6770" s="12"/>
      <c r="AQ6770" s="12"/>
      <c r="AR6770" s="12"/>
      <c r="AS6770" s="12"/>
      <c r="AT6770" s="12"/>
      <c r="AU6770" s="12"/>
      <c r="AV6770" s="12"/>
      <c r="AW6770" s="12"/>
      <c r="AX6770" s="12"/>
      <c r="AY6770" s="12"/>
      <c r="AZ6770" s="12"/>
      <c r="BA6770" s="12"/>
      <c r="BB6770" s="12"/>
      <c r="BC6770" s="12"/>
      <c r="BD6770" s="12"/>
      <c r="BE6770" s="12"/>
      <c r="BF6770" s="12"/>
      <c r="BG6770" s="12"/>
      <c r="BH6770" s="12"/>
      <c r="BI6770" s="12"/>
      <c r="BJ6770" s="13"/>
      <c r="BK6770" s="13"/>
      <c r="BL6770" s="13"/>
      <c r="BM6770" s="13"/>
      <c r="BN6770" s="13"/>
    </row>
    <row r="6771" spans="4:66" x14ac:dyDescent="0.25">
      <c r="D6771" s="7"/>
      <c r="E6771" s="10"/>
      <c r="F6771" s="10"/>
      <c r="G6771" s="10"/>
      <c r="H6771" s="10"/>
      <c r="I6771" s="10"/>
      <c r="J6771" s="10"/>
      <c r="K6771" s="11"/>
      <c r="L6771" s="11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  <c r="AA6771" s="12"/>
      <c r="AB6771" s="12"/>
      <c r="AC6771" s="12"/>
      <c r="AD6771" s="12"/>
      <c r="AE6771" s="12"/>
      <c r="AF6771" s="12"/>
      <c r="AG6771" s="12"/>
      <c r="AH6771" s="12"/>
      <c r="AI6771" s="12"/>
      <c r="AJ6771" s="12"/>
      <c r="AK6771" s="12"/>
      <c r="AL6771" s="12"/>
      <c r="AM6771" s="12"/>
      <c r="AN6771" s="12"/>
      <c r="AO6771" s="12"/>
      <c r="AP6771" s="12"/>
      <c r="AQ6771" s="12"/>
      <c r="AR6771" s="12"/>
      <c r="AS6771" s="12"/>
      <c r="AT6771" s="12"/>
      <c r="AU6771" s="12"/>
      <c r="AV6771" s="12"/>
      <c r="AW6771" s="12"/>
      <c r="AX6771" s="12"/>
      <c r="AY6771" s="12"/>
      <c r="AZ6771" s="12"/>
      <c r="BA6771" s="12"/>
      <c r="BB6771" s="12"/>
      <c r="BC6771" s="12"/>
      <c r="BD6771" s="12"/>
      <c r="BE6771" s="12"/>
      <c r="BF6771" s="12"/>
      <c r="BG6771" s="12"/>
      <c r="BH6771" s="12"/>
      <c r="BI6771" s="12"/>
      <c r="BJ6771" s="13"/>
      <c r="BK6771" s="13"/>
      <c r="BL6771" s="13"/>
      <c r="BM6771" s="13"/>
      <c r="BN6771" s="13"/>
    </row>
    <row r="6772" spans="4:66" x14ac:dyDescent="0.25">
      <c r="D6772" s="7"/>
      <c r="E6772" s="10"/>
      <c r="F6772" s="10"/>
      <c r="G6772" s="10"/>
      <c r="H6772" s="10"/>
      <c r="I6772" s="10"/>
      <c r="J6772" s="10"/>
      <c r="K6772" s="11"/>
      <c r="L6772" s="11"/>
      <c r="M6772" s="12"/>
      <c r="N6772" s="12"/>
      <c r="O6772" s="12"/>
      <c r="P6772" s="12"/>
      <c r="Q6772" s="12"/>
      <c r="R6772" s="12"/>
      <c r="S6772" s="12"/>
      <c r="T6772" s="12"/>
      <c r="U6772" s="12"/>
      <c r="V6772" s="12"/>
      <c r="W6772" s="12"/>
      <c r="X6772" s="12"/>
      <c r="Y6772" s="12"/>
      <c r="Z6772" s="12"/>
      <c r="AA6772" s="12"/>
      <c r="AB6772" s="12"/>
      <c r="AC6772" s="12"/>
      <c r="AD6772" s="12"/>
      <c r="AE6772" s="12"/>
      <c r="AF6772" s="12"/>
      <c r="AG6772" s="12"/>
      <c r="AH6772" s="12"/>
      <c r="AI6772" s="12"/>
      <c r="AJ6772" s="12"/>
      <c r="AK6772" s="12"/>
      <c r="AL6772" s="12"/>
      <c r="AM6772" s="12"/>
      <c r="AN6772" s="12"/>
      <c r="AO6772" s="12"/>
      <c r="AP6772" s="12"/>
      <c r="AQ6772" s="12"/>
      <c r="AR6772" s="12"/>
      <c r="AS6772" s="12"/>
      <c r="AT6772" s="12"/>
      <c r="AU6772" s="12"/>
      <c r="AV6772" s="12"/>
      <c r="AW6772" s="12"/>
      <c r="AX6772" s="12"/>
      <c r="AY6772" s="12"/>
      <c r="AZ6772" s="12"/>
      <c r="BA6772" s="12"/>
      <c r="BB6772" s="12"/>
      <c r="BC6772" s="12"/>
      <c r="BD6772" s="12"/>
      <c r="BE6772" s="12"/>
      <c r="BF6772" s="12"/>
      <c r="BG6772" s="12"/>
      <c r="BH6772" s="12"/>
      <c r="BI6772" s="12"/>
      <c r="BJ6772" s="13"/>
      <c r="BK6772" s="13"/>
      <c r="BL6772" s="13"/>
      <c r="BM6772" s="13"/>
      <c r="BN6772" s="13"/>
    </row>
    <row r="6773" spans="4:66" x14ac:dyDescent="0.25">
      <c r="D6773" s="7"/>
      <c r="E6773" s="10"/>
      <c r="F6773" s="10"/>
      <c r="G6773" s="10"/>
      <c r="H6773" s="10"/>
      <c r="I6773" s="10"/>
      <c r="J6773" s="10"/>
      <c r="K6773" s="11"/>
      <c r="L6773" s="11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/>
      <c r="AA6773" s="12"/>
      <c r="AB6773" s="12"/>
      <c r="AC6773" s="12"/>
      <c r="AD6773" s="12"/>
      <c r="AE6773" s="12"/>
      <c r="AF6773" s="12"/>
      <c r="AG6773" s="12"/>
      <c r="AH6773" s="12"/>
      <c r="AI6773" s="12"/>
      <c r="AJ6773" s="12"/>
      <c r="AK6773" s="12"/>
      <c r="AL6773" s="12"/>
      <c r="AM6773" s="12"/>
      <c r="AN6773" s="12"/>
      <c r="AO6773" s="12"/>
      <c r="AP6773" s="12"/>
      <c r="AQ6773" s="12"/>
      <c r="AR6773" s="12"/>
      <c r="AS6773" s="12"/>
      <c r="AT6773" s="12"/>
      <c r="AU6773" s="12"/>
      <c r="AV6773" s="12"/>
      <c r="AW6773" s="12"/>
      <c r="AX6773" s="12"/>
      <c r="AY6773" s="12"/>
      <c r="AZ6773" s="12"/>
      <c r="BA6773" s="12"/>
      <c r="BB6773" s="12"/>
      <c r="BC6773" s="12"/>
      <c r="BD6773" s="12"/>
      <c r="BE6773" s="12"/>
      <c r="BF6773" s="12"/>
      <c r="BG6773" s="12"/>
      <c r="BH6773" s="12"/>
      <c r="BI6773" s="12"/>
      <c r="BJ6773" s="13"/>
      <c r="BK6773" s="13"/>
      <c r="BL6773" s="13"/>
      <c r="BM6773" s="13"/>
      <c r="BN6773" s="13"/>
    </row>
    <row r="6774" spans="4:66" x14ac:dyDescent="0.25">
      <c r="D6774" s="7"/>
      <c r="E6774" s="10"/>
      <c r="F6774" s="10"/>
      <c r="G6774" s="10"/>
      <c r="H6774" s="10"/>
      <c r="I6774" s="10"/>
      <c r="J6774" s="10"/>
      <c r="K6774" s="11"/>
      <c r="L6774" s="11"/>
      <c r="M6774" s="12"/>
      <c r="N6774" s="12"/>
      <c r="O6774" s="12"/>
      <c r="P6774" s="12"/>
      <c r="Q6774" s="12"/>
      <c r="R6774" s="12"/>
      <c r="S6774" s="12"/>
      <c r="T6774" s="12"/>
      <c r="U6774" s="12"/>
      <c r="V6774" s="12"/>
      <c r="W6774" s="12"/>
      <c r="X6774" s="12"/>
      <c r="Y6774" s="12"/>
      <c r="Z6774" s="12"/>
      <c r="AA6774" s="12"/>
      <c r="AB6774" s="12"/>
      <c r="AC6774" s="12"/>
      <c r="AD6774" s="12"/>
      <c r="AE6774" s="12"/>
      <c r="AF6774" s="12"/>
      <c r="AG6774" s="12"/>
      <c r="AH6774" s="12"/>
      <c r="AI6774" s="12"/>
      <c r="AJ6774" s="12"/>
      <c r="AK6774" s="12"/>
      <c r="AL6774" s="12"/>
      <c r="AM6774" s="12"/>
      <c r="AN6774" s="12"/>
      <c r="AO6774" s="12"/>
      <c r="AP6774" s="12"/>
      <c r="AQ6774" s="12"/>
      <c r="AR6774" s="12"/>
      <c r="AS6774" s="12"/>
      <c r="AT6774" s="12"/>
      <c r="AU6774" s="12"/>
      <c r="AV6774" s="12"/>
      <c r="AW6774" s="12"/>
      <c r="AX6774" s="12"/>
      <c r="AY6774" s="12"/>
      <c r="AZ6774" s="12"/>
      <c r="BA6774" s="12"/>
      <c r="BB6774" s="12"/>
      <c r="BC6774" s="12"/>
      <c r="BD6774" s="12"/>
      <c r="BE6774" s="12"/>
      <c r="BF6774" s="12"/>
      <c r="BG6774" s="12"/>
      <c r="BH6774" s="12"/>
      <c r="BI6774" s="12"/>
      <c r="BJ6774" s="13"/>
      <c r="BK6774" s="13"/>
      <c r="BL6774" s="13"/>
      <c r="BM6774" s="13"/>
      <c r="BN6774" s="13"/>
    </row>
    <row r="6775" spans="4:66" x14ac:dyDescent="0.25">
      <c r="D6775" s="7"/>
      <c r="E6775" s="10"/>
      <c r="F6775" s="10"/>
      <c r="G6775" s="10"/>
      <c r="H6775" s="10"/>
      <c r="I6775" s="10"/>
      <c r="J6775" s="10"/>
      <c r="K6775" s="11"/>
      <c r="L6775" s="11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/>
      <c r="AC6775" s="12"/>
      <c r="AD6775" s="12"/>
      <c r="AE6775" s="12"/>
      <c r="AF6775" s="12"/>
      <c r="AG6775" s="12"/>
      <c r="AH6775" s="12"/>
      <c r="AI6775" s="12"/>
      <c r="AJ6775" s="12"/>
      <c r="AK6775" s="12"/>
      <c r="AL6775" s="12"/>
      <c r="AM6775" s="12"/>
      <c r="AN6775" s="12"/>
      <c r="AO6775" s="12"/>
      <c r="AP6775" s="12"/>
      <c r="AQ6775" s="12"/>
      <c r="AR6775" s="12"/>
      <c r="AS6775" s="12"/>
      <c r="AT6775" s="12"/>
      <c r="AU6775" s="12"/>
      <c r="AV6775" s="12"/>
      <c r="AW6775" s="12"/>
      <c r="AX6775" s="12"/>
      <c r="AY6775" s="12"/>
      <c r="AZ6775" s="12"/>
      <c r="BA6775" s="12"/>
      <c r="BB6775" s="12"/>
      <c r="BC6775" s="12"/>
      <c r="BD6775" s="12"/>
      <c r="BE6775" s="12"/>
      <c r="BF6775" s="12"/>
      <c r="BG6775" s="12"/>
      <c r="BH6775" s="12"/>
      <c r="BI6775" s="12"/>
      <c r="BJ6775" s="13"/>
      <c r="BK6775" s="13"/>
      <c r="BL6775" s="13"/>
      <c r="BM6775" s="13"/>
      <c r="BN6775" s="13"/>
    </row>
    <row r="6776" spans="4:66" x14ac:dyDescent="0.25">
      <c r="D6776" s="7"/>
      <c r="E6776" s="10"/>
      <c r="F6776" s="10"/>
      <c r="G6776" s="10"/>
      <c r="H6776" s="10"/>
      <c r="I6776" s="10"/>
      <c r="J6776" s="10"/>
      <c r="K6776" s="11"/>
      <c r="L6776" s="11"/>
      <c r="M6776" s="12"/>
      <c r="N6776" s="12"/>
      <c r="O6776" s="12"/>
      <c r="P6776" s="12"/>
      <c r="Q6776" s="12"/>
      <c r="R6776" s="12"/>
      <c r="S6776" s="12"/>
      <c r="T6776" s="12"/>
      <c r="U6776" s="12"/>
      <c r="V6776" s="12"/>
      <c r="W6776" s="12"/>
      <c r="X6776" s="12"/>
      <c r="Y6776" s="12"/>
      <c r="Z6776" s="12"/>
      <c r="AA6776" s="12"/>
      <c r="AB6776" s="12"/>
      <c r="AC6776" s="12"/>
      <c r="AD6776" s="12"/>
      <c r="AE6776" s="12"/>
      <c r="AF6776" s="12"/>
      <c r="AG6776" s="12"/>
      <c r="AH6776" s="12"/>
      <c r="AI6776" s="12"/>
      <c r="AJ6776" s="12"/>
      <c r="AK6776" s="12"/>
      <c r="AL6776" s="12"/>
      <c r="AM6776" s="12"/>
      <c r="AN6776" s="12"/>
      <c r="AO6776" s="12"/>
      <c r="AP6776" s="12"/>
      <c r="AQ6776" s="12"/>
      <c r="AR6776" s="12"/>
      <c r="AS6776" s="12"/>
      <c r="AT6776" s="12"/>
      <c r="AU6776" s="12"/>
      <c r="AV6776" s="12"/>
      <c r="AW6776" s="12"/>
      <c r="AX6776" s="12"/>
      <c r="AY6776" s="12"/>
      <c r="AZ6776" s="12"/>
      <c r="BA6776" s="12"/>
      <c r="BB6776" s="12"/>
      <c r="BC6776" s="12"/>
      <c r="BD6776" s="12"/>
      <c r="BE6776" s="12"/>
      <c r="BF6776" s="12"/>
      <c r="BG6776" s="12"/>
      <c r="BH6776" s="12"/>
      <c r="BI6776" s="12"/>
      <c r="BJ6776" s="13"/>
      <c r="BK6776" s="13"/>
      <c r="BL6776" s="13"/>
      <c r="BM6776" s="13"/>
      <c r="BN6776" s="13"/>
    </row>
    <row r="6777" spans="4:66" x14ac:dyDescent="0.25">
      <c r="D6777" s="7"/>
      <c r="E6777" s="10"/>
      <c r="F6777" s="10"/>
      <c r="G6777" s="10"/>
      <c r="H6777" s="10"/>
      <c r="I6777" s="10"/>
      <c r="J6777" s="10"/>
      <c r="K6777" s="11"/>
      <c r="L6777" s="11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/>
      <c r="AA6777" s="12"/>
      <c r="AB6777" s="12"/>
      <c r="AC6777" s="12"/>
      <c r="AD6777" s="12"/>
      <c r="AE6777" s="12"/>
      <c r="AF6777" s="12"/>
      <c r="AG6777" s="12"/>
      <c r="AH6777" s="12"/>
      <c r="AI6777" s="12"/>
      <c r="AJ6777" s="12"/>
      <c r="AK6777" s="12"/>
      <c r="AL6777" s="12"/>
      <c r="AM6777" s="12"/>
      <c r="AN6777" s="12"/>
      <c r="AO6777" s="12"/>
      <c r="AP6777" s="12"/>
      <c r="AQ6777" s="12"/>
      <c r="AR6777" s="12"/>
      <c r="AS6777" s="12"/>
      <c r="AT6777" s="12"/>
      <c r="AU6777" s="12"/>
      <c r="AV6777" s="12"/>
      <c r="AW6777" s="12"/>
      <c r="AX6777" s="12"/>
      <c r="AY6777" s="12"/>
      <c r="AZ6777" s="12"/>
      <c r="BA6777" s="12"/>
      <c r="BB6777" s="12"/>
      <c r="BC6777" s="12"/>
      <c r="BD6777" s="12"/>
      <c r="BE6777" s="12"/>
      <c r="BF6777" s="12"/>
      <c r="BG6777" s="12"/>
      <c r="BH6777" s="12"/>
      <c r="BI6777" s="12"/>
      <c r="BJ6777" s="13"/>
      <c r="BK6777" s="13"/>
      <c r="BL6777" s="13"/>
      <c r="BM6777" s="13"/>
      <c r="BN6777" s="13"/>
    </row>
    <row r="6778" spans="4:66" x14ac:dyDescent="0.25">
      <c r="D6778" s="7"/>
      <c r="E6778" s="10"/>
      <c r="F6778" s="10"/>
      <c r="G6778" s="10"/>
      <c r="H6778" s="10"/>
      <c r="I6778" s="10"/>
      <c r="J6778" s="10"/>
      <c r="K6778" s="11"/>
      <c r="L6778" s="11"/>
      <c r="M6778" s="12"/>
      <c r="N6778" s="12"/>
      <c r="O6778" s="12"/>
      <c r="P6778" s="12"/>
      <c r="Q6778" s="12"/>
      <c r="R6778" s="12"/>
      <c r="S6778" s="12"/>
      <c r="T6778" s="12"/>
      <c r="U6778" s="12"/>
      <c r="V6778" s="12"/>
      <c r="W6778" s="12"/>
      <c r="X6778" s="12"/>
      <c r="Y6778" s="12"/>
      <c r="Z6778" s="12"/>
      <c r="AA6778" s="12"/>
      <c r="AB6778" s="12"/>
      <c r="AC6778" s="12"/>
      <c r="AD6778" s="12"/>
      <c r="AE6778" s="12"/>
      <c r="AF6778" s="12"/>
      <c r="AG6778" s="12"/>
      <c r="AH6778" s="12"/>
      <c r="AI6778" s="12"/>
      <c r="AJ6778" s="12"/>
      <c r="AK6778" s="12"/>
      <c r="AL6778" s="12"/>
      <c r="AM6778" s="12"/>
      <c r="AN6778" s="12"/>
      <c r="AO6778" s="12"/>
      <c r="AP6778" s="12"/>
      <c r="AQ6778" s="12"/>
      <c r="AR6778" s="12"/>
      <c r="AS6778" s="12"/>
      <c r="AT6778" s="12"/>
      <c r="AU6778" s="12"/>
      <c r="AV6778" s="12"/>
      <c r="AW6778" s="12"/>
      <c r="AX6778" s="12"/>
      <c r="AY6778" s="12"/>
      <c r="AZ6778" s="12"/>
      <c r="BA6778" s="12"/>
      <c r="BB6778" s="12"/>
      <c r="BC6778" s="12"/>
      <c r="BD6778" s="12"/>
      <c r="BE6778" s="12"/>
      <c r="BF6778" s="12"/>
      <c r="BG6778" s="12"/>
      <c r="BH6778" s="12"/>
      <c r="BI6778" s="12"/>
      <c r="BJ6778" s="13"/>
      <c r="BK6778" s="13"/>
      <c r="BL6778" s="13"/>
      <c r="BM6778" s="13"/>
      <c r="BN6778" s="13"/>
    </row>
    <row r="6779" spans="4:66" x14ac:dyDescent="0.25">
      <c r="D6779" s="7"/>
      <c r="E6779" s="10"/>
      <c r="F6779" s="10"/>
      <c r="G6779" s="10"/>
      <c r="H6779" s="10"/>
      <c r="I6779" s="10"/>
      <c r="J6779" s="10"/>
      <c r="K6779" s="11"/>
      <c r="L6779" s="11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  <c r="AA6779" s="12"/>
      <c r="AB6779" s="12"/>
      <c r="AC6779" s="12"/>
      <c r="AD6779" s="12"/>
      <c r="AE6779" s="12"/>
      <c r="AF6779" s="12"/>
      <c r="AG6779" s="12"/>
      <c r="AH6779" s="12"/>
      <c r="AI6779" s="12"/>
      <c r="AJ6779" s="12"/>
      <c r="AK6779" s="12"/>
      <c r="AL6779" s="12"/>
      <c r="AM6779" s="12"/>
      <c r="AN6779" s="12"/>
      <c r="AO6779" s="12"/>
      <c r="AP6779" s="12"/>
      <c r="AQ6779" s="12"/>
      <c r="AR6779" s="12"/>
      <c r="AS6779" s="12"/>
      <c r="AT6779" s="12"/>
      <c r="AU6779" s="12"/>
      <c r="AV6779" s="12"/>
      <c r="AW6779" s="12"/>
      <c r="AX6779" s="12"/>
      <c r="AY6779" s="12"/>
      <c r="AZ6779" s="12"/>
      <c r="BA6779" s="12"/>
      <c r="BB6779" s="12"/>
      <c r="BC6779" s="12"/>
      <c r="BD6779" s="12"/>
      <c r="BE6779" s="12"/>
      <c r="BF6779" s="12"/>
      <c r="BG6779" s="12"/>
      <c r="BH6779" s="12"/>
      <c r="BI6779" s="12"/>
      <c r="BJ6779" s="13"/>
      <c r="BK6779" s="13"/>
      <c r="BL6779" s="13"/>
      <c r="BM6779" s="13"/>
      <c r="BN6779" s="13"/>
    </row>
    <row r="6780" spans="4:66" x14ac:dyDescent="0.25">
      <c r="D6780" s="7"/>
      <c r="E6780" s="10"/>
      <c r="F6780" s="10"/>
      <c r="G6780" s="10"/>
      <c r="H6780" s="10"/>
      <c r="I6780" s="10"/>
      <c r="J6780" s="10"/>
      <c r="K6780" s="11"/>
      <c r="L6780" s="11"/>
      <c r="M6780" s="12"/>
      <c r="N6780" s="12"/>
      <c r="O6780" s="12"/>
      <c r="P6780" s="12"/>
      <c r="Q6780" s="12"/>
      <c r="R6780" s="12"/>
      <c r="S6780" s="12"/>
      <c r="T6780" s="12"/>
      <c r="U6780" s="12"/>
      <c r="V6780" s="12"/>
      <c r="W6780" s="12"/>
      <c r="X6780" s="12"/>
      <c r="Y6780" s="12"/>
      <c r="Z6780" s="12"/>
      <c r="AA6780" s="12"/>
      <c r="AB6780" s="12"/>
      <c r="AC6780" s="12"/>
      <c r="AD6780" s="12"/>
      <c r="AE6780" s="12"/>
      <c r="AF6780" s="12"/>
      <c r="AG6780" s="12"/>
      <c r="AH6780" s="12"/>
      <c r="AI6780" s="12"/>
      <c r="AJ6780" s="12"/>
      <c r="AK6780" s="12"/>
      <c r="AL6780" s="12"/>
      <c r="AM6780" s="12"/>
      <c r="AN6780" s="12"/>
      <c r="AO6780" s="12"/>
      <c r="AP6780" s="12"/>
      <c r="AQ6780" s="12"/>
      <c r="AR6780" s="12"/>
      <c r="AS6780" s="12"/>
      <c r="AT6780" s="12"/>
      <c r="AU6780" s="12"/>
      <c r="AV6780" s="12"/>
      <c r="AW6780" s="12"/>
      <c r="AX6780" s="12"/>
      <c r="AY6780" s="12"/>
      <c r="AZ6780" s="12"/>
      <c r="BA6780" s="12"/>
      <c r="BB6780" s="12"/>
      <c r="BC6780" s="12"/>
      <c r="BD6780" s="12"/>
      <c r="BE6780" s="12"/>
      <c r="BF6780" s="12"/>
      <c r="BG6780" s="12"/>
      <c r="BH6780" s="12"/>
      <c r="BI6780" s="12"/>
      <c r="BJ6780" s="13"/>
      <c r="BK6780" s="13"/>
      <c r="BL6780" s="13"/>
      <c r="BM6780" s="13"/>
      <c r="BN6780" s="13"/>
    </row>
    <row r="6781" spans="4:66" x14ac:dyDescent="0.25">
      <c r="D6781" s="7"/>
      <c r="E6781" s="10"/>
      <c r="F6781" s="10"/>
      <c r="G6781" s="10"/>
      <c r="H6781" s="10"/>
      <c r="I6781" s="10"/>
      <c r="J6781" s="10"/>
      <c r="K6781" s="11"/>
      <c r="L6781" s="11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/>
      <c r="AC6781" s="12"/>
      <c r="AD6781" s="12"/>
      <c r="AE6781" s="12"/>
      <c r="AF6781" s="12"/>
      <c r="AG6781" s="12"/>
      <c r="AH6781" s="12"/>
      <c r="AI6781" s="12"/>
      <c r="AJ6781" s="12"/>
      <c r="AK6781" s="12"/>
      <c r="AL6781" s="12"/>
      <c r="AM6781" s="12"/>
      <c r="AN6781" s="12"/>
      <c r="AO6781" s="12"/>
      <c r="AP6781" s="12"/>
      <c r="AQ6781" s="12"/>
      <c r="AR6781" s="12"/>
      <c r="AS6781" s="12"/>
      <c r="AT6781" s="12"/>
      <c r="AU6781" s="12"/>
      <c r="AV6781" s="12"/>
      <c r="AW6781" s="12"/>
      <c r="AX6781" s="12"/>
      <c r="AY6781" s="12"/>
      <c r="AZ6781" s="12"/>
      <c r="BA6781" s="12"/>
      <c r="BB6781" s="12"/>
      <c r="BC6781" s="12"/>
      <c r="BD6781" s="12"/>
      <c r="BE6781" s="12"/>
      <c r="BF6781" s="12"/>
      <c r="BG6781" s="12"/>
      <c r="BH6781" s="12"/>
      <c r="BI6781" s="12"/>
      <c r="BJ6781" s="13"/>
      <c r="BK6781" s="13"/>
      <c r="BL6781" s="13"/>
      <c r="BM6781" s="13"/>
      <c r="BN6781" s="13"/>
    </row>
    <row r="6782" spans="4:66" x14ac:dyDescent="0.25">
      <c r="D6782" s="7"/>
      <c r="E6782" s="10"/>
      <c r="F6782" s="10"/>
      <c r="G6782" s="10"/>
      <c r="H6782" s="10"/>
      <c r="I6782" s="10"/>
      <c r="J6782" s="10"/>
      <c r="K6782" s="11"/>
      <c r="L6782" s="11"/>
      <c r="M6782" s="12"/>
      <c r="N6782" s="12"/>
      <c r="O6782" s="12"/>
      <c r="P6782" s="12"/>
      <c r="Q6782" s="12"/>
      <c r="R6782" s="12"/>
      <c r="S6782" s="12"/>
      <c r="T6782" s="12"/>
      <c r="U6782" s="12"/>
      <c r="V6782" s="12"/>
      <c r="W6782" s="12"/>
      <c r="X6782" s="12"/>
      <c r="Y6782" s="12"/>
      <c r="Z6782" s="12"/>
      <c r="AA6782" s="12"/>
      <c r="AB6782" s="12"/>
      <c r="AC6782" s="12"/>
      <c r="AD6782" s="12"/>
      <c r="AE6782" s="12"/>
      <c r="AF6782" s="12"/>
      <c r="AG6782" s="12"/>
      <c r="AH6782" s="12"/>
      <c r="AI6782" s="12"/>
      <c r="AJ6782" s="12"/>
      <c r="AK6782" s="12"/>
      <c r="AL6782" s="12"/>
      <c r="AM6782" s="12"/>
      <c r="AN6782" s="12"/>
      <c r="AO6782" s="12"/>
      <c r="AP6782" s="12"/>
      <c r="AQ6782" s="12"/>
      <c r="AR6782" s="12"/>
      <c r="AS6782" s="12"/>
      <c r="AT6782" s="12"/>
      <c r="AU6782" s="12"/>
      <c r="AV6782" s="12"/>
      <c r="AW6782" s="12"/>
      <c r="AX6782" s="12"/>
      <c r="AY6782" s="12"/>
      <c r="AZ6782" s="12"/>
      <c r="BA6782" s="12"/>
      <c r="BB6782" s="12"/>
      <c r="BC6782" s="12"/>
      <c r="BD6782" s="12"/>
      <c r="BE6782" s="12"/>
      <c r="BF6782" s="12"/>
      <c r="BG6782" s="12"/>
      <c r="BH6782" s="12"/>
      <c r="BI6782" s="12"/>
      <c r="BJ6782" s="13"/>
      <c r="BK6782" s="13"/>
      <c r="BL6782" s="13"/>
      <c r="BM6782" s="13"/>
      <c r="BN6782" s="13"/>
    </row>
    <row r="6783" spans="4:66" x14ac:dyDescent="0.25">
      <c r="D6783" s="7"/>
      <c r="E6783" s="10"/>
      <c r="F6783" s="10"/>
      <c r="G6783" s="10"/>
      <c r="H6783" s="10"/>
      <c r="I6783" s="10"/>
      <c r="J6783" s="10"/>
      <c r="K6783" s="11"/>
      <c r="L6783" s="11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  <c r="AA6783" s="12"/>
      <c r="AB6783" s="12"/>
      <c r="AC6783" s="12"/>
      <c r="AD6783" s="12"/>
      <c r="AE6783" s="12"/>
      <c r="AF6783" s="12"/>
      <c r="AG6783" s="12"/>
      <c r="AH6783" s="12"/>
      <c r="AI6783" s="12"/>
      <c r="AJ6783" s="12"/>
      <c r="AK6783" s="12"/>
      <c r="AL6783" s="12"/>
      <c r="AM6783" s="12"/>
      <c r="AN6783" s="12"/>
      <c r="AO6783" s="12"/>
      <c r="AP6783" s="12"/>
      <c r="AQ6783" s="12"/>
      <c r="AR6783" s="12"/>
      <c r="AS6783" s="12"/>
      <c r="AT6783" s="12"/>
      <c r="AU6783" s="12"/>
      <c r="AV6783" s="12"/>
      <c r="AW6783" s="12"/>
      <c r="AX6783" s="12"/>
      <c r="AY6783" s="12"/>
      <c r="AZ6783" s="12"/>
      <c r="BA6783" s="12"/>
      <c r="BB6783" s="12"/>
      <c r="BC6783" s="12"/>
      <c r="BD6783" s="12"/>
      <c r="BE6783" s="12"/>
      <c r="BF6783" s="12"/>
      <c r="BG6783" s="12"/>
      <c r="BH6783" s="12"/>
      <c r="BI6783" s="12"/>
      <c r="BJ6783" s="13"/>
      <c r="BK6783" s="13"/>
      <c r="BL6783" s="13"/>
      <c r="BM6783" s="13"/>
      <c r="BN6783" s="13"/>
    </row>
    <row r="6784" spans="4:66" x14ac:dyDescent="0.25">
      <c r="D6784" s="7"/>
      <c r="E6784" s="10"/>
      <c r="F6784" s="10"/>
      <c r="G6784" s="10"/>
      <c r="H6784" s="10"/>
      <c r="I6784" s="10"/>
      <c r="J6784" s="10"/>
      <c r="K6784" s="11"/>
      <c r="L6784" s="11"/>
      <c r="M6784" s="12"/>
      <c r="N6784" s="12"/>
      <c r="O6784" s="12"/>
      <c r="P6784" s="12"/>
      <c r="Q6784" s="12"/>
      <c r="R6784" s="12"/>
      <c r="S6784" s="12"/>
      <c r="T6784" s="12"/>
      <c r="U6784" s="12"/>
      <c r="V6784" s="12"/>
      <c r="W6784" s="12"/>
      <c r="X6784" s="12"/>
      <c r="Y6784" s="12"/>
      <c r="Z6784" s="12"/>
      <c r="AA6784" s="12"/>
      <c r="AB6784" s="12"/>
      <c r="AC6784" s="12"/>
      <c r="AD6784" s="12"/>
      <c r="AE6784" s="12"/>
      <c r="AF6784" s="12"/>
      <c r="AG6784" s="12"/>
      <c r="AH6784" s="12"/>
      <c r="AI6784" s="12"/>
      <c r="AJ6784" s="12"/>
      <c r="AK6784" s="12"/>
      <c r="AL6784" s="12"/>
      <c r="AM6784" s="12"/>
      <c r="AN6784" s="12"/>
      <c r="AO6784" s="12"/>
      <c r="AP6784" s="12"/>
      <c r="AQ6784" s="12"/>
      <c r="AR6784" s="12"/>
      <c r="AS6784" s="12"/>
      <c r="AT6784" s="12"/>
      <c r="AU6784" s="12"/>
      <c r="AV6784" s="12"/>
      <c r="AW6784" s="12"/>
      <c r="AX6784" s="12"/>
      <c r="AY6784" s="12"/>
      <c r="AZ6784" s="12"/>
      <c r="BA6784" s="12"/>
      <c r="BB6784" s="12"/>
      <c r="BC6784" s="12"/>
      <c r="BD6784" s="12"/>
      <c r="BE6784" s="12"/>
      <c r="BF6784" s="12"/>
      <c r="BG6784" s="12"/>
      <c r="BH6784" s="12"/>
      <c r="BI6784" s="12"/>
      <c r="BJ6784" s="13"/>
      <c r="BK6784" s="13"/>
      <c r="BL6784" s="13"/>
      <c r="BM6784" s="13"/>
      <c r="BN6784" s="13"/>
    </row>
    <row r="6785" spans="4:66" x14ac:dyDescent="0.25">
      <c r="D6785" s="7"/>
      <c r="E6785" s="10"/>
      <c r="F6785" s="10"/>
      <c r="G6785" s="10"/>
      <c r="H6785" s="10"/>
      <c r="I6785" s="10"/>
      <c r="J6785" s="10"/>
      <c r="K6785" s="11"/>
      <c r="L6785" s="11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/>
      <c r="AC6785" s="12"/>
      <c r="AD6785" s="12"/>
      <c r="AE6785" s="12"/>
      <c r="AF6785" s="12"/>
      <c r="AG6785" s="12"/>
      <c r="AH6785" s="12"/>
      <c r="AI6785" s="12"/>
      <c r="AJ6785" s="12"/>
      <c r="AK6785" s="12"/>
      <c r="AL6785" s="12"/>
      <c r="AM6785" s="12"/>
      <c r="AN6785" s="12"/>
      <c r="AO6785" s="12"/>
      <c r="AP6785" s="12"/>
      <c r="AQ6785" s="12"/>
      <c r="AR6785" s="12"/>
      <c r="AS6785" s="12"/>
      <c r="AT6785" s="12"/>
      <c r="AU6785" s="12"/>
      <c r="AV6785" s="12"/>
      <c r="AW6785" s="12"/>
      <c r="AX6785" s="12"/>
      <c r="AY6785" s="12"/>
      <c r="AZ6785" s="12"/>
      <c r="BA6785" s="12"/>
      <c r="BB6785" s="12"/>
      <c r="BC6785" s="12"/>
      <c r="BD6785" s="12"/>
      <c r="BE6785" s="12"/>
      <c r="BF6785" s="12"/>
      <c r="BG6785" s="12"/>
      <c r="BH6785" s="12"/>
      <c r="BI6785" s="12"/>
      <c r="BJ6785" s="13"/>
      <c r="BK6785" s="13"/>
      <c r="BL6785" s="13"/>
      <c r="BM6785" s="13"/>
      <c r="BN6785" s="13"/>
    </row>
    <row r="6786" spans="4:66" x14ac:dyDescent="0.25">
      <c r="D6786" s="7"/>
      <c r="E6786" s="10"/>
      <c r="F6786" s="10"/>
      <c r="G6786" s="10"/>
      <c r="H6786" s="10"/>
      <c r="I6786" s="10"/>
      <c r="J6786" s="10"/>
      <c r="K6786" s="11"/>
      <c r="L6786" s="11"/>
      <c r="M6786" s="12"/>
      <c r="N6786" s="12"/>
      <c r="O6786" s="12"/>
      <c r="P6786" s="12"/>
      <c r="Q6786" s="12"/>
      <c r="R6786" s="12"/>
      <c r="S6786" s="12"/>
      <c r="T6786" s="12"/>
      <c r="U6786" s="12"/>
      <c r="V6786" s="12"/>
      <c r="W6786" s="12"/>
      <c r="X6786" s="12"/>
      <c r="Y6786" s="12"/>
      <c r="Z6786" s="12"/>
      <c r="AA6786" s="12"/>
      <c r="AB6786" s="12"/>
      <c r="AC6786" s="12"/>
      <c r="AD6786" s="12"/>
      <c r="AE6786" s="12"/>
      <c r="AF6786" s="12"/>
      <c r="AG6786" s="12"/>
      <c r="AH6786" s="12"/>
      <c r="AI6786" s="12"/>
      <c r="AJ6786" s="12"/>
      <c r="AK6786" s="12"/>
      <c r="AL6786" s="12"/>
      <c r="AM6786" s="12"/>
      <c r="AN6786" s="12"/>
      <c r="AO6786" s="12"/>
      <c r="AP6786" s="12"/>
      <c r="AQ6786" s="12"/>
      <c r="AR6786" s="12"/>
      <c r="AS6786" s="12"/>
      <c r="AT6786" s="12"/>
      <c r="AU6786" s="12"/>
      <c r="AV6786" s="12"/>
      <c r="AW6786" s="12"/>
      <c r="AX6786" s="12"/>
      <c r="AY6786" s="12"/>
      <c r="AZ6786" s="12"/>
      <c r="BA6786" s="12"/>
      <c r="BB6786" s="12"/>
      <c r="BC6786" s="12"/>
      <c r="BD6786" s="12"/>
      <c r="BE6786" s="12"/>
      <c r="BF6786" s="12"/>
      <c r="BG6786" s="12"/>
      <c r="BH6786" s="12"/>
      <c r="BI6786" s="12"/>
      <c r="BJ6786" s="13"/>
      <c r="BK6786" s="13"/>
      <c r="BL6786" s="13"/>
      <c r="BM6786" s="13"/>
      <c r="BN6786" s="13"/>
    </row>
    <row r="6787" spans="4:66" x14ac:dyDescent="0.25">
      <c r="D6787" s="7"/>
      <c r="E6787" s="10"/>
      <c r="F6787" s="10"/>
      <c r="G6787" s="10"/>
      <c r="H6787" s="10"/>
      <c r="I6787" s="10"/>
      <c r="J6787" s="10"/>
      <c r="K6787" s="11"/>
      <c r="L6787" s="11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/>
      <c r="AC6787" s="12"/>
      <c r="AD6787" s="12"/>
      <c r="AE6787" s="12"/>
      <c r="AF6787" s="12"/>
      <c r="AG6787" s="12"/>
      <c r="AH6787" s="12"/>
      <c r="AI6787" s="12"/>
      <c r="AJ6787" s="12"/>
      <c r="AK6787" s="12"/>
      <c r="AL6787" s="12"/>
      <c r="AM6787" s="12"/>
      <c r="AN6787" s="12"/>
      <c r="AO6787" s="12"/>
      <c r="AP6787" s="12"/>
      <c r="AQ6787" s="12"/>
      <c r="AR6787" s="12"/>
      <c r="AS6787" s="12"/>
      <c r="AT6787" s="12"/>
      <c r="AU6787" s="12"/>
      <c r="AV6787" s="12"/>
      <c r="AW6787" s="12"/>
      <c r="AX6787" s="12"/>
      <c r="AY6787" s="12"/>
      <c r="AZ6787" s="12"/>
      <c r="BA6787" s="12"/>
      <c r="BB6787" s="12"/>
      <c r="BC6787" s="12"/>
      <c r="BD6787" s="12"/>
      <c r="BE6787" s="12"/>
      <c r="BF6787" s="12"/>
      <c r="BG6787" s="12"/>
      <c r="BH6787" s="12"/>
      <c r="BI6787" s="12"/>
      <c r="BJ6787" s="13"/>
      <c r="BK6787" s="13"/>
      <c r="BL6787" s="13"/>
      <c r="BM6787" s="13"/>
      <c r="BN6787" s="13"/>
    </row>
    <row r="6788" spans="4:66" x14ac:dyDescent="0.25">
      <c r="D6788" s="7"/>
      <c r="E6788" s="10"/>
      <c r="F6788" s="10"/>
      <c r="G6788" s="10"/>
      <c r="H6788" s="10"/>
      <c r="I6788" s="10"/>
      <c r="J6788" s="10"/>
      <c r="K6788" s="11"/>
      <c r="L6788" s="11"/>
      <c r="M6788" s="12"/>
      <c r="N6788" s="12"/>
      <c r="O6788" s="12"/>
      <c r="P6788" s="12"/>
      <c r="Q6788" s="12"/>
      <c r="R6788" s="12"/>
      <c r="S6788" s="12"/>
      <c r="T6788" s="12"/>
      <c r="U6788" s="12"/>
      <c r="V6788" s="12"/>
      <c r="W6788" s="12"/>
      <c r="X6788" s="12"/>
      <c r="Y6788" s="12"/>
      <c r="Z6788" s="12"/>
      <c r="AA6788" s="12"/>
      <c r="AB6788" s="12"/>
      <c r="AC6788" s="12"/>
      <c r="AD6788" s="12"/>
      <c r="AE6788" s="12"/>
      <c r="AF6788" s="12"/>
      <c r="AG6788" s="12"/>
      <c r="AH6788" s="12"/>
      <c r="AI6788" s="12"/>
      <c r="AJ6788" s="12"/>
      <c r="AK6788" s="12"/>
      <c r="AL6788" s="12"/>
      <c r="AM6788" s="12"/>
      <c r="AN6788" s="12"/>
      <c r="AO6788" s="12"/>
      <c r="AP6788" s="12"/>
      <c r="AQ6788" s="12"/>
      <c r="AR6788" s="12"/>
      <c r="AS6788" s="12"/>
      <c r="AT6788" s="12"/>
      <c r="AU6788" s="12"/>
      <c r="AV6788" s="12"/>
      <c r="AW6788" s="12"/>
      <c r="AX6788" s="12"/>
      <c r="AY6788" s="12"/>
      <c r="AZ6788" s="12"/>
      <c r="BA6788" s="12"/>
      <c r="BB6788" s="12"/>
      <c r="BC6788" s="12"/>
      <c r="BD6788" s="12"/>
      <c r="BE6788" s="12"/>
      <c r="BF6788" s="12"/>
      <c r="BG6788" s="12"/>
      <c r="BH6788" s="12"/>
      <c r="BI6788" s="12"/>
      <c r="BJ6788" s="13"/>
      <c r="BK6788" s="13"/>
      <c r="BL6788" s="13"/>
      <c r="BM6788" s="13"/>
      <c r="BN6788" s="13"/>
    </row>
    <row r="6789" spans="4:66" x14ac:dyDescent="0.25">
      <c r="D6789" s="7"/>
      <c r="E6789" s="10"/>
      <c r="F6789" s="10"/>
      <c r="G6789" s="10"/>
      <c r="H6789" s="10"/>
      <c r="I6789" s="10"/>
      <c r="J6789" s="10"/>
      <c r="K6789" s="11"/>
      <c r="L6789" s="11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/>
      <c r="AD6789" s="12"/>
      <c r="AE6789" s="12"/>
      <c r="AF6789" s="12"/>
      <c r="AG6789" s="12"/>
      <c r="AH6789" s="12"/>
      <c r="AI6789" s="12"/>
      <c r="AJ6789" s="12"/>
      <c r="AK6789" s="12"/>
      <c r="AL6789" s="12"/>
      <c r="AM6789" s="12"/>
      <c r="AN6789" s="12"/>
      <c r="AO6789" s="12"/>
      <c r="AP6789" s="12"/>
      <c r="AQ6789" s="12"/>
      <c r="AR6789" s="12"/>
      <c r="AS6789" s="12"/>
      <c r="AT6789" s="12"/>
      <c r="AU6789" s="12"/>
      <c r="AV6789" s="12"/>
      <c r="AW6789" s="12"/>
      <c r="AX6789" s="12"/>
      <c r="AY6789" s="12"/>
      <c r="AZ6789" s="12"/>
      <c r="BA6789" s="12"/>
      <c r="BB6789" s="12"/>
      <c r="BC6789" s="12"/>
      <c r="BD6789" s="12"/>
      <c r="BE6789" s="12"/>
      <c r="BF6789" s="12"/>
      <c r="BG6789" s="12"/>
      <c r="BH6789" s="12"/>
      <c r="BI6789" s="12"/>
      <c r="BJ6789" s="13"/>
      <c r="BK6789" s="13"/>
      <c r="BL6789" s="13"/>
      <c r="BM6789" s="13"/>
      <c r="BN6789" s="13"/>
    </row>
    <row r="6790" spans="4:66" x14ac:dyDescent="0.25">
      <c r="D6790" s="7"/>
      <c r="E6790" s="10"/>
      <c r="F6790" s="10"/>
      <c r="G6790" s="10"/>
      <c r="H6790" s="10"/>
      <c r="I6790" s="10"/>
      <c r="J6790" s="10"/>
      <c r="K6790" s="11"/>
      <c r="L6790" s="11"/>
      <c r="M6790" s="12"/>
      <c r="N6790" s="12"/>
      <c r="O6790" s="12"/>
      <c r="P6790" s="12"/>
      <c r="Q6790" s="12"/>
      <c r="R6790" s="12"/>
      <c r="S6790" s="12"/>
      <c r="T6790" s="12"/>
      <c r="U6790" s="12"/>
      <c r="V6790" s="12"/>
      <c r="W6790" s="12"/>
      <c r="X6790" s="12"/>
      <c r="Y6790" s="12"/>
      <c r="Z6790" s="12"/>
      <c r="AA6790" s="12"/>
      <c r="AB6790" s="12"/>
      <c r="AC6790" s="12"/>
      <c r="AD6790" s="12"/>
      <c r="AE6790" s="12"/>
      <c r="AF6790" s="12"/>
      <c r="AG6790" s="12"/>
      <c r="AH6790" s="12"/>
      <c r="AI6790" s="12"/>
      <c r="AJ6790" s="12"/>
      <c r="AK6790" s="12"/>
      <c r="AL6790" s="12"/>
      <c r="AM6790" s="12"/>
      <c r="AN6790" s="12"/>
      <c r="AO6790" s="12"/>
      <c r="AP6790" s="12"/>
      <c r="AQ6790" s="12"/>
      <c r="AR6790" s="12"/>
      <c r="AS6790" s="12"/>
      <c r="AT6790" s="12"/>
      <c r="AU6790" s="12"/>
      <c r="AV6790" s="12"/>
      <c r="AW6790" s="12"/>
      <c r="AX6790" s="12"/>
      <c r="AY6790" s="12"/>
      <c r="AZ6790" s="12"/>
      <c r="BA6790" s="12"/>
      <c r="BB6790" s="12"/>
      <c r="BC6790" s="12"/>
      <c r="BD6790" s="12"/>
      <c r="BE6790" s="12"/>
      <c r="BF6790" s="12"/>
      <c r="BG6790" s="12"/>
      <c r="BH6790" s="12"/>
      <c r="BI6790" s="12"/>
      <c r="BJ6790" s="13"/>
      <c r="BK6790" s="13"/>
      <c r="BL6790" s="13"/>
      <c r="BM6790" s="13"/>
      <c r="BN6790" s="13"/>
    </row>
    <row r="6791" spans="4:66" x14ac:dyDescent="0.25">
      <c r="D6791" s="7"/>
      <c r="E6791" s="10"/>
      <c r="F6791" s="10"/>
      <c r="G6791" s="10"/>
      <c r="H6791" s="10"/>
      <c r="I6791" s="10"/>
      <c r="J6791" s="10"/>
      <c r="K6791" s="11"/>
      <c r="L6791" s="11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/>
      <c r="AC6791" s="12"/>
      <c r="AD6791" s="12"/>
      <c r="AE6791" s="12"/>
      <c r="AF6791" s="12"/>
      <c r="AG6791" s="12"/>
      <c r="AH6791" s="12"/>
      <c r="AI6791" s="12"/>
      <c r="AJ6791" s="12"/>
      <c r="AK6791" s="12"/>
      <c r="AL6791" s="12"/>
      <c r="AM6791" s="12"/>
      <c r="AN6791" s="12"/>
      <c r="AO6791" s="12"/>
      <c r="AP6791" s="12"/>
      <c r="AQ6791" s="12"/>
      <c r="AR6791" s="12"/>
      <c r="AS6791" s="12"/>
      <c r="AT6791" s="12"/>
      <c r="AU6791" s="12"/>
      <c r="AV6791" s="12"/>
      <c r="AW6791" s="12"/>
      <c r="AX6791" s="12"/>
      <c r="AY6791" s="12"/>
      <c r="AZ6791" s="12"/>
      <c r="BA6791" s="12"/>
      <c r="BB6791" s="12"/>
      <c r="BC6791" s="12"/>
      <c r="BD6791" s="12"/>
      <c r="BE6791" s="12"/>
      <c r="BF6791" s="12"/>
      <c r="BG6791" s="12"/>
      <c r="BH6791" s="12"/>
      <c r="BI6791" s="12"/>
      <c r="BJ6791" s="13"/>
      <c r="BK6791" s="13"/>
      <c r="BL6791" s="13"/>
      <c r="BM6791" s="13"/>
      <c r="BN6791" s="13"/>
    </row>
    <row r="6792" spans="4:66" x14ac:dyDescent="0.25">
      <c r="D6792" s="7"/>
      <c r="E6792" s="10"/>
      <c r="F6792" s="10"/>
      <c r="G6792" s="10"/>
      <c r="H6792" s="10"/>
      <c r="I6792" s="10"/>
      <c r="J6792" s="10"/>
      <c r="K6792" s="11"/>
      <c r="L6792" s="11"/>
      <c r="M6792" s="12"/>
      <c r="N6792" s="12"/>
      <c r="O6792" s="12"/>
      <c r="P6792" s="12"/>
      <c r="Q6792" s="12"/>
      <c r="R6792" s="12"/>
      <c r="S6792" s="12"/>
      <c r="T6792" s="12"/>
      <c r="U6792" s="12"/>
      <c r="V6792" s="12"/>
      <c r="W6792" s="12"/>
      <c r="X6792" s="12"/>
      <c r="Y6792" s="12"/>
      <c r="Z6792" s="12"/>
      <c r="AA6792" s="12"/>
      <c r="AB6792" s="12"/>
      <c r="AC6792" s="12"/>
      <c r="AD6792" s="12"/>
      <c r="AE6792" s="12"/>
      <c r="AF6792" s="12"/>
      <c r="AG6792" s="12"/>
      <c r="AH6792" s="12"/>
      <c r="AI6792" s="12"/>
      <c r="AJ6792" s="12"/>
      <c r="AK6792" s="12"/>
      <c r="AL6792" s="12"/>
      <c r="AM6792" s="12"/>
      <c r="AN6792" s="12"/>
      <c r="AO6792" s="12"/>
      <c r="AP6792" s="12"/>
      <c r="AQ6792" s="12"/>
      <c r="AR6792" s="12"/>
      <c r="AS6792" s="12"/>
      <c r="AT6792" s="12"/>
      <c r="AU6792" s="12"/>
      <c r="AV6792" s="12"/>
      <c r="AW6792" s="12"/>
      <c r="AX6792" s="12"/>
      <c r="AY6792" s="12"/>
      <c r="AZ6792" s="12"/>
      <c r="BA6792" s="12"/>
      <c r="BB6792" s="12"/>
      <c r="BC6792" s="12"/>
      <c r="BD6792" s="12"/>
      <c r="BE6792" s="12"/>
      <c r="BF6792" s="12"/>
      <c r="BG6792" s="12"/>
      <c r="BH6792" s="12"/>
      <c r="BI6792" s="12"/>
      <c r="BJ6792" s="13"/>
      <c r="BK6792" s="13"/>
      <c r="BL6792" s="13"/>
      <c r="BM6792" s="13"/>
      <c r="BN6792" s="13"/>
    </row>
    <row r="6793" spans="4:66" x14ac:dyDescent="0.25">
      <c r="D6793" s="7"/>
      <c r="E6793" s="10"/>
      <c r="F6793" s="10"/>
      <c r="G6793" s="10"/>
      <c r="H6793" s="10"/>
      <c r="I6793" s="10"/>
      <c r="J6793" s="10"/>
      <c r="K6793" s="11"/>
      <c r="L6793" s="11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/>
      <c r="AA6793" s="12"/>
      <c r="AB6793" s="12"/>
      <c r="AC6793" s="12"/>
      <c r="AD6793" s="12"/>
      <c r="AE6793" s="12"/>
      <c r="AF6793" s="12"/>
      <c r="AG6793" s="12"/>
      <c r="AH6793" s="12"/>
      <c r="AI6793" s="12"/>
      <c r="AJ6793" s="12"/>
      <c r="AK6793" s="12"/>
      <c r="AL6793" s="12"/>
      <c r="AM6793" s="12"/>
      <c r="AN6793" s="12"/>
      <c r="AO6793" s="12"/>
      <c r="AP6793" s="12"/>
      <c r="AQ6793" s="12"/>
      <c r="AR6793" s="12"/>
      <c r="AS6793" s="12"/>
      <c r="AT6793" s="12"/>
      <c r="AU6793" s="12"/>
      <c r="AV6793" s="12"/>
      <c r="AW6793" s="12"/>
      <c r="AX6793" s="12"/>
      <c r="AY6793" s="12"/>
      <c r="AZ6793" s="12"/>
      <c r="BA6793" s="12"/>
      <c r="BB6793" s="12"/>
      <c r="BC6793" s="12"/>
      <c r="BD6793" s="12"/>
      <c r="BE6793" s="12"/>
      <c r="BF6793" s="12"/>
      <c r="BG6793" s="12"/>
      <c r="BH6793" s="12"/>
      <c r="BI6793" s="12"/>
      <c r="BJ6793" s="13"/>
      <c r="BK6793" s="13"/>
      <c r="BL6793" s="13"/>
      <c r="BM6793" s="13"/>
      <c r="BN6793" s="13"/>
    </row>
    <row r="6794" spans="4:66" x14ac:dyDescent="0.25">
      <c r="D6794" s="7"/>
      <c r="E6794" s="10"/>
      <c r="F6794" s="10"/>
      <c r="G6794" s="10"/>
      <c r="H6794" s="10"/>
      <c r="I6794" s="10"/>
      <c r="J6794" s="10"/>
      <c r="K6794" s="11"/>
      <c r="L6794" s="11"/>
      <c r="M6794" s="12"/>
      <c r="N6794" s="12"/>
      <c r="O6794" s="12"/>
      <c r="P6794" s="12"/>
      <c r="Q6794" s="12"/>
      <c r="R6794" s="12"/>
      <c r="S6794" s="12"/>
      <c r="T6794" s="12"/>
      <c r="U6794" s="12"/>
      <c r="V6794" s="12"/>
      <c r="W6794" s="12"/>
      <c r="X6794" s="12"/>
      <c r="Y6794" s="12"/>
      <c r="Z6794" s="12"/>
      <c r="AA6794" s="12"/>
      <c r="AB6794" s="12"/>
      <c r="AC6794" s="12"/>
      <c r="AD6794" s="12"/>
      <c r="AE6794" s="12"/>
      <c r="AF6794" s="12"/>
      <c r="AG6794" s="12"/>
      <c r="AH6794" s="12"/>
      <c r="AI6794" s="12"/>
      <c r="AJ6794" s="12"/>
      <c r="AK6794" s="12"/>
      <c r="AL6794" s="12"/>
      <c r="AM6794" s="12"/>
      <c r="AN6794" s="12"/>
      <c r="AO6794" s="12"/>
      <c r="AP6794" s="12"/>
      <c r="AQ6794" s="12"/>
      <c r="AR6794" s="12"/>
      <c r="AS6794" s="12"/>
      <c r="AT6794" s="12"/>
      <c r="AU6794" s="12"/>
      <c r="AV6794" s="12"/>
      <c r="AW6794" s="12"/>
      <c r="AX6794" s="12"/>
      <c r="AY6794" s="12"/>
      <c r="AZ6794" s="12"/>
      <c r="BA6794" s="12"/>
      <c r="BB6794" s="12"/>
      <c r="BC6794" s="12"/>
      <c r="BD6794" s="12"/>
      <c r="BE6794" s="12"/>
      <c r="BF6794" s="12"/>
      <c r="BG6794" s="12"/>
      <c r="BH6794" s="12"/>
      <c r="BI6794" s="12"/>
      <c r="BJ6794" s="13"/>
      <c r="BK6794" s="13"/>
      <c r="BL6794" s="13"/>
      <c r="BM6794" s="13"/>
      <c r="BN6794" s="13"/>
    </row>
    <row r="6795" spans="4:66" x14ac:dyDescent="0.25">
      <c r="D6795" s="7"/>
      <c r="E6795" s="10"/>
      <c r="F6795" s="10"/>
      <c r="G6795" s="10"/>
      <c r="H6795" s="10"/>
      <c r="I6795" s="10"/>
      <c r="J6795" s="10"/>
      <c r="K6795" s="11"/>
      <c r="L6795" s="11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/>
      <c r="AE6795" s="12"/>
      <c r="AF6795" s="12"/>
      <c r="AG6795" s="12"/>
      <c r="AH6795" s="12"/>
      <c r="AI6795" s="12"/>
      <c r="AJ6795" s="12"/>
      <c r="AK6795" s="12"/>
      <c r="AL6795" s="12"/>
      <c r="AM6795" s="12"/>
      <c r="AN6795" s="12"/>
      <c r="AO6795" s="12"/>
      <c r="AP6795" s="12"/>
      <c r="AQ6795" s="12"/>
      <c r="AR6795" s="12"/>
      <c r="AS6795" s="12"/>
      <c r="AT6795" s="12"/>
      <c r="AU6795" s="12"/>
      <c r="AV6795" s="12"/>
      <c r="AW6795" s="12"/>
      <c r="AX6795" s="12"/>
      <c r="AY6795" s="12"/>
      <c r="AZ6795" s="12"/>
      <c r="BA6795" s="12"/>
      <c r="BB6795" s="12"/>
      <c r="BC6795" s="12"/>
      <c r="BD6795" s="12"/>
      <c r="BE6795" s="12"/>
      <c r="BF6795" s="12"/>
      <c r="BG6795" s="12"/>
      <c r="BH6795" s="12"/>
      <c r="BI6795" s="12"/>
      <c r="BJ6795" s="13"/>
      <c r="BK6795" s="13"/>
      <c r="BL6795" s="13"/>
      <c r="BM6795" s="13"/>
      <c r="BN6795" s="13"/>
    </row>
    <row r="6796" spans="4:66" x14ac:dyDescent="0.25">
      <c r="D6796" s="7"/>
      <c r="E6796" s="10"/>
      <c r="F6796" s="10"/>
      <c r="G6796" s="10"/>
      <c r="H6796" s="10"/>
      <c r="I6796" s="10"/>
      <c r="J6796" s="10"/>
      <c r="K6796" s="11"/>
      <c r="L6796" s="11"/>
      <c r="M6796" s="12"/>
      <c r="N6796" s="12"/>
      <c r="O6796" s="12"/>
      <c r="P6796" s="12"/>
      <c r="Q6796" s="12"/>
      <c r="R6796" s="12"/>
      <c r="S6796" s="12"/>
      <c r="T6796" s="12"/>
      <c r="U6796" s="12"/>
      <c r="V6796" s="12"/>
      <c r="W6796" s="12"/>
      <c r="X6796" s="12"/>
      <c r="Y6796" s="12"/>
      <c r="Z6796" s="12"/>
      <c r="AA6796" s="12"/>
      <c r="AB6796" s="12"/>
      <c r="AC6796" s="12"/>
      <c r="AD6796" s="12"/>
      <c r="AE6796" s="12"/>
      <c r="AF6796" s="12"/>
      <c r="AG6796" s="12"/>
      <c r="AH6796" s="12"/>
      <c r="AI6796" s="12"/>
      <c r="AJ6796" s="12"/>
      <c r="AK6796" s="12"/>
      <c r="AL6796" s="12"/>
      <c r="AM6796" s="12"/>
      <c r="AN6796" s="12"/>
      <c r="AO6796" s="12"/>
      <c r="AP6796" s="12"/>
      <c r="AQ6796" s="12"/>
      <c r="AR6796" s="12"/>
      <c r="AS6796" s="12"/>
      <c r="AT6796" s="12"/>
      <c r="AU6796" s="12"/>
      <c r="AV6796" s="12"/>
      <c r="AW6796" s="12"/>
      <c r="AX6796" s="12"/>
      <c r="AY6796" s="12"/>
      <c r="AZ6796" s="12"/>
      <c r="BA6796" s="12"/>
      <c r="BB6796" s="12"/>
      <c r="BC6796" s="12"/>
      <c r="BD6796" s="12"/>
      <c r="BE6796" s="12"/>
      <c r="BF6796" s="12"/>
      <c r="BG6796" s="12"/>
      <c r="BH6796" s="12"/>
      <c r="BI6796" s="12"/>
      <c r="BJ6796" s="13"/>
      <c r="BK6796" s="13"/>
      <c r="BL6796" s="13"/>
      <c r="BM6796" s="13"/>
      <c r="BN6796" s="13"/>
    </row>
    <row r="6797" spans="4:66" x14ac:dyDescent="0.25">
      <c r="D6797" s="7"/>
      <c r="E6797" s="10"/>
      <c r="F6797" s="10"/>
      <c r="G6797" s="10"/>
      <c r="H6797" s="10"/>
      <c r="I6797" s="10"/>
      <c r="J6797" s="10"/>
      <c r="K6797" s="11"/>
      <c r="L6797" s="11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  <c r="AA6797" s="12"/>
      <c r="AB6797" s="12"/>
      <c r="AC6797" s="12"/>
      <c r="AD6797" s="12"/>
      <c r="AE6797" s="12"/>
      <c r="AF6797" s="12"/>
      <c r="AG6797" s="12"/>
      <c r="AH6797" s="12"/>
      <c r="AI6797" s="12"/>
      <c r="AJ6797" s="12"/>
      <c r="AK6797" s="12"/>
      <c r="AL6797" s="12"/>
      <c r="AM6797" s="12"/>
      <c r="AN6797" s="12"/>
      <c r="AO6797" s="12"/>
      <c r="AP6797" s="12"/>
      <c r="AQ6797" s="12"/>
      <c r="AR6797" s="12"/>
      <c r="AS6797" s="12"/>
      <c r="AT6797" s="12"/>
      <c r="AU6797" s="12"/>
      <c r="AV6797" s="12"/>
      <c r="AW6797" s="12"/>
      <c r="AX6797" s="12"/>
      <c r="AY6797" s="12"/>
      <c r="AZ6797" s="12"/>
      <c r="BA6797" s="12"/>
      <c r="BB6797" s="12"/>
      <c r="BC6797" s="12"/>
      <c r="BD6797" s="12"/>
      <c r="BE6797" s="12"/>
      <c r="BF6797" s="12"/>
      <c r="BG6797" s="12"/>
      <c r="BH6797" s="12"/>
      <c r="BI6797" s="12"/>
      <c r="BJ6797" s="13"/>
      <c r="BK6797" s="13"/>
      <c r="BL6797" s="13"/>
      <c r="BM6797" s="13"/>
      <c r="BN6797" s="13"/>
    </row>
    <row r="6798" spans="4:66" x14ac:dyDescent="0.25">
      <c r="D6798" s="7"/>
      <c r="E6798" s="10"/>
      <c r="F6798" s="10"/>
      <c r="G6798" s="10"/>
      <c r="H6798" s="10"/>
      <c r="I6798" s="10"/>
      <c r="J6798" s="10"/>
      <c r="K6798" s="11"/>
      <c r="L6798" s="11"/>
      <c r="M6798" s="12"/>
      <c r="N6798" s="12"/>
      <c r="O6798" s="12"/>
      <c r="P6798" s="12"/>
      <c r="Q6798" s="12"/>
      <c r="R6798" s="12"/>
      <c r="S6798" s="12"/>
      <c r="T6798" s="12"/>
      <c r="U6798" s="12"/>
      <c r="V6798" s="12"/>
      <c r="W6798" s="12"/>
      <c r="X6798" s="12"/>
      <c r="Y6798" s="12"/>
      <c r="Z6798" s="12"/>
      <c r="AA6798" s="12"/>
      <c r="AB6798" s="12"/>
      <c r="AC6798" s="12"/>
      <c r="AD6798" s="12"/>
      <c r="AE6798" s="12"/>
      <c r="AF6798" s="12"/>
      <c r="AG6798" s="12"/>
      <c r="AH6798" s="12"/>
      <c r="AI6798" s="12"/>
      <c r="AJ6798" s="12"/>
      <c r="AK6798" s="12"/>
      <c r="AL6798" s="12"/>
      <c r="AM6798" s="12"/>
      <c r="AN6798" s="12"/>
      <c r="AO6798" s="12"/>
      <c r="AP6798" s="12"/>
      <c r="AQ6798" s="12"/>
      <c r="AR6798" s="12"/>
      <c r="AS6798" s="12"/>
      <c r="AT6798" s="12"/>
      <c r="AU6798" s="12"/>
      <c r="AV6798" s="12"/>
      <c r="AW6798" s="12"/>
      <c r="AX6798" s="12"/>
      <c r="AY6798" s="12"/>
      <c r="AZ6798" s="12"/>
      <c r="BA6798" s="12"/>
      <c r="BB6798" s="12"/>
      <c r="BC6798" s="12"/>
      <c r="BD6798" s="12"/>
      <c r="BE6798" s="12"/>
      <c r="BF6798" s="12"/>
      <c r="BG6798" s="12"/>
      <c r="BH6798" s="12"/>
      <c r="BI6798" s="12"/>
      <c r="BJ6798" s="13"/>
      <c r="BK6798" s="13"/>
      <c r="BL6798" s="13"/>
      <c r="BM6798" s="13"/>
      <c r="BN6798" s="13"/>
    </row>
    <row r="6799" spans="4:66" x14ac:dyDescent="0.25">
      <c r="D6799" s="7"/>
      <c r="E6799" s="10"/>
      <c r="F6799" s="10"/>
      <c r="G6799" s="10"/>
      <c r="H6799" s="10"/>
      <c r="I6799" s="10"/>
      <c r="J6799" s="10"/>
      <c r="K6799" s="11"/>
      <c r="L6799" s="11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  <c r="AA6799" s="12"/>
      <c r="AB6799" s="12"/>
      <c r="AC6799" s="12"/>
      <c r="AD6799" s="12"/>
      <c r="AE6799" s="12"/>
      <c r="AF6799" s="12"/>
      <c r="AG6799" s="12"/>
      <c r="AH6799" s="12"/>
      <c r="AI6799" s="12"/>
      <c r="AJ6799" s="12"/>
      <c r="AK6799" s="12"/>
      <c r="AL6799" s="12"/>
      <c r="AM6799" s="12"/>
      <c r="AN6799" s="12"/>
      <c r="AO6799" s="12"/>
      <c r="AP6799" s="12"/>
      <c r="AQ6799" s="12"/>
      <c r="AR6799" s="12"/>
      <c r="AS6799" s="12"/>
      <c r="AT6799" s="12"/>
      <c r="AU6799" s="12"/>
      <c r="AV6799" s="12"/>
      <c r="AW6799" s="12"/>
      <c r="AX6799" s="12"/>
      <c r="AY6799" s="12"/>
      <c r="AZ6799" s="12"/>
      <c r="BA6799" s="12"/>
      <c r="BB6799" s="12"/>
      <c r="BC6799" s="12"/>
      <c r="BD6799" s="12"/>
      <c r="BE6799" s="12"/>
      <c r="BF6799" s="12"/>
      <c r="BG6799" s="12"/>
      <c r="BH6799" s="12"/>
      <c r="BI6799" s="12"/>
      <c r="BJ6799" s="13"/>
      <c r="BK6799" s="13"/>
      <c r="BL6799" s="13"/>
      <c r="BM6799" s="13"/>
      <c r="BN6799" s="13"/>
    </row>
    <row r="6800" spans="4:66" x14ac:dyDescent="0.25">
      <c r="D6800" s="7"/>
      <c r="E6800" s="10"/>
      <c r="F6800" s="10"/>
      <c r="G6800" s="10"/>
      <c r="H6800" s="10"/>
      <c r="I6800" s="10"/>
      <c r="J6800" s="10"/>
      <c r="K6800" s="11"/>
      <c r="L6800" s="11"/>
      <c r="M6800" s="12"/>
      <c r="N6800" s="12"/>
      <c r="O6800" s="12"/>
      <c r="P6800" s="12"/>
      <c r="Q6800" s="12"/>
      <c r="R6800" s="12"/>
      <c r="S6800" s="12"/>
      <c r="T6800" s="12"/>
      <c r="U6800" s="12"/>
      <c r="V6800" s="12"/>
      <c r="W6800" s="12"/>
      <c r="X6800" s="12"/>
      <c r="Y6800" s="12"/>
      <c r="Z6800" s="12"/>
      <c r="AA6800" s="12"/>
      <c r="AB6800" s="12"/>
      <c r="AC6800" s="12"/>
      <c r="AD6800" s="12"/>
      <c r="AE6800" s="12"/>
      <c r="AF6800" s="12"/>
      <c r="AG6800" s="12"/>
      <c r="AH6800" s="12"/>
      <c r="AI6800" s="12"/>
      <c r="AJ6800" s="12"/>
      <c r="AK6800" s="12"/>
      <c r="AL6800" s="12"/>
      <c r="AM6800" s="12"/>
      <c r="AN6800" s="12"/>
      <c r="AO6800" s="12"/>
      <c r="AP6800" s="12"/>
      <c r="AQ6800" s="12"/>
      <c r="AR6800" s="12"/>
      <c r="AS6800" s="12"/>
      <c r="AT6800" s="12"/>
      <c r="AU6800" s="12"/>
      <c r="AV6800" s="12"/>
      <c r="AW6800" s="12"/>
      <c r="AX6800" s="12"/>
      <c r="AY6800" s="12"/>
      <c r="AZ6800" s="12"/>
      <c r="BA6800" s="12"/>
      <c r="BB6800" s="12"/>
      <c r="BC6800" s="12"/>
      <c r="BD6800" s="12"/>
      <c r="BE6800" s="12"/>
      <c r="BF6800" s="12"/>
      <c r="BG6800" s="12"/>
      <c r="BH6800" s="12"/>
      <c r="BI6800" s="12"/>
      <c r="BJ6800" s="13"/>
      <c r="BK6800" s="13"/>
      <c r="BL6800" s="13"/>
      <c r="BM6800" s="13"/>
      <c r="BN6800" s="13"/>
    </row>
    <row r="6801" spans="4:66" x14ac:dyDescent="0.25">
      <c r="D6801" s="7"/>
      <c r="E6801" s="10"/>
      <c r="F6801" s="10"/>
      <c r="G6801" s="10"/>
      <c r="H6801" s="10"/>
      <c r="I6801" s="10"/>
      <c r="J6801" s="10"/>
      <c r="K6801" s="11"/>
      <c r="L6801" s="11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/>
      <c r="AC6801" s="12"/>
      <c r="AD6801" s="12"/>
      <c r="AE6801" s="12"/>
      <c r="AF6801" s="12"/>
      <c r="AG6801" s="12"/>
      <c r="AH6801" s="12"/>
      <c r="AI6801" s="12"/>
      <c r="AJ6801" s="12"/>
      <c r="AK6801" s="12"/>
      <c r="AL6801" s="12"/>
      <c r="AM6801" s="12"/>
      <c r="AN6801" s="12"/>
      <c r="AO6801" s="12"/>
      <c r="AP6801" s="12"/>
      <c r="AQ6801" s="12"/>
      <c r="AR6801" s="12"/>
      <c r="AS6801" s="12"/>
      <c r="AT6801" s="12"/>
      <c r="AU6801" s="12"/>
      <c r="AV6801" s="12"/>
      <c r="AW6801" s="12"/>
      <c r="AX6801" s="12"/>
      <c r="AY6801" s="12"/>
      <c r="AZ6801" s="12"/>
      <c r="BA6801" s="12"/>
      <c r="BB6801" s="12"/>
      <c r="BC6801" s="12"/>
      <c r="BD6801" s="12"/>
      <c r="BE6801" s="12"/>
      <c r="BF6801" s="12"/>
      <c r="BG6801" s="12"/>
      <c r="BH6801" s="12"/>
      <c r="BI6801" s="12"/>
      <c r="BJ6801" s="13"/>
      <c r="BK6801" s="13"/>
      <c r="BL6801" s="13"/>
      <c r="BM6801" s="13"/>
      <c r="BN6801" s="13"/>
    </row>
    <row r="6802" spans="4:66" x14ac:dyDescent="0.25">
      <c r="D6802" s="7"/>
      <c r="E6802" s="10"/>
      <c r="F6802" s="10"/>
      <c r="G6802" s="10"/>
      <c r="H6802" s="10"/>
      <c r="I6802" s="10"/>
      <c r="J6802" s="10"/>
      <c r="K6802" s="11"/>
      <c r="L6802" s="11"/>
      <c r="M6802" s="12"/>
      <c r="N6802" s="12"/>
      <c r="O6802" s="12"/>
      <c r="P6802" s="12"/>
      <c r="Q6802" s="12"/>
      <c r="R6802" s="12"/>
      <c r="S6802" s="12"/>
      <c r="T6802" s="12"/>
      <c r="U6802" s="12"/>
      <c r="V6802" s="12"/>
      <c r="W6802" s="12"/>
      <c r="X6802" s="12"/>
      <c r="Y6802" s="12"/>
      <c r="Z6802" s="12"/>
      <c r="AA6802" s="12"/>
      <c r="AB6802" s="12"/>
      <c r="AC6802" s="12"/>
      <c r="AD6802" s="12"/>
      <c r="AE6802" s="12"/>
      <c r="AF6802" s="12"/>
      <c r="AG6802" s="12"/>
      <c r="AH6802" s="12"/>
      <c r="AI6802" s="12"/>
      <c r="AJ6802" s="12"/>
      <c r="AK6802" s="12"/>
      <c r="AL6802" s="12"/>
      <c r="AM6802" s="12"/>
      <c r="AN6802" s="12"/>
      <c r="AO6802" s="12"/>
      <c r="AP6802" s="12"/>
      <c r="AQ6802" s="12"/>
      <c r="AR6802" s="12"/>
      <c r="AS6802" s="12"/>
      <c r="AT6802" s="12"/>
      <c r="AU6802" s="12"/>
      <c r="AV6802" s="12"/>
      <c r="AW6802" s="12"/>
      <c r="AX6802" s="12"/>
      <c r="AY6802" s="12"/>
      <c r="AZ6802" s="12"/>
      <c r="BA6802" s="12"/>
      <c r="BB6802" s="12"/>
      <c r="BC6802" s="12"/>
      <c r="BD6802" s="12"/>
      <c r="BE6802" s="12"/>
      <c r="BF6802" s="12"/>
      <c r="BG6802" s="12"/>
      <c r="BH6802" s="12"/>
      <c r="BI6802" s="12"/>
      <c r="BJ6802" s="13"/>
      <c r="BK6802" s="13"/>
      <c r="BL6802" s="13"/>
      <c r="BM6802" s="13"/>
      <c r="BN6802" s="13"/>
    </row>
    <row r="6803" spans="4:66" x14ac:dyDescent="0.25">
      <c r="D6803" s="7"/>
      <c r="E6803" s="10"/>
      <c r="F6803" s="10"/>
      <c r="G6803" s="10"/>
      <c r="H6803" s="10"/>
      <c r="I6803" s="10"/>
      <c r="J6803" s="10"/>
      <c r="K6803" s="11"/>
      <c r="L6803" s="11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/>
      <c r="AC6803" s="12"/>
      <c r="AD6803" s="12"/>
      <c r="AE6803" s="12"/>
      <c r="AF6803" s="12"/>
      <c r="AG6803" s="12"/>
      <c r="AH6803" s="12"/>
      <c r="AI6803" s="12"/>
      <c r="AJ6803" s="12"/>
      <c r="AK6803" s="12"/>
      <c r="AL6803" s="12"/>
      <c r="AM6803" s="12"/>
      <c r="AN6803" s="12"/>
      <c r="AO6803" s="12"/>
      <c r="AP6803" s="12"/>
      <c r="AQ6803" s="12"/>
      <c r="AR6803" s="12"/>
      <c r="AS6803" s="12"/>
      <c r="AT6803" s="12"/>
      <c r="AU6803" s="12"/>
      <c r="AV6803" s="12"/>
      <c r="AW6803" s="12"/>
      <c r="AX6803" s="12"/>
      <c r="AY6803" s="12"/>
      <c r="AZ6803" s="12"/>
      <c r="BA6803" s="12"/>
      <c r="BB6803" s="12"/>
      <c r="BC6803" s="12"/>
      <c r="BD6803" s="12"/>
      <c r="BE6803" s="12"/>
      <c r="BF6803" s="12"/>
      <c r="BG6803" s="12"/>
      <c r="BH6803" s="12"/>
      <c r="BI6803" s="12"/>
      <c r="BJ6803" s="13"/>
      <c r="BK6803" s="13"/>
      <c r="BL6803" s="13"/>
      <c r="BM6803" s="13"/>
      <c r="BN6803" s="13"/>
    </row>
    <row r="6804" spans="4:66" x14ac:dyDescent="0.25">
      <c r="D6804" s="7"/>
      <c r="E6804" s="10"/>
      <c r="F6804" s="10"/>
      <c r="G6804" s="10"/>
      <c r="H6804" s="10"/>
      <c r="I6804" s="10"/>
      <c r="J6804" s="10"/>
      <c r="K6804" s="11"/>
      <c r="L6804" s="11"/>
      <c r="M6804" s="12"/>
      <c r="N6804" s="12"/>
      <c r="O6804" s="12"/>
      <c r="P6804" s="12"/>
      <c r="Q6804" s="12"/>
      <c r="R6804" s="12"/>
      <c r="S6804" s="12"/>
      <c r="T6804" s="12"/>
      <c r="U6804" s="12"/>
      <c r="V6804" s="12"/>
      <c r="W6804" s="12"/>
      <c r="X6804" s="12"/>
      <c r="Y6804" s="12"/>
      <c r="Z6804" s="12"/>
      <c r="AA6804" s="12"/>
      <c r="AB6804" s="12"/>
      <c r="AC6804" s="12"/>
      <c r="AD6804" s="12"/>
      <c r="AE6804" s="12"/>
      <c r="AF6804" s="12"/>
      <c r="AG6804" s="12"/>
      <c r="AH6804" s="12"/>
      <c r="AI6804" s="12"/>
      <c r="AJ6804" s="12"/>
      <c r="AK6804" s="12"/>
      <c r="AL6804" s="12"/>
      <c r="AM6804" s="12"/>
      <c r="AN6804" s="12"/>
      <c r="AO6804" s="12"/>
      <c r="AP6804" s="12"/>
      <c r="AQ6804" s="12"/>
      <c r="AR6804" s="12"/>
      <c r="AS6804" s="12"/>
      <c r="AT6804" s="12"/>
      <c r="AU6804" s="12"/>
      <c r="AV6804" s="12"/>
      <c r="AW6804" s="12"/>
      <c r="AX6804" s="12"/>
      <c r="AY6804" s="12"/>
      <c r="AZ6804" s="12"/>
      <c r="BA6804" s="12"/>
      <c r="BB6804" s="12"/>
      <c r="BC6804" s="12"/>
      <c r="BD6804" s="12"/>
      <c r="BE6804" s="12"/>
      <c r="BF6804" s="12"/>
      <c r="BG6804" s="12"/>
      <c r="BH6804" s="12"/>
      <c r="BI6804" s="12"/>
      <c r="BJ6804" s="13"/>
      <c r="BK6804" s="13"/>
      <c r="BL6804" s="13"/>
      <c r="BM6804" s="13"/>
      <c r="BN6804" s="13"/>
    </row>
    <row r="6805" spans="4:66" x14ac:dyDescent="0.25">
      <c r="D6805" s="7"/>
      <c r="E6805" s="10"/>
      <c r="F6805" s="10"/>
      <c r="G6805" s="10"/>
      <c r="H6805" s="10"/>
      <c r="I6805" s="10"/>
      <c r="J6805" s="10"/>
      <c r="K6805" s="11"/>
      <c r="L6805" s="11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/>
      <c r="AE6805" s="12"/>
      <c r="AF6805" s="12"/>
      <c r="AG6805" s="12"/>
      <c r="AH6805" s="12"/>
      <c r="AI6805" s="12"/>
      <c r="AJ6805" s="12"/>
      <c r="AK6805" s="12"/>
      <c r="AL6805" s="12"/>
      <c r="AM6805" s="12"/>
      <c r="AN6805" s="12"/>
      <c r="AO6805" s="12"/>
      <c r="AP6805" s="12"/>
      <c r="AQ6805" s="12"/>
      <c r="AR6805" s="12"/>
      <c r="AS6805" s="12"/>
      <c r="AT6805" s="12"/>
      <c r="AU6805" s="12"/>
      <c r="AV6805" s="12"/>
      <c r="AW6805" s="12"/>
      <c r="AX6805" s="12"/>
      <c r="AY6805" s="12"/>
      <c r="AZ6805" s="12"/>
      <c r="BA6805" s="12"/>
      <c r="BB6805" s="12"/>
      <c r="BC6805" s="12"/>
      <c r="BD6805" s="12"/>
      <c r="BE6805" s="12"/>
      <c r="BF6805" s="12"/>
      <c r="BG6805" s="12"/>
      <c r="BH6805" s="12"/>
      <c r="BI6805" s="12"/>
      <c r="BJ6805" s="13"/>
      <c r="BK6805" s="13"/>
      <c r="BL6805" s="13"/>
      <c r="BM6805" s="13"/>
      <c r="BN6805" s="13"/>
    </row>
    <row r="6806" spans="4:66" x14ac:dyDescent="0.25">
      <c r="D6806" s="7"/>
      <c r="E6806" s="10"/>
      <c r="F6806" s="10"/>
      <c r="G6806" s="10"/>
      <c r="H6806" s="10"/>
      <c r="I6806" s="10"/>
      <c r="J6806" s="10"/>
      <c r="K6806" s="11"/>
      <c r="L6806" s="11"/>
      <c r="M6806" s="12"/>
      <c r="N6806" s="12"/>
      <c r="O6806" s="12"/>
      <c r="P6806" s="12"/>
      <c r="Q6806" s="12"/>
      <c r="R6806" s="12"/>
      <c r="S6806" s="12"/>
      <c r="T6806" s="12"/>
      <c r="U6806" s="12"/>
      <c r="V6806" s="12"/>
      <c r="W6806" s="12"/>
      <c r="X6806" s="12"/>
      <c r="Y6806" s="12"/>
      <c r="Z6806" s="12"/>
      <c r="AA6806" s="12"/>
      <c r="AB6806" s="12"/>
      <c r="AC6806" s="12"/>
      <c r="AD6806" s="12"/>
      <c r="AE6806" s="12"/>
      <c r="AF6806" s="12"/>
      <c r="AG6806" s="12"/>
      <c r="AH6806" s="12"/>
      <c r="AI6806" s="12"/>
      <c r="AJ6806" s="12"/>
      <c r="AK6806" s="12"/>
      <c r="AL6806" s="12"/>
      <c r="AM6806" s="12"/>
      <c r="AN6806" s="12"/>
      <c r="AO6806" s="12"/>
      <c r="AP6806" s="12"/>
      <c r="AQ6806" s="12"/>
      <c r="AR6806" s="12"/>
      <c r="AS6806" s="12"/>
      <c r="AT6806" s="12"/>
      <c r="AU6806" s="12"/>
      <c r="AV6806" s="12"/>
      <c r="AW6806" s="12"/>
      <c r="AX6806" s="12"/>
      <c r="AY6806" s="12"/>
      <c r="AZ6806" s="12"/>
      <c r="BA6806" s="12"/>
      <c r="BB6806" s="12"/>
      <c r="BC6806" s="12"/>
      <c r="BD6806" s="12"/>
      <c r="BE6806" s="12"/>
      <c r="BF6806" s="12"/>
      <c r="BG6806" s="12"/>
      <c r="BH6806" s="12"/>
      <c r="BI6806" s="12"/>
      <c r="BJ6806" s="13"/>
      <c r="BK6806" s="13"/>
      <c r="BL6806" s="13"/>
      <c r="BM6806" s="13"/>
      <c r="BN6806" s="13"/>
    </row>
    <row r="6807" spans="4:66" x14ac:dyDescent="0.25">
      <c r="D6807" s="7"/>
      <c r="E6807" s="10"/>
      <c r="F6807" s="10"/>
      <c r="G6807" s="10"/>
      <c r="H6807" s="10"/>
      <c r="I6807" s="10"/>
      <c r="J6807" s="10"/>
      <c r="K6807" s="11"/>
      <c r="L6807" s="11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/>
      <c r="AA6807" s="12"/>
      <c r="AB6807" s="12"/>
      <c r="AC6807" s="12"/>
      <c r="AD6807" s="12"/>
      <c r="AE6807" s="12"/>
      <c r="AF6807" s="12"/>
      <c r="AG6807" s="12"/>
      <c r="AH6807" s="12"/>
      <c r="AI6807" s="12"/>
      <c r="AJ6807" s="12"/>
      <c r="AK6807" s="12"/>
      <c r="AL6807" s="12"/>
      <c r="AM6807" s="12"/>
      <c r="AN6807" s="12"/>
      <c r="AO6807" s="12"/>
      <c r="AP6807" s="12"/>
      <c r="AQ6807" s="12"/>
      <c r="AR6807" s="12"/>
      <c r="AS6807" s="12"/>
      <c r="AT6807" s="12"/>
      <c r="AU6807" s="12"/>
      <c r="AV6807" s="12"/>
      <c r="AW6807" s="12"/>
      <c r="AX6807" s="12"/>
      <c r="AY6807" s="12"/>
      <c r="AZ6807" s="12"/>
      <c r="BA6807" s="12"/>
      <c r="BB6807" s="12"/>
      <c r="BC6807" s="12"/>
      <c r="BD6807" s="12"/>
      <c r="BE6807" s="12"/>
      <c r="BF6807" s="12"/>
      <c r="BG6807" s="12"/>
      <c r="BH6807" s="12"/>
      <c r="BI6807" s="12"/>
      <c r="BJ6807" s="13"/>
      <c r="BK6807" s="13"/>
      <c r="BL6807" s="13"/>
      <c r="BM6807" s="13"/>
      <c r="BN6807" s="13"/>
    </row>
    <row r="6808" spans="4:66" x14ac:dyDescent="0.25">
      <c r="D6808" s="7"/>
      <c r="E6808" s="10"/>
      <c r="F6808" s="10"/>
      <c r="G6808" s="10"/>
      <c r="H6808" s="10"/>
      <c r="I6808" s="10"/>
      <c r="J6808" s="10"/>
      <c r="K6808" s="11"/>
      <c r="L6808" s="11"/>
      <c r="M6808" s="12"/>
      <c r="N6808" s="12"/>
      <c r="O6808" s="12"/>
      <c r="P6808" s="12"/>
      <c r="Q6808" s="12"/>
      <c r="R6808" s="12"/>
      <c r="S6808" s="12"/>
      <c r="T6808" s="12"/>
      <c r="U6808" s="12"/>
      <c r="V6808" s="12"/>
      <c r="W6808" s="12"/>
      <c r="X6808" s="12"/>
      <c r="Y6808" s="12"/>
      <c r="Z6808" s="12"/>
      <c r="AA6808" s="12"/>
      <c r="AB6808" s="12"/>
      <c r="AC6808" s="12"/>
      <c r="AD6808" s="12"/>
      <c r="AE6808" s="12"/>
      <c r="AF6808" s="12"/>
      <c r="AG6808" s="12"/>
      <c r="AH6808" s="12"/>
      <c r="AI6808" s="12"/>
      <c r="AJ6808" s="12"/>
      <c r="AK6808" s="12"/>
      <c r="AL6808" s="12"/>
      <c r="AM6808" s="12"/>
      <c r="AN6808" s="12"/>
      <c r="AO6808" s="12"/>
      <c r="AP6808" s="12"/>
      <c r="AQ6808" s="12"/>
      <c r="AR6808" s="12"/>
      <c r="AS6808" s="12"/>
      <c r="AT6808" s="12"/>
      <c r="AU6808" s="12"/>
      <c r="AV6808" s="12"/>
      <c r="AW6808" s="12"/>
      <c r="AX6808" s="12"/>
      <c r="AY6808" s="12"/>
      <c r="AZ6808" s="12"/>
      <c r="BA6808" s="12"/>
      <c r="BB6808" s="12"/>
      <c r="BC6808" s="12"/>
      <c r="BD6808" s="12"/>
      <c r="BE6808" s="12"/>
      <c r="BF6808" s="12"/>
      <c r="BG6808" s="12"/>
      <c r="BH6808" s="12"/>
      <c r="BI6808" s="12"/>
      <c r="BJ6808" s="13"/>
      <c r="BK6808" s="13"/>
      <c r="BL6808" s="13"/>
      <c r="BM6808" s="13"/>
      <c r="BN6808" s="13"/>
    </row>
    <row r="6809" spans="4:66" x14ac:dyDescent="0.25">
      <c r="D6809" s="7"/>
      <c r="E6809" s="10"/>
      <c r="F6809" s="10"/>
      <c r="G6809" s="10"/>
      <c r="H6809" s="10"/>
      <c r="I6809" s="10"/>
      <c r="J6809" s="10"/>
      <c r="K6809" s="11"/>
      <c r="L6809" s="11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/>
      <c r="AC6809" s="12"/>
      <c r="AD6809" s="12"/>
      <c r="AE6809" s="12"/>
      <c r="AF6809" s="12"/>
      <c r="AG6809" s="12"/>
      <c r="AH6809" s="12"/>
      <c r="AI6809" s="12"/>
      <c r="AJ6809" s="12"/>
      <c r="AK6809" s="12"/>
      <c r="AL6809" s="12"/>
      <c r="AM6809" s="12"/>
      <c r="AN6809" s="12"/>
      <c r="AO6809" s="12"/>
      <c r="AP6809" s="12"/>
      <c r="AQ6809" s="12"/>
      <c r="AR6809" s="12"/>
      <c r="AS6809" s="12"/>
      <c r="AT6809" s="12"/>
      <c r="AU6809" s="12"/>
      <c r="AV6809" s="12"/>
      <c r="AW6809" s="12"/>
      <c r="AX6809" s="12"/>
      <c r="AY6809" s="12"/>
      <c r="AZ6809" s="12"/>
      <c r="BA6809" s="12"/>
      <c r="BB6809" s="12"/>
      <c r="BC6809" s="12"/>
      <c r="BD6809" s="12"/>
      <c r="BE6809" s="12"/>
      <c r="BF6809" s="12"/>
      <c r="BG6809" s="12"/>
      <c r="BH6809" s="12"/>
      <c r="BI6809" s="12"/>
      <c r="BJ6809" s="13"/>
      <c r="BK6809" s="13"/>
      <c r="BL6809" s="13"/>
      <c r="BM6809" s="13"/>
      <c r="BN6809" s="13"/>
    </row>
    <row r="6810" spans="4:66" x14ac:dyDescent="0.25">
      <c r="D6810" s="7"/>
      <c r="E6810" s="10"/>
      <c r="F6810" s="10"/>
      <c r="G6810" s="10"/>
      <c r="H6810" s="10"/>
      <c r="I6810" s="10"/>
      <c r="J6810" s="10"/>
      <c r="K6810" s="11"/>
      <c r="L6810" s="11"/>
      <c r="M6810" s="12"/>
      <c r="N6810" s="12"/>
      <c r="O6810" s="12"/>
      <c r="P6810" s="12"/>
      <c r="Q6810" s="12"/>
      <c r="R6810" s="12"/>
      <c r="S6810" s="12"/>
      <c r="T6810" s="12"/>
      <c r="U6810" s="12"/>
      <c r="V6810" s="12"/>
      <c r="W6810" s="12"/>
      <c r="X6810" s="12"/>
      <c r="Y6810" s="12"/>
      <c r="Z6810" s="12"/>
      <c r="AA6810" s="12"/>
      <c r="AB6810" s="12"/>
      <c r="AC6810" s="12"/>
      <c r="AD6810" s="12"/>
      <c r="AE6810" s="12"/>
      <c r="AF6810" s="12"/>
      <c r="AG6810" s="12"/>
      <c r="AH6810" s="12"/>
      <c r="AI6810" s="12"/>
      <c r="AJ6810" s="12"/>
      <c r="AK6810" s="12"/>
      <c r="AL6810" s="12"/>
      <c r="AM6810" s="12"/>
      <c r="AN6810" s="12"/>
      <c r="AO6810" s="12"/>
      <c r="AP6810" s="12"/>
      <c r="AQ6810" s="12"/>
      <c r="AR6810" s="12"/>
      <c r="AS6810" s="12"/>
      <c r="AT6810" s="12"/>
      <c r="AU6810" s="12"/>
      <c r="AV6810" s="12"/>
      <c r="AW6810" s="12"/>
      <c r="AX6810" s="12"/>
      <c r="AY6810" s="12"/>
      <c r="AZ6810" s="12"/>
      <c r="BA6810" s="12"/>
      <c r="BB6810" s="12"/>
      <c r="BC6810" s="12"/>
      <c r="BD6810" s="12"/>
      <c r="BE6810" s="12"/>
      <c r="BF6810" s="12"/>
      <c r="BG6810" s="12"/>
      <c r="BH6810" s="12"/>
      <c r="BI6810" s="12"/>
      <c r="BJ6810" s="13"/>
      <c r="BK6810" s="13"/>
      <c r="BL6810" s="13"/>
      <c r="BM6810" s="13"/>
      <c r="BN6810" s="13"/>
    </row>
    <row r="6811" spans="4:66" x14ac:dyDescent="0.25">
      <c r="D6811" s="7"/>
      <c r="E6811" s="10"/>
      <c r="F6811" s="10"/>
      <c r="G6811" s="10"/>
      <c r="H6811" s="10"/>
      <c r="I6811" s="10"/>
      <c r="J6811" s="10"/>
      <c r="K6811" s="11"/>
      <c r="L6811" s="11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/>
      <c r="AC6811" s="12"/>
      <c r="AD6811" s="12"/>
      <c r="AE6811" s="12"/>
      <c r="AF6811" s="12"/>
      <c r="AG6811" s="12"/>
      <c r="AH6811" s="12"/>
      <c r="AI6811" s="12"/>
      <c r="AJ6811" s="12"/>
      <c r="AK6811" s="12"/>
      <c r="AL6811" s="12"/>
      <c r="AM6811" s="12"/>
      <c r="AN6811" s="12"/>
      <c r="AO6811" s="12"/>
      <c r="AP6811" s="12"/>
      <c r="AQ6811" s="12"/>
      <c r="AR6811" s="12"/>
      <c r="AS6811" s="12"/>
      <c r="AT6811" s="12"/>
      <c r="AU6811" s="12"/>
      <c r="AV6811" s="12"/>
      <c r="AW6811" s="12"/>
      <c r="AX6811" s="12"/>
      <c r="AY6811" s="12"/>
      <c r="AZ6811" s="12"/>
      <c r="BA6811" s="12"/>
      <c r="BB6811" s="12"/>
      <c r="BC6811" s="12"/>
      <c r="BD6811" s="12"/>
      <c r="BE6811" s="12"/>
      <c r="BF6811" s="12"/>
      <c r="BG6811" s="12"/>
      <c r="BH6811" s="12"/>
      <c r="BI6811" s="12"/>
      <c r="BJ6811" s="13"/>
      <c r="BK6811" s="13"/>
      <c r="BL6811" s="13"/>
      <c r="BM6811" s="13"/>
      <c r="BN6811" s="13"/>
    </row>
    <row r="6812" spans="4:66" x14ac:dyDescent="0.25">
      <c r="D6812" s="7"/>
      <c r="E6812" s="10"/>
      <c r="F6812" s="10"/>
      <c r="G6812" s="10"/>
      <c r="H6812" s="10"/>
      <c r="I6812" s="10"/>
      <c r="J6812" s="10"/>
      <c r="K6812" s="11"/>
      <c r="L6812" s="11"/>
      <c r="M6812" s="12"/>
      <c r="N6812" s="12"/>
      <c r="O6812" s="12"/>
      <c r="P6812" s="12"/>
      <c r="Q6812" s="12"/>
      <c r="R6812" s="12"/>
      <c r="S6812" s="12"/>
      <c r="T6812" s="12"/>
      <c r="U6812" s="12"/>
      <c r="V6812" s="12"/>
      <c r="W6812" s="12"/>
      <c r="X6812" s="12"/>
      <c r="Y6812" s="12"/>
      <c r="Z6812" s="12"/>
      <c r="AA6812" s="12"/>
      <c r="AB6812" s="12"/>
      <c r="AC6812" s="12"/>
      <c r="AD6812" s="12"/>
      <c r="AE6812" s="12"/>
      <c r="AF6812" s="12"/>
      <c r="AG6812" s="12"/>
      <c r="AH6812" s="12"/>
      <c r="AI6812" s="12"/>
      <c r="AJ6812" s="12"/>
      <c r="AK6812" s="12"/>
      <c r="AL6812" s="12"/>
      <c r="AM6812" s="12"/>
      <c r="AN6812" s="12"/>
      <c r="AO6812" s="12"/>
      <c r="AP6812" s="12"/>
      <c r="AQ6812" s="12"/>
      <c r="AR6812" s="12"/>
      <c r="AS6812" s="12"/>
      <c r="AT6812" s="12"/>
      <c r="AU6812" s="12"/>
      <c r="AV6812" s="12"/>
      <c r="AW6812" s="12"/>
      <c r="AX6812" s="12"/>
      <c r="AY6812" s="12"/>
      <c r="AZ6812" s="12"/>
      <c r="BA6812" s="12"/>
      <c r="BB6812" s="12"/>
      <c r="BC6812" s="12"/>
      <c r="BD6812" s="12"/>
      <c r="BE6812" s="12"/>
      <c r="BF6812" s="12"/>
      <c r="BG6812" s="12"/>
      <c r="BH6812" s="12"/>
      <c r="BI6812" s="12"/>
      <c r="BJ6812" s="13"/>
      <c r="BK6812" s="13"/>
      <c r="BL6812" s="13"/>
      <c r="BM6812" s="13"/>
      <c r="BN6812" s="13"/>
    </row>
    <row r="6813" spans="4:66" x14ac:dyDescent="0.25">
      <c r="D6813" s="7"/>
      <c r="E6813" s="10"/>
      <c r="F6813" s="10"/>
      <c r="G6813" s="10"/>
      <c r="H6813" s="10"/>
      <c r="I6813" s="10"/>
      <c r="J6813" s="10"/>
      <c r="K6813" s="11"/>
      <c r="L6813" s="11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  <c r="AA6813" s="12"/>
      <c r="AB6813" s="12"/>
      <c r="AC6813" s="12"/>
      <c r="AD6813" s="12"/>
      <c r="AE6813" s="12"/>
      <c r="AF6813" s="12"/>
      <c r="AG6813" s="12"/>
      <c r="AH6813" s="12"/>
      <c r="AI6813" s="12"/>
      <c r="AJ6813" s="12"/>
      <c r="AK6813" s="12"/>
      <c r="AL6813" s="12"/>
      <c r="AM6813" s="12"/>
      <c r="AN6813" s="12"/>
      <c r="AO6813" s="12"/>
      <c r="AP6813" s="12"/>
      <c r="AQ6813" s="12"/>
      <c r="AR6813" s="12"/>
      <c r="AS6813" s="12"/>
      <c r="AT6813" s="12"/>
      <c r="AU6813" s="12"/>
      <c r="AV6813" s="12"/>
      <c r="AW6813" s="12"/>
      <c r="AX6813" s="12"/>
      <c r="AY6813" s="12"/>
      <c r="AZ6813" s="12"/>
      <c r="BA6813" s="12"/>
      <c r="BB6813" s="12"/>
      <c r="BC6813" s="12"/>
      <c r="BD6813" s="12"/>
      <c r="BE6813" s="12"/>
      <c r="BF6813" s="12"/>
      <c r="BG6813" s="12"/>
      <c r="BH6813" s="12"/>
      <c r="BI6813" s="12"/>
      <c r="BJ6813" s="13"/>
      <c r="BK6813" s="13"/>
      <c r="BL6813" s="13"/>
      <c r="BM6813" s="13"/>
      <c r="BN6813" s="13"/>
    </row>
    <row r="6814" spans="4:66" x14ac:dyDescent="0.25">
      <c r="D6814" s="7"/>
      <c r="E6814" s="10"/>
      <c r="F6814" s="10"/>
      <c r="G6814" s="10"/>
      <c r="H6814" s="10"/>
      <c r="I6814" s="10"/>
      <c r="J6814" s="10"/>
      <c r="K6814" s="11"/>
      <c r="L6814" s="11"/>
      <c r="M6814" s="12"/>
      <c r="N6814" s="12"/>
      <c r="O6814" s="12"/>
      <c r="P6814" s="12"/>
      <c r="Q6814" s="12"/>
      <c r="R6814" s="12"/>
      <c r="S6814" s="12"/>
      <c r="T6814" s="12"/>
      <c r="U6814" s="12"/>
      <c r="V6814" s="12"/>
      <c r="W6814" s="12"/>
      <c r="X6814" s="12"/>
      <c r="Y6814" s="12"/>
      <c r="Z6814" s="12"/>
      <c r="AA6814" s="12"/>
      <c r="AB6814" s="12"/>
      <c r="AC6814" s="12"/>
      <c r="AD6814" s="12"/>
      <c r="AE6814" s="12"/>
      <c r="AF6814" s="12"/>
      <c r="AG6814" s="12"/>
      <c r="AH6814" s="12"/>
      <c r="AI6814" s="12"/>
      <c r="AJ6814" s="12"/>
      <c r="AK6814" s="12"/>
      <c r="AL6814" s="12"/>
      <c r="AM6814" s="12"/>
      <c r="AN6814" s="12"/>
      <c r="AO6814" s="12"/>
      <c r="AP6814" s="12"/>
      <c r="AQ6814" s="12"/>
      <c r="AR6814" s="12"/>
      <c r="AS6814" s="12"/>
      <c r="AT6814" s="12"/>
      <c r="AU6814" s="12"/>
      <c r="AV6814" s="12"/>
      <c r="AW6814" s="12"/>
      <c r="AX6814" s="12"/>
      <c r="AY6814" s="12"/>
      <c r="AZ6814" s="12"/>
      <c r="BA6814" s="12"/>
      <c r="BB6814" s="12"/>
      <c r="BC6814" s="12"/>
      <c r="BD6814" s="12"/>
      <c r="BE6814" s="12"/>
      <c r="BF6814" s="12"/>
      <c r="BG6814" s="12"/>
      <c r="BH6814" s="12"/>
      <c r="BI6814" s="12"/>
      <c r="BJ6814" s="13"/>
      <c r="BK6814" s="13"/>
      <c r="BL6814" s="13"/>
      <c r="BM6814" s="13"/>
      <c r="BN6814" s="13"/>
    </row>
    <row r="6815" spans="4:66" x14ac:dyDescent="0.25">
      <c r="D6815" s="7"/>
      <c r="E6815" s="10"/>
      <c r="F6815" s="10"/>
      <c r="G6815" s="10"/>
      <c r="H6815" s="10"/>
      <c r="I6815" s="10"/>
      <c r="J6815" s="10"/>
      <c r="K6815" s="11"/>
      <c r="L6815" s="11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/>
      <c r="AC6815" s="12"/>
      <c r="AD6815" s="12"/>
      <c r="AE6815" s="12"/>
      <c r="AF6815" s="12"/>
      <c r="AG6815" s="12"/>
      <c r="AH6815" s="12"/>
      <c r="AI6815" s="12"/>
      <c r="AJ6815" s="12"/>
      <c r="AK6815" s="12"/>
      <c r="AL6815" s="12"/>
      <c r="AM6815" s="12"/>
      <c r="AN6815" s="12"/>
      <c r="AO6815" s="12"/>
      <c r="AP6815" s="12"/>
      <c r="AQ6815" s="12"/>
      <c r="AR6815" s="12"/>
      <c r="AS6815" s="12"/>
      <c r="AT6815" s="12"/>
      <c r="AU6815" s="12"/>
      <c r="AV6815" s="12"/>
      <c r="AW6815" s="12"/>
      <c r="AX6815" s="12"/>
      <c r="AY6815" s="12"/>
      <c r="AZ6815" s="12"/>
      <c r="BA6815" s="12"/>
      <c r="BB6815" s="12"/>
      <c r="BC6815" s="12"/>
      <c r="BD6815" s="12"/>
      <c r="BE6815" s="12"/>
      <c r="BF6815" s="12"/>
      <c r="BG6815" s="12"/>
      <c r="BH6815" s="12"/>
      <c r="BI6815" s="12"/>
      <c r="BJ6815" s="13"/>
      <c r="BK6815" s="13"/>
      <c r="BL6815" s="13"/>
      <c r="BM6815" s="13"/>
      <c r="BN6815" s="13"/>
    </row>
    <row r="6816" spans="4:66" x14ac:dyDescent="0.25">
      <c r="D6816" s="7"/>
      <c r="E6816" s="10"/>
      <c r="F6816" s="10"/>
      <c r="G6816" s="10"/>
      <c r="H6816" s="10"/>
      <c r="I6816" s="10"/>
      <c r="J6816" s="10"/>
      <c r="K6816" s="11"/>
      <c r="L6816" s="11"/>
      <c r="M6816" s="12"/>
      <c r="N6816" s="12"/>
      <c r="O6816" s="12"/>
      <c r="P6816" s="12"/>
      <c r="Q6816" s="12"/>
      <c r="R6816" s="12"/>
      <c r="S6816" s="12"/>
      <c r="T6816" s="12"/>
      <c r="U6816" s="12"/>
      <c r="V6816" s="12"/>
      <c r="W6816" s="12"/>
      <c r="X6816" s="12"/>
      <c r="Y6816" s="12"/>
      <c r="Z6816" s="12"/>
      <c r="AA6816" s="12"/>
      <c r="AB6816" s="12"/>
      <c r="AC6816" s="12"/>
      <c r="AD6816" s="12"/>
      <c r="AE6816" s="12"/>
      <c r="AF6816" s="12"/>
      <c r="AG6816" s="12"/>
      <c r="AH6816" s="12"/>
      <c r="AI6816" s="12"/>
      <c r="AJ6816" s="12"/>
      <c r="AK6816" s="12"/>
      <c r="AL6816" s="12"/>
      <c r="AM6816" s="12"/>
      <c r="AN6816" s="12"/>
      <c r="AO6816" s="12"/>
      <c r="AP6816" s="12"/>
      <c r="AQ6816" s="12"/>
      <c r="AR6816" s="12"/>
      <c r="AS6816" s="12"/>
      <c r="AT6816" s="12"/>
      <c r="AU6816" s="12"/>
      <c r="AV6816" s="12"/>
      <c r="AW6816" s="12"/>
      <c r="AX6816" s="12"/>
      <c r="AY6816" s="12"/>
      <c r="AZ6816" s="12"/>
      <c r="BA6816" s="12"/>
      <c r="BB6816" s="12"/>
      <c r="BC6816" s="12"/>
      <c r="BD6816" s="12"/>
      <c r="BE6816" s="12"/>
      <c r="BF6816" s="12"/>
      <c r="BG6816" s="12"/>
      <c r="BH6816" s="12"/>
      <c r="BI6816" s="12"/>
      <c r="BJ6816" s="13"/>
      <c r="BK6816" s="13"/>
      <c r="BL6816" s="13"/>
      <c r="BM6816" s="13"/>
      <c r="BN6816" s="13"/>
    </row>
    <row r="6817" spans="4:66" x14ac:dyDescent="0.25">
      <c r="D6817" s="7"/>
      <c r="E6817" s="10"/>
      <c r="F6817" s="10"/>
      <c r="G6817" s="10"/>
      <c r="H6817" s="10"/>
      <c r="I6817" s="10"/>
      <c r="J6817" s="10"/>
      <c r="K6817" s="11"/>
      <c r="L6817" s="11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  <c r="AA6817" s="12"/>
      <c r="AB6817" s="12"/>
      <c r="AC6817" s="12"/>
      <c r="AD6817" s="12"/>
      <c r="AE6817" s="12"/>
      <c r="AF6817" s="12"/>
      <c r="AG6817" s="12"/>
      <c r="AH6817" s="12"/>
      <c r="AI6817" s="12"/>
      <c r="AJ6817" s="12"/>
      <c r="AK6817" s="12"/>
      <c r="AL6817" s="12"/>
      <c r="AM6817" s="12"/>
      <c r="AN6817" s="12"/>
      <c r="AO6817" s="12"/>
      <c r="AP6817" s="12"/>
      <c r="AQ6817" s="12"/>
      <c r="AR6817" s="12"/>
      <c r="AS6817" s="12"/>
      <c r="AT6817" s="12"/>
      <c r="AU6817" s="12"/>
      <c r="AV6817" s="12"/>
      <c r="AW6817" s="12"/>
      <c r="AX6817" s="12"/>
      <c r="AY6817" s="12"/>
      <c r="AZ6817" s="12"/>
      <c r="BA6817" s="12"/>
      <c r="BB6817" s="12"/>
      <c r="BC6817" s="12"/>
      <c r="BD6817" s="12"/>
      <c r="BE6817" s="12"/>
      <c r="BF6817" s="12"/>
      <c r="BG6817" s="12"/>
      <c r="BH6817" s="12"/>
      <c r="BI6817" s="12"/>
      <c r="BJ6817" s="13"/>
      <c r="BK6817" s="13"/>
      <c r="BL6817" s="13"/>
      <c r="BM6817" s="13"/>
      <c r="BN6817" s="13"/>
    </row>
    <row r="6818" spans="4:66" x14ac:dyDescent="0.25">
      <c r="D6818" s="7"/>
      <c r="E6818" s="10"/>
      <c r="F6818" s="10"/>
      <c r="G6818" s="10"/>
      <c r="H6818" s="10"/>
      <c r="I6818" s="10"/>
      <c r="J6818" s="10"/>
      <c r="K6818" s="11"/>
      <c r="L6818" s="11"/>
      <c r="M6818" s="12"/>
      <c r="N6818" s="12"/>
      <c r="O6818" s="12"/>
      <c r="P6818" s="12"/>
      <c r="Q6818" s="12"/>
      <c r="R6818" s="12"/>
      <c r="S6818" s="12"/>
      <c r="T6818" s="12"/>
      <c r="U6818" s="12"/>
      <c r="V6818" s="12"/>
      <c r="W6818" s="12"/>
      <c r="X6818" s="12"/>
      <c r="Y6818" s="12"/>
      <c r="Z6818" s="12"/>
      <c r="AA6818" s="12"/>
      <c r="AB6818" s="12"/>
      <c r="AC6818" s="12"/>
      <c r="AD6818" s="12"/>
      <c r="AE6818" s="12"/>
      <c r="AF6818" s="12"/>
      <c r="AG6818" s="12"/>
      <c r="AH6818" s="12"/>
      <c r="AI6818" s="12"/>
      <c r="AJ6818" s="12"/>
      <c r="AK6818" s="12"/>
      <c r="AL6818" s="12"/>
      <c r="AM6818" s="12"/>
      <c r="AN6818" s="12"/>
      <c r="AO6818" s="12"/>
      <c r="AP6818" s="12"/>
      <c r="AQ6818" s="12"/>
      <c r="AR6818" s="12"/>
      <c r="AS6818" s="12"/>
      <c r="AT6818" s="12"/>
      <c r="AU6818" s="12"/>
      <c r="AV6818" s="12"/>
      <c r="AW6818" s="12"/>
      <c r="AX6818" s="12"/>
      <c r="AY6818" s="12"/>
      <c r="AZ6818" s="12"/>
      <c r="BA6818" s="12"/>
      <c r="BB6818" s="12"/>
      <c r="BC6818" s="12"/>
      <c r="BD6818" s="12"/>
      <c r="BE6818" s="12"/>
      <c r="BF6818" s="12"/>
      <c r="BG6818" s="12"/>
      <c r="BH6818" s="12"/>
      <c r="BI6818" s="12"/>
      <c r="BJ6818" s="13"/>
      <c r="BK6818" s="13"/>
      <c r="BL6818" s="13"/>
      <c r="BM6818" s="13"/>
      <c r="BN6818" s="13"/>
    </row>
    <row r="6819" spans="4:66" x14ac:dyDescent="0.25">
      <c r="D6819" s="7"/>
      <c r="E6819" s="10"/>
      <c r="F6819" s="10"/>
      <c r="G6819" s="10"/>
      <c r="H6819" s="10"/>
      <c r="I6819" s="10"/>
      <c r="J6819" s="10"/>
      <c r="K6819" s="11"/>
      <c r="L6819" s="11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/>
      <c r="AA6819" s="12"/>
      <c r="AB6819" s="12"/>
      <c r="AC6819" s="12"/>
      <c r="AD6819" s="12"/>
      <c r="AE6819" s="12"/>
      <c r="AF6819" s="12"/>
      <c r="AG6819" s="12"/>
      <c r="AH6819" s="12"/>
      <c r="AI6819" s="12"/>
      <c r="AJ6819" s="12"/>
      <c r="AK6819" s="12"/>
      <c r="AL6819" s="12"/>
      <c r="AM6819" s="12"/>
      <c r="AN6819" s="12"/>
      <c r="AO6819" s="12"/>
      <c r="AP6819" s="12"/>
      <c r="AQ6819" s="12"/>
      <c r="AR6819" s="12"/>
      <c r="AS6819" s="12"/>
      <c r="AT6819" s="12"/>
      <c r="AU6819" s="12"/>
      <c r="AV6819" s="12"/>
      <c r="AW6819" s="12"/>
      <c r="AX6819" s="12"/>
      <c r="AY6819" s="12"/>
      <c r="AZ6819" s="12"/>
      <c r="BA6819" s="12"/>
      <c r="BB6819" s="12"/>
      <c r="BC6819" s="12"/>
      <c r="BD6819" s="12"/>
      <c r="BE6819" s="12"/>
      <c r="BF6819" s="12"/>
      <c r="BG6819" s="12"/>
      <c r="BH6819" s="12"/>
      <c r="BI6819" s="12"/>
      <c r="BJ6819" s="13"/>
      <c r="BK6819" s="13"/>
      <c r="BL6819" s="13"/>
      <c r="BM6819" s="13"/>
      <c r="BN6819" s="13"/>
    </row>
    <row r="6820" spans="4:66" x14ac:dyDescent="0.25">
      <c r="D6820" s="7"/>
      <c r="E6820" s="10"/>
      <c r="F6820" s="10"/>
      <c r="G6820" s="10"/>
      <c r="H6820" s="10"/>
      <c r="I6820" s="10"/>
      <c r="J6820" s="10"/>
      <c r="K6820" s="11"/>
      <c r="L6820" s="11"/>
      <c r="M6820" s="12"/>
      <c r="N6820" s="12"/>
      <c r="O6820" s="12"/>
      <c r="P6820" s="12"/>
      <c r="Q6820" s="12"/>
      <c r="R6820" s="12"/>
      <c r="S6820" s="12"/>
      <c r="T6820" s="12"/>
      <c r="U6820" s="12"/>
      <c r="V6820" s="12"/>
      <c r="W6820" s="12"/>
      <c r="X6820" s="12"/>
      <c r="Y6820" s="12"/>
      <c r="Z6820" s="12"/>
      <c r="AA6820" s="12"/>
      <c r="AB6820" s="12"/>
      <c r="AC6820" s="12"/>
      <c r="AD6820" s="12"/>
      <c r="AE6820" s="12"/>
      <c r="AF6820" s="12"/>
      <c r="AG6820" s="12"/>
      <c r="AH6820" s="12"/>
      <c r="AI6820" s="12"/>
      <c r="AJ6820" s="12"/>
      <c r="AK6820" s="12"/>
      <c r="AL6820" s="12"/>
      <c r="AM6820" s="12"/>
      <c r="AN6820" s="12"/>
      <c r="AO6820" s="12"/>
      <c r="AP6820" s="12"/>
      <c r="AQ6820" s="12"/>
      <c r="AR6820" s="12"/>
      <c r="AS6820" s="12"/>
      <c r="AT6820" s="12"/>
      <c r="AU6820" s="12"/>
      <c r="AV6820" s="12"/>
      <c r="AW6820" s="12"/>
      <c r="AX6820" s="12"/>
      <c r="AY6820" s="12"/>
      <c r="AZ6820" s="12"/>
      <c r="BA6820" s="12"/>
      <c r="BB6820" s="12"/>
      <c r="BC6820" s="12"/>
      <c r="BD6820" s="12"/>
      <c r="BE6820" s="12"/>
      <c r="BF6820" s="12"/>
      <c r="BG6820" s="12"/>
      <c r="BH6820" s="12"/>
      <c r="BI6820" s="12"/>
      <c r="BJ6820" s="13"/>
      <c r="BK6820" s="13"/>
      <c r="BL6820" s="13"/>
      <c r="BM6820" s="13"/>
      <c r="BN6820" s="13"/>
    </row>
    <row r="6821" spans="4:66" x14ac:dyDescent="0.25">
      <c r="D6821" s="7"/>
      <c r="E6821" s="10"/>
      <c r="F6821" s="10"/>
      <c r="G6821" s="10"/>
      <c r="H6821" s="10"/>
      <c r="I6821" s="10"/>
      <c r="J6821" s="10"/>
      <c r="K6821" s="11"/>
      <c r="L6821" s="11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  <c r="AA6821" s="12"/>
      <c r="AB6821" s="12"/>
      <c r="AC6821" s="12"/>
      <c r="AD6821" s="12"/>
      <c r="AE6821" s="12"/>
      <c r="AF6821" s="12"/>
      <c r="AG6821" s="12"/>
      <c r="AH6821" s="12"/>
      <c r="AI6821" s="12"/>
      <c r="AJ6821" s="12"/>
      <c r="AK6821" s="12"/>
      <c r="AL6821" s="12"/>
      <c r="AM6821" s="12"/>
      <c r="AN6821" s="12"/>
      <c r="AO6821" s="12"/>
      <c r="AP6821" s="12"/>
      <c r="AQ6821" s="12"/>
      <c r="AR6821" s="12"/>
      <c r="AS6821" s="12"/>
      <c r="AT6821" s="12"/>
      <c r="AU6821" s="12"/>
      <c r="AV6821" s="12"/>
      <c r="AW6821" s="12"/>
      <c r="AX6821" s="12"/>
      <c r="AY6821" s="12"/>
      <c r="AZ6821" s="12"/>
      <c r="BA6821" s="12"/>
      <c r="BB6821" s="12"/>
      <c r="BC6821" s="12"/>
      <c r="BD6821" s="12"/>
      <c r="BE6821" s="12"/>
      <c r="BF6821" s="12"/>
      <c r="BG6821" s="12"/>
      <c r="BH6821" s="12"/>
      <c r="BI6821" s="12"/>
      <c r="BJ6821" s="13"/>
      <c r="BK6821" s="13"/>
      <c r="BL6821" s="13"/>
      <c r="BM6821" s="13"/>
      <c r="BN6821" s="13"/>
    </row>
    <row r="6822" spans="4:66" x14ac:dyDescent="0.25">
      <c r="D6822" s="7"/>
      <c r="E6822" s="10"/>
      <c r="F6822" s="10"/>
      <c r="G6822" s="10"/>
      <c r="H6822" s="10"/>
      <c r="I6822" s="10"/>
      <c r="J6822" s="10"/>
      <c r="K6822" s="11"/>
      <c r="L6822" s="11"/>
      <c r="M6822" s="12"/>
      <c r="N6822" s="12"/>
      <c r="O6822" s="12"/>
      <c r="P6822" s="12"/>
      <c r="Q6822" s="12"/>
      <c r="R6822" s="12"/>
      <c r="S6822" s="12"/>
      <c r="T6822" s="12"/>
      <c r="U6822" s="12"/>
      <c r="V6822" s="12"/>
      <c r="W6822" s="12"/>
      <c r="X6822" s="12"/>
      <c r="Y6822" s="12"/>
      <c r="Z6822" s="12"/>
      <c r="AA6822" s="12"/>
      <c r="AB6822" s="12"/>
      <c r="AC6822" s="12"/>
      <c r="AD6822" s="12"/>
      <c r="AE6822" s="12"/>
      <c r="AF6822" s="12"/>
      <c r="AG6822" s="12"/>
      <c r="AH6822" s="12"/>
      <c r="AI6822" s="12"/>
      <c r="AJ6822" s="12"/>
      <c r="AK6822" s="12"/>
      <c r="AL6822" s="12"/>
      <c r="AM6822" s="12"/>
      <c r="AN6822" s="12"/>
      <c r="AO6822" s="12"/>
      <c r="AP6822" s="12"/>
      <c r="AQ6822" s="12"/>
      <c r="AR6822" s="12"/>
      <c r="AS6822" s="12"/>
      <c r="AT6822" s="12"/>
      <c r="AU6822" s="12"/>
      <c r="AV6822" s="12"/>
      <c r="AW6822" s="12"/>
      <c r="AX6822" s="12"/>
      <c r="AY6822" s="12"/>
      <c r="AZ6822" s="12"/>
      <c r="BA6822" s="12"/>
      <c r="BB6822" s="12"/>
      <c r="BC6822" s="12"/>
      <c r="BD6822" s="12"/>
      <c r="BE6822" s="12"/>
      <c r="BF6822" s="12"/>
      <c r="BG6822" s="12"/>
      <c r="BH6822" s="12"/>
      <c r="BI6822" s="12"/>
      <c r="BJ6822" s="13"/>
      <c r="BK6822" s="13"/>
      <c r="BL6822" s="13"/>
      <c r="BM6822" s="13"/>
      <c r="BN6822" s="13"/>
    </row>
    <row r="6823" spans="4:66" x14ac:dyDescent="0.25">
      <c r="D6823" s="7"/>
      <c r="E6823" s="10"/>
      <c r="F6823" s="10"/>
      <c r="G6823" s="10"/>
      <c r="H6823" s="10"/>
      <c r="I6823" s="10"/>
      <c r="J6823" s="10"/>
      <c r="K6823" s="11"/>
      <c r="L6823" s="11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  <c r="AA6823" s="12"/>
      <c r="AB6823" s="12"/>
      <c r="AC6823" s="12"/>
      <c r="AD6823" s="12"/>
      <c r="AE6823" s="12"/>
      <c r="AF6823" s="12"/>
      <c r="AG6823" s="12"/>
      <c r="AH6823" s="12"/>
      <c r="AI6823" s="12"/>
      <c r="AJ6823" s="12"/>
      <c r="AK6823" s="12"/>
      <c r="AL6823" s="12"/>
      <c r="AM6823" s="12"/>
      <c r="AN6823" s="12"/>
      <c r="AO6823" s="12"/>
      <c r="AP6823" s="12"/>
      <c r="AQ6823" s="12"/>
      <c r="AR6823" s="12"/>
      <c r="AS6823" s="12"/>
      <c r="AT6823" s="12"/>
      <c r="AU6823" s="12"/>
      <c r="AV6823" s="12"/>
      <c r="AW6823" s="12"/>
      <c r="AX6823" s="12"/>
      <c r="AY6823" s="12"/>
      <c r="AZ6823" s="12"/>
      <c r="BA6823" s="12"/>
      <c r="BB6823" s="12"/>
      <c r="BC6823" s="12"/>
      <c r="BD6823" s="12"/>
      <c r="BE6823" s="12"/>
      <c r="BF6823" s="12"/>
      <c r="BG6823" s="12"/>
      <c r="BH6823" s="12"/>
      <c r="BI6823" s="12"/>
      <c r="BJ6823" s="13"/>
      <c r="BK6823" s="13"/>
      <c r="BL6823" s="13"/>
      <c r="BM6823" s="13"/>
      <c r="BN6823" s="13"/>
    </row>
    <row r="6824" spans="4:66" x14ac:dyDescent="0.25">
      <c r="D6824" s="7"/>
      <c r="E6824" s="10"/>
      <c r="F6824" s="10"/>
      <c r="G6824" s="10"/>
      <c r="H6824" s="10"/>
      <c r="I6824" s="10"/>
      <c r="J6824" s="10"/>
      <c r="K6824" s="11"/>
      <c r="L6824" s="11"/>
      <c r="M6824" s="12"/>
      <c r="N6824" s="12"/>
      <c r="O6824" s="12"/>
      <c r="P6824" s="12"/>
      <c r="Q6824" s="12"/>
      <c r="R6824" s="12"/>
      <c r="S6824" s="12"/>
      <c r="T6824" s="12"/>
      <c r="U6824" s="12"/>
      <c r="V6824" s="12"/>
      <c r="W6824" s="12"/>
      <c r="X6824" s="12"/>
      <c r="Y6824" s="12"/>
      <c r="Z6824" s="12"/>
      <c r="AA6824" s="12"/>
      <c r="AB6824" s="12"/>
      <c r="AC6824" s="12"/>
      <c r="AD6824" s="12"/>
      <c r="AE6824" s="12"/>
      <c r="AF6824" s="12"/>
      <c r="AG6824" s="12"/>
      <c r="AH6824" s="12"/>
      <c r="AI6824" s="12"/>
      <c r="AJ6824" s="12"/>
      <c r="AK6824" s="12"/>
      <c r="AL6824" s="12"/>
      <c r="AM6824" s="12"/>
      <c r="AN6824" s="12"/>
      <c r="AO6824" s="12"/>
      <c r="AP6824" s="12"/>
      <c r="AQ6824" s="12"/>
      <c r="AR6824" s="12"/>
      <c r="AS6824" s="12"/>
      <c r="AT6824" s="12"/>
      <c r="AU6824" s="12"/>
      <c r="AV6824" s="12"/>
      <c r="AW6824" s="12"/>
      <c r="AX6824" s="12"/>
      <c r="AY6824" s="12"/>
      <c r="AZ6824" s="12"/>
      <c r="BA6824" s="12"/>
      <c r="BB6824" s="12"/>
      <c r="BC6824" s="12"/>
      <c r="BD6824" s="12"/>
      <c r="BE6824" s="12"/>
      <c r="BF6824" s="12"/>
      <c r="BG6824" s="12"/>
      <c r="BH6824" s="12"/>
      <c r="BI6824" s="12"/>
      <c r="BJ6824" s="13"/>
      <c r="BK6824" s="13"/>
      <c r="BL6824" s="13"/>
      <c r="BM6824" s="13"/>
      <c r="BN6824" s="13"/>
    </row>
    <row r="6825" spans="4:66" x14ac:dyDescent="0.25">
      <c r="D6825" s="7"/>
      <c r="E6825" s="10"/>
      <c r="F6825" s="10"/>
      <c r="G6825" s="10"/>
      <c r="H6825" s="10"/>
      <c r="I6825" s="10"/>
      <c r="J6825" s="10"/>
      <c r="K6825" s="11"/>
      <c r="L6825" s="11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/>
      <c r="AC6825" s="12"/>
      <c r="AD6825" s="12"/>
      <c r="AE6825" s="12"/>
      <c r="AF6825" s="12"/>
      <c r="AG6825" s="12"/>
      <c r="AH6825" s="12"/>
      <c r="AI6825" s="12"/>
      <c r="AJ6825" s="12"/>
      <c r="AK6825" s="12"/>
      <c r="AL6825" s="12"/>
      <c r="AM6825" s="12"/>
      <c r="AN6825" s="12"/>
      <c r="AO6825" s="12"/>
      <c r="AP6825" s="12"/>
      <c r="AQ6825" s="12"/>
      <c r="AR6825" s="12"/>
      <c r="AS6825" s="12"/>
      <c r="AT6825" s="12"/>
      <c r="AU6825" s="12"/>
      <c r="AV6825" s="12"/>
      <c r="AW6825" s="12"/>
      <c r="AX6825" s="12"/>
      <c r="AY6825" s="12"/>
      <c r="AZ6825" s="12"/>
      <c r="BA6825" s="12"/>
      <c r="BB6825" s="12"/>
      <c r="BC6825" s="12"/>
      <c r="BD6825" s="12"/>
      <c r="BE6825" s="12"/>
      <c r="BF6825" s="12"/>
      <c r="BG6825" s="12"/>
      <c r="BH6825" s="12"/>
      <c r="BI6825" s="12"/>
      <c r="BJ6825" s="13"/>
      <c r="BK6825" s="13"/>
      <c r="BL6825" s="13"/>
      <c r="BM6825" s="13"/>
      <c r="BN6825" s="13"/>
    </row>
    <row r="6826" spans="4:66" x14ac:dyDescent="0.25">
      <c r="D6826" s="7"/>
      <c r="E6826" s="10"/>
      <c r="F6826" s="10"/>
      <c r="G6826" s="10"/>
      <c r="H6826" s="10"/>
      <c r="I6826" s="10"/>
      <c r="J6826" s="10"/>
      <c r="K6826" s="11"/>
      <c r="L6826" s="11"/>
      <c r="M6826" s="12"/>
      <c r="N6826" s="12"/>
      <c r="O6826" s="12"/>
      <c r="P6826" s="12"/>
      <c r="Q6826" s="12"/>
      <c r="R6826" s="12"/>
      <c r="S6826" s="12"/>
      <c r="T6826" s="12"/>
      <c r="U6826" s="12"/>
      <c r="V6826" s="12"/>
      <c r="W6826" s="12"/>
      <c r="X6826" s="12"/>
      <c r="Y6826" s="12"/>
      <c r="Z6826" s="12"/>
      <c r="AA6826" s="12"/>
      <c r="AB6826" s="12"/>
      <c r="AC6826" s="12"/>
      <c r="AD6826" s="12"/>
      <c r="AE6826" s="12"/>
      <c r="AF6826" s="12"/>
      <c r="AG6826" s="12"/>
      <c r="AH6826" s="12"/>
      <c r="AI6826" s="12"/>
      <c r="AJ6826" s="12"/>
      <c r="AK6826" s="12"/>
      <c r="AL6826" s="12"/>
      <c r="AM6826" s="12"/>
      <c r="AN6826" s="12"/>
      <c r="AO6826" s="12"/>
      <c r="AP6826" s="12"/>
      <c r="AQ6826" s="12"/>
      <c r="AR6826" s="12"/>
      <c r="AS6826" s="12"/>
      <c r="AT6826" s="12"/>
      <c r="AU6826" s="12"/>
      <c r="AV6826" s="12"/>
      <c r="AW6826" s="12"/>
      <c r="AX6826" s="12"/>
      <c r="AY6826" s="12"/>
      <c r="AZ6826" s="12"/>
      <c r="BA6826" s="12"/>
      <c r="BB6826" s="12"/>
      <c r="BC6826" s="12"/>
      <c r="BD6826" s="12"/>
      <c r="BE6826" s="12"/>
      <c r="BF6826" s="12"/>
      <c r="BG6826" s="12"/>
      <c r="BH6826" s="12"/>
      <c r="BI6826" s="12"/>
      <c r="BJ6826" s="13"/>
      <c r="BK6826" s="13"/>
      <c r="BL6826" s="13"/>
      <c r="BM6826" s="13"/>
      <c r="BN6826" s="13"/>
    </row>
    <row r="6827" spans="4:66" x14ac:dyDescent="0.25">
      <c r="D6827" s="7"/>
      <c r="E6827" s="10"/>
      <c r="F6827" s="10"/>
      <c r="G6827" s="10"/>
      <c r="H6827" s="10"/>
      <c r="I6827" s="10"/>
      <c r="J6827" s="10"/>
      <c r="K6827" s="11"/>
      <c r="L6827" s="11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/>
      <c r="AC6827" s="12"/>
      <c r="AD6827" s="12"/>
      <c r="AE6827" s="12"/>
      <c r="AF6827" s="12"/>
      <c r="AG6827" s="12"/>
      <c r="AH6827" s="12"/>
      <c r="AI6827" s="12"/>
      <c r="AJ6827" s="12"/>
      <c r="AK6827" s="12"/>
      <c r="AL6827" s="12"/>
      <c r="AM6827" s="12"/>
      <c r="AN6827" s="12"/>
      <c r="AO6827" s="12"/>
      <c r="AP6827" s="12"/>
      <c r="AQ6827" s="12"/>
      <c r="AR6827" s="12"/>
      <c r="AS6827" s="12"/>
      <c r="AT6827" s="12"/>
      <c r="AU6827" s="12"/>
      <c r="AV6827" s="12"/>
      <c r="AW6827" s="12"/>
      <c r="AX6827" s="12"/>
      <c r="AY6827" s="12"/>
      <c r="AZ6827" s="12"/>
      <c r="BA6827" s="12"/>
      <c r="BB6827" s="12"/>
      <c r="BC6827" s="12"/>
      <c r="BD6827" s="12"/>
      <c r="BE6827" s="12"/>
      <c r="BF6827" s="12"/>
      <c r="BG6827" s="12"/>
      <c r="BH6827" s="12"/>
      <c r="BI6827" s="12"/>
      <c r="BJ6827" s="13"/>
      <c r="BK6827" s="13"/>
      <c r="BL6827" s="13"/>
      <c r="BM6827" s="13"/>
      <c r="BN6827" s="13"/>
    </row>
    <row r="6828" spans="4:66" x14ac:dyDescent="0.25">
      <c r="D6828" s="7"/>
      <c r="E6828" s="10"/>
      <c r="F6828" s="10"/>
      <c r="G6828" s="10"/>
      <c r="H6828" s="10"/>
      <c r="I6828" s="10"/>
      <c r="J6828" s="10"/>
      <c r="K6828" s="11"/>
      <c r="L6828" s="11"/>
      <c r="M6828" s="12"/>
      <c r="N6828" s="12"/>
      <c r="O6828" s="12"/>
      <c r="P6828" s="12"/>
      <c r="Q6828" s="12"/>
      <c r="R6828" s="12"/>
      <c r="S6828" s="12"/>
      <c r="T6828" s="12"/>
      <c r="U6828" s="12"/>
      <c r="V6828" s="12"/>
      <c r="W6828" s="12"/>
      <c r="X6828" s="12"/>
      <c r="Y6828" s="12"/>
      <c r="Z6828" s="12"/>
      <c r="AA6828" s="12"/>
      <c r="AB6828" s="12"/>
      <c r="AC6828" s="12"/>
      <c r="AD6828" s="12"/>
      <c r="AE6828" s="12"/>
      <c r="AF6828" s="12"/>
      <c r="AG6828" s="12"/>
      <c r="AH6828" s="12"/>
      <c r="AI6828" s="12"/>
      <c r="AJ6828" s="12"/>
      <c r="AK6828" s="12"/>
      <c r="AL6828" s="12"/>
      <c r="AM6828" s="12"/>
      <c r="AN6828" s="12"/>
      <c r="AO6828" s="12"/>
      <c r="AP6828" s="12"/>
      <c r="AQ6828" s="12"/>
      <c r="AR6828" s="12"/>
      <c r="AS6828" s="12"/>
      <c r="AT6828" s="12"/>
      <c r="AU6828" s="12"/>
      <c r="AV6828" s="12"/>
      <c r="AW6828" s="12"/>
      <c r="AX6828" s="12"/>
      <c r="AY6828" s="12"/>
      <c r="AZ6828" s="12"/>
      <c r="BA6828" s="12"/>
      <c r="BB6828" s="12"/>
      <c r="BC6828" s="12"/>
      <c r="BD6828" s="12"/>
      <c r="BE6828" s="12"/>
      <c r="BF6828" s="12"/>
      <c r="BG6828" s="12"/>
      <c r="BH6828" s="12"/>
      <c r="BI6828" s="12"/>
      <c r="BJ6828" s="13"/>
      <c r="BK6828" s="13"/>
      <c r="BL6828" s="13"/>
      <c r="BM6828" s="13"/>
      <c r="BN6828" s="13"/>
    </row>
    <row r="6829" spans="4:66" x14ac:dyDescent="0.25">
      <c r="D6829" s="7"/>
      <c r="E6829" s="10"/>
      <c r="F6829" s="10"/>
      <c r="G6829" s="10"/>
      <c r="H6829" s="10"/>
      <c r="I6829" s="10"/>
      <c r="J6829" s="10"/>
      <c r="K6829" s="11"/>
      <c r="L6829" s="11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/>
      <c r="AC6829" s="12"/>
      <c r="AD6829" s="12"/>
      <c r="AE6829" s="12"/>
      <c r="AF6829" s="12"/>
      <c r="AG6829" s="12"/>
      <c r="AH6829" s="12"/>
      <c r="AI6829" s="12"/>
      <c r="AJ6829" s="12"/>
      <c r="AK6829" s="12"/>
      <c r="AL6829" s="12"/>
      <c r="AM6829" s="12"/>
      <c r="AN6829" s="12"/>
      <c r="AO6829" s="12"/>
      <c r="AP6829" s="12"/>
      <c r="AQ6829" s="12"/>
      <c r="AR6829" s="12"/>
      <c r="AS6829" s="12"/>
      <c r="AT6829" s="12"/>
      <c r="AU6829" s="12"/>
      <c r="AV6829" s="12"/>
      <c r="AW6829" s="12"/>
      <c r="AX6829" s="12"/>
      <c r="AY6829" s="12"/>
      <c r="AZ6829" s="12"/>
      <c r="BA6829" s="12"/>
      <c r="BB6829" s="12"/>
      <c r="BC6829" s="12"/>
      <c r="BD6829" s="12"/>
      <c r="BE6829" s="12"/>
      <c r="BF6829" s="12"/>
      <c r="BG6829" s="12"/>
      <c r="BH6829" s="12"/>
      <c r="BI6829" s="12"/>
      <c r="BJ6829" s="13"/>
      <c r="BK6829" s="13"/>
      <c r="BL6829" s="13"/>
      <c r="BM6829" s="13"/>
      <c r="BN6829" s="13"/>
    </row>
    <row r="6830" spans="4:66" x14ac:dyDescent="0.25">
      <c r="D6830" s="7"/>
      <c r="E6830" s="10"/>
      <c r="F6830" s="10"/>
      <c r="G6830" s="10"/>
      <c r="H6830" s="10"/>
      <c r="I6830" s="10"/>
      <c r="J6830" s="10"/>
      <c r="K6830" s="11"/>
      <c r="L6830" s="11"/>
      <c r="M6830" s="12"/>
      <c r="N6830" s="12"/>
      <c r="O6830" s="12"/>
      <c r="P6830" s="12"/>
      <c r="Q6830" s="12"/>
      <c r="R6830" s="12"/>
      <c r="S6830" s="12"/>
      <c r="T6830" s="12"/>
      <c r="U6830" s="12"/>
      <c r="V6830" s="12"/>
      <c r="W6830" s="12"/>
      <c r="X6830" s="12"/>
      <c r="Y6830" s="12"/>
      <c r="Z6830" s="12"/>
      <c r="AA6830" s="12"/>
      <c r="AB6830" s="12"/>
      <c r="AC6830" s="12"/>
      <c r="AD6830" s="12"/>
      <c r="AE6830" s="12"/>
      <c r="AF6830" s="12"/>
      <c r="AG6830" s="12"/>
      <c r="AH6830" s="12"/>
      <c r="AI6830" s="12"/>
      <c r="AJ6830" s="12"/>
      <c r="AK6830" s="12"/>
      <c r="AL6830" s="12"/>
      <c r="AM6830" s="12"/>
      <c r="AN6830" s="12"/>
      <c r="AO6830" s="12"/>
      <c r="AP6830" s="12"/>
      <c r="AQ6830" s="12"/>
      <c r="AR6830" s="12"/>
      <c r="AS6830" s="12"/>
      <c r="AT6830" s="12"/>
      <c r="AU6830" s="12"/>
      <c r="AV6830" s="12"/>
      <c r="AW6830" s="12"/>
      <c r="AX6830" s="12"/>
      <c r="AY6830" s="12"/>
      <c r="AZ6830" s="12"/>
      <c r="BA6830" s="12"/>
      <c r="BB6830" s="12"/>
      <c r="BC6830" s="12"/>
      <c r="BD6830" s="12"/>
      <c r="BE6830" s="12"/>
      <c r="BF6830" s="12"/>
      <c r="BG6830" s="12"/>
      <c r="BH6830" s="12"/>
      <c r="BI6830" s="12"/>
      <c r="BJ6830" s="13"/>
      <c r="BK6830" s="13"/>
      <c r="BL6830" s="13"/>
      <c r="BM6830" s="13"/>
      <c r="BN6830" s="13"/>
    </row>
    <row r="6831" spans="4:66" x14ac:dyDescent="0.25">
      <c r="D6831" s="7"/>
      <c r="E6831" s="10"/>
      <c r="F6831" s="10"/>
      <c r="G6831" s="10"/>
      <c r="H6831" s="10"/>
      <c r="I6831" s="10"/>
      <c r="J6831" s="10"/>
      <c r="K6831" s="11"/>
      <c r="L6831" s="11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/>
      <c r="AC6831" s="12"/>
      <c r="AD6831" s="12"/>
      <c r="AE6831" s="12"/>
      <c r="AF6831" s="12"/>
      <c r="AG6831" s="12"/>
      <c r="AH6831" s="12"/>
      <c r="AI6831" s="12"/>
      <c r="AJ6831" s="12"/>
      <c r="AK6831" s="12"/>
      <c r="AL6831" s="12"/>
      <c r="AM6831" s="12"/>
      <c r="AN6831" s="12"/>
      <c r="AO6831" s="12"/>
      <c r="AP6831" s="12"/>
      <c r="AQ6831" s="12"/>
      <c r="AR6831" s="12"/>
      <c r="AS6831" s="12"/>
      <c r="AT6831" s="12"/>
      <c r="AU6831" s="12"/>
      <c r="AV6831" s="12"/>
      <c r="AW6831" s="12"/>
      <c r="AX6831" s="12"/>
      <c r="AY6831" s="12"/>
      <c r="AZ6831" s="12"/>
      <c r="BA6831" s="12"/>
      <c r="BB6831" s="12"/>
      <c r="BC6831" s="12"/>
      <c r="BD6831" s="12"/>
      <c r="BE6831" s="12"/>
      <c r="BF6831" s="12"/>
      <c r="BG6831" s="12"/>
      <c r="BH6831" s="12"/>
      <c r="BI6831" s="12"/>
      <c r="BJ6831" s="13"/>
      <c r="BK6831" s="13"/>
      <c r="BL6831" s="13"/>
      <c r="BM6831" s="13"/>
      <c r="BN6831" s="13"/>
    </row>
    <row r="6832" spans="4:66" x14ac:dyDescent="0.25">
      <c r="D6832" s="7"/>
      <c r="E6832" s="10"/>
      <c r="F6832" s="10"/>
      <c r="G6832" s="10"/>
      <c r="H6832" s="10"/>
      <c r="I6832" s="10"/>
      <c r="J6832" s="10"/>
      <c r="K6832" s="11"/>
      <c r="L6832" s="11"/>
      <c r="M6832" s="12"/>
      <c r="N6832" s="12"/>
      <c r="O6832" s="12"/>
      <c r="P6832" s="12"/>
      <c r="Q6832" s="12"/>
      <c r="R6832" s="12"/>
      <c r="S6832" s="12"/>
      <c r="T6832" s="12"/>
      <c r="U6832" s="12"/>
      <c r="V6832" s="12"/>
      <c r="W6832" s="12"/>
      <c r="X6832" s="12"/>
      <c r="Y6832" s="12"/>
      <c r="Z6832" s="12"/>
      <c r="AA6832" s="12"/>
      <c r="AB6832" s="12"/>
      <c r="AC6832" s="12"/>
      <c r="AD6832" s="12"/>
      <c r="AE6832" s="12"/>
      <c r="AF6832" s="12"/>
      <c r="AG6832" s="12"/>
      <c r="AH6832" s="12"/>
      <c r="AI6832" s="12"/>
      <c r="AJ6832" s="12"/>
      <c r="AK6832" s="12"/>
      <c r="AL6832" s="12"/>
      <c r="AM6832" s="12"/>
      <c r="AN6832" s="12"/>
      <c r="AO6832" s="12"/>
      <c r="AP6832" s="12"/>
      <c r="AQ6832" s="12"/>
      <c r="AR6832" s="12"/>
      <c r="AS6832" s="12"/>
      <c r="AT6832" s="12"/>
      <c r="AU6832" s="12"/>
      <c r="AV6832" s="12"/>
      <c r="AW6832" s="12"/>
      <c r="AX6832" s="12"/>
      <c r="AY6832" s="12"/>
      <c r="AZ6832" s="12"/>
      <c r="BA6832" s="12"/>
      <c r="BB6832" s="12"/>
      <c r="BC6832" s="12"/>
      <c r="BD6832" s="12"/>
      <c r="BE6832" s="12"/>
      <c r="BF6832" s="12"/>
      <c r="BG6832" s="12"/>
      <c r="BH6832" s="12"/>
      <c r="BI6832" s="12"/>
      <c r="BJ6832" s="13"/>
      <c r="BK6832" s="13"/>
      <c r="BL6832" s="13"/>
      <c r="BM6832" s="13"/>
      <c r="BN6832" s="13"/>
    </row>
    <row r="6833" spans="4:66" s="14" customFormat="1" x14ac:dyDescent="0.25">
      <c r="D6833" s="20"/>
      <c r="K6833" s="15"/>
      <c r="L6833" s="15"/>
      <c r="M6833" s="16"/>
      <c r="N6833" s="16"/>
      <c r="O6833" s="16"/>
      <c r="P6833" s="16"/>
      <c r="Q6833" s="16"/>
      <c r="R6833" s="16"/>
      <c r="S6833" s="16"/>
      <c r="T6833" s="16"/>
      <c r="U6833" s="16"/>
      <c r="V6833" s="16"/>
      <c r="W6833" s="16"/>
      <c r="X6833" s="16"/>
      <c r="Y6833" s="16"/>
      <c r="Z6833" s="16"/>
      <c r="AA6833" s="16"/>
      <c r="AB6833" s="16"/>
      <c r="AC6833" s="16"/>
      <c r="AD6833" s="16"/>
      <c r="AE6833" s="16"/>
      <c r="AF6833" s="16"/>
      <c r="AG6833" s="16"/>
      <c r="AH6833" s="16"/>
      <c r="AI6833" s="16"/>
      <c r="AJ6833" s="16"/>
      <c r="AK6833" s="16"/>
      <c r="AL6833" s="16"/>
      <c r="AM6833" s="16"/>
      <c r="AN6833" s="16"/>
      <c r="AO6833" s="16"/>
      <c r="AP6833" s="16"/>
      <c r="AQ6833" s="16"/>
      <c r="AR6833" s="16"/>
      <c r="AS6833" s="16"/>
      <c r="AT6833" s="16"/>
      <c r="AU6833" s="16"/>
      <c r="AV6833" s="16"/>
      <c r="AW6833" s="16"/>
      <c r="AX6833" s="16"/>
      <c r="AY6833" s="16"/>
      <c r="AZ6833" s="16"/>
      <c r="BA6833" s="16"/>
      <c r="BB6833" s="16"/>
      <c r="BC6833" s="16"/>
      <c r="BD6833" s="16"/>
      <c r="BE6833" s="16"/>
      <c r="BF6833" s="16"/>
      <c r="BG6833" s="16"/>
      <c r="BH6833" s="16"/>
      <c r="BI6833" s="16"/>
      <c r="BJ6833" s="17"/>
      <c r="BK6833" s="17"/>
      <c r="BL6833" s="17"/>
      <c r="BM6833" s="17"/>
      <c r="BN6833" s="17"/>
    </row>
    <row r="6834" spans="4:66" x14ac:dyDescent="0.25">
      <c r="D6834"/>
      <c r="E6834" s="10"/>
      <c r="F6834" s="10"/>
      <c r="G6834" s="10"/>
      <c r="H6834" s="10"/>
      <c r="I6834" s="10"/>
      <c r="J6834" s="10"/>
      <c r="K6834" s="11"/>
      <c r="L6834" s="11"/>
      <c r="M6834" s="12"/>
      <c r="N6834" s="12"/>
      <c r="O6834" s="12"/>
      <c r="P6834" s="12"/>
      <c r="Q6834" s="12"/>
      <c r="R6834" s="12"/>
      <c r="S6834" s="12"/>
      <c r="T6834" s="12"/>
      <c r="U6834" s="12"/>
      <c r="V6834" s="12"/>
      <c r="W6834" s="12"/>
      <c r="X6834" s="12"/>
      <c r="Y6834" s="12"/>
      <c r="Z6834" s="12"/>
      <c r="AA6834" s="12"/>
      <c r="AB6834" s="12"/>
      <c r="AC6834" s="12"/>
      <c r="AD6834" s="12"/>
      <c r="AE6834" s="12"/>
      <c r="AF6834" s="12"/>
      <c r="AG6834" s="12"/>
      <c r="AH6834" s="12"/>
      <c r="AI6834" s="12"/>
      <c r="AJ6834" s="12"/>
      <c r="AK6834" s="12"/>
      <c r="AL6834" s="12"/>
      <c r="AM6834" s="12"/>
      <c r="AN6834" s="12"/>
      <c r="AO6834" s="12"/>
      <c r="AP6834" s="12"/>
      <c r="AQ6834" s="12"/>
      <c r="AR6834" s="12"/>
      <c r="AS6834" s="12"/>
      <c r="AT6834" s="12"/>
      <c r="AU6834" s="12"/>
      <c r="AV6834" s="12"/>
      <c r="AW6834" s="12"/>
      <c r="AX6834" s="12"/>
      <c r="AY6834" s="12"/>
      <c r="AZ6834" s="12"/>
      <c r="BA6834" s="12"/>
      <c r="BB6834" s="12"/>
      <c r="BC6834" s="12"/>
      <c r="BD6834" s="12"/>
      <c r="BE6834" s="12"/>
      <c r="BF6834" s="12"/>
      <c r="BG6834" s="12"/>
      <c r="BH6834" s="12"/>
      <c r="BI6834" s="12"/>
      <c r="BJ6834" s="13"/>
      <c r="BK6834" s="13"/>
      <c r="BL6834" s="13"/>
      <c r="BM6834" s="13"/>
      <c r="BN6834" s="13"/>
    </row>
    <row r="6835" spans="4:66" x14ac:dyDescent="0.25">
      <c r="D6835"/>
      <c r="E6835" s="10"/>
      <c r="F6835" s="10"/>
      <c r="G6835" s="10"/>
      <c r="H6835" s="10"/>
      <c r="I6835" s="10"/>
      <c r="J6835" s="10"/>
      <c r="K6835" s="11"/>
      <c r="L6835" s="11"/>
      <c r="M6835" s="12"/>
      <c r="N6835" s="12"/>
      <c r="O6835" s="12"/>
      <c r="P6835" s="12"/>
      <c r="Q6835" s="12"/>
      <c r="R6835" s="12"/>
      <c r="S6835" s="12"/>
      <c r="T6835" s="12"/>
      <c r="U6835" s="12"/>
      <c r="V6835" s="12"/>
      <c r="W6835" s="12"/>
      <c r="X6835" s="12"/>
      <c r="Y6835" s="12"/>
      <c r="Z6835" s="12"/>
      <c r="AA6835" s="12"/>
      <c r="AB6835" s="12"/>
      <c r="AC6835" s="12"/>
      <c r="AD6835" s="12"/>
      <c r="AE6835" s="12"/>
      <c r="AF6835" s="12"/>
      <c r="AG6835" s="12"/>
      <c r="AH6835" s="12"/>
      <c r="AI6835" s="12"/>
      <c r="AJ6835" s="12"/>
      <c r="AK6835" s="12"/>
      <c r="AL6835" s="12"/>
      <c r="AM6835" s="12"/>
      <c r="AN6835" s="12"/>
      <c r="AO6835" s="12"/>
      <c r="AP6835" s="12"/>
      <c r="AQ6835" s="12"/>
      <c r="AR6835" s="12"/>
      <c r="AS6835" s="12"/>
      <c r="AT6835" s="12"/>
      <c r="AU6835" s="12"/>
      <c r="AV6835" s="12"/>
      <c r="AW6835" s="12"/>
      <c r="AX6835" s="12"/>
      <c r="AY6835" s="12"/>
      <c r="AZ6835" s="12"/>
      <c r="BA6835" s="12"/>
      <c r="BB6835" s="12"/>
      <c r="BC6835" s="12"/>
      <c r="BD6835" s="12"/>
      <c r="BE6835" s="12"/>
      <c r="BF6835" s="12"/>
      <c r="BG6835" s="12"/>
      <c r="BH6835" s="12"/>
      <c r="BI6835" s="12"/>
      <c r="BJ6835" s="13"/>
      <c r="BK6835" s="13"/>
      <c r="BL6835" s="13"/>
      <c r="BM6835" s="13"/>
      <c r="BN6835" s="13"/>
    </row>
    <row r="6836" spans="4:66" x14ac:dyDescent="0.25">
      <c r="D6836"/>
      <c r="E6836" s="10"/>
      <c r="F6836" s="10"/>
      <c r="G6836" s="10"/>
      <c r="H6836" s="10"/>
      <c r="I6836" s="10"/>
      <c r="J6836" s="10"/>
      <c r="K6836" s="11"/>
      <c r="L6836" s="11"/>
      <c r="M6836" s="12"/>
      <c r="N6836" s="12"/>
      <c r="O6836" s="12"/>
      <c r="P6836" s="12"/>
      <c r="Q6836" s="12"/>
      <c r="R6836" s="12"/>
      <c r="S6836" s="12"/>
      <c r="T6836" s="12"/>
      <c r="U6836" s="12"/>
      <c r="V6836" s="12"/>
      <c r="W6836" s="12"/>
      <c r="X6836" s="12"/>
      <c r="Y6836" s="12"/>
      <c r="Z6836" s="12"/>
      <c r="AA6836" s="12"/>
      <c r="AB6836" s="12"/>
      <c r="AC6836" s="12"/>
      <c r="AD6836" s="12"/>
      <c r="AE6836" s="12"/>
      <c r="AF6836" s="12"/>
      <c r="AG6836" s="12"/>
      <c r="AH6836" s="12"/>
      <c r="AI6836" s="12"/>
      <c r="AJ6836" s="12"/>
      <c r="AK6836" s="12"/>
      <c r="AL6836" s="12"/>
      <c r="AM6836" s="12"/>
      <c r="AN6836" s="12"/>
      <c r="AO6836" s="12"/>
      <c r="AP6836" s="12"/>
      <c r="AQ6836" s="12"/>
      <c r="AR6836" s="12"/>
      <c r="AS6836" s="12"/>
      <c r="AT6836" s="12"/>
      <c r="AU6836" s="12"/>
      <c r="AV6836" s="12"/>
      <c r="AW6836" s="12"/>
      <c r="AX6836" s="12"/>
      <c r="AY6836" s="12"/>
      <c r="AZ6836" s="12"/>
      <c r="BA6836" s="12"/>
      <c r="BB6836" s="12"/>
      <c r="BC6836" s="12"/>
      <c r="BD6836" s="12"/>
      <c r="BE6836" s="12"/>
      <c r="BF6836" s="12"/>
      <c r="BG6836" s="12"/>
      <c r="BH6836" s="12"/>
      <c r="BI6836" s="12"/>
      <c r="BJ6836" s="13"/>
      <c r="BK6836" s="13"/>
      <c r="BL6836" s="13"/>
      <c r="BM6836" s="13"/>
      <c r="BN6836" s="13"/>
    </row>
    <row r="6837" spans="4:66" x14ac:dyDescent="0.25">
      <c r="D6837"/>
      <c r="E6837" s="10"/>
      <c r="F6837" s="10"/>
      <c r="G6837" s="10"/>
      <c r="H6837" s="10"/>
      <c r="I6837" s="10"/>
      <c r="J6837" s="10"/>
      <c r="K6837" s="11"/>
      <c r="L6837" s="11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  <c r="AA6837" s="12"/>
      <c r="AB6837" s="12"/>
      <c r="AC6837" s="12"/>
      <c r="AD6837" s="12"/>
      <c r="AE6837" s="12"/>
      <c r="AF6837" s="12"/>
      <c r="AG6837" s="12"/>
      <c r="AH6837" s="12"/>
      <c r="AI6837" s="12"/>
      <c r="AJ6837" s="12"/>
      <c r="AK6837" s="12"/>
      <c r="AL6837" s="12"/>
      <c r="AM6837" s="12"/>
      <c r="AN6837" s="12"/>
      <c r="AO6837" s="12"/>
      <c r="AP6837" s="12"/>
      <c r="AQ6837" s="12"/>
      <c r="AR6837" s="12"/>
      <c r="AS6837" s="12"/>
      <c r="AT6837" s="12"/>
      <c r="AU6837" s="12"/>
      <c r="AV6837" s="12"/>
      <c r="AW6837" s="12"/>
      <c r="AX6837" s="12"/>
      <c r="AY6837" s="12"/>
      <c r="AZ6837" s="12"/>
      <c r="BA6837" s="12"/>
      <c r="BB6837" s="12"/>
      <c r="BC6837" s="12"/>
      <c r="BD6837" s="12"/>
      <c r="BE6837" s="12"/>
      <c r="BF6837" s="12"/>
      <c r="BG6837" s="12"/>
      <c r="BH6837" s="12"/>
      <c r="BI6837" s="12"/>
      <c r="BJ6837" s="13"/>
      <c r="BK6837" s="13"/>
      <c r="BL6837" s="13"/>
      <c r="BM6837" s="13"/>
      <c r="BN6837" s="13"/>
    </row>
    <row r="6838" spans="4:66" x14ac:dyDescent="0.25">
      <c r="D6838"/>
      <c r="E6838" s="10"/>
      <c r="F6838" s="10"/>
      <c r="G6838" s="10"/>
      <c r="H6838" s="10"/>
      <c r="I6838" s="10"/>
      <c r="J6838" s="10"/>
      <c r="K6838" s="11"/>
      <c r="L6838" s="11"/>
      <c r="M6838" s="12"/>
      <c r="N6838" s="12"/>
      <c r="O6838" s="12"/>
      <c r="P6838" s="12"/>
      <c r="Q6838" s="12"/>
      <c r="R6838" s="12"/>
      <c r="S6838" s="12"/>
      <c r="T6838" s="12"/>
      <c r="U6838" s="12"/>
      <c r="V6838" s="12"/>
      <c r="W6838" s="12"/>
      <c r="X6838" s="12"/>
      <c r="Y6838" s="12"/>
      <c r="Z6838" s="12"/>
      <c r="AA6838" s="12"/>
      <c r="AB6838" s="12"/>
      <c r="AC6838" s="12"/>
      <c r="AD6838" s="12"/>
      <c r="AE6838" s="12"/>
      <c r="AF6838" s="12"/>
      <c r="AG6838" s="12"/>
      <c r="AH6838" s="12"/>
      <c r="AI6838" s="12"/>
      <c r="AJ6838" s="12"/>
      <c r="AK6838" s="12"/>
      <c r="AL6838" s="12"/>
      <c r="AM6838" s="12"/>
      <c r="AN6838" s="12"/>
      <c r="AO6838" s="12"/>
      <c r="AP6838" s="12"/>
      <c r="AQ6838" s="12"/>
      <c r="AR6838" s="12"/>
      <c r="AS6838" s="12"/>
      <c r="AT6838" s="12"/>
      <c r="AU6838" s="12"/>
      <c r="AV6838" s="12"/>
      <c r="AW6838" s="12"/>
      <c r="AX6838" s="12"/>
      <c r="AY6838" s="12"/>
      <c r="AZ6838" s="12"/>
      <c r="BA6838" s="12"/>
      <c r="BB6838" s="12"/>
      <c r="BC6838" s="12"/>
      <c r="BD6838" s="12"/>
      <c r="BE6838" s="12"/>
      <c r="BF6838" s="12"/>
      <c r="BG6838" s="12"/>
      <c r="BH6838" s="12"/>
      <c r="BI6838" s="12"/>
      <c r="BJ6838" s="13"/>
      <c r="BK6838" s="13"/>
      <c r="BL6838" s="13"/>
      <c r="BM6838" s="13"/>
      <c r="BN6838" s="13"/>
    </row>
    <row r="6839" spans="4:66" x14ac:dyDescent="0.25">
      <c r="D6839"/>
      <c r="E6839" s="10"/>
      <c r="F6839" s="10"/>
      <c r="G6839" s="10"/>
      <c r="H6839" s="10"/>
      <c r="I6839" s="10"/>
      <c r="J6839" s="10"/>
      <c r="K6839" s="11"/>
      <c r="L6839" s="11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/>
      <c r="AC6839" s="12"/>
      <c r="AD6839" s="12"/>
      <c r="AE6839" s="12"/>
      <c r="AF6839" s="12"/>
      <c r="AG6839" s="12"/>
      <c r="AH6839" s="12"/>
      <c r="AI6839" s="12"/>
      <c r="AJ6839" s="12"/>
      <c r="AK6839" s="12"/>
      <c r="AL6839" s="12"/>
      <c r="AM6839" s="12"/>
      <c r="AN6839" s="12"/>
      <c r="AO6839" s="12"/>
      <c r="AP6839" s="12"/>
      <c r="AQ6839" s="12"/>
      <c r="AR6839" s="12"/>
      <c r="AS6839" s="12"/>
      <c r="AT6839" s="12"/>
      <c r="AU6839" s="12"/>
      <c r="AV6839" s="12"/>
      <c r="AW6839" s="12"/>
      <c r="AX6839" s="12"/>
      <c r="AY6839" s="12"/>
      <c r="AZ6839" s="12"/>
      <c r="BA6839" s="12"/>
      <c r="BB6839" s="12"/>
      <c r="BC6839" s="12"/>
      <c r="BD6839" s="12"/>
      <c r="BE6839" s="12"/>
      <c r="BF6839" s="12"/>
      <c r="BG6839" s="12"/>
      <c r="BH6839" s="12"/>
      <c r="BI6839" s="12"/>
      <c r="BJ6839" s="13"/>
      <c r="BK6839" s="13"/>
      <c r="BL6839" s="13"/>
      <c r="BM6839" s="13"/>
      <c r="BN6839" s="13"/>
    </row>
    <row r="6840" spans="4:66" x14ac:dyDescent="0.25">
      <c r="D6840"/>
      <c r="E6840" s="10"/>
      <c r="F6840" s="10"/>
      <c r="G6840" s="10"/>
      <c r="H6840" s="10"/>
      <c r="I6840" s="10"/>
      <c r="J6840" s="10"/>
      <c r="K6840" s="11"/>
      <c r="L6840" s="11"/>
      <c r="M6840" s="12"/>
      <c r="N6840" s="12"/>
      <c r="O6840" s="12"/>
      <c r="P6840" s="12"/>
      <c r="Q6840" s="12"/>
      <c r="R6840" s="12"/>
      <c r="S6840" s="12"/>
      <c r="T6840" s="12"/>
      <c r="U6840" s="12"/>
      <c r="V6840" s="12"/>
      <c r="W6840" s="12"/>
      <c r="X6840" s="12"/>
      <c r="Y6840" s="12"/>
      <c r="Z6840" s="12"/>
      <c r="AA6840" s="12"/>
      <c r="AB6840" s="12"/>
      <c r="AC6840" s="12"/>
      <c r="AD6840" s="12"/>
      <c r="AE6840" s="12"/>
      <c r="AF6840" s="12"/>
      <c r="AG6840" s="12"/>
      <c r="AH6840" s="12"/>
      <c r="AI6840" s="12"/>
      <c r="AJ6840" s="12"/>
      <c r="AK6840" s="12"/>
      <c r="AL6840" s="12"/>
      <c r="AM6840" s="12"/>
      <c r="AN6840" s="12"/>
      <c r="AO6840" s="12"/>
      <c r="AP6840" s="12"/>
      <c r="AQ6840" s="12"/>
      <c r="AR6840" s="12"/>
      <c r="AS6840" s="12"/>
      <c r="AT6840" s="12"/>
      <c r="AU6840" s="12"/>
      <c r="AV6840" s="12"/>
      <c r="AW6840" s="12"/>
      <c r="AX6840" s="12"/>
      <c r="AY6840" s="12"/>
      <c r="AZ6840" s="12"/>
      <c r="BA6840" s="12"/>
      <c r="BB6840" s="12"/>
      <c r="BC6840" s="12"/>
      <c r="BD6840" s="12"/>
      <c r="BE6840" s="12"/>
      <c r="BF6840" s="12"/>
      <c r="BG6840" s="12"/>
      <c r="BH6840" s="12"/>
      <c r="BI6840" s="12"/>
      <c r="BJ6840" s="13"/>
      <c r="BK6840" s="13"/>
      <c r="BL6840" s="13"/>
      <c r="BM6840" s="13"/>
      <c r="BN6840" s="13"/>
    </row>
    <row r="6841" spans="4:66" x14ac:dyDescent="0.25">
      <c r="D6841"/>
      <c r="E6841" s="10"/>
      <c r="F6841" s="10"/>
      <c r="G6841" s="10"/>
      <c r="H6841" s="10"/>
      <c r="I6841" s="10"/>
      <c r="J6841" s="10"/>
      <c r="K6841" s="11"/>
      <c r="L6841" s="11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/>
      <c r="AA6841" s="12"/>
      <c r="AB6841" s="12"/>
      <c r="AC6841" s="12"/>
      <c r="AD6841" s="12"/>
      <c r="AE6841" s="12"/>
      <c r="AF6841" s="12"/>
      <c r="AG6841" s="12"/>
      <c r="AH6841" s="12"/>
      <c r="AI6841" s="12"/>
      <c r="AJ6841" s="12"/>
      <c r="AK6841" s="12"/>
      <c r="AL6841" s="12"/>
      <c r="AM6841" s="12"/>
      <c r="AN6841" s="12"/>
      <c r="AO6841" s="12"/>
      <c r="AP6841" s="12"/>
      <c r="AQ6841" s="12"/>
      <c r="AR6841" s="12"/>
      <c r="AS6841" s="12"/>
      <c r="AT6841" s="12"/>
      <c r="AU6841" s="12"/>
      <c r="AV6841" s="12"/>
      <c r="AW6841" s="12"/>
      <c r="AX6841" s="12"/>
      <c r="AY6841" s="12"/>
      <c r="AZ6841" s="12"/>
      <c r="BA6841" s="12"/>
      <c r="BB6841" s="12"/>
      <c r="BC6841" s="12"/>
      <c r="BD6841" s="12"/>
      <c r="BE6841" s="12"/>
      <c r="BF6841" s="12"/>
      <c r="BG6841" s="12"/>
      <c r="BH6841" s="12"/>
      <c r="BI6841" s="12"/>
      <c r="BJ6841" s="13"/>
      <c r="BK6841" s="13"/>
      <c r="BL6841" s="13"/>
      <c r="BM6841" s="13"/>
      <c r="BN6841" s="13"/>
    </row>
    <row r="6842" spans="4:66" x14ac:dyDescent="0.25">
      <c r="D6842"/>
      <c r="E6842" s="10"/>
      <c r="F6842" s="10"/>
      <c r="G6842" s="10"/>
      <c r="H6842" s="10"/>
      <c r="I6842" s="10"/>
      <c r="J6842" s="10"/>
      <c r="K6842" s="11"/>
      <c r="L6842" s="11"/>
      <c r="M6842" s="12"/>
      <c r="N6842" s="12"/>
      <c r="O6842" s="12"/>
      <c r="P6842" s="12"/>
      <c r="Q6842" s="12"/>
      <c r="R6842" s="12"/>
      <c r="S6842" s="12"/>
      <c r="T6842" s="12"/>
      <c r="U6842" s="12"/>
      <c r="V6842" s="12"/>
      <c r="W6842" s="12"/>
      <c r="X6842" s="12"/>
      <c r="Y6842" s="12"/>
      <c r="Z6842" s="12"/>
      <c r="AA6842" s="12"/>
      <c r="AB6842" s="12"/>
      <c r="AC6842" s="12"/>
      <c r="AD6842" s="12"/>
      <c r="AE6842" s="12"/>
      <c r="AF6842" s="12"/>
      <c r="AG6842" s="12"/>
      <c r="AH6842" s="12"/>
      <c r="AI6842" s="12"/>
      <c r="AJ6842" s="12"/>
      <c r="AK6842" s="12"/>
      <c r="AL6842" s="12"/>
      <c r="AM6842" s="12"/>
      <c r="AN6842" s="12"/>
      <c r="AO6842" s="12"/>
      <c r="AP6842" s="12"/>
      <c r="AQ6842" s="12"/>
      <c r="AR6842" s="12"/>
      <c r="AS6842" s="12"/>
      <c r="AT6842" s="12"/>
      <c r="AU6842" s="12"/>
      <c r="AV6842" s="12"/>
      <c r="AW6842" s="12"/>
      <c r="AX6842" s="12"/>
      <c r="AY6842" s="12"/>
      <c r="AZ6842" s="12"/>
      <c r="BA6842" s="12"/>
      <c r="BB6842" s="12"/>
      <c r="BC6842" s="12"/>
      <c r="BD6842" s="12"/>
      <c r="BE6842" s="12"/>
      <c r="BF6842" s="12"/>
      <c r="BG6842" s="12"/>
      <c r="BH6842" s="12"/>
      <c r="BI6842" s="12"/>
      <c r="BJ6842" s="13"/>
      <c r="BK6842" s="13"/>
      <c r="BL6842" s="13"/>
      <c r="BM6842" s="13"/>
      <c r="BN6842" s="13"/>
    </row>
    <row r="6843" spans="4:66" x14ac:dyDescent="0.25">
      <c r="D6843"/>
      <c r="E6843" s="10"/>
      <c r="F6843" s="10"/>
      <c r="G6843" s="10"/>
      <c r="H6843" s="10"/>
      <c r="I6843" s="10"/>
      <c r="J6843" s="10"/>
      <c r="K6843" s="11"/>
      <c r="L6843" s="11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/>
      <c r="AC6843" s="12"/>
      <c r="AD6843" s="12"/>
      <c r="AE6843" s="12"/>
      <c r="AF6843" s="12"/>
      <c r="AG6843" s="12"/>
      <c r="AH6843" s="12"/>
      <c r="AI6843" s="12"/>
      <c r="AJ6843" s="12"/>
      <c r="AK6843" s="12"/>
      <c r="AL6843" s="12"/>
      <c r="AM6843" s="12"/>
      <c r="AN6843" s="12"/>
      <c r="AO6843" s="12"/>
      <c r="AP6843" s="12"/>
      <c r="AQ6843" s="12"/>
      <c r="AR6843" s="12"/>
      <c r="AS6843" s="12"/>
      <c r="AT6843" s="12"/>
      <c r="AU6843" s="12"/>
      <c r="AV6843" s="12"/>
      <c r="AW6843" s="12"/>
      <c r="AX6843" s="12"/>
      <c r="AY6843" s="12"/>
      <c r="AZ6843" s="12"/>
      <c r="BA6843" s="12"/>
      <c r="BB6843" s="12"/>
      <c r="BC6843" s="12"/>
      <c r="BD6843" s="12"/>
      <c r="BE6843" s="12"/>
      <c r="BF6843" s="12"/>
      <c r="BG6843" s="12"/>
      <c r="BH6843" s="12"/>
      <c r="BI6843" s="12"/>
      <c r="BJ6843" s="13"/>
      <c r="BK6843" s="13"/>
      <c r="BL6843" s="13"/>
      <c r="BM6843" s="13"/>
      <c r="BN6843" s="13"/>
    </row>
    <row r="6844" spans="4:66" x14ac:dyDescent="0.25">
      <c r="D6844"/>
      <c r="E6844" s="10"/>
      <c r="F6844" s="10"/>
      <c r="G6844" s="10"/>
      <c r="H6844" s="10"/>
      <c r="I6844" s="10"/>
      <c r="J6844" s="10"/>
      <c r="K6844" s="11"/>
      <c r="L6844" s="11"/>
      <c r="M6844" s="12"/>
      <c r="N6844" s="12"/>
      <c r="O6844" s="12"/>
      <c r="P6844" s="12"/>
      <c r="Q6844" s="12"/>
      <c r="R6844" s="12"/>
      <c r="S6844" s="12"/>
      <c r="T6844" s="12"/>
      <c r="U6844" s="12"/>
      <c r="V6844" s="12"/>
      <c r="W6844" s="12"/>
      <c r="X6844" s="12"/>
      <c r="Y6844" s="12"/>
      <c r="Z6844" s="12"/>
      <c r="AA6844" s="12"/>
      <c r="AB6844" s="12"/>
      <c r="AC6844" s="12"/>
      <c r="AD6844" s="12"/>
      <c r="AE6844" s="12"/>
      <c r="AF6844" s="12"/>
      <c r="AG6844" s="12"/>
      <c r="AH6844" s="12"/>
      <c r="AI6844" s="12"/>
      <c r="AJ6844" s="12"/>
      <c r="AK6844" s="12"/>
      <c r="AL6844" s="12"/>
      <c r="AM6844" s="12"/>
      <c r="AN6844" s="12"/>
      <c r="AO6844" s="12"/>
      <c r="AP6844" s="12"/>
      <c r="AQ6844" s="12"/>
      <c r="AR6844" s="12"/>
      <c r="AS6844" s="12"/>
      <c r="AT6844" s="12"/>
      <c r="AU6844" s="12"/>
      <c r="AV6844" s="12"/>
      <c r="AW6844" s="12"/>
      <c r="AX6844" s="12"/>
      <c r="AY6844" s="12"/>
      <c r="AZ6844" s="12"/>
      <c r="BA6844" s="12"/>
      <c r="BB6844" s="12"/>
      <c r="BC6844" s="12"/>
      <c r="BD6844" s="12"/>
      <c r="BE6844" s="12"/>
      <c r="BF6844" s="12"/>
      <c r="BG6844" s="12"/>
      <c r="BH6844" s="12"/>
      <c r="BI6844" s="12"/>
      <c r="BJ6844" s="13"/>
      <c r="BK6844" s="13"/>
      <c r="BL6844" s="13"/>
      <c r="BM6844" s="13"/>
      <c r="BN6844" s="13"/>
    </row>
    <row r="6845" spans="4:66" x14ac:dyDescent="0.25">
      <c r="D6845"/>
      <c r="E6845" s="10"/>
      <c r="F6845" s="10"/>
      <c r="G6845" s="10"/>
      <c r="H6845" s="10"/>
      <c r="I6845" s="10"/>
      <c r="J6845" s="10"/>
      <c r="K6845" s="11"/>
      <c r="L6845" s="11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/>
      <c r="AA6845" s="12"/>
      <c r="AB6845" s="12"/>
      <c r="AC6845" s="12"/>
      <c r="AD6845" s="12"/>
      <c r="AE6845" s="12"/>
      <c r="AF6845" s="12"/>
      <c r="AG6845" s="12"/>
      <c r="AH6845" s="12"/>
      <c r="AI6845" s="12"/>
      <c r="AJ6845" s="12"/>
      <c r="AK6845" s="12"/>
      <c r="AL6845" s="12"/>
      <c r="AM6845" s="12"/>
      <c r="AN6845" s="12"/>
      <c r="AO6845" s="12"/>
      <c r="AP6845" s="12"/>
      <c r="AQ6845" s="12"/>
      <c r="AR6845" s="12"/>
      <c r="AS6845" s="12"/>
      <c r="AT6845" s="12"/>
      <c r="AU6845" s="12"/>
      <c r="AV6845" s="12"/>
      <c r="AW6845" s="12"/>
      <c r="AX6845" s="12"/>
      <c r="AY6845" s="12"/>
      <c r="AZ6845" s="12"/>
      <c r="BA6845" s="12"/>
      <c r="BB6845" s="12"/>
      <c r="BC6845" s="12"/>
      <c r="BD6845" s="12"/>
      <c r="BE6845" s="12"/>
      <c r="BF6845" s="12"/>
      <c r="BG6845" s="12"/>
      <c r="BH6845" s="12"/>
      <c r="BI6845" s="12"/>
      <c r="BJ6845" s="13"/>
      <c r="BK6845" s="13"/>
      <c r="BL6845" s="13"/>
      <c r="BM6845" s="13"/>
      <c r="BN6845" s="13"/>
    </row>
    <row r="6846" spans="4:66" x14ac:dyDescent="0.25">
      <c r="D6846"/>
      <c r="E6846" s="10"/>
      <c r="F6846" s="10"/>
      <c r="G6846" s="10"/>
      <c r="H6846" s="10"/>
      <c r="I6846" s="10"/>
      <c r="J6846" s="10"/>
      <c r="K6846" s="11"/>
      <c r="L6846" s="11"/>
      <c r="M6846" s="12"/>
      <c r="N6846" s="12"/>
      <c r="O6846" s="12"/>
      <c r="P6846" s="12"/>
      <c r="Q6846" s="12"/>
      <c r="R6846" s="12"/>
      <c r="S6846" s="12"/>
      <c r="T6846" s="12"/>
      <c r="U6846" s="12"/>
      <c r="V6846" s="12"/>
      <c r="W6846" s="12"/>
      <c r="X6846" s="12"/>
      <c r="Y6846" s="12"/>
      <c r="Z6846" s="12"/>
      <c r="AA6846" s="12"/>
      <c r="AB6846" s="12"/>
      <c r="AC6846" s="12"/>
      <c r="AD6846" s="12"/>
      <c r="AE6846" s="12"/>
      <c r="AF6846" s="12"/>
      <c r="AG6846" s="12"/>
      <c r="AH6846" s="12"/>
      <c r="AI6846" s="12"/>
      <c r="AJ6846" s="12"/>
      <c r="AK6846" s="12"/>
      <c r="AL6846" s="12"/>
      <c r="AM6846" s="12"/>
      <c r="AN6846" s="12"/>
      <c r="AO6846" s="12"/>
      <c r="AP6846" s="12"/>
      <c r="AQ6846" s="12"/>
      <c r="AR6846" s="12"/>
      <c r="AS6846" s="12"/>
      <c r="AT6846" s="12"/>
      <c r="AU6846" s="12"/>
      <c r="AV6846" s="12"/>
      <c r="AW6846" s="12"/>
      <c r="AX6846" s="12"/>
      <c r="AY6846" s="12"/>
      <c r="AZ6846" s="12"/>
      <c r="BA6846" s="12"/>
      <c r="BB6846" s="12"/>
      <c r="BC6846" s="12"/>
      <c r="BD6846" s="12"/>
      <c r="BE6846" s="12"/>
      <c r="BF6846" s="12"/>
      <c r="BG6846" s="12"/>
      <c r="BH6846" s="12"/>
      <c r="BI6846" s="12"/>
      <c r="BJ6846" s="13"/>
      <c r="BK6846" s="13"/>
      <c r="BL6846" s="13"/>
      <c r="BM6846" s="13"/>
      <c r="BN6846" s="13"/>
    </row>
    <row r="6847" spans="4:66" x14ac:dyDescent="0.25">
      <c r="D6847"/>
      <c r="E6847" s="10"/>
      <c r="F6847" s="10"/>
      <c r="G6847" s="10"/>
      <c r="H6847" s="10"/>
      <c r="I6847" s="10"/>
      <c r="J6847" s="10"/>
      <c r="K6847" s="11"/>
      <c r="L6847" s="11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/>
      <c r="AC6847" s="12"/>
      <c r="AD6847" s="12"/>
      <c r="AE6847" s="12"/>
      <c r="AF6847" s="12"/>
      <c r="AG6847" s="12"/>
      <c r="AH6847" s="12"/>
      <c r="AI6847" s="12"/>
      <c r="AJ6847" s="12"/>
      <c r="AK6847" s="12"/>
      <c r="AL6847" s="12"/>
      <c r="AM6847" s="12"/>
      <c r="AN6847" s="12"/>
      <c r="AO6847" s="12"/>
      <c r="AP6847" s="12"/>
      <c r="AQ6847" s="12"/>
      <c r="AR6847" s="12"/>
      <c r="AS6847" s="12"/>
      <c r="AT6847" s="12"/>
      <c r="AU6847" s="12"/>
      <c r="AV6847" s="12"/>
      <c r="AW6847" s="12"/>
      <c r="AX6847" s="12"/>
      <c r="AY6847" s="12"/>
      <c r="AZ6847" s="12"/>
      <c r="BA6847" s="12"/>
      <c r="BB6847" s="12"/>
      <c r="BC6847" s="12"/>
      <c r="BD6847" s="12"/>
      <c r="BE6847" s="12"/>
      <c r="BF6847" s="12"/>
      <c r="BG6847" s="12"/>
      <c r="BH6847" s="12"/>
      <c r="BI6847" s="12"/>
      <c r="BJ6847" s="13"/>
      <c r="BK6847" s="13"/>
      <c r="BL6847" s="13"/>
      <c r="BM6847" s="13"/>
      <c r="BN6847" s="13"/>
    </row>
    <row r="6848" spans="4:66" x14ac:dyDescent="0.25">
      <c r="D6848"/>
      <c r="E6848" s="10"/>
      <c r="F6848" s="10"/>
      <c r="G6848" s="10"/>
      <c r="H6848" s="10"/>
      <c r="I6848" s="10"/>
      <c r="J6848" s="10"/>
      <c r="K6848" s="11"/>
      <c r="L6848" s="11"/>
      <c r="M6848" s="12"/>
      <c r="N6848" s="12"/>
      <c r="O6848" s="12"/>
      <c r="P6848" s="12"/>
      <c r="Q6848" s="12"/>
      <c r="R6848" s="12"/>
      <c r="S6848" s="12"/>
      <c r="T6848" s="12"/>
      <c r="U6848" s="12"/>
      <c r="V6848" s="12"/>
      <c r="W6848" s="12"/>
      <c r="X6848" s="12"/>
      <c r="Y6848" s="12"/>
      <c r="Z6848" s="12"/>
      <c r="AA6848" s="12"/>
      <c r="AB6848" s="12"/>
      <c r="AC6848" s="12"/>
      <c r="AD6848" s="12"/>
      <c r="AE6848" s="12"/>
      <c r="AF6848" s="12"/>
      <c r="AG6848" s="12"/>
      <c r="AH6848" s="12"/>
      <c r="AI6848" s="12"/>
      <c r="AJ6848" s="12"/>
      <c r="AK6848" s="12"/>
      <c r="AL6848" s="12"/>
      <c r="AM6848" s="12"/>
      <c r="AN6848" s="12"/>
      <c r="AO6848" s="12"/>
      <c r="AP6848" s="12"/>
      <c r="AQ6848" s="12"/>
      <c r="AR6848" s="12"/>
      <c r="AS6848" s="12"/>
      <c r="AT6848" s="12"/>
      <c r="AU6848" s="12"/>
      <c r="AV6848" s="12"/>
      <c r="AW6848" s="12"/>
      <c r="AX6848" s="12"/>
      <c r="AY6848" s="12"/>
      <c r="AZ6848" s="12"/>
      <c r="BA6848" s="12"/>
      <c r="BB6848" s="12"/>
      <c r="BC6848" s="12"/>
      <c r="BD6848" s="12"/>
      <c r="BE6848" s="12"/>
      <c r="BF6848" s="12"/>
      <c r="BG6848" s="12"/>
      <c r="BH6848" s="12"/>
      <c r="BI6848" s="12"/>
      <c r="BJ6848" s="13"/>
      <c r="BK6848" s="13"/>
      <c r="BL6848" s="13"/>
      <c r="BM6848" s="13"/>
      <c r="BN6848" s="13"/>
    </row>
    <row r="6849" spans="4:66" x14ac:dyDescent="0.25">
      <c r="D6849"/>
      <c r="E6849" s="10"/>
      <c r="F6849" s="10"/>
      <c r="G6849" s="10"/>
      <c r="H6849" s="10"/>
      <c r="I6849" s="10"/>
      <c r="J6849" s="10"/>
      <c r="K6849" s="11"/>
      <c r="L6849" s="11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  <c r="AA6849" s="12"/>
      <c r="AB6849" s="12"/>
      <c r="AC6849" s="12"/>
      <c r="AD6849" s="12"/>
      <c r="AE6849" s="12"/>
      <c r="AF6849" s="12"/>
      <c r="AG6849" s="12"/>
      <c r="AH6849" s="12"/>
      <c r="AI6849" s="12"/>
      <c r="AJ6849" s="12"/>
      <c r="AK6849" s="12"/>
      <c r="AL6849" s="12"/>
      <c r="AM6849" s="12"/>
      <c r="AN6849" s="12"/>
      <c r="AO6849" s="12"/>
      <c r="AP6849" s="12"/>
      <c r="AQ6849" s="12"/>
      <c r="AR6849" s="12"/>
      <c r="AS6849" s="12"/>
      <c r="AT6849" s="12"/>
      <c r="AU6849" s="12"/>
      <c r="AV6849" s="12"/>
      <c r="AW6849" s="12"/>
      <c r="AX6849" s="12"/>
      <c r="AY6849" s="12"/>
      <c r="AZ6849" s="12"/>
      <c r="BA6849" s="12"/>
      <c r="BB6849" s="12"/>
      <c r="BC6849" s="12"/>
      <c r="BD6849" s="12"/>
      <c r="BE6849" s="12"/>
      <c r="BF6849" s="12"/>
      <c r="BG6849" s="12"/>
      <c r="BH6849" s="12"/>
      <c r="BI6849" s="12"/>
      <c r="BJ6849" s="13"/>
      <c r="BK6849" s="13"/>
      <c r="BL6849" s="13"/>
      <c r="BM6849" s="13"/>
      <c r="BN6849" s="13"/>
    </row>
    <row r="6850" spans="4:66" x14ac:dyDescent="0.25">
      <c r="D6850"/>
      <c r="E6850" s="10"/>
      <c r="F6850" s="10"/>
      <c r="G6850" s="10"/>
      <c r="H6850" s="10"/>
      <c r="I6850" s="10"/>
      <c r="J6850" s="10"/>
      <c r="K6850" s="11"/>
      <c r="L6850" s="11"/>
      <c r="M6850" s="12"/>
      <c r="N6850" s="12"/>
      <c r="O6850" s="12"/>
      <c r="P6850" s="12"/>
      <c r="Q6850" s="12"/>
      <c r="R6850" s="12"/>
      <c r="S6850" s="12"/>
      <c r="T6850" s="12"/>
      <c r="U6850" s="12"/>
      <c r="V6850" s="12"/>
      <c r="W6850" s="12"/>
      <c r="X6850" s="12"/>
      <c r="Y6850" s="12"/>
      <c r="Z6850" s="12"/>
      <c r="AA6850" s="12"/>
      <c r="AB6850" s="12"/>
      <c r="AC6850" s="12"/>
      <c r="AD6850" s="12"/>
      <c r="AE6850" s="12"/>
      <c r="AF6850" s="12"/>
      <c r="AG6850" s="12"/>
      <c r="AH6850" s="12"/>
      <c r="AI6850" s="12"/>
      <c r="AJ6850" s="12"/>
      <c r="AK6850" s="12"/>
      <c r="AL6850" s="12"/>
      <c r="AM6850" s="12"/>
      <c r="AN6850" s="12"/>
      <c r="AO6850" s="12"/>
      <c r="AP6850" s="12"/>
      <c r="AQ6850" s="12"/>
      <c r="AR6850" s="12"/>
      <c r="AS6850" s="12"/>
      <c r="AT6850" s="12"/>
      <c r="AU6850" s="12"/>
      <c r="AV6850" s="12"/>
      <c r="AW6850" s="12"/>
      <c r="AX6850" s="12"/>
      <c r="AY6850" s="12"/>
      <c r="AZ6850" s="12"/>
      <c r="BA6850" s="12"/>
      <c r="BB6850" s="12"/>
      <c r="BC6850" s="12"/>
      <c r="BD6850" s="12"/>
      <c r="BE6850" s="12"/>
      <c r="BF6850" s="12"/>
      <c r="BG6850" s="12"/>
      <c r="BH6850" s="12"/>
      <c r="BI6850" s="12"/>
      <c r="BJ6850" s="13"/>
      <c r="BK6850" s="13"/>
      <c r="BL6850" s="13"/>
      <c r="BM6850" s="13"/>
      <c r="BN6850" s="13"/>
    </row>
    <row r="6851" spans="4:66" x14ac:dyDescent="0.25">
      <c r="D6851"/>
      <c r="E6851" s="10"/>
      <c r="F6851" s="10"/>
      <c r="G6851" s="10"/>
      <c r="H6851" s="10"/>
      <c r="I6851" s="10"/>
      <c r="J6851" s="10"/>
      <c r="K6851" s="11"/>
      <c r="L6851" s="11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/>
      <c r="AC6851" s="12"/>
      <c r="AD6851" s="12"/>
      <c r="AE6851" s="12"/>
      <c r="AF6851" s="12"/>
      <c r="AG6851" s="12"/>
      <c r="AH6851" s="12"/>
      <c r="AI6851" s="12"/>
      <c r="AJ6851" s="12"/>
      <c r="AK6851" s="12"/>
      <c r="AL6851" s="12"/>
      <c r="AM6851" s="12"/>
      <c r="AN6851" s="12"/>
      <c r="AO6851" s="12"/>
      <c r="AP6851" s="12"/>
      <c r="AQ6851" s="12"/>
      <c r="AR6851" s="12"/>
      <c r="AS6851" s="12"/>
      <c r="AT6851" s="12"/>
      <c r="AU6851" s="12"/>
      <c r="AV6851" s="12"/>
      <c r="AW6851" s="12"/>
      <c r="AX6851" s="12"/>
      <c r="AY6851" s="12"/>
      <c r="AZ6851" s="12"/>
      <c r="BA6851" s="12"/>
      <c r="BB6851" s="12"/>
      <c r="BC6851" s="12"/>
      <c r="BD6851" s="12"/>
      <c r="BE6851" s="12"/>
      <c r="BF6851" s="12"/>
      <c r="BG6851" s="12"/>
      <c r="BH6851" s="12"/>
      <c r="BI6851" s="12"/>
      <c r="BJ6851" s="13"/>
      <c r="BK6851" s="13"/>
      <c r="BL6851" s="13"/>
      <c r="BM6851" s="13"/>
      <c r="BN6851" s="13"/>
    </row>
    <row r="6852" spans="4:66" x14ac:dyDescent="0.25">
      <c r="D6852"/>
      <c r="E6852" s="10"/>
      <c r="F6852" s="10"/>
      <c r="G6852" s="10"/>
      <c r="H6852" s="10"/>
      <c r="I6852" s="10"/>
      <c r="J6852" s="10"/>
      <c r="K6852" s="11"/>
      <c r="L6852" s="11"/>
      <c r="M6852" s="12"/>
      <c r="N6852" s="12"/>
      <c r="O6852" s="12"/>
      <c r="P6852" s="12"/>
      <c r="Q6852" s="12"/>
      <c r="R6852" s="12"/>
      <c r="S6852" s="12"/>
      <c r="T6852" s="12"/>
      <c r="U6852" s="12"/>
      <c r="V6852" s="12"/>
      <c r="W6852" s="12"/>
      <c r="X6852" s="12"/>
      <c r="Y6852" s="12"/>
      <c r="Z6852" s="12"/>
      <c r="AA6852" s="12"/>
      <c r="AB6852" s="12"/>
      <c r="AC6852" s="12"/>
      <c r="AD6852" s="12"/>
      <c r="AE6852" s="12"/>
      <c r="AF6852" s="12"/>
      <c r="AG6852" s="12"/>
      <c r="AH6852" s="12"/>
      <c r="AI6852" s="12"/>
      <c r="AJ6852" s="12"/>
      <c r="AK6852" s="12"/>
      <c r="AL6852" s="12"/>
      <c r="AM6852" s="12"/>
      <c r="AN6852" s="12"/>
      <c r="AO6852" s="12"/>
      <c r="AP6852" s="12"/>
      <c r="AQ6852" s="12"/>
      <c r="AR6852" s="12"/>
      <c r="AS6852" s="12"/>
      <c r="AT6852" s="12"/>
      <c r="AU6852" s="12"/>
      <c r="AV6852" s="12"/>
      <c r="AW6852" s="12"/>
      <c r="AX6852" s="12"/>
      <c r="AY6852" s="12"/>
      <c r="AZ6852" s="12"/>
      <c r="BA6852" s="12"/>
      <c r="BB6852" s="12"/>
      <c r="BC6852" s="12"/>
      <c r="BD6852" s="12"/>
      <c r="BE6852" s="12"/>
      <c r="BF6852" s="12"/>
      <c r="BG6852" s="12"/>
      <c r="BH6852" s="12"/>
      <c r="BI6852" s="12"/>
      <c r="BJ6852" s="13"/>
      <c r="BK6852" s="13"/>
      <c r="BL6852" s="13"/>
      <c r="BM6852" s="13"/>
      <c r="BN6852" s="13"/>
    </row>
    <row r="6853" spans="4:66" x14ac:dyDescent="0.25">
      <c r="D6853"/>
      <c r="E6853" s="10"/>
      <c r="F6853" s="10"/>
      <c r="G6853" s="10"/>
      <c r="H6853" s="10"/>
      <c r="I6853" s="10"/>
      <c r="J6853" s="10"/>
      <c r="K6853" s="11"/>
      <c r="L6853" s="11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/>
      <c r="AC6853" s="12"/>
      <c r="AD6853" s="12"/>
      <c r="AE6853" s="12"/>
      <c r="AF6853" s="12"/>
      <c r="AG6853" s="12"/>
      <c r="AH6853" s="12"/>
      <c r="AI6853" s="12"/>
      <c r="AJ6853" s="12"/>
      <c r="AK6853" s="12"/>
      <c r="AL6853" s="12"/>
      <c r="AM6853" s="12"/>
      <c r="AN6853" s="12"/>
      <c r="AO6853" s="12"/>
      <c r="AP6853" s="12"/>
      <c r="AQ6853" s="12"/>
      <c r="AR6853" s="12"/>
      <c r="AS6853" s="12"/>
      <c r="AT6853" s="12"/>
      <c r="AU6853" s="12"/>
      <c r="AV6853" s="12"/>
      <c r="AW6853" s="12"/>
      <c r="AX6853" s="12"/>
      <c r="AY6853" s="12"/>
      <c r="AZ6853" s="12"/>
      <c r="BA6853" s="12"/>
      <c r="BB6853" s="12"/>
      <c r="BC6853" s="12"/>
      <c r="BD6853" s="12"/>
      <c r="BE6853" s="12"/>
      <c r="BF6853" s="12"/>
      <c r="BG6853" s="12"/>
      <c r="BH6853" s="12"/>
      <c r="BI6853" s="12"/>
      <c r="BJ6853" s="13"/>
      <c r="BK6853" s="13"/>
      <c r="BL6853" s="13"/>
      <c r="BM6853" s="13"/>
      <c r="BN6853" s="13"/>
    </row>
    <row r="6854" spans="4:66" x14ac:dyDescent="0.25">
      <c r="D6854"/>
      <c r="E6854" s="10"/>
      <c r="F6854" s="10"/>
      <c r="G6854" s="10"/>
      <c r="H6854" s="10"/>
      <c r="I6854" s="10"/>
      <c r="J6854" s="10"/>
      <c r="K6854" s="11"/>
      <c r="L6854" s="11"/>
      <c r="M6854" s="12"/>
      <c r="N6854" s="12"/>
      <c r="O6854" s="12"/>
      <c r="P6854" s="12"/>
      <c r="Q6854" s="12"/>
      <c r="R6854" s="12"/>
      <c r="S6854" s="12"/>
      <c r="T6854" s="12"/>
      <c r="U6854" s="12"/>
      <c r="V6854" s="12"/>
      <c r="W6854" s="12"/>
      <c r="X6854" s="12"/>
      <c r="Y6854" s="12"/>
      <c r="Z6854" s="12"/>
      <c r="AA6854" s="12"/>
      <c r="AB6854" s="12"/>
      <c r="AC6854" s="12"/>
      <c r="AD6854" s="12"/>
      <c r="AE6854" s="12"/>
      <c r="AF6854" s="12"/>
      <c r="AG6854" s="12"/>
      <c r="AH6854" s="12"/>
      <c r="AI6854" s="12"/>
      <c r="AJ6854" s="12"/>
      <c r="AK6854" s="12"/>
      <c r="AL6854" s="12"/>
      <c r="AM6854" s="12"/>
      <c r="AN6854" s="12"/>
      <c r="AO6854" s="12"/>
      <c r="AP6854" s="12"/>
      <c r="AQ6854" s="12"/>
      <c r="AR6854" s="12"/>
      <c r="AS6854" s="12"/>
      <c r="AT6854" s="12"/>
      <c r="AU6854" s="12"/>
      <c r="AV6854" s="12"/>
      <c r="AW6854" s="12"/>
      <c r="AX6854" s="12"/>
      <c r="AY6854" s="12"/>
      <c r="AZ6854" s="12"/>
      <c r="BA6854" s="12"/>
      <c r="BB6854" s="12"/>
      <c r="BC6854" s="12"/>
      <c r="BD6854" s="12"/>
      <c r="BE6854" s="12"/>
      <c r="BF6854" s="12"/>
      <c r="BG6854" s="12"/>
      <c r="BH6854" s="12"/>
      <c r="BI6854" s="12"/>
      <c r="BJ6854" s="13"/>
      <c r="BK6854" s="13"/>
      <c r="BL6854" s="13"/>
      <c r="BM6854" s="13"/>
      <c r="BN6854" s="13"/>
    </row>
    <row r="6855" spans="4:66" x14ac:dyDescent="0.25">
      <c r="D6855"/>
      <c r="E6855" s="10"/>
      <c r="F6855" s="10"/>
      <c r="G6855" s="10"/>
      <c r="H6855" s="10"/>
      <c r="I6855" s="10"/>
      <c r="J6855" s="10"/>
      <c r="K6855" s="11"/>
      <c r="L6855" s="11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/>
      <c r="AC6855" s="12"/>
      <c r="AD6855" s="12"/>
      <c r="AE6855" s="12"/>
      <c r="AF6855" s="12"/>
      <c r="AG6855" s="12"/>
      <c r="AH6855" s="12"/>
      <c r="AI6855" s="12"/>
      <c r="AJ6855" s="12"/>
      <c r="AK6855" s="12"/>
      <c r="AL6855" s="12"/>
      <c r="AM6855" s="12"/>
      <c r="AN6855" s="12"/>
      <c r="AO6855" s="12"/>
      <c r="AP6855" s="12"/>
      <c r="AQ6855" s="12"/>
      <c r="AR6855" s="12"/>
      <c r="AS6855" s="12"/>
      <c r="AT6855" s="12"/>
      <c r="AU6855" s="12"/>
      <c r="AV6855" s="12"/>
      <c r="AW6855" s="12"/>
      <c r="AX6855" s="12"/>
      <c r="AY6855" s="12"/>
      <c r="AZ6855" s="12"/>
      <c r="BA6855" s="12"/>
      <c r="BB6855" s="12"/>
      <c r="BC6855" s="12"/>
      <c r="BD6855" s="12"/>
      <c r="BE6855" s="12"/>
      <c r="BF6855" s="12"/>
      <c r="BG6855" s="12"/>
      <c r="BH6855" s="12"/>
      <c r="BI6855" s="12"/>
      <c r="BJ6855" s="13"/>
      <c r="BK6855" s="13"/>
      <c r="BL6855" s="13"/>
      <c r="BM6855" s="13"/>
      <c r="BN6855" s="13"/>
    </row>
    <row r="6856" spans="4:66" x14ac:dyDescent="0.25">
      <c r="D6856"/>
      <c r="E6856" s="10"/>
      <c r="F6856" s="10"/>
      <c r="G6856" s="10"/>
      <c r="H6856" s="10"/>
      <c r="I6856" s="10"/>
      <c r="J6856" s="10"/>
      <c r="K6856" s="11"/>
      <c r="L6856" s="11"/>
      <c r="M6856" s="12"/>
      <c r="N6856" s="12"/>
      <c r="O6856" s="12"/>
      <c r="P6856" s="12"/>
      <c r="Q6856" s="12"/>
      <c r="R6856" s="12"/>
      <c r="S6856" s="12"/>
      <c r="T6856" s="12"/>
      <c r="U6856" s="12"/>
      <c r="V6856" s="12"/>
      <c r="W6856" s="12"/>
      <c r="X6856" s="12"/>
      <c r="Y6856" s="12"/>
      <c r="Z6856" s="12"/>
      <c r="AA6856" s="12"/>
      <c r="AB6856" s="12"/>
      <c r="AC6856" s="12"/>
      <c r="AD6856" s="12"/>
      <c r="AE6856" s="12"/>
      <c r="AF6856" s="12"/>
      <c r="AG6856" s="12"/>
      <c r="AH6856" s="12"/>
      <c r="AI6856" s="12"/>
      <c r="AJ6856" s="12"/>
      <c r="AK6856" s="12"/>
      <c r="AL6856" s="12"/>
      <c r="AM6856" s="12"/>
      <c r="AN6856" s="12"/>
      <c r="AO6856" s="12"/>
      <c r="AP6856" s="12"/>
      <c r="AQ6856" s="12"/>
      <c r="AR6856" s="12"/>
      <c r="AS6856" s="12"/>
      <c r="AT6856" s="12"/>
      <c r="AU6856" s="12"/>
      <c r="AV6856" s="12"/>
      <c r="AW6856" s="12"/>
      <c r="AX6856" s="12"/>
      <c r="AY6856" s="12"/>
      <c r="AZ6856" s="12"/>
      <c r="BA6856" s="12"/>
      <c r="BB6856" s="12"/>
      <c r="BC6856" s="12"/>
      <c r="BD6856" s="12"/>
      <c r="BE6856" s="12"/>
      <c r="BF6856" s="12"/>
      <c r="BG6856" s="12"/>
      <c r="BH6856" s="12"/>
      <c r="BI6856" s="12"/>
      <c r="BJ6856" s="13"/>
      <c r="BK6856" s="13"/>
      <c r="BL6856" s="13"/>
      <c r="BM6856" s="13"/>
      <c r="BN6856" s="13"/>
    </row>
    <row r="6857" spans="4:66" x14ac:dyDescent="0.25">
      <c r="D6857"/>
      <c r="E6857" s="10"/>
      <c r="F6857" s="10"/>
      <c r="G6857" s="10"/>
      <c r="H6857" s="10"/>
      <c r="I6857" s="10"/>
      <c r="J6857" s="10"/>
      <c r="K6857" s="11"/>
      <c r="L6857" s="11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/>
      <c r="AC6857" s="12"/>
      <c r="AD6857" s="12"/>
      <c r="AE6857" s="12"/>
      <c r="AF6857" s="12"/>
      <c r="AG6857" s="12"/>
      <c r="AH6857" s="12"/>
      <c r="AI6857" s="12"/>
      <c r="AJ6857" s="12"/>
      <c r="AK6857" s="12"/>
      <c r="AL6857" s="12"/>
      <c r="AM6857" s="12"/>
      <c r="AN6857" s="12"/>
      <c r="AO6857" s="12"/>
      <c r="AP6857" s="12"/>
      <c r="AQ6857" s="12"/>
      <c r="AR6857" s="12"/>
      <c r="AS6857" s="12"/>
      <c r="AT6857" s="12"/>
      <c r="AU6857" s="12"/>
      <c r="AV6857" s="12"/>
      <c r="AW6857" s="12"/>
      <c r="AX6857" s="12"/>
      <c r="AY6857" s="12"/>
      <c r="AZ6857" s="12"/>
      <c r="BA6857" s="12"/>
      <c r="BB6857" s="12"/>
      <c r="BC6857" s="12"/>
      <c r="BD6857" s="12"/>
      <c r="BE6857" s="12"/>
      <c r="BF6857" s="12"/>
      <c r="BG6857" s="12"/>
      <c r="BH6857" s="12"/>
      <c r="BI6857" s="12"/>
      <c r="BJ6857" s="13"/>
      <c r="BK6857" s="13"/>
      <c r="BL6857" s="13"/>
      <c r="BM6857" s="13"/>
      <c r="BN6857" s="13"/>
    </row>
    <row r="6858" spans="4:66" x14ac:dyDescent="0.25">
      <c r="D6858"/>
      <c r="E6858" s="10"/>
      <c r="F6858" s="10"/>
      <c r="G6858" s="10"/>
      <c r="H6858" s="10"/>
      <c r="I6858" s="10"/>
      <c r="J6858" s="10"/>
      <c r="K6858" s="11"/>
      <c r="L6858" s="11"/>
      <c r="M6858" s="12"/>
      <c r="N6858" s="12"/>
      <c r="O6858" s="12"/>
      <c r="P6858" s="12"/>
      <c r="Q6858" s="12"/>
      <c r="R6858" s="12"/>
      <c r="S6858" s="12"/>
      <c r="T6858" s="12"/>
      <c r="U6858" s="12"/>
      <c r="V6858" s="12"/>
      <c r="W6858" s="12"/>
      <c r="X6858" s="12"/>
      <c r="Y6858" s="12"/>
      <c r="Z6858" s="12"/>
      <c r="AA6858" s="12"/>
      <c r="AB6858" s="12"/>
      <c r="AC6858" s="12"/>
      <c r="AD6858" s="12"/>
      <c r="AE6858" s="12"/>
      <c r="AF6858" s="12"/>
      <c r="AG6858" s="12"/>
      <c r="AH6858" s="12"/>
      <c r="AI6858" s="12"/>
      <c r="AJ6858" s="12"/>
      <c r="AK6858" s="12"/>
      <c r="AL6858" s="12"/>
      <c r="AM6858" s="12"/>
      <c r="AN6858" s="12"/>
      <c r="AO6858" s="12"/>
      <c r="AP6858" s="12"/>
      <c r="AQ6858" s="12"/>
      <c r="AR6858" s="12"/>
      <c r="AS6858" s="12"/>
      <c r="AT6858" s="12"/>
      <c r="AU6858" s="12"/>
      <c r="AV6858" s="12"/>
      <c r="AW6858" s="12"/>
      <c r="AX6858" s="12"/>
      <c r="AY6858" s="12"/>
      <c r="AZ6858" s="12"/>
      <c r="BA6858" s="12"/>
      <c r="BB6858" s="12"/>
      <c r="BC6858" s="12"/>
      <c r="BD6858" s="12"/>
      <c r="BE6858" s="12"/>
      <c r="BF6858" s="12"/>
      <c r="BG6858" s="12"/>
      <c r="BH6858" s="12"/>
      <c r="BI6858" s="12"/>
      <c r="BJ6858" s="13"/>
      <c r="BK6858" s="13"/>
      <c r="BL6858" s="13"/>
      <c r="BM6858" s="13"/>
      <c r="BN6858" s="13"/>
    </row>
    <row r="6859" spans="4:66" x14ac:dyDescent="0.25">
      <c r="D6859"/>
      <c r="E6859" s="10"/>
      <c r="F6859" s="10"/>
      <c r="G6859" s="10"/>
      <c r="H6859" s="10"/>
      <c r="I6859" s="10"/>
      <c r="J6859" s="10"/>
      <c r="K6859" s="11"/>
      <c r="L6859" s="11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/>
      <c r="AC6859" s="12"/>
      <c r="AD6859" s="12"/>
      <c r="AE6859" s="12"/>
      <c r="AF6859" s="12"/>
      <c r="AG6859" s="12"/>
      <c r="AH6859" s="12"/>
      <c r="AI6859" s="12"/>
      <c r="AJ6859" s="12"/>
      <c r="AK6859" s="12"/>
      <c r="AL6859" s="12"/>
      <c r="AM6859" s="12"/>
      <c r="AN6859" s="12"/>
      <c r="AO6859" s="12"/>
      <c r="AP6859" s="12"/>
      <c r="AQ6859" s="12"/>
      <c r="AR6859" s="12"/>
      <c r="AS6859" s="12"/>
      <c r="AT6859" s="12"/>
      <c r="AU6859" s="12"/>
      <c r="AV6859" s="12"/>
      <c r="AW6859" s="12"/>
      <c r="AX6859" s="12"/>
      <c r="AY6859" s="12"/>
      <c r="AZ6859" s="12"/>
      <c r="BA6859" s="12"/>
      <c r="BB6859" s="12"/>
      <c r="BC6859" s="12"/>
      <c r="BD6859" s="12"/>
      <c r="BE6859" s="12"/>
      <c r="BF6859" s="12"/>
      <c r="BG6859" s="12"/>
      <c r="BH6859" s="12"/>
      <c r="BI6859" s="12"/>
      <c r="BJ6859" s="13"/>
      <c r="BK6859" s="13"/>
      <c r="BL6859" s="13"/>
      <c r="BM6859" s="13"/>
      <c r="BN6859" s="13"/>
    </row>
    <row r="6860" spans="4:66" x14ac:dyDescent="0.25">
      <c r="D6860"/>
      <c r="E6860" s="10"/>
      <c r="F6860" s="10"/>
      <c r="G6860" s="10"/>
      <c r="H6860" s="10"/>
      <c r="I6860" s="10"/>
      <c r="J6860" s="10"/>
      <c r="K6860" s="11"/>
      <c r="L6860" s="11"/>
      <c r="M6860" s="12"/>
      <c r="N6860" s="12"/>
      <c r="O6860" s="12"/>
      <c r="P6860" s="12"/>
      <c r="Q6860" s="12"/>
      <c r="R6860" s="12"/>
      <c r="S6860" s="12"/>
      <c r="T6860" s="12"/>
      <c r="U6860" s="12"/>
      <c r="V6860" s="12"/>
      <c r="W6860" s="12"/>
      <c r="X6860" s="12"/>
      <c r="Y6860" s="12"/>
      <c r="Z6860" s="12"/>
      <c r="AA6860" s="12"/>
      <c r="AB6860" s="12"/>
      <c r="AC6860" s="12"/>
      <c r="AD6860" s="12"/>
      <c r="AE6860" s="12"/>
      <c r="AF6860" s="12"/>
      <c r="AG6860" s="12"/>
      <c r="AH6860" s="12"/>
      <c r="AI6860" s="12"/>
      <c r="AJ6860" s="12"/>
      <c r="AK6860" s="12"/>
      <c r="AL6860" s="12"/>
      <c r="AM6860" s="12"/>
      <c r="AN6860" s="12"/>
      <c r="AO6860" s="12"/>
      <c r="AP6860" s="12"/>
      <c r="AQ6860" s="12"/>
      <c r="AR6860" s="12"/>
      <c r="AS6860" s="12"/>
      <c r="AT6860" s="12"/>
      <c r="AU6860" s="12"/>
      <c r="AV6860" s="12"/>
      <c r="AW6860" s="12"/>
      <c r="AX6860" s="12"/>
      <c r="AY6860" s="12"/>
      <c r="AZ6860" s="12"/>
      <c r="BA6860" s="12"/>
      <c r="BB6860" s="12"/>
      <c r="BC6860" s="12"/>
      <c r="BD6860" s="12"/>
      <c r="BE6860" s="12"/>
      <c r="BF6860" s="12"/>
      <c r="BG6860" s="12"/>
      <c r="BH6860" s="12"/>
      <c r="BI6860" s="12"/>
      <c r="BJ6860" s="13"/>
      <c r="BK6860" s="13"/>
      <c r="BL6860" s="13"/>
      <c r="BM6860" s="13"/>
      <c r="BN6860" s="13"/>
    </row>
    <row r="6861" spans="4:66" x14ac:dyDescent="0.25">
      <c r="D6861"/>
      <c r="E6861" s="10"/>
      <c r="F6861" s="10"/>
      <c r="G6861" s="10"/>
      <c r="H6861" s="10"/>
      <c r="I6861" s="10"/>
      <c r="J6861" s="10"/>
      <c r="K6861" s="11"/>
      <c r="L6861" s="11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/>
      <c r="AC6861" s="12"/>
      <c r="AD6861" s="12"/>
      <c r="AE6861" s="12"/>
      <c r="AF6861" s="12"/>
      <c r="AG6861" s="12"/>
      <c r="AH6861" s="12"/>
      <c r="AI6861" s="12"/>
      <c r="AJ6861" s="12"/>
      <c r="AK6861" s="12"/>
      <c r="AL6861" s="12"/>
      <c r="AM6861" s="12"/>
      <c r="AN6861" s="12"/>
      <c r="AO6861" s="12"/>
      <c r="AP6861" s="12"/>
      <c r="AQ6861" s="12"/>
      <c r="AR6861" s="12"/>
      <c r="AS6861" s="12"/>
      <c r="AT6861" s="12"/>
      <c r="AU6861" s="12"/>
      <c r="AV6861" s="12"/>
      <c r="AW6861" s="12"/>
      <c r="AX6861" s="12"/>
      <c r="AY6861" s="12"/>
      <c r="AZ6861" s="12"/>
      <c r="BA6861" s="12"/>
      <c r="BB6861" s="12"/>
      <c r="BC6861" s="12"/>
      <c r="BD6861" s="12"/>
      <c r="BE6861" s="12"/>
      <c r="BF6861" s="12"/>
      <c r="BG6861" s="12"/>
      <c r="BH6861" s="12"/>
      <c r="BI6861" s="12"/>
      <c r="BJ6861" s="13"/>
      <c r="BK6861" s="13"/>
      <c r="BL6861" s="13"/>
      <c r="BM6861" s="13"/>
      <c r="BN6861" s="13"/>
    </row>
    <row r="6862" spans="4:66" x14ac:dyDescent="0.25">
      <c r="D6862"/>
      <c r="E6862" s="10"/>
      <c r="F6862" s="10"/>
      <c r="G6862" s="10"/>
      <c r="H6862" s="10"/>
      <c r="I6862" s="10"/>
      <c r="J6862" s="10"/>
      <c r="K6862" s="11"/>
      <c r="L6862" s="11"/>
      <c r="M6862" s="12"/>
      <c r="N6862" s="12"/>
      <c r="O6862" s="12"/>
      <c r="P6862" s="12"/>
      <c r="Q6862" s="12"/>
      <c r="R6862" s="12"/>
      <c r="S6862" s="12"/>
      <c r="T6862" s="12"/>
      <c r="U6862" s="12"/>
      <c r="V6862" s="12"/>
      <c r="W6862" s="12"/>
      <c r="X6862" s="12"/>
      <c r="Y6862" s="12"/>
      <c r="Z6862" s="12"/>
      <c r="AA6862" s="12"/>
      <c r="AB6862" s="12"/>
      <c r="AC6862" s="12"/>
      <c r="AD6862" s="12"/>
      <c r="AE6862" s="12"/>
      <c r="AF6862" s="12"/>
      <c r="AG6862" s="12"/>
      <c r="AH6862" s="12"/>
      <c r="AI6862" s="12"/>
      <c r="AJ6862" s="12"/>
      <c r="AK6862" s="12"/>
      <c r="AL6862" s="12"/>
      <c r="AM6862" s="12"/>
      <c r="AN6862" s="12"/>
      <c r="AO6862" s="12"/>
      <c r="AP6862" s="12"/>
      <c r="AQ6862" s="12"/>
      <c r="AR6862" s="12"/>
      <c r="AS6862" s="12"/>
      <c r="AT6862" s="12"/>
      <c r="AU6862" s="12"/>
      <c r="AV6862" s="12"/>
      <c r="AW6862" s="12"/>
      <c r="AX6862" s="12"/>
      <c r="AY6862" s="12"/>
      <c r="AZ6862" s="12"/>
      <c r="BA6862" s="12"/>
      <c r="BB6862" s="12"/>
      <c r="BC6862" s="12"/>
      <c r="BD6862" s="12"/>
      <c r="BE6862" s="12"/>
      <c r="BF6862" s="12"/>
      <c r="BG6862" s="12"/>
      <c r="BH6862" s="12"/>
      <c r="BI6862" s="12"/>
      <c r="BJ6862" s="13"/>
      <c r="BK6862" s="13"/>
      <c r="BL6862" s="13"/>
      <c r="BM6862" s="13"/>
      <c r="BN6862" s="13"/>
    </row>
    <row r="6863" spans="4:66" x14ac:dyDescent="0.25">
      <c r="D6863"/>
      <c r="E6863" s="10"/>
      <c r="F6863" s="10"/>
      <c r="G6863" s="10"/>
      <c r="H6863" s="10"/>
      <c r="I6863" s="10"/>
      <c r="J6863" s="10"/>
      <c r="K6863" s="11"/>
      <c r="L6863" s="11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/>
      <c r="AC6863" s="12"/>
      <c r="AD6863" s="12"/>
      <c r="AE6863" s="12"/>
      <c r="AF6863" s="12"/>
      <c r="AG6863" s="12"/>
      <c r="AH6863" s="12"/>
      <c r="AI6863" s="12"/>
      <c r="AJ6863" s="12"/>
      <c r="AK6863" s="12"/>
      <c r="AL6863" s="12"/>
      <c r="AM6863" s="12"/>
      <c r="AN6863" s="12"/>
      <c r="AO6863" s="12"/>
      <c r="AP6863" s="12"/>
      <c r="AQ6863" s="12"/>
      <c r="AR6863" s="12"/>
      <c r="AS6863" s="12"/>
      <c r="AT6863" s="12"/>
      <c r="AU6863" s="12"/>
      <c r="AV6863" s="12"/>
      <c r="AW6863" s="12"/>
      <c r="AX6863" s="12"/>
      <c r="AY6863" s="12"/>
      <c r="AZ6863" s="12"/>
      <c r="BA6863" s="12"/>
      <c r="BB6863" s="12"/>
      <c r="BC6863" s="12"/>
      <c r="BD6863" s="12"/>
      <c r="BE6863" s="12"/>
      <c r="BF6863" s="12"/>
      <c r="BG6863" s="12"/>
      <c r="BH6863" s="12"/>
      <c r="BI6863" s="12"/>
      <c r="BJ6863" s="13"/>
      <c r="BK6863" s="13"/>
      <c r="BL6863" s="13"/>
      <c r="BM6863" s="13"/>
      <c r="BN6863" s="13"/>
    </row>
    <row r="6864" spans="4:66" x14ac:dyDescent="0.25">
      <c r="D6864"/>
      <c r="E6864" s="10"/>
      <c r="F6864" s="10"/>
      <c r="G6864" s="10"/>
      <c r="H6864" s="10"/>
      <c r="I6864" s="10"/>
      <c r="J6864" s="10"/>
      <c r="K6864" s="11"/>
      <c r="L6864" s="11"/>
      <c r="M6864" s="12"/>
      <c r="N6864" s="12"/>
      <c r="O6864" s="12"/>
      <c r="P6864" s="12"/>
      <c r="Q6864" s="12"/>
      <c r="R6864" s="12"/>
      <c r="S6864" s="12"/>
      <c r="T6864" s="12"/>
      <c r="U6864" s="12"/>
      <c r="V6864" s="12"/>
      <c r="W6864" s="12"/>
      <c r="X6864" s="12"/>
      <c r="Y6864" s="12"/>
      <c r="Z6864" s="12"/>
      <c r="AA6864" s="12"/>
      <c r="AB6864" s="12"/>
      <c r="AC6864" s="12"/>
      <c r="AD6864" s="12"/>
      <c r="AE6864" s="12"/>
      <c r="AF6864" s="12"/>
      <c r="AG6864" s="12"/>
      <c r="AH6864" s="12"/>
      <c r="AI6864" s="12"/>
      <c r="AJ6864" s="12"/>
      <c r="AK6864" s="12"/>
      <c r="AL6864" s="12"/>
      <c r="AM6864" s="12"/>
      <c r="AN6864" s="12"/>
      <c r="AO6864" s="12"/>
      <c r="AP6864" s="12"/>
      <c r="AQ6864" s="12"/>
      <c r="AR6864" s="12"/>
      <c r="AS6864" s="12"/>
      <c r="AT6864" s="12"/>
      <c r="AU6864" s="12"/>
      <c r="AV6864" s="12"/>
      <c r="AW6864" s="12"/>
      <c r="AX6864" s="12"/>
      <c r="AY6864" s="12"/>
      <c r="AZ6864" s="12"/>
      <c r="BA6864" s="12"/>
      <c r="BB6864" s="12"/>
      <c r="BC6864" s="12"/>
      <c r="BD6864" s="12"/>
      <c r="BE6864" s="12"/>
      <c r="BF6864" s="12"/>
      <c r="BG6864" s="12"/>
      <c r="BH6864" s="12"/>
      <c r="BI6864" s="12"/>
      <c r="BJ6864" s="13"/>
      <c r="BK6864" s="13"/>
      <c r="BL6864" s="13"/>
      <c r="BM6864" s="13"/>
      <c r="BN6864" s="13"/>
    </row>
    <row r="6865" spans="4:66" x14ac:dyDescent="0.25">
      <c r="D6865"/>
      <c r="E6865" s="10"/>
      <c r="F6865" s="10"/>
      <c r="G6865" s="10"/>
      <c r="H6865" s="10"/>
      <c r="I6865" s="10"/>
      <c r="J6865" s="10"/>
      <c r="K6865" s="11"/>
      <c r="L6865" s="11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/>
      <c r="AG6865" s="12"/>
      <c r="AH6865" s="12"/>
      <c r="AI6865" s="12"/>
      <c r="AJ6865" s="12"/>
      <c r="AK6865" s="12"/>
      <c r="AL6865" s="12"/>
      <c r="AM6865" s="12"/>
      <c r="AN6865" s="12"/>
      <c r="AO6865" s="12"/>
      <c r="AP6865" s="12"/>
      <c r="AQ6865" s="12"/>
      <c r="AR6865" s="12"/>
      <c r="AS6865" s="12"/>
      <c r="AT6865" s="12"/>
      <c r="AU6865" s="12"/>
      <c r="AV6865" s="12"/>
      <c r="AW6865" s="12"/>
      <c r="AX6865" s="12"/>
      <c r="AY6865" s="12"/>
      <c r="AZ6865" s="12"/>
      <c r="BA6865" s="12"/>
      <c r="BB6865" s="12"/>
      <c r="BC6865" s="12"/>
      <c r="BD6865" s="12"/>
      <c r="BE6865" s="12"/>
      <c r="BF6865" s="12"/>
      <c r="BG6865" s="12"/>
      <c r="BH6865" s="12"/>
      <c r="BI6865" s="12"/>
      <c r="BJ6865" s="13"/>
      <c r="BK6865" s="13"/>
      <c r="BL6865" s="13"/>
      <c r="BM6865" s="13"/>
      <c r="BN6865" s="13"/>
    </row>
    <row r="6866" spans="4:66" x14ac:dyDescent="0.25">
      <c r="D6866"/>
      <c r="E6866" s="10"/>
      <c r="F6866" s="10"/>
      <c r="G6866" s="10"/>
      <c r="H6866" s="10"/>
      <c r="I6866" s="10"/>
      <c r="J6866" s="10"/>
      <c r="K6866" s="11"/>
      <c r="L6866" s="11"/>
      <c r="M6866" s="12"/>
      <c r="N6866" s="12"/>
      <c r="O6866" s="12"/>
      <c r="P6866" s="12"/>
      <c r="Q6866" s="12"/>
      <c r="R6866" s="12"/>
      <c r="S6866" s="12"/>
      <c r="T6866" s="12"/>
      <c r="U6866" s="12"/>
      <c r="V6866" s="12"/>
      <c r="W6866" s="12"/>
      <c r="X6866" s="12"/>
      <c r="Y6866" s="12"/>
      <c r="Z6866" s="12"/>
      <c r="AA6866" s="12"/>
      <c r="AB6866" s="12"/>
      <c r="AC6866" s="12"/>
      <c r="AD6866" s="12"/>
      <c r="AE6866" s="12"/>
      <c r="AF6866" s="12"/>
      <c r="AG6866" s="12"/>
      <c r="AH6866" s="12"/>
      <c r="AI6866" s="12"/>
      <c r="AJ6866" s="12"/>
      <c r="AK6866" s="12"/>
      <c r="AL6866" s="12"/>
      <c r="AM6866" s="12"/>
      <c r="AN6866" s="12"/>
      <c r="AO6866" s="12"/>
      <c r="AP6866" s="12"/>
      <c r="AQ6866" s="12"/>
      <c r="AR6866" s="12"/>
      <c r="AS6866" s="12"/>
      <c r="AT6866" s="12"/>
      <c r="AU6866" s="12"/>
      <c r="AV6866" s="12"/>
      <c r="AW6866" s="12"/>
      <c r="AX6866" s="12"/>
      <c r="AY6866" s="12"/>
      <c r="AZ6866" s="12"/>
      <c r="BA6866" s="12"/>
      <c r="BB6866" s="12"/>
      <c r="BC6866" s="12"/>
      <c r="BD6866" s="12"/>
      <c r="BE6866" s="12"/>
      <c r="BF6866" s="12"/>
      <c r="BG6866" s="12"/>
      <c r="BH6866" s="12"/>
      <c r="BI6866" s="12"/>
      <c r="BJ6866" s="13"/>
      <c r="BK6866" s="13"/>
      <c r="BL6866" s="13"/>
      <c r="BM6866" s="13"/>
      <c r="BN6866" s="13"/>
    </row>
    <row r="6867" spans="4:66" x14ac:dyDescent="0.25">
      <c r="D6867"/>
      <c r="E6867" s="10"/>
      <c r="F6867" s="10"/>
      <c r="G6867" s="10"/>
      <c r="H6867" s="10"/>
      <c r="I6867" s="10"/>
      <c r="J6867" s="10"/>
      <c r="K6867" s="11"/>
      <c r="L6867" s="11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/>
      <c r="AC6867" s="12"/>
      <c r="AD6867" s="12"/>
      <c r="AE6867" s="12"/>
      <c r="AF6867" s="12"/>
      <c r="AG6867" s="12"/>
      <c r="AH6867" s="12"/>
      <c r="AI6867" s="12"/>
      <c r="AJ6867" s="12"/>
      <c r="AK6867" s="12"/>
      <c r="AL6867" s="12"/>
      <c r="AM6867" s="12"/>
      <c r="AN6867" s="12"/>
      <c r="AO6867" s="12"/>
      <c r="AP6867" s="12"/>
      <c r="AQ6867" s="12"/>
      <c r="AR6867" s="12"/>
      <c r="AS6867" s="12"/>
      <c r="AT6867" s="12"/>
      <c r="AU6867" s="12"/>
      <c r="AV6867" s="12"/>
      <c r="AW6867" s="12"/>
      <c r="AX6867" s="12"/>
      <c r="AY6867" s="12"/>
      <c r="AZ6867" s="12"/>
      <c r="BA6867" s="12"/>
      <c r="BB6867" s="12"/>
      <c r="BC6867" s="12"/>
      <c r="BD6867" s="12"/>
      <c r="BE6867" s="12"/>
      <c r="BF6867" s="12"/>
      <c r="BG6867" s="12"/>
      <c r="BH6867" s="12"/>
      <c r="BI6867" s="12"/>
      <c r="BJ6867" s="13"/>
      <c r="BK6867" s="13"/>
      <c r="BL6867" s="13"/>
      <c r="BM6867" s="13"/>
      <c r="BN6867" s="13"/>
    </row>
    <row r="6868" spans="4:66" x14ac:dyDescent="0.25">
      <c r="D6868"/>
      <c r="E6868" s="10"/>
      <c r="F6868" s="10"/>
      <c r="G6868" s="10"/>
      <c r="H6868" s="10"/>
      <c r="I6868" s="10"/>
      <c r="J6868" s="10"/>
      <c r="K6868" s="11"/>
      <c r="L6868" s="11"/>
      <c r="M6868" s="12"/>
      <c r="N6868" s="12"/>
      <c r="O6868" s="12"/>
      <c r="P6868" s="12"/>
      <c r="Q6868" s="12"/>
      <c r="R6868" s="12"/>
      <c r="S6868" s="12"/>
      <c r="T6868" s="12"/>
      <c r="U6868" s="12"/>
      <c r="V6868" s="12"/>
      <c r="W6868" s="12"/>
      <c r="X6868" s="12"/>
      <c r="Y6868" s="12"/>
      <c r="Z6868" s="12"/>
      <c r="AA6868" s="12"/>
      <c r="AB6868" s="12"/>
      <c r="AC6868" s="12"/>
      <c r="AD6868" s="12"/>
      <c r="AE6868" s="12"/>
      <c r="AF6868" s="12"/>
      <c r="AG6868" s="12"/>
      <c r="AH6868" s="12"/>
      <c r="AI6868" s="12"/>
      <c r="AJ6868" s="12"/>
      <c r="AK6868" s="12"/>
      <c r="AL6868" s="12"/>
      <c r="AM6868" s="12"/>
      <c r="AN6868" s="12"/>
      <c r="AO6868" s="12"/>
      <c r="AP6868" s="12"/>
      <c r="AQ6868" s="12"/>
      <c r="AR6868" s="12"/>
      <c r="AS6868" s="12"/>
      <c r="AT6868" s="12"/>
      <c r="AU6868" s="12"/>
      <c r="AV6868" s="12"/>
      <c r="AW6868" s="12"/>
      <c r="AX6868" s="12"/>
      <c r="AY6868" s="12"/>
      <c r="AZ6868" s="12"/>
      <c r="BA6868" s="12"/>
      <c r="BB6868" s="12"/>
      <c r="BC6868" s="12"/>
      <c r="BD6868" s="12"/>
      <c r="BE6868" s="12"/>
      <c r="BF6868" s="12"/>
      <c r="BG6868" s="12"/>
      <c r="BH6868" s="12"/>
      <c r="BI6868" s="12"/>
      <c r="BJ6868" s="13"/>
      <c r="BK6868" s="13"/>
      <c r="BL6868" s="13"/>
      <c r="BM6868" s="13"/>
      <c r="BN6868" s="13"/>
    </row>
    <row r="6869" spans="4:66" x14ac:dyDescent="0.25">
      <c r="D6869"/>
      <c r="E6869" s="10"/>
      <c r="F6869" s="10"/>
      <c r="G6869" s="10"/>
      <c r="H6869" s="10"/>
      <c r="I6869" s="10"/>
      <c r="J6869" s="10"/>
      <c r="K6869" s="11"/>
      <c r="L6869" s="11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/>
      <c r="AC6869" s="12"/>
      <c r="AD6869" s="12"/>
      <c r="AE6869" s="12"/>
      <c r="AF6869" s="12"/>
      <c r="AG6869" s="12"/>
      <c r="AH6869" s="12"/>
      <c r="AI6869" s="12"/>
      <c r="AJ6869" s="12"/>
      <c r="AK6869" s="12"/>
      <c r="AL6869" s="12"/>
      <c r="AM6869" s="12"/>
      <c r="AN6869" s="12"/>
      <c r="AO6869" s="12"/>
      <c r="AP6869" s="12"/>
      <c r="AQ6869" s="12"/>
      <c r="AR6869" s="12"/>
      <c r="AS6869" s="12"/>
      <c r="AT6869" s="12"/>
      <c r="AU6869" s="12"/>
      <c r="AV6869" s="12"/>
      <c r="AW6869" s="12"/>
      <c r="AX6869" s="12"/>
      <c r="AY6869" s="12"/>
      <c r="AZ6869" s="12"/>
      <c r="BA6869" s="12"/>
      <c r="BB6869" s="12"/>
      <c r="BC6869" s="12"/>
      <c r="BD6869" s="12"/>
      <c r="BE6869" s="12"/>
      <c r="BF6869" s="12"/>
      <c r="BG6869" s="12"/>
      <c r="BH6869" s="12"/>
      <c r="BI6869" s="12"/>
      <c r="BJ6869" s="13"/>
      <c r="BK6869" s="13"/>
      <c r="BL6869" s="13"/>
      <c r="BM6869" s="13"/>
      <c r="BN6869" s="13"/>
    </row>
    <row r="6870" spans="4:66" x14ac:dyDescent="0.25">
      <c r="D6870"/>
      <c r="E6870" s="10"/>
      <c r="F6870" s="10"/>
      <c r="G6870" s="10"/>
      <c r="H6870" s="10"/>
      <c r="I6870" s="10"/>
      <c r="J6870" s="10"/>
      <c r="K6870" s="11"/>
      <c r="L6870" s="11"/>
      <c r="M6870" s="12"/>
      <c r="N6870" s="12"/>
      <c r="O6870" s="12"/>
      <c r="P6870" s="12"/>
      <c r="Q6870" s="12"/>
      <c r="R6870" s="12"/>
      <c r="S6870" s="12"/>
      <c r="T6870" s="12"/>
      <c r="U6870" s="12"/>
      <c r="V6870" s="12"/>
      <c r="W6870" s="12"/>
      <c r="X6870" s="12"/>
      <c r="Y6870" s="12"/>
      <c r="Z6870" s="12"/>
      <c r="AA6870" s="12"/>
      <c r="AB6870" s="12"/>
      <c r="AC6870" s="12"/>
      <c r="AD6870" s="12"/>
      <c r="AE6870" s="12"/>
      <c r="AF6870" s="12"/>
      <c r="AG6870" s="12"/>
      <c r="AH6870" s="12"/>
      <c r="AI6870" s="12"/>
      <c r="AJ6870" s="12"/>
      <c r="AK6870" s="12"/>
      <c r="AL6870" s="12"/>
      <c r="AM6870" s="12"/>
      <c r="AN6870" s="12"/>
      <c r="AO6870" s="12"/>
      <c r="AP6870" s="12"/>
      <c r="AQ6870" s="12"/>
      <c r="AR6870" s="12"/>
      <c r="AS6870" s="12"/>
      <c r="AT6870" s="12"/>
      <c r="AU6870" s="12"/>
      <c r="AV6870" s="12"/>
      <c r="AW6870" s="12"/>
      <c r="AX6870" s="12"/>
      <c r="AY6870" s="12"/>
      <c r="AZ6870" s="12"/>
      <c r="BA6870" s="12"/>
      <c r="BB6870" s="12"/>
      <c r="BC6870" s="12"/>
      <c r="BD6870" s="12"/>
      <c r="BE6870" s="12"/>
      <c r="BF6870" s="12"/>
      <c r="BG6870" s="12"/>
      <c r="BH6870" s="12"/>
      <c r="BI6870" s="12"/>
      <c r="BJ6870" s="13"/>
      <c r="BK6870" s="13"/>
      <c r="BL6870" s="13"/>
      <c r="BM6870" s="13"/>
      <c r="BN6870" s="13"/>
    </row>
    <row r="6871" spans="4:66" x14ac:dyDescent="0.25">
      <c r="D6871"/>
      <c r="E6871" s="10"/>
      <c r="F6871" s="10"/>
      <c r="G6871" s="10"/>
      <c r="H6871" s="10"/>
      <c r="I6871" s="10"/>
      <c r="J6871" s="10"/>
      <c r="K6871" s="11"/>
      <c r="L6871" s="11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/>
      <c r="AC6871" s="12"/>
      <c r="AD6871" s="12"/>
      <c r="AE6871" s="12"/>
      <c r="AF6871" s="12"/>
      <c r="AG6871" s="12"/>
      <c r="AH6871" s="12"/>
      <c r="AI6871" s="12"/>
      <c r="AJ6871" s="12"/>
      <c r="AK6871" s="12"/>
      <c r="AL6871" s="12"/>
      <c r="AM6871" s="12"/>
      <c r="AN6871" s="12"/>
      <c r="AO6871" s="12"/>
      <c r="AP6871" s="12"/>
      <c r="AQ6871" s="12"/>
      <c r="AR6871" s="12"/>
      <c r="AS6871" s="12"/>
      <c r="AT6871" s="12"/>
      <c r="AU6871" s="12"/>
      <c r="AV6871" s="12"/>
      <c r="AW6871" s="12"/>
      <c r="AX6871" s="12"/>
      <c r="AY6871" s="12"/>
      <c r="AZ6871" s="12"/>
      <c r="BA6871" s="12"/>
      <c r="BB6871" s="12"/>
      <c r="BC6871" s="12"/>
      <c r="BD6871" s="12"/>
      <c r="BE6871" s="12"/>
      <c r="BF6871" s="12"/>
      <c r="BG6871" s="12"/>
      <c r="BH6871" s="12"/>
      <c r="BI6871" s="12"/>
      <c r="BJ6871" s="13"/>
      <c r="BK6871" s="13"/>
      <c r="BL6871" s="13"/>
      <c r="BM6871" s="13"/>
      <c r="BN6871" s="13"/>
    </row>
    <row r="6872" spans="4:66" x14ac:dyDescent="0.25">
      <c r="D6872"/>
      <c r="E6872" s="10"/>
      <c r="F6872" s="10"/>
      <c r="G6872" s="10"/>
      <c r="H6872" s="10"/>
      <c r="I6872" s="10"/>
      <c r="J6872" s="10"/>
      <c r="K6872" s="11"/>
      <c r="L6872" s="11"/>
      <c r="M6872" s="12"/>
      <c r="N6872" s="12"/>
      <c r="O6872" s="12"/>
      <c r="P6872" s="12"/>
      <c r="Q6872" s="12"/>
      <c r="R6872" s="12"/>
      <c r="S6872" s="12"/>
      <c r="T6872" s="12"/>
      <c r="U6872" s="12"/>
      <c r="V6872" s="12"/>
      <c r="W6872" s="12"/>
      <c r="X6872" s="12"/>
      <c r="Y6872" s="12"/>
      <c r="Z6872" s="12"/>
      <c r="AA6872" s="12"/>
      <c r="AB6872" s="12"/>
      <c r="AC6872" s="12"/>
      <c r="AD6872" s="12"/>
      <c r="AE6872" s="12"/>
      <c r="AF6872" s="12"/>
      <c r="AG6872" s="12"/>
      <c r="AH6872" s="12"/>
      <c r="AI6872" s="12"/>
      <c r="AJ6872" s="12"/>
      <c r="AK6872" s="12"/>
      <c r="AL6872" s="12"/>
      <c r="AM6872" s="12"/>
      <c r="AN6872" s="12"/>
      <c r="AO6872" s="12"/>
      <c r="AP6872" s="12"/>
      <c r="AQ6872" s="12"/>
      <c r="AR6872" s="12"/>
      <c r="AS6872" s="12"/>
      <c r="AT6872" s="12"/>
      <c r="AU6872" s="12"/>
      <c r="AV6872" s="12"/>
      <c r="AW6872" s="12"/>
      <c r="AX6872" s="12"/>
      <c r="AY6872" s="12"/>
      <c r="AZ6872" s="12"/>
      <c r="BA6872" s="12"/>
      <c r="BB6872" s="12"/>
      <c r="BC6872" s="12"/>
      <c r="BD6872" s="12"/>
      <c r="BE6872" s="12"/>
      <c r="BF6872" s="12"/>
      <c r="BG6872" s="12"/>
      <c r="BH6872" s="12"/>
      <c r="BI6872" s="12"/>
      <c r="BJ6872" s="13"/>
      <c r="BK6872" s="13"/>
      <c r="BL6872" s="13"/>
      <c r="BM6872" s="13"/>
      <c r="BN6872" s="13"/>
    </row>
    <row r="6873" spans="4:66" x14ac:dyDescent="0.25">
      <c r="D6873"/>
      <c r="E6873" s="10"/>
      <c r="F6873" s="10"/>
      <c r="G6873" s="10"/>
      <c r="H6873" s="10"/>
      <c r="I6873" s="10"/>
      <c r="J6873" s="10"/>
      <c r="K6873" s="11"/>
      <c r="L6873" s="11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/>
      <c r="AC6873" s="12"/>
      <c r="AD6873" s="12"/>
      <c r="AE6873" s="12"/>
      <c r="AF6873" s="12"/>
      <c r="AG6873" s="12"/>
      <c r="AH6873" s="12"/>
      <c r="AI6873" s="12"/>
      <c r="AJ6873" s="12"/>
      <c r="AK6873" s="12"/>
      <c r="AL6873" s="12"/>
      <c r="AM6873" s="12"/>
      <c r="AN6873" s="12"/>
      <c r="AO6873" s="12"/>
      <c r="AP6873" s="12"/>
      <c r="AQ6873" s="12"/>
      <c r="AR6873" s="12"/>
      <c r="AS6873" s="12"/>
      <c r="AT6873" s="12"/>
      <c r="AU6873" s="12"/>
      <c r="AV6873" s="12"/>
      <c r="AW6873" s="12"/>
      <c r="AX6873" s="12"/>
      <c r="AY6873" s="12"/>
      <c r="AZ6873" s="12"/>
      <c r="BA6873" s="12"/>
      <c r="BB6873" s="12"/>
      <c r="BC6873" s="12"/>
      <c r="BD6873" s="12"/>
      <c r="BE6873" s="12"/>
      <c r="BF6873" s="12"/>
      <c r="BG6873" s="12"/>
      <c r="BH6873" s="12"/>
      <c r="BI6873" s="12"/>
      <c r="BJ6873" s="13"/>
      <c r="BK6873" s="13"/>
      <c r="BL6873" s="13"/>
      <c r="BM6873" s="13"/>
      <c r="BN6873" s="13"/>
    </row>
    <row r="6874" spans="4:66" x14ac:dyDescent="0.25">
      <c r="D6874"/>
      <c r="E6874" s="10"/>
      <c r="F6874" s="10"/>
      <c r="G6874" s="10"/>
      <c r="H6874" s="10"/>
      <c r="I6874" s="10"/>
      <c r="J6874" s="10"/>
      <c r="K6874" s="11"/>
      <c r="L6874" s="11"/>
      <c r="M6874" s="12"/>
      <c r="N6874" s="12"/>
      <c r="O6874" s="12"/>
      <c r="P6874" s="12"/>
      <c r="Q6874" s="12"/>
      <c r="R6874" s="12"/>
      <c r="S6874" s="12"/>
      <c r="T6874" s="12"/>
      <c r="U6874" s="12"/>
      <c r="V6874" s="12"/>
      <c r="W6874" s="12"/>
      <c r="X6874" s="12"/>
      <c r="Y6874" s="12"/>
      <c r="Z6874" s="12"/>
      <c r="AA6874" s="12"/>
      <c r="AB6874" s="12"/>
      <c r="AC6874" s="12"/>
      <c r="AD6874" s="12"/>
      <c r="AE6874" s="12"/>
      <c r="AF6874" s="12"/>
      <c r="AG6874" s="12"/>
      <c r="AH6874" s="12"/>
      <c r="AI6874" s="12"/>
      <c r="AJ6874" s="12"/>
      <c r="AK6874" s="12"/>
      <c r="AL6874" s="12"/>
      <c r="AM6874" s="12"/>
      <c r="AN6874" s="12"/>
      <c r="AO6874" s="12"/>
      <c r="AP6874" s="12"/>
      <c r="AQ6874" s="12"/>
      <c r="AR6874" s="12"/>
      <c r="AS6874" s="12"/>
      <c r="AT6874" s="12"/>
      <c r="AU6874" s="12"/>
      <c r="AV6874" s="12"/>
      <c r="AW6874" s="12"/>
      <c r="AX6874" s="12"/>
      <c r="AY6874" s="12"/>
      <c r="AZ6874" s="12"/>
      <c r="BA6874" s="12"/>
      <c r="BB6874" s="12"/>
      <c r="BC6874" s="12"/>
      <c r="BD6874" s="12"/>
      <c r="BE6874" s="12"/>
      <c r="BF6874" s="12"/>
      <c r="BG6874" s="12"/>
      <c r="BH6874" s="12"/>
      <c r="BI6874" s="12"/>
      <c r="BJ6874" s="13"/>
      <c r="BK6874" s="13"/>
      <c r="BL6874" s="13"/>
      <c r="BM6874" s="13"/>
      <c r="BN6874" s="13"/>
    </row>
    <row r="6875" spans="4:66" x14ac:dyDescent="0.25">
      <c r="D6875"/>
      <c r="E6875" s="10"/>
      <c r="F6875" s="10"/>
      <c r="G6875" s="10"/>
      <c r="H6875" s="10"/>
      <c r="I6875" s="10"/>
      <c r="J6875" s="10"/>
      <c r="K6875" s="11"/>
      <c r="L6875" s="11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/>
      <c r="AC6875" s="12"/>
      <c r="AD6875" s="12"/>
      <c r="AE6875" s="12"/>
      <c r="AF6875" s="12"/>
      <c r="AG6875" s="12"/>
      <c r="AH6875" s="12"/>
      <c r="AI6875" s="12"/>
      <c r="AJ6875" s="12"/>
      <c r="AK6875" s="12"/>
      <c r="AL6875" s="12"/>
      <c r="AM6875" s="12"/>
      <c r="AN6875" s="12"/>
      <c r="AO6875" s="12"/>
      <c r="AP6875" s="12"/>
      <c r="AQ6875" s="12"/>
      <c r="AR6875" s="12"/>
      <c r="AS6875" s="12"/>
      <c r="AT6875" s="12"/>
      <c r="AU6875" s="12"/>
      <c r="AV6875" s="12"/>
      <c r="AW6875" s="12"/>
      <c r="AX6875" s="12"/>
      <c r="AY6875" s="12"/>
      <c r="AZ6875" s="12"/>
      <c r="BA6875" s="12"/>
      <c r="BB6875" s="12"/>
      <c r="BC6875" s="12"/>
      <c r="BD6875" s="12"/>
      <c r="BE6875" s="12"/>
      <c r="BF6875" s="12"/>
      <c r="BG6875" s="12"/>
      <c r="BH6875" s="12"/>
      <c r="BI6875" s="12"/>
      <c r="BJ6875" s="13"/>
      <c r="BK6875" s="13"/>
      <c r="BL6875" s="13"/>
      <c r="BM6875" s="13"/>
      <c r="BN6875" s="13"/>
    </row>
    <row r="6876" spans="4:66" x14ac:dyDescent="0.25">
      <c r="D6876"/>
      <c r="E6876" s="10"/>
      <c r="F6876" s="10"/>
      <c r="G6876" s="10"/>
      <c r="H6876" s="10"/>
      <c r="I6876" s="10"/>
      <c r="J6876" s="10"/>
      <c r="K6876" s="11"/>
      <c r="L6876" s="11"/>
      <c r="M6876" s="12"/>
      <c r="N6876" s="12"/>
      <c r="O6876" s="12"/>
      <c r="P6876" s="12"/>
      <c r="Q6876" s="12"/>
      <c r="R6876" s="12"/>
      <c r="S6876" s="12"/>
      <c r="T6876" s="12"/>
      <c r="U6876" s="12"/>
      <c r="V6876" s="12"/>
      <c r="W6876" s="12"/>
      <c r="X6876" s="12"/>
      <c r="Y6876" s="12"/>
      <c r="Z6876" s="12"/>
      <c r="AA6876" s="12"/>
      <c r="AB6876" s="12"/>
      <c r="AC6876" s="12"/>
      <c r="AD6876" s="12"/>
      <c r="AE6876" s="12"/>
      <c r="AF6876" s="12"/>
      <c r="AG6876" s="12"/>
      <c r="AH6876" s="12"/>
      <c r="AI6876" s="12"/>
      <c r="AJ6876" s="12"/>
      <c r="AK6876" s="12"/>
      <c r="AL6876" s="12"/>
      <c r="AM6876" s="12"/>
      <c r="AN6876" s="12"/>
      <c r="AO6876" s="12"/>
      <c r="AP6876" s="12"/>
      <c r="AQ6876" s="12"/>
      <c r="AR6876" s="12"/>
      <c r="AS6876" s="12"/>
      <c r="AT6876" s="12"/>
      <c r="AU6876" s="12"/>
      <c r="AV6876" s="12"/>
      <c r="AW6876" s="12"/>
      <c r="AX6876" s="12"/>
      <c r="AY6876" s="12"/>
      <c r="AZ6876" s="12"/>
      <c r="BA6876" s="12"/>
      <c r="BB6876" s="12"/>
      <c r="BC6876" s="12"/>
      <c r="BD6876" s="12"/>
      <c r="BE6876" s="12"/>
      <c r="BF6876" s="12"/>
      <c r="BG6876" s="12"/>
      <c r="BH6876" s="12"/>
      <c r="BI6876" s="12"/>
      <c r="BJ6876" s="13"/>
      <c r="BK6876" s="13"/>
      <c r="BL6876" s="13"/>
      <c r="BM6876" s="13"/>
      <c r="BN6876" s="13"/>
    </row>
    <row r="6877" spans="4:66" x14ac:dyDescent="0.25">
      <c r="D6877"/>
      <c r="E6877" s="10"/>
      <c r="F6877" s="10"/>
      <c r="G6877" s="10"/>
      <c r="H6877" s="10"/>
      <c r="I6877" s="10"/>
      <c r="J6877" s="10"/>
      <c r="K6877" s="11"/>
      <c r="L6877" s="11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/>
      <c r="AC6877" s="12"/>
      <c r="AD6877" s="12"/>
      <c r="AE6877" s="12"/>
      <c r="AF6877" s="12"/>
      <c r="AG6877" s="12"/>
      <c r="AH6877" s="12"/>
      <c r="AI6877" s="12"/>
      <c r="AJ6877" s="12"/>
      <c r="AK6877" s="12"/>
      <c r="AL6877" s="12"/>
      <c r="AM6877" s="12"/>
      <c r="AN6877" s="12"/>
      <c r="AO6877" s="12"/>
      <c r="AP6877" s="12"/>
      <c r="AQ6877" s="12"/>
      <c r="AR6877" s="12"/>
      <c r="AS6877" s="12"/>
      <c r="AT6877" s="12"/>
      <c r="AU6877" s="12"/>
      <c r="AV6877" s="12"/>
      <c r="AW6877" s="12"/>
      <c r="AX6877" s="12"/>
      <c r="AY6877" s="12"/>
      <c r="AZ6877" s="12"/>
      <c r="BA6877" s="12"/>
      <c r="BB6877" s="12"/>
      <c r="BC6877" s="12"/>
      <c r="BD6877" s="12"/>
      <c r="BE6877" s="12"/>
      <c r="BF6877" s="12"/>
      <c r="BG6877" s="12"/>
      <c r="BH6877" s="12"/>
      <c r="BI6877" s="12"/>
      <c r="BJ6877" s="13"/>
      <c r="BK6877" s="13"/>
      <c r="BL6877" s="13"/>
      <c r="BM6877" s="13"/>
      <c r="BN6877" s="13"/>
    </row>
    <row r="6878" spans="4:66" x14ac:dyDescent="0.25">
      <c r="D6878"/>
      <c r="E6878" s="10"/>
      <c r="F6878" s="10"/>
      <c r="G6878" s="10"/>
      <c r="H6878" s="10"/>
      <c r="I6878" s="10"/>
      <c r="J6878" s="10"/>
      <c r="K6878" s="11"/>
      <c r="L6878" s="11"/>
      <c r="M6878" s="12"/>
      <c r="N6878" s="12"/>
      <c r="O6878" s="12"/>
      <c r="P6878" s="12"/>
      <c r="Q6878" s="12"/>
      <c r="R6878" s="12"/>
      <c r="S6878" s="12"/>
      <c r="T6878" s="12"/>
      <c r="U6878" s="12"/>
      <c r="V6878" s="12"/>
      <c r="W6878" s="12"/>
      <c r="X6878" s="12"/>
      <c r="Y6878" s="12"/>
      <c r="Z6878" s="12"/>
      <c r="AA6878" s="12"/>
      <c r="AB6878" s="12"/>
      <c r="AC6878" s="12"/>
      <c r="AD6878" s="12"/>
      <c r="AE6878" s="12"/>
      <c r="AF6878" s="12"/>
      <c r="AG6878" s="12"/>
      <c r="AH6878" s="12"/>
      <c r="AI6878" s="12"/>
      <c r="AJ6878" s="12"/>
      <c r="AK6878" s="12"/>
      <c r="AL6878" s="12"/>
      <c r="AM6878" s="12"/>
      <c r="AN6878" s="12"/>
      <c r="AO6878" s="12"/>
      <c r="AP6878" s="12"/>
      <c r="AQ6878" s="12"/>
      <c r="AR6878" s="12"/>
      <c r="AS6878" s="12"/>
      <c r="AT6878" s="12"/>
      <c r="AU6878" s="12"/>
      <c r="AV6878" s="12"/>
      <c r="AW6878" s="12"/>
      <c r="AX6878" s="12"/>
      <c r="AY6878" s="12"/>
      <c r="AZ6878" s="12"/>
      <c r="BA6878" s="12"/>
      <c r="BB6878" s="12"/>
      <c r="BC6878" s="12"/>
      <c r="BD6878" s="12"/>
      <c r="BE6878" s="12"/>
      <c r="BF6878" s="12"/>
      <c r="BG6878" s="12"/>
      <c r="BH6878" s="12"/>
      <c r="BI6878" s="12"/>
      <c r="BJ6878" s="13"/>
      <c r="BK6878" s="13"/>
      <c r="BL6878" s="13"/>
      <c r="BM6878" s="13"/>
      <c r="BN6878" s="13"/>
    </row>
    <row r="6879" spans="4:66" x14ac:dyDescent="0.25">
      <c r="D6879"/>
      <c r="E6879" s="10"/>
      <c r="F6879" s="10"/>
      <c r="G6879" s="10"/>
      <c r="H6879" s="10"/>
      <c r="I6879" s="10"/>
      <c r="J6879" s="10"/>
      <c r="K6879" s="11"/>
      <c r="L6879" s="11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/>
      <c r="AC6879" s="12"/>
      <c r="AD6879" s="12"/>
      <c r="AE6879" s="12"/>
      <c r="AF6879" s="12"/>
      <c r="AG6879" s="12"/>
      <c r="AH6879" s="12"/>
      <c r="AI6879" s="12"/>
      <c r="AJ6879" s="12"/>
      <c r="AK6879" s="12"/>
      <c r="AL6879" s="12"/>
      <c r="AM6879" s="12"/>
      <c r="AN6879" s="12"/>
      <c r="AO6879" s="12"/>
      <c r="AP6879" s="12"/>
      <c r="AQ6879" s="12"/>
      <c r="AR6879" s="12"/>
      <c r="AS6879" s="12"/>
      <c r="AT6879" s="12"/>
      <c r="AU6879" s="12"/>
      <c r="AV6879" s="12"/>
      <c r="AW6879" s="12"/>
      <c r="AX6879" s="12"/>
      <c r="AY6879" s="12"/>
      <c r="AZ6879" s="12"/>
      <c r="BA6879" s="12"/>
      <c r="BB6879" s="12"/>
      <c r="BC6879" s="12"/>
      <c r="BD6879" s="12"/>
      <c r="BE6879" s="12"/>
      <c r="BF6879" s="12"/>
      <c r="BG6879" s="12"/>
      <c r="BH6879" s="12"/>
      <c r="BI6879" s="12"/>
      <c r="BJ6879" s="13"/>
      <c r="BK6879" s="13"/>
      <c r="BL6879" s="13"/>
      <c r="BM6879" s="13"/>
      <c r="BN6879" s="13"/>
    </row>
    <row r="6880" spans="4:66" x14ac:dyDescent="0.25">
      <c r="D6880"/>
      <c r="E6880" s="10"/>
      <c r="F6880" s="10"/>
      <c r="G6880" s="10"/>
      <c r="H6880" s="10"/>
      <c r="I6880" s="10"/>
      <c r="J6880" s="10"/>
      <c r="K6880" s="11"/>
      <c r="L6880" s="11"/>
      <c r="M6880" s="12"/>
      <c r="N6880" s="12"/>
      <c r="O6880" s="12"/>
      <c r="P6880" s="12"/>
      <c r="Q6880" s="12"/>
      <c r="R6880" s="12"/>
      <c r="S6880" s="12"/>
      <c r="T6880" s="12"/>
      <c r="U6880" s="12"/>
      <c r="V6880" s="12"/>
      <c r="W6880" s="12"/>
      <c r="X6880" s="12"/>
      <c r="Y6880" s="12"/>
      <c r="Z6880" s="12"/>
      <c r="AA6880" s="12"/>
      <c r="AB6880" s="12"/>
      <c r="AC6880" s="12"/>
      <c r="AD6880" s="12"/>
      <c r="AE6880" s="12"/>
      <c r="AF6880" s="12"/>
      <c r="AG6880" s="12"/>
      <c r="AH6880" s="12"/>
      <c r="AI6880" s="12"/>
      <c r="AJ6880" s="12"/>
      <c r="AK6880" s="12"/>
      <c r="AL6880" s="12"/>
      <c r="AM6880" s="12"/>
      <c r="AN6880" s="12"/>
      <c r="AO6880" s="12"/>
      <c r="AP6880" s="12"/>
      <c r="AQ6880" s="12"/>
      <c r="AR6880" s="12"/>
      <c r="AS6880" s="12"/>
      <c r="AT6880" s="12"/>
      <c r="AU6880" s="12"/>
      <c r="AV6880" s="12"/>
      <c r="AW6880" s="12"/>
      <c r="AX6880" s="12"/>
      <c r="AY6880" s="12"/>
      <c r="AZ6880" s="12"/>
      <c r="BA6880" s="12"/>
      <c r="BB6880" s="12"/>
      <c r="BC6880" s="12"/>
      <c r="BD6880" s="12"/>
      <c r="BE6880" s="12"/>
      <c r="BF6880" s="12"/>
      <c r="BG6880" s="12"/>
      <c r="BH6880" s="12"/>
      <c r="BI6880" s="12"/>
      <c r="BJ6880" s="13"/>
      <c r="BK6880" s="13"/>
      <c r="BL6880" s="13"/>
      <c r="BM6880" s="13"/>
      <c r="BN6880" s="13"/>
    </row>
    <row r="6881" spans="4:66" x14ac:dyDescent="0.25">
      <c r="D6881"/>
      <c r="E6881" s="10"/>
      <c r="F6881" s="10"/>
      <c r="G6881" s="10"/>
      <c r="H6881" s="10"/>
      <c r="I6881" s="10"/>
      <c r="J6881" s="10"/>
      <c r="K6881" s="11"/>
      <c r="L6881" s="11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/>
      <c r="AC6881" s="12"/>
      <c r="AD6881" s="12"/>
      <c r="AE6881" s="12"/>
      <c r="AF6881" s="12"/>
      <c r="AG6881" s="12"/>
      <c r="AH6881" s="12"/>
      <c r="AI6881" s="12"/>
      <c r="AJ6881" s="12"/>
      <c r="AK6881" s="12"/>
      <c r="AL6881" s="12"/>
      <c r="AM6881" s="12"/>
      <c r="AN6881" s="12"/>
      <c r="AO6881" s="12"/>
      <c r="AP6881" s="12"/>
      <c r="AQ6881" s="12"/>
      <c r="AR6881" s="12"/>
      <c r="AS6881" s="12"/>
      <c r="AT6881" s="12"/>
      <c r="AU6881" s="12"/>
      <c r="AV6881" s="12"/>
      <c r="AW6881" s="12"/>
      <c r="AX6881" s="12"/>
      <c r="AY6881" s="12"/>
      <c r="AZ6881" s="12"/>
      <c r="BA6881" s="12"/>
      <c r="BB6881" s="12"/>
      <c r="BC6881" s="12"/>
      <c r="BD6881" s="12"/>
      <c r="BE6881" s="12"/>
      <c r="BF6881" s="12"/>
      <c r="BG6881" s="12"/>
      <c r="BH6881" s="12"/>
      <c r="BI6881" s="12"/>
      <c r="BJ6881" s="13"/>
      <c r="BK6881" s="13"/>
      <c r="BL6881" s="13"/>
      <c r="BM6881" s="13"/>
      <c r="BN6881" s="13"/>
    </row>
    <row r="6882" spans="4:66" x14ac:dyDescent="0.25">
      <c r="D6882"/>
      <c r="E6882" s="10"/>
      <c r="F6882" s="10"/>
      <c r="G6882" s="10"/>
      <c r="H6882" s="10"/>
      <c r="I6882" s="10"/>
      <c r="J6882" s="10"/>
      <c r="K6882" s="11"/>
      <c r="L6882" s="11"/>
      <c r="M6882" s="12"/>
      <c r="N6882" s="12"/>
      <c r="O6882" s="12"/>
      <c r="P6882" s="12"/>
      <c r="Q6882" s="12"/>
      <c r="R6882" s="12"/>
      <c r="S6882" s="12"/>
      <c r="T6882" s="12"/>
      <c r="U6882" s="12"/>
      <c r="V6882" s="12"/>
      <c r="W6882" s="12"/>
      <c r="X6882" s="12"/>
      <c r="Y6882" s="12"/>
      <c r="Z6882" s="12"/>
      <c r="AA6882" s="12"/>
      <c r="AB6882" s="12"/>
      <c r="AC6882" s="12"/>
      <c r="AD6882" s="12"/>
      <c r="AE6882" s="12"/>
      <c r="AF6882" s="12"/>
      <c r="AG6882" s="12"/>
      <c r="AH6882" s="12"/>
      <c r="AI6882" s="12"/>
      <c r="AJ6882" s="12"/>
      <c r="AK6882" s="12"/>
      <c r="AL6882" s="12"/>
      <c r="AM6882" s="12"/>
      <c r="AN6882" s="12"/>
      <c r="AO6882" s="12"/>
      <c r="AP6882" s="12"/>
      <c r="AQ6882" s="12"/>
      <c r="AR6882" s="12"/>
      <c r="AS6882" s="12"/>
      <c r="AT6882" s="12"/>
      <c r="AU6882" s="12"/>
      <c r="AV6882" s="12"/>
      <c r="AW6882" s="12"/>
      <c r="AX6882" s="12"/>
      <c r="AY6882" s="12"/>
      <c r="AZ6882" s="12"/>
      <c r="BA6882" s="12"/>
      <c r="BB6882" s="12"/>
      <c r="BC6882" s="12"/>
      <c r="BD6882" s="12"/>
      <c r="BE6882" s="12"/>
      <c r="BF6882" s="12"/>
      <c r="BG6882" s="12"/>
      <c r="BH6882" s="12"/>
      <c r="BI6882" s="12"/>
      <c r="BJ6882" s="13"/>
      <c r="BK6882" s="13"/>
      <c r="BL6882" s="13"/>
      <c r="BM6882" s="13"/>
      <c r="BN6882" s="13"/>
    </row>
    <row r="6883" spans="4:66" x14ac:dyDescent="0.25">
      <c r="D6883"/>
      <c r="E6883" s="10"/>
      <c r="F6883" s="10"/>
      <c r="G6883" s="10"/>
      <c r="H6883" s="10"/>
      <c r="I6883" s="10"/>
      <c r="J6883" s="10"/>
      <c r="K6883" s="11"/>
      <c r="L6883" s="11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/>
      <c r="AC6883" s="12"/>
      <c r="AD6883" s="12"/>
      <c r="AE6883" s="12"/>
      <c r="AF6883" s="12"/>
      <c r="AG6883" s="12"/>
      <c r="AH6883" s="12"/>
      <c r="AI6883" s="12"/>
      <c r="AJ6883" s="12"/>
      <c r="AK6883" s="12"/>
      <c r="AL6883" s="12"/>
      <c r="AM6883" s="12"/>
      <c r="AN6883" s="12"/>
      <c r="AO6883" s="12"/>
      <c r="AP6883" s="12"/>
      <c r="AQ6883" s="12"/>
      <c r="AR6883" s="12"/>
      <c r="AS6883" s="12"/>
      <c r="AT6883" s="12"/>
      <c r="AU6883" s="12"/>
      <c r="AV6883" s="12"/>
      <c r="AW6883" s="12"/>
      <c r="AX6883" s="12"/>
      <c r="AY6883" s="12"/>
      <c r="AZ6883" s="12"/>
      <c r="BA6883" s="12"/>
      <c r="BB6883" s="12"/>
      <c r="BC6883" s="12"/>
      <c r="BD6883" s="12"/>
      <c r="BE6883" s="12"/>
      <c r="BF6883" s="12"/>
      <c r="BG6883" s="12"/>
      <c r="BH6883" s="12"/>
      <c r="BI6883" s="12"/>
      <c r="BJ6883" s="13"/>
      <c r="BK6883" s="13"/>
      <c r="BL6883" s="13"/>
      <c r="BM6883" s="13"/>
      <c r="BN6883" s="13"/>
    </row>
    <row r="6884" spans="4:66" x14ac:dyDescent="0.25">
      <c r="D6884"/>
      <c r="E6884" s="10"/>
      <c r="F6884" s="10"/>
      <c r="G6884" s="10"/>
      <c r="H6884" s="10"/>
      <c r="I6884" s="10"/>
      <c r="J6884" s="10"/>
      <c r="K6884" s="11"/>
      <c r="L6884" s="11"/>
      <c r="M6884" s="12"/>
      <c r="N6884" s="12"/>
      <c r="O6884" s="12"/>
      <c r="P6884" s="12"/>
      <c r="Q6884" s="12"/>
      <c r="R6884" s="12"/>
      <c r="S6884" s="12"/>
      <c r="T6884" s="12"/>
      <c r="U6884" s="12"/>
      <c r="V6884" s="12"/>
      <c r="W6884" s="12"/>
      <c r="X6884" s="12"/>
      <c r="Y6884" s="12"/>
      <c r="Z6884" s="12"/>
      <c r="AA6884" s="12"/>
      <c r="AB6884" s="12"/>
      <c r="AC6884" s="12"/>
      <c r="AD6884" s="12"/>
      <c r="AE6884" s="12"/>
      <c r="AF6884" s="12"/>
      <c r="AG6884" s="12"/>
      <c r="AH6884" s="12"/>
      <c r="AI6884" s="12"/>
      <c r="AJ6884" s="12"/>
      <c r="AK6884" s="12"/>
      <c r="AL6884" s="12"/>
      <c r="AM6884" s="12"/>
      <c r="AN6884" s="12"/>
      <c r="AO6884" s="12"/>
      <c r="AP6884" s="12"/>
      <c r="AQ6884" s="12"/>
      <c r="AR6884" s="12"/>
      <c r="AS6884" s="12"/>
      <c r="AT6884" s="12"/>
      <c r="AU6884" s="12"/>
      <c r="AV6884" s="12"/>
      <c r="AW6884" s="12"/>
      <c r="AX6884" s="12"/>
      <c r="AY6884" s="12"/>
      <c r="AZ6884" s="12"/>
      <c r="BA6884" s="12"/>
      <c r="BB6884" s="12"/>
      <c r="BC6884" s="12"/>
      <c r="BD6884" s="12"/>
      <c r="BE6884" s="12"/>
      <c r="BF6884" s="12"/>
      <c r="BG6884" s="12"/>
      <c r="BH6884" s="12"/>
      <c r="BI6884" s="12"/>
      <c r="BJ6884" s="13"/>
      <c r="BK6884" s="13"/>
      <c r="BL6884" s="13"/>
      <c r="BM6884" s="13"/>
      <c r="BN6884" s="13"/>
    </row>
    <row r="6885" spans="4:66" x14ac:dyDescent="0.25">
      <c r="D6885"/>
      <c r="E6885" s="10"/>
      <c r="F6885" s="10"/>
      <c r="G6885" s="10"/>
      <c r="H6885" s="10"/>
      <c r="I6885" s="10"/>
      <c r="J6885" s="10"/>
      <c r="K6885" s="11"/>
      <c r="L6885" s="11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/>
      <c r="AC6885" s="12"/>
      <c r="AD6885" s="12"/>
      <c r="AE6885" s="12"/>
      <c r="AF6885" s="12"/>
      <c r="AG6885" s="12"/>
      <c r="AH6885" s="12"/>
      <c r="AI6885" s="12"/>
      <c r="AJ6885" s="12"/>
      <c r="AK6885" s="12"/>
      <c r="AL6885" s="12"/>
      <c r="AM6885" s="12"/>
      <c r="AN6885" s="12"/>
      <c r="AO6885" s="12"/>
      <c r="AP6885" s="12"/>
      <c r="AQ6885" s="12"/>
      <c r="AR6885" s="12"/>
      <c r="AS6885" s="12"/>
      <c r="AT6885" s="12"/>
      <c r="AU6885" s="12"/>
      <c r="AV6885" s="12"/>
      <c r="AW6885" s="12"/>
      <c r="AX6885" s="12"/>
      <c r="AY6885" s="12"/>
      <c r="AZ6885" s="12"/>
      <c r="BA6885" s="12"/>
      <c r="BB6885" s="12"/>
      <c r="BC6885" s="12"/>
      <c r="BD6885" s="12"/>
      <c r="BE6885" s="12"/>
      <c r="BF6885" s="12"/>
      <c r="BG6885" s="12"/>
      <c r="BH6885" s="12"/>
      <c r="BI6885" s="12"/>
      <c r="BJ6885" s="13"/>
      <c r="BK6885" s="13"/>
      <c r="BL6885" s="13"/>
      <c r="BM6885" s="13"/>
      <c r="BN6885" s="13"/>
    </row>
    <row r="6886" spans="4:66" x14ac:dyDescent="0.25">
      <c r="D6886"/>
      <c r="E6886" s="10"/>
      <c r="F6886" s="10"/>
      <c r="G6886" s="10"/>
      <c r="H6886" s="10"/>
      <c r="I6886" s="10"/>
      <c r="J6886" s="10"/>
      <c r="K6886" s="11"/>
      <c r="L6886" s="11"/>
      <c r="M6886" s="12"/>
      <c r="N6886" s="12"/>
      <c r="O6886" s="12"/>
      <c r="P6886" s="12"/>
      <c r="Q6886" s="12"/>
      <c r="R6886" s="12"/>
      <c r="S6886" s="12"/>
      <c r="T6886" s="12"/>
      <c r="U6886" s="12"/>
      <c r="V6886" s="12"/>
      <c r="W6886" s="12"/>
      <c r="X6886" s="12"/>
      <c r="Y6886" s="12"/>
      <c r="Z6886" s="12"/>
      <c r="AA6886" s="12"/>
      <c r="AB6886" s="12"/>
      <c r="AC6886" s="12"/>
      <c r="AD6886" s="12"/>
      <c r="AE6886" s="12"/>
      <c r="AF6886" s="12"/>
      <c r="AG6886" s="12"/>
      <c r="AH6886" s="12"/>
      <c r="AI6886" s="12"/>
      <c r="AJ6886" s="12"/>
      <c r="AK6886" s="12"/>
      <c r="AL6886" s="12"/>
      <c r="AM6886" s="12"/>
      <c r="AN6886" s="12"/>
      <c r="AO6886" s="12"/>
      <c r="AP6886" s="12"/>
      <c r="AQ6886" s="12"/>
      <c r="AR6886" s="12"/>
      <c r="AS6886" s="12"/>
      <c r="AT6886" s="12"/>
      <c r="AU6886" s="12"/>
      <c r="AV6886" s="12"/>
      <c r="AW6886" s="12"/>
      <c r="AX6886" s="12"/>
      <c r="AY6886" s="12"/>
      <c r="AZ6886" s="12"/>
      <c r="BA6886" s="12"/>
      <c r="BB6886" s="12"/>
      <c r="BC6886" s="12"/>
      <c r="BD6886" s="12"/>
      <c r="BE6886" s="12"/>
      <c r="BF6886" s="12"/>
      <c r="BG6886" s="12"/>
      <c r="BH6886" s="12"/>
      <c r="BI6886" s="12"/>
      <c r="BJ6886" s="13"/>
      <c r="BK6886" s="13"/>
      <c r="BL6886" s="13"/>
      <c r="BM6886" s="13"/>
      <c r="BN6886" s="13"/>
    </row>
    <row r="6887" spans="4:66" x14ac:dyDescent="0.25">
      <c r="D6887"/>
      <c r="E6887" s="10"/>
      <c r="F6887" s="10"/>
      <c r="G6887" s="10"/>
      <c r="H6887" s="10"/>
      <c r="I6887" s="10"/>
      <c r="J6887" s="10"/>
      <c r="K6887" s="11"/>
      <c r="L6887" s="11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/>
      <c r="AG6887" s="12"/>
      <c r="AH6887" s="12"/>
      <c r="AI6887" s="12"/>
      <c r="AJ6887" s="12"/>
      <c r="AK6887" s="12"/>
      <c r="AL6887" s="12"/>
      <c r="AM6887" s="12"/>
      <c r="AN6887" s="12"/>
      <c r="AO6887" s="12"/>
      <c r="AP6887" s="12"/>
      <c r="AQ6887" s="12"/>
      <c r="AR6887" s="12"/>
      <c r="AS6887" s="12"/>
      <c r="AT6887" s="12"/>
      <c r="AU6887" s="12"/>
      <c r="AV6887" s="12"/>
      <c r="AW6887" s="12"/>
      <c r="AX6887" s="12"/>
      <c r="AY6887" s="12"/>
      <c r="AZ6887" s="12"/>
      <c r="BA6887" s="12"/>
      <c r="BB6887" s="12"/>
      <c r="BC6887" s="12"/>
      <c r="BD6887" s="12"/>
      <c r="BE6887" s="12"/>
      <c r="BF6887" s="12"/>
      <c r="BG6887" s="12"/>
      <c r="BH6887" s="12"/>
      <c r="BI6887" s="12"/>
      <c r="BJ6887" s="13"/>
      <c r="BK6887" s="13"/>
      <c r="BL6887" s="13"/>
      <c r="BM6887" s="13"/>
      <c r="BN6887" s="13"/>
    </row>
    <row r="6888" spans="4:66" x14ac:dyDescent="0.25">
      <c r="D6888"/>
      <c r="E6888" s="10"/>
      <c r="F6888" s="10"/>
      <c r="G6888" s="10"/>
      <c r="H6888" s="10"/>
      <c r="I6888" s="10"/>
      <c r="J6888" s="10"/>
      <c r="K6888" s="11"/>
      <c r="L6888" s="11"/>
      <c r="M6888" s="12"/>
      <c r="N6888" s="12"/>
      <c r="O6888" s="12"/>
      <c r="P6888" s="12"/>
      <c r="Q6888" s="12"/>
      <c r="R6888" s="12"/>
      <c r="S6888" s="12"/>
      <c r="T6888" s="12"/>
      <c r="U6888" s="12"/>
      <c r="V6888" s="12"/>
      <c r="W6888" s="12"/>
      <c r="X6888" s="12"/>
      <c r="Y6888" s="12"/>
      <c r="Z6888" s="12"/>
      <c r="AA6888" s="12"/>
      <c r="AB6888" s="12"/>
      <c r="AC6888" s="12"/>
      <c r="AD6888" s="12"/>
      <c r="AE6888" s="12"/>
      <c r="AF6888" s="12"/>
      <c r="AG6888" s="12"/>
      <c r="AH6888" s="12"/>
      <c r="AI6888" s="12"/>
      <c r="AJ6888" s="12"/>
      <c r="AK6888" s="12"/>
      <c r="AL6888" s="12"/>
      <c r="AM6888" s="12"/>
      <c r="AN6888" s="12"/>
      <c r="AO6888" s="12"/>
      <c r="AP6888" s="12"/>
      <c r="AQ6888" s="12"/>
      <c r="AR6888" s="12"/>
      <c r="AS6888" s="12"/>
      <c r="AT6888" s="12"/>
      <c r="AU6888" s="12"/>
      <c r="AV6888" s="12"/>
      <c r="AW6888" s="12"/>
      <c r="AX6888" s="12"/>
      <c r="AY6888" s="12"/>
      <c r="AZ6888" s="12"/>
      <c r="BA6888" s="12"/>
      <c r="BB6888" s="12"/>
      <c r="BC6888" s="12"/>
      <c r="BD6888" s="12"/>
      <c r="BE6888" s="12"/>
      <c r="BF6888" s="12"/>
      <c r="BG6888" s="12"/>
      <c r="BH6888" s="12"/>
      <c r="BI6888" s="12"/>
      <c r="BJ6888" s="13"/>
      <c r="BK6888" s="13"/>
      <c r="BL6888" s="13"/>
      <c r="BM6888" s="13"/>
      <c r="BN6888" s="13"/>
    </row>
    <row r="6889" spans="4:66" x14ac:dyDescent="0.25">
      <c r="D6889"/>
      <c r="E6889" s="10"/>
      <c r="F6889" s="10"/>
      <c r="G6889" s="10"/>
      <c r="H6889" s="10"/>
      <c r="I6889" s="10"/>
      <c r="J6889" s="10"/>
      <c r="K6889" s="11"/>
      <c r="L6889" s="11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  <c r="AF6889" s="12"/>
      <c r="AG6889" s="12"/>
      <c r="AH6889" s="12"/>
      <c r="AI6889" s="12"/>
      <c r="AJ6889" s="12"/>
      <c r="AK6889" s="12"/>
      <c r="AL6889" s="12"/>
      <c r="AM6889" s="12"/>
      <c r="AN6889" s="12"/>
      <c r="AO6889" s="12"/>
      <c r="AP6889" s="12"/>
      <c r="AQ6889" s="12"/>
      <c r="AR6889" s="12"/>
      <c r="AS6889" s="12"/>
      <c r="AT6889" s="12"/>
      <c r="AU6889" s="12"/>
      <c r="AV6889" s="12"/>
      <c r="AW6889" s="12"/>
      <c r="AX6889" s="12"/>
      <c r="AY6889" s="12"/>
      <c r="AZ6889" s="12"/>
      <c r="BA6889" s="12"/>
      <c r="BB6889" s="12"/>
      <c r="BC6889" s="12"/>
      <c r="BD6889" s="12"/>
      <c r="BE6889" s="12"/>
      <c r="BF6889" s="12"/>
      <c r="BG6889" s="12"/>
      <c r="BH6889" s="12"/>
      <c r="BI6889" s="12"/>
      <c r="BJ6889" s="13"/>
      <c r="BK6889" s="13"/>
      <c r="BL6889" s="13"/>
      <c r="BM6889" s="13"/>
      <c r="BN6889" s="13"/>
    </row>
    <row r="6890" spans="4:66" x14ac:dyDescent="0.25">
      <c r="D6890"/>
      <c r="E6890" s="10"/>
      <c r="F6890" s="10"/>
      <c r="G6890" s="10"/>
      <c r="H6890" s="10"/>
      <c r="I6890" s="10"/>
      <c r="J6890" s="10"/>
      <c r="K6890" s="11"/>
      <c r="L6890" s="11"/>
      <c r="M6890" s="12"/>
      <c r="N6890" s="12"/>
      <c r="O6890" s="12"/>
      <c r="P6890" s="12"/>
      <c r="Q6890" s="12"/>
      <c r="R6890" s="12"/>
      <c r="S6890" s="12"/>
      <c r="T6890" s="12"/>
      <c r="U6890" s="12"/>
      <c r="V6890" s="12"/>
      <c r="W6890" s="12"/>
      <c r="X6890" s="12"/>
      <c r="Y6890" s="12"/>
      <c r="Z6890" s="12"/>
      <c r="AA6890" s="12"/>
      <c r="AB6890" s="12"/>
      <c r="AC6890" s="12"/>
      <c r="AD6890" s="12"/>
      <c r="AE6890" s="12"/>
      <c r="AF6890" s="12"/>
      <c r="AG6890" s="12"/>
      <c r="AH6890" s="12"/>
      <c r="AI6890" s="12"/>
      <c r="AJ6890" s="12"/>
      <c r="AK6890" s="12"/>
      <c r="AL6890" s="12"/>
      <c r="AM6890" s="12"/>
      <c r="AN6890" s="12"/>
      <c r="AO6890" s="12"/>
      <c r="AP6890" s="12"/>
      <c r="AQ6890" s="12"/>
      <c r="AR6890" s="12"/>
      <c r="AS6890" s="12"/>
      <c r="AT6890" s="12"/>
      <c r="AU6890" s="12"/>
      <c r="AV6890" s="12"/>
      <c r="AW6890" s="12"/>
      <c r="AX6890" s="12"/>
      <c r="AY6890" s="12"/>
      <c r="AZ6890" s="12"/>
      <c r="BA6890" s="12"/>
      <c r="BB6890" s="12"/>
      <c r="BC6890" s="12"/>
      <c r="BD6890" s="12"/>
      <c r="BE6890" s="12"/>
      <c r="BF6890" s="12"/>
      <c r="BG6890" s="12"/>
      <c r="BH6890" s="12"/>
      <c r="BI6890" s="12"/>
      <c r="BJ6890" s="13"/>
      <c r="BK6890" s="13"/>
      <c r="BL6890" s="13"/>
      <c r="BM6890" s="13"/>
      <c r="BN6890" s="13"/>
    </row>
    <row r="6891" spans="4:66" x14ac:dyDescent="0.25">
      <c r="D6891"/>
      <c r="E6891" s="10"/>
      <c r="F6891" s="10"/>
      <c r="G6891" s="10"/>
      <c r="H6891" s="10"/>
      <c r="I6891" s="10"/>
      <c r="J6891" s="10"/>
      <c r="K6891" s="11"/>
      <c r="L6891" s="11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/>
      <c r="AA6891" s="12"/>
      <c r="AB6891" s="12"/>
      <c r="AC6891" s="12"/>
      <c r="AD6891" s="12"/>
      <c r="AE6891" s="12"/>
      <c r="AF6891" s="12"/>
      <c r="AG6891" s="12"/>
      <c r="AH6891" s="12"/>
      <c r="AI6891" s="12"/>
      <c r="AJ6891" s="12"/>
      <c r="AK6891" s="12"/>
      <c r="AL6891" s="12"/>
      <c r="AM6891" s="12"/>
      <c r="AN6891" s="12"/>
      <c r="AO6891" s="12"/>
      <c r="AP6891" s="12"/>
      <c r="AQ6891" s="12"/>
      <c r="AR6891" s="12"/>
      <c r="AS6891" s="12"/>
      <c r="AT6891" s="12"/>
      <c r="AU6891" s="12"/>
      <c r="AV6891" s="12"/>
      <c r="AW6891" s="12"/>
      <c r="AX6891" s="12"/>
      <c r="AY6891" s="12"/>
      <c r="AZ6891" s="12"/>
      <c r="BA6891" s="12"/>
      <c r="BB6891" s="12"/>
      <c r="BC6891" s="12"/>
      <c r="BD6891" s="12"/>
      <c r="BE6891" s="12"/>
      <c r="BF6891" s="12"/>
      <c r="BG6891" s="12"/>
      <c r="BH6891" s="12"/>
      <c r="BI6891" s="12"/>
      <c r="BJ6891" s="13"/>
      <c r="BK6891" s="13"/>
      <c r="BL6891" s="13"/>
      <c r="BM6891" s="13"/>
      <c r="BN6891" s="13"/>
    </row>
    <row r="6892" spans="4:66" x14ac:dyDescent="0.25">
      <c r="D6892"/>
      <c r="E6892" s="10"/>
      <c r="F6892" s="10"/>
      <c r="G6892" s="10"/>
      <c r="H6892" s="10"/>
      <c r="I6892" s="10"/>
      <c r="J6892" s="10"/>
      <c r="K6892" s="11"/>
      <c r="L6892" s="11"/>
      <c r="M6892" s="12"/>
      <c r="N6892" s="12"/>
      <c r="O6892" s="12"/>
      <c r="P6892" s="12"/>
      <c r="Q6892" s="12"/>
      <c r="R6892" s="12"/>
      <c r="S6892" s="12"/>
      <c r="T6892" s="12"/>
      <c r="U6892" s="12"/>
      <c r="V6892" s="12"/>
      <c r="W6892" s="12"/>
      <c r="X6892" s="12"/>
      <c r="Y6892" s="12"/>
      <c r="Z6892" s="12"/>
      <c r="AA6892" s="12"/>
      <c r="AB6892" s="12"/>
      <c r="AC6892" s="12"/>
      <c r="AD6892" s="12"/>
      <c r="AE6892" s="12"/>
      <c r="AF6892" s="12"/>
      <c r="AG6892" s="12"/>
      <c r="AH6892" s="12"/>
      <c r="AI6892" s="12"/>
      <c r="AJ6892" s="12"/>
      <c r="AK6892" s="12"/>
      <c r="AL6892" s="12"/>
      <c r="AM6892" s="12"/>
      <c r="AN6892" s="12"/>
      <c r="AO6892" s="12"/>
      <c r="AP6892" s="12"/>
      <c r="AQ6892" s="12"/>
      <c r="AR6892" s="12"/>
      <c r="AS6892" s="12"/>
      <c r="AT6892" s="12"/>
      <c r="AU6892" s="12"/>
      <c r="AV6892" s="12"/>
      <c r="AW6892" s="12"/>
      <c r="AX6892" s="12"/>
      <c r="AY6892" s="12"/>
      <c r="AZ6892" s="12"/>
      <c r="BA6892" s="12"/>
      <c r="BB6892" s="12"/>
      <c r="BC6892" s="12"/>
      <c r="BD6892" s="12"/>
      <c r="BE6892" s="12"/>
      <c r="BF6892" s="12"/>
      <c r="BG6892" s="12"/>
      <c r="BH6892" s="12"/>
      <c r="BI6892" s="12"/>
      <c r="BJ6892" s="13"/>
      <c r="BK6892" s="13"/>
      <c r="BL6892" s="13"/>
      <c r="BM6892" s="13"/>
      <c r="BN6892" s="13"/>
    </row>
    <row r="6893" spans="4:66" x14ac:dyDescent="0.25">
      <c r="D6893"/>
      <c r="E6893" s="10"/>
      <c r="F6893" s="10"/>
      <c r="G6893" s="10"/>
      <c r="H6893" s="10"/>
      <c r="I6893" s="10"/>
      <c r="J6893" s="10"/>
      <c r="K6893" s="11"/>
      <c r="L6893" s="11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/>
      <c r="AC6893" s="12"/>
      <c r="AD6893" s="12"/>
      <c r="AE6893" s="12"/>
      <c r="AF6893" s="12"/>
      <c r="AG6893" s="12"/>
      <c r="AH6893" s="12"/>
      <c r="AI6893" s="12"/>
      <c r="AJ6893" s="12"/>
      <c r="AK6893" s="12"/>
      <c r="AL6893" s="12"/>
      <c r="AM6893" s="12"/>
      <c r="AN6893" s="12"/>
      <c r="AO6893" s="12"/>
      <c r="AP6893" s="12"/>
      <c r="AQ6893" s="12"/>
      <c r="AR6893" s="12"/>
      <c r="AS6893" s="12"/>
      <c r="AT6893" s="12"/>
      <c r="AU6893" s="12"/>
      <c r="AV6893" s="12"/>
      <c r="AW6893" s="12"/>
      <c r="AX6893" s="12"/>
      <c r="AY6893" s="12"/>
      <c r="AZ6893" s="12"/>
      <c r="BA6893" s="12"/>
      <c r="BB6893" s="12"/>
      <c r="BC6893" s="12"/>
      <c r="BD6893" s="12"/>
      <c r="BE6893" s="12"/>
      <c r="BF6893" s="12"/>
      <c r="BG6893" s="12"/>
      <c r="BH6893" s="12"/>
      <c r="BI6893" s="12"/>
      <c r="BJ6893" s="13"/>
      <c r="BK6893" s="13"/>
      <c r="BL6893" s="13"/>
      <c r="BM6893" s="13"/>
      <c r="BN6893" s="13"/>
    </row>
    <row r="6894" spans="4:66" x14ac:dyDescent="0.25">
      <c r="D6894"/>
      <c r="E6894" s="10"/>
      <c r="F6894" s="10"/>
      <c r="G6894" s="10"/>
      <c r="H6894" s="10"/>
      <c r="I6894" s="10"/>
      <c r="J6894" s="10"/>
      <c r="K6894" s="11"/>
      <c r="L6894" s="11"/>
      <c r="M6894" s="12"/>
      <c r="N6894" s="12"/>
      <c r="O6894" s="12"/>
      <c r="P6894" s="12"/>
      <c r="Q6894" s="12"/>
      <c r="R6894" s="12"/>
      <c r="S6894" s="12"/>
      <c r="T6894" s="12"/>
      <c r="U6894" s="12"/>
      <c r="V6894" s="12"/>
      <c r="W6894" s="12"/>
      <c r="X6894" s="12"/>
      <c r="Y6894" s="12"/>
      <c r="Z6894" s="12"/>
      <c r="AA6894" s="12"/>
      <c r="AB6894" s="12"/>
      <c r="AC6894" s="12"/>
      <c r="AD6894" s="12"/>
      <c r="AE6894" s="12"/>
      <c r="AF6894" s="12"/>
      <c r="AG6894" s="12"/>
      <c r="AH6894" s="12"/>
      <c r="AI6894" s="12"/>
      <c r="AJ6894" s="12"/>
      <c r="AK6894" s="12"/>
      <c r="AL6894" s="12"/>
      <c r="AM6894" s="12"/>
      <c r="AN6894" s="12"/>
      <c r="AO6894" s="12"/>
      <c r="AP6894" s="12"/>
      <c r="AQ6894" s="12"/>
      <c r="AR6894" s="12"/>
      <c r="AS6894" s="12"/>
      <c r="AT6894" s="12"/>
      <c r="AU6894" s="12"/>
      <c r="AV6894" s="12"/>
      <c r="AW6894" s="12"/>
      <c r="AX6894" s="12"/>
      <c r="AY6894" s="12"/>
      <c r="AZ6894" s="12"/>
      <c r="BA6894" s="12"/>
      <c r="BB6894" s="12"/>
      <c r="BC6894" s="12"/>
      <c r="BD6894" s="12"/>
      <c r="BE6894" s="12"/>
      <c r="BF6894" s="12"/>
      <c r="BG6894" s="12"/>
      <c r="BH6894" s="12"/>
      <c r="BI6894" s="12"/>
      <c r="BJ6894" s="13"/>
      <c r="BK6894" s="13"/>
      <c r="BL6894" s="13"/>
      <c r="BM6894" s="13"/>
      <c r="BN6894" s="13"/>
    </row>
    <row r="6895" spans="4:66" x14ac:dyDescent="0.25">
      <c r="D6895"/>
      <c r="E6895" s="10"/>
      <c r="F6895" s="10"/>
      <c r="G6895" s="10"/>
      <c r="H6895" s="10"/>
      <c r="I6895" s="10"/>
      <c r="J6895" s="10"/>
      <c r="K6895" s="11"/>
      <c r="L6895" s="11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/>
      <c r="AA6895" s="12"/>
      <c r="AB6895" s="12"/>
      <c r="AC6895" s="12"/>
      <c r="AD6895" s="12"/>
      <c r="AE6895" s="12"/>
      <c r="AF6895" s="12"/>
      <c r="AG6895" s="12"/>
      <c r="AH6895" s="12"/>
      <c r="AI6895" s="12"/>
      <c r="AJ6895" s="12"/>
      <c r="AK6895" s="12"/>
      <c r="AL6895" s="12"/>
      <c r="AM6895" s="12"/>
      <c r="AN6895" s="12"/>
      <c r="AO6895" s="12"/>
      <c r="AP6895" s="12"/>
      <c r="AQ6895" s="12"/>
      <c r="AR6895" s="12"/>
      <c r="AS6895" s="12"/>
      <c r="AT6895" s="12"/>
      <c r="AU6895" s="12"/>
      <c r="AV6895" s="12"/>
      <c r="AW6895" s="12"/>
      <c r="AX6895" s="12"/>
      <c r="AY6895" s="12"/>
      <c r="AZ6895" s="12"/>
      <c r="BA6895" s="12"/>
      <c r="BB6895" s="12"/>
      <c r="BC6895" s="12"/>
      <c r="BD6895" s="12"/>
      <c r="BE6895" s="12"/>
      <c r="BF6895" s="12"/>
      <c r="BG6895" s="12"/>
      <c r="BH6895" s="12"/>
      <c r="BI6895" s="12"/>
      <c r="BJ6895" s="13"/>
      <c r="BK6895" s="13"/>
      <c r="BL6895" s="13"/>
      <c r="BM6895" s="13"/>
      <c r="BN6895" s="13"/>
    </row>
    <row r="6896" spans="4:66" x14ac:dyDescent="0.25">
      <c r="D6896"/>
      <c r="E6896" s="10"/>
      <c r="F6896" s="10"/>
      <c r="G6896" s="10"/>
      <c r="H6896" s="10"/>
      <c r="I6896" s="10"/>
      <c r="J6896" s="10"/>
      <c r="K6896" s="11"/>
      <c r="L6896" s="11"/>
      <c r="M6896" s="12"/>
      <c r="N6896" s="12"/>
      <c r="O6896" s="12"/>
      <c r="P6896" s="12"/>
      <c r="Q6896" s="12"/>
      <c r="R6896" s="12"/>
      <c r="S6896" s="12"/>
      <c r="T6896" s="12"/>
      <c r="U6896" s="12"/>
      <c r="V6896" s="12"/>
      <c r="W6896" s="12"/>
      <c r="X6896" s="12"/>
      <c r="Y6896" s="12"/>
      <c r="Z6896" s="12"/>
      <c r="AA6896" s="12"/>
      <c r="AB6896" s="12"/>
      <c r="AC6896" s="12"/>
      <c r="AD6896" s="12"/>
      <c r="AE6896" s="12"/>
      <c r="AF6896" s="12"/>
      <c r="AG6896" s="12"/>
      <c r="AH6896" s="12"/>
      <c r="AI6896" s="12"/>
      <c r="AJ6896" s="12"/>
      <c r="AK6896" s="12"/>
      <c r="AL6896" s="12"/>
      <c r="AM6896" s="12"/>
      <c r="AN6896" s="12"/>
      <c r="AO6896" s="12"/>
      <c r="AP6896" s="12"/>
      <c r="AQ6896" s="12"/>
      <c r="AR6896" s="12"/>
      <c r="AS6896" s="12"/>
      <c r="AT6896" s="12"/>
      <c r="AU6896" s="12"/>
      <c r="AV6896" s="12"/>
      <c r="AW6896" s="12"/>
      <c r="AX6896" s="12"/>
      <c r="AY6896" s="12"/>
      <c r="AZ6896" s="12"/>
      <c r="BA6896" s="12"/>
      <c r="BB6896" s="12"/>
      <c r="BC6896" s="12"/>
      <c r="BD6896" s="12"/>
      <c r="BE6896" s="12"/>
      <c r="BF6896" s="12"/>
      <c r="BG6896" s="12"/>
      <c r="BH6896" s="12"/>
      <c r="BI6896" s="12"/>
      <c r="BJ6896" s="13"/>
      <c r="BK6896" s="13"/>
      <c r="BL6896" s="13"/>
      <c r="BM6896" s="13"/>
      <c r="BN6896" s="13"/>
    </row>
    <row r="6897" spans="4:66" x14ac:dyDescent="0.25">
      <c r="D6897"/>
      <c r="E6897" s="10"/>
      <c r="F6897" s="10"/>
      <c r="G6897" s="10"/>
      <c r="H6897" s="10"/>
      <c r="I6897" s="10"/>
      <c r="J6897" s="10"/>
      <c r="K6897" s="11"/>
      <c r="L6897" s="11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/>
      <c r="AC6897" s="12"/>
      <c r="AD6897" s="12"/>
      <c r="AE6897" s="12"/>
      <c r="AF6897" s="12"/>
      <c r="AG6897" s="12"/>
      <c r="AH6897" s="12"/>
      <c r="AI6897" s="12"/>
      <c r="AJ6897" s="12"/>
      <c r="AK6897" s="12"/>
      <c r="AL6897" s="12"/>
      <c r="AM6897" s="12"/>
      <c r="AN6897" s="12"/>
      <c r="AO6897" s="12"/>
      <c r="AP6897" s="12"/>
      <c r="AQ6897" s="12"/>
      <c r="AR6897" s="12"/>
      <c r="AS6897" s="12"/>
      <c r="AT6897" s="12"/>
      <c r="AU6897" s="12"/>
      <c r="AV6897" s="12"/>
      <c r="AW6897" s="12"/>
      <c r="AX6897" s="12"/>
      <c r="AY6897" s="12"/>
      <c r="AZ6897" s="12"/>
      <c r="BA6897" s="12"/>
      <c r="BB6897" s="12"/>
      <c r="BC6897" s="12"/>
      <c r="BD6897" s="12"/>
      <c r="BE6897" s="12"/>
      <c r="BF6897" s="12"/>
      <c r="BG6897" s="12"/>
      <c r="BH6897" s="12"/>
      <c r="BI6897" s="12"/>
      <c r="BJ6897" s="13"/>
      <c r="BK6897" s="13"/>
      <c r="BL6897" s="13"/>
      <c r="BM6897" s="13"/>
      <c r="BN6897" s="13"/>
    </row>
    <row r="6898" spans="4:66" x14ac:dyDescent="0.25">
      <c r="D6898"/>
      <c r="E6898" s="10"/>
      <c r="F6898" s="10"/>
      <c r="G6898" s="10"/>
      <c r="H6898" s="10"/>
      <c r="I6898" s="10"/>
      <c r="J6898" s="10"/>
      <c r="K6898" s="11"/>
      <c r="L6898" s="11"/>
      <c r="M6898" s="12"/>
      <c r="N6898" s="12"/>
      <c r="O6898" s="12"/>
      <c r="P6898" s="12"/>
      <c r="Q6898" s="12"/>
      <c r="R6898" s="12"/>
      <c r="S6898" s="12"/>
      <c r="T6898" s="12"/>
      <c r="U6898" s="12"/>
      <c r="V6898" s="12"/>
      <c r="W6898" s="12"/>
      <c r="X6898" s="12"/>
      <c r="Y6898" s="12"/>
      <c r="Z6898" s="12"/>
      <c r="AA6898" s="12"/>
      <c r="AB6898" s="12"/>
      <c r="AC6898" s="12"/>
      <c r="AD6898" s="12"/>
      <c r="AE6898" s="12"/>
      <c r="AF6898" s="12"/>
      <c r="AG6898" s="12"/>
      <c r="AH6898" s="12"/>
      <c r="AI6898" s="12"/>
      <c r="AJ6898" s="12"/>
      <c r="AK6898" s="12"/>
      <c r="AL6898" s="12"/>
      <c r="AM6898" s="12"/>
      <c r="AN6898" s="12"/>
      <c r="AO6898" s="12"/>
      <c r="AP6898" s="12"/>
      <c r="AQ6898" s="12"/>
      <c r="AR6898" s="12"/>
      <c r="AS6898" s="12"/>
      <c r="AT6898" s="12"/>
      <c r="AU6898" s="12"/>
      <c r="AV6898" s="12"/>
      <c r="AW6898" s="12"/>
      <c r="AX6898" s="12"/>
      <c r="AY6898" s="12"/>
      <c r="AZ6898" s="12"/>
      <c r="BA6898" s="12"/>
      <c r="BB6898" s="12"/>
      <c r="BC6898" s="12"/>
      <c r="BD6898" s="12"/>
      <c r="BE6898" s="12"/>
      <c r="BF6898" s="12"/>
      <c r="BG6898" s="12"/>
      <c r="BH6898" s="12"/>
      <c r="BI6898" s="12"/>
      <c r="BJ6898" s="13"/>
      <c r="BK6898" s="13"/>
      <c r="BL6898" s="13"/>
      <c r="BM6898" s="13"/>
      <c r="BN6898" s="13"/>
    </row>
    <row r="6899" spans="4:66" x14ac:dyDescent="0.25">
      <c r="D6899"/>
      <c r="E6899" s="10"/>
      <c r="F6899" s="10"/>
      <c r="G6899" s="10"/>
      <c r="H6899" s="10"/>
      <c r="I6899" s="10"/>
      <c r="J6899" s="10"/>
      <c r="K6899" s="11"/>
      <c r="L6899" s="11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/>
      <c r="AA6899" s="12"/>
      <c r="AB6899" s="12"/>
      <c r="AC6899" s="12"/>
      <c r="AD6899" s="12"/>
      <c r="AE6899" s="12"/>
      <c r="AF6899" s="12"/>
      <c r="AG6899" s="12"/>
      <c r="AH6899" s="12"/>
      <c r="AI6899" s="12"/>
      <c r="AJ6899" s="12"/>
      <c r="AK6899" s="12"/>
      <c r="AL6899" s="12"/>
      <c r="AM6899" s="12"/>
      <c r="AN6899" s="12"/>
      <c r="AO6899" s="12"/>
      <c r="AP6899" s="12"/>
      <c r="AQ6899" s="12"/>
      <c r="AR6899" s="12"/>
      <c r="AS6899" s="12"/>
      <c r="AT6899" s="12"/>
      <c r="AU6899" s="12"/>
      <c r="AV6899" s="12"/>
      <c r="AW6899" s="12"/>
      <c r="AX6899" s="12"/>
      <c r="AY6899" s="12"/>
      <c r="AZ6899" s="12"/>
      <c r="BA6899" s="12"/>
      <c r="BB6899" s="12"/>
      <c r="BC6899" s="12"/>
      <c r="BD6899" s="12"/>
      <c r="BE6899" s="12"/>
      <c r="BF6899" s="12"/>
      <c r="BG6899" s="12"/>
      <c r="BH6899" s="12"/>
      <c r="BI6899" s="12"/>
      <c r="BJ6899" s="13"/>
      <c r="BK6899" s="13"/>
      <c r="BL6899" s="13"/>
      <c r="BM6899" s="13"/>
      <c r="BN6899" s="13"/>
    </row>
    <row r="6900" spans="4:66" x14ac:dyDescent="0.25">
      <c r="D6900"/>
      <c r="E6900" s="10"/>
      <c r="F6900" s="10"/>
      <c r="G6900" s="10"/>
      <c r="H6900" s="10"/>
      <c r="I6900" s="10"/>
      <c r="J6900" s="10"/>
      <c r="K6900" s="11"/>
      <c r="L6900" s="11"/>
      <c r="M6900" s="12"/>
      <c r="N6900" s="12"/>
      <c r="O6900" s="12"/>
      <c r="P6900" s="12"/>
      <c r="Q6900" s="12"/>
      <c r="R6900" s="12"/>
      <c r="S6900" s="12"/>
      <c r="T6900" s="12"/>
      <c r="U6900" s="12"/>
      <c r="V6900" s="12"/>
      <c r="W6900" s="12"/>
      <c r="X6900" s="12"/>
      <c r="Y6900" s="12"/>
      <c r="Z6900" s="12"/>
      <c r="AA6900" s="12"/>
      <c r="AB6900" s="12"/>
      <c r="AC6900" s="12"/>
      <c r="AD6900" s="12"/>
      <c r="AE6900" s="12"/>
      <c r="AF6900" s="12"/>
      <c r="AG6900" s="12"/>
      <c r="AH6900" s="12"/>
      <c r="AI6900" s="12"/>
      <c r="AJ6900" s="12"/>
      <c r="AK6900" s="12"/>
      <c r="AL6900" s="12"/>
      <c r="AM6900" s="12"/>
      <c r="AN6900" s="12"/>
      <c r="AO6900" s="12"/>
      <c r="AP6900" s="12"/>
      <c r="AQ6900" s="12"/>
      <c r="AR6900" s="12"/>
      <c r="AS6900" s="12"/>
      <c r="AT6900" s="12"/>
      <c r="AU6900" s="12"/>
      <c r="AV6900" s="12"/>
      <c r="AW6900" s="12"/>
      <c r="AX6900" s="12"/>
      <c r="AY6900" s="12"/>
      <c r="AZ6900" s="12"/>
      <c r="BA6900" s="12"/>
      <c r="BB6900" s="12"/>
      <c r="BC6900" s="12"/>
      <c r="BD6900" s="12"/>
      <c r="BE6900" s="12"/>
      <c r="BF6900" s="12"/>
      <c r="BG6900" s="12"/>
      <c r="BH6900" s="12"/>
      <c r="BI6900" s="12"/>
      <c r="BJ6900" s="13"/>
      <c r="BK6900" s="13"/>
      <c r="BL6900" s="13"/>
      <c r="BM6900" s="13"/>
      <c r="BN6900" s="13"/>
    </row>
    <row r="6901" spans="4:66" x14ac:dyDescent="0.25">
      <c r="D6901"/>
      <c r="E6901" s="10"/>
      <c r="F6901" s="10"/>
      <c r="G6901" s="10"/>
      <c r="H6901" s="10"/>
      <c r="I6901" s="10"/>
      <c r="J6901" s="10"/>
      <c r="K6901" s="11"/>
      <c r="L6901" s="11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/>
      <c r="AD6901" s="12"/>
      <c r="AE6901" s="12"/>
      <c r="AF6901" s="12"/>
      <c r="AG6901" s="12"/>
      <c r="AH6901" s="12"/>
      <c r="AI6901" s="12"/>
      <c r="AJ6901" s="12"/>
      <c r="AK6901" s="12"/>
      <c r="AL6901" s="12"/>
      <c r="AM6901" s="12"/>
      <c r="AN6901" s="12"/>
      <c r="AO6901" s="12"/>
      <c r="AP6901" s="12"/>
      <c r="AQ6901" s="12"/>
      <c r="AR6901" s="12"/>
      <c r="AS6901" s="12"/>
      <c r="AT6901" s="12"/>
      <c r="AU6901" s="12"/>
      <c r="AV6901" s="12"/>
      <c r="AW6901" s="12"/>
      <c r="AX6901" s="12"/>
      <c r="AY6901" s="12"/>
      <c r="AZ6901" s="12"/>
      <c r="BA6901" s="12"/>
      <c r="BB6901" s="12"/>
      <c r="BC6901" s="12"/>
      <c r="BD6901" s="12"/>
      <c r="BE6901" s="12"/>
      <c r="BF6901" s="12"/>
      <c r="BG6901" s="12"/>
      <c r="BH6901" s="12"/>
      <c r="BI6901" s="12"/>
      <c r="BJ6901" s="13"/>
      <c r="BK6901" s="13"/>
      <c r="BL6901" s="13"/>
      <c r="BM6901" s="13"/>
      <c r="BN6901" s="13"/>
    </row>
    <row r="6902" spans="4:66" x14ac:dyDescent="0.25">
      <c r="D6902"/>
      <c r="E6902" s="10"/>
      <c r="F6902" s="10"/>
      <c r="G6902" s="10"/>
      <c r="H6902" s="10"/>
      <c r="I6902" s="10"/>
      <c r="J6902" s="10"/>
      <c r="K6902" s="11"/>
      <c r="L6902" s="11"/>
      <c r="M6902" s="12"/>
      <c r="N6902" s="12"/>
      <c r="O6902" s="12"/>
      <c r="P6902" s="12"/>
      <c r="Q6902" s="12"/>
      <c r="R6902" s="12"/>
      <c r="S6902" s="12"/>
      <c r="T6902" s="12"/>
      <c r="U6902" s="12"/>
      <c r="V6902" s="12"/>
      <c r="W6902" s="12"/>
      <c r="X6902" s="12"/>
      <c r="Y6902" s="12"/>
      <c r="Z6902" s="12"/>
      <c r="AA6902" s="12"/>
      <c r="AB6902" s="12"/>
      <c r="AC6902" s="12"/>
      <c r="AD6902" s="12"/>
      <c r="AE6902" s="12"/>
      <c r="AF6902" s="12"/>
      <c r="AG6902" s="12"/>
      <c r="AH6902" s="12"/>
      <c r="AI6902" s="12"/>
      <c r="AJ6902" s="12"/>
      <c r="AK6902" s="12"/>
      <c r="AL6902" s="12"/>
      <c r="AM6902" s="12"/>
      <c r="AN6902" s="12"/>
      <c r="AO6902" s="12"/>
      <c r="AP6902" s="12"/>
      <c r="AQ6902" s="12"/>
      <c r="AR6902" s="12"/>
      <c r="AS6902" s="12"/>
      <c r="AT6902" s="12"/>
      <c r="AU6902" s="12"/>
      <c r="AV6902" s="12"/>
      <c r="AW6902" s="12"/>
      <c r="AX6902" s="12"/>
      <c r="AY6902" s="12"/>
      <c r="AZ6902" s="12"/>
      <c r="BA6902" s="12"/>
      <c r="BB6902" s="12"/>
      <c r="BC6902" s="12"/>
      <c r="BD6902" s="12"/>
      <c r="BE6902" s="12"/>
      <c r="BF6902" s="12"/>
      <c r="BG6902" s="12"/>
      <c r="BH6902" s="12"/>
      <c r="BI6902" s="12"/>
      <c r="BJ6902" s="13"/>
      <c r="BK6902" s="13"/>
      <c r="BL6902" s="13"/>
      <c r="BM6902" s="13"/>
      <c r="BN6902" s="13"/>
    </row>
    <row r="6903" spans="4:66" x14ac:dyDescent="0.25">
      <c r="D6903"/>
      <c r="E6903" s="10"/>
      <c r="F6903" s="10"/>
      <c r="G6903" s="10"/>
      <c r="H6903" s="10"/>
      <c r="I6903" s="10"/>
      <c r="J6903" s="10"/>
      <c r="K6903" s="11"/>
      <c r="L6903" s="11"/>
      <c r="M6903" s="12"/>
      <c r="N6903" s="12"/>
      <c r="O6903" s="12"/>
      <c r="P6903" s="12"/>
      <c r="Q6903" s="12"/>
      <c r="R6903" s="12"/>
      <c r="S6903" s="12"/>
      <c r="T6903" s="12"/>
      <c r="U6903" s="12"/>
      <c r="V6903" s="12"/>
      <c r="W6903" s="12"/>
      <c r="X6903" s="12"/>
      <c r="Y6903" s="12"/>
      <c r="Z6903" s="12"/>
      <c r="AA6903" s="12"/>
      <c r="AB6903" s="12"/>
      <c r="AC6903" s="12"/>
      <c r="AD6903" s="12"/>
      <c r="AE6903" s="12"/>
      <c r="AF6903" s="12"/>
      <c r="AG6903" s="12"/>
      <c r="AH6903" s="12"/>
      <c r="AI6903" s="12"/>
      <c r="AJ6903" s="12"/>
      <c r="AK6903" s="12"/>
      <c r="AL6903" s="12"/>
      <c r="AM6903" s="12"/>
      <c r="AN6903" s="12"/>
      <c r="AO6903" s="12"/>
      <c r="AP6903" s="12"/>
      <c r="AQ6903" s="12"/>
      <c r="AR6903" s="12"/>
      <c r="AS6903" s="12"/>
      <c r="AT6903" s="12"/>
      <c r="AU6903" s="12"/>
      <c r="AV6903" s="12"/>
      <c r="AW6903" s="12"/>
      <c r="AX6903" s="12"/>
      <c r="AY6903" s="12"/>
      <c r="AZ6903" s="12"/>
      <c r="BA6903" s="12"/>
      <c r="BB6903" s="12"/>
      <c r="BC6903" s="12"/>
      <c r="BD6903" s="12"/>
      <c r="BE6903" s="12"/>
      <c r="BF6903" s="12"/>
      <c r="BG6903" s="12"/>
      <c r="BH6903" s="12"/>
      <c r="BI6903" s="12"/>
      <c r="BJ6903" s="13"/>
      <c r="BK6903" s="13"/>
      <c r="BL6903" s="13"/>
      <c r="BM6903" s="13"/>
      <c r="BN6903" s="13"/>
    </row>
    <row r="6904" spans="4:66" x14ac:dyDescent="0.25">
      <c r="D6904"/>
      <c r="E6904" s="10"/>
      <c r="F6904" s="10"/>
      <c r="G6904" s="10"/>
      <c r="H6904" s="10"/>
      <c r="I6904" s="10"/>
      <c r="J6904" s="10"/>
      <c r="K6904" s="11"/>
      <c r="L6904" s="11"/>
      <c r="M6904" s="12"/>
      <c r="N6904" s="12"/>
      <c r="O6904" s="12"/>
      <c r="P6904" s="12"/>
      <c r="Q6904" s="12"/>
      <c r="R6904" s="12"/>
      <c r="S6904" s="12"/>
      <c r="T6904" s="12"/>
      <c r="U6904" s="12"/>
      <c r="V6904" s="12"/>
      <c r="W6904" s="12"/>
      <c r="X6904" s="12"/>
      <c r="Y6904" s="12"/>
      <c r="Z6904" s="12"/>
      <c r="AA6904" s="12"/>
      <c r="AB6904" s="12"/>
      <c r="AC6904" s="12"/>
      <c r="AD6904" s="12"/>
      <c r="AE6904" s="12"/>
      <c r="AF6904" s="12"/>
      <c r="AG6904" s="12"/>
      <c r="AH6904" s="12"/>
      <c r="AI6904" s="12"/>
      <c r="AJ6904" s="12"/>
      <c r="AK6904" s="12"/>
      <c r="AL6904" s="12"/>
      <c r="AM6904" s="12"/>
      <c r="AN6904" s="12"/>
      <c r="AO6904" s="12"/>
      <c r="AP6904" s="12"/>
      <c r="AQ6904" s="12"/>
      <c r="AR6904" s="12"/>
      <c r="AS6904" s="12"/>
      <c r="AT6904" s="12"/>
      <c r="AU6904" s="12"/>
      <c r="AV6904" s="12"/>
      <c r="AW6904" s="12"/>
      <c r="AX6904" s="12"/>
      <c r="AY6904" s="12"/>
      <c r="AZ6904" s="12"/>
      <c r="BA6904" s="12"/>
      <c r="BB6904" s="12"/>
      <c r="BC6904" s="12"/>
      <c r="BD6904" s="12"/>
      <c r="BE6904" s="12"/>
      <c r="BF6904" s="12"/>
      <c r="BG6904" s="12"/>
      <c r="BH6904" s="12"/>
      <c r="BI6904" s="12"/>
      <c r="BJ6904" s="13"/>
      <c r="BK6904" s="13"/>
      <c r="BL6904" s="13"/>
      <c r="BM6904" s="13"/>
      <c r="BN6904" s="13"/>
    </row>
    <row r="6905" spans="4:66" x14ac:dyDescent="0.25">
      <c r="D6905"/>
      <c r="E6905" s="10"/>
      <c r="F6905" s="10"/>
      <c r="G6905" s="10"/>
      <c r="H6905" s="10"/>
      <c r="I6905" s="10"/>
      <c r="J6905" s="10"/>
      <c r="K6905" s="11"/>
      <c r="L6905" s="11"/>
      <c r="M6905" s="12"/>
      <c r="N6905" s="12"/>
      <c r="O6905" s="12"/>
      <c r="P6905" s="12"/>
      <c r="Q6905" s="12"/>
      <c r="R6905" s="12"/>
      <c r="S6905" s="12"/>
      <c r="T6905" s="12"/>
      <c r="U6905" s="12"/>
      <c r="V6905" s="12"/>
      <c r="W6905" s="12"/>
      <c r="X6905" s="12"/>
      <c r="Y6905" s="12"/>
      <c r="Z6905" s="12"/>
      <c r="AA6905" s="12"/>
      <c r="AB6905" s="12"/>
      <c r="AC6905" s="12"/>
      <c r="AD6905" s="12"/>
      <c r="AE6905" s="12"/>
      <c r="AF6905" s="12"/>
      <c r="AG6905" s="12"/>
      <c r="AH6905" s="12"/>
      <c r="AI6905" s="12"/>
      <c r="AJ6905" s="12"/>
      <c r="AK6905" s="12"/>
      <c r="AL6905" s="12"/>
      <c r="AM6905" s="12"/>
      <c r="AN6905" s="12"/>
      <c r="AO6905" s="12"/>
      <c r="AP6905" s="12"/>
      <c r="AQ6905" s="12"/>
      <c r="AR6905" s="12"/>
      <c r="AS6905" s="12"/>
      <c r="AT6905" s="12"/>
      <c r="AU6905" s="12"/>
      <c r="AV6905" s="12"/>
      <c r="AW6905" s="12"/>
      <c r="AX6905" s="12"/>
      <c r="AY6905" s="12"/>
      <c r="AZ6905" s="12"/>
      <c r="BA6905" s="12"/>
      <c r="BB6905" s="12"/>
      <c r="BC6905" s="12"/>
      <c r="BD6905" s="12"/>
      <c r="BE6905" s="12"/>
      <c r="BF6905" s="12"/>
      <c r="BG6905" s="12"/>
      <c r="BH6905" s="12"/>
      <c r="BI6905" s="12"/>
      <c r="BJ6905" s="13"/>
      <c r="BK6905" s="13"/>
      <c r="BL6905" s="13"/>
      <c r="BM6905" s="13"/>
      <c r="BN6905" s="13"/>
    </row>
    <row r="6906" spans="4:66" x14ac:dyDescent="0.25">
      <c r="D6906"/>
      <c r="E6906" s="10"/>
      <c r="F6906" s="10"/>
      <c r="G6906" s="10"/>
      <c r="H6906" s="10"/>
      <c r="I6906" s="10"/>
      <c r="J6906" s="10"/>
      <c r="K6906" s="11"/>
      <c r="L6906" s="11"/>
      <c r="M6906" s="12"/>
      <c r="N6906" s="12"/>
      <c r="O6906" s="12"/>
      <c r="P6906" s="12"/>
      <c r="Q6906" s="12"/>
      <c r="R6906" s="12"/>
      <c r="S6906" s="12"/>
      <c r="T6906" s="12"/>
      <c r="U6906" s="12"/>
      <c r="V6906" s="12"/>
      <c r="W6906" s="12"/>
      <c r="X6906" s="12"/>
      <c r="Y6906" s="12"/>
      <c r="Z6906" s="12"/>
      <c r="AA6906" s="12"/>
      <c r="AB6906" s="12"/>
      <c r="AC6906" s="12"/>
      <c r="AD6906" s="12"/>
      <c r="AE6906" s="12"/>
      <c r="AF6906" s="12"/>
      <c r="AG6906" s="12"/>
      <c r="AH6906" s="12"/>
      <c r="AI6906" s="12"/>
      <c r="AJ6906" s="12"/>
      <c r="AK6906" s="12"/>
      <c r="AL6906" s="12"/>
      <c r="AM6906" s="12"/>
      <c r="AN6906" s="12"/>
      <c r="AO6906" s="12"/>
      <c r="AP6906" s="12"/>
      <c r="AQ6906" s="12"/>
      <c r="AR6906" s="12"/>
      <c r="AS6906" s="12"/>
      <c r="AT6906" s="12"/>
      <c r="AU6906" s="12"/>
      <c r="AV6906" s="12"/>
      <c r="AW6906" s="12"/>
      <c r="AX6906" s="12"/>
      <c r="AY6906" s="12"/>
      <c r="AZ6906" s="12"/>
      <c r="BA6906" s="12"/>
      <c r="BB6906" s="12"/>
      <c r="BC6906" s="12"/>
      <c r="BD6906" s="12"/>
      <c r="BE6906" s="12"/>
      <c r="BF6906" s="12"/>
      <c r="BG6906" s="12"/>
      <c r="BH6906" s="12"/>
      <c r="BI6906" s="12"/>
      <c r="BJ6906" s="13"/>
      <c r="BK6906" s="13"/>
      <c r="BL6906" s="13"/>
      <c r="BM6906" s="13"/>
      <c r="BN6906" s="13"/>
    </row>
    <row r="6907" spans="4:66" x14ac:dyDescent="0.25">
      <c r="D6907"/>
      <c r="E6907" s="10"/>
      <c r="F6907" s="10"/>
      <c r="G6907" s="10"/>
      <c r="H6907" s="10"/>
      <c r="I6907" s="10"/>
      <c r="J6907" s="10"/>
      <c r="K6907" s="11"/>
      <c r="L6907" s="11"/>
      <c r="M6907" s="12"/>
      <c r="N6907" s="12"/>
      <c r="O6907" s="12"/>
      <c r="P6907" s="12"/>
      <c r="Q6907" s="12"/>
      <c r="R6907" s="12"/>
      <c r="S6907" s="12"/>
      <c r="T6907" s="12"/>
      <c r="U6907" s="12"/>
      <c r="V6907" s="12"/>
      <c r="W6907" s="12"/>
      <c r="X6907" s="12"/>
      <c r="Y6907" s="12"/>
      <c r="Z6907" s="12"/>
      <c r="AA6907" s="12"/>
      <c r="AB6907" s="12"/>
      <c r="AC6907" s="12"/>
      <c r="AD6907" s="12"/>
      <c r="AE6907" s="12"/>
      <c r="AF6907" s="12"/>
      <c r="AG6907" s="12"/>
      <c r="AH6907" s="12"/>
      <c r="AI6907" s="12"/>
      <c r="AJ6907" s="12"/>
      <c r="AK6907" s="12"/>
      <c r="AL6907" s="12"/>
      <c r="AM6907" s="12"/>
      <c r="AN6907" s="12"/>
      <c r="AO6907" s="12"/>
      <c r="AP6907" s="12"/>
      <c r="AQ6907" s="12"/>
      <c r="AR6907" s="12"/>
      <c r="AS6907" s="12"/>
      <c r="AT6907" s="12"/>
      <c r="AU6907" s="12"/>
      <c r="AV6907" s="12"/>
      <c r="AW6907" s="12"/>
      <c r="AX6907" s="12"/>
      <c r="AY6907" s="12"/>
      <c r="AZ6907" s="12"/>
      <c r="BA6907" s="12"/>
      <c r="BB6907" s="12"/>
      <c r="BC6907" s="12"/>
      <c r="BD6907" s="12"/>
      <c r="BE6907" s="12"/>
      <c r="BF6907" s="12"/>
      <c r="BG6907" s="12"/>
      <c r="BH6907" s="12"/>
      <c r="BI6907" s="12"/>
      <c r="BJ6907" s="13"/>
      <c r="BK6907" s="13"/>
      <c r="BL6907" s="13"/>
      <c r="BM6907" s="13"/>
      <c r="BN6907" s="13"/>
    </row>
    <row r="6908" spans="4:66" x14ac:dyDescent="0.25">
      <c r="D6908"/>
      <c r="E6908" s="10"/>
      <c r="F6908" s="10"/>
      <c r="G6908" s="10"/>
      <c r="H6908" s="10"/>
      <c r="I6908" s="10"/>
      <c r="J6908" s="10"/>
      <c r="K6908" s="11"/>
      <c r="L6908" s="11"/>
      <c r="M6908" s="12"/>
      <c r="N6908" s="12"/>
      <c r="O6908" s="12"/>
      <c r="P6908" s="12"/>
      <c r="Q6908" s="12"/>
      <c r="R6908" s="12"/>
      <c r="S6908" s="12"/>
      <c r="T6908" s="12"/>
      <c r="U6908" s="12"/>
      <c r="V6908" s="12"/>
      <c r="W6908" s="12"/>
      <c r="X6908" s="12"/>
      <c r="Y6908" s="12"/>
      <c r="Z6908" s="12"/>
      <c r="AA6908" s="12"/>
      <c r="AB6908" s="12"/>
      <c r="AC6908" s="12"/>
      <c r="AD6908" s="12"/>
      <c r="AE6908" s="12"/>
      <c r="AF6908" s="12"/>
      <c r="AG6908" s="12"/>
      <c r="AH6908" s="12"/>
      <c r="AI6908" s="12"/>
      <c r="AJ6908" s="12"/>
      <c r="AK6908" s="12"/>
      <c r="AL6908" s="12"/>
      <c r="AM6908" s="12"/>
      <c r="AN6908" s="12"/>
      <c r="AO6908" s="12"/>
      <c r="AP6908" s="12"/>
      <c r="AQ6908" s="12"/>
      <c r="AR6908" s="12"/>
      <c r="AS6908" s="12"/>
      <c r="AT6908" s="12"/>
      <c r="AU6908" s="12"/>
      <c r="AV6908" s="12"/>
      <c r="AW6908" s="12"/>
      <c r="AX6908" s="12"/>
      <c r="AY6908" s="12"/>
      <c r="AZ6908" s="12"/>
      <c r="BA6908" s="12"/>
      <c r="BB6908" s="12"/>
      <c r="BC6908" s="12"/>
      <c r="BD6908" s="12"/>
      <c r="BE6908" s="12"/>
      <c r="BF6908" s="12"/>
      <c r="BG6908" s="12"/>
      <c r="BH6908" s="12"/>
      <c r="BI6908" s="12"/>
      <c r="BJ6908" s="13"/>
      <c r="BK6908" s="13"/>
      <c r="BL6908" s="13"/>
      <c r="BM6908" s="13"/>
      <c r="BN6908" s="13"/>
    </row>
    <row r="6909" spans="4:66" x14ac:dyDescent="0.25">
      <c r="D6909"/>
      <c r="E6909" s="10"/>
      <c r="F6909" s="10"/>
      <c r="G6909" s="10"/>
      <c r="H6909" s="10"/>
      <c r="I6909" s="10"/>
      <c r="J6909" s="10"/>
      <c r="K6909" s="11"/>
      <c r="L6909" s="11"/>
      <c r="M6909" s="12"/>
      <c r="N6909" s="12"/>
      <c r="O6909" s="12"/>
      <c r="P6909" s="12"/>
      <c r="Q6909" s="12"/>
      <c r="R6909" s="12"/>
      <c r="S6909" s="12"/>
      <c r="T6909" s="12"/>
      <c r="U6909" s="12"/>
      <c r="V6909" s="12"/>
      <c r="W6909" s="12"/>
      <c r="X6909" s="12"/>
      <c r="Y6909" s="12"/>
      <c r="Z6909" s="12"/>
      <c r="AA6909" s="12"/>
      <c r="AB6909" s="12"/>
      <c r="AC6909" s="12"/>
      <c r="AD6909" s="12"/>
      <c r="AE6909" s="12"/>
      <c r="AF6909" s="12"/>
      <c r="AG6909" s="12"/>
      <c r="AH6909" s="12"/>
      <c r="AI6909" s="12"/>
      <c r="AJ6909" s="12"/>
      <c r="AK6909" s="12"/>
      <c r="AL6909" s="12"/>
      <c r="AM6909" s="12"/>
      <c r="AN6909" s="12"/>
      <c r="AO6909" s="12"/>
      <c r="AP6909" s="12"/>
      <c r="AQ6909" s="12"/>
      <c r="AR6909" s="12"/>
      <c r="AS6909" s="12"/>
      <c r="AT6909" s="12"/>
      <c r="AU6909" s="12"/>
      <c r="AV6909" s="12"/>
      <c r="AW6909" s="12"/>
      <c r="AX6909" s="12"/>
      <c r="AY6909" s="12"/>
      <c r="AZ6909" s="12"/>
      <c r="BA6909" s="12"/>
      <c r="BB6909" s="12"/>
      <c r="BC6909" s="12"/>
      <c r="BD6909" s="12"/>
      <c r="BE6909" s="12"/>
      <c r="BF6909" s="12"/>
      <c r="BG6909" s="12"/>
      <c r="BH6909" s="12"/>
      <c r="BI6909" s="12"/>
      <c r="BJ6909" s="13"/>
      <c r="BK6909" s="13"/>
      <c r="BL6909" s="13"/>
      <c r="BM6909" s="13"/>
      <c r="BN6909" s="13"/>
    </row>
    <row r="6910" spans="4:66" x14ac:dyDescent="0.25">
      <c r="D6910"/>
      <c r="E6910" s="10"/>
      <c r="F6910" s="10"/>
      <c r="G6910" s="10"/>
      <c r="H6910" s="10"/>
      <c r="I6910" s="10"/>
      <c r="J6910" s="10"/>
      <c r="K6910" s="11"/>
      <c r="L6910" s="11"/>
      <c r="M6910" s="12"/>
      <c r="N6910" s="12"/>
      <c r="O6910" s="12"/>
      <c r="P6910" s="12"/>
      <c r="Q6910" s="12"/>
      <c r="R6910" s="12"/>
      <c r="S6910" s="12"/>
      <c r="T6910" s="12"/>
      <c r="U6910" s="12"/>
      <c r="V6910" s="12"/>
      <c r="W6910" s="12"/>
      <c r="X6910" s="12"/>
      <c r="Y6910" s="12"/>
      <c r="Z6910" s="12"/>
      <c r="AA6910" s="12"/>
      <c r="AB6910" s="12"/>
      <c r="AC6910" s="12"/>
      <c r="AD6910" s="12"/>
      <c r="AE6910" s="12"/>
      <c r="AF6910" s="12"/>
      <c r="AG6910" s="12"/>
      <c r="AH6910" s="12"/>
      <c r="AI6910" s="12"/>
      <c r="AJ6910" s="12"/>
      <c r="AK6910" s="12"/>
      <c r="AL6910" s="12"/>
      <c r="AM6910" s="12"/>
      <c r="AN6910" s="12"/>
      <c r="AO6910" s="12"/>
      <c r="AP6910" s="12"/>
      <c r="AQ6910" s="12"/>
      <c r="AR6910" s="12"/>
      <c r="AS6910" s="12"/>
      <c r="AT6910" s="12"/>
      <c r="AU6910" s="12"/>
      <c r="AV6910" s="12"/>
      <c r="AW6910" s="12"/>
      <c r="AX6910" s="12"/>
      <c r="AY6910" s="12"/>
      <c r="AZ6910" s="12"/>
      <c r="BA6910" s="12"/>
      <c r="BB6910" s="12"/>
      <c r="BC6910" s="12"/>
      <c r="BD6910" s="12"/>
      <c r="BE6910" s="12"/>
      <c r="BF6910" s="12"/>
      <c r="BG6910" s="12"/>
      <c r="BH6910" s="12"/>
      <c r="BI6910" s="12"/>
      <c r="BJ6910" s="13"/>
      <c r="BK6910" s="13"/>
      <c r="BL6910" s="13"/>
      <c r="BM6910" s="13"/>
      <c r="BN6910" s="13"/>
    </row>
    <row r="6911" spans="4:66" x14ac:dyDescent="0.25">
      <c r="D6911"/>
      <c r="E6911" s="10"/>
      <c r="F6911" s="10"/>
      <c r="G6911" s="10"/>
      <c r="H6911" s="10"/>
      <c r="I6911" s="10"/>
      <c r="J6911" s="10"/>
      <c r="K6911" s="11"/>
      <c r="L6911" s="11"/>
      <c r="M6911" s="12"/>
      <c r="N6911" s="12"/>
      <c r="O6911" s="12"/>
      <c r="P6911" s="12"/>
      <c r="Q6911" s="12"/>
      <c r="R6911" s="12"/>
      <c r="S6911" s="12"/>
      <c r="T6911" s="12"/>
      <c r="U6911" s="12"/>
      <c r="V6911" s="12"/>
      <c r="W6911" s="12"/>
      <c r="X6911" s="12"/>
      <c r="Y6911" s="12"/>
      <c r="Z6911" s="12"/>
      <c r="AA6911" s="12"/>
      <c r="AB6911" s="12"/>
      <c r="AC6911" s="12"/>
      <c r="AD6911" s="12"/>
      <c r="AE6911" s="12"/>
      <c r="AF6911" s="12"/>
      <c r="AG6911" s="12"/>
      <c r="AH6911" s="12"/>
      <c r="AI6911" s="12"/>
      <c r="AJ6911" s="12"/>
      <c r="AK6911" s="12"/>
      <c r="AL6911" s="12"/>
      <c r="AM6911" s="12"/>
      <c r="AN6911" s="12"/>
      <c r="AO6911" s="12"/>
      <c r="AP6911" s="12"/>
      <c r="AQ6911" s="12"/>
      <c r="AR6911" s="12"/>
      <c r="AS6911" s="12"/>
      <c r="AT6911" s="12"/>
      <c r="AU6911" s="12"/>
      <c r="AV6911" s="12"/>
      <c r="AW6911" s="12"/>
      <c r="AX6911" s="12"/>
      <c r="AY6911" s="12"/>
      <c r="AZ6911" s="12"/>
      <c r="BA6911" s="12"/>
      <c r="BB6911" s="12"/>
      <c r="BC6911" s="12"/>
      <c r="BD6911" s="12"/>
      <c r="BE6911" s="12"/>
      <c r="BF6911" s="12"/>
      <c r="BG6911" s="12"/>
      <c r="BH6911" s="12"/>
      <c r="BI6911" s="12"/>
      <c r="BJ6911" s="13"/>
      <c r="BK6911" s="13"/>
      <c r="BL6911" s="13"/>
      <c r="BM6911" s="13"/>
      <c r="BN6911" s="13"/>
    </row>
    <row r="6912" spans="4:66" x14ac:dyDescent="0.25">
      <c r="D6912"/>
      <c r="E6912" s="10"/>
      <c r="F6912" s="10"/>
      <c r="G6912" s="10"/>
      <c r="H6912" s="10"/>
      <c r="I6912" s="10"/>
      <c r="J6912" s="10"/>
      <c r="K6912" s="11"/>
      <c r="L6912" s="11"/>
      <c r="M6912" s="12"/>
      <c r="N6912" s="12"/>
      <c r="O6912" s="12"/>
      <c r="P6912" s="12"/>
      <c r="Q6912" s="12"/>
      <c r="R6912" s="12"/>
      <c r="S6912" s="12"/>
      <c r="T6912" s="12"/>
      <c r="U6912" s="12"/>
      <c r="V6912" s="12"/>
      <c r="W6912" s="12"/>
      <c r="X6912" s="12"/>
      <c r="Y6912" s="12"/>
      <c r="Z6912" s="12"/>
      <c r="AA6912" s="12"/>
      <c r="AB6912" s="12"/>
      <c r="AC6912" s="12"/>
      <c r="AD6912" s="12"/>
      <c r="AE6912" s="12"/>
      <c r="AF6912" s="12"/>
      <c r="AG6912" s="12"/>
      <c r="AH6912" s="12"/>
      <c r="AI6912" s="12"/>
      <c r="AJ6912" s="12"/>
      <c r="AK6912" s="12"/>
      <c r="AL6912" s="12"/>
      <c r="AM6912" s="12"/>
      <c r="AN6912" s="12"/>
      <c r="AO6912" s="12"/>
      <c r="AP6912" s="12"/>
      <c r="AQ6912" s="12"/>
      <c r="AR6912" s="12"/>
      <c r="AS6912" s="12"/>
      <c r="AT6912" s="12"/>
      <c r="AU6912" s="12"/>
      <c r="AV6912" s="12"/>
      <c r="AW6912" s="12"/>
      <c r="AX6912" s="12"/>
      <c r="AY6912" s="12"/>
      <c r="AZ6912" s="12"/>
      <c r="BA6912" s="12"/>
      <c r="BB6912" s="12"/>
      <c r="BC6912" s="12"/>
      <c r="BD6912" s="12"/>
      <c r="BE6912" s="12"/>
      <c r="BF6912" s="12"/>
      <c r="BG6912" s="12"/>
      <c r="BH6912" s="12"/>
      <c r="BI6912" s="12"/>
      <c r="BJ6912" s="13"/>
      <c r="BK6912" s="13"/>
      <c r="BL6912" s="13"/>
      <c r="BM6912" s="13"/>
      <c r="BN6912" s="13"/>
    </row>
    <row r="6913" spans="4:66" x14ac:dyDescent="0.25">
      <c r="D6913"/>
      <c r="E6913" s="10"/>
      <c r="F6913" s="10"/>
      <c r="G6913" s="10"/>
      <c r="H6913" s="10"/>
      <c r="I6913" s="10"/>
      <c r="J6913" s="10"/>
      <c r="K6913" s="11"/>
      <c r="L6913" s="11"/>
      <c r="M6913" s="12"/>
      <c r="N6913" s="12"/>
      <c r="O6913" s="12"/>
      <c r="P6913" s="12"/>
      <c r="Q6913" s="12"/>
      <c r="R6913" s="12"/>
      <c r="S6913" s="12"/>
      <c r="T6913" s="12"/>
      <c r="U6913" s="12"/>
      <c r="V6913" s="12"/>
      <c r="W6913" s="12"/>
      <c r="X6913" s="12"/>
      <c r="Y6913" s="12"/>
      <c r="Z6913" s="12"/>
      <c r="AA6913" s="12"/>
      <c r="AB6913" s="12"/>
      <c r="AC6913" s="12"/>
      <c r="AD6913" s="12"/>
      <c r="AE6913" s="12"/>
      <c r="AF6913" s="12"/>
      <c r="AG6913" s="12"/>
      <c r="AH6913" s="12"/>
      <c r="AI6913" s="12"/>
      <c r="AJ6913" s="12"/>
      <c r="AK6913" s="12"/>
      <c r="AL6913" s="12"/>
      <c r="AM6913" s="12"/>
      <c r="AN6913" s="12"/>
      <c r="AO6913" s="12"/>
      <c r="AP6913" s="12"/>
      <c r="AQ6913" s="12"/>
      <c r="AR6913" s="12"/>
      <c r="AS6913" s="12"/>
      <c r="AT6913" s="12"/>
      <c r="AU6913" s="12"/>
      <c r="AV6913" s="12"/>
      <c r="AW6913" s="12"/>
      <c r="AX6913" s="12"/>
      <c r="AY6913" s="12"/>
      <c r="AZ6913" s="12"/>
      <c r="BA6913" s="12"/>
      <c r="BB6913" s="12"/>
      <c r="BC6913" s="12"/>
      <c r="BD6913" s="12"/>
      <c r="BE6913" s="12"/>
      <c r="BF6913" s="12"/>
      <c r="BG6913" s="12"/>
      <c r="BH6913" s="12"/>
      <c r="BI6913" s="12"/>
      <c r="BJ6913" s="13"/>
      <c r="BK6913" s="13"/>
      <c r="BL6913" s="13"/>
      <c r="BM6913" s="13"/>
      <c r="BN6913" s="13"/>
    </row>
    <row r="6914" spans="4:66" x14ac:dyDescent="0.25">
      <c r="D6914"/>
      <c r="E6914" s="10"/>
      <c r="F6914" s="10"/>
      <c r="G6914" s="10"/>
      <c r="H6914" s="10"/>
      <c r="I6914" s="10"/>
      <c r="J6914" s="10"/>
      <c r="K6914" s="11"/>
      <c r="L6914" s="11"/>
      <c r="M6914" s="12"/>
      <c r="N6914" s="12"/>
      <c r="O6914" s="12"/>
      <c r="P6914" s="12"/>
      <c r="Q6914" s="12"/>
      <c r="R6914" s="12"/>
      <c r="S6914" s="12"/>
      <c r="T6914" s="12"/>
      <c r="U6914" s="12"/>
      <c r="V6914" s="12"/>
      <c r="W6914" s="12"/>
      <c r="X6914" s="12"/>
      <c r="Y6914" s="12"/>
      <c r="Z6914" s="12"/>
      <c r="AA6914" s="12"/>
      <c r="AB6914" s="12"/>
      <c r="AC6914" s="12"/>
      <c r="AD6914" s="12"/>
      <c r="AE6914" s="12"/>
      <c r="AF6914" s="12"/>
      <c r="AG6914" s="12"/>
      <c r="AH6914" s="12"/>
      <c r="AI6914" s="12"/>
      <c r="AJ6914" s="12"/>
      <c r="AK6914" s="12"/>
      <c r="AL6914" s="12"/>
      <c r="AM6914" s="12"/>
      <c r="AN6914" s="12"/>
      <c r="AO6914" s="12"/>
      <c r="AP6914" s="12"/>
      <c r="AQ6914" s="12"/>
      <c r="AR6914" s="12"/>
      <c r="AS6914" s="12"/>
      <c r="AT6914" s="12"/>
      <c r="AU6914" s="12"/>
      <c r="AV6914" s="12"/>
      <c r="AW6914" s="12"/>
      <c r="AX6914" s="12"/>
      <c r="AY6914" s="12"/>
      <c r="AZ6914" s="12"/>
      <c r="BA6914" s="12"/>
      <c r="BB6914" s="12"/>
      <c r="BC6914" s="12"/>
      <c r="BD6914" s="12"/>
      <c r="BE6914" s="12"/>
      <c r="BF6914" s="12"/>
      <c r="BG6914" s="12"/>
      <c r="BH6914" s="12"/>
      <c r="BI6914" s="12"/>
      <c r="BJ6914" s="13"/>
      <c r="BK6914" s="13"/>
      <c r="BL6914" s="13"/>
      <c r="BM6914" s="13"/>
      <c r="BN6914" s="13"/>
    </row>
    <row r="6915" spans="4:66" x14ac:dyDescent="0.25">
      <c r="D6915"/>
      <c r="E6915" s="10"/>
      <c r="F6915" s="10"/>
      <c r="G6915" s="10"/>
      <c r="H6915" s="10"/>
      <c r="I6915" s="10"/>
      <c r="J6915" s="10"/>
      <c r="K6915" s="11"/>
      <c r="L6915" s="11"/>
      <c r="M6915" s="12"/>
      <c r="N6915" s="12"/>
      <c r="O6915" s="12"/>
      <c r="P6915" s="12"/>
      <c r="Q6915" s="12"/>
      <c r="R6915" s="12"/>
      <c r="S6915" s="12"/>
      <c r="T6915" s="12"/>
      <c r="U6915" s="12"/>
      <c r="V6915" s="12"/>
      <c r="W6915" s="12"/>
      <c r="X6915" s="12"/>
      <c r="Y6915" s="12"/>
      <c r="Z6915" s="12"/>
      <c r="AA6915" s="12"/>
      <c r="AB6915" s="12"/>
      <c r="AC6915" s="12"/>
      <c r="AD6915" s="12"/>
      <c r="AE6915" s="12"/>
      <c r="AF6915" s="12"/>
      <c r="AG6915" s="12"/>
      <c r="AH6915" s="12"/>
      <c r="AI6915" s="12"/>
      <c r="AJ6915" s="12"/>
      <c r="AK6915" s="12"/>
      <c r="AL6915" s="12"/>
      <c r="AM6915" s="12"/>
      <c r="AN6915" s="12"/>
      <c r="AO6915" s="12"/>
      <c r="AP6915" s="12"/>
      <c r="AQ6915" s="12"/>
      <c r="AR6915" s="12"/>
      <c r="AS6915" s="12"/>
      <c r="AT6915" s="12"/>
      <c r="AU6915" s="12"/>
      <c r="AV6915" s="12"/>
      <c r="AW6915" s="12"/>
      <c r="AX6915" s="12"/>
      <c r="AY6915" s="12"/>
      <c r="AZ6915" s="12"/>
      <c r="BA6915" s="12"/>
      <c r="BB6915" s="12"/>
      <c r="BC6915" s="12"/>
      <c r="BD6915" s="12"/>
      <c r="BE6915" s="12"/>
      <c r="BF6915" s="12"/>
      <c r="BG6915" s="12"/>
      <c r="BH6915" s="12"/>
      <c r="BI6915" s="12"/>
      <c r="BJ6915" s="13"/>
      <c r="BK6915" s="13"/>
      <c r="BL6915" s="13"/>
      <c r="BM6915" s="13"/>
      <c r="BN6915" s="13"/>
    </row>
    <row r="6916" spans="4:66" x14ac:dyDescent="0.25">
      <c r="D6916"/>
      <c r="E6916" s="10"/>
      <c r="F6916" s="10"/>
      <c r="G6916" s="10"/>
      <c r="H6916" s="10"/>
      <c r="I6916" s="10"/>
      <c r="J6916" s="10"/>
      <c r="K6916" s="11"/>
      <c r="L6916" s="11"/>
      <c r="M6916" s="12"/>
      <c r="N6916" s="12"/>
      <c r="O6916" s="12"/>
      <c r="P6916" s="12"/>
      <c r="Q6916" s="12"/>
      <c r="R6916" s="12"/>
      <c r="S6916" s="12"/>
      <c r="T6916" s="12"/>
      <c r="U6916" s="12"/>
      <c r="V6916" s="12"/>
      <c r="W6916" s="12"/>
      <c r="X6916" s="12"/>
      <c r="Y6916" s="12"/>
      <c r="Z6916" s="12"/>
      <c r="AA6916" s="12"/>
      <c r="AB6916" s="12"/>
      <c r="AC6916" s="12"/>
      <c r="AD6916" s="12"/>
      <c r="AE6916" s="12"/>
      <c r="AF6916" s="12"/>
      <c r="AG6916" s="12"/>
      <c r="AH6916" s="12"/>
      <c r="AI6916" s="12"/>
      <c r="AJ6916" s="12"/>
      <c r="AK6916" s="12"/>
      <c r="AL6916" s="12"/>
      <c r="AM6916" s="12"/>
      <c r="AN6916" s="12"/>
      <c r="AO6916" s="12"/>
      <c r="AP6916" s="12"/>
      <c r="AQ6916" s="12"/>
      <c r="AR6916" s="12"/>
      <c r="AS6916" s="12"/>
      <c r="AT6916" s="12"/>
      <c r="AU6916" s="12"/>
      <c r="AV6916" s="12"/>
      <c r="AW6916" s="12"/>
      <c r="AX6916" s="12"/>
      <c r="AY6916" s="12"/>
      <c r="AZ6916" s="12"/>
      <c r="BA6916" s="12"/>
      <c r="BB6916" s="12"/>
      <c r="BC6916" s="12"/>
      <c r="BD6916" s="12"/>
      <c r="BE6916" s="12"/>
      <c r="BF6916" s="12"/>
      <c r="BG6916" s="12"/>
      <c r="BH6916" s="12"/>
      <c r="BI6916" s="12"/>
      <c r="BJ6916" s="13"/>
      <c r="BK6916" s="13"/>
      <c r="BL6916" s="13"/>
      <c r="BM6916" s="13"/>
      <c r="BN6916" s="13"/>
    </row>
    <row r="6917" spans="4:66" x14ac:dyDescent="0.25">
      <c r="D6917"/>
      <c r="E6917" s="10"/>
      <c r="F6917" s="10"/>
      <c r="G6917" s="10"/>
      <c r="H6917" s="10"/>
      <c r="I6917" s="10"/>
      <c r="J6917" s="10"/>
      <c r="K6917" s="11"/>
      <c r="L6917" s="11"/>
      <c r="M6917" s="12"/>
      <c r="N6917" s="12"/>
      <c r="O6917" s="12"/>
      <c r="P6917" s="12"/>
      <c r="Q6917" s="12"/>
      <c r="R6917" s="12"/>
      <c r="S6917" s="12"/>
      <c r="T6917" s="12"/>
      <c r="U6917" s="12"/>
      <c r="V6917" s="12"/>
      <c r="W6917" s="12"/>
      <c r="X6917" s="12"/>
      <c r="Y6917" s="12"/>
      <c r="Z6917" s="12"/>
      <c r="AA6917" s="12"/>
      <c r="AB6917" s="12"/>
      <c r="AC6917" s="12"/>
      <c r="AD6917" s="12"/>
      <c r="AE6917" s="12"/>
      <c r="AF6917" s="12"/>
      <c r="AG6917" s="12"/>
      <c r="AH6917" s="12"/>
      <c r="AI6917" s="12"/>
      <c r="AJ6917" s="12"/>
      <c r="AK6917" s="12"/>
      <c r="AL6917" s="12"/>
      <c r="AM6917" s="12"/>
      <c r="AN6917" s="12"/>
      <c r="AO6917" s="12"/>
      <c r="AP6917" s="12"/>
      <c r="AQ6917" s="12"/>
      <c r="AR6917" s="12"/>
      <c r="AS6917" s="12"/>
      <c r="AT6917" s="12"/>
      <c r="AU6917" s="12"/>
      <c r="AV6917" s="12"/>
      <c r="AW6917" s="12"/>
      <c r="AX6917" s="12"/>
      <c r="AY6917" s="12"/>
      <c r="AZ6917" s="12"/>
      <c r="BA6917" s="12"/>
      <c r="BB6917" s="12"/>
      <c r="BC6917" s="12"/>
      <c r="BD6917" s="12"/>
      <c r="BE6917" s="12"/>
      <c r="BF6917" s="12"/>
      <c r="BG6917" s="12"/>
      <c r="BH6917" s="12"/>
      <c r="BI6917" s="12"/>
      <c r="BJ6917" s="13"/>
      <c r="BK6917" s="13"/>
      <c r="BL6917" s="13"/>
      <c r="BM6917" s="13"/>
      <c r="BN6917" s="13"/>
    </row>
    <row r="6918" spans="4:66" x14ac:dyDescent="0.25">
      <c r="D6918"/>
      <c r="E6918" s="10"/>
      <c r="F6918" s="10"/>
      <c r="G6918" s="10"/>
      <c r="H6918" s="10"/>
      <c r="I6918" s="10"/>
      <c r="J6918" s="10"/>
      <c r="K6918" s="11"/>
      <c r="L6918" s="11"/>
      <c r="M6918" s="12"/>
      <c r="N6918" s="12"/>
      <c r="O6918" s="12"/>
      <c r="P6918" s="12"/>
      <c r="Q6918" s="12"/>
      <c r="R6918" s="12"/>
      <c r="S6918" s="12"/>
      <c r="T6918" s="12"/>
      <c r="U6918" s="12"/>
      <c r="V6918" s="12"/>
      <c r="W6918" s="12"/>
      <c r="X6918" s="12"/>
      <c r="Y6918" s="12"/>
      <c r="Z6918" s="12"/>
      <c r="AA6918" s="12"/>
      <c r="AB6918" s="12"/>
      <c r="AC6918" s="12"/>
      <c r="AD6918" s="12"/>
      <c r="AE6918" s="12"/>
      <c r="AF6918" s="12"/>
      <c r="AG6918" s="12"/>
      <c r="AH6918" s="12"/>
      <c r="AI6918" s="12"/>
      <c r="AJ6918" s="12"/>
      <c r="AK6918" s="12"/>
      <c r="AL6918" s="12"/>
      <c r="AM6918" s="12"/>
      <c r="AN6918" s="12"/>
      <c r="AO6918" s="12"/>
      <c r="AP6918" s="12"/>
      <c r="AQ6918" s="12"/>
      <c r="AR6918" s="12"/>
      <c r="AS6918" s="12"/>
      <c r="AT6918" s="12"/>
      <c r="AU6918" s="12"/>
      <c r="AV6918" s="12"/>
      <c r="AW6918" s="12"/>
      <c r="AX6918" s="12"/>
      <c r="AY6918" s="12"/>
      <c r="AZ6918" s="12"/>
      <c r="BA6918" s="12"/>
      <c r="BB6918" s="12"/>
      <c r="BC6918" s="12"/>
      <c r="BD6918" s="12"/>
      <c r="BE6918" s="12"/>
      <c r="BF6918" s="12"/>
      <c r="BG6918" s="12"/>
      <c r="BH6918" s="12"/>
      <c r="BI6918" s="12"/>
      <c r="BJ6918" s="13"/>
      <c r="BK6918" s="13"/>
      <c r="BL6918" s="13"/>
      <c r="BM6918" s="13"/>
      <c r="BN6918" s="13"/>
    </row>
    <row r="6919" spans="4:66" x14ac:dyDescent="0.25">
      <c r="D6919"/>
      <c r="E6919" s="10"/>
      <c r="F6919" s="10"/>
      <c r="G6919" s="10"/>
      <c r="H6919" s="10"/>
      <c r="I6919" s="10"/>
      <c r="J6919" s="10"/>
      <c r="K6919" s="11"/>
      <c r="L6919" s="11"/>
      <c r="M6919" s="12"/>
      <c r="N6919" s="12"/>
      <c r="O6919" s="12"/>
      <c r="P6919" s="12"/>
      <c r="Q6919" s="12"/>
      <c r="R6919" s="12"/>
      <c r="S6919" s="12"/>
      <c r="T6919" s="12"/>
      <c r="U6919" s="12"/>
      <c r="V6919" s="12"/>
      <c r="W6919" s="12"/>
      <c r="X6919" s="12"/>
      <c r="Y6919" s="12"/>
      <c r="Z6919" s="12"/>
      <c r="AA6919" s="12"/>
      <c r="AB6919" s="12"/>
      <c r="AC6919" s="12"/>
      <c r="AD6919" s="12"/>
      <c r="AE6919" s="12"/>
      <c r="AF6919" s="12"/>
      <c r="AG6919" s="12"/>
      <c r="AH6919" s="12"/>
      <c r="AI6919" s="12"/>
      <c r="AJ6919" s="12"/>
      <c r="AK6919" s="12"/>
      <c r="AL6919" s="12"/>
      <c r="AM6919" s="12"/>
      <c r="AN6919" s="12"/>
      <c r="AO6919" s="12"/>
      <c r="AP6919" s="12"/>
      <c r="AQ6919" s="12"/>
      <c r="AR6919" s="12"/>
      <c r="AS6919" s="12"/>
      <c r="AT6919" s="12"/>
      <c r="AU6919" s="12"/>
      <c r="AV6919" s="12"/>
      <c r="AW6919" s="12"/>
      <c r="AX6919" s="12"/>
      <c r="AY6919" s="12"/>
      <c r="AZ6919" s="12"/>
      <c r="BA6919" s="12"/>
      <c r="BB6919" s="12"/>
      <c r="BC6919" s="12"/>
      <c r="BD6919" s="12"/>
      <c r="BE6919" s="12"/>
      <c r="BF6919" s="12"/>
      <c r="BG6919" s="12"/>
      <c r="BH6919" s="12"/>
      <c r="BI6919" s="12"/>
      <c r="BJ6919" s="13"/>
      <c r="BK6919" s="13"/>
      <c r="BL6919" s="13"/>
      <c r="BM6919" s="13"/>
      <c r="BN6919" s="13"/>
    </row>
    <row r="6920" spans="4:66" x14ac:dyDescent="0.25">
      <c r="D6920"/>
      <c r="E6920" s="10"/>
      <c r="F6920" s="10"/>
      <c r="G6920" s="10"/>
      <c r="H6920" s="10"/>
      <c r="I6920" s="10"/>
      <c r="J6920" s="10"/>
      <c r="K6920" s="11"/>
      <c r="L6920" s="11"/>
      <c r="M6920" s="12"/>
      <c r="N6920" s="12"/>
      <c r="O6920" s="12"/>
      <c r="P6920" s="12"/>
      <c r="Q6920" s="12"/>
      <c r="R6920" s="12"/>
      <c r="S6920" s="12"/>
      <c r="T6920" s="12"/>
      <c r="U6920" s="12"/>
      <c r="V6920" s="12"/>
      <c r="W6920" s="12"/>
      <c r="X6920" s="12"/>
      <c r="Y6920" s="12"/>
      <c r="Z6920" s="12"/>
      <c r="AA6920" s="12"/>
      <c r="AB6920" s="12"/>
      <c r="AC6920" s="12"/>
      <c r="AD6920" s="12"/>
      <c r="AE6920" s="12"/>
      <c r="AF6920" s="12"/>
      <c r="AG6920" s="12"/>
      <c r="AH6920" s="12"/>
      <c r="AI6920" s="12"/>
      <c r="AJ6920" s="12"/>
      <c r="AK6920" s="12"/>
      <c r="AL6920" s="12"/>
      <c r="AM6920" s="12"/>
      <c r="AN6920" s="12"/>
      <c r="AO6920" s="12"/>
      <c r="AP6920" s="12"/>
      <c r="AQ6920" s="12"/>
      <c r="AR6920" s="12"/>
      <c r="AS6920" s="12"/>
      <c r="AT6920" s="12"/>
      <c r="AU6920" s="12"/>
      <c r="AV6920" s="12"/>
      <c r="AW6920" s="12"/>
      <c r="AX6920" s="12"/>
      <c r="AY6920" s="12"/>
      <c r="AZ6920" s="12"/>
      <c r="BA6920" s="12"/>
      <c r="BB6920" s="12"/>
      <c r="BC6920" s="12"/>
      <c r="BD6920" s="12"/>
      <c r="BE6920" s="12"/>
      <c r="BF6920" s="12"/>
      <c r="BG6920" s="12"/>
      <c r="BH6920" s="12"/>
      <c r="BI6920" s="12"/>
      <c r="BJ6920" s="13"/>
      <c r="BK6920" s="13"/>
      <c r="BL6920" s="13"/>
      <c r="BM6920" s="13"/>
      <c r="BN6920" s="13"/>
    </row>
    <row r="6921" spans="4:66" x14ac:dyDescent="0.25">
      <c r="D6921"/>
      <c r="E6921" s="10"/>
      <c r="F6921" s="10"/>
      <c r="G6921" s="10"/>
      <c r="H6921" s="10"/>
      <c r="I6921" s="10"/>
      <c r="J6921" s="10"/>
      <c r="K6921" s="11"/>
      <c r="L6921" s="11"/>
      <c r="M6921" s="12"/>
      <c r="N6921" s="12"/>
      <c r="O6921" s="12"/>
      <c r="P6921" s="12"/>
      <c r="Q6921" s="12"/>
      <c r="R6921" s="12"/>
      <c r="S6921" s="12"/>
      <c r="T6921" s="12"/>
      <c r="U6921" s="12"/>
      <c r="V6921" s="12"/>
      <c r="W6921" s="12"/>
      <c r="X6921" s="12"/>
      <c r="Y6921" s="12"/>
      <c r="Z6921" s="12"/>
      <c r="AA6921" s="12"/>
      <c r="AB6921" s="12"/>
      <c r="AC6921" s="12"/>
      <c r="AD6921" s="12"/>
      <c r="AE6921" s="12"/>
      <c r="AF6921" s="12"/>
      <c r="AG6921" s="12"/>
      <c r="AH6921" s="12"/>
      <c r="AI6921" s="12"/>
      <c r="AJ6921" s="12"/>
      <c r="AK6921" s="12"/>
      <c r="AL6921" s="12"/>
      <c r="AM6921" s="12"/>
      <c r="AN6921" s="12"/>
      <c r="AO6921" s="12"/>
      <c r="AP6921" s="12"/>
      <c r="AQ6921" s="12"/>
      <c r="AR6921" s="12"/>
      <c r="AS6921" s="12"/>
      <c r="AT6921" s="12"/>
      <c r="AU6921" s="12"/>
      <c r="AV6921" s="12"/>
      <c r="AW6921" s="12"/>
      <c r="AX6921" s="12"/>
      <c r="AY6921" s="12"/>
      <c r="AZ6921" s="12"/>
      <c r="BA6921" s="12"/>
      <c r="BB6921" s="12"/>
      <c r="BC6921" s="12"/>
      <c r="BD6921" s="12"/>
      <c r="BE6921" s="12"/>
      <c r="BF6921" s="12"/>
      <c r="BG6921" s="12"/>
      <c r="BH6921" s="12"/>
      <c r="BI6921" s="12"/>
      <c r="BJ6921" s="13"/>
      <c r="BK6921" s="13"/>
      <c r="BL6921" s="13"/>
      <c r="BM6921" s="13"/>
      <c r="BN6921" s="13"/>
    </row>
    <row r="6922" spans="4:66" x14ac:dyDescent="0.25">
      <c r="D6922"/>
      <c r="E6922" s="10"/>
      <c r="F6922" s="10"/>
      <c r="G6922" s="10"/>
      <c r="H6922" s="10"/>
      <c r="I6922" s="10"/>
      <c r="J6922" s="10"/>
      <c r="K6922" s="11"/>
      <c r="L6922" s="11"/>
      <c r="M6922" s="12"/>
      <c r="N6922" s="12"/>
      <c r="O6922" s="12"/>
      <c r="P6922" s="12"/>
      <c r="Q6922" s="12"/>
      <c r="R6922" s="12"/>
      <c r="S6922" s="12"/>
      <c r="T6922" s="12"/>
      <c r="U6922" s="12"/>
      <c r="V6922" s="12"/>
      <c r="W6922" s="12"/>
      <c r="X6922" s="12"/>
      <c r="Y6922" s="12"/>
      <c r="Z6922" s="12"/>
      <c r="AA6922" s="12"/>
      <c r="AB6922" s="12"/>
      <c r="AC6922" s="12"/>
      <c r="AD6922" s="12"/>
      <c r="AE6922" s="12"/>
      <c r="AF6922" s="12"/>
      <c r="AG6922" s="12"/>
      <c r="AH6922" s="12"/>
      <c r="AI6922" s="12"/>
      <c r="AJ6922" s="12"/>
      <c r="AK6922" s="12"/>
      <c r="AL6922" s="12"/>
      <c r="AM6922" s="12"/>
      <c r="AN6922" s="12"/>
      <c r="AO6922" s="12"/>
      <c r="AP6922" s="12"/>
      <c r="AQ6922" s="12"/>
      <c r="AR6922" s="12"/>
      <c r="AS6922" s="12"/>
      <c r="AT6922" s="12"/>
      <c r="AU6922" s="12"/>
      <c r="AV6922" s="12"/>
      <c r="AW6922" s="12"/>
      <c r="AX6922" s="12"/>
      <c r="AY6922" s="12"/>
      <c r="AZ6922" s="12"/>
      <c r="BA6922" s="12"/>
      <c r="BB6922" s="12"/>
      <c r="BC6922" s="12"/>
      <c r="BD6922" s="12"/>
      <c r="BE6922" s="12"/>
      <c r="BF6922" s="12"/>
      <c r="BG6922" s="12"/>
      <c r="BH6922" s="12"/>
      <c r="BI6922" s="12"/>
      <c r="BJ6922" s="13"/>
      <c r="BK6922" s="13"/>
      <c r="BL6922" s="13"/>
      <c r="BM6922" s="13"/>
      <c r="BN6922" s="13"/>
    </row>
    <row r="6923" spans="4:66" x14ac:dyDescent="0.25">
      <c r="D6923"/>
      <c r="E6923" s="10"/>
      <c r="F6923" s="10"/>
      <c r="G6923" s="10"/>
      <c r="H6923" s="10"/>
      <c r="I6923" s="10"/>
      <c r="J6923" s="10"/>
      <c r="K6923" s="11"/>
      <c r="L6923" s="11"/>
      <c r="M6923" s="12"/>
      <c r="N6923" s="12"/>
      <c r="O6923" s="12"/>
      <c r="P6923" s="12"/>
      <c r="Q6923" s="12"/>
      <c r="R6923" s="12"/>
      <c r="S6923" s="12"/>
      <c r="T6923" s="12"/>
      <c r="U6923" s="12"/>
      <c r="V6923" s="12"/>
      <c r="W6923" s="12"/>
      <c r="X6923" s="12"/>
      <c r="Y6923" s="12"/>
      <c r="Z6923" s="12"/>
      <c r="AA6923" s="12"/>
      <c r="AB6923" s="12"/>
      <c r="AC6923" s="12"/>
      <c r="AD6923" s="12"/>
      <c r="AE6923" s="12"/>
      <c r="AF6923" s="12"/>
      <c r="AG6923" s="12"/>
      <c r="AH6923" s="12"/>
      <c r="AI6923" s="12"/>
      <c r="AJ6923" s="12"/>
      <c r="AK6923" s="12"/>
      <c r="AL6923" s="12"/>
      <c r="AM6923" s="12"/>
      <c r="AN6923" s="12"/>
      <c r="AO6923" s="12"/>
      <c r="AP6923" s="12"/>
      <c r="AQ6923" s="12"/>
      <c r="AR6923" s="12"/>
      <c r="AS6923" s="12"/>
      <c r="AT6923" s="12"/>
      <c r="AU6923" s="12"/>
      <c r="AV6923" s="12"/>
      <c r="AW6923" s="12"/>
      <c r="AX6923" s="12"/>
      <c r="AY6923" s="12"/>
      <c r="AZ6923" s="12"/>
      <c r="BA6923" s="12"/>
      <c r="BB6923" s="12"/>
      <c r="BC6923" s="12"/>
      <c r="BD6923" s="12"/>
      <c r="BE6923" s="12"/>
      <c r="BF6923" s="12"/>
      <c r="BG6923" s="12"/>
      <c r="BH6923" s="12"/>
      <c r="BI6923" s="12"/>
      <c r="BJ6923" s="13"/>
      <c r="BK6923" s="13"/>
      <c r="BL6923" s="13"/>
      <c r="BM6923" s="13"/>
      <c r="BN6923" s="13"/>
    </row>
    <row r="6924" spans="4:66" x14ac:dyDescent="0.25">
      <c r="D6924"/>
      <c r="E6924" s="10"/>
      <c r="F6924" s="10"/>
      <c r="G6924" s="10"/>
      <c r="H6924" s="10"/>
      <c r="I6924" s="10"/>
      <c r="J6924" s="10"/>
      <c r="K6924" s="11"/>
      <c r="L6924" s="11"/>
      <c r="M6924" s="12"/>
      <c r="N6924" s="12"/>
      <c r="O6924" s="12"/>
      <c r="P6924" s="12"/>
      <c r="Q6924" s="12"/>
      <c r="R6924" s="12"/>
      <c r="S6924" s="12"/>
      <c r="T6924" s="12"/>
      <c r="U6924" s="12"/>
      <c r="V6924" s="12"/>
      <c r="W6924" s="12"/>
      <c r="X6924" s="12"/>
      <c r="Y6924" s="12"/>
      <c r="Z6924" s="12"/>
      <c r="AA6924" s="12"/>
      <c r="AB6924" s="12"/>
      <c r="AC6924" s="12"/>
      <c r="AD6924" s="12"/>
      <c r="AE6924" s="12"/>
      <c r="AF6924" s="12"/>
      <c r="AG6924" s="12"/>
      <c r="AH6924" s="12"/>
      <c r="AI6924" s="12"/>
      <c r="AJ6924" s="12"/>
      <c r="AK6924" s="12"/>
      <c r="AL6924" s="12"/>
      <c r="AM6924" s="12"/>
      <c r="AN6924" s="12"/>
      <c r="AO6924" s="12"/>
      <c r="AP6924" s="12"/>
      <c r="AQ6924" s="12"/>
      <c r="AR6924" s="12"/>
      <c r="AS6924" s="12"/>
      <c r="AT6924" s="12"/>
      <c r="AU6924" s="12"/>
      <c r="AV6924" s="12"/>
      <c r="AW6924" s="12"/>
      <c r="AX6924" s="12"/>
      <c r="AY6924" s="12"/>
      <c r="AZ6924" s="12"/>
      <c r="BA6924" s="12"/>
      <c r="BB6924" s="12"/>
      <c r="BC6924" s="12"/>
      <c r="BD6924" s="12"/>
      <c r="BE6924" s="12"/>
      <c r="BF6924" s="12"/>
      <c r="BG6924" s="12"/>
      <c r="BH6924" s="12"/>
      <c r="BI6924" s="12"/>
      <c r="BJ6924" s="13"/>
      <c r="BK6924" s="13"/>
      <c r="BL6924" s="13"/>
      <c r="BM6924" s="13"/>
      <c r="BN6924" s="13"/>
    </row>
    <row r="6925" spans="4:66" x14ac:dyDescent="0.25">
      <c r="D6925"/>
      <c r="E6925" s="10"/>
      <c r="F6925" s="10"/>
      <c r="G6925" s="10"/>
      <c r="H6925" s="10"/>
      <c r="I6925" s="10"/>
      <c r="J6925" s="10"/>
      <c r="K6925" s="11"/>
      <c r="L6925" s="11"/>
      <c r="M6925" s="12"/>
      <c r="N6925" s="12"/>
      <c r="O6925" s="12"/>
      <c r="P6925" s="12"/>
      <c r="Q6925" s="12"/>
      <c r="R6925" s="12"/>
      <c r="S6925" s="12"/>
      <c r="T6925" s="12"/>
      <c r="U6925" s="12"/>
      <c r="V6925" s="12"/>
      <c r="W6925" s="12"/>
      <c r="X6925" s="12"/>
      <c r="Y6925" s="12"/>
      <c r="Z6925" s="12"/>
      <c r="AA6925" s="12"/>
      <c r="AB6925" s="12"/>
      <c r="AC6925" s="12"/>
      <c r="AD6925" s="12"/>
      <c r="AE6925" s="12"/>
      <c r="AF6925" s="12"/>
      <c r="AG6925" s="12"/>
      <c r="AH6925" s="12"/>
      <c r="AI6925" s="12"/>
      <c r="AJ6925" s="12"/>
      <c r="AK6925" s="12"/>
      <c r="AL6925" s="12"/>
      <c r="AM6925" s="12"/>
      <c r="AN6925" s="12"/>
      <c r="AO6925" s="12"/>
      <c r="AP6925" s="12"/>
      <c r="AQ6925" s="12"/>
      <c r="AR6925" s="12"/>
      <c r="AS6925" s="12"/>
      <c r="AT6925" s="12"/>
      <c r="AU6925" s="12"/>
      <c r="AV6925" s="12"/>
      <c r="AW6925" s="12"/>
      <c r="AX6925" s="12"/>
      <c r="AY6925" s="12"/>
      <c r="AZ6925" s="12"/>
      <c r="BA6925" s="12"/>
      <c r="BB6925" s="12"/>
      <c r="BC6925" s="12"/>
      <c r="BD6925" s="12"/>
      <c r="BE6925" s="12"/>
      <c r="BF6925" s="12"/>
      <c r="BG6925" s="12"/>
      <c r="BH6925" s="12"/>
      <c r="BI6925" s="12"/>
      <c r="BJ6925" s="13"/>
      <c r="BK6925" s="13"/>
      <c r="BL6925" s="13"/>
      <c r="BM6925" s="13"/>
      <c r="BN6925" s="13"/>
    </row>
    <row r="6926" spans="4:66" x14ac:dyDescent="0.25">
      <c r="D6926"/>
      <c r="E6926" s="10"/>
      <c r="F6926" s="10"/>
      <c r="G6926" s="10"/>
      <c r="H6926" s="10"/>
      <c r="I6926" s="10"/>
      <c r="J6926" s="10"/>
      <c r="K6926" s="11"/>
      <c r="L6926" s="11"/>
      <c r="M6926" s="12"/>
      <c r="N6926" s="12"/>
      <c r="O6926" s="12"/>
      <c r="P6926" s="12"/>
      <c r="Q6926" s="12"/>
      <c r="R6926" s="12"/>
      <c r="S6926" s="12"/>
      <c r="T6926" s="12"/>
      <c r="U6926" s="12"/>
      <c r="V6926" s="12"/>
      <c r="W6926" s="12"/>
      <c r="X6926" s="12"/>
      <c r="Y6926" s="12"/>
      <c r="Z6926" s="12"/>
      <c r="AA6926" s="12"/>
      <c r="AB6926" s="12"/>
      <c r="AC6926" s="12"/>
      <c r="AD6926" s="12"/>
      <c r="AE6926" s="12"/>
      <c r="AF6926" s="12"/>
      <c r="AG6926" s="12"/>
      <c r="AH6926" s="12"/>
      <c r="AI6926" s="12"/>
      <c r="AJ6926" s="12"/>
      <c r="AK6926" s="12"/>
      <c r="AL6926" s="12"/>
      <c r="AM6926" s="12"/>
      <c r="AN6926" s="12"/>
      <c r="AO6926" s="12"/>
      <c r="AP6926" s="12"/>
      <c r="AQ6926" s="12"/>
      <c r="AR6926" s="12"/>
      <c r="AS6926" s="12"/>
      <c r="AT6926" s="12"/>
      <c r="AU6926" s="12"/>
      <c r="AV6926" s="12"/>
      <c r="AW6926" s="12"/>
      <c r="AX6926" s="12"/>
      <c r="AY6926" s="12"/>
      <c r="AZ6926" s="12"/>
      <c r="BA6926" s="12"/>
      <c r="BB6926" s="12"/>
      <c r="BC6926" s="12"/>
      <c r="BD6926" s="12"/>
      <c r="BE6926" s="12"/>
      <c r="BF6926" s="12"/>
      <c r="BG6926" s="12"/>
      <c r="BH6926" s="12"/>
      <c r="BI6926" s="12"/>
      <c r="BJ6926" s="13"/>
      <c r="BK6926" s="13"/>
      <c r="BL6926" s="13"/>
      <c r="BM6926" s="13"/>
      <c r="BN6926" s="13"/>
    </row>
    <row r="6927" spans="4:66" x14ac:dyDescent="0.25">
      <c r="D6927"/>
      <c r="E6927" s="10"/>
      <c r="F6927" s="10"/>
      <c r="G6927" s="10"/>
      <c r="H6927" s="10"/>
      <c r="I6927" s="10"/>
      <c r="J6927" s="10"/>
      <c r="K6927" s="11"/>
      <c r="L6927" s="11"/>
      <c r="M6927" s="12"/>
      <c r="N6927" s="12"/>
      <c r="O6927" s="12"/>
      <c r="P6927" s="12"/>
      <c r="Q6927" s="12"/>
      <c r="R6927" s="12"/>
      <c r="S6927" s="12"/>
      <c r="T6927" s="12"/>
      <c r="U6927" s="12"/>
      <c r="V6927" s="12"/>
      <c r="W6927" s="12"/>
      <c r="X6927" s="12"/>
      <c r="Y6927" s="12"/>
      <c r="Z6927" s="12"/>
      <c r="AA6927" s="12"/>
      <c r="AB6927" s="12"/>
      <c r="AC6927" s="12"/>
      <c r="AD6927" s="12"/>
      <c r="AE6927" s="12"/>
      <c r="AF6927" s="12"/>
      <c r="AG6927" s="12"/>
      <c r="AH6927" s="12"/>
      <c r="AI6927" s="12"/>
      <c r="AJ6927" s="12"/>
      <c r="AK6927" s="12"/>
      <c r="AL6927" s="12"/>
      <c r="AM6927" s="12"/>
      <c r="AN6927" s="12"/>
      <c r="AO6927" s="12"/>
      <c r="AP6927" s="12"/>
      <c r="AQ6927" s="12"/>
      <c r="AR6927" s="12"/>
      <c r="AS6927" s="12"/>
      <c r="AT6927" s="12"/>
      <c r="AU6927" s="12"/>
      <c r="AV6927" s="12"/>
      <c r="AW6927" s="12"/>
      <c r="AX6927" s="12"/>
      <c r="AY6927" s="12"/>
      <c r="AZ6927" s="12"/>
      <c r="BA6927" s="12"/>
      <c r="BB6927" s="12"/>
      <c r="BC6927" s="12"/>
      <c r="BD6927" s="12"/>
      <c r="BE6927" s="12"/>
      <c r="BF6927" s="12"/>
      <c r="BG6927" s="12"/>
      <c r="BH6927" s="12"/>
      <c r="BI6927" s="12"/>
      <c r="BJ6927" s="13"/>
      <c r="BK6927" s="13"/>
      <c r="BL6927" s="13"/>
      <c r="BM6927" s="13"/>
      <c r="BN6927" s="13"/>
    </row>
    <row r="6928" spans="4:66" x14ac:dyDescent="0.25">
      <c r="D6928"/>
      <c r="E6928" s="10"/>
      <c r="F6928" s="10"/>
      <c r="G6928" s="10"/>
      <c r="H6928" s="10"/>
      <c r="I6928" s="10"/>
      <c r="J6928" s="10"/>
      <c r="K6928" s="11"/>
      <c r="L6928" s="11"/>
      <c r="M6928" s="12"/>
      <c r="N6928" s="12"/>
      <c r="O6928" s="12"/>
      <c r="P6928" s="12"/>
      <c r="Q6928" s="12"/>
      <c r="R6928" s="12"/>
      <c r="S6928" s="12"/>
      <c r="T6928" s="12"/>
      <c r="U6928" s="12"/>
      <c r="V6928" s="12"/>
      <c r="W6928" s="12"/>
      <c r="X6928" s="12"/>
      <c r="Y6928" s="12"/>
      <c r="Z6928" s="12"/>
      <c r="AA6928" s="12"/>
      <c r="AB6928" s="12"/>
      <c r="AC6928" s="12"/>
      <c r="AD6928" s="12"/>
      <c r="AE6928" s="12"/>
      <c r="AF6928" s="12"/>
      <c r="AG6928" s="12"/>
      <c r="AH6928" s="12"/>
      <c r="AI6928" s="12"/>
      <c r="AJ6928" s="12"/>
      <c r="AK6928" s="12"/>
      <c r="AL6928" s="12"/>
      <c r="AM6928" s="12"/>
      <c r="AN6928" s="12"/>
      <c r="AO6928" s="12"/>
      <c r="AP6928" s="12"/>
      <c r="AQ6928" s="12"/>
      <c r="AR6928" s="12"/>
      <c r="AS6928" s="12"/>
      <c r="AT6928" s="12"/>
      <c r="AU6928" s="12"/>
      <c r="AV6928" s="12"/>
      <c r="AW6928" s="12"/>
      <c r="AX6928" s="12"/>
      <c r="AY6928" s="12"/>
      <c r="AZ6928" s="12"/>
      <c r="BA6928" s="12"/>
      <c r="BB6928" s="12"/>
      <c r="BC6928" s="12"/>
      <c r="BD6928" s="12"/>
      <c r="BE6928" s="12"/>
      <c r="BF6928" s="12"/>
      <c r="BG6928" s="12"/>
      <c r="BH6928" s="12"/>
      <c r="BI6928" s="12"/>
      <c r="BJ6928" s="13"/>
      <c r="BK6928" s="13"/>
      <c r="BL6928" s="13"/>
      <c r="BM6928" s="13"/>
      <c r="BN6928" s="13"/>
    </row>
    <row r="6929" spans="4:66" x14ac:dyDescent="0.25">
      <c r="D6929"/>
      <c r="E6929" s="10"/>
      <c r="F6929" s="10"/>
      <c r="G6929" s="10"/>
      <c r="H6929" s="10"/>
      <c r="I6929" s="10"/>
      <c r="J6929" s="10"/>
      <c r="K6929" s="11"/>
      <c r="L6929" s="11"/>
      <c r="M6929" s="12"/>
      <c r="N6929" s="12"/>
      <c r="O6929" s="12"/>
      <c r="P6929" s="12"/>
      <c r="Q6929" s="12"/>
      <c r="R6929" s="12"/>
      <c r="S6929" s="12"/>
      <c r="T6929" s="12"/>
      <c r="U6929" s="12"/>
      <c r="V6929" s="12"/>
      <c r="W6929" s="12"/>
      <c r="X6929" s="12"/>
      <c r="Y6929" s="12"/>
      <c r="Z6929" s="12"/>
      <c r="AA6929" s="12"/>
      <c r="AB6929" s="12"/>
      <c r="AC6929" s="12"/>
      <c r="AD6929" s="12"/>
      <c r="AE6929" s="12"/>
      <c r="AF6929" s="12"/>
      <c r="AG6929" s="12"/>
      <c r="AH6929" s="12"/>
      <c r="AI6929" s="12"/>
      <c r="AJ6929" s="12"/>
      <c r="AK6929" s="12"/>
      <c r="AL6929" s="12"/>
      <c r="AM6929" s="12"/>
      <c r="AN6929" s="12"/>
      <c r="AO6929" s="12"/>
      <c r="AP6929" s="12"/>
      <c r="AQ6929" s="12"/>
      <c r="AR6929" s="12"/>
      <c r="AS6929" s="12"/>
      <c r="AT6929" s="12"/>
      <c r="AU6929" s="12"/>
      <c r="AV6929" s="12"/>
      <c r="AW6929" s="12"/>
      <c r="AX6929" s="12"/>
      <c r="AY6929" s="12"/>
      <c r="AZ6929" s="12"/>
      <c r="BA6929" s="12"/>
      <c r="BB6929" s="12"/>
      <c r="BC6929" s="12"/>
      <c r="BD6929" s="12"/>
      <c r="BE6929" s="12"/>
      <c r="BF6929" s="12"/>
      <c r="BG6929" s="12"/>
      <c r="BH6929" s="12"/>
      <c r="BI6929" s="12"/>
      <c r="BJ6929" s="13"/>
      <c r="BK6929" s="13"/>
      <c r="BL6929" s="13"/>
      <c r="BM6929" s="13"/>
      <c r="BN6929" s="13"/>
    </row>
    <row r="6930" spans="4:66" x14ac:dyDescent="0.25">
      <c r="D6930"/>
      <c r="E6930" s="10"/>
      <c r="F6930" s="10"/>
      <c r="G6930" s="10"/>
      <c r="H6930" s="10"/>
      <c r="I6930" s="10"/>
      <c r="J6930" s="10"/>
      <c r="K6930" s="11"/>
      <c r="L6930" s="11"/>
      <c r="M6930" s="12"/>
      <c r="N6930" s="12"/>
      <c r="O6930" s="12"/>
      <c r="P6930" s="12"/>
      <c r="Q6930" s="12"/>
      <c r="R6930" s="12"/>
      <c r="S6930" s="12"/>
      <c r="T6930" s="12"/>
      <c r="U6930" s="12"/>
      <c r="V6930" s="12"/>
      <c r="W6930" s="12"/>
      <c r="X6930" s="12"/>
      <c r="Y6930" s="12"/>
      <c r="Z6930" s="12"/>
      <c r="AA6930" s="12"/>
      <c r="AB6930" s="12"/>
      <c r="AC6930" s="12"/>
      <c r="AD6930" s="12"/>
      <c r="AE6930" s="12"/>
      <c r="AF6930" s="12"/>
      <c r="AG6930" s="12"/>
      <c r="AH6930" s="12"/>
      <c r="AI6930" s="12"/>
      <c r="AJ6930" s="12"/>
      <c r="AK6930" s="12"/>
      <c r="AL6930" s="12"/>
      <c r="AM6930" s="12"/>
      <c r="AN6930" s="12"/>
      <c r="AO6930" s="12"/>
      <c r="AP6930" s="12"/>
      <c r="AQ6930" s="12"/>
      <c r="AR6930" s="12"/>
      <c r="AS6930" s="12"/>
      <c r="AT6930" s="12"/>
      <c r="AU6930" s="12"/>
      <c r="AV6930" s="12"/>
      <c r="AW6930" s="12"/>
      <c r="AX6930" s="12"/>
      <c r="AY6930" s="12"/>
      <c r="AZ6930" s="12"/>
      <c r="BA6930" s="12"/>
      <c r="BB6930" s="12"/>
      <c r="BC6930" s="12"/>
      <c r="BD6930" s="12"/>
      <c r="BE6930" s="12"/>
      <c r="BF6930" s="12"/>
      <c r="BG6930" s="12"/>
      <c r="BH6930" s="12"/>
      <c r="BI6930" s="12"/>
      <c r="BJ6930" s="13"/>
      <c r="BK6930" s="13"/>
      <c r="BL6930" s="13"/>
      <c r="BM6930" s="13"/>
      <c r="BN6930" s="13"/>
    </row>
    <row r="6931" spans="4:66" x14ac:dyDescent="0.25">
      <c r="D6931"/>
      <c r="E6931" s="10"/>
      <c r="F6931" s="10"/>
      <c r="G6931" s="10"/>
      <c r="H6931" s="10"/>
      <c r="I6931" s="10"/>
      <c r="J6931" s="10"/>
      <c r="K6931" s="11"/>
      <c r="L6931" s="11"/>
      <c r="M6931" s="12"/>
      <c r="N6931" s="12"/>
      <c r="O6931" s="12"/>
      <c r="P6931" s="12"/>
      <c r="Q6931" s="12"/>
      <c r="R6931" s="12"/>
      <c r="S6931" s="12"/>
      <c r="T6931" s="12"/>
      <c r="U6931" s="12"/>
      <c r="V6931" s="12"/>
      <c r="W6931" s="12"/>
      <c r="X6931" s="12"/>
      <c r="Y6931" s="12"/>
      <c r="Z6931" s="12"/>
      <c r="AA6931" s="12"/>
      <c r="AB6931" s="12"/>
      <c r="AC6931" s="12"/>
      <c r="AD6931" s="12"/>
      <c r="AE6931" s="12"/>
      <c r="AF6931" s="12"/>
      <c r="AG6931" s="12"/>
      <c r="AH6931" s="12"/>
      <c r="AI6931" s="12"/>
      <c r="AJ6931" s="12"/>
      <c r="AK6931" s="12"/>
      <c r="AL6931" s="12"/>
      <c r="AM6931" s="12"/>
      <c r="AN6931" s="12"/>
      <c r="AO6931" s="12"/>
      <c r="AP6931" s="12"/>
      <c r="AQ6931" s="12"/>
      <c r="AR6931" s="12"/>
      <c r="AS6931" s="12"/>
      <c r="AT6931" s="12"/>
      <c r="AU6931" s="12"/>
      <c r="AV6931" s="12"/>
      <c r="AW6931" s="12"/>
      <c r="AX6931" s="12"/>
      <c r="AY6931" s="12"/>
      <c r="AZ6931" s="12"/>
      <c r="BA6931" s="12"/>
      <c r="BB6931" s="12"/>
      <c r="BC6931" s="12"/>
      <c r="BD6931" s="12"/>
      <c r="BE6931" s="12"/>
      <c r="BF6931" s="12"/>
      <c r="BG6931" s="12"/>
      <c r="BH6931" s="12"/>
      <c r="BI6931" s="12"/>
      <c r="BJ6931" s="13"/>
      <c r="BK6931" s="13"/>
      <c r="BL6931" s="13"/>
      <c r="BM6931" s="13"/>
      <c r="BN6931" s="13"/>
    </row>
    <row r="6932" spans="4:66" x14ac:dyDescent="0.25">
      <c r="D6932"/>
      <c r="E6932" s="10"/>
      <c r="F6932" s="10"/>
      <c r="G6932" s="10"/>
      <c r="H6932" s="10"/>
      <c r="I6932" s="10"/>
      <c r="J6932" s="10"/>
      <c r="K6932" s="11"/>
      <c r="L6932" s="11"/>
      <c r="M6932" s="12"/>
      <c r="N6932" s="12"/>
      <c r="O6932" s="12"/>
      <c r="P6932" s="12"/>
      <c r="Q6932" s="12"/>
      <c r="R6932" s="12"/>
      <c r="S6932" s="12"/>
      <c r="T6932" s="12"/>
      <c r="U6932" s="12"/>
      <c r="V6932" s="12"/>
      <c r="W6932" s="12"/>
      <c r="X6932" s="12"/>
      <c r="Y6932" s="12"/>
      <c r="Z6932" s="12"/>
      <c r="AA6932" s="12"/>
      <c r="AB6932" s="12"/>
      <c r="AC6932" s="12"/>
      <c r="AD6932" s="12"/>
      <c r="AE6932" s="12"/>
      <c r="AF6932" s="12"/>
      <c r="AG6932" s="12"/>
      <c r="AH6932" s="12"/>
      <c r="AI6932" s="12"/>
      <c r="AJ6932" s="12"/>
      <c r="AK6932" s="12"/>
      <c r="AL6932" s="12"/>
      <c r="AM6932" s="12"/>
      <c r="AN6932" s="12"/>
      <c r="AO6932" s="12"/>
      <c r="AP6932" s="12"/>
      <c r="AQ6932" s="12"/>
      <c r="AR6932" s="12"/>
      <c r="AS6932" s="12"/>
      <c r="AT6932" s="12"/>
      <c r="AU6932" s="12"/>
      <c r="AV6932" s="12"/>
      <c r="AW6932" s="12"/>
      <c r="AX6932" s="12"/>
      <c r="AY6932" s="12"/>
      <c r="AZ6932" s="12"/>
      <c r="BA6932" s="12"/>
      <c r="BB6932" s="12"/>
      <c r="BC6932" s="12"/>
      <c r="BD6932" s="12"/>
      <c r="BE6932" s="12"/>
      <c r="BF6932" s="12"/>
      <c r="BG6932" s="12"/>
      <c r="BH6932" s="12"/>
      <c r="BI6932" s="12"/>
      <c r="BJ6932" s="13"/>
      <c r="BK6932" s="13"/>
      <c r="BL6932" s="13"/>
      <c r="BM6932" s="13"/>
      <c r="BN6932" s="13"/>
    </row>
    <row r="6933" spans="4:66" x14ac:dyDescent="0.25">
      <c r="D6933"/>
      <c r="E6933" s="10"/>
      <c r="F6933" s="10"/>
      <c r="G6933" s="10"/>
      <c r="H6933" s="10"/>
      <c r="I6933" s="10"/>
      <c r="J6933" s="10"/>
      <c r="K6933" s="11"/>
      <c r="L6933" s="11"/>
      <c r="M6933" s="12"/>
      <c r="N6933" s="12"/>
      <c r="O6933" s="12"/>
      <c r="P6933" s="12"/>
      <c r="Q6933" s="12"/>
      <c r="R6933" s="12"/>
      <c r="S6933" s="12"/>
      <c r="T6933" s="12"/>
      <c r="U6933" s="12"/>
      <c r="V6933" s="12"/>
      <c r="W6933" s="12"/>
      <c r="X6933" s="12"/>
      <c r="Y6933" s="12"/>
      <c r="Z6933" s="12"/>
      <c r="AA6933" s="12"/>
      <c r="AB6933" s="12"/>
      <c r="AC6933" s="12"/>
      <c r="AD6933" s="12"/>
      <c r="AE6933" s="12"/>
      <c r="AF6933" s="12"/>
      <c r="AG6933" s="12"/>
      <c r="AH6933" s="12"/>
      <c r="AI6933" s="12"/>
      <c r="AJ6933" s="12"/>
      <c r="AK6933" s="12"/>
      <c r="AL6933" s="12"/>
      <c r="AM6933" s="12"/>
      <c r="AN6933" s="12"/>
      <c r="AO6933" s="12"/>
      <c r="AP6933" s="12"/>
      <c r="AQ6933" s="12"/>
      <c r="AR6933" s="12"/>
      <c r="AS6933" s="12"/>
      <c r="AT6933" s="12"/>
      <c r="AU6933" s="12"/>
      <c r="AV6933" s="12"/>
      <c r="AW6933" s="12"/>
      <c r="AX6933" s="12"/>
      <c r="AY6933" s="12"/>
      <c r="AZ6933" s="12"/>
      <c r="BA6933" s="12"/>
      <c r="BB6933" s="12"/>
      <c r="BC6933" s="12"/>
      <c r="BD6933" s="12"/>
      <c r="BE6933" s="12"/>
      <c r="BF6933" s="12"/>
      <c r="BG6933" s="12"/>
      <c r="BH6933" s="12"/>
      <c r="BI6933" s="12"/>
      <c r="BJ6933" s="13"/>
      <c r="BK6933" s="13"/>
      <c r="BL6933" s="13"/>
      <c r="BM6933" s="13"/>
      <c r="BN6933" s="13"/>
    </row>
    <row r="6934" spans="4:66" x14ac:dyDescent="0.25">
      <c r="D6934"/>
      <c r="E6934" s="10"/>
      <c r="F6934" s="10"/>
      <c r="G6934" s="10"/>
      <c r="H6934" s="10"/>
      <c r="I6934" s="10"/>
      <c r="J6934" s="10"/>
      <c r="K6934" s="11"/>
      <c r="L6934" s="11"/>
      <c r="M6934" s="12"/>
      <c r="N6934" s="12"/>
      <c r="O6934" s="12"/>
      <c r="P6934" s="12"/>
      <c r="Q6934" s="12"/>
      <c r="R6934" s="12"/>
      <c r="S6934" s="12"/>
      <c r="T6934" s="12"/>
      <c r="U6934" s="12"/>
      <c r="V6934" s="12"/>
      <c r="W6934" s="12"/>
      <c r="X6934" s="12"/>
      <c r="Y6934" s="12"/>
      <c r="Z6934" s="12"/>
      <c r="AA6934" s="12"/>
      <c r="AB6934" s="12"/>
      <c r="AC6934" s="12"/>
      <c r="AD6934" s="12"/>
      <c r="AE6934" s="12"/>
      <c r="AF6934" s="12"/>
      <c r="AG6934" s="12"/>
      <c r="AH6934" s="12"/>
      <c r="AI6934" s="12"/>
      <c r="AJ6934" s="12"/>
      <c r="AK6934" s="12"/>
      <c r="AL6934" s="12"/>
      <c r="AM6934" s="12"/>
      <c r="AN6934" s="12"/>
      <c r="AO6934" s="12"/>
      <c r="AP6934" s="12"/>
      <c r="AQ6934" s="12"/>
      <c r="AR6934" s="12"/>
      <c r="AS6934" s="12"/>
      <c r="AT6934" s="12"/>
      <c r="AU6934" s="12"/>
      <c r="AV6934" s="12"/>
      <c r="AW6934" s="12"/>
      <c r="AX6934" s="12"/>
      <c r="AY6934" s="12"/>
      <c r="AZ6934" s="12"/>
      <c r="BA6934" s="12"/>
      <c r="BB6934" s="12"/>
      <c r="BC6934" s="12"/>
      <c r="BD6934" s="12"/>
      <c r="BE6934" s="12"/>
      <c r="BF6934" s="12"/>
      <c r="BG6934" s="12"/>
      <c r="BH6934" s="12"/>
      <c r="BI6934" s="12"/>
      <c r="BJ6934" s="13"/>
      <c r="BK6934" s="13"/>
      <c r="BL6934" s="13"/>
      <c r="BM6934" s="13"/>
      <c r="BN6934" s="13"/>
    </row>
    <row r="6935" spans="4:66" x14ac:dyDescent="0.25">
      <c r="D6935"/>
      <c r="E6935" s="10"/>
      <c r="F6935" s="10"/>
      <c r="G6935" s="10"/>
      <c r="H6935" s="10"/>
      <c r="I6935" s="10"/>
      <c r="J6935" s="10"/>
      <c r="K6935" s="11"/>
      <c r="L6935" s="11"/>
      <c r="M6935" s="12"/>
      <c r="N6935" s="12"/>
      <c r="O6935" s="12"/>
      <c r="P6935" s="12"/>
      <c r="Q6935" s="12"/>
      <c r="R6935" s="12"/>
      <c r="S6935" s="12"/>
      <c r="T6935" s="12"/>
      <c r="U6935" s="12"/>
      <c r="V6935" s="12"/>
      <c r="W6935" s="12"/>
      <c r="X6935" s="12"/>
      <c r="Y6935" s="12"/>
      <c r="Z6935" s="12"/>
      <c r="AA6935" s="12"/>
      <c r="AB6935" s="12"/>
      <c r="AC6935" s="12"/>
      <c r="AD6935" s="12"/>
      <c r="AE6935" s="12"/>
      <c r="AF6935" s="12"/>
      <c r="AG6935" s="12"/>
      <c r="AH6935" s="12"/>
      <c r="AI6935" s="12"/>
      <c r="AJ6935" s="12"/>
      <c r="AK6935" s="12"/>
      <c r="AL6935" s="12"/>
      <c r="AM6935" s="12"/>
      <c r="AN6935" s="12"/>
      <c r="AO6935" s="12"/>
      <c r="AP6935" s="12"/>
      <c r="AQ6935" s="12"/>
      <c r="AR6935" s="12"/>
      <c r="AS6935" s="12"/>
      <c r="AT6935" s="12"/>
      <c r="AU6935" s="12"/>
      <c r="AV6935" s="12"/>
      <c r="AW6935" s="12"/>
      <c r="AX6935" s="12"/>
      <c r="AY6935" s="12"/>
      <c r="AZ6935" s="12"/>
      <c r="BA6935" s="12"/>
      <c r="BB6935" s="12"/>
      <c r="BC6935" s="12"/>
      <c r="BD6935" s="12"/>
      <c r="BE6935" s="12"/>
      <c r="BF6935" s="12"/>
      <c r="BG6935" s="12"/>
      <c r="BH6935" s="12"/>
      <c r="BI6935" s="12"/>
      <c r="BJ6935" s="13"/>
      <c r="BK6935" s="13"/>
      <c r="BL6935" s="13"/>
      <c r="BM6935" s="13"/>
      <c r="BN6935" s="13"/>
    </row>
    <row r="6936" spans="4:66" x14ac:dyDescent="0.25">
      <c r="D6936"/>
      <c r="E6936" s="10"/>
      <c r="F6936" s="10"/>
      <c r="G6936" s="10"/>
      <c r="H6936" s="10"/>
      <c r="I6936" s="10"/>
      <c r="J6936" s="10"/>
      <c r="K6936" s="11"/>
      <c r="L6936" s="11"/>
      <c r="M6936" s="12"/>
      <c r="N6936" s="12"/>
      <c r="O6936" s="12"/>
      <c r="P6936" s="12"/>
      <c r="Q6936" s="12"/>
      <c r="R6936" s="12"/>
      <c r="S6936" s="12"/>
      <c r="T6936" s="12"/>
      <c r="U6936" s="12"/>
      <c r="V6936" s="12"/>
      <c r="W6936" s="12"/>
      <c r="X6936" s="12"/>
      <c r="Y6936" s="12"/>
      <c r="Z6936" s="12"/>
      <c r="AA6936" s="12"/>
      <c r="AB6936" s="12"/>
      <c r="AC6936" s="12"/>
      <c r="AD6936" s="12"/>
      <c r="AE6936" s="12"/>
      <c r="AF6936" s="12"/>
      <c r="AG6936" s="12"/>
      <c r="AH6936" s="12"/>
      <c r="AI6936" s="12"/>
      <c r="AJ6936" s="12"/>
      <c r="AK6936" s="12"/>
      <c r="AL6936" s="12"/>
      <c r="AM6936" s="12"/>
      <c r="AN6936" s="12"/>
      <c r="AO6936" s="12"/>
      <c r="AP6936" s="12"/>
      <c r="AQ6936" s="12"/>
      <c r="AR6936" s="12"/>
      <c r="AS6936" s="12"/>
      <c r="AT6936" s="12"/>
      <c r="AU6936" s="12"/>
      <c r="AV6936" s="12"/>
      <c r="AW6936" s="12"/>
      <c r="AX6936" s="12"/>
      <c r="AY6936" s="12"/>
      <c r="AZ6936" s="12"/>
      <c r="BA6936" s="12"/>
      <c r="BB6936" s="12"/>
      <c r="BC6936" s="12"/>
      <c r="BD6936" s="12"/>
      <c r="BE6936" s="12"/>
      <c r="BF6936" s="12"/>
      <c r="BG6936" s="12"/>
      <c r="BH6936" s="12"/>
      <c r="BI6936" s="12"/>
      <c r="BJ6936" s="13"/>
      <c r="BK6936" s="13"/>
      <c r="BL6936" s="13"/>
      <c r="BM6936" s="13"/>
      <c r="BN6936" s="13"/>
    </row>
    <row r="6937" spans="4:66" x14ac:dyDescent="0.25">
      <c r="D6937"/>
      <c r="E6937" s="10"/>
      <c r="F6937" s="10"/>
      <c r="G6937" s="10"/>
      <c r="H6937" s="10"/>
      <c r="I6937" s="10"/>
      <c r="J6937" s="10"/>
      <c r="K6937" s="11"/>
      <c r="L6937" s="11"/>
      <c r="M6937" s="12"/>
      <c r="N6937" s="12"/>
      <c r="O6937" s="12"/>
      <c r="P6937" s="12"/>
      <c r="Q6937" s="12"/>
      <c r="R6937" s="12"/>
      <c r="S6937" s="12"/>
      <c r="T6937" s="12"/>
      <c r="U6937" s="12"/>
      <c r="V6937" s="12"/>
      <c r="W6937" s="12"/>
      <c r="X6937" s="12"/>
      <c r="Y6937" s="12"/>
      <c r="Z6937" s="12"/>
      <c r="AA6937" s="12"/>
      <c r="AB6937" s="12"/>
      <c r="AC6937" s="12"/>
      <c r="AD6937" s="12"/>
      <c r="AE6937" s="12"/>
      <c r="AF6937" s="12"/>
      <c r="AG6937" s="12"/>
      <c r="AH6937" s="12"/>
      <c r="AI6937" s="12"/>
      <c r="AJ6937" s="12"/>
      <c r="AK6937" s="12"/>
      <c r="AL6937" s="12"/>
      <c r="AM6937" s="12"/>
      <c r="AN6937" s="12"/>
      <c r="AO6937" s="12"/>
      <c r="AP6937" s="12"/>
      <c r="AQ6937" s="12"/>
      <c r="AR6937" s="12"/>
      <c r="AS6937" s="12"/>
      <c r="AT6937" s="12"/>
      <c r="AU6937" s="12"/>
      <c r="AV6937" s="12"/>
      <c r="AW6937" s="12"/>
      <c r="AX6937" s="12"/>
      <c r="AY6937" s="12"/>
      <c r="AZ6937" s="12"/>
      <c r="BA6937" s="12"/>
      <c r="BB6937" s="12"/>
      <c r="BC6937" s="12"/>
      <c r="BD6937" s="12"/>
      <c r="BE6937" s="12"/>
      <c r="BF6937" s="12"/>
      <c r="BG6937" s="12"/>
      <c r="BH6937" s="12"/>
      <c r="BI6937" s="12"/>
      <c r="BJ6937" s="13"/>
      <c r="BK6937" s="13"/>
      <c r="BL6937" s="13"/>
      <c r="BM6937" s="13"/>
      <c r="BN6937" s="13"/>
    </row>
    <row r="6938" spans="4:66" x14ac:dyDescent="0.25">
      <c r="D6938"/>
      <c r="E6938" s="10"/>
      <c r="F6938" s="10"/>
      <c r="G6938" s="10"/>
      <c r="H6938" s="10"/>
      <c r="I6938" s="10"/>
      <c r="J6938" s="10"/>
      <c r="K6938" s="11"/>
      <c r="L6938" s="11"/>
      <c r="M6938" s="12"/>
      <c r="N6938" s="12"/>
      <c r="O6938" s="12"/>
      <c r="P6938" s="12"/>
      <c r="Q6938" s="12"/>
      <c r="R6938" s="12"/>
      <c r="S6938" s="12"/>
      <c r="T6938" s="12"/>
      <c r="U6938" s="12"/>
      <c r="V6938" s="12"/>
      <c r="W6938" s="12"/>
      <c r="X6938" s="12"/>
      <c r="Y6938" s="12"/>
      <c r="Z6938" s="12"/>
      <c r="AA6938" s="12"/>
      <c r="AB6938" s="12"/>
      <c r="AC6938" s="12"/>
      <c r="AD6938" s="12"/>
      <c r="AE6938" s="12"/>
      <c r="AF6938" s="12"/>
      <c r="AG6938" s="12"/>
      <c r="AH6938" s="12"/>
      <c r="AI6938" s="12"/>
      <c r="AJ6938" s="12"/>
      <c r="AK6938" s="12"/>
      <c r="AL6938" s="12"/>
      <c r="AM6938" s="12"/>
      <c r="AN6938" s="12"/>
      <c r="AO6938" s="12"/>
      <c r="AP6938" s="12"/>
      <c r="AQ6938" s="12"/>
      <c r="AR6938" s="12"/>
      <c r="AS6938" s="12"/>
      <c r="AT6938" s="12"/>
      <c r="AU6938" s="12"/>
      <c r="AV6938" s="12"/>
      <c r="AW6938" s="12"/>
      <c r="AX6938" s="12"/>
      <c r="AY6938" s="12"/>
      <c r="AZ6938" s="12"/>
      <c r="BA6938" s="12"/>
      <c r="BB6938" s="12"/>
      <c r="BC6938" s="12"/>
      <c r="BD6938" s="12"/>
      <c r="BE6938" s="12"/>
      <c r="BF6938" s="12"/>
      <c r="BG6938" s="12"/>
      <c r="BH6938" s="12"/>
      <c r="BI6938" s="12"/>
      <c r="BJ6938" s="13"/>
      <c r="BK6938" s="13"/>
      <c r="BL6938" s="13"/>
      <c r="BM6938" s="13"/>
      <c r="BN6938" s="13"/>
    </row>
    <row r="6939" spans="4:66" x14ac:dyDescent="0.25">
      <c r="D6939"/>
      <c r="E6939" s="10"/>
      <c r="F6939" s="10"/>
      <c r="G6939" s="10"/>
      <c r="H6939" s="10"/>
      <c r="I6939" s="10"/>
      <c r="J6939" s="10"/>
      <c r="K6939" s="11"/>
      <c r="L6939" s="11"/>
      <c r="M6939" s="12"/>
      <c r="N6939" s="12"/>
      <c r="O6939" s="12"/>
      <c r="P6939" s="12"/>
      <c r="Q6939" s="12"/>
      <c r="R6939" s="12"/>
      <c r="S6939" s="12"/>
      <c r="T6939" s="12"/>
      <c r="U6939" s="12"/>
      <c r="V6939" s="12"/>
      <c r="W6939" s="12"/>
      <c r="X6939" s="12"/>
      <c r="Y6939" s="12"/>
      <c r="Z6939" s="12"/>
      <c r="AA6939" s="12"/>
      <c r="AB6939" s="12"/>
      <c r="AC6939" s="12"/>
      <c r="AD6939" s="12"/>
      <c r="AE6939" s="12"/>
      <c r="AF6939" s="12"/>
      <c r="AG6939" s="12"/>
      <c r="AH6939" s="12"/>
      <c r="AI6939" s="12"/>
      <c r="AJ6939" s="12"/>
      <c r="AK6939" s="12"/>
      <c r="AL6939" s="12"/>
      <c r="AM6939" s="12"/>
      <c r="AN6939" s="12"/>
      <c r="AO6939" s="12"/>
      <c r="AP6939" s="12"/>
      <c r="AQ6939" s="12"/>
      <c r="AR6939" s="12"/>
      <c r="AS6939" s="12"/>
      <c r="AT6939" s="12"/>
      <c r="AU6939" s="12"/>
      <c r="AV6939" s="12"/>
      <c r="AW6939" s="12"/>
      <c r="AX6939" s="12"/>
      <c r="AY6939" s="12"/>
      <c r="AZ6939" s="12"/>
      <c r="BA6939" s="12"/>
      <c r="BB6939" s="12"/>
      <c r="BC6939" s="12"/>
      <c r="BD6939" s="12"/>
      <c r="BE6939" s="12"/>
      <c r="BF6939" s="12"/>
      <c r="BG6939" s="12"/>
      <c r="BH6939" s="12"/>
      <c r="BI6939" s="12"/>
      <c r="BJ6939" s="13"/>
      <c r="BK6939" s="13"/>
      <c r="BL6939" s="13"/>
      <c r="BM6939" s="13"/>
      <c r="BN6939" s="13"/>
    </row>
    <row r="6940" spans="4:66" x14ac:dyDescent="0.25">
      <c r="D6940"/>
      <c r="E6940" s="10"/>
      <c r="F6940" s="10"/>
      <c r="G6940" s="10"/>
      <c r="H6940" s="10"/>
      <c r="I6940" s="10"/>
      <c r="J6940" s="10"/>
      <c r="K6940" s="11"/>
      <c r="L6940" s="11"/>
      <c r="M6940" s="12"/>
      <c r="N6940" s="12"/>
      <c r="O6940" s="12"/>
      <c r="P6940" s="12"/>
      <c r="Q6940" s="12"/>
      <c r="R6940" s="12"/>
      <c r="S6940" s="12"/>
      <c r="T6940" s="12"/>
      <c r="U6940" s="12"/>
      <c r="V6940" s="12"/>
      <c r="W6940" s="12"/>
      <c r="X6940" s="12"/>
      <c r="Y6940" s="12"/>
      <c r="Z6940" s="12"/>
      <c r="AA6940" s="12"/>
      <c r="AB6940" s="12"/>
      <c r="AC6940" s="12"/>
      <c r="AD6940" s="12"/>
      <c r="AE6940" s="12"/>
      <c r="AF6940" s="12"/>
      <c r="AG6940" s="12"/>
      <c r="AH6940" s="12"/>
      <c r="AI6940" s="12"/>
      <c r="AJ6940" s="12"/>
      <c r="AK6940" s="12"/>
      <c r="AL6940" s="12"/>
      <c r="AM6940" s="12"/>
      <c r="AN6940" s="12"/>
      <c r="AO6940" s="12"/>
      <c r="AP6940" s="12"/>
      <c r="AQ6940" s="12"/>
      <c r="AR6940" s="12"/>
      <c r="AS6940" s="12"/>
      <c r="AT6940" s="12"/>
      <c r="AU6940" s="12"/>
      <c r="AV6940" s="12"/>
      <c r="AW6940" s="12"/>
      <c r="AX6940" s="12"/>
      <c r="AY6940" s="12"/>
      <c r="AZ6940" s="12"/>
      <c r="BA6940" s="12"/>
      <c r="BB6940" s="12"/>
      <c r="BC6940" s="12"/>
      <c r="BD6940" s="12"/>
      <c r="BE6940" s="12"/>
      <c r="BF6940" s="12"/>
      <c r="BG6940" s="12"/>
      <c r="BH6940" s="12"/>
      <c r="BI6940" s="12"/>
      <c r="BJ6940" s="13"/>
      <c r="BK6940" s="13"/>
      <c r="BL6940" s="13"/>
      <c r="BM6940" s="13"/>
      <c r="BN6940" s="13"/>
    </row>
    <row r="6941" spans="4:66" x14ac:dyDescent="0.25">
      <c r="D6941"/>
      <c r="E6941" s="10"/>
      <c r="F6941" s="10"/>
      <c r="G6941" s="10"/>
      <c r="H6941" s="10"/>
      <c r="I6941" s="10"/>
      <c r="J6941" s="10"/>
      <c r="K6941" s="11"/>
      <c r="L6941" s="11"/>
      <c r="M6941" s="12"/>
      <c r="N6941" s="12"/>
      <c r="O6941" s="12"/>
      <c r="P6941" s="12"/>
      <c r="Q6941" s="12"/>
      <c r="R6941" s="12"/>
      <c r="S6941" s="12"/>
      <c r="T6941" s="12"/>
      <c r="U6941" s="12"/>
      <c r="V6941" s="12"/>
      <c r="W6941" s="12"/>
      <c r="X6941" s="12"/>
      <c r="Y6941" s="12"/>
      <c r="Z6941" s="12"/>
      <c r="AA6941" s="12"/>
      <c r="AB6941" s="12"/>
      <c r="AC6941" s="12"/>
      <c r="AD6941" s="12"/>
      <c r="AE6941" s="12"/>
      <c r="AF6941" s="12"/>
      <c r="AG6941" s="12"/>
      <c r="AH6941" s="12"/>
      <c r="AI6941" s="12"/>
      <c r="AJ6941" s="12"/>
      <c r="AK6941" s="12"/>
      <c r="AL6941" s="12"/>
      <c r="AM6941" s="12"/>
      <c r="AN6941" s="12"/>
      <c r="AO6941" s="12"/>
      <c r="AP6941" s="12"/>
      <c r="AQ6941" s="12"/>
      <c r="AR6941" s="12"/>
      <c r="AS6941" s="12"/>
      <c r="AT6941" s="12"/>
      <c r="AU6941" s="12"/>
      <c r="AV6941" s="12"/>
      <c r="AW6941" s="12"/>
      <c r="AX6941" s="12"/>
      <c r="AY6941" s="12"/>
      <c r="AZ6941" s="12"/>
      <c r="BA6941" s="12"/>
      <c r="BB6941" s="12"/>
      <c r="BC6941" s="12"/>
      <c r="BD6941" s="12"/>
      <c r="BE6941" s="12"/>
      <c r="BF6941" s="12"/>
      <c r="BG6941" s="12"/>
      <c r="BH6941" s="12"/>
      <c r="BI6941" s="12"/>
      <c r="BJ6941" s="13"/>
      <c r="BK6941" s="13"/>
      <c r="BL6941" s="13"/>
      <c r="BM6941" s="13"/>
      <c r="BN6941" s="13"/>
    </row>
    <row r="6942" spans="4:66" x14ac:dyDescent="0.25">
      <c r="D6942"/>
      <c r="E6942" s="10"/>
      <c r="F6942" s="10"/>
      <c r="G6942" s="10"/>
      <c r="H6942" s="10"/>
      <c r="I6942" s="10"/>
      <c r="J6942" s="10"/>
      <c r="K6942" s="11"/>
      <c r="L6942" s="11"/>
      <c r="M6942" s="12"/>
      <c r="N6942" s="12"/>
      <c r="O6942" s="12"/>
      <c r="P6942" s="12"/>
      <c r="Q6942" s="12"/>
      <c r="R6942" s="12"/>
      <c r="S6942" s="12"/>
      <c r="T6942" s="12"/>
      <c r="U6942" s="12"/>
      <c r="V6942" s="12"/>
      <c r="W6942" s="12"/>
      <c r="X6942" s="12"/>
      <c r="Y6942" s="12"/>
      <c r="Z6942" s="12"/>
      <c r="AA6942" s="12"/>
      <c r="AB6942" s="12"/>
      <c r="AC6942" s="12"/>
      <c r="AD6942" s="12"/>
      <c r="AE6942" s="12"/>
      <c r="AF6942" s="12"/>
      <c r="AG6942" s="12"/>
      <c r="AH6942" s="12"/>
      <c r="AI6942" s="12"/>
      <c r="AJ6942" s="12"/>
      <c r="AK6942" s="12"/>
      <c r="AL6942" s="12"/>
      <c r="AM6942" s="12"/>
      <c r="AN6942" s="12"/>
      <c r="AO6942" s="12"/>
      <c r="AP6942" s="12"/>
      <c r="AQ6942" s="12"/>
      <c r="AR6942" s="12"/>
      <c r="AS6942" s="12"/>
      <c r="AT6942" s="12"/>
      <c r="AU6942" s="12"/>
      <c r="AV6942" s="12"/>
      <c r="AW6942" s="12"/>
      <c r="AX6942" s="12"/>
      <c r="AY6942" s="12"/>
      <c r="AZ6942" s="12"/>
      <c r="BA6942" s="12"/>
      <c r="BB6942" s="12"/>
      <c r="BC6942" s="12"/>
      <c r="BD6942" s="12"/>
      <c r="BE6942" s="12"/>
      <c r="BF6942" s="12"/>
      <c r="BG6942" s="12"/>
      <c r="BH6942" s="12"/>
      <c r="BI6942" s="12"/>
      <c r="BJ6942" s="13"/>
      <c r="BK6942" s="13"/>
      <c r="BL6942" s="13"/>
      <c r="BM6942" s="13"/>
      <c r="BN6942" s="13"/>
    </row>
    <row r="6943" spans="4:66" x14ac:dyDescent="0.25">
      <c r="D6943"/>
      <c r="E6943" s="10"/>
      <c r="F6943" s="10"/>
      <c r="G6943" s="10"/>
      <c r="H6943" s="10"/>
      <c r="I6943" s="10"/>
      <c r="J6943" s="10"/>
      <c r="K6943" s="11"/>
      <c r="L6943" s="11"/>
      <c r="M6943" s="12"/>
      <c r="N6943" s="12"/>
      <c r="O6943" s="12"/>
      <c r="P6943" s="12"/>
      <c r="Q6943" s="12"/>
      <c r="R6943" s="12"/>
      <c r="S6943" s="12"/>
      <c r="T6943" s="12"/>
      <c r="U6943" s="12"/>
      <c r="V6943" s="12"/>
      <c r="W6943" s="12"/>
      <c r="X6943" s="12"/>
      <c r="Y6943" s="12"/>
      <c r="Z6943" s="12"/>
      <c r="AA6943" s="12"/>
      <c r="AB6943" s="12"/>
      <c r="AC6943" s="12"/>
      <c r="AD6943" s="12"/>
      <c r="AE6943" s="12"/>
      <c r="AF6943" s="12"/>
      <c r="AG6943" s="12"/>
      <c r="AH6943" s="12"/>
      <c r="AI6943" s="12"/>
      <c r="AJ6943" s="12"/>
      <c r="AK6943" s="12"/>
      <c r="AL6943" s="12"/>
      <c r="AM6943" s="12"/>
      <c r="AN6943" s="12"/>
      <c r="AO6943" s="12"/>
      <c r="AP6943" s="12"/>
      <c r="AQ6943" s="12"/>
      <c r="AR6943" s="12"/>
      <c r="AS6943" s="12"/>
      <c r="AT6943" s="12"/>
      <c r="AU6943" s="12"/>
      <c r="AV6943" s="12"/>
      <c r="AW6943" s="12"/>
      <c r="AX6943" s="12"/>
      <c r="AY6943" s="12"/>
      <c r="AZ6943" s="12"/>
      <c r="BA6943" s="12"/>
      <c r="BB6943" s="12"/>
      <c r="BC6943" s="12"/>
      <c r="BD6943" s="12"/>
      <c r="BE6943" s="12"/>
      <c r="BF6943" s="12"/>
      <c r="BG6943" s="12"/>
      <c r="BH6943" s="12"/>
      <c r="BI6943" s="12"/>
      <c r="BJ6943" s="13"/>
      <c r="BK6943" s="13"/>
      <c r="BL6943" s="13"/>
      <c r="BM6943" s="13"/>
      <c r="BN6943" s="13"/>
    </row>
    <row r="6944" spans="4:66" x14ac:dyDescent="0.25">
      <c r="D6944"/>
      <c r="E6944" s="10"/>
      <c r="F6944" s="10"/>
      <c r="G6944" s="10"/>
      <c r="H6944" s="10"/>
      <c r="I6944" s="10"/>
      <c r="J6944" s="10"/>
      <c r="K6944" s="11"/>
      <c r="L6944" s="11"/>
      <c r="M6944" s="12"/>
      <c r="N6944" s="12"/>
      <c r="O6944" s="12"/>
      <c r="P6944" s="12"/>
      <c r="Q6944" s="12"/>
      <c r="R6944" s="12"/>
      <c r="S6944" s="12"/>
      <c r="T6944" s="12"/>
      <c r="U6944" s="12"/>
      <c r="V6944" s="12"/>
      <c r="W6944" s="12"/>
      <c r="X6944" s="12"/>
      <c r="Y6944" s="12"/>
      <c r="Z6944" s="12"/>
      <c r="AA6944" s="12"/>
      <c r="AB6944" s="12"/>
      <c r="AC6944" s="12"/>
      <c r="AD6944" s="12"/>
      <c r="AE6944" s="12"/>
      <c r="AF6944" s="12"/>
      <c r="AG6944" s="12"/>
      <c r="AH6944" s="12"/>
      <c r="AI6944" s="12"/>
      <c r="AJ6944" s="12"/>
      <c r="AK6944" s="12"/>
      <c r="AL6944" s="12"/>
      <c r="AM6944" s="12"/>
      <c r="AN6944" s="12"/>
      <c r="AO6944" s="12"/>
      <c r="AP6944" s="12"/>
      <c r="AQ6944" s="12"/>
      <c r="AR6944" s="12"/>
      <c r="AS6944" s="12"/>
      <c r="AT6944" s="12"/>
      <c r="AU6944" s="12"/>
      <c r="AV6944" s="12"/>
      <c r="AW6944" s="12"/>
      <c r="AX6944" s="12"/>
      <c r="AY6944" s="12"/>
      <c r="AZ6944" s="12"/>
      <c r="BA6944" s="12"/>
      <c r="BB6944" s="12"/>
      <c r="BC6944" s="12"/>
      <c r="BD6944" s="12"/>
      <c r="BE6944" s="12"/>
      <c r="BF6944" s="12"/>
      <c r="BG6944" s="12"/>
      <c r="BH6944" s="12"/>
      <c r="BI6944" s="12"/>
      <c r="BJ6944" s="13"/>
      <c r="BK6944" s="13"/>
      <c r="BL6944" s="13"/>
      <c r="BM6944" s="13"/>
      <c r="BN6944" s="13"/>
    </row>
    <row r="6945" spans="4:66" x14ac:dyDescent="0.25">
      <c r="D6945"/>
      <c r="E6945" s="10"/>
      <c r="F6945" s="10"/>
      <c r="G6945" s="10"/>
      <c r="H6945" s="10"/>
      <c r="I6945" s="10"/>
      <c r="J6945" s="10"/>
      <c r="K6945" s="11"/>
      <c r="L6945" s="11"/>
      <c r="M6945" s="12"/>
      <c r="N6945" s="12"/>
      <c r="O6945" s="12"/>
      <c r="P6945" s="12"/>
      <c r="Q6945" s="12"/>
      <c r="R6945" s="12"/>
      <c r="S6945" s="12"/>
      <c r="T6945" s="12"/>
      <c r="U6945" s="12"/>
      <c r="V6945" s="12"/>
      <c r="W6945" s="12"/>
      <c r="X6945" s="12"/>
      <c r="Y6945" s="12"/>
      <c r="Z6945" s="12"/>
      <c r="AA6945" s="12"/>
      <c r="AB6945" s="12"/>
      <c r="AC6945" s="12"/>
      <c r="AD6945" s="12"/>
      <c r="AE6945" s="12"/>
      <c r="AF6945" s="12"/>
      <c r="AG6945" s="12"/>
      <c r="AH6945" s="12"/>
      <c r="AI6945" s="12"/>
      <c r="AJ6945" s="12"/>
      <c r="AK6945" s="12"/>
      <c r="AL6945" s="12"/>
      <c r="AM6945" s="12"/>
      <c r="AN6945" s="12"/>
      <c r="AO6945" s="12"/>
      <c r="AP6945" s="12"/>
      <c r="AQ6945" s="12"/>
      <c r="AR6945" s="12"/>
      <c r="AS6945" s="12"/>
      <c r="AT6945" s="12"/>
      <c r="AU6945" s="12"/>
      <c r="AV6945" s="12"/>
      <c r="AW6945" s="12"/>
      <c r="AX6945" s="12"/>
      <c r="AY6945" s="12"/>
      <c r="AZ6945" s="12"/>
      <c r="BA6945" s="12"/>
      <c r="BB6945" s="12"/>
      <c r="BC6945" s="12"/>
      <c r="BD6945" s="12"/>
      <c r="BE6945" s="12"/>
      <c r="BF6945" s="12"/>
      <c r="BG6945" s="12"/>
      <c r="BH6945" s="12"/>
      <c r="BI6945" s="12"/>
      <c r="BJ6945" s="13"/>
      <c r="BK6945" s="13"/>
      <c r="BL6945" s="13"/>
      <c r="BM6945" s="13"/>
      <c r="BN6945" s="13"/>
    </row>
    <row r="6946" spans="4:66" x14ac:dyDescent="0.25">
      <c r="D6946"/>
      <c r="E6946" s="10"/>
      <c r="F6946" s="10"/>
      <c r="G6946" s="10"/>
      <c r="H6946" s="10"/>
      <c r="I6946" s="10"/>
      <c r="J6946" s="10"/>
      <c r="K6946" s="11"/>
      <c r="L6946" s="11"/>
      <c r="M6946" s="12"/>
      <c r="N6946" s="12"/>
      <c r="O6946" s="12"/>
      <c r="P6946" s="12"/>
      <c r="Q6946" s="12"/>
      <c r="R6946" s="12"/>
      <c r="S6946" s="12"/>
      <c r="T6946" s="12"/>
      <c r="U6946" s="12"/>
      <c r="V6946" s="12"/>
      <c r="W6946" s="12"/>
      <c r="X6946" s="12"/>
      <c r="Y6946" s="12"/>
      <c r="Z6946" s="12"/>
      <c r="AA6946" s="12"/>
      <c r="AB6946" s="12"/>
      <c r="AC6946" s="12"/>
      <c r="AD6946" s="12"/>
      <c r="AE6946" s="12"/>
      <c r="AF6946" s="12"/>
      <c r="AG6946" s="12"/>
      <c r="AH6946" s="12"/>
      <c r="AI6946" s="12"/>
      <c r="AJ6946" s="12"/>
      <c r="AK6946" s="12"/>
      <c r="AL6946" s="12"/>
      <c r="AM6946" s="12"/>
      <c r="AN6946" s="12"/>
      <c r="AO6946" s="12"/>
      <c r="AP6946" s="12"/>
      <c r="AQ6946" s="12"/>
      <c r="AR6946" s="12"/>
      <c r="AS6946" s="12"/>
      <c r="AT6946" s="12"/>
      <c r="AU6946" s="12"/>
      <c r="AV6946" s="12"/>
      <c r="AW6946" s="12"/>
      <c r="AX6946" s="12"/>
      <c r="AY6946" s="12"/>
      <c r="AZ6946" s="12"/>
      <c r="BA6946" s="12"/>
      <c r="BB6946" s="12"/>
      <c r="BC6946" s="12"/>
      <c r="BD6946" s="12"/>
      <c r="BE6946" s="12"/>
      <c r="BF6946" s="12"/>
      <c r="BG6946" s="12"/>
      <c r="BH6946" s="12"/>
      <c r="BI6946" s="12"/>
      <c r="BJ6946" s="13"/>
      <c r="BK6946" s="13"/>
      <c r="BL6946" s="13"/>
      <c r="BM6946" s="13"/>
      <c r="BN6946" s="13"/>
    </row>
    <row r="6947" spans="4:66" x14ac:dyDescent="0.25">
      <c r="D6947"/>
      <c r="E6947" s="10"/>
      <c r="F6947" s="10"/>
      <c r="G6947" s="10"/>
      <c r="H6947" s="10"/>
      <c r="I6947" s="10"/>
      <c r="J6947" s="10"/>
      <c r="K6947" s="11"/>
      <c r="L6947" s="11"/>
      <c r="M6947" s="12"/>
      <c r="N6947" s="12"/>
      <c r="O6947" s="12"/>
      <c r="P6947" s="12"/>
      <c r="Q6947" s="12"/>
      <c r="R6947" s="12"/>
      <c r="S6947" s="12"/>
      <c r="T6947" s="12"/>
      <c r="U6947" s="12"/>
      <c r="V6947" s="12"/>
      <c r="W6947" s="12"/>
      <c r="X6947" s="12"/>
      <c r="Y6947" s="12"/>
      <c r="Z6947" s="12"/>
      <c r="AA6947" s="12"/>
      <c r="AB6947" s="12"/>
      <c r="AC6947" s="12"/>
      <c r="AD6947" s="12"/>
      <c r="AE6947" s="12"/>
      <c r="AF6947" s="12"/>
      <c r="AG6947" s="12"/>
      <c r="AH6947" s="12"/>
      <c r="AI6947" s="12"/>
      <c r="AJ6947" s="12"/>
      <c r="AK6947" s="12"/>
      <c r="AL6947" s="12"/>
      <c r="AM6947" s="12"/>
      <c r="AN6947" s="12"/>
      <c r="AO6947" s="12"/>
      <c r="AP6947" s="12"/>
      <c r="AQ6947" s="12"/>
      <c r="AR6947" s="12"/>
      <c r="AS6947" s="12"/>
      <c r="AT6947" s="12"/>
      <c r="AU6947" s="12"/>
      <c r="AV6947" s="12"/>
      <c r="AW6947" s="12"/>
      <c r="AX6947" s="12"/>
      <c r="AY6947" s="12"/>
      <c r="AZ6947" s="12"/>
      <c r="BA6947" s="12"/>
      <c r="BB6947" s="12"/>
      <c r="BC6947" s="12"/>
      <c r="BD6947" s="12"/>
      <c r="BE6947" s="12"/>
      <c r="BF6947" s="12"/>
      <c r="BG6947" s="12"/>
      <c r="BH6947" s="12"/>
      <c r="BI6947" s="12"/>
      <c r="BJ6947" s="13"/>
      <c r="BK6947" s="13"/>
      <c r="BL6947" s="13"/>
      <c r="BM6947" s="13"/>
      <c r="BN6947" s="13"/>
    </row>
    <row r="6948" spans="4:66" x14ac:dyDescent="0.25">
      <c r="D6948"/>
      <c r="E6948" s="10"/>
      <c r="F6948" s="10"/>
      <c r="G6948" s="10"/>
      <c r="H6948" s="10"/>
      <c r="I6948" s="10"/>
      <c r="J6948" s="10"/>
      <c r="K6948" s="11"/>
      <c r="L6948" s="11"/>
      <c r="M6948" s="12"/>
      <c r="N6948" s="12"/>
      <c r="O6948" s="12"/>
      <c r="P6948" s="12"/>
      <c r="Q6948" s="12"/>
      <c r="R6948" s="12"/>
      <c r="S6948" s="12"/>
      <c r="T6948" s="12"/>
      <c r="U6948" s="12"/>
      <c r="V6948" s="12"/>
      <c r="W6948" s="12"/>
      <c r="X6948" s="12"/>
      <c r="Y6948" s="12"/>
      <c r="Z6948" s="12"/>
      <c r="AA6948" s="12"/>
      <c r="AB6948" s="12"/>
      <c r="AC6948" s="12"/>
      <c r="AD6948" s="12"/>
      <c r="AE6948" s="12"/>
      <c r="AF6948" s="12"/>
      <c r="AG6948" s="12"/>
      <c r="AH6948" s="12"/>
      <c r="AI6948" s="12"/>
      <c r="AJ6948" s="12"/>
      <c r="AK6948" s="12"/>
      <c r="AL6948" s="12"/>
      <c r="AM6948" s="12"/>
      <c r="AN6948" s="12"/>
      <c r="AO6948" s="12"/>
      <c r="AP6948" s="12"/>
      <c r="AQ6948" s="12"/>
      <c r="AR6948" s="12"/>
      <c r="AS6948" s="12"/>
      <c r="AT6948" s="12"/>
      <c r="AU6948" s="12"/>
      <c r="AV6948" s="12"/>
      <c r="AW6948" s="12"/>
      <c r="AX6948" s="12"/>
      <c r="AY6948" s="12"/>
      <c r="AZ6948" s="12"/>
      <c r="BA6948" s="12"/>
      <c r="BB6948" s="12"/>
      <c r="BC6948" s="12"/>
      <c r="BD6948" s="12"/>
      <c r="BE6948" s="12"/>
      <c r="BF6948" s="12"/>
      <c r="BG6948" s="12"/>
      <c r="BH6948" s="12"/>
      <c r="BI6948" s="12"/>
      <c r="BJ6948" s="13"/>
      <c r="BK6948" s="13"/>
      <c r="BL6948" s="13"/>
      <c r="BM6948" s="13"/>
      <c r="BN6948" s="13"/>
    </row>
    <row r="6949" spans="4:66" x14ac:dyDescent="0.25">
      <c r="D6949"/>
      <c r="E6949" s="10"/>
      <c r="F6949" s="10"/>
      <c r="G6949" s="10"/>
      <c r="H6949" s="10"/>
      <c r="I6949" s="10"/>
      <c r="J6949" s="10"/>
      <c r="K6949" s="11"/>
      <c r="L6949" s="11"/>
      <c r="M6949" s="12"/>
      <c r="N6949" s="12"/>
      <c r="O6949" s="12"/>
      <c r="P6949" s="12"/>
      <c r="Q6949" s="12"/>
      <c r="R6949" s="12"/>
      <c r="S6949" s="12"/>
      <c r="T6949" s="12"/>
      <c r="U6949" s="12"/>
      <c r="V6949" s="12"/>
      <c r="W6949" s="12"/>
      <c r="X6949" s="12"/>
      <c r="Y6949" s="12"/>
      <c r="Z6949" s="12"/>
      <c r="AA6949" s="12"/>
      <c r="AB6949" s="12"/>
      <c r="AC6949" s="12"/>
      <c r="AD6949" s="12"/>
      <c r="AE6949" s="12"/>
      <c r="AF6949" s="12"/>
      <c r="AG6949" s="12"/>
      <c r="AH6949" s="12"/>
      <c r="AI6949" s="12"/>
      <c r="AJ6949" s="12"/>
      <c r="AK6949" s="12"/>
      <c r="AL6949" s="12"/>
      <c r="AM6949" s="12"/>
      <c r="AN6949" s="12"/>
      <c r="AO6949" s="12"/>
      <c r="AP6949" s="12"/>
      <c r="AQ6949" s="12"/>
      <c r="AR6949" s="12"/>
      <c r="AS6949" s="12"/>
      <c r="AT6949" s="12"/>
      <c r="AU6949" s="12"/>
      <c r="AV6949" s="12"/>
      <c r="AW6949" s="12"/>
      <c r="AX6949" s="12"/>
      <c r="AY6949" s="12"/>
      <c r="AZ6949" s="12"/>
      <c r="BA6949" s="12"/>
      <c r="BB6949" s="12"/>
      <c r="BC6949" s="12"/>
      <c r="BD6949" s="12"/>
      <c r="BE6949" s="12"/>
      <c r="BF6949" s="12"/>
      <c r="BG6949" s="12"/>
      <c r="BH6949" s="12"/>
      <c r="BI6949" s="12"/>
      <c r="BJ6949" s="13"/>
      <c r="BK6949" s="13"/>
      <c r="BL6949" s="13"/>
      <c r="BM6949" s="13"/>
      <c r="BN6949" s="13"/>
    </row>
    <row r="6950" spans="4:66" x14ac:dyDescent="0.25">
      <c r="D6950"/>
      <c r="E6950" s="10"/>
      <c r="F6950" s="10"/>
      <c r="G6950" s="10"/>
      <c r="H6950" s="10"/>
      <c r="I6950" s="10"/>
      <c r="J6950" s="10"/>
      <c r="K6950" s="11"/>
      <c r="L6950" s="11"/>
      <c r="M6950" s="12"/>
      <c r="N6950" s="12"/>
      <c r="O6950" s="12"/>
      <c r="P6950" s="12"/>
      <c r="Q6950" s="12"/>
      <c r="R6950" s="12"/>
      <c r="S6950" s="12"/>
      <c r="T6950" s="12"/>
      <c r="U6950" s="12"/>
      <c r="V6950" s="12"/>
      <c r="W6950" s="12"/>
      <c r="X6950" s="12"/>
      <c r="Y6950" s="12"/>
      <c r="Z6950" s="12"/>
      <c r="AA6950" s="12"/>
      <c r="AB6950" s="12"/>
      <c r="AC6950" s="12"/>
      <c r="AD6950" s="12"/>
      <c r="AE6950" s="12"/>
      <c r="AF6950" s="12"/>
      <c r="AG6950" s="12"/>
      <c r="AH6950" s="12"/>
      <c r="AI6950" s="12"/>
      <c r="AJ6950" s="12"/>
      <c r="AK6950" s="12"/>
      <c r="AL6950" s="12"/>
      <c r="AM6950" s="12"/>
      <c r="AN6950" s="12"/>
      <c r="AO6950" s="12"/>
      <c r="AP6950" s="12"/>
      <c r="AQ6950" s="12"/>
      <c r="AR6950" s="12"/>
      <c r="AS6950" s="12"/>
      <c r="AT6950" s="12"/>
      <c r="AU6950" s="12"/>
      <c r="AV6950" s="12"/>
      <c r="AW6950" s="12"/>
      <c r="AX6950" s="12"/>
      <c r="AY6950" s="12"/>
      <c r="AZ6950" s="12"/>
      <c r="BA6950" s="12"/>
      <c r="BB6950" s="12"/>
      <c r="BC6950" s="12"/>
      <c r="BD6950" s="12"/>
      <c r="BE6950" s="12"/>
      <c r="BF6950" s="12"/>
      <c r="BG6950" s="12"/>
      <c r="BH6950" s="12"/>
      <c r="BI6950" s="12"/>
      <c r="BJ6950" s="13"/>
      <c r="BK6950" s="13"/>
      <c r="BL6950" s="13"/>
      <c r="BM6950" s="13"/>
      <c r="BN6950" s="13"/>
    </row>
    <row r="6951" spans="4:66" x14ac:dyDescent="0.25">
      <c r="D6951"/>
      <c r="E6951" s="10"/>
      <c r="F6951" s="10"/>
      <c r="G6951" s="10"/>
      <c r="H6951" s="10"/>
      <c r="I6951" s="10"/>
      <c r="J6951" s="10"/>
      <c r="K6951" s="11"/>
      <c r="L6951" s="11"/>
      <c r="M6951" s="12"/>
      <c r="N6951" s="12"/>
      <c r="O6951" s="12"/>
      <c r="P6951" s="12"/>
      <c r="Q6951" s="12"/>
      <c r="R6951" s="12"/>
      <c r="S6951" s="12"/>
      <c r="T6951" s="12"/>
      <c r="U6951" s="12"/>
      <c r="V6951" s="12"/>
      <c r="W6951" s="12"/>
      <c r="X6951" s="12"/>
      <c r="Y6951" s="12"/>
      <c r="Z6951" s="12"/>
      <c r="AA6951" s="12"/>
      <c r="AB6951" s="12"/>
      <c r="AC6951" s="12"/>
      <c r="AD6951" s="12"/>
      <c r="AE6951" s="12"/>
      <c r="AF6951" s="12"/>
      <c r="AG6951" s="12"/>
      <c r="AH6951" s="12"/>
      <c r="AI6951" s="12"/>
      <c r="AJ6951" s="12"/>
      <c r="AK6951" s="12"/>
      <c r="AL6951" s="12"/>
      <c r="AM6951" s="12"/>
      <c r="AN6951" s="12"/>
      <c r="AO6951" s="12"/>
      <c r="AP6951" s="12"/>
      <c r="AQ6951" s="12"/>
      <c r="AR6951" s="12"/>
      <c r="AS6951" s="12"/>
      <c r="AT6951" s="12"/>
      <c r="AU6951" s="12"/>
      <c r="AV6951" s="12"/>
      <c r="AW6951" s="12"/>
      <c r="AX6951" s="12"/>
      <c r="AY6951" s="12"/>
      <c r="AZ6951" s="12"/>
      <c r="BA6951" s="12"/>
      <c r="BB6951" s="12"/>
      <c r="BC6951" s="12"/>
      <c r="BD6951" s="12"/>
      <c r="BE6951" s="12"/>
      <c r="BF6951" s="12"/>
      <c r="BG6951" s="12"/>
      <c r="BH6951" s="12"/>
      <c r="BI6951" s="12"/>
      <c r="BJ6951" s="13"/>
      <c r="BK6951" s="13"/>
      <c r="BL6951" s="13"/>
      <c r="BM6951" s="13"/>
      <c r="BN6951" s="13"/>
    </row>
    <row r="6952" spans="4:66" x14ac:dyDescent="0.25">
      <c r="D6952"/>
      <c r="E6952" s="10"/>
      <c r="F6952" s="10"/>
      <c r="G6952" s="10"/>
      <c r="H6952" s="10"/>
      <c r="I6952" s="10"/>
      <c r="J6952" s="10"/>
      <c r="K6952" s="11"/>
      <c r="L6952" s="11"/>
      <c r="M6952" s="12"/>
      <c r="N6952" s="12"/>
      <c r="O6952" s="12"/>
      <c r="P6952" s="12"/>
      <c r="Q6952" s="12"/>
      <c r="R6952" s="12"/>
      <c r="S6952" s="12"/>
      <c r="T6952" s="12"/>
      <c r="U6952" s="12"/>
      <c r="V6952" s="12"/>
      <c r="W6952" s="12"/>
      <c r="X6952" s="12"/>
      <c r="Y6952" s="12"/>
      <c r="Z6952" s="12"/>
      <c r="AA6952" s="12"/>
      <c r="AB6952" s="12"/>
      <c r="AC6952" s="12"/>
      <c r="AD6952" s="12"/>
      <c r="AE6952" s="12"/>
      <c r="AF6952" s="12"/>
      <c r="AG6952" s="12"/>
      <c r="AH6952" s="12"/>
      <c r="AI6952" s="12"/>
      <c r="AJ6952" s="12"/>
      <c r="AK6952" s="12"/>
      <c r="AL6952" s="12"/>
      <c r="AM6952" s="12"/>
      <c r="AN6952" s="12"/>
      <c r="AO6952" s="12"/>
      <c r="AP6952" s="12"/>
      <c r="AQ6952" s="12"/>
      <c r="AR6952" s="12"/>
      <c r="AS6952" s="12"/>
      <c r="AT6952" s="12"/>
      <c r="AU6952" s="12"/>
      <c r="AV6952" s="12"/>
      <c r="AW6952" s="12"/>
      <c r="AX6952" s="12"/>
      <c r="AY6952" s="12"/>
      <c r="AZ6952" s="12"/>
      <c r="BA6952" s="12"/>
      <c r="BB6952" s="12"/>
      <c r="BC6952" s="12"/>
      <c r="BD6952" s="12"/>
      <c r="BE6952" s="12"/>
      <c r="BF6952" s="12"/>
      <c r="BG6952" s="12"/>
      <c r="BH6952" s="12"/>
      <c r="BI6952" s="12"/>
      <c r="BJ6952" s="13"/>
      <c r="BK6952" s="13"/>
      <c r="BL6952" s="13"/>
      <c r="BM6952" s="13"/>
      <c r="BN6952" s="13"/>
    </row>
    <row r="6953" spans="4:66" x14ac:dyDescent="0.25">
      <c r="D6953"/>
      <c r="E6953" s="10"/>
      <c r="F6953" s="10"/>
      <c r="G6953" s="10"/>
      <c r="H6953" s="10"/>
      <c r="I6953" s="10"/>
      <c r="J6953" s="10"/>
      <c r="K6953" s="11"/>
      <c r="L6953" s="11"/>
      <c r="M6953" s="12"/>
      <c r="N6953" s="12"/>
      <c r="O6953" s="12"/>
      <c r="P6953" s="12"/>
      <c r="Q6953" s="12"/>
      <c r="R6953" s="12"/>
      <c r="S6953" s="12"/>
      <c r="T6953" s="12"/>
      <c r="U6953" s="12"/>
      <c r="V6953" s="12"/>
      <c r="W6953" s="12"/>
      <c r="X6953" s="12"/>
      <c r="Y6953" s="12"/>
      <c r="Z6953" s="12"/>
      <c r="AA6953" s="12"/>
      <c r="AB6953" s="12"/>
      <c r="AC6953" s="12"/>
      <c r="AD6953" s="12"/>
      <c r="AE6953" s="12"/>
      <c r="AF6953" s="12"/>
      <c r="AG6953" s="12"/>
      <c r="AH6953" s="12"/>
      <c r="AI6953" s="12"/>
      <c r="AJ6953" s="12"/>
      <c r="AK6953" s="12"/>
      <c r="AL6953" s="12"/>
      <c r="AM6953" s="12"/>
      <c r="AN6953" s="12"/>
      <c r="AO6953" s="12"/>
      <c r="AP6953" s="12"/>
      <c r="AQ6953" s="12"/>
      <c r="AR6953" s="12"/>
      <c r="AS6953" s="12"/>
      <c r="AT6953" s="12"/>
      <c r="AU6953" s="12"/>
      <c r="AV6953" s="12"/>
      <c r="AW6953" s="12"/>
      <c r="AX6953" s="12"/>
      <c r="AY6953" s="12"/>
      <c r="AZ6953" s="12"/>
      <c r="BA6953" s="12"/>
      <c r="BB6953" s="12"/>
      <c r="BC6953" s="12"/>
      <c r="BD6953" s="12"/>
      <c r="BE6953" s="12"/>
      <c r="BF6953" s="12"/>
      <c r="BG6953" s="12"/>
      <c r="BH6953" s="12"/>
      <c r="BI6953" s="12"/>
      <c r="BJ6953" s="13"/>
      <c r="BK6953" s="13"/>
      <c r="BL6953" s="13"/>
      <c r="BM6953" s="13"/>
      <c r="BN6953" s="13"/>
    </row>
    <row r="6954" spans="4:66" x14ac:dyDescent="0.25">
      <c r="D6954"/>
      <c r="E6954" s="10"/>
      <c r="F6954" s="10"/>
      <c r="G6954" s="10"/>
      <c r="H6954" s="10"/>
      <c r="I6954" s="10"/>
      <c r="J6954" s="10"/>
      <c r="K6954" s="11"/>
      <c r="L6954" s="11"/>
      <c r="M6954" s="12"/>
      <c r="N6954" s="12"/>
      <c r="O6954" s="12"/>
      <c r="P6954" s="12"/>
      <c r="Q6954" s="12"/>
      <c r="R6954" s="12"/>
      <c r="S6954" s="12"/>
      <c r="T6954" s="12"/>
      <c r="U6954" s="12"/>
      <c r="V6954" s="12"/>
      <c r="W6954" s="12"/>
      <c r="X6954" s="12"/>
      <c r="Y6954" s="12"/>
      <c r="Z6954" s="12"/>
      <c r="AA6954" s="12"/>
      <c r="AB6954" s="12"/>
      <c r="AC6954" s="12"/>
      <c r="AD6954" s="12"/>
      <c r="AE6954" s="12"/>
      <c r="AF6954" s="12"/>
      <c r="AG6954" s="12"/>
      <c r="AH6954" s="12"/>
      <c r="AI6954" s="12"/>
      <c r="AJ6954" s="12"/>
      <c r="AK6954" s="12"/>
      <c r="AL6954" s="12"/>
      <c r="AM6954" s="12"/>
      <c r="AN6954" s="12"/>
      <c r="AO6954" s="12"/>
      <c r="AP6954" s="12"/>
      <c r="AQ6954" s="12"/>
      <c r="AR6954" s="12"/>
      <c r="AS6954" s="12"/>
      <c r="AT6954" s="12"/>
      <c r="AU6954" s="12"/>
      <c r="AV6954" s="12"/>
      <c r="AW6954" s="12"/>
      <c r="AX6954" s="12"/>
      <c r="AY6954" s="12"/>
      <c r="AZ6954" s="12"/>
      <c r="BA6954" s="12"/>
      <c r="BB6954" s="12"/>
      <c r="BC6954" s="12"/>
      <c r="BD6954" s="12"/>
      <c r="BE6954" s="12"/>
      <c r="BF6954" s="12"/>
      <c r="BG6954" s="12"/>
      <c r="BH6954" s="12"/>
      <c r="BI6954" s="12"/>
      <c r="BJ6954" s="13"/>
      <c r="BK6954" s="13"/>
      <c r="BL6954" s="13"/>
      <c r="BM6954" s="13"/>
      <c r="BN6954" s="13"/>
    </row>
    <row r="6955" spans="4:66" x14ac:dyDescent="0.25">
      <c r="D6955"/>
      <c r="E6955" s="10"/>
      <c r="F6955" s="10"/>
      <c r="G6955" s="10"/>
      <c r="H6955" s="10"/>
      <c r="I6955" s="10"/>
      <c r="J6955" s="10"/>
      <c r="K6955" s="11"/>
      <c r="L6955" s="11"/>
      <c r="M6955" s="12"/>
      <c r="N6955" s="12"/>
      <c r="O6955" s="12"/>
      <c r="P6955" s="12"/>
      <c r="Q6955" s="12"/>
      <c r="R6955" s="12"/>
      <c r="S6955" s="12"/>
      <c r="T6955" s="12"/>
      <c r="U6955" s="12"/>
      <c r="V6955" s="12"/>
      <c r="W6955" s="12"/>
      <c r="X6955" s="12"/>
      <c r="Y6955" s="12"/>
      <c r="Z6955" s="12"/>
      <c r="AA6955" s="12"/>
      <c r="AB6955" s="12"/>
      <c r="AC6955" s="12"/>
      <c r="AD6955" s="12"/>
      <c r="AE6955" s="12"/>
      <c r="AF6955" s="12"/>
      <c r="AG6955" s="12"/>
      <c r="AH6955" s="12"/>
      <c r="AI6955" s="12"/>
      <c r="AJ6955" s="12"/>
      <c r="AK6955" s="12"/>
      <c r="AL6955" s="12"/>
      <c r="AM6955" s="12"/>
      <c r="AN6955" s="12"/>
      <c r="AO6955" s="12"/>
      <c r="AP6955" s="12"/>
      <c r="AQ6955" s="12"/>
      <c r="AR6955" s="12"/>
      <c r="AS6955" s="12"/>
      <c r="AT6955" s="12"/>
      <c r="AU6955" s="12"/>
      <c r="AV6955" s="12"/>
      <c r="AW6955" s="12"/>
      <c r="AX6955" s="12"/>
      <c r="AY6955" s="12"/>
      <c r="AZ6955" s="12"/>
      <c r="BA6955" s="12"/>
      <c r="BB6955" s="12"/>
      <c r="BC6955" s="12"/>
      <c r="BD6955" s="12"/>
      <c r="BE6955" s="12"/>
      <c r="BF6955" s="12"/>
      <c r="BG6955" s="12"/>
      <c r="BH6955" s="12"/>
      <c r="BI6955" s="12"/>
      <c r="BJ6955" s="13"/>
      <c r="BK6955" s="13"/>
      <c r="BL6955" s="13"/>
      <c r="BM6955" s="13"/>
      <c r="BN6955" s="13"/>
    </row>
    <row r="6956" spans="4:66" x14ac:dyDescent="0.25">
      <c r="D6956"/>
      <c r="E6956" s="10"/>
      <c r="F6956" s="10"/>
      <c r="G6956" s="10"/>
      <c r="H6956" s="10"/>
      <c r="I6956" s="10"/>
      <c r="J6956" s="10"/>
      <c r="K6956" s="11"/>
      <c r="L6956" s="11"/>
      <c r="M6956" s="12"/>
      <c r="N6956" s="12"/>
      <c r="O6956" s="12"/>
      <c r="P6956" s="12"/>
      <c r="Q6956" s="12"/>
      <c r="R6956" s="12"/>
      <c r="S6956" s="12"/>
      <c r="T6956" s="12"/>
      <c r="U6956" s="12"/>
      <c r="V6956" s="12"/>
      <c r="W6956" s="12"/>
      <c r="X6956" s="12"/>
      <c r="Y6956" s="12"/>
      <c r="Z6956" s="12"/>
      <c r="AA6956" s="12"/>
      <c r="AB6956" s="12"/>
      <c r="AC6956" s="12"/>
      <c r="AD6956" s="12"/>
      <c r="AE6956" s="12"/>
      <c r="AF6956" s="12"/>
      <c r="AG6956" s="12"/>
      <c r="AH6956" s="12"/>
      <c r="AI6956" s="12"/>
      <c r="AJ6956" s="12"/>
      <c r="AK6956" s="12"/>
      <c r="AL6956" s="12"/>
      <c r="AM6956" s="12"/>
      <c r="AN6956" s="12"/>
      <c r="AO6956" s="12"/>
      <c r="AP6956" s="12"/>
      <c r="AQ6956" s="12"/>
      <c r="AR6956" s="12"/>
      <c r="AS6956" s="12"/>
      <c r="AT6956" s="12"/>
      <c r="AU6956" s="12"/>
      <c r="AV6956" s="12"/>
      <c r="AW6956" s="12"/>
      <c r="AX6956" s="12"/>
      <c r="AY6956" s="12"/>
      <c r="AZ6956" s="12"/>
      <c r="BA6956" s="12"/>
      <c r="BB6956" s="12"/>
      <c r="BC6956" s="12"/>
      <c r="BD6956" s="12"/>
      <c r="BE6956" s="12"/>
      <c r="BF6956" s="12"/>
      <c r="BG6956" s="12"/>
      <c r="BH6956" s="12"/>
      <c r="BI6956" s="12"/>
      <c r="BJ6956" s="13"/>
      <c r="BK6956" s="13"/>
      <c r="BL6956" s="13"/>
      <c r="BM6956" s="13"/>
      <c r="BN6956" s="13"/>
    </row>
    <row r="6957" spans="4:66" x14ac:dyDescent="0.25">
      <c r="D6957"/>
      <c r="E6957" s="10"/>
      <c r="F6957" s="10"/>
      <c r="G6957" s="10"/>
      <c r="H6957" s="10"/>
      <c r="I6957" s="10"/>
      <c r="J6957" s="10"/>
      <c r="K6957" s="11"/>
      <c r="L6957" s="11"/>
      <c r="M6957" s="12"/>
      <c r="N6957" s="12"/>
      <c r="O6957" s="12"/>
      <c r="P6957" s="12"/>
      <c r="Q6957" s="12"/>
      <c r="R6957" s="12"/>
      <c r="S6957" s="12"/>
      <c r="T6957" s="12"/>
      <c r="U6957" s="12"/>
      <c r="V6957" s="12"/>
      <c r="W6957" s="12"/>
      <c r="X6957" s="12"/>
      <c r="Y6957" s="12"/>
      <c r="Z6957" s="12"/>
      <c r="AA6957" s="12"/>
      <c r="AB6957" s="12"/>
      <c r="AC6957" s="12"/>
      <c r="AD6957" s="12"/>
      <c r="AE6957" s="12"/>
      <c r="AF6957" s="12"/>
      <c r="AG6957" s="12"/>
      <c r="AH6957" s="12"/>
      <c r="AI6957" s="12"/>
      <c r="AJ6957" s="12"/>
      <c r="AK6957" s="12"/>
      <c r="AL6957" s="12"/>
      <c r="AM6957" s="12"/>
      <c r="AN6957" s="12"/>
      <c r="AO6957" s="12"/>
      <c r="AP6957" s="12"/>
      <c r="AQ6957" s="12"/>
      <c r="AR6957" s="12"/>
      <c r="AS6957" s="12"/>
      <c r="AT6957" s="12"/>
      <c r="AU6957" s="12"/>
      <c r="AV6957" s="12"/>
      <c r="AW6957" s="12"/>
      <c r="AX6957" s="12"/>
      <c r="AY6957" s="12"/>
      <c r="AZ6957" s="12"/>
      <c r="BA6957" s="12"/>
      <c r="BB6957" s="12"/>
      <c r="BC6957" s="12"/>
      <c r="BD6957" s="12"/>
      <c r="BE6957" s="12"/>
      <c r="BF6957" s="12"/>
      <c r="BG6957" s="12"/>
      <c r="BH6957" s="12"/>
      <c r="BI6957" s="12"/>
      <c r="BJ6957" s="13"/>
      <c r="BK6957" s="13"/>
      <c r="BL6957" s="13"/>
      <c r="BM6957" s="13"/>
      <c r="BN6957" s="13"/>
    </row>
    <row r="6958" spans="4:66" x14ac:dyDescent="0.25">
      <c r="D6958"/>
      <c r="E6958" s="10"/>
      <c r="F6958" s="10"/>
      <c r="G6958" s="10"/>
      <c r="H6958" s="10"/>
      <c r="I6958" s="10"/>
      <c r="J6958" s="10"/>
      <c r="K6958" s="11"/>
      <c r="L6958" s="11"/>
      <c r="M6958" s="12"/>
      <c r="N6958" s="12"/>
      <c r="O6958" s="12"/>
      <c r="P6958" s="12"/>
      <c r="Q6958" s="12"/>
      <c r="R6958" s="12"/>
      <c r="S6958" s="12"/>
      <c r="T6958" s="12"/>
      <c r="U6958" s="12"/>
      <c r="V6958" s="12"/>
      <c r="W6958" s="12"/>
      <c r="X6958" s="12"/>
      <c r="Y6958" s="12"/>
      <c r="Z6958" s="12"/>
      <c r="AA6958" s="12"/>
      <c r="AB6958" s="12"/>
      <c r="AC6958" s="12"/>
      <c r="AD6958" s="12"/>
      <c r="AE6958" s="12"/>
      <c r="AF6958" s="12"/>
      <c r="AG6958" s="12"/>
      <c r="AH6958" s="12"/>
      <c r="AI6958" s="12"/>
      <c r="AJ6958" s="12"/>
      <c r="AK6958" s="12"/>
      <c r="AL6958" s="12"/>
      <c r="AM6958" s="12"/>
      <c r="AN6958" s="12"/>
      <c r="AO6958" s="12"/>
      <c r="AP6958" s="12"/>
      <c r="AQ6958" s="12"/>
      <c r="AR6958" s="12"/>
      <c r="AS6958" s="12"/>
      <c r="AT6958" s="12"/>
      <c r="AU6958" s="12"/>
      <c r="AV6958" s="12"/>
      <c r="AW6958" s="12"/>
      <c r="AX6958" s="12"/>
      <c r="AY6958" s="12"/>
      <c r="AZ6958" s="12"/>
      <c r="BA6958" s="12"/>
      <c r="BB6958" s="12"/>
      <c r="BC6958" s="12"/>
      <c r="BD6958" s="12"/>
      <c r="BE6958" s="12"/>
      <c r="BF6958" s="12"/>
      <c r="BG6958" s="12"/>
      <c r="BH6958" s="12"/>
      <c r="BI6958" s="12"/>
      <c r="BJ6958" s="13"/>
      <c r="BK6958" s="13"/>
      <c r="BL6958" s="13"/>
      <c r="BM6958" s="13"/>
      <c r="BN6958" s="13"/>
    </row>
    <row r="6959" spans="4:66" x14ac:dyDescent="0.25">
      <c r="D6959"/>
      <c r="E6959" s="10"/>
      <c r="F6959" s="10"/>
      <c r="G6959" s="10"/>
      <c r="H6959" s="10"/>
      <c r="I6959" s="10"/>
      <c r="J6959" s="10"/>
      <c r="K6959" s="11"/>
      <c r="L6959" s="11"/>
      <c r="M6959" s="12"/>
      <c r="N6959" s="12"/>
      <c r="O6959" s="12"/>
      <c r="P6959" s="12"/>
      <c r="Q6959" s="12"/>
      <c r="R6959" s="12"/>
      <c r="S6959" s="12"/>
      <c r="T6959" s="12"/>
      <c r="U6959" s="12"/>
      <c r="V6959" s="12"/>
      <c r="W6959" s="12"/>
      <c r="X6959" s="12"/>
      <c r="Y6959" s="12"/>
      <c r="Z6959" s="12"/>
      <c r="AA6959" s="12"/>
      <c r="AB6959" s="12"/>
      <c r="AC6959" s="12"/>
      <c r="AD6959" s="12"/>
      <c r="AE6959" s="12"/>
      <c r="AF6959" s="12"/>
      <c r="AG6959" s="12"/>
      <c r="AH6959" s="12"/>
      <c r="AI6959" s="12"/>
      <c r="AJ6959" s="12"/>
      <c r="AK6959" s="12"/>
      <c r="AL6959" s="12"/>
      <c r="AM6959" s="12"/>
      <c r="AN6959" s="12"/>
      <c r="AO6959" s="12"/>
      <c r="AP6959" s="12"/>
      <c r="AQ6959" s="12"/>
      <c r="AR6959" s="12"/>
      <c r="AS6959" s="12"/>
      <c r="AT6959" s="12"/>
      <c r="AU6959" s="12"/>
      <c r="AV6959" s="12"/>
      <c r="AW6959" s="12"/>
      <c r="AX6959" s="12"/>
      <c r="AY6959" s="12"/>
      <c r="AZ6959" s="12"/>
      <c r="BA6959" s="12"/>
      <c r="BB6959" s="12"/>
      <c r="BC6959" s="12"/>
      <c r="BD6959" s="12"/>
      <c r="BE6959" s="12"/>
      <c r="BF6959" s="12"/>
      <c r="BG6959" s="12"/>
      <c r="BH6959" s="12"/>
      <c r="BI6959" s="12"/>
      <c r="BJ6959" s="13"/>
      <c r="BK6959" s="13"/>
      <c r="BL6959" s="13"/>
      <c r="BM6959" s="13"/>
      <c r="BN6959" s="13"/>
    </row>
    <row r="6960" spans="4:66" x14ac:dyDescent="0.25">
      <c r="D6960"/>
      <c r="E6960" s="10"/>
      <c r="F6960" s="10"/>
      <c r="G6960" s="10"/>
      <c r="H6960" s="10"/>
      <c r="I6960" s="10"/>
      <c r="J6960" s="10"/>
      <c r="K6960" s="11"/>
      <c r="L6960" s="11"/>
      <c r="M6960" s="12"/>
      <c r="N6960" s="12"/>
      <c r="O6960" s="12"/>
      <c r="P6960" s="12"/>
      <c r="Q6960" s="12"/>
      <c r="R6960" s="12"/>
      <c r="S6960" s="12"/>
      <c r="T6960" s="12"/>
      <c r="U6960" s="12"/>
      <c r="V6960" s="12"/>
      <c r="W6960" s="12"/>
      <c r="X6960" s="12"/>
      <c r="Y6960" s="12"/>
      <c r="Z6960" s="12"/>
      <c r="AA6960" s="12"/>
      <c r="AB6960" s="12"/>
      <c r="AC6960" s="12"/>
      <c r="AD6960" s="12"/>
      <c r="AE6960" s="12"/>
      <c r="AF6960" s="12"/>
      <c r="AG6960" s="12"/>
      <c r="AH6960" s="12"/>
      <c r="AI6960" s="12"/>
      <c r="AJ6960" s="12"/>
      <c r="AK6960" s="12"/>
      <c r="AL6960" s="12"/>
      <c r="AM6960" s="12"/>
      <c r="AN6960" s="12"/>
      <c r="AO6960" s="12"/>
      <c r="AP6960" s="12"/>
      <c r="AQ6960" s="12"/>
      <c r="AR6960" s="12"/>
      <c r="AS6960" s="12"/>
      <c r="AT6960" s="12"/>
      <c r="AU6960" s="12"/>
      <c r="AV6960" s="12"/>
      <c r="AW6960" s="12"/>
      <c r="AX6960" s="12"/>
      <c r="AY6960" s="12"/>
      <c r="AZ6960" s="12"/>
      <c r="BA6960" s="12"/>
      <c r="BB6960" s="12"/>
      <c r="BC6960" s="12"/>
      <c r="BD6960" s="12"/>
      <c r="BE6960" s="12"/>
      <c r="BF6960" s="12"/>
      <c r="BG6960" s="12"/>
      <c r="BH6960" s="12"/>
      <c r="BI6960" s="12"/>
      <c r="BJ6960" s="13"/>
      <c r="BK6960" s="13"/>
      <c r="BL6960" s="13"/>
      <c r="BM6960" s="13"/>
      <c r="BN6960" s="13"/>
    </row>
    <row r="6961" spans="4:66" x14ac:dyDescent="0.25">
      <c r="D6961"/>
      <c r="E6961" s="10"/>
      <c r="F6961" s="10"/>
      <c r="G6961" s="10"/>
      <c r="H6961" s="10"/>
      <c r="I6961" s="10"/>
      <c r="J6961" s="10"/>
      <c r="K6961" s="11"/>
      <c r="L6961" s="11"/>
      <c r="M6961" s="12"/>
      <c r="N6961" s="12"/>
      <c r="O6961" s="12"/>
      <c r="P6961" s="12"/>
      <c r="Q6961" s="12"/>
      <c r="R6961" s="12"/>
      <c r="S6961" s="12"/>
      <c r="T6961" s="12"/>
      <c r="U6961" s="12"/>
      <c r="V6961" s="12"/>
      <c r="W6961" s="12"/>
      <c r="X6961" s="12"/>
      <c r="Y6961" s="12"/>
      <c r="Z6961" s="12"/>
      <c r="AA6961" s="12"/>
      <c r="AB6961" s="12"/>
      <c r="AC6961" s="12"/>
      <c r="AD6961" s="12"/>
      <c r="AE6961" s="12"/>
      <c r="AF6961" s="12"/>
      <c r="AG6961" s="12"/>
      <c r="AH6961" s="12"/>
      <c r="AI6961" s="12"/>
      <c r="AJ6961" s="12"/>
      <c r="AK6961" s="12"/>
      <c r="AL6961" s="12"/>
      <c r="AM6961" s="12"/>
      <c r="AN6961" s="12"/>
      <c r="AO6961" s="12"/>
      <c r="AP6961" s="12"/>
      <c r="AQ6961" s="12"/>
      <c r="AR6961" s="12"/>
      <c r="AS6961" s="12"/>
      <c r="AT6961" s="12"/>
      <c r="AU6961" s="12"/>
      <c r="AV6961" s="12"/>
      <c r="AW6961" s="12"/>
      <c r="AX6961" s="12"/>
      <c r="AY6961" s="12"/>
      <c r="AZ6961" s="12"/>
      <c r="BA6961" s="12"/>
      <c r="BB6961" s="12"/>
      <c r="BC6961" s="12"/>
      <c r="BD6961" s="12"/>
      <c r="BE6961" s="12"/>
      <c r="BF6961" s="12"/>
      <c r="BG6961" s="12"/>
      <c r="BH6961" s="12"/>
      <c r="BI6961" s="12"/>
      <c r="BJ6961" s="13"/>
      <c r="BK6961" s="13"/>
      <c r="BL6961" s="13"/>
      <c r="BM6961" s="13"/>
      <c r="BN6961" s="13"/>
    </row>
    <row r="6962" spans="4:66" x14ac:dyDescent="0.25">
      <c r="D6962"/>
      <c r="E6962" s="10"/>
      <c r="F6962" s="10"/>
      <c r="G6962" s="10"/>
      <c r="H6962" s="10"/>
      <c r="I6962" s="10"/>
      <c r="J6962" s="10"/>
      <c r="K6962" s="11"/>
      <c r="L6962" s="11"/>
      <c r="M6962" s="12"/>
      <c r="N6962" s="12"/>
      <c r="O6962" s="12"/>
      <c r="P6962" s="12"/>
      <c r="Q6962" s="12"/>
      <c r="R6962" s="12"/>
      <c r="S6962" s="12"/>
      <c r="T6962" s="12"/>
      <c r="U6962" s="12"/>
      <c r="V6962" s="12"/>
      <c r="W6962" s="12"/>
      <c r="X6962" s="12"/>
      <c r="Y6962" s="12"/>
      <c r="Z6962" s="12"/>
      <c r="AA6962" s="12"/>
      <c r="AB6962" s="12"/>
      <c r="AC6962" s="12"/>
      <c r="AD6962" s="12"/>
      <c r="AE6962" s="12"/>
      <c r="AF6962" s="12"/>
      <c r="AG6962" s="12"/>
      <c r="AH6962" s="12"/>
      <c r="AI6962" s="12"/>
      <c r="AJ6962" s="12"/>
      <c r="AK6962" s="12"/>
      <c r="AL6962" s="12"/>
      <c r="AM6962" s="12"/>
      <c r="AN6962" s="12"/>
      <c r="AO6962" s="12"/>
      <c r="AP6962" s="12"/>
      <c r="AQ6962" s="12"/>
      <c r="AR6962" s="12"/>
      <c r="AS6962" s="12"/>
      <c r="AT6962" s="12"/>
      <c r="AU6962" s="12"/>
      <c r="AV6962" s="12"/>
      <c r="AW6962" s="12"/>
      <c r="AX6962" s="12"/>
      <c r="AY6962" s="12"/>
      <c r="AZ6962" s="12"/>
      <c r="BA6962" s="12"/>
      <c r="BB6962" s="12"/>
      <c r="BC6962" s="12"/>
      <c r="BD6962" s="12"/>
      <c r="BE6962" s="12"/>
      <c r="BF6962" s="12"/>
      <c r="BG6962" s="12"/>
      <c r="BH6962" s="12"/>
      <c r="BI6962" s="12"/>
      <c r="BJ6962" s="13"/>
      <c r="BK6962" s="13"/>
      <c r="BL6962" s="13"/>
      <c r="BM6962" s="13"/>
      <c r="BN6962" s="13"/>
    </row>
    <row r="6963" spans="4:66" x14ac:dyDescent="0.25">
      <c r="D6963"/>
      <c r="E6963" s="10"/>
      <c r="F6963" s="10"/>
      <c r="G6963" s="10"/>
      <c r="H6963" s="10"/>
      <c r="I6963" s="10"/>
      <c r="J6963" s="10"/>
      <c r="K6963" s="11"/>
      <c r="L6963" s="11"/>
      <c r="M6963" s="12"/>
      <c r="N6963" s="12"/>
      <c r="O6963" s="12"/>
      <c r="P6963" s="12"/>
      <c r="Q6963" s="12"/>
      <c r="R6963" s="12"/>
      <c r="S6963" s="12"/>
      <c r="T6963" s="12"/>
      <c r="U6963" s="12"/>
      <c r="V6963" s="12"/>
      <c r="W6963" s="12"/>
      <c r="X6963" s="12"/>
      <c r="Y6963" s="12"/>
      <c r="Z6963" s="12"/>
      <c r="AA6963" s="12"/>
      <c r="AB6963" s="12"/>
      <c r="AC6963" s="12"/>
      <c r="AD6963" s="12"/>
      <c r="AE6963" s="12"/>
      <c r="AF6963" s="12"/>
      <c r="AG6963" s="12"/>
      <c r="AH6963" s="12"/>
      <c r="AI6963" s="12"/>
      <c r="AJ6963" s="12"/>
      <c r="AK6963" s="12"/>
      <c r="AL6963" s="12"/>
      <c r="AM6963" s="12"/>
      <c r="AN6963" s="12"/>
      <c r="AO6963" s="12"/>
      <c r="AP6963" s="12"/>
      <c r="AQ6963" s="12"/>
      <c r="AR6963" s="12"/>
      <c r="AS6963" s="12"/>
      <c r="AT6963" s="12"/>
      <c r="AU6963" s="12"/>
      <c r="AV6963" s="12"/>
      <c r="AW6963" s="12"/>
      <c r="AX6963" s="12"/>
      <c r="AY6963" s="12"/>
      <c r="AZ6963" s="12"/>
      <c r="BA6963" s="12"/>
      <c r="BB6963" s="12"/>
      <c r="BC6963" s="12"/>
      <c r="BD6963" s="12"/>
      <c r="BE6963" s="12"/>
      <c r="BF6963" s="12"/>
      <c r="BG6963" s="12"/>
      <c r="BH6963" s="12"/>
      <c r="BI6963" s="12"/>
      <c r="BJ6963" s="13"/>
      <c r="BK6963" s="13"/>
      <c r="BL6963" s="13"/>
      <c r="BM6963" s="13"/>
      <c r="BN6963" s="13"/>
    </row>
    <row r="6964" spans="4:66" x14ac:dyDescent="0.25">
      <c r="D6964"/>
      <c r="E6964" s="10"/>
      <c r="F6964" s="10"/>
      <c r="G6964" s="10"/>
      <c r="H6964" s="10"/>
      <c r="I6964" s="10"/>
      <c r="J6964" s="10"/>
      <c r="K6964" s="11"/>
      <c r="L6964" s="11"/>
      <c r="M6964" s="12"/>
      <c r="N6964" s="12"/>
      <c r="O6964" s="12"/>
      <c r="P6964" s="12"/>
      <c r="Q6964" s="12"/>
      <c r="R6964" s="12"/>
      <c r="S6964" s="12"/>
      <c r="T6964" s="12"/>
      <c r="U6964" s="12"/>
      <c r="V6964" s="12"/>
      <c r="W6964" s="12"/>
      <c r="X6964" s="12"/>
      <c r="Y6964" s="12"/>
      <c r="Z6964" s="12"/>
      <c r="AA6964" s="12"/>
      <c r="AB6964" s="12"/>
      <c r="AC6964" s="12"/>
      <c r="AD6964" s="12"/>
      <c r="AE6964" s="12"/>
      <c r="AF6964" s="12"/>
      <c r="AG6964" s="12"/>
      <c r="AH6964" s="12"/>
      <c r="AI6964" s="12"/>
      <c r="AJ6964" s="12"/>
      <c r="AK6964" s="12"/>
      <c r="AL6964" s="12"/>
      <c r="AM6964" s="12"/>
      <c r="AN6964" s="12"/>
      <c r="AO6964" s="12"/>
      <c r="AP6964" s="12"/>
      <c r="AQ6964" s="12"/>
      <c r="AR6964" s="12"/>
      <c r="AS6964" s="12"/>
      <c r="AT6964" s="12"/>
      <c r="AU6964" s="12"/>
      <c r="AV6964" s="12"/>
      <c r="AW6964" s="12"/>
      <c r="AX6964" s="12"/>
      <c r="AY6964" s="12"/>
      <c r="AZ6964" s="12"/>
      <c r="BA6964" s="12"/>
      <c r="BB6964" s="12"/>
      <c r="BC6964" s="12"/>
      <c r="BD6964" s="12"/>
      <c r="BE6964" s="12"/>
      <c r="BF6964" s="12"/>
      <c r="BG6964" s="12"/>
      <c r="BH6964" s="12"/>
      <c r="BI6964" s="12"/>
      <c r="BJ6964" s="13"/>
      <c r="BK6964" s="13"/>
      <c r="BL6964" s="13"/>
      <c r="BM6964" s="13"/>
      <c r="BN6964" s="13"/>
    </row>
    <row r="6965" spans="4:66" x14ac:dyDescent="0.25">
      <c r="D6965"/>
      <c r="E6965" s="10"/>
      <c r="F6965" s="10"/>
      <c r="G6965" s="10"/>
      <c r="H6965" s="10"/>
      <c r="I6965" s="10"/>
      <c r="J6965" s="10"/>
      <c r="K6965" s="11"/>
      <c r="L6965" s="11"/>
      <c r="M6965" s="12"/>
      <c r="N6965" s="12"/>
      <c r="O6965" s="12"/>
      <c r="P6965" s="12"/>
      <c r="Q6965" s="12"/>
      <c r="R6965" s="12"/>
      <c r="S6965" s="12"/>
      <c r="T6965" s="12"/>
      <c r="U6965" s="12"/>
      <c r="V6965" s="12"/>
      <c r="W6965" s="12"/>
      <c r="X6965" s="12"/>
      <c r="Y6965" s="12"/>
      <c r="Z6965" s="12"/>
      <c r="AA6965" s="12"/>
      <c r="AB6965" s="12"/>
      <c r="AC6965" s="12"/>
      <c r="AD6965" s="12"/>
      <c r="AE6965" s="12"/>
      <c r="AF6965" s="12"/>
      <c r="AG6965" s="12"/>
      <c r="AH6965" s="12"/>
      <c r="AI6965" s="12"/>
      <c r="AJ6965" s="12"/>
      <c r="AK6965" s="12"/>
      <c r="AL6965" s="12"/>
      <c r="AM6965" s="12"/>
      <c r="AN6965" s="12"/>
      <c r="AO6965" s="12"/>
      <c r="AP6965" s="12"/>
      <c r="AQ6965" s="12"/>
      <c r="AR6965" s="12"/>
      <c r="AS6965" s="12"/>
      <c r="AT6965" s="12"/>
      <c r="AU6965" s="12"/>
      <c r="AV6965" s="12"/>
      <c r="AW6965" s="12"/>
      <c r="AX6965" s="12"/>
      <c r="AY6965" s="12"/>
      <c r="AZ6965" s="12"/>
      <c r="BA6965" s="12"/>
      <c r="BB6965" s="12"/>
      <c r="BC6965" s="12"/>
      <c r="BD6965" s="12"/>
      <c r="BE6965" s="12"/>
      <c r="BF6965" s="12"/>
      <c r="BG6965" s="12"/>
      <c r="BH6965" s="12"/>
      <c r="BI6965" s="12"/>
      <c r="BJ6965" s="13"/>
      <c r="BK6965" s="13"/>
      <c r="BL6965" s="13"/>
      <c r="BM6965" s="13"/>
      <c r="BN6965" s="13"/>
    </row>
    <row r="6966" spans="4:66" x14ac:dyDescent="0.25">
      <c r="D6966"/>
      <c r="E6966" s="10"/>
      <c r="F6966" s="10"/>
      <c r="G6966" s="10"/>
      <c r="H6966" s="10"/>
      <c r="I6966" s="10"/>
      <c r="J6966" s="10"/>
      <c r="K6966" s="11"/>
      <c r="L6966" s="11"/>
      <c r="M6966" s="12"/>
      <c r="N6966" s="12"/>
      <c r="O6966" s="12"/>
      <c r="P6966" s="12"/>
      <c r="Q6966" s="12"/>
      <c r="R6966" s="12"/>
      <c r="S6966" s="12"/>
      <c r="T6966" s="12"/>
      <c r="U6966" s="12"/>
      <c r="V6966" s="12"/>
      <c r="W6966" s="12"/>
      <c r="X6966" s="12"/>
      <c r="Y6966" s="12"/>
      <c r="Z6966" s="12"/>
      <c r="AA6966" s="12"/>
      <c r="AB6966" s="12"/>
      <c r="AC6966" s="12"/>
      <c r="AD6966" s="12"/>
      <c r="AE6966" s="12"/>
      <c r="AF6966" s="12"/>
      <c r="AG6966" s="12"/>
      <c r="AH6966" s="12"/>
      <c r="AI6966" s="12"/>
      <c r="AJ6966" s="12"/>
      <c r="AK6966" s="12"/>
      <c r="AL6966" s="12"/>
      <c r="AM6966" s="12"/>
      <c r="AN6966" s="12"/>
      <c r="AO6966" s="12"/>
      <c r="AP6966" s="12"/>
      <c r="AQ6966" s="12"/>
      <c r="AR6966" s="12"/>
      <c r="AS6966" s="12"/>
      <c r="AT6966" s="12"/>
      <c r="AU6966" s="12"/>
      <c r="AV6966" s="12"/>
      <c r="AW6966" s="12"/>
      <c r="AX6966" s="12"/>
      <c r="AY6966" s="12"/>
      <c r="AZ6966" s="12"/>
      <c r="BA6966" s="12"/>
      <c r="BB6966" s="12"/>
      <c r="BC6966" s="12"/>
      <c r="BD6966" s="12"/>
      <c r="BE6966" s="12"/>
      <c r="BF6966" s="12"/>
      <c r="BG6966" s="12"/>
      <c r="BH6966" s="12"/>
      <c r="BI6966" s="12"/>
      <c r="BJ6966" s="13"/>
      <c r="BK6966" s="13"/>
      <c r="BL6966" s="13"/>
      <c r="BM6966" s="13"/>
      <c r="BN6966" s="13"/>
    </row>
    <row r="6967" spans="4:66" x14ac:dyDescent="0.25">
      <c r="D6967"/>
      <c r="E6967" s="10"/>
      <c r="F6967" s="10"/>
      <c r="G6967" s="10"/>
      <c r="H6967" s="10"/>
      <c r="I6967" s="10"/>
      <c r="J6967" s="10"/>
      <c r="K6967" s="11"/>
      <c r="L6967" s="11"/>
      <c r="M6967" s="12"/>
      <c r="N6967" s="12"/>
      <c r="O6967" s="12"/>
      <c r="P6967" s="12"/>
      <c r="Q6967" s="12"/>
      <c r="R6967" s="12"/>
      <c r="S6967" s="12"/>
      <c r="T6967" s="12"/>
      <c r="U6967" s="12"/>
      <c r="V6967" s="12"/>
      <c r="W6967" s="12"/>
      <c r="X6967" s="12"/>
      <c r="Y6967" s="12"/>
      <c r="Z6967" s="12"/>
      <c r="AA6967" s="12"/>
      <c r="AB6967" s="12"/>
      <c r="AC6967" s="12"/>
      <c r="AD6967" s="12"/>
      <c r="AE6967" s="12"/>
      <c r="AF6967" s="12"/>
      <c r="AG6967" s="12"/>
      <c r="AH6967" s="12"/>
      <c r="AI6967" s="12"/>
      <c r="AJ6967" s="12"/>
      <c r="AK6967" s="12"/>
      <c r="AL6967" s="12"/>
      <c r="AM6967" s="12"/>
      <c r="AN6967" s="12"/>
      <c r="AO6967" s="12"/>
      <c r="AP6967" s="12"/>
      <c r="AQ6967" s="12"/>
      <c r="AR6967" s="12"/>
      <c r="AS6967" s="12"/>
      <c r="AT6967" s="12"/>
      <c r="AU6967" s="12"/>
      <c r="AV6967" s="12"/>
      <c r="AW6967" s="12"/>
      <c r="AX6967" s="12"/>
      <c r="AY6967" s="12"/>
      <c r="AZ6967" s="12"/>
      <c r="BA6967" s="12"/>
      <c r="BB6967" s="12"/>
      <c r="BC6967" s="12"/>
      <c r="BD6967" s="12"/>
      <c r="BE6967" s="12"/>
      <c r="BF6967" s="12"/>
      <c r="BG6967" s="12"/>
      <c r="BH6967" s="12"/>
      <c r="BI6967" s="12"/>
      <c r="BJ6967" s="13"/>
      <c r="BK6967" s="13"/>
      <c r="BL6967" s="13"/>
      <c r="BM6967" s="13"/>
      <c r="BN6967" s="13"/>
    </row>
    <row r="6968" spans="4:66" x14ac:dyDescent="0.25">
      <c r="D6968"/>
      <c r="E6968" s="10"/>
      <c r="F6968" s="10"/>
      <c r="G6968" s="10"/>
      <c r="H6968" s="10"/>
      <c r="I6968" s="10"/>
      <c r="J6968" s="10"/>
      <c r="K6968" s="11"/>
      <c r="L6968" s="11"/>
      <c r="M6968" s="12"/>
      <c r="N6968" s="12"/>
      <c r="O6968" s="12"/>
      <c r="P6968" s="12"/>
      <c r="Q6968" s="12"/>
      <c r="R6968" s="12"/>
      <c r="S6968" s="12"/>
      <c r="T6968" s="12"/>
      <c r="U6968" s="12"/>
      <c r="V6968" s="12"/>
      <c r="W6968" s="12"/>
      <c r="X6968" s="12"/>
      <c r="Y6968" s="12"/>
      <c r="Z6968" s="12"/>
      <c r="AA6968" s="12"/>
      <c r="AB6968" s="12"/>
      <c r="AC6968" s="12"/>
      <c r="AD6968" s="12"/>
      <c r="AE6968" s="12"/>
      <c r="AF6968" s="12"/>
      <c r="AG6968" s="12"/>
      <c r="AH6968" s="12"/>
      <c r="AI6968" s="12"/>
      <c r="AJ6968" s="12"/>
      <c r="AK6968" s="12"/>
      <c r="AL6968" s="12"/>
      <c r="AM6968" s="12"/>
      <c r="AN6968" s="12"/>
      <c r="AO6968" s="12"/>
      <c r="AP6968" s="12"/>
      <c r="AQ6968" s="12"/>
      <c r="AR6968" s="12"/>
      <c r="AS6968" s="12"/>
      <c r="AT6968" s="12"/>
      <c r="AU6968" s="12"/>
      <c r="AV6968" s="12"/>
      <c r="AW6968" s="12"/>
      <c r="AX6968" s="12"/>
      <c r="AY6968" s="12"/>
      <c r="AZ6968" s="12"/>
      <c r="BA6968" s="12"/>
      <c r="BB6968" s="12"/>
      <c r="BC6968" s="12"/>
      <c r="BD6968" s="12"/>
      <c r="BE6968" s="12"/>
      <c r="BF6968" s="12"/>
      <c r="BG6968" s="12"/>
      <c r="BH6968" s="12"/>
      <c r="BI6968" s="12"/>
      <c r="BJ6968" s="13"/>
      <c r="BK6968" s="13"/>
      <c r="BL6968" s="13"/>
      <c r="BM6968" s="13"/>
      <c r="BN6968" s="13"/>
    </row>
    <row r="6969" spans="4:66" x14ac:dyDescent="0.25">
      <c r="D6969"/>
      <c r="E6969" s="10"/>
      <c r="F6969" s="10"/>
      <c r="G6969" s="10"/>
      <c r="H6969" s="10"/>
      <c r="I6969" s="10"/>
      <c r="J6969" s="10"/>
      <c r="K6969" s="11"/>
      <c r="L6969" s="11"/>
      <c r="M6969" s="12"/>
      <c r="N6969" s="12"/>
      <c r="O6969" s="12"/>
      <c r="P6969" s="12"/>
      <c r="Q6969" s="12"/>
      <c r="R6969" s="12"/>
      <c r="S6969" s="12"/>
      <c r="T6969" s="12"/>
      <c r="U6969" s="12"/>
      <c r="V6969" s="12"/>
      <c r="W6969" s="12"/>
      <c r="X6969" s="12"/>
      <c r="Y6969" s="12"/>
      <c r="Z6969" s="12"/>
      <c r="AA6969" s="12"/>
      <c r="AB6969" s="12"/>
      <c r="AC6969" s="12"/>
      <c r="AD6969" s="12"/>
      <c r="AE6969" s="12"/>
      <c r="AF6969" s="12"/>
      <c r="AG6969" s="12"/>
      <c r="AH6969" s="12"/>
      <c r="AI6969" s="12"/>
      <c r="AJ6969" s="12"/>
      <c r="AK6969" s="12"/>
      <c r="AL6969" s="12"/>
      <c r="AM6969" s="12"/>
      <c r="AN6969" s="12"/>
      <c r="AO6969" s="12"/>
      <c r="AP6969" s="12"/>
      <c r="AQ6969" s="12"/>
      <c r="AR6969" s="12"/>
      <c r="AS6969" s="12"/>
      <c r="AT6969" s="12"/>
      <c r="AU6969" s="12"/>
      <c r="AV6969" s="12"/>
      <c r="AW6969" s="12"/>
      <c r="AX6969" s="12"/>
      <c r="AY6969" s="12"/>
      <c r="AZ6969" s="12"/>
      <c r="BA6969" s="12"/>
      <c r="BB6969" s="12"/>
      <c r="BC6969" s="12"/>
      <c r="BD6969" s="12"/>
      <c r="BE6969" s="12"/>
      <c r="BF6969" s="12"/>
      <c r="BG6969" s="12"/>
      <c r="BH6969" s="12"/>
      <c r="BI6969" s="12"/>
      <c r="BJ6969" s="13"/>
      <c r="BK6969" s="13"/>
      <c r="BL6969" s="13"/>
      <c r="BM6969" s="13"/>
      <c r="BN6969" s="13"/>
    </row>
    <row r="6970" spans="4:66" x14ac:dyDescent="0.25">
      <c r="D6970"/>
      <c r="E6970" s="10"/>
      <c r="F6970" s="10"/>
      <c r="G6970" s="10"/>
      <c r="H6970" s="10"/>
      <c r="I6970" s="10"/>
      <c r="J6970" s="10"/>
      <c r="K6970" s="11"/>
      <c r="L6970" s="11"/>
      <c r="M6970" s="12"/>
      <c r="N6970" s="12"/>
      <c r="O6970" s="12"/>
      <c r="P6970" s="12"/>
      <c r="Q6970" s="12"/>
      <c r="R6970" s="12"/>
      <c r="S6970" s="12"/>
      <c r="T6970" s="12"/>
      <c r="U6970" s="12"/>
      <c r="V6970" s="12"/>
      <c r="W6970" s="12"/>
      <c r="X6970" s="12"/>
      <c r="Y6970" s="12"/>
      <c r="Z6970" s="12"/>
      <c r="AA6970" s="12"/>
      <c r="AB6970" s="12"/>
      <c r="AC6970" s="12"/>
      <c r="AD6970" s="12"/>
      <c r="AE6970" s="12"/>
      <c r="AF6970" s="12"/>
      <c r="AG6970" s="12"/>
      <c r="AH6970" s="12"/>
      <c r="AI6970" s="12"/>
      <c r="AJ6970" s="12"/>
      <c r="AK6970" s="12"/>
      <c r="AL6970" s="12"/>
      <c r="AM6970" s="12"/>
      <c r="AN6970" s="12"/>
      <c r="AO6970" s="12"/>
      <c r="AP6970" s="12"/>
      <c r="AQ6970" s="12"/>
      <c r="AR6970" s="12"/>
      <c r="AS6970" s="12"/>
      <c r="AT6970" s="12"/>
      <c r="AU6970" s="12"/>
      <c r="AV6970" s="12"/>
      <c r="AW6970" s="12"/>
      <c r="AX6970" s="12"/>
      <c r="AY6970" s="12"/>
      <c r="AZ6970" s="12"/>
      <c r="BA6970" s="12"/>
      <c r="BB6970" s="12"/>
      <c r="BC6970" s="12"/>
      <c r="BD6970" s="12"/>
      <c r="BE6970" s="12"/>
      <c r="BF6970" s="12"/>
      <c r="BG6970" s="12"/>
      <c r="BH6970" s="12"/>
      <c r="BI6970" s="12"/>
      <c r="BJ6970" s="13"/>
      <c r="BK6970" s="13"/>
      <c r="BL6970" s="13"/>
      <c r="BM6970" s="13"/>
      <c r="BN6970" s="13"/>
    </row>
    <row r="6971" spans="4:66" x14ac:dyDescent="0.25">
      <c r="D6971"/>
      <c r="E6971" s="10"/>
      <c r="F6971" s="10"/>
      <c r="G6971" s="10"/>
      <c r="H6971" s="10"/>
      <c r="I6971" s="10"/>
      <c r="J6971" s="10"/>
      <c r="K6971" s="11"/>
      <c r="L6971" s="11"/>
      <c r="M6971" s="12"/>
      <c r="N6971" s="12"/>
      <c r="O6971" s="12"/>
      <c r="P6971" s="12"/>
      <c r="Q6971" s="12"/>
      <c r="R6971" s="12"/>
      <c r="S6971" s="12"/>
      <c r="T6971" s="12"/>
      <c r="U6971" s="12"/>
      <c r="V6971" s="12"/>
      <c r="W6971" s="12"/>
      <c r="X6971" s="12"/>
      <c r="Y6971" s="12"/>
      <c r="Z6971" s="12"/>
      <c r="AA6971" s="12"/>
      <c r="AB6971" s="12"/>
      <c r="AC6971" s="12"/>
      <c r="AD6971" s="12"/>
      <c r="AE6971" s="12"/>
      <c r="AF6971" s="12"/>
      <c r="AG6971" s="12"/>
      <c r="AH6971" s="12"/>
      <c r="AI6971" s="12"/>
      <c r="AJ6971" s="12"/>
      <c r="AK6971" s="12"/>
      <c r="AL6971" s="12"/>
      <c r="AM6971" s="12"/>
      <c r="AN6971" s="12"/>
      <c r="AO6971" s="12"/>
      <c r="AP6971" s="12"/>
      <c r="AQ6971" s="12"/>
      <c r="AR6971" s="12"/>
      <c r="AS6971" s="12"/>
      <c r="AT6971" s="12"/>
      <c r="AU6971" s="12"/>
      <c r="AV6971" s="12"/>
      <c r="AW6971" s="12"/>
      <c r="AX6971" s="12"/>
      <c r="AY6971" s="12"/>
      <c r="AZ6971" s="12"/>
      <c r="BA6971" s="12"/>
      <c r="BB6971" s="12"/>
      <c r="BC6971" s="12"/>
      <c r="BD6971" s="12"/>
      <c r="BE6971" s="12"/>
      <c r="BF6971" s="12"/>
      <c r="BG6971" s="12"/>
      <c r="BH6971" s="12"/>
      <c r="BI6971" s="12"/>
      <c r="BJ6971" s="13"/>
      <c r="BK6971" s="13"/>
      <c r="BL6971" s="13"/>
      <c r="BM6971" s="13"/>
      <c r="BN6971" s="13"/>
    </row>
    <row r="6972" spans="4:66" x14ac:dyDescent="0.25">
      <c r="D6972"/>
      <c r="E6972" s="10"/>
      <c r="F6972" s="10"/>
      <c r="G6972" s="10"/>
      <c r="H6972" s="10"/>
      <c r="I6972" s="10"/>
      <c r="J6972" s="10"/>
      <c r="K6972" s="11"/>
      <c r="L6972" s="11"/>
      <c r="M6972" s="12"/>
      <c r="N6972" s="12"/>
      <c r="O6972" s="12"/>
      <c r="P6972" s="12"/>
      <c r="Q6972" s="12"/>
      <c r="R6972" s="12"/>
      <c r="S6972" s="12"/>
      <c r="T6972" s="12"/>
      <c r="U6972" s="12"/>
      <c r="V6972" s="12"/>
      <c r="W6972" s="12"/>
      <c r="X6972" s="12"/>
      <c r="Y6972" s="12"/>
      <c r="Z6972" s="12"/>
      <c r="AA6972" s="12"/>
      <c r="AB6972" s="12"/>
      <c r="AC6972" s="12"/>
      <c r="AD6972" s="12"/>
      <c r="AE6972" s="12"/>
      <c r="AF6972" s="12"/>
      <c r="AG6972" s="12"/>
      <c r="AH6972" s="12"/>
      <c r="AI6972" s="12"/>
      <c r="AJ6972" s="12"/>
      <c r="AK6972" s="12"/>
      <c r="AL6972" s="12"/>
      <c r="AM6972" s="12"/>
      <c r="AN6972" s="12"/>
      <c r="AO6972" s="12"/>
      <c r="AP6972" s="12"/>
      <c r="AQ6972" s="12"/>
      <c r="AR6972" s="12"/>
      <c r="AS6972" s="12"/>
      <c r="AT6972" s="12"/>
      <c r="AU6972" s="12"/>
      <c r="AV6972" s="12"/>
      <c r="AW6972" s="12"/>
      <c r="AX6972" s="12"/>
      <c r="AY6972" s="12"/>
      <c r="AZ6972" s="12"/>
      <c r="BA6972" s="12"/>
      <c r="BB6972" s="12"/>
      <c r="BC6972" s="12"/>
      <c r="BD6972" s="12"/>
      <c r="BE6972" s="12"/>
      <c r="BF6972" s="12"/>
      <c r="BG6972" s="12"/>
      <c r="BH6972" s="12"/>
      <c r="BI6972" s="12"/>
      <c r="BJ6972" s="13"/>
      <c r="BK6972" s="13"/>
      <c r="BL6972" s="13"/>
      <c r="BM6972" s="13"/>
      <c r="BN6972" s="13"/>
    </row>
    <row r="6973" spans="4:66" x14ac:dyDescent="0.25">
      <c r="D6973"/>
      <c r="E6973" s="10"/>
      <c r="F6973" s="10"/>
      <c r="G6973" s="10"/>
      <c r="H6973" s="10"/>
      <c r="I6973" s="10"/>
      <c r="J6973" s="10"/>
      <c r="K6973" s="11"/>
      <c r="L6973" s="11"/>
      <c r="M6973" s="12"/>
      <c r="N6973" s="12"/>
      <c r="O6973" s="12"/>
      <c r="P6973" s="12"/>
      <c r="Q6973" s="12"/>
      <c r="R6973" s="12"/>
      <c r="S6973" s="12"/>
      <c r="T6973" s="12"/>
      <c r="U6973" s="12"/>
      <c r="V6973" s="12"/>
      <c r="W6973" s="12"/>
      <c r="X6973" s="12"/>
      <c r="Y6973" s="12"/>
      <c r="Z6973" s="12"/>
      <c r="AA6973" s="12"/>
      <c r="AB6973" s="12"/>
      <c r="AC6973" s="12"/>
      <c r="AD6973" s="12"/>
      <c r="AE6973" s="12"/>
      <c r="AF6973" s="12"/>
      <c r="AG6973" s="12"/>
      <c r="AH6973" s="12"/>
      <c r="AI6973" s="12"/>
      <c r="AJ6973" s="12"/>
      <c r="AK6973" s="12"/>
      <c r="AL6973" s="12"/>
      <c r="AM6973" s="12"/>
      <c r="AN6973" s="12"/>
      <c r="AO6973" s="12"/>
      <c r="AP6973" s="12"/>
      <c r="AQ6973" s="12"/>
      <c r="AR6973" s="12"/>
      <c r="AS6973" s="12"/>
      <c r="AT6973" s="12"/>
      <c r="AU6973" s="12"/>
      <c r="AV6973" s="12"/>
      <c r="AW6973" s="12"/>
      <c r="AX6973" s="12"/>
      <c r="AY6973" s="12"/>
      <c r="AZ6973" s="12"/>
      <c r="BA6973" s="12"/>
      <c r="BB6973" s="12"/>
      <c r="BC6973" s="12"/>
      <c r="BD6973" s="12"/>
      <c r="BE6973" s="12"/>
      <c r="BF6973" s="12"/>
      <c r="BG6973" s="12"/>
      <c r="BH6973" s="12"/>
      <c r="BI6973" s="12"/>
      <c r="BJ6973" s="13"/>
      <c r="BK6973" s="13"/>
      <c r="BL6973" s="13"/>
      <c r="BM6973" s="13"/>
      <c r="BN6973" s="13"/>
    </row>
    <row r="6974" spans="4:66" x14ac:dyDescent="0.25">
      <c r="D6974"/>
      <c r="E6974" s="10"/>
      <c r="F6974" s="10"/>
      <c r="G6974" s="10"/>
      <c r="H6974" s="10"/>
      <c r="I6974" s="10"/>
      <c r="J6974" s="10"/>
      <c r="K6974" s="11"/>
      <c r="L6974" s="11"/>
      <c r="M6974" s="12"/>
      <c r="N6974" s="12"/>
      <c r="O6974" s="12"/>
      <c r="P6974" s="12"/>
      <c r="Q6974" s="12"/>
      <c r="R6974" s="12"/>
      <c r="S6974" s="12"/>
      <c r="T6974" s="12"/>
      <c r="U6974" s="12"/>
      <c r="V6974" s="12"/>
      <c r="W6974" s="12"/>
      <c r="X6974" s="12"/>
      <c r="Y6974" s="12"/>
      <c r="Z6974" s="12"/>
      <c r="AA6974" s="12"/>
      <c r="AB6974" s="12"/>
      <c r="AC6974" s="12"/>
      <c r="AD6974" s="12"/>
      <c r="AE6974" s="12"/>
      <c r="AF6974" s="12"/>
      <c r="AG6974" s="12"/>
      <c r="AH6974" s="12"/>
      <c r="AI6974" s="12"/>
      <c r="AJ6974" s="12"/>
      <c r="AK6974" s="12"/>
      <c r="AL6974" s="12"/>
      <c r="AM6974" s="12"/>
      <c r="AN6974" s="12"/>
      <c r="AO6974" s="12"/>
      <c r="AP6974" s="12"/>
      <c r="AQ6974" s="12"/>
      <c r="AR6974" s="12"/>
      <c r="AS6974" s="12"/>
      <c r="AT6974" s="12"/>
      <c r="AU6974" s="12"/>
      <c r="AV6974" s="12"/>
      <c r="AW6974" s="12"/>
      <c r="AX6974" s="12"/>
      <c r="AY6974" s="12"/>
      <c r="AZ6974" s="12"/>
      <c r="BA6974" s="12"/>
      <c r="BB6974" s="12"/>
      <c r="BC6974" s="12"/>
      <c r="BD6974" s="12"/>
      <c r="BE6974" s="12"/>
      <c r="BF6974" s="12"/>
      <c r="BG6974" s="12"/>
      <c r="BH6974" s="12"/>
      <c r="BI6974" s="12"/>
      <c r="BJ6974" s="13"/>
      <c r="BK6974" s="13"/>
      <c r="BL6974" s="13"/>
      <c r="BM6974" s="13"/>
      <c r="BN6974" s="13"/>
    </row>
    <row r="6975" spans="4:66" x14ac:dyDescent="0.25">
      <c r="D6975"/>
      <c r="E6975" s="10"/>
      <c r="F6975" s="10"/>
      <c r="G6975" s="10"/>
      <c r="H6975" s="10"/>
      <c r="I6975" s="10"/>
      <c r="J6975" s="10"/>
      <c r="K6975" s="11"/>
      <c r="L6975" s="11"/>
      <c r="M6975" s="12"/>
      <c r="N6975" s="12"/>
      <c r="O6975" s="12"/>
      <c r="P6975" s="12"/>
      <c r="Q6975" s="12"/>
      <c r="R6975" s="12"/>
      <c r="S6975" s="12"/>
      <c r="T6975" s="12"/>
      <c r="U6975" s="12"/>
      <c r="V6975" s="12"/>
      <c r="W6975" s="12"/>
      <c r="X6975" s="12"/>
      <c r="Y6975" s="12"/>
      <c r="Z6975" s="12"/>
      <c r="AA6975" s="12"/>
      <c r="AB6975" s="12"/>
      <c r="AC6975" s="12"/>
      <c r="AD6975" s="12"/>
      <c r="AE6975" s="12"/>
      <c r="AF6975" s="12"/>
      <c r="AG6975" s="12"/>
      <c r="AH6975" s="12"/>
      <c r="AI6975" s="12"/>
      <c r="AJ6975" s="12"/>
      <c r="AK6975" s="12"/>
      <c r="AL6975" s="12"/>
      <c r="AM6975" s="12"/>
      <c r="AN6975" s="12"/>
      <c r="AO6975" s="12"/>
      <c r="AP6975" s="12"/>
      <c r="AQ6975" s="12"/>
      <c r="AR6975" s="12"/>
      <c r="AS6975" s="12"/>
      <c r="AT6975" s="12"/>
      <c r="AU6975" s="12"/>
      <c r="AV6975" s="12"/>
      <c r="AW6975" s="12"/>
      <c r="AX6975" s="12"/>
      <c r="AY6975" s="12"/>
      <c r="AZ6975" s="12"/>
      <c r="BA6975" s="12"/>
      <c r="BB6975" s="12"/>
      <c r="BC6975" s="12"/>
      <c r="BD6975" s="12"/>
      <c r="BE6975" s="12"/>
      <c r="BF6975" s="12"/>
      <c r="BG6975" s="12"/>
      <c r="BH6975" s="12"/>
      <c r="BI6975" s="12"/>
      <c r="BJ6975" s="13"/>
      <c r="BK6975" s="13"/>
      <c r="BL6975" s="13"/>
      <c r="BM6975" s="13"/>
      <c r="BN6975" s="13"/>
    </row>
    <row r="6976" spans="4:66" x14ac:dyDescent="0.25">
      <c r="D6976"/>
      <c r="E6976" s="10"/>
      <c r="F6976" s="10"/>
      <c r="G6976" s="10"/>
      <c r="H6976" s="10"/>
      <c r="I6976" s="10"/>
      <c r="J6976" s="10"/>
      <c r="K6976" s="11"/>
      <c r="L6976" s="11"/>
      <c r="M6976" s="12"/>
      <c r="N6976" s="12"/>
      <c r="O6976" s="12"/>
      <c r="P6976" s="12"/>
      <c r="Q6976" s="12"/>
      <c r="R6976" s="12"/>
      <c r="S6976" s="12"/>
      <c r="T6976" s="12"/>
      <c r="U6976" s="12"/>
      <c r="V6976" s="12"/>
      <c r="W6976" s="12"/>
      <c r="X6976" s="12"/>
      <c r="Y6976" s="12"/>
      <c r="Z6976" s="12"/>
      <c r="AA6976" s="12"/>
      <c r="AB6976" s="12"/>
      <c r="AC6976" s="12"/>
      <c r="AD6976" s="12"/>
      <c r="AE6976" s="12"/>
      <c r="AF6976" s="12"/>
      <c r="AG6976" s="12"/>
      <c r="AH6976" s="12"/>
      <c r="AI6976" s="12"/>
      <c r="AJ6976" s="12"/>
      <c r="AK6976" s="12"/>
      <c r="AL6976" s="12"/>
      <c r="AM6976" s="12"/>
      <c r="AN6976" s="12"/>
      <c r="AO6976" s="12"/>
      <c r="AP6976" s="12"/>
      <c r="AQ6976" s="12"/>
      <c r="AR6976" s="12"/>
      <c r="AS6976" s="12"/>
      <c r="AT6976" s="12"/>
      <c r="AU6976" s="12"/>
      <c r="AV6976" s="12"/>
      <c r="AW6976" s="12"/>
      <c r="AX6976" s="12"/>
      <c r="AY6976" s="12"/>
      <c r="AZ6976" s="12"/>
      <c r="BA6976" s="12"/>
      <c r="BB6976" s="12"/>
      <c r="BC6976" s="12"/>
      <c r="BD6976" s="12"/>
      <c r="BE6976" s="12"/>
      <c r="BF6976" s="12"/>
      <c r="BG6976" s="12"/>
      <c r="BH6976" s="12"/>
      <c r="BI6976" s="12"/>
      <c r="BJ6976" s="13"/>
      <c r="BK6976" s="13"/>
      <c r="BL6976" s="13"/>
      <c r="BM6976" s="13"/>
      <c r="BN6976" s="13"/>
    </row>
    <row r="6977" spans="4:66" x14ac:dyDescent="0.25">
      <c r="D6977"/>
      <c r="E6977" s="10"/>
      <c r="F6977" s="10"/>
      <c r="G6977" s="10"/>
      <c r="H6977" s="10"/>
      <c r="I6977" s="10"/>
      <c r="J6977" s="10"/>
      <c r="K6977" s="11"/>
      <c r="L6977" s="11"/>
      <c r="M6977" s="12"/>
      <c r="N6977" s="12"/>
      <c r="O6977" s="12"/>
      <c r="P6977" s="12"/>
      <c r="Q6977" s="12"/>
      <c r="R6977" s="12"/>
      <c r="S6977" s="12"/>
      <c r="T6977" s="12"/>
      <c r="U6977" s="12"/>
      <c r="V6977" s="12"/>
      <c r="W6977" s="12"/>
      <c r="X6977" s="12"/>
      <c r="Y6977" s="12"/>
      <c r="Z6977" s="12"/>
      <c r="AA6977" s="12"/>
      <c r="AB6977" s="12"/>
      <c r="AC6977" s="12"/>
      <c r="AD6977" s="12"/>
      <c r="AE6977" s="12"/>
      <c r="AF6977" s="12"/>
      <c r="AG6977" s="12"/>
      <c r="AH6977" s="12"/>
      <c r="AI6977" s="12"/>
      <c r="AJ6977" s="12"/>
      <c r="AK6977" s="12"/>
      <c r="AL6977" s="12"/>
      <c r="AM6977" s="12"/>
      <c r="AN6977" s="12"/>
      <c r="AO6977" s="12"/>
      <c r="AP6977" s="12"/>
      <c r="AQ6977" s="12"/>
      <c r="AR6977" s="12"/>
      <c r="AS6977" s="12"/>
      <c r="AT6977" s="12"/>
      <c r="AU6977" s="12"/>
      <c r="AV6977" s="12"/>
      <c r="AW6977" s="12"/>
      <c r="AX6977" s="12"/>
      <c r="AY6977" s="12"/>
      <c r="AZ6977" s="12"/>
      <c r="BA6977" s="12"/>
      <c r="BB6977" s="12"/>
      <c r="BC6977" s="12"/>
      <c r="BD6977" s="12"/>
      <c r="BE6977" s="12"/>
      <c r="BF6977" s="12"/>
      <c r="BG6977" s="12"/>
      <c r="BH6977" s="12"/>
      <c r="BI6977" s="12"/>
      <c r="BJ6977" s="13"/>
      <c r="BK6977" s="13"/>
      <c r="BL6977" s="13"/>
      <c r="BM6977" s="13"/>
      <c r="BN6977" s="13"/>
    </row>
    <row r="6978" spans="4:66" x14ac:dyDescent="0.25">
      <c r="D6978"/>
      <c r="E6978" s="10"/>
      <c r="F6978" s="10"/>
      <c r="G6978" s="10"/>
      <c r="H6978" s="10"/>
      <c r="I6978" s="10"/>
      <c r="J6978" s="10"/>
      <c r="K6978" s="11"/>
      <c r="L6978" s="11"/>
      <c r="M6978" s="12"/>
      <c r="N6978" s="12"/>
      <c r="O6978" s="12"/>
      <c r="P6978" s="12"/>
      <c r="Q6978" s="12"/>
      <c r="R6978" s="12"/>
      <c r="S6978" s="12"/>
      <c r="T6978" s="12"/>
      <c r="U6978" s="12"/>
      <c r="V6978" s="12"/>
      <c r="W6978" s="12"/>
      <c r="X6978" s="12"/>
      <c r="Y6978" s="12"/>
      <c r="Z6978" s="12"/>
      <c r="AA6978" s="12"/>
      <c r="AB6978" s="12"/>
      <c r="AC6978" s="12"/>
      <c r="AD6978" s="12"/>
      <c r="AE6978" s="12"/>
      <c r="AF6978" s="12"/>
      <c r="AG6978" s="12"/>
      <c r="AH6978" s="12"/>
      <c r="AI6978" s="12"/>
      <c r="AJ6978" s="12"/>
      <c r="AK6978" s="12"/>
      <c r="AL6978" s="12"/>
      <c r="AM6978" s="12"/>
      <c r="AN6978" s="12"/>
      <c r="AO6978" s="12"/>
      <c r="AP6978" s="12"/>
      <c r="AQ6978" s="12"/>
      <c r="AR6978" s="12"/>
      <c r="AS6978" s="12"/>
      <c r="AT6978" s="12"/>
      <c r="AU6978" s="12"/>
      <c r="AV6978" s="12"/>
      <c r="AW6978" s="12"/>
      <c r="AX6978" s="12"/>
      <c r="AY6978" s="12"/>
      <c r="AZ6978" s="12"/>
      <c r="BA6978" s="12"/>
      <c r="BB6978" s="12"/>
      <c r="BC6978" s="12"/>
      <c r="BD6978" s="12"/>
      <c r="BE6978" s="12"/>
      <c r="BF6978" s="12"/>
      <c r="BG6978" s="12"/>
      <c r="BH6978" s="12"/>
      <c r="BI6978" s="12"/>
      <c r="BJ6978" s="13"/>
      <c r="BK6978" s="13"/>
      <c r="BL6978" s="13"/>
      <c r="BM6978" s="13"/>
      <c r="BN6978" s="13"/>
    </row>
    <row r="6979" spans="4:66" x14ac:dyDescent="0.25">
      <c r="D6979"/>
      <c r="E6979" s="10"/>
      <c r="F6979" s="10"/>
      <c r="G6979" s="10"/>
      <c r="H6979" s="10"/>
      <c r="I6979" s="10"/>
      <c r="J6979" s="10"/>
      <c r="K6979" s="11"/>
      <c r="L6979" s="11"/>
      <c r="M6979" s="12"/>
      <c r="N6979" s="12"/>
      <c r="O6979" s="12"/>
      <c r="P6979" s="12"/>
      <c r="Q6979" s="12"/>
      <c r="R6979" s="12"/>
      <c r="S6979" s="12"/>
      <c r="T6979" s="12"/>
      <c r="U6979" s="12"/>
      <c r="V6979" s="12"/>
      <c r="W6979" s="12"/>
      <c r="X6979" s="12"/>
      <c r="Y6979" s="12"/>
      <c r="Z6979" s="12"/>
      <c r="AA6979" s="12"/>
      <c r="AB6979" s="12"/>
      <c r="AC6979" s="12"/>
      <c r="AD6979" s="12"/>
      <c r="AE6979" s="12"/>
      <c r="AF6979" s="12"/>
      <c r="AG6979" s="12"/>
      <c r="AH6979" s="12"/>
      <c r="AI6979" s="12"/>
      <c r="AJ6979" s="12"/>
      <c r="AK6979" s="12"/>
      <c r="AL6979" s="12"/>
      <c r="AM6979" s="12"/>
      <c r="AN6979" s="12"/>
      <c r="AO6979" s="12"/>
      <c r="AP6979" s="12"/>
      <c r="AQ6979" s="12"/>
      <c r="AR6979" s="12"/>
      <c r="AS6979" s="12"/>
      <c r="AT6979" s="12"/>
      <c r="AU6979" s="12"/>
      <c r="AV6979" s="12"/>
      <c r="AW6979" s="12"/>
      <c r="AX6979" s="12"/>
      <c r="AY6979" s="12"/>
      <c r="AZ6979" s="12"/>
      <c r="BA6979" s="12"/>
      <c r="BB6979" s="12"/>
      <c r="BC6979" s="12"/>
      <c r="BD6979" s="12"/>
      <c r="BE6979" s="12"/>
      <c r="BF6979" s="12"/>
      <c r="BG6979" s="12"/>
      <c r="BH6979" s="12"/>
      <c r="BI6979" s="12"/>
      <c r="BJ6979" s="13"/>
      <c r="BK6979" s="13"/>
      <c r="BL6979" s="13"/>
      <c r="BM6979" s="13"/>
      <c r="BN6979" s="13"/>
    </row>
    <row r="6980" spans="4:66" x14ac:dyDescent="0.25">
      <c r="D6980"/>
      <c r="E6980" s="10"/>
      <c r="F6980" s="10"/>
      <c r="G6980" s="10"/>
      <c r="H6980" s="10"/>
      <c r="I6980" s="10"/>
      <c r="J6980" s="10"/>
      <c r="K6980" s="11"/>
      <c r="L6980" s="11"/>
      <c r="M6980" s="12"/>
      <c r="N6980" s="12"/>
      <c r="O6980" s="12"/>
      <c r="P6980" s="12"/>
      <c r="Q6980" s="12"/>
      <c r="R6980" s="12"/>
      <c r="S6980" s="12"/>
      <c r="T6980" s="12"/>
      <c r="U6980" s="12"/>
      <c r="V6980" s="12"/>
      <c r="W6980" s="12"/>
      <c r="X6980" s="12"/>
      <c r="Y6980" s="12"/>
      <c r="Z6980" s="12"/>
      <c r="AA6980" s="12"/>
      <c r="AB6980" s="12"/>
      <c r="AC6980" s="12"/>
      <c r="AD6980" s="12"/>
      <c r="AE6980" s="12"/>
      <c r="AF6980" s="12"/>
      <c r="AG6980" s="12"/>
      <c r="AH6980" s="12"/>
      <c r="AI6980" s="12"/>
      <c r="AJ6980" s="12"/>
      <c r="AK6980" s="12"/>
      <c r="AL6980" s="12"/>
      <c r="AM6980" s="12"/>
      <c r="AN6980" s="12"/>
      <c r="AO6980" s="12"/>
      <c r="AP6980" s="12"/>
      <c r="AQ6980" s="12"/>
      <c r="AR6980" s="12"/>
      <c r="AS6980" s="12"/>
      <c r="AT6980" s="12"/>
      <c r="AU6980" s="12"/>
      <c r="AV6980" s="12"/>
      <c r="AW6980" s="12"/>
      <c r="AX6980" s="12"/>
      <c r="AY6980" s="12"/>
      <c r="AZ6980" s="12"/>
      <c r="BA6980" s="12"/>
      <c r="BB6980" s="12"/>
      <c r="BC6980" s="12"/>
      <c r="BD6980" s="12"/>
      <c r="BE6980" s="12"/>
      <c r="BF6980" s="12"/>
      <c r="BG6980" s="12"/>
      <c r="BH6980" s="12"/>
      <c r="BI6980" s="12"/>
      <c r="BJ6980" s="13"/>
      <c r="BK6980" s="13"/>
      <c r="BL6980" s="13"/>
      <c r="BM6980" s="13"/>
      <c r="BN6980" s="13"/>
    </row>
    <row r="6981" spans="4:66" x14ac:dyDescent="0.25">
      <c r="D6981"/>
      <c r="E6981" s="10"/>
      <c r="F6981" s="10"/>
      <c r="G6981" s="10"/>
      <c r="H6981" s="10"/>
      <c r="I6981" s="10"/>
      <c r="J6981" s="10"/>
      <c r="K6981" s="11"/>
      <c r="L6981" s="11"/>
      <c r="M6981" s="12"/>
      <c r="N6981" s="12"/>
      <c r="O6981" s="12"/>
      <c r="P6981" s="12"/>
      <c r="Q6981" s="12"/>
      <c r="R6981" s="12"/>
      <c r="S6981" s="12"/>
      <c r="T6981" s="12"/>
      <c r="U6981" s="12"/>
      <c r="V6981" s="12"/>
      <c r="W6981" s="12"/>
      <c r="X6981" s="12"/>
      <c r="Y6981" s="12"/>
      <c r="Z6981" s="12"/>
      <c r="AA6981" s="12"/>
      <c r="AB6981" s="12"/>
      <c r="AC6981" s="12"/>
      <c r="AD6981" s="12"/>
      <c r="AE6981" s="12"/>
      <c r="AF6981" s="12"/>
      <c r="AG6981" s="12"/>
      <c r="AH6981" s="12"/>
      <c r="AI6981" s="12"/>
      <c r="AJ6981" s="12"/>
      <c r="AK6981" s="12"/>
      <c r="AL6981" s="12"/>
      <c r="AM6981" s="12"/>
      <c r="AN6981" s="12"/>
      <c r="AO6981" s="12"/>
      <c r="AP6981" s="12"/>
      <c r="AQ6981" s="12"/>
      <c r="AR6981" s="12"/>
      <c r="AS6981" s="12"/>
      <c r="AT6981" s="12"/>
      <c r="AU6981" s="12"/>
      <c r="AV6981" s="12"/>
      <c r="AW6981" s="12"/>
      <c r="AX6981" s="12"/>
      <c r="AY6981" s="12"/>
      <c r="AZ6981" s="12"/>
      <c r="BA6981" s="12"/>
      <c r="BB6981" s="12"/>
      <c r="BC6981" s="12"/>
      <c r="BD6981" s="12"/>
      <c r="BE6981" s="12"/>
      <c r="BF6981" s="12"/>
      <c r="BG6981" s="12"/>
      <c r="BH6981" s="12"/>
      <c r="BI6981" s="12"/>
      <c r="BJ6981" s="13"/>
      <c r="BK6981" s="13"/>
      <c r="BL6981" s="13"/>
      <c r="BM6981" s="13"/>
      <c r="BN6981" s="13"/>
    </row>
    <row r="6982" spans="4:66" x14ac:dyDescent="0.25">
      <c r="D6982"/>
      <c r="E6982" s="10"/>
      <c r="F6982" s="10"/>
      <c r="G6982" s="10"/>
      <c r="H6982" s="10"/>
      <c r="I6982" s="10"/>
      <c r="J6982" s="10"/>
      <c r="K6982" s="11"/>
      <c r="L6982" s="11"/>
      <c r="M6982" s="12"/>
      <c r="N6982" s="12"/>
      <c r="O6982" s="12"/>
      <c r="P6982" s="12"/>
      <c r="Q6982" s="12"/>
      <c r="R6982" s="12"/>
      <c r="S6982" s="12"/>
      <c r="T6982" s="12"/>
      <c r="U6982" s="12"/>
      <c r="V6982" s="12"/>
      <c r="W6982" s="12"/>
      <c r="X6982" s="12"/>
      <c r="Y6982" s="12"/>
      <c r="Z6982" s="12"/>
      <c r="AA6982" s="12"/>
      <c r="AB6982" s="12"/>
      <c r="AC6982" s="12"/>
      <c r="AD6982" s="12"/>
      <c r="AE6982" s="12"/>
      <c r="AF6982" s="12"/>
      <c r="AG6982" s="12"/>
      <c r="AH6982" s="12"/>
      <c r="AI6982" s="12"/>
      <c r="AJ6982" s="12"/>
      <c r="AK6982" s="12"/>
      <c r="AL6982" s="12"/>
      <c r="AM6982" s="12"/>
      <c r="AN6982" s="12"/>
      <c r="AO6982" s="12"/>
      <c r="AP6982" s="12"/>
      <c r="AQ6982" s="12"/>
      <c r="AR6982" s="12"/>
      <c r="AS6982" s="12"/>
      <c r="AT6982" s="12"/>
      <c r="AU6982" s="12"/>
      <c r="AV6982" s="12"/>
      <c r="AW6982" s="12"/>
      <c r="AX6982" s="12"/>
      <c r="AY6982" s="12"/>
      <c r="AZ6982" s="12"/>
      <c r="BA6982" s="12"/>
      <c r="BB6982" s="12"/>
      <c r="BC6982" s="12"/>
      <c r="BD6982" s="12"/>
      <c r="BE6982" s="12"/>
      <c r="BF6982" s="12"/>
      <c r="BG6982" s="12"/>
      <c r="BH6982" s="12"/>
      <c r="BI6982" s="12"/>
      <c r="BJ6982" s="13"/>
      <c r="BK6982" s="13"/>
      <c r="BL6982" s="13"/>
      <c r="BM6982" s="13"/>
      <c r="BN6982" s="13"/>
    </row>
    <row r="6983" spans="4:66" x14ac:dyDescent="0.25">
      <c r="D6983"/>
      <c r="E6983" s="10"/>
      <c r="F6983" s="10"/>
      <c r="G6983" s="10"/>
      <c r="H6983" s="10"/>
      <c r="I6983" s="10"/>
      <c r="J6983" s="10"/>
      <c r="K6983" s="11"/>
      <c r="L6983" s="11"/>
      <c r="M6983" s="12"/>
      <c r="N6983" s="12"/>
      <c r="O6983" s="12"/>
      <c r="P6983" s="12"/>
      <c r="Q6983" s="12"/>
      <c r="R6983" s="12"/>
      <c r="S6983" s="12"/>
      <c r="T6983" s="12"/>
      <c r="U6983" s="12"/>
      <c r="V6983" s="12"/>
      <c r="W6983" s="12"/>
      <c r="X6983" s="12"/>
      <c r="Y6983" s="12"/>
      <c r="Z6983" s="12"/>
      <c r="AA6983" s="12"/>
      <c r="AB6983" s="12"/>
      <c r="AC6983" s="12"/>
      <c r="AD6983" s="12"/>
      <c r="AE6983" s="12"/>
      <c r="AF6983" s="12"/>
      <c r="AG6983" s="12"/>
      <c r="AH6983" s="12"/>
      <c r="AI6983" s="12"/>
      <c r="AJ6983" s="12"/>
      <c r="AK6983" s="12"/>
      <c r="AL6983" s="12"/>
      <c r="AM6983" s="12"/>
      <c r="AN6983" s="12"/>
      <c r="AO6983" s="12"/>
      <c r="AP6983" s="12"/>
      <c r="AQ6983" s="12"/>
      <c r="AR6983" s="12"/>
      <c r="AS6983" s="12"/>
      <c r="AT6983" s="12"/>
      <c r="AU6983" s="12"/>
      <c r="AV6983" s="12"/>
      <c r="AW6983" s="12"/>
      <c r="AX6983" s="12"/>
      <c r="AY6983" s="12"/>
      <c r="AZ6983" s="12"/>
      <c r="BA6983" s="12"/>
      <c r="BB6983" s="12"/>
      <c r="BC6983" s="12"/>
      <c r="BD6983" s="12"/>
      <c r="BE6983" s="12"/>
      <c r="BF6983" s="12"/>
      <c r="BG6983" s="12"/>
      <c r="BH6983" s="12"/>
      <c r="BI6983" s="12"/>
      <c r="BJ6983" s="13"/>
      <c r="BK6983" s="13"/>
      <c r="BL6983" s="13"/>
      <c r="BM6983" s="13"/>
      <c r="BN6983" s="13"/>
    </row>
    <row r="6984" spans="4:66" x14ac:dyDescent="0.25">
      <c r="D6984"/>
      <c r="E6984" s="10"/>
      <c r="F6984" s="10"/>
      <c r="G6984" s="10"/>
      <c r="H6984" s="10"/>
      <c r="I6984" s="10"/>
      <c r="J6984" s="10"/>
      <c r="K6984" s="11"/>
      <c r="L6984" s="11"/>
      <c r="M6984" s="12"/>
      <c r="N6984" s="12"/>
      <c r="O6984" s="12"/>
      <c r="P6984" s="12"/>
      <c r="Q6984" s="12"/>
      <c r="R6984" s="12"/>
      <c r="S6984" s="12"/>
      <c r="T6984" s="12"/>
      <c r="U6984" s="12"/>
      <c r="V6984" s="12"/>
      <c r="W6984" s="12"/>
      <c r="X6984" s="12"/>
      <c r="Y6984" s="12"/>
      <c r="Z6984" s="12"/>
      <c r="AA6984" s="12"/>
      <c r="AB6984" s="12"/>
      <c r="AC6984" s="12"/>
      <c r="AD6984" s="12"/>
      <c r="AE6984" s="12"/>
      <c r="AF6984" s="12"/>
      <c r="AG6984" s="12"/>
      <c r="AH6984" s="12"/>
      <c r="AI6984" s="12"/>
      <c r="AJ6984" s="12"/>
      <c r="AK6984" s="12"/>
      <c r="AL6984" s="12"/>
      <c r="AM6984" s="12"/>
      <c r="AN6984" s="12"/>
      <c r="AO6984" s="12"/>
      <c r="AP6984" s="12"/>
      <c r="AQ6984" s="12"/>
      <c r="AR6984" s="12"/>
      <c r="AS6984" s="12"/>
      <c r="AT6984" s="12"/>
      <c r="AU6984" s="12"/>
      <c r="AV6984" s="12"/>
      <c r="AW6984" s="12"/>
      <c r="AX6984" s="12"/>
      <c r="AY6984" s="12"/>
      <c r="AZ6984" s="12"/>
      <c r="BA6984" s="12"/>
      <c r="BB6984" s="12"/>
      <c r="BC6984" s="12"/>
      <c r="BD6984" s="12"/>
      <c r="BE6984" s="12"/>
      <c r="BF6984" s="12"/>
      <c r="BG6984" s="12"/>
      <c r="BH6984" s="12"/>
      <c r="BI6984" s="12"/>
      <c r="BJ6984" s="13"/>
      <c r="BK6984" s="13"/>
      <c r="BL6984" s="13"/>
      <c r="BM6984" s="13"/>
      <c r="BN6984" s="13"/>
    </row>
    <row r="6985" spans="4:66" x14ac:dyDescent="0.25">
      <c r="D6985"/>
      <c r="E6985" s="10"/>
      <c r="F6985" s="10"/>
      <c r="G6985" s="10"/>
      <c r="H6985" s="10"/>
      <c r="I6985" s="10"/>
      <c r="J6985" s="10"/>
      <c r="K6985" s="11"/>
      <c r="L6985" s="11"/>
      <c r="M6985" s="12"/>
      <c r="N6985" s="12"/>
      <c r="O6985" s="12"/>
      <c r="P6985" s="12"/>
      <c r="Q6985" s="12"/>
      <c r="R6985" s="12"/>
      <c r="S6985" s="12"/>
      <c r="T6985" s="12"/>
      <c r="U6985" s="12"/>
      <c r="V6985" s="12"/>
      <c r="W6985" s="12"/>
      <c r="X6985" s="12"/>
      <c r="Y6985" s="12"/>
      <c r="Z6985" s="12"/>
      <c r="AA6985" s="12"/>
      <c r="AB6985" s="12"/>
      <c r="AC6985" s="12"/>
      <c r="AD6985" s="12"/>
      <c r="AE6985" s="12"/>
      <c r="AF6985" s="12"/>
      <c r="AG6985" s="12"/>
      <c r="AH6985" s="12"/>
      <c r="AI6985" s="12"/>
      <c r="AJ6985" s="12"/>
      <c r="AK6985" s="12"/>
      <c r="AL6985" s="12"/>
      <c r="AM6985" s="12"/>
      <c r="AN6985" s="12"/>
      <c r="AO6985" s="12"/>
      <c r="AP6985" s="12"/>
      <c r="AQ6985" s="12"/>
      <c r="AR6985" s="12"/>
      <c r="AS6985" s="12"/>
      <c r="AT6985" s="12"/>
      <c r="AU6985" s="12"/>
      <c r="AV6985" s="12"/>
      <c r="AW6985" s="12"/>
      <c r="AX6985" s="12"/>
      <c r="AY6985" s="12"/>
      <c r="AZ6985" s="12"/>
      <c r="BA6985" s="12"/>
      <c r="BB6985" s="12"/>
      <c r="BC6985" s="12"/>
      <c r="BD6985" s="12"/>
      <c r="BE6985" s="12"/>
      <c r="BF6985" s="12"/>
      <c r="BG6985" s="12"/>
      <c r="BH6985" s="12"/>
      <c r="BI6985" s="12"/>
      <c r="BJ6985" s="13"/>
      <c r="BK6985" s="13"/>
      <c r="BL6985" s="13"/>
      <c r="BM6985" s="13"/>
      <c r="BN6985" s="13"/>
    </row>
    <row r="6986" spans="4:66" x14ac:dyDescent="0.25">
      <c r="D6986"/>
      <c r="E6986" s="10"/>
      <c r="F6986" s="10"/>
      <c r="G6986" s="10"/>
      <c r="H6986" s="10"/>
      <c r="I6986" s="10"/>
      <c r="J6986" s="10"/>
      <c r="K6986" s="11"/>
      <c r="L6986" s="11"/>
      <c r="M6986" s="12"/>
      <c r="N6986" s="12"/>
      <c r="O6986" s="12"/>
      <c r="P6986" s="12"/>
      <c r="Q6986" s="12"/>
      <c r="R6986" s="12"/>
      <c r="S6986" s="12"/>
      <c r="T6986" s="12"/>
      <c r="U6986" s="12"/>
      <c r="V6986" s="12"/>
      <c r="W6986" s="12"/>
      <c r="X6986" s="12"/>
      <c r="Y6986" s="12"/>
      <c r="Z6986" s="12"/>
      <c r="AA6986" s="12"/>
      <c r="AB6986" s="12"/>
      <c r="AC6986" s="12"/>
      <c r="AD6986" s="12"/>
      <c r="AE6986" s="12"/>
      <c r="AF6986" s="12"/>
      <c r="AG6986" s="12"/>
      <c r="AH6986" s="12"/>
      <c r="AI6986" s="12"/>
      <c r="AJ6986" s="12"/>
      <c r="AK6986" s="12"/>
      <c r="AL6986" s="12"/>
      <c r="AM6986" s="12"/>
      <c r="AN6986" s="12"/>
      <c r="AO6986" s="12"/>
      <c r="AP6986" s="12"/>
      <c r="AQ6986" s="12"/>
      <c r="AR6986" s="12"/>
      <c r="AS6986" s="12"/>
      <c r="AT6986" s="12"/>
      <c r="AU6986" s="12"/>
      <c r="AV6986" s="12"/>
      <c r="AW6986" s="12"/>
      <c r="AX6986" s="12"/>
      <c r="AY6986" s="12"/>
      <c r="AZ6986" s="12"/>
      <c r="BA6986" s="12"/>
      <c r="BB6986" s="12"/>
      <c r="BC6986" s="12"/>
      <c r="BD6986" s="12"/>
      <c r="BE6986" s="12"/>
      <c r="BF6986" s="12"/>
      <c r="BG6986" s="12"/>
      <c r="BH6986" s="12"/>
      <c r="BI6986" s="12"/>
      <c r="BJ6986" s="13"/>
      <c r="BK6986" s="13"/>
      <c r="BL6986" s="13"/>
      <c r="BM6986" s="13"/>
      <c r="BN6986" s="13"/>
    </row>
    <row r="6987" spans="4:66" x14ac:dyDescent="0.25">
      <c r="D6987"/>
      <c r="E6987" s="10"/>
      <c r="F6987" s="10"/>
      <c r="G6987" s="10"/>
      <c r="H6987" s="10"/>
      <c r="I6987" s="10"/>
      <c r="J6987" s="10"/>
      <c r="K6987" s="11"/>
      <c r="L6987" s="11"/>
      <c r="M6987" s="12"/>
      <c r="N6987" s="12"/>
      <c r="O6987" s="12"/>
      <c r="P6987" s="12"/>
      <c r="Q6987" s="12"/>
      <c r="R6987" s="12"/>
      <c r="S6987" s="12"/>
      <c r="T6987" s="12"/>
      <c r="U6987" s="12"/>
      <c r="V6987" s="12"/>
      <c r="W6987" s="12"/>
      <c r="X6987" s="12"/>
      <c r="Y6987" s="12"/>
      <c r="Z6987" s="12"/>
      <c r="AA6987" s="12"/>
      <c r="AB6987" s="12"/>
      <c r="AC6987" s="12"/>
      <c r="AD6987" s="12"/>
      <c r="AE6987" s="12"/>
      <c r="AF6987" s="12"/>
      <c r="AG6987" s="12"/>
      <c r="AH6987" s="12"/>
      <c r="AI6987" s="12"/>
      <c r="AJ6987" s="12"/>
      <c r="AK6987" s="12"/>
      <c r="AL6987" s="12"/>
      <c r="AM6987" s="12"/>
      <c r="AN6987" s="12"/>
      <c r="AO6987" s="12"/>
      <c r="AP6987" s="12"/>
      <c r="AQ6987" s="12"/>
      <c r="AR6987" s="12"/>
      <c r="AS6987" s="12"/>
      <c r="AT6987" s="12"/>
      <c r="AU6987" s="12"/>
      <c r="AV6987" s="12"/>
      <c r="AW6987" s="12"/>
      <c r="AX6987" s="12"/>
      <c r="AY6987" s="12"/>
      <c r="AZ6987" s="12"/>
      <c r="BA6987" s="12"/>
      <c r="BB6987" s="12"/>
      <c r="BC6987" s="12"/>
      <c r="BD6987" s="12"/>
      <c r="BE6987" s="12"/>
      <c r="BF6987" s="12"/>
      <c r="BG6987" s="12"/>
      <c r="BH6987" s="12"/>
      <c r="BI6987" s="12"/>
      <c r="BJ6987" s="13"/>
      <c r="BK6987" s="13"/>
      <c r="BL6987" s="13"/>
      <c r="BM6987" s="13"/>
      <c r="BN6987" s="13"/>
    </row>
    <row r="6988" spans="4:66" x14ac:dyDescent="0.25">
      <c r="D6988"/>
      <c r="E6988" s="10"/>
      <c r="F6988" s="10"/>
      <c r="G6988" s="10"/>
      <c r="H6988" s="10"/>
      <c r="I6988" s="10"/>
      <c r="J6988" s="10"/>
      <c r="K6988" s="11"/>
      <c r="L6988" s="11"/>
      <c r="M6988" s="12"/>
      <c r="N6988" s="12"/>
      <c r="O6988" s="12"/>
      <c r="P6988" s="12"/>
      <c r="Q6988" s="12"/>
      <c r="R6988" s="12"/>
      <c r="S6988" s="12"/>
      <c r="T6988" s="12"/>
      <c r="U6988" s="12"/>
      <c r="V6988" s="12"/>
      <c r="W6988" s="12"/>
      <c r="X6988" s="12"/>
      <c r="Y6988" s="12"/>
      <c r="Z6988" s="12"/>
      <c r="AA6988" s="12"/>
      <c r="AB6988" s="12"/>
      <c r="AC6988" s="12"/>
      <c r="AD6988" s="12"/>
      <c r="AE6988" s="12"/>
      <c r="AF6988" s="12"/>
      <c r="AG6988" s="12"/>
      <c r="AH6988" s="12"/>
      <c r="AI6988" s="12"/>
      <c r="AJ6988" s="12"/>
      <c r="AK6988" s="12"/>
      <c r="AL6988" s="12"/>
      <c r="AM6988" s="12"/>
      <c r="AN6988" s="12"/>
      <c r="AO6988" s="12"/>
      <c r="AP6988" s="12"/>
      <c r="AQ6988" s="12"/>
      <c r="AR6988" s="12"/>
      <c r="AS6988" s="12"/>
      <c r="AT6988" s="12"/>
      <c r="AU6988" s="12"/>
      <c r="AV6988" s="12"/>
      <c r="AW6988" s="12"/>
      <c r="AX6988" s="12"/>
      <c r="AY6988" s="12"/>
      <c r="AZ6988" s="12"/>
      <c r="BA6988" s="12"/>
      <c r="BB6988" s="12"/>
      <c r="BC6988" s="12"/>
      <c r="BD6988" s="12"/>
      <c r="BE6988" s="12"/>
      <c r="BF6988" s="12"/>
      <c r="BG6988" s="12"/>
      <c r="BH6988" s="12"/>
      <c r="BI6988" s="12"/>
      <c r="BJ6988" s="13"/>
      <c r="BK6988" s="13"/>
      <c r="BL6988" s="13"/>
      <c r="BM6988" s="13"/>
      <c r="BN6988" s="13"/>
    </row>
    <row r="6989" spans="4:66" x14ac:dyDescent="0.25">
      <c r="D6989"/>
      <c r="E6989" s="10"/>
      <c r="F6989" s="10"/>
      <c r="G6989" s="10"/>
      <c r="H6989" s="10"/>
      <c r="I6989" s="10"/>
      <c r="J6989" s="10"/>
      <c r="K6989" s="11"/>
      <c r="L6989" s="11"/>
      <c r="M6989" s="12"/>
      <c r="N6989" s="12"/>
      <c r="O6989" s="12"/>
      <c r="P6989" s="12"/>
      <c r="Q6989" s="12"/>
      <c r="R6989" s="12"/>
      <c r="S6989" s="12"/>
      <c r="T6989" s="12"/>
      <c r="U6989" s="12"/>
      <c r="V6989" s="12"/>
      <c r="W6989" s="12"/>
      <c r="X6989" s="12"/>
      <c r="Y6989" s="12"/>
      <c r="Z6989" s="12"/>
      <c r="AA6989" s="12"/>
      <c r="AB6989" s="12"/>
      <c r="AC6989" s="12"/>
      <c r="AD6989" s="12"/>
      <c r="AE6989" s="12"/>
      <c r="AF6989" s="12"/>
      <c r="AG6989" s="12"/>
      <c r="AH6989" s="12"/>
      <c r="AI6989" s="12"/>
      <c r="AJ6989" s="12"/>
      <c r="AK6989" s="12"/>
      <c r="AL6989" s="12"/>
      <c r="AM6989" s="12"/>
      <c r="AN6989" s="12"/>
      <c r="AO6989" s="12"/>
      <c r="AP6989" s="12"/>
      <c r="AQ6989" s="12"/>
      <c r="AR6989" s="12"/>
      <c r="AS6989" s="12"/>
      <c r="AT6989" s="12"/>
      <c r="AU6989" s="12"/>
      <c r="AV6989" s="12"/>
      <c r="AW6989" s="12"/>
      <c r="AX6989" s="12"/>
      <c r="AY6989" s="12"/>
      <c r="AZ6989" s="12"/>
      <c r="BA6989" s="12"/>
      <c r="BB6989" s="12"/>
      <c r="BC6989" s="12"/>
      <c r="BD6989" s="12"/>
      <c r="BE6989" s="12"/>
      <c r="BF6989" s="12"/>
      <c r="BG6989" s="12"/>
      <c r="BH6989" s="12"/>
      <c r="BI6989" s="12"/>
      <c r="BJ6989" s="13"/>
      <c r="BK6989" s="13"/>
      <c r="BL6989" s="13"/>
      <c r="BM6989" s="13"/>
      <c r="BN6989" s="13"/>
    </row>
    <row r="6990" spans="4:66" x14ac:dyDescent="0.25">
      <c r="D6990"/>
      <c r="E6990" s="10"/>
      <c r="F6990" s="10"/>
      <c r="G6990" s="10"/>
      <c r="H6990" s="10"/>
      <c r="I6990" s="10"/>
      <c r="J6990" s="10"/>
      <c r="K6990" s="11"/>
      <c r="L6990" s="11"/>
      <c r="M6990" s="12"/>
      <c r="N6990" s="12"/>
      <c r="O6990" s="12"/>
      <c r="P6990" s="12"/>
      <c r="Q6990" s="12"/>
      <c r="R6990" s="12"/>
      <c r="S6990" s="12"/>
      <c r="T6990" s="12"/>
      <c r="U6990" s="12"/>
      <c r="V6990" s="12"/>
      <c r="W6990" s="12"/>
      <c r="X6990" s="12"/>
      <c r="Y6990" s="12"/>
      <c r="Z6990" s="12"/>
      <c r="AA6990" s="12"/>
      <c r="AB6990" s="12"/>
      <c r="AC6990" s="12"/>
      <c r="AD6990" s="12"/>
      <c r="AE6990" s="12"/>
      <c r="AF6990" s="12"/>
      <c r="AG6990" s="12"/>
      <c r="AH6990" s="12"/>
      <c r="AI6990" s="12"/>
      <c r="AJ6990" s="12"/>
      <c r="AK6990" s="12"/>
      <c r="AL6990" s="12"/>
      <c r="AM6990" s="12"/>
      <c r="AN6990" s="12"/>
      <c r="AO6990" s="12"/>
      <c r="AP6990" s="12"/>
      <c r="AQ6990" s="12"/>
      <c r="AR6990" s="12"/>
      <c r="AS6990" s="12"/>
      <c r="AT6990" s="12"/>
      <c r="AU6990" s="12"/>
      <c r="AV6990" s="12"/>
      <c r="AW6990" s="12"/>
      <c r="AX6990" s="12"/>
      <c r="AY6990" s="12"/>
      <c r="AZ6990" s="12"/>
      <c r="BA6990" s="12"/>
      <c r="BB6990" s="12"/>
      <c r="BC6990" s="12"/>
      <c r="BD6990" s="12"/>
      <c r="BE6990" s="12"/>
      <c r="BF6990" s="12"/>
      <c r="BG6990" s="12"/>
      <c r="BH6990" s="12"/>
      <c r="BI6990" s="12"/>
      <c r="BJ6990" s="13"/>
      <c r="BK6990" s="13"/>
      <c r="BL6990" s="13"/>
      <c r="BM6990" s="13"/>
      <c r="BN6990" s="13"/>
    </row>
    <row r="6991" spans="4:66" x14ac:dyDescent="0.25">
      <c r="D6991"/>
      <c r="E6991" s="10"/>
      <c r="F6991" s="10"/>
      <c r="G6991" s="10"/>
      <c r="H6991" s="10"/>
      <c r="I6991" s="10"/>
      <c r="J6991" s="10"/>
      <c r="K6991" s="11"/>
      <c r="L6991" s="11"/>
      <c r="M6991" s="12"/>
      <c r="N6991" s="12"/>
      <c r="O6991" s="12"/>
      <c r="P6991" s="12"/>
      <c r="Q6991" s="12"/>
      <c r="R6991" s="12"/>
      <c r="S6991" s="12"/>
      <c r="T6991" s="12"/>
      <c r="U6991" s="12"/>
      <c r="V6991" s="12"/>
      <c r="W6991" s="12"/>
      <c r="X6991" s="12"/>
      <c r="Y6991" s="12"/>
      <c r="Z6991" s="12"/>
      <c r="AA6991" s="12"/>
      <c r="AB6991" s="12"/>
      <c r="AC6991" s="12"/>
      <c r="AD6991" s="12"/>
      <c r="AE6991" s="12"/>
      <c r="AF6991" s="12"/>
      <c r="AG6991" s="12"/>
      <c r="AH6991" s="12"/>
      <c r="AI6991" s="12"/>
      <c r="AJ6991" s="12"/>
      <c r="AK6991" s="12"/>
      <c r="AL6991" s="12"/>
      <c r="AM6991" s="12"/>
      <c r="AN6991" s="12"/>
      <c r="AO6991" s="12"/>
      <c r="AP6991" s="12"/>
      <c r="AQ6991" s="12"/>
      <c r="AR6991" s="12"/>
      <c r="AS6991" s="12"/>
      <c r="AT6991" s="12"/>
      <c r="AU6991" s="12"/>
      <c r="AV6991" s="12"/>
      <c r="AW6991" s="12"/>
      <c r="AX6991" s="12"/>
      <c r="AY6991" s="12"/>
      <c r="AZ6991" s="12"/>
      <c r="BA6991" s="12"/>
      <c r="BB6991" s="12"/>
      <c r="BC6991" s="12"/>
      <c r="BD6991" s="12"/>
      <c r="BE6991" s="12"/>
      <c r="BF6991" s="12"/>
      <c r="BG6991" s="12"/>
      <c r="BH6991" s="12"/>
      <c r="BI6991" s="12"/>
      <c r="BJ6991" s="13"/>
      <c r="BK6991" s="13"/>
      <c r="BL6991" s="13"/>
      <c r="BM6991" s="13"/>
      <c r="BN6991" s="13"/>
    </row>
    <row r="6992" spans="4:66" x14ac:dyDescent="0.25">
      <c r="D6992"/>
      <c r="E6992" s="10"/>
      <c r="F6992" s="10"/>
      <c r="G6992" s="10"/>
      <c r="H6992" s="10"/>
      <c r="I6992" s="10"/>
      <c r="J6992" s="10"/>
      <c r="K6992" s="11"/>
      <c r="L6992" s="11"/>
      <c r="M6992" s="12"/>
      <c r="N6992" s="12"/>
      <c r="O6992" s="12"/>
      <c r="P6992" s="12"/>
      <c r="Q6992" s="12"/>
      <c r="R6992" s="12"/>
      <c r="S6992" s="12"/>
      <c r="T6992" s="12"/>
      <c r="U6992" s="12"/>
      <c r="V6992" s="12"/>
      <c r="W6992" s="12"/>
      <c r="X6992" s="12"/>
      <c r="Y6992" s="12"/>
      <c r="Z6992" s="12"/>
      <c r="AA6992" s="12"/>
      <c r="AB6992" s="12"/>
      <c r="AC6992" s="12"/>
      <c r="AD6992" s="12"/>
      <c r="AE6992" s="12"/>
      <c r="AF6992" s="12"/>
      <c r="AG6992" s="12"/>
      <c r="AH6992" s="12"/>
      <c r="AI6992" s="12"/>
      <c r="AJ6992" s="12"/>
      <c r="AK6992" s="12"/>
      <c r="AL6992" s="12"/>
      <c r="AM6992" s="12"/>
      <c r="AN6992" s="12"/>
      <c r="AO6992" s="12"/>
      <c r="AP6992" s="12"/>
      <c r="AQ6992" s="12"/>
      <c r="AR6992" s="12"/>
      <c r="AS6992" s="12"/>
      <c r="AT6992" s="12"/>
      <c r="AU6992" s="12"/>
      <c r="AV6992" s="12"/>
      <c r="AW6992" s="12"/>
      <c r="AX6992" s="12"/>
      <c r="AY6992" s="12"/>
      <c r="AZ6992" s="12"/>
      <c r="BA6992" s="12"/>
      <c r="BB6992" s="12"/>
      <c r="BC6992" s="12"/>
      <c r="BD6992" s="12"/>
      <c r="BE6992" s="12"/>
      <c r="BF6992" s="12"/>
      <c r="BG6992" s="12"/>
      <c r="BH6992" s="12"/>
      <c r="BI6992" s="12"/>
      <c r="BJ6992" s="13"/>
      <c r="BK6992" s="13"/>
      <c r="BL6992" s="13"/>
      <c r="BM6992" s="13"/>
      <c r="BN6992" s="13"/>
    </row>
    <row r="6993" spans="4:66" x14ac:dyDescent="0.25">
      <c r="D6993"/>
      <c r="E6993" s="10"/>
      <c r="F6993" s="10"/>
      <c r="G6993" s="10"/>
      <c r="H6993" s="10"/>
      <c r="I6993" s="10"/>
      <c r="J6993" s="10"/>
      <c r="K6993" s="11"/>
      <c r="L6993" s="11"/>
      <c r="M6993" s="12"/>
      <c r="N6993" s="12"/>
      <c r="O6993" s="12"/>
      <c r="P6993" s="12"/>
      <c r="Q6993" s="12"/>
      <c r="R6993" s="12"/>
      <c r="S6993" s="12"/>
      <c r="T6993" s="12"/>
      <c r="U6993" s="12"/>
      <c r="V6993" s="12"/>
      <c r="W6993" s="12"/>
      <c r="X6993" s="12"/>
      <c r="Y6993" s="12"/>
      <c r="Z6993" s="12"/>
      <c r="AA6993" s="12"/>
      <c r="AB6993" s="12"/>
      <c r="AC6993" s="12"/>
      <c r="AD6993" s="12"/>
      <c r="AE6993" s="12"/>
      <c r="AF6993" s="12"/>
      <c r="AG6993" s="12"/>
      <c r="AH6993" s="12"/>
      <c r="AI6993" s="12"/>
      <c r="AJ6993" s="12"/>
      <c r="AK6993" s="12"/>
      <c r="AL6993" s="12"/>
      <c r="AM6993" s="12"/>
      <c r="AN6993" s="12"/>
      <c r="AO6993" s="12"/>
      <c r="AP6993" s="12"/>
      <c r="AQ6993" s="12"/>
      <c r="AR6993" s="12"/>
      <c r="AS6993" s="12"/>
      <c r="AT6993" s="12"/>
      <c r="AU6993" s="12"/>
      <c r="AV6993" s="12"/>
      <c r="AW6993" s="12"/>
      <c r="AX6993" s="12"/>
      <c r="AY6993" s="12"/>
      <c r="AZ6993" s="12"/>
      <c r="BA6993" s="12"/>
      <c r="BB6993" s="12"/>
      <c r="BC6993" s="12"/>
      <c r="BD6993" s="12"/>
      <c r="BE6993" s="12"/>
      <c r="BF6993" s="12"/>
      <c r="BG6993" s="12"/>
      <c r="BH6993" s="12"/>
      <c r="BI6993" s="12"/>
      <c r="BJ6993" s="13"/>
      <c r="BK6993" s="13"/>
      <c r="BL6993" s="13"/>
      <c r="BM6993" s="13"/>
      <c r="BN6993" s="13"/>
    </row>
    <row r="6994" spans="4:66" x14ac:dyDescent="0.25">
      <c r="D6994"/>
      <c r="E6994" s="10"/>
      <c r="F6994" s="10"/>
      <c r="G6994" s="10"/>
      <c r="H6994" s="10"/>
      <c r="I6994" s="10"/>
      <c r="J6994" s="10"/>
      <c r="K6994" s="11"/>
      <c r="L6994" s="11"/>
      <c r="M6994" s="12"/>
      <c r="N6994" s="12"/>
      <c r="O6994" s="12"/>
      <c r="P6994" s="12"/>
      <c r="Q6994" s="12"/>
      <c r="R6994" s="12"/>
      <c r="S6994" s="12"/>
      <c r="T6994" s="12"/>
      <c r="U6994" s="12"/>
      <c r="V6994" s="12"/>
      <c r="W6994" s="12"/>
      <c r="X6994" s="12"/>
      <c r="Y6994" s="12"/>
      <c r="Z6994" s="12"/>
      <c r="AA6994" s="12"/>
      <c r="AB6994" s="12"/>
      <c r="AC6994" s="12"/>
      <c r="AD6994" s="12"/>
      <c r="AE6994" s="12"/>
      <c r="AF6994" s="12"/>
      <c r="AG6994" s="12"/>
      <c r="AH6994" s="12"/>
      <c r="AI6994" s="12"/>
      <c r="AJ6994" s="12"/>
      <c r="AK6994" s="12"/>
      <c r="AL6994" s="12"/>
      <c r="AM6994" s="12"/>
      <c r="AN6994" s="12"/>
      <c r="AO6994" s="12"/>
      <c r="AP6994" s="12"/>
      <c r="AQ6994" s="12"/>
      <c r="AR6994" s="12"/>
      <c r="AS6994" s="12"/>
      <c r="AT6994" s="12"/>
      <c r="AU6994" s="12"/>
      <c r="AV6994" s="12"/>
      <c r="AW6994" s="12"/>
      <c r="AX6994" s="12"/>
      <c r="AY6994" s="12"/>
      <c r="AZ6994" s="12"/>
      <c r="BA6994" s="12"/>
      <c r="BB6994" s="12"/>
      <c r="BC6994" s="12"/>
      <c r="BD6994" s="12"/>
      <c r="BE6994" s="12"/>
      <c r="BF6994" s="12"/>
      <c r="BG6994" s="12"/>
      <c r="BH6994" s="12"/>
      <c r="BI6994" s="12"/>
      <c r="BJ6994" s="13"/>
      <c r="BK6994" s="13"/>
      <c r="BL6994" s="13"/>
      <c r="BM6994" s="13"/>
      <c r="BN6994" s="13"/>
    </row>
    <row r="6995" spans="4:66" x14ac:dyDescent="0.25">
      <c r="D6995"/>
      <c r="E6995" s="10"/>
      <c r="F6995" s="10"/>
      <c r="G6995" s="10"/>
      <c r="H6995" s="10"/>
      <c r="I6995" s="10"/>
      <c r="J6995" s="10"/>
      <c r="K6995" s="11"/>
      <c r="L6995" s="11"/>
      <c r="M6995" s="12"/>
      <c r="N6995" s="12"/>
      <c r="O6995" s="12"/>
      <c r="P6995" s="12"/>
      <c r="Q6995" s="12"/>
      <c r="R6995" s="12"/>
      <c r="S6995" s="12"/>
      <c r="T6995" s="12"/>
      <c r="U6995" s="12"/>
      <c r="V6995" s="12"/>
      <c r="W6995" s="12"/>
      <c r="X6995" s="12"/>
      <c r="Y6995" s="12"/>
      <c r="Z6995" s="12"/>
      <c r="AA6995" s="12"/>
      <c r="AB6995" s="12"/>
      <c r="AC6995" s="12"/>
      <c r="AD6995" s="12"/>
      <c r="AE6995" s="12"/>
      <c r="AF6995" s="12"/>
      <c r="AG6995" s="12"/>
      <c r="AH6995" s="12"/>
      <c r="AI6995" s="12"/>
      <c r="AJ6995" s="12"/>
      <c r="AK6995" s="12"/>
      <c r="AL6995" s="12"/>
      <c r="AM6995" s="12"/>
      <c r="AN6995" s="12"/>
      <c r="AO6995" s="12"/>
      <c r="AP6995" s="12"/>
      <c r="AQ6995" s="12"/>
      <c r="AR6995" s="12"/>
      <c r="AS6995" s="12"/>
      <c r="AT6995" s="12"/>
      <c r="AU6995" s="12"/>
      <c r="AV6995" s="12"/>
      <c r="AW6995" s="12"/>
      <c r="AX6995" s="12"/>
      <c r="AY6995" s="12"/>
      <c r="AZ6995" s="12"/>
      <c r="BA6995" s="12"/>
      <c r="BB6995" s="12"/>
      <c r="BC6995" s="12"/>
      <c r="BD6995" s="12"/>
      <c r="BE6995" s="12"/>
      <c r="BF6995" s="12"/>
      <c r="BG6995" s="12"/>
      <c r="BH6995" s="12"/>
      <c r="BI6995" s="12"/>
      <c r="BJ6995" s="13"/>
      <c r="BK6995" s="13"/>
      <c r="BL6995" s="13"/>
      <c r="BM6995" s="13"/>
      <c r="BN6995" s="13"/>
    </row>
    <row r="6996" spans="4:66" x14ac:dyDescent="0.25">
      <c r="D6996"/>
      <c r="E6996" s="10"/>
      <c r="F6996" s="10"/>
      <c r="G6996" s="10"/>
      <c r="H6996" s="10"/>
      <c r="I6996" s="10"/>
      <c r="J6996" s="10"/>
      <c r="K6996" s="11"/>
      <c r="L6996" s="11"/>
      <c r="M6996" s="12"/>
      <c r="N6996" s="12"/>
      <c r="O6996" s="12"/>
      <c r="P6996" s="12"/>
      <c r="Q6996" s="12"/>
      <c r="R6996" s="12"/>
      <c r="S6996" s="12"/>
      <c r="T6996" s="12"/>
      <c r="U6996" s="12"/>
      <c r="V6996" s="12"/>
      <c r="W6996" s="12"/>
      <c r="X6996" s="12"/>
      <c r="Y6996" s="12"/>
      <c r="Z6996" s="12"/>
      <c r="AA6996" s="12"/>
      <c r="AB6996" s="12"/>
      <c r="AC6996" s="12"/>
      <c r="AD6996" s="12"/>
      <c r="AE6996" s="12"/>
      <c r="AF6996" s="12"/>
      <c r="AG6996" s="12"/>
      <c r="AH6996" s="12"/>
      <c r="AI6996" s="12"/>
      <c r="AJ6996" s="12"/>
      <c r="AK6996" s="12"/>
      <c r="AL6996" s="12"/>
      <c r="AM6996" s="12"/>
      <c r="AN6996" s="12"/>
      <c r="AO6996" s="12"/>
      <c r="AP6996" s="12"/>
      <c r="AQ6996" s="12"/>
      <c r="AR6996" s="12"/>
      <c r="AS6996" s="12"/>
      <c r="AT6996" s="12"/>
      <c r="AU6996" s="12"/>
      <c r="AV6996" s="12"/>
      <c r="AW6996" s="12"/>
      <c r="AX6996" s="12"/>
      <c r="AY6996" s="12"/>
      <c r="AZ6996" s="12"/>
      <c r="BA6996" s="12"/>
      <c r="BB6996" s="12"/>
      <c r="BC6996" s="12"/>
      <c r="BD6996" s="12"/>
      <c r="BE6996" s="12"/>
      <c r="BF6996" s="12"/>
      <c r="BG6996" s="12"/>
      <c r="BH6996" s="12"/>
      <c r="BI6996" s="12"/>
      <c r="BJ6996" s="13"/>
      <c r="BK6996" s="13"/>
      <c r="BL6996" s="13"/>
      <c r="BM6996" s="13"/>
      <c r="BN6996" s="13"/>
    </row>
    <row r="6997" spans="4:66" x14ac:dyDescent="0.25">
      <c r="D6997"/>
      <c r="E6997" s="10"/>
      <c r="F6997" s="10"/>
      <c r="G6997" s="10"/>
      <c r="H6997" s="10"/>
      <c r="I6997" s="10"/>
      <c r="J6997" s="10"/>
      <c r="K6997" s="11"/>
      <c r="L6997" s="11"/>
      <c r="M6997" s="12"/>
      <c r="N6997" s="12"/>
      <c r="O6997" s="12"/>
      <c r="P6997" s="12"/>
      <c r="Q6997" s="12"/>
      <c r="R6997" s="12"/>
      <c r="S6997" s="12"/>
      <c r="T6997" s="12"/>
      <c r="U6997" s="12"/>
      <c r="V6997" s="12"/>
      <c r="W6997" s="12"/>
      <c r="X6997" s="12"/>
      <c r="Y6997" s="12"/>
      <c r="Z6997" s="12"/>
      <c r="AA6997" s="12"/>
      <c r="AB6997" s="12"/>
      <c r="AC6997" s="12"/>
      <c r="AD6997" s="12"/>
      <c r="AE6997" s="12"/>
      <c r="AF6997" s="12"/>
      <c r="AG6997" s="12"/>
      <c r="AH6997" s="12"/>
      <c r="AI6997" s="12"/>
      <c r="AJ6997" s="12"/>
      <c r="AK6997" s="12"/>
      <c r="AL6997" s="12"/>
      <c r="AM6997" s="12"/>
      <c r="AN6997" s="12"/>
      <c r="AO6997" s="12"/>
      <c r="AP6997" s="12"/>
      <c r="AQ6997" s="12"/>
      <c r="AR6997" s="12"/>
      <c r="AS6997" s="12"/>
      <c r="AT6997" s="12"/>
      <c r="AU6997" s="12"/>
      <c r="AV6997" s="12"/>
      <c r="AW6997" s="12"/>
      <c r="AX6997" s="12"/>
      <c r="AY6997" s="12"/>
      <c r="AZ6997" s="12"/>
      <c r="BA6997" s="12"/>
      <c r="BB6997" s="12"/>
      <c r="BC6997" s="12"/>
      <c r="BD6997" s="12"/>
      <c r="BE6997" s="12"/>
      <c r="BF6997" s="12"/>
      <c r="BG6997" s="12"/>
      <c r="BH6997" s="12"/>
      <c r="BI6997" s="12"/>
      <c r="BJ6997" s="13"/>
      <c r="BK6997" s="13"/>
      <c r="BL6997" s="13"/>
      <c r="BM6997" s="13"/>
      <c r="BN6997" s="13"/>
    </row>
    <row r="6998" spans="4:66" x14ac:dyDescent="0.25">
      <c r="D6998"/>
      <c r="E6998" s="10"/>
      <c r="F6998" s="10"/>
      <c r="G6998" s="10"/>
      <c r="H6998" s="10"/>
      <c r="I6998" s="10"/>
      <c r="J6998" s="10"/>
      <c r="K6998" s="11"/>
      <c r="L6998" s="11"/>
      <c r="M6998" s="12"/>
      <c r="N6998" s="12"/>
      <c r="O6998" s="12"/>
      <c r="P6998" s="12"/>
      <c r="Q6998" s="12"/>
      <c r="R6998" s="12"/>
      <c r="S6998" s="12"/>
      <c r="T6998" s="12"/>
      <c r="U6998" s="12"/>
      <c r="V6998" s="12"/>
      <c r="W6998" s="12"/>
      <c r="X6998" s="12"/>
      <c r="Y6998" s="12"/>
      <c r="Z6998" s="12"/>
      <c r="AA6998" s="12"/>
      <c r="AB6998" s="12"/>
      <c r="AC6998" s="12"/>
      <c r="AD6998" s="12"/>
      <c r="AE6998" s="12"/>
      <c r="AF6998" s="12"/>
      <c r="AG6998" s="12"/>
      <c r="AH6998" s="12"/>
      <c r="AI6998" s="12"/>
      <c r="AJ6998" s="12"/>
      <c r="AK6998" s="12"/>
      <c r="AL6998" s="12"/>
      <c r="AM6998" s="12"/>
      <c r="AN6998" s="12"/>
      <c r="AO6998" s="12"/>
      <c r="AP6998" s="12"/>
      <c r="AQ6998" s="12"/>
      <c r="AR6998" s="12"/>
      <c r="AS6998" s="12"/>
      <c r="AT6998" s="12"/>
      <c r="AU6998" s="12"/>
      <c r="AV6998" s="12"/>
      <c r="AW6998" s="12"/>
      <c r="AX6998" s="12"/>
      <c r="AY6998" s="12"/>
      <c r="AZ6998" s="12"/>
      <c r="BA6998" s="12"/>
      <c r="BB6998" s="12"/>
      <c r="BC6998" s="12"/>
      <c r="BD6998" s="12"/>
      <c r="BE6998" s="12"/>
      <c r="BF6998" s="12"/>
      <c r="BG6998" s="12"/>
      <c r="BH6998" s="12"/>
      <c r="BI6998" s="12"/>
      <c r="BJ6998" s="13"/>
      <c r="BK6998" s="13"/>
      <c r="BL6998" s="13"/>
      <c r="BM6998" s="13"/>
      <c r="BN6998" s="13"/>
    </row>
    <row r="6999" spans="4:66" x14ac:dyDescent="0.25">
      <c r="D6999"/>
      <c r="E6999" s="10"/>
      <c r="F6999" s="10"/>
      <c r="G6999" s="10"/>
      <c r="H6999" s="10"/>
      <c r="I6999" s="10"/>
      <c r="J6999" s="10"/>
      <c r="K6999" s="11"/>
      <c r="L6999" s="11"/>
      <c r="M6999" s="12"/>
      <c r="N6999" s="12"/>
      <c r="O6999" s="12"/>
      <c r="P6999" s="12"/>
      <c r="Q6999" s="12"/>
      <c r="R6999" s="12"/>
      <c r="S6999" s="12"/>
      <c r="T6999" s="12"/>
      <c r="U6999" s="12"/>
      <c r="V6999" s="12"/>
      <c r="W6999" s="12"/>
      <c r="X6999" s="12"/>
      <c r="Y6999" s="12"/>
      <c r="Z6999" s="12"/>
      <c r="AA6999" s="12"/>
      <c r="AB6999" s="12"/>
      <c r="AC6999" s="12"/>
      <c r="AD6999" s="12"/>
      <c r="AE6999" s="12"/>
      <c r="AF6999" s="12"/>
      <c r="AG6999" s="12"/>
      <c r="AH6999" s="12"/>
      <c r="AI6999" s="12"/>
      <c r="AJ6999" s="12"/>
      <c r="AK6999" s="12"/>
      <c r="AL6999" s="12"/>
      <c r="AM6999" s="12"/>
      <c r="AN6999" s="12"/>
      <c r="AO6999" s="12"/>
      <c r="AP6999" s="12"/>
      <c r="AQ6999" s="12"/>
      <c r="AR6999" s="12"/>
      <c r="AS6999" s="12"/>
      <c r="AT6999" s="12"/>
      <c r="AU6999" s="12"/>
      <c r="AV6999" s="12"/>
      <c r="AW6999" s="12"/>
      <c r="AX6999" s="12"/>
      <c r="AY6999" s="12"/>
      <c r="AZ6999" s="12"/>
      <c r="BA6999" s="12"/>
      <c r="BB6999" s="12"/>
      <c r="BC6999" s="12"/>
      <c r="BD6999" s="12"/>
      <c r="BE6999" s="12"/>
      <c r="BF6999" s="12"/>
      <c r="BG6999" s="12"/>
      <c r="BH6999" s="12"/>
      <c r="BI6999" s="12"/>
      <c r="BJ6999" s="13"/>
      <c r="BK6999" s="13"/>
      <c r="BL6999" s="13"/>
      <c r="BM6999" s="13"/>
      <c r="BN6999" s="13"/>
    </row>
    <row r="7000" spans="4:66" x14ac:dyDescent="0.25">
      <c r="D7000"/>
      <c r="E7000" s="10"/>
      <c r="F7000" s="10"/>
      <c r="G7000" s="10"/>
      <c r="H7000" s="10"/>
      <c r="I7000" s="10"/>
      <c r="J7000" s="10"/>
      <c r="K7000" s="11"/>
      <c r="L7000" s="11"/>
      <c r="M7000" s="12"/>
      <c r="N7000" s="12"/>
      <c r="O7000" s="12"/>
      <c r="P7000" s="12"/>
      <c r="Q7000" s="12"/>
      <c r="R7000" s="12"/>
      <c r="S7000" s="12"/>
      <c r="T7000" s="12"/>
      <c r="U7000" s="12"/>
      <c r="V7000" s="12"/>
      <c r="W7000" s="12"/>
      <c r="X7000" s="12"/>
      <c r="Y7000" s="12"/>
      <c r="Z7000" s="12"/>
      <c r="AA7000" s="12"/>
      <c r="AB7000" s="12"/>
      <c r="AC7000" s="12"/>
      <c r="AD7000" s="12"/>
      <c r="AE7000" s="12"/>
      <c r="AF7000" s="12"/>
      <c r="AG7000" s="12"/>
      <c r="AH7000" s="12"/>
      <c r="AI7000" s="12"/>
      <c r="AJ7000" s="12"/>
      <c r="AK7000" s="12"/>
      <c r="AL7000" s="12"/>
      <c r="AM7000" s="12"/>
      <c r="AN7000" s="12"/>
      <c r="AO7000" s="12"/>
      <c r="AP7000" s="12"/>
      <c r="AQ7000" s="12"/>
      <c r="AR7000" s="12"/>
      <c r="AS7000" s="12"/>
      <c r="AT7000" s="12"/>
      <c r="AU7000" s="12"/>
      <c r="AV7000" s="12"/>
      <c r="AW7000" s="12"/>
      <c r="AX7000" s="12"/>
      <c r="AY7000" s="12"/>
      <c r="AZ7000" s="12"/>
      <c r="BA7000" s="12"/>
      <c r="BB7000" s="12"/>
      <c r="BC7000" s="12"/>
      <c r="BD7000" s="12"/>
      <c r="BE7000" s="12"/>
      <c r="BF7000" s="12"/>
      <c r="BG7000" s="12"/>
      <c r="BH7000" s="12"/>
      <c r="BI7000" s="12"/>
      <c r="BJ7000" s="13"/>
      <c r="BK7000" s="13"/>
      <c r="BL7000" s="13"/>
      <c r="BM7000" s="13"/>
      <c r="BN7000" s="13"/>
    </row>
    <row r="7001" spans="4:66" x14ac:dyDescent="0.25">
      <c r="D7001"/>
      <c r="E7001" s="10"/>
      <c r="F7001" s="10"/>
      <c r="G7001" s="10"/>
      <c r="H7001" s="10"/>
      <c r="I7001" s="10"/>
      <c r="J7001" s="10"/>
      <c r="K7001" s="11"/>
      <c r="L7001" s="11"/>
      <c r="M7001" s="12"/>
      <c r="N7001" s="12"/>
      <c r="O7001" s="12"/>
      <c r="P7001" s="12"/>
      <c r="Q7001" s="12"/>
      <c r="R7001" s="12"/>
      <c r="S7001" s="12"/>
      <c r="T7001" s="12"/>
      <c r="U7001" s="12"/>
      <c r="V7001" s="12"/>
      <c r="W7001" s="12"/>
      <c r="X7001" s="12"/>
      <c r="Y7001" s="12"/>
      <c r="Z7001" s="12"/>
      <c r="AA7001" s="12"/>
      <c r="AB7001" s="12"/>
      <c r="AC7001" s="12"/>
      <c r="AD7001" s="12"/>
      <c r="AE7001" s="12"/>
      <c r="AF7001" s="12"/>
      <c r="AG7001" s="12"/>
      <c r="AH7001" s="12"/>
      <c r="AI7001" s="12"/>
      <c r="AJ7001" s="12"/>
      <c r="AK7001" s="12"/>
      <c r="AL7001" s="12"/>
      <c r="AM7001" s="12"/>
      <c r="AN7001" s="12"/>
      <c r="AO7001" s="12"/>
      <c r="AP7001" s="12"/>
      <c r="AQ7001" s="12"/>
      <c r="AR7001" s="12"/>
      <c r="AS7001" s="12"/>
      <c r="AT7001" s="12"/>
      <c r="AU7001" s="12"/>
      <c r="AV7001" s="12"/>
      <c r="AW7001" s="12"/>
      <c r="AX7001" s="12"/>
      <c r="AY7001" s="12"/>
      <c r="AZ7001" s="12"/>
      <c r="BA7001" s="12"/>
      <c r="BB7001" s="12"/>
      <c r="BC7001" s="12"/>
      <c r="BD7001" s="12"/>
      <c r="BE7001" s="12"/>
      <c r="BF7001" s="12"/>
      <c r="BG7001" s="12"/>
      <c r="BH7001" s="12"/>
      <c r="BI7001" s="12"/>
      <c r="BJ7001" s="13"/>
      <c r="BK7001" s="13"/>
      <c r="BL7001" s="13"/>
      <c r="BM7001" s="13"/>
      <c r="BN7001" s="13"/>
    </row>
    <row r="7002" spans="4:66" x14ac:dyDescent="0.25">
      <c r="D7002"/>
      <c r="E7002" s="10"/>
      <c r="F7002" s="10"/>
      <c r="G7002" s="10"/>
      <c r="H7002" s="10"/>
      <c r="I7002" s="10"/>
      <c r="J7002" s="10"/>
      <c r="K7002" s="11"/>
      <c r="L7002" s="11"/>
      <c r="M7002" s="12"/>
      <c r="N7002" s="12"/>
      <c r="O7002" s="12"/>
      <c r="P7002" s="12"/>
      <c r="Q7002" s="12"/>
      <c r="R7002" s="12"/>
      <c r="S7002" s="12"/>
      <c r="T7002" s="12"/>
      <c r="U7002" s="12"/>
      <c r="V7002" s="12"/>
      <c r="W7002" s="12"/>
      <c r="X7002" s="12"/>
      <c r="Y7002" s="12"/>
      <c r="Z7002" s="12"/>
      <c r="AA7002" s="12"/>
      <c r="AB7002" s="12"/>
      <c r="AC7002" s="12"/>
      <c r="AD7002" s="12"/>
      <c r="AE7002" s="12"/>
      <c r="AF7002" s="12"/>
      <c r="AG7002" s="12"/>
      <c r="AH7002" s="12"/>
      <c r="AI7002" s="12"/>
      <c r="AJ7002" s="12"/>
      <c r="AK7002" s="12"/>
      <c r="AL7002" s="12"/>
      <c r="AM7002" s="12"/>
      <c r="AN7002" s="12"/>
      <c r="AO7002" s="12"/>
      <c r="AP7002" s="12"/>
      <c r="AQ7002" s="12"/>
      <c r="AR7002" s="12"/>
      <c r="AS7002" s="12"/>
      <c r="AT7002" s="12"/>
      <c r="AU7002" s="12"/>
      <c r="AV7002" s="12"/>
      <c r="AW7002" s="12"/>
      <c r="AX7002" s="12"/>
      <c r="AY7002" s="12"/>
      <c r="AZ7002" s="12"/>
      <c r="BA7002" s="12"/>
      <c r="BB7002" s="12"/>
      <c r="BC7002" s="12"/>
      <c r="BD7002" s="12"/>
      <c r="BE7002" s="12"/>
      <c r="BF7002" s="12"/>
      <c r="BG7002" s="12"/>
      <c r="BH7002" s="12"/>
      <c r="BI7002" s="12"/>
      <c r="BJ7002" s="13"/>
      <c r="BK7002" s="13"/>
      <c r="BL7002" s="13"/>
      <c r="BM7002" s="13"/>
      <c r="BN7002" s="13"/>
    </row>
    <row r="7003" spans="4:66" x14ac:dyDescent="0.25">
      <c r="D7003"/>
      <c r="E7003" s="10"/>
      <c r="F7003" s="10"/>
      <c r="G7003" s="10"/>
      <c r="H7003" s="10"/>
      <c r="I7003" s="10"/>
      <c r="J7003" s="10"/>
      <c r="K7003" s="11"/>
      <c r="L7003" s="11"/>
      <c r="M7003" s="12"/>
      <c r="N7003" s="12"/>
      <c r="O7003" s="12"/>
      <c r="P7003" s="12"/>
      <c r="Q7003" s="12"/>
      <c r="R7003" s="12"/>
      <c r="S7003" s="12"/>
      <c r="T7003" s="12"/>
      <c r="U7003" s="12"/>
      <c r="V7003" s="12"/>
      <c r="W7003" s="12"/>
      <c r="X7003" s="12"/>
      <c r="Y7003" s="12"/>
      <c r="Z7003" s="12"/>
      <c r="AA7003" s="12"/>
      <c r="AB7003" s="12"/>
      <c r="AC7003" s="12"/>
      <c r="AD7003" s="12"/>
      <c r="AE7003" s="12"/>
      <c r="AF7003" s="12"/>
      <c r="AG7003" s="12"/>
      <c r="AH7003" s="12"/>
      <c r="AI7003" s="12"/>
      <c r="AJ7003" s="12"/>
      <c r="AK7003" s="12"/>
      <c r="AL7003" s="12"/>
      <c r="AM7003" s="12"/>
      <c r="AN7003" s="12"/>
      <c r="AO7003" s="12"/>
      <c r="AP7003" s="12"/>
      <c r="AQ7003" s="12"/>
      <c r="AR7003" s="12"/>
      <c r="AS7003" s="12"/>
      <c r="AT7003" s="12"/>
      <c r="AU7003" s="12"/>
      <c r="AV7003" s="12"/>
      <c r="AW7003" s="12"/>
      <c r="AX7003" s="12"/>
      <c r="AY7003" s="12"/>
      <c r="AZ7003" s="12"/>
      <c r="BA7003" s="12"/>
      <c r="BB7003" s="12"/>
      <c r="BC7003" s="12"/>
      <c r="BD7003" s="12"/>
      <c r="BE7003" s="12"/>
      <c r="BF7003" s="12"/>
      <c r="BG7003" s="12"/>
      <c r="BH7003" s="12"/>
      <c r="BI7003" s="12"/>
      <c r="BJ7003" s="13"/>
      <c r="BK7003" s="13"/>
      <c r="BL7003" s="13"/>
      <c r="BM7003" s="13"/>
      <c r="BN7003" s="13"/>
    </row>
    <row r="7004" spans="4:66" x14ac:dyDescent="0.25">
      <c r="D7004"/>
      <c r="E7004" s="10"/>
      <c r="F7004" s="10"/>
      <c r="G7004" s="10"/>
      <c r="H7004" s="10"/>
      <c r="I7004" s="10"/>
      <c r="J7004" s="10"/>
      <c r="K7004" s="11"/>
      <c r="L7004" s="11"/>
      <c r="M7004" s="12"/>
      <c r="N7004" s="12"/>
      <c r="O7004" s="12"/>
      <c r="P7004" s="12"/>
      <c r="Q7004" s="12"/>
      <c r="R7004" s="12"/>
      <c r="S7004" s="12"/>
      <c r="T7004" s="12"/>
      <c r="U7004" s="12"/>
      <c r="V7004" s="12"/>
      <c r="W7004" s="12"/>
      <c r="X7004" s="12"/>
      <c r="Y7004" s="12"/>
      <c r="Z7004" s="12"/>
      <c r="AA7004" s="12"/>
      <c r="AB7004" s="12"/>
      <c r="AC7004" s="12"/>
      <c r="AD7004" s="12"/>
      <c r="AE7004" s="12"/>
      <c r="AF7004" s="12"/>
      <c r="AG7004" s="12"/>
      <c r="AH7004" s="12"/>
      <c r="AI7004" s="12"/>
      <c r="AJ7004" s="12"/>
      <c r="AK7004" s="12"/>
      <c r="AL7004" s="12"/>
      <c r="AM7004" s="12"/>
      <c r="AN7004" s="12"/>
      <c r="AO7004" s="12"/>
      <c r="AP7004" s="12"/>
      <c r="AQ7004" s="12"/>
      <c r="AR7004" s="12"/>
      <c r="AS7004" s="12"/>
      <c r="AT7004" s="12"/>
      <c r="AU7004" s="12"/>
      <c r="AV7004" s="12"/>
      <c r="AW7004" s="12"/>
      <c r="AX7004" s="12"/>
      <c r="AY7004" s="12"/>
      <c r="AZ7004" s="12"/>
      <c r="BA7004" s="12"/>
      <c r="BB7004" s="12"/>
      <c r="BC7004" s="12"/>
      <c r="BD7004" s="12"/>
      <c r="BE7004" s="12"/>
      <c r="BF7004" s="12"/>
      <c r="BG7004" s="12"/>
      <c r="BH7004" s="12"/>
      <c r="BI7004" s="12"/>
      <c r="BJ7004" s="13"/>
      <c r="BK7004" s="13"/>
      <c r="BL7004" s="13"/>
      <c r="BM7004" s="13"/>
      <c r="BN7004" s="13"/>
    </row>
    <row r="7005" spans="4:66" x14ac:dyDescent="0.25">
      <c r="D7005"/>
      <c r="E7005" s="10"/>
      <c r="F7005" s="10"/>
      <c r="G7005" s="10"/>
      <c r="H7005" s="10"/>
      <c r="I7005" s="10"/>
      <c r="J7005" s="10"/>
      <c r="K7005" s="11"/>
      <c r="L7005" s="11"/>
      <c r="M7005" s="12"/>
      <c r="N7005" s="12"/>
      <c r="O7005" s="12"/>
      <c r="P7005" s="12"/>
      <c r="Q7005" s="12"/>
      <c r="R7005" s="12"/>
      <c r="S7005" s="12"/>
      <c r="T7005" s="12"/>
      <c r="U7005" s="12"/>
      <c r="V7005" s="12"/>
      <c r="W7005" s="12"/>
      <c r="X7005" s="12"/>
      <c r="Y7005" s="12"/>
      <c r="Z7005" s="12"/>
      <c r="AA7005" s="12"/>
      <c r="AB7005" s="12"/>
      <c r="AC7005" s="12"/>
      <c r="AD7005" s="12"/>
      <c r="AE7005" s="12"/>
      <c r="AF7005" s="12"/>
      <c r="AG7005" s="12"/>
      <c r="AH7005" s="12"/>
      <c r="AI7005" s="12"/>
      <c r="AJ7005" s="12"/>
      <c r="AK7005" s="12"/>
      <c r="AL7005" s="12"/>
      <c r="AM7005" s="12"/>
      <c r="AN7005" s="12"/>
      <c r="AO7005" s="12"/>
      <c r="AP7005" s="12"/>
      <c r="AQ7005" s="12"/>
      <c r="AR7005" s="12"/>
      <c r="AS7005" s="12"/>
      <c r="AT7005" s="12"/>
      <c r="AU7005" s="12"/>
      <c r="AV7005" s="12"/>
      <c r="AW7005" s="12"/>
      <c r="AX7005" s="12"/>
      <c r="AY7005" s="12"/>
      <c r="AZ7005" s="12"/>
      <c r="BA7005" s="12"/>
      <c r="BB7005" s="12"/>
      <c r="BC7005" s="12"/>
      <c r="BD7005" s="12"/>
      <c r="BE7005" s="12"/>
      <c r="BF7005" s="12"/>
      <c r="BG7005" s="12"/>
      <c r="BH7005" s="12"/>
      <c r="BI7005" s="12"/>
      <c r="BJ7005" s="13"/>
      <c r="BK7005" s="13"/>
      <c r="BL7005" s="13"/>
      <c r="BM7005" s="13"/>
      <c r="BN7005" s="13"/>
    </row>
    <row r="7006" spans="4:66" x14ac:dyDescent="0.25">
      <c r="D7006"/>
      <c r="E7006" s="10"/>
      <c r="F7006" s="10"/>
      <c r="G7006" s="10"/>
      <c r="H7006" s="10"/>
      <c r="I7006" s="10"/>
      <c r="J7006" s="10"/>
      <c r="K7006" s="11"/>
      <c r="L7006" s="11"/>
      <c r="M7006" s="12"/>
      <c r="N7006" s="12"/>
      <c r="O7006" s="12"/>
      <c r="P7006" s="12"/>
      <c r="Q7006" s="12"/>
      <c r="R7006" s="12"/>
      <c r="S7006" s="12"/>
      <c r="T7006" s="12"/>
      <c r="U7006" s="12"/>
      <c r="V7006" s="12"/>
      <c r="W7006" s="12"/>
      <c r="X7006" s="12"/>
      <c r="Y7006" s="12"/>
      <c r="Z7006" s="12"/>
      <c r="AA7006" s="12"/>
      <c r="AB7006" s="12"/>
      <c r="AC7006" s="12"/>
      <c r="AD7006" s="12"/>
      <c r="AE7006" s="12"/>
      <c r="AF7006" s="12"/>
      <c r="AG7006" s="12"/>
      <c r="AH7006" s="12"/>
      <c r="AI7006" s="12"/>
      <c r="AJ7006" s="12"/>
      <c r="AK7006" s="12"/>
      <c r="AL7006" s="12"/>
      <c r="AM7006" s="12"/>
      <c r="AN7006" s="12"/>
      <c r="AO7006" s="12"/>
      <c r="AP7006" s="12"/>
      <c r="AQ7006" s="12"/>
      <c r="AR7006" s="12"/>
      <c r="AS7006" s="12"/>
      <c r="AT7006" s="12"/>
      <c r="AU7006" s="12"/>
      <c r="AV7006" s="12"/>
      <c r="AW7006" s="12"/>
      <c r="AX7006" s="12"/>
      <c r="AY7006" s="12"/>
      <c r="AZ7006" s="12"/>
      <c r="BA7006" s="12"/>
      <c r="BB7006" s="12"/>
      <c r="BC7006" s="12"/>
      <c r="BD7006" s="12"/>
      <c r="BE7006" s="12"/>
      <c r="BF7006" s="12"/>
      <c r="BG7006" s="12"/>
      <c r="BH7006" s="12"/>
      <c r="BI7006" s="12"/>
      <c r="BJ7006" s="13"/>
      <c r="BK7006" s="13"/>
      <c r="BL7006" s="13"/>
      <c r="BM7006" s="13"/>
      <c r="BN7006" s="13"/>
    </row>
    <row r="7007" spans="4:66" x14ac:dyDescent="0.25">
      <c r="D7007"/>
      <c r="E7007" s="10"/>
      <c r="F7007" s="10"/>
      <c r="G7007" s="10"/>
      <c r="H7007" s="10"/>
      <c r="I7007" s="10"/>
      <c r="J7007" s="10"/>
      <c r="K7007" s="11"/>
      <c r="L7007" s="11"/>
      <c r="M7007" s="12"/>
      <c r="N7007" s="12"/>
      <c r="O7007" s="12"/>
      <c r="P7007" s="12"/>
      <c r="Q7007" s="12"/>
      <c r="R7007" s="12"/>
      <c r="S7007" s="12"/>
      <c r="T7007" s="12"/>
      <c r="U7007" s="12"/>
      <c r="V7007" s="12"/>
      <c r="W7007" s="12"/>
      <c r="X7007" s="12"/>
      <c r="Y7007" s="12"/>
      <c r="Z7007" s="12"/>
      <c r="AA7007" s="12"/>
      <c r="AB7007" s="12"/>
      <c r="AC7007" s="12"/>
      <c r="AD7007" s="12"/>
      <c r="AE7007" s="12"/>
      <c r="AF7007" s="12"/>
      <c r="AG7007" s="12"/>
      <c r="AH7007" s="12"/>
      <c r="AI7007" s="12"/>
      <c r="AJ7007" s="12"/>
      <c r="AK7007" s="12"/>
      <c r="AL7007" s="12"/>
      <c r="AM7007" s="12"/>
      <c r="AN7007" s="12"/>
      <c r="AO7007" s="12"/>
      <c r="AP7007" s="12"/>
      <c r="AQ7007" s="12"/>
      <c r="AR7007" s="12"/>
      <c r="AS7007" s="12"/>
      <c r="AT7007" s="12"/>
      <c r="AU7007" s="12"/>
      <c r="AV7007" s="12"/>
      <c r="AW7007" s="12"/>
      <c r="AX7007" s="12"/>
      <c r="AY7007" s="12"/>
      <c r="AZ7007" s="12"/>
      <c r="BA7007" s="12"/>
      <c r="BB7007" s="12"/>
      <c r="BC7007" s="12"/>
      <c r="BD7007" s="12"/>
      <c r="BE7007" s="12"/>
      <c r="BF7007" s="12"/>
      <c r="BG7007" s="12"/>
      <c r="BH7007" s="12"/>
      <c r="BI7007" s="12"/>
      <c r="BJ7007" s="13"/>
      <c r="BK7007" s="13"/>
      <c r="BL7007" s="13"/>
      <c r="BM7007" s="13"/>
      <c r="BN7007" s="13"/>
    </row>
    <row r="7008" spans="4:66" s="14" customFormat="1" x14ac:dyDescent="0.25">
      <c r="K7008" s="15"/>
      <c r="L7008" s="15"/>
      <c r="M7008" s="16"/>
      <c r="N7008" s="16"/>
      <c r="O7008" s="16"/>
      <c r="P7008" s="16"/>
      <c r="Q7008" s="16"/>
      <c r="R7008" s="16"/>
      <c r="S7008" s="16"/>
      <c r="T7008" s="16"/>
      <c r="U7008" s="16"/>
      <c r="V7008" s="16"/>
      <c r="W7008" s="16"/>
      <c r="X7008" s="16"/>
      <c r="Y7008" s="16"/>
      <c r="Z7008" s="16"/>
      <c r="AA7008" s="16"/>
      <c r="AB7008" s="16"/>
      <c r="AC7008" s="16"/>
      <c r="AD7008" s="16"/>
      <c r="AE7008" s="16"/>
      <c r="AF7008" s="16"/>
      <c r="AG7008" s="16"/>
      <c r="AH7008" s="16"/>
      <c r="AI7008" s="16"/>
      <c r="AJ7008" s="16"/>
      <c r="AK7008" s="16"/>
      <c r="AL7008" s="16"/>
      <c r="AM7008" s="16"/>
      <c r="AN7008" s="16"/>
      <c r="AO7008" s="16"/>
      <c r="AP7008" s="16"/>
      <c r="AQ7008" s="16"/>
      <c r="AR7008" s="16"/>
      <c r="AS7008" s="16"/>
      <c r="AT7008" s="16"/>
      <c r="AU7008" s="16"/>
      <c r="AV7008" s="16"/>
      <c r="AW7008" s="16"/>
      <c r="AX7008" s="16"/>
      <c r="AY7008" s="16"/>
      <c r="AZ7008" s="16"/>
      <c r="BA7008" s="16"/>
      <c r="BB7008" s="16"/>
      <c r="BC7008" s="16"/>
      <c r="BD7008" s="16"/>
      <c r="BE7008" s="16"/>
      <c r="BF7008" s="16"/>
      <c r="BG7008" s="16"/>
      <c r="BH7008" s="16"/>
      <c r="BI7008" s="16"/>
      <c r="BJ7008" s="17"/>
      <c r="BK7008" s="17"/>
      <c r="BL7008" s="17"/>
      <c r="BM7008" s="17"/>
      <c r="BN7008" s="17"/>
    </row>
    <row r="7009" spans="4:66" x14ac:dyDescent="0.25">
      <c r="D7009"/>
      <c r="E7009" s="10"/>
      <c r="F7009" s="10"/>
      <c r="G7009" s="10"/>
      <c r="H7009" s="10"/>
      <c r="I7009" s="10"/>
      <c r="J7009" s="10"/>
      <c r="K7009" s="11"/>
      <c r="L7009" s="11"/>
      <c r="M7009" s="12"/>
      <c r="N7009" s="12"/>
      <c r="O7009" s="12"/>
      <c r="P7009" s="12"/>
      <c r="Q7009" s="12"/>
      <c r="R7009" s="12"/>
      <c r="S7009" s="12"/>
      <c r="T7009" s="12"/>
      <c r="U7009" s="12"/>
      <c r="V7009" s="12"/>
      <c r="W7009" s="12"/>
      <c r="X7009" s="12"/>
      <c r="Y7009" s="12"/>
      <c r="Z7009" s="12"/>
      <c r="AA7009" s="12"/>
      <c r="AB7009" s="12"/>
      <c r="AC7009" s="12"/>
      <c r="AD7009" s="12"/>
      <c r="AE7009" s="12"/>
      <c r="AF7009" s="12"/>
      <c r="AG7009" s="12"/>
      <c r="AH7009" s="12"/>
      <c r="AI7009" s="12"/>
      <c r="AJ7009" s="12"/>
      <c r="AK7009" s="12"/>
      <c r="AL7009" s="12"/>
      <c r="AM7009" s="12"/>
      <c r="AN7009" s="12"/>
      <c r="AO7009" s="12"/>
      <c r="AP7009" s="12"/>
      <c r="AQ7009" s="12"/>
      <c r="AR7009" s="12"/>
      <c r="AS7009" s="12"/>
      <c r="AT7009" s="12"/>
      <c r="AU7009" s="12"/>
      <c r="AV7009" s="12"/>
      <c r="AW7009" s="12"/>
      <c r="AX7009" s="12"/>
      <c r="AY7009" s="12"/>
      <c r="AZ7009" s="12"/>
      <c r="BA7009" s="12"/>
      <c r="BB7009" s="12"/>
      <c r="BC7009" s="12"/>
      <c r="BD7009" s="12"/>
      <c r="BE7009" s="12"/>
      <c r="BF7009" s="12"/>
      <c r="BG7009" s="12"/>
      <c r="BH7009" s="12"/>
      <c r="BI7009" s="12"/>
      <c r="BJ7009" s="13"/>
      <c r="BK7009" s="13"/>
      <c r="BL7009" s="13"/>
      <c r="BM7009" s="13"/>
      <c r="BN7009" s="13"/>
    </row>
    <row r="7010" spans="4:66" x14ac:dyDescent="0.25">
      <c r="D7010"/>
      <c r="E7010" s="10"/>
      <c r="F7010" s="10"/>
      <c r="G7010" s="10"/>
      <c r="H7010" s="10"/>
      <c r="I7010" s="10"/>
      <c r="J7010" s="10"/>
      <c r="K7010" s="11"/>
      <c r="L7010" s="11"/>
      <c r="M7010" s="12"/>
      <c r="N7010" s="12"/>
      <c r="O7010" s="12"/>
      <c r="P7010" s="12"/>
      <c r="Q7010" s="12"/>
      <c r="R7010" s="12"/>
      <c r="S7010" s="12"/>
      <c r="T7010" s="12"/>
      <c r="U7010" s="12"/>
      <c r="V7010" s="12"/>
      <c r="W7010" s="12"/>
      <c r="X7010" s="12"/>
      <c r="Y7010" s="12"/>
      <c r="Z7010" s="12"/>
      <c r="AA7010" s="12"/>
      <c r="AB7010" s="12"/>
      <c r="AC7010" s="12"/>
      <c r="AD7010" s="12"/>
      <c r="AE7010" s="12"/>
      <c r="AF7010" s="12"/>
      <c r="AG7010" s="12"/>
      <c r="AH7010" s="12"/>
      <c r="AI7010" s="12"/>
      <c r="AJ7010" s="12"/>
      <c r="AK7010" s="12"/>
      <c r="AL7010" s="12"/>
      <c r="AM7010" s="12"/>
      <c r="AN7010" s="12"/>
      <c r="AO7010" s="12"/>
      <c r="AP7010" s="12"/>
      <c r="AQ7010" s="12"/>
      <c r="AR7010" s="12"/>
      <c r="AS7010" s="12"/>
      <c r="AT7010" s="12"/>
      <c r="AU7010" s="12"/>
      <c r="AV7010" s="12"/>
      <c r="AW7010" s="12"/>
      <c r="AX7010" s="12"/>
      <c r="AY7010" s="12"/>
      <c r="AZ7010" s="12"/>
      <c r="BA7010" s="12"/>
      <c r="BB7010" s="12"/>
      <c r="BC7010" s="12"/>
      <c r="BD7010" s="12"/>
      <c r="BE7010" s="12"/>
      <c r="BF7010" s="12"/>
      <c r="BG7010" s="12"/>
      <c r="BH7010" s="12"/>
      <c r="BI7010" s="12"/>
      <c r="BJ7010" s="13"/>
      <c r="BK7010" s="13"/>
      <c r="BL7010" s="13"/>
      <c r="BM7010" s="13"/>
      <c r="BN7010" s="13"/>
    </row>
    <row r="7011" spans="4:66" x14ac:dyDescent="0.25">
      <c r="D7011"/>
      <c r="E7011" s="10"/>
      <c r="F7011" s="10"/>
      <c r="G7011" s="10"/>
      <c r="H7011" s="10"/>
      <c r="I7011" s="10"/>
      <c r="J7011" s="10"/>
      <c r="K7011" s="11"/>
      <c r="L7011" s="11"/>
      <c r="M7011" s="12"/>
      <c r="N7011" s="12"/>
      <c r="O7011" s="12"/>
      <c r="P7011" s="12"/>
      <c r="Q7011" s="12"/>
      <c r="R7011" s="12"/>
      <c r="S7011" s="12"/>
      <c r="T7011" s="12"/>
      <c r="U7011" s="12"/>
      <c r="V7011" s="12"/>
      <c r="W7011" s="12"/>
      <c r="X7011" s="12"/>
      <c r="Y7011" s="12"/>
      <c r="Z7011" s="12"/>
      <c r="AA7011" s="12"/>
      <c r="AB7011" s="12"/>
      <c r="AC7011" s="12"/>
      <c r="AD7011" s="12"/>
      <c r="AE7011" s="12"/>
      <c r="AF7011" s="12"/>
      <c r="AG7011" s="12"/>
      <c r="AH7011" s="12"/>
      <c r="AI7011" s="12"/>
      <c r="AJ7011" s="12"/>
      <c r="AK7011" s="12"/>
      <c r="AL7011" s="12"/>
      <c r="AM7011" s="12"/>
      <c r="AN7011" s="12"/>
      <c r="AO7011" s="12"/>
      <c r="AP7011" s="12"/>
      <c r="AQ7011" s="12"/>
      <c r="AR7011" s="12"/>
      <c r="AS7011" s="12"/>
      <c r="AT7011" s="12"/>
      <c r="AU7011" s="12"/>
      <c r="AV7011" s="12"/>
      <c r="AW7011" s="12"/>
      <c r="AX7011" s="12"/>
      <c r="AY7011" s="12"/>
      <c r="AZ7011" s="12"/>
      <c r="BA7011" s="12"/>
      <c r="BB7011" s="12"/>
      <c r="BC7011" s="12"/>
      <c r="BD7011" s="12"/>
      <c r="BE7011" s="12"/>
      <c r="BF7011" s="12"/>
      <c r="BG7011" s="12"/>
      <c r="BH7011" s="12"/>
      <c r="BI7011" s="12"/>
      <c r="BJ7011" s="13"/>
      <c r="BK7011" s="13"/>
      <c r="BL7011" s="13"/>
      <c r="BM7011" s="13"/>
      <c r="BN7011" s="13"/>
    </row>
    <row r="7012" spans="4:66" x14ac:dyDescent="0.25">
      <c r="D7012"/>
      <c r="E7012" s="10"/>
      <c r="F7012" s="10"/>
      <c r="G7012" s="10"/>
      <c r="H7012" s="10"/>
      <c r="I7012" s="10"/>
      <c r="J7012" s="10"/>
      <c r="K7012" s="11"/>
      <c r="L7012" s="11"/>
      <c r="M7012" s="12"/>
      <c r="N7012" s="12"/>
      <c r="O7012" s="12"/>
      <c r="P7012" s="12"/>
      <c r="Q7012" s="12"/>
      <c r="R7012" s="12"/>
      <c r="S7012" s="12"/>
      <c r="T7012" s="12"/>
      <c r="U7012" s="12"/>
      <c r="V7012" s="12"/>
      <c r="W7012" s="12"/>
      <c r="X7012" s="12"/>
      <c r="Y7012" s="12"/>
      <c r="Z7012" s="12"/>
      <c r="AA7012" s="12"/>
      <c r="AB7012" s="12"/>
      <c r="AC7012" s="12"/>
      <c r="AD7012" s="12"/>
      <c r="AE7012" s="12"/>
      <c r="AF7012" s="12"/>
      <c r="AG7012" s="12"/>
      <c r="AH7012" s="12"/>
      <c r="AI7012" s="12"/>
      <c r="AJ7012" s="12"/>
      <c r="AK7012" s="12"/>
      <c r="AL7012" s="12"/>
      <c r="AM7012" s="12"/>
      <c r="AN7012" s="12"/>
      <c r="AO7012" s="12"/>
      <c r="AP7012" s="12"/>
      <c r="AQ7012" s="12"/>
      <c r="AR7012" s="12"/>
      <c r="AS7012" s="12"/>
      <c r="AT7012" s="12"/>
      <c r="AU7012" s="12"/>
      <c r="AV7012" s="12"/>
      <c r="AW7012" s="12"/>
      <c r="AX7012" s="12"/>
      <c r="AY7012" s="12"/>
      <c r="AZ7012" s="12"/>
      <c r="BA7012" s="12"/>
      <c r="BB7012" s="12"/>
      <c r="BC7012" s="12"/>
      <c r="BD7012" s="12"/>
      <c r="BE7012" s="12"/>
      <c r="BF7012" s="12"/>
      <c r="BG7012" s="12"/>
      <c r="BH7012" s="12"/>
      <c r="BI7012" s="12"/>
      <c r="BJ7012" s="13"/>
      <c r="BK7012" s="13"/>
      <c r="BL7012" s="13"/>
      <c r="BM7012" s="13"/>
      <c r="BN7012" s="13"/>
    </row>
    <row r="7013" spans="4:66" x14ac:dyDescent="0.25">
      <c r="D7013"/>
      <c r="E7013" s="10"/>
      <c r="F7013" s="10"/>
      <c r="G7013" s="10"/>
      <c r="H7013" s="10"/>
      <c r="I7013" s="10"/>
      <c r="J7013" s="10"/>
      <c r="K7013" s="11"/>
      <c r="L7013" s="11"/>
      <c r="M7013" s="12"/>
      <c r="N7013" s="12"/>
      <c r="O7013" s="12"/>
      <c r="P7013" s="12"/>
      <c r="Q7013" s="12"/>
      <c r="R7013" s="12"/>
      <c r="S7013" s="12"/>
      <c r="T7013" s="12"/>
      <c r="U7013" s="12"/>
      <c r="V7013" s="12"/>
      <c r="W7013" s="12"/>
      <c r="X7013" s="12"/>
      <c r="Y7013" s="12"/>
      <c r="Z7013" s="12"/>
      <c r="AA7013" s="12"/>
      <c r="AB7013" s="12"/>
      <c r="AC7013" s="12"/>
      <c r="AD7013" s="12"/>
      <c r="AE7013" s="12"/>
      <c r="AF7013" s="12"/>
      <c r="AG7013" s="12"/>
      <c r="AH7013" s="12"/>
      <c r="AI7013" s="12"/>
      <c r="AJ7013" s="12"/>
      <c r="AK7013" s="12"/>
      <c r="AL7013" s="12"/>
      <c r="AM7013" s="12"/>
      <c r="AN7013" s="12"/>
      <c r="AO7013" s="12"/>
      <c r="AP7013" s="12"/>
      <c r="AQ7013" s="12"/>
      <c r="AR7013" s="12"/>
      <c r="AS7013" s="12"/>
      <c r="AT7013" s="12"/>
      <c r="AU7013" s="12"/>
      <c r="AV7013" s="12"/>
      <c r="AW7013" s="12"/>
      <c r="AX7013" s="12"/>
      <c r="AY7013" s="12"/>
      <c r="AZ7013" s="12"/>
      <c r="BA7013" s="12"/>
      <c r="BB7013" s="12"/>
      <c r="BC7013" s="12"/>
      <c r="BD7013" s="12"/>
      <c r="BE7013" s="12"/>
      <c r="BF7013" s="12"/>
      <c r="BG7013" s="12"/>
      <c r="BH7013" s="12"/>
      <c r="BI7013" s="12"/>
      <c r="BJ7013" s="13"/>
      <c r="BK7013" s="13"/>
      <c r="BL7013" s="13"/>
      <c r="BM7013" s="13"/>
      <c r="BN7013" s="13"/>
    </row>
    <row r="7014" spans="4:66" x14ac:dyDescent="0.25">
      <c r="D7014"/>
      <c r="E7014" s="10"/>
      <c r="F7014" s="10"/>
      <c r="G7014" s="10"/>
      <c r="H7014" s="10"/>
      <c r="I7014" s="10"/>
      <c r="J7014" s="10"/>
      <c r="K7014" s="11"/>
      <c r="L7014" s="11"/>
      <c r="M7014" s="12"/>
      <c r="N7014" s="12"/>
      <c r="O7014" s="12"/>
      <c r="P7014" s="12"/>
      <c r="Q7014" s="12"/>
      <c r="R7014" s="12"/>
      <c r="S7014" s="12"/>
      <c r="T7014" s="12"/>
      <c r="U7014" s="12"/>
      <c r="V7014" s="12"/>
      <c r="W7014" s="12"/>
      <c r="X7014" s="12"/>
      <c r="Y7014" s="12"/>
      <c r="Z7014" s="12"/>
      <c r="AA7014" s="12"/>
      <c r="AB7014" s="12"/>
      <c r="AC7014" s="12"/>
      <c r="AD7014" s="12"/>
      <c r="AE7014" s="12"/>
      <c r="AF7014" s="12"/>
      <c r="AG7014" s="12"/>
      <c r="AH7014" s="12"/>
      <c r="AI7014" s="12"/>
      <c r="AJ7014" s="12"/>
      <c r="AK7014" s="12"/>
      <c r="AL7014" s="12"/>
      <c r="AM7014" s="12"/>
      <c r="AN7014" s="12"/>
      <c r="AO7014" s="12"/>
      <c r="AP7014" s="12"/>
      <c r="AQ7014" s="12"/>
      <c r="AR7014" s="12"/>
      <c r="AS7014" s="12"/>
      <c r="AT7014" s="12"/>
      <c r="AU7014" s="12"/>
      <c r="AV7014" s="12"/>
      <c r="AW7014" s="12"/>
      <c r="AX7014" s="12"/>
      <c r="AY7014" s="12"/>
      <c r="AZ7014" s="12"/>
      <c r="BA7014" s="12"/>
      <c r="BB7014" s="12"/>
      <c r="BC7014" s="12"/>
      <c r="BD7014" s="12"/>
      <c r="BE7014" s="12"/>
      <c r="BF7014" s="12"/>
      <c r="BG7014" s="12"/>
      <c r="BH7014" s="12"/>
      <c r="BI7014" s="12"/>
      <c r="BJ7014" s="13"/>
      <c r="BK7014" s="13"/>
      <c r="BL7014" s="13"/>
      <c r="BM7014" s="13"/>
      <c r="BN7014" s="13"/>
    </row>
    <row r="7015" spans="4:66" x14ac:dyDescent="0.25">
      <c r="D7015"/>
      <c r="E7015" s="10"/>
      <c r="F7015" s="10"/>
      <c r="G7015" s="10"/>
      <c r="H7015" s="10"/>
      <c r="I7015" s="10"/>
      <c r="J7015" s="10"/>
      <c r="K7015" s="11"/>
      <c r="L7015" s="11"/>
      <c r="M7015" s="12"/>
      <c r="N7015" s="12"/>
      <c r="O7015" s="12"/>
      <c r="P7015" s="12"/>
      <c r="Q7015" s="12"/>
      <c r="R7015" s="12"/>
      <c r="S7015" s="12"/>
      <c r="T7015" s="12"/>
      <c r="U7015" s="12"/>
      <c r="V7015" s="12"/>
      <c r="W7015" s="12"/>
      <c r="X7015" s="12"/>
      <c r="Y7015" s="12"/>
      <c r="Z7015" s="12"/>
      <c r="AA7015" s="12"/>
      <c r="AB7015" s="12"/>
      <c r="AC7015" s="12"/>
      <c r="AD7015" s="12"/>
      <c r="AE7015" s="12"/>
      <c r="AF7015" s="12"/>
      <c r="AG7015" s="12"/>
      <c r="AH7015" s="12"/>
      <c r="AI7015" s="12"/>
      <c r="AJ7015" s="12"/>
      <c r="AK7015" s="12"/>
      <c r="AL7015" s="12"/>
      <c r="AM7015" s="12"/>
      <c r="AN7015" s="12"/>
      <c r="AO7015" s="12"/>
      <c r="AP7015" s="12"/>
      <c r="AQ7015" s="12"/>
      <c r="AR7015" s="12"/>
      <c r="AS7015" s="12"/>
      <c r="AT7015" s="12"/>
      <c r="AU7015" s="12"/>
      <c r="AV7015" s="12"/>
      <c r="AW7015" s="12"/>
      <c r="AX7015" s="12"/>
      <c r="AY7015" s="12"/>
      <c r="AZ7015" s="12"/>
      <c r="BA7015" s="12"/>
      <c r="BB7015" s="12"/>
      <c r="BC7015" s="12"/>
      <c r="BD7015" s="12"/>
      <c r="BE7015" s="12"/>
      <c r="BF7015" s="12"/>
      <c r="BG7015" s="12"/>
      <c r="BH7015" s="12"/>
      <c r="BI7015" s="12"/>
      <c r="BJ7015" s="13"/>
      <c r="BK7015" s="13"/>
      <c r="BL7015" s="13"/>
      <c r="BM7015" s="13"/>
      <c r="BN7015" s="13"/>
    </row>
    <row r="7016" spans="4:66" x14ac:dyDescent="0.25">
      <c r="D7016"/>
      <c r="E7016" s="10"/>
      <c r="F7016" s="10"/>
      <c r="G7016" s="10"/>
      <c r="H7016" s="10"/>
      <c r="I7016" s="10"/>
      <c r="J7016" s="10"/>
      <c r="K7016" s="11"/>
      <c r="L7016" s="11"/>
      <c r="M7016" s="12"/>
      <c r="N7016" s="12"/>
      <c r="O7016" s="12"/>
      <c r="P7016" s="12"/>
      <c r="Q7016" s="12"/>
      <c r="R7016" s="12"/>
      <c r="S7016" s="12"/>
      <c r="T7016" s="12"/>
      <c r="U7016" s="12"/>
      <c r="V7016" s="12"/>
      <c r="W7016" s="12"/>
      <c r="X7016" s="12"/>
      <c r="Y7016" s="12"/>
      <c r="Z7016" s="12"/>
      <c r="AA7016" s="12"/>
      <c r="AB7016" s="12"/>
      <c r="AC7016" s="12"/>
      <c r="AD7016" s="12"/>
      <c r="AE7016" s="12"/>
      <c r="AF7016" s="12"/>
      <c r="AG7016" s="12"/>
      <c r="AH7016" s="12"/>
      <c r="AI7016" s="12"/>
      <c r="AJ7016" s="12"/>
      <c r="AK7016" s="12"/>
      <c r="AL7016" s="12"/>
      <c r="AM7016" s="12"/>
      <c r="AN7016" s="12"/>
      <c r="AO7016" s="12"/>
      <c r="AP7016" s="12"/>
      <c r="AQ7016" s="12"/>
      <c r="AR7016" s="12"/>
      <c r="AS7016" s="12"/>
      <c r="AT7016" s="12"/>
      <c r="AU7016" s="12"/>
      <c r="AV7016" s="12"/>
      <c r="AW7016" s="12"/>
      <c r="AX7016" s="12"/>
      <c r="AY7016" s="12"/>
      <c r="AZ7016" s="12"/>
      <c r="BA7016" s="12"/>
      <c r="BB7016" s="12"/>
      <c r="BC7016" s="12"/>
      <c r="BD7016" s="12"/>
      <c r="BE7016" s="12"/>
      <c r="BF7016" s="12"/>
      <c r="BG7016" s="12"/>
      <c r="BH7016" s="12"/>
      <c r="BI7016" s="12"/>
      <c r="BJ7016" s="13"/>
      <c r="BK7016" s="13"/>
      <c r="BL7016" s="13"/>
      <c r="BM7016" s="13"/>
      <c r="BN7016" s="13"/>
    </row>
    <row r="7017" spans="4:66" x14ac:dyDescent="0.25">
      <c r="D7017"/>
      <c r="E7017" s="10"/>
      <c r="F7017" s="10"/>
      <c r="G7017" s="10"/>
      <c r="H7017" s="10"/>
      <c r="I7017" s="10"/>
      <c r="J7017" s="10"/>
      <c r="K7017" s="11"/>
      <c r="L7017" s="11"/>
      <c r="M7017" s="12"/>
      <c r="N7017" s="12"/>
      <c r="O7017" s="12"/>
      <c r="P7017" s="12"/>
      <c r="Q7017" s="12"/>
      <c r="R7017" s="12"/>
      <c r="S7017" s="12"/>
      <c r="T7017" s="12"/>
      <c r="U7017" s="12"/>
      <c r="V7017" s="12"/>
      <c r="W7017" s="12"/>
      <c r="X7017" s="12"/>
      <c r="Y7017" s="12"/>
      <c r="Z7017" s="12"/>
      <c r="AA7017" s="12"/>
      <c r="AB7017" s="12"/>
      <c r="AC7017" s="12"/>
      <c r="AD7017" s="12"/>
      <c r="AE7017" s="12"/>
      <c r="AF7017" s="12"/>
      <c r="AG7017" s="12"/>
      <c r="AH7017" s="12"/>
      <c r="AI7017" s="12"/>
      <c r="AJ7017" s="12"/>
      <c r="AK7017" s="12"/>
      <c r="AL7017" s="12"/>
      <c r="AM7017" s="12"/>
      <c r="AN7017" s="12"/>
      <c r="AO7017" s="12"/>
      <c r="AP7017" s="12"/>
      <c r="AQ7017" s="12"/>
      <c r="AR7017" s="12"/>
      <c r="AS7017" s="12"/>
      <c r="AT7017" s="12"/>
      <c r="AU7017" s="12"/>
      <c r="AV7017" s="12"/>
      <c r="AW7017" s="12"/>
      <c r="AX7017" s="12"/>
      <c r="AY7017" s="12"/>
      <c r="AZ7017" s="12"/>
      <c r="BA7017" s="12"/>
      <c r="BB7017" s="12"/>
      <c r="BC7017" s="12"/>
      <c r="BD7017" s="12"/>
      <c r="BE7017" s="12"/>
      <c r="BF7017" s="12"/>
      <c r="BG7017" s="12"/>
      <c r="BH7017" s="12"/>
      <c r="BI7017" s="12"/>
      <c r="BJ7017" s="13"/>
      <c r="BK7017" s="13"/>
      <c r="BL7017" s="13"/>
      <c r="BM7017" s="13"/>
      <c r="BN7017" s="13"/>
    </row>
    <row r="7018" spans="4:66" x14ac:dyDescent="0.25">
      <c r="D7018"/>
      <c r="E7018" s="10"/>
      <c r="F7018" s="10"/>
      <c r="G7018" s="10"/>
      <c r="H7018" s="10"/>
      <c r="I7018" s="10"/>
      <c r="J7018" s="10"/>
      <c r="K7018" s="11"/>
      <c r="L7018" s="11"/>
      <c r="M7018" s="12"/>
      <c r="N7018" s="12"/>
      <c r="O7018" s="12"/>
      <c r="P7018" s="12"/>
      <c r="Q7018" s="12"/>
      <c r="R7018" s="12"/>
      <c r="S7018" s="12"/>
      <c r="T7018" s="12"/>
      <c r="U7018" s="12"/>
      <c r="V7018" s="12"/>
      <c r="W7018" s="12"/>
      <c r="X7018" s="12"/>
      <c r="Y7018" s="12"/>
      <c r="Z7018" s="12"/>
      <c r="AA7018" s="12"/>
      <c r="AB7018" s="12"/>
      <c r="AC7018" s="12"/>
      <c r="AD7018" s="12"/>
      <c r="AE7018" s="12"/>
      <c r="AF7018" s="12"/>
      <c r="AG7018" s="12"/>
      <c r="AH7018" s="12"/>
      <c r="AI7018" s="12"/>
      <c r="AJ7018" s="12"/>
      <c r="AK7018" s="12"/>
      <c r="AL7018" s="12"/>
      <c r="AM7018" s="12"/>
      <c r="AN7018" s="12"/>
      <c r="AO7018" s="12"/>
      <c r="AP7018" s="12"/>
      <c r="AQ7018" s="12"/>
      <c r="AR7018" s="12"/>
      <c r="AS7018" s="12"/>
      <c r="AT7018" s="12"/>
      <c r="AU7018" s="12"/>
      <c r="AV7018" s="12"/>
      <c r="AW7018" s="12"/>
      <c r="AX7018" s="12"/>
      <c r="AY7018" s="12"/>
      <c r="AZ7018" s="12"/>
      <c r="BA7018" s="12"/>
      <c r="BB7018" s="12"/>
      <c r="BC7018" s="12"/>
      <c r="BD7018" s="12"/>
      <c r="BE7018" s="12"/>
      <c r="BF7018" s="12"/>
      <c r="BG7018" s="12"/>
      <c r="BH7018" s="12"/>
      <c r="BI7018" s="12"/>
      <c r="BJ7018" s="13"/>
      <c r="BK7018" s="13"/>
      <c r="BL7018" s="13"/>
      <c r="BM7018" s="13"/>
      <c r="BN7018" s="13"/>
    </row>
    <row r="7019" spans="4:66" x14ac:dyDescent="0.25">
      <c r="D7019"/>
      <c r="E7019" s="10"/>
      <c r="F7019" s="10"/>
      <c r="G7019" s="10"/>
      <c r="H7019" s="10"/>
      <c r="I7019" s="10"/>
      <c r="J7019" s="10"/>
      <c r="K7019" s="11"/>
      <c r="L7019" s="11"/>
      <c r="M7019" s="12"/>
      <c r="N7019" s="12"/>
      <c r="O7019" s="12"/>
      <c r="P7019" s="12"/>
      <c r="Q7019" s="12"/>
      <c r="R7019" s="12"/>
      <c r="S7019" s="12"/>
      <c r="T7019" s="12"/>
      <c r="U7019" s="12"/>
      <c r="V7019" s="12"/>
      <c r="W7019" s="12"/>
      <c r="X7019" s="12"/>
      <c r="Y7019" s="12"/>
      <c r="Z7019" s="12"/>
      <c r="AA7019" s="12"/>
      <c r="AB7019" s="12"/>
      <c r="AC7019" s="12"/>
      <c r="AD7019" s="12"/>
      <c r="AE7019" s="12"/>
      <c r="AF7019" s="12"/>
      <c r="AG7019" s="12"/>
      <c r="AH7019" s="12"/>
      <c r="AI7019" s="12"/>
      <c r="AJ7019" s="12"/>
      <c r="AK7019" s="12"/>
      <c r="AL7019" s="12"/>
      <c r="AM7019" s="12"/>
      <c r="AN7019" s="12"/>
      <c r="AO7019" s="12"/>
      <c r="AP7019" s="12"/>
      <c r="AQ7019" s="12"/>
      <c r="AR7019" s="12"/>
      <c r="AS7019" s="12"/>
      <c r="AT7019" s="12"/>
      <c r="AU7019" s="12"/>
      <c r="AV7019" s="12"/>
      <c r="AW7019" s="12"/>
      <c r="AX7019" s="12"/>
      <c r="AY7019" s="12"/>
      <c r="AZ7019" s="12"/>
      <c r="BA7019" s="12"/>
      <c r="BB7019" s="12"/>
      <c r="BC7019" s="12"/>
      <c r="BD7019" s="12"/>
      <c r="BE7019" s="12"/>
      <c r="BF7019" s="12"/>
      <c r="BG7019" s="12"/>
      <c r="BH7019" s="12"/>
      <c r="BI7019" s="12"/>
      <c r="BJ7019" s="13"/>
      <c r="BK7019" s="13"/>
      <c r="BL7019" s="13"/>
      <c r="BM7019" s="13"/>
      <c r="BN7019" s="13"/>
    </row>
    <row r="7020" spans="4:66" x14ac:dyDescent="0.25">
      <c r="D7020"/>
      <c r="E7020" s="10"/>
      <c r="F7020" s="10"/>
      <c r="G7020" s="10"/>
      <c r="H7020" s="10"/>
      <c r="I7020" s="10"/>
      <c r="J7020" s="10"/>
      <c r="K7020" s="11"/>
      <c r="L7020" s="11"/>
      <c r="M7020" s="12"/>
      <c r="N7020" s="12"/>
      <c r="O7020" s="12"/>
      <c r="P7020" s="12"/>
      <c r="Q7020" s="12"/>
      <c r="R7020" s="12"/>
      <c r="S7020" s="12"/>
      <c r="T7020" s="12"/>
      <c r="U7020" s="12"/>
      <c r="V7020" s="12"/>
      <c r="W7020" s="12"/>
      <c r="X7020" s="12"/>
      <c r="Y7020" s="12"/>
      <c r="Z7020" s="12"/>
      <c r="AA7020" s="12"/>
      <c r="AB7020" s="12"/>
      <c r="AC7020" s="12"/>
      <c r="AD7020" s="12"/>
      <c r="AE7020" s="12"/>
      <c r="AF7020" s="12"/>
      <c r="AG7020" s="12"/>
      <c r="AH7020" s="12"/>
      <c r="AI7020" s="12"/>
      <c r="AJ7020" s="12"/>
      <c r="AK7020" s="12"/>
      <c r="AL7020" s="12"/>
      <c r="AM7020" s="12"/>
      <c r="AN7020" s="12"/>
      <c r="AO7020" s="12"/>
      <c r="AP7020" s="12"/>
      <c r="AQ7020" s="12"/>
      <c r="AR7020" s="12"/>
      <c r="AS7020" s="12"/>
      <c r="AT7020" s="12"/>
      <c r="AU7020" s="12"/>
      <c r="AV7020" s="12"/>
      <c r="AW7020" s="12"/>
      <c r="AX7020" s="12"/>
      <c r="AY7020" s="12"/>
      <c r="AZ7020" s="12"/>
      <c r="BA7020" s="12"/>
      <c r="BB7020" s="12"/>
      <c r="BC7020" s="12"/>
      <c r="BD7020" s="12"/>
      <c r="BE7020" s="12"/>
      <c r="BF7020" s="12"/>
      <c r="BG7020" s="12"/>
      <c r="BH7020" s="12"/>
      <c r="BI7020" s="12"/>
      <c r="BJ7020" s="13"/>
      <c r="BK7020" s="13"/>
      <c r="BL7020" s="13"/>
      <c r="BM7020" s="13"/>
      <c r="BN7020" s="13"/>
    </row>
    <row r="7021" spans="4:66" x14ac:dyDescent="0.25">
      <c r="D7021"/>
      <c r="E7021" s="10"/>
      <c r="F7021" s="10"/>
      <c r="G7021" s="10"/>
      <c r="H7021" s="10"/>
      <c r="I7021" s="10"/>
      <c r="J7021" s="10"/>
      <c r="K7021" s="11"/>
      <c r="L7021" s="11"/>
      <c r="M7021" s="12"/>
      <c r="N7021" s="12"/>
      <c r="O7021" s="12"/>
      <c r="P7021" s="12"/>
      <c r="Q7021" s="12"/>
      <c r="R7021" s="12"/>
      <c r="S7021" s="12"/>
      <c r="T7021" s="12"/>
      <c r="U7021" s="12"/>
      <c r="V7021" s="12"/>
      <c r="W7021" s="12"/>
      <c r="X7021" s="12"/>
      <c r="Y7021" s="12"/>
      <c r="Z7021" s="12"/>
      <c r="AA7021" s="12"/>
      <c r="AB7021" s="12"/>
      <c r="AC7021" s="12"/>
      <c r="AD7021" s="12"/>
      <c r="AE7021" s="12"/>
      <c r="AF7021" s="12"/>
      <c r="AG7021" s="12"/>
      <c r="AH7021" s="12"/>
      <c r="AI7021" s="12"/>
      <c r="AJ7021" s="12"/>
      <c r="AK7021" s="12"/>
      <c r="AL7021" s="12"/>
      <c r="AM7021" s="12"/>
      <c r="AN7021" s="12"/>
      <c r="AO7021" s="12"/>
      <c r="AP7021" s="12"/>
      <c r="AQ7021" s="12"/>
      <c r="AR7021" s="12"/>
      <c r="AS7021" s="12"/>
      <c r="AT7021" s="12"/>
      <c r="AU7021" s="12"/>
      <c r="AV7021" s="12"/>
      <c r="AW7021" s="12"/>
      <c r="AX7021" s="12"/>
      <c r="AY7021" s="12"/>
      <c r="AZ7021" s="12"/>
      <c r="BA7021" s="12"/>
      <c r="BB7021" s="12"/>
      <c r="BC7021" s="12"/>
      <c r="BD7021" s="12"/>
      <c r="BE7021" s="12"/>
      <c r="BF7021" s="12"/>
      <c r="BG7021" s="12"/>
      <c r="BH7021" s="12"/>
      <c r="BI7021" s="12"/>
      <c r="BJ7021" s="13"/>
      <c r="BK7021" s="13"/>
      <c r="BL7021" s="13"/>
      <c r="BM7021" s="13"/>
      <c r="BN7021" s="13"/>
    </row>
    <row r="7022" spans="4:66" x14ac:dyDescent="0.25">
      <c r="D7022"/>
      <c r="E7022" s="10"/>
      <c r="F7022" s="10"/>
      <c r="G7022" s="10"/>
      <c r="H7022" s="10"/>
      <c r="I7022" s="10"/>
      <c r="J7022" s="10"/>
      <c r="K7022" s="11"/>
      <c r="L7022" s="11"/>
      <c r="M7022" s="12"/>
      <c r="N7022" s="12"/>
      <c r="O7022" s="12"/>
      <c r="P7022" s="12"/>
      <c r="Q7022" s="12"/>
      <c r="R7022" s="12"/>
      <c r="S7022" s="12"/>
      <c r="T7022" s="12"/>
      <c r="U7022" s="12"/>
      <c r="V7022" s="12"/>
      <c r="W7022" s="12"/>
      <c r="X7022" s="12"/>
      <c r="Y7022" s="12"/>
      <c r="Z7022" s="12"/>
      <c r="AA7022" s="12"/>
      <c r="AB7022" s="12"/>
      <c r="AC7022" s="12"/>
      <c r="AD7022" s="12"/>
      <c r="AE7022" s="12"/>
      <c r="AF7022" s="12"/>
      <c r="AG7022" s="12"/>
      <c r="AH7022" s="12"/>
      <c r="AI7022" s="12"/>
      <c r="AJ7022" s="12"/>
      <c r="AK7022" s="12"/>
      <c r="AL7022" s="12"/>
      <c r="AM7022" s="12"/>
      <c r="AN7022" s="12"/>
      <c r="AO7022" s="12"/>
      <c r="AP7022" s="12"/>
      <c r="AQ7022" s="12"/>
      <c r="AR7022" s="12"/>
      <c r="AS7022" s="12"/>
      <c r="AT7022" s="12"/>
      <c r="AU7022" s="12"/>
      <c r="AV7022" s="12"/>
      <c r="AW7022" s="12"/>
      <c r="AX7022" s="12"/>
      <c r="AY7022" s="12"/>
      <c r="AZ7022" s="12"/>
      <c r="BA7022" s="12"/>
      <c r="BB7022" s="12"/>
      <c r="BC7022" s="12"/>
      <c r="BD7022" s="12"/>
      <c r="BE7022" s="12"/>
      <c r="BF7022" s="12"/>
      <c r="BG7022" s="12"/>
      <c r="BH7022" s="12"/>
      <c r="BI7022" s="12"/>
      <c r="BJ7022" s="13"/>
      <c r="BK7022" s="13"/>
      <c r="BL7022" s="13"/>
      <c r="BM7022" s="13"/>
      <c r="BN7022" s="13"/>
    </row>
    <row r="7023" spans="4:66" x14ac:dyDescent="0.25">
      <c r="D7023"/>
      <c r="E7023" s="10"/>
      <c r="F7023" s="10"/>
      <c r="G7023" s="10"/>
      <c r="H7023" s="10"/>
      <c r="I7023" s="10"/>
      <c r="J7023" s="10"/>
      <c r="K7023" s="11"/>
      <c r="L7023" s="11"/>
      <c r="M7023" s="12"/>
      <c r="N7023" s="12"/>
      <c r="O7023" s="12"/>
      <c r="P7023" s="12"/>
      <c r="Q7023" s="12"/>
      <c r="R7023" s="12"/>
      <c r="S7023" s="12"/>
      <c r="T7023" s="12"/>
      <c r="U7023" s="12"/>
      <c r="V7023" s="12"/>
      <c r="W7023" s="12"/>
      <c r="X7023" s="12"/>
      <c r="Y7023" s="12"/>
      <c r="Z7023" s="12"/>
      <c r="AA7023" s="12"/>
      <c r="AB7023" s="12"/>
      <c r="AC7023" s="12"/>
      <c r="AD7023" s="12"/>
      <c r="AE7023" s="12"/>
      <c r="AF7023" s="12"/>
      <c r="AG7023" s="12"/>
      <c r="AH7023" s="12"/>
      <c r="AI7023" s="12"/>
      <c r="AJ7023" s="12"/>
      <c r="AK7023" s="12"/>
      <c r="AL7023" s="12"/>
      <c r="AM7023" s="12"/>
      <c r="AN7023" s="12"/>
      <c r="AO7023" s="12"/>
      <c r="AP7023" s="12"/>
      <c r="AQ7023" s="12"/>
      <c r="AR7023" s="12"/>
      <c r="AS7023" s="12"/>
      <c r="AT7023" s="12"/>
      <c r="AU7023" s="12"/>
      <c r="AV7023" s="12"/>
      <c r="AW7023" s="12"/>
      <c r="AX7023" s="12"/>
      <c r="AY7023" s="12"/>
      <c r="AZ7023" s="12"/>
      <c r="BA7023" s="12"/>
      <c r="BB7023" s="12"/>
      <c r="BC7023" s="12"/>
      <c r="BD7023" s="12"/>
      <c r="BE7023" s="12"/>
      <c r="BF7023" s="12"/>
      <c r="BG7023" s="12"/>
      <c r="BH7023" s="12"/>
      <c r="BI7023" s="12"/>
      <c r="BJ7023" s="13"/>
      <c r="BK7023" s="13"/>
      <c r="BL7023" s="13"/>
      <c r="BM7023" s="13"/>
      <c r="BN7023" s="13"/>
    </row>
    <row r="7024" spans="4:66" x14ac:dyDescent="0.25">
      <c r="D7024"/>
      <c r="E7024" s="10"/>
      <c r="F7024" s="10"/>
      <c r="G7024" s="10"/>
      <c r="H7024" s="10"/>
      <c r="I7024" s="10"/>
      <c r="J7024" s="10"/>
      <c r="K7024" s="11"/>
      <c r="L7024" s="11"/>
      <c r="M7024" s="12"/>
      <c r="N7024" s="12"/>
      <c r="O7024" s="12"/>
      <c r="P7024" s="12"/>
      <c r="Q7024" s="12"/>
      <c r="R7024" s="12"/>
      <c r="S7024" s="12"/>
      <c r="T7024" s="12"/>
      <c r="U7024" s="12"/>
      <c r="V7024" s="12"/>
      <c r="W7024" s="12"/>
      <c r="X7024" s="12"/>
      <c r="Y7024" s="12"/>
      <c r="Z7024" s="12"/>
      <c r="AA7024" s="12"/>
      <c r="AB7024" s="12"/>
      <c r="AC7024" s="12"/>
      <c r="AD7024" s="12"/>
      <c r="AE7024" s="12"/>
      <c r="AF7024" s="12"/>
      <c r="AG7024" s="12"/>
      <c r="AH7024" s="12"/>
      <c r="AI7024" s="12"/>
      <c r="AJ7024" s="12"/>
      <c r="AK7024" s="12"/>
      <c r="AL7024" s="12"/>
      <c r="AM7024" s="12"/>
      <c r="AN7024" s="12"/>
      <c r="AO7024" s="12"/>
      <c r="AP7024" s="12"/>
      <c r="AQ7024" s="12"/>
      <c r="AR7024" s="12"/>
      <c r="AS7024" s="12"/>
      <c r="AT7024" s="12"/>
      <c r="AU7024" s="12"/>
      <c r="AV7024" s="12"/>
      <c r="AW7024" s="12"/>
      <c r="AX7024" s="12"/>
      <c r="AY7024" s="12"/>
      <c r="AZ7024" s="12"/>
      <c r="BA7024" s="12"/>
      <c r="BB7024" s="12"/>
      <c r="BC7024" s="12"/>
      <c r="BD7024" s="12"/>
      <c r="BE7024" s="12"/>
      <c r="BF7024" s="12"/>
      <c r="BG7024" s="12"/>
      <c r="BH7024" s="12"/>
      <c r="BI7024" s="12"/>
      <c r="BJ7024" s="13"/>
      <c r="BK7024" s="13"/>
      <c r="BL7024" s="13"/>
      <c r="BM7024" s="13"/>
      <c r="BN7024" s="13"/>
    </row>
    <row r="7025" spans="4:66" x14ac:dyDescent="0.25">
      <c r="D7025"/>
      <c r="E7025" s="10"/>
      <c r="F7025" s="10"/>
      <c r="G7025" s="10"/>
      <c r="H7025" s="10"/>
      <c r="I7025" s="10"/>
      <c r="J7025" s="10"/>
      <c r="K7025" s="11"/>
      <c r="L7025" s="11"/>
      <c r="M7025" s="12"/>
      <c r="N7025" s="12"/>
      <c r="O7025" s="12"/>
      <c r="P7025" s="12"/>
      <c r="Q7025" s="12"/>
      <c r="R7025" s="12"/>
      <c r="S7025" s="12"/>
      <c r="T7025" s="12"/>
      <c r="U7025" s="12"/>
      <c r="V7025" s="12"/>
      <c r="W7025" s="12"/>
      <c r="X7025" s="12"/>
      <c r="Y7025" s="12"/>
      <c r="Z7025" s="12"/>
      <c r="AA7025" s="12"/>
      <c r="AB7025" s="12"/>
      <c r="AC7025" s="12"/>
      <c r="AD7025" s="12"/>
      <c r="AE7025" s="12"/>
      <c r="AF7025" s="12"/>
      <c r="AG7025" s="12"/>
      <c r="AH7025" s="12"/>
      <c r="AI7025" s="12"/>
      <c r="AJ7025" s="12"/>
      <c r="AK7025" s="12"/>
      <c r="AL7025" s="12"/>
      <c r="AM7025" s="12"/>
      <c r="AN7025" s="12"/>
      <c r="AO7025" s="12"/>
      <c r="AP7025" s="12"/>
      <c r="AQ7025" s="12"/>
      <c r="AR7025" s="12"/>
      <c r="AS7025" s="12"/>
      <c r="AT7025" s="12"/>
      <c r="AU7025" s="12"/>
      <c r="AV7025" s="12"/>
      <c r="AW7025" s="12"/>
      <c r="AX7025" s="12"/>
      <c r="AY7025" s="12"/>
      <c r="AZ7025" s="12"/>
      <c r="BA7025" s="12"/>
      <c r="BB7025" s="12"/>
      <c r="BC7025" s="12"/>
      <c r="BD7025" s="12"/>
      <c r="BE7025" s="12"/>
      <c r="BF7025" s="12"/>
      <c r="BG7025" s="12"/>
      <c r="BH7025" s="12"/>
      <c r="BI7025" s="12"/>
      <c r="BJ7025" s="13"/>
      <c r="BK7025" s="13"/>
      <c r="BL7025" s="13"/>
      <c r="BM7025" s="13"/>
      <c r="BN7025" s="13"/>
    </row>
    <row r="7026" spans="4:66" x14ac:dyDescent="0.25">
      <c r="D7026"/>
      <c r="E7026" s="10"/>
      <c r="F7026" s="10"/>
      <c r="G7026" s="10"/>
      <c r="H7026" s="10"/>
      <c r="I7026" s="10"/>
      <c r="J7026" s="10"/>
      <c r="K7026" s="11"/>
      <c r="L7026" s="11"/>
      <c r="M7026" s="12"/>
      <c r="N7026" s="12"/>
      <c r="O7026" s="12"/>
      <c r="P7026" s="12"/>
      <c r="Q7026" s="12"/>
      <c r="R7026" s="12"/>
      <c r="S7026" s="12"/>
      <c r="T7026" s="12"/>
      <c r="U7026" s="12"/>
      <c r="V7026" s="12"/>
      <c r="W7026" s="12"/>
      <c r="X7026" s="12"/>
      <c r="Y7026" s="12"/>
      <c r="Z7026" s="12"/>
      <c r="AA7026" s="12"/>
      <c r="AB7026" s="12"/>
      <c r="AC7026" s="12"/>
      <c r="AD7026" s="12"/>
      <c r="AE7026" s="12"/>
      <c r="AF7026" s="12"/>
      <c r="AG7026" s="12"/>
      <c r="AH7026" s="12"/>
      <c r="AI7026" s="12"/>
      <c r="AJ7026" s="12"/>
      <c r="AK7026" s="12"/>
      <c r="AL7026" s="12"/>
      <c r="AM7026" s="12"/>
      <c r="AN7026" s="12"/>
      <c r="AO7026" s="12"/>
      <c r="AP7026" s="12"/>
      <c r="AQ7026" s="12"/>
      <c r="AR7026" s="12"/>
      <c r="AS7026" s="12"/>
      <c r="AT7026" s="12"/>
      <c r="AU7026" s="12"/>
      <c r="AV7026" s="12"/>
      <c r="AW7026" s="12"/>
      <c r="AX7026" s="12"/>
      <c r="AY7026" s="12"/>
      <c r="AZ7026" s="12"/>
      <c r="BA7026" s="12"/>
      <c r="BB7026" s="12"/>
      <c r="BC7026" s="12"/>
      <c r="BD7026" s="12"/>
      <c r="BE7026" s="12"/>
      <c r="BF7026" s="12"/>
      <c r="BG7026" s="12"/>
      <c r="BH7026" s="12"/>
      <c r="BI7026" s="12"/>
      <c r="BJ7026" s="13"/>
      <c r="BK7026" s="13"/>
      <c r="BL7026" s="13"/>
      <c r="BM7026" s="13"/>
      <c r="BN7026" s="13"/>
    </row>
    <row r="7027" spans="4:66" x14ac:dyDescent="0.25">
      <c r="D7027"/>
      <c r="E7027" s="10"/>
      <c r="F7027" s="10"/>
      <c r="G7027" s="10"/>
      <c r="H7027" s="10"/>
      <c r="I7027" s="10"/>
      <c r="J7027" s="10"/>
      <c r="K7027" s="11"/>
      <c r="L7027" s="11"/>
      <c r="M7027" s="12"/>
      <c r="N7027" s="12"/>
      <c r="O7027" s="12"/>
      <c r="P7027" s="12"/>
      <c r="Q7027" s="12"/>
      <c r="R7027" s="12"/>
      <c r="S7027" s="12"/>
      <c r="T7027" s="12"/>
      <c r="U7027" s="12"/>
      <c r="V7027" s="12"/>
      <c r="W7027" s="12"/>
      <c r="X7027" s="12"/>
      <c r="Y7027" s="12"/>
      <c r="Z7027" s="12"/>
      <c r="AA7027" s="12"/>
      <c r="AB7027" s="12"/>
      <c r="AC7027" s="12"/>
      <c r="AD7027" s="12"/>
      <c r="AE7027" s="12"/>
      <c r="AF7027" s="12"/>
      <c r="AG7027" s="12"/>
      <c r="AH7027" s="12"/>
      <c r="AI7027" s="12"/>
      <c r="AJ7027" s="12"/>
      <c r="AK7027" s="12"/>
      <c r="AL7027" s="12"/>
      <c r="AM7027" s="12"/>
      <c r="AN7027" s="12"/>
      <c r="AO7027" s="12"/>
      <c r="AP7027" s="12"/>
      <c r="AQ7027" s="12"/>
      <c r="AR7027" s="12"/>
      <c r="AS7027" s="12"/>
      <c r="AT7027" s="12"/>
      <c r="AU7027" s="12"/>
      <c r="AV7027" s="12"/>
      <c r="AW7027" s="12"/>
      <c r="AX7027" s="12"/>
      <c r="AY7027" s="12"/>
      <c r="AZ7027" s="12"/>
      <c r="BA7027" s="12"/>
      <c r="BB7027" s="12"/>
      <c r="BC7027" s="12"/>
      <c r="BD7027" s="12"/>
      <c r="BE7027" s="12"/>
      <c r="BF7027" s="12"/>
      <c r="BG7027" s="12"/>
      <c r="BH7027" s="12"/>
      <c r="BI7027" s="12"/>
      <c r="BJ7027" s="13"/>
      <c r="BK7027" s="13"/>
      <c r="BL7027" s="13"/>
      <c r="BM7027" s="13"/>
      <c r="BN7027" s="13"/>
    </row>
    <row r="7028" spans="4:66" x14ac:dyDescent="0.25">
      <c r="D7028"/>
      <c r="E7028" s="10"/>
      <c r="F7028" s="10"/>
      <c r="G7028" s="10"/>
      <c r="H7028" s="10"/>
      <c r="I7028" s="10"/>
      <c r="J7028" s="10"/>
      <c r="K7028" s="11"/>
      <c r="L7028" s="11"/>
      <c r="M7028" s="12"/>
      <c r="N7028" s="12"/>
      <c r="O7028" s="12"/>
      <c r="P7028" s="12"/>
      <c r="Q7028" s="12"/>
      <c r="R7028" s="12"/>
      <c r="S7028" s="12"/>
      <c r="T7028" s="12"/>
      <c r="U7028" s="12"/>
      <c r="V7028" s="12"/>
      <c r="W7028" s="12"/>
      <c r="X7028" s="12"/>
      <c r="Y7028" s="12"/>
      <c r="Z7028" s="12"/>
      <c r="AA7028" s="12"/>
      <c r="AB7028" s="12"/>
      <c r="AC7028" s="12"/>
      <c r="AD7028" s="12"/>
      <c r="AE7028" s="12"/>
      <c r="AF7028" s="12"/>
      <c r="AG7028" s="12"/>
      <c r="AH7028" s="12"/>
      <c r="AI7028" s="12"/>
      <c r="AJ7028" s="12"/>
      <c r="AK7028" s="12"/>
      <c r="AL7028" s="12"/>
      <c r="AM7028" s="12"/>
      <c r="AN7028" s="12"/>
      <c r="AO7028" s="12"/>
      <c r="AP7028" s="12"/>
      <c r="AQ7028" s="12"/>
      <c r="AR7028" s="12"/>
      <c r="AS7028" s="12"/>
      <c r="AT7028" s="12"/>
      <c r="AU7028" s="12"/>
      <c r="AV7028" s="12"/>
      <c r="AW7028" s="12"/>
      <c r="AX7028" s="12"/>
      <c r="AY7028" s="12"/>
      <c r="AZ7028" s="12"/>
      <c r="BA7028" s="12"/>
      <c r="BB7028" s="12"/>
      <c r="BC7028" s="12"/>
      <c r="BD7028" s="12"/>
      <c r="BE7028" s="12"/>
      <c r="BF7028" s="12"/>
      <c r="BG7028" s="12"/>
      <c r="BH7028" s="12"/>
      <c r="BI7028" s="12"/>
      <c r="BJ7028" s="13"/>
      <c r="BK7028" s="13"/>
      <c r="BL7028" s="13"/>
      <c r="BM7028" s="13"/>
      <c r="BN7028" s="13"/>
    </row>
    <row r="7029" spans="4:66" x14ac:dyDescent="0.25">
      <c r="D7029"/>
      <c r="E7029" s="10"/>
      <c r="F7029" s="10"/>
      <c r="G7029" s="10"/>
      <c r="H7029" s="10"/>
      <c r="I7029" s="10"/>
      <c r="J7029" s="10"/>
      <c r="K7029" s="11"/>
      <c r="L7029" s="11"/>
      <c r="M7029" s="12"/>
      <c r="N7029" s="12"/>
      <c r="O7029" s="12"/>
      <c r="P7029" s="12"/>
      <c r="Q7029" s="12"/>
      <c r="R7029" s="12"/>
      <c r="S7029" s="12"/>
      <c r="T7029" s="12"/>
      <c r="U7029" s="12"/>
      <c r="V7029" s="12"/>
      <c r="W7029" s="12"/>
      <c r="X7029" s="12"/>
      <c r="Y7029" s="12"/>
      <c r="Z7029" s="12"/>
      <c r="AA7029" s="12"/>
      <c r="AB7029" s="12"/>
      <c r="AC7029" s="12"/>
      <c r="AD7029" s="12"/>
      <c r="AE7029" s="12"/>
      <c r="AF7029" s="12"/>
      <c r="AG7029" s="12"/>
      <c r="AH7029" s="12"/>
      <c r="AI7029" s="12"/>
      <c r="AJ7029" s="12"/>
      <c r="AK7029" s="12"/>
      <c r="AL7029" s="12"/>
      <c r="AM7029" s="12"/>
      <c r="AN7029" s="12"/>
      <c r="AO7029" s="12"/>
      <c r="AP7029" s="12"/>
      <c r="AQ7029" s="12"/>
      <c r="AR7029" s="12"/>
      <c r="AS7029" s="12"/>
      <c r="AT7029" s="12"/>
      <c r="AU7029" s="12"/>
      <c r="AV7029" s="12"/>
      <c r="AW7029" s="12"/>
      <c r="AX7029" s="12"/>
      <c r="AY7029" s="12"/>
      <c r="AZ7029" s="12"/>
      <c r="BA7029" s="12"/>
      <c r="BB7029" s="12"/>
      <c r="BC7029" s="12"/>
      <c r="BD7029" s="12"/>
      <c r="BE7029" s="12"/>
      <c r="BF7029" s="12"/>
      <c r="BG7029" s="12"/>
      <c r="BH7029" s="12"/>
      <c r="BI7029" s="12"/>
      <c r="BJ7029" s="13"/>
      <c r="BK7029" s="13"/>
      <c r="BL7029" s="13"/>
      <c r="BM7029" s="13"/>
      <c r="BN7029" s="13"/>
    </row>
    <row r="7030" spans="4:66" x14ac:dyDescent="0.25">
      <c r="D7030"/>
      <c r="E7030" s="10"/>
      <c r="F7030" s="10"/>
      <c r="G7030" s="10"/>
      <c r="H7030" s="10"/>
      <c r="I7030" s="10"/>
      <c r="J7030" s="10"/>
      <c r="K7030" s="11"/>
      <c r="L7030" s="11"/>
      <c r="M7030" s="12"/>
      <c r="N7030" s="12"/>
      <c r="O7030" s="12"/>
      <c r="P7030" s="12"/>
      <c r="Q7030" s="12"/>
      <c r="R7030" s="12"/>
      <c r="S7030" s="12"/>
      <c r="T7030" s="12"/>
      <c r="U7030" s="12"/>
      <c r="V7030" s="12"/>
      <c r="W7030" s="12"/>
      <c r="X7030" s="12"/>
      <c r="Y7030" s="12"/>
      <c r="Z7030" s="12"/>
      <c r="AA7030" s="12"/>
      <c r="AB7030" s="12"/>
      <c r="AC7030" s="12"/>
      <c r="AD7030" s="12"/>
      <c r="AE7030" s="12"/>
      <c r="AF7030" s="12"/>
      <c r="AG7030" s="12"/>
      <c r="AH7030" s="12"/>
      <c r="AI7030" s="12"/>
      <c r="AJ7030" s="12"/>
      <c r="AK7030" s="12"/>
      <c r="AL7030" s="12"/>
      <c r="AM7030" s="12"/>
      <c r="AN7030" s="12"/>
      <c r="AO7030" s="12"/>
      <c r="AP7030" s="12"/>
      <c r="AQ7030" s="12"/>
      <c r="AR7030" s="12"/>
      <c r="AS7030" s="12"/>
      <c r="AT7030" s="12"/>
      <c r="AU7030" s="12"/>
      <c r="AV7030" s="12"/>
      <c r="AW7030" s="12"/>
      <c r="AX7030" s="12"/>
      <c r="AY7030" s="12"/>
      <c r="AZ7030" s="12"/>
      <c r="BA7030" s="12"/>
      <c r="BB7030" s="12"/>
      <c r="BC7030" s="12"/>
      <c r="BD7030" s="12"/>
      <c r="BE7030" s="12"/>
      <c r="BF7030" s="12"/>
      <c r="BG7030" s="12"/>
      <c r="BH7030" s="12"/>
      <c r="BI7030" s="12"/>
      <c r="BJ7030" s="13"/>
      <c r="BK7030" s="13"/>
      <c r="BL7030" s="13"/>
      <c r="BM7030" s="13"/>
      <c r="BN7030" s="13"/>
    </row>
    <row r="7031" spans="4:66" x14ac:dyDescent="0.25">
      <c r="D7031"/>
      <c r="E7031" s="10"/>
      <c r="F7031" s="10"/>
      <c r="G7031" s="10"/>
      <c r="H7031" s="10"/>
      <c r="I7031" s="10"/>
      <c r="J7031" s="10"/>
      <c r="K7031" s="11"/>
      <c r="L7031" s="11"/>
      <c r="M7031" s="12"/>
      <c r="N7031" s="12"/>
      <c r="O7031" s="12"/>
      <c r="P7031" s="12"/>
      <c r="Q7031" s="12"/>
      <c r="R7031" s="12"/>
      <c r="S7031" s="12"/>
      <c r="T7031" s="12"/>
      <c r="U7031" s="12"/>
      <c r="V7031" s="12"/>
      <c r="W7031" s="12"/>
      <c r="X7031" s="12"/>
      <c r="Y7031" s="12"/>
      <c r="Z7031" s="12"/>
      <c r="AA7031" s="12"/>
      <c r="AB7031" s="12"/>
      <c r="AC7031" s="12"/>
      <c r="AD7031" s="12"/>
      <c r="AE7031" s="12"/>
      <c r="AF7031" s="12"/>
      <c r="AG7031" s="12"/>
      <c r="AH7031" s="12"/>
      <c r="AI7031" s="12"/>
      <c r="AJ7031" s="12"/>
      <c r="AK7031" s="12"/>
      <c r="AL7031" s="12"/>
      <c r="AM7031" s="12"/>
      <c r="AN7031" s="12"/>
      <c r="AO7031" s="12"/>
      <c r="AP7031" s="12"/>
      <c r="AQ7031" s="12"/>
      <c r="AR7031" s="12"/>
      <c r="AS7031" s="12"/>
      <c r="AT7031" s="12"/>
      <c r="AU7031" s="12"/>
      <c r="AV7031" s="12"/>
      <c r="AW7031" s="12"/>
      <c r="AX7031" s="12"/>
      <c r="AY7031" s="12"/>
      <c r="AZ7031" s="12"/>
      <c r="BA7031" s="12"/>
      <c r="BB7031" s="12"/>
      <c r="BC7031" s="12"/>
      <c r="BD7031" s="12"/>
      <c r="BE7031" s="12"/>
      <c r="BF7031" s="12"/>
      <c r="BG7031" s="12"/>
      <c r="BH7031" s="12"/>
      <c r="BI7031" s="12"/>
      <c r="BJ7031" s="13"/>
      <c r="BK7031" s="13"/>
      <c r="BL7031" s="13"/>
      <c r="BM7031" s="13"/>
      <c r="BN7031" s="13"/>
    </row>
    <row r="7032" spans="4:66" x14ac:dyDescent="0.25">
      <c r="D7032"/>
      <c r="E7032" s="10"/>
      <c r="F7032" s="10"/>
      <c r="G7032" s="10"/>
      <c r="H7032" s="10"/>
      <c r="I7032" s="10"/>
      <c r="J7032" s="10"/>
      <c r="K7032" s="11"/>
      <c r="L7032" s="11"/>
      <c r="M7032" s="12"/>
      <c r="N7032" s="12"/>
      <c r="O7032" s="12"/>
      <c r="P7032" s="12"/>
      <c r="Q7032" s="12"/>
      <c r="R7032" s="12"/>
      <c r="S7032" s="12"/>
      <c r="T7032" s="12"/>
      <c r="U7032" s="12"/>
      <c r="V7032" s="12"/>
      <c r="W7032" s="12"/>
      <c r="X7032" s="12"/>
      <c r="Y7032" s="12"/>
      <c r="Z7032" s="12"/>
      <c r="AA7032" s="12"/>
      <c r="AB7032" s="12"/>
      <c r="AC7032" s="12"/>
      <c r="AD7032" s="12"/>
      <c r="AE7032" s="12"/>
      <c r="AF7032" s="12"/>
      <c r="AG7032" s="12"/>
      <c r="AH7032" s="12"/>
      <c r="AI7032" s="12"/>
      <c r="AJ7032" s="12"/>
      <c r="AK7032" s="12"/>
      <c r="AL7032" s="12"/>
      <c r="AM7032" s="12"/>
      <c r="AN7032" s="12"/>
      <c r="AO7032" s="12"/>
      <c r="AP7032" s="12"/>
      <c r="AQ7032" s="12"/>
      <c r="AR7032" s="12"/>
      <c r="AS7032" s="12"/>
      <c r="AT7032" s="12"/>
      <c r="AU7032" s="12"/>
      <c r="AV7032" s="12"/>
      <c r="AW7032" s="12"/>
      <c r="AX7032" s="12"/>
      <c r="AY7032" s="12"/>
      <c r="AZ7032" s="12"/>
      <c r="BA7032" s="12"/>
      <c r="BB7032" s="12"/>
      <c r="BC7032" s="12"/>
      <c r="BD7032" s="12"/>
      <c r="BE7032" s="12"/>
      <c r="BF7032" s="12"/>
      <c r="BG7032" s="12"/>
      <c r="BH7032" s="12"/>
      <c r="BI7032" s="12"/>
      <c r="BJ7032" s="13"/>
      <c r="BK7032" s="13"/>
      <c r="BL7032" s="13"/>
      <c r="BM7032" s="13"/>
      <c r="BN7032" s="13"/>
    </row>
    <row r="7033" spans="4:66" x14ac:dyDescent="0.25">
      <c r="D7033"/>
      <c r="E7033" s="10"/>
      <c r="F7033" s="10"/>
      <c r="G7033" s="10"/>
      <c r="H7033" s="10"/>
      <c r="I7033" s="10"/>
      <c r="J7033" s="10"/>
      <c r="K7033" s="11"/>
      <c r="L7033" s="11"/>
      <c r="M7033" s="12"/>
      <c r="N7033" s="12"/>
      <c r="O7033" s="12"/>
      <c r="P7033" s="12"/>
      <c r="Q7033" s="12"/>
      <c r="R7033" s="12"/>
      <c r="S7033" s="12"/>
      <c r="T7033" s="12"/>
      <c r="U7033" s="12"/>
      <c r="V7033" s="12"/>
      <c r="W7033" s="12"/>
      <c r="X7033" s="12"/>
      <c r="Y7033" s="12"/>
      <c r="Z7033" s="12"/>
      <c r="AA7033" s="12"/>
      <c r="AB7033" s="12"/>
      <c r="AC7033" s="12"/>
      <c r="AD7033" s="12"/>
      <c r="AE7033" s="12"/>
      <c r="AF7033" s="12"/>
      <c r="AG7033" s="12"/>
      <c r="AH7033" s="12"/>
      <c r="AI7033" s="12"/>
      <c r="AJ7033" s="12"/>
      <c r="AK7033" s="12"/>
      <c r="AL7033" s="12"/>
      <c r="AM7033" s="12"/>
      <c r="AN7033" s="12"/>
      <c r="AO7033" s="12"/>
      <c r="AP7033" s="12"/>
      <c r="AQ7033" s="12"/>
      <c r="AR7033" s="12"/>
      <c r="AS7033" s="12"/>
      <c r="AT7033" s="12"/>
      <c r="AU7033" s="12"/>
      <c r="AV7033" s="12"/>
      <c r="AW7033" s="12"/>
      <c r="AX7033" s="12"/>
      <c r="AY7033" s="12"/>
      <c r="AZ7033" s="12"/>
      <c r="BA7033" s="12"/>
      <c r="BB7033" s="12"/>
      <c r="BC7033" s="12"/>
      <c r="BD7033" s="12"/>
      <c r="BE7033" s="12"/>
      <c r="BF7033" s="12"/>
      <c r="BG7033" s="12"/>
      <c r="BH7033" s="12"/>
      <c r="BI7033" s="12"/>
      <c r="BJ7033" s="13"/>
      <c r="BK7033" s="13"/>
      <c r="BL7033" s="13"/>
      <c r="BM7033" s="13"/>
      <c r="BN7033" s="13"/>
    </row>
    <row r="7034" spans="4:66" x14ac:dyDescent="0.25">
      <c r="D7034"/>
      <c r="E7034" s="10"/>
      <c r="F7034" s="10"/>
      <c r="G7034" s="10"/>
      <c r="H7034" s="10"/>
      <c r="I7034" s="10"/>
      <c r="J7034" s="10"/>
      <c r="K7034" s="11"/>
      <c r="L7034" s="11"/>
      <c r="M7034" s="12"/>
      <c r="N7034" s="12"/>
      <c r="O7034" s="12"/>
      <c r="P7034" s="12"/>
      <c r="Q7034" s="12"/>
      <c r="R7034" s="12"/>
      <c r="S7034" s="12"/>
      <c r="T7034" s="12"/>
      <c r="U7034" s="12"/>
      <c r="V7034" s="12"/>
      <c r="W7034" s="12"/>
      <c r="X7034" s="12"/>
      <c r="Y7034" s="12"/>
      <c r="Z7034" s="12"/>
      <c r="AA7034" s="12"/>
      <c r="AB7034" s="12"/>
      <c r="AC7034" s="12"/>
      <c r="AD7034" s="12"/>
      <c r="AE7034" s="12"/>
      <c r="AF7034" s="12"/>
      <c r="AG7034" s="12"/>
      <c r="AH7034" s="12"/>
      <c r="AI7034" s="12"/>
      <c r="AJ7034" s="12"/>
      <c r="AK7034" s="12"/>
      <c r="AL7034" s="12"/>
      <c r="AM7034" s="12"/>
      <c r="AN7034" s="12"/>
      <c r="AO7034" s="12"/>
      <c r="AP7034" s="12"/>
      <c r="AQ7034" s="12"/>
      <c r="AR7034" s="12"/>
      <c r="AS7034" s="12"/>
      <c r="AT7034" s="12"/>
      <c r="AU7034" s="12"/>
      <c r="AV7034" s="12"/>
      <c r="AW7034" s="12"/>
      <c r="AX7034" s="12"/>
      <c r="AY7034" s="12"/>
      <c r="AZ7034" s="12"/>
      <c r="BA7034" s="12"/>
      <c r="BB7034" s="12"/>
      <c r="BC7034" s="12"/>
      <c r="BD7034" s="12"/>
      <c r="BE7034" s="12"/>
      <c r="BF7034" s="12"/>
      <c r="BG7034" s="12"/>
      <c r="BH7034" s="12"/>
      <c r="BI7034" s="12"/>
      <c r="BJ7034" s="13"/>
      <c r="BK7034" s="13"/>
      <c r="BL7034" s="13"/>
      <c r="BM7034" s="13"/>
      <c r="BN7034" s="13"/>
    </row>
    <row r="7035" spans="4:66" x14ac:dyDescent="0.25">
      <c r="D7035"/>
      <c r="E7035" s="10"/>
      <c r="F7035" s="10"/>
      <c r="G7035" s="10"/>
      <c r="H7035" s="10"/>
      <c r="I7035" s="10"/>
      <c r="J7035" s="10"/>
      <c r="K7035" s="11"/>
      <c r="L7035" s="11"/>
      <c r="M7035" s="12"/>
      <c r="N7035" s="12"/>
      <c r="O7035" s="12"/>
      <c r="P7035" s="12"/>
      <c r="Q7035" s="12"/>
      <c r="R7035" s="12"/>
      <c r="S7035" s="12"/>
      <c r="T7035" s="12"/>
      <c r="U7035" s="12"/>
      <c r="V7035" s="12"/>
      <c r="W7035" s="12"/>
      <c r="X7035" s="12"/>
      <c r="Y7035" s="12"/>
      <c r="Z7035" s="12"/>
      <c r="AA7035" s="12"/>
      <c r="AB7035" s="12"/>
      <c r="AC7035" s="12"/>
      <c r="AD7035" s="12"/>
      <c r="AE7035" s="12"/>
      <c r="AF7035" s="12"/>
      <c r="AG7035" s="12"/>
      <c r="AH7035" s="12"/>
      <c r="AI7035" s="12"/>
      <c r="AJ7035" s="12"/>
      <c r="AK7035" s="12"/>
      <c r="AL7035" s="12"/>
      <c r="AM7035" s="12"/>
      <c r="AN7035" s="12"/>
      <c r="AO7035" s="12"/>
      <c r="AP7035" s="12"/>
      <c r="AQ7035" s="12"/>
      <c r="AR7035" s="12"/>
      <c r="AS7035" s="12"/>
      <c r="AT7035" s="12"/>
      <c r="AU7035" s="12"/>
      <c r="AV7035" s="12"/>
      <c r="AW7035" s="12"/>
      <c r="AX7035" s="12"/>
      <c r="AY7035" s="12"/>
      <c r="AZ7035" s="12"/>
      <c r="BA7035" s="12"/>
      <c r="BB7035" s="12"/>
      <c r="BC7035" s="12"/>
      <c r="BD7035" s="12"/>
      <c r="BE7035" s="12"/>
      <c r="BF7035" s="12"/>
      <c r="BG7035" s="12"/>
      <c r="BH7035" s="12"/>
      <c r="BI7035" s="12"/>
      <c r="BJ7035" s="13"/>
      <c r="BK7035" s="13"/>
      <c r="BL7035" s="13"/>
      <c r="BM7035" s="13"/>
      <c r="BN7035" s="13"/>
    </row>
    <row r="7036" spans="4:66" x14ac:dyDescent="0.25">
      <c r="D7036"/>
      <c r="E7036" s="10"/>
      <c r="F7036" s="10"/>
      <c r="G7036" s="10"/>
      <c r="H7036" s="10"/>
      <c r="I7036" s="10"/>
      <c r="J7036" s="10"/>
      <c r="K7036" s="11"/>
      <c r="L7036" s="11"/>
      <c r="M7036" s="12"/>
      <c r="N7036" s="12"/>
      <c r="O7036" s="12"/>
      <c r="P7036" s="12"/>
      <c r="Q7036" s="12"/>
      <c r="R7036" s="12"/>
      <c r="S7036" s="12"/>
      <c r="T7036" s="12"/>
      <c r="U7036" s="12"/>
      <c r="V7036" s="12"/>
      <c r="W7036" s="12"/>
      <c r="X7036" s="12"/>
      <c r="Y7036" s="12"/>
      <c r="Z7036" s="12"/>
      <c r="AA7036" s="12"/>
      <c r="AB7036" s="12"/>
      <c r="AC7036" s="12"/>
      <c r="AD7036" s="12"/>
      <c r="AE7036" s="12"/>
      <c r="AF7036" s="12"/>
      <c r="AG7036" s="12"/>
      <c r="AH7036" s="12"/>
      <c r="AI7036" s="12"/>
      <c r="AJ7036" s="12"/>
      <c r="AK7036" s="12"/>
      <c r="AL7036" s="12"/>
      <c r="AM7036" s="12"/>
      <c r="AN7036" s="12"/>
      <c r="AO7036" s="12"/>
      <c r="AP7036" s="12"/>
      <c r="AQ7036" s="12"/>
      <c r="AR7036" s="12"/>
      <c r="AS7036" s="12"/>
      <c r="AT7036" s="12"/>
      <c r="AU7036" s="12"/>
      <c r="AV7036" s="12"/>
      <c r="AW7036" s="12"/>
      <c r="AX7036" s="12"/>
      <c r="AY7036" s="12"/>
      <c r="AZ7036" s="12"/>
      <c r="BA7036" s="12"/>
      <c r="BB7036" s="12"/>
      <c r="BC7036" s="12"/>
      <c r="BD7036" s="12"/>
      <c r="BE7036" s="12"/>
      <c r="BF7036" s="12"/>
      <c r="BG7036" s="12"/>
      <c r="BH7036" s="12"/>
      <c r="BI7036" s="12"/>
      <c r="BJ7036" s="13"/>
      <c r="BK7036" s="13"/>
      <c r="BL7036" s="13"/>
      <c r="BM7036" s="13"/>
      <c r="BN7036" s="13"/>
    </row>
    <row r="7037" spans="4:66" x14ac:dyDescent="0.25">
      <c r="D7037"/>
      <c r="E7037" s="10"/>
      <c r="F7037" s="10"/>
      <c r="G7037" s="10"/>
      <c r="H7037" s="10"/>
      <c r="I7037" s="10"/>
      <c r="J7037" s="10"/>
      <c r="K7037" s="11"/>
      <c r="L7037" s="11"/>
      <c r="M7037" s="12"/>
      <c r="N7037" s="12"/>
      <c r="O7037" s="12"/>
      <c r="P7037" s="12"/>
      <c r="Q7037" s="12"/>
      <c r="R7037" s="12"/>
      <c r="S7037" s="12"/>
      <c r="T7037" s="12"/>
      <c r="U7037" s="12"/>
      <c r="V7037" s="12"/>
      <c r="W7037" s="12"/>
      <c r="X7037" s="12"/>
      <c r="Y7037" s="12"/>
      <c r="Z7037" s="12"/>
      <c r="AA7037" s="12"/>
      <c r="AB7037" s="12"/>
      <c r="AC7037" s="12"/>
      <c r="AD7037" s="12"/>
      <c r="AE7037" s="12"/>
      <c r="AF7037" s="12"/>
      <c r="AG7037" s="12"/>
      <c r="AH7037" s="12"/>
      <c r="AI7037" s="12"/>
      <c r="AJ7037" s="12"/>
      <c r="AK7037" s="12"/>
      <c r="AL7037" s="12"/>
      <c r="AM7037" s="12"/>
      <c r="AN7037" s="12"/>
      <c r="AO7037" s="12"/>
      <c r="AP7037" s="12"/>
      <c r="AQ7037" s="12"/>
      <c r="AR7037" s="12"/>
      <c r="AS7037" s="12"/>
      <c r="AT7037" s="12"/>
      <c r="AU7037" s="12"/>
      <c r="AV7037" s="12"/>
      <c r="AW7037" s="12"/>
      <c r="AX7037" s="12"/>
      <c r="AY7037" s="12"/>
      <c r="AZ7037" s="12"/>
      <c r="BA7037" s="12"/>
      <c r="BB7037" s="12"/>
      <c r="BC7037" s="12"/>
      <c r="BD7037" s="12"/>
      <c r="BE7037" s="12"/>
      <c r="BF7037" s="12"/>
      <c r="BG7037" s="12"/>
      <c r="BH7037" s="12"/>
      <c r="BI7037" s="12"/>
      <c r="BJ7037" s="13"/>
      <c r="BK7037" s="13"/>
      <c r="BL7037" s="13"/>
      <c r="BM7037" s="13"/>
      <c r="BN7037" s="13"/>
    </row>
    <row r="7038" spans="4:66" x14ac:dyDescent="0.25">
      <c r="D7038"/>
      <c r="E7038" s="10"/>
      <c r="F7038" s="10"/>
      <c r="G7038" s="10"/>
      <c r="H7038" s="10"/>
      <c r="I7038" s="10"/>
      <c r="J7038" s="10"/>
      <c r="K7038" s="11"/>
      <c r="L7038" s="11"/>
      <c r="M7038" s="12"/>
      <c r="N7038" s="12"/>
      <c r="O7038" s="12"/>
      <c r="P7038" s="12"/>
      <c r="Q7038" s="12"/>
      <c r="R7038" s="12"/>
      <c r="S7038" s="12"/>
      <c r="T7038" s="12"/>
      <c r="U7038" s="12"/>
      <c r="V7038" s="12"/>
      <c r="W7038" s="12"/>
      <c r="X7038" s="12"/>
      <c r="Y7038" s="12"/>
      <c r="Z7038" s="12"/>
      <c r="AA7038" s="12"/>
      <c r="AB7038" s="12"/>
      <c r="AC7038" s="12"/>
      <c r="AD7038" s="12"/>
      <c r="AE7038" s="12"/>
      <c r="AF7038" s="12"/>
      <c r="AG7038" s="12"/>
      <c r="AH7038" s="12"/>
      <c r="AI7038" s="12"/>
      <c r="AJ7038" s="12"/>
      <c r="AK7038" s="12"/>
      <c r="AL7038" s="12"/>
      <c r="AM7038" s="12"/>
      <c r="AN7038" s="12"/>
      <c r="AO7038" s="12"/>
      <c r="AP7038" s="12"/>
      <c r="AQ7038" s="12"/>
      <c r="AR7038" s="12"/>
      <c r="AS7038" s="12"/>
      <c r="AT7038" s="12"/>
      <c r="AU7038" s="12"/>
      <c r="AV7038" s="12"/>
      <c r="AW7038" s="12"/>
      <c r="AX7038" s="12"/>
      <c r="AY7038" s="12"/>
      <c r="AZ7038" s="12"/>
      <c r="BA7038" s="12"/>
      <c r="BB7038" s="12"/>
      <c r="BC7038" s="12"/>
      <c r="BD7038" s="12"/>
      <c r="BE7038" s="12"/>
      <c r="BF7038" s="12"/>
      <c r="BG7038" s="12"/>
      <c r="BH7038" s="12"/>
      <c r="BI7038" s="12"/>
      <c r="BJ7038" s="13"/>
      <c r="BK7038" s="13"/>
      <c r="BL7038" s="13"/>
      <c r="BM7038" s="13"/>
      <c r="BN7038" s="13"/>
    </row>
    <row r="7039" spans="4:66" x14ac:dyDescent="0.25">
      <c r="D7039"/>
      <c r="E7039" s="10"/>
      <c r="F7039" s="10"/>
      <c r="G7039" s="10"/>
      <c r="H7039" s="10"/>
      <c r="I7039" s="10"/>
      <c r="J7039" s="10"/>
      <c r="K7039" s="11"/>
      <c r="L7039" s="11"/>
      <c r="M7039" s="12"/>
      <c r="N7039" s="12"/>
      <c r="O7039" s="12"/>
      <c r="P7039" s="12"/>
      <c r="Q7039" s="12"/>
      <c r="R7039" s="12"/>
      <c r="S7039" s="12"/>
      <c r="T7039" s="12"/>
      <c r="U7039" s="12"/>
      <c r="V7039" s="12"/>
      <c r="W7039" s="12"/>
      <c r="X7039" s="12"/>
      <c r="Y7039" s="12"/>
      <c r="Z7039" s="12"/>
      <c r="AA7039" s="12"/>
      <c r="AB7039" s="12"/>
      <c r="AC7039" s="12"/>
      <c r="AD7039" s="12"/>
      <c r="AE7039" s="12"/>
      <c r="AF7039" s="12"/>
      <c r="AG7039" s="12"/>
      <c r="AH7039" s="12"/>
      <c r="AI7039" s="12"/>
      <c r="AJ7039" s="12"/>
      <c r="AK7039" s="12"/>
      <c r="AL7039" s="12"/>
      <c r="AM7039" s="12"/>
      <c r="AN7039" s="12"/>
      <c r="AO7039" s="12"/>
      <c r="AP7039" s="12"/>
      <c r="AQ7039" s="12"/>
      <c r="AR7039" s="12"/>
      <c r="AS7039" s="12"/>
      <c r="AT7039" s="12"/>
      <c r="AU7039" s="12"/>
      <c r="AV7039" s="12"/>
      <c r="AW7039" s="12"/>
      <c r="AX7039" s="12"/>
      <c r="AY7039" s="12"/>
      <c r="AZ7039" s="12"/>
      <c r="BA7039" s="12"/>
      <c r="BB7039" s="12"/>
      <c r="BC7039" s="12"/>
      <c r="BD7039" s="12"/>
      <c r="BE7039" s="12"/>
      <c r="BF7039" s="12"/>
      <c r="BG7039" s="12"/>
      <c r="BH7039" s="12"/>
      <c r="BI7039" s="12"/>
      <c r="BJ7039" s="13"/>
      <c r="BK7039" s="13"/>
      <c r="BL7039" s="13"/>
      <c r="BM7039" s="13"/>
      <c r="BN7039" s="13"/>
    </row>
    <row r="7040" spans="4:66" x14ac:dyDescent="0.25">
      <c r="D7040"/>
      <c r="E7040" s="10"/>
      <c r="F7040" s="10"/>
      <c r="G7040" s="10"/>
      <c r="H7040" s="10"/>
      <c r="I7040" s="10"/>
      <c r="J7040" s="10"/>
      <c r="K7040" s="11"/>
      <c r="L7040" s="11"/>
      <c r="M7040" s="12"/>
      <c r="N7040" s="12"/>
      <c r="O7040" s="12"/>
      <c r="P7040" s="12"/>
      <c r="Q7040" s="12"/>
      <c r="R7040" s="12"/>
      <c r="S7040" s="12"/>
      <c r="T7040" s="12"/>
      <c r="U7040" s="12"/>
      <c r="V7040" s="12"/>
      <c r="W7040" s="12"/>
      <c r="X7040" s="12"/>
      <c r="Y7040" s="12"/>
      <c r="Z7040" s="12"/>
      <c r="AA7040" s="12"/>
      <c r="AB7040" s="12"/>
      <c r="AC7040" s="12"/>
      <c r="AD7040" s="12"/>
      <c r="AE7040" s="12"/>
      <c r="AF7040" s="12"/>
      <c r="AG7040" s="12"/>
      <c r="AH7040" s="12"/>
      <c r="AI7040" s="12"/>
      <c r="AJ7040" s="12"/>
      <c r="AK7040" s="12"/>
      <c r="AL7040" s="12"/>
      <c r="AM7040" s="12"/>
      <c r="AN7040" s="12"/>
      <c r="AO7040" s="12"/>
      <c r="AP7040" s="12"/>
      <c r="AQ7040" s="12"/>
      <c r="AR7040" s="12"/>
      <c r="AS7040" s="12"/>
      <c r="AT7040" s="12"/>
      <c r="AU7040" s="12"/>
      <c r="AV7040" s="12"/>
      <c r="AW7040" s="12"/>
      <c r="AX7040" s="12"/>
      <c r="AY7040" s="12"/>
      <c r="AZ7040" s="12"/>
      <c r="BA7040" s="12"/>
      <c r="BB7040" s="12"/>
      <c r="BC7040" s="12"/>
      <c r="BD7040" s="12"/>
      <c r="BE7040" s="12"/>
      <c r="BF7040" s="12"/>
      <c r="BG7040" s="12"/>
      <c r="BH7040" s="12"/>
      <c r="BI7040" s="12"/>
      <c r="BJ7040" s="13"/>
      <c r="BK7040" s="13"/>
      <c r="BL7040" s="13"/>
      <c r="BM7040" s="13"/>
      <c r="BN7040" s="13"/>
    </row>
    <row r="7041" spans="4:66" x14ac:dyDescent="0.25">
      <c r="D7041"/>
      <c r="E7041" s="10"/>
      <c r="F7041" s="10"/>
      <c r="G7041" s="10"/>
      <c r="H7041" s="10"/>
      <c r="I7041" s="10"/>
      <c r="J7041" s="10"/>
      <c r="K7041" s="11"/>
      <c r="L7041" s="11"/>
      <c r="M7041" s="12"/>
      <c r="N7041" s="12"/>
      <c r="O7041" s="12"/>
      <c r="P7041" s="12"/>
      <c r="Q7041" s="12"/>
      <c r="R7041" s="12"/>
      <c r="S7041" s="12"/>
      <c r="T7041" s="12"/>
      <c r="U7041" s="12"/>
      <c r="V7041" s="12"/>
      <c r="W7041" s="12"/>
      <c r="X7041" s="12"/>
      <c r="Y7041" s="12"/>
      <c r="Z7041" s="12"/>
      <c r="AA7041" s="12"/>
      <c r="AB7041" s="12"/>
      <c r="AC7041" s="12"/>
      <c r="AD7041" s="12"/>
      <c r="AE7041" s="12"/>
      <c r="AF7041" s="12"/>
      <c r="AG7041" s="12"/>
      <c r="AH7041" s="12"/>
      <c r="AI7041" s="12"/>
      <c r="AJ7041" s="12"/>
      <c r="AK7041" s="12"/>
      <c r="AL7041" s="12"/>
      <c r="AM7041" s="12"/>
      <c r="AN7041" s="12"/>
      <c r="AO7041" s="12"/>
      <c r="AP7041" s="12"/>
      <c r="AQ7041" s="12"/>
      <c r="AR7041" s="12"/>
      <c r="AS7041" s="12"/>
      <c r="AT7041" s="12"/>
      <c r="AU7041" s="12"/>
      <c r="AV7041" s="12"/>
      <c r="AW7041" s="12"/>
      <c r="AX7041" s="12"/>
      <c r="AY7041" s="12"/>
      <c r="AZ7041" s="12"/>
      <c r="BA7041" s="12"/>
      <c r="BB7041" s="12"/>
      <c r="BC7041" s="12"/>
      <c r="BD7041" s="12"/>
      <c r="BE7041" s="12"/>
      <c r="BF7041" s="12"/>
      <c r="BG7041" s="12"/>
      <c r="BH7041" s="12"/>
      <c r="BI7041" s="12"/>
      <c r="BJ7041" s="13"/>
      <c r="BK7041" s="13"/>
      <c r="BL7041" s="13"/>
      <c r="BM7041" s="13"/>
      <c r="BN7041" s="13"/>
    </row>
    <row r="7042" spans="4:66" x14ac:dyDescent="0.25">
      <c r="D7042"/>
      <c r="E7042" s="10"/>
      <c r="F7042" s="10"/>
      <c r="G7042" s="10"/>
      <c r="H7042" s="10"/>
      <c r="I7042" s="10"/>
      <c r="J7042" s="10"/>
      <c r="K7042" s="11"/>
      <c r="L7042" s="11"/>
      <c r="M7042" s="12"/>
      <c r="N7042" s="12"/>
      <c r="O7042" s="12"/>
      <c r="P7042" s="12"/>
      <c r="Q7042" s="12"/>
      <c r="R7042" s="12"/>
      <c r="S7042" s="12"/>
      <c r="T7042" s="12"/>
      <c r="U7042" s="12"/>
      <c r="V7042" s="12"/>
      <c r="W7042" s="12"/>
      <c r="X7042" s="12"/>
      <c r="Y7042" s="12"/>
      <c r="Z7042" s="12"/>
      <c r="AA7042" s="12"/>
      <c r="AB7042" s="12"/>
      <c r="AC7042" s="12"/>
      <c r="AD7042" s="12"/>
      <c r="AE7042" s="12"/>
      <c r="AF7042" s="12"/>
      <c r="AG7042" s="12"/>
      <c r="AH7042" s="12"/>
      <c r="AI7042" s="12"/>
      <c r="AJ7042" s="12"/>
      <c r="AK7042" s="12"/>
      <c r="AL7042" s="12"/>
      <c r="AM7042" s="12"/>
      <c r="AN7042" s="12"/>
      <c r="AO7042" s="12"/>
      <c r="AP7042" s="12"/>
      <c r="AQ7042" s="12"/>
      <c r="AR7042" s="12"/>
      <c r="AS7042" s="12"/>
      <c r="AT7042" s="12"/>
      <c r="AU7042" s="12"/>
      <c r="AV7042" s="12"/>
      <c r="AW7042" s="12"/>
      <c r="AX7042" s="12"/>
      <c r="AY7042" s="12"/>
      <c r="AZ7042" s="12"/>
      <c r="BA7042" s="12"/>
      <c r="BB7042" s="12"/>
      <c r="BC7042" s="12"/>
      <c r="BD7042" s="12"/>
      <c r="BE7042" s="12"/>
      <c r="BF7042" s="12"/>
      <c r="BG7042" s="12"/>
      <c r="BH7042" s="12"/>
      <c r="BI7042" s="12"/>
      <c r="BJ7042" s="13"/>
      <c r="BK7042" s="13"/>
      <c r="BL7042" s="13"/>
      <c r="BM7042" s="13"/>
      <c r="BN7042" s="13"/>
    </row>
    <row r="7043" spans="4:66" x14ac:dyDescent="0.25">
      <c r="D7043"/>
      <c r="E7043" s="10"/>
      <c r="F7043" s="10"/>
      <c r="G7043" s="10"/>
      <c r="H7043" s="10"/>
      <c r="I7043" s="10"/>
      <c r="J7043" s="10"/>
      <c r="K7043" s="11"/>
      <c r="L7043" s="11"/>
      <c r="M7043" s="12"/>
      <c r="N7043" s="12"/>
      <c r="O7043" s="12"/>
      <c r="P7043" s="12"/>
      <c r="Q7043" s="12"/>
      <c r="R7043" s="12"/>
      <c r="S7043" s="12"/>
      <c r="T7043" s="12"/>
      <c r="U7043" s="12"/>
      <c r="V7043" s="12"/>
      <c r="W7043" s="12"/>
      <c r="X7043" s="12"/>
      <c r="Y7043" s="12"/>
      <c r="Z7043" s="12"/>
      <c r="AA7043" s="12"/>
      <c r="AB7043" s="12"/>
      <c r="AC7043" s="12"/>
      <c r="AD7043" s="12"/>
      <c r="AE7043" s="12"/>
      <c r="AF7043" s="12"/>
      <c r="AG7043" s="12"/>
      <c r="AH7043" s="12"/>
      <c r="AI7043" s="12"/>
      <c r="AJ7043" s="12"/>
      <c r="AK7043" s="12"/>
      <c r="AL7043" s="12"/>
      <c r="AM7043" s="12"/>
      <c r="AN7043" s="12"/>
      <c r="AO7043" s="12"/>
      <c r="AP7043" s="12"/>
      <c r="AQ7043" s="12"/>
      <c r="AR7043" s="12"/>
      <c r="AS7043" s="12"/>
      <c r="AT7043" s="12"/>
      <c r="AU7043" s="12"/>
      <c r="AV7043" s="12"/>
      <c r="AW7043" s="12"/>
      <c r="AX7043" s="12"/>
      <c r="AY7043" s="12"/>
      <c r="AZ7043" s="12"/>
      <c r="BA7043" s="12"/>
      <c r="BB7043" s="12"/>
      <c r="BC7043" s="12"/>
      <c r="BD7043" s="12"/>
      <c r="BE7043" s="12"/>
      <c r="BF7043" s="12"/>
      <c r="BG7043" s="12"/>
      <c r="BH7043" s="12"/>
      <c r="BI7043" s="12"/>
      <c r="BJ7043" s="13"/>
      <c r="BK7043" s="13"/>
      <c r="BL7043" s="13"/>
      <c r="BM7043" s="13"/>
      <c r="BN7043" s="13"/>
    </row>
    <row r="7044" spans="4:66" x14ac:dyDescent="0.25">
      <c r="D7044"/>
      <c r="E7044" s="10"/>
      <c r="F7044" s="10"/>
      <c r="G7044" s="10"/>
      <c r="H7044" s="10"/>
      <c r="I7044" s="10"/>
      <c r="J7044" s="10"/>
      <c r="K7044" s="11"/>
      <c r="L7044" s="11"/>
      <c r="M7044" s="12"/>
      <c r="N7044" s="12"/>
      <c r="O7044" s="12"/>
      <c r="P7044" s="12"/>
      <c r="Q7044" s="12"/>
      <c r="R7044" s="12"/>
      <c r="S7044" s="12"/>
      <c r="T7044" s="12"/>
      <c r="U7044" s="12"/>
      <c r="V7044" s="12"/>
      <c r="W7044" s="12"/>
      <c r="X7044" s="12"/>
      <c r="Y7044" s="12"/>
      <c r="Z7044" s="12"/>
      <c r="AA7044" s="12"/>
      <c r="AB7044" s="12"/>
      <c r="AC7044" s="12"/>
      <c r="AD7044" s="12"/>
      <c r="AE7044" s="12"/>
      <c r="AF7044" s="12"/>
      <c r="AG7044" s="12"/>
      <c r="AH7044" s="12"/>
      <c r="AI7044" s="12"/>
      <c r="AJ7044" s="12"/>
      <c r="AK7044" s="12"/>
      <c r="AL7044" s="12"/>
      <c r="AM7044" s="12"/>
      <c r="AN7044" s="12"/>
      <c r="AO7044" s="12"/>
      <c r="AP7044" s="12"/>
      <c r="AQ7044" s="12"/>
      <c r="AR7044" s="12"/>
      <c r="AS7044" s="12"/>
      <c r="AT7044" s="12"/>
      <c r="AU7044" s="12"/>
      <c r="AV7044" s="12"/>
      <c r="AW7044" s="12"/>
      <c r="AX7044" s="12"/>
      <c r="AY7044" s="12"/>
      <c r="AZ7044" s="12"/>
      <c r="BA7044" s="12"/>
      <c r="BB7044" s="12"/>
      <c r="BC7044" s="12"/>
      <c r="BD7044" s="12"/>
      <c r="BE7044" s="12"/>
      <c r="BF7044" s="12"/>
      <c r="BG7044" s="12"/>
      <c r="BH7044" s="12"/>
      <c r="BI7044" s="12"/>
      <c r="BJ7044" s="13"/>
      <c r="BK7044" s="13"/>
      <c r="BL7044" s="13"/>
      <c r="BM7044" s="13"/>
      <c r="BN7044" s="13"/>
    </row>
    <row r="7045" spans="4:66" x14ac:dyDescent="0.25">
      <c r="D7045"/>
      <c r="E7045" s="10"/>
      <c r="F7045" s="10"/>
      <c r="G7045" s="10"/>
      <c r="H7045" s="10"/>
      <c r="I7045" s="10"/>
      <c r="J7045" s="10"/>
      <c r="K7045" s="11"/>
      <c r="L7045" s="11"/>
      <c r="M7045" s="12"/>
      <c r="N7045" s="12"/>
      <c r="O7045" s="12"/>
      <c r="P7045" s="12"/>
      <c r="Q7045" s="12"/>
      <c r="R7045" s="12"/>
      <c r="S7045" s="12"/>
      <c r="T7045" s="12"/>
      <c r="U7045" s="12"/>
      <c r="V7045" s="12"/>
      <c r="W7045" s="12"/>
      <c r="X7045" s="12"/>
      <c r="Y7045" s="12"/>
      <c r="Z7045" s="12"/>
      <c r="AA7045" s="12"/>
      <c r="AB7045" s="12"/>
      <c r="AC7045" s="12"/>
      <c r="AD7045" s="12"/>
      <c r="AE7045" s="12"/>
      <c r="AF7045" s="12"/>
      <c r="AG7045" s="12"/>
      <c r="AH7045" s="12"/>
      <c r="AI7045" s="12"/>
      <c r="AJ7045" s="12"/>
      <c r="AK7045" s="12"/>
      <c r="AL7045" s="12"/>
      <c r="AM7045" s="12"/>
      <c r="AN7045" s="12"/>
      <c r="AO7045" s="12"/>
      <c r="AP7045" s="12"/>
      <c r="AQ7045" s="12"/>
      <c r="AR7045" s="12"/>
      <c r="AS7045" s="12"/>
      <c r="AT7045" s="12"/>
      <c r="AU7045" s="12"/>
      <c r="AV7045" s="12"/>
      <c r="AW7045" s="12"/>
      <c r="AX7045" s="12"/>
      <c r="AY7045" s="12"/>
      <c r="AZ7045" s="12"/>
      <c r="BA7045" s="12"/>
      <c r="BB7045" s="12"/>
      <c r="BC7045" s="12"/>
      <c r="BD7045" s="12"/>
      <c r="BE7045" s="12"/>
      <c r="BF7045" s="12"/>
      <c r="BG7045" s="12"/>
      <c r="BH7045" s="12"/>
      <c r="BI7045" s="12"/>
      <c r="BJ7045" s="13"/>
      <c r="BK7045" s="13"/>
      <c r="BL7045" s="13"/>
      <c r="BM7045" s="13"/>
      <c r="BN7045" s="13"/>
    </row>
    <row r="7046" spans="4:66" x14ac:dyDescent="0.25">
      <c r="D7046"/>
      <c r="E7046" s="10"/>
      <c r="F7046" s="10"/>
      <c r="G7046" s="10"/>
      <c r="H7046" s="10"/>
      <c r="I7046" s="10"/>
      <c r="J7046" s="10"/>
      <c r="K7046" s="11"/>
      <c r="L7046" s="11"/>
      <c r="M7046" s="12"/>
      <c r="N7046" s="12"/>
      <c r="O7046" s="12"/>
      <c r="P7046" s="12"/>
      <c r="Q7046" s="12"/>
      <c r="R7046" s="12"/>
      <c r="S7046" s="12"/>
      <c r="T7046" s="12"/>
      <c r="U7046" s="12"/>
      <c r="V7046" s="12"/>
      <c r="W7046" s="12"/>
      <c r="X7046" s="12"/>
      <c r="Y7046" s="12"/>
      <c r="Z7046" s="12"/>
      <c r="AA7046" s="12"/>
      <c r="AB7046" s="12"/>
      <c r="AC7046" s="12"/>
      <c r="AD7046" s="12"/>
      <c r="AE7046" s="12"/>
      <c r="AF7046" s="12"/>
      <c r="AG7046" s="12"/>
      <c r="AH7046" s="12"/>
      <c r="AI7046" s="12"/>
      <c r="AJ7046" s="12"/>
      <c r="AK7046" s="12"/>
      <c r="AL7046" s="12"/>
      <c r="AM7046" s="12"/>
      <c r="AN7046" s="12"/>
      <c r="AO7046" s="12"/>
      <c r="AP7046" s="12"/>
      <c r="AQ7046" s="12"/>
      <c r="AR7046" s="12"/>
      <c r="AS7046" s="12"/>
      <c r="AT7046" s="12"/>
      <c r="AU7046" s="12"/>
      <c r="AV7046" s="12"/>
      <c r="AW7046" s="12"/>
      <c r="AX7046" s="12"/>
      <c r="AY7046" s="12"/>
      <c r="AZ7046" s="12"/>
      <c r="BA7046" s="12"/>
      <c r="BB7046" s="12"/>
      <c r="BC7046" s="12"/>
      <c r="BD7046" s="12"/>
      <c r="BE7046" s="12"/>
      <c r="BF7046" s="12"/>
      <c r="BG7046" s="12"/>
      <c r="BH7046" s="12"/>
      <c r="BI7046" s="12"/>
      <c r="BJ7046" s="13"/>
      <c r="BK7046" s="13"/>
      <c r="BL7046" s="13"/>
      <c r="BM7046" s="13"/>
      <c r="BN7046" s="13"/>
    </row>
    <row r="7047" spans="4:66" x14ac:dyDescent="0.25">
      <c r="D7047"/>
      <c r="E7047" s="10"/>
      <c r="F7047" s="10"/>
      <c r="G7047" s="10"/>
      <c r="H7047" s="10"/>
      <c r="I7047" s="10"/>
      <c r="J7047" s="10"/>
      <c r="K7047" s="11"/>
      <c r="L7047" s="11"/>
      <c r="M7047" s="12"/>
      <c r="N7047" s="12"/>
      <c r="O7047" s="12"/>
      <c r="P7047" s="12"/>
      <c r="Q7047" s="12"/>
      <c r="R7047" s="12"/>
      <c r="S7047" s="12"/>
      <c r="T7047" s="12"/>
      <c r="U7047" s="12"/>
      <c r="V7047" s="12"/>
      <c r="W7047" s="12"/>
      <c r="X7047" s="12"/>
      <c r="Y7047" s="12"/>
      <c r="Z7047" s="12"/>
      <c r="AA7047" s="12"/>
      <c r="AB7047" s="12"/>
      <c r="AC7047" s="12"/>
      <c r="AD7047" s="12"/>
      <c r="AE7047" s="12"/>
      <c r="AF7047" s="12"/>
      <c r="AG7047" s="12"/>
      <c r="AH7047" s="12"/>
      <c r="AI7047" s="12"/>
      <c r="AJ7047" s="12"/>
      <c r="AK7047" s="12"/>
      <c r="AL7047" s="12"/>
      <c r="AM7047" s="12"/>
      <c r="AN7047" s="12"/>
      <c r="AO7047" s="12"/>
      <c r="AP7047" s="12"/>
      <c r="AQ7047" s="12"/>
      <c r="AR7047" s="12"/>
      <c r="AS7047" s="12"/>
      <c r="AT7047" s="12"/>
      <c r="AU7047" s="12"/>
      <c r="AV7047" s="12"/>
      <c r="AW7047" s="12"/>
      <c r="AX7047" s="12"/>
      <c r="AY7047" s="12"/>
      <c r="AZ7047" s="12"/>
      <c r="BA7047" s="12"/>
      <c r="BB7047" s="12"/>
      <c r="BC7047" s="12"/>
      <c r="BD7047" s="12"/>
      <c r="BE7047" s="12"/>
      <c r="BF7047" s="12"/>
      <c r="BG7047" s="12"/>
      <c r="BH7047" s="12"/>
      <c r="BI7047" s="12"/>
      <c r="BJ7047" s="13"/>
      <c r="BK7047" s="13"/>
      <c r="BL7047" s="13"/>
      <c r="BM7047" s="13"/>
      <c r="BN7047" s="13"/>
    </row>
    <row r="7048" spans="4:66" x14ac:dyDescent="0.25">
      <c r="D7048"/>
      <c r="E7048" s="10"/>
      <c r="F7048" s="10"/>
      <c r="G7048" s="10"/>
      <c r="H7048" s="10"/>
      <c r="I7048" s="10"/>
      <c r="J7048" s="10"/>
      <c r="K7048" s="11"/>
      <c r="L7048" s="11"/>
      <c r="M7048" s="12"/>
      <c r="N7048" s="12"/>
      <c r="O7048" s="12"/>
      <c r="P7048" s="12"/>
      <c r="Q7048" s="12"/>
      <c r="R7048" s="12"/>
      <c r="S7048" s="12"/>
      <c r="T7048" s="12"/>
      <c r="U7048" s="12"/>
      <c r="V7048" s="12"/>
      <c r="W7048" s="12"/>
      <c r="X7048" s="12"/>
      <c r="Y7048" s="12"/>
      <c r="Z7048" s="12"/>
      <c r="AA7048" s="12"/>
      <c r="AB7048" s="12"/>
      <c r="AC7048" s="12"/>
      <c r="AD7048" s="12"/>
      <c r="AE7048" s="12"/>
      <c r="AF7048" s="12"/>
      <c r="AG7048" s="12"/>
      <c r="AH7048" s="12"/>
      <c r="AI7048" s="12"/>
      <c r="AJ7048" s="12"/>
      <c r="AK7048" s="12"/>
      <c r="AL7048" s="12"/>
      <c r="AM7048" s="12"/>
      <c r="AN7048" s="12"/>
      <c r="AO7048" s="12"/>
      <c r="AP7048" s="12"/>
      <c r="AQ7048" s="12"/>
      <c r="AR7048" s="12"/>
      <c r="AS7048" s="12"/>
      <c r="AT7048" s="12"/>
      <c r="AU7048" s="12"/>
      <c r="AV7048" s="12"/>
      <c r="AW7048" s="12"/>
      <c r="AX7048" s="12"/>
      <c r="AY7048" s="12"/>
      <c r="AZ7048" s="12"/>
      <c r="BA7048" s="12"/>
      <c r="BB7048" s="12"/>
      <c r="BC7048" s="12"/>
      <c r="BD7048" s="12"/>
      <c r="BE7048" s="12"/>
      <c r="BF7048" s="12"/>
      <c r="BG7048" s="12"/>
      <c r="BH7048" s="12"/>
      <c r="BI7048" s="12"/>
      <c r="BJ7048" s="13"/>
      <c r="BK7048" s="13"/>
      <c r="BL7048" s="13"/>
      <c r="BM7048" s="13"/>
      <c r="BN7048" s="13"/>
    </row>
    <row r="7049" spans="4:66" x14ac:dyDescent="0.25">
      <c r="D7049"/>
      <c r="E7049" s="10"/>
      <c r="F7049" s="10"/>
      <c r="G7049" s="10"/>
      <c r="H7049" s="10"/>
      <c r="I7049" s="10"/>
      <c r="J7049" s="10"/>
      <c r="K7049" s="11"/>
      <c r="L7049" s="11"/>
      <c r="M7049" s="12"/>
      <c r="N7049" s="12"/>
      <c r="O7049" s="12"/>
      <c r="P7049" s="12"/>
      <c r="Q7049" s="12"/>
      <c r="R7049" s="12"/>
      <c r="S7049" s="12"/>
      <c r="T7049" s="12"/>
      <c r="U7049" s="12"/>
      <c r="V7049" s="12"/>
      <c r="W7049" s="12"/>
      <c r="X7049" s="12"/>
      <c r="Y7049" s="12"/>
      <c r="Z7049" s="12"/>
      <c r="AA7049" s="12"/>
      <c r="AB7049" s="12"/>
      <c r="AC7049" s="12"/>
      <c r="AD7049" s="12"/>
      <c r="AE7049" s="12"/>
      <c r="AF7049" s="12"/>
      <c r="AG7049" s="12"/>
      <c r="AH7049" s="12"/>
      <c r="AI7049" s="12"/>
      <c r="AJ7049" s="12"/>
      <c r="AK7049" s="12"/>
      <c r="AL7049" s="12"/>
      <c r="AM7049" s="12"/>
      <c r="AN7049" s="12"/>
      <c r="AO7049" s="12"/>
      <c r="AP7049" s="12"/>
      <c r="AQ7049" s="12"/>
      <c r="AR7049" s="12"/>
      <c r="AS7049" s="12"/>
      <c r="AT7049" s="12"/>
      <c r="AU7049" s="12"/>
      <c r="AV7049" s="12"/>
      <c r="AW7049" s="12"/>
      <c r="AX7049" s="12"/>
      <c r="AY7049" s="12"/>
      <c r="AZ7049" s="12"/>
      <c r="BA7049" s="12"/>
      <c r="BB7049" s="12"/>
      <c r="BC7049" s="12"/>
      <c r="BD7049" s="12"/>
      <c r="BE7049" s="12"/>
      <c r="BF7049" s="12"/>
      <c r="BG7049" s="12"/>
      <c r="BH7049" s="12"/>
      <c r="BI7049" s="12"/>
      <c r="BJ7049" s="13"/>
      <c r="BK7049" s="13"/>
      <c r="BL7049" s="13"/>
      <c r="BM7049" s="13"/>
      <c r="BN7049" s="13"/>
    </row>
    <row r="7050" spans="4:66" x14ac:dyDescent="0.25">
      <c r="D7050"/>
      <c r="E7050" s="10"/>
      <c r="F7050" s="10"/>
      <c r="G7050" s="10"/>
      <c r="H7050" s="10"/>
      <c r="I7050" s="10"/>
      <c r="J7050" s="10"/>
      <c r="K7050" s="11"/>
      <c r="L7050" s="11"/>
      <c r="M7050" s="12"/>
      <c r="N7050" s="12"/>
      <c r="O7050" s="12"/>
      <c r="P7050" s="12"/>
      <c r="Q7050" s="12"/>
      <c r="R7050" s="12"/>
      <c r="S7050" s="12"/>
      <c r="T7050" s="12"/>
      <c r="U7050" s="12"/>
      <c r="V7050" s="12"/>
      <c r="W7050" s="12"/>
      <c r="X7050" s="12"/>
      <c r="Y7050" s="12"/>
      <c r="Z7050" s="12"/>
      <c r="AA7050" s="12"/>
      <c r="AB7050" s="12"/>
      <c r="AC7050" s="12"/>
      <c r="AD7050" s="12"/>
      <c r="AE7050" s="12"/>
      <c r="AF7050" s="12"/>
      <c r="AG7050" s="12"/>
      <c r="AH7050" s="12"/>
      <c r="AI7050" s="12"/>
      <c r="AJ7050" s="12"/>
      <c r="AK7050" s="12"/>
      <c r="AL7050" s="12"/>
      <c r="AM7050" s="12"/>
      <c r="AN7050" s="12"/>
      <c r="AO7050" s="12"/>
      <c r="AP7050" s="12"/>
      <c r="AQ7050" s="12"/>
      <c r="AR7050" s="12"/>
      <c r="AS7050" s="12"/>
      <c r="AT7050" s="12"/>
      <c r="AU7050" s="12"/>
      <c r="AV7050" s="12"/>
      <c r="AW7050" s="12"/>
      <c r="AX7050" s="12"/>
      <c r="AY7050" s="12"/>
      <c r="AZ7050" s="12"/>
      <c r="BA7050" s="12"/>
      <c r="BB7050" s="12"/>
      <c r="BC7050" s="12"/>
      <c r="BD7050" s="12"/>
      <c r="BE7050" s="12"/>
      <c r="BF7050" s="12"/>
      <c r="BG7050" s="12"/>
      <c r="BH7050" s="12"/>
      <c r="BI7050" s="12"/>
      <c r="BJ7050" s="13"/>
      <c r="BK7050" s="13"/>
      <c r="BL7050" s="13"/>
      <c r="BM7050" s="13"/>
      <c r="BN7050" s="13"/>
    </row>
    <row r="7051" spans="4:66" x14ac:dyDescent="0.25">
      <c r="D7051"/>
      <c r="E7051" s="10"/>
      <c r="F7051" s="10"/>
      <c r="G7051" s="10"/>
      <c r="H7051" s="10"/>
      <c r="I7051" s="10"/>
      <c r="J7051" s="10"/>
      <c r="K7051" s="11"/>
      <c r="L7051" s="11"/>
      <c r="M7051" s="12"/>
      <c r="N7051" s="12"/>
      <c r="O7051" s="12"/>
      <c r="P7051" s="12"/>
      <c r="Q7051" s="12"/>
      <c r="R7051" s="12"/>
      <c r="S7051" s="12"/>
      <c r="T7051" s="12"/>
      <c r="U7051" s="12"/>
      <c r="V7051" s="12"/>
      <c r="W7051" s="12"/>
      <c r="X7051" s="12"/>
      <c r="Y7051" s="12"/>
      <c r="Z7051" s="12"/>
      <c r="AA7051" s="12"/>
      <c r="AB7051" s="12"/>
      <c r="AC7051" s="12"/>
      <c r="AD7051" s="12"/>
      <c r="AE7051" s="12"/>
      <c r="AF7051" s="12"/>
      <c r="AG7051" s="12"/>
      <c r="AH7051" s="12"/>
      <c r="AI7051" s="12"/>
      <c r="AJ7051" s="12"/>
      <c r="AK7051" s="12"/>
      <c r="AL7051" s="12"/>
      <c r="AM7051" s="12"/>
      <c r="AN7051" s="12"/>
      <c r="AO7051" s="12"/>
      <c r="AP7051" s="12"/>
      <c r="AQ7051" s="12"/>
      <c r="AR7051" s="12"/>
      <c r="AS7051" s="12"/>
      <c r="AT7051" s="12"/>
      <c r="AU7051" s="12"/>
      <c r="AV7051" s="12"/>
      <c r="AW7051" s="12"/>
      <c r="AX7051" s="12"/>
      <c r="AY7051" s="12"/>
      <c r="AZ7051" s="12"/>
      <c r="BA7051" s="12"/>
      <c r="BB7051" s="12"/>
      <c r="BC7051" s="12"/>
      <c r="BD7051" s="12"/>
      <c r="BE7051" s="12"/>
      <c r="BF7051" s="12"/>
      <c r="BG7051" s="12"/>
      <c r="BH7051" s="12"/>
      <c r="BI7051" s="12"/>
      <c r="BJ7051" s="13"/>
      <c r="BK7051" s="13"/>
      <c r="BL7051" s="13"/>
      <c r="BM7051" s="13"/>
      <c r="BN7051" s="13"/>
    </row>
    <row r="7052" spans="4:66" s="14" customFormat="1" x14ac:dyDescent="0.25">
      <c r="K7052" s="15"/>
      <c r="L7052" s="15"/>
      <c r="M7052" s="16"/>
      <c r="N7052" s="16"/>
      <c r="O7052" s="16"/>
      <c r="P7052" s="16"/>
      <c r="Q7052" s="16"/>
      <c r="R7052" s="16"/>
      <c r="S7052" s="16"/>
      <c r="T7052" s="16"/>
      <c r="U7052" s="16"/>
      <c r="V7052" s="16"/>
      <c r="W7052" s="16"/>
      <c r="X7052" s="16"/>
      <c r="Y7052" s="16"/>
      <c r="Z7052" s="16"/>
      <c r="AA7052" s="16"/>
      <c r="AB7052" s="16"/>
      <c r="AC7052" s="16"/>
      <c r="AD7052" s="16"/>
      <c r="AE7052" s="16"/>
      <c r="AF7052" s="16"/>
      <c r="AG7052" s="16"/>
      <c r="AH7052" s="16"/>
      <c r="AI7052" s="16"/>
      <c r="AJ7052" s="16"/>
      <c r="AK7052" s="16"/>
      <c r="AL7052" s="16"/>
      <c r="AM7052" s="16"/>
      <c r="AN7052" s="16"/>
      <c r="AO7052" s="16"/>
      <c r="AP7052" s="16"/>
      <c r="AQ7052" s="16"/>
      <c r="AR7052" s="16"/>
      <c r="AS7052" s="16"/>
      <c r="AT7052" s="16"/>
      <c r="AU7052" s="16"/>
      <c r="AV7052" s="16"/>
      <c r="AW7052" s="16"/>
      <c r="AX7052" s="16"/>
      <c r="AY7052" s="16"/>
      <c r="AZ7052" s="16"/>
      <c r="BA7052" s="16"/>
      <c r="BB7052" s="16"/>
      <c r="BC7052" s="16"/>
      <c r="BD7052" s="16"/>
      <c r="BE7052" s="16"/>
      <c r="BF7052" s="16"/>
      <c r="BG7052" s="16"/>
      <c r="BH7052" s="16"/>
      <c r="BI7052" s="16"/>
      <c r="BJ7052" s="17"/>
      <c r="BK7052" s="17"/>
      <c r="BL7052" s="17"/>
      <c r="BM7052" s="17"/>
      <c r="BN7052" s="17"/>
    </row>
    <row r="7053" spans="4:66" x14ac:dyDescent="0.25">
      <c r="D7053"/>
      <c r="E7053" s="10"/>
      <c r="F7053" s="10"/>
      <c r="G7053" s="10"/>
      <c r="H7053" s="10"/>
      <c r="I7053" s="10"/>
      <c r="J7053" s="10"/>
      <c r="K7053" s="11"/>
      <c r="L7053" s="11"/>
      <c r="M7053" s="12"/>
      <c r="N7053" s="12"/>
      <c r="O7053" s="12"/>
      <c r="P7053" s="12"/>
      <c r="Q7053" s="12"/>
      <c r="R7053" s="12"/>
      <c r="S7053" s="12"/>
      <c r="T7053" s="12"/>
      <c r="U7053" s="12"/>
      <c r="V7053" s="12"/>
      <c r="W7053" s="12"/>
      <c r="X7053" s="12"/>
      <c r="Y7053" s="12"/>
      <c r="Z7053" s="12"/>
      <c r="AA7053" s="12"/>
      <c r="AB7053" s="12"/>
      <c r="AC7053" s="12"/>
      <c r="AD7053" s="12"/>
      <c r="AE7053" s="12"/>
      <c r="AF7053" s="12"/>
      <c r="AG7053" s="12"/>
      <c r="AH7053" s="12"/>
      <c r="AI7053" s="12"/>
      <c r="AJ7053" s="12"/>
      <c r="AK7053" s="12"/>
      <c r="AL7053" s="12"/>
      <c r="AM7053" s="12"/>
      <c r="AN7053" s="12"/>
      <c r="AO7053" s="12"/>
      <c r="AP7053" s="12"/>
      <c r="AQ7053" s="12"/>
      <c r="AR7053" s="12"/>
      <c r="AS7053" s="12"/>
      <c r="AT7053" s="12"/>
      <c r="AU7053" s="12"/>
      <c r="AV7053" s="12"/>
      <c r="AW7053" s="12"/>
      <c r="AX7053" s="12"/>
      <c r="AY7053" s="12"/>
      <c r="AZ7053" s="12"/>
      <c r="BA7053" s="12"/>
      <c r="BB7053" s="12"/>
      <c r="BC7053" s="12"/>
      <c r="BD7053" s="12"/>
      <c r="BE7053" s="12"/>
      <c r="BF7053" s="12"/>
      <c r="BG7053" s="12"/>
      <c r="BH7053" s="12"/>
      <c r="BI7053" s="12"/>
      <c r="BJ7053" s="13"/>
      <c r="BK7053" s="13"/>
      <c r="BL7053" s="13"/>
      <c r="BM7053" s="13"/>
      <c r="BN7053" s="13"/>
    </row>
    <row r="7054" spans="4:66" x14ac:dyDescent="0.25">
      <c r="D7054"/>
      <c r="E7054" s="10"/>
      <c r="F7054" s="10"/>
      <c r="G7054" s="10"/>
      <c r="H7054" s="10"/>
      <c r="I7054" s="10"/>
      <c r="J7054" s="10"/>
      <c r="K7054" s="11"/>
      <c r="L7054" s="11"/>
      <c r="M7054" s="12"/>
      <c r="N7054" s="12"/>
      <c r="O7054" s="12"/>
      <c r="P7054" s="12"/>
      <c r="Q7054" s="12"/>
      <c r="R7054" s="12"/>
      <c r="S7054" s="12"/>
      <c r="T7054" s="12"/>
      <c r="U7054" s="12"/>
      <c r="V7054" s="12"/>
      <c r="W7054" s="12"/>
      <c r="X7054" s="12"/>
      <c r="Y7054" s="12"/>
      <c r="Z7054" s="12"/>
      <c r="AA7054" s="12"/>
      <c r="AB7054" s="12"/>
      <c r="AC7054" s="12"/>
      <c r="AD7054" s="12"/>
      <c r="AE7054" s="12"/>
      <c r="AF7054" s="12"/>
      <c r="AG7054" s="12"/>
      <c r="AH7054" s="12"/>
      <c r="AI7054" s="12"/>
      <c r="AJ7054" s="12"/>
      <c r="AK7054" s="12"/>
      <c r="AL7054" s="12"/>
      <c r="AM7054" s="12"/>
      <c r="AN7054" s="12"/>
      <c r="AO7054" s="12"/>
      <c r="AP7054" s="12"/>
      <c r="AQ7054" s="12"/>
      <c r="AR7054" s="12"/>
      <c r="AS7054" s="12"/>
      <c r="AT7054" s="12"/>
      <c r="AU7054" s="12"/>
      <c r="AV7054" s="12"/>
      <c r="AW7054" s="12"/>
      <c r="AX7054" s="12"/>
      <c r="AY7054" s="12"/>
      <c r="AZ7054" s="12"/>
      <c r="BA7054" s="12"/>
      <c r="BB7054" s="12"/>
      <c r="BC7054" s="12"/>
      <c r="BD7054" s="12"/>
      <c r="BE7054" s="12"/>
      <c r="BF7054" s="12"/>
      <c r="BG7054" s="12"/>
      <c r="BH7054" s="12"/>
      <c r="BI7054" s="12"/>
      <c r="BJ7054" s="13"/>
      <c r="BK7054" s="13"/>
      <c r="BL7054" s="13"/>
      <c r="BM7054" s="13"/>
      <c r="BN7054" s="13"/>
    </row>
    <row r="7055" spans="4:66" x14ac:dyDescent="0.25">
      <c r="D7055"/>
      <c r="E7055" s="10"/>
      <c r="F7055" s="10"/>
      <c r="G7055" s="10"/>
      <c r="H7055" s="10"/>
      <c r="I7055" s="10"/>
      <c r="J7055" s="10"/>
      <c r="K7055" s="11"/>
      <c r="L7055" s="11"/>
      <c r="M7055" s="12"/>
      <c r="N7055" s="12"/>
      <c r="O7055" s="12"/>
      <c r="P7055" s="12"/>
      <c r="Q7055" s="12"/>
      <c r="R7055" s="12"/>
      <c r="S7055" s="12"/>
      <c r="T7055" s="12"/>
      <c r="U7055" s="12"/>
      <c r="V7055" s="12"/>
      <c r="W7055" s="12"/>
      <c r="X7055" s="12"/>
      <c r="Y7055" s="12"/>
      <c r="Z7055" s="12"/>
      <c r="AA7055" s="12"/>
      <c r="AB7055" s="12"/>
      <c r="AC7055" s="12"/>
      <c r="AD7055" s="12"/>
      <c r="AE7055" s="12"/>
      <c r="AF7055" s="12"/>
      <c r="AG7055" s="12"/>
      <c r="AH7055" s="12"/>
      <c r="AI7055" s="12"/>
      <c r="AJ7055" s="12"/>
      <c r="AK7055" s="12"/>
      <c r="AL7055" s="12"/>
      <c r="AM7055" s="12"/>
      <c r="AN7055" s="12"/>
      <c r="AO7055" s="12"/>
      <c r="AP7055" s="12"/>
      <c r="AQ7055" s="12"/>
      <c r="AR7055" s="12"/>
      <c r="AS7055" s="12"/>
      <c r="AT7055" s="12"/>
      <c r="AU7055" s="12"/>
      <c r="AV7055" s="12"/>
      <c r="AW7055" s="12"/>
      <c r="AX7055" s="12"/>
      <c r="AY7055" s="12"/>
      <c r="AZ7055" s="12"/>
      <c r="BA7055" s="12"/>
      <c r="BB7055" s="12"/>
      <c r="BC7055" s="12"/>
      <c r="BD7055" s="12"/>
      <c r="BE7055" s="12"/>
      <c r="BF7055" s="12"/>
      <c r="BG7055" s="12"/>
      <c r="BH7055" s="12"/>
      <c r="BI7055" s="12"/>
      <c r="BJ7055" s="13"/>
      <c r="BK7055" s="13"/>
      <c r="BL7055" s="13"/>
      <c r="BM7055" s="13"/>
      <c r="BN7055" s="13"/>
    </row>
    <row r="7056" spans="4:66" x14ac:dyDescent="0.25">
      <c r="D7056"/>
      <c r="E7056" s="10"/>
      <c r="F7056" s="10"/>
      <c r="G7056" s="10"/>
      <c r="H7056" s="10"/>
      <c r="I7056" s="10"/>
      <c r="J7056" s="10"/>
      <c r="K7056" s="11"/>
      <c r="L7056" s="11"/>
      <c r="M7056" s="12"/>
      <c r="N7056" s="12"/>
      <c r="O7056" s="12"/>
      <c r="P7056" s="12"/>
      <c r="Q7056" s="12"/>
      <c r="R7056" s="12"/>
      <c r="S7056" s="12"/>
      <c r="T7056" s="12"/>
      <c r="U7056" s="12"/>
      <c r="V7056" s="12"/>
      <c r="W7056" s="12"/>
      <c r="X7056" s="12"/>
      <c r="Y7056" s="12"/>
      <c r="Z7056" s="12"/>
      <c r="AA7056" s="12"/>
      <c r="AB7056" s="12"/>
      <c r="AC7056" s="12"/>
      <c r="AD7056" s="12"/>
      <c r="AE7056" s="12"/>
      <c r="AF7056" s="12"/>
      <c r="AG7056" s="12"/>
      <c r="AH7056" s="12"/>
      <c r="AI7056" s="12"/>
      <c r="AJ7056" s="12"/>
      <c r="AK7056" s="12"/>
      <c r="AL7056" s="12"/>
      <c r="AM7056" s="12"/>
      <c r="AN7056" s="12"/>
      <c r="AO7056" s="12"/>
      <c r="AP7056" s="12"/>
      <c r="AQ7056" s="12"/>
      <c r="AR7056" s="12"/>
      <c r="AS7056" s="12"/>
      <c r="AT7056" s="12"/>
      <c r="AU7056" s="12"/>
      <c r="AV7056" s="12"/>
      <c r="AW7056" s="12"/>
      <c r="AX7056" s="12"/>
      <c r="AY7056" s="12"/>
      <c r="AZ7056" s="12"/>
      <c r="BA7056" s="12"/>
      <c r="BB7056" s="12"/>
      <c r="BC7056" s="12"/>
      <c r="BD7056" s="12"/>
      <c r="BE7056" s="12"/>
      <c r="BF7056" s="12"/>
      <c r="BG7056" s="12"/>
      <c r="BH7056" s="12"/>
      <c r="BI7056" s="12"/>
      <c r="BJ7056" s="13"/>
      <c r="BK7056" s="13"/>
      <c r="BL7056" s="13"/>
      <c r="BM7056" s="13"/>
      <c r="BN7056" s="13"/>
    </row>
    <row r="7057" spans="4:66" x14ac:dyDescent="0.25">
      <c r="D7057"/>
      <c r="E7057" s="10"/>
      <c r="F7057" s="10"/>
      <c r="G7057" s="10"/>
      <c r="H7057" s="10"/>
      <c r="I7057" s="10"/>
      <c r="J7057" s="10"/>
      <c r="K7057" s="11"/>
      <c r="L7057" s="11"/>
      <c r="M7057" s="12"/>
      <c r="N7057" s="12"/>
      <c r="O7057" s="12"/>
      <c r="P7057" s="12"/>
      <c r="Q7057" s="12"/>
      <c r="R7057" s="12"/>
      <c r="S7057" s="12"/>
      <c r="T7057" s="12"/>
      <c r="U7057" s="12"/>
      <c r="V7057" s="12"/>
      <c r="W7057" s="12"/>
      <c r="X7057" s="12"/>
      <c r="Y7057" s="12"/>
      <c r="Z7057" s="12"/>
      <c r="AA7057" s="12"/>
      <c r="AB7057" s="12"/>
      <c r="AC7057" s="12"/>
      <c r="AD7057" s="12"/>
      <c r="AE7057" s="12"/>
      <c r="AF7057" s="12"/>
      <c r="AG7057" s="12"/>
      <c r="AH7057" s="12"/>
      <c r="AI7057" s="12"/>
      <c r="AJ7057" s="12"/>
      <c r="AK7057" s="12"/>
      <c r="AL7057" s="12"/>
      <c r="AM7057" s="12"/>
      <c r="AN7057" s="12"/>
      <c r="AO7057" s="12"/>
      <c r="AP7057" s="12"/>
      <c r="AQ7057" s="12"/>
      <c r="AR7057" s="12"/>
      <c r="AS7057" s="12"/>
      <c r="AT7057" s="12"/>
      <c r="AU7057" s="12"/>
      <c r="AV7057" s="12"/>
      <c r="AW7057" s="12"/>
      <c r="AX7057" s="12"/>
      <c r="AY7057" s="12"/>
      <c r="AZ7057" s="12"/>
      <c r="BA7057" s="12"/>
      <c r="BB7057" s="12"/>
      <c r="BC7057" s="12"/>
      <c r="BD7057" s="12"/>
      <c r="BE7057" s="12"/>
      <c r="BF7057" s="12"/>
      <c r="BG7057" s="12"/>
      <c r="BH7057" s="12"/>
      <c r="BI7057" s="12"/>
      <c r="BJ7057" s="13"/>
      <c r="BK7057" s="13"/>
      <c r="BL7057" s="13"/>
      <c r="BM7057" s="13"/>
      <c r="BN7057" s="13"/>
    </row>
    <row r="7058" spans="4:66" x14ac:dyDescent="0.25">
      <c r="D7058"/>
      <c r="E7058" s="10"/>
      <c r="F7058" s="10"/>
      <c r="G7058" s="10"/>
      <c r="H7058" s="10"/>
      <c r="I7058" s="10"/>
      <c r="J7058" s="10"/>
      <c r="K7058" s="11"/>
      <c r="L7058" s="11"/>
      <c r="M7058" s="12"/>
      <c r="N7058" s="12"/>
      <c r="O7058" s="12"/>
      <c r="P7058" s="12"/>
      <c r="Q7058" s="12"/>
      <c r="R7058" s="12"/>
      <c r="S7058" s="12"/>
      <c r="T7058" s="12"/>
      <c r="U7058" s="12"/>
      <c r="V7058" s="12"/>
      <c r="W7058" s="12"/>
      <c r="X7058" s="12"/>
      <c r="Y7058" s="12"/>
      <c r="Z7058" s="12"/>
      <c r="AA7058" s="12"/>
      <c r="AB7058" s="12"/>
      <c r="AC7058" s="12"/>
      <c r="AD7058" s="12"/>
      <c r="AE7058" s="12"/>
      <c r="AF7058" s="12"/>
      <c r="AG7058" s="12"/>
      <c r="AH7058" s="12"/>
      <c r="AI7058" s="12"/>
      <c r="AJ7058" s="12"/>
      <c r="AK7058" s="12"/>
      <c r="AL7058" s="12"/>
      <c r="AM7058" s="12"/>
      <c r="AN7058" s="12"/>
      <c r="AO7058" s="12"/>
      <c r="AP7058" s="12"/>
      <c r="AQ7058" s="12"/>
      <c r="AR7058" s="12"/>
      <c r="AS7058" s="12"/>
      <c r="AT7058" s="12"/>
      <c r="AU7058" s="12"/>
      <c r="AV7058" s="12"/>
      <c r="AW7058" s="12"/>
      <c r="AX7058" s="12"/>
      <c r="AY7058" s="12"/>
      <c r="AZ7058" s="12"/>
      <c r="BA7058" s="12"/>
      <c r="BB7058" s="12"/>
      <c r="BC7058" s="12"/>
      <c r="BD7058" s="12"/>
      <c r="BE7058" s="12"/>
      <c r="BF7058" s="12"/>
      <c r="BG7058" s="12"/>
      <c r="BH7058" s="12"/>
      <c r="BI7058" s="12"/>
      <c r="BJ7058" s="13"/>
      <c r="BK7058" s="13"/>
      <c r="BL7058" s="13"/>
      <c r="BM7058" s="13"/>
      <c r="BN7058" s="13"/>
    </row>
    <row r="7059" spans="4:66" x14ac:dyDescent="0.25">
      <c r="D7059"/>
      <c r="E7059" s="10"/>
      <c r="F7059" s="10"/>
      <c r="G7059" s="10"/>
      <c r="H7059" s="10"/>
      <c r="I7059" s="10"/>
      <c r="J7059" s="10"/>
      <c r="K7059" s="11"/>
      <c r="L7059" s="11"/>
      <c r="M7059" s="12"/>
      <c r="N7059" s="12"/>
      <c r="O7059" s="12"/>
      <c r="P7059" s="12"/>
      <c r="Q7059" s="12"/>
      <c r="R7059" s="12"/>
      <c r="S7059" s="12"/>
      <c r="T7059" s="12"/>
      <c r="U7059" s="12"/>
      <c r="V7059" s="12"/>
      <c r="W7059" s="12"/>
      <c r="X7059" s="12"/>
      <c r="Y7059" s="12"/>
      <c r="Z7059" s="12"/>
      <c r="AA7059" s="12"/>
      <c r="AB7059" s="12"/>
      <c r="AC7059" s="12"/>
      <c r="AD7059" s="12"/>
      <c r="AE7059" s="12"/>
      <c r="AF7059" s="12"/>
      <c r="AG7059" s="12"/>
      <c r="AH7059" s="12"/>
      <c r="AI7059" s="12"/>
      <c r="AJ7059" s="12"/>
      <c r="AK7059" s="12"/>
      <c r="AL7059" s="12"/>
      <c r="AM7059" s="12"/>
      <c r="AN7059" s="12"/>
      <c r="AO7059" s="12"/>
      <c r="AP7059" s="12"/>
      <c r="AQ7059" s="12"/>
      <c r="AR7059" s="12"/>
      <c r="AS7059" s="12"/>
      <c r="AT7059" s="12"/>
      <c r="AU7059" s="12"/>
      <c r="AV7059" s="12"/>
      <c r="AW7059" s="12"/>
      <c r="AX7059" s="12"/>
      <c r="AY7059" s="12"/>
      <c r="AZ7059" s="12"/>
      <c r="BA7059" s="12"/>
      <c r="BB7059" s="12"/>
      <c r="BC7059" s="12"/>
      <c r="BD7059" s="12"/>
      <c r="BE7059" s="12"/>
      <c r="BF7059" s="12"/>
      <c r="BG7059" s="12"/>
      <c r="BH7059" s="12"/>
      <c r="BI7059" s="12"/>
      <c r="BJ7059" s="13"/>
      <c r="BK7059" s="13"/>
      <c r="BL7059" s="13"/>
      <c r="BM7059" s="13"/>
      <c r="BN7059" s="13"/>
    </row>
    <row r="7060" spans="4:66" x14ac:dyDescent="0.25">
      <c r="D7060"/>
      <c r="E7060" s="10"/>
      <c r="F7060" s="10"/>
      <c r="G7060" s="10"/>
      <c r="H7060" s="10"/>
      <c r="I7060" s="10"/>
      <c r="J7060" s="10"/>
      <c r="K7060" s="11"/>
      <c r="L7060" s="11"/>
      <c r="M7060" s="12"/>
      <c r="N7060" s="12"/>
      <c r="O7060" s="12"/>
      <c r="P7060" s="12"/>
      <c r="Q7060" s="12"/>
      <c r="R7060" s="12"/>
      <c r="S7060" s="12"/>
      <c r="T7060" s="12"/>
      <c r="U7060" s="12"/>
      <c r="V7060" s="12"/>
      <c r="W7060" s="12"/>
      <c r="X7060" s="12"/>
      <c r="Y7060" s="12"/>
      <c r="Z7060" s="12"/>
      <c r="AA7060" s="12"/>
      <c r="AB7060" s="12"/>
      <c r="AC7060" s="12"/>
      <c r="AD7060" s="12"/>
      <c r="AE7060" s="12"/>
      <c r="AF7060" s="12"/>
      <c r="AG7060" s="12"/>
      <c r="AH7060" s="12"/>
      <c r="AI7060" s="12"/>
      <c r="AJ7060" s="12"/>
      <c r="AK7060" s="12"/>
      <c r="AL7060" s="12"/>
      <c r="AM7060" s="12"/>
      <c r="AN7060" s="12"/>
      <c r="AO7060" s="12"/>
      <c r="AP7060" s="12"/>
      <c r="AQ7060" s="12"/>
      <c r="AR7060" s="12"/>
      <c r="AS7060" s="12"/>
      <c r="AT7060" s="12"/>
      <c r="AU7060" s="12"/>
      <c r="AV7060" s="12"/>
      <c r="AW7060" s="12"/>
      <c r="AX7060" s="12"/>
      <c r="AY7060" s="12"/>
      <c r="AZ7060" s="12"/>
      <c r="BA7060" s="12"/>
      <c r="BB7060" s="12"/>
      <c r="BC7060" s="12"/>
      <c r="BD7060" s="12"/>
      <c r="BE7060" s="12"/>
      <c r="BF7060" s="12"/>
      <c r="BG7060" s="12"/>
      <c r="BH7060" s="12"/>
      <c r="BI7060" s="12"/>
      <c r="BJ7060" s="13"/>
      <c r="BK7060" s="13"/>
      <c r="BL7060" s="13"/>
      <c r="BM7060" s="13"/>
      <c r="BN7060" s="13"/>
    </row>
    <row r="7061" spans="4:66" x14ac:dyDescent="0.25">
      <c r="D7061"/>
      <c r="E7061" s="10"/>
      <c r="F7061" s="10"/>
      <c r="G7061" s="10"/>
      <c r="H7061" s="10"/>
      <c r="I7061" s="10"/>
      <c r="J7061" s="10"/>
      <c r="K7061" s="11"/>
      <c r="L7061" s="11"/>
      <c r="M7061" s="12"/>
      <c r="N7061" s="12"/>
      <c r="O7061" s="12"/>
      <c r="P7061" s="12"/>
      <c r="Q7061" s="12"/>
      <c r="R7061" s="12"/>
      <c r="S7061" s="12"/>
      <c r="T7061" s="12"/>
      <c r="U7061" s="12"/>
      <c r="V7061" s="12"/>
      <c r="W7061" s="12"/>
      <c r="X7061" s="12"/>
      <c r="Y7061" s="12"/>
      <c r="Z7061" s="12"/>
      <c r="AA7061" s="12"/>
      <c r="AB7061" s="12"/>
      <c r="AC7061" s="12"/>
      <c r="AD7061" s="12"/>
      <c r="AE7061" s="12"/>
      <c r="AF7061" s="12"/>
      <c r="AG7061" s="12"/>
      <c r="AH7061" s="12"/>
      <c r="AI7061" s="12"/>
      <c r="AJ7061" s="12"/>
      <c r="AK7061" s="12"/>
      <c r="AL7061" s="12"/>
      <c r="AM7061" s="12"/>
      <c r="AN7061" s="12"/>
      <c r="AO7061" s="12"/>
      <c r="AP7061" s="12"/>
      <c r="AQ7061" s="12"/>
      <c r="AR7061" s="12"/>
      <c r="AS7061" s="12"/>
      <c r="AT7061" s="12"/>
      <c r="AU7061" s="12"/>
      <c r="AV7061" s="12"/>
      <c r="AW7061" s="12"/>
      <c r="AX7061" s="12"/>
      <c r="AY7061" s="12"/>
      <c r="AZ7061" s="12"/>
      <c r="BA7061" s="12"/>
      <c r="BB7061" s="12"/>
      <c r="BC7061" s="12"/>
      <c r="BD7061" s="12"/>
      <c r="BE7061" s="12"/>
      <c r="BF7061" s="12"/>
      <c r="BG7061" s="12"/>
      <c r="BH7061" s="12"/>
      <c r="BI7061" s="12"/>
      <c r="BJ7061" s="13"/>
      <c r="BK7061" s="13"/>
      <c r="BL7061" s="13"/>
      <c r="BM7061" s="13"/>
      <c r="BN7061" s="13"/>
    </row>
    <row r="7062" spans="4:66" x14ac:dyDescent="0.25">
      <c r="D7062"/>
      <c r="E7062" s="10"/>
      <c r="F7062" s="10"/>
      <c r="G7062" s="10"/>
      <c r="H7062" s="10"/>
      <c r="I7062" s="10"/>
      <c r="J7062" s="10"/>
      <c r="K7062" s="11"/>
      <c r="L7062" s="11"/>
      <c r="M7062" s="12"/>
      <c r="N7062" s="12"/>
      <c r="O7062" s="12"/>
      <c r="P7062" s="12"/>
      <c r="Q7062" s="12"/>
      <c r="R7062" s="12"/>
      <c r="S7062" s="12"/>
      <c r="T7062" s="12"/>
      <c r="U7062" s="12"/>
      <c r="V7062" s="12"/>
      <c r="W7062" s="12"/>
      <c r="X7062" s="12"/>
      <c r="Y7062" s="12"/>
      <c r="Z7062" s="12"/>
      <c r="AA7062" s="12"/>
      <c r="AB7062" s="12"/>
      <c r="AC7062" s="12"/>
      <c r="AD7062" s="12"/>
      <c r="AE7062" s="12"/>
      <c r="AF7062" s="12"/>
      <c r="AG7062" s="12"/>
      <c r="AH7062" s="12"/>
      <c r="AI7062" s="12"/>
      <c r="AJ7062" s="12"/>
      <c r="AK7062" s="12"/>
      <c r="AL7062" s="12"/>
      <c r="AM7062" s="12"/>
      <c r="AN7062" s="12"/>
      <c r="AO7062" s="12"/>
      <c r="AP7062" s="12"/>
      <c r="AQ7062" s="12"/>
      <c r="AR7062" s="12"/>
      <c r="AS7062" s="12"/>
      <c r="AT7062" s="12"/>
      <c r="AU7062" s="12"/>
      <c r="AV7062" s="12"/>
      <c r="AW7062" s="12"/>
      <c r="AX7062" s="12"/>
      <c r="AY7062" s="12"/>
      <c r="AZ7062" s="12"/>
      <c r="BA7062" s="12"/>
      <c r="BB7062" s="12"/>
      <c r="BC7062" s="12"/>
      <c r="BD7062" s="12"/>
      <c r="BE7062" s="12"/>
      <c r="BF7062" s="12"/>
      <c r="BG7062" s="12"/>
      <c r="BH7062" s="12"/>
      <c r="BI7062" s="12"/>
      <c r="BJ7062" s="13"/>
      <c r="BK7062" s="13"/>
      <c r="BL7062" s="13"/>
      <c r="BM7062" s="13"/>
      <c r="BN7062" s="13"/>
    </row>
    <row r="7063" spans="4:66" x14ac:dyDescent="0.25">
      <c r="D7063"/>
      <c r="E7063" s="10"/>
      <c r="F7063" s="10"/>
      <c r="G7063" s="10"/>
      <c r="H7063" s="10"/>
      <c r="I7063" s="10"/>
      <c r="J7063" s="10"/>
      <c r="K7063" s="11"/>
      <c r="L7063" s="11"/>
      <c r="M7063" s="12"/>
      <c r="N7063" s="12"/>
      <c r="O7063" s="12"/>
      <c r="P7063" s="12"/>
      <c r="Q7063" s="12"/>
      <c r="R7063" s="12"/>
      <c r="S7063" s="12"/>
      <c r="T7063" s="12"/>
      <c r="U7063" s="12"/>
      <c r="V7063" s="12"/>
      <c r="W7063" s="12"/>
      <c r="X7063" s="12"/>
      <c r="Y7063" s="12"/>
      <c r="Z7063" s="12"/>
      <c r="AA7063" s="12"/>
      <c r="AB7063" s="12"/>
      <c r="AC7063" s="12"/>
      <c r="AD7063" s="12"/>
      <c r="AE7063" s="12"/>
      <c r="AF7063" s="12"/>
      <c r="AG7063" s="12"/>
      <c r="AH7063" s="12"/>
      <c r="AI7063" s="12"/>
      <c r="AJ7063" s="12"/>
      <c r="AK7063" s="12"/>
      <c r="AL7063" s="12"/>
      <c r="AM7063" s="12"/>
      <c r="AN7063" s="12"/>
      <c r="AO7063" s="12"/>
      <c r="AP7063" s="12"/>
      <c r="AQ7063" s="12"/>
      <c r="AR7063" s="12"/>
      <c r="AS7063" s="12"/>
      <c r="AT7063" s="12"/>
      <c r="AU7063" s="12"/>
      <c r="AV7063" s="12"/>
      <c r="AW7063" s="12"/>
      <c r="AX7063" s="12"/>
      <c r="AY7063" s="12"/>
      <c r="AZ7063" s="12"/>
      <c r="BA7063" s="12"/>
      <c r="BB7063" s="12"/>
      <c r="BC7063" s="12"/>
      <c r="BD7063" s="12"/>
      <c r="BE7063" s="12"/>
      <c r="BF7063" s="12"/>
      <c r="BG7063" s="12"/>
      <c r="BH7063" s="12"/>
      <c r="BI7063" s="12"/>
      <c r="BJ7063" s="13"/>
      <c r="BK7063" s="13"/>
      <c r="BL7063" s="13"/>
      <c r="BM7063" s="13"/>
      <c r="BN7063" s="13"/>
    </row>
    <row r="7064" spans="4:66" x14ac:dyDescent="0.25">
      <c r="D7064"/>
      <c r="E7064" s="10"/>
      <c r="F7064" s="10"/>
      <c r="G7064" s="10"/>
      <c r="H7064" s="10"/>
      <c r="I7064" s="10"/>
      <c r="J7064" s="10"/>
      <c r="K7064" s="11"/>
      <c r="L7064" s="11"/>
      <c r="M7064" s="12"/>
      <c r="N7064" s="12"/>
      <c r="O7064" s="12"/>
      <c r="P7064" s="12"/>
      <c r="Q7064" s="12"/>
      <c r="R7064" s="12"/>
      <c r="S7064" s="12"/>
      <c r="T7064" s="12"/>
      <c r="U7064" s="12"/>
      <c r="V7064" s="12"/>
      <c r="W7064" s="12"/>
      <c r="X7064" s="12"/>
      <c r="Y7064" s="12"/>
      <c r="Z7064" s="12"/>
      <c r="AA7064" s="12"/>
      <c r="AB7064" s="12"/>
      <c r="AC7064" s="12"/>
      <c r="AD7064" s="12"/>
      <c r="AE7064" s="12"/>
      <c r="AF7064" s="12"/>
      <c r="AG7064" s="12"/>
      <c r="AH7064" s="12"/>
      <c r="AI7064" s="12"/>
      <c r="AJ7064" s="12"/>
      <c r="AK7064" s="12"/>
      <c r="AL7064" s="12"/>
      <c r="AM7064" s="12"/>
      <c r="AN7064" s="12"/>
      <c r="AO7064" s="12"/>
      <c r="AP7064" s="12"/>
      <c r="AQ7064" s="12"/>
      <c r="AR7064" s="12"/>
      <c r="AS7064" s="12"/>
      <c r="AT7064" s="12"/>
      <c r="AU7064" s="12"/>
      <c r="AV7064" s="12"/>
      <c r="AW7064" s="12"/>
      <c r="AX7064" s="12"/>
      <c r="AY7064" s="12"/>
      <c r="AZ7064" s="12"/>
      <c r="BA7064" s="12"/>
      <c r="BB7064" s="12"/>
      <c r="BC7064" s="12"/>
      <c r="BD7064" s="12"/>
      <c r="BE7064" s="12"/>
      <c r="BF7064" s="12"/>
      <c r="BG7064" s="12"/>
      <c r="BH7064" s="12"/>
      <c r="BI7064" s="12"/>
      <c r="BJ7064" s="13"/>
      <c r="BK7064" s="13"/>
      <c r="BL7064" s="13"/>
      <c r="BM7064" s="13"/>
      <c r="BN7064" s="13"/>
    </row>
    <row r="7065" spans="4:66" x14ac:dyDescent="0.25">
      <c r="D7065"/>
      <c r="E7065" s="10"/>
      <c r="F7065" s="10"/>
      <c r="G7065" s="10"/>
      <c r="H7065" s="10"/>
      <c r="I7065" s="10"/>
      <c r="J7065" s="10"/>
      <c r="K7065" s="11"/>
      <c r="L7065" s="11"/>
      <c r="M7065" s="12"/>
      <c r="N7065" s="12"/>
      <c r="O7065" s="12"/>
      <c r="P7065" s="12"/>
      <c r="Q7065" s="12"/>
      <c r="R7065" s="12"/>
      <c r="S7065" s="12"/>
      <c r="T7065" s="12"/>
      <c r="U7065" s="12"/>
      <c r="V7065" s="12"/>
      <c r="W7065" s="12"/>
      <c r="X7065" s="12"/>
      <c r="Y7065" s="12"/>
      <c r="Z7065" s="12"/>
      <c r="AA7065" s="12"/>
      <c r="AB7065" s="12"/>
      <c r="AC7065" s="12"/>
      <c r="AD7065" s="12"/>
      <c r="AE7065" s="12"/>
      <c r="AF7065" s="12"/>
      <c r="AG7065" s="12"/>
      <c r="AH7065" s="12"/>
      <c r="AI7065" s="12"/>
      <c r="AJ7065" s="12"/>
      <c r="AK7065" s="12"/>
      <c r="AL7065" s="12"/>
      <c r="AM7065" s="12"/>
      <c r="AN7065" s="12"/>
      <c r="AO7065" s="12"/>
      <c r="AP7065" s="12"/>
      <c r="AQ7065" s="12"/>
      <c r="AR7065" s="12"/>
      <c r="AS7065" s="12"/>
      <c r="AT7065" s="12"/>
      <c r="AU7065" s="12"/>
      <c r="AV7065" s="12"/>
      <c r="AW7065" s="12"/>
      <c r="AX7065" s="12"/>
      <c r="AY7065" s="12"/>
      <c r="AZ7065" s="12"/>
      <c r="BA7065" s="12"/>
      <c r="BB7065" s="12"/>
      <c r="BC7065" s="12"/>
      <c r="BD7065" s="12"/>
      <c r="BE7065" s="12"/>
      <c r="BF7065" s="12"/>
      <c r="BG7065" s="12"/>
      <c r="BH7065" s="12"/>
      <c r="BI7065" s="12"/>
      <c r="BJ7065" s="13"/>
      <c r="BK7065" s="13"/>
      <c r="BL7065" s="13"/>
      <c r="BM7065" s="13"/>
      <c r="BN7065" s="13"/>
    </row>
    <row r="7066" spans="4:66" x14ac:dyDescent="0.25">
      <c r="D7066"/>
      <c r="E7066" s="10"/>
      <c r="F7066" s="10"/>
      <c r="G7066" s="10"/>
      <c r="H7066" s="10"/>
      <c r="I7066" s="10"/>
      <c r="J7066" s="10"/>
      <c r="K7066" s="11"/>
      <c r="L7066" s="11"/>
      <c r="M7066" s="12"/>
      <c r="N7066" s="12"/>
      <c r="O7066" s="12"/>
      <c r="P7066" s="12"/>
      <c r="Q7066" s="12"/>
      <c r="R7066" s="12"/>
      <c r="S7066" s="12"/>
      <c r="T7066" s="12"/>
      <c r="U7066" s="12"/>
      <c r="V7066" s="12"/>
      <c r="W7066" s="12"/>
      <c r="X7066" s="12"/>
      <c r="Y7066" s="12"/>
      <c r="Z7066" s="12"/>
      <c r="AA7066" s="12"/>
      <c r="AB7066" s="12"/>
      <c r="AC7066" s="12"/>
      <c r="AD7066" s="12"/>
      <c r="AE7066" s="12"/>
      <c r="AF7066" s="12"/>
      <c r="AG7066" s="12"/>
      <c r="AH7066" s="12"/>
      <c r="AI7066" s="12"/>
      <c r="AJ7066" s="12"/>
      <c r="AK7066" s="12"/>
      <c r="AL7066" s="12"/>
      <c r="AM7066" s="12"/>
      <c r="AN7066" s="12"/>
      <c r="AO7066" s="12"/>
      <c r="AP7066" s="12"/>
      <c r="AQ7066" s="12"/>
      <c r="AR7066" s="12"/>
      <c r="AS7066" s="12"/>
      <c r="AT7066" s="12"/>
      <c r="AU7066" s="12"/>
      <c r="AV7066" s="12"/>
      <c r="AW7066" s="12"/>
      <c r="AX7066" s="12"/>
      <c r="AY7066" s="12"/>
      <c r="AZ7066" s="12"/>
      <c r="BA7066" s="12"/>
      <c r="BB7066" s="12"/>
      <c r="BC7066" s="12"/>
      <c r="BD7066" s="12"/>
      <c r="BE7066" s="12"/>
      <c r="BF7066" s="12"/>
      <c r="BG7066" s="12"/>
      <c r="BH7066" s="12"/>
      <c r="BI7066" s="12"/>
      <c r="BJ7066" s="13"/>
      <c r="BK7066" s="13"/>
      <c r="BL7066" s="13"/>
      <c r="BM7066" s="13"/>
      <c r="BN7066" s="13"/>
    </row>
    <row r="7067" spans="4:66" x14ac:dyDescent="0.25">
      <c r="D7067"/>
      <c r="E7067" s="10"/>
      <c r="F7067" s="10"/>
      <c r="G7067" s="10"/>
      <c r="H7067" s="10"/>
      <c r="I7067" s="10"/>
      <c r="J7067" s="10"/>
      <c r="K7067" s="11"/>
      <c r="L7067" s="11"/>
      <c r="M7067" s="12"/>
      <c r="N7067" s="12"/>
      <c r="O7067" s="12"/>
      <c r="P7067" s="12"/>
      <c r="Q7067" s="12"/>
      <c r="R7067" s="12"/>
      <c r="S7067" s="12"/>
      <c r="T7067" s="12"/>
      <c r="U7067" s="12"/>
      <c r="V7067" s="12"/>
      <c r="W7067" s="12"/>
      <c r="X7067" s="12"/>
      <c r="Y7067" s="12"/>
      <c r="Z7067" s="12"/>
      <c r="AA7067" s="12"/>
      <c r="AB7067" s="12"/>
      <c r="AC7067" s="12"/>
      <c r="AD7067" s="12"/>
      <c r="AE7067" s="12"/>
      <c r="AF7067" s="12"/>
      <c r="AG7067" s="12"/>
      <c r="AH7067" s="12"/>
      <c r="AI7067" s="12"/>
      <c r="AJ7067" s="12"/>
      <c r="AK7067" s="12"/>
      <c r="AL7067" s="12"/>
      <c r="AM7067" s="12"/>
      <c r="AN7067" s="12"/>
      <c r="AO7067" s="12"/>
      <c r="AP7067" s="12"/>
      <c r="AQ7067" s="12"/>
      <c r="AR7067" s="12"/>
      <c r="AS7067" s="12"/>
      <c r="AT7067" s="12"/>
      <c r="AU7067" s="12"/>
      <c r="AV7067" s="12"/>
      <c r="AW7067" s="12"/>
      <c r="AX7067" s="12"/>
      <c r="AY7067" s="12"/>
      <c r="AZ7067" s="12"/>
      <c r="BA7067" s="12"/>
      <c r="BB7067" s="12"/>
      <c r="BC7067" s="12"/>
      <c r="BD7067" s="12"/>
      <c r="BE7067" s="12"/>
      <c r="BF7067" s="12"/>
      <c r="BG7067" s="12"/>
      <c r="BH7067" s="12"/>
      <c r="BI7067" s="12"/>
      <c r="BJ7067" s="13"/>
      <c r="BK7067" s="13"/>
      <c r="BL7067" s="13"/>
      <c r="BM7067" s="13"/>
      <c r="BN7067" s="13"/>
    </row>
    <row r="7068" spans="4:66" x14ac:dyDescent="0.25">
      <c r="D7068"/>
      <c r="E7068" s="10"/>
      <c r="F7068" s="10"/>
      <c r="G7068" s="10"/>
      <c r="H7068" s="10"/>
      <c r="I7068" s="10"/>
      <c r="J7068" s="10"/>
      <c r="K7068" s="11"/>
      <c r="L7068" s="11"/>
      <c r="M7068" s="12"/>
      <c r="N7068" s="12"/>
      <c r="O7068" s="12"/>
      <c r="P7068" s="12"/>
      <c r="Q7068" s="12"/>
      <c r="R7068" s="12"/>
      <c r="S7068" s="12"/>
      <c r="T7068" s="12"/>
      <c r="U7068" s="12"/>
      <c r="V7068" s="12"/>
      <c r="W7068" s="12"/>
      <c r="X7068" s="12"/>
      <c r="Y7068" s="12"/>
      <c r="Z7068" s="12"/>
      <c r="AA7068" s="12"/>
      <c r="AB7068" s="12"/>
      <c r="AC7068" s="12"/>
      <c r="AD7068" s="12"/>
      <c r="AE7068" s="12"/>
      <c r="AF7068" s="12"/>
      <c r="AG7068" s="12"/>
      <c r="AH7068" s="12"/>
      <c r="AI7068" s="12"/>
      <c r="AJ7068" s="12"/>
      <c r="AK7068" s="12"/>
      <c r="AL7068" s="12"/>
      <c r="AM7068" s="12"/>
      <c r="AN7068" s="12"/>
      <c r="AO7068" s="12"/>
      <c r="AP7068" s="12"/>
      <c r="AQ7068" s="12"/>
      <c r="AR7068" s="12"/>
      <c r="AS7068" s="12"/>
      <c r="AT7068" s="12"/>
      <c r="AU7068" s="12"/>
      <c r="AV7068" s="12"/>
      <c r="AW7068" s="12"/>
      <c r="AX7068" s="12"/>
      <c r="AY7068" s="12"/>
      <c r="AZ7068" s="12"/>
      <c r="BA7068" s="12"/>
      <c r="BB7068" s="12"/>
      <c r="BC7068" s="12"/>
      <c r="BD7068" s="12"/>
      <c r="BE7068" s="12"/>
      <c r="BF7068" s="12"/>
      <c r="BG7068" s="12"/>
      <c r="BH7068" s="12"/>
      <c r="BI7068" s="12"/>
      <c r="BJ7068" s="13"/>
      <c r="BK7068" s="13"/>
      <c r="BL7068" s="13"/>
      <c r="BM7068" s="13"/>
      <c r="BN7068" s="13"/>
    </row>
    <row r="7069" spans="4:66" x14ac:dyDescent="0.25">
      <c r="D7069"/>
      <c r="E7069" s="10"/>
      <c r="F7069" s="10"/>
      <c r="G7069" s="10"/>
      <c r="H7069" s="10"/>
      <c r="I7069" s="10"/>
      <c r="J7069" s="10"/>
      <c r="K7069" s="11"/>
      <c r="L7069" s="11"/>
      <c r="M7069" s="12"/>
      <c r="N7069" s="12"/>
      <c r="O7069" s="12"/>
      <c r="P7069" s="12"/>
      <c r="Q7069" s="12"/>
      <c r="R7069" s="12"/>
      <c r="S7069" s="12"/>
      <c r="T7069" s="12"/>
      <c r="U7069" s="12"/>
      <c r="V7069" s="12"/>
      <c r="W7069" s="12"/>
      <c r="X7069" s="12"/>
      <c r="Y7069" s="12"/>
      <c r="Z7069" s="12"/>
      <c r="AA7069" s="12"/>
      <c r="AB7069" s="12"/>
      <c r="AC7069" s="12"/>
      <c r="AD7069" s="12"/>
      <c r="AE7069" s="12"/>
      <c r="AF7069" s="12"/>
      <c r="AG7069" s="12"/>
      <c r="AH7069" s="12"/>
      <c r="AI7069" s="12"/>
      <c r="AJ7069" s="12"/>
      <c r="AK7069" s="12"/>
      <c r="AL7069" s="12"/>
      <c r="AM7069" s="12"/>
      <c r="AN7069" s="12"/>
      <c r="AO7069" s="12"/>
      <c r="AP7069" s="12"/>
      <c r="AQ7069" s="12"/>
      <c r="AR7069" s="12"/>
      <c r="AS7069" s="12"/>
      <c r="AT7069" s="12"/>
      <c r="AU7069" s="12"/>
      <c r="AV7069" s="12"/>
      <c r="AW7069" s="12"/>
      <c r="AX7069" s="12"/>
      <c r="AY7069" s="12"/>
      <c r="AZ7069" s="12"/>
      <c r="BA7069" s="12"/>
      <c r="BB7069" s="12"/>
      <c r="BC7069" s="12"/>
      <c r="BD7069" s="12"/>
      <c r="BE7069" s="12"/>
      <c r="BF7069" s="12"/>
      <c r="BG7069" s="12"/>
      <c r="BH7069" s="12"/>
      <c r="BI7069" s="12"/>
      <c r="BJ7069" s="13"/>
      <c r="BK7069" s="13"/>
      <c r="BL7069" s="13"/>
      <c r="BM7069" s="13"/>
      <c r="BN7069" s="13"/>
    </row>
    <row r="7070" spans="4:66" x14ac:dyDescent="0.25">
      <c r="D7070"/>
      <c r="E7070" s="10"/>
      <c r="F7070" s="10"/>
      <c r="G7070" s="10"/>
      <c r="H7070" s="10"/>
      <c r="I7070" s="10"/>
      <c r="J7070" s="10"/>
      <c r="K7070" s="11"/>
      <c r="L7070" s="11"/>
      <c r="M7070" s="12"/>
      <c r="N7070" s="12"/>
      <c r="O7070" s="12"/>
      <c r="P7070" s="12"/>
      <c r="Q7070" s="12"/>
      <c r="R7070" s="12"/>
      <c r="S7070" s="12"/>
      <c r="T7070" s="12"/>
      <c r="U7070" s="12"/>
      <c r="V7070" s="12"/>
      <c r="W7070" s="12"/>
      <c r="X7070" s="12"/>
      <c r="Y7070" s="12"/>
      <c r="Z7070" s="12"/>
      <c r="AA7070" s="12"/>
      <c r="AB7070" s="12"/>
      <c r="AC7070" s="12"/>
      <c r="AD7070" s="12"/>
      <c r="AE7070" s="12"/>
      <c r="AF7070" s="12"/>
      <c r="AG7070" s="12"/>
      <c r="AH7070" s="12"/>
      <c r="AI7070" s="12"/>
      <c r="AJ7070" s="12"/>
      <c r="AK7070" s="12"/>
      <c r="AL7070" s="12"/>
      <c r="AM7070" s="12"/>
      <c r="AN7070" s="12"/>
      <c r="AO7070" s="12"/>
      <c r="AP7070" s="12"/>
      <c r="AQ7070" s="12"/>
      <c r="AR7070" s="12"/>
      <c r="AS7070" s="12"/>
      <c r="AT7070" s="12"/>
      <c r="AU7070" s="12"/>
      <c r="AV7070" s="12"/>
      <c r="AW7070" s="12"/>
      <c r="AX7070" s="12"/>
      <c r="AY7070" s="12"/>
      <c r="AZ7070" s="12"/>
      <c r="BA7070" s="12"/>
      <c r="BB7070" s="12"/>
      <c r="BC7070" s="12"/>
      <c r="BD7070" s="12"/>
      <c r="BE7070" s="12"/>
      <c r="BF7070" s="12"/>
      <c r="BG7070" s="12"/>
      <c r="BH7070" s="12"/>
      <c r="BI7070" s="12"/>
      <c r="BJ7070" s="13"/>
      <c r="BK7070" s="13"/>
      <c r="BL7070" s="13"/>
      <c r="BM7070" s="13"/>
      <c r="BN7070" s="13"/>
    </row>
    <row r="7071" spans="4:66" x14ac:dyDescent="0.25">
      <c r="D7071"/>
      <c r="E7071" s="10"/>
      <c r="F7071" s="10"/>
      <c r="G7071" s="10"/>
      <c r="H7071" s="10"/>
      <c r="I7071" s="10"/>
      <c r="J7071" s="10"/>
      <c r="K7071" s="11"/>
      <c r="L7071" s="11"/>
      <c r="M7071" s="12"/>
      <c r="N7071" s="12"/>
      <c r="O7071" s="12"/>
      <c r="P7071" s="12"/>
      <c r="Q7071" s="12"/>
      <c r="R7071" s="12"/>
      <c r="S7071" s="12"/>
      <c r="T7071" s="12"/>
      <c r="U7071" s="12"/>
      <c r="V7071" s="12"/>
      <c r="W7071" s="12"/>
      <c r="X7071" s="12"/>
      <c r="Y7071" s="12"/>
      <c r="Z7071" s="12"/>
      <c r="AA7071" s="12"/>
      <c r="AB7071" s="12"/>
      <c r="AC7071" s="12"/>
      <c r="AD7071" s="12"/>
      <c r="AE7071" s="12"/>
      <c r="AF7071" s="12"/>
      <c r="AG7071" s="12"/>
      <c r="AH7071" s="12"/>
      <c r="AI7071" s="12"/>
      <c r="AJ7071" s="12"/>
      <c r="AK7071" s="12"/>
      <c r="AL7071" s="12"/>
      <c r="AM7071" s="12"/>
      <c r="AN7071" s="12"/>
      <c r="AO7071" s="12"/>
      <c r="AP7071" s="12"/>
      <c r="AQ7071" s="12"/>
      <c r="AR7071" s="12"/>
      <c r="AS7071" s="12"/>
      <c r="AT7071" s="12"/>
      <c r="AU7071" s="12"/>
      <c r="AV7071" s="12"/>
      <c r="AW7071" s="12"/>
      <c r="AX7071" s="12"/>
      <c r="AY7071" s="12"/>
      <c r="AZ7071" s="12"/>
      <c r="BA7071" s="12"/>
      <c r="BB7071" s="12"/>
      <c r="BC7071" s="12"/>
      <c r="BD7071" s="12"/>
      <c r="BE7071" s="12"/>
      <c r="BF7071" s="12"/>
      <c r="BG7071" s="12"/>
      <c r="BH7071" s="12"/>
      <c r="BI7071" s="12"/>
      <c r="BJ7071" s="13"/>
      <c r="BK7071" s="13"/>
      <c r="BL7071" s="13"/>
      <c r="BM7071" s="13"/>
      <c r="BN7071" s="13"/>
    </row>
    <row r="7072" spans="4:66" x14ac:dyDescent="0.25">
      <c r="D7072"/>
      <c r="E7072" s="10"/>
      <c r="F7072" s="10"/>
      <c r="G7072" s="10"/>
      <c r="H7072" s="10"/>
      <c r="I7072" s="10"/>
      <c r="J7072" s="10"/>
      <c r="K7072" s="11"/>
      <c r="L7072" s="11"/>
      <c r="M7072" s="12"/>
      <c r="N7072" s="12"/>
      <c r="O7072" s="12"/>
      <c r="P7072" s="12"/>
      <c r="Q7072" s="12"/>
      <c r="R7072" s="12"/>
      <c r="S7072" s="12"/>
      <c r="T7072" s="12"/>
      <c r="U7072" s="12"/>
      <c r="V7072" s="12"/>
      <c r="W7072" s="12"/>
      <c r="X7072" s="12"/>
      <c r="Y7072" s="12"/>
      <c r="Z7072" s="12"/>
      <c r="AA7072" s="12"/>
      <c r="AB7072" s="12"/>
      <c r="AC7072" s="12"/>
      <c r="AD7072" s="12"/>
      <c r="AE7072" s="12"/>
      <c r="AF7072" s="12"/>
      <c r="AG7072" s="12"/>
      <c r="AH7072" s="12"/>
      <c r="AI7072" s="12"/>
      <c r="AJ7072" s="12"/>
      <c r="AK7072" s="12"/>
      <c r="AL7072" s="12"/>
      <c r="AM7072" s="12"/>
      <c r="AN7072" s="12"/>
      <c r="AO7072" s="12"/>
      <c r="AP7072" s="12"/>
      <c r="AQ7072" s="12"/>
      <c r="AR7072" s="12"/>
      <c r="AS7072" s="12"/>
      <c r="AT7072" s="12"/>
      <c r="AU7072" s="12"/>
      <c r="AV7072" s="12"/>
      <c r="AW7072" s="12"/>
      <c r="AX7072" s="12"/>
      <c r="AY7072" s="12"/>
      <c r="AZ7072" s="12"/>
      <c r="BA7072" s="12"/>
      <c r="BB7072" s="12"/>
      <c r="BC7072" s="12"/>
      <c r="BD7072" s="12"/>
      <c r="BE7072" s="12"/>
      <c r="BF7072" s="12"/>
      <c r="BG7072" s="12"/>
      <c r="BH7072" s="12"/>
      <c r="BI7072" s="12"/>
      <c r="BJ7072" s="13"/>
      <c r="BK7072" s="13"/>
      <c r="BL7072" s="13"/>
      <c r="BM7072" s="13"/>
      <c r="BN7072" s="13"/>
    </row>
    <row r="7073" spans="4:66" x14ac:dyDescent="0.25">
      <c r="D7073"/>
      <c r="E7073" s="10"/>
      <c r="F7073" s="10"/>
      <c r="G7073" s="10"/>
      <c r="H7073" s="10"/>
      <c r="I7073" s="10"/>
      <c r="J7073" s="10"/>
      <c r="K7073" s="11"/>
      <c r="L7073" s="11"/>
      <c r="M7073" s="12"/>
      <c r="N7073" s="12"/>
      <c r="O7073" s="12"/>
      <c r="P7073" s="12"/>
      <c r="Q7073" s="12"/>
      <c r="R7073" s="12"/>
      <c r="S7073" s="12"/>
      <c r="T7073" s="12"/>
      <c r="U7073" s="12"/>
      <c r="V7073" s="12"/>
      <c r="W7073" s="12"/>
      <c r="X7073" s="12"/>
      <c r="Y7073" s="12"/>
      <c r="Z7073" s="12"/>
      <c r="AA7073" s="12"/>
      <c r="AB7073" s="12"/>
      <c r="AC7073" s="12"/>
      <c r="AD7073" s="12"/>
      <c r="AE7073" s="12"/>
      <c r="AF7073" s="12"/>
      <c r="AG7073" s="12"/>
      <c r="AH7073" s="12"/>
      <c r="AI7073" s="12"/>
      <c r="AJ7073" s="12"/>
      <c r="AK7073" s="12"/>
      <c r="AL7073" s="12"/>
      <c r="AM7073" s="12"/>
      <c r="AN7073" s="12"/>
      <c r="AO7073" s="12"/>
      <c r="AP7073" s="12"/>
      <c r="AQ7073" s="12"/>
      <c r="AR7073" s="12"/>
      <c r="AS7073" s="12"/>
      <c r="AT7073" s="12"/>
      <c r="AU7073" s="12"/>
      <c r="AV7073" s="12"/>
      <c r="AW7073" s="12"/>
      <c r="AX7073" s="12"/>
      <c r="AY7073" s="12"/>
      <c r="AZ7073" s="12"/>
      <c r="BA7073" s="12"/>
      <c r="BB7073" s="12"/>
      <c r="BC7073" s="12"/>
      <c r="BD7073" s="12"/>
      <c r="BE7073" s="12"/>
      <c r="BF7073" s="12"/>
      <c r="BG7073" s="12"/>
      <c r="BH7073" s="12"/>
      <c r="BI7073" s="12"/>
      <c r="BJ7073" s="13"/>
      <c r="BK7073" s="13"/>
      <c r="BL7073" s="13"/>
      <c r="BM7073" s="13"/>
      <c r="BN7073" s="13"/>
    </row>
    <row r="7074" spans="4:66" x14ac:dyDescent="0.25">
      <c r="D7074"/>
      <c r="E7074" s="10"/>
      <c r="F7074" s="10"/>
      <c r="G7074" s="10"/>
      <c r="H7074" s="10"/>
      <c r="I7074" s="10"/>
      <c r="J7074" s="10"/>
      <c r="K7074" s="11"/>
      <c r="L7074" s="11"/>
      <c r="M7074" s="12"/>
      <c r="N7074" s="12"/>
      <c r="O7074" s="12"/>
      <c r="P7074" s="12"/>
      <c r="Q7074" s="12"/>
      <c r="R7074" s="12"/>
      <c r="S7074" s="12"/>
      <c r="T7074" s="12"/>
      <c r="U7074" s="12"/>
      <c r="V7074" s="12"/>
      <c r="W7074" s="12"/>
      <c r="X7074" s="12"/>
      <c r="Y7074" s="12"/>
      <c r="Z7074" s="12"/>
      <c r="AA7074" s="12"/>
      <c r="AB7074" s="12"/>
      <c r="AC7074" s="12"/>
      <c r="AD7074" s="12"/>
      <c r="AE7074" s="12"/>
      <c r="AF7074" s="12"/>
      <c r="AG7074" s="12"/>
      <c r="AH7074" s="12"/>
      <c r="AI7074" s="12"/>
      <c r="AJ7074" s="12"/>
      <c r="AK7074" s="12"/>
      <c r="AL7074" s="12"/>
      <c r="AM7074" s="12"/>
      <c r="AN7074" s="12"/>
      <c r="AO7074" s="12"/>
      <c r="AP7074" s="12"/>
      <c r="AQ7074" s="12"/>
      <c r="AR7074" s="12"/>
      <c r="AS7074" s="12"/>
      <c r="AT7074" s="12"/>
      <c r="AU7074" s="12"/>
      <c r="AV7074" s="12"/>
      <c r="AW7074" s="12"/>
      <c r="AX7074" s="12"/>
      <c r="AY7074" s="12"/>
      <c r="AZ7074" s="12"/>
      <c r="BA7074" s="12"/>
      <c r="BB7074" s="12"/>
      <c r="BC7074" s="12"/>
      <c r="BD7074" s="12"/>
      <c r="BE7074" s="12"/>
      <c r="BF7074" s="12"/>
      <c r="BG7074" s="12"/>
      <c r="BH7074" s="12"/>
      <c r="BI7074" s="12"/>
      <c r="BJ7074" s="13"/>
      <c r="BK7074" s="13"/>
      <c r="BL7074" s="13"/>
      <c r="BM7074" s="13"/>
      <c r="BN7074" s="13"/>
    </row>
    <row r="7075" spans="4:66" x14ac:dyDescent="0.25">
      <c r="D7075"/>
      <c r="E7075" s="10"/>
      <c r="F7075" s="10"/>
      <c r="G7075" s="10"/>
      <c r="H7075" s="10"/>
      <c r="I7075" s="10"/>
      <c r="J7075" s="10"/>
      <c r="K7075" s="11"/>
      <c r="L7075" s="11"/>
      <c r="M7075" s="12"/>
      <c r="N7075" s="12"/>
      <c r="O7075" s="12"/>
      <c r="P7075" s="12"/>
      <c r="Q7075" s="12"/>
      <c r="R7075" s="12"/>
      <c r="S7075" s="12"/>
      <c r="T7075" s="12"/>
      <c r="U7075" s="12"/>
      <c r="V7075" s="12"/>
      <c r="W7075" s="12"/>
      <c r="X7075" s="12"/>
      <c r="Y7075" s="12"/>
      <c r="Z7075" s="12"/>
      <c r="AA7075" s="12"/>
      <c r="AB7075" s="12"/>
      <c r="AC7075" s="12"/>
      <c r="AD7075" s="12"/>
      <c r="AE7075" s="12"/>
      <c r="AF7075" s="12"/>
      <c r="AG7075" s="12"/>
      <c r="AH7075" s="12"/>
      <c r="AI7075" s="12"/>
      <c r="AJ7075" s="12"/>
      <c r="AK7075" s="12"/>
      <c r="AL7075" s="12"/>
      <c r="AM7075" s="12"/>
      <c r="AN7075" s="12"/>
      <c r="AO7075" s="12"/>
      <c r="AP7075" s="12"/>
      <c r="AQ7075" s="12"/>
      <c r="AR7075" s="12"/>
      <c r="AS7075" s="12"/>
      <c r="AT7075" s="12"/>
      <c r="AU7075" s="12"/>
      <c r="AV7075" s="12"/>
      <c r="AW7075" s="12"/>
      <c r="AX7075" s="12"/>
      <c r="AY7075" s="12"/>
      <c r="AZ7075" s="12"/>
      <c r="BA7075" s="12"/>
      <c r="BB7075" s="12"/>
      <c r="BC7075" s="12"/>
      <c r="BD7075" s="12"/>
      <c r="BE7075" s="12"/>
      <c r="BF7075" s="12"/>
      <c r="BG7075" s="12"/>
      <c r="BH7075" s="12"/>
      <c r="BI7075" s="12"/>
      <c r="BJ7075" s="13"/>
      <c r="BK7075" s="13"/>
      <c r="BL7075" s="13"/>
      <c r="BM7075" s="13"/>
      <c r="BN7075" s="13"/>
    </row>
    <row r="7076" spans="4:66" x14ac:dyDescent="0.25">
      <c r="D7076"/>
      <c r="E7076" s="10"/>
      <c r="F7076" s="10"/>
      <c r="G7076" s="10"/>
      <c r="H7076" s="10"/>
      <c r="I7076" s="10"/>
      <c r="J7076" s="10"/>
      <c r="K7076" s="11"/>
      <c r="L7076" s="11"/>
      <c r="M7076" s="12"/>
      <c r="N7076" s="12"/>
      <c r="O7076" s="12"/>
      <c r="P7076" s="12"/>
      <c r="Q7076" s="12"/>
      <c r="R7076" s="12"/>
      <c r="S7076" s="12"/>
      <c r="T7076" s="12"/>
      <c r="U7076" s="12"/>
      <c r="V7076" s="12"/>
      <c r="W7076" s="12"/>
      <c r="X7076" s="12"/>
      <c r="Y7076" s="12"/>
      <c r="Z7076" s="12"/>
      <c r="AA7076" s="12"/>
      <c r="AB7076" s="12"/>
      <c r="AC7076" s="12"/>
      <c r="AD7076" s="12"/>
      <c r="AE7076" s="12"/>
      <c r="AF7076" s="12"/>
      <c r="AG7076" s="12"/>
      <c r="AH7076" s="12"/>
      <c r="AI7076" s="12"/>
      <c r="AJ7076" s="12"/>
      <c r="AK7076" s="12"/>
      <c r="AL7076" s="12"/>
      <c r="AM7076" s="12"/>
      <c r="AN7076" s="12"/>
      <c r="AO7076" s="12"/>
      <c r="AP7076" s="12"/>
      <c r="AQ7076" s="12"/>
      <c r="AR7076" s="12"/>
      <c r="AS7076" s="12"/>
      <c r="AT7076" s="12"/>
      <c r="AU7076" s="12"/>
      <c r="AV7076" s="12"/>
      <c r="AW7076" s="12"/>
      <c r="AX7076" s="12"/>
      <c r="AY7076" s="12"/>
      <c r="AZ7076" s="12"/>
      <c r="BA7076" s="12"/>
      <c r="BB7076" s="12"/>
      <c r="BC7076" s="12"/>
      <c r="BD7076" s="12"/>
      <c r="BE7076" s="12"/>
      <c r="BF7076" s="12"/>
      <c r="BG7076" s="12"/>
      <c r="BH7076" s="12"/>
      <c r="BI7076" s="12"/>
      <c r="BJ7076" s="13"/>
      <c r="BK7076" s="13"/>
      <c r="BL7076" s="13"/>
      <c r="BM7076" s="13"/>
      <c r="BN7076" s="13"/>
    </row>
    <row r="7077" spans="4:66" x14ac:dyDescent="0.25">
      <c r="D7077"/>
      <c r="E7077" s="10"/>
      <c r="F7077" s="10"/>
      <c r="G7077" s="10"/>
      <c r="H7077" s="10"/>
      <c r="I7077" s="10"/>
      <c r="J7077" s="10"/>
      <c r="K7077" s="11"/>
      <c r="L7077" s="11"/>
      <c r="M7077" s="12"/>
      <c r="N7077" s="12"/>
      <c r="O7077" s="12"/>
      <c r="P7077" s="12"/>
      <c r="Q7077" s="12"/>
      <c r="R7077" s="12"/>
      <c r="S7077" s="12"/>
      <c r="T7077" s="12"/>
      <c r="U7077" s="12"/>
      <c r="V7077" s="12"/>
      <c r="W7077" s="12"/>
      <c r="X7077" s="12"/>
      <c r="Y7077" s="12"/>
      <c r="Z7077" s="12"/>
      <c r="AA7077" s="12"/>
      <c r="AB7077" s="12"/>
      <c r="AC7077" s="12"/>
      <c r="AD7077" s="12"/>
      <c r="AE7077" s="12"/>
      <c r="AF7077" s="12"/>
      <c r="AG7077" s="12"/>
      <c r="AH7077" s="12"/>
      <c r="AI7077" s="12"/>
      <c r="AJ7077" s="12"/>
      <c r="AK7077" s="12"/>
      <c r="AL7077" s="12"/>
      <c r="AM7077" s="12"/>
      <c r="AN7077" s="12"/>
      <c r="AO7077" s="12"/>
      <c r="AP7077" s="12"/>
      <c r="AQ7077" s="12"/>
      <c r="AR7077" s="12"/>
      <c r="AS7077" s="12"/>
      <c r="AT7077" s="12"/>
      <c r="AU7077" s="12"/>
      <c r="AV7077" s="12"/>
      <c r="AW7077" s="12"/>
      <c r="AX7077" s="12"/>
      <c r="AY7077" s="12"/>
      <c r="AZ7077" s="12"/>
      <c r="BA7077" s="12"/>
      <c r="BB7077" s="12"/>
      <c r="BC7077" s="12"/>
      <c r="BD7077" s="12"/>
      <c r="BE7077" s="12"/>
      <c r="BF7077" s="12"/>
      <c r="BG7077" s="12"/>
      <c r="BH7077" s="12"/>
      <c r="BI7077" s="12"/>
      <c r="BJ7077" s="13"/>
      <c r="BK7077" s="13"/>
      <c r="BL7077" s="13"/>
      <c r="BM7077" s="13"/>
      <c r="BN7077" s="13"/>
    </row>
    <row r="7078" spans="4:66" x14ac:dyDescent="0.25">
      <c r="D7078"/>
      <c r="E7078" s="10"/>
      <c r="F7078" s="10"/>
      <c r="G7078" s="10"/>
      <c r="H7078" s="10"/>
      <c r="I7078" s="10"/>
      <c r="J7078" s="10"/>
      <c r="K7078" s="11"/>
      <c r="L7078" s="11"/>
      <c r="M7078" s="12"/>
      <c r="N7078" s="12"/>
      <c r="O7078" s="12"/>
      <c r="P7078" s="12"/>
      <c r="Q7078" s="12"/>
      <c r="R7078" s="12"/>
      <c r="S7078" s="12"/>
      <c r="T7078" s="12"/>
      <c r="U7078" s="12"/>
      <c r="V7078" s="12"/>
      <c r="W7078" s="12"/>
      <c r="X7078" s="12"/>
      <c r="Y7078" s="12"/>
      <c r="Z7078" s="12"/>
      <c r="AA7078" s="12"/>
      <c r="AB7078" s="12"/>
      <c r="AC7078" s="12"/>
      <c r="AD7078" s="12"/>
      <c r="AE7078" s="12"/>
      <c r="AF7078" s="12"/>
      <c r="AG7078" s="12"/>
      <c r="AH7078" s="12"/>
      <c r="AI7078" s="12"/>
      <c r="AJ7078" s="12"/>
      <c r="AK7078" s="12"/>
      <c r="AL7078" s="12"/>
      <c r="AM7078" s="12"/>
      <c r="AN7078" s="12"/>
      <c r="AO7078" s="12"/>
      <c r="AP7078" s="12"/>
      <c r="AQ7078" s="12"/>
      <c r="AR7078" s="12"/>
      <c r="AS7078" s="12"/>
      <c r="AT7078" s="12"/>
      <c r="AU7078" s="12"/>
      <c r="AV7078" s="12"/>
      <c r="AW7078" s="12"/>
      <c r="AX7078" s="12"/>
      <c r="AY7078" s="12"/>
      <c r="AZ7078" s="12"/>
      <c r="BA7078" s="12"/>
      <c r="BB7078" s="12"/>
      <c r="BC7078" s="12"/>
      <c r="BD7078" s="12"/>
      <c r="BE7078" s="12"/>
      <c r="BF7078" s="12"/>
      <c r="BG7078" s="12"/>
      <c r="BH7078" s="12"/>
      <c r="BI7078" s="12"/>
      <c r="BJ7078" s="13"/>
      <c r="BK7078" s="13"/>
      <c r="BL7078" s="13"/>
      <c r="BM7078" s="13"/>
      <c r="BN7078" s="13"/>
    </row>
    <row r="7079" spans="4:66" x14ac:dyDescent="0.25">
      <c r="D7079"/>
      <c r="E7079" s="10"/>
      <c r="F7079" s="10"/>
      <c r="G7079" s="10"/>
      <c r="H7079" s="10"/>
      <c r="I7079" s="10"/>
      <c r="J7079" s="10"/>
      <c r="K7079" s="11"/>
      <c r="L7079" s="11"/>
      <c r="M7079" s="12"/>
      <c r="N7079" s="12"/>
      <c r="O7079" s="12"/>
      <c r="P7079" s="12"/>
      <c r="Q7079" s="12"/>
      <c r="R7079" s="12"/>
      <c r="S7079" s="12"/>
      <c r="T7079" s="12"/>
      <c r="U7079" s="12"/>
      <c r="V7079" s="12"/>
      <c r="W7079" s="12"/>
      <c r="X7079" s="12"/>
      <c r="Y7079" s="12"/>
      <c r="Z7079" s="12"/>
      <c r="AA7079" s="12"/>
      <c r="AB7079" s="12"/>
      <c r="AC7079" s="12"/>
      <c r="AD7079" s="12"/>
      <c r="AE7079" s="12"/>
      <c r="AF7079" s="12"/>
      <c r="AG7079" s="12"/>
      <c r="AH7079" s="12"/>
      <c r="AI7079" s="12"/>
      <c r="AJ7079" s="12"/>
      <c r="AK7079" s="12"/>
      <c r="AL7079" s="12"/>
      <c r="AM7079" s="12"/>
      <c r="AN7079" s="12"/>
      <c r="AO7079" s="12"/>
      <c r="AP7079" s="12"/>
      <c r="AQ7079" s="12"/>
      <c r="AR7079" s="12"/>
      <c r="AS7079" s="12"/>
      <c r="AT7079" s="12"/>
      <c r="AU7079" s="12"/>
      <c r="AV7079" s="12"/>
      <c r="AW7079" s="12"/>
      <c r="AX7079" s="12"/>
      <c r="AY7079" s="12"/>
      <c r="AZ7079" s="12"/>
      <c r="BA7079" s="12"/>
      <c r="BB7079" s="12"/>
      <c r="BC7079" s="12"/>
      <c r="BD7079" s="12"/>
      <c r="BE7079" s="12"/>
      <c r="BF7079" s="12"/>
      <c r="BG7079" s="12"/>
      <c r="BH7079" s="12"/>
      <c r="BI7079" s="12"/>
      <c r="BJ7079" s="13"/>
      <c r="BK7079" s="13"/>
      <c r="BL7079" s="13"/>
      <c r="BM7079" s="13"/>
      <c r="BN7079" s="13"/>
    </row>
    <row r="7080" spans="4:66" x14ac:dyDescent="0.25">
      <c r="D7080"/>
      <c r="E7080" s="10"/>
      <c r="F7080" s="10"/>
      <c r="G7080" s="10"/>
      <c r="H7080" s="10"/>
      <c r="I7080" s="10"/>
      <c r="J7080" s="10"/>
      <c r="K7080" s="11"/>
      <c r="L7080" s="11"/>
      <c r="M7080" s="12"/>
      <c r="N7080" s="12"/>
      <c r="O7080" s="12"/>
      <c r="P7080" s="12"/>
      <c r="Q7080" s="12"/>
      <c r="R7080" s="12"/>
      <c r="S7080" s="12"/>
      <c r="T7080" s="12"/>
      <c r="U7080" s="12"/>
      <c r="V7080" s="12"/>
      <c r="W7080" s="12"/>
      <c r="X7080" s="12"/>
      <c r="Y7080" s="12"/>
      <c r="Z7080" s="12"/>
      <c r="AA7080" s="12"/>
      <c r="AB7080" s="12"/>
      <c r="AC7080" s="12"/>
      <c r="AD7080" s="12"/>
      <c r="AE7080" s="12"/>
      <c r="AF7080" s="12"/>
      <c r="AG7080" s="12"/>
      <c r="AH7080" s="12"/>
      <c r="AI7080" s="12"/>
      <c r="AJ7080" s="12"/>
      <c r="AK7080" s="12"/>
      <c r="AL7080" s="12"/>
      <c r="AM7080" s="12"/>
      <c r="AN7080" s="12"/>
      <c r="AO7080" s="12"/>
      <c r="AP7080" s="12"/>
      <c r="AQ7080" s="12"/>
      <c r="AR7080" s="12"/>
      <c r="AS7080" s="12"/>
      <c r="AT7080" s="12"/>
      <c r="AU7080" s="12"/>
      <c r="AV7080" s="12"/>
      <c r="AW7080" s="12"/>
      <c r="AX7080" s="12"/>
      <c r="AY7080" s="12"/>
      <c r="AZ7080" s="12"/>
      <c r="BA7080" s="12"/>
      <c r="BB7080" s="12"/>
      <c r="BC7080" s="12"/>
      <c r="BD7080" s="12"/>
      <c r="BE7080" s="12"/>
      <c r="BF7080" s="12"/>
      <c r="BG7080" s="12"/>
      <c r="BH7080" s="12"/>
      <c r="BI7080" s="12"/>
      <c r="BJ7080" s="13"/>
      <c r="BK7080" s="13"/>
      <c r="BL7080" s="13"/>
      <c r="BM7080" s="13"/>
      <c r="BN7080" s="13"/>
    </row>
    <row r="7081" spans="4:66" x14ac:dyDescent="0.25">
      <c r="D7081"/>
      <c r="E7081" s="10"/>
      <c r="F7081" s="10"/>
      <c r="G7081" s="10"/>
      <c r="H7081" s="10"/>
      <c r="I7081" s="10"/>
      <c r="J7081" s="10"/>
      <c r="K7081" s="11"/>
      <c r="L7081" s="11"/>
      <c r="M7081" s="12"/>
      <c r="N7081" s="12"/>
      <c r="O7081" s="12"/>
      <c r="P7081" s="12"/>
      <c r="Q7081" s="12"/>
      <c r="R7081" s="12"/>
      <c r="S7081" s="12"/>
      <c r="T7081" s="12"/>
      <c r="U7081" s="12"/>
      <c r="V7081" s="12"/>
      <c r="W7081" s="12"/>
      <c r="X7081" s="12"/>
      <c r="Y7081" s="12"/>
      <c r="Z7081" s="12"/>
      <c r="AA7081" s="12"/>
      <c r="AB7081" s="12"/>
      <c r="AC7081" s="12"/>
      <c r="AD7081" s="12"/>
      <c r="AE7081" s="12"/>
      <c r="AF7081" s="12"/>
      <c r="AG7081" s="12"/>
      <c r="AH7081" s="12"/>
      <c r="AI7081" s="12"/>
      <c r="AJ7081" s="12"/>
      <c r="AK7081" s="12"/>
      <c r="AL7081" s="12"/>
      <c r="AM7081" s="12"/>
      <c r="AN7081" s="12"/>
      <c r="AO7081" s="12"/>
      <c r="AP7081" s="12"/>
      <c r="AQ7081" s="12"/>
      <c r="AR7081" s="12"/>
      <c r="AS7081" s="12"/>
      <c r="AT7081" s="12"/>
      <c r="AU7081" s="12"/>
      <c r="AV7081" s="12"/>
      <c r="AW7081" s="12"/>
      <c r="AX7081" s="12"/>
      <c r="AY7081" s="12"/>
      <c r="AZ7081" s="12"/>
      <c r="BA7081" s="12"/>
      <c r="BB7081" s="12"/>
      <c r="BC7081" s="12"/>
      <c r="BD7081" s="12"/>
      <c r="BE7081" s="12"/>
      <c r="BF7081" s="12"/>
      <c r="BG7081" s="12"/>
      <c r="BH7081" s="12"/>
      <c r="BI7081" s="12"/>
      <c r="BJ7081" s="13"/>
      <c r="BK7081" s="13"/>
      <c r="BL7081" s="13"/>
      <c r="BM7081" s="13"/>
      <c r="BN7081" s="13"/>
    </row>
    <row r="7082" spans="4:66" x14ac:dyDescent="0.25">
      <c r="D7082"/>
      <c r="E7082" s="10"/>
      <c r="F7082" s="10"/>
      <c r="G7082" s="10"/>
      <c r="H7082" s="10"/>
      <c r="I7082" s="10"/>
      <c r="J7082" s="10"/>
      <c r="K7082" s="11"/>
      <c r="L7082" s="11"/>
      <c r="M7082" s="12"/>
      <c r="N7082" s="12"/>
      <c r="O7082" s="12"/>
      <c r="P7082" s="12"/>
      <c r="Q7082" s="12"/>
      <c r="R7082" s="12"/>
      <c r="S7082" s="12"/>
      <c r="T7082" s="12"/>
      <c r="U7082" s="12"/>
      <c r="V7082" s="12"/>
      <c r="W7082" s="12"/>
      <c r="X7082" s="12"/>
      <c r="Y7082" s="12"/>
      <c r="Z7082" s="12"/>
      <c r="AA7082" s="12"/>
      <c r="AB7082" s="12"/>
      <c r="AC7082" s="12"/>
      <c r="AD7082" s="12"/>
      <c r="AE7082" s="12"/>
      <c r="AF7082" s="12"/>
      <c r="AG7082" s="12"/>
      <c r="AH7082" s="12"/>
      <c r="AI7082" s="12"/>
      <c r="AJ7082" s="12"/>
      <c r="AK7082" s="12"/>
      <c r="AL7082" s="12"/>
      <c r="AM7082" s="12"/>
      <c r="AN7082" s="12"/>
      <c r="AO7082" s="12"/>
      <c r="AP7082" s="12"/>
      <c r="AQ7082" s="12"/>
      <c r="AR7082" s="12"/>
      <c r="AS7082" s="12"/>
      <c r="AT7082" s="12"/>
      <c r="AU7082" s="12"/>
      <c r="AV7082" s="12"/>
      <c r="AW7082" s="12"/>
      <c r="AX7082" s="12"/>
      <c r="AY7082" s="12"/>
      <c r="AZ7082" s="12"/>
      <c r="BA7082" s="12"/>
      <c r="BB7082" s="12"/>
      <c r="BC7082" s="12"/>
      <c r="BD7082" s="12"/>
      <c r="BE7082" s="12"/>
      <c r="BF7082" s="12"/>
      <c r="BG7082" s="12"/>
      <c r="BH7082" s="12"/>
      <c r="BI7082" s="12"/>
      <c r="BJ7082" s="13"/>
      <c r="BK7082" s="13"/>
      <c r="BL7082" s="13"/>
      <c r="BM7082" s="13"/>
      <c r="BN7082" s="13"/>
    </row>
    <row r="7083" spans="4:66" x14ac:dyDescent="0.25">
      <c r="D7083"/>
      <c r="E7083" s="10"/>
      <c r="F7083" s="10"/>
      <c r="G7083" s="10"/>
      <c r="H7083" s="10"/>
      <c r="I7083" s="10"/>
      <c r="J7083" s="10"/>
      <c r="K7083" s="11"/>
      <c r="L7083" s="11"/>
      <c r="M7083" s="12"/>
      <c r="N7083" s="12"/>
      <c r="O7083" s="12"/>
      <c r="P7083" s="12"/>
      <c r="Q7083" s="12"/>
      <c r="R7083" s="12"/>
      <c r="S7083" s="12"/>
      <c r="T7083" s="12"/>
      <c r="U7083" s="12"/>
      <c r="V7083" s="12"/>
      <c r="W7083" s="12"/>
      <c r="X7083" s="12"/>
      <c r="Y7083" s="12"/>
      <c r="Z7083" s="12"/>
      <c r="AA7083" s="12"/>
      <c r="AB7083" s="12"/>
      <c r="AC7083" s="12"/>
      <c r="AD7083" s="12"/>
      <c r="AE7083" s="12"/>
      <c r="AF7083" s="12"/>
      <c r="AG7083" s="12"/>
      <c r="AH7083" s="12"/>
      <c r="AI7083" s="12"/>
      <c r="AJ7083" s="12"/>
      <c r="AK7083" s="12"/>
      <c r="AL7083" s="12"/>
      <c r="AM7083" s="12"/>
      <c r="AN7083" s="12"/>
      <c r="AO7083" s="12"/>
      <c r="AP7083" s="12"/>
      <c r="AQ7083" s="12"/>
      <c r="AR7083" s="12"/>
      <c r="AS7083" s="12"/>
      <c r="AT7083" s="12"/>
      <c r="AU7083" s="12"/>
      <c r="AV7083" s="12"/>
      <c r="AW7083" s="12"/>
      <c r="AX7083" s="12"/>
      <c r="AY7083" s="12"/>
      <c r="AZ7083" s="12"/>
      <c r="BA7083" s="12"/>
      <c r="BB7083" s="12"/>
      <c r="BC7083" s="12"/>
      <c r="BD7083" s="12"/>
      <c r="BE7083" s="12"/>
      <c r="BF7083" s="12"/>
      <c r="BG7083" s="12"/>
      <c r="BH7083" s="12"/>
      <c r="BI7083" s="12"/>
      <c r="BJ7083" s="13"/>
      <c r="BK7083" s="13"/>
      <c r="BL7083" s="13"/>
      <c r="BM7083" s="13"/>
      <c r="BN7083" s="13"/>
    </row>
    <row r="7084" spans="4:66" x14ac:dyDescent="0.25">
      <c r="D7084"/>
      <c r="E7084" s="10"/>
      <c r="F7084" s="10"/>
      <c r="G7084" s="10"/>
      <c r="H7084" s="10"/>
      <c r="I7084" s="10"/>
      <c r="J7084" s="10"/>
      <c r="K7084" s="11"/>
      <c r="L7084" s="11"/>
      <c r="M7084" s="12"/>
      <c r="N7084" s="12"/>
      <c r="O7084" s="12"/>
      <c r="P7084" s="12"/>
      <c r="Q7084" s="12"/>
      <c r="R7084" s="12"/>
      <c r="S7084" s="12"/>
      <c r="T7084" s="12"/>
      <c r="U7084" s="12"/>
      <c r="V7084" s="12"/>
      <c r="W7084" s="12"/>
      <c r="X7084" s="12"/>
      <c r="Y7084" s="12"/>
      <c r="Z7084" s="12"/>
      <c r="AA7084" s="12"/>
      <c r="AB7084" s="12"/>
      <c r="AC7084" s="12"/>
      <c r="AD7084" s="12"/>
      <c r="AE7084" s="12"/>
      <c r="AF7084" s="12"/>
      <c r="AG7084" s="12"/>
      <c r="AH7084" s="12"/>
      <c r="AI7084" s="12"/>
      <c r="AJ7084" s="12"/>
      <c r="AK7084" s="12"/>
      <c r="AL7084" s="12"/>
      <c r="AM7084" s="12"/>
      <c r="AN7084" s="12"/>
      <c r="AO7084" s="12"/>
      <c r="AP7084" s="12"/>
      <c r="AQ7084" s="12"/>
      <c r="AR7084" s="12"/>
      <c r="AS7084" s="12"/>
      <c r="AT7084" s="12"/>
      <c r="AU7084" s="12"/>
      <c r="AV7084" s="12"/>
      <c r="AW7084" s="12"/>
      <c r="AX7084" s="12"/>
      <c r="AY7084" s="12"/>
      <c r="AZ7084" s="12"/>
      <c r="BA7084" s="12"/>
      <c r="BB7084" s="12"/>
      <c r="BC7084" s="12"/>
      <c r="BD7084" s="12"/>
      <c r="BE7084" s="12"/>
      <c r="BF7084" s="12"/>
      <c r="BG7084" s="12"/>
      <c r="BH7084" s="12"/>
      <c r="BI7084" s="12"/>
      <c r="BJ7084" s="13"/>
      <c r="BK7084" s="13"/>
      <c r="BL7084" s="13"/>
      <c r="BM7084" s="13"/>
      <c r="BN7084" s="13"/>
    </row>
    <row r="7085" spans="4:66" x14ac:dyDescent="0.25">
      <c r="D7085"/>
      <c r="E7085" s="10"/>
      <c r="F7085" s="10"/>
      <c r="G7085" s="10"/>
      <c r="H7085" s="10"/>
      <c r="I7085" s="10"/>
      <c r="J7085" s="10"/>
      <c r="K7085" s="11"/>
      <c r="L7085" s="11"/>
      <c r="M7085" s="12"/>
      <c r="N7085" s="12"/>
      <c r="O7085" s="12"/>
      <c r="P7085" s="12"/>
      <c r="Q7085" s="12"/>
      <c r="R7085" s="12"/>
      <c r="S7085" s="12"/>
      <c r="T7085" s="12"/>
      <c r="U7085" s="12"/>
      <c r="V7085" s="12"/>
      <c r="W7085" s="12"/>
      <c r="X7085" s="12"/>
      <c r="Y7085" s="12"/>
      <c r="Z7085" s="12"/>
      <c r="AA7085" s="12"/>
      <c r="AB7085" s="12"/>
      <c r="AC7085" s="12"/>
      <c r="AD7085" s="12"/>
      <c r="AE7085" s="12"/>
      <c r="AF7085" s="12"/>
      <c r="AG7085" s="12"/>
      <c r="AH7085" s="12"/>
      <c r="AI7085" s="12"/>
      <c r="AJ7085" s="12"/>
      <c r="AK7085" s="12"/>
      <c r="AL7085" s="12"/>
      <c r="AM7085" s="12"/>
      <c r="AN7085" s="12"/>
      <c r="AO7085" s="12"/>
      <c r="AP7085" s="12"/>
      <c r="AQ7085" s="12"/>
      <c r="AR7085" s="12"/>
      <c r="AS7085" s="12"/>
      <c r="AT7085" s="12"/>
      <c r="AU7085" s="12"/>
      <c r="AV7085" s="12"/>
      <c r="AW7085" s="12"/>
      <c r="AX7085" s="12"/>
      <c r="AY7085" s="12"/>
      <c r="AZ7085" s="12"/>
      <c r="BA7085" s="12"/>
      <c r="BB7085" s="12"/>
      <c r="BC7085" s="12"/>
      <c r="BD7085" s="12"/>
      <c r="BE7085" s="12"/>
      <c r="BF7085" s="12"/>
      <c r="BG7085" s="12"/>
      <c r="BH7085" s="12"/>
      <c r="BI7085" s="12"/>
      <c r="BJ7085" s="13"/>
      <c r="BK7085" s="13"/>
      <c r="BL7085" s="13"/>
      <c r="BM7085" s="13"/>
      <c r="BN7085" s="13"/>
    </row>
    <row r="7086" spans="4:66" x14ac:dyDescent="0.25">
      <c r="D7086"/>
      <c r="E7086" s="10"/>
      <c r="F7086" s="10"/>
      <c r="G7086" s="10"/>
      <c r="H7086" s="10"/>
      <c r="I7086" s="10"/>
      <c r="J7086" s="10"/>
      <c r="K7086" s="11"/>
      <c r="L7086" s="11"/>
      <c r="M7086" s="12"/>
      <c r="N7086" s="12"/>
      <c r="O7086" s="12"/>
      <c r="P7086" s="12"/>
      <c r="Q7086" s="12"/>
      <c r="R7086" s="12"/>
      <c r="S7086" s="12"/>
      <c r="T7086" s="12"/>
      <c r="U7086" s="12"/>
      <c r="V7086" s="12"/>
      <c r="W7086" s="12"/>
      <c r="X7086" s="12"/>
      <c r="Y7086" s="12"/>
      <c r="Z7086" s="12"/>
      <c r="AA7086" s="12"/>
      <c r="AB7086" s="12"/>
      <c r="AC7086" s="12"/>
      <c r="AD7086" s="12"/>
      <c r="AE7086" s="12"/>
      <c r="AF7086" s="12"/>
      <c r="AG7086" s="12"/>
      <c r="AH7086" s="12"/>
      <c r="AI7086" s="12"/>
      <c r="AJ7086" s="12"/>
      <c r="AK7086" s="12"/>
      <c r="AL7086" s="12"/>
      <c r="AM7086" s="12"/>
      <c r="AN7086" s="12"/>
      <c r="AO7086" s="12"/>
      <c r="AP7086" s="12"/>
      <c r="AQ7086" s="12"/>
      <c r="AR7086" s="12"/>
      <c r="AS7086" s="12"/>
      <c r="AT7086" s="12"/>
      <c r="AU7086" s="12"/>
      <c r="AV7086" s="12"/>
      <c r="AW7086" s="12"/>
      <c r="AX7086" s="12"/>
      <c r="AY7086" s="12"/>
      <c r="AZ7086" s="12"/>
      <c r="BA7086" s="12"/>
      <c r="BB7086" s="12"/>
      <c r="BC7086" s="12"/>
      <c r="BD7086" s="12"/>
      <c r="BE7086" s="12"/>
      <c r="BF7086" s="12"/>
      <c r="BG7086" s="12"/>
      <c r="BH7086" s="12"/>
      <c r="BI7086" s="12"/>
      <c r="BJ7086" s="13"/>
      <c r="BK7086" s="13"/>
      <c r="BL7086" s="13"/>
      <c r="BM7086" s="13"/>
      <c r="BN7086" s="13"/>
    </row>
    <row r="7087" spans="4:66" x14ac:dyDescent="0.25">
      <c r="D7087"/>
      <c r="E7087" s="10"/>
      <c r="F7087" s="10"/>
      <c r="G7087" s="10"/>
      <c r="H7087" s="10"/>
      <c r="I7087" s="10"/>
      <c r="J7087" s="10"/>
      <c r="K7087" s="11"/>
      <c r="L7087" s="11"/>
      <c r="M7087" s="12"/>
      <c r="N7087" s="12"/>
      <c r="O7087" s="12"/>
      <c r="P7087" s="12"/>
      <c r="Q7087" s="12"/>
      <c r="R7087" s="12"/>
      <c r="S7087" s="12"/>
      <c r="T7087" s="12"/>
      <c r="U7087" s="12"/>
      <c r="V7087" s="12"/>
      <c r="W7087" s="12"/>
      <c r="X7087" s="12"/>
      <c r="Y7087" s="12"/>
      <c r="Z7087" s="12"/>
      <c r="AA7087" s="12"/>
      <c r="AB7087" s="12"/>
      <c r="AC7087" s="12"/>
      <c r="AD7087" s="12"/>
      <c r="AE7087" s="12"/>
      <c r="AF7087" s="12"/>
      <c r="AG7087" s="12"/>
      <c r="AH7087" s="12"/>
      <c r="AI7087" s="12"/>
      <c r="AJ7087" s="12"/>
      <c r="AK7087" s="12"/>
      <c r="AL7087" s="12"/>
      <c r="AM7087" s="12"/>
      <c r="AN7087" s="12"/>
      <c r="AO7087" s="12"/>
      <c r="AP7087" s="12"/>
      <c r="AQ7087" s="12"/>
      <c r="AR7087" s="12"/>
      <c r="AS7087" s="12"/>
      <c r="AT7087" s="12"/>
      <c r="AU7087" s="12"/>
      <c r="AV7087" s="12"/>
      <c r="AW7087" s="12"/>
      <c r="AX7087" s="12"/>
      <c r="AY7087" s="12"/>
      <c r="AZ7087" s="12"/>
      <c r="BA7087" s="12"/>
      <c r="BB7087" s="12"/>
      <c r="BC7087" s="12"/>
      <c r="BD7087" s="12"/>
      <c r="BE7087" s="12"/>
      <c r="BF7087" s="12"/>
      <c r="BG7087" s="12"/>
      <c r="BH7087" s="12"/>
      <c r="BI7087" s="12"/>
      <c r="BJ7087" s="13"/>
      <c r="BK7087" s="13"/>
      <c r="BL7087" s="13"/>
      <c r="BM7087" s="13"/>
      <c r="BN7087" s="13"/>
    </row>
    <row r="7088" spans="4:66" x14ac:dyDescent="0.25">
      <c r="D7088"/>
      <c r="E7088" s="10"/>
      <c r="F7088" s="10"/>
      <c r="G7088" s="10"/>
      <c r="H7088" s="10"/>
      <c r="I7088" s="10"/>
      <c r="J7088" s="10"/>
      <c r="K7088" s="11"/>
      <c r="L7088" s="11"/>
      <c r="M7088" s="12"/>
      <c r="N7088" s="12"/>
      <c r="O7088" s="12"/>
      <c r="P7088" s="12"/>
      <c r="Q7088" s="12"/>
      <c r="R7088" s="12"/>
      <c r="S7088" s="12"/>
      <c r="T7088" s="12"/>
      <c r="U7088" s="12"/>
      <c r="V7088" s="12"/>
      <c r="W7088" s="12"/>
      <c r="X7088" s="12"/>
      <c r="Y7088" s="12"/>
      <c r="Z7088" s="12"/>
      <c r="AA7088" s="12"/>
      <c r="AB7088" s="12"/>
      <c r="AC7088" s="12"/>
      <c r="AD7088" s="12"/>
      <c r="AE7088" s="12"/>
      <c r="AF7088" s="12"/>
      <c r="AG7088" s="12"/>
      <c r="AH7088" s="12"/>
      <c r="AI7088" s="12"/>
      <c r="AJ7088" s="12"/>
      <c r="AK7088" s="12"/>
      <c r="AL7088" s="12"/>
      <c r="AM7088" s="12"/>
      <c r="AN7088" s="12"/>
      <c r="AO7088" s="12"/>
      <c r="AP7088" s="12"/>
      <c r="AQ7088" s="12"/>
      <c r="AR7088" s="12"/>
      <c r="AS7088" s="12"/>
      <c r="AT7088" s="12"/>
      <c r="AU7088" s="12"/>
      <c r="AV7088" s="12"/>
      <c r="AW7088" s="12"/>
      <c r="AX7088" s="12"/>
      <c r="AY7088" s="12"/>
      <c r="AZ7088" s="12"/>
      <c r="BA7088" s="12"/>
      <c r="BB7088" s="12"/>
      <c r="BC7088" s="12"/>
      <c r="BD7088" s="12"/>
      <c r="BE7088" s="12"/>
      <c r="BF7088" s="12"/>
      <c r="BG7088" s="12"/>
      <c r="BH7088" s="12"/>
      <c r="BI7088" s="12"/>
      <c r="BJ7088" s="13"/>
      <c r="BK7088" s="13"/>
      <c r="BL7088" s="13"/>
      <c r="BM7088" s="13"/>
      <c r="BN7088" s="13"/>
    </row>
    <row r="7089" spans="4:66" x14ac:dyDescent="0.25">
      <c r="D7089"/>
      <c r="E7089" s="10"/>
      <c r="F7089" s="10"/>
      <c r="G7089" s="10"/>
      <c r="H7089" s="10"/>
      <c r="I7089" s="10"/>
      <c r="J7089" s="10"/>
      <c r="K7089" s="11"/>
      <c r="L7089" s="11"/>
      <c r="M7089" s="12"/>
      <c r="N7089" s="12"/>
      <c r="O7089" s="12"/>
      <c r="P7089" s="12"/>
      <c r="Q7089" s="12"/>
      <c r="R7089" s="12"/>
      <c r="S7089" s="12"/>
      <c r="T7089" s="12"/>
      <c r="U7089" s="12"/>
      <c r="V7089" s="12"/>
      <c r="W7089" s="12"/>
      <c r="X7089" s="12"/>
      <c r="Y7089" s="12"/>
      <c r="Z7089" s="12"/>
      <c r="AA7089" s="12"/>
      <c r="AB7089" s="12"/>
      <c r="AC7089" s="12"/>
      <c r="AD7089" s="12"/>
      <c r="AE7089" s="12"/>
      <c r="AF7089" s="12"/>
      <c r="AG7089" s="12"/>
      <c r="AH7089" s="12"/>
      <c r="AI7089" s="12"/>
      <c r="AJ7089" s="12"/>
      <c r="AK7089" s="12"/>
      <c r="AL7089" s="12"/>
      <c r="AM7089" s="12"/>
      <c r="AN7089" s="12"/>
      <c r="AO7089" s="12"/>
      <c r="AP7089" s="12"/>
      <c r="AQ7089" s="12"/>
      <c r="AR7089" s="12"/>
      <c r="AS7089" s="12"/>
      <c r="AT7089" s="12"/>
      <c r="AU7089" s="12"/>
      <c r="AV7089" s="12"/>
      <c r="AW7089" s="12"/>
      <c r="AX7089" s="12"/>
      <c r="AY7089" s="12"/>
      <c r="AZ7089" s="12"/>
      <c r="BA7089" s="12"/>
      <c r="BB7089" s="12"/>
      <c r="BC7089" s="12"/>
      <c r="BD7089" s="12"/>
      <c r="BE7089" s="12"/>
      <c r="BF7089" s="12"/>
      <c r="BG7089" s="12"/>
      <c r="BH7089" s="12"/>
      <c r="BI7089" s="12"/>
      <c r="BJ7089" s="13"/>
      <c r="BK7089" s="13"/>
      <c r="BL7089" s="13"/>
      <c r="BM7089" s="13"/>
      <c r="BN7089" s="13"/>
    </row>
    <row r="7090" spans="4:66" x14ac:dyDescent="0.25">
      <c r="D7090"/>
      <c r="E7090" s="10"/>
      <c r="F7090" s="10"/>
      <c r="G7090" s="10"/>
      <c r="H7090" s="10"/>
      <c r="I7090" s="10"/>
      <c r="J7090" s="10"/>
      <c r="K7090" s="11"/>
      <c r="L7090" s="11"/>
      <c r="M7090" s="12"/>
      <c r="N7090" s="12"/>
      <c r="O7090" s="12"/>
      <c r="P7090" s="12"/>
      <c r="Q7090" s="12"/>
      <c r="R7090" s="12"/>
      <c r="S7090" s="12"/>
      <c r="T7090" s="12"/>
      <c r="U7090" s="12"/>
      <c r="V7090" s="12"/>
      <c r="W7090" s="12"/>
      <c r="X7090" s="12"/>
      <c r="Y7090" s="12"/>
      <c r="Z7090" s="12"/>
      <c r="AA7090" s="12"/>
      <c r="AB7090" s="12"/>
      <c r="AC7090" s="12"/>
      <c r="AD7090" s="12"/>
      <c r="AE7090" s="12"/>
      <c r="AF7090" s="12"/>
      <c r="AG7090" s="12"/>
      <c r="AH7090" s="12"/>
      <c r="AI7090" s="12"/>
      <c r="AJ7090" s="12"/>
      <c r="AK7090" s="12"/>
      <c r="AL7090" s="12"/>
      <c r="AM7090" s="12"/>
      <c r="AN7090" s="12"/>
      <c r="AO7090" s="12"/>
      <c r="AP7090" s="12"/>
      <c r="AQ7090" s="12"/>
      <c r="AR7090" s="12"/>
      <c r="AS7090" s="12"/>
      <c r="AT7090" s="12"/>
      <c r="AU7090" s="12"/>
      <c r="AV7090" s="12"/>
      <c r="AW7090" s="12"/>
      <c r="AX7090" s="12"/>
      <c r="AY7090" s="12"/>
      <c r="AZ7090" s="12"/>
      <c r="BA7090" s="12"/>
      <c r="BB7090" s="12"/>
      <c r="BC7090" s="12"/>
      <c r="BD7090" s="12"/>
      <c r="BE7090" s="12"/>
      <c r="BF7090" s="12"/>
      <c r="BG7090" s="12"/>
      <c r="BH7090" s="12"/>
      <c r="BI7090" s="12"/>
      <c r="BJ7090" s="13"/>
      <c r="BK7090" s="13"/>
      <c r="BL7090" s="13"/>
      <c r="BM7090" s="13"/>
      <c r="BN7090" s="13"/>
    </row>
    <row r="7091" spans="4:66" x14ac:dyDescent="0.25">
      <c r="D7091"/>
      <c r="E7091" s="10"/>
      <c r="F7091" s="10"/>
      <c r="G7091" s="10"/>
      <c r="H7091" s="10"/>
      <c r="I7091" s="10"/>
      <c r="J7091" s="10"/>
      <c r="K7091" s="11"/>
      <c r="L7091" s="11"/>
      <c r="M7091" s="12"/>
      <c r="N7091" s="12"/>
      <c r="O7091" s="12"/>
      <c r="P7091" s="12"/>
      <c r="Q7091" s="12"/>
      <c r="R7091" s="12"/>
      <c r="S7091" s="12"/>
      <c r="T7091" s="12"/>
      <c r="U7091" s="12"/>
      <c r="V7091" s="12"/>
      <c r="W7091" s="12"/>
      <c r="X7091" s="12"/>
      <c r="Y7091" s="12"/>
      <c r="Z7091" s="12"/>
      <c r="AA7091" s="12"/>
      <c r="AB7091" s="12"/>
      <c r="AC7091" s="12"/>
      <c r="AD7091" s="12"/>
      <c r="AE7091" s="12"/>
      <c r="AF7091" s="12"/>
      <c r="AG7091" s="12"/>
      <c r="AH7091" s="12"/>
      <c r="AI7091" s="12"/>
      <c r="AJ7091" s="12"/>
      <c r="AK7091" s="12"/>
      <c r="AL7091" s="12"/>
      <c r="AM7091" s="12"/>
      <c r="AN7091" s="12"/>
      <c r="AO7091" s="12"/>
      <c r="AP7091" s="12"/>
      <c r="AQ7091" s="12"/>
      <c r="AR7091" s="12"/>
      <c r="AS7091" s="12"/>
      <c r="AT7091" s="12"/>
      <c r="AU7091" s="12"/>
      <c r="AV7091" s="12"/>
      <c r="AW7091" s="12"/>
      <c r="AX7091" s="12"/>
      <c r="AY7091" s="12"/>
      <c r="AZ7091" s="12"/>
      <c r="BA7091" s="12"/>
      <c r="BB7091" s="12"/>
      <c r="BC7091" s="12"/>
      <c r="BD7091" s="12"/>
      <c r="BE7091" s="12"/>
      <c r="BF7091" s="12"/>
      <c r="BG7091" s="12"/>
      <c r="BH7091" s="12"/>
      <c r="BI7091" s="12"/>
      <c r="BJ7091" s="13"/>
      <c r="BK7091" s="13"/>
      <c r="BL7091" s="13"/>
      <c r="BM7091" s="13"/>
      <c r="BN7091" s="13"/>
    </row>
    <row r="7092" spans="4:66" x14ac:dyDescent="0.25">
      <c r="D7092"/>
      <c r="E7092" s="10"/>
      <c r="F7092" s="10"/>
      <c r="G7092" s="10"/>
      <c r="H7092" s="10"/>
      <c r="I7092" s="10"/>
      <c r="J7092" s="10"/>
      <c r="K7092" s="11"/>
      <c r="L7092" s="11"/>
      <c r="M7092" s="12"/>
      <c r="N7092" s="12"/>
      <c r="O7092" s="12"/>
      <c r="P7092" s="12"/>
      <c r="Q7092" s="12"/>
      <c r="R7092" s="12"/>
      <c r="S7092" s="12"/>
      <c r="T7092" s="12"/>
      <c r="U7092" s="12"/>
      <c r="V7092" s="12"/>
      <c r="W7092" s="12"/>
      <c r="X7092" s="12"/>
      <c r="Y7092" s="12"/>
      <c r="Z7092" s="12"/>
      <c r="AA7092" s="12"/>
      <c r="AB7092" s="12"/>
      <c r="AC7092" s="12"/>
      <c r="AD7092" s="12"/>
      <c r="AE7092" s="12"/>
      <c r="AF7092" s="12"/>
      <c r="AG7092" s="12"/>
      <c r="AH7092" s="12"/>
      <c r="AI7092" s="12"/>
      <c r="AJ7092" s="12"/>
      <c r="AK7092" s="12"/>
      <c r="AL7092" s="12"/>
      <c r="AM7092" s="12"/>
      <c r="AN7092" s="12"/>
      <c r="AO7092" s="12"/>
      <c r="AP7092" s="12"/>
      <c r="AQ7092" s="12"/>
      <c r="AR7092" s="12"/>
      <c r="AS7092" s="12"/>
      <c r="AT7092" s="12"/>
      <c r="AU7092" s="12"/>
      <c r="AV7092" s="12"/>
      <c r="AW7092" s="12"/>
      <c r="AX7092" s="12"/>
      <c r="AY7092" s="12"/>
      <c r="AZ7092" s="12"/>
      <c r="BA7092" s="12"/>
      <c r="BB7092" s="12"/>
      <c r="BC7092" s="12"/>
      <c r="BD7092" s="12"/>
      <c r="BE7092" s="12"/>
      <c r="BF7092" s="12"/>
      <c r="BG7092" s="12"/>
      <c r="BH7092" s="12"/>
      <c r="BI7092" s="12"/>
      <c r="BJ7092" s="13"/>
      <c r="BK7092" s="13"/>
      <c r="BL7092" s="13"/>
      <c r="BM7092" s="13"/>
      <c r="BN7092" s="13"/>
    </row>
    <row r="7093" spans="4:66" x14ac:dyDescent="0.25">
      <c r="D7093"/>
      <c r="E7093" s="10"/>
      <c r="F7093" s="10"/>
      <c r="G7093" s="10"/>
      <c r="H7093" s="10"/>
      <c r="I7093" s="10"/>
      <c r="J7093" s="10"/>
      <c r="K7093" s="11"/>
      <c r="L7093" s="11"/>
      <c r="M7093" s="12"/>
      <c r="N7093" s="12"/>
      <c r="O7093" s="12"/>
      <c r="P7093" s="12"/>
      <c r="Q7093" s="12"/>
      <c r="R7093" s="12"/>
      <c r="S7093" s="12"/>
      <c r="T7093" s="12"/>
      <c r="U7093" s="12"/>
      <c r="V7093" s="12"/>
      <c r="W7093" s="12"/>
      <c r="X7093" s="12"/>
      <c r="Y7093" s="12"/>
      <c r="Z7093" s="12"/>
      <c r="AA7093" s="12"/>
      <c r="AB7093" s="12"/>
      <c r="AC7093" s="12"/>
      <c r="AD7093" s="12"/>
      <c r="AE7093" s="12"/>
      <c r="AF7093" s="12"/>
      <c r="AG7093" s="12"/>
      <c r="AH7093" s="12"/>
      <c r="AI7093" s="12"/>
      <c r="AJ7093" s="12"/>
      <c r="AK7093" s="12"/>
      <c r="AL7093" s="12"/>
      <c r="AM7093" s="12"/>
      <c r="AN7093" s="12"/>
      <c r="AO7093" s="12"/>
      <c r="AP7093" s="12"/>
      <c r="AQ7093" s="12"/>
      <c r="AR7093" s="12"/>
      <c r="AS7093" s="12"/>
      <c r="AT7093" s="12"/>
      <c r="AU7093" s="12"/>
      <c r="AV7093" s="12"/>
      <c r="AW7093" s="12"/>
      <c r="AX7093" s="12"/>
      <c r="AY7093" s="12"/>
      <c r="AZ7093" s="12"/>
      <c r="BA7093" s="12"/>
      <c r="BB7093" s="12"/>
      <c r="BC7093" s="12"/>
      <c r="BD7093" s="12"/>
      <c r="BE7093" s="12"/>
      <c r="BF7093" s="12"/>
      <c r="BG7093" s="12"/>
      <c r="BH7093" s="12"/>
      <c r="BI7093" s="12"/>
      <c r="BJ7093" s="13"/>
      <c r="BK7093" s="13"/>
      <c r="BL7093" s="13"/>
      <c r="BM7093" s="13"/>
      <c r="BN7093" s="13"/>
    </row>
    <row r="7094" spans="4:66" x14ac:dyDescent="0.25">
      <c r="D7094"/>
      <c r="E7094" s="10"/>
      <c r="F7094" s="10"/>
      <c r="G7094" s="10"/>
      <c r="H7094" s="10"/>
      <c r="I7094" s="10"/>
      <c r="J7094" s="10"/>
      <c r="K7094" s="11"/>
      <c r="L7094" s="11"/>
      <c r="M7094" s="12"/>
      <c r="N7094" s="12"/>
      <c r="O7094" s="12"/>
      <c r="P7094" s="12"/>
      <c r="Q7094" s="12"/>
      <c r="R7094" s="12"/>
      <c r="S7094" s="12"/>
      <c r="T7094" s="12"/>
      <c r="U7094" s="12"/>
      <c r="V7094" s="12"/>
      <c r="W7094" s="12"/>
      <c r="X7094" s="12"/>
      <c r="Y7094" s="12"/>
      <c r="Z7094" s="12"/>
      <c r="AA7094" s="12"/>
      <c r="AB7094" s="12"/>
      <c r="AC7094" s="12"/>
      <c r="AD7094" s="12"/>
      <c r="AE7094" s="12"/>
      <c r="AF7094" s="12"/>
      <c r="AG7094" s="12"/>
      <c r="AH7094" s="12"/>
      <c r="AI7094" s="12"/>
      <c r="AJ7094" s="12"/>
      <c r="AK7094" s="12"/>
      <c r="AL7094" s="12"/>
      <c r="AM7094" s="12"/>
      <c r="AN7094" s="12"/>
      <c r="AO7094" s="12"/>
      <c r="AP7094" s="12"/>
      <c r="AQ7094" s="12"/>
      <c r="AR7094" s="12"/>
      <c r="AS7094" s="12"/>
      <c r="AT7094" s="12"/>
      <c r="AU7094" s="12"/>
      <c r="AV7094" s="12"/>
      <c r="AW7094" s="12"/>
      <c r="AX7094" s="12"/>
      <c r="AY7094" s="12"/>
      <c r="AZ7094" s="12"/>
      <c r="BA7094" s="12"/>
      <c r="BB7094" s="12"/>
      <c r="BC7094" s="12"/>
      <c r="BD7094" s="12"/>
      <c r="BE7094" s="12"/>
      <c r="BF7094" s="12"/>
      <c r="BG7094" s="12"/>
      <c r="BH7094" s="12"/>
      <c r="BI7094" s="12"/>
      <c r="BJ7094" s="13"/>
      <c r="BK7094" s="13"/>
      <c r="BL7094" s="13"/>
      <c r="BM7094" s="13"/>
      <c r="BN7094" s="13"/>
    </row>
    <row r="7095" spans="4:66" x14ac:dyDescent="0.25">
      <c r="D7095"/>
      <c r="E7095" s="10"/>
      <c r="F7095" s="10"/>
      <c r="G7095" s="10"/>
      <c r="H7095" s="10"/>
      <c r="I7095" s="10"/>
      <c r="J7095" s="10"/>
      <c r="K7095" s="11"/>
      <c r="L7095" s="11"/>
      <c r="M7095" s="12"/>
      <c r="N7095" s="12"/>
      <c r="O7095" s="12"/>
      <c r="P7095" s="12"/>
      <c r="Q7095" s="12"/>
      <c r="R7095" s="12"/>
      <c r="S7095" s="12"/>
      <c r="T7095" s="12"/>
      <c r="U7095" s="12"/>
      <c r="V7095" s="12"/>
      <c r="W7095" s="12"/>
      <c r="X7095" s="12"/>
      <c r="Y7095" s="12"/>
      <c r="Z7095" s="12"/>
      <c r="AA7095" s="12"/>
      <c r="AB7095" s="12"/>
      <c r="AC7095" s="12"/>
      <c r="AD7095" s="12"/>
      <c r="AE7095" s="12"/>
      <c r="AF7095" s="12"/>
      <c r="AG7095" s="12"/>
      <c r="AH7095" s="12"/>
      <c r="AI7095" s="12"/>
      <c r="AJ7095" s="12"/>
      <c r="AK7095" s="12"/>
      <c r="AL7095" s="12"/>
      <c r="AM7095" s="12"/>
      <c r="AN7095" s="12"/>
      <c r="AO7095" s="12"/>
      <c r="AP7095" s="12"/>
      <c r="AQ7095" s="12"/>
      <c r="AR7095" s="12"/>
      <c r="AS7095" s="12"/>
      <c r="AT7095" s="12"/>
      <c r="AU7095" s="12"/>
      <c r="AV7095" s="12"/>
      <c r="AW7095" s="12"/>
      <c r="AX7095" s="12"/>
      <c r="AY7095" s="12"/>
      <c r="AZ7095" s="12"/>
      <c r="BA7095" s="12"/>
      <c r="BB7095" s="12"/>
      <c r="BC7095" s="12"/>
      <c r="BD7095" s="12"/>
      <c r="BE7095" s="12"/>
      <c r="BF7095" s="12"/>
      <c r="BG7095" s="12"/>
      <c r="BH7095" s="12"/>
      <c r="BI7095" s="12"/>
      <c r="BJ7095" s="13"/>
      <c r="BK7095" s="13"/>
      <c r="BL7095" s="13"/>
      <c r="BM7095" s="13"/>
      <c r="BN7095" s="13"/>
    </row>
    <row r="7096" spans="4:66" x14ac:dyDescent="0.25">
      <c r="D7096"/>
      <c r="E7096" s="10"/>
      <c r="F7096" s="10"/>
      <c r="G7096" s="10"/>
      <c r="H7096" s="10"/>
      <c r="I7096" s="10"/>
      <c r="J7096" s="10"/>
      <c r="K7096" s="11"/>
      <c r="L7096" s="11"/>
      <c r="M7096" s="12"/>
      <c r="N7096" s="12"/>
      <c r="O7096" s="12"/>
      <c r="P7096" s="12"/>
      <c r="Q7096" s="12"/>
      <c r="R7096" s="12"/>
      <c r="S7096" s="12"/>
      <c r="T7096" s="12"/>
      <c r="U7096" s="12"/>
      <c r="V7096" s="12"/>
      <c r="W7096" s="12"/>
      <c r="X7096" s="12"/>
      <c r="Y7096" s="12"/>
      <c r="Z7096" s="12"/>
      <c r="AA7096" s="12"/>
      <c r="AB7096" s="12"/>
      <c r="AC7096" s="12"/>
      <c r="AD7096" s="12"/>
      <c r="AE7096" s="12"/>
      <c r="AF7096" s="12"/>
      <c r="AG7096" s="12"/>
      <c r="AH7096" s="12"/>
      <c r="AI7096" s="12"/>
      <c r="AJ7096" s="12"/>
      <c r="AK7096" s="12"/>
      <c r="AL7096" s="12"/>
      <c r="AM7096" s="12"/>
      <c r="AN7096" s="12"/>
      <c r="AO7096" s="12"/>
      <c r="AP7096" s="12"/>
      <c r="AQ7096" s="12"/>
      <c r="AR7096" s="12"/>
      <c r="AS7096" s="12"/>
      <c r="AT7096" s="12"/>
      <c r="AU7096" s="12"/>
      <c r="AV7096" s="12"/>
      <c r="AW7096" s="12"/>
      <c r="AX7096" s="12"/>
      <c r="AY7096" s="12"/>
      <c r="AZ7096" s="12"/>
      <c r="BA7096" s="12"/>
      <c r="BB7096" s="12"/>
      <c r="BC7096" s="12"/>
      <c r="BD7096" s="12"/>
      <c r="BE7096" s="12"/>
      <c r="BF7096" s="12"/>
      <c r="BG7096" s="12"/>
      <c r="BH7096" s="12"/>
      <c r="BI7096" s="12"/>
      <c r="BJ7096" s="13"/>
      <c r="BK7096" s="13"/>
      <c r="BL7096" s="13"/>
      <c r="BM7096" s="13"/>
      <c r="BN7096" s="13"/>
    </row>
    <row r="7097" spans="4:66" x14ac:dyDescent="0.25">
      <c r="D7097"/>
      <c r="E7097" s="10"/>
      <c r="F7097" s="10"/>
      <c r="G7097" s="10"/>
      <c r="H7097" s="10"/>
      <c r="I7097" s="10"/>
      <c r="J7097" s="10"/>
      <c r="K7097" s="11"/>
      <c r="L7097" s="11"/>
      <c r="M7097" s="12"/>
      <c r="N7097" s="12"/>
      <c r="O7097" s="12"/>
      <c r="P7097" s="12"/>
      <c r="Q7097" s="12"/>
      <c r="R7097" s="12"/>
      <c r="S7097" s="12"/>
      <c r="T7097" s="12"/>
      <c r="U7097" s="12"/>
      <c r="V7097" s="12"/>
      <c r="W7097" s="12"/>
      <c r="X7097" s="12"/>
      <c r="Y7097" s="12"/>
      <c r="Z7097" s="12"/>
      <c r="AA7097" s="12"/>
      <c r="AB7097" s="12"/>
      <c r="AC7097" s="12"/>
      <c r="AD7097" s="12"/>
      <c r="AE7097" s="12"/>
      <c r="AF7097" s="12"/>
      <c r="AG7097" s="12"/>
      <c r="AH7097" s="12"/>
      <c r="AI7097" s="12"/>
      <c r="AJ7097" s="12"/>
      <c r="AK7097" s="12"/>
      <c r="AL7097" s="12"/>
      <c r="AM7097" s="12"/>
      <c r="AN7097" s="12"/>
      <c r="AO7097" s="12"/>
      <c r="AP7097" s="12"/>
      <c r="AQ7097" s="12"/>
      <c r="AR7097" s="12"/>
      <c r="AS7097" s="12"/>
      <c r="AT7097" s="12"/>
      <c r="AU7097" s="12"/>
      <c r="AV7097" s="12"/>
      <c r="AW7097" s="12"/>
      <c r="AX7097" s="12"/>
      <c r="AY7097" s="12"/>
      <c r="AZ7097" s="12"/>
      <c r="BA7097" s="12"/>
      <c r="BB7097" s="12"/>
      <c r="BC7097" s="12"/>
      <c r="BD7097" s="12"/>
      <c r="BE7097" s="12"/>
      <c r="BF7097" s="12"/>
      <c r="BG7097" s="12"/>
      <c r="BH7097" s="12"/>
      <c r="BI7097" s="12"/>
      <c r="BJ7097" s="13"/>
      <c r="BK7097" s="13"/>
      <c r="BL7097" s="13"/>
      <c r="BM7097" s="13"/>
      <c r="BN7097" s="13"/>
    </row>
    <row r="7098" spans="4:66" x14ac:dyDescent="0.25">
      <c r="D7098"/>
      <c r="E7098" s="10"/>
      <c r="F7098" s="10"/>
      <c r="G7098" s="10"/>
      <c r="H7098" s="10"/>
      <c r="I7098" s="10"/>
      <c r="J7098" s="10"/>
      <c r="K7098" s="11"/>
      <c r="L7098" s="11"/>
      <c r="M7098" s="12"/>
      <c r="N7098" s="12"/>
      <c r="O7098" s="12"/>
      <c r="P7098" s="12"/>
      <c r="Q7098" s="12"/>
      <c r="R7098" s="12"/>
      <c r="S7098" s="12"/>
      <c r="T7098" s="12"/>
      <c r="U7098" s="12"/>
      <c r="V7098" s="12"/>
      <c r="W7098" s="12"/>
      <c r="X7098" s="12"/>
      <c r="Y7098" s="12"/>
      <c r="Z7098" s="12"/>
      <c r="AA7098" s="12"/>
      <c r="AB7098" s="12"/>
      <c r="AC7098" s="12"/>
      <c r="AD7098" s="12"/>
      <c r="AE7098" s="12"/>
      <c r="AF7098" s="12"/>
      <c r="AG7098" s="12"/>
      <c r="AH7098" s="12"/>
      <c r="AI7098" s="12"/>
      <c r="AJ7098" s="12"/>
      <c r="AK7098" s="12"/>
      <c r="AL7098" s="12"/>
      <c r="AM7098" s="12"/>
      <c r="AN7098" s="12"/>
      <c r="AO7098" s="12"/>
      <c r="AP7098" s="12"/>
      <c r="AQ7098" s="12"/>
      <c r="AR7098" s="12"/>
      <c r="AS7098" s="12"/>
      <c r="AT7098" s="12"/>
      <c r="AU7098" s="12"/>
      <c r="AV7098" s="12"/>
      <c r="AW7098" s="12"/>
      <c r="AX7098" s="12"/>
      <c r="AY7098" s="12"/>
      <c r="AZ7098" s="12"/>
      <c r="BA7098" s="12"/>
      <c r="BB7098" s="12"/>
      <c r="BC7098" s="12"/>
      <c r="BD7098" s="12"/>
      <c r="BE7098" s="12"/>
      <c r="BF7098" s="12"/>
      <c r="BG7098" s="12"/>
      <c r="BH7098" s="12"/>
      <c r="BI7098" s="12"/>
      <c r="BJ7098" s="13"/>
      <c r="BK7098" s="13"/>
      <c r="BL7098" s="13"/>
      <c r="BM7098" s="13"/>
      <c r="BN7098" s="13"/>
    </row>
    <row r="7099" spans="4:66" x14ac:dyDescent="0.25">
      <c r="D7099"/>
      <c r="E7099" s="10"/>
      <c r="F7099" s="10"/>
      <c r="G7099" s="10"/>
      <c r="H7099" s="10"/>
      <c r="I7099" s="10"/>
      <c r="J7099" s="10"/>
      <c r="K7099" s="11"/>
      <c r="L7099" s="11"/>
      <c r="M7099" s="12"/>
      <c r="N7099" s="12"/>
      <c r="O7099" s="12"/>
      <c r="P7099" s="12"/>
      <c r="Q7099" s="12"/>
      <c r="R7099" s="12"/>
      <c r="S7099" s="12"/>
      <c r="T7099" s="12"/>
      <c r="U7099" s="12"/>
      <c r="V7099" s="12"/>
      <c r="W7099" s="12"/>
      <c r="X7099" s="12"/>
      <c r="Y7099" s="12"/>
      <c r="Z7099" s="12"/>
      <c r="AA7099" s="12"/>
      <c r="AB7099" s="12"/>
      <c r="AC7099" s="12"/>
      <c r="AD7099" s="12"/>
      <c r="AE7099" s="12"/>
      <c r="AF7099" s="12"/>
      <c r="AG7099" s="12"/>
      <c r="AH7099" s="12"/>
      <c r="AI7099" s="12"/>
      <c r="AJ7099" s="12"/>
      <c r="AK7099" s="12"/>
      <c r="AL7099" s="12"/>
      <c r="AM7099" s="12"/>
      <c r="AN7099" s="12"/>
      <c r="AO7099" s="12"/>
      <c r="AP7099" s="12"/>
      <c r="AQ7099" s="12"/>
      <c r="AR7099" s="12"/>
      <c r="AS7099" s="12"/>
      <c r="AT7099" s="12"/>
      <c r="AU7099" s="12"/>
      <c r="AV7099" s="12"/>
      <c r="AW7099" s="12"/>
      <c r="AX7099" s="12"/>
      <c r="AY7099" s="12"/>
      <c r="AZ7099" s="12"/>
      <c r="BA7099" s="12"/>
      <c r="BB7099" s="12"/>
      <c r="BC7099" s="12"/>
      <c r="BD7099" s="12"/>
      <c r="BE7099" s="12"/>
      <c r="BF7099" s="12"/>
      <c r="BG7099" s="12"/>
      <c r="BH7099" s="12"/>
      <c r="BI7099" s="12"/>
      <c r="BJ7099" s="13"/>
      <c r="BK7099" s="13"/>
      <c r="BL7099" s="13"/>
      <c r="BM7099" s="13"/>
      <c r="BN7099" s="13"/>
    </row>
    <row r="7100" spans="4:66" x14ac:dyDescent="0.25">
      <c r="D7100"/>
      <c r="E7100" s="10"/>
      <c r="F7100" s="10"/>
      <c r="G7100" s="10"/>
      <c r="H7100" s="10"/>
      <c r="I7100" s="10"/>
      <c r="J7100" s="10"/>
      <c r="K7100" s="11"/>
      <c r="L7100" s="11"/>
      <c r="M7100" s="12"/>
      <c r="N7100" s="12"/>
      <c r="O7100" s="12"/>
      <c r="P7100" s="12"/>
      <c r="Q7100" s="12"/>
      <c r="R7100" s="12"/>
      <c r="S7100" s="12"/>
      <c r="T7100" s="12"/>
      <c r="U7100" s="12"/>
      <c r="V7100" s="12"/>
      <c r="W7100" s="12"/>
      <c r="X7100" s="12"/>
      <c r="Y7100" s="12"/>
      <c r="Z7100" s="12"/>
      <c r="AA7100" s="12"/>
      <c r="AB7100" s="12"/>
      <c r="AC7100" s="12"/>
      <c r="AD7100" s="12"/>
      <c r="AE7100" s="12"/>
      <c r="AF7100" s="12"/>
      <c r="AG7100" s="12"/>
      <c r="AH7100" s="12"/>
      <c r="AI7100" s="12"/>
      <c r="AJ7100" s="12"/>
      <c r="AK7100" s="12"/>
      <c r="AL7100" s="12"/>
      <c r="AM7100" s="12"/>
      <c r="AN7100" s="12"/>
      <c r="AO7100" s="12"/>
      <c r="AP7100" s="12"/>
      <c r="AQ7100" s="12"/>
      <c r="AR7100" s="12"/>
      <c r="AS7100" s="12"/>
      <c r="AT7100" s="12"/>
      <c r="AU7100" s="12"/>
      <c r="AV7100" s="12"/>
      <c r="AW7100" s="12"/>
      <c r="AX7100" s="12"/>
      <c r="AY7100" s="12"/>
      <c r="AZ7100" s="12"/>
      <c r="BA7100" s="12"/>
      <c r="BB7100" s="12"/>
      <c r="BC7100" s="12"/>
      <c r="BD7100" s="12"/>
      <c r="BE7100" s="12"/>
      <c r="BF7100" s="12"/>
      <c r="BG7100" s="12"/>
      <c r="BH7100" s="12"/>
      <c r="BI7100" s="12"/>
      <c r="BJ7100" s="13"/>
      <c r="BK7100" s="13"/>
      <c r="BL7100" s="13"/>
      <c r="BM7100" s="13"/>
      <c r="BN7100" s="13"/>
    </row>
    <row r="7101" spans="4:66" x14ac:dyDescent="0.25">
      <c r="D7101"/>
      <c r="E7101" s="10"/>
      <c r="F7101" s="10"/>
      <c r="G7101" s="10"/>
      <c r="H7101" s="10"/>
      <c r="I7101" s="10"/>
      <c r="J7101" s="10"/>
      <c r="K7101" s="11"/>
      <c r="L7101" s="11"/>
      <c r="M7101" s="12"/>
      <c r="N7101" s="12"/>
      <c r="O7101" s="12"/>
      <c r="P7101" s="12"/>
      <c r="Q7101" s="12"/>
      <c r="R7101" s="12"/>
      <c r="S7101" s="12"/>
      <c r="T7101" s="12"/>
      <c r="U7101" s="12"/>
      <c r="V7101" s="12"/>
      <c r="W7101" s="12"/>
      <c r="X7101" s="12"/>
      <c r="Y7101" s="12"/>
      <c r="Z7101" s="12"/>
      <c r="AA7101" s="12"/>
      <c r="AB7101" s="12"/>
      <c r="AC7101" s="12"/>
      <c r="AD7101" s="12"/>
      <c r="AE7101" s="12"/>
      <c r="AF7101" s="12"/>
      <c r="AG7101" s="12"/>
      <c r="AH7101" s="12"/>
      <c r="AI7101" s="12"/>
      <c r="AJ7101" s="12"/>
      <c r="AK7101" s="12"/>
      <c r="AL7101" s="12"/>
      <c r="AM7101" s="12"/>
      <c r="AN7101" s="12"/>
      <c r="AO7101" s="12"/>
      <c r="AP7101" s="12"/>
      <c r="AQ7101" s="12"/>
      <c r="AR7101" s="12"/>
      <c r="AS7101" s="12"/>
      <c r="AT7101" s="12"/>
      <c r="AU7101" s="12"/>
      <c r="AV7101" s="12"/>
      <c r="AW7101" s="12"/>
      <c r="AX7101" s="12"/>
      <c r="AY7101" s="12"/>
      <c r="AZ7101" s="12"/>
      <c r="BA7101" s="12"/>
      <c r="BB7101" s="12"/>
      <c r="BC7101" s="12"/>
      <c r="BD7101" s="12"/>
      <c r="BE7101" s="12"/>
      <c r="BF7101" s="12"/>
      <c r="BG7101" s="12"/>
      <c r="BH7101" s="12"/>
      <c r="BI7101" s="12"/>
      <c r="BJ7101" s="13"/>
      <c r="BK7101" s="13"/>
      <c r="BL7101" s="13"/>
      <c r="BM7101" s="13"/>
      <c r="BN7101" s="13"/>
    </row>
    <row r="7102" spans="4:66" x14ac:dyDescent="0.25">
      <c r="D7102"/>
      <c r="E7102" s="10"/>
      <c r="F7102" s="10"/>
      <c r="G7102" s="10"/>
      <c r="H7102" s="10"/>
      <c r="I7102" s="10"/>
      <c r="J7102" s="10"/>
      <c r="K7102" s="11"/>
      <c r="L7102" s="11"/>
      <c r="M7102" s="12"/>
      <c r="N7102" s="12"/>
      <c r="O7102" s="12"/>
      <c r="P7102" s="12"/>
      <c r="Q7102" s="12"/>
      <c r="R7102" s="12"/>
      <c r="S7102" s="12"/>
      <c r="T7102" s="12"/>
      <c r="U7102" s="12"/>
      <c r="V7102" s="12"/>
      <c r="W7102" s="12"/>
      <c r="X7102" s="12"/>
      <c r="Y7102" s="12"/>
      <c r="Z7102" s="12"/>
      <c r="AA7102" s="12"/>
      <c r="AB7102" s="12"/>
      <c r="AC7102" s="12"/>
      <c r="AD7102" s="12"/>
      <c r="AE7102" s="12"/>
      <c r="AF7102" s="12"/>
      <c r="AG7102" s="12"/>
      <c r="AH7102" s="12"/>
      <c r="AI7102" s="12"/>
      <c r="AJ7102" s="12"/>
      <c r="AK7102" s="12"/>
      <c r="AL7102" s="12"/>
      <c r="AM7102" s="12"/>
      <c r="AN7102" s="12"/>
      <c r="AO7102" s="12"/>
      <c r="AP7102" s="12"/>
      <c r="AQ7102" s="12"/>
      <c r="AR7102" s="12"/>
      <c r="AS7102" s="12"/>
      <c r="AT7102" s="12"/>
      <c r="AU7102" s="12"/>
      <c r="AV7102" s="12"/>
      <c r="AW7102" s="12"/>
      <c r="AX7102" s="12"/>
      <c r="AY7102" s="12"/>
      <c r="AZ7102" s="12"/>
      <c r="BA7102" s="12"/>
      <c r="BB7102" s="12"/>
      <c r="BC7102" s="12"/>
      <c r="BD7102" s="12"/>
      <c r="BE7102" s="12"/>
      <c r="BF7102" s="12"/>
      <c r="BG7102" s="12"/>
      <c r="BH7102" s="12"/>
      <c r="BI7102" s="12"/>
      <c r="BJ7102" s="13"/>
      <c r="BK7102" s="13"/>
      <c r="BL7102" s="13"/>
      <c r="BM7102" s="13"/>
      <c r="BN7102" s="13"/>
    </row>
    <row r="7103" spans="4:66" x14ac:dyDescent="0.25">
      <c r="D7103"/>
      <c r="E7103" s="10"/>
      <c r="F7103" s="10"/>
      <c r="G7103" s="10"/>
      <c r="H7103" s="10"/>
      <c r="I7103" s="10"/>
      <c r="J7103" s="10"/>
      <c r="K7103" s="11"/>
      <c r="L7103" s="11"/>
      <c r="M7103" s="12"/>
      <c r="N7103" s="12"/>
      <c r="O7103" s="12"/>
      <c r="P7103" s="12"/>
      <c r="Q7103" s="12"/>
      <c r="R7103" s="12"/>
      <c r="S7103" s="12"/>
      <c r="T7103" s="12"/>
      <c r="U7103" s="12"/>
      <c r="V7103" s="12"/>
      <c r="W7103" s="12"/>
      <c r="X7103" s="12"/>
      <c r="Y7103" s="12"/>
      <c r="Z7103" s="12"/>
      <c r="AA7103" s="12"/>
      <c r="AB7103" s="12"/>
      <c r="AC7103" s="12"/>
      <c r="AD7103" s="12"/>
      <c r="AE7103" s="12"/>
      <c r="AF7103" s="12"/>
      <c r="AG7103" s="12"/>
      <c r="AH7103" s="12"/>
      <c r="AI7103" s="12"/>
      <c r="AJ7103" s="12"/>
      <c r="AK7103" s="12"/>
      <c r="AL7103" s="12"/>
      <c r="AM7103" s="12"/>
      <c r="AN7103" s="12"/>
      <c r="AO7103" s="12"/>
      <c r="AP7103" s="12"/>
      <c r="AQ7103" s="12"/>
      <c r="AR7103" s="12"/>
      <c r="AS7103" s="12"/>
      <c r="AT7103" s="12"/>
      <c r="AU7103" s="12"/>
      <c r="AV7103" s="12"/>
      <c r="AW7103" s="12"/>
      <c r="AX7103" s="12"/>
      <c r="AY7103" s="12"/>
      <c r="AZ7103" s="12"/>
      <c r="BA7103" s="12"/>
      <c r="BB7103" s="12"/>
      <c r="BC7103" s="12"/>
      <c r="BD7103" s="12"/>
      <c r="BE7103" s="12"/>
      <c r="BF7103" s="12"/>
      <c r="BG7103" s="12"/>
      <c r="BH7103" s="12"/>
      <c r="BI7103" s="12"/>
      <c r="BJ7103" s="13"/>
      <c r="BK7103" s="13"/>
      <c r="BL7103" s="13"/>
      <c r="BM7103" s="13"/>
      <c r="BN7103" s="13"/>
    </row>
    <row r="7104" spans="4:66" x14ac:dyDescent="0.25">
      <c r="D7104"/>
      <c r="E7104" s="10"/>
      <c r="F7104" s="10"/>
      <c r="G7104" s="10"/>
      <c r="H7104" s="10"/>
      <c r="I7104" s="10"/>
      <c r="J7104" s="10"/>
      <c r="K7104" s="11"/>
      <c r="L7104" s="11"/>
      <c r="M7104" s="12"/>
      <c r="N7104" s="12"/>
      <c r="O7104" s="12"/>
      <c r="P7104" s="12"/>
      <c r="Q7104" s="12"/>
      <c r="R7104" s="12"/>
      <c r="S7104" s="12"/>
      <c r="T7104" s="12"/>
      <c r="U7104" s="12"/>
      <c r="V7104" s="12"/>
      <c r="W7104" s="12"/>
      <c r="X7104" s="12"/>
      <c r="Y7104" s="12"/>
      <c r="Z7104" s="12"/>
      <c r="AA7104" s="12"/>
      <c r="AB7104" s="12"/>
      <c r="AC7104" s="12"/>
      <c r="AD7104" s="12"/>
      <c r="AE7104" s="12"/>
      <c r="AF7104" s="12"/>
      <c r="AG7104" s="12"/>
      <c r="AH7104" s="12"/>
      <c r="AI7104" s="12"/>
      <c r="AJ7104" s="12"/>
      <c r="AK7104" s="12"/>
      <c r="AL7104" s="12"/>
      <c r="AM7104" s="12"/>
      <c r="AN7104" s="12"/>
      <c r="AO7104" s="12"/>
      <c r="AP7104" s="12"/>
      <c r="AQ7104" s="12"/>
      <c r="AR7104" s="12"/>
      <c r="AS7104" s="12"/>
      <c r="AT7104" s="12"/>
      <c r="AU7104" s="12"/>
      <c r="AV7104" s="12"/>
      <c r="AW7104" s="12"/>
      <c r="AX7104" s="12"/>
      <c r="AY7104" s="12"/>
      <c r="AZ7104" s="12"/>
      <c r="BA7104" s="12"/>
      <c r="BB7104" s="12"/>
      <c r="BC7104" s="12"/>
      <c r="BD7104" s="12"/>
      <c r="BE7104" s="12"/>
      <c r="BF7104" s="12"/>
      <c r="BG7104" s="12"/>
      <c r="BH7104" s="12"/>
      <c r="BI7104" s="12"/>
      <c r="BJ7104" s="13"/>
      <c r="BK7104" s="13"/>
      <c r="BL7104" s="13"/>
      <c r="BM7104" s="13"/>
      <c r="BN7104" s="13"/>
    </row>
    <row r="7105" spans="4:66" x14ac:dyDescent="0.25">
      <c r="D7105"/>
      <c r="E7105" s="10"/>
      <c r="F7105" s="10"/>
      <c r="G7105" s="10"/>
      <c r="H7105" s="10"/>
      <c r="I7105" s="10"/>
      <c r="J7105" s="10"/>
      <c r="K7105" s="11"/>
      <c r="L7105" s="11"/>
      <c r="M7105" s="12"/>
      <c r="N7105" s="12"/>
      <c r="O7105" s="12"/>
      <c r="P7105" s="12"/>
      <c r="Q7105" s="12"/>
      <c r="R7105" s="12"/>
      <c r="S7105" s="12"/>
      <c r="T7105" s="12"/>
      <c r="U7105" s="12"/>
      <c r="V7105" s="12"/>
      <c r="W7105" s="12"/>
      <c r="X7105" s="12"/>
      <c r="Y7105" s="12"/>
      <c r="Z7105" s="12"/>
      <c r="AA7105" s="12"/>
      <c r="AB7105" s="12"/>
      <c r="AC7105" s="12"/>
      <c r="AD7105" s="12"/>
      <c r="AE7105" s="12"/>
      <c r="AF7105" s="12"/>
      <c r="AG7105" s="12"/>
      <c r="AH7105" s="12"/>
      <c r="AI7105" s="12"/>
      <c r="AJ7105" s="12"/>
      <c r="AK7105" s="12"/>
      <c r="AL7105" s="12"/>
      <c r="AM7105" s="12"/>
      <c r="AN7105" s="12"/>
      <c r="AO7105" s="12"/>
      <c r="AP7105" s="12"/>
      <c r="AQ7105" s="12"/>
      <c r="AR7105" s="12"/>
      <c r="AS7105" s="12"/>
      <c r="AT7105" s="12"/>
      <c r="AU7105" s="12"/>
      <c r="AV7105" s="12"/>
      <c r="AW7105" s="12"/>
      <c r="AX7105" s="12"/>
      <c r="AY7105" s="12"/>
      <c r="AZ7105" s="12"/>
      <c r="BA7105" s="12"/>
      <c r="BB7105" s="12"/>
      <c r="BC7105" s="12"/>
      <c r="BD7105" s="12"/>
      <c r="BE7105" s="12"/>
      <c r="BF7105" s="12"/>
      <c r="BG7105" s="12"/>
      <c r="BH7105" s="12"/>
      <c r="BI7105" s="12"/>
      <c r="BJ7105" s="13"/>
      <c r="BK7105" s="13"/>
      <c r="BL7105" s="13"/>
      <c r="BM7105" s="13"/>
      <c r="BN7105" s="13"/>
    </row>
    <row r="7106" spans="4:66" x14ac:dyDescent="0.25">
      <c r="D7106"/>
      <c r="E7106" s="10"/>
      <c r="F7106" s="10"/>
      <c r="G7106" s="10"/>
      <c r="H7106" s="10"/>
      <c r="I7106" s="10"/>
      <c r="J7106" s="10"/>
      <c r="K7106" s="11"/>
      <c r="L7106" s="11"/>
      <c r="M7106" s="12"/>
      <c r="N7106" s="12"/>
      <c r="O7106" s="12"/>
      <c r="P7106" s="12"/>
      <c r="Q7106" s="12"/>
      <c r="R7106" s="12"/>
      <c r="S7106" s="12"/>
      <c r="T7106" s="12"/>
      <c r="U7106" s="12"/>
      <c r="V7106" s="12"/>
      <c r="W7106" s="12"/>
      <c r="X7106" s="12"/>
      <c r="Y7106" s="12"/>
      <c r="Z7106" s="12"/>
      <c r="AA7106" s="12"/>
      <c r="AB7106" s="12"/>
      <c r="AC7106" s="12"/>
      <c r="AD7106" s="12"/>
      <c r="AE7106" s="12"/>
      <c r="AF7106" s="12"/>
      <c r="AG7106" s="12"/>
      <c r="AH7106" s="12"/>
      <c r="AI7106" s="12"/>
      <c r="AJ7106" s="12"/>
      <c r="AK7106" s="12"/>
      <c r="AL7106" s="12"/>
      <c r="AM7106" s="12"/>
      <c r="AN7106" s="12"/>
      <c r="AO7106" s="12"/>
      <c r="AP7106" s="12"/>
      <c r="AQ7106" s="12"/>
      <c r="AR7106" s="12"/>
      <c r="AS7106" s="12"/>
      <c r="AT7106" s="12"/>
      <c r="AU7106" s="12"/>
      <c r="AV7106" s="12"/>
      <c r="AW7106" s="12"/>
      <c r="AX7106" s="12"/>
      <c r="AY7106" s="12"/>
      <c r="AZ7106" s="12"/>
      <c r="BA7106" s="12"/>
      <c r="BB7106" s="12"/>
      <c r="BC7106" s="12"/>
      <c r="BD7106" s="12"/>
      <c r="BE7106" s="12"/>
      <c r="BF7106" s="12"/>
      <c r="BG7106" s="12"/>
      <c r="BH7106" s="12"/>
      <c r="BI7106" s="12"/>
      <c r="BJ7106" s="13"/>
      <c r="BK7106" s="13"/>
      <c r="BL7106" s="13"/>
      <c r="BM7106" s="13"/>
      <c r="BN7106" s="13"/>
    </row>
    <row r="7107" spans="4:66" x14ac:dyDescent="0.25">
      <c r="D7107"/>
      <c r="E7107" s="10"/>
      <c r="F7107" s="10"/>
      <c r="G7107" s="10"/>
      <c r="H7107" s="10"/>
      <c r="I7107" s="10"/>
      <c r="J7107" s="10"/>
      <c r="K7107" s="11"/>
      <c r="L7107" s="11"/>
      <c r="M7107" s="12"/>
      <c r="N7107" s="12"/>
      <c r="O7107" s="12"/>
      <c r="P7107" s="12"/>
      <c r="Q7107" s="12"/>
      <c r="R7107" s="12"/>
      <c r="S7107" s="12"/>
      <c r="T7107" s="12"/>
      <c r="U7107" s="12"/>
      <c r="V7107" s="12"/>
      <c r="W7107" s="12"/>
      <c r="X7107" s="12"/>
      <c r="Y7107" s="12"/>
      <c r="Z7107" s="12"/>
      <c r="AA7107" s="12"/>
      <c r="AB7107" s="12"/>
      <c r="AC7107" s="12"/>
      <c r="AD7107" s="12"/>
      <c r="AE7107" s="12"/>
      <c r="AF7107" s="12"/>
      <c r="AG7107" s="12"/>
      <c r="AH7107" s="12"/>
      <c r="AI7107" s="12"/>
      <c r="AJ7107" s="12"/>
      <c r="AK7107" s="12"/>
      <c r="AL7107" s="12"/>
      <c r="AM7107" s="12"/>
      <c r="AN7107" s="12"/>
      <c r="AO7107" s="12"/>
      <c r="AP7107" s="12"/>
      <c r="AQ7107" s="12"/>
      <c r="AR7107" s="12"/>
      <c r="AS7107" s="12"/>
      <c r="AT7107" s="12"/>
      <c r="AU7107" s="12"/>
      <c r="AV7107" s="12"/>
      <c r="AW7107" s="12"/>
      <c r="AX7107" s="12"/>
      <c r="AY7107" s="12"/>
      <c r="AZ7107" s="12"/>
      <c r="BA7107" s="12"/>
      <c r="BB7107" s="12"/>
      <c r="BC7107" s="12"/>
      <c r="BD7107" s="12"/>
      <c r="BE7107" s="12"/>
      <c r="BF7107" s="12"/>
      <c r="BG7107" s="12"/>
      <c r="BH7107" s="12"/>
      <c r="BI7107" s="12"/>
      <c r="BJ7107" s="13"/>
      <c r="BK7107" s="13"/>
      <c r="BL7107" s="13"/>
      <c r="BM7107" s="13"/>
      <c r="BN7107" s="13"/>
    </row>
    <row r="7108" spans="4:66" x14ac:dyDescent="0.25">
      <c r="D7108"/>
      <c r="E7108" s="10"/>
      <c r="F7108" s="10"/>
      <c r="G7108" s="10"/>
      <c r="H7108" s="10"/>
      <c r="I7108" s="10"/>
      <c r="J7108" s="10"/>
      <c r="K7108" s="11"/>
      <c r="L7108" s="11"/>
      <c r="M7108" s="12"/>
      <c r="N7108" s="12"/>
      <c r="O7108" s="12"/>
      <c r="P7108" s="12"/>
      <c r="Q7108" s="12"/>
      <c r="R7108" s="12"/>
      <c r="S7108" s="12"/>
      <c r="T7108" s="12"/>
      <c r="U7108" s="12"/>
      <c r="V7108" s="12"/>
      <c r="W7108" s="12"/>
      <c r="X7108" s="12"/>
      <c r="Y7108" s="12"/>
      <c r="Z7108" s="12"/>
      <c r="AA7108" s="12"/>
      <c r="AB7108" s="12"/>
      <c r="AC7108" s="12"/>
      <c r="AD7108" s="12"/>
      <c r="AE7108" s="12"/>
      <c r="AF7108" s="12"/>
      <c r="AG7108" s="12"/>
      <c r="AH7108" s="12"/>
      <c r="AI7108" s="12"/>
      <c r="AJ7108" s="12"/>
      <c r="AK7108" s="12"/>
      <c r="AL7108" s="12"/>
      <c r="AM7108" s="12"/>
      <c r="AN7108" s="12"/>
      <c r="AO7108" s="12"/>
      <c r="AP7108" s="12"/>
      <c r="AQ7108" s="12"/>
      <c r="AR7108" s="12"/>
      <c r="AS7108" s="12"/>
      <c r="AT7108" s="12"/>
      <c r="AU7108" s="12"/>
      <c r="AV7108" s="12"/>
      <c r="AW7108" s="12"/>
      <c r="AX7108" s="12"/>
      <c r="AY7108" s="12"/>
      <c r="AZ7108" s="12"/>
      <c r="BA7108" s="12"/>
      <c r="BB7108" s="12"/>
      <c r="BC7108" s="12"/>
      <c r="BD7108" s="12"/>
      <c r="BE7108" s="12"/>
      <c r="BF7108" s="12"/>
      <c r="BG7108" s="12"/>
      <c r="BH7108" s="12"/>
      <c r="BI7108" s="12"/>
      <c r="BJ7108" s="13"/>
      <c r="BK7108" s="13"/>
      <c r="BL7108" s="13"/>
      <c r="BM7108" s="13"/>
      <c r="BN7108" s="13"/>
    </row>
    <row r="7109" spans="4:66" x14ac:dyDescent="0.25">
      <c r="D7109"/>
      <c r="E7109" s="10"/>
      <c r="F7109" s="10"/>
      <c r="G7109" s="10"/>
      <c r="H7109" s="10"/>
      <c r="I7109" s="10"/>
      <c r="J7109" s="10"/>
      <c r="K7109" s="11"/>
      <c r="L7109" s="11"/>
      <c r="M7109" s="12"/>
      <c r="N7109" s="12"/>
      <c r="O7109" s="12"/>
      <c r="P7109" s="12"/>
      <c r="Q7109" s="12"/>
      <c r="R7109" s="12"/>
      <c r="S7109" s="12"/>
      <c r="T7109" s="12"/>
      <c r="U7109" s="12"/>
      <c r="V7109" s="12"/>
      <c r="W7109" s="12"/>
      <c r="X7109" s="12"/>
      <c r="Y7109" s="12"/>
      <c r="Z7109" s="12"/>
      <c r="AA7109" s="12"/>
      <c r="AB7109" s="12"/>
      <c r="AC7109" s="12"/>
      <c r="AD7109" s="12"/>
      <c r="AE7109" s="12"/>
      <c r="AF7109" s="12"/>
      <c r="AG7109" s="12"/>
      <c r="AH7109" s="12"/>
      <c r="AI7109" s="12"/>
      <c r="AJ7109" s="12"/>
      <c r="AK7109" s="12"/>
      <c r="AL7109" s="12"/>
      <c r="AM7109" s="12"/>
      <c r="AN7109" s="12"/>
      <c r="AO7109" s="12"/>
      <c r="AP7109" s="12"/>
      <c r="AQ7109" s="12"/>
      <c r="AR7109" s="12"/>
      <c r="AS7109" s="12"/>
      <c r="AT7109" s="12"/>
      <c r="AU7109" s="12"/>
      <c r="AV7109" s="12"/>
      <c r="AW7109" s="12"/>
      <c r="AX7109" s="12"/>
      <c r="AY7109" s="12"/>
      <c r="AZ7109" s="12"/>
      <c r="BA7109" s="12"/>
      <c r="BB7109" s="12"/>
      <c r="BC7109" s="12"/>
      <c r="BD7109" s="12"/>
      <c r="BE7109" s="12"/>
      <c r="BF7109" s="12"/>
      <c r="BG7109" s="12"/>
      <c r="BH7109" s="12"/>
      <c r="BI7109" s="12"/>
      <c r="BJ7109" s="13"/>
      <c r="BK7109" s="13"/>
      <c r="BL7109" s="13"/>
      <c r="BM7109" s="13"/>
      <c r="BN7109" s="13"/>
    </row>
    <row r="7110" spans="4:66" x14ac:dyDescent="0.25">
      <c r="D7110"/>
      <c r="E7110" s="10"/>
      <c r="F7110" s="10"/>
      <c r="G7110" s="10"/>
      <c r="H7110" s="10"/>
      <c r="I7110" s="10"/>
      <c r="J7110" s="10"/>
      <c r="K7110" s="11"/>
      <c r="L7110" s="11"/>
      <c r="M7110" s="12"/>
      <c r="N7110" s="12"/>
      <c r="O7110" s="12"/>
      <c r="P7110" s="12"/>
      <c r="Q7110" s="12"/>
      <c r="R7110" s="12"/>
      <c r="S7110" s="12"/>
      <c r="T7110" s="12"/>
      <c r="U7110" s="12"/>
      <c r="V7110" s="12"/>
      <c r="W7110" s="12"/>
      <c r="X7110" s="12"/>
      <c r="Y7110" s="12"/>
      <c r="Z7110" s="12"/>
      <c r="AA7110" s="12"/>
      <c r="AB7110" s="12"/>
      <c r="AC7110" s="12"/>
      <c r="AD7110" s="12"/>
      <c r="AE7110" s="12"/>
      <c r="AF7110" s="12"/>
      <c r="AG7110" s="12"/>
      <c r="AH7110" s="12"/>
      <c r="AI7110" s="12"/>
      <c r="AJ7110" s="12"/>
      <c r="AK7110" s="12"/>
      <c r="AL7110" s="12"/>
      <c r="AM7110" s="12"/>
      <c r="AN7110" s="12"/>
      <c r="AO7110" s="12"/>
      <c r="AP7110" s="12"/>
      <c r="AQ7110" s="12"/>
      <c r="AR7110" s="12"/>
      <c r="AS7110" s="12"/>
      <c r="AT7110" s="12"/>
      <c r="AU7110" s="12"/>
      <c r="AV7110" s="12"/>
      <c r="AW7110" s="12"/>
      <c r="AX7110" s="12"/>
      <c r="AY7110" s="12"/>
      <c r="AZ7110" s="12"/>
      <c r="BA7110" s="12"/>
      <c r="BB7110" s="12"/>
      <c r="BC7110" s="12"/>
      <c r="BD7110" s="12"/>
      <c r="BE7110" s="12"/>
      <c r="BF7110" s="12"/>
      <c r="BG7110" s="12"/>
      <c r="BH7110" s="12"/>
      <c r="BI7110" s="12"/>
      <c r="BJ7110" s="13"/>
      <c r="BK7110" s="13"/>
      <c r="BL7110" s="13"/>
      <c r="BM7110" s="13"/>
      <c r="BN7110" s="13"/>
    </row>
    <row r="7111" spans="4:66" x14ac:dyDescent="0.25">
      <c r="D7111"/>
      <c r="E7111" s="10"/>
      <c r="F7111" s="10"/>
      <c r="G7111" s="10"/>
      <c r="H7111" s="10"/>
      <c r="I7111" s="10"/>
      <c r="J7111" s="10"/>
      <c r="K7111" s="11"/>
      <c r="L7111" s="11"/>
      <c r="M7111" s="12"/>
      <c r="N7111" s="12"/>
      <c r="O7111" s="12"/>
      <c r="P7111" s="12"/>
      <c r="Q7111" s="12"/>
      <c r="R7111" s="12"/>
      <c r="S7111" s="12"/>
      <c r="T7111" s="12"/>
      <c r="U7111" s="12"/>
      <c r="V7111" s="12"/>
      <c r="W7111" s="12"/>
      <c r="X7111" s="12"/>
      <c r="Y7111" s="12"/>
      <c r="Z7111" s="12"/>
      <c r="AA7111" s="12"/>
      <c r="AB7111" s="12"/>
      <c r="AC7111" s="12"/>
      <c r="AD7111" s="12"/>
      <c r="AE7111" s="12"/>
      <c r="AF7111" s="12"/>
      <c r="AG7111" s="12"/>
      <c r="AH7111" s="12"/>
      <c r="AI7111" s="12"/>
      <c r="AJ7111" s="12"/>
      <c r="AK7111" s="12"/>
      <c r="AL7111" s="12"/>
      <c r="AM7111" s="12"/>
      <c r="AN7111" s="12"/>
      <c r="AO7111" s="12"/>
      <c r="AP7111" s="12"/>
      <c r="AQ7111" s="12"/>
      <c r="AR7111" s="12"/>
      <c r="AS7111" s="12"/>
      <c r="AT7111" s="12"/>
      <c r="AU7111" s="12"/>
      <c r="AV7111" s="12"/>
      <c r="AW7111" s="12"/>
      <c r="AX7111" s="12"/>
      <c r="AY7111" s="12"/>
      <c r="AZ7111" s="12"/>
      <c r="BA7111" s="12"/>
      <c r="BB7111" s="12"/>
      <c r="BC7111" s="12"/>
      <c r="BD7111" s="12"/>
      <c r="BE7111" s="12"/>
      <c r="BF7111" s="12"/>
      <c r="BG7111" s="12"/>
      <c r="BH7111" s="12"/>
      <c r="BI7111" s="12"/>
      <c r="BJ7111" s="13"/>
      <c r="BK7111" s="13"/>
      <c r="BL7111" s="13"/>
      <c r="BM7111" s="13"/>
      <c r="BN7111" s="13"/>
    </row>
    <row r="7112" spans="4:66" x14ac:dyDescent="0.25">
      <c r="D7112"/>
      <c r="E7112" s="10"/>
      <c r="F7112" s="10"/>
      <c r="G7112" s="10"/>
      <c r="H7112" s="10"/>
      <c r="I7112" s="10"/>
      <c r="J7112" s="10"/>
      <c r="K7112" s="11"/>
      <c r="L7112" s="11"/>
      <c r="M7112" s="12"/>
      <c r="N7112" s="12"/>
      <c r="O7112" s="12"/>
      <c r="P7112" s="12"/>
      <c r="Q7112" s="12"/>
      <c r="R7112" s="12"/>
      <c r="S7112" s="12"/>
      <c r="T7112" s="12"/>
      <c r="U7112" s="12"/>
      <c r="V7112" s="12"/>
      <c r="W7112" s="12"/>
      <c r="X7112" s="12"/>
      <c r="Y7112" s="12"/>
      <c r="Z7112" s="12"/>
      <c r="AA7112" s="12"/>
      <c r="AB7112" s="12"/>
      <c r="AC7112" s="12"/>
      <c r="AD7112" s="12"/>
      <c r="AE7112" s="12"/>
      <c r="AF7112" s="12"/>
      <c r="AG7112" s="12"/>
      <c r="AH7112" s="12"/>
      <c r="AI7112" s="12"/>
      <c r="AJ7112" s="12"/>
      <c r="AK7112" s="12"/>
      <c r="AL7112" s="12"/>
      <c r="AM7112" s="12"/>
      <c r="AN7112" s="12"/>
      <c r="AO7112" s="12"/>
      <c r="AP7112" s="12"/>
      <c r="AQ7112" s="12"/>
      <c r="AR7112" s="12"/>
      <c r="AS7112" s="12"/>
      <c r="AT7112" s="12"/>
      <c r="AU7112" s="12"/>
      <c r="AV7112" s="12"/>
      <c r="AW7112" s="12"/>
      <c r="AX7112" s="12"/>
      <c r="AY7112" s="12"/>
      <c r="AZ7112" s="12"/>
      <c r="BA7112" s="12"/>
      <c r="BB7112" s="12"/>
      <c r="BC7112" s="12"/>
      <c r="BD7112" s="12"/>
      <c r="BE7112" s="12"/>
      <c r="BF7112" s="12"/>
      <c r="BG7112" s="12"/>
      <c r="BH7112" s="12"/>
      <c r="BI7112" s="12"/>
      <c r="BJ7112" s="13"/>
      <c r="BK7112" s="13"/>
      <c r="BL7112" s="13"/>
      <c r="BM7112" s="13"/>
      <c r="BN7112" s="13"/>
    </row>
    <row r="7113" spans="4:66" x14ac:dyDescent="0.25">
      <c r="D7113"/>
      <c r="E7113" s="10"/>
      <c r="F7113" s="10"/>
      <c r="G7113" s="10"/>
      <c r="H7113" s="10"/>
      <c r="I7113" s="10"/>
      <c r="J7113" s="10"/>
      <c r="K7113" s="11"/>
      <c r="L7113" s="11"/>
      <c r="M7113" s="12"/>
      <c r="N7113" s="12"/>
      <c r="O7113" s="12"/>
      <c r="P7113" s="12"/>
      <c r="Q7113" s="12"/>
      <c r="R7113" s="12"/>
      <c r="S7113" s="12"/>
      <c r="T7113" s="12"/>
      <c r="U7113" s="12"/>
      <c r="V7113" s="12"/>
      <c r="W7113" s="12"/>
      <c r="X7113" s="12"/>
      <c r="Y7113" s="12"/>
      <c r="Z7113" s="12"/>
      <c r="AA7113" s="12"/>
      <c r="AB7113" s="12"/>
      <c r="AC7113" s="12"/>
      <c r="AD7113" s="12"/>
      <c r="AE7113" s="12"/>
      <c r="AF7113" s="12"/>
      <c r="AG7113" s="12"/>
      <c r="AH7113" s="12"/>
      <c r="AI7113" s="12"/>
      <c r="AJ7113" s="12"/>
      <c r="AK7113" s="12"/>
      <c r="AL7113" s="12"/>
      <c r="AM7113" s="12"/>
      <c r="AN7113" s="12"/>
      <c r="AO7113" s="12"/>
      <c r="AP7113" s="12"/>
      <c r="AQ7113" s="12"/>
      <c r="AR7113" s="12"/>
      <c r="AS7113" s="12"/>
      <c r="AT7113" s="12"/>
      <c r="AU7113" s="12"/>
      <c r="AV7113" s="12"/>
      <c r="AW7113" s="12"/>
      <c r="AX7113" s="12"/>
      <c r="AY7113" s="12"/>
      <c r="AZ7113" s="12"/>
      <c r="BA7113" s="12"/>
      <c r="BB7113" s="12"/>
      <c r="BC7113" s="12"/>
      <c r="BD7113" s="12"/>
      <c r="BE7113" s="12"/>
      <c r="BF7113" s="12"/>
      <c r="BG7113" s="12"/>
      <c r="BH7113" s="12"/>
      <c r="BI7113" s="12"/>
      <c r="BJ7113" s="13"/>
      <c r="BK7113" s="13"/>
      <c r="BL7113" s="13"/>
      <c r="BM7113" s="13"/>
      <c r="BN7113" s="13"/>
    </row>
    <row r="7114" spans="4:66" x14ac:dyDescent="0.25">
      <c r="D7114"/>
      <c r="E7114" s="10"/>
      <c r="F7114" s="10"/>
      <c r="G7114" s="10"/>
      <c r="H7114" s="10"/>
      <c r="I7114" s="10"/>
      <c r="J7114" s="10"/>
      <c r="K7114" s="11"/>
      <c r="L7114" s="11"/>
      <c r="M7114" s="12"/>
      <c r="N7114" s="12"/>
      <c r="O7114" s="12"/>
      <c r="P7114" s="12"/>
      <c r="Q7114" s="12"/>
      <c r="R7114" s="12"/>
      <c r="S7114" s="12"/>
      <c r="T7114" s="12"/>
      <c r="U7114" s="12"/>
      <c r="V7114" s="12"/>
      <c r="W7114" s="12"/>
      <c r="X7114" s="12"/>
      <c r="Y7114" s="12"/>
      <c r="Z7114" s="12"/>
      <c r="AA7114" s="12"/>
      <c r="AB7114" s="12"/>
      <c r="AC7114" s="12"/>
      <c r="AD7114" s="12"/>
      <c r="AE7114" s="12"/>
      <c r="AF7114" s="12"/>
      <c r="AG7114" s="12"/>
      <c r="AH7114" s="12"/>
      <c r="AI7114" s="12"/>
      <c r="AJ7114" s="12"/>
      <c r="AK7114" s="12"/>
      <c r="AL7114" s="12"/>
      <c r="AM7114" s="12"/>
      <c r="AN7114" s="12"/>
      <c r="AO7114" s="12"/>
      <c r="AP7114" s="12"/>
      <c r="AQ7114" s="12"/>
      <c r="AR7114" s="12"/>
      <c r="AS7114" s="12"/>
      <c r="AT7114" s="12"/>
      <c r="AU7114" s="12"/>
      <c r="AV7114" s="12"/>
      <c r="AW7114" s="12"/>
      <c r="AX7114" s="12"/>
      <c r="AY7114" s="12"/>
      <c r="AZ7114" s="12"/>
      <c r="BA7114" s="12"/>
      <c r="BB7114" s="12"/>
      <c r="BC7114" s="12"/>
      <c r="BD7114" s="12"/>
      <c r="BE7114" s="12"/>
      <c r="BF7114" s="12"/>
      <c r="BG7114" s="12"/>
      <c r="BH7114" s="12"/>
      <c r="BI7114" s="12"/>
      <c r="BJ7114" s="13"/>
      <c r="BK7114" s="13"/>
      <c r="BL7114" s="13"/>
      <c r="BM7114" s="13"/>
      <c r="BN7114" s="13"/>
    </row>
    <row r="7115" spans="4:66" x14ac:dyDescent="0.25">
      <c r="D7115"/>
      <c r="E7115" s="10"/>
      <c r="F7115" s="10"/>
      <c r="G7115" s="10"/>
      <c r="H7115" s="10"/>
      <c r="I7115" s="10"/>
      <c r="J7115" s="10"/>
      <c r="K7115" s="11"/>
      <c r="L7115" s="11"/>
      <c r="M7115" s="12"/>
      <c r="N7115" s="12"/>
      <c r="O7115" s="12"/>
      <c r="P7115" s="12"/>
      <c r="Q7115" s="12"/>
      <c r="R7115" s="12"/>
      <c r="S7115" s="12"/>
      <c r="T7115" s="12"/>
      <c r="U7115" s="12"/>
      <c r="V7115" s="12"/>
      <c r="W7115" s="12"/>
      <c r="X7115" s="12"/>
      <c r="Y7115" s="12"/>
      <c r="Z7115" s="12"/>
      <c r="AA7115" s="12"/>
      <c r="AB7115" s="12"/>
      <c r="AC7115" s="12"/>
      <c r="AD7115" s="12"/>
      <c r="AE7115" s="12"/>
      <c r="AF7115" s="12"/>
      <c r="AG7115" s="12"/>
      <c r="AH7115" s="12"/>
      <c r="AI7115" s="12"/>
      <c r="AJ7115" s="12"/>
      <c r="AK7115" s="12"/>
      <c r="AL7115" s="12"/>
      <c r="AM7115" s="12"/>
      <c r="AN7115" s="12"/>
      <c r="AO7115" s="12"/>
      <c r="AP7115" s="12"/>
      <c r="AQ7115" s="12"/>
      <c r="AR7115" s="12"/>
      <c r="AS7115" s="12"/>
      <c r="AT7115" s="12"/>
      <c r="AU7115" s="12"/>
      <c r="AV7115" s="12"/>
      <c r="AW7115" s="12"/>
      <c r="AX7115" s="12"/>
      <c r="AY7115" s="12"/>
      <c r="AZ7115" s="12"/>
      <c r="BA7115" s="12"/>
      <c r="BB7115" s="12"/>
      <c r="BC7115" s="12"/>
      <c r="BD7115" s="12"/>
      <c r="BE7115" s="12"/>
      <c r="BF7115" s="12"/>
      <c r="BG7115" s="12"/>
      <c r="BH7115" s="12"/>
      <c r="BI7115" s="12"/>
      <c r="BJ7115" s="13"/>
      <c r="BK7115" s="13"/>
      <c r="BL7115" s="13"/>
      <c r="BM7115" s="13"/>
      <c r="BN7115" s="13"/>
    </row>
    <row r="7116" spans="4:66" x14ac:dyDescent="0.25">
      <c r="D7116"/>
      <c r="E7116" s="10"/>
      <c r="F7116" s="10"/>
      <c r="G7116" s="10"/>
      <c r="H7116" s="10"/>
      <c r="I7116" s="10"/>
      <c r="J7116" s="10"/>
      <c r="K7116" s="11"/>
      <c r="L7116" s="11"/>
      <c r="M7116" s="12"/>
      <c r="N7116" s="12"/>
      <c r="O7116" s="12"/>
      <c r="P7116" s="12"/>
      <c r="Q7116" s="12"/>
      <c r="R7116" s="12"/>
      <c r="S7116" s="12"/>
      <c r="T7116" s="12"/>
      <c r="U7116" s="12"/>
      <c r="V7116" s="12"/>
      <c r="W7116" s="12"/>
      <c r="X7116" s="12"/>
      <c r="Y7116" s="12"/>
      <c r="Z7116" s="12"/>
      <c r="AA7116" s="12"/>
      <c r="AB7116" s="12"/>
      <c r="AC7116" s="12"/>
      <c r="AD7116" s="12"/>
      <c r="AE7116" s="12"/>
      <c r="AF7116" s="12"/>
      <c r="AG7116" s="12"/>
      <c r="AH7116" s="12"/>
      <c r="AI7116" s="12"/>
      <c r="AJ7116" s="12"/>
      <c r="AK7116" s="12"/>
      <c r="AL7116" s="12"/>
      <c r="AM7116" s="12"/>
      <c r="AN7116" s="12"/>
      <c r="AO7116" s="12"/>
      <c r="AP7116" s="12"/>
      <c r="AQ7116" s="12"/>
      <c r="AR7116" s="12"/>
      <c r="AS7116" s="12"/>
      <c r="AT7116" s="12"/>
      <c r="AU7116" s="12"/>
      <c r="AV7116" s="12"/>
      <c r="AW7116" s="12"/>
      <c r="AX7116" s="12"/>
      <c r="AY7116" s="12"/>
      <c r="AZ7116" s="12"/>
      <c r="BA7116" s="12"/>
      <c r="BB7116" s="12"/>
      <c r="BC7116" s="12"/>
      <c r="BD7116" s="12"/>
      <c r="BE7116" s="12"/>
      <c r="BF7116" s="12"/>
      <c r="BG7116" s="12"/>
      <c r="BH7116" s="12"/>
      <c r="BI7116" s="12"/>
      <c r="BJ7116" s="13"/>
      <c r="BK7116" s="13"/>
      <c r="BL7116" s="13"/>
      <c r="BM7116" s="13"/>
      <c r="BN7116" s="13"/>
    </row>
    <row r="7117" spans="4:66" x14ac:dyDescent="0.25">
      <c r="D7117"/>
      <c r="E7117" s="10"/>
      <c r="F7117" s="10"/>
      <c r="G7117" s="10"/>
      <c r="H7117" s="10"/>
      <c r="I7117" s="10"/>
      <c r="J7117" s="10"/>
      <c r="K7117" s="11"/>
      <c r="L7117" s="11"/>
      <c r="M7117" s="12"/>
      <c r="N7117" s="12"/>
      <c r="O7117" s="12"/>
      <c r="P7117" s="12"/>
      <c r="Q7117" s="12"/>
      <c r="R7117" s="12"/>
      <c r="S7117" s="12"/>
      <c r="T7117" s="12"/>
      <c r="U7117" s="12"/>
      <c r="V7117" s="12"/>
      <c r="W7117" s="12"/>
      <c r="X7117" s="12"/>
      <c r="Y7117" s="12"/>
      <c r="Z7117" s="12"/>
      <c r="AA7117" s="12"/>
      <c r="AB7117" s="12"/>
      <c r="AC7117" s="12"/>
      <c r="AD7117" s="12"/>
      <c r="AE7117" s="12"/>
      <c r="AF7117" s="12"/>
      <c r="AG7117" s="12"/>
      <c r="AH7117" s="12"/>
      <c r="AI7117" s="12"/>
      <c r="AJ7117" s="12"/>
      <c r="AK7117" s="12"/>
      <c r="AL7117" s="12"/>
      <c r="AM7117" s="12"/>
      <c r="AN7117" s="12"/>
      <c r="AO7117" s="12"/>
      <c r="AP7117" s="12"/>
      <c r="AQ7117" s="12"/>
      <c r="AR7117" s="12"/>
      <c r="AS7117" s="12"/>
      <c r="AT7117" s="12"/>
      <c r="AU7117" s="12"/>
      <c r="AV7117" s="12"/>
      <c r="AW7117" s="12"/>
      <c r="AX7117" s="12"/>
      <c r="AY7117" s="12"/>
      <c r="AZ7117" s="12"/>
      <c r="BA7117" s="12"/>
      <c r="BB7117" s="12"/>
      <c r="BC7117" s="12"/>
      <c r="BD7117" s="12"/>
      <c r="BE7117" s="12"/>
      <c r="BF7117" s="12"/>
      <c r="BG7117" s="12"/>
      <c r="BH7117" s="12"/>
      <c r="BI7117" s="12"/>
      <c r="BJ7117" s="13"/>
      <c r="BK7117" s="13"/>
      <c r="BL7117" s="13"/>
      <c r="BM7117" s="13"/>
      <c r="BN7117" s="13"/>
    </row>
    <row r="7118" spans="4:66" x14ac:dyDescent="0.25">
      <c r="D7118"/>
      <c r="E7118" s="10"/>
      <c r="F7118" s="10"/>
      <c r="G7118" s="10"/>
      <c r="H7118" s="10"/>
      <c r="I7118" s="10"/>
      <c r="J7118" s="10"/>
      <c r="K7118" s="11"/>
      <c r="L7118" s="11"/>
      <c r="M7118" s="12"/>
      <c r="N7118" s="12"/>
      <c r="O7118" s="12"/>
      <c r="P7118" s="12"/>
      <c r="Q7118" s="12"/>
      <c r="R7118" s="12"/>
      <c r="S7118" s="12"/>
      <c r="T7118" s="12"/>
      <c r="U7118" s="12"/>
      <c r="V7118" s="12"/>
      <c r="W7118" s="12"/>
      <c r="X7118" s="12"/>
      <c r="Y7118" s="12"/>
      <c r="Z7118" s="12"/>
      <c r="AA7118" s="12"/>
      <c r="AB7118" s="12"/>
      <c r="AC7118" s="12"/>
      <c r="AD7118" s="12"/>
      <c r="AE7118" s="12"/>
      <c r="AF7118" s="12"/>
      <c r="AG7118" s="12"/>
      <c r="AH7118" s="12"/>
      <c r="AI7118" s="12"/>
      <c r="AJ7118" s="12"/>
      <c r="AK7118" s="12"/>
      <c r="AL7118" s="12"/>
      <c r="AM7118" s="12"/>
      <c r="AN7118" s="12"/>
      <c r="AO7118" s="12"/>
      <c r="AP7118" s="12"/>
      <c r="AQ7118" s="12"/>
      <c r="AR7118" s="12"/>
      <c r="AS7118" s="12"/>
      <c r="AT7118" s="12"/>
      <c r="AU7118" s="12"/>
      <c r="AV7118" s="12"/>
      <c r="AW7118" s="12"/>
      <c r="AX7118" s="12"/>
      <c r="AY7118" s="12"/>
      <c r="AZ7118" s="12"/>
      <c r="BA7118" s="12"/>
      <c r="BB7118" s="12"/>
      <c r="BC7118" s="12"/>
      <c r="BD7118" s="12"/>
      <c r="BE7118" s="12"/>
      <c r="BF7118" s="12"/>
      <c r="BG7118" s="12"/>
      <c r="BH7118" s="12"/>
      <c r="BI7118" s="12"/>
      <c r="BJ7118" s="13"/>
      <c r="BK7118" s="13"/>
      <c r="BL7118" s="13"/>
      <c r="BM7118" s="13"/>
      <c r="BN7118" s="13"/>
    </row>
    <row r="7119" spans="4:66" x14ac:dyDescent="0.25">
      <c r="D7119"/>
      <c r="E7119" s="10"/>
      <c r="F7119" s="10"/>
      <c r="G7119" s="10"/>
      <c r="H7119" s="10"/>
      <c r="I7119" s="10"/>
      <c r="J7119" s="10"/>
      <c r="K7119" s="11"/>
      <c r="L7119" s="11"/>
      <c r="M7119" s="12"/>
      <c r="N7119" s="12"/>
      <c r="O7119" s="12"/>
      <c r="P7119" s="12"/>
      <c r="Q7119" s="12"/>
      <c r="R7119" s="12"/>
      <c r="S7119" s="12"/>
      <c r="T7119" s="12"/>
      <c r="U7119" s="12"/>
      <c r="V7119" s="12"/>
      <c r="W7119" s="12"/>
      <c r="X7119" s="12"/>
      <c r="Y7119" s="12"/>
      <c r="Z7119" s="12"/>
      <c r="AA7119" s="12"/>
      <c r="AB7119" s="12"/>
      <c r="AC7119" s="12"/>
      <c r="AD7119" s="12"/>
      <c r="AE7119" s="12"/>
      <c r="AF7119" s="12"/>
      <c r="AG7119" s="12"/>
      <c r="AH7119" s="12"/>
      <c r="AI7119" s="12"/>
      <c r="AJ7119" s="12"/>
      <c r="AK7119" s="12"/>
      <c r="AL7119" s="12"/>
      <c r="AM7119" s="12"/>
      <c r="AN7119" s="12"/>
      <c r="AO7119" s="12"/>
      <c r="AP7119" s="12"/>
      <c r="AQ7119" s="12"/>
      <c r="AR7119" s="12"/>
      <c r="AS7119" s="12"/>
      <c r="AT7119" s="12"/>
      <c r="AU7119" s="12"/>
      <c r="AV7119" s="12"/>
      <c r="AW7119" s="12"/>
      <c r="AX7119" s="12"/>
      <c r="AY7119" s="12"/>
      <c r="AZ7119" s="12"/>
      <c r="BA7119" s="12"/>
      <c r="BB7119" s="12"/>
      <c r="BC7119" s="12"/>
      <c r="BD7119" s="12"/>
      <c r="BE7119" s="12"/>
      <c r="BF7119" s="12"/>
      <c r="BG7119" s="12"/>
      <c r="BH7119" s="12"/>
      <c r="BI7119" s="12"/>
      <c r="BJ7119" s="13"/>
      <c r="BK7119" s="13"/>
      <c r="BL7119" s="13"/>
      <c r="BM7119" s="13"/>
      <c r="BN7119" s="13"/>
    </row>
    <row r="7120" spans="4:66" x14ac:dyDescent="0.25">
      <c r="D7120"/>
      <c r="E7120" s="10"/>
      <c r="F7120" s="10"/>
      <c r="G7120" s="10"/>
      <c r="H7120" s="10"/>
      <c r="I7120" s="10"/>
      <c r="J7120" s="10"/>
      <c r="K7120" s="11"/>
      <c r="L7120" s="11"/>
      <c r="M7120" s="12"/>
      <c r="N7120" s="12"/>
      <c r="O7120" s="12"/>
      <c r="P7120" s="12"/>
      <c r="Q7120" s="12"/>
      <c r="R7120" s="12"/>
      <c r="S7120" s="12"/>
      <c r="T7120" s="12"/>
      <c r="U7120" s="12"/>
      <c r="V7120" s="12"/>
      <c r="W7120" s="12"/>
      <c r="X7120" s="12"/>
      <c r="Y7120" s="12"/>
      <c r="Z7120" s="12"/>
      <c r="AA7120" s="12"/>
      <c r="AB7120" s="12"/>
      <c r="AC7120" s="12"/>
      <c r="AD7120" s="12"/>
      <c r="AE7120" s="12"/>
      <c r="AF7120" s="12"/>
      <c r="AG7120" s="12"/>
      <c r="AH7120" s="12"/>
      <c r="AI7120" s="12"/>
      <c r="AJ7120" s="12"/>
      <c r="AK7120" s="12"/>
      <c r="AL7120" s="12"/>
      <c r="AM7120" s="12"/>
      <c r="AN7120" s="12"/>
      <c r="AO7120" s="12"/>
      <c r="AP7120" s="12"/>
      <c r="AQ7120" s="12"/>
      <c r="AR7120" s="12"/>
      <c r="AS7120" s="12"/>
      <c r="AT7120" s="12"/>
      <c r="AU7120" s="12"/>
      <c r="AV7120" s="12"/>
      <c r="AW7120" s="12"/>
      <c r="AX7120" s="12"/>
      <c r="AY7120" s="12"/>
      <c r="AZ7120" s="12"/>
      <c r="BA7120" s="12"/>
      <c r="BB7120" s="12"/>
      <c r="BC7120" s="12"/>
      <c r="BD7120" s="12"/>
      <c r="BE7120" s="12"/>
      <c r="BF7120" s="12"/>
      <c r="BG7120" s="12"/>
      <c r="BH7120" s="12"/>
      <c r="BI7120" s="12"/>
      <c r="BJ7120" s="13"/>
      <c r="BK7120" s="13"/>
      <c r="BL7120" s="13"/>
      <c r="BM7120" s="13"/>
      <c r="BN7120" s="13"/>
    </row>
    <row r="7121" spans="4:66" x14ac:dyDescent="0.25">
      <c r="D7121"/>
      <c r="E7121" s="10"/>
      <c r="F7121" s="10"/>
      <c r="G7121" s="10"/>
      <c r="H7121" s="10"/>
      <c r="I7121" s="10"/>
      <c r="J7121" s="10"/>
      <c r="K7121" s="11"/>
      <c r="L7121" s="11"/>
      <c r="M7121" s="12"/>
      <c r="N7121" s="12"/>
      <c r="O7121" s="12"/>
      <c r="P7121" s="12"/>
      <c r="Q7121" s="12"/>
      <c r="R7121" s="12"/>
      <c r="S7121" s="12"/>
      <c r="T7121" s="12"/>
      <c r="U7121" s="12"/>
      <c r="V7121" s="12"/>
      <c r="W7121" s="12"/>
      <c r="X7121" s="12"/>
      <c r="Y7121" s="12"/>
      <c r="Z7121" s="12"/>
      <c r="AA7121" s="12"/>
      <c r="AB7121" s="12"/>
      <c r="AC7121" s="12"/>
      <c r="AD7121" s="12"/>
      <c r="AE7121" s="12"/>
      <c r="AF7121" s="12"/>
      <c r="AG7121" s="12"/>
      <c r="AH7121" s="12"/>
      <c r="AI7121" s="12"/>
      <c r="AJ7121" s="12"/>
      <c r="AK7121" s="12"/>
      <c r="AL7121" s="12"/>
      <c r="AM7121" s="12"/>
      <c r="AN7121" s="12"/>
      <c r="AO7121" s="12"/>
      <c r="AP7121" s="12"/>
      <c r="AQ7121" s="12"/>
      <c r="AR7121" s="12"/>
      <c r="AS7121" s="12"/>
      <c r="AT7121" s="12"/>
      <c r="AU7121" s="12"/>
      <c r="AV7121" s="12"/>
      <c r="AW7121" s="12"/>
      <c r="AX7121" s="12"/>
      <c r="AY7121" s="12"/>
      <c r="AZ7121" s="12"/>
      <c r="BA7121" s="12"/>
      <c r="BB7121" s="12"/>
      <c r="BC7121" s="12"/>
      <c r="BD7121" s="12"/>
      <c r="BE7121" s="12"/>
      <c r="BF7121" s="12"/>
      <c r="BG7121" s="12"/>
      <c r="BH7121" s="12"/>
      <c r="BI7121" s="12"/>
      <c r="BJ7121" s="13"/>
      <c r="BK7121" s="13"/>
      <c r="BL7121" s="13"/>
      <c r="BM7121" s="13"/>
      <c r="BN7121" s="13"/>
    </row>
    <row r="7122" spans="4:66" x14ac:dyDescent="0.25">
      <c r="D7122"/>
      <c r="E7122" s="10"/>
      <c r="F7122" s="10"/>
      <c r="G7122" s="10"/>
      <c r="H7122" s="10"/>
      <c r="I7122" s="10"/>
      <c r="J7122" s="10"/>
      <c r="K7122" s="11"/>
      <c r="L7122" s="11"/>
      <c r="M7122" s="12"/>
      <c r="N7122" s="12"/>
      <c r="O7122" s="12"/>
      <c r="P7122" s="12"/>
      <c r="Q7122" s="12"/>
      <c r="R7122" s="12"/>
      <c r="S7122" s="12"/>
      <c r="T7122" s="12"/>
      <c r="U7122" s="12"/>
      <c r="V7122" s="12"/>
      <c r="W7122" s="12"/>
      <c r="X7122" s="12"/>
      <c r="Y7122" s="12"/>
      <c r="Z7122" s="12"/>
      <c r="AA7122" s="12"/>
      <c r="AB7122" s="12"/>
      <c r="AC7122" s="12"/>
      <c r="AD7122" s="12"/>
      <c r="AE7122" s="12"/>
      <c r="AF7122" s="12"/>
      <c r="AG7122" s="12"/>
      <c r="AH7122" s="12"/>
      <c r="AI7122" s="12"/>
      <c r="AJ7122" s="12"/>
      <c r="AK7122" s="12"/>
      <c r="AL7122" s="12"/>
      <c r="AM7122" s="12"/>
      <c r="AN7122" s="12"/>
      <c r="AO7122" s="12"/>
      <c r="AP7122" s="12"/>
      <c r="AQ7122" s="12"/>
      <c r="AR7122" s="12"/>
      <c r="AS7122" s="12"/>
      <c r="AT7122" s="12"/>
      <c r="AU7122" s="12"/>
      <c r="AV7122" s="12"/>
      <c r="AW7122" s="12"/>
      <c r="AX7122" s="12"/>
      <c r="AY7122" s="12"/>
      <c r="AZ7122" s="12"/>
      <c r="BA7122" s="12"/>
      <c r="BB7122" s="12"/>
      <c r="BC7122" s="12"/>
      <c r="BD7122" s="12"/>
      <c r="BE7122" s="12"/>
      <c r="BF7122" s="12"/>
      <c r="BG7122" s="12"/>
      <c r="BH7122" s="12"/>
      <c r="BI7122" s="12"/>
      <c r="BJ7122" s="13"/>
      <c r="BK7122" s="13"/>
      <c r="BL7122" s="13"/>
      <c r="BM7122" s="13"/>
      <c r="BN7122" s="13"/>
    </row>
    <row r="7123" spans="4:66" x14ac:dyDescent="0.25">
      <c r="D7123"/>
      <c r="E7123" s="10"/>
      <c r="F7123" s="10"/>
      <c r="G7123" s="10"/>
      <c r="H7123" s="10"/>
      <c r="I7123" s="10"/>
      <c r="J7123" s="10"/>
      <c r="K7123" s="11"/>
      <c r="L7123" s="11"/>
      <c r="M7123" s="12"/>
      <c r="N7123" s="12"/>
      <c r="O7123" s="12"/>
      <c r="P7123" s="12"/>
      <c r="Q7123" s="12"/>
      <c r="R7123" s="12"/>
      <c r="S7123" s="12"/>
      <c r="T7123" s="12"/>
      <c r="U7123" s="12"/>
      <c r="V7123" s="12"/>
      <c r="W7123" s="12"/>
      <c r="X7123" s="12"/>
      <c r="Y7123" s="12"/>
      <c r="Z7123" s="12"/>
      <c r="AA7123" s="12"/>
      <c r="AB7123" s="12"/>
      <c r="AC7123" s="12"/>
      <c r="AD7123" s="12"/>
      <c r="AE7123" s="12"/>
      <c r="AF7123" s="12"/>
      <c r="AG7123" s="12"/>
      <c r="AH7123" s="12"/>
      <c r="AI7123" s="12"/>
      <c r="AJ7123" s="12"/>
      <c r="AK7123" s="12"/>
      <c r="AL7123" s="12"/>
      <c r="AM7123" s="12"/>
      <c r="AN7123" s="12"/>
      <c r="AO7123" s="12"/>
      <c r="AP7123" s="12"/>
      <c r="AQ7123" s="12"/>
      <c r="AR7123" s="12"/>
      <c r="AS7123" s="12"/>
      <c r="AT7123" s="12"/>
      <c r="AU7123" s="12"/>
      <c r="AV7123" s="12"/>
      <c r="AW7123" s="12"/>
      <c r="AX7123" s="12"/>
      <c r="AY7123" s="12"/>
      <c r="AZ7123" s="12"/>
      <c r="BA7123" s="12"/>
      <c r="BB7123" s="12"/>
      <c r="BC7123" s="12"/>
      <c r="BD7123" s="12"/>
      <c r="BE7123" s="12"/>
      <c r="BF7123" s="12"/>
      <c r="BG7123" s="12"/>
      <c r="BH7123" s="12"/>
      <c r="BI7123" s="12"/>
      <c r="BJ7123" s="13"/>
      <c r="BK7123" s="13"/>
      <c r="BL7123" s="13"/>
      <c r="BM7123" s="13"/>
      <c r="BN7123" s="13"/>
    </row>
    <row r="7124" spans="4:66" x14ac:dyDescent="0.25">
      <c r="D7124"/>
      <c r="E7124" s="10"/>
      <c r="F7124" s="10"/>
      <c r="G7124" s="10"/>
      <c r="H7124" s="10"/>
      <c r="I7124" s="10"/>
      <c r="J7124" s="10"/>
      <c r="K7124" s="11"/>
      <c r="L7124" s="11"/>
      <c r="M7124" s="12"/>
      <c r="N7124" s="12"/>
      <c r="O7124" s="12"/>
      <c r="P7124" s="12"/>
      <c r="Q7124" s="12"/>
      <c r="R7124" s="12"/>
      <c r="S7124" s="12"/>
      <c r="T7124" s="12"/>
      <c r="U7124" s="12"/>
      <c r="V7124" s="12"/>
      <c r="W7124" s="12"/>
      <c r="X7124" s="12"/>
      <c r="Y7124" s="12"/>
      <c r="Z7124" s="12"/>
      <c r="AA7124" s="12"/>
      <c r="AB7124" s="12"/>
      <c r="AC7124" s="12"/>
      <c r="AD7124" s="12"/>
      <c r="AE7124" s="12"/>
      <c r="AF7124" s="12"/>
      <c r="AG7124" s="12"/>
      <c r="AH7124" s="12"/>
      <c r="AI7124" s="12"/>
      <c r="AJ7124" s="12"/>
      <c r="AK7124" s="12"/>
      <c r="AL7124" s="12"/>
      <c r="AM7124" s="12"/>
      <c r="AN7124" s="12"/>
      <c r="AO7124" s="12"/>
      <c r="AP7124" s="12"/>
      <c r="AQ7124" s="12"/>
      <c r="AR7124" s="12"/>
      <c r="AS7124" s="12"/>
      <c r="AT7124" s="12"/>
      <c r="AU7124" s="12"/>
      <c r="AV7124" s="12"/>
      <c r="AW7124" s="12"/>
      <c r="AX7124" s="12"/>
      <c r="AY7124" s="12"/>
      <c r="AZ7124" s="12"/>
      <c r="BA7124" s="12"/>
      <c r="BB7124" s="12"/>
      <c r="BC7124" s="12"/>
      <c r="BD7124" s="12"/>
      <c r="BE7124" s="12"/>
      <c r="BF7124" s="12"/>
      <c r="BG7124" s="12"/>
      <c r="BH7124" s="12"/>
      <c r="BI7124" s="12"/>
      <c r="BJ7124" s="13"/>
      <c r="BK7124" s="13"/>
      <c r="BL7124" s="13"/>
      <c r="BM7124" s="13"/>
      <c r="BN7124" s="13"/>
    </row>
    <row r="7125" spans="4:66" x14ac:dyDescent="0.25">
      <c r="D7125"/>
      <c r="E7125" s="10"/>
      <c r="F7125" s="10"/>
      <c r="G7125" s="10"/>
      <c r="H7125" s="10"/>
      <c r="I7125" s="10"/>
      <c r="J7125" s="10"/>
      <c r="K7125" s="11"/>
      <c r="L7125" s="11"/>
      <c r="M7125" s="12"/>
      <c r="N7125" s="12"/>
      <c r="O7125" s="12"/>
      <c r="P7125" s="12"/>
      <c r="Q7125" s="12"/>
      <c r="R7125" s="12"/>
      <c r="S7125" s="12"/>
      <c r="T7125" s="12"/>
      <c r="U7125" s="12"/>
      <c r="V7125" s="12"/>
      <c r="W7125" s="12"/>
      <c r="X7125" s="12"/>
      <c r="Y7125" s="12"/>
      <c r="Z7125" s="12"/>
      <c r="AA7125" s="12"/>
      <c r="AB7125" s="12"/>
      <c r="AC7125" s="12"/>
      <c r="AD7125" s="12"/>
      <c r="AE7125" s="12"/>
      <c r="AF7125" s="12"/>
      <c r="AG7125" s="12"/>
      <c r="AH7125" s="12"/>
      <c r="AI7125" s="12"/>
      <c r="AJ7125" s="12"/>
      <c r="AK7125" s="12"/>
      <c r="AL7125" s="12"/>
      <c r="AM7125" s="12"/>
      <c r="AN7125" s="12"/>
      <c r="AO7125" s="12"/>
      <c r="AP7125" s="12"/>
      <c r="AQ7125" s="12"/>
      <c r="AR7125" s="12"/>
      <c r="AS7125" s="12"/>
      <c r="AT7125" s="12"/>
      <c r="AU7125" s="12"/>
      <c r="AV7125" s="12"/>
      <c r="AW7125" s="12"/>
      <c r="AX7125" s="12"/>
      <c r="AY7125" s="12"/>
      <c r="AZ7125" s="12"/>
      <c r="BA7125" s="12"/>
      <c r="BB7125" s="12"/>
      <c r="BC7125" s="12"/>
      <c r="BD7125" s="12"/>
      <c r="BE7125" s="12"/>
      <c r="BF7125" s="12"/>
      <c r="BG7125" s="12"/>
      <c r="BH7125" s="12"/>
      <c r="BI7125" s="12"/>
      <c r="BJ7125" s="13"/>
      <c r="BK7125" s="13"/>
      <c r="BL7125" s="13"/>
      <c r="BM7125" s="13"/>
      <c r="BN7125" s="13"/>
    </row>
    <row r="7126" spans="4:66" x14ac:dyDescent="0.25">
      <c r="D7126"/>
      <c r="E7126" s="10"/>
      <c r="F7126" s="10"/>
      <c r="G7126" s="10"/>
      <c r="H7126" s="10"/>
      <c r="I7126" s="10"/>
      <c r="J7126" s="10"/>
      <c r="K7126" s="11"/>
      <c r="L7126" s="11"/>
      <c r="M7126" s="12"/>
      <c r="N7126" s="12"/>
      <c r="O7126" s="12"/>
      <c r="P7126" s="12"/>
      <c r="Q7126" s="12"/>
      <c r="R7126" s="12"/>
      <c r="S7126" s="12"/>
      <c r="T7126" s="12"/>
      <c r="U7126" s="12"/>
      <c r="V7126" s="12"/>
      <c r="W7126" s="12"/>
      <c r="X7126" s="12"/>
      <c r="Y7126" s="12"/>
      <c r="Z7126" s="12"/>
      <c r="AA7126" s="12"/>
      <c r="AB7126" s="12"/>
      <c r="AC7126" s="12"/>
      <c r="AD7126" s="12"/>
      <c r="AE7126" s="12"/>
      <c r="AF7126" s="12"/>
      <c r="AG7126" s="12"/>
      <c r="AH7126" s="12"/>
      <c r="AI7126" s="12"/>
      <c r="AJ7126" s="12"/>
      <c r="AK7126" s="12"/>
      <c r="AL7126" s="12"/>
      <c r="AM7126" s="12"/>
      <c r="AN7126" s="12"/>
      <c r="AO7126" s="12"/>
      <c r="AP7126" s="12"/>
      <c r="AQ7126" s="12"/>
      <c r="AR7126" s="12"/>
      <c r="AS7126" s="12"/>
      <c r="AT7126" s="12"/>
      <c r="AU7126" s="12"/>
      <c r="AV7126" s="12"/>
      <c r="AW7126" s="12"/>
      <c r="AX7126" s="12"/>
      <c r="AY7126" s="12"/>
      <c r="AZ7126" s="12"/>
      <c r="BA7126" s="12"/>
      <c r="BB7126" s="12"/>
      <c r="BC7126" s="12"/>
      <c r="BD7126" s="12"/>
      <c r="BE7126" s="12"/>
      <c r="BF7126" s="12"/>
      <c r="BG7126" s="12"/>
      <c r="BH7126" s="12"/>
      <c r="BI7126" s="12"/>
      <c r="BJ7126" s="13"/>
      <c r="BK7126" s="13"/>
      <c r="BL7126" s="13"/>
      <c r="BM7126" s="13"/>
      <c r="BN7126" s="13"/>
    </row>
    <row r="7127" spans="4:66" x14ac:dyDescent="0.25">
      <c r="D7127"/>
      <c r="E7127" s="10"/>
      <c r="F7127" s="10"/>
      <c r="G7127" s="10"/>
      <c r="H7127" s="10"/>
      <c r="I7127" s="10"/>
      <c r="J7127" s="10"/>
      <c r="K7127" s="11"/>
      <c r="L7127" s="11"/>
      <c r="M7127" s="12"/>
      <c r="N7127" s="12"/>
      <c r="O7127" s="12"/>
      <c r="P7127" s="12"/>
      <c r="Q7127" s="12"/>
      <c r="R7127" s="12"/>
      <c r="S7127" s="12"/>
      <c r="T7127" s="12"/>
      <c r="U7127" s="12"/>
      <c r="V7127" s="12"/>
      <c r="W7127" s="12"/>
      <c r="X7127" s="12"/>
      <c r="Y7127" s="12"/>
      <c r="Z7127" s="12"/>
      <c r="AA7127" s="12"/>
      <c r="AB7127" s="12"/>
      <c r="AC7127" s="12"/>
      <c r="AD7127" s="12"/>
      <c r="AE7127" s="12"/>
      <c r="AF7127" s="12"/>
      <c r="AG7127" s="12"/>
      <c r="AH7127" s="12"/>
      <c r="AI7127" s="12"/>
      <c r="AJ7127" s="12"/>
      <c r="AK7127" s="12"/>
      <c r="AL7127" s="12"/>
      <c r="AM7127" s="12"/>
      <c r="AN7127" s="12"/>
      <c r="AO7127" s="12"/>
      <c r="AP7127" s="12"/>
      <c r="AQ7127" s="12"/>
      <c r="AR7127" s="12"/>
      <c r="AS7127" s="12"/>
      <c r="AT7127" s="12"/>
      <c r="AU7127" s="12"/>
      <c r="AV7127" s="12"/>
      <c r="AW7127" s="12"/>
      <c r="AX7127" s="12"/>
      <c r="AY7127" s="12"/>
      <c r="AZ7127" s="12"/>
      <c r="BA7127" s="12"/>
      <c r="BB7127" s="12"/>
      <c r="BC7127" s="12"/>
      <c r="BD7127" s="12"/>
      <c r="BE7127" s="12"/>
      <c r="BF7127" s="12"/>
      <c r="BG7127" s="12"/>
      <c r="BH7127" s="12"/>
      <c r="BI7127" s="12"/>
      <c r="BJ7127" s="13"/>
      <c r="BK7127" s="13"/>
      <c r="BL7127" s="13"/>
      <c r="BM7127" s="13"/>
      <c r="BN7127" s="13"/>
    </row>
    <row r="7128" spans="4:66" x14ac:dyDescent="0.25">
      <c r="D7128"/>
      <c r="E7128" s="10"/>
      <c r="F7128" s="10"/>
      <c r="G7128" s="10"/>
      <c r="H7128" s="10"/>
      <c r="I7128" s="10"/>
      <c r="J7128" s="10"/>
      <c r="K7128" s="11"/>
      <c r="L7128" s="11"/>
      <c r="M7128" s="12"/>
      <c r="N7128" s="12"/>
      <c r="O7128" s="12"/>
      <c r="P7128" s="12"/>
      <c r="Q7128" s="12"/>
      <c r="R7128" s="12"/>
      <c r="S7128" s="12"/>
      <c r="T7128" s="12"/>
      <c r="U7128" s="12"/>
      <c r="V7128" s="12"/>
      <c r="W7128" s="12"/>
      <c r="X7128" s="12"/>
      <c r="Y7128" s="12"/>
      <c r="Z7128" s="12"/>
      <c r="AA7128" s="12"/>
      <c r="AB7128" s="12"/>
      <c r="AC7128" s="12"/>
      <c r="AD7128" s="12"/>
      <c r="AE7128" s="12"/>
      <c r="AF7128" s="12"/>
      <c r="AG7128" s="12"/>
      <c r="AH7128" s="12"/>
      <c r="AI7128" s="12"/>
      <c r="AJ7128" s="12"/>
      <c r="AK7128" s="12"/>
      <c r="AL7128" s="12"/>
      <c r="AM7128" s="12"/>
      <c r="AN7128" s="12"/>
      <c r="AO7128" s="12"/>
      <c r="AP7128" s="12"/>
      <c r="AQ7128" s="12"/>
      <c r="AR7128" s="12"/>
      <c r="AS7128" s="12"/>
      <c r="AT7128" s="12"/>
      <c r="AU7128" s="12"/>
      <c r="AV7128" s="12"/>
      <c r="AW7128" s="12"/>
      <c r="AX7128" s="12"/>
      <c r="AY7128" s="12"/>
      <c r="AZ7128" s="12"/>
      <c r="BA7128" s="12"/>
      <c r="BB7128" s="12"/>
      <c r="BC7128" s="12"/>
      <c r="BD7128" s="12"/>
      <c r="BE7128" s="12"/>
      <c r="BF7128" s="12"/>
      <c r="BG7128" s="12"/>
      <c r="BH7128" s="12"/>
      <c r="BI7128" s="12"/>
      <c r="BJ7128" s="13"/>
      <c r="BK7128" s="13"/>
      <c r="BL7128" s="13"/>
      <c r="BM7128" s="13"/>
      <c r="BN7128" s="13"/>
    </row>
    <row r="7129" spans="4:66" x14ac:dyDescent="0.25">
      <c r="D7129"/>
      <c r="E7129" s="10"/>
      <c r="F7129" s="10"/>
      <c r="G7129" s="10"/>
      <c r="H7129" s="10"/>
      <c r="I7129" s="10"/>
      <c r="J7129" s="10"/>
      <c r="K7129" s="11"/>
      <c r="L7129" s="11"/>
      <c r="M7129" s="12"/>
      <c r="N7129" s="12"/>
      <c r="O7129" s="12"/>
      <c r="P7129" s="12"/>
      <c r="Q7129" s="12"/>
      <c r="R7129" s="12"/>
      <c r="S7129" s="12"/>
      <c r="T7129" s="12"/>
      <c r="U7129" s="12"/>
      <c r="V7129" s="12"/>
      <c r="W7129" s="12"/>
      <c r="X7129" s="12"/>
      <c r="Y7129" s="12"/>
      <c r="Z7129" s="12"/>
      <c r="AA7129" s="12"/>
      <c r="AB7129" s="12"/>
      <c r="AC7129" s="12"/>
      <c r="AD7129" s="12"/>
      <c r="AE7129" s="12"/>
      <c r="AF7129" s="12"/>
      <c r="AG7129" s="12"/>
      <c r="AH7129" s="12"/>
      <c r="AI7129" s="12"/>
      <c r="AJ7129" s="12"/>
      <c r="AK7129" s="12"/>
      <c r="AL7129" s="12"/>
      <c r="AM7129" s="12"/>
      <c r="AN7129" s="12"/>
      <c r="AO7129" s="12"/>
      <c r="AP7129" s="12"/>
      <c r="AQ7129" s="12"/>
      <c r="AR7129" s="12"/>
      <c r="AS7129" s="12"/>
      <c r="AT7129" s="12"/>
      <c r="AU7129" s="12"/>
      <c r="AV7129" s="12"/>
      <c r="AW7129" s="12"/>
      <c r="AX7129" s="12"/>
      <c r="AY7129" s="12"/>
      <c r="AZ7129" s="12"/>
      <c r="BA7129" s="12"/>
      <c r="BB7129" s="12"/>
      <c r="BC7129" s="12"/>
      <c r="BD7129" s="12"/>
      <c r="BE7129" s="12"/>
      <c r="BF7129" s="12"/>
      <c r="BG7129" s="12"/>
      <c r="BH7129" s="12"/>
      <c r="BI7129" s="12"/>
      <c r="BJ7129" s="13"/>
      <c r="BK7129" s="13"/>
      <c r="BL7129" s="13"/>
      <c r="BM7129" s="13"/>
      <c r="BN7129" s="13"/>
    </row>
    <row r="7130" spans="4:66" x14ac:dyDescent="0.25">
      <c r="D7130"/>
      <c r="E7130" s="10"/>
      <c r="F7130" s="10"/>
      <c r="G7130" s="10"/>
      <c r="H7130" s="10"/>
      <c r="I7130" s="10"/>
      <c r="J7130" s="10"/>
      <c r="K7130" s="11"/>
      <c r="L7130" s="11"/>
      <c r="M7130" s="12"/>
      <c r="N7130" s="12"/>
      <c r="O7130" s="12"/>
      <c r="P7130" s="12"/>
      <c r="Q7130" s="12"/>
      <c r="R7130" s="12"/>
      <c r="S7130" s="12"/>
      <c r="T7130" s="12"/>
      <c r="U7130" s="12"/>
      <c r="V7130" s="12"/>
      <c r="W7130" s="12"/>
      <c r="X7130" s="12"/>
      <c r="Y7130" s="12"/>
      <c r="Z7130" s="12"/>
      <c r="AA7130" s="12"/>
      <c r="AB7130" s="12"/>
      <c r="AC7130" s="12"/>
      <c r="AD7130" s="12"/>
      <c r="AE7130" s="12"/>
      <c r="AF7130" s="12"/>
      <c r="AG7130" s="12"/>
      <c r="AH7130" s="12"/>
      <c r="AI7130" s="12"/>
      <c r="AJ7130" s="12"/>
      <c r="AK7130" s="12"/>
      <c r="AL7130" s="12"/>
      <c r="AM7130" s="12"/>
      <c r="AN7130" s="12"/>
      <c r="AO7130" s="12"/>
      <c r="AP7130" s="12"/>
      <c r="AQ7130" s="12"/>
      <c r="AR7130" s="12"/>
      <c r="AS7130" s="12"/>
      <c r="AT7130" s="12"/>
      <c r="AU7130" s="12"/>
      <c r="AV7130" s="12"/>
      <c r="AW7130" s="12"/>
      <c r="AX7130" s="12"/>
      <c r="AY7130" s="12"/>
      <c r="AZ7130" s="12"/>
      <c r="BA7130" s="12"/>
      <c r="BB7130" s="12"/>
      <c r="BC7130" s="12"/>
      <c r="BD7130" s="12"/>
      <c r="BE7130" s="12"/>
      <c r="BF7130" s="12"/>
      <c r="BG7130" s="12"/>
      <c r="BH7130" s="12"/>
      <c r="BI7130" s="12"/>
      <c r="BJ7130" s="13"/>
      <c r="BK7130" s="13"/>
      <c r="BL7130" s="13"/>
      <c r="BM7130" s="13"/>
      <c r="BN7130" s="13"/>
    </row>
    <row r="7131" spans="4:66" x14ac:dyDescent="0.25">
      <c r="D7131"/>
      <c r="E7131" s="10"/>
      <c r="F7131" s="10"/>
      <c r="G7131" s="10"/>
      <c r="H7131" s="10"/>
      <c r="I7131" s="10"/>
      <c r="J7131" s="10"/>
      <c r="K7131" s="11"/>
      <c r="L7131" s="11"/>
      <c r="M7131" s="12"/>
      <c r="N7131" s="12"/>
      <c r="O7131" s="12"/>
      <c r="P7131" s="12"/>
      <c r="Q7131" s="12"/>
      <c r="R7131" s="12"/>
      <c r="S7131" s="12"/>
      <c r="T7131" s="12"/>
      <c r="U7131" s="12"/>
      <c r="V7131" s="12"/>
      <c r="W7131" s="12"/>
      <c r="X7131" s="12"/>
      <c r="Y7131" s="12"/>
      <c r="Z7131" s="12"/>
      <c r="AA7131" s="12"/>
      <c r="AB7131" s="12"/>
      <c r="AC7131" s="12"/>
      <c r="AD7131" s="12"/>
      <c r="AE7131" s="12"/>
      <c r="AF7131" s="12"/>
      <c r="AG7131" s="12"/>
      <c r="AH7131" s="12"/>
      <c r="AI7131" s="12"/>
      <c r="AJ7131" s="12"/>
      <c r="AK7131" s="12"/>
      <c r="AL7131" s="12"/>
      <c r="AM7131" s="12"/>
      <c r="AN7131" s="12"/>
      <c r="AO7131" s="12"/>
      <c r="AP7131" s="12"/>
      <c r="AQ7131" s="12"/>
      <c r="AR7131" s="12"/>
      <c r="AS7131" s="12"/>
      <c r="AT7131" s="12"/>
      <c r="AU7131" s="12"/>
      <c r="AV7131" s="12"/>
      <c r="AW7131" s="12"/>
      <c r="AX7131" s="12"/>
      <c r="AY7131" s="12"/>
      <c r="AZ7131" s="12"/>
      <c r="BA7131" s="12"/>
      <c r="BB7131" s="12"/>
      <c r="BC7131" s="12"/>
      <c r="BD7131" s="12"/>
      <c r="BE7131" s="12"/>
      <c r="BF7131" s="12"/>
      <c r="BG7131" s="12"/>
      <c r="BH7131" s="12"/>
      <c r="BI7131" s="12"/>
      <c r="BJ7131" s="13"/>
      <c r="BK7131" s="13"/>
      <c r="BL7131" s="13"/>
      <c r="BM7131" s="13"/>
      <c r="BN7131" s="13"/>
    </row>
    <row r="7132" spans="4:66" x14ac:dyDescent="0.25">
      <c r="D7132"/>
      <c r="E7132" s="10"/>
      <c r="F7132" s="10"/>
      <c r="G7132" s="10"/>
      <c r="H7132" s="10"/>
      <c r="I7132" s="10"/>
      <c r="J7132" s="10"/>
      <c r="K7132" s="11"/>
      <c r="L7132" s="11"/>
      <c r="M7132" s="12"/>
      <c r="N7132" s="12"/>
      <c r="O7132" s="12"/>
      <c r="P7132" s="12"/>
      <c r="Q7132" s="12"/>
      <c r="R7132" s="12"/>
      <c r="S7132" s="12"/>
      <c r="T7132" s="12"/>
      <c r="U7132" s="12"/>
      <c r="V7132" s="12"/>
      <c r="W7132" s="12"/>
      <c r="X7132" s="12"/>
      <c r="Y7132" s="12"/>
      <c r="Z7132" s="12"/>
      <c r="AA7132" s="12"/>
      <c r="AB7132" s="12"/>
      <c r="AC7132" s="12"/>
      <c r="AD7132" s="12"/>
      <c r="AE7132" s="12"/>
      <c r="AF7132" s="12"/>
      <c r="AG7132" s="12"/>
      <c r="AH7132" s="12"/>
      <c r="AI7132" s="12"/>
      <c r="AJ7132" s="12"/>
      <c r="AK7132" s="12"/>
      <c r="AL7132" s="12"/>
      <c r="AM7132" s="12"/>
      <c r="AN7132" s="12"/>
      <c r="AO7132" s="12"/>
      <c r="AP7132" s="12"/>
      <c r="AQ7132" s="12"/>
      <c r="AR7132" s="12"/>
      <c r="AS7132" s="12"/>
      <c r="AT7132" s="12"/>
      <c r="AU7132" s="12"/>
      <c r="AV7132" s="12"/>
      <c r="AW7132" s="12"/>
      <c r="AX7132" s="12"/>
      <c r="AY7132" s="12"/>
      <c r="AZ7132" s="12"/>
      <c r="BA7132" s="12"/>
      <c r="BB7132" s="12"/>
      <c r="BC7132" s="12"/>
      <c r="BD7132" s="12"/>
      <c r="BE7132" s="12"/>
      <c r="BF7132" s="12"/>
      <c r="BG7132" s="12"/>
      <c r="BH7132" s="12"/>
      <c r="BI7132" s="12"/>
      <c r="BJ7132" s="13"/>
      <c r="BK7132" s="13"/>
      <c r="BL7132" s="13"/>
      <c r="BM7132" s="13"/>
      <c r="BN7132" s="13"/>
    </row>
    <row r="7133" spans="4:66" x14ac:dyDescent="0.25">
      <c r="D7133"/>
      <c r="E7133" s="10"/>
      <c r="F7133" s="10"/>
      <c r="G7133" s="10"/>
      <c r="H7133" s="10"/>
      <c r="I7133" s="10"/>
      <c r="J7133" s="10"/>
      <c r="K7133" s="11"/>
      <c r="L7133" s="11"/>
      <c r="M7133" s="12"/>
      <c r="N7133" s="12"/>
      <c r="O7133" s="12"/>
      <c r="P7133" s="12"/>
      <c r="Q7133" s="12"/>
      <c r="R7133" s="12"/>
      <c r="S7133" s="12"/>
      <c r="T7133" s="12"/>
      <c r="U7133" s="12"/>
      <c r="V7133" s="12"/>
      <c r="W7133" s="12"/>
      <c r="X7133" s="12"/>
      <c r="Y7133" s="12"/>
      <c r="Z7133" s="12"/>
      <c r="AA7133" s="12"/>
      <c r="AB7133" s="12"/>
      <c r="AC7133" s="12"/>
      <c r="AD7133" s="12"/>
      <c r="AE7133" s="12"/>
      <c r="AF7133" s="12"/>
      <c r="AG7133" s="12"/>
      <c r="AH7133" s="12"/>
      <c r="AI7133" s="12"/>
      <c r="AJ7133" s="12"/>
      <c r="AK7133" s="12"/>
      <c r="AL7133" s="12"/>
      <c r="AM7133" s="12"/>
      <c r="AN7133" s="12"/>
      <c r="AO7133" s="12"/>
      <c r="AP7133" s="12"/>
      <c r="AQ7133" s="12"/>
      <c r="AR7133" s="12"/>
      <c r="AS7133" s="12"/>
      <c r="AT7133" s="12"/>
      <c r="AU7133" s="12"/>
      <c r="AV7133" s="12"/>
      <c r="AW7133" s="12"/>
      <c r="AX7133" s="12"/>
      <c r="AY7133" s="12"/>
      <c r="AZ7133" s="12"/>
      <c r="BA7133" s="12"/>
      <c r="BB7133" s="12"/>
      <c r="BC7133" s="12"/>
      <c r="BD7133" s="12"/>
      <c r="BE7133" s="12"/>
      <c r="BF7133" s="12"/>
      <c r="BG7133" s="12"/>
      <c r="BH7133" s="12"/>
      <c r="BI7133" s="12"/>
      <c r="BJ7133" s="13"/>
      <c r="BK7133" s="13"/>
      <c r="BL7133" s="13"/>
      <c r="BM7133" s="13"/>
      <c r="BN7133" s="13"/>
    </row>
    <row r="7134" spans="4:66" x14ac:dyDescent="0.25">
      <c r="D7134"/>
      <c r="E7134" s="10"/>
      <c r="F7134" s="10"/>
      <c r="G7134" s="10"/>
      <c r="H7134" s="10"/>
      <c r="I7134" s="10"/>
      <c r="J7134" s="10"/>
      <c r="K7134" s="11"/>
      <c r="L7134" s="11"/>
      <c r="M7134" s="12"/>
      <c r="N7134" s="12"/>
      <c r="O7134" s="12"/>
      <c r="P7134" s="12"/>
      <c r="Q7134" s="12"/>
      <c r="R7134" s="12"/>
      <c r="S7134" s="12"/>
      <c r="T7134" s="12"/>
      <c r="U7134" s="12"/>
      <c r="V7134" s="12"/>
      <c r="W7134" s="12"/>
      <c r="X7134" s="12"/>
      <c r="Y7134" s="12"/>
      <c r="Z7134" s="12"/>
      <c r="AA7134" s="12"/>
      <c r="AB7134" s="12"/>
      <c r="AC7134" s="12"/>
      <c r="AD7134" s="12"/>
      <c r="AE7134" s="12"/>
      <c r="AF7134" s="12"/>
      <c r="AG7134" s="12"/>
      <c r="AH7134" s="12"/>
      <c r="AI7134" s="12"/>
      <c r="AJ7134" s="12"/>
      <c r="AK7134" s="12"/>
      <c r="AL7134" s="12"/>
      <c r="AM7134" s="12"/>
      <c r="AN7134" s="12"/>
      <c r="AO7134" s="12"/>
      <c r="AP7134" s="12"/>
      <c r="AQ7134" s="12"/>
      <c r="AR7134" s="12"/>
      <c r="AS7134" s="12"/>
      <c r="AT7134" s="12"/>
      <c r="AU7134" s="12"/>
      <c r="AV7134" s="12"/>
      <c r="AW7134" s="12"/>
      <c r="AX7134" s="12"/>
      <c r="AY7134" s="12"/>
      <c r="AZ7134" s="12"/>
      <c r="BA7134" s="12"/>
      <c r="BB7134" s="12"/>
      <c r="BC7134" s="12"/>
      <c r="BD7134" s="12"/>
      <c r="BE7134" s="12"/>
      <c r="BF7134" s="12"/>
      <c r="BG7134" s="12"/>
      <c r="BH7134" s="12"/>
      <c r="BI7134" s="12"/>
      <c r="BJ7134" s="13"/>
      <c r="BK7134" s="13"/>
      <c r="BL7134" s="13"/>
      <c r="BM7134" s="13"/>
      <c r="BN7134" s="13"/>
    </row>
    <row r="7135" spans="4:66" x14ac:dyDescent="0.25">
      <c r="D7135"/>
      <c r="E7135" s="10"/>
      <c r="F7135" s="10"/>
      <c r="G7135" s="10"/>
      <c r="H7135" s="10"/>
      <c r="I7135" s="10"/>
      <c r="J7135" s="10"/>
      <c r="K7135" s="11"/>
      <c r="L7135" s="11"/>
      <c r="M7135" s="12"/>
      <c r="N7135" s="12"/>
      <c r="O7135" s="12"/>
      <c r="P7135" s="12"/>
      <c r="Q7135" s="12"/>
      <c r="R7135" s="12"/>
      <c r="S7135" s="12"/>
      <c r="T7135" s="12"/>
      <c r="U7135" s="12"/>
      <c r="V7135" s="12"/>
      <c r="W7135" s="12"/>
      <c r="X7135" s="12"/>
      <c r="Y7135" s="12"/>
      <c r="Z7135" s="12"/>
      <c r="AA7135" s="12"/>
      <c r="AB7135" s="12"/>
      <c r="AC7135" s="12"/>
      <c r="AD7135" s="12"/>
      <c r="AE7135" s="12"/>
      <c r="AF7135" s="12"/>
      <c r="AG7135" s="12"/>
      <c r="AH7135" s="12"/>
      <c r="AI7135" s="12"/>
      <c r="AJ7135" s="12"/>
      <c r="AK7135" s="12"/>
      <c r="AL7135" s="12"/>
      <c r="AM7135" s="12"/>
      <c r="AN7135" s="12"/>
      <c r="AO7135" s="12"/>
      <c r="AP7135" s="12"/>
      <c r="AQ7135" s="12"/>
      <c r="AR7135" s="12"/>
      <c r="AS7135" s="12"/>
      <c r="AT7135" s="12"/>
      <c r="AU7135" s="12"/>
      <c r="AV7135" s="12"/>
      <c r="AW7135" s="12"/>
      <c r="AX7135" s="12"/>
      <c r="AY7135" s="12"/>
      <c r="AZ7135" s="12"/>
      <c r="BA7135" s="12"/>
      <c r="BB7135" s="12"/>
      <c r="BC7135" s="12"/>
      <c r="BD7135" s="12"/>
      <c r="BE7135" s="12"/>
      <c r="BF7135" s="12"/>
      <c r="BG7135" s="12"/>
      <c r="BH7135" s="12"/>
      <c r="BI7135" s="12"/>
      <c r="BJ7135" s="13"/>
      <c r="BK7135" s="13"/>
      <c r="BL7135" s="13"/>
      <c r="BM7135" s="13"/>
      <c r="BN7135" s="13"/>
    </row>
    <row r="7136" spans="4:66" x14ac:dyDescent="0.25">
      <c r="D7136"/>
      <c r="E7136" s="10"/>
      <c r="F7136" s="10"/>
      <c r="G7136" s="10"/>
      <c r="H7136" s="10"/>
      <c r="I7136" s="10"/>
      <c r="J7136" s="10"/>
      <c r="K7136" s="11"/>
      <c r="L7136" s="11"/>
      <c r="M7136" s="12"/>
      <c r="N7136" s="12"/>
      <c r="O7136" s="12"/>
      <c r="P7136" s="12"/>
      <c r="Q7136" s="12"/>
      <c r="R7136" s="12"/>
      <c r="S7136" s="12"/>
      <c r="T7136" s="12"/>
      <c r="U7136" s="12"/>
      <c r="V7136" s="12"/>
      <c r="W7136" s="12"/>
      <c r="X7136" s="12"/>
      <c r="Y7136" s="12"/>
      <c r="Z7136" s="12"/>
      <c r="AA7136" s="12"/>
      <c r="AB7136" s="12"/>
      <c r="AC7136" s="12"/>
      <c r="AD7136" s="12"/>
      <c r="AE7136" s="12"/>
      <c r="AF7136" s="12"/>
      <c r="AG7136" s="12"/>
      <c r="AH7136" s="12"/>
      <c r="AI7136" s="12"/>
      <c r="AJ7136" s="12"/>
      <c r="AK7136" s="12"/>
      <c r="AL7136" s="12"/>
      <c r="AM7136" s="12"/>
      <c r="AN7136" s="12"/>
      <c r="AO7136" s="12"/>
      <c r="AP7136" s="12"/>
      <c r="AQ7136" s="12"/>
      <c r="AR7136" s="12"/>
      <c r="AS7136" s="12"/>
      <c r="AT7136" s="12"/>
      <c r="AU7136" s="12"/>
      <c r="AV7136" s="12"/>
      <c r="AW7136" s="12"/>
      <c r="AX7136" s="12"/>
      <c r="AY7136" s="12"/>
      <c r="AZ7136" s="12"/>
      <c r="BA7136" s="12"/>
      <c r="BB7136" s="12"/>
      <c r="BC7136" s="12"/>
      <c r="BD7136" s="12"/>
      <c r="BE7136" s="12"/>
      <c r="BF7136" s="12"/>
      <c r="BG7136" s="12"/>
      <c r="BH7136" s="12"/>
      <c r="BI7136" s="12"/>
      <c r="BJ7136" s="13"/>
      <c r="BK7136" s="13"/>
      <c r="BL7136" s="13"/>
      <c r="BM7136" s="13"/>
      <c r="BN7136" s="13"/>
    </row>
    <row r="7137" spans="4:66" x14ac:dyDescent="0.25">
      <c r="D7137"/>
      <c r="E7137" s="10"/>
      <c r="F7137" s="10"/>
      <c r="G7137" s="10"/>
      <c r="H7137" s="10"/>
      <c r="I7137" s="10"/>
      <c r="J7137" s="10"/>
      <c r="K7137" s="11"/>
      <c r="L7137" s="11"/>
      <c r="M7137" s="12"/>
      <c r="N7137" s="12"/>
      <c r="O7137" s="12"/>
      <c r="P7137" s="12"/>
      <c r="Q7137" s="12"/>
      <c r="R7137" s="12"/>
      <c r="S7137" s="12"/>
      <c r="T7137" s="12"/>
      <c r="U7137" s="12"/>
      <c r="V7137" s="12"/>
      <c r="W7137" s="12"/>
      <c r="X7137" s="12"/>
      <c r="Y7137" s="12"/>
      <c r="Z7137" s="12"/>
      <c r="AA7137" s="12"/>
      <c r="AB7137" s="12"/>
      <c r="AC7137" s="12"/>
      <c r="AD7137" s="12"/>
      <c r="AE7137" s="12"/>
      <c r="AF7137" s="12"/>
      <c r="AG7137" s="12"/>
      <c r="AH7137" s="12"/>
      <c r="AI7137" s="12"/>
      <c r="AJ7137" s="12"/>
      <c r="AK7137" s="12"/>
      <c r="AL7137" s="12"/>
      <c r="AM7137" s="12"/>
      <c r="AN7137" s="12"/>
      <c r="AO7137" s="12"/>
      <c r="AP7137" s="12"/>
      <c r="AQ7137" s="12"/>
      <c r="AR7137" s="12"/>
      <c r="AS7137" s="12"/>
      <c r="AT7137" s="12"/>
      <c r="AU7137" s="12"/>
      <c r="AV7137" s="12"/>
      <c r="AW7137" s="12"/>
      <c r="AX7137" s="12"/>
      <c r="AY7137" s="12"/>
      <c r="AZ7137" s="12"/>
      <c r="BA7137" s="12"/>
      <c r="BB7137" s="12"/>
      <c r="BC7137" s="12"/>
      <c r="BD7137" s="12"/>
      <c r="BE7137" s="12"/>
      <c r="BF7137" s="12"/>
      <c r="BG7137" s="12"/>
      <c r="BH7137" s="12"/>
      <c r="BI7137" s="12"/>
      <c r="BJ7137" s="13"/>
      <c r="BK7137" s="13"/>
      <c r="BL7137" s="13"/>
      <c r="BM7137" s="13"/>
      <c r="BN7137" s="13"/>
    </row>
    <row r="7138" spans="4:66" x14ac:dyDescent="0.25">
      <c r="D7138"/>
      <c r="E7138" s="10"/>
      <c r="F7138" s="10"/>
      <c r="G7138" s="10"/>
      <c r="H7138" s="10"/>
      <c r="I7138" s="10"/>
      <c r="J7138" s="10"/>
      <c r="K7138" s="11"/>
      <c r="L7138" s="11"/>
      <c r="M7138" s="12"/>
      <c r="N7138" s="12"/>
      <c r="O7138" s="12"/>
      <c r="P7138" s="12"/>
      <c r="Q7138" s="12"/>
      <c r="R7138" s="12"/>
      <c r="S7138" s="12"/>
      <c r="T7138" s="12"/>
      <c r="U7138" s="12"/>
      <c r="V7138" s="12"/>
      <c r="W7138" s="12"/>
      <c r="X7138" s="12"/>
      <c r="Y7138" s="12"/>
      <c r="Z7138" s="12"/>
      <c r="AA7138" s="12"/>
      <c r="AB7138" s="12"/>
      <c r="AC7138" s="12"/>
      <c r="AD7138" s="12"/>
      <c r="AE7138" s="12"/>
      <c r="AF7138" s="12"/>
      <c r="AG7138" s="12"/>
      <c r="AH7138" s="12"/>
      <c r="AI7138" s="12"/>
      <c r="AJ7138" s="12"/>
      <c r="AK7138" s="12"/>
      <c r="AL7138" s="12"/>
      <c r="AM7138" s="12"/>
      <c r="AN7138" s="12"/>
      <c r="AO7138" s="12"/>
      <c r="AP7138" s="12"/>
      <c r="AQ7138" s="12"/>
      <c r="AR7138" s="12"/>
      <c r="AS7138" s="12"/>
      <c r="AT7138" s="12"/>
      <c r="AU7138" s="12"/>
      <c r="AV7138" s="12"/>
      <c r="AW7138" s="12"/>
      <c r="AX7138" s="12"/>
      <c r="AY7138" s="12"/>
      <c r="AZ7138" s="12"/>
      <c r="BA7138" s="12"/>
      <c r="BB7138" s="12"/>
      <c r="BC7138" s="12"/>
      <c r="BD7138" s="12"/>
      <c r="BE7138" s="12"/>
      <c r="BF7138" s="12"/>
      <c r="BG7138" s="12"/>
      <c r="BH7138" s="12"/>
      <c r="BI7138" s="12"/>
      <c r="BJ7138" s="13"/>
      <c r="BK7138" s="13"/>
      <c r="BL7138" s="13"/>
      <c r="BM7138" s="13"/>
      <c r="BN7138" s="13"/>
    </row>
    <row r="7139" spans="4:66" x14ac:dyDescent="0.25">
      <c r="D7139"/>
      <c r="E7139" s="10"/>
      <c r="F7139" s="10"/>
      <c r="G7139" s="10"/>
      <c r="H7139" s="10"/>
      <c r="I7139" s="10"/>
      <c r="J7139" s="10"/>
      <c r="K7139" s="11"/>
      <c r="L7139" s="11"/>
      <c r="M7139" s="12"/>
      <c r="N7139" s="12"/>
      <c r="O7139" s="12"/>
      <c r="P7139" s="12"/>
      <c r="Q7139" s="12"/>
      <c r="R7139" s="12"/>
      <c r="S7139" s="12"/>
      <c r="T7139" s="12"/>
      <c r="U7139" s="12"/>
      <c r="V7139" s="12"/>
      <c r="W7139" s="12"/>
      <c r="X7139" s="12"/>
      <c r="Y7139" s="12"/>
      <c r="Z7139" s="12"/>
      <c r="AA7139" s="12"/>
      <c r="AB7139" s="12"/>
      <c r="AC7139" s="12"/>
      <c r="AD7139" s="12"/>
      <c r="AE7139" s="12"/>
      <c r="AF7139" s="12"/>
      <c r="AG7139" s="12"/>
      <c r="AH7139" s="12"/>
      <c r="AI7139" s="12"/>
      <c r="AJ7139" s="12"/>
      <c r="AK7139" s="12"/>
      <c r="AL7139" s="12"/>
      <c r="AM7139" s="12"/>
      <c r="AN7139" s="12"/>
      <c r="AO7139" s="12"/>
      <c r="AP7139" s="12"/>
      <c r="AQ7139" s="12"/>
      <c r="AR7139" s="12"/>
      <c r="AS7139" s="12"/>
      <c r="AT7139" s="12"/>
      <c r="AU7139" s="12"/>
      <c r="AV7139" s="12"/>
      <c r="AW7139" s="12"/>
      <c r="AX7139" s="12"/>
      <c r="AY7139" s="12"/>
      <c r="AZ7139" s="12"/>
      <c r="BA7139" s="12"/>
      <c r="BB7139" s="12"/>
      <c r="BC7139" s="12"/>
      <c r="BD7139" s="12"/>
      <c r="BE7139" s="12"/>
      <c r="BF7139" s="12"/>
      <c r="BG7139" s="12"/>
      <c r="BH7139" s="12"/>
      <c r="BI7139" s="12"/>
      <c r="BJ7139" s="13"/>
      <c r="BK7139" s="13"/>
      <c r="BL7139" s="13"/>
      <c r="BM7139" s="13"/>
      <c r="BN7139" s="13"/>
    </row>
    <row r="7140" spans="4:66" x14ac:dyDescent="0.25">
      <c r="D7140"/>
      <c r="E7140" s="10"/>
      <c r="F7140" s="10"/>
      <c r="G7140" s="10"/>
      <c r="H7140" s="10"/>
      <c r="I7140" s="10"/>
      <c r="J7140" s="10"/>
      <c r="K7140" s="11"/>
      <c r="L7140" s="11"/>
      <c r="M7140" s="12"/>
      <c r="N7140" s="12"/>
      <c r="O7140" s="12"/>
      <c r="P7140" s="12"/>
      <c r="Q7140" s="12"/>
      <c r="R7140" s="12"/>
      <c r="S7140" s="12"/>
      <c r="T7140" s="12"/>
      <c r="U7140" s="12"/>
      <c r="V7140" s="12"/>
      <c r="W7140" s="12"/>
      <c r="X7140" s="12"/>
      <c r="Y7140" s="12"/>
      <c r="Z7140" s="12"/>
      <c r="AA7140" s="12"/>
      <c r="AB7140" s="12"/>
      <c r="AC7140" s="12"/>
      <c r="AD7140" s="12"/>
      <c r="AE7140" s="12"/>
      <c r="AF7140" s="12"/>
      <c r="AG7140" s="12"/>
      <c r="AH7140" s="12"/>
      <c r="AI7140" s="12"/>
      <c r="AJ7140" s="12"/>
      <c r="AK7140" s="12"/>
      <c r="AL7140" s="12"/>
      <c r="AM7140" s="12"/>
      <c r="AN7140" s="12"/>
      <c r="AO7140" s="12"/>
      <c r="AP7140" s="12"/>
      <c r="AQ7140" s="12"/>
      <c r="AR7140" s="12"/>
      <c r="AS7140" s="12"/>
      <c r="AT7140" s="12"/>
      <c r="AU7140" s="12"/>
      <c r="AV7140" s="12"/>
      <c r="AW7140" s="12"/>
      <c r="AX7140" s="12"/>
      <c r="AY7140" s="12"/>
      <c r="AZ7140" s="12"/>
      <c r="BA7140" s="12"/>
      <c r="BB7140" s="12"/>
      <c r="BC7140" s="12"/>
      <c r="BD7140" s="12"/>
      <c r="BE7140" s="12"/>
      <c r="BF7140" s="12"/>
      <c r="BG7140" s="12"/>
      <c r="BH7140" s="12"/>
      <c r="BI7140" s="12"/>
      <c r="BJ7140" s="13"/>
      <c r="BK7140" s="13"/>
      <c r="BL7140" s="13"/>
      <c r="BM7140" s="13"/>
      <c r="BN7140" s="13"/>
    </row>
    <row r="7141" spans="4:66" x14ac:dyDescent="0.25">
      <c r="D7141"/>
      <c r="E7141" s="10"/>
      <c r="F7141" s="10"/>
      <c r="G7141" s="10"/>
      <c r="H7141" s="10"/>
      <c r="I7141" s="10"/>
      <c r="J7141" s="10"/>
      <c r="K7141" s="11"/>
      <c r="L7141" s="11"/>
      <c r="M7141" s="12"/>
      <c r="N7141" s="12"/>
      <c r="O7141" s="12"/>
      <c r="P7141" s="12"/>
      <c r="Q7141" s="12"/>
      <c r="R7141" s="12"/>
      <c r="S7141" s="12"/>
      <c r="T7141" s="12"/>
      <c r="U7141" s="12"/>
      <c r="V7141" s="12"/>
      <c r="W7141" s="12"/>
      <c r="X7141" s="12"/>
      <c r="Y7141" s="12"/>
      <c r="Z7141" s="12"/>
      <c r="AA7141" s="12"/>
      <c r="AB7141" s="12"/>
      <c r="AC7141" s="12"/>
      <c r="AD7141" s="12"/>
      <c r="AE7141" s="12"/>
      <c r="AF7141" s="12"/>
      <c r="AG7141" s="12"/>
      <c r="AH7141" s="12"/>
      <c r="AI7141" s="12"/>
      <c r="AJ7141" s="12"/>
      <c r="AK7141" s="12"/>
      <c r="AL7141" s="12"/>
      <c r="AM7141" s="12"/>
      <c r="AN7141" s="12"/>
      <c r="AO7141" s="12"/>
      <c r="AP7141" s="12"/>
      <c r="AQ7141" s="12"/>
      <c r="AR7141" s="12"/>
      <c r="AS7141" s="12"/>
      <c r="AT7141" s="12"/>
      <c r="AU7141" s="12"/>
      <c r="AV7141" s="12"/>
      <c r="AW7141" s="12"/>
      <c r="AX7141" s="12"/>
      <c r="AY7141" s="12"/>
      <c r="AZ7141" s="12"/>
      <c r="BA7141" s="12"/>
      <c r="BB7141" s="12"/>
      <c r="BC7141" s="12"/>
      <c r="BD7141" s="12"/>
      <c r="BE7141" s="12"/>
      <c r="BF7141" s="12"/>
      <c r="BG7141" s="12"/>
      <c r="BH7141" s="12"/>
      <c r="BI7141" s="12"/>
      <c r="BJ7141" s="13"/>
      <c r="BK7141" s="13"/>
      <c r="BL7141" s="13"/>
      <c r="BM7141" s="13"/>
      <c r="BN7141" s="13"/>
    </row>
    <row r="7142" spans="4:66" x14ac:dyDescent="0.25">
      <c r="D7142"/>
      <c r="E7142" s="10"/>
      <c r="F7142" s="10"/>
      <c r="G7142" s="10"/>
      <c r="H7142" s="10"/>
      <c r="I7142" s="10"/>
      <c r="J7142" s="10"/>
      <c r="K7142" s="11"/>
      <c r="L7142" s="11"/>
      <c r="M7142" s="12"/>
      <c r="N7142" s="12"/>
      <c r="O7142" s="12"/>
      <c r="P7142" s="12"/>
      <c r="Q7142" s="12"/>
      <c r="R7142" s="12"/>
      <c r="S7142" s="12"/>
      <c r="T7142" s="12"/>
      <c r="U7142" s="12"/>
      <c r="V7142" s="12"/>
      <c r="W7142" s="12"/>
      <c r="X7142" s="12"/>
      <c r="Y7142" s="12"/>
      <c r="Z7142" s="12"/>
      <c r="AA7142" s="12"/>
      <c r="AB7142" s="12"/>
      <c r="AC7142" s="12"/>
      <c r="AD7142" s="12"/>
      <c r="AE7142" s="12"/>
      <c r="AF7142" s="12"/>
      <c r="AG7142" s="12"/>
      <c r="AH7142" s="12"/>
      <c r="AI7142" s="12"/>
      <c r="AJ7142" s="12"/>
      <c r="AK7142" s="12"/>
      <c r="AL7142" s="12"/>
      <c r="AM7142" s="12"/>
      <c r="AN7142" s="12"/>
      <c r="AO7142" s="12"/>
      <c r="AP7142" s="12"/>
      <c r="AQ7142" s="12"/>
      <c r="AR7142" s="12"/>
      <c r="AS7142" s="12"/>
      <c r="AT7142" s="12"/>
      <c r="AU7142" s="12"/>
      <c r="AV7142" s="12"/>
      <c r="AW7142" s="12"/>
      <c r="AX7142" s="12"/>
      <c r="AY7142" s="12"/>
      <c r="AZ7142" s="12"/>
      <c r="BA7142" s="12"/>
      <c r="BB7142" s="12"/>
      <c r="BC7142" s="12"/>
      <c r="BD7142" s="12"/>
      <c r="BE7142" s="12"/>
      <c r="BF7142" s="12"/>
      <c r="BG7142" s="12"/>
      <c r="BH7142" s="12"/>
      <c r="BI7142" s="12"/>
      <c r="BJ7142" s="13"/>
      <c r="BK7142" s="13"/>
      <c r="BL7142" s="13"/>
      <c r="BM7142" s="13"/>
      <c r="BN7142" s="13"/>
    </row>
    <row r="7143" spans="4:66" x14ac:dyDescent="0.25">
      <c r="D7143"/>
      <c r="E7143" s="10"/>
      <c r="F7143" s="10"/>
      <c r="G7143" s="10"/>
      <c r="H7143" s="10"/>
      <c r="I7143" s="10"/>
      <c r="J7143" s="10"/>
      <c r="K7143" s="11"/>
      <c r="L7143" s="11"/>
      <c r="M7143" s="12"/>
      <c r="N7143" s="12"/>
      <c r="O7143" s="12"/>
      <c r="P7143" s="12"/>
      <c r="Q7143" s="12"/>
      <c r="R7143" s="12"/>
      <c r="S7143" s="12"/>
      <c r="T7143" s="12"/>
      <c r="U7143" s="12"/>
      <c r="V7143" s="12"/>
      <c r="W7143" s="12"/>
      <c r="X7143" s="12"/>
      <c r="Y7143" s="12"/>
      <c r="Z7143" s="12"/>
      <c r="AA7143" s="12"/>
      <c r="AB7143" s="12"/>
      <c r="AC7143" s="12"/>
      <c r="AD7143" s="12"/>
      <c r="AE7143" s="12"/>
      <c r="AF7143" s="12"/>
      <c r="AG7143" s="12"/>
      <c r="AH7143" s="12"/>
      <c r="AI7143" s="12"/>
      <c r="AJ7143" s="12"/>
      <c r="AK7143" s="12"/>
      <c r="AL7143" s="12"/>
      <c r="AM7143" s="12"/>
      <c r="AN7143" s="12"/>
      <c r="AO7143" s="12"/>
      <c r="AP7143" s="12"/>
      <c r="AQ7143" s="12"/>
      <c r="AR7143" s="12"/>
      <c r="AS7143" s="12"/>
      <c r="AT7143" s="12"/>
      <c r="AU7143" s="12"/>
      <c r="AV7143" s="12"/>
      <c r="AW7143" s="12"/>
      <c r="AX7143" s="12"/>
      <c r="AY7143" s="12"/>
      <c r="AZ7143" s="12"/>
      <c r="BA7143" s="12"/>
      <c r="BB7143" s="12"/>
      <c r="BC7143" s="12"/>
      <c r="BD7143" s="12"/>
      <c r="BE7143" s="12"/>
      <c r="BF7143" s="12"/>
      <c r="BG7143" s="12"/>
      <c r="BH7143" s="12"/>
      <c r="BI7143" s="12"/>
      <c r="BJ7143" s="13"/>
      <c r="BK7143" s="13"/>
      <c r="BL7143" s="13"/>
      <c r="BM7143" s="13"/>
      <c r="BN7143" s="13"/>
    </row>
    <row r="7144" spans="4:66" x14ac:dyDescent="0.25">
      <c r="D7144"/>
      <c r="E7144" s="10"/>
      <c r="F7144" s="10"/>
      <c r="G7144" s="10"/>
      <c r="H7144" s="10"/>
      <c r="I7144" s="10"/>
      <c r="J7144" s="10"/>
      <c r="K7144" s="11"/>
      <c r="L7144" s="11"/>
      <c r="M7144" s="12"/>
      <c r="N7144" s="12"/>
      <c r="O7144" s="12"/>
      <c r="P7144" s="12"/>
      <c r="Q7144" s="12"/>
      <c r="R7144" s="12"/>
      <c r="S7144" s="12"/>
      <c r="T7144" s="12"/>
      <c r="U7144" s="12"/>
      <c r="V7144" s="12"/>
      <c r="W7144" s="12"/>
      <c r="X7144" s="12"/>
      <c r="Y7144" s="12"/>
      <c r="Z7144" s="12"/>
      <c r="AA7144" s="12"/>
      <c r="AB7144" s="12"/>
      <c r="AC7144" s="12"/>
      <c r="AD7144" s="12"/>
      <c r="AE7144" s="12"/>
      <c r="AF7144" s="12"/>
      <c r="AG7144" s="12"/>
      <c r="AH7144" s="12"/>
      <c r="AI7144" s="12"/>
      <c r="AJ7144" s="12"/>
      <c r="AK7144" s="12"/>
      <c r="AL7144" s="12"/>
      <c r="AM7144" s="12"/>
      <c r="AN7144" s="12"/>
      <c r="AO7144" s="12"/>
      <c r="AP7144" s="12"/>
      <c r="AQ7144" s="12"/>
      <c r="AR7144" s="12"/>
      <c r="AS7144" s="12"/>
      <c r="AT7144" s="12"/>
      <c r="AU7144" s="12"/>
      <c r="AV7144" s="12"/>
      <c r="AW7144" s="12"/>
      <c r="AX7144" s="12"/>
      <c r="AY7144" s="12"/>
      <c r="AZ7144" s="12"/>
      <c r="BA7144" s="12"/>
      <c r="BB7144" s="12"/>
      <c r="BC7144" s="12"/>
      <c r="BD7144" s="12"/>
      <c r="BE7144" s="12"/>
      <c r="BF7144" s="12"/>
      <c r="BG7144" s="12"/>
      <c r="BH7144" s="12"/>
      <c r="BI7144" s="12"/>
      <c r="BJ7144" s="13"/>
      <c r="BK7144" s="13"/>
      <c r="BL7144" s="13"/>
      <c r="BM7144" s="13"/>
      <c r="BN7144" s="13"/>
    </row>
    <row r="7145" spans="4:66" x14ac:dyDescent="0.25">
      <c r="D7145"/>
      <c r="E7145" s="10"/>
      <c r="F7145" s="10"/>
      <c r="G7145" s="10"/>
      <c r="H7145" s="10"/>
      <c r="I7145" s="10"/>
      <c r="J7145" s="10"/>
      <c r="K7145" s="11"/>
      <c r="L7145" s="11"/>
      <c r="M7145" s="12"/>
      <c r="N7145" s="12"/>
      <c r="O7145" s="12"/>
      <c r="P7145" s="12"/>
      <c r="Q7145" s="12"/>
      <c r="R7145" s="12"/>
      <c r="S7145" s="12"/>
      <c r="T7145" s="12"/>
      <c r="U7145" s="12"/>
      <c r="V7145" s="12"/>
      <c r="W7145" s="12"/>
      <c r="X7145" s="12"/>
      <c r="Y7145" s="12"/>
      <c r="Z7145" s="12"/>
      <c r="AA7145" s="12"/>
      <c r="AB7145" s="12"/>
      <c r="AC7145" s="12"/>
      <c r="AD7145" s="12"/>
      <c r="AE7145" s="12"/>
      <c r="AF7145" s="12"/>
      <c r="AG7145" s="12"/>
      <c r="AH7145" s="12"/>
      <c r="AI7145" s="12"/>
      <c r="AJ7145" s="12"/>
      <c r="AK7145" s="12"/>
      <c r="AL7145" s="12"/>
      <c r="AM7145" s="12"/>
      <c r="AN7145" s="12"/>
      <c r="AO7145" s="12"/>
      <c r="AP7145" s="12"/>
      <c r="AQ7145" s="12"/>
      <c r="AR7145" s="12"/>
      <c r="AS7145" s="12"/>
      <c r="AT7145" s="12"/>
      <c r="AU7145" s="12"/>
      <c r="AV7145" s="12"/>
      <c r="AW7145" s="12"/>
      <c r="AX7145" s="12"/>
      <c r="AY7145" s="12"/>
      <c r="AZ7145" s="12"/>
      <c r="BA7145" s="12"/>
      <c r="BB7145" s="12"/>
      <c r="BC7145" s="12"/>
      <c r="BD7145" s="12"/>
      <c r="BE7145" s="12"/>
      <c r="BF7145" s="12"/>
      <c r="BG7145" s="12"/>
      <c r="BH7145" s="12"/>
      <c r="BI7145" s="12"/>
      <c r="BJ7145" s="13"/>
      <c r="BK7145" s="13"/>
      <c r="BL7145" s="13"/>
      <c r="BM7145" s="13"/>
      <c r="BN7145" s="13"/>
    </row>
    <row r="7146" spans="4:66" x14ac:dyDescent="0.25">
      <c r="D7146"/>
      <c r="E7146" s="10"/>
      <c r="F7146" s="10"/>
      <c r="G7146" s="10"/>
      <c r="H7146" s="10"/>
      <c r="I7146" s="10"/>
      <c r="J7146" s="10"/>
      <c r="K7146" s="11"/>
      <c r="L7146" s="11"/>
      <c r="M7146" s="12"/>
      <c r="N7146" s="12"/>
      <c r="O7146" s="12"/>
      <c r="P7146" s="12"/>
      <c r="Q7146" s="12"/>
      <c r="R7146" s="12"/>
      <c r="S7146" s="12"/>
      <c r="T7146" s="12"/>
      <c r="U7146" s="12"/>
      <c r="V7146" s="12"/>
      <c r="W7146" s="12"/>
      <c r="X7146" s="12"/>
      <c r="Y7146" s="12"/>
      <c r="Z7146" s="12"/>
      <c r="AA7146" s="12"/>
      <c r="AB7146" s="12"/>
      <c r="AC7146" s="12"/>
      <c r="AD7146" s="12"/>
      <c r="AE7146" s="12"/>
      <c r="AF7146" s="12"/>
      <c r="AG7146" s="12"/>
      <c r="AH7146" s="12"/>
      <c r="AI7146" s="12"/>
      <c r="AJ7146" s="12"/>
      <c r="AK7146" s="12"/>
      <c r="AL7146" s="12"/>
      <c r="AM7146" s="12"/>
      <c r="AN7146" s="12"/>
      <c r="AO7146" s="12"/>
      <c r="AP7146" s="12"/>
      <c r="AQ7146" s="12"/>
      <c r="AR7146" s="12"/>
      <c r="AS7146" s="12"/>
      <c r="AT7146" s="12"/>
      <c r="AU7146" s="12"/>
      <c r="AV7146" s="12"/>
      <c r="AW7146" s="12"/>
      <c r="AX7146" s="12"/>
      <c r="AY7146" s="12"/>
      <c r="AZ7146" s="12"/>
      <c r="BA7146" s="12"/>
      <c r="BB7146" s="12"/>
      <c r="BC7146" s="12"/>
      <c r="BD7146" s="12"/>
      <c r="BE7146" s="12"/>
      <c r="BF7146" s="12"/>
      <c r="BG7146" s="12"/>
      <c r="BH7146" s="12"/>
      <c r="BI7146" s="12"/>
      <c r="BJ7146" s="13"/>
      <c r="BK7146" s="13"/>
      <c r="BL7146" s="13"/>
      <c r="BM7146" s="13"/>
      <c r="BN7146" s="13"/>
    </row>
    <row r="7147" spans="4:66" x14ac:dyDescent="0.25">
      <c r="D7147"/>
      <c r="E7147" s="10"/>
      <c r="F7147" s="10"/>
      <c r="G7147" s="10"/>
      <c r="H7147" s="10"/>
      <c r="I7147" s="10"/>
      <c r="J7147" s="10"/>
      <c r="K7147" s="11"/>
      <c r="L7147" s="11"/>
      <c r="M7147" s="12"/>
      <c r="N7147" s="12"/>
      <c r="O7147" s="12"/>
      <c r="P7147" s="12"/>
      <c r="Q7147" s="12"/>
      <c r="R7147" s="12"/>
      <c r="S7147" s="12"/>
      <c r="T7147" s="12"/>
      <c r="U7147" s="12"/>
      <c r="V7147" s="12"/>
      <c r="W7147" s="12"/>
      <c r="X7147" s="12"/>
      <c r="Y7147" s="12"/>
      <c r="Z7147" s="12"/>
      <c r="AA7147" s="12"/>
      <c r="AB7147" s="12"/>
      <c r="AC7147" s="12"/>
      <c r="AD7147" s="12"/>
      <c r="AE7147" s="12"/>
      <c r="AF7147" s="12"/>
      <c r="AG7147" s="12"/>
      <c r="AH7147" s="12"/>
      <c r="AI7147" s="12"/>
      <c r="AJ7147" s="12"/>
      <c r="AK7147" s="12"/>
      <c r="AL7147" s="12"/>
      <c r="AM7147" s="12"/>
      <c r="AN7147" s="12"/>
      <c r="AO7147" s="12"/>
      <c r="AP7147" s="12"/>
      <c r="AQ7147" s="12"/>
      <c r="AR7147" s="12"/>
      <c r="AS7147" s="12"/>
      <c r="AT7147" s="12"/>
      <c r="AU7147" s="12"/>
      <c r="AV7147" s="12"/>
      <c r="AW7147" s="12"/>
      <c r="AX7147" s="12"/>
      <c r="AY7147" s="12"/>
      <c r="AZ7147" s="12"/>
      <c r="BA7147" s="12"/>
      <c r="BB7147" s="12"/>
      <c r="BC7147" s="12"/>
      <c r="BD7147" s="12"/>
      <c r="BE7147" s="12"/>
      <c r="BF7147" s="12"/>
      <c r="BG7147" s="12"/>
      <c r="BH7147" s="12"/>
      <c r="BI7147" s="12"/>
      <c r="BJ7147" s="13"/>
      <c r="BK7147" s="13"/>
      <c r="BL7147" s="13"/>
      <c r="BM7147" s="13"/>
      <c r="BN7147" s="13"/>
    </row>
    <row r="7148" spans="4:66" x14ac:dyDescent="0.25">
      <c r="D7148"/>
      <c r="E7148" s="10"/>
      <c r="F7148" s="10"/>
      <c r="G7148" s="10"/>
      <c r="H7148" s="10"/>
      <c r="I7148" s="10"/>
      <c r="J7148" s="10"/>
      <c r="K7148" s="11"/>
      <c r="L7148" s="11"/>
      <c r="M7148" s="12"/>
      <c r="N7148" s="12"/>
      <c r="O7148" s="12"/>
      <c r="P7148" s="12"/>
      <c r="Q7148" s="12"/>
      <c r="R7148" s="12"/>
      <c r="S7148" s="12"/>
      <c r="T7148" s="12"/>
      <c r="U7148" s="12"/>
      <c r="V7148" s="12"/>
      <c r="W7148" s="12"/>
      <c r="X7148" s="12"/>
      <c r="Y7148" s="12"/>
      <c r="Z7148" s="12"/>
      <c r="AA7148" s="12"/>
      <c r="AB7148" s="12"/>
      <c r="AC7148" s="12"/>
      <c r="AD7148" s="12"/>
      <c r="AE7148" s="12"/>
      <c r="AF7148" s="12"/>
      <c r="AG7148" s="12"/>
      <c r="AH7148" s="12"/>
      <c r="AI7148" s="12"/>
      <c r="AJ7148" s="12"/>
      <c r="AK7148" s="12"/>
      <c r="AL7148" s="12"/>
      <c r="AM7148" s="12"/>
      <c r="AN7148" s="12"/>
      <c r="AO7148" s="12"/>
      <c r="AP7148" s="12"/>
      <c r="AQ7148" s="12"/>
      <c r="AR7148" s="12"/>
      <c r="AS7148" s="12"/>
      <c r="AT7148" s="12"/>
      <c r="AU7148" s="12"/>
      <c r="AV7148" s="12"/>
      <c r="AW7148" s="12"/>
      <c r="AX7148" s="12"/>
      <c r="AY7148" s="12"/>
      <c r="AZ7148" s="12"/>
      <c r="BA7148" s="12"/>
      <c r="BB7148" s="12"/>
      <c r="BC7148" s="12"/>
      <c r="BD7148" s="12"/>
      <c r="BE7148" s="12"/>
      <c r="BF7148" s="12"/>
      <c r="BG7148" s="12"/>
      <c r="BH7148" s="12"/>
      <c r="BI7148" s="12"/>
      <c r="BJ7148" s="13"/>
      <c r="BK7148" s="13"/>
      <c r="BL7148" s="13"/>
      <c r="BM7148" s="13"/>
      <c r="BN7148" s="13"/>
    </row>
    <row r="7149" spans="4:66" x14ac:dyDescent="0.25">
      <c r="D7149"/>
      <c r="E7149" s="10"/>
      <c r="F7149" s="10"/>
      <c r="G7149" s="10"/>
      <c r="H7149" s="10"/>
      <c r="I7149" s="10"/>
      <c r="J7149" s="10"/>
      <c r="K7149" s="11"/>
      <c r="L7149" s="11"/>
      <c r="M7149" s="12"/>
      <c r="N7149" s="12"/>
      <c r="O7149" s="12"/>
      <c r="P7149" s="12"/>
      <c r="Q7149" s="12"/>
      <c r="R7149" s="12"/>
      <c r="S7149" s="12"/>
      <c r="T7149" s="12"/>
      <c r="U7149" s="12"/>
      <c r="V7149" s="12"/>
      <c r="W7149" s="12"/>
      <c r="X7149" s="12"/>
      <c r="Y7149" s="12"/>
      <c r="Z7149" s="12"/>
      <c r="AA7149" s="12"/>
      <c r="AB7149" s="12"/>
      <c r="AC7149" s="12"/>
      <c r="AD7149" s="12"/>
      <c r="AE7149" s="12"/>
      <c r="AF7149" s="12"/>
      <c r="AG7149" s="12"/>
      <c r="AH7149" s="12"/>
      <c r="AI7149" s="12"/>
      <c r="AJ7149" s="12"/>
      <c r="AK7149" s="12"/>
      <c r="AL7149" s="12"/>
      <c r="AM7149" s="12"/>
      <c r="AN7149" s="12"/>
      <c r="AO7149" s="12"/>
      <c r="AP7149" s="12"/>
      <c r="AQ7149" s="12"/>
      <c r="AR7149" s="12"/>
      <c r="AS7149" s="12"/>
      <c r="AT7149" s="12"/>
      <c r="AU7149" s="12"/>
      <c r="AV7149" s="12"/>
      <c r="AW7149" s="12"/>
      <c r="AX7149" s="12"/>
      <c r="AY7149" s="12"/>
      <c r="AZ7149" s="12"/>
      <c r="BA7149" s="12"/>
      <c r="BB7149" s="12"/>
      <c r="BC7149" s="12"/>
      <c r="BD7149" s="12"/>
      <c r="BE7149" s="12"/>
      <c r="BF7149" s="12"/>
      <c r="BG7149" s="12"/>
      <c r="BH7149" s="12"/>
      <c r="BI7149" s="12"/>
      <c r="BJ7149" s="13"/>
      <c r="BK7149" s="13"/>
      <c r="BL7149" s="13"/>
      <c r="BM7149" s="13"/>
      <c r="BN7149" s="13"/>
    </row>
    <row r="7150" spans="4:66" x14ac:dyDescent="0.25">
      <c r="D7150"/>
      <c r="E7150" s="10"/>
      <c r="F7150" s="10"/>
      <c r="G7150" s="10"/>
      <c r="H7150" s="10"/>
      <c r="I7150" s="10"/>
      <c r="J7150" s="10"/>
      <c r="K7150" s="11"/>
      <c r="L7150" s="11"/>
      <c r="M7150" s="12"/>
      <c r="N7150" s="12"/>
      <c r="O7150" s="12"/>
      <c r="P7150" s="12"/>
      <c r="Q7150" s="12"/>
      <c r="R7150" s="12"/>
      <c r="S7150" s="12"/>
      <c r="T7150" s="12"/>
      <c r="U7150" s="12"/>
      <c r="V7150" s="12"/>
      <c r="W7150" s="12"/>
      <c r="X7150" s="12"/>
      <c r="Y7150" s="12"/>
      <c r="Z7150" s="12"/>
      <c r="AA7150" s="12"/>
      <c r="AB7150" s="12"/>
      <c r="AC7150" s="12"/>
      <c r="AD7150" s="12"/>
      <c r="AE7150" s="12"/>
      <c r="AF7150" s="12"/>
      <c r="AG7150" s="12"/>
      <c r="AH7150" s="12"/>
      <c r="AI7150" s="12"/>
      <c r="AJ7150" s="12"/>
      <c r="AK7150" s="12"/>
      <c r="AL7150" s="12"/>
      <c r="AM7150" s="12"/>
      <c r="AN7150" s="12"/>
      <c r="AO7150" s="12"/>
      <c r="AP7150" s="12"/>
      <c r="AQ7150" s="12"/>
      <c r="AR7150" s="12"/>
      <c r="AS7150" s="12"/>
      <c r="AT7150" s="12"/>
      <c r="AU7150" s="12"/>
      <c r="AV7150" s="12"/>
      <c r="AW7150" s="12"/>
      <c r="AX7150" s="12"/>
      <c r="AY7150" s="12"/>
      <c r="AZ7150" s="12"/>
      <c r="BA7150" s="12"/>
      <c r="BB7150" s="12"/>
      <c r="BC7150" s="12"/>
      <c r="BD7150" s="12"/>
      <c r="BE7150" s="12"/>
      <c r="BF7150" s="12"/>
      <c r="BG7150" s="12"/>
      <c r="BH7150" s="12"/>
      <c r="BI7150" s="12"/>
      <c r="BJ7150" s="13"/>
      <c r="BK7150" s="13"/>
      <c r="BL7150" s="13"/>
      <c r="BM7150" s="13"/>
      <c r="BN7150" s="13"/>
    </row>
    <row r="7151" spans="4:66" x14ac:dyDescent="0.25">
      <c r="D7151"/>
      <c r="E7151" s="10"/>
      <c r="F7151" s="10"/>
      <c r="G7151" s="10"/>
      <c r="H7151" s="10"/>
      <c r="I7151" s="10"/>
      <c r="J7151" s="10"/>
      <c r="K7151" s="11"/>
      <c r="L7151" s="11"/>
      <c r="M7151" s="12"/>
      <c r="N7151" s="12"/>
      <c r="O7151" s="12"/>
      <c r="P7151" s="12"/>
      <c r="Q7151" s="12"/>
      <c r="R7151" s="12"/>
      <c r="S7151" s="12"/>
      <c r="T7151" s="12"/>
      <c r="U7151" s="12"/>
      <c r="V7151" s="12"/>
      <c r="W7151" s="12"/>
      <c r="X7151" s="12"/>
      <c r="Y7151" s="12"/>
      <c r="Z7151" s="12"/>
      <c r="AA7151" s="12"/>
      <c r="AB7151" s="12"/>
      <c r="AC7151" s="12"/>
      <c r="AD7151" s="12"/>
      <c r="AE7151" s="12"/>
      <c r="AF7151" s="12"/>
      <c r="AG7151" s="12"/>
      <c r="AH7151" s="12"/>
      <c r="AI7151" s="12"/>
      <c r="AJ7151" s="12"/>
      <c r="AK7151" s="12"/>
      <c r="AL7151" s="12"/>
      <c r="AM7151" s="12"/>
      <c r="AN7151" s="12"/>
      <c r="AO7151" s="12"/>
      <c r="AP7151" s="12"/>
      <c r="AQ7151" s="12"/>
      <c r="AR7151" s="12"/>
      <c r="AS7151" s="12"/>
      <c r="AT7151" s="12"/>
      <c r="AU7151" s="12"/>
      <c r="AV7151" s="12"/>
      <c r="AW7151" s="12"/>
      <c r="AX7151" s="12"/>
      <c r="AY7151" s="12"/>
      <c r="AZ7151" s="12"/>
      <c r="BA7151" s="12"/>
      <c r="BB7151" s="12"/>
      <c r="BC7151" s="12"/>
      <c r="BD7151" s="12"/>
      <c r="BE7151" s="12"/>
      <c r="BF7151" s="12"/>
      <c r="BG7151" s="12"/>
      <c r="BH7151" s="12"/>
      <c r="BI7151" s="12"/>
      <c r="BJ7151" s="13"/>
      <c r="BK7151" s="13"/>
      <c r="BL7151" s="13"/>
      <c r="BM7151" s="13"/>
      <c r="BN7151" s="13"/>
    </row>
    <row r="7152" spans="4:66" x14ac:dyDescent="0.25">
      <c r="D7152"/>
      <c r="E7152" s="10"/>
      <c r="F7152" s="10"/>
      <c r="G7152" s="10"/>
      <c r="H7152" s="10"/>
      <c r="I7152" s="10"/>
      <c r="J7152" s="10"/>
      <c r="K7152" s="11"/>
      <c r="L7152" s="11"/>
      <c r="M7152" s="12"/>
      <c r="N7152" s="12"/>
      <c r="O7152" s="12"/>
      <c r="P7152" s="12"/>
      <c r="Q7152" s="12"/>
      <c r="R7152" s="12"/>
      <c r="S7152" s="12"/>
      <c r="T7152" s="12"/>
      <c r="U7152" s="12"/>
      <c r="V7152" s="12"/>
      <c r="W7152" s="12"/>
      <c r="X7152" s="12"/>
      <c r="Y7152" s="12"/>
      <c r="Z7152" s="12"/>
      <c r="AA7152" s="12"/>
      <c r="AB7152" s="12"/>
      <c r="AC7152" s="12"/>
      <c r="AD7152" s="12"/>
      <c r="AE7152" s="12"/>
      <c r="AF7152" s="12"/>
      <c r="AG7152" s="12"/>
      <c r="AH7152" s="12"/>
      <c r="AI7152" s="12"/>
      <c r="AJ7152" s="12"/>
      <c r="AK7152" s="12"/>
      <c r="AL7152" s="12"/>
      <c r="AM7152" s="12"/>
      <c r="AN7152" s="12"/>
      <c r="AO7152" s="12"/>
      <c r="AP7152" s="12"/>
      <c r="AQ7152" s="12"/>
      <c r="AR7152" s="12"/>
      <c r="AS7152" s="12"/>
      <c r="AT7152" s="12"/>
      <c r="AU7152" s="12"/>
      <c r="AV7152" s="12"/>
      <c r="AW7152" s="12"/>
      <c r="AX7152" s="12"/>
      <c r="AY7152" s="12"/>
      <c r="AZ7152" s="12"/>
      <c r="BA7152" s="12"/>
      <c r="BB7152" s="12"/>
      <c r="BC7152" s="12"/>
      <c r="BD7152" s="12"/>
      <c r="BE7152" s="12"/>
      <c r="BF7152" s="12"/>
      <c r="BG7152" s="12"/>
      <c r="BH7152" s="12"/>
      <c r="BI7152" s="12"/>
      <c r="BJ7152" s="13"/>
      <c r="BK7152" s="13"/>
      <c r="BL7152" s="13"/>
      <c r="BM7152" s="13"/>
      <c r="BN7152" s="13"/>
    </row>
    <row r="7153" spans="4:66" x14ac:dyDescent="0.25">
      <c r="D7153"/>
      <c r="E7153" s="10"/>
      <c r="F7153" s="10"/>
      <c r="G7153" s="10"/>
      <c r="H7153" s="10"/>
      <c r="I7153" s="10"/>
      <c r="J7153" s="10"/>
      <c r="K7153" s="11"/>
      <c r="L7153" s="11"/>
      <c r="M7153" s="12"/>
      <c r="N7153" s="12"/>
      <c r="O7153" s="12"/>
      <c r="P7153" s="12"/>
      <c r="Q7153" s="12"/>
      <c r="R7153" s="12"/>
      <c r="S7153" s="12"/>
      <c r="T7153" s="12"/>
      <c r="U7153" s="12"/>
      <c r="V7153" s="12"/>
      <c r="W7153" s="12"/>
      <c r="X7153" s="12"/>
      <c r="Y7153" s="12"/>
      <c r="Z7153" s="12"/>
      <c r="AA7153" s="12"/>
      <c r="AB7153" s="12"/>
      <c r="AC7153" s="12"/>
      <c r="AD7153" s="12"/>
      <c r="AE7153" s="12"/>
      <c r="AF7153" s="12"/>
      <c r="AG7153" s="12"/>
      <c r="AH7153" s="12"/>
      <c r="AI7153" s="12"/>
      <c r="AJ7153" s="12"/>
      <c r="AK7153" s="12"/>
      <c r="AL7153" s="12"/>
      <c r="AM7153" s="12"/>
      <c r="AN7153" s="12"/>
      <c r="AO7153" s="12"/>
      <c r="AP7153" s="12"/>
      <c r="AQ7153" s="12"/>
      <c r="AR7153" s="12"/>
      <c r="AS7153" s="12"/>
      <c r="AT7153" s="12"/>
      <c r="AU7153" s="12"/>
      <c r="AV7153" s="12"/>
      <c r="AW7153" s="12"/>
      <c r="AX7153" s="12"/>
      <c r="AY7153" s="12"/>
      <c r="AZ7153" s="12"/>
      <c r="BA7153" s="12"/>
      <c r="BB7153" s="12"/>
      <c r="BC7153" s="12"/>
      <c r="BD7153" s="12"/>
      <c r="BE7153" s="12"/>
      <c r="BF7153" s="12"/>
      <c r="BG7153" s="12"/>
      <c r="BH7153" s="12"/>
      <c r="BI7153" s="12"/>
      <c r="BJ7153" s="13"/>
      <c r="BK7153" s="13"/>
      <c r="BL7153" s="13"/>
      <c r="BM7153" s="13"/>
      <c r="BN7153" s="13"/>
    </row>
    <row r="7154" spans="4:66" x14ac:dyDescent="0.25">
      <c r="D7154"/>
      <c r="E7154" s="10"/>
      <c r="F7154" s="10"/>
      <c r="G7154" s="10"/>
      <c r="H7154" s="10"/>
      <c r="I7154" s="10"/>
      <c r="J7154" s="10"/>
      <c r="K7154" s="11"/>
      <c r="L7154" s="11"/>
      <c r="M7154" s="12"/>
      <c r="N7154" s="12"/>
      <c r="O7154" s="12"/>
      <c r="P7154" s="12"/>
      <c r="Q7154" s="12"/>
      <c r="R7154" s="12"/>
      <c r="S7154" s="12"/>
      <c r="T7154" s="12"/>
      <c r="U7154" s="12"/>
      <c r="V7154" s="12"/>
      <c r="W7154" s="12"/>
      <c r="X7154" s="12"/>
      <c r="Y7154" s="12"/>
      <c r="Z7154" s="12"/>
      <c r="AA7154" s="12"/>
      <c r="AB7154" s="12"/>
      <c r="AC7154" s="12"/>
      <c r="AD7154" s="12"/>
      <c r="AE7154" s="12"/>
      <c r="AF7154" s="12"/>
      <c r="AG7154" s="12"/>
      <c r="AH7154" s="12"/>
      <c r="AI7154" s="12"/>
      <c r="AJ7154" s="12"/>
      <c r="AK7154" s="12"/>
      <c r="AL7154" s="12"/>
      <c r="AM7154" s="12"/>
      <c r="AN7154" s="12"/>
      <c r="AO7154" s="12"/>
      <c r="AP7154" s="12"/>
      <c r="AQ7154" s="12"/>
      <c r="AR7154" s="12"/>
      <c r="AS7154" s="12"/>
      <c r="AT7154" s="12"/>
      <c r="AU7154" s="12"/>
      <c r="AV7154" s="12"/>
      <c r="AW7154" s="12"/>
      <c r="AX7154" s="12"/>
      <c r="AY7154" s="12"/>
      <c r="AZ7154" s="12"/>
      <c r="BA7154" s="12"/>
      <c r="BB7154" s="12"/>
      <c r="BC7154" s="12"/>
      <c r="BD7154" s="12"/>
      <c r="BE7154" s="12"/>
      <c r="BF7154" s="12"/>
      <c r="BG7154" s="12"/>
      <c r="BH7154" s="12"/>
      <c r="BI7154" s="12"/>
      <c r="BJ7154" s="13"/>
      <c r="BK7154" s="13"/>
      <c r="BL7154" s="13"/>
      <c r="BM7154" s="13"/>
      <c r="BN7154" s="13"/>
    </row>
    <row r="7155" spans="4:66" x14ac:dyDescent="0.25">
      <c r="D7155"/>
      <c r="E7155" s="10"/>
      <c r="F7155" s="10"/>
      <c r="G7155" s="10"/>
      <c r="H7155" s="10"/>
      <c r="I7155" s="10"/>
      <c r="J7155" s="10"/>
      <c r="K7155" s="11"/>
      <c r="L7155" s="11"/>
      <c r="M7155" s="12"/>
      <c r="N7155" s="12"/>
      <c r="O7155" s="12"/>
      <c r="P7155" s="12"/>
      <c r="Q7155" s="12"/>
      <c r="R7155" s="12"/>
      <c r="S7155" s="12"/>
      <c r="T7155" s="12"/>
      <c r="U7155" s="12"/>
      <c r="V7155" s="12"/>
      <c r="W7155" s="12"/>
      <c r="X7155" s="12"/>
      <c r="Y7155" s="12"/>
      <c r="Z7155" s="12"/>
      <c r="AA7155" s="12"/>
      <c r="AB7155" s="12"/>
      <c r="AC7155" s="12"/>
      <c r="AD7155" s="12"/>
      <c r="AE7155" s="12"/>
      <c r="AF7155" s="12"/>
      <c r="AG7155" s="12"/>
      <c r="AH7155" s="12"/>
      <c r="AI7155" s="12"/>
      <c r="AJ7155" s="12"/>
      <c r="AK7155" s="12"/>
      <c r="AL7155" s="12"/>
      <c r="AM7155" s="12"/>
      <c r="AN7155" s="12"/>
      <c r="AO7155" s="12"/>
      <c r="AP7155" s="12"/>
      <c r="AQ7155" s="12"/>
      <c r="AR7155" s="12"/>
      <c r="AS7155" s="12"/>
      <c r="AT7155" s="12"/>
      <c r="AU7155" s="12"/>
      <c r="AV7155" s="12"/>
      <c r="AW7155" s="12"/>
      <c r="AX7155" s="12"/>
      <c r="AY7155" s="12"/>
      <c r="AZ7155" s="12"/>
      <c r="BA7155" s="12"/>
      <c r="BB7155" s="12"/>
      <c r="BC7155" s="12"/>
      <c r="BD7155" s="12"/>
      <c r="BE7155" s="12"/>
      <c r="BF7155" s="12"/>
      <c r="BG7155" s="12"/>
      <c r="BH7155" s="12"/>
      <c r="BI7155" s="12"/>
      <c r="BJ7155" s="13"/>
      <c r="BK7155" s="13"/>
      <c r="BL7155" s="13"/>
      <c r="BM7155" s="13"/>
      <c r="BN7155" s="13"/>
    </row>
    <row r="7156" spans="4:66" x14ac:dyDescent="0.25">
      <c r="D7156"/>
      <c r="E7156" s="10"/>
      <c r="F7156" s="10"/>
      <c r="G7156" s="10"/>
      <c r="H7156" s="10"/>
      <c r="I7156" s="10"/>
      <c r="J7156" s="10"/>
      <c r="K7156" s="11"/>
      <c r="L7156" s="11"/>
      <c r="M7156" s="12"/>
      <c r="N7156" s="12"/>
      <c r="O7156" s="12"/>
      <c r="P7156" s="12"/>
      <c r="Q7156" s="12"/>
      <c r="R7156" s="12"/>
      <c r="S7156" s="12"/>
      <c r="T7156" s="12"/>
      <c r="U7156" s="12"/>
      <c r="V7156" s="12"/>
      <c r="W7156" s="12"/>
      <c r="X7156" s="12"/>
      <c r="Y7156" s="12"/>
      <c r="Z7156" s="12"/>
      <c r="AA7156" s="12"/>
      <c r="AB7156" s="12"/>
      <c r="AC7156" s="12"/>
      <c r="AD7156" s="12"/>
      <c r="AE7156" s="12"/>
      <c r="AF7156" s="12"/>
      <c r="AG7156" s="12"/>
      <c r="AH7156" s="12"/>
      <c r="AI7156" s="12"/>
      <c r="AJ7156" s="12"/>
      <c r="AK7156" s="12"/>
      <c r="AL7156" s="12"/>
      <c r="AM7156" s="12"/>
      <c r="AN7156" s="12"/>
      <c r="AO7156" s="12"/>
      <c r="AP7156" s="12"/>
      <c r="AQ7156" s="12"/>
      <c r="AR7156" s="12"/>
      <c r="AS7156" s="12"/>
      <c r="AT7156" s="12"/>
      <c r="AU7156" s="12"/>
      <c r="AV7156" s="12"/>
      <c r="AW7156" s="12"/>
      <c r="AX7156" s="12"/>
      <c r="AY7156" s="12"/>
      <c r="AZ7156" s="12"/>
      <c r="BA7156" s="12"/>
      <c r="BB7156" s="12"/>
      <c r="BC7156" s="12"/>
      <c r="BD7156" s="12"/>
      <c r="BE7156" s="12"/>
      <c r="BF7156" s="12"/>
      <c r="BG7156" s="12"/>
      <c r="BH7156" s="12"/>
      <c r="BI7156" s="12"/>
      <c r="BJ7156" s="13"/>
      <c r="BK7156" s="13"/>
      <c r="BL7156" s="13"/>
      <c r="BM7156" s="13"/>
      <c r="BN7156" s="13"/>
    </row>
    <row r="7157" spans="4:66" x14ac:dyDescent="0.25">
      <c r="D7157"/>
      <c r="E7157" s="10"/>
      <c r="F7157" s="10"/>
      <c r="G7157" s="10"/>
      <c r="H7157" s="10"/>
      <c r="I7157" s="10"/>
      <c r="J7157" s="10"/>
      <c r="K7157" s="11"/>
      <c r="L7157" s="11"/>
      <c r="M7157" s="12"/>
      <c r="N7157" s="12"/>
      <c r="O7157" s="12"/>
      <c r="P7157" s="12"/>
      <c r="Q7157" s="12"/>
      <c r="R7157" s="12"/>
      <c r="S7157" s="12"/>
      <c r="T7157" s="12"/>
      <c r="U7157" s="12"/>
      <c r="V7157" s="12"/>
      <c r="W7157" s="12"/>
      <c r="X7157" s="12"/>
      <c r="Y7157" s="12"/>
      <c r="Z7157" s="12"/>
      <c r="AA7157" s="12"/>
      <c r="AB7157" s="12"/>
      <c r="AC7157" s="12"/>
      <c r="AD7157" s="12"/>
      <c r="AE7157" s="12"/>
      <c r="AF7157" s="12"/>
      <c r="AG7157" s="12"/>
      <c r="AH7157" s="12"/>
      <c r="AI7157" s="12"/>
      <c r="AJ7157" s="12"/>
      <c r="AK7157" s="12"/>
      <c r="AL7157" s="12"/>
      <c r="AM7157" s="12"/>
      <c r="AN7157" s="12"/>
      <c r="AO7157" s="12"/>
      <c r="AP7157" s="12"/>
      <c r="AQ7157" s="12"/>
      <c r="AR7157" s="12"/>
      <c r="AS7157" s="12"/>
      <c r="AT7157" s="12"/>
      <c r="AU7157" s="12"/>
      <c r="AV7157" s="12"/>
      <c r="AW7157" s="12"/>
      <c r="AX7157" s="12"/>
      <c r="AY7157" s="12"/>
      <c r="AZ7157" s="12"/>
      <c r="BA7157" s="12"/>
      <c r="BB7157" s="12"/>
      <c r="BC7157" s="12"/>
      <c r="BD7157" s="12"/>
      <c r="BE7157" s="12"/>
      <c r="BF7157" s="12"/>
      <c r="BG7157" s="12"/>
      <c r="BH7157" s="12"/>
      <c r="BI7157" s="12"/>
      <c r="BJ7157" s="13"/>
      <c r="BK7157" s="13"/>
      <c r="BL7157" s="13"/>
      <c r="BM7157" s="13"/>
      <c r="BN7157" s="13"/>
    </row>
    <row r="7158" spans="4:66" x14ac:dyDescent="0.25">
      <c r="D7158"/>
      <c r="E7158" s="10"/>
      <c r="F7158" s="10"/>
      <c r="G7158" s="10"/>
      <c r="H7158" s="10"/>
      <c r="I7158" s="10"/>
      <c r="J7158" s="10"/>
      <c r="K7158" s="11"/>
      <c r="L7158" s="11"/>
      <c r="M7158" s="12"/>
      <c r="N7158" s="12"/>
      <c r="O7158" s="12"/>
      <c r="P7158" s="12"/>
      <c r="Q7158" s="12"/>
      <c r="R7158" s="12"/>
      <c r="S7158" s="12"/>
      <c r="T7158" s="12"/>
      <c r="U7158" s="12"/>
      <c r="V7158" s="12"/>
      <c r="W7158" s="12"/>
      <c r="X7158" s="12"/>
      <c r="Y7158" s="12"/>
      <c r="Z7158" s="12"/>
      <c r="AA7158" s="12"/>
      <c r="AB7158" s="12"/>
      <c r="AC7158" s="12"/>
      <c r="AD7158" s="12"/>
      <c r="AE7158" s="12"/>
      <c r="AF7158" s="12"/>
      <c r="AG7158" s="12"/>
      <c r="AH7158" s="12"/>
      <c r="AI7158" s="12"/>
      <c r="AJ7158" s="12"/>
      <c r="AK7158" s="12"/>
      <c r="AL7158" s="12"/>
      <c r="AM7158" s="12"/>
      <c r="AN7158" s="12"/>
      <c r="AO7158" s="12"/>
      <c r="AP7158" s="12"/>
      <c r="AQ7158" s="12"/>
      <c r="AR7158" s="12"/>
      <c r="AS7158" s="12"/>
      <c r="AT7158" s="12"/>
      <c r="AU7158" s="12"/>
      <c r="AV7158" s="12"/>
      <c r="AW7158" s="12"/>
      <c r="AX7158" s="12"/>
      <c r="AY7158" s="12"/>
      <c r="AZ7158" s="12"/>
      <c r="BA7158" s="12"/>
      <c r="BB7158" s="12"/>
      <c r="BC7158" s="12"/>
      <c r="BD7158" s="12"/>
      <c r="BE7158" s="12"/>
      <c r="BF7158" s="12"/>
      <c r="BG7158" s="12"/>
      <c r="BH7158" s="12"/>
      <c r="BI7158" s="12"/>
      <c r="BJ7158" s="13"/>
      <c r="BK7158" s="13"/>
      <c r="BL7158" s="13"/>
      <c r="BM7158" s="13"/>
      <c r="BN7158" s="13"/>
    </row>
    <row r="7159" spans="4:66" x14ac:dyDescent="0.25">
      <c r="D7159"/>
      <c r="E7159" s="10"/>
      <c r="F7159" s="10"/>
      <c r="G7159" s="10"/>
      <c r="H7159" s="10"/>
      <c r="I7159" s="10"/>
      <c r="J7159" s="10"/>
      <c r="K7159" s="11"/>
      <c r="L7159" s="11"/>
      <c r="M7159" s="12"/>
      <c r="N7159" s="12"/>
      <c r="O7159" s="12"/>
      <c r="P7159" s="12"/>
      <c r="Q7159" s="12"/>
      <c r="R7159" s="12"/>
      <c r="S7159" s="12"/>
      <c r="T7159" s="12"/>
      <c r="U7159" s="12"/>
      <c r="V7159" s="12"/>
      <c r="W7159" s="12"/>
      <c r="X7159" s="12"/>
      <c r="Y7159" s="12"/>
      <c r="Z7159" s="12"/>
      <c r="AA7159" s="12"/>
      <c r="AB7159" s="12"/>
      <c r="AC7159" s="12"/>
      <c r="AD7159" s="12"/>
      <c r="AE7159" s="12"/>
      <c r="AF7159" s="12"/>
      <c r="AG7159" s="12"/>
      <c r="AH7159" s="12"/>
      <c r="AI7159" s="12"/>
      <c r="AJ7159" s="12"/>
      <c r="AK7159" s="12"/>
      <c r="AL7159" s="12"/>
      <c r="AM7159" s="12"/>
      <c r="AN7159" s="12"/>
      <c r="AO7159" s="12"/>
      <c r="AP7159" s="12"/>
      <c r="AQ7159" s="12"/>
      <c r="AR7159" s="12"/>
      <c r="AS7159" s="12"/>
      <c r="AT7159" s="12"/>
      <c r="AU7159" s="12"/>
      <c r="AV7159" s="12"/>
      <c r="AW7159" s="12"/>
      <c r="AX7159" s="12"/>
      <c r="AY7159" s="12"/>
      <c r="AZ7159" s="12"/>
      <c r="BA7159" s="12"/>
      <c r="BB7159" s="12"/>
      <c r="BC7159" s="12"/>
      <c r="BD7159" s="12"/>
      <c r="BE7159" s="12"/>
      <c r="BF7159" s="12"/>
      <c r="BG7159" s="12"/>
      <c r="BH7159" s="12"/>
      <c r="BI7159" s="12"/>
      <c r="BJ7159" s="13"/>
      <c r="BK7159" s="13"/>
      <c r="BL7159" s="13"/>
      <c r="BM7159" s="13"/>
      <c r="BN7159" s="13"/>
    </row>
    <row r="7160" spans="4:66" x14ac:dyDescent="0.25">
      <c r="D7160"/>
      <c r="E7160" s="10"/>
      <c r="F7160" s="10"/>
      <c r="G7160" s="10"/>
      <c r="H7160" s="10"/>
      <c r="I7160" s="10"/>
      <c r="J7160" s="10"/>
      <c r="K7160" s="11"/>
      <c r="L7160" s="11"/>
      <c r="M7160" s="12"/>
      <c r="N7160" s="12"/>
      <c r="O7160" s="12"/>
      <c r="P7160" s="12"/>
      <c r="Q7160" s="12"/>
      <c r="R7160" s="12"/>
      <c r="S7160" s="12"/>
      <c r="T7160" s="12"/>
      <c r="U7160" s="12"/>
      <c r="V7160" s="12"/>
      <c r="W7160" s="12"/>
      <c r="X7160" s="12"/>
      <c r="Y7160" s="12"/>
      <c r="Z7160" s="12"/>
      <c r="AA7160" s="12"/>
      <c r="AB7160" s="12"/>
      <c r="AC7160" s="12"/>
      <c r="AD7160" s="12"/>
      <c r="AE7160" s="12"/>
      <c r="AF7160" s="12"/>
      <c r="AG7160" s="12"/>
      <c r="AH7160" s="12"/>
      <c r="AI7160" s="12"/>
      <c r="AJ7160" s="12"/>
      <c r="AK7160" s="12"/>
      <c r="AL7160" s="12"/>
      <c r="AM7160" s="12"/>
      <c r="AN7160" s="12"/>
      <c r="AO7160" s="12"/>
      <c r="AP7160" s="12"/>
      <c r="AQ7160" s="12"/>
      <c r="AR7160" s="12"/>
      <c r="AS7160" s="12"/>
      <c r="AT7160" s="12"/>
      <c r="AU7160" s="12"/>
      <c r="AV7160" s="12"/>
      <c r="AW7160" s="12"/>
      <c r="AX7160" s="12"/>
      <c r="AY7160" s="12"/>
      <c r="AZ7160" s="12"/>
      <c r="BA7160" s="12"/>
      <c r="BB7160" s="12"/>
      <c r="BC7160" s="12"/>
      <c r="BD7160" s="12"/>
      <c r="BE7160" s="12"/>
      <c r="BF7160" s="12"/>
      <c r="BG7160" s="12"/>
      <c r="BH7160" s="12"/>
      <c r="BI7160" s="12"/>
      <c r="BJ7160" s="13"/>
      <c r="BK7160" s="13"/>
      <c r="BL7160" s="13"/>
      <c r="BM7160" s="13"/>
      <c r="BN7160" s="13"/>
    </row>
    <row r="7161" spans="4:66" x14ac:dyDescent="0.25">
      <c r="D7161"/>
      <c r="E7161" s="10"/>
      <c r="F7161" s="10"/>
      <c r="G7161" s="10"/>
      <c r="H7161" s="10"/>
      <c r="I7161" s="10"/>
      <c r="J7161" s="10"/>
      <c r="K7161" s="11"/>
      <c r="L7161" s="11"/>
      <c r="M7161" s="12"/>
      <c r="N7161" s="12"/>
      <c r="O7161" s="12"/>
      <c r="P7161" s="12"/>
      <c r="Q7161" s="12"/>
      <c r="R7161" s="12"/>
      <c r="S7161" s="12"/>
      <c r="T7161" s="12"/>
      <c r="U7161" s="12"/>
      <c r="V7161" s="12"/>
      <c r="W7161" s="12"/>
      <c r="X7161" s="12"/>
      <c r="Y7161" s="12"/>
      <c r="Z7161" s="12"/>
      <c r="AA7161" s="12"/>
      <c r="AB7161" s="12"/>
      <c r="AC7161" s="12"/>
      <c r="AD7161" s="12"/>
      <c r="AE7161" s="12"/>
      <c r="AF7161" s="12"/>
      <c r="AG7161" s="12"/>
      <c r="AH7161" s="12"/>
      <c r="AI7161" s="12"/>
      <c r="AJ7161" s="12"/>
      <c r="AK7161" s="12"/>
      <c r="AL7161" s="12"/>
      <c r="AM7161" s="12"/>
      <c r="AN7161" s="12"/>
      <c r="AO7161" s="12"/>
      <c r="AP7161" s="12"/>
      <c r="AQ7161" s="12"/>
      <c r="AR7161" s="12"/>
      <c r="AS7161" s="12"/>
      <c r="AT7161" s="12"/>
      <c r="AU7161" s="12"/>
      <c r="AV7161" s="12"/>
      <c r="AW7161" s="12"/>
      <c r="AX7161" s="12"/>
      <c r="AY7161" s="12"/>
      <c r="AZ7161" s="12"/>
      <c r="BA7161" s="12"/>
      <c r="BB7161" s="12"/>
      <c r="BC7161" s="12"/>
      <c r="BD7161" s="12"/>
      <c r="BE7161" s="12"/>
      <c r="BF7161" s="12"/>
      <c r="BG7161" s="12"/>
      <c r="BH7161" s="12"/>
      <c r="BI7161" s="12"/>
      <c r="BJ7161" s="13"/>
      <c r="BK7161" s="13"/>
      <c r="BL7161" s="13"/>
      <c r="BM7161" s="13"/>
      <c r="BN7161" s="13"/>
    </row>
    <row r="7162" spans="4:66" x14ac:dyDescent="0.25">
      <c r="D7162"/>
      <c r="E7162" s="10"/>
      <c r="F7162" s="10"/>
      <c r="G7162" s="10"/>
      <c r="H7162" s="10"/>
      <c r="I7162" s="10"/>
      <c r="J7162" s="10"/>
      <c r="K7162" s="11"/>
      <c r="L7162" s="11"/>
      <c r="M7162" s="12"/>
      <c r="N7162" s="12"/>
      <c r="O7162" s="12"/>
      <c r="P7162" s="12"/>
      <c r="Q7162" s="12"/>
      <c r="R7162" s="12"/>
      <c r="S7162" s="12"/>
      <c r="T7162" s="12"/>
      <c r="U7162" s="12"/>
      <c r="V7162" s="12"/>
      <c r="W7162" s="12"/>
      <c r="X7162" s="12"/>
      <c r="Y7162" s="12"/>
      <c r="Z7162" s="12"/>
      <c r="AA7162" s="12"/>
      <c r="AB7162" s="12"/>
      <c r="AC7162" s="12"/>
      <c r="AD7162" s="12"/>
      <c r="AE7162" s="12"/>
      <c r="AF7162" s="12"/>
      <c r="AG7162" s="12"/>
      <c r="AH7162" s="12"/>
      <c r="AI7162" s="12"/>
      <c r="AJ7162" s="12"/>
      <c r="AK7162" s="12"/>
      <c r="AL7162" s="12"/>
      <c r="AM7162" s="12"/>
      <c r="AN7162" s="12"/>
      <c r="AO7162" s="12"/>
      <c r="AP7162" s="12"/>
      <c r="AQ7162" s="12"/>
      <c r="AR7162" s="12"/>
      <c r="AS7162" s="12"/>
      <c r="AT7162" s="12"/>
      <c r="AU7162" s="12"/>
      <c r="AV7162" s="12"/>
      <c r="AW7162" s="12"/>
      <c r="AX7162" s="12"/>
      <c r="AY7162" s="12"/>
      <c r="AZ7162" s="12"/>
      <c r="BA7162" s="12"/>
      <c r="BB7162" s="12"/>
      <c r="BC7162" s="12"/>
      <c r="BD7162" s="12"/>
      <c r="BE7162" s="12"/>
      <c r="BF7162" s="12"/>
      <c r="BG7162" s="12"/>
      <c r="BH7162" s="12"/>
      <c r="BI7162" s="12"/>
      <c r="BJ7162" s="13"/>
      <c r="BK7162" s="13"/>
      <c r="BL7162" s="13"/>
      <c r="BM7162" s="13"/>
      <c r="BN7162" s="13"/>
    </row>
    <row r="7163" spans="4:66" x14ac:dyDescent="0.25">
      <c r="D7163"/>
      <c r="E7163" s="10"/>
      <c r="F7163" s="10"/>
      <c r="G7163" s="10"/>
      <c r="H7163" s="10"/>
      <c r="I7163" s="10"/>
      <c r="J7163" s="10"/>
      <c r="K7163" s="11"/>
      <c r="L7163" s="11"/>
      <c r="M7163" s="12"/>
      <c r="N7163" s="12"/>
      <c r="O7163" s="12"/>
      <c r="P7163" s="12"/>
      <c r="Q7163" s="12"/>
      <c r="R7163" s="12"/>
      <c r="S7163" s="12"/>
      <c r="T7163" s="12"/>
      <c r="U7163" s="12"/>
      <c r="V7163" s="12"/>
      <c r="W7163" s="12"/>
      <c r="X7163" s="12"/>
      <c r="Y7163" s="12"/>
      <c r="Z7163" s="12"/>
      <c r="AA7163" s="12"/>
      <c r="AB7163" s="12"/>
      <c r="AC7163" s="12"/>
      <c r="AD7163" s="12"/>
      <c r="AE7163" s="12"/>
      <c r="AF7163" s="12"/>
      <c r="AG7163" s="12"/>
      <c r="AH7163" s="12"/>
      <c r="AI7163" s="12"/>
      <c r="AJ7163" s="12"/>
      <c r="AK7163" s="12"/>
      <c r="AL7163" s="12"/>
      <c r="AM7163" s="12"/>
      <c r="AN7163" s="12"/>
      <c r="AO7163" s="12"/>
      <c r="AP7163" s="12"/>
      <c r="AQ7163" s="12"/>
      <c r="AR7163" s="12"/>
      <c r="AS7163" s="12"/>
      <c r="AT7163" s="12"/>
      <c r="AU7163" s="12"/>
      <c r="AV7163" s="12"/>
      <c r="AW7163" s="12"/>
      <c r="AX7163" s="12"/>
      <c r="AY7163" s="12"/>
      <c r="AZ7163" s="12"/>
      <c r="BA7163" s="12"/>
      <c r="BB7163" s="12"/>
      <c r="BC7163" s="12"/>
      <c r="BD7163" s="12"/>
      <c r="BE7163" s="12"/>
      <c r="BF7163" s="12"/>
      <c r="BG7163" s="12"/>
      <c r="BH7163" s="12"/>
      <c r="BI7163" s="12"/>
      <c r="BJ7163" s="13"/>
      <c r="BK7163" s="13"/>
      <c r="BL7163" s="13"/>
      <c r="BM7163" s="13"/>
      <c r="BN7163" s="13"/>
    </row>
    <row r="7164" spans="4:66" x14ac:dyDescent="0.25">
      <c r="D7164"/>
      <c r="E7164" s="10"/>
      <c r="F7164" s="10"/>
      <c r="G7164" s="10"/>
      <c r="H7164" s="10"/>
      <c r="I7164" s="10"/>
      <c r="J7164" s="10"/>
      <c r="K7164" s="11"/>
      <c r="L7164" s="11"/>
      <c r="M7164" s="12"/>
      <c r="N7164" s="12"/>
      <c r="O7164" s="12"/>
      <c r="P7164" s="12"/>
      <c r="Q7164" s="12"/>
      <c r="R7164" s="12"/>
      <c r="S7164" s="12"/>
      <c r="T7164" s="12"/>
      <c r="U7164" s="12"/>
      <c r="V7164" s="12"/>
      <c r="W7164" s="12"/>
      <c r="X7164" s="12"/>
      <c r="Y7164" s="12"/>
      <c r="Z7164" s="12"/>
      <c r="AA7164" s="12"/>
      <c r="AB7164" s="12"/>
      <c r="AC7164" s="12"/>
      <c r="AD7164" s="12"/>
      <c r="AE7164" s="12"/>
      <c r="AF7164" s="12"/>
      <c r="AG7164" s="12"/>
      <c r="AH7164" s="12"/>
      <c r="AI7164" s="12"/>
      <c r="AJ7164" s="12"/>
      <c r="AK7164" s="12"/>
      <c r="AL7164" s="12"/>
      <c r="AM7164" s="12"/>
      <c r="AN7164" s="12"/>
      <c r="AO7164" s="12"/>
      <c r="AP7164" s="12"/>
      <c r="AQ7164" s="12"/>
      <c r="AR7164" s="12"/>
      <c r="AS7164" s="12"/>
      <c r="AT7164" s="12"/>
      <c r="AU7164" s="12"/>
      <c r="AV7164" s="12"/>
      <c r="AW7164" s="12"/>
      <c r="AX7164" s="12"/>
      <c r="AY7164" s="12"/>
      <c r="AZ7164" s="12"/>
      <c r="BA7164" s="12"/>
      <c r="BB7164" s="12"/>
      <c r="BC7164" s="12"/>
      <c r="BD7164" s="12"/>
      <c r="BE7164" s="12"/>
      <c r="BF7164" s="12"/>
      <c r="BG7164" s="12"/>
      <c r="BH7164" s="12"/>
      <c r="BI7164" s="12"/>
      <c r="BJ7164" s="13"/>
      <c r="BK7164" s="13"/>
      <c r="BL7164" s="13"/>
      <c r="BM7164" s="13"/>
      <c r="BN7164" s="13"/>
    </row>
    <row r="7165" spans="4:66" x14ac:dyDescent="0.25">
      <c r="D7165"/>
      <c r="E7165" s="10"/>
      <c r="F7165" s="10"/>
      <c r="G7165" s="10"/>
      <c r="H7165" s="10"/>
      <c r="I7165" s="10"/>
      <c r="J7165" s="10"/>
      <c r="K7165" s="11"/>
      <c r="L7165" s="11"/>
      <c r="M7165" s="12"/>
      <c r="N7165" s="12"/>
      <c r="O7165" s="12"/>
      <c r="P7165" s="12"/>
      <c r="Q7165" s="12"/>
      <c r="R7165" s="12"/>
      <c r="S7165" s="12"/>
      <c r="T7165" s="12"/>
      <c r="U7165" s="12"/>
      <c r="V7165" s="12"/>
      <c r="W7165" s="12"/>
      <c r="X7165" s="12"/>
      <c r="Y7165" s="12"/>
      <c r="Z7165" s="12"/>
      <c r="AA7165" s="12"/>
      <c r="AB7165" s="12"/>
      <c r="AC7165" s="12"/>
      <c r="AD7165" s="12"/>
      <c r="AE7165" s="12"/>
      <c r="AF7165" s="12"/>
      <c r="AG7165" s="12"/>
      <c r="AH7165" s="12"/>
      <c r="AI7165" s="12"/>
      <c r="AJ7165" s="12"/>
      <c r="AK7165" s="12"/>
      <c r="AL7165" s="12"/>
      <c r="AM7165" s="12"/>
      <c r="AN7165" s="12"/>
      <c r="AO7165" s="12"/>
      <c r="AP7165" s="12"/>
      <c r="AQ7165" s="12"/>
      <c r="AR7165" s="12"/>
      <c r="AS7165" s="12"/>
      <c r="AT7165" s="12"/>
      <c r="AU7165" s="12"/>
      <c r="AV7165" s="12"/>
      <c r="AW7165" s="12"/>
      <c r="AX7165" s="12"/>
      <c r="AY7165" s="12"/>
      <c r="AZ7165" s="12"/>
      <c r="BA7165" s="12"/>
      <c r="BB7165" s="12"/>
      <c r="BC7165" s="12"/>
      <c r="BD7165" s="12"/>
      <c r="BE7165" s="12"/>
      <c r="BF7165" s="12"/>
      <c r="BG7165" s="12"/>
      <c r="BH7165" s="12"/>
      <c r="BI7165" s="12"/>
      <c r="BJ7165" s="13"/>
      <c r="BK7165" s="13"/>
      <c r="BL7165" s="13"/>
      <c r="BM7165" s="13"/>
      <c r="BN7165" s="13"/>
    </row>
    <row r="7166" spans="4:66" x14ac:dyDescent="0.25">
      <c r="D7166"/>
      <c r="E7166" s="10"/>
      <c r="F7166" s="10"/>
      <c r="G7166" s="10"/>
      <c r="H7166" s="10"/>
      <c r="I7166" s="10"/>
      <c r="J7166" s="10"/>
      <c r="K7166" s="11"/>
      <c r="L7166" s="11"/>
      <c r="M7166" s="12"/>
      <c r="N7166" s="12"/>
      <c r="O7166" s="12"/>
      <c r="P7166" s="12"/>
      <c r="Q7166" s="12"/>
      <c r="R7166" s="12"/>
      <c r="S7166" s="12"/>
      <c r="T7166" s="12"/>
      <c r="U7166" s="12"/>
      <c r="V7166" s="12"/>
      <c r="W7166" s="12"/>
      <c r="X7166" s="12"/>
      <c r="Y7166" s="12"/>
      <c r="Z7166" s="12"/>
      <c r="AA7166" s="12"/>
      <c r="AB7166" s="12"/>
      <c r="AC7166" s="12"/>
      <c r="AD7166" s="12"/>
      <c r="AE7166" s="12"/>
      <c r="AF7166" s="12"/>
      <c r="AG7166" s="12"/>
      <c r="AH7166" s="12"/>
      <c r="AI7166" s="12"/>
      <c r="AJ7166" s="12"/>
      <c r="AK7166" s="12"/>
      <c r="AL7166" s="12"/>
      <c r="AM7166" s="12"/>
      <c r="AN7166" s="12"/>
      <c r="AO7166" s="12"/>
      <c r="AP7166" s="12"/>
      <c r="AQ7166" s="12"/>
      <c r="AR7166" s="12"/>
      <c r="AS7166" s="12"/>
      <c r="AT7166" s="12"/>
      <c r="AU7166" s="12"/>
      <c r="AV7166" s="12"/>
      <c r="AW7166" s="12"/>
      <c r="AX7166" s="12"/>
      <c r="AY7166" s="12"/>
      <c r="AZ7166" s="12"/>
      <c r="BA7166" s="12"/>
      <c r="BB7166" s="12"/>
      <c r="BC7166" s="12"/>
      <c r="BD7166" s="12"/>
      <c r="BE7166" s="12"/>
      <c r="BF7166" s="12"/>
      <c r="BG7166" s="12"/>
      <c r="BH7166" s="12"/>
      <c r="BI7166" s="12"/>
      <c r="BJ7166" s="13"/>
      <c r="BK7166" s="13"/>
      <c r="BL7166" s="13"/>
      <c r="BM7166" s="13"/>
      <c r="BN7166" s="13"/>
    </row>
    <row r="7167" spans="4:66" x14ac:dyDescent="0.25">
      <c r="D7167"/>
      <c r="E7167" s="10"/>
      <c r="F7167" s="10"/>
      <c r="G7167" s="10"/>
      <c r="H7167" s="10"/>
      <c r="I7167" s="10"/>
      <c r="J7167" s="10"/>
      <c r="K7167" s="11"/>
      <c r="L7167" s="11"/>
      <c r="M7167" s="12"/>
      <c r="N7167" s="12"/>
      <c r="O7167" s="12"/>
      <c r="P7167" s="12"/>
      <c r="Q7167" s="12"/>
      <c r="R7167" s="12"/>
      <c r="S7167" s="12"/>
      <c r="T7167" s="12"/>
      <c r="U7167" s="12"/>
      <c r="V7167" s="12"/>
      <c r="W7167" s="12"/>
      <c r="X7167" s="12"/>
      <c r="Y7167" s="12"/>
      <c r="Z7167" s="12"/>
      <c r="AA7167" s="12"/>
      <c r="AB7167" s="12"/>
      <c r="AC7167" s="12"/>
      <c r="AD7167" s="12"/>
      <c r="AE7167" s="12"/>
      <c r="AF7167" s="12"/>
      <c r="AG7167" s="12"/>
      <c r="AH7167" s="12"/>
      <c r="AI7167" s="12"/>
      <c r="AJ7167" s="12"/>
      <c r="AK7167" s="12"/>
      <c r="AL7167" s="12"/>
      <c r="AM7167" s="12"/>
      <c r="AN7167" s="12"/>
      <c r="AO7167" s="12"/>
      <c r="AP7167" s="12"/>
      <c r="AQ7167" s="12"/>
      <c r="AR7167" s="12"/>
      <c r="AS7167" s="12"/>
      <c r="AT7167" s="12"/>
      <c r="AU7167" s="12"/>
      <c r="AV7167" s="12"/>
      <c r="AW7167" s="12"/>
      <c r="AX7167" s="12"/>
      <c r="AY7167" s="12"/>
      <c r="AZ7167" s="12"/>
      <c r="BA7167" s="12"/>
      <c r="BB7167" s="12"/>
      <c r="BC7167" s="12"/>
      <c r="BD7167" s="12"/>
      <c r="BE7167" s="12"/>
      <c r="BF7167" s="12"/>
      <c r="BG7167" s="12"/>
      <c r="BH7167" s="12"/>
      <c r="BI7167" s="12"/>
      <c r="BJ7167" s="13"/>
      <c r="BK7167" s="13"/>
      <c r="BL7167" s="13"/>
      <c r="BM7167" s="13"/>
      <c r="BN7167" s="13"/>
    </row>
    <row r="7168" spans="4:66" x14ac:dyDescent="0.25">
      <c r="D7168"/>
      <c r="E7168" s="10"/>
      <c r="F7168" s="10"/>
      <c r="G7168" s="10"/>
      <c r="H7168" s="10"/>
      <c r="I7168" s="10"/>
      <c r="J7168" s="10"/>
      <c r="K7168" s="11"/>
      <c r="L7168" s="11"/>
      <c r="M7168" s="12"/>
      <c r="N7168" s="12"/>
      <c r="O7168" s="12"/>
      <c r="P7168" s="12"/>
      <c r="Q7168" s="12"/>
      <c r="R7168" s="12"/>
      <c r="S7168" s="12"/>
      <c r="T7168" s="12"/>
      <c r="U7168" s="12"/>
      <c r="V7168" s="12"/>
      <c r="W7168" s="12"/>
      <c r="X7168" s="12"/>
      <c r="Y7168" s="12"/>
      <c r="Z7168" s="12"/>
      <c r="AA7168" s="12"/>
      <c r="AB7168" s="12"/>
      <c r="AC7168" s="12"/>
      <c r="AD7168" s="12"/>
      <c r="AE7168" s="12"/>
      <c r="AF7168" s="12"/>
      <c r="AG7168" s="12"/>
      <c r="AH7168" s="12"/>
      <c r="AI7168" s="12"/>
      <c r="AJ7168" s="12"/>
      <c r="AK7168" s="12"/>
      <c r="AL7168" s="12"/>
      <c r="AM7168" s="12"/>
      <c r="AN7168" s="12"/>
      <c r="AO7168" s="12"/>
      <c r="AP7168" s="12"/>
      <c r="AQ7168" s="12"/>
      <c r="AR7168" s="12"/>
      <c r="AS7168" s="12"/>
      <c r="AT7168" s="12"/>
      <c r="AU7168" s="12"/>
      <c r="AV7168" s="12"/>
      <c r="AW7168" s="12"/>
      <c r="AX7168" s="12"/>
      <c r="AY7168" s="12"/>
      <c r="AZ7168" s="12"/>
      <c r="BA7168" s="12"/>
      <c r="BB7168" s="12"/>
      <c r="BC7168" s="12"/>
      <c r="BD7168" s="12"/>
      <c r="BE7168" s="12"/>
      <c r="BF7168" s="12"/>
      <c r="BG7168" s="12"/>
      <c r="BH7168" s="12"/>
      <c r="BI7168" s="12"/>
      <c r="BJ7168" s="13"/>
      <c r="BK7168" s="13"/>
      <c r="BL7168" s="13"/>
      <c r="BM7168" s="13"/>
      <c r="BN7168" s="13"/>
    </row>
    <row r="7169" spans="4:66" x14ac:dyDescent="0.25">
      <c r="D7169"/>
      <c r="E7169" s="10"/>
      <c r="F7169" s="10"/>
      <c r="G7169" s="10"/>
      <c r="H7169" s="10"/>
      <c r="I7169" s="10"/>
      <c r="J7169" s="10"/>
      <c r="K7169" s="11"/>
      <c r="L7169" s="11"/>
      <c r="M7169" s="12"/>
      <c r="N7169" s="12"/>
      <c r="O7169" s="12"/>
      <c r="P7169" s="12"/>
      <c r="Q7169" s="12"/>
      <c r="R7169" s="12"/>
      <c r="S7169" s="12"/>
      <c r="T7169" s="12"/>
      <c r="U7169" s="12"/>
      <c r="V7169" s="12"/>
      <c r="W7169" s="12"/>
      <c r="X7169" s="12"/>
      <c r="Y7169" s="12"/>
      <c r="Z7169" s="12"/>
      <c r="AA7169" s="12"/>
      <c r="AB7169" s="12"/>
      <c r="AC7169" s="12"/>
      <c r="AD7169" s="12"/>
      <c r="AE7169" s="12"/>
      <c r="AF7169" s="12"/>
      <c r="AG7169" s="12"/>
      <c r="AH7169" s="12"/>
      <c r="AI7169" s="12"/>
      <c r="AJ7169" s="12"/>
      <c r="AK7169" s="12"/>
      <c r="AL7169" s="12"/>
      <c r="AM7169" s="12"/>
      <c r="AN7169" s="12"/>
      <c r="AO7169" s="12"/>
      <c r="AP7169" s="12"/>
      <c r="AQ7169" s="12"/>
      <c r="AR7169" s="12"/>
      <c r="AS7169" s="12"/>
      <c r="AT7169" s="12"/>
      <c r="AU7169" s="12"/>
      <c r="AV7169" s="12"/>
      <c r="AW7169" s="12"/>
      <c r="AX7169" s="12"/>
      <c r="AY7169" s="12"/>
      <c r="AZ7169" s="12"/>
      <c r="BA7169" s="12"/>
      <c r="BB7169" s="12"/>
      <c r="BC7169" s="12"/>
      <c r="BD7169" s="12"/>
      <c r="BE7169" s="12"/>
      <c r="BF7169" s="12"/>
      <c r="BG7169" s="12"/>
      <c r="BH7169" s="12"/>
      <c r="BI7169" s="12"/>
      <c r="BJ7169" s="13"/>
      <c r="BK7169" s="13"/>
      <c r="BL7169" s="13"/>
      <c r="BM7169" s="13"/>
      <c r="BN7169" s="13"/>
    </row>
    <row r="7170" spans="4:66" x14ac:dyDescent="0.25">
      <c r="D7170"/>
      <c r="E7170" s="10"/>
      <c r="F7170" s="10"/>
      <c r="G7170" s="10"/>
      <c r="H7170" s="10"/>
      <c r="I7170" s="10"/>
      <c r="J7170" s="10"/>
      <c r="K7170" s="11"/>
      <c r="L7170" s="11"/>
      <c r="M7170" s="12"/>
      <c r="N7170" s="12"/>
      <c r="O7170" s="12"/>
      <c r="P7170" s="12"/>
      <c r="Q7170" s="12"/>
      <c r="R7170" s="12"/>
      <c r="S7170" s="12"/>
      <c r="T7170" s="12"/>
      <c r="U7170" s="12"/>
      <c r="V7170" s="12"/>
      <c r="W7170" s="12"/>
      <c r="X7170" s="12"/>
      <c r="Y7170" s="12"/>
      <c r="Z7170" s="12"/>
      <c r="AA7170" s="12"/>
      <c r="AB7170" s="12"/>
      <c r="AC7170" s="12"/>
      <c r="AD7170" s="12"/>
      <c r="AE7170" s="12"/>
      <c r="AF7170" s="12"/>
      <c r="AG7170" s="12"/>
      <c r="AH7170" s="12"/>
      <c r="AI7170" s="12"/>
      <c r="AJ7170" s="12"/>
      <c r="AK7170" s="12"/>
      <c r="AL7170" s="12"/>
      <c r="AM7170" s="12"/>
      <c r="AN7170" s="12"/>
      <c r="AO7170" s="12"/>
      <c r="AP7170" s="12"/>
      <c r="AQ7170" s="12"/>
      <c r="AR7170" s="12"/>
      <c r="AS7170" s="12"/>
      <c r="AT7170" s="12"/>
      <c r="AU7170" s="12"/>
      <c r="AV7170" s="12"/>
      <c r="AW7170" s="12"/>
      <c r="AX7170" s="12"/>
      <c r="AY7170" s="12"/>
      <c r="AZ7170" s="12"/>
      <c r="BA7170" s="12"/>
      <c r="BB7170" s="12"/>
      <c r="BC7170" s="12"/>
      <c r="BD7170" s="12"/>
      <c r="BE7170" s="12"/>
      <c r="BF7170" s="12"/>
      <c r="BG7170" s="12"/>
      <c r="BH7170" s="12"/>
      <c r="BI7170" s="12"/>
      <c r="BJ7170" s="13"/>
      <c r="BK7170" s="13"/>
      <c r="BL7170" s="13"/>
      <c r="BM7170" s="13"/>
      <c r="BN7170" s="13"/>
    </row>
    <row r="7171" spans="4:66" x14ac:dyDescent="0.25">
      <c r="D7171"/>
      <c r="E7171" s="10"/>
      <c r="F7171" s="10"/>
      <c r="G7171" s="10"/>
      <c r="H7171" s="10"/>
      <c r="I7171" s="10"/>
      <c r="J7171" s="10"/>
      <c r="K7171" s="11"/>
      <c r="L7171" s="11"/>
      <c r="M7171" s="12"/>
      <c r="N7171" s="12"/>
      <c r="O7171" s="12"/>
      <c r="P7171" s="12"/>
      <c r="Q7171" s="12"/>
      <c r="R7171" s="12"/>
      <c r="S7171" s="12"/>
      <c r="T7171" s="12"/>
      <c r="U7171" s="12"/>
      <c r="V7171" s="12"/>
      <c r="W7171" s="12"/>
      <c r="X7171" s="12"/>
      <c r="Y7171" s="12"/>
      <c r="Z7171" s="12"/>
      <c r="AA7171" s="12"/>
      <c r="AB7171" s="12"/>
      <c r="AC7171" s="12"/>
      <c r="AD7171" s="12"/>
      <c r="AE7171" s="12"/>
      <c r="AF7171" s="12"/>
      <c r="AG7171" s="12"/>
      <c r="AH7171" s="12"/>
      <c r="AI7171" s="12"/>
      <c r="AJ7171" s="12"/>
      <c r="AK7171" s="12"/>
      <c r="AL7171" s="12"/>
      <c r="AM7171" s="12"/>
      <c r="AN7171" s="12"/>
      <c r="AO7171" s="12"/>
      <c r="AP7171" s="12"/>
      <c r="AQ7171" s="12"/>
      <c r="AR7171" s="12"/>
      <c r="AS7171" s="12"/>
      <c r="AT7171" s="12"/>
      <c r="AU7171" s="12"/>
      <c r="AV7171" s="12"/>
      <c r="AW7171" s="12"/>
      <c r="AX7171" s="12"/>
      <c r="AY7171" s="12"/>
      <c r="AZ7171" s="12"/>
      <c r="BA7171" s="12"/>
      <c r="BB7171" s="12"/>
      <c r="BC7171" s="12"/>
      <c r="BD7171" s="12"/>
      <c r="BE7171" s="12"/>
      <c r="BF7171" s="12"/>
      <c r="BG7171" s="12"/>
      <c r="BH7171" s="12"/>
      <c r="BI7171" s="12"/>
      <c r="BJ7171" s="13"/>
      <c r="BK7171" s="13"/>
      <c r="BL7171" s="13"/>
      <c r="BM7171" s="13"/>
      <c r="BN7171" s="13"/>
    </row>
    <row r="7172" spans="4:66" x14ac:dyDescent="0.25">
      <c r="D7172"/>
      <c r="E7172" s="10"/>
      <c r="F7172" s="10"/>
      <c r="G7172" s="10"/>
      <c r="H7172" s="10"/>
      <c r="I7172" s="10"/>
      <c r="J7172" s="10"/>
      <c r="K7172" s="11"/>
      <c r="L7172" s="11"/>
      <c r="M7172" s="12"/>
      <c r="N7172" s="12"/>
      <c r="O7172" s="12"/>
      <c r="P7172" s="12"/>
      <c r="Q7172" s="12"/>
      <c r="R7172" s="12"/>
      <c r="S7172" s="12"/>
      <c r="T7172" s="12"/>
      <c r="U7172" s="12"/>
      <c r="V7172" s="12"/>
      <c r="W7172" s="12"/>
      <c r="X7172" s="12"/>
      <c r="Y7172" s="12"/>
      <c r="Z7172" s="12"/>
      <c r="AA7172" s="12"/>
      <c r="AB7172" s="12"/>
      <c r="AC7172" s="12"/>
      <c r="AD7172" s="12"/>
      <c r="AE7172" s="12"/>
      <c r="AF7172" s="12"/>
      <c r="AG7172" s="12"/>
      <c r="AH7172" s="12"/>
      <c r="AI7172" s="12"/>
      <c r="AJ7172" s="12"/>
      <c r="AK7172" s="12"/>
      <c r="AL7172" s="12"/>
      <c r="AM7172" s="12"/>
      <c r="AN7172" s="12"/>
      <c r="AO7172" s="12"/>
      <c r="AP7172" s="12"/>
      <c r="AQ7172" s="12"/>
      <c r="AR7172" s="12"/>
      <c r="AS7172" s="12"/>
      <c r="AT7172" s="12"/>
      <c r="AU7172" s="12"/>
      <c r="AV7172" s="12"/>
      <c r="AW7172" s="12"/>
      <c r="AX7172" s="12"/>
      <c r="AY7172" s="12"/>
      <c r="AZ7172" s="12"/>
      <c r="BA7172" s="12"/>
      <c r="BB7172" s="12"/>
      <c r="BC7172" s="12"/>
      <c r="BD7172" s="12"/>
      <c r="BE7172" s="12"/>
      <c r="BF7172" s="12"/>
      <c r="BG7172" s="12"/>
      <c r="BH7172" s="12"/>
      <c r="BI7172" s="12"/>
      <c r="BJ7172" s="13"/>
      <c r="BK7172" s="13"/>
      <c r="BL7172" s="13"/>
      <c r="BM7172" s="13"/>
      <c r="BN7172" s="13"/>
    </row>
    <row r="7173" spans="4:66" x14ac:dyDescent="0.25">
      <c r="D7173"/>
      <c r="E7173" s="10"/>
      <c r="F7173" s="10"/>
      <c r="G7173" s="10"/>
      <c r="H7173" s="10"/>
      <c r="I7173" s="10"/>
      <c r="J7173" s="10"/>
      <c r="K7173" s="11"/>
      <c r="L7173" s="11"/>
      <c r="M7173" s="12"/>
      <c r="N7173" s="12"/>
      <c r="O7173" s="12"/>
      <c r="P7173" s="12"/>
      <c r="Q7173" s="12"/>
      <c r="R7173" s="12"/>
      <c r="S7173" s="12"/>
      <c r="T7173" s="12"/>
      <c r="U7173" s="12"/>
      <c r="V7173" s="12"/>
      <c r="W7173" s="12"/>
      <c r="X7173" s="12"/>
      <c r="Y7173" s="12"/>
      <c r="Z7173" s="12"/>
      <c r="AA7173" s="12"/>
      <c r="AB7173" s="12"/>
      <c r="AC7173" s="12"/>
      <c r="AD7173" s="12"/>
      <c r="AE7173" s="12"/>
      <c r="AF7173" s="12"/>
      <c r="AG7173" s="12"/>
      <c r="AH7173" s="12"/>
      <c r="AI7173" s="12"/>
      <c r="AJ7173" s="12"/>
      <c r="AK7173" s="12"/>
      <c r="AL7173" s="12"/>
      <c r="AM7173" s="12"/>
      <c r="AN7173" s="12"/>
      <c r="AO7173" s="12"/>
      <c r="AP7173" s="12"/>
      <c r="AQ7173" s="12"/>
      <c r="AR7173" s="12"/>
      <c r="AS7173" s="12"/>
      <c r="AT7173" s="12"/>
      <c r="AU7173" s="12"/>
      <c r="AV7173" s="12"/>
      <c r="AW7173" s="12"/>
      <c r="AX7173" s="12"/>
      <c r="AY7173" s="12"/>
      <c r="AZ7173" s="12"/>
      <c r="BA7173" s="12"/>
      <c r="BB7173" s="12"/>
      <c r="BC7173" s="12"/>
      <c r="BD7173" s="12"/>
      <c r="BE7173" s="12"/>
      <c r="BF7173" s="12"/>
      <c r="BG7173" s="12"/>
      <c r="BH7173" s="12"/>
      <c r="BI7173" s="12"/>
      <c r="BJ7173" s="13"/>
      <c r="BK7173" s="13"/>
      <c r="BL7173" s="13"/>
      <c r="BM7173" s="13"/>
      <c r="BN7173" s="13"/>
    </row>
    <row r="7174" spans="4:66" x14ac:dyDescent="0.25">
      <c r="D7174"/>
      <c r="E7174" s="10"/>
      <c r="F7174" s="10"/>
      <c r="G7174" s="10"/>
      <c r="H7174" s="10"/>
      <c r="I7174" s="10"/>
      <c r="J7174" s="10"/>
      <c r="K7174" s="11"/>
      <c r="L7174" s="11"/>
      <c r="M7174" s="12"/>
      <c r="N7174" s="12"/>
      <c r="O7174" s="12"/>
      <c r="P7174" s="12"/>
      <c r="Q7174" s="12"/>
      <c r="R7174" s="12"/>
      <c r="S7174" s="12"/>
      <c r="T7174" s="12"/>
      <c r="U7174" s="12"/>
      <c r="V7174" s="12"/>
      <c r="W7174" s="12"/>
      <c r="X7174" s="12"/>
      <c r="Y7174" s="12"/>
      <c r="Z7174" s="12"/>
      <c r="AA7174" s="12"/>
      <c r="AB7174" s="12"/>
      <c r="AC7174" s="12"/>
      <c r="AD7174" s="12"/>
      <c r="AE7174" s="12"/>
      <c r="AF7174" s="12"/>
      <c r="AG7174" s="12"/>
      <c r="AH7174" s="12"/>
      <c r="AI7174" s="12"/>
      <c r="AJ7174" s="12"/>
      <c r="AK7174" s="12"/>
      <c r="AL7174" s="12"/>
      <c r="AM7174" s="12"/>
      <c r="AN7174" s="12"/>
      <c r="AO7174" s="12"/>
      <c r="AP7174" s="12"/>
      <c r="AQ7174" s="12"/>
      <c r="AR7174" s="12"/>
      <c r="AS7174" s="12"/>
      <c r="AT7174" s="12"/>
      <c r="AU7174" s="12"/>
      <c r="AV7174" s="12"/>
      <c r="AW7174" s="12"/>
      <c r="AX7174" s="12"/>
      <c r="AY7174" s="12"/>
      <c r="AZ7174" s="12"/>
      <c r="BA7174" s="12"/>
      <c r="BB7174" s="12"/>
      <c r="BC7174" s="12"/>
      <c r="BD7174" s="12"/>
      <c r="BE7174" s="12"/>
      <c r="BF7174" s="12"/>
      <c r="BG7174" s="12"/>
      <c r="BH7174" s="12"/>
      <c r="BI7174" s="12"/>
      <c r="BJ7174" s="13"/>
      <c r="BK7174" s="13"/>
      <c r="BL7174" s="13"/>
      <c r="BM7174" s="13"/>
      <c r="BN7174" s="13"/>
    </row>
    <row r="7175" spans="4:66" x14ac:dyDescent="0.25">
      <c r="D7175"/>
      <c r="E7175" s="10"/>
      <c r="F7175" s="10"/>
      <c r="G7175" s="10"/>
      <c r="H7175" s="10"/>
      <c r="I7175" s="10"/>
      <c r="J7175" s="10"/>
      <c r="K7175" s="11"/>
      <c r="L7175" s="11"/>
      <c r="M7175" s="12"/>
      <c r="N7175" s="12"/>
      <c r="O7175" s="12"/>
      <c r="P7175" s="12"/>
      <c r="Q7175" s="12"/>
      <c r="R7175" s="12"/>
      <c r="S7175" s="12"/>
      <c r="T7175" s="12"/>
      <c r="U7175" s="12"/>
      <c r="V7175" s="12"/>
      <c r="W7175" s="12"/>
      <c r="X7175" s="12"/>
      <c r="Y7175" s="12"/>
      <c r="Z7175" s="12"/>
      <c r="AA7175" s="12"/>
      <c r="AB7175" s="12"/>
      <c r="AC7175" s="12"/>
      <c r="AD7175" s="12"/>
      <c r="AE7175" s="12"/>
      <c r="AF7175" s="12"/>
      <c r="AG7175" s="12"/>
      <c r="AH7175" s="12"/>
      <c r="AI7175" s="12"/>
      <c r="AJ7175" s="12"/>
      <c r="AK7175" s="12"/>
      <c r="AL7175" s="12"/>
      <c r="AM7175" s="12"/>
      <c r="AN7175" s="12"/>
      <c r="AO7175" s="12"/>
      <c r="AP7175" s="12"/>
      <c r="AQ7175" s="12"/>
      <c r="AR7175" s="12"/>
      <c r="AS7175" s="12"/>
      <c r="AT7175" s="12"/>
      <c r="AU7175" s="12"/>
      <c r="AV7175" s="12"/>
      <c r="AW7175" s="12"/>
      <c r="AX7175" s="12"/>
      <c r="AY7175" s="12"/>
      <c r="AZ7175" s="12"/>
      <c r="BA7175" s="12"/>
      <c r="BB7175" s="12"/>
      <c r="BC7175" s="12"/>
      <c r="BD7175" s="12"/>
      <c r="BE7175" s="12"/>
      <c r="BF7175" s="12"/>
      <c r="BG7175" s="12"/>
      <c r="BH7175" s="12"/>
      <c r="BI7175" s="12"/>
      <c r="BJ7175" s="13"/>
      <c r="BK7175" s="13"/>
      <c r="BL7175" s="13"/>
      <c r="BM7175" s="13"/>
      <c r="BN7175" s="13"/>
    </row>
    <row r="7176" spans="4:66" x14ac:dyDescent="0.25">
      <c r="D7176"/>
      <c r="E7176" s="10"/>
      <c r="F7176" s="10"/>
      <c r="G7176" s="10"/>
      <c r="H7176" s="10"/>
      <c r="I7176" s="10"/>
      <c r="J7176" s="10"/>
      <c r="K7176" s="11"/>
      <c r="L7176" s="11"/>
      <c r="M7176" s="12"/>
      <c r="N7176" s="12"/>
      <c r="O7176" s="12"/>
      <c r="P7176" s="12"/>
      <c r="Q7176" s="12"/>
      <c r="R7176" s="12"/>
      <c r="S7176" s="12"/>
      <c r="T7176" s="12"/>
      <c r="U7176" s="12"/>
      <c r="V7176" s="12"/>
      <c r="W7176" s="12"/>
      <c r="X7176" s="12"/>
      <c r="Y7176" s="12"/>
      <c r="Z7176" s="12"/>
      <c r="AA7176" s="12"/>
      <c r="AB7176" s="12"/>
      <c r="AC7176" s="12"/>
      <c r="AD7176" s="12"/>
      <c r="AE7176" s="12"/>
      <c r="AF7176" s="12"/>
      <c r="AG7176" s="12"/>
      <c r="AH7176" s="12"/>
      <c r="AI7176" s="12"/>
      <c r="AJ7176" s="12"/>
      <c r="AK7176" s="12"/>
      <c r="AL7176" s="12"/>
      <c r="AM7176" s="12"/>
      <c r="AN7176" s="12"/>
      <c r="AO7176" s="12"/>
      <c r="AP7176" s="12"/>
      <c r="AQ7176" s="12"/>
      <c r="AR7176" s="12"/>
      <c r="AS7176" s="12"/>
      <c r="AT7176" s="12"/>
      <c r="AU7176" s="12"/>
      <c r="AV7176" s="12"/>
      <c r="AW7176" s="12"/>
      <c r="AX7176" s="12"/>
      <c r="AY7176" s="12"/>
      <c r="AZ7176" s="12"/>
      <c r="BA7176" s="12"/>
      <c r="BB7176" s="12"/>
      <c r="BC7176" s="12"/>
      <c r="BD7176" s="12"/>
      <c r="BE7176" s="12"/>
      <c r="BF7176" s="12"/>
      <c r="BG7176" s="12"/>
      <c r="BH7176" s="12"/>
      <c r="BI7176" s="12"/>
      <c r="BJ7176" s="13"/>
      <c r="BK7176" s="13"/>
      <c r="BL7176" s="13"/>
      <c r="BM7176" s="13"/>
      <c r="BN7176" s="13"/>
    </row>
    <row r="7177" spans="4:66" x14ac:dyDescent="0.25">
      <c r="D7177"/>
      <c r="E7177" s="10"/>
      <c r="F7177" s="10"/>
      <c r="G7177" s="10"/>
      <c r="H7177" s="10"/>
      <c r="I7177" s="10"/>
      <c r="J7177" s="10"/>
      <c r="K7177" s="11"/>
      <c r="L7177" s="11"/>
      <c r="M7177" s="12"/>
      <c r="N7177" s="12"/>
      <c r="O7177" s="12"/>
      <c r="P7177" s="12"/>
      <c r="Q7177" s="12"/>
      <c r="R7177" s="12"/>
      <c r="S7177" s="12"/>
      <c r="T7177" s="12"/>
      <c r="U7177" s="12"/>
      <c r="V7177" s="12"/>
      <c r="W7177" s="12"/>
      <c r="X7177" s="12"/>
      <c r="Y7177" s="12"/>
      <c r="Z7177" s="12"/>
      <c r="AA7177" s="12"/>
      <c r="AB7177" s="12"/>
      <c r="AC7177" s="12"/>
      <c r="AD7177" s="12"/>
      <c r="AE7177" s="12"/>
      <c r="AF7177" s="12"/>
      <c r="AG7177" s="12"/>
      <c r="AH7177" s="12"/>
      <c r="AI7177" s="12"/>
      <c r="AJ7177" s="12"/>
      <c r="AK7177" s="12"/>
      <c r="AL7177" s="12"/>
      <c r="AM7177" s="12"/>
      <c r="AN7177" s="12"/>
      <c r="AO7177" s="12"/>
      <c r="AP7177" s="12"/>
      <c r="AQ7177" s="12"/>
      <c r="AR7177" s="12"/>
      <c r="AS7177" s="12"/>
      <c r="AT7177" s="12"/>
      <c r="AU7177" s="12"/>
      <c r="AV7177" s="12"/>
      <c r="AW7177" s="12"/>
      <c r="AX7177" s="12"/>
      <c r="AY7177" s="12"/>
      <c r="AZ7177" s="12"/>
      <c r="BA7177" s="12"/>
      <c r="BB7177" s="12"/>
      <c r="BC7177" s="12"/>
      <c r="BD7177" s="12"/>
      <c r="BE7177" s="12"/>
      <c r="BF7177" s="12"/>
      <c r="BG7177" s="12"/>
      <c r="BH7177" s="12"/>
      <c r="BI7177" s="12"/>
      <c r="BJ7177" s="13"/>
      <c r="BK7177" s="13"/>
      <c r="BL7177" s="13"/>
      <c r="BM7177" s="13"/>
      <c r="BN7177" s="13"/>
    </row>
    <row r="7178" spans="4:66" x14ac:dyDescent="0.25">
      <c r="D7178"/>
      <c r="E7178" s="10"/>
      <c r="F7178" s="10"/>
      <c r="G7178" s="10"/>
      <c r="H7178" s="10"/>
      <c r="I7178" s="10"/>
      <c r="J7178" s="10"/>
      <c r="K7178" s="11"/>
      <c r="L7178" s="11"/>
      <c r="M7178" s="12"/>
      <c r="N7178" s="12"/>
      <c r="O7178" s="12"/>
      <c r="P7178" s="12"/>
      <c r="Q7178" s="12"/>
      <c r="R7178" s="12"/>
      <c r="S7178" s="12"/>
      <c r="T7178" s="12"/>
      <c r="U7178" s="12"/>
      <c r="V7178" s="12"/>
      <c r="W7178" s="12"/>
      <c r="X7178" s="12"/>
      <c r="Y7178" s="12"/>
      <c r="Z7178" s="12"/>
      <c r="AA7178" s="12"/>
      <c r="AB7178" s="12"/>
      <c r="AC7178" s="12"/>
      <c r="AD7178" s="12"/>
      <c r="AE7178" s="12"/>
      <c r="AF7178" s="12"/>
      <c r="AG7178" s="12"/>
      <c r="AH7178" s="12"/>
      <c r="AI7178" s="12"/>
      <c r="AJ7178" s="12"/>
      <c r="AK7178" s="12"/>
      <c r="AL7178" s="12"/>
      <c r="AM7178" s="12"/>
      <c r="AN7178" s="12"/>
      <c r="AO7178" s="12"/>
      <c r="AP7178" s="12"/>
      <c r="AQ7178" s="12"/>
      <c r="AR7178" s="12"/>
      <c r="AS7178" s="12"/>
      <c r="AT7178" s="12"/>
      <c r="AU7178" s="12"/>
      <c r="AV7178" s="12"/>
      <c r="AW7178" s="12"/>
      <c r="AX7178" s="12"/>
      <c r="AY7178" s="12"/>
      <c r="AZ7178" s="12"/>
      <c r="BA7178" s="12"/>
      <c r="BB7178" s="12"/>
      <c r="BC7178" s="12"/>
      <c r="BD7178" s="12"/>
      <c r="BE7178" s="12"/>
      <c r="BF7178" s="12"/>
      <c r="BG7178" s="12"/>
      <c r="BH7178" s="12"/>
      <c r="BI7178" s="12"/>
      <c r="BJ7178" s="13"/>
      <c r="BK7178" s="13"/>
      <c r="BL7178" s="13"/>
      <c r="BM7178" s="13"/>
      <c r="BN7178" s="13"/>
    </row>
    <row r="7179" spans="4:66" x14ac:dyDescent="0.25">
      <c r="D7179"/>
      <c r="E7179" s="10"/>
      <c r="F7179" s="10"/>
      <c r="G7179" s="10"/>
      <c r="H7179" s="10"/>
      <c r="I7179" s="10"/>
      <c r="J7179" s="10"/>
      <c r="K7179" s="11"/>
      <c r="L7179" s="11"/>
      <c r="M7179" s="12"/>
      <c r="N7179" s="12"/>
      <c r="O7179" s="12"/>
      <c r="P7179" s="12"/>
      <c r="Q7179" s="12"/>
      <c r="R7179" s="12"/>
      <c r="S7179" s="12"/>
      <c r="T7179" s="12"/>
      <c r="U7179" s="12"/>
      <c r="V7179" s="12"/>
      <c r="W7179" s="12"/>
      <c r="X7179" s="12"/>
      <c r="Y7179" s="12"/>
      <c r="Z7179" s="12"/>
      <c r="AA7179" s="12"/>
      <c r="AB7179" s="12"/>
      <c r="AC7179" s="12"/>
      <c r="AD7179" s="12"/>
      <c r="AE7179" s="12"/>
      <c r="AF7179" s="12"/>
      <c r="AG7179" s="12"/>
      <c r="AH7179" s="12"/>
      <c r="AI7179" s="12"/>
      <c r="AJ7179" s="12"/>
      <c r="AK7179" s="12"/>
      <c r="AL7179" s="12"/>
      <c r="AM7179" s="12"/>
      <c r="AN7179" s="12"/>
      <c r="AO7179" s="12"/>
      <c r="AP7179" s="12"/>
      <c r="AQ7179" s="12"/>
      <c r="AR7179" s="12"/>
      <c r="AS7179" s="12"/>
      <c r="AT7179" s="12"/>
      <c r="AU7179" s="12"/>
      <c r="AV7179" s="12"/>
      <c r="AW7179" s="12"/>
      <c r="AX7179" s="12"/>
      <c r="AY7179" s="12"/>
      <c r="AZ7179" s="12"/>
      <c r="BA7179" s="12"/>
      <c r="BB7179" s="12"/>
      <c r="BC7179" s="12"/>
      <c r="BD7179" s="12"/>
      <c r="BE7179" s="12"/>
      <c r="BF7179" s="12"/>
      <c r="BG7179" s="12"/>
      <c r="BH7179" s="12"/>
      <c r="BI7179" s="12"/>
      <c r="BJ7179" s="13"/>
      <c r="BK7179" s="13"/>
      <c r="BL7179" s="13"/>
      <c r="BM7179" s="13"/>
      <c r="BN7179" s="13"/>
    </row>
    <row r="7180" spans="4:66" x14ac:dyDescent="0.25">
      <c r="D7180"/>
      <c r="E7180" s="10"/>
      <c r="F7180" s="10"/>
      <c r="G7180" s="10"/>
      <c r="H7180" s="10"/>
      <c r="I7180" s="10"/>
      <c r="J7180" s="10"/>
      <c r="K7180" s="11"/>
      <c r="L7180" s="11"/>
      <c r="M7180" s="12"/>
      <c r="N7180" s="12"/>
      <c r="O7180" s="12"/>
      <c r="P7180" s="12"/>
      <c r="Q7180" s="12"/>
      <c r="R7180" s="12"/>
      <c r="S7180" s="12"/>
      <c r="T7180" s="12"/>
      <c r="U7180" s="12"/>
      <c r="V7180" s="12"/>
      <c r="W7180" s="12"/>
      <c r="X7180" s="12"/>
      <c r="Y7180" s="12"/>
      <c r="Z7180" s="12"/>
      <c r="AA7180" s="12"/>
      <c r="AB7180" s="12"/>
      <c r="AC7180" s="12"/>
      <c r="AD7180" s="12"/>
      <c r="AE7180" s="12"/>
      <c r="AF7180" s="12"/>
      <c r="AG7180" s="12"/>
      <c r="AH7180" s="12"/>
      <c r="AI7180" s="12"/>
      <c r="AJ7180" s="12"/>
      <c r="AK7180" s="12"/>
      <c r="AL7180" s="12"/>
      <c r="AM7180" s="12"/>
      <c r="AN7180" s="12"/>
      <c r="AO7180" s="12"/>
      <c r="AP7180" s="12"/>
      <c r="AQ7180" s="12"/>
      <c r="AR7180" s="12"/>
      <c r="AS7180" s="12"/>
      <c r="AT7180" s="12"/>
      <c r="AU7180" s="12"/>
      <c r="AV7180" s="12"/>
      <c r="AW7180" s="12"/>
      <c r="AX7180" s="12"/>
      <c r="AY7180" s="12"/>
      <c r="AZ7180" s="12"/>
      <c r="BA7180" s="12"/>
      <c r="BB7180" s="12"/>
      <c r="BC7180" s="12"/>
      <c r="BD7180" s="12"/>
      <c r="BE7180" s="12"/>
      <c r="BF7180" s="12"/>
      <c r="BG7180" s="12"/>
      <c r="BH7180" s="12"/>
      <c r="BI7180" s="12"/>
      <c r="BJ7180" s="13"/>
      <c r="BK7180" s="13"/>
      <c r="BL7180" s="13"/>
      <c r="BM7180" s="13"/>
      <c r="BN7180" s="13"/>
    </row>
    <row r="7181" spans="4:66" x14ac:dyDescent="0.25">
      <c r="D7181"/>
      <c r="E7181" s="10"/>
      <c r="F7181" s="10"/>
      <c r="G7181" s="10"/>
      <c r="H7181" s="10"/>
      <c r="I7181" s="10"/>
      <c r="J7181" s="10"/>
      <c r="K7181" s="11"/>
      <c r="L7181" s="11"/>
      <c r="M7181" s="12"/>
      <c r="N7181" s="12"/>
      <c r="O7181" s="12"/>
      <c r="P7181" s="12"/>
      <c r="Q7181" s="12"/>
      <c r="R7181" s="12"/>
      <c r="S7181" s="12"/>
      <c r="T7181" s="12"/>
      <c r="U7181" s="12"/>
      <c r="V7181" s="12"/>
      <c r="W7181" s="12"/>
      <c r="X7181" s="12"/>
      <c r="Y7181" s="12"/>
      <c r="Z7181" s="12"/>
      <c r="AA7181" s="12"/>
      <c r="AB7181" s="12"/>
      <c r="AC7181" s="12"/>
      <c r="AD7181" s="12"/>
      <c r="AE7181" s="12"/>
      <c r="AF7181" s="12"/>
      <c r="AG7181" s="12"/>
      <c r="AH7181" s="12"/>
      <c r="AI7181" s="12"/>
      <c r="AJ7181" s="12"/>
      <c r="AK7181" s="12"/>
      <c r="AL7181" s="12"/>
      <c r="AM7181" s="12"/>
      <c r="AN7181" s="12"/>
      <c r="AO7181" s="12"/>
      <c r="AP7181" s="12"/>
      <c r="AQ7181" s="12"/>
      <c r="AR7181" s="12"/>
      <c r="AS7181" s="12"/>
      <c r="AT7181" s="12"/>
      <c r="AU7181" s="12"/>
      <c r="AV7181" s="12"/>
      <c r="AW7181" s="12"/>
      <c r="AX7181" s="12"/>
      <c r="AY7181" s="12"/>
      <c r="AZ7181" s="12"/>
      <c r="BA7181" s="12"/>
      <c r="BB7181" s="12"/>
      <c r="BC7181" s="12"/>
      <c r="BD7181" s="12"/>
      <c r="BE7181" s="12"/>
      <c r="BF7181" s="12"/>
      <c r="BG7181" s="12"/>
      <c r="BH7181" s="12"/>
      <c r="BI7181" s="12"/>
      <c r="BJ7181" s="13"/>
      <c r="BK7181" s="13"/>
      <c r="BL7181" s="13"/>
      <c r="BM7181" s="13"/>
      <c r="BN7181" s="13"/>
    </row>
    <row r="7182" spans="4:66" x14ac:dyDescent="0.25">
      <c r="D7182"/>
      <c r="E7182" s="10"/>
      <c r="F7182" s="10"/>
      <c r="G7182" s="10"/>
      <c r="H7182" s="10"/>
      <c r="I7182" s="10"/>
      <c r="J7182" s="10"/>
      <c r="K7182" s="11"/>
      <c r="L7182" s="11"/>
      <c r="M7182" s="12"/>
      <c r="N7182" s="12"/>
      <c r="O7182" s="12"/>
      <c r="P7182" s="12"/>
      <c r="Q7182" s="12"/>
      <c r="R7182" s="12"/>
      <c r="S7182" s="12"/>
      <c r="T7182" s="12"/>
      <c r="U7182" s="12"/>
      <c r="V7182" s="12"/>
      <c r="W7182" s="12"/>
      <c r="X7182" s="12"/>
      <c r="Y7182" s="12"/>
      <c r="Z7182" s="12"/>
      <c r="AA7182" s="12"/>
      <c r="AB7182" s="12"/>
      <c r="AC7182" s="12"/>
      <c r="AD7182" s="12"/>
      <c r="AE7182" s="12"/>
      <c r="AF7182" s="12"/>
      <c r="AG7182" s="12"/>
      <c r="AH7182" s="12"/>
      <c r="AI7182" s="12"/>
      <c r="AJ7182" s="12"/>
      <c r="AK7182" s="12"/>
      <c r="AL7182" s="12"/>
      <c r="AM7182" s="12"/>
      <c r="AN7182" s="12"/>
      <c r="AO7182" s="12"/>
      <c r="AP7182" s="12"/>
      <c r="AQ7182" s="12"/>
      <c r="AR7182" s="12"/>
      <c r="AS7182" s="12"/>
      <c r="AT7182" s="12"/>
      <c r="AU7182" s="12"/>
      <c r="AV7182" s="12"/>
      <c r="AW7182" s="12"/>
      <c r="AX7182" s="12"/>
      <c r="AY7182" s="12"/>
      <c r="AZ7182" s="12"/>
      <c r="BA7182" s="12"/>
      <c r="BB7182" s="12"/>
      <c r="BC7182" s="12"/>
      <c r="BD7182" s="12"/>
      <c r="BE7182" s="12"/>
      <c r="BF7182" s="12"/>
      <c r="BG7182" s="12"/>
      <c r="BH7182" s="12"/>
      <c r="BI7182" s="12"/>
      <c r="BJ7182" s="13"/>
      <c r="BK7182" s="13"/>
      <c r="BL7182" s="13"/>
      <c r="BM7182" s="13"/>
      <c r="BN7182" s="13"/>
    </row>
    <row r="7183" spans="4:66" x14ac:dyDescent="0.25">
      <c r="D7183"/>
      <c r="E7183" s="10"/>
      <c r="F7183" s="10"/>
      <c r="G7183" s="10"/>
      <c r="H7183" s="10"/>
      <c r="I7183" s="10"/>
      <c r="J7183" s="10"/>
      <c r="K7183" s="11"/>
      <c r="L7183" s="11"/>
      <c r="M7183" s="12"/>
      <c r="N7183" s="12"/>
      <c r="O7183" s="12"/>
      <c r="P7183" s="12"/>
      <c r="Q7183" s="12"/>
      <c r="R7183" s="12"/>
      <c r="S7183" s="12"/>
      <c r="T7183" s="12"/>
      <c r="U7183" s="12"/>
      <c r="V7183" s="12"/>
      <c r="W7183" s="12"/>
      <c r="X7183" s="12"/>
      <c r="Y7183" s="12"/>
      <c r="Z7183" s="12"/>
      <c r="AA7183" s="12"/>
      <c r="AB7183" s="12"/>
      <c r="AC7183" s="12"/>
      <c r="AD7183" s="12"/>
      <c r="AE7183" s="12"/>
      <c r="AF7183" s="12"/>
      <c r="AG7183" s="12"/>
      <c r="AH7183" s="12"/>
      <c r="AI7183" s="12"/>
      <c r="AJ7183" s="12"/>
      <c r="AK7183" s="12"/>
      <c r="AL7183" s="12"/>
      <c r="AM7183" s="12"/>
      <c r="AN7183" s="12"/>
      <c r="AO7183" s="12"/>
      <c r="AP7183" s="12"/>
      <c r="AQ7183" s="12"/>
      <c r="AR7183" s="12"/>
      <c r="AS7183" s="12"/>
      <c r="AT7183" s="12"/>
      <c r="AU7183" s="12"/>
      <c r="AV7183" s="12"/>
      <c r="AW7183" s="12"/>
      <c r="AX7183" s="12"/>
      <c r="AY7183" s="12"/>
      <c r="AZ7183" s="12"/>
      <c r="BA7183" s="12"/>
      <c r="BB7183" s="12"/>
      <c r="BC7183" s="12"/>
      <c r="BD7183" s="12"/>
      <c r="BE7183" s="12"/>
      <c r="BF7183" s="12"/>
      <c r="BG7183" s="12"/>
      <c r="BH7183" s="12"/>
      <c r="BI7183" s="12"/>
      <c r="BJ7183" s="13"/>
      <c r="BK7183" s="13"/>
      <c r="BL7183" s="13"/>
      <c r="BM7183" s="13"/>
      <c r="BN7183" s="13"/>
    </row>
    <row r="7184" spans="4:66" x14ac:dyDescent="0.25">
      <c r="D7184"/>
      <c r="E7184" s="10"/>
      <c r="F7184" s="10"/>
      <c r="G7184" s="10"/>
      <c r="H7184" s="10"/>
      <c r="I7184" s="10"/>
      <c r="J7184" s="10"/>
      <c r="K7184" s="11"/>
      <c r="L7184" s="11"/>
      <c r="M7184" s="12"/>
      <c r="N7184" s="12"/>
      <c r="O7184" s="12"/>
      <c r="P7184" s="12"/>
      <c r="Q7184" s="12"/>
      <c r="R7184" s="12"/>
      <c r="S7184" s="12"/>
      <c r="T7184" s="12"/>
      <c r="U7184" s="12"/>
      <c r="V7184" s="12"/>
      <c r="W7184" s="12"/>
      <c r="X7184" s="12"/>
      <c r="Y7184" s="12"/>
      <c r="Z7184" s="12"/>
      <c r="AA7184" s="12"/>
      <c r="AB7184" s="12"/>
      <c r="AC7184" s="12"/>
      <c r="AD7184" s="12"/>
      <c r="AE7184" s="12"/>
      <c r="AF7184" s="12"/>
      <c r="AG7184" s="12"/>
      <c r="AH7184" s="12"/>
      <c r="AI7184" s="12"/>
      <c r="AJ7184" s="12"/>
      <c r="AK7184" s="12"/>
      <c r="AL7184" s="12"/>
      <c r="AM7184" s="12"/>
      <c r="AN7184" s="12"/>
      <c r="AO7184" s="12"/>
      <c r="AP7184" s="12"/>
      <c r="AQ7184" s="12"/>
      <c r="AR7184" s="12"/>
      <c r="AS7184" s="12"/>
      <c r="AT7184" s="12"/>
      <c r="AU7184" s="12"/>
      <c r="AV7184" s="12"/>
      <c r="AW7184" s="12"/>
      <c r="AX7184" s="12"/>
      <c r="AY7184" s="12"/>
      <c r="AZ7184" s="12"/>
      <c r="BA7184" s="12"/>
      <c r="BB7184" s="12"/>
      <c r="BC7184" s="12"/>
      <c r="BD7184" s="12"/>
      <c r="BE7184" s="12"/>
      <c r="BF7184" s="12"/>
      <c r="BG7184" s="12"/>
      <c r="BH7184" s="12"/>
      <c r="BI7184" s="12"/>
      <c r="BJ7184" s="13"/>
      <c r="BK7184" s="13"/>
      <c r="BL7184" s="13"/>
      <c r="BM7184" s="13"/>
      <c r="BN7184" s="13"/>
    </row>
    <row r="7185" spans="4:66" x14ac:dyDescent="0.25">
      <c r="D7185"/>
      <c r="E7185" s="10"/>
      <c r="F7185" s="10"/>
      <c r="G7185" s="10"/>
      <c r="H7185" s="10"/>
      <c r="I7185" s="10"/>
      <c r="J7185" s="10"/>
      <c r="K7185" s="11"/>
      <c r="L7185" s="11"/>
      <c r="M7185" s="12"/>
      <c r="N7185" s="12"/>
      <c r="O7185" s="12"/>
      <c r="P7185" s="12"/>
      <c r="Q7185" s="12"/>
      <c r="R7185" s="12"/>
      <c r="S7185" s="12"/>
      <c r="T7185" s="12"/>
      <c r="U7185" s="12"/>
      <c r="V7185" s="12"/>
      <c r="W7185" s="12"/>
      <c r="X7185" s="12"/>
      <c r="Y7185" s="12"/>
      <c r="Z7185" s="12"/>
      <c r="AA7185" s="12"/>
      <c r="AB7185" s="12"/>
      <c r="AC7185" s="12"/>
      <c r="AD7185" s="12"/>
      <c r="AE7185" s="12"/>
      <c r="AF7185" s="12"/>
      <c r="AG7185" s="12"/>
      <c r="AH7185" s="12"/>
      <c r="AI7185" s="12"/>
      <c r="AJ7185" s="12"/>
      <c r="AK7185" s="12"/>
      <c r="AL7185" s="12"/>
      <c r="AM7185" s="12"/>
      <c r="AN7185" s="12"/>
      <c r="AO7185" s="12"/>
      <c r="AP7185" s="12"/>
      <c r="AQ7185" s="12"/>
      <c r="AR7185" s="12"/>
      <c r="AS7185" s="12"/>
      <c r="AT7185" s="12"/>
      <c r="AU7185" s="12"/>
      <c r="AV7185" s="12"/>
      <c r="AW7185" s="12"/>
      <c r="AX7185" s="12"/>
      <c r="AY7185" s="12"/>
      <c r="AZ7185" s="12"/>
      <c r="BA7185" s="12"/>
      <c r="BB7185" s="12"/>
      <c r="BC7185" s="12"/>
      <c r="BD7185" s="12"/>
      <c r="BE7185" s="12"/>
      <c r="BF7185" s="12"/>
      <c r="BG7185" s="12"/>
      <c r="BH7185" s="12"/>
      <c r="BI7185" s="12"/>
      <c r="BJ7185" s="13"/>
      <c r="BK7185" s="13"/>
      <c r="BL7185" s="13"/>
      <c r="BM7185" s="13"/>
      <c r="BN7185" s="13"/>
    </row>
    <row r="7186" spans="4:66" x14ac:dyDescent="0.25">
      <c r="D7186"/>
      <c r="E7186" s="10"/>
      <c r="F7186" s="10"/>
      <c r="G7186" s="10"/>
      <c r="H7186" s="10"/>
      <c r="I7186" s="10"/>
      <c r="J7186" s="10"/>
      <c r="K7186" s="11"/>
      <c r="L7186" s="11"/>
      <c r="M7186" s="12"/>
      <c r="N7186" s="12"/>
      <c r="O7186" s="12"/>
      <c r="P7186" s="12"/>
      <c r="Q7186" s="12"/>
      <c r="R7186" s="12"/>
      <c r="S7186" s="12"/>
      <c r="T7186" s="12"/>
      <c r="U7186" s="12"/>
      <c r="V7186" s="12"/>
      <c r="W7186" s="12"/>
      <c r="X7186" s="12"/>
      <c r="Y7186" s="12"/>
      <c r="Z7186" s="12"/>
      <c r="AA7186" s="12"/>
      <c r="AB7186" s="12"/>
      <c r="AC7186" s="12"/>
      <c r="AD7186" s="12"/>
      <c r="AE7186" s="12"/>
      <c r="AF7186" s="12"/>
      <c r="AG7186" s="12"/>
      <c r="AH7186" s="12"/>
      <c r="AI7186" s="12"/>
      <c r="AJ7186" s="12"/>
      <c r="AK7186" s="12"/>
      <c r="AL7186" s="12"/>
      <c r="AM7186" s="12"/>
      <c r="AN7186" s="12"/>
      <c r="AO7186" s="12"/>
      <c r="AP7186" s="12"/>
      <c r="AQ7186" s="12"/>
      <c r="AR7186" s="12"/>
      <c r="AS7186" s="12"/>
      <c r="AT7186" s="12"/>
      <c r="AU7186" s="12"/>
      <c r="AV7186" s="12"/>
      <c r="AW7186" s="12"/>
      <c r="AX7186" s="12"/>
      <c r="AY7186" s="12"/>
      <c r="AZ7186" s="12"/>
      <c r="BA7186" s="12"/>
      <c r="BB7186" s="12"/>
      <c r="BC7186" s="12"/>
      <c r="BD7186" s="12"/>
      <c r="BE7186" s="12"/>
      <c r="BF7186" s="12"/>
      <c r="BG7186" s="12"/>
      <c r="BH7186" s="12"/>
      <c r="BI7186" s="12"/>
      <c r="BJ7186" s="13"/>
      <c r="BK7186" s="13"/>
      <c r="BL7186" s="13"/>
      <c r="BM7186" s="13"/>
      <c r="BN7186" s="13"/>
    </row>
    <row r="7187" spans="4:66" x14ac:dyDescent="0.25">
      <c r="D7187"/>
      <c r="E7187" s="10"/>
      <c r="F7187" s="10"/>
      <c r="G7187" s="10"/>
      <c r="H7187" s="10"/>
      <c r="I7187" s="10"/>
      <c r="J7187" s="10"/>
      <c r="K7187" s="11"/>
      <c r="L7187" s="11"/>
      <c r="M7187" s="12"/>
      <c r="N7187" s="12"/>
      <c r="O7187" s="12"/>
      <c r="P7187" s="12"/>
      <c r="Q7187" s="12"/>
      <c r="R7187" s="12"/>
      <c r="S7187" s="12"/>
      <c r="T7187" s="12"/>
      <c r="U7187" s="12"/>
      <c r="V7187" s="12"/>
      <c r="W7187" s="12"/>
      <c r="X7187" s="12"/>
      <c r="Y7187" s="12"/>
      <c r="Z7187" s="12"/>
      <c r="AA7187" s="12"/>
      <c r="AB7187" s="12"/>
      <c r="AC7187" s="12"/>
      <c r="AD7187" s="12"/>
      <c r="AE7187" s="12"/>
      <c r="AF7187" s="12"/>
      <c r="AG7187" s="12"/>
      <c r="AH7187" s="12"/>
      <c r="AI7187" s="12"/>
      <c r="AJ7187" s="12"/>
      <c r="AK7187" s="12"/>
      <c r="AL7187" s="12"/>
      <c r="AM7187" s="12"/>
      <c r="AN7187" s="12"/>
      <c r="AO7187" s="12"/>
      <c r="AP7187" s="12"/>
      <c r="AQ7187" s="12"/>
      <c r="AR7187" s="12"/>
      <c r="AS7187" s="12"/>
      <c r="AT7187" s="12"/>
      <c r="AU7187" s="12"/>
      <c r="AV7187" s="12"/>
      <c r="AW7187" s="12"/>
      <c r="AX7187" s="12"/>
      <c r="AY7187" s="12"/>
      <c r="AZ7187" s="12"/>
      <c r="BA7187" s="12"/>
      <c r="BB7187" s="12"/>
      <c r="BC7187" s="12"/>
      <c r="BD7187" s="12"/>
      <c r="BE7187" s="12"/>
      <c r="BF7187" s="12"/>
      <c r="BG7187" s="12"/>
      <c r="BH7187" s="12"/>
      <c r="BI7187" s="12"/>
      <c r="BJ7187" s="13"/>
      <c r="BK7187" s="13"/>
      <c r="BL7187" s="13"/>
      <c r="BM7187" s="13"/>
      <c r="BN7187" s="13"/>
    </row>
    <row r="7188" spans="4:66" x14ac:dyDescent="0.25">
      <c r="D7188"/>
      <c r="E7188" s="10"/>
      <c r="F7188" s="10"/>
      <c r="G7188" s="10"/>
      <c r="H7188" s="10"/>
      <c r="I7188" s="10"/>
      <c r="J7188" s="10"/>
      <c r="K7188" s="11"/>
      <c r="L7188" s="11"/>
      <c r="M7188" s="12"/>
      <c r="N7188" s="12"/>
      <c r="O7188" s="12"/>
      <c r="P7188" s="12"/>
      <c r="Q7188" s="12"/>
      <c r="R7188" s="12"/>
      <c r="S7188" s="12"/>
      <c r="T7188" s="12"/>
      <c r="U7188" s="12"/>
      <c r="V7188" s="12"/>
      <c r="W7188" s="12"/>
      <c r="X7188" s="12"/>
      <c r="Y7188" s="12"/>
      <c r="Z7188" s="12"/>
      <c r="AA7188" s="12"/>
      <c r="AB7188" s="12"/>
      <c r="AC7188" s="12"/>
      <c r="AD7188" s="12"/>
      <c r="AE7188" s="12"/>
      <c r="AF7188" s="12"/>
      <c r="AG7188" s="12"/>
      <c r="AH7188" s="12"/>
      <c r="AI7188" s="12"/>
      <c r="AJ7188" s="12"/>
      <c r="AK7188" s="12"/>
      <c r="AL7188" s="12"/>
      <c r="AM7188" s="12"/>
      <c r="AN7188" s="12"/>
      <c r="AO7188" s="12"/>
      <c r="AP7188" s="12"/>
      <c r="AQ7188" s="12"/>
      <c r="AR7188" s="12"/>
      <c r="AS7188" s="12"/>
      <c r="AT7188" s="12"/>
      <c r="AU7188" s="12"/>
      <c r="AV7188" s="12"/>
      <c r="AW7188" s="12"/>
      <c r="AX7188" s="12"/>
      <c r="AY7188" s="12"/>
      <c r="AZ7188" s="12"/>
      <c r="BA7188" s="12"/>
      <c r="BB7188" s="12"/>
      <c r="BC7188" s="12"/>
      <c r="BD7188" s="12"/>
      <c r="BE7188" s="12"/>
      <c r="BF7188" s="12"/>
      <c r="BG7188" s="12"/>
      <c r="BH7188" s="12"/>
      <c r="BI7188" s="12"/>
      <c r="BJ7188" s="13"/>
      <c r="BK7188" s="13"/>
      <c r="BL7188" s="13"/>
      <c r="BM7188" s="13"/>
      <c r="BN7188" s="13"/>
    </row>
    <row r="7189" spans="4:66" x14ac:dyDescent="0.25">
      <c r="D7189"/>
      <c r="E7189" s="10"/>
      <c r="F7189" s="10"/>
      <c r="G7189" s="10"/>
      <c r="H7189" s="10"/>
      <c r="I7189" s="10"/>
      <c r="J7189" s="10"/>
      <c r="K7189" s="11"/>
      <c r="L7189" s="11"/>
      <c r="M7189" s="12"/>
      <c r="N7189" s="12"/>
      <c r="O7189" s="12"/>
      <c r="P7189" s="12"/>
      <c r="Q7189" s="12"/>
      <c r="R7189" s="12"/>
      <c r="S7189" s="12"/>
      <c r="T7189" s="12"/>
      <c r="U7189" s="12"/>
      <c r="V7189" s="12"/>
      <c r="W7189" s="12"/>
      <c r="X7189" s="12"/>
      <c r="Y7189" s="12"/>
      <c r="Z7189" s="12"/>
      <c r="AA7189" s="12"/>
      <c r="AB7189" s="12"/>
      <c r="AC7189" s="12"/>
      <c r="AD7189" s="12"/>
      <c r="AE7189" s="12"/>
      <c r="AF7189" s="12"/>
      <c r="AG7189" s="12"/>
      <c r="AH7189" s="12"/>
      <c r="AI7189" s="12"/>
      <c r="AJ7189" s="12"/>
      <c r="AK7189" s="12"/>
      <c r="AL7189" s="12"/>
      <c r="AM7189" s="12"/>
      <c r="AN7189" s="12"/>
      <c r="AO7189" s="12"/>
      <c r="AP7189" s="12"/>
      <c r="AQ7189" s="12"/>
      <c r="AR7189" s="12"/>
      <c r="AS7189" s="12"/>
      <c r="AT7189" s="12"/>
      <c r="AU7189" s="12"/>
      <c r="AV7189" s="12"/>
      <c r="AW7189" s="12"/>
      <c r="AX7189" s="12"/>
      <c r="AY7189" s="12"/>
      <c r="AZ7189" s="12"/>
      <c r="BA7189" s="12"/>
      <c r="BB7189" s="12"/>
      <c r="BC7189" s="12"/>
      <c r="BD7189" s="12"/>
      <c r="BE7189" s="12"/>
      <c r="BF7189" s="12"/>
      <c r="BG7189" s="12"/>
      <c r="BH7189" s="12"/>
      <c r="BI7189" s="12"/>
      <c r="BJ7189" s="13"/>
      <c r="BK7189" s="13"/>
      <c r="BL7189" s="13"/>
      <c r="BM7189" s="13"/>
      <c r="BN7189" s="13"/>
    </row>
    <row r="7190" spans="4:66" x14ac:dyDescent="0.25">
      <c r="D7190"/>
      <c r="E7190" s="10"/>
      <c r="F7190" s="10"/>
      <c r="G7190" s="10"/>
      <c r="H7190" s="10"/>
      <c r="I7190" s="10"/>
      <c r="J7190" s="10"/>
      <c r="K7190" s="11"/>
      <c r="L7190" s="11"/>
      <c r="M7190" s="12"/>
      <c r="N7190" s="12"/>
      <c r="O7190" s="12"/>
      <c r="P7190" s="12"/>
      <c r="Q7190" s="12"/>
      <c r="R7190" s="12"/>
      <c r="S7190" s="12"/>
      <c r="T7190" s="12"/>
      <c r="U7190" s="12"/>
      <c r="V7190" s="12"/>
      <c r="W7190" s="12"/>
      <c r="X7190" s="12"/>
      <c r="Y7190" s="12"/>
      <c r="Z7190" s="12"/>
      <c r="AA7190" s="12"/>
      <c r="AB7190" s="12"/>
      <c r="AC7190" s="12"/>
      <c r="AD7190" s="12"/>
      <c r="AE7190" s="12"/>
      <c r="AF7190" s="12"/>
      <c r="AG7190" s="12"/>
      <c r="AH7190" s="12"/>
      <c r="AI7190" s="12"/>
      <c r="AJ7190" s="12"/>
      <c r="AK7190" s="12"/>
      <c r="AL7190" s="12"/>
      <c r="AM7190" s="12"/>
      <c r="AN7190" s="12"/>
      <c r="AO7190" s="12"/>
      <c r="AP7190" s="12"/>
      <c r="AQ7190" s="12"/>
      <c r="AR7190" s="12"/>
      <c r="AS7190" s="12"/>
      <c r="AT7190" s="12"/>
      <c r="AU7190" s="12"/>
      <c r="AV7190" s="12"/>
      <c r="AW7190" s="12"/>
      <c r="AX7190" s="12"/>
      <c r="AY7190" s="12"/>
      <c r="AZ7190" s="12"/>
      <c r="BA7190" s="12"/>
      <c r="BB7190" s="12"/>
      <c r="BC7190" s="12"/>
      <c r="BD7190" s="12"/>
      <c r="BE7190" s="12"/>
      <c r="BF7190" s="12"/>
      <c r="BG7190" s="12"/>
      <c r="BH7190" s="12"/>
      <c r="BI7190" s="12"/>
      <c r="BJ7190" s="13"/>
      <c r="BK7190" s="13"/>
      <c r="BL7190" s="13"/>
      <c r="BM7190" s="13"/>
      <c r="BN7190" s="13"/>
    </row>
    <row r="7191" spans="4:66" x14ac:dyDescent="0.25">
      <c r="D7191"/>
      <c r="E7191" s="10"/>
      <c r="F7191" s="10"/>
      <c r="G7191" s="10"/>
      <c r="H7191" s="10"/>
      <c r="I7191" s="10"/>
      <c r="J7191" s="10"/>
      <c r="K7191" s="11"/>
      <c r="L7191" s="11"/>
      <c r="M7191" s="12"/>
      <c r="N7191" s="12"/>
      <c r="O7191" s="12"/>
      <c r="P7191" s="12"/>
      <c r="Q7191" s="12"/>
      <c r="R7191" s="12"/>
      <c r="S7191" s="12"/>
      <c r="T7191" s="12"/>
      <c r="U7191" s="12"/>
      <c r="V7191" s="12"/>
      <c r="W7191" s="12"/>
      <c r="X7191" s="12"/>
      <c r="Y7191" s="12"/>
      <c r="Z7191" s="12"/>
      <c r="AA7191" s="12"/>
      <c r="AB7191" s="12"/>
      <c r="AC7191" s="12"/>
      <c r="AD7191" s="12"/>
      <c r="AE7191" s="12"/>
      <c r="AF7191" s="12"/>
      <c r="AG7191" s="12"/>
      <c r="AH7191" s="12"/>
      <c r="AI7191" s="12"/>
      <c r="AJ7191" s="12"/>
      <c r="AK7191" s="12"/>
      <c r="AL7191" s="12"/>
      <c r="AM7191" s="12"/>
      <c r="AN7191" s="12"/>
      <c r="AO7191" s="12"/>
      <c r="AP7191" s="12"/>
      <c r="AQ7191" s="12"/>
      <c r="AR7191" s="12"/>
      <c r="AS7191" s="12"/>
      <c r="AT7191" s="12"/>
      <c r="AU7191" s="12"/>
      <c r="AV7191" s="12"/>
      <c r="AW7191" s="12"/>
      <c r="AX7191" s="12"/>
      <c r="AY7191" s="12"/>
      <c r="AZ7191" s="12"/>
      <c r="BA7191" s="12"/>
      <c r="BB7191" s="12"/>
      <c r="BC7191" s="12"/>
      <c r="BD7191" s="12"/>
      <c r="BE7191" s="12"/>
      <c r="BF7191" s="12"/>
      <c r="BG7191" s="12"/>
      <c r="BH7191" s="12"/>
      <c r="BI7191" s="12"/>
      <c r="BJ7191" s="13"/>
      <c r="BK7191" s="13"/>
      <c r="BL7191" s="13"/>
      <c r="BM7191" s="13"/>
      <c r="BN7191" s="13"/>
    </row>
    <row r="7192" spans="4:66" x14ac:dyDescent="0.25">
      <c r="D7192"/>
      <c r="E7192" s="10"/>
      <c r="F7192" s="10"/>
      <c r="G7192" s="10"/>
      <c r="H7192" s="10"/>
      <c r="I7192" s="10"/>
      <c r="J7192" s="10"/>
      <c r="K7192" s="11"/>
      <c r="L7192" s="11"/>
      <c r="M7192" s="12"/>
      <c r="N7192" s="12"/>
      <c r="O7192" s="12"/>
      <c r="P7192" s="12"/>
      <c r="Q7192" s="12"/>
      <c r="R7192" s="12"/>
      <c r="S7192" s="12"/>
      <c r="T7192" s="12"/>
      <c r="U7192" s="12"/>
      <c r="V7192" s="12"/>
      <c r="W7192" s="12"/>
      <c r="X7192" s="12"/>
      <c r="Y7192" s="12"/>
      <c r="Z7192" s="12"/>
      <c r="AA7192" s="12"/>
      <c r="AB7192" s="12"/>
      <c r="AC7192" s="12"/>
      <c r="AD7192" s="12"/>
      <c r="AE7192" s="12"/>
      <c r="AF7192" s="12"/>
      <c r="AG7192" s="12"/>
      <c r="AH7192" s="12"/>
      <c r="AI7192" s="12"/>
      <c r="AJ7192" s="12"/>
      <c r="AK7192" s="12"/>
      <c r="AL7192" s="12"/>
      <c r="AM7192" s="12"/>
      <c r="AN7192" s="12"/>
      <c r="AO7192" s="12"/>
      <c r="AP7192" s="12"/>
      <c r="AQ7192" s="12"/>
      <c r="AR7192" s="12"/>
      <c r="AS7192" s="12"/>
      <c r="AT7192" s="12"/>
      <c r="AU7192" s="12"/>
      <c r="AV7192" s="12"/>
      <c r="AW7192" s="12"/>
      <c r="AX7192" s="12"/>
      <c r="AY7192" s="12"/>
      <c r="AZ7192" s="12"/>
      <c r="BA7192" s="12"/>
      <c r="BB7192" s="12"/>
      <c r="BC7192" s="12"/>
      <c r="BD7192" s="12"/>
      <c r="BE7192" s="12"/>
      <c r="BF7192" s="12"/>
      <c r="BG7192" s="12"/>
      <c r="BH7192" s="12"/>
      <c r="BI7192" s="12"/>
      <c r="BJ7192" s="13"/>
      <c r="BK7192" s="13"/>
      <c r="BL7192" s="13"/>
      <c r="BM7192" s="13"/>
      <c r="BN7192" s="13"/>
    </row>
    <row r="7193" spans="4:66" x14ac:dyDescent="0.25">
      <c r="D7193"/>
      <c r="E7193" s="10"/>
      <c r="F7193" s="10"/>
      <c r="G7193" s="10"/>
      <c r="H7193" s="10"/>
      <c r="I7193" s="10"/>
      <c r="J7193" s="10"/>
      <c r="K7193" s="11"/>
      <c r="L7193" s="11"/>
      <c r="M7193" s="12"/>
      <c r="N7193" s="12"/>
      <c r="O7193" s="12"/>
      <c r="P7193" s="12"/>
      <c r="Q7193" s="12"/>
      <c r="R7193" s="12"/>
      <c r="S7193" s="12"/>
      <c r="T7193" s="12"/>
      <c r="U7193" s="12"/>
      <c r="V7193" s="12"/>
      <c r="W7193" s="12"/>
      <c r="X7193" s="12"/>
      <c r="Y7193" s="12"/>
      <c r="Z7193" s="12"/>
      <c r="AA7193" s="12"/>
      <c r="AB7193" s="12"/>
      <c r="AC7193" s="12"/>
      <c r="AD7193" s="12"/>
      <c r="AE7193" s="12"/>
      <c r="AF7193" s="12"/>
      <c r="AG7193" s="12"/>
      <c r="AH7193" s="12"/>
      <c r="AI7193" s="12"/>
      <c r="AJ7193" s="12"/>
      <c r="AK7193" s="12"/>
      <c r="AL7193" s="12"/>
      <c r="AM7193" s="12"/>
      <c r="AN7193" s="12"/>
      <c r="AO7193" s="12"/>
      <c r="AP7193" s="12"/>
      <c r="AQ7193" s="12"/>
      <c r="AR7193" s="12"/>
      <c r="AS7193" s="12"/>
      <c r="AT7193" s="12"/>
      <c r="AU7193" s="12"/>
      <c r="AV7193" s="12"/>
      <c r="AW7193" s="12"/>
      <c r="AX7193" s="12"/>
      <c r="AY7193" s="12"/>
      <c r="AZ7193" s="12"/>
      <c r="BA7193" s="12"/>
      <c r="BB7193" s="12"/>
      <c r="BC7193" s="12"/>
      <c r="BD7193" s="12"/>
      <c r="BE7193" s="12"/>
      <c r="BF7193" s="12"/>
      <c r="BG7193" s="12"/>
      <c r="BH7193" s="12"/>
      <c r="BI7193" s="12"/>
      <c r="BJ7193" s="13"/>
      <c r="BK7193" s="13"/>
      <c r="BL7193" s="13"/>
      <c r="BM7193" s="13"/>
      <c r="BN7193" s="13"/>
    </row>
    <row r="7194" spans="4:66" x14ac:dyDescent="0.25">
      <c r="D7194"/>
      <c r="E7194" s="10"/>
      <c r="F7194" s="10"/>
      <c r="G7194" s="10"/>
      <c r="H7194" s="10"/>
      <c r="I7194" s="10"/>
      <c r="J7194" s="10"/>
      <c r="K7194" s="11"/>
      <c r="L7194" s="11"/>
      <c r="M7194" s="12"/>
      <c r="N7194" s="12"/>
      <c r="O7194" s="12"/>
      <c r="P7194" s="12"/>
      <c r="Q7194" s="12"/>
      <c r="R7194" s="12"/>
      <c r="S7194" s="12"/>
      <c r="T7194" s="12"/>
      <c r="U7194" s="12"/>
      <c r="V7194" s="12"/>
      <c r="W7194" s="12"/>
      <c r="X7194" s="12"/>
      <c r="Y7194" s="12"/>
      <c r="Z7194" s="12"/>
      <c r="AA7194" s="12"/>
      <c r="AB7194" s="12"/>
      <c r="AC7194" s="12"/>
      <c r="AD7194" s="12"/>
      <c r="AE7194" s="12"/>
      <c r="AF7194" s="12"/>
      <c r="AG7194" s="12"/>
      <c r="AH7194" s="12"/>
      <c r="AI7194" s="12"/>
      <c r="AJ7194" s="12"/>
      <c r="AK7194" s="12"/>
      <c r="AL7194" s="12"/>
      <c r="AM7194" s="12"/>
      <c r="AN7194" s="12"/>
      <c r="AO7194" s="12"/>
      <c r="AP7194" s="12"/>
      <c r="AQ7194" s="12"/>
      <c r="AR7194" s="12"/>
      <c r="AS7194" s="12"/>
      <c r="AT7194" s="12"/>
      <c r="AU7194" s="12"/>
      <c r="AV7194" s="12"/>
      <c r="AW7194" s="12"/>
      <c r="AX7194" s="12"/>
      <c r="AY7194" s="12"/>
      <c r="AZ7194" s="12"/>
      <c r="BA7194" s="12"/>
      <c r="BB7194" s="12"/>
      <c r="BC7194" s="12"/>
      <c r="BD7194" s="12"/>
      <c r="BE7194" s="12"/>
      <c r="BF7194" s="12"/>
      <c r="BG7194" s="12"/>
      <c r="BH7194" s="12"/>
      <c r="BI7194" s="12"/>
      <c r="BJ7194" s="13"/>
      <c r="BK7194" s="13"/>
      <c r="BL7194" s="13"/>
      <c r="BM7194" s="13"/>
      <c r="BN7194" s="13"/>
    </row>
    <row r="7195" spans="4:66" x14ac:dyDescent="0.25">
      <c r="D7195"/>
      <c r="E7195" s="10"/>
      <c r="F7195" s="10"/>
      <c r="G7195" s="10"/>
      <c r="H7195" s="10"/>
      <c r="I7195" s="10"/>
      <c r="J7195" s="10"/>
      <c r="K7195" s="11"/>
      <c r="L7195" s="11"/>
      <c r="M7195" s="12"/>
      <c r="N7195" s="12"/>
      <c r="O7195" s="12"/>
      <c r="P7195" s="12"/>
      <c r="Q7195" s="12"/>
      <c r="R7195" s="12"/>
      <c r="S7195" s="12"/>
      <c r="T7195" s="12"/>
      <c r="U7195" s="12"/>
      <c r="V7195" s="12"/>
      <c r="W7195" s="12"/>
      <c r="X7195" s="12"/>
      <c r="Y7195" s="12"/>
      <c r="Z7195" s="12"/>
      <c r="AA7195" s="12"/>
      <c r="AB7195" s="12"/>
      <c r="AC7195" s="12"/>
      <c r="AD7195" s="12"/>
      <c r="AE7195" s="12"/>
      <c r="AF7195" s="12"/>
      <c r="AG7195" s="12"/>
      <c r="AH7195" s="12"/>
      <c r="AI7195" s="12"/>
      <c r="AJ7195" s="12"/>
      <c r="AK7195" s="12"/>
      <c r="AL7195" s="12"/>
      <c r="AM7195" s="12"/>
      <c r="AN7195" s="12"/>
      <c r="AO7195" s="12"/>
      <c r="AP7195" s="12"/>
      <c r="AQ7195" s="12"/>
      <c r="AR7195" s="12"/>
      <c r="AS7195" s="12"/>
      <c r="AT7195" s="12"/>
      <c r="AU7195" s="12"/>
      <c r="AV7195" s="12"/>
      <c r="AW7195" s="12"/>
      <c r="AX7195" s="12"/>
      <c r="AY7195" s="12"/>
      <c r="AZ7195" s="12"/>
      <c r="BA7195" s="12"/>
      <c r="BB7195" s="12"/>
      <c r="BC7195" s="12"/>
      <c r="BD7195" s="12"/>
      <c r="BE7195" s="12"/>
      <c r="BF7195" s="12"/>
      <c r="BG7195" s="12"/>
      <c r="BH7195" s="12"/>
      <c r="BI7195" s="12"/>
      <c r="BJ7195" s="13"/>
      <c r="BK7195" s="13"/>
      <c r="BL7195" s="13"/>
      <c r="BM7195" s="13"/>
      <c r="BN7195" s="13"/>
    </row>
    <row r="7196" spans="4:66" x14ac:dyDescent="0.25">
      <c r="D7196"/>
      <c r="E7196" s="10"/>
      <c r="F7196" s="10"/>
      <c r="G7196" s="10"/>
      <c r="H7196" s="10"/>
      <c r="I7196" s="10"/>
      <c r="J7196" s="10"/>
      <c r="K7196" s="11"/>
      <c r="L7196" s="11"/>
      <c r="M7196" s="12"/>
      <c r="N7196" s="12"/>
      <c r="O7196" s="12"/>
      <c r="P7196" s="12"/>
      <c r="Q7196" s="12"/>
      <c r="R7196" s="12"/>
      <c r="S7196" s="12"/>
      <c r="T7196" s="12"/>
      <c r="U7196" s="12"/>
      <c r="V7196" s="12"/>
      <c r="W7196" s="12"/>
      <c r="X7196" s="12"/>
      <c r="Y7196" s="12"/>
      <c r="Z7196" s="12"/>
      <c r="AA7196" s="12"/>
      <c r="AB7196" s="12"/>
      <c r="AC7196" s="12"/>
      <c r="AD7196" s="12"/>
      <c r="AE7196" s="12"/>
      <c r="AF7196" s="12"/>
      <c r="AG7196" s="12"/>
      <c r="AH7196" s="12"/>
      <c r="AI7196" s="12"/>
      <c r="AJ7196" s="12"/>
      <c r="AK7196" s="12"/>
      <c r="AL7196" s="12"/>
      <c r="AM7196" s="12"/>
      <c r="AN7196" s="12"/>
      <c r="AO7196" s="12"/>
      <c r="AP7196" s="12"/>
      <c r="AQ7196" s="12"/>
      <c r="AR7196" s="12"/>
      <c r="AS7196" s="12"/>
      <c r="AT7196" s="12"/>
      <c r="AU7196" s="12"/>
      <c r="AV7196" s="12"/>
      <c r="AW7196" s="12"/>
      <c r="AX7196" s="12"/>
      <c r="AY7196" s="12"/>
      <c r="AZ7196" s="12"/>
      <c r="BA7196" s="12"/>
      <c r="BB7196" s="12"/>
      <c r="BC7196" s="12"/>
      <c r="BD7196" s="12"/>
      <c r="BE7196" s="12"/>
      <c r="BF7196" s="12"/>
      <c r="BG7196" s="12"/>
      <c r="BH7196" s="12"/>
      <c r="BI7196" s="12"/>
      <c r="BJ7196" s="13"/>
      <c r="BK7196" s="13"/>
      <c r="BL7196" s="13"/>
      <c r="BM7196" s="13"/>
      <c r="BN7196" s="13"/>
    </row>
    <row r="7197" spans="4:66" x14ac:dyDescent="0.25">
      <c r="D7197"/>
      <c r="E7197" s="10"/>
      <c r="F7197" s="10"/>
      <c r="G7197" s="10"/>
      <c r="H7197" s="10"/>
      <c r="I7197" s="10"/>
      <c r="J7197" s="10"/>
      <c r="K7197" s="11"/>
      <c r="L7197" s="11"/>
      <c r="M7197" s="12"/>
      <c r="N7197" s="12"/>
      <c r="O7197" s="12"/>
      <c r="P7197" s="12"/>
      <c r="Q7197" s="12"/>
      <c r="R7197" s="12"/>
      <c r="S7197" s="12"/>
      <c r="T7197" s="12"/>
      <c r="U7197" s="12"/>
      <c r="V7197" s="12"/>
      <c r="W7197" s="12"/>
      <c r="X7197" s="12"/>
      <c r="Y7197" s="12"/>
      <c r="Z7197" s="12"/>
      <c r="AA7197" s="12"/>
      <c r="AB7197" s="12"/>
      <c r="AC7197" s="12"/>
      <c r="AD7197" s="12"/>
      <c r="AE7197" s="12"/>
      <c r="AF7197" s="12"/>
      <c r="AG7197" s="12"/>
      <c r="AH7197" s="12"/>
      <c r="AI7197" s="12"/>
      <c r="AJ7197" s="12"/>
      <c r="AK7197" s="12"/>
      <c r="AL7197" s="12"/>
      <c r="AM7197" s="12"/>
      <c r="AN7197" s="12"/>
      <c r="AO7197" s="12"/>
      <c r="AP7197" s="12"/>
      <c r="AQ7197" s="12"/>
      <c r="AR7197" s="12"/>
      <c r="AS7197" s="12"/>
      <c r="AT7197" s="12"/>
      <c r="AU7197" s="12"/>
      <c r="AV7197" s="12"/>
      <c r="AW7197" s="12"/>
      <c r="AX7197" s="12"/>
      <c r="AY7197" s="12"/>
      <c r="AZ7197" s="12"/>
      <c r="BA7197" s="12"/>
      <c r="BB7197" s="12"/>
      <c r="BC7197" s="12"/>
      <c r="BD7197" s="12"/>
      <c r="BE7197" s="12"/>
      <c r="BF7197" s="12"/>
      <c r="BG7197" s="12"/>
      <c r="BH7197" s="12"/>
      <c r="BI7197" s="12"/>
      <c r="BJ7197" s="13"/>
      <c r="BK7197" s="13"/>
      <c r="BL7197" s="13"/>
      <c r="BM7197" s="13"/>
      <c r="BN7197" s="13"/>
    </row>
    <row r="7198" spans="4:66" x14ac:dyDescent="0.25">
      <c r="D7198"/>
      <c r="E7198" s="10"/>
      <c r="F7198" s="10"/>
      <c r="G7198" s="10"/>
      <c r="H7198" s="10"/>
      <c r="I7198" s="10"/>
      <c r="J7198" s="10"/>
      <c r="K7198" s="11"/>
      <c r="L7198" s="11"/>
      <c r="M7198" s="12"/>
      <c r="N7198" s="12"/>
      <c r="O7198" s="12"/>
      <c r="P7198" s="12"/>
      <c r="Q7198" s="12"/>
      <c r="R7198" s="12"/>
      <c r="S7198" s="12"/>
      <c r="T7198" s="12"/>
      <c r="U7198" s="12"/>
      <c r="V7198" s="12"/>
      <c r="W7198" s="12"/>
      <c r="X7198" s="12"/>
      <c r="Y7198" s="12"/>
      <c r="Z7198" s="12"/>
      <c r="AA7198" s="12"/>
      <c r="AB7198" s="12"/>
      <c r="AC7198" s="12"/>
      <c r="AD7198" s="12"/>
      <c r="AE7198" s="12"/>
      <c r="AF7198" s="12"/>
      <c r="AG7198" s="12"/>
      <c r="AH7198" s="12"/>
      <c r="AI7198" s="12"/>
      <c r="AJ7198" s="12"/>
      <c r="AK7198" s="12"/>
      <c r="AL7198" s="12"/>
      <c r="AM7198" s="12"/>
      <c r="AN7198" s="12"/>
      <c r="AO7198" s="12"/>
      <c r="AP7198" s="12"/>
      <c r="AQ7198" s="12"/>
      <c r="AR7198" s="12"/>
      <c r="AS7198" s="12"/>
      <c r="AT7198" s="12"/>
      <c r="AU7198" s="12"/>
      <c r="AV7198" s="12"/>
      <c r="AW7198" s="12"/>
      <c r="AX7198" s="12"/>
      <c r="AY7198" s="12"/>
      <c r="AZ7198" s="12"/>
      <c r="BA7198" s="12"/>
      <c r="BB7198" s="12"/>
      <c r="BC7198" s="12"/>
      <c r="BD7198" s="12"/>
      <c r="BE7198" s="12"/>
      <c r="BF7198" s="12"/>
      <c r="BG7198" s="12"/>
      <c r="BH7198" s="12"/>
      <c r="BI7198" s="12"/>
      <c r="BJ7198" s="13"/>
      <c r="BK7198" s="13"/>
      <c r="BL7198" s="13"/>
      <c r="BM7198" s="13"/>
      <c r="BN7198" s="13"/>
    </row>
    <row r="7199" spans="4:66" x14ac:dyDescent="0.25">
      <c r="D7199"/>
      <c r="E7199" s="10"/>
      <c r="F7199" s="10"/>
      <c r="G7199" s="10"/>
      <c r="H7199" s="10"/>
      <c r="I7199" s="10"/>
      <c r="J7199" s="10"/>
      <c r="K7199" s="11"/>
      <c r="L7199" s="11"/>
      <c r="M7199" s="12"/>
      <c r="N7199" s="12"/>
      <c r="O7199" s="12"/>
      <c r="P7199" s="12"/>
      <c r="Q7199" s="12"/>
      <c r="R7199" s="12"/>
      <c r="S7199" s="12"/>
      <c r="T7199" s="12"/>
      <c r="U7199" s="12"/>
      <c r="V7199" s="12"/>
      <c r="W7199" s="12"/>
      <c r="X7199" s="12"/>
      <c r="Y7199" s="12"/>
      <c r="Z7199" s="12"/>
      <c r="AA7199" s="12"/>
      <c r="AB7199" s="12"/>
      <c r="AC7199" s="12"/>
      <c r="AD7199" s="12"/>
      <c r="AE7199" s="12"/>
      <c r="AF7199" s="12"/>
      <c r="AG7199" s="12"/>
      <c r="AH7199" s="12"/>
      <c r="AI7199" s="12"/>
      <c r="AJ7199" s="12"/>
      <c r="AK7199" s="12"/>
      <c r="AL7199" s="12"/>
      <c r="AM7199" s="12"/>
      <c r="AN7199" s="12"/>
      <c r="AO7199" s="12"/>
      <c r="AP7199" s="12"/>
      <c r="AQ7199" s="12"/>
      <c r="AR7199" s="12"/>
      <c r="AS7199" s="12"/>
      <c r="AT7199" s="12"/>
      <c r="AU7199" s="12"/>
      <c r="AV7199" s="12"/>
      <c r="AW7199" s="12"/>
      <c r="AX7199" s="12"/>
      <c r="AY7199" s="12"/>
      <c r="AZ7199" s="12"/>
      <c r="BA7199" s="12"/>
      <c r="BB7199" s="12"/>
      <c r="BC7199" s="12"/>
      <c r="BD7199" s="12"/>
      <c r="BE7199" s="12"/>
      <c r="BF7199" s="12"/>
      <c r="BG7199" s="12"/>
      <c r="BH7199" s="12"/>
      <c r="BI7199" s="12"/>
      <c r="BJ7199" s="13"/>
      <c r="BK7199" s="13"/>
      <c r="BL7199" s="13"/>
      <c r="BM7199" s="13"/>
      <c r="BN7199" s="13"/>
    </row>
    <row r="7200" spans="4:66" x14ac:dyDescent="0.25">
      <c r="D7200"/>
      <c r="E7200" s="10"/>
      <c r="F7200" s="10"/>
      <c r="G7200" s="10"/>
      <c r="H7200" s="10"/>
      <c r="I7200" s="10"/>
      <c r="J7200" s="10"/>
      <c r="K7200" s="11"/>
      <c r="L7200" s="11"/>
      <c r="M7200" s="12"/>
      <c r="N7200" s="12"/>
      <c r="O7200" s="12"/>
      <c r="P7200" s="12"/>
      <c r="Q7200" s="12"/>
      <c r="R7200" s="12"/>
      <c r="S7200" s="12"/>
      <c r="T7200" s="12"/>
      <c r="U7200" s="12"/>
      <c r="V7200" s="12"/>
      <c r="W7200" s="12"/>
      <c r="X7200" s="12"/>
      <c r="Y7200" s="12"/>
      <c r="Z7200" s="12"/>
      <c r="AA7200" s="12"/>
      <c r="AB7200" s="12"/>
      <c r="AC7200" s="12"/>
      <c r="AD7200" s="12"/>
      <c r="AE7200" s="12"/>
      <c r="AF7200" s="12"/>
      <c r="AG7200" s="12"/>
      <c r="AH7200" s="12"/>
      <c r="AI7200" s="12"/>
      <c r="AJ7200" s="12"/>
      <c r="AK7200" s="12"/>
      <c r="AL7200" s="12"/>
      <c r="AM7200" s="12"/>
      <c r="AN7200" s="12"/>
      <c r="AO7200" s="12"/>
      <c r="AP7200" s="12"/>
      <c r="AQ7200" s="12"/>
      <c r="AR7200" s="12"/>
      <c r="AS7200" s="12"/>
      <c r="AT7200" s="12"/>
      <c r="AU7200" s="12"/>
      <c r="AV7200" s="12"/>
      <c r="AW7200" s="12"/>
      <c r="AX7200" s="12"/>
      <c r="AY7200" s="12"/>
      <c r="AZ7200" s="12"/>
      <c r="BA7200" s="12"/>
      <c r="BB7200" s="12"/>
      <c r="BC7200" s="12"/>
      <c r="BD7200" s="12"/>
      <c r="BE7200" s="12"/>
      <c r="BF7200" s="12"/>
      <c r="BG7200" s="12"/>
      <c r="BH7200" s="12"/>
      <c r="BI7200" s="12"/>
      <c r="BJ7200" s="13"/>
      <c r="BK7200" s="13"/>
      <c r="BL7200" s="13"/>
      <c r="BM7200" s="13"/>
      <c r="BN7200" s="13"/>
    </row>
    <row r="7201" spans="4:66" x14ac:dyDescent="0.25">
      <c r="D7201"/>
      <c r="E7201" s="10"/>
      <c r="F7201" s="10"/>
      <c r="G7201" s="10"/>
      <c r="H7201" s="10"/>
      <c r="I7201" s="10"/>
      <c r="J7201" s="10"/>
      <c r="K7201" s="11"/>
      <c r="L7201" s="11"/>
      <c r="M7201" s="12"/>
      <c r="N7201" s="12"/>
      <c r="O7201" s="12"/>
      <c r="P7201" s="12"/>
      <c r="Q7201" s="12"/>
      <c r="R7201" s="12"/>
      <c r="S7201" s="12"/>
      <c r="T7201" s="12"/>
      <c r="U7201" s="12"/>
      <c r="V7201" s="12"/>
      <c r="W7201" s="12"/>
      <c r="X7201" s="12"/>
      <c r="Y7201" s="12"/>
      <c r="Z7201" s="12"/>
      <c r="AA7201" s="12"/>
      <c r="AB7201" s="12"/>
      <c r="AC7201" s="12"/>
      <c r="AD7201" s="12"/>
      <c r="AE7201" s="12"/>
      <c r="AF7201" s="12"/>
      <c r="AG7201" s="12"/>
      <c r="AH7201" s="12"/>
      <c r="AI7201" s="12"/>
      <c r="AJ7201" s="12"/>
      <c r="AK7201" s="12"/>
      <c r="AL7201" s="12"/>
      <c r="AM7201" s="12"/>
      <c r="AN7201" s="12"/>
      <c r="AO7201" s="12"/>
      <c r="AP7201" s="12"/>
      <c r="AQ7201" s="12"/>
      <c r="AR7201" s="12"/>
      <c r="AS7201" s="12"/>
      <c r="AT7201" s="12"/>
      <c r="AU7201" s="12"/>
      <c r="AV7201" s="12"/>
      <c r="AW7201" s="12"/>
      <c r="AX7201" s="12"/>
      <c r="AY7201" s="12"/>
      <c r="AZ7201" s="12"/>
      <c r="BA7201" s="12"/>
      <c r="BB7201" s="12"/>
      <c r="BC7201" s="12"/>
      <c r="BD7201" s="12"/>
      <c r="BE7201" s="12"/>
      <c r="BF7201" s="12"/>
      <c r="BG7201" s="12"/>
      <c r="BH7201" s="12"/>
      <c r="BI7201" s="12"/>
      <c r="BJ7201" s="13"/>
      <c r="BK7201" s="13"/>
      <c r="BL7201" s="13"/>
      <c r="BM7201" s="13"/>
      <c r="BN7201" s="13"/>
    </row>
    <row r="7202" spans="4:66" x14ac:dyDescent="0.25">
      <c r="D7202"/>
      <c r="E7202" s="10"/>
      <c r="F7202" s="10"/>
      <c r="G7202" s="10"/>
      <c r="H7202" s="10"/>
      <c r="I7202" s="10"/>
      <c r="J7202" s="10"/>
      <c r="K7202" s="11"/>
      <c r="L7202" s="11"/>
      <c r="M7202" s="12"/>
      <c r="N7202" s="12"/>
      <c r="O7202" s="12"/>
      <c r="P7202" s="12"/>
      <c r="Q7202" s="12"/>
      <c r="R7202" s="12"/>
      <c r="S7202" s="12"/>
      <c r="T7202" s="12"/>
      <c r="U7202" s="12"/>
      <c r="V7202" s="12"/>
      <c r="W7202" s="12"/>
      <c r="X7202" s="12"/>
      <c r="Y7202" s="12"/>
      <c r="Z7202" s="12"/>
      <c r="AA7202" s="12"/>
      <c r="AB7202" s="12"/>
      <c r="AC7202" s="12"/>
      <c r="AD7202" s="12"/>
      <c r="AE7202" s="12"/>
      <c r="AF7202" s="12"/>
      <c r="AG7202" s="12"/>
      <c r="AH7202" s="12"/>
      <c r="AI7202" s="12"/>
      <c r="AJ7202" s="12"/>
      <c r="AK7202" s="12"/>
      <c r="AL7202" s="12"/>
      <c r="AM7202" s="12"/>
      <c r="AN7202" s="12"/>
      <c r="AO7202" s="12"/>
      <c r="AP7202" s="12"/>
      <c r="AQ7202" s="12"/>
      <c r="AR7202" s="12"/>
      <c r="AS7202" s="12"/>
      <c r="AT7202" s="12"/>
      <c r="AU7202" s="12"/>
      <c r="AV7202" s="12"/>
      <c r="AW7202" s="12"/>
      <c r="AX7202" s="12"/>
      <c r="AY7202" s="12"/>
      <c r="AZ7202" s="12"/>
      <c r="BA7202" s="12"/>
      <c r="BB7202" s="12"/>
      <c r="BC7202" s="12"/>
      <c r="BD7202" s="12"/>
      <c r="BE7202" s="12"/>
      <c r="BF7202" s="12"/>
      <c r="BG7202" s="12"/>
      <c r="BH7202" s="12"/>
      <c r="BI7202" s="12"/>
      <c r="BJ7202" s="13"/>
      <c r="BK7202" s="13"/>
      <c r="BL7202" s="13"/>
      <c r="BM7202" s="13"/>
      <c r="BN7202" s="13"/>
    </row>
    <row r="7203" spans="4:66" x14ac:dyDescent="0.25">
      <c r="D7203"/>
      <c r="E7203" s="10"/>
      <c r="F7203" s="10"/>
      <c r="G7203" s="10"/>
      <c r="H7203" s="10"/>
      <c r="I7203" s="10"/>
      <c r="J7203" s="10"/>
      <c r="K7203" s="11"/>
      <c r="L7203" s="11"/>
      <c r="M7203" s="12"/>
      <c r="N7203" s="12"/>
      <c r="O7203" s="12"/>
      <c r="P7203" s="12"/>
      <c r="Q7203" s="12"/>
      <c r="R7203" s="12"/>
      <c r="S7203" s="12"/>
      <c r="T7203" s="12"/>
      <c r="U7203" s="12"/>
      <c r="V7203" s="12"/>
      <c r="W7203" s="12"/>
      <c r="X7203" s="12"/>
      <c r="Y7203" s="12"/>
      <c r="Z7203" s="12"/>
      <c r="AA7203" s="12"/>
      <c r="AB7203" s="12"/>
      <c r="AC7203" s="12"/>
      <c r="AD7203" s="12"/>
      <c r="AE7203" s="12"/>
      <c r="AF7203" s="12"/>
      <c r="AG7203" s="12"/>
      <c r="AH7203" s="12"/>
      <c r="AI7203" s="12"/>
      <c r="AJ7203" s="12"/>
      <c r="AK7203" s="12"/>
      <c r="AL7203" s="12"/>
      <c r="AM7203" s="12"/>
      <c r="AN7203" s="12"/>
      <c r="AO7203" s="12"/>
      <c r="AP7203" s="12"/>
      <c r="AQ7203" s="12"/>
      <c r="AR7203" s="12"/>
      <c r="AS7203" s="12"/>
      <c r="AT7203" s="12"/>
      <c r="AU7203" s="12"/>
      <c r="AV7203" s="12"/>
      <c r="AW7203" s="12"/>
      <c r="AX7203" s="12"/>
      <c r="AY7203" s="12"/>
      <c r="AZ7203" s="12"/>
      <c r="BA7203" s="12"/>
      <c r="BB7203" s="12"/>
      <c r="BC7203" s="12"/>
      <c r="BD7203" s="12"/>
      <c r="BE7203" s="12"/>
      <c r="BF7203" s="12"/>
      <c r="BG7203" s="12"/>
      <c r="BH7203" s="12"/>
      <c r="BI7203" s="12"/>
      <c r="BJ7203" s="13"/>
      <c r="BK7203" s="13"/>
      <c r="BL7203" s="13"/>
      <c r="BM7203" s="13"/>
      <c r="BN7203" s="13"/>
    </row>
    <row r="7204" spans="4:66" x14ac:dyDescent="0.25">
      <c r="D7204"/>
      <c r="E7204" s="10"/>
      <c r="F7204" s="10"/>
      <c r="G7204" s="10"/>
      <c r="H7204" s="10"/>
      <c r="I7204" s="10"/>
      <c r="J7204" s="10"/>
      <c r="K7204" s="11"/>
      <c r="L7204" s="11"/>
      <c r="M7204" s="12"/>
      <c r="N7204" s="12"/>
      <c r="O7204" s="12"/>
      <c r="P7204" s="12"/>
      <c r="Q7204" s="12"/>
      <c r="R7204" s="12"/>
      <c r="S7204" s="12"/>
      <c r="T7204" s="12"/>
      <c r="U7204" s="12"/>
      <c r="V7204" s="12"/>
      <c r="W7204" s="12"/>
      <c r="X7204" s="12"/>
      <c r="Y7204" s="12"/>
      <c r="Z7204" s="12"/>
      <c r="AA7204" s="12"/>
      <c r="AB7204" s="12"/>
      <c r="AC7204" s="12"/>
      <c r="AD7204" s="12"/>
      <c r="AE7204" s="12"/>
      <c r="AF7204" s="12"/>
      <c r="AG7204" s="12"/>
      <c r="AH7204" s="12"/>
      <c r="AI7204" s="12"/>
      <c r="AJ7204" s="12"/>
      <c r="AK7204" s="12"/>
      <c r="AL7204" s="12"/>
      <c r="AM7204" s="12"/>
      <c r="AN7204" s="12"/>
      <c r="AO7204" s="12"/>
      <c r="AP7204" s="12"/>
      <c r="AQ7204" s="12"/>
      <c r="AR7204" s="12"/>
      <c r="AS7204" s="12"/>
      <c r="AT7204" s="12"/>
      <c r="AU7204" s="12"/>
      <c r="AV7204" s="12"/>
      <c r="AW7204" s="12"/>
      <c r="AX7204" s="12"/>
      <c r="AY7204" s="12"/>
      <c r="AZ7204" s="12"/>
      <c r="BA7204" s="12"/>
      <c r="BB7204" s="12"/>
      <c r="BC7204" s="12"/>
      <c r="BD7204" s="12"/>
      <c r="BE7204" s="12"/>
      <c r="BF7204" s="12"/>
      <c r="BG7204" s="12"/>
      <c r="BH7204" s="12"/>
      <c r="BI7204" s="12"/>
      <c r="BJ7204" s="13"/>
      <c r="BK7204" s="13"/>
      <c r="BL7204" s="13"/>
      <c r="BM7204" s="13"/>
      <c r="BN7204" s="13"/>
    </row>
    <row r="7205" spans="4:66" x14ac:dyDescent="0.25">
      <c r="D7205"/>
      <c r="E7205" s="10"/>
      <c r="F7205" s="10"/>
      <c r="G7205" s="10"/>
      <c r="H7205" s="10"/>
      <c r="I7205" s="10"/>
      <c r="J7205" s="10"/>
      <c r="K7205" s="11"/>
      <c r="L7205" s="11"/>
      <c r="M7205" s="12"/>
      <c r="N7205" s="12"/>
      <c r="O7205" s="12"/>
      <c r="P7205" s="12"/>
      <c r="Q7205" s="12"/>
      <c r="R7205" s="12"/>
      <c r="S7205" s="12"/>
      <c r="T7205" s="12"/>
      <c r="U7205" s="12"/>
      <c r="V7205" s="12"/>
      <c r="W7205" s="12"/>
      <c r="X7205" s="12"/>
      <c r="Y7205" s="12"/>
      <c r="Z7205" s="12"/>
      <c r="AA7205" s="12"/>
      <c r="AB7205" s="12"/>
      <c r="AC7205" s="12"/>
      <c r="AD7205" s="12"/>
      <c r="AE7205" s="12"/>
      <c r="AF7205" s="12"/>
      <c r="AG7205" s="12"/>
      <c r="AH7205" s="12"/>
      <c r="AI7205" s="12"/>
      <c r="AJ7205" s="12"/>
      <c r="AK7205" s="12"/>
      <c r="AL7205" s="12"/>
      <c r="AM7205" s="12"/>
      <c r="AN7205" s="12"/>
      <c r="AO7205" s="12"/>
      <c r="AP7205" s="12"/>
      <c r="AQ7205" s="12"/>
      <c r="AR7205" s="12"/>
      <c r="AS7205" s="12"/>
      <c r="AT7205" s="12"/>
      <c r="AU7205" s="12"/>
      <c r="AV7205" s="12"/>
      <c r="AW7205" s="12"/>
      <c r="AX7205" s="12"/>
      <c r="AY7205" s="12"/>
      <c r="AZ7205" s="12"/>
      <c r="BA7205" s="12"/>
      <c r="BB7205" s="12"/>
      <c r="BC7205" s="12"/>
      <c r="BD7205" s="12"/>
      <c r="BE7205" s="12"/>
      <c r="BF7205" s="12"/>
      <c r="BG7205" s="12"/>
      <c r="BH7205" s="12"/>
      <c r="BI7205" s="12"/>
      <c r="BJ7205" s="13"/>
      <c r="BK7205" s="13"/>
      <c r="BL7205" s="13"/>
      <c r="BM7205" s="13"/>
      <c r="BN7205" s="13"/>
    </row>
    <row r="7206" spans="4:66" x14ac:dyDescent="0.25">
      <c r="D7206"/>
      <c r="E7206" s="10"/>
      <c r="F7206" s="10"/>
      <c r="G7206" s="10"/>
      <c r="H7206" s="10"/>
      <c r="I7206" s="10"/>
      <c r="J7206" s="10"/>
      <c r="K7206" s="11"/>
      <c r="L7206" s="11"/>
      <c r="M7206" s="12"/>
      <c r="N7206" s="12"/>
      <c r="O7206" s="12"/>
      <c r="P7206" s="12"/>
      <c r="Q7206" s="12"/>
      <c r="R7206" s="12"/>
      <c r="S7206" s="12"/>
      <c r="T7206" s="12"/>
      <c r="U7206" s="12"/>
      <c r="V7206" s="12"/>
      <c r="W7206" s="12"/>
      <c r="X7206" s="12"/>
      <c r="Y7206" s="12"/>
      <c r="Z7206" s="12"/>
      <c r="AA7206" s="12"/>
      <c r="AB7206" s="12"/>
      <c r="AC7206" s="12"/>
      <c r="AD7206" s="12"/>
      <c r="AE7206" s="12"/>
      <c r="AF7206" s="12"/>
      <c r="AG7206" s="12"/>
      <c r="AH7206" s="12"/>
      <c r="AI7206" s="12"/>
      <c r="AJ7206" s="12"/>
      <c r="AK7206" s="12"/>
      <c r="AL7206" s="12"/>
      <c r="AM7206" s="12"/>
      <c r="AN7206" s="12"/>
      <c r="AO7206" s="12"/>
      <c r="AP7206" s="12"/>
      <c r="AQ7206" s="12"/>
      <c r="AR7206" s="12"/>
      <c r="AS7206" s="12"/>
      <c r="AT7206" s="12"/>
      <c r="AU7206" s="12"/>
      <c r="AV7206" s="12"/>
      <c r="AW7206" s="12"/>
      <c r="AX7206" s="12"/>
      <c r="AY7206" s="12"/>
      <c r="AZ7206" s="12"/>
      <c r="BA7206" s="12"/>
      <c r="BB7206" s="12"/>
      <c r="BC7206" s="12"/>
      <c r="BD7206" s="12"/>
      <c r="BE7206" s="12"/>
      <c r="BF7206" s="12"/>
      <c r="BG7206" s="12"/>
      <c r="BH7206" s="12"/>
      <c r="BI7206" s="12"/>
      <c r="BJ7206" s="13"/>
      <c r="BK7206" s="13"/>
      <c r="BL7206" s="13"/>
      <c r="BM7206" s="13"/>
      <c r="BN7206" s="13"/>
    </row>
    <row r="7207" spans="4:66" x14ac:dyDescent="0.25">
      <c r="D7207"/>
      <c r="E7207" s="10"/>
      <c r="F7207" s="10"/>
      <c r="G7207" s="10"/>
      <c r="H7207" s="10"/>
      <c r="I7207" s="10"/>
      <c r="J7207" s="10"/>
      <c r="K7207" s="11"/>
      <c r="L7207" s="11"/>
      <c r="M7207" s="12"/>
      <c r="N7207" s="12"/>
      <c r="O7207" s="12"/>
      <c r="P7207" s="12"/>
      <c r="Q7207" s="12"/>
      <c r="R7207" s="12"/>
      <c r="S7207" s="12"/>
      <c r="T7207" s="12"/>
      <c r="U7207" s="12"/>
      <c r="V7207" s="12"/>
      <c r="W7207" s="12"/>
      <c r="X7207" s="12"/>
      <c r="Y7207" s="12"/>
      <c r="Z7207" s="12"/>
      <c r="AA7207" s="12"/>
      <c r="AB7207" s="12"/>
      <c r="AC7207" s="12"/>
      <c r="AD7207" s="12"/>
      <c r="AE7207" s="12"/>
      <c r="AF7207" s="12"/>
      <c r="AG7207" s="12"/>
      <c r="AH7207" s="12"/>
      <c r="AI7207" s="12"/>
      <c r="AJ7207" s="12"/>
      <c r="AK7207" s="12"/>
      <c r="AL7207" s="12"/>
      <c r="AM7207" s="12"/>
      <c r="AN7207" s="12"/>
      <c r="AO7207" s="12"/>
      <c r="AP7207" s="12"/>
      <c r="AQ7207" s="12"/>
      <c r="AR7207" s="12"/>
      <c r="AS7207" s="12"/>
      <c r="AT7207" s="12"/>
      <c r="AU7207" s="12"/>
      <c r="AV7207" s="12"/>
      <c r="AW7207" s="12"/>
      <c r="AX7207" s="12"/>
      <c r="AY7207" s="12"/>
      <c r="AZ7207" s="12"/>
      <c r="BA7207" s="12"/>
      <c r="BB7207" s="12"/>
      <c r="BC7207" s="12"/>
      <c r="BD7207" s="12"/>
      <c r="BE7207" s="12"/>
      <c r="BF7207" s="12"/>
      <c r="BG7207" s="12"/>
      <c r="BH7207" s="12"/>
      <c r="BI7207" s="12"/>
      <c r="BJ7207" s="13"/>
      <c r="BK7207" s="13"/>
      <c r="BL7207" s="13"/>
      <c r="BM7207" s="13"/>
      <c r="BN7207" s="13"/>
    </row>
    <row r="7208" spans="4:66" x14ac:dyDescent="0.25">
      <c r="D7208"/>
      <c r="E7208" s="10"/>
      <c r="F7208" s="10"/>
      <c r="G7208" s="10"/>
      <c r="H7208" s="10"/>
      <c r="I7208" s="10"/>
      <c r="J7208" s="10"/>
      <c r="K7208" s="11"/>
      <c r="L7208" s="11"/>
      <c r="M7208" s="12"/>
      <c r="N7208" s="12"/>
      <c r="O7208" s="12"/>
      <c r="P7208" s="12"/>
      <c r="Q7208" s="12"/>
      <c r="R7208" s="12"/>
      <c r="S7208" s="12"/>
      <c r="T7208" s="12"/>
      <c r="U7208" s="12"/>
      <c r="V7208" s="12"/>
      <c r="W7208" s="12"/>
      <c r="X7208" s="12"/>
      <c r="Y7208" s="12"/>
      <c r="Z7208" s="12"/>
      <c r="AA7208" s="12"/>
      <c r="AB7208" s="12"/>
      <c r="AC7208" s="12"/>
      <c r="AD7208" s="12"/>
      <c r="AE7208" s="12"/>
      <c r="AF7208" s="12"/>
      <c r="AG7208" s="12"/>
      <c r="AH7208" s="12"/>
      <c r="AI7208" s="12"/>
      <c r="AJ7208" s="12"/>
      <c r="AK7208" s="12"/>
      <c r="AL7208" s="12"/>
      <c r="AM7208" s="12"/>
      <c r="AN7208" s="12"/>
      <c r="AO7208" s="12"/>
      <c r="AP7208" s="12"/>
      <c r="AQ7208" s="12"/>
      <c r="AR7208" s="12"/>
      <c r="AS7208" s="12"/>
      <c r="AT7208" s="12"/>
      <c r="AU7208" s="12"/>
      <c r="AV7208" s="12"/>
      <c r="AW7208" s="12"/>
      <c r="AX7208" s="12"/>
      <c r="AY7208" s="12"/>
      <c r="AZ7208" s="12"/>
      <c r="BA7208" s="12"/>
      <c r="BB7208" s="12"/>
      <c r="BC7208" s="12"/>
      <c r="BD7208" s="12"/>
      <c r="BE7208" s="12"/>
      <c r="BF7208" s="12"/>
      <c r="BG7208" s="12"/>
      <c r="BH7208" s="12"/>
      <c r="BI7208" s="12"/>
      <c r="BJ7208" s="13"/>
      <c r="BK7208" s="13"/>
      <c r="BL7208" s="13"/>
      <c r="BM7208" s="13"/>
      <c r="BN7208" s="13"/>
    </row>
    <row r="7209" spans="4:66" x14ac:dyDescent="0.25">
      <c r="D7209"/>
      <c r="E7209" s="10"/>
      <c r="F7209" s="10"/>
      <c r="G7209" s="10"/>
      <c r="H7209" s="10"/>
      <c r="I7209" s="10"/>
      <c r="J7209" s="10"/>
      <c r="K7209" s="11"/>
      <c r="L7209" s="11"/>
      <c r="M7209" s="12"/>
      <c r="N7209" s="12"/>
      <c r="O7209" s="12"/>
      <c r="P7209" s="12"/>
      <c r="Q7209" s="12"/>
      <c r="R7209" s="12"/>
      <c r="S7209" s="12"/>
      <c r="T7209" s="12"/>
      <c r="U7209" s="12"/>
      <c r="V7209" s="12"/>
      <c r="W7209" s="12"/>
      <c r="X7209" s="12"/>
      <c r="Y7209" s="12"/>
      <c r="Z7209" s="12"/>
      <c r="AA7209" s="12"/>
      <c r="AB7209" s="12"/>
      <c r="AC7209" s="12"/>
      <c r="AD7209" s="12"/>
      <c r="AE7209" s="12"/>
      <c r="AF7209" s="12"/>
      <c r="AG7209" s="12"/>
      <c r="AH7209" s="12"/>
      <c r="AI7209" s="12"/>
      <c r="AJ7209" s="12"/>
      <c r="AK7209" s="12"/>
      <c r="AL7209" s="12"/>
      <c r="AM7209" s="12"/>
      <c r="AN7209" s="12"/>
      <c r="AO7209" s="12"/>
      <c r="AP7209" s="12"/>
      <c r="AQ7209" s="12"/>
      <c r="AR7209" s="12"/>
      <c r="AS7209" s="12"/>
      <c r="AT7209" s="12"/>
      <c r="AU7209" s="12"/>
      <c r="AV7209" s="12"/>
      <c r="AW7209" s="12"/>
      <c r="AX7209" s="12"/>
      <c r="AY7209" s="12"/>
      <c r="AZ7209" s="12"/>
      <c r="BA7209" s="12"/>
      <c r="BB7209" s="12"/>
      <c r="BC7209" s="12"/>
      <c r="BD7209" s="12"/>
      <c r="BE7209" s="12"/>
      <c r="BF7209" s="12"/>
      <c r="BG7209" s="12"/>
      <c r="BH7209" s="12"/>
      <c r="BI7209" s="12"/>
      <c r="BJ7209" s="13"/>
      <c r="BK7209" s="13"/>
      <c r="BL7209" s="13"/>
      <c r="BM7209" s="13"/>
      <c r="BN7209" s="13"/>
    </row>
    <row r="7210" spans="4:66" x14ac:dyDescent="0.25">
      <c r="D7210"/>
      <c r="E7210" s="10"/>
      <c r="F7210" s="10"/>
      <c r="G7210" s="10"/>
      <c r="H7210" s="10"/>
      <c r="I7210" s="10"/>
      <c r="J7210" s="10"/>
      <c r="K7210" s="11"/>
      <c r="L7210" s="11"/>
      <c r="M7210" s="12"/>
      <c r="N7210" s="12"/>
      <c r="O7210" s="12"/>
      <c r="P7210" s="12"/>
      <c r="Q7210" s="12"/>
      <c r="R7210" s="12"/>
      <c r="S7210" s="12"/>
      <c r="T7210" s="12"/>
      <c r="U7210" s="12"/>
      <c r="V7210" s="12"/>
      <c r="W7210" s="12"/>
      <c r="X7210" s="12"/>
      <c r="Y7210" s="12"/>
      <c r="Z7210" s="12"/>
      <c r="AA7210" s="12"/>
      <c r="AB7210" s="12"/>
      <c r="AC7210" s="12"/>
      <c r="AD7210" s="12"/>
      <c r="AE7210" s="12"/>
      <c r="AF7210" s="12"/>
      <c r="AG7210" s="12"/>
      <c r="AH7210" s="12"/>
      <c r="AI7210" s="12"/>
      <c r="AJ7210" s="12"/>
      <c r="AK7210" s="12"/>
      <c r="AL7210" s="12"/>
      <c r="AM7210" s="12"/>
      <c r="AN7210" s="12"/>
      <c r="AO7210" s="12"/>
      <c r="AP7210" s="12"/>
      <c r="AQ7210" s="12"/>
      <c r="AR7210" s="12"/>
      <c r="AS7210" s="12"/>
      <c r="AT7210" s="12"/>
      <c r="AU7210" s="12"/>
      <c r="AV7210" s="12"/>
      <c r="AW7210" s="12"/>
      <c r="AX7210" s="12"/>
      <c r="AY7210" s="12"/>
      <c r="AZ7210" s="12"/>
      <c r="BA7210" s="12"/>
      <c r="BB7210" s="12"/>
      <c r="BC7210" s="12"/>
      <c r="BD7210" s="12"/>
      <c r="BE7210" s="12"/>
      <c r="BF7210" s="12"/>
      <c r="BG7210" s="12"/>
      <c r="BH7210" s="12"/>
      <c r="BI7210" s="12"/>
      <c r="BJ7210" s="13"/>
      <c r="BK7210" s="13"/>
      <c r="BL7210" s="13"/>
      <c r="BM7210" s="13"/>
      <c r="BN7210" s="13"/>
    </row>
    <row r="7211" spans="4:66" x14ac:dyDescent="0.25">
      <c r="D7211"/>
      <c r="E7211" s="10"/>
      <c r="F7211" s="10"/>
      <c r="G7211" s="10"/>
      <c r="H7211" s="10"/>
      <c r="I7211" s="10"/>
      <c r="J7211" s="10"/>
      <c r="K7211" s="11"/>
      <c r="L7211" s="11"/>
      <c r="M7211" s="12"/>
      <c r="N7211" s="12"/>
      <c r="O7211" s="12"/>
      <c r="P7211" s="12"/>
      <c r="Q7211" s="12"/>
      <c r="R7211" s="12"/>
      <c r="S7211" s="12"/>
      <c r="T7211" s="12"/>
      <c r="U7211" s="12"/>
      <c r="V7211" s="12"/>
      <c r="W7211" s="12"/>
      <c r="X7211" s="12"/>
      <c r="Y7211" s="12"/>
      <c r="Z7211" s="12"/>
      <c r="AA7211" s="12"/>
      <c r="AB7211" s="12"/>
      <c r="AC7211" s="12"/>
      <c r="AD7211" s="12"/>
      <c r="AE7211" s="12"/>
      <c r="AF7211" s="12"/>
      <c r="AG7211" s="12"/>
      <c r="AH7211" s="12"/>
      <c r="AI7211" s="12"/>
      <c r="AJ7211" s="12"/>
      <c r="AK7211" s="12"/>
      <c r="AL7211" s="12"/>
      <c r="AM7211" s="12"/>
      <c r="AN7211" s="12"/>
      <c r="AO7211" s="12"/>
      <c r="AP7211" s="12"/>
      <c r="AQ7211" s="12"/>
      <c r="AR7211" s="12"/>
      <c r="AS7211" s="12"/>
      <c r="AT7211" s="12"/>
      <c r="AU7211" s="12"/>
      <c r="AV7211" s="12"/>
      <c r="AW7211" s="12"/>
      <c r="AX7211" s="12"/>
      <c r="AY7211" s="12"/>
      <c r="AZ7211" s="12"/>
      <c r="BA7211" s="12"/>
      <c r="BB7211" s="12"/>
      <c r="BC7211" s="12"/>
      <c r="BD7211" s="12"/>
      <c r="BE7211" s="12"/>
      <c r="BF7211" s="12"/>
      <c r="BG7211" s="12"/>
      <c r="BH7211" s="12"/>
      <c r="BI7211" s="12"/>
      <c r="BJ7211" s="13"/>
      <c r="BK7211" s="13"/>
      <c r="BL7211" s="13"/>
      <c r="BM7211" s="13"/>
      <c r="BN7211" s="13"/>
    </row>
    <row r="7212" spans="4:66" x14ac:dyDescent="0.25">
      <c r="D7212"/>
      <c r="E7212" s="10"/>
      <c r="F7212" s="10"/>
      <c r="G7212" s="10"/>
      <c r="H7212" s="10"/>
      <c r="I7212" s="10"/>
      <c r="J7212" s="10"/>
      <c r="K7212" s="11"/>
      <c r="L7212" s="11"/>
      <c r="M7212" s="12"/>
      <c r="N7212" s="12"/>
      <c r="O7212" s="12"/>
      <c r="P7212" s="12"/>
      <c r="Q7212" s="12"/>
      <c r="R7212" s="12"/>
      <c r="S7212" s="12"/>
      <c r="T7212" s="12"/>
      <c r="U7212" s="12"/>
      <c r="V7212" s="12"/>
      <c r="W7212" s="12"/>
      <c r="X7212" s="12"/>
      <c r="Y7212" s="12"/>
      <c r="Z7212" s="12"/>
      <c r="AA7212" s="12"/>
      <c r="AB7212" s="12"/>
      <c r="AC7212" s="12"/>
      <c r="AD7212" s="12"/>
      <c r="AE7212" s="12"/>
      <c r="AF7212" s="12"/>
      <c r="AG7212" s="12"/>
      <c r="AH7212" s="12"/>
      <c r="AI7212" s="12"/>
      <c r="AJ7212" s="12"/>
      <c r="AK7212" s="12"/>
      <c r="AL7212" s="12"/>
      <c r="AM7212" s="12"/>
      <c r="AN7212" s="12"/>
      <c r="AO7212" s="12"/>
      <c r="AP7212" s="12"/>
      <c r="AQ7212" s="12"/>
      <c r="AR7212" s="12"/>
      <c r="AS7212" s="12"/>
      <c r="AT7212" s="12"/>
      <c r="AU7212" s="12"/>
      <c r="AV7212" s="12"/>
      <c r="AW7212" s="12"/>
      <c r="AX7212" s="12"/>
      <c r="AY7212" s="12"/>
      <c r="AZ7212" s="12"/>
      <c r="BA7212" s="12"/>
      <c r="BB7212" s="12"/>
      <c r="BC7212" s="12"/>
      <c r="BD7212" s="12"/>
      <c r="BE7212" s="12"/>
      <c r="BF7212" s="12"/>
      <c r="BG7212" s="12"/>
      <c r="BH7212" s="12"/>
      <c r="BI7212" s="12"/>
      <c r="BJ7212" s="13"/>
      <c r="BK7212" s="13"/>
      <c r="BL7212" s="13"/>
      <c r="BM7212" s="13"/>
      <c r="BN7212" s="13"/>
    </row>
    <row r="7213" spans="4:66" x14ac:dyDescent="0.25">
      <c r="D7213"/>
      <c r="E7213" s="10"/>
      <c r="F7213" s="10"/>
      <c r="G7213" s="10"/>
      <c r="H7213" s="10"/>
      <c r="I7213" s="10"/>
      <c r="J7213" s="10"/>
      <c r="K7213" s="11"/>
      <c r="L7213" s="11"/>
      <c r="M7213" s="12"/>
      <c r="N7213" s="12"/>
      <c r="O7213" s="12"/>
      <c r="P7213" s="12"/>
      <c r="Q7213" s="12"/>
      <c r="R7213" s="12"/>
      <c r="S7213" s="12"/>
      <c r="T7213" s="12"/>
      <c r="U7213" s="12"/>
      <c r="V7213" s="12"/>
      <c r="W7213" s="12"/>
      <c r="X7213" s="12"/>
      <c r="Y7213" s="12"/>
      <c r="Z7213" s="12"/>
      <c r="AA7213" s="12"/>
      <c r="AB7213" s="12"/>
      <c r="AC7213" s="12"/>
      <c r="AD7213" s="12"/>
      <c r="AE7213" s="12"/>
      <c r="AF7213" s="12"/>
      <c r="AG7213" s="12"/>
      <c r="AH7213" s="12"/>
      <c r="AI7213" s="12"/>
      <c r="AJ7213" s="12"/>
      <c r="AK7213" s="12"/>
      <c r="AL7213" s="12"/>
      <c r="AM7213" s="12"/>
      <c r="AN7213" s="12"/>
      <c r="AO7213" s="12"/>
      <c r="AP7213" s="12"/>
      <c r="AQ7213" s="12"/>
      <c r="AR7213" s="12"/>
      <c r="AS7213" s="12"/>
      <c r="AT7213" s="12"/>
      <c r="AU7213" s="12"/>
      <c r="AV7213" s="12"/>
      <c r="AW7213" s="12"/>
      <c r="AX7213" s="12"/>
      <c r="AY7213" s="12"/>
      <c r="AZ7213" s="12"/>
      <c r="BA7213" s="12"/>
      <c r="BB7213" s="12"/>
      <c r="BC7213" s="12"/>
      <c r="BD7213" s="12"/>
      <c r="BE7213" s="12"/>
      <c r="BF7213" s="12"/>
      <c r="BG7213" s="12"/>
      <c r="BH7213" s="12"/>
      <c r="BI7213" s="12"/>
      <c r="BJ7213" s="13"/>
      <c r="BK7213" s="13"/>
      <c r="BL7213" s="13"/>
      <c r="BM7213" s="13"/>
      <c r="BN7213" s="13"/>
    </row>
    <row r="7214" spans="4:66" x14ac:dyDescent="0.25">
      <c r="D7214"/>
      <c r="E7214" s="10"/>
      <c r="F7214" s="10"/>
      <c r="G7214" s="10"/>
      <c r="H7214" s="10"/>
      <c r="I7214" s="10"/>
      <c r="J7214" s="10"/>
      <c r="K7214" s="11"/>
      <c r="L7214" s="11"/>
      <c r="M7214" s="12"/>
      <c r="N7214" s="12"/>
      <c r="O7214" s="12"/>
      <c r="P7214" s="12"/>
      <c r="Q7214" s="12"/>
      <c r="R7214" s="12"/>
      <c r="S7214" s="12"/>
      <c r="T7214" s="12"/>
      <c r="U7214" s="12"/>
      <c r="V7214" s="12"/>
      <c r="W7214" s="12"/>
      <c r="X7214" s="12"/>
      <c r="Y7214" s="12"/>
      <c r="Z7214" s="12"/>
      <c r="AA7214" s="12"/>
      <c r="AB7214" s="12"/>
      <c r="AC7214" s="12"/>
      <c r="AD7214" s="12"/>
      <c r="AE7214" s="12"/>
      <c r="AF7214" s="12"/>
      <c r="AG7214" s="12"/>
      <c r="AH7214" s="12"/>
      <c r="AI7214" s="12"/>
      <c r="AJ7214" s="12"/>
      <c r="AK7214" s="12"/>
      <c r="AL7214" s="12"/>
      <c r="AM7214" s="12"/>
      <c r="AN7214" s="12"/>
      <c r="AO7214" s="12"/>
      <c r="AP7214" s="12"/>
      <c r="AQ7214" s="12"/>
      <c r="AR7214" s="12"/>
      <c r="AS7214" s="12"/>
      <c r="AT7214" s="12"/>
      <c r="AU7214" s="12"/>
      <c r="AV7214" s="12"/>
      <c r="AW7214" s="12"/>
      <c r="AX7214" s="12"/>
      <c r="AY7214" s="12"/>
      <c r="AZ7214" s="12"/>
      <c r="BA7214" s="12"/>
      <c r="BB7214" s="12"/>
      <c r="BC7214" s="12"/>
      <c r="BD7214" s="12"/>
      <c r="BE7214" s="12"/>
      <c r="BF7214" s="12"/>
      <c r="BG7214" s="12"/>
      <c r="BH7214" s="12"/>
      <c r="BI7214" s="12"/>
      <c r="BJ7214" s="13"/>
      <c r="BK7214" s="13"/>
      <c r="BL7214" s="13"/>
      <c r="BM7214" s="13"/>
      <c r="BN7214" s="13"/>
    </row>
    <row r="7215" spans="4:66" x14ac:dyDescent="0.25">
      <c r="D7215"/>
      <c r="E7215" s="10"/>
      <c r="F7215" s="10"/>
      <c r="G7215" s="10"/>
      <c r="H7215" s="10"/>
      <c r="I7215" s="10"/>
      <c r="J7215" s="10"/>
      <c r="K7215" s="11"/>
      <c r="L7215" s="11"/>
      <c r="M7215" s="12"/>
      <c r="N7215" s="12"/>
      <c r="O7215" s="12"/>
      <c r="P7215" s="12"/>
      <c r="Q7215" s="12"/>
      <c r="R7215" s="12"/>
      <c r="S7215" s="12"/>
      <c r="T7215" s="12"/>
      <c r="U7215" s="12"/>
      <c r="V7215" s="12"/>
      <c r="W7215" s="12"/>
      <c r="X7215" s="12"/>
      <c r="Y7215" s="12"/>
      <c r="Z7215" s="12"/>
      <c r="AA7215" s="12"/>
      <c r="AB7215" s="12"/>
      <c r="AC7215" s="12"/>
      <c r="AD7215" s="12"/>
      <c r="AE7215" s="12"/>
      <c r="AF7215" s="12"/>
      <c r="AG7215" s="12"/>
      <c r="AH7215" s="12"/>
      <c r="AI7215" s="12"/>
      <c r="AJ7215" s="12"/>
      <c r="AK7215" s="12"/>
      <c r="AL7215" s="12"/>
      <c r="AM7215" s="12"/>
      <c r="AN7215" s="12"/>
      <c r="AO7215" s="12"/>
      <c r="AP7215" s="12"/>
      <c r="AQ7215" s="12"/>
      <c r="AR7215" s="12"/>
      <c r="AS7215" s="12"/>
      <c r="AT7215" s="12"/>
      <c r="AU7215" s="12"/>
      <c r="AV7215" s="12"/>
      <c r="AW7215" s="12"/>
      <c r="AX7215" s="12"/>
      <c r="AY7215" s="12"/>
      <c r="AZ7215" s="12"/>
      <c r="BA7215" s="12"/>
      <c r="BB7215" s="12"/>
      <c r="BC7215" s="12"/>
      <c r="BD7215" s="12"/>
      <c r="BE7215" s="12"/>
      <c r="BF7215" s="12"/>
      <c r="BG7215" s="12"/>
      <c r="BH7215" s="12"/>
      <c r="BI7215" s="12"/>
      <c r="BJ7215" s="13"/>
      <c r="BK7215" s="13"/>
      <c r="BL7215" s="13"/>
      <c r="BM7215" s="13"/>
      <c r="BN7215" s="13"/>
    </row>
    <row r="7216" spans="4:66" x14ac:dyDescent="0.25">
      <c r="D7216"/>
      <c r="E7216" s="10"/>
      <c r="F7216" s="10"/>
      <c r="G7216" s="10"/>
      <c r="H7216" s="10"/>
      <c r="I7216" s="10"/>
      <c r="J7216" s="10"/>
      <c r="K7216" s="11"/>
      <c r="L7216" s="11"/>
      <c r="M7216" s="12"/>
      <c r="N7216" s="12"/>
      <c r="O7216" s="12"/>
      <c r="P7216" s="12"/>
      <c r="Q7216" s="12"/>
      <c r="R7216" s="12"/>
      <c r="S7216" s="12"/>
      <c r="T7216" s="12"/>
      <c r="U7216" s="12"/>
      <c r="V7216" s="12"/>
      <c r="W7216" s="12"/>
      <c r="X7216" s="12"/>
      <c r="Y7216" s="12"/>
      <c r="Z7216" s="12"/>
      <c r="AA7216" s="12"/>
      <c r="AB7216" s="12"/>
      <c r="AC7216" s="12"/>
      <c r="AD7216" s="12"/>
      <c r="AE7216" s="12"/>
      <c r="AF7216" s="12"/>
      <c r="AG7216" s="12"/>
      <c r="AH7216" s="12"/>
      <c r="AI7216" s="12"/>
      <c r="AJ7216" s="12"/>
      <c r="AK7216" s="12"/>
      <c r="AL7216" s="12"/>
      <c r="AM7216" s="12"/>
      <c r="AN7216" s="12"/>
      <c r="AO7216" s="12"/>
      <c r="AP7216" s="12"/>
      <c r="AQ7216" s="12"/>
      <c r="AR7216" s="12"/>
      <c r="AS7216" s="12"/>
      <c r="AT7216" s="12"/>
      <c r="AU7216" s="12"/>
      <c r="AV7216" s="12"/>
      <c r="AW7216" s="12"/>
      <c r="AX7216" s="12"/>
      <c r="AY7216" s="12"/>
      <c r="AZ7216" s="12"/>
      <c r="BA7216" s="12"/>
      <c r="BB7216" s="12"/>
      <c r="BC7216" s="12"/>
      <c r="BD7216" s="12"/>
      <c r="BE7216" s="12"/>
      <c r="BF7216" s="12"/>
      <c r="BG7216" s="12"/>
      <c r="BH7216" s="12"/>
      <c r="BI7216" s="12"/>
      <c r="BJ7216" s="13"/>
      <c r="BK7216" s="13"/>
      <c r="BL7216" s="13"/>
      <c r="BM7216" s="13"/>
      <c r="BN7216" s="13"/>
    </row>
    <row r="7217" spans="4:66" x14ac:dyDescent="0.25">
      <c r="D7217"/>
      <c r="E7217" s="10"/>
      <c r="F7217" s="10"/>
      <c r="G7217" s="10"/>
      <c r="H7217" s="10"/>
      <c r="I7217" s="10"/>
      <c r="J7217" s="10"/>
      <c r="K7217" s="11"/>
      <c r="L7217" s="11"/>
      <c r="M7217" s="12"/>
      <c r="N7217" s="12"/>
      <c r="O7217" s="12"/>
      <c r="P7217" s="12"/>
      <c r="Q7217" s="12"/>
      <c r="R7217" s="12"/>
      <c r="S7217" s="12"/>
      <c r="T7217" s="12"/>
      <c r="U7217" s="12"/>
      <c r="V7217" s="12"/>
      <c r="W7217" s="12"/>
      <c r="X7217" s="12"/>
      <c r="Y7217" s="12"/>
      <c r="Z7217" s="12"/>
      <c r="AA7217" s="12"/>
      <c r="AB7217" s="12"/>
      <c r="AC7217" s="12"/>
      <c r="AD7217" s="12"/>
      <c r="AE7217" s="12"/>
      <c r="AF7217" s="12"/>
      <c r="AG7217" s="12"/>
      <c r="AH7217" s="12"/>
      <c r="AI7217" s="12"/>
      <c r="AJ7217" s="12"/>
      <c r="AK7217" s="12"/>
      <c r="AL7217" s="12"/>
      <c r="AM7217" s="12"/>
      <c r="AN7217" s="12"/>
      <c r="AO7217" s="12"/>
      <c r="AP7217" s="12"/>
      <c r="AQ7217" s="12"/>
      <c r="AR7217" s="12"/>
      <c r="AS7217" s="12"/>
      <c r="AT7217" s="12"/>
      <c r="AU7217" s="12"/>
      <c r="AV7217" s="12"/>
      <c r="AW7217" s="12"/>
      <c r="AX7217" s="12"/>
      <c r="AY7217" s="12"/>
      <c r="AZ7217" s="12"/>
      <c r="BA7217" s="12"/>
      <c r="BB7217" s="12"/>
      <c r="BC7217" s="12"/>
      <c r="BD7217" s="12"/>
      <c r="BE7217" s="12"/>
      <c r="BF7217" s="12"/>
      <c r="BG7217" s="12"/>
      <c r="BH7217" s="12"/>
      <c r="BI7217" s="12"/>
      <c r="BJ7217" s="13"/>
      <c r="BK7217" s="13"/>
      <c r="BL7217" s="13"/>
      <c r="BM7217" s="13"/>
      <c r="BN7217" s="13"/>
    </row>
    <row r="7218" spans="4:66" x14ac:dyDescent="0.25">
      <c r="D7218"/>
      <c r="E7218" s="10"/>
      <c r="F7218" s="10"/>
      <c r="G7218" s="10"/>
      <c r="H7218" s="10"/>
      <c r="I7218" s="10"/>
      <c r="J7218" s="10"/>
      <c r="K7218" s="11"/>
      <c r="L7218" s="11"/>
      <c r="M7218" s="12"/>
      <c r="N7218" s="12"/>
      <c r="O7218" s="12"/>
      <c r="P7218" s="12"/>
      <c r="Q7218" s="12"/>
      <c r="R7218" s="12"/>
      <c r="S7218" s="12"/>
      <c r="T7218" s="12"/>
      <c r="U7218" s="12"/>
      <c r="V7218" s="12"/>
      <c r="W7218" s="12"/>
      <c r="X7218" s="12"/>
      <c r="Y7218" s="12"/>
      <c r="Z7218" s="12"/>
      <c r="AA7218" s="12"/>
      <c r="AB7218" s="12"/>
      <c r="AC7218" s="12"/>
      <c r="AD7218" s="12"/>
      <c r="AE7218" s="12"/>
      <c r="AF7218" s="12"/>
      <c r="AG7218" s="12"/>
      <c r="AH7218" s="12"/>
      <c r="AI7218" s="12"/>
      <c r="AJ7218" s="12"/>
      <c r="AK7218" s="12"/>
      <c r="AL7218" s="12"/>
      <c r="AM7218" s="12"/>
      <c r="AN7218" s="12"/>
      <c r="AO7218" s="12"/>
      <c r="AP7218" s="12"/>
      <c r="AQ7218" s="12"/>
      <c r="AR7218" s="12"/>
      <c r="AS7218" s="12"/>
      <c r="AT7218" s="12"/>
      <c r="AU7218" s="12"/>
      <c r="AV7218" s="12"/>
      <c r="AW7218" s="12"/>
      <c r="AX7218" s="12"/>
      <c r="AY7218" s="12"/>
      <c r="AZ7218" s="12"/>
      <c r="BA7218" s="12"/>
      <c r="BB7218" s="12"/>
      <c r="BC7218" s="12"/>
      <c r="BD7218" s="12"/>
      <c r="BE7218" s="12"/>
      <c r="BF7218" s="12"/>
      <c r="BG7218" s="12"/>
      <c r="BH7218" s="12"/>
      <c r="BI7218" s="12"/>
      <c r="BJ7218" s="13"/>
      <c r="BK7218" s="13"/>
      <c r="BL7218" s="13"/>
      <c r="BM7218" s="13"/>
      <c r="BN7218" s="13"/>
    </row>
    <row r="7219" spans="4:66" x14ac:dyDescent="0.25">
      <c r="D7219"/>
      <c r="E7219" s="10"/>
      <c r="F7219" s="10"/>
      <c r="G7219" s="10"/>
      <c r="H7219" s="10"/>
      <c r="I7219" s="10"/>
      <c r="J7219" s="10"/>
      <c r="K7219" s="11"/>
      <c r="L7219" s="11"/>
      <c r="M7219" s="12"/>
      <c r="N7219" s="12"/>
      <c r="O7219" s="12"/>
      <c r="P7219" s="12"/>
      <c r="Q7219" s="12"/>
      <c r="R7219" s="12"/>
      <c r="S7219" s="12"/>
      <c r="T7219" s="12"/>
      <c r="U7219" s="12"/>
      <c r="V7219" s="12"/>
      <c r="W7219" s="12"/>
      <c r="X7219" s="12"/>
      <c r="Y7219" s="12"/>
      <c r="Z7219" s="12"/>
      <c r="AA7219" s="12"/>
      <c r="AB7219" s="12"/>
      <c r="AC7219" s="12"/>
      <c r="AD7219" s="12"/>
      <c r="AE7219" s="12"/>
      <c r="AF7219" s="12"/>
      <c r="AG7219" s="12"/>
      <c r="AH7219" s="12"/>
      <c r="AI7219" s="12"/>
      <c r="AJ7219" s="12"/>
      <c r="AK7219" s="12"/>
      <c r="AL7219" s="12"/>
      <c r="AM7219" s="12"/>
      <c r="AN7219" s="12"/>
      <c r="AO7219" s="12"/>
      <c r="AP7219" s="12"/>
      <c r="AQ7219" s="12"/>
      <c r="AR7219" s="12"/>
      <c r="AS7219" s="12"/>
      <c r="AT7219" s="12"/>
      <c r="AU7219" s="12"/>
      <c r="AV7219" s="12"/>
      <c r="AW7219" s="12"/>
      <c r="AX7219" s="12"/>
      <c r="AY7219" s="12"/>
      <c r="AZ7219" s="12"/>
      <c r="BA7219" s="12"/>
      <c r="BB7219" s="12"/>
      <c r="BC7219" s="12"/>
      <c r="BD7219" s="12"/>
      <c r="BE7219" s="12"/>
      <c r="BF7219" s="12"/>
      <c r="BG7219" s="12"/>
      <c r="BH7219" s="12"/>
      <c r="BI7219" s="12"/>
      <c r="BJ7219" s="13"/>
      <c r="BK7219" s="13"/>
      <c r="BL7219" s="13"/>
      <c r="BM7219" s="13"/>
      <c r="BN7219" s="13"/>
    </row>
    <row r="7220" spans="4:66" x14ac:dyDescent="0.25">
      <c r="D7220"/>
      <c r="E7220" s="10"/>
      <c r="F7220" s="10"/>
      <c r="G7220" s="10"/>
      <c r="H7220" s="10"/>
      <c r="I7220" s="10"/>
      <c r="J7220" s="10"/>
      <c r="K7220" s="11"/>
      <c r="L7220" s="11"/>
      <c r="M7220" s="12"/>
      <c r="N7220" s="12"/>
      <c r="O7220" s="12"/>
      <c r="P7220" s="12"/>
      <c r="Q7220" s="12"/>
      <c r="R7220" s="12"/>
      <c r="S7220" s="12"/>
      <c r="T7220" s="12"/>
      <c r="U7220" s="12"/>
      <c r="V7220" s="12"/>
      <c r="W7220" s="12"/>
      <c r="X7220" s="12"/>
      <c r="Y7220" s="12"/>
      <c r="Z7220" s="12"/>
      <c r="AA7220" s="12"/>
      <c r="AB7220" s="12"/>
      <c r="AC7220" s="12"/>
      <c r="AD7220" s="12"/>
      <c r="AE7220" s="12"/>
      <c r="AF7220" s="12"/>
      <c r="AG7220" s="12"/>
      <c r="AH7220" s="12"/>
      <c r="AI7220" s="12"/>
      <c r="AJ7220" s="12"/>
      <c r="AK7220" s="12"/>
      <c r="AL7220" s="12"/>
      <c r="AM7220" s="12"/>
      <c r="AN7220" s="12"/>
      <c r="AO7220" s="12"/>
      <c r="AP7220" s="12"/>
      <c r="AQ7220" s="12"/>
      <c r="AR7220" s="12"/>
      <c r="AS7220" s="12"/>
      <c r="AT7220" s="12"/>
      <c r="AU7220" s="12"/>
      <c r="AV7220" s="12"/>
      <c r="AW7220" s="12"/>
      <c r="AX7220" s="12"/>
      <c r="AY7220" s="12"/>
      <c r="AZ7220" s="12"/>
      <c r="BA7220" s="12"/>
      <c r="BB7220" s="12"/>
      <c r="BC7220" s="12"/>
      <c r="BD7220" s="12"/>
      <c r="BE7220" s="12"/>
      <c r="BF7220" s="12"/>
      <c r="BG7220" s="12"/>
      <c r="BH7220" s="12"/>
      <c r="BI7220" s="12"/>
      <c r="BJ7220" s="13"/>
      <c r="BK7220" s="13"/>
      <c r="BL7220" s="13"/>
      <c r="BM7220" s="13"/>
      <c r="BN7220" s="13"/>
    </row>
    <row r="7221" spans="4:66" x14ac:dyDescent="0.25">
      <c r="D7221"/>
      <c r="E7221" s="10"/>
      <c r="F7221" s="10"/>
      <c r="G7221" s="10"/>
      <c r="H7221" s="10"/>
      <c r="I7221" s="10"/>
      <c r="J7221" s="10"/>
      <c r="K7221" s="11"/>
      <c r="L7221" s="11"/>
      <c r="M7221" s="12"/>
      <c r="N7221" s="12"/>
      <c r="O7221" s="12"/>
      <c r="P7221" s="12"/>
      <c r="Q7221" s="12"/>
      <c r="R7221" s="12"/>
      <c r="S7221" s="12"/>
      <c r="T7221" s="12"/>
      <c r="U7221" s="12"/>
      <c r="V7221" s="12"/>
      <c r="W7221" s="12"/>
      <c r="X7221" s="12"/>
      <c r="Y7221" s="12"/>
      <c r="Z7221" s="12"/>
      <c r="AA7221" s="12"/>
      <c r="AB7221" s="12"/>
      <c r="AC7221" s="12"/>
      <c r="AD7221" s="12"/>
      <c r="AE7221" s="12"/>
      <c r="AF7221" s="12"/>
      <c r="AG7221" s="12"/>
      <c r="AH7221" s="12"/>
      <c r="AI7221" s="12"/>
      <c r="AJ7221" s="12"/>
      <c r="AK7221" s="12"/>
      <c r="AL7221" s="12"/>
      <c r="AM7221" s="12"/>
      <c r="AN7221" s="12"/>
      <c r="AO7221" s="12"/>
      <c r="AP7221" s="12"/>
      <c r="AQ7221" s="12"/>
      <c r="AR7221" s="12"/>
      <c r="AS7221" s="12"/>
      <c r="AT7221" s="12"/>
      <c r="AU7221" s="12"/>
      <c r="AV7221" s="12"/>
      <c r="AW7221" s="12"/>
      <c r="AX7221" s="12"/>
      <c r="AY7221" s="12"/>
      <c r="AZ7221" s="12"/>
      <c r="BA7221" s="12"/>
      <c r="BB7221" s="12"/>
      <c r="BC7221" s="12"/>
      <c r="BD7221" s="12"/>
      <c r="BE7221" s="12"/>
      <c r="BF7221" s="12"/>
      <c r="BG7221" s="12"/>
      <c r="BH7221" s="12"/>
      <c r="BI7221" s="12"/>
      <c r="BJ7221" s="13"/>
      <c r="BK7221" s="13"/>
      <c r="BL7221" s="13"/>
      <c r="BM7221" s="13"/>
      <c r="BN7221" s="13"/>
    </row>
    <row r="7222" spans="4:66" x14ac:dyDescent="0.25">
      <c r="D7222"/>
      <c r="E7222" s="10"/>
      <c r="F7222" s="10"/>
      <c r="G7222" s="10"/>
      <c r="H7222" s="10"/>
      <c r="I7222" s="10"/>
      <c r="J7222" s="10"/>
      <c r="K7222" s="11"/>
      <c r="L7222" s="11"/>
      <c r="M7222" s="12"/>
      <c r="N7222" s="12"/>
      <c r="O7222" s="12"/>
      <c r="P7222" s="12"/>
      <c r="Q7222" s="12"/>
      <c r="R7222" s="12"/>
      <c r="S7222" s="12"/>
      <c r="T7222" s="12"/>
      <c r="U7222" s="12"/>
      <c r="V7222" s="12"/>
      <c r="W7222" s="12"/>
      <c r="X7222" s="12"/>
      <c r="Y7222" s="12"/>
      <c r="Z7222" s="12"/>
      <c r="AA7222" s="12"/>
      <c r="AB7222" s="12"/>
      <c r="AC7222" s="12"/>
      <c r="AD7222" s="12"/>
      <c r="AE7222" s="12"/>
      <c r="AF7222" s="12"/>
      <c r="AG7222" s="12"/>
      <c r="AH7222" s="12"/>
      <c r="AI7222" s="12"/>
      <c r="AJ7222" s="12"/>
      <c r="AK7222" s="12"/>
      <c r="AL7222" s="12"/>
      <c r="AM7222" s="12"/>
      <c r="AN7222" s="12"/>
      <c r="AO7222" s="12"/>
      <c r="AP7222" s="12"/>
      <c r="AQ7222" s="12"/>
      <c r="AR7222" s="12"/>
      <c r="AS7222" s="12"/>
      <c r="AT7222" s="12"/>
      <c r="AU7222" s="12"/>
      <c r="AV7222" s="12"/>
      <c r="AW7222" s="12"/>
      <c r="AX7222" s="12"/>
      <c r="AY7222" s="12"/>
      <c r="AZ7222" s="12"/>
      <c r="BA7222" s="12"/>
      <c r="BB7222" s="12"/>
      <c r="BC7222" s="12"/>
      <c r="BD7222" s="12"/>
      <c r="BE7222" s="12"/>
      <c r="BF7222" s="12"/>
      <c r="BG7222" s="12"/>
      <c r="BH7222" s="12"/>
      <c r="BI7222" s="12"/>
      <c r="BJ7222" s="13"/>
      <c r="BK7222" s="13"/>
      <c r="BL7222" s="13"/>
      <c r="BM7222" s="13"/>
      <c r="BN7222" s="13"/>
    </row>
    <row r="7223" spans="4:66" x14ac:dyDescent="0.25">
      <c r="D7223"/>
      <c r="E7223" s="10"/>
      <c r="F7223" s="10"/>
      <c r="G7223" s="10"/>
      <c r="H7223" s="10"/>
      <c r="I7223" s="10"/>
      <c r="J7223" s="10"/>
      <c r="K7223" s="11"/>
      <c r="L7223" s="11"/>
      <c r="M7223" s="12"/>
      <c r="N7223" s="12"/>
      <c r="O7223" s="12"/>
      <c r="P7223" s="12"/>
      <c r="Q7223" s="12"/>
      <c r="R7223" s="12"/>
      <c r="S7223" s="12"/>
      <c r="T7223" s="12"/>
      <c r="U7223" s="12"/>
      <c r="V7223" s="12"/>
      <c r="W7223" s="12"/>
      <c r="X7223" s="12"/>
      <c r="Y7223" s="12"/>
      <c r="Z7223" s="12"/>
      <c r="AA7223" s="12"/>
      <c r="AB7223" s="12"/>
      <c r="AC7223" s="12"/>
      <c r="AD7223" s="12"/>
      <c r="AE7223" s="12"/>
      <c r="AF7223" s="12"/>
      <c r="AG7223" s="12"/>
      <c r="AH7223" s="12"/>
      <c r="AI7223" s="12"/>
      <c r="AJ7223" s="12"/>
      <c r="AK7223" s="12"/>
      <c r="AL7223" s="12"/>
      <c r="AM7223" s="12"/>
      <c r="AN7223" s="12"/>
      <c r="AO7223" s="12"/>
      <c r="AP7223" s="12"/>
      <c r="AQ7223" s="12"/>
      <c r="AR7223" s="12"/>
      <c r="AS7223" s="12"/>
      <c r="AT7223" s="12"/>
      <c r="AU7223" s="12"/>
      <c r="AV7223" s="12"/>
      <c r="AW7223" s="12"/>
      <c r="AX7223" s="12"/>
      <c r="AY7223" s="12"/>
      <c r="AZ7223" s="12"/>
      <c r="BA7223" s="12"/>
      <c r="BB7223" s="12"/>
      <c r="BC7223" s="12"/>
      <c r="BD7223" s="12"/>
      <c r="BE7223" s="12"/>
      <c r="BF7223" s="12"/>
      <c r="BG7223" s="12"/>
      <c r="BH7223" s="12"/>
      <c r="BI7223" s="12"/>
      <c r="BJ7223" s="13"/>
      <c r="BK7223" s="13"/>
      <c r="BL7223" s="13"/>
      <c r="BM7223" s="13"/>
      <c r="BN7223" s="13"/>
    </row>
    <row r="7224" spans="4:66" x14ac:dyDescent="0.25">
      <c r="D7224"/>
      <c r="E7224" s="10"/>
      <c r="F7224" s="10"/>
      <c r="G7224" s="10"/>
      <c r="H7224" s="10"/>
      <c r="I7224" s="10"/>
      <c r="J7224" s="10"/>
      <c r="K7224" s="11"/>
      <c r="L7224" s="11"/>
      <c r="M7224" s="12"/>
      <c r="N7224" s="12"/>
      <c r="O7224" s="12"/>
      <c r="P7224" s="12"/>
      <c r="Q7224" s="12"/>
      <c r="R7224" s="12"/>
      <c r="S7224" s="12"/>
      <c r="T7224" s="12"/>
      <c r="U7224" s="12"/>
      <c r="V7224" s="12"/>
      <c r="W7224" s="12"/>
      <c r="X7224" s="12"/>
      <c r="Y7224" s="12"/>
      <c r="Z7224" s="12"/>
      <c r="AA7224" s="12"/>
      <c r="AB7224" s="12"/>
      <c r="AC7224" s="12"/>
      <c r="AD7224" s="12"/>
      <c r="AE7224" s="12"/>
      <c r="AF7224" s="12"/>
      <c r="AG7224" s="12"/>
      <c r="AH7224" s="12"/>
      <c r="AI7224" s="12"/>
      <c r="AJ7224" s="12"/>
      <c r="AK7224" s="12"/>
      <c r="AL7224" s="12"/>
      <c r="AM7224" s="12"/>
      <c r="AN7224" s="12"/>
      <c r="AO7224" s="12"/>
      <c r="AP7224" s="12"/>
      <c r="AQ7224" s="12"/>
      <c r="AR7224" s="12"/>
      <c r="AS7224" s="12"/>
      <c r="AT7224" s="12"/>
      <c r="AU7224" s="12"/>
      <c r="AV7224" s="12"/>
      <c r="AW7224" s="12"/>
      <c r="AX7224" s="12"/>
      <c r="AY7224" s="12"/>
      <c r="AZ7224" s="12"/>
      <c r="BA7224" s="12"/>
      <c r="BB7224" s="12"/>
      <c r="BC7224" s="12"/>
      <c r="BD7224" s="12"/>
      <c r="BE7224" s="12"/>
      <c r="BF7224" s="12"/>
      <c r="BG7224" s="12"/>
      <c r="BH7224" s="12"/>
      <c r="BI7224" s="12"/>
      <c r="BJ7224" s="13"/>
      <c r="BK7224" s="13"/>
      <c r="BL7224" s="13"/>
      <c r="BM7224" s="13"/>
      <c r="BN7224" s="13"/>
    </row>
    <row r="7225" spans="4:66" x14ac:dyDescent="0.25">
      <c r="D7225"/>
      <c r="E7225" s="10"/>
      <c r="F7225" s="10"/>
      <c r="G7225" s="10"/>
      <c r="H7225" s="10"/>
      <c r="I7225" s="10"/>
      <c r="J7225" s="10"/>
      <c r="K7225" s="11"/>
      <c r="L7225" s="11"/>
      <c r="M7225" s="12"/>
      <c r="N7225" s="12"/>
      <c r="O7225" s="12"/>
      <c r="P7225" s="12"/>
      <c r="Q7225" s="12"/>
      <c r="R7225" s="12"/>
      <c r="S7225" s="12"/>
      <c r="T7225" s="12"/>
      <c r="U7225" s="12"/>
      <c r="V7225" s="12"/>
      <c r="W7225" s="12"/>
      <c r="X7225" s="12"/>
      <c r="Y7225" s="12"/>
      <c r="Z7225" s="12"/>
      <c r="AA7225" s="12"/>
      <c r="AB7225" s="12"/>
      <c r="AC7225" s="12"/>
      <c r="AD7225" s="12"/>
      <c r="AE7225" s="12"/>
      <c r="AF7225" s="12"/>
      <c r="AG7225" s="12"/>
      <c r="AH7225" s="12"/>
      <c r="AI7225" s="12"/>
      <c r="AJ7225" s="12"/>
      <c r="AK7225" s="12"/>
      <c r="AL7225" s="12"/>
      <c r="AM7225" s="12"/>
      <c r="AN7225" s="12"/>
      <c r="AO7225" s="12"/>
      <c r="AP7225" s="12"/>
      <c r="AQ7225" s="12"/>
      <c r="AR7225" s="12"/>
      <c r="AS7225" s="12"/>
      <c r="AT7225" s="12"/>
      <c r="AU7225" s="12"/>
      <c r="AV7225" s="12"/>
      <c r="AW7225" s="12"/>
      <c r="AX7225" s="12"/>
      <c r="AY7225" s="12"/>
      <c r="AZ7225" s="12"/>
      <c r="BA7225" s="12"/>
      <c r="BB7225" s="12"/>
      <c r="BC7225" s="12"/>
      <c r="BD7225" s="12"/>
      <c r="BE7225" s="12"/>
      <c r="BF7225" s="12"/>
      <c r="BG7225" s="12"/>
      <c r="BH7225" s="12"/>
      <c r="BI7225" s="12"/>
      <c r="BJ7225" s="13"/>
      <c r="BK7225" s="13"/>
      <c r="BL7225" s="13"/>
      <c r="BM7225" s="13"/>
      <c r="BN7225" s="13"/>
    </row>
    <row r="7226" spans="4:66" x14ac:dyDescent="0.25">
      <c r="D7226"/>
      <c r="E7226" s="10"/>
      <c r="F7226" s="10"/>
      <c r="G7226" s="10"/>
      <c r="H7226" s="10"/>
      <c r="I7226" s="10"/>
      <c r="J7226" s="10"/>
      <c r="K7226" s="11"/>
      <c r="L7226" s="11"/>
      <c r="M7226" s="12"/>
      <c r="N7226" s="12"/>
      <c r="O7226" s="12"/>
      <c r="P7226" s="12"/>
      <c r="Q7226" s="12"/>
      <c r="R7226" s="12"/>
      <c r="S7226" s="12"/>
      <c r="T7226" s="12"/>
      <c r="U7226" s="12"/>
      <c r="V7226" s="12"/>
      <c r="W7226" s="12"/>
      <c r="X7226" s="12"/>
      <c r="Y7226" s="12"/>
      <c r="Z7226" s="12"/>
      <c r="AA7226" s="12"/>
      <c r="AB7226" s="12"/>
      <c r="AC7226" s="12"/>
      <c r="AD7226" s="12"/>
      <c r="AE7226" s="12"/>
      <c r="AF7226" s="12"/>
      <c r="AG7226" s="12"/>
      <c r="AH7226" s="12"/>
      <c r="AI7226" s="12"/>
      <c r="AJ7226" s="12"/>
      <c r="AK7226" s="12"/>
      <c r="AL7226" s="12"/>
      <c r="AM7226" s="12"/>
      <c r="AN7226" s="12"/>
      <c r="AO7226" s="12"/>
      <c r="AP7226" s="12"/>
      <c r="AQ7226" s="12"/>
      <c r="AR7226" s="12"/>
      <c r="AS7226" s="12"/>
      <c r="AT7226" s="12"/>
      <c r="AU7226" s="12"/>
      <c r="AV7226" s="12"/>
      <c r="AW7226" s="12"/>
      <c r="AX7226" s="12"/>
      <c r="AY7226" s="12"/>
      <c r="AZ7226" s="12"/>
      <c r="BA7226" s="12"/>
      <c r="BB7226" s="12"/>
      <c r="BC7226" s="12"/>
      <c r="BD7226" s="12"/>
      <c r="BE7226" s="12"/>
      <c r="BF7226" s="12"/>
      <c r="BG7226" s="12"/>
      <c r="BH7226" s="12"/>
      <c r="BI7226" s="12"/>
      <c r="BJ7226" s="13"/>
      <c r="BK7226" s="13"/>
      <c r="BL7226" s="13"/>
      <c r="BM7226" s="13"/>
      <c r="BN7226" s="13"/>
    </row>
    <row r="7227" spans="4:66" x14ac:dyDescent="0.25">
      <c r="D7227"/>
      <c r="E7227" s="10"/>
      <c r="F7227" s="10"/>
      <c r="G7227" s="10"/>
      <c r="H7227" s="10"/>
      <c r="I7227" s="10"/>
      <c r="J7227" s="10"/>
      <c r="K7227" s="11"/>
      <c r="L7227" s="11"/>
      <c r="M7227" s="12"/>
      <c r="N7227" s="12"/>
      <c r="O7227" s="12"/>
      <c r="P7227" s="12"/>
      <c r="Q7227" s="12"/>
      <c r="R7227" s="12"/>
      <c r="S7227" s="12"/>
      <c r="T7227" s="12"/>
      <c r="U7227" s="12"/>
      <c r="V7227" s="12"/>
      <c r="W7227" s="12"/>
      <c r="X7227" s="12"/>
      <c r="Y7227" s="12"/>
      <c r="Z7227" s="12"/>
      <c r="AA7227" s="12"/>
      <c r="AB7227" s="12"/>
      <c r="AC7227" s="12"/>
      <c r="AD7227" s="12"/>
      <c r="AE7227" s="12"/>
      <c r="AF7227" s="12"/>
      <c r="AG7227" s="12"/>
      <c r="AH7227" s="12"/>
      <c r="AI7227" s="12"/>
      <c r="AJ7227" s="12"/>
      <c r="AK7227" s="12"/>
      <c r="AL7227" s="12"/>
      <c r="AM7227" s="12"/>
      <c r="AN7227" s="12"/>
      <c r="AO7227" s="12"/>
      <c r="AP7227" s="12"/>
      <c r="AQ7227" s="12"/>
      <c r="AR7227" s="12"/>
      <c r="AS7227" s="12"/>
      <c r="AT7227" s="12"/>
      <c r="AU7227" s="12"/>
      <c r="AV7227" s="12"/>
      <c r="AW7227" s="12"/>
      <c r="AX7227" s="12"/>
      <c r="AY7227" s="12"/>
      <c r="AZ7227" s="12"/>
      <c r="BA7227" s="12"/>
      <c r="BB7227" s="12"/>
      <c r="BC7227" s="12"/>
      <c r="BD7227" s="12"/>
      <c r="BE7227" s="12"/>
      <c r="BF7227" s="12"/>
      <c r="BG7227" s="12"/>
      <c r="BH7227" s="12"/>
      <c r="BI7227" s="12"/>
      <c r="BJ7227" s="13"/>
      <c r="BK7227" s="13"/>
      <c r="BL7227" s="13"/>
      <c r="BM7227" s="13"/>
      <c r="BN7227" s="13"/>
    </row>
    <row r="7228" spans="4:66" s="14" customFormat="1" x14ac:dyDescent="0.25">
      <c r="K7228" s="15"/>
      <c r="L7228" s="15"/>
      <c r="M7228" s="16"/>
      <c r="N7228" s="16"/>
      <c r="O7228" s="16"/>
      <c r="P7228" s="16"/>
      <c r="Q7228" s="16"/>
      <c r="R7228" s="16"/>
      <c r="S7228" s="16"/>
      <c r="T7228" s="16"/>
      <c r="U7228" s="16"/>
      <c r="V7228" s="16"/>
      <c r="W7228" s="16"/>
      <c r="X7228" s="16"/>
      <c r="Y7228" s="16"/>
      <c r="Z7228" s="16"/>
      <c r="AA7228" s="16"/>
      <c r="AB7228" s="16"/>
      <c r="AC7228" s="16"/>
      <c r="AD7228" s="16"/>
      <c r="AE7228" s="16"/>
      <c r="AF7228" s="16"/>
      <c r="AG7228" s="16"/>
      <c r="AH7228" s="16"/>
      <c r="AI7228" s="16"/>
      <c r="AJ7228" s="16"/>
      <c r="AK7228" s="16"/>
      <c r="AL7228" s="16"/>
      <c r="AM7228" s="16"/>
      <c r="AN7228" s="16"/>
      <c r="AO7228" s="16"/>
      <c r="AP7228" s="16"/>
      <c r="AQ7228" s="16"/>
      <c r="AR7228" s="16"/>
      <c r="AS7228" s="16"/>
      <c r="AT7228" s="16"/>
      <c r="AU7228" s="16"/>
      <c r="AV7228" s="16"/>
      <c r="AW7228" s="16"/>
      <c r="AX7228" s="16"/>
      <c r="AY7228" s="16"/>
      <c r="AZ7228" s="16"/>
      <c r="BA7228" s="16"/>
      <c r="BB7228" s="16"/>
      <c r="BC7228" s="16"/>
      <c r="BD7228" s="16"/>
      <c r="BE7228" s="16"/>
      <c r="BF7228" s="16"/>
      <c r="BG7228" s="16"/>
      <c r="BH7228" s="16"/>
      <c r="BI7228" s="16"/>
      <c r="BJ7228" s="17"/>
      <c r="BK7228" s="17"/>
      <c r="BL7228" s="17"/>
      <c r="BM7228" s="17"/>
      <c r="BN7228" s="17"/>
    </row>
    <row r="7229" spans="4:66" x14ac:dyDescent="0.25">
      <c r="D7229"/>
      <c r="E7229" s="10"/>
      <c r="F7229" s="10"/>
      <c r="G7229" s="10"/>
      <c r="H7229" s="10"/>
      <c r="I7229" s="10"/>
      <c r="J7229" s="10"/>
      <c r="K7229" s="11"/>
      <c r="L7229" s="11"/>
      <c r="M7229" s="12"/>
      <c r="N7229" s="12"/>
      <c r="O7229" s="12"/>
      <c r="P7229" s="12"/>
      <c r="Q7229" s="12"/>
      <c r="R7229" s="12"/>
      <c r="S7229" s="12"/>
      <c r="T7229" s="12"/>
      <c r="U7229" s="12"/>
      <c r="V7229" s="12"/>
      <c r="W7229" s="12"/>
      <c r="X7229" s="12"/>
      <c r="Y7229" s="12"/>
      <c r="Z7229" s="12"/>
      <c r="AA7229" s="12"/>
      <c r="AB7229" s="12"/>
      <c r="AC7229" s="12"/>
      <c r="AD7229" s="12"/>
      <c r="AE7229" s="12"/>
      <c r="AF7229" s="12"/>
      <c r="AG7229" s="12"/>
      <c r="AH7229" s="12"/>
      <c r="AI7229" s="12"/>
      <c r="AJ7229" s="12"/>
      <c r="AK7229" s="12"/>
      <c r="AL7229" s="12"/>
      <c r="AM7229" s="12"/>
      <c r="AN7229" s="12"/>
      <c r="AO7229" s="12"/>
      <c r="AP7229" s="12"/>
      <c r="AQ7229" s="12"/>
      <c r="AR7229" s="12"/>
      <c r="AS7229" s="12"/>
      <c r="AT7229" s="12"/>
      <c r="AU7229" s="12"/>
      <c r="AV7229" s="12"/>
      <c r="AW7229" s="12"/>
      <c r="AX7229" s="12"/>
      <c r="AY7229" s="12"/>
      <c r="AZ7229" s="12"/>
      <c r="BA7229" s="12"/>
      <c r="BB7229" s="12"/>
      <c r="BC7229" s="12"/>
      <c r="BD7229" s="12"/>
      <c r="BE7229" s="12"/>
      <c r="BF7229" s="12"/>
      <c r="BG7229" s="12"/>
      <c r="BH7229" s="12"/>
      <c r="BI7229" s="12"/>
      <c r="BJ7229" s="13"/>
      <c r="BK7229" s="13"/>
      <c r="BL7229" s="13"/>
      <c r="BM7229" s="13"/>
      <c r="BN7229" s="13"/>
    </row>
    <row r="7230" spans="4:66" x14ac:dyDescent="0.25">
      <c r="D7230"/>
      <c r="E7230" s="10"/>
      <c r="F7230" s="10"/>
      <c r="G7230" s="10"/>
      <c r="H7230" s="10"/>
      <c r="I7230" s="10"/>
      <c r="J7230" s="10"/>
      <c r="K7230" s="11"/>
      <c r="L7230" s="11"/>
      <c r="M7230" s="12"/>
      <c r="N7230" s="12"/>
      <c r="O7230" s="12"/>
      <c r="P7230" s="12"/>
      <c r="Q7230" s="12"/>
      <c r="R7230" s="12"/>
      <c r="S7230" s="12"/>
      <c r="T7230" s="12"/>
      <c r="U7230" s="12"/>
      <c r="V7230" s="12"/>
      <c r="W7230" s="12"/>
      <c r="X7230" s="12"/>
      <c r="Y7230" s="12"/>
      <c r="Z7230" s="12"/>
      <c r="AA7230" s="12"/>
      <c r="AB7230" s="12"/>
      <c r="AC7230" s="12"/>
      <c r="AD7230" s="12"/>
      <c r="AE7230" s="12"/>
      <c r="AF7230" s="12"/>
      <c r="AG7230" s="12"/>
      <c r="AH7230" s="12"/>
      <c r="AI7230" s="12"/>
      <c r="AJ7230" s="12"/>
      <c r="AK7230" s="12"/>
      <c r="AL7230" s="12"/>
      <c r="AM7230" s="12"/>
      <c r="AN7230" s="12"/>
      <c r="AO7230" s="12"/>
      <c r="AP7230" s="12"/>
      <c r="AQ7230" s="12"/>
      <c r="AR7230" s="12"/>
      <c r="AS7230" s="12"/>
      <c r="AT7230" s="12"/>
      <c r="AU7230" s="12"/>
      <c r="AV7230" s="12"/>
      <c r="AW7230" s="12"/>
      <c r="AX7230" s="12"/>
      <c r="AY7230" s="12"/>
      <c r="AZ7230" s="12"/>
      <c r="BA7230" s="12"/>
      <c r="BB7230" s="12"/>
      <c r="BC7230" s="12"/>
      <c r="BD7230" s="12"/>
      <c r="BE7230" s="12"/>
      <c r="BF7230" s="12"/>
      <c r="BG7230" s="12"/>
      <c r="BH7230" s="12"/>
      <c r="BI7230" s="12"/>
      <c r="BJ7230" s="13"/>
      <c r="BK7230" s="13"/>
      <c r="BL7230" s="13"/>
      <c r="BM7230" s="13"/>
      <c r="BN7230" s="13"/>
    </row>
    <row r="7231" spans="4:66" x14ac:dyDescent="0.25">
      <c r="D7231"/>
      <c r="E7231" s="10"/>
      <c r="F7231" s="10"/>
      <c r="G7231" s="10"/>
      <c r="H7231" s="10"/>
      <c r="I7231" s="10"/>
      <c r="J7231" s="10"/>
      <c r="K7231" s="11"/>
      <c r="L7231" s="11"/>
      <c r="M7231" s="12"/>
      <c r="N7231" s="12"/>
      <c r="O7231" s="12"/>
      <c r="P7231" s="12"/>
      <c r="Q7231" s="12"/>
      <c r="R7231" s="12"/>
      <c r="S7231" s="12"/>
      <c r="T7231" s="12"/>
      <c r="U7231" s="12"/>
      <c r="V7231" s="12"/>
      <c r="W7231" s="12"/>
      <c r="X7231" s="12"/>
      <c r="Y7231" s="12"/>
      <c r="Z7231" s="12"/>
      <c r="AA7231" s="12"/>
      <c r="AB7231" s="12"/>
      <c r="AC7231" s="12"/>
      <c r="AD7231" s="12"/>
      <c r="AE7231" s="12"/>
      <c r="AF7231" s="12"/>
      <c r="AG7231" s="12"/>
      <c r="AH7231" s="12"/>
      <c r="AI7231" s="12"/>
      <c r="AJ7231" s="12"/>
      <c r="AK7231" s="12"/>
      <c r="AL7231" s="12"/>
      <c r="AM7231" s="12"/>
      <c r="AN7231" s="12"/>
      <c r="AO7231" s="12"/>
      <c r="AP7231" s="12"/>
      <c r="AQ7231" s="12"/>
      <c r="AR7231" s="12"/>
      <c r="AS7231" s="12"/>
      <c r="AT7231" s="12"/>
      <c r="AU7231" s="12"/>
      <c r="AV7231" s="12"/>
      <c r="AW7231" s="12"/>
      <c r="AX7231" s="12"/>
      <c r="AY7231" s="12"/>
      <c r="AZ7231" s="12"/>
      <c r="BA7231" s="12"/>
      <c r="BB7231" s="12"/>
      <c r="BC7231" s="12"/>
      <c r="BD7231" s="12"/>
      <c r="BE7231" s="12"/>
      <c r="BF7231" s="12"/>
      <c r="BG7231" s="12"/>
      <c r="BH7231" s="12"/>
      <c r="BI7231" s="12"/>
      <c r="BJ7231" s="13"/>
      <c r="BK7231" s="13"/>
      <c r="BL7231" s="13"/>
      <c r="BM7231" s="13"/>
      <c r="BN7231" s="13"/>
    </row>
    <row r="7232" spans="4:66" x14ac:dyDescent="0.25">
      <c r="D7232"/>
      <c r="E7232" s="10"/>
      <c r="F7232" s="10"/>
      <c r="G7232" s="10"/>
      <c r="H7232" s="10"/>
      <c r="I7232" s="10"/>
      <c r="J7232" s="10"/>
      <c r="K7232" s="11"/>
      <c r="L7232" s="11"/>
      <c r="M7232" s="12"/>
      <c r="N7232" s="12"/>
      <c r="O7232" s="12"/>
      <c r="P7232" s="12"/>
      <c r="Q7232" s="12"/>
      <c r="R7232" s="12"/>
      <c r="S7232" s="12"/>
      <c r="T7232" s="12"/>
      <c r="U7232" s="12"/>
      <c r="V7232" s="12"/>
      <c r="W7232" s="12"/>
      <c r="X7232" s="12"/>
      <c r="Y7232" s="12"/>
      <c r="Z7232" s="12"/>
      <c r="AA7232" s="12"/>
      <c r="AB7232" s="12"/>
      <c r="AC7232" s="12"/>
      <c r="AD7232" s="12"/>
      <c r="AE7232" s="12"/>
      <c r="AF7232" s="12"/>
      <c r="AG7232" s="12"/>
      <c r="AH7232" s="12"/>
      <c r="AI7232" s="12"/>
      <c r="AJ7232" s="12"/>
      <c r="AK7232" s="12"/>
      <c r="AL7232" s="12"/>
      <c r="AM7232" s="12"/>
      <c r="AN7232" s="12"/>
      <c r="AO7232" s="12"/>
      <c r="AP7232" s="12"/>
      <c r="AQ7232" s="12"/>
      <c r="AR7232" s="12"/>
      <c r="AS7232" s="12"/>
      <c r="AT7232" s="12"/>
      <c r="AU7232" s="12"/>
      <c r="AV7232" s="12"/>
      <c r="AW7232" s="12"/>
      <c r="AX7232" s="12"/>
      <c r="AY7232" s="12"/>
      <c r="AZ7232" s="12"/>
      <c r="BA7232" s="12"/>
      <c r="BB7232" s="12"/>
      <c r="BC7232" s="12"/>
      <c r="BD7232" s="12"/>
      <c r="BE7232" s="12"/>
      <c r="BF7232" s="12"/>
      <c r="BG7232" s="12"/>
      <c r="BH7232" s="12"/>
      <c r="BI7232" s="12"/>
      <c r="BJ7232" s="13"/>
      <c r="BK7232" s="13"/>
      <c r="BL7232" s="13"/>
      <c r="BM7232" s="13"/>
      <c r="BN7232" s="13"/>
    </row>
    <row r="7233" spans="4:66" x14ac:dyDescent="0.25">
      <c r="D7233"/>
      <c r="E7233" s="10"/>
      <c r="F7233" s="10"/>
      <c r="G7233" s="10"/>
      <c r="H7233" s="10"/>
      <c r="I7233" s="10"/>
      <c r="J7233" s="10"/>
      <c r="K7233" s="11"/>
      <c r="L7233" s="11"/>
      <c r="M7233" s="12"/>
      <c r="N7233" s="12"/>
      <c r="O7233" s="12"/>
      <c r="P7233" s="12"/>
      <c r="Q7233" s="12"/>
      <c r="R7233" s="12"/>
      <c r="S7233" s="12"/>
      <c r="T7233" s="12"/>
      <c r="U7233" s="12"/>
      <c r="V7233" s="12"/>
      <c r="W7233" s="12"/>
      <c r="X7233" s="12"/>
      <c r="Y7233" s="12"/>
      <c r="Z7233" s="12"/>
      <c r="AA7233" s="12"/>
      <c r="AB7233" s="12"/>
      <c r="AC7233" s="12"/>
      <c r="AD7233" s="12"/>
      <c r="AE7233" s="12"/>
      <c r="AF7233" s="12"/>
      <c r="AG7233" s="12"/>
      <c r="AH7233" s="12"/>
      <c r="AI7233" s="12"/>
      <c r="AJ7233" s="12"/>
      <c r="AK7233" s="12"/>
      <c r="AL7233" s="12"/>
      <c r="AM7233" s="12"/>
      <c r="AN7233" s="12"/>
      <c r="AO7233" s="12"/>
      <c r="AP7233" s="12"/>
      <c r="AQ7233" s="12"/>
      <c r="AR7233" s="12"/>
      <c r="AS7233" s="12"/>
      <c r="AT7233" s="12"/>
      <c r="AU7233" s="12"/>
      <c r="AV7233" s="12"/>
      <c r="AW7233" s="12"/>
      <c r="AX7233" s="12"/>
      <c r="AY7233" s="12"/>
      <c r="AZ7233" s="12"/>
      <c r="BA7233" s="12"/>
      <c r="BB7233" s="12"/>
      <c r="BC7233" s="12"/>
      <c r="BD7233" s="12"/>
      <c r="BE7233" s="12"/>
      <c r="BF7233" s="12"/>
      <c r="BG7233" s="12"/>
      <c r="BH7233" s="12"/>
      <c r="BI7233" s="12"/>
      <c r="BJ7233" s="13"/>
      <c r="BK7233" s="13"/>
      <c r="BL7233" s="13"/>
      <c r="BM7233" s="13"/>
      <c r="BN7233" s="13"/>
    </row>
    <row r="7234" spans="4:66" x14ac:dyDescent="0.25">
      <c r="D7234"/>
      <c r="E7234" s="10"/>
      <c r="F7234" s="10"/>
      <c r="G7234" s="10"/>
      <c r="H7234" s="10"/>
      <c r="I7234" s="10"/>
      <c r="J7234" s="10"/>
      <c r="K7234" s="11"/>
      <c r="L7234" s="11"/>
      <c r="M7234" s="12"/>
      <c r="N7234" s="12"/>
      <c r="O7234" s="12"/>
      <c r="P7234" s="12"/>
      <c r="Q7234" s="12"/>
      <c r="R7234" s="12"/>
      <c r="S7234" s="12"/>
      <c r="T7234" s="12"/>
      <c r="U7234" s="12"/>
      <c r="V7234" s="12"/>
      <c r="W7234" s="12"/>
      <c r="X7234" s="12"/>
      <c r="Y7234" s="12"/>
      <c r="Z7234" s="12"/>
      <c r="AA7234" s="12"/>
      <c r="AB7234" s="12"/>
      <c r="AC7234" s="12"/>
      <c r="AD7234" s="12"/>
      <c r="AE7234" s="12"/>
      <c r="AF7234" s="12"/>
      <c r="AG7234" s="12"/>
      <c r="AH7234" s="12"/>
      <c r="AI7234" s="12"/>
      <c r="AJ7234" s="12"/>
      <c r="AK7234" s="12"/>
      <c r="AL7234" s="12"/>
      <c r="AM7234" s="12"/>
      <c r="AN7234" s="12"/>
      <c r="AO7234" s="12"/>
      <c r="AP7234" s="12"/>
      <c r="AQ7234" s="12"/>
      <c r="AR7234" s="12"/>
      <c r="AS7234" s="12"/>
      <c r="AT7234" s="12"/>
      <c r="AU7234" s="12"/>
      <c r="AV7234" s="12"/>
      <c r="AW7234" s="12"/>
      <c r="AX7234" s="12"/>
      <c r="AY7234" s="12"/>
      <c r="AZ7234" s="12"/>
      <c r="BA7234" s="12"/>
      <c r="BB7234" s="12"/>
      <c r="BC7234" s="12"/>
      <c r="BD7234" s="12"/>
      <c r="BE7234" s="12"/>
      <c r="BF7234" s="12"/>
      <c r="BG7234" s="12"/>
      <c r="BH7234" s="12"/>
      <c r="BI7234" s="12"/>
      <c r="BJ7234" s="13"/>
      <c r="BK7234" s="13"/>
      <c r="BL7234" s="13"/>
      <c r="BM7234" s="13"/>
      <c r="BN7234" s="13"/>
    </row>
    <row r="7235" spans="4:66" x14ac:dyDescent="0.25">
      <c r="D7235"/>
      <c r="E7235" s="10"/>
      <c r="F7235" s="10"/>
      <c r="G7235" s="10"/>
      <c r="H7235" s="10"/>
      <c r="I7235" s="10"/>
      <c r="J7235" s="10"/>
      <c r="K7235" s="11"/>
      <c r="L7235" s="11"/>
      <c r="M7235" s="12"/>
      <c r="N7235" s="12"/>
      <c r="O7235" s="12"/>
      <c r="P7235" s="12"/>
      <c r="Q7235" s="12"/>
      <c r="R7235" s="12"/>
      <c r="S7235" s="12"/>
      <c r="T7235" s="12"/>
      <c r="U7235" s="12"/>
      <c r="V7235" s="12"/>
      <c r="W7235" s="12"/>
      <c r="X7235" s="12"/>
      <c r="Y7235" s="12"/>
      <c r="Z7235" s="12"/>
      <c r="AA7235" s="12"/>
      <c r="AB7235" s="12"/>
      <c r="AC7235" s="12"/>
      <c r="AD7235" s="12"/>
      <c r="AE7235" s="12"/>
      <c r="AF7235" s="12"/>
      <c r="AG7235" s="12"/>
      <c r="AH7235" s="12"/>
      <c r="AI7235" s="12"/>
      <c r="AJ7235" s="12"/>
      <c r="AK7235" s="12"/>
      <c r="AL7235" s="12"/>
      <c r="AM7235" s="12"/>
      <c r="AN7235" s="12"/>
      <c r="AO7235" s="12"/>
      <c r="AP7235" s="12"/>
      <c r="AQ7235" s="12"/>
      <c r="AR7235" s="12"/>
      <c r="AS7235" s="12"/>
      <c r="AT7235" s="12"/>
      <c r="AU7235" s="12"/>
      <c r="AV7235" s="12"/>
      <c r="AW7235" s="12"/>
      <c r="AX7235" s="12"/>
      <c r="AY7235" s="12"/>
      <c r="AZ7235" s="12"/>
      <c r="BA7235" s="12"/>
      <c r="BB7235" s="12"/>
      <c r="BC7235" s="12"/>
      <c r="BD7235" s="12"/>
      <c r="BE7235" s="12"/>
      <c r="BF7235" s="12"/>
      <c r="BG7235" s="12"/>
      <c r="BH7235" s="12"/>
      <c r="BI7235" s="12"/>
      <c r="BJ7235" s="13"/>
      <c r="BK7235" s="13"/>
      <c r="BL7235" s="13"/>
      <c r="BM7235" s="13"/>
      <c r="BN7235" s="13"/>
    </row>
    <row r="7236" spans="4:66" x14ac:dyDescent="0.25">
      <c r="D7236"/>
      <c r="E7236" s="10"/>
      <c r="F7236" s="10"/>
      <c r="G7236" s="10"/>
      <c r="H7236" s="10"/>
      <c r="I7236" s="10"/>
      <c r="J7236" s="10"/>
      <c r="K7236" s="11"/>
      <c r="L7236" s="11"/>
      <c r="M7236" s="12"/>
      <c r="N7236" s="12"/>
      <c r="O7236" s="12"/>
      <c r="P7236" s="12"/>
      <c r="Q7236" s="12"/>
      <c r="R7236" s="12"/>
      <c r="S7236" s="12"/>
      <c r="T7236" s="12"/>
      <c r="U7236" s="12"/>
      <c r="V7236" s="12"/>
      <c r="W7236" s="12"/>
      <c r="X7236" s="12"/>
      <c r="Y7236" s="12"/>
      <c r="Z7236" s="12"/>
      <c r="AA7236" s="12"/>
      <c r="AB7236" s="12"/>
      <c r="AC7236" s="12"/>
      <c r="AD7236" s="12"/>
      <c r="AE7236" s="12"/>
      <c r="AF7236" s="12"/>
      <c r="AG7236" s="12"/>
      <c r="AH7236" s="12"/>
      <c r="AI7236" s="12"/>
      <c r="AJ7236" s="12"/>
      <c r="AK7236" s="12"/>
      <c r="AL7236" s="12"/>
      <c r="AM7236" s="12"/>
      <c r="AN7236" s="12"/>
      <c r="AO7236" s="12"/>
      <c r="AP7236" s="12"/>
      <c r="AQ7236" s="12"/>
      <c r="AR7236" s="12"/>
      <c r="AS7236" s="12"/>
      <c r="AT7236" s="12"/>
      <c r="AU7236" s="12"/>
      <c r="AV7236" s="12"/>
      <c r="AW7236" s="12"/>
      <c r="AX7236" s="12"/>
      <c r="AY7236" s="12"/>
      <c r="AZ7236" s="12"/>
      <c r="BA7236" s="12"/>
      <c r="BB7236" s="12"/>
      <c r="BC7236" s="12"/>
      <c r="BD7236" s="12"/>
      <c r="BE7236" s="12"/>
      <c r="BF7236" s="12"/>
      <c r="BG7236" s="12"/>
      <c r="BH7236" s="12"/>
      <c r="BI7236" s="12"/>
      <c r="BJ7236" s="13"/>
      <c r="BK7236" s="13"/>
      <c r="BL7236" s="13"/>
      <c r="BM7236" s="13"/>
      <c r="BN7236" s="13"/>
    </row>
    <row r="7237" spans="4:66" x14ac:dyDescent="0.25">
      <c r="D7237"/>
      <c r="E7237" s="10"/>
      <c r="F7237" s="10"/>
      <c r="G7237" s="10"/>
      <c r="H7237" s="10"/>
      <c r="I7237" s="10"/>
      <c r="J7237" s="10"/>
      <c r="K7237" s="11"/>
      <c r="L7237" s="11"/>
      <c r="M7237" s="12"/>
      <c r="N7237" s="12"/>
      <c r="O7237" s="12"/>
      <c r="P7237" s="12"/>
      <c r="Q7237" s="12"/>
      <c r="R7237" s="12"/>
      <c r="S7237" s="12"/>
      <c r="T7237" s="12"/>
      <c r="U7237" s="12"/>
      <c r="V7237" s="12"/>
      <c r="W7237" s="12"/>
      <c r="X7237" s="12"/>
      <c r="Y7237" s="12"/>
      <c r="Z7237" s="12"/>
      <c r="AA7237" s="12"/>
      <c r="AB7237" s="12"/>
      <c r="AC7237" s="12"/>
      <c r="AD7237" s="12"/>
      <c r="AE7237" s="12"/>
      <c r="AF7237" s="12"/>
      <c r="AG7237" s="12"/>
      <c r="AH7237" s="12"/>
      <c r="AI7237" s="12"/>
      <c r="AJ7237" s="12"/>
      <c r="AK7237" s="12"/>
      <c r="AL7237" s="12"/>
      <c r="AM7237" s="12"/>
      <c r="AN7237" s="12"/>
      <c r="AO7237" s="12"/>
      <c r="AP7237" s="12"/>
      <c r="AQ7237" s="12"/>
      <c r="AR7237" s="12"/>
      <c r="AS7237" s="12"/>
      <c r="AT7237" s="12"/>
      <c r="AU7237" s="12"/>
      <c r="AV7237" s="12"/>
      <c r="AW7237" s="12"/>
      <c r="AX7237" s="12"/>
      <c r="AY7237" s="12"/>
      <c r="AZ7237" s="12"/>
      <c r="BA7237" s="12"/>
      <c r="BB7237" s="12"/>
      <c r="BC7237" s="12"/>
      <c r="BD7237" s="12"/>
      <c r="BE7237" s="12"/>
      <c r="BF7237" s="12"/>
      <c r="BG7237" s="12"/>
      <c r="BH7237" s="12"/>
      <c r="BI7237" s="12"/>
      <c r="BJ7237" s="13"/>
      <c r="BK7237" s="13"/>
      <c r="BL7237" s="13"/>
      <c r="BM7237" s="13"/>
      <c r="BN7237" s="13"/>
    </row>
    <row r="7238" spans="4:66" x14ac:dyDescent="0.25">
      <c r="D7238"/>
      <c r="E7238" s="10"/>
      <c r="F7238" s="10"/>
      <c r="G7238" s="10"/>
      <c r="H7238" s="10"/>
      <c r="I7238" s="10"/>
      <c r="J7238" s="10"/>
      <c r="K7238" s="11"/>
      <c r="L7238" s="11"/>
      <c r="M7238" s="12"/>
      <c r="N7238" s="12"/>
      <c r="O7238" s="12"/>
      <c r="P7238" s="12"/>
      <c r="Q7238" s="12"/>
      <c r="R7238" s="12"/>
      <c r="S7238" s="12"/>
      <c r="T7238" s="12"/>
      <c r="U7238" s="12"/>
      <c r="V7238" s="12"/>
      <c r="W7238" s="12"/>
      <c r="X7238" s="12"/>
      <c r="Y7238" s="12"/>
      <c r="Z7238" s="12"/>
      <c r="AA7238" s="12"/>
      <c r="AB7238" s="12"/>
      <c r="AC7238" s="12"/>
      <c r="AD7238" s="12"/>
      <c r="AE7238" s="12"/>
      <c r="AF7238" s="12"/>
      <c r="AG7238" s="12"/>
      <c r="AH7238" s="12"/>
      <c r="AI7238" s="12"/>
      <c r="AJ7238" s="12"/>
      <c r="AK7238" s="12"/>
      <c r="AL7238" s="12"/>
      <c r="AM7238" s="12"/>
      <c r="AN7238" s="12"/>
      <c r="AO7238" s="12"/>
      <c r="AP7238" s="12"/>
      <c r="AQ7238" s="12"/>
      <c r="AR7238" s="12"/>
      <c r="AS7238" s="12"/>
      <c r="AT7238" s="12"/>
      <c r="AU7238" s="12"/>
      <c r="AV7238" s="12"/>
      <c r="AW7238" s="12"/>
      <c r="AX7238" s="12"/>
      <c r="AY7238" s="12"/>
      <c r="AZ7238" s="12"/>
      <c r="BA7238" s="12"/>
      <c r="BB7238" s="12"/>
      <c r="BC7238" s="12"/>
      <c r="BD7238" s="12"/>
      <c r="BE7238" s="12"/>
      <c r="BF7238" s="12"/>
      <c r="BG7238" s="12"/>
      <c r="BH7238" s="12"/>
      <c r="BI7238" s="12"/>
      <c r="BJ7238" s="13"/>
      <c r="BK7238" s="13"/>
      <c r="BL7238" s="13"/>
      <c r="BM7238" s="13"/>
      <c r="BN7238" s="13"/>
    </row>
    <row r="7239" spans="4:66" x14ac:dyDescent="0.25">
      <c r="D7239"/>
      <c r="E7239" s="10"/>
      <c r="F7239" s="10"/>
      <c r="G7239" s="10"/>
      <c r="H7239" s="10"/>
      <c r="I7239" s="10"/>
      <c r="J7239" s="10"/>
      <c r="K7239" s="11"/>
      <c r="L7239" s="11"/>
      <c r="M7239" s="12"/>
      <c r="N7239" s="12"/>
      <c r="O7239" s="12"/>
      <c r="P7239" s="12"/>
      <c r="Q7239" s="12"/>
      <c r="R7239" s="12"/>
      <c r="S7239" s="12"/>
      <c r="T7239" s="12"/>
      <c r="U7239" s="12"/>
      <c r="V7239" s="12"/>
      <c r="W7239" s="12"/>
      <c r="X7239" s="12"/>
      <c r="Y7239" s="12"/>
      <c r="Z7239" s="12"/>
      <c r="AA7239" s="12"/>
      <c r="AB7239" s="12"/>
      <c r="AC7239" s="12"/>
      <c r="AD7239" s="12"/>
      <c r="AE7239" s="12"/>
      <c r="AF7239" s="12"/>
      <c r="AG7239" s="12"/>
      <c r="AH7239" s="12"/>
      <c r="AI7239" s="12"/>
      <c r="AJ7239" s="12"/>
      <c r="AK7239" s="12"/>
      <c r="AL7239" s="12"/>
      <c r="AM7239" s="12"/>
      <c r="AN7239" s="12"/>
      <c r="AO7239" s="12"/>
      <c r="AP7239" s="12"/>
      <c r="AQ7239" s="12"/>
      <c r="AR7239" s="12"/>
      <c r="AS7239" s="12"/>
      <c r="AT7239" s="12"/>
      <c r="AU7239" s="12"/>
      <c r="AV7239" s="12"/>
      <c r="AW7239" s="12"/>
      <c r="AX7239" s="12"/>
      <c r="AY7239" s="12"/>
      <c r="AZ7239" s="12"/>
      <c r="BA7239" s="12"/>
      <c r="BB7239" s="12"/>
      <c r="BC7239" s="12"/>
      <c r="BD7239" s="12"/>
      <c r="BE7239" s="12"/>
      <c r="BF7239" s="12"/>
      <c r="BG7239" s="12"/>
      <c r="BH7239" s="12"/>
      <c r="BI7239" s="12"/>
      <c r="BJ7239" s="13"/>
      <c r="BK7239" s="13"/>
      <c r="BL7239" s="13"/>
      <c r="BM7239" s="13"/>
      <c r="BN7239" s="13"/>
    </row>
    <row r="7240" spans="4:66" x14ac:dyDescent="0.25">
      <c r="D7240"/>
      <c r="E7240" s="10"/>
      <c r="F7240" s="10"/>
      <c r="G7240" s="10"/>
      <c r="H7240" s="10"/>
      <c r="I7240" s="10"/>
      <c r="J7240" s="10"/>
      <c r="K7240" s="11"/>
      <c r="L7240" s="11"/>
      <c r="M7240" s="12"/>
      <c r="N7240" s="12"/>
      <c r="O7240" s="12"/>
      <c r="P7240" s="12"/>
      <c r="Q7240" s="12"/>
      <c r="R7240" s="12"/>
      <c r="S7240" s="12"/>
      <c r="T7240" s="12"/>
      <c r="U7240" s="12"/>
      <c r="V7240" s="12"/>
      <c r="W7240" s="12"/>
      <c r="X7240" s="12"/>
      <c r="Y7240" s="12"/>
      <c r="Z7240" s="12"/>
      <c r="AA7240" s="12"/>
      <c r="AB7240" s="12"/>
      <c r="AC7240" s="12"/>
      <c r="AD7240" s="12"/>
      <c r="AE7240" s="12"/>
      <c r="AF7240" s="12"/>
      <c r="AG7240" s="12"/>
      <c r="AH7240" s="12"/>
      <c r="AI7240" s="12"/>
      <c r="AJ7240" s="12"/>
      <c r="AK7240" s="12"/>
      <c r="AL7240" s="12"/>
      <c r="AM7240" s="12"/>
      <c r="AN7240" s="12"/>
      <c r="AO7240" s="12"/>
      <c r="AP7240" s="12"/>
      <c r="AQ7240" s="12"/>
      <c r="AR7240" s="12"/>
      <c r="AS7240" s="12"/>
      <c r="AT7240" s="12"/>
      <c r="AU7240" s="12"/>
      <c r="AV7240" s="12"/>
      <c r="AW7240" s="12"/>
      <c r="AX7240" s="12"/>
      <c r="AY7240" s="12"/>
      <c r="AZ7240" s="12"/>
      <c r="BA7240" s="12"/>
      <c r="BB7240" s="12"/>
      <c r="BC7240" s="12"/>
      <c r="BD7240" s="12"/>
      <c r="BE7240" s="12"/>
      <c r="BF7240" s="12"/>
      <c r="BG7240" s="12"/>
      <c r="BH7240" s="12"/>
      <c r="BI7240" s="12"/>
      <c r="BJ7240" s="13"/>
      <c r="BK7240" s="13"/>
      <c r="BL7240" s="13"/>
      <c r="BM7240" s="13"/>
      <c r="BN7240" s="13"/>
    </row>
    <row r="7241" spans="4:66" x14ac:dyDescent="0.25">
      <c r="D7241"/>
      <c r="E7241" s="10"/>
      <c r="F7241" s="10"/>
      <c r="G7241" s="10"/>
      <c r="H7241" s="10"/>
      <c r="I7241" s="10"/>
      <c r="J7241" s="10"/>
      <c r="K7241" s="11"/>
      <c r="L7241" s="11"/>
      <c r="M7241" s="12"/>
      <c r="N7241" s="12"/>
      <c r="O7241" s="12"/>
      <c r="P7241" s="12"/>
      <c r="Q7241" s="12"/>
      <c r="R7241" s="12"/>
      <c r="S7241" s="12"/>
      <c r="T7241" s="12"/>
      <c r="U7241" s="12"/>
      <c r="V7241" s="12"/>
      <c r="W7241" s="12"/>
      <c r="X7241" s="12"/>
      <c r="Y7241" s="12"/>
      <c r="Z7241" s="12"/>
      <c r="AA7241" s="12"/>
      <c r="AB7241" s="12"/>
      <c r="AC7241" s="12"/>
      <c r="AD7241" s="12"/>
      <c r="AE7241" s="12"/>
      <c r="AF7241" s="12"/>
      <c r="AG7241" s="12"/>
      <c r="AH7241" s="12"/>
      <c r="AI7241" s="12"/>
      <c r="AJ7241" s="12"/>
      <c r="AK7241" s="12"/>
      <c r="AL7241" s="12"/>
      <c r="AM7241" s="12"/>
      <c r="AN7241" s="12"/>
      <c r="AO7241" s="12"/>
      <c r="AP7241" s="12"/>
      <c r="AQ7241" s="12"/>
      <c r="AR7241" s="12"/>
      <c r="AS7241" s="12"/>
      <c r="AT7241" s="12"/>
      <c r="AU7241" s="12"/>
      <c r="AV7241" s="12"/>
      <c r="AW7241" s="12"/>
      <c r="AX7241" s="12"/>
      <c r="AY7241" s="12"/>
      <c r="AZ7241" s="12"/>
      <c r="BA7241" s="12"/>
      <c r="BB7241" s="12"/>
      <c r="BC7241" s="12"/>
      <c r="BD7241" s="12"/>
      <c r="BE7241" s="12"/>
      <c r="BF7241" s="12"/>
      <c r="BG7241" s="12"/>
      <c r="BH7241" s="12"/>
      <c r="BI7241" s="12"/>
      <c r="BJ7241" s="13"/>
      <c r="BK7241" s="13"/>
      <c r="BL7241" s="13"/>
      <c r="BM7241" s="13"/>
      <c r="BN7241" s="13"/>
    </row>
    <row r="7242" spans="4:66" x14ac:dyDescent="0.25">
      <c r="D7242"/>
      <c r="E7242" s="10"/>
      <c r="F7242" s="10"/>
      <c r="G7242" s="10"/>
      <c r="H7242" s="10"/>
      <c r="I7242" s="10"/>
      <c r="J7242" s="10"/>
      <c r="K7242" s="11"/>
      <c r="L7242" s="11"/>
      <c r="M7242" s="12"/>
      <c r="N7242" s="12"/>
      <c r="O7242" s="12"/>
      <c r="P7242" s="12"/>
      <c r="Q7242" s="12"/>
      <c r="R7242" s="12"/>
      <c r="S7242" s="12"/>
      <c r="T7242" s="12"/>
      <c r="U7242" s="12"/>
      <c r="V7242" s="12"/>
      <c r="W7242" s="12"/>
      <c r="X7242" s="12"/>
      <c r="Y7242" s="12"/>
      <c r="Z7242" s="12"/>
      <c r="AA7242" s="12"/>
      <c r="AB7242" s="12"/>
      <c r="AC7242" s="12"/>
      <c r="AD7242" s="12"/>
      <c r="AE7242" s="12"/>
      <c r="AF7242" s="12"/>
      <c r="AG7242" s="12"/>
      <c r="AH7242" s="12"/>
      <c r="AI7242" s="12"/>
      <c r="AJ7242" s="12"/>
      <c r="AK7242" s="12"/>
      <c r="AL7242" s="12"/>
      <c r="AM7242" s="12"/>
      <c r="AN7242" s="12"/>
      <c r="AO7242" s="12"/>
      <c r="AP7242" s="12"/>
      <c r="AQ7242" s="12"/>
      <c r="AR7242" s="12"/>
      <c r="AS7242" s="12"/>
      <c r="AT7242" s="12"/>
      <c r="AU7242" s="12"/>
      <c r="AV7242" s="12"/>
      <c r="AW7242" s="12"/>
      <c r="AX7242" s="12"/>
      <c r="AY7242" s="12"/>
      <c r="AZ7242" s="12"/>
      <c r="BA7242" s="12"/>
      <c r="BB7242" s="12"/>
      <c r="BC7242" s="12"/>
      <c r="BD7242" s="12"/>
      <c r="BE7242" s="12"/>
      <c r="BF7242" s="12"/>
      <c r="BG7242" s="12"/>
      <c r="BH7242" s="12"/>
      <c r="BI7242" s="12"/>
      <c r="BJ7242" s="13"/>
      <c r="BK7242" s="13"/>
      <c r="BL7242" s="13"/>
      <c r="BM7242" s="13"/>
      <c r="BN7242" s="13"/>
    </row>
    <row r="7243" spans="4:66" x14ac:dyDescent="0.25">
      <c r="D7243"/>
      <c r="E7243" s="10"/>
      <c r="F7243" s="10"/>
      <c r="G7243" s="10"/>
      <c r="H7243" s="10"/>
      <c r="I7243" s="10"/>
      <c r="J7243" s="10"/>
      <c r="K7243" s="11"/>
      <c r="L7243" s="11"/>
      <c r="M7243" s="12"/>
      <c r="N7243" s="12"/>
      <c r="O7243" s="12"/>
      <c r="P7243" s="12"/>
      <c r="Q7243" s="12"/>
      <c r="R7243" s="12"/>
      <c r="S7243" s="12"/>
      <c r="T7243" s="12"/>
      <c r="U7243" s="12"/>
      <c r="V7243" s="12"/>
      <c r="W7243" s="12"/>
      <c r="X7243" s="12"/>
      <c r="Y7243" s="12"/>
      <c r="Z7243" s="12"/>
      <c r="AA7243" s="12"/>
      <c r="AB7243" s="12"/>
      <c r="AC7243" s="12"/>
      <c r="AD7243" s="12"/>
      <c r="AE7243" s="12"/>
      <c r="AF7243" s="12"/>
      <c r="AG7243" s="12"/>
      <c r="AH7243" s="12"/>
      <c r="AI7243" s="12"/>
      <c r="AJ7243" s="12"/>
      <c r="AK7243" s="12"/>
      <c r="AL7243" s="12"/>
      <c r="AM7243" s="12"/>
      <c r="AN7243" s="12"/>
      <c r="AO7243" s="12"/>
      <c r="AP7243" s="12"/>
      <c r="AQ7243" s="12"/>
      <c r="AR7243" s="12"/>
      <c r="AS7243" s="12"/>
      <c r="AT7243" s="12"/>
      <c r="AU7243" s="12"/>
      <c r="AV7243" s="12"/>
      <c r="AW7243" s="12"/>
      <c r="AX7243" s="12"/>
      <c r="AY7243" s="12"/>
      <c r="AZ7243" s="12"/>
      <c r="BA7243" s="12"/>
      <c r="BB7243" s="12"/>
      <c r="BC7243" s="12"/>
      <c r="BD7243" s="12"/>
      <c r="BE7243" s="12"/>
      <c r="BF7243" s="12"/>
      <c r="BG7243" s="12"/>
      <c r="BH7243" s="12"/>
      <c r="BI7243" s="12"/>
      <c r="BJ7243" s="13"/>
      <c r="BK7243" s="13"/>
      <c r="BL7243" s="13"/>
      <c r="BM7243" s="13"/>
      <c r="BN7243" s="13"/>
    </row>
    <row r="7244" spans="4:66" x14ac:dyDescent="0.25">
      <c r="D7244"/>
      <c r="E7244" s="10"/>
      <c r="F7244" s="10"/>
      <c r="G7244" s="10"/>
      <c r="H7244" s="10"/>
      <c r="I7244" s="10"/>
      <c r="J7244" s="10"/>
      <c r="K7244" s="11"/>
      <c r="L7244" s="11"/>
      <c r="M7244" s="12"/>
      <c r="N7244" s="12"/>
      <c r="O7244" s="12"/>
      <c r="P7244" s="12"/>
      <c r="Q7244" s="12"/>
      <c r="R7244" s="12"/>
      <c r="S7244" s="12"/>
      <c r="T7244" s="12"/>
      <c r="U7244" s="12"/>
      <c r="V7244" s="12"/>
      <c r="W7244" s="12"/>
      <c r="X7244" s="12"/>
      <c r="Y7244" s="12"/>
      <c r="Z7244" s="12"/>
      <c r="AA7244" s="12"/>
      <c r="AB7244" s="12"/>
      <c r="AC7244" s="12"/>
      <c r="AD7244" s="12"/>
      <c r="AE7244" s="12"/>
      <c r="AF7244" s="12"/>
      <c r="AG7244" s="12"/>
      <c r="AH7244" s="12"/>
      <c r="AI7244" s="12"/>
      <c r="AJ7244" s="12"/>
      <c r="AK7244" s="12"/>
      <c r="AL7244" s="12"/>
      <c r="AM7244" s="12"/>
      <c r="AN7244" s="12"/>
      <c r="AO7244" s="12"/>
      <c r="AP7244" s="12"/>
      <c r="AQ7244" s="12"/>
      <c r="AR7244" s="12"/>
      <c r="AS7244" s="12"/>
      <c r="AT7244" s="12"/>
      <c r="AU7244" s="12"/>
      <c r="AV7244" s="12"/>
      <c r="AW7244" s="12"/>
      <c r="AX7244" s="12"/>
      <c r="AY7244" s="12"/>
      <c r="AZ7244" s="12"/>
      <c r="BA7244" s="12"/>
      <c r="BB7244" s="12"/>
      <c r="BC7244" s="12"/>
      <c r="BD7244" s="12"/>
      <c r="BE7244" s="12"/>
      <c r="BF7244" s="12"/>
      <c r="BG7244" s="12"/>
      <c r="BH7244" s="12"/>
      <c r="BI7244" s="12"/>
      <c r="BJ7244" s="13"/>
      <c r="BK7244" s="13"/>
      <c r="BL7244" s="13"/>
      <c r="BM7244" s="13"/>
      <c r="BN7244" s="13"/>
    </row>
    <row r="7245" spans="4:66" x14ac:dyDescent="0.25">
      <c r="D7245"/>
      <c r="E7245" s="10"/>
      <c r="F7245" s="10"/>
      <c r="G7245" s="10"/>
      <c r="H7245" s="10"/>
      <c r="I7245" s="10"/>
      <c r="J7245" s="10"/>
      <c r="K7245" s="11"/>
      <c r="L7245" s="11"/>
      <c r="M7245" s="12"/>
      <c r="N7245" s="12"/>
      <c r="O7245" s="12"/>
      <c r="P7245" s="12"/>
      <c r="Q7245" s="12"/>
      <c r="R7245" s="12"/>
      <c r="S7245" s="12"/>
      <c r="T7245" s="12"/>
      <c r="U7245" s="12"/>
      <c r="V7245" s="12"/>
      <c r="W7245" s="12"/>
      <c r="X7245" s="12"/>
      <c r="Y7245" s="12"/>
      <c r="Z7245" s="12"/>
      <c r="AA7245" s="12"/>
      <c r="AB7245" s="12"/>
      <c r="AC7245" s="12"/>
      <c r="AD7245" s="12"/>
      <c r="AE7245" s="12"/>
      <c r="AF7245" s="12"/>
      <c r="AG7245" s="12"/>
      <c r="AH7245" s="12"/>
      <c r="AI7245" s="12"/>
      <c r="AJ7245" s="12"/>
      <c r="AK7245" s="12"/>
      <c r="AL7245" s="12"/>
      <c r="AM7245" s="12"/>
      <c r="AN7245" s="12"/>
      <c r="AO7245" s="12"/>
      <c r="AP7245" s="12"/>
      <c r="AQ7245" s="12"/>
      <c r="AR7245" s="12"/>
      <c r="AS7245" s="12"/>
      <c r="AT7245" s="12"/>
      <c r="AU7245" s="12"/>
      <c r="AV7245" s="12"/>
      <c r="AW7245" s="12"/>
      <c r="AX7245" s="12"/>
      <c r="AY7245" s="12"/>
      <c r="AZ7245" s="12"/>
      <c r="BA7245" s="12"/>
      <c r="BB7245" s="12"/>
      <c r="BC7245" s="12"/>
      <c r="BD7245" s="12"/>
      <c r="BE7245" s="12"/>
      <c r="BF7245" s="12"/>
      <c r="BG7245" s="12"/>
      <c r="BH7245" s="12"/>
      <c r="BI7245" s="12"/>
      <c r="BJ7245" s="13"/>
      <c r="BK7245" s="13"/>
      <c r="BL7245" s="13"/>
      <c r="BM7245" s="13"/>
      <c r="BN7245" s="13"/>
    </row>
    <row r="7246" spans="4:66" x14ac:dyDescent="0.25">
      <c r="D7246"/>
      <c r="E7246" s="10"/>
      <c r="F7246" s="10"/>
      <c r="G7246" s="10"/>
      <c r="H7246" s="10"/>
      <c r="I7246" s="10"/>
      <c r="J7246" s="10"/>
      <c r="K7246" s="11"/>
      <c r="L7246" s="11"/>
      <c r="M7246" s="12"/>
      <c r="N7246" s="12"/>
      <c r="O7246" s="12"/>
      <c r="P7246" s="12"/>
      <c r="Q7246" s="12"/>
      <c r="R7246" s="12"/>
      <c r="S7246" s="12"/>
      <c r="T7246" s="12"/>
      <c r="U7246" s="12"/>
      <c r="V7246" s="12"/>
      <c r="W7246" s="12"/>
      <c r="X7246" s="12"/>
      <c r="Y7246" s="12"/>
      <c r="Z7246" s="12"/>
      <c r="AA7246" s="12"/>
      <c r="AB7246" s="12"/>
      <c r="AC7246" s="12"/>
      <c r="AD7246" s="12"/>
      <c r="AE7246" s="12"/>
      <c r="AF7246" s="12"/>
      <c r="AG7246" s="12"/>
      <c r="AH7246" s="12"/>
      <c r="AI7246" s="12"/>
      <c r="AJ7246" s="12"/>
      <c r="AK7246" s="12"/>
      <c r="AL7246" s="12"/>
      <c r="AM7246" s="12"/>
      <c r="AN7246" s="12"/>
      <c r="AO7246" s="12"/>
      <c r="AP7246" s="12"/>
      <c r="AQ7246" s="12"/>
      <c r="AR7246" s="12"/>
      <c r="AS7246" s="12"/>
      <c r="AT7246" s="12"/>
      <c r="AU7246" s="12"/>
      <c r="AV7246" s="12"/>
      <c r="AW7246" s="12"/>
      <c r="AX7246" s="12"/>
      <c r="AY7246" s="12"/>
      <c r="AZ7246" s="12"/>
      <c r="BA7246" s="12"/>
      <c r="BB7246" s="12"/>
      <c r="BC7246" s="12"/>
      <c r="BD7246" s="12"/>
      <c r="BE7246" s="12"/>
      <c r="BF7246" s="12"/>
      <c r="BG7246" s="12"/>
      <c r="BH7246" s="12"/>
      <c r="BI7246" s="12"/>
      <c r="BJ7246" s="13"/>
      <c r="BK7246" s="13"/>
      <c r="BL7246" s="13"/>
      <c r="BM7246" s="13"/>
      <c r="BN7246" s="13"/>
    </row>
    <row r="7247" spans="4:66" s="14" customFormat="1" x14ac:dyDescent="0.25">
      <c r="K7247" s="15"/>
      <c r="L7247" s="15"/>
      <c r="M7247" s="16"/>
      <c r="N7247" s="16"/>
      <c r="O7247" s="16"/>
      <c r="P7247" s="16"/>
      <c r="Q7247" s="16"/>
      <c r="R7247" s="16"/>
      <c r="S7247" s="16"/>
      <c r="T7247" s="16"/>
      <c r="U7247" s="16"/>
      <c r="V7247" s="16"/>
      <c r="W7247" s="16"/>
      <c r="X7247" s="16"/>
      <c r="Y7247" s="16"/>
      <c r="Z7247" s="16"/>
      <c r="AA7247" s="16"/>
      <c r="AB7247" s="16"/>
      <c r="AC7247" s="16"/>
      <c r="AD7247" s="16"/>
      <c r="AE7247" s="16"/>
      <c r="AF7247" s="16"/>
      <c r="AG7247" s="16"/>
      <c r="AH7247" s="16"/>
      <c r="AI7247" s="16"/>
      <c r="AJ7247" s="16"/>
      <c r="AK7247" s="16"/>
      <c r="AL7247" s="16"/>
      <c r="AM7247" s="16"/>
      <c r="AN7247" s="16"/>
      <c r="AO7247" s="16"/>
      <c r="AP7247" s="16"/>
      <c r="AQ7247" s="16"/>
      <c r="AR7247" s="16"/>
      <c r="AS7247" s="16"/>
      <c r="AT7247" s="16"/>
      <c r="AU7247" s="16"/>
      <c r="AV7247" s="16"/>
      <c r="AW7247" s="16"/>
      <c r="AX7247" s="16"/>
      <c r="AY7247" s="16"/>
      <c r="AZ7247" s="16"/>
      <c r="BA7247" s="16"/>
      <c r="BB7247" s="16"/>
      <c r="BC7247" s="16"/>
      <c r="BD7247" s="16"/>
      <c r="BE7247" s="16"/>
      <c r="BF7247" s="16"/>
      <c r="BG7247" s="16"/>
      <c r="BH7247" s="16"/>
      <c r="BI7247" s="16"/>
      <c r="BJ7247" s="17"/>
      <c r="BK7247" s="17"/>
      <c r="BL7247" s="17"/>
      <c r="BM7247" s="17"/>
      <c r="BN7247" s="17"/>
    </row>
    <row r="7248" spans="4:66" x14ac:dyDescent="0.25">
      <c r="D7248" s="7"/>
      <c r="E7248" s="10"/>
      <c r="F7248" s="10"/>
      <c r="G7248" s="10"/>
      <c r="H7248" s="10"/>
      <c r="I7248" s="10"/>
      <c r="J7248" s="10"/>
      <c r="K7248" s="11"/>
      <c r="L7248" s="11"/>
      <c r="M7248" s="12"/>
      <c r="N7248" s="12"/>
      <c r="O7248" s="12"/>
      <c r="P7248" s="12"/>
      <c r="Q7248" s="12"/>
      <c r="R7248" s="12"/>
      <c r="S7248" s="12"/>
      <c r="T7248" s="12"/>
      <c r="U7248" s="12"/>
      <c r="V7248" s="12"/>
      <c r="W7248" s="12"/>
      <c r="X7248" s="12"/>
      <c r="Y7248" s="12"/>
      <c r="Z7248" s="12"/>
      <c r="AA7248" s="12"/>
      <c r="AB7248" s="12"/>
      <c r="AC7248" s="12"/>
      <c r="AD7248" s="12"/>
      <c r="AE7248" s="12"/>
      <c r="AF7248" s="12"/>
      <c r="AG7248" s="12"/>
      <c r="AH7248" s="12"/>
      <c r="AI7248" s="12"/>
      <c r="AJ7248" s="12"/>
      <c r="AK7248" s="12"/>
      <c r="AL7248" s="12"/>
      <c r="AM7248" s="12"/>
      <c r="AN7248" s="12"/>
      <c r="AO7248" s="12"/>
      <c r="AP7248" s="12"/>
      <c r="AQ7248" s="12"/>
      <c r="AR7248" s="12"/>
      <c r="AS7248" s="12"/>
      <c r="AT7248" s="12"/>
      <c r="AU7248" s="12"/>
      <c r="AV7248" s="12"/>
      <c r="AW7248" s="12"/>
      <c r="AX7248" s="12"/>
      <c r="AY7248" s="12"/>
      <c r="AZ7248" s="12"/>
      <c r="BA7248" s="12"/>
      <c r="BB7248" s="12"/>
      <c r="BC7248" s="12"/>
      <c r="BD7248" s="12"/>
      <c r="BE7248" s="12"/>
      <c r="BF7248" s="12"/>
      <c r="BG7248" s="12"/>
      <c r="BH7248" s="12"/>
      <c r="BI7248" s="12"/>
      <c r="BJ7248" s="13"/>
      <c r="BK7248" s="13"/>
      <c r="BL7248" s="13"/>
      <c r="BM7248" s="13"/>
      <c r="BN7248" s="13"/>
    </row>
    <row r="7249" spans="4:66" x14ac:dyDescent="0.25">
      <c r="D7249" s="7"/>
      <c r="E7249" s="10"/>
      <c r="F7249" s="10"/>
      <c r="G7249" s="10"/>
      <c r="H7249" s="10"/>
      <c r="I7249" s="10"/>
      <c r="J7249" s="10"/>
      <c r="K7249" s="11"/>
      <c r="L7249" s="11"/>
      <c r="M7249" s="12"/>
      <c r="N7249" s="12"/>
      <c r="O7249" s="12"/>
      <c r="P7249" s="12"/>
      <c r="Q7249" s="12"/>
      <c r="R7249" s="12"/>
      <c r="S7249" s="12"/>
      <c r="T7249" s="12"/>
      <c r="U7249" s="12"/>
      <c r="V7249" s="12"/>
      <c r="W7249" s="12"/>
      <c r="X7249" s="12"/>
      <c r="Y7249" s="12"/>
      <c r="Z7249" s="12"/>
      <c r="AA7249" s="12"/>
      <c r="AB7249" s="12"/>
      <c r="AC7249" s="12"/>
      <c r="AD7249" s="12"/>
      <c r="AE7249" s="12"/>
      <c r="AF7249" s="12"/>
      <c r="AG7249" s="12"/>
      <c r="AH7249" s="12"/>
      <c r="AI7249" s="12"/>
      <c r="AJ7249" s="12"/>
      <c r="AK7249" s="12"/>
      <c r="AL7249" s="12"/>
      <c r="AM7249" s="12"/>
      <c r="AN7249" s="12"/>
      <c r="AO7249" s="12"/>
      <c r="AP7249" s="12"/>
      <c r="AQ7249" s="12"/>
      <c r="AR7249" s="12"/>
      <c r="AS7249" s="12"/>
      <c r="AT7249" s="12"/>
      <c r="AU7249" s="12"/>
      <c r="AV7249" s="12"/>
      <c r="AW7249" s="12"/>
      <c r="AX7249" s="12"/>
      <c r="AY7249" s="12"/>
      <c r="AZ7249" s="12"/>
      <c r="BA7249" s="12"/>
      <c r="BB7249" s="12"/>
      <c r="BC7249" s="12"/>
      <c r="BD7249" s="12"/>
      <c r="BE7249" s="12"/>
      <c r="BF7249" s="12"/>
      <c r="BG7249" s="12"/>
      <c r="BH7249" s="12"/>
      <c r="BI7249" s="12"/>
      <c r="BJ7249" s="13"/>
      <c r="BK7249" s="13"/>
      <c r="BL7249" s="13"/>
      <c r="BM7249" s="13"/>
      <c r="BN7249" s="13"/>
    </row>
    <row r="7250" spans="4:66" x14ac:dyDescent="0.25">
      <c r="D7250" s="7"/>
      <c r="E7250" s="10"/>
      <c r="F7250" s="10"/>
      <c r="G7250" s="10"/>
      <c r="H7250" s="10"/>
      <c r="I7250" s="10"/>
      <c r="J7250" s="10"/>
      <c r="K7250" s="11"/>
      <c r="L7250" s="11"/>
      <c r="M7250" s="12"/>
      <c r="N7250" s="12"/>
      <c r="O7250" s="12"/>
      <c r="P7250" s="12"/>
      <c r="Q7250" s="12"/>
      <c r="R7250" s="12"/>
      <c r="S7250" s="12"/>
      <c r="T7250" s="12"/>
      <c r="U7250" s="12"/>
      <c r="V7250" s="12"/>
      <c r="W7250" s="12"/>
      <c r="X7250" s="12"/>
      <c r="Y7250" s="12"/>
      <c r="Z7250" s="12"/>
      <c r="AA7250" s="12"/>
      <c r="AB7250" s="12"/>
      <c r="AC7250" s="12"/>
      <c r="AD7250" s="12"/>
      <c r="AE7250" s="12"/>
      <c r="AF7250" s="12"/>
      <c r="AG7250" s="12"/>
      <c r="AH7250" s="12"/>
      <c r="AI7250" s="12"/>
      <c r="AJ7250" s="12"/>
      <c r="AK7250" s="12"/>
      <c r="AL7250" s="12"/>
      <c r="AM7250" s="12"/>
      <c r="AN7250" s="12"/>
      <c r="AO7250" s="12"/>
      <c r="AP7250" s="12"/>
      <c r="AQ7250" s="12"/>
      <c r="AR7250" s="12"/>
      <c r="AS7250" s="12"/>
      <c r="AT7250" s="12"/>
      <c r="AU7250" s="12"/>
      <c r="AV7250" s="12"/>
      <c r="AW7250" s="12"/>
      <c r="AX7250" s="12"/>
      <c r="AY7250" s="12"/>
      <c r="AZ7250" s="12"/>
      <c r="BA7250" s="12"/>
      <c r="BB7250" s="12"/>
      <c r="BC7250" s="12"/>
      <c r="BD7250" s="12"/>
      <c r="BE7250" s="12"/>
      <c r="BF7250" s="12"/>
      <c r="BG7250" s="12"/>
      <c r="BH7250" s="12"/>
      <c r="BI7250" s="12"/>
      <c r="BJ7250" s="13"/>
      <c r="BK7250" s="13"/>
      <c r="BL7250" s="13"/>
      <c r="BM7250" s="13"/>
      <c r="BN7250" s="13"/>
    </row>
    <row r="7251" spans="4:66" x14ac:dyDescent="0.25">
      <c r="D7251" s="7"/>
      <c r="E7251" s="10"/>
      <c r="F7251" s="10"/>
      <c r="G7251" s="10"/>
      <c r="H7251" s="10"/>
      <c r="I7251" s="10"/>
      <c r="J7251" s="10"/>
      <c r="K7251" s="11"/>
      <c r="L7251" s="11"/>
      <c r="M7251" s="12"/>
      <c r="N7251" s="12"/>
      <c r="O7251" s="12"/>
      <c r="P7251" s="12"/>
      <c r="Q7251" s="12"/>
      <c r="R7251" s="12"/>
      <c r="S7251" s="12"/>
      <c r="T7251" s="12"/>
      <c r="U7251" s="12"/>
      <c r="V7251" s="12"/>
      <c r="W7251" s="12"/>
      <c r="X7251" s="12"/>
      <c r="Y7251" s="12"/>
      <c r="Z7251" s="12"/>
      <c r="AA7251" s="12"/>
      <c r="AB7251" s="12"/>
      <c r="AC7251" s="12"/>
      <c r="AD7251" s="12"/>
      <c r="AE7251" s="12"/>
      <c r="AF7251" s="12"/>
      <c r="AG7251" s="12"/>
      <c r="AH7251" s="12"/>
      <c r="AI7251" s="12"/>
      <c r="AJ7251" s="12"/>
      <c r="AK7251" s="12"/>
      <c r="AL7251" s="12"/>
      <c r="AM7251" s="12"/>
      <c r="AN7251" s="12"/>
      <c r="AO7251" s="12"/>
      <c r="AP7251" s="12"/>
      <c r="AQ7251" s="12"/>
      <c r="AR7251" s="12"/>
      <c r="AS7251" s="12"/>
      <c r="AT7251" s="12"/>
      <c r="AU7251" s="12"/>
      <c r="AV7251" s="12"/>
      <c r="AW7251" s="12"/>
      <c r="AX7251" s="12"/>
      <c r="AY7251" s="12"/>
      <c r="AZ7251" s="12"/>
      <c r="BA7251" s="12"/>
      <c r="BB7251" s="12"/>
      <c r="BC7251" s="12"/>
      <c r="BD7251" s="12"/>
      <c r="BE7251" s="12"/>
      <c r="BF7251" s="12"/>
      <c r="BG7251" s="12"/>
      <c r="BH7251" s="12"/>
      <c r="BI7251" s="12"/>
      <c r="BJ7251" s="13"/>
      <c r="BK7251" s="13"/>
      <c r="BL7251" s="13"/>
      <c r="BM7251" s="13"/>
      <c r="BN7251" s="13"/>
    </row>
    <row r="7252" spans="4:66" x14ac:dyDescent="0.25">
      <c r="D7252" s="7"/>
      <c r="E7252" s="10"/>
      <c r="F7252" s="10"/>
      <c r="G7252" s="10"/>
      <c r="H7252" s="10"/>
      <c r="I7252" s="10"/>
      <c r="J7252" s="10"/>
      <c r="K7252" s="11"/>
      <c r="L7252" s="11"/>
      <c r="M7252" s="12"/>
      <c r="N7252" s="12"/>
      <c r="O7252" s="12"/>
      <c r="P7252" s="12"/>
      <c r="Q7252" s="12"/>
      <c r="R7252" s="12"/>
      <c r="S7252" s="12"/>
      <c r="T7252" s="12"/>
      <c r="U7252" s="12"/>
      <c r="V7252" s="12"/>
      <c r="W7252" s="12"/>
      <c r="X7252" s="12"/>
      <c r="Y7252" s="12"/>
      <c r="Z7252" s="12"/>
      <c r="AA7252" s="12"/>
      <c r="AB7252" s="12"/>
      <c r="AC7252" s="12"/>
      <c r="AD7252" s="12"/>
      <c r="AE7252" s="12"/>
      <c r="AF7252" s="12"/>
      <c r="AG7252" s="12"/>
      <c r="AH7252" s="12"/>
      <c r="AI7252" s="12"/>
      <c r="AJ7252" s="12"/>
      <c r="AK7252" s="12"/>
      <c r="AL7252" s="12"/>
      <c r="AM7252" s="12"/>
      <c r="AN7252" s="12"/>
      <c r="AO7252" s="12"/>
      <c r="AP7252" s="12"/>
      <c r="AQ7252" s="12"/>
      <c r="AR7252" s="12"/>
      <c r="AS7252" s="12"/>
      <c r="AT7252" s="12"/>
      <c r="AU7252" s="12"/>
      <c r="AV7252" s="12"/>
      <c r="AW7252" s="12"/>
      <c r="AX7252" s="12"/>
      <c r="AY7252" s="12"/>
      <c r="AZ7252" s="12"/>
      <c r="BA7252" s="12"/>
      <c r="BB7252" s="12"/>
      <c r="BC7252" s="12"/>
      <c r="BD7252" s="12"/>
      <c r="BE7252" s="12"/>
      <c r="BF7252" s="12"/>
      <c r="BG7252" s="12"/>
      <c r="BH7252" s="12"/>
      <c r="BI7252" s="12"/>
      <c r="BJ7252" s="13"/>
      <c r="BK7252" s="13"/>
      <c r="BL7252" s="13"/>
      <c r="BM7252" s="13"/>
      <c r="BN7252" s="13"/>
    </row>
    <row r="7253" spans="4:66" x14ac:dyDescent="0.25">
      <c r="D7253" s="7"/>
      <c r="E7253" s="10"/>
      <c r="F7253" s="10"/>
      <c r="G7253" s="10"/>
      <c r="H7253" s="10"/>
      <c r="I7253" s="10"/>
      <c r="J7253" s="10"/>
      <c r="K7253" s="11"/>
      <c r="L7253" s="11"/>
      <c r="M7253" s="12"/>
      <c r="N7253" s="12"/>
      <c r="O7253" s="12"/>
      <c r="P7253" s="12"/>
      <c r="Q7253" s="12"/>
      <c r="R7253" s="12"/>
      <c r="S7253" s="12"/>
      <c r="T7253" s="12"/>
      <c r="U7253" s="12"/>
      <c r="V7253" s="12"/>
      <c r="W7253" s="12"/>
      <c r="X7253" s="12"/>
      <c r="Y7253" s="12"/>
      <c r="Z7253" s="12"/>
      <c r="AA7253" s="12"/>
      <c r="AB7253" s="12"/>
      <c r="AC7253" s="12"/>
      <c r="AD7253" s="12"/>
      <c r="AE7253" s="12"/>
      <c r="AF7253" s="12"/>
      <c r="AG7253" s="12"/>
      <c r="AH7253" s="12"/>
      <c r="AI7253" s="12"/>
      <c r="AJ7253" s="12"/>
      <c r="AK7253" s="12"/>
      <c r="AL7253" s="12"/>
      <c r="AM7253" s="12"/>
      <c r="AN7253" s="12"/>
      <c r="AO7253" s="12"/>
      <c r="AP7253" s="12"/>
      <c r="AQ7253" s="12"/>
      <c r="AR7253" s="12"/>
      <c r="AS7253" s="12"/>
      <c r="AT7253" s="12"/>
      <c r="AU7253" s="12"/>
      <c r="AV7253" s="12"/>
      <c r="AW7253" s="12"/>
      <c r="AX7253" s="12"/>
      <c r="AY7253" s="12"/>
      <c r="AZ7253" s="12"/>
      <c r="BA7253" s="12"/>
      <c r="BB7253" s="12"/>
      <c r="BC7253" s="12"/>
      <c r="BD7253" s="12"/>
      <c r="BE7253" s="12"/>
      <c r="BF7253" s="12"/>
      <c r="BG7253" s="12"/>
      <c r="BH7253" s="12"/>
      <c r="BI7253" s="12"/>
      <c r="BJ7253" s="13"/>
      <c r="BK7253" s="13"/>
      <c r="BL7253" s="13"/>
      <c r="BM7253" s="13"/>
      <c r="BN7253" s="13"/>
    </row>
    <row r="7254" spans="4:66" x14ac:dyDescent="0.25">
      <c r="D7254" s="7"/>
      <c r="E7254" s="10"/>
      <c r="F7254" s="10"/>
      <c r="G7254" s="10"/>
      <c r="H7254" s="10"/>
      <c r="I7254" s="10"/>
      <c r="J7254" s="10"/>
      <c r="K7254" s="11"/>
      <c r="L7254" s="11"/>
      <c r="M7254" s="12"/>
      <c r="N7254" s="12"/>
      <c r="O7254" s="12"/>
      <c r="P7254" s="12"/>
      <c r="Q7254" s="12"/>
      <c r="R7254" s="12"/>
      <c r="S7254" s="12"/>
      <c r="T7254" s="12"/>
      <c r="U7254" s="12"/>
      <c r="V7254" s="12"/>
      <c r="W7254" s="12"/>
      <c r="X7254" s="12"/>
      <c r="Y7254" s="12"/>
      <c r="Z7254" s="12"/>
      <c r="AA7254" s="12"/>
      <c r="AB7254" s="12"/>
      <c r="AC7254" s="12"/>
      <c r="AD7254" s="12"/>
      <c r="AE7254" s="12"/>
      <c r="AF7254" s="12"/>
      <c r="AG7254" s="12"/>
      <c r="AH7254" s="12"/>
      <c r="AI7254" s="12"/>
      <c r="AJ7254" s="12"/>
      <c r="AK7254" s="12"/>
      <c r="AL7254" s="12"/>
      <c r="AM7254" s="12"/>
      <c r="AN7254" s="12"/>
      <c r="AO7254" s="12"/>
      <c r="AP7254" s="12"/>
      <c r="AQ7254" s="12"/>
      <c r="AR7254" s="12"/>
      <c r="AS7254" s="12"/>
      <c r="AT7254" s="12"/>
      <c r="AU7254" s="12"/>
      <c r="AV7254" s="12"/>
      <c r="AW7254" s="12"/>
      <c r="AX7254" s="12"/>
      <c r="AY7254" s="12"/>
      <c r="AZ7254" s="12"/>
      <c r="BA7254" s="12"/>
      <c r="BB7254" s="12"/>
      <c r="BC7254" s="12"/>
      <c r="BD7254" s="12"/>
      <c r="BE7254" s="12"/>
      <c r="BF7254" s="12"/>
      <c r="BG7254" s="12"/>
      <c r="BH7254" s="12"/>
      <c r="BI7254" s="12"/>
      <c r="BJ7254" s="13"/>
      <c r="BK7254" s="13"/>
      <c r="BL7254" s="13"/>
      <c r="BM7254" s="13"/>
      <c r="BN7254" s="13"/>
    </row>
    <row r="7255" spans="4:66" x14ac:dyDescent="0.25">
      <c r="D7255" s="7"/>
      <c r="E7255" s="10"/>
      <c r="F7255" s="10"/>
      <c r="G7255" s="10"/>
      <c r="H7255" s="10"/>
      <c r="I7255" s="10"/>
      <c r="J7255" s="10"/>
      <c r="K7255" s="11"/>
      <c r="L7255" s="11"/>
      <c r="M7255" s="12"/>
      <c r="N7255" s="12"/>
      <c r="O7255" s="12"/>
      <c r="P7255" s="12"/>
      <c r="Q7255" s="12"/>
      <c r="R7255" s="12"/>
      <c r="S7255" s="12"/>
      <c r="T7255" s="12"/>
      <c r="U7255" s="12"/>
      <c r="V7255" s="12"/>
      <c r="W7255" s="12"/>
      <c r="X7255" s="12"/>
      <c r="Y7255" s="12"/>
      <c r="Z7255" s="12"/>
      <c r="AA7255" s="12"/>
      <c r="AB7255" s="12"/>
      <c r="AC7255" s="12"/>
      <c r="AD7255" s="12"/>
      <c r="AE7255" s="12"/>
      <c r="AF7255" s="12"/>
      <c r="AG7255" s="12"/>
      <c r="AH7255" s="12"/>
      <c r="AI7255" s="12"/>
      <c r="AJ7255" s="12"/>
      <c r="AK7255" s="12"/>
      <c r="AL7255" s="12"/>
      <c r="AM7255" s="12"/>
      <c r="AN7255" s="12"/>
      <c r="AO7255" s="12"/>
      <c r="AP7255" s="12"/>
      <c r="AQ7255" s="12"/>
      <c r="AR7255" s="12"/>
      <c r="AS7255" s="12"/>
      <c r="AT7255" s="12"/>
      <c r="AU7255" s="12"/>
      <c r="AV7255" s="12"/>
      <c r="AW7255" s="12"/>
      <c r="AX7255" s="12"/>
      <c r="AY7255" s="12"/>
      <c r="AZ7255" s="12"/>
      <c r="BA7255" s="12"/>
      <c r="BB7255" s="12"/>
      <c r="BC7255" s="12"/>
      <c r="BD7255" s="12"/>
      <c r="BE7255" s="12"/>
      <c r="BF7255" s="12"/>
      <c r="BG7255" s="12"/>
      <c r="BH7255" s="12"/>
      <c r="BI7255" s="12"/>
      <c r="BJ7255" s="13"/>
      <c r="BK7255" s="13"/>
      <c r="BL7255" s="13"/>
      <c r="BM7255" s="13"/>
      <c r="BN7255" s="13"/>
    </row>
    <row r="7256" spans="4:66" x14ac:dyDescent="0.25">
      <c r="D7256" s="7"/>
      <c r="E7256" s="10"/>
      <c r="F7256" s="10"/>
      <c r="G7256" s="10"/>
      <c r="H7256" s="10"/>
      <c r="I7256" s="10"/>
      <c r="J7256" s="10"/>
      <c r="K7256" s="11"/>
      <c r="L7256" s="11"/>
      <c r="M7256" s="12"/>
      <c r="N7256" s="12"/>
      <c r="O7256" s="12"/>
      <c r="P7256" s="12"/>
      <c r="Q7256" s="12"/>
      <c r="R7256" s="12"/>
      <c r="S7256" s="12"/>
      <c r="T7256" s="12"/>
      <c r="U7256" s="12"/>
      <c r="V7256" s="12"/>
      <c r="W7256" s="12"/>
      <c r="X7256" s="12"/>
      <c r="Y7256" s="12"/>
      <c r="Z7256" s="12"/>
      <c r="AA7256" s="12"/>
      <c r="AB7256" s="12"/>
      <c r="AC7256" s="12"/>
      <c r="AD7256" s="12"/>
      <c r="AE7256" s="12"/>
      <c r="AF7256" s="12"/>
      <c r="AG7256" s="12"/>
      <c r="AH7256" s="12"/>
      <c r="AI7256" s="12"/>
      <c r="AJ7256" s="12"/>
      <c r="AK7256" s="12"/>
      <c r="AL7256" s="12"/>
      <c r="AM7256" s="12"/>
      <c r="AN7256" s="12"/>
      <c r="AO7256" s="12"/>
      <c r="AP7256" s="12"/>
      <c r="AQ7256" s="12"/>
      <c r="AR7256" s="12"/>
      <c r="AS7256" s="12"/>
      <c r="AT7256" s="12"/>
      <c r="AU7256" s="12"/>
      <c r="AV7256" s="12"/>
      <c r="AW7256" s="12"/>
      <c r="AX7256" s="12"/>
      <c r="AY7256" s="12"/>
      <c r="AZ7256" s="12"/>
      <c r="BA7256" s="12"/>
      <c r="BB7256" s="12"/>
      <c r="BC7256" s="12"/>
      <c r="BD7256" s="12"/>
      <c r="BE7256" s="12"/>
      <c r="BF7256" s="12"/>
      <c r="BG7256" s="12"/>
      <c r="BH7256" s="12"/>
      <c r="BI7256" s="12"/>
      <c r="BJ7256" s="13"/>
      <c r="BK7256" s="13"/>
      <c r="BL7256" s="13"/>
      <c r="BM7256" s="13"/>
      <c r="BN7256" s="13"/>
    </row>
    <row r="7257" spans="4:66" x14ac:dyDescent="0.25">
      <c r="D7257" s="7"/>
      <c r="E7257" s="10"/>
      <c r="F7257" s="10"/>
      <c r="G7257" s="10"/>
      <c r="H7257" s="10"/>
      <c r="I7257" s="10"/>
      <c r="J7257" s="10"/>
      <c r="K7257" s="11"/>
      <c r="L7257" s="11"/>
      <c r="M7257" s="12"/>
      <c r="N7257" s="12"/>
      <c r="O7257" s="12"/>
      <c r="P7257" s="12"/>
      <c r="Q7257" s="12"/>
      <c r="R7257" s="12"/>
      <c r="S7257" s="12"/>
      <c r="T7257" s="12"/>
      <c r="U7257" s="12"/>
      <c r="V7257" s="12"/>
      <c r="W7257" s="12"/>
      <c r="X7257" s="12"/>
      <c r="Y7257" s="12"/>
      <c r="Z7257" s="12"/>
      <c r="AA7257" s="12"/>
      <c r="AB7257" s="12"/>
      <c r="AC7257" s="12"/>
      <c r="AD7257" s="12"/>
      <c r="AE7257" s="12"/>
      <c r="AF7257" s="12"/>
      <c r="AG7257" s="12"/>
      <c r="AH7257" s="12"/>
      <c r="AI7257" s="12"/>
      <c r="AJ7257" s="12"/>
      <c r="AK7257" s="12"/>
      <c r="AL7257" s="12"/>
      <c r="AM7257" s="12"/>
      <c r="AN7257" s="12"/>
      <c r="AO7257" s="12"/>
      <c r="AP7257" s="12"/>
      <c r="AQ7257" s="12"/>
      <c r="AR7257" s="12"/>
      <c r="AS7257" s="12"/>
      <c r="AT7257" s="12"/>
      <c r="AU7257" s="12"/>
      <c r="AV7257" s="12"/>
      <c r="AW7257" s="12"/>
      <c r="AX7257" s="12"/>
      <c r="AY7257" s="12"/>
      <c r="AZ7257" s="12"/>
      <c r="BA7257" s="12"/>
      <c r="BB7257" s="12"/>
      <c r="BC7257" s="12"/>
      <c r="BD7257" s="12"/>
      <c r="BE7257" s="12"/>
      <c r="BF7257" s="12"/>
      <c r="BG7257" s="12"/>
      <c r="BH7257" s="12"/>
      <c r="BI7257" s="12"/>
      <c r="BJ7257" s="13"/>
      <c r="BK7257" s="13"/>
      <c r="BL7257" s="13"/>
      <c r="BM7257" s="13"/>
      <c r="BN7257" s="13"/>
    </row>
    <row r="7258" spans="4:66" x14ac:dyDescent="0.25">
      <c r="D7258" s="7"/>
      <c r="E7258" s="10"/>
      <c r="F7258" s="10"/>
      <c r="G7258" s="10"/>
      <c r="H7258" s="10"/>
      <c r="I7258" s="10"/>
      <c r="J7258" s="10"/>
      <c r="K7258" s="11"/>
      <c r="L7258" s="11"/>
      <c r="M7258" s="12"/>
      <c r="N7258" s="12"/>
      <c r="O7258" s="12"/>
      <c r="P7258" s="12"/>
      <c r="Q7258" s="12"/>
      <c r="R7258" s="12"/>
      <c r="S7258" s="12"/>
      <c r="T7258" s="12"/>
      <c r="U7258" s="12"/>
      <c r="V7258" s="12"/>
      <c r="W7258" s="12"/>
      <c r="X7258" s="12"/>
      <c r="Y7258" s="12"/>
      <c r="Z7258" s="12"/>
      <c r="AA7258" s="12"/>
      <c r="AB7258" s="12"/>
      <c r="AC7258" s="12"/>
      <c r="AD7258" s="12"/>
      <c r="AE7258" s="12"/>
      <c r="AF7258" s="12"/>
      <c r="AG7258" s="12"/>
      <c r="AH7258" s="12"/>
      <c r="AI7258" s="12"/>
      <c r="AJ7258" s="12"/>
      <c r="AK7258" s="12"/>
      <c r="AL7258" s="12"/>
      <c r="AM7258" s="12"/>
      <c r="AN7258" s="12"/>
      <c r="AO7258" s="12"/>
      <c r="AP7258" s="12"/>
      <c r="AQ7258" s="12"/>
      <c r="AR7258" s="12"/>
      <c r="AS7258" s="12"/>
      <c r="AT7258" s="12"/>
      <c r="AU7258" s="12"/>
      <c r="AV7258" s="12"/>
      <c r="AW7258" s="12"/>
      <c r="AX7258" s="12"/>
      <c r="AY7258" s="12"/>
      <c r="AZ7258" s="12"/>
      <c r="BA7258" s="12"/>
      <c r="BB7258" s="12"/>
      <c r="BC7258" s="12"/>
      <c r="BD7258" s="12"/>
      <c r="BE7258" s="12"/>
      <c r="BF7258" s="12"/>
      <c r="BG7258" s="12"/>
      <c r="BH7258" s="12"/>
      <c r="BI7258" s="12"/>
      <c r="BJ7258" s="13"/>
      <c r="BK7258" s="13"/>
      <c r="BL7258" s="13"/>
      <c r="BM7258" s="13"/>
      <c r="BN7258" s="13"/>
    </row>
    <row r="7259" spans="4:66" x14ac:dyDescent="0.25">
      <c r="D7259" s="7"/>
      <c r="E7259" s="10"/>
      <c r="F7259" s="10"/>
      <c r="G7259" s="10"/>
      <c r="H7259" s="10"/>
      <c r="I7259" s="10"/>
      <c r="J7259" s="10"/>
      <c r="K7259" s="11"/>
      <c r="L7259" s="11"/>
      <c r="M7259" s="12"/>
      <c r="N7259" s="12"/>
      <c r="O7259" s="12"/>
      <c r="P7259" s="12"/>
      <c r="Q7259" s="12"/>
      <c r="R7259" s="12"/>
      <c r="S7259" s="12"/>
      <c r="T7259" s="12"/>
      <c r="U7259" s="12"/>
      <c r="V7259" s="12"/>
      <c r="W7259" s="12"/>
      <c r="X7259" s="12"/>
      <c r="Y7259" s="12"/>
      <c r="Z7259" s="12"/>
      <c r="AA7259" s="12"/>
      <c r="AB7259" s="12"/>
      <c r="AC7259" s="12"/>
      <c r="AD7259" s="12"/>
      <c r="AE7259" s="12"/>
      <c r="AF7259" s="12"/>
      <c r="AG7259" s="12"/>
      <c r="AH7259" s="12"/>
      <c r="AI7259" s="12"/>
      <c r="AJ7259" s="12"/>
      <c r="AK7259" s="12"/>
      <c r="AL7259" s="12"/>
      <c r="AM7259" s="12"/>
      <c r="AN7259" s="12"/>
      <c r="AO7259" s="12"/>
      <c r="AP7259" s="12"/>
      <c r="AQ7259" s="12"/>
      <c r="AR7259" s="12"/>
      <c r="AS7259" s="12"/>
      <c r="AT7259" s="12"/>
      <c r="AU7259" s="12"/>
      <c r="AV7259" s="12"/>
      <c r="AW7259" s="12"/>
      <c r="AX7259" s="12"/>
      <c r="AY7259" s="12"/>
      <c r="AZ7259" s="12"/>
      <c r="BA7259" s="12"/>
      <c r="BB7259" s="12"/>
      <c r="BC7259" s="12"/>
      <c r="BD7259" s="12"/>
      <c r="BE7259" s="12"/>
      <c r="BF7259" s="12"/>
      <c r="BG7259" s="12"/>
      <c r="BH7259" s="12"/>
      <c r="BI7259" s="12"/>
      <c r="BJ7259" s="13"/>
      <c r="BK7259" s="13"/>
      <c r="BL7259" s="13"/>
      <c r="BM7259" s="13"/>
      <c r="BN7259" s="13"/>
    </row>
    <row r="7260" spans="4:66" x14ac:dyDescent="0.25">
      <c r="D7260" s="7"/>
      <c r="E7260" s="10"/>
      <c r="F7260" s="10"/>
      <c r="G7260" s="10"/>
      <c r="H7260" s="10"/>
      <c r="I7260" s="10"/>
      <c r="J7260" s="10"/>
      <c r="K7260" s="11"/>
      <c r="L7260" s="11"/>
      <c r="M7260" s="12"/>
      <c r="N7260" s="12"/>
      <c r="O7260" s="12"/>
      <c r="P7260" s="12"/>
      <c r="Q7260" s="12"/>
      <c r="R7260" s="12"/>
      <c r="S7260" s="12"/>
      <c r="T7260" s="12"/>
      <c r="U7260" s="12"/>
      <c r="V7260" s="12"/>
      <c r="W7260" s="12"/>
      <c r="X7260" s="12"/>
      <c r="Y7260" s="12"/>
      <c r="Z7260" s="12"/>
      <c r="AA7260" s="12"/>
      <c r="AB7260" s="12"/>
      <c r="AC7260" s="12"/>
      <c r="AD7260" s="12"/>
      <c r="AE7260" s="12"/>
      <c r="AF7260" s="12"/>
      <c r="AG7260" s="12"/>
      <c r="AH7260" s="12"/>
      <c r="AI7260" s="12"/>
      <c r="AJ7260" s="12"/>
      <c r="AK7260" s="12"/>
      <c r="AL7260" s="12"/>
      <c r="AM7260" s="12"/>
      <c r="AN7260" s="12"/>
      <c r="AO7260" s="12"/>
      <c r="AP7260" s="12"/>
      <c r="AQ7260" s="12"/>
      <c r="AR7260" s="12"/>
      <c r="AS7260" s="12"/>
      <c r="AT7260" s="12"/>
      <c r="AU7260" s="12"/>
      <c r="AV7260" s="12"/>
      <c r="AW7260" s="12"/>
      <c r="AX7260" s="12"/>
      <c r="AY7260" s="12"/>
      <c r="AZ7260" s="12"/>
      <c r="BA7260" s="12"/>
      <c r="BB7260" s="12"/>
      <c r="BC7260" s="12"/>
      <c r="BD7260" s="12"/>
      <c r="BE7260" s="12"/>
      <c r="BF7260" s="12"/>
      <c r="BG7260" s="12"/>
      <c r="BH7260" s="12"/>
      <c r="BI7260" s="12"/>
      <c r="BJ7260" s="13"/>
      <c r="BK7260" s="13"/>
      <c r="BL7260" s="13"/>
      <c r="BM7260" s="13"/>
      <c r="BN7260" s="13"/>
    </row>
    <row r="7261" spans="4:66" x14ac:dyDescent="0.25">
      <c r="D7261" s="7"/>
      <c r="E7261" s="10"/>
      <c r="F7261" s="10"/>
      <c r="G7261" s="10"/>
      <c r="H7261" s="10"/>
      <c r="I7261" s="10"/>
      <c r="J7261" s="10"/>
      <c r="K7261" s="11"/>
      <c r="L7261" s="11"/>
      <c r="M7261" s="12"/>
      <c r="N7261" s="12"/>
      <c r="O7261" s="12"/>
      <c r="P7261" s="12"/>
      <c r="Q7261" s="12"/>
      <c r="R7261" s="12"/>
      <c r="S7261" s="12"/>
      <c r="T7261" s="12"/>
      <c r="U7261" s="12"/>
      <c r="V7261" s="12"/>
      <c r="W7261" s="12"/>
      <c r="X7261" s="12"/>
      <c r="Y7261" s="12"/>
      <c r="Z7261" s="12"/>
      <c r="AA7261" s="12"/>
      <c r="AB7261" s="12"/>
      <c r="AC7261" s="12"/>
      <c r="AD7261" s="12"/>
      <c r="AE7261" s="12"/>
      <c r="AF7261" s="12"/>
      <c r="AG7261" s="12"/>
      <c r="AH7261" s="12"/>
      <c r="AI7261" s="12"/>
      <c r="AJ7261" s="12"/>
      <c r="AK7261" s="12"/>
      <c r="AL7261" s="12"/>
      <c r="AM7261" s="12"/>
      <c r="AN7261" s="12"/>
      <c r="AO7261" s="12"/>
      <c r="AP7261" s="12"/>
      <c r="AQ7261" s="12"/>
      <c r="AR7261" s="12"/>
      <c r="AS7261" s="12"/>
      <c r="AT7261" s="12"/>
      <c r="AU7261" s="12"/>
      <c r="AV7261" s="12"/>
      <c r="AW7261" s="12"/>
      <c r="AX7261" s="12"/>
      <c r="AY7261" s="12"/>
      <c r="AZ7261" s="12"/>
      <c r="BA7261" s="12"/>
      <c r="BB7261" s="12"/>
      <c r="BC7261" s="12"/>
      <c r="BD7261" s="12"/>
      <c r="BE7261" s="12"/>
      <c r="BF7261" s="12"/>
      <c r="BG7261" s="12"/>
      <c r="BH7261" s="12"/>
      <c r="BI7261" s="12"/>
      <c r="BJ7261" s="13"/>
      <c r="BK7261" s="13"/>
      <c r="BL7261" s="13"/>
      <c r="BM7261" s="13"/>
      <c r="BN7261" s="13"/>
    </row>
    <row r="7262" spans="4:66" x14ac:dyDescent="0.25">
      <c r="D7262" s="7"/>
      <c r="E7262" s="10"/>
      <c r="F7262" s="10"/>
      <c r="G7262" s="10"/>
      <c r="H7262" s="10"/>
      <c r="I7262" s="10"/>
      <c r="J7262" s="10"/>
      <c r="K7262" s="11"/>
      <c r="L7262" s="11"/>
      <c r="M7262" s="12"/>
      <c r="N7262" s="12"/>
      <c r="O7262" s="12"/>
      <c r="P7262" s="12"/>
      <c r="Q7262" s="12"/>
      <c r="R7262" s="12"/>
      <c r="S7262" s="12"/>
      <c r="T7262" s="12"/>
      <c r="U7262" s="12"/>
      <c r="V7262" s="12"/>
      <c r="W7262" s="12"/>
      <c r="X7262" s="12"/>
      <c r="Y7262" s="12"/>
      <c r="Z7262" s="12"/>
      <c r="AA7262" s="12"/>
      <c r="AB7262" s="12"/>
      <c r="AC7262" s="12"/>
      <c r="AD7262" s="12"/>
      <c r="AE7262" s="12"/>
      <c r="AF7262" s="12"/>
      <c r="AG7262" s="12"/>
      <c r="AH7262" s="12"/>
      <c r="AI7262" s="12"/>
      <c r="AJ7262" s="12"/>
      <c r="AK7262" s="12"/>
      <c r="AL7262" s="12"/>
      <c r="AM7262" s="12"/>
      <c r="AN7262" s="12"/>
      <c r="AO7262" s="12"/>
      <c r="AP7262" s="12"/>
      <c r="AQ7262" s="12"/>
      <c r="AR7262" s="12"/>
      <c r="AS7262" s="12"/>
      <c r="AT7262" s="12"/>
      <c r="AU7262" s="12"/>
      <c r="AV7262" s="12"/>
      <c r="AW7262" s="12"/>
      <c r="AX7262" s="12"/>
      <c r="AY7262" s="12"/>
      <c r="AZ7262" s="12"/>
      <c r="BA7262" s="12"/>
      <c r="BB7262" s="12"/>
      <c r="BC7262" s="12"/>
      <c r="BD7262" s="12"/>
      <c r="BE7262" s="12"/>
      <c r="BF7262" s="12"/>
      <c r="BG7262" s="12"/>
      <c r="BH7262" s="12"/>
      <c r="BI7262" s="12"/>
      <c r="BJ7262" s="13"/>
      <c r="BK7262" s="13"/>
      <c r="BL7262" s="13"/>
      <c r="BM7262" s="13"/>
      <c r="BN7262" s="13"/>
    </row>
    <row r="7263" spans="4:66" x14ac:dyDescent="0.25">
      <c r="D7263" s="7"/>
      <c r="E7263" s="10"/>
      <c r="F7263" s="10"/>
      <c r="G7263" s="10"/>
      <c r="H7263" s="10"/>
      <c r="I7263" s="10"/>
      <c r="J7263" s="10"/>
      <c r="K7263" s="11"/>
      <c r="L7263" s="11"/>
      <c r="M7263" s="12"/>
      <c r="N7263" s="12"/>
      <c r="O7263" s="12"/>
      <c r="P7263" s="12"/>
      <c r="Q7263" s="12"/>
      <c r="R7263" s="12"/>
      <c r="S7263" s="12"/>
      <c r="T7263" s="12"/>
      <c r="U7263" s="12"/>
      <c r="V7263" s="12"/>
      <c r="W7263" s="12"/>
      <c r="X7263" s="12"/>
      <c r="Y7263" s="12"/>
      <c r="Z7263" s="12"/>
      <c r="AA7263" s="12"/>
      <c r="AB7263" s="12"/>
      <c r="AC7263" s="12"/>
      <c r="AD7263" s="12"/>
      <c r="AE7263" s="12"/>
      <c r="AF7263" s="12"/>
      <c r="AG7263" s="12"/>
      <c r="AH7263" s="12"/>
      <c r="AI7263" s="12"/>
      <c r="AJ7263" s="12"/>
      <c r="AK7263" s="12"/>
      <c r="AL7263" s="12"/>
      <c r="AM7263" s="12"/>
      <c r="AN7263" s="12"/>
      <c r="AO7263" s="12"/>
      <c r="AP7263" s="12"/>
      <c r="AQ7263" s="12"/>
      <c r="AR7263" s="12"/>
      <c r="AS7263" s="12"/>
      <c r="AT7263" s="12"/>
      <c r="AU7263" s="12"/>
      <c r="AV7263" s="12"/>
      <c r="AW7263" s="12"/>
      <c r="AX7263" s="12"/>
      <c r="AY7263" s="12"/>
      <c r="AZ7263" s="12"/>
      <c r="BA7263" s="12"/>
      <c r="BB7263" s="12"/>
      <c r="BC7263" s="12"/>
      <c r="BD7263" s="12"/>
      <c r="BE7263" s="12"/>
      <c r="BF7263" s="12"/>
      <c r="BG7263" s="12"/>
      <c r="BH7263" s="12"/>
      <c r="BI7263" s="12"/>
      <c r="BJ7263" s="13"/>
      <c r="BK7263" s="13"/>
      <c r="BL7263" s="13"/>
      <c r="BM7263" s="13"/>
      <c r="BN7263" s="13"/>
    </row>
    <row r="7264" spans="4:66" x14ac:dyDescent="0.25">
      <c r="D7264" s="7"/>
      <c r="E7264" s="10"/>
      <c r="F7264" s="10"/>
      <c r="G7264" s="10"/>
      <c r="H7264" s="10"/>
      <c r="I7264" s="10"/>
      <c r="J7264" s="10"/>
      <c r="K7264" s="11"/>
      <c r="L7264" s="11"/>
      <c r="M7264" s="12"/>
      <c r="N7264" s="12"/>
      <c r="O7264" s="12"/>
      <c r="P7264" s="12"/>
      <c r="Q7264" s="12"/>
      <c r="R7264" s="12"/>
      <c r="S7264" s="12"/>
      <c r="T7264" s="12"/>
      <c r="U7264" s="12"/>
      <c r="V7264" s="12"/>
      <c r="W7264" s="12"/>
      <c r="X7264" s="12"/>
      <c r="Y7264" s="12"/>
      <c r="Z7264" s="12"/>
      <c r="AA7264" s="12"/>
      <c r="AB7264" s="12"/>
      <c r="AC7264" s="12"/>
      <c r="AD7264" s="12"/>
      <c r="AE7264" s="12"/>
      <c r="AF7264" s="12"/>
      <c r="AG7264" s="12"/>
      <c r="AH7264" s="12"/>
      <c r="AI7264" s="12"/>
      <c r="AJ7264" s="12"/>
      <c r="AK7264" s="12"/>
      <c r="AL7264" s="12"/>
      <c r="AM7264" s="12"/>
      <c r="AN7264" s="12"/>
      <c r="AO7264" s="12"/>
      <c r="AP7264" s="12"/>
      <c r="AQ7264" s="12"/>
      <c r="AR7264" s="12"/>
      <c r="AS7264" s="12"/>
      <c r="AT7264" s="12"/>
      <c r="AU7264" s="12"/>
      <c r="AV7264" s="12"/>
      <c r="AW7264" s="12"/>
      <c r="AX7264" s="12"/>
      <c r="AY7264" s="12"/>
      <c r="AZ7264" s="12"/>
      <c r="BA7264" s="12"/>
      <c r="BB7264" s="12"/>
      <c r="BC7264" s="12"/>
      <c r="BD7264" s="12"/>
      <c r="BE7264" s="12"/>
      <c r="BF7264" s="12"/>
      <c r="BG7264" s="12"/>
      <c r="BH7264" s="12"/>
      <c r="BI7264" s="12"/>
      <c r="BJ7264" s="13"/>
      <c r="BK7264" s="13"/>
      <c r="BL7264" s="13"/>
      <c r="BM7264" s="13"/>
      <c r="BN7264" s="13"/>
    </row>
    <row r="7265" spans="4:66" x14ac:dyDescent="0.25">
      <c r="D7265" s="7"/>
      <c r="E7265" s="10"/>
      <c r="F7265" s="10"/>
      <c r="G7265" s="10"/>
      <c r="H7265" s="10"/>
      <c r="I7265" s="10"/>
      <c r="J7265" s="10"/>
      <c r="K7265" s="11"/>
      <c r="L7265" s="11"/>
      <c r="M7265" s="12"/>
      <c r="N7265" s="12"/>
      <c r="O7265" s="12"/>
      <c r="P7265" s="12"/>
      <c r="Q7265" s="12"/>
      <c r="R7265" s="12"/>
      <c r="S7265" s="12"/>
      <c r="T7265" s="12"/>
      <c r="U7265" s="12"/>
      <c r="V7265" s="12"/>
      <c r="W7265" s="12"/>
      <c r="X7265" s="12"/>
      <c r="Y7265" s="12"/>
      <c r="Z7265" s="12"/>
      <c r="AA7265" s="12"/>
      <c r="AB7265" s="12"/>
      <c r="AC7265" s="12"/>
      <c r="AD7265" s="12"/>
      <c r="AE7265" s="12"/>
      <c r="AF7265" s="12"/>
      <c r="AG7265" s="12"/>
      <c r="AH7265" s="12"/>
      <c r="AI7265" s="12"/>
      <c r="AJ7265" s="12"/>
      <c r="AK7265" s="12"/>
      <c r="AL7265" s="12"/>
      <c r="AM7265" s="12"/>
      <c r="AN7265" s="12"/>
      <c r="AO7265" s="12"/>
      <c r="AP7265" s="12"/>
      <c r="AQ7265" s="12"/>
      <c r="AR7265" s="12"/>
      <c r="AS7265" s="12"/>
      <c r="AT7265" s="12"/>
      <c r="AU7265" s="12"/>
      <c r="AV7265" s="12"/>
      <c r="AW7265" s="12"/>
      <c r="AX7265" s="12"/>
      <c r="AY7265" s="12"/>
      <c r="AZ7265" s="12"/>
      <c r="BA7265" s="12"/>
      <c r="BB7265" s="12"/>
      <c r="BC7265" s="12"/>
      <c r="BD7265" s="12"/>
      <c r="BE7265" s="12"/>
      <c r="BF7265" s="12"/>
      <c r="BG7265" s="12"/>
      <c r="BH7265" s="12"/>
      <c r="BI7265" s="12"/>
      <c r="BJ7265" s="13"/>
      <c r="BK7265" s="13"/>
      <c r="BL7265" s="13"/>
      <c r="BM7265" s="13"/>
      <c r="BN7265" s="13"/>
    </row>
    <row r="7266" spans="4:66" x14ac:dyDescent="0.25">
      <c r="D7266" s="7"/>
      <c r="E7266" s="10"/>
      <c r="F7266" s="10"/>
      <c r="G7266" s="10"/>
      <c r="H7266" s="10"/>
      <c r="I7266" s="10"/>
      <c r="J7266" s="10"/>
      <c r="K7266" s="11"/>
      <c r="L7266" s="11"/>
      <c r="M7266" s="12"/>
      <c r="N7266" s="12"/>
      <c r="O7266" s="12"/>
      <c r="P7266" s="12"/>
      <c r="Q7266" s="12"/>
      <c r="R7266" s="12"/>
      <c r="S7266" s="12"/>
      <c r="T7266" s="12"/>
      <c r="U7266" s="12"/>
      <c r="V7266" s="12"/>
      <c r="W7266" s="12"/>
      <c r="X7266" s="12"/>
      <c r="Y7266" s="12"/>
      <c r="Z7266" s="12"/>
      <c r="AA7266" s="12"/>
      <c r="AB7266" s="12"/>
      <c r="AC7266" s="12"/>
      <c r="AD7266" s="12"/>
      <c r="AE7266" s="12"/>
      <c r="AF7266" s="12"/>
      <c r="AG7266" s="12"/>
      <c r="AH7266" s="12"/>
      <c r="AI7266" s="12"/>
      <c r="AJ7266" s="12"/>
      <c r="AK7266" s="12"/>
      <c r="AL7266" s="12"/>
      <c r="AM7266" s="12"/>
      <c r="AN7266" s="12"/>
      <c r="AO7266" s="12"/>
      <c r="AP7266" s="12"/>
      <c r="AQ7266" s="12"/>
      <c r="AR7266" s="12"/>
      <c r="AS7266" s="12"/>
      <c r="AT7266" s="12"/>
      <c r="AU7266" s="12"/>
      <c r="AV7266" s="12"/>
      <c r="AW7266" s="12"/>
      <c r="AX7266" s="12"/>
      <c r="AY7266" s="12"/>
      <c r="AZ7266" s="12"/>
      <c r="BA7266" s="12"/>
      <c r="BB7266" s="12"/>
      <c r="BC7266" s="12"/>
      <c r="BD7266" s="12"/>
      <c r="BE7266" s="12"/>
      <c r="BF7266" s="12"/>
      <c r="BG7266" s="12"/>
      <c r="BH7266" s="12"/>
      <c r="BI7266" s="12"/>
      <c r="BJ7266" s="13"/>
      <c r="BK7266" s="13"/>
      <c r="BL7266" s="13"/>
      <c r="BM7266" s="13"/>
      <c r="BN7266" s="13"/>
    </row>
    <row r="7267" spans="4:66" x14ac:dyDescent="0.25">
      <c r="D7267" s="7"/>
      <c r="E7267" s="10"/>
      <c r="F7267" s="10"/>
      <c r="G7267" s="10"/>
      <c r="H7267" s="10"/>
      <c r="I7267" s="10"/>
      <c r="J7267" s="10"/>
      <c r="K7267" s="11"/>
      <c r="L7267" s="11"/>
      <c r="M7267" s="12"/>
      <c r="N7267" s="12"/>
      <c r="O7267" s="12"/>
      <c r="P7267" s="12"/>
      <c r="Q7267" s="12"/>
      <c r="R7267" s="12"/>
      <c r="S7267" s="12"/>
      <c r="T7267" s="12"/>
      <c r="U7267" s="12"/>
      <c r="V7267" s="12"/>
      <c r="W7267" s="12"/>
      <c r="X7267" s="12"/>
      <c r="Y7267" s="12"/>
      <c r="Z7267" s="12"/>
      <c r="AA7267" s="12"/>
      <c r="AB7267" s="12"/>
      <c r="AC7267" s="12"/>
      <c r="AD7267" s="12"/>
      <c r="AE7267" s="12"/>
      <c r="AF7267" s="12"/>
      <c r="AG7267" s="12"/>
      <c r="AH7267" s="12"/>
      <c r="AI7267" s="12"/>
      <c r="AJ7267" s="12"/>
      <c r="AK7267" s="12"/>
      <c r="AL7267" s="12"/>
      <c r="AM7267" s="12"/>
      <c r="AN7267" s="12"/>
      <c r="AO7267" s="12"/>
      <c r="AP7267" s="12"/>
      <c r="AQ7267" s="12"/>
      <c r="AR7267" s="12"/>
      <c r="AS7267" s="12"/>
      <c r="AT7267" s="12"/>
      <c r="AU7267" s="12"/>
      <c r="AV7267" s="12"/>
      <c r="AW7267" s="12"/>
      <c r="AX7267" s="12"/>
      <c r="AY7267" s="12"/>
      <c r="AZ7267" s="12"/>
      <c r="BA7267" s="12"/>
      <c r="BB7267" s="12"/>
      <c r="BC7267" s="12"/>
      <c r="BD7267" s="12"/>
      <c r="BE7267" s="12"/>
      <c r="BF7267" s="12"/>
      <c r="BG7267" s="12"/>
      <c r="BH7267" s="12"/>
      <c r="BI7267" s="12"/>
      <c r="BJ7267" s="13"/>
      <c r="BK7267" s="13"/>
      <c r="BL7267" s="13"/>
      <c r="BM7267" s="13"/>
      <c r="BN7267" s="13"/>
    </row>
    <row r="7268" spans="4:66" x14ac:dyDescent="0.25">
      <c r="D7268" s="7"/>
      <c r="E7268" s="10"/>
      <c r="F7268" s="10"/>
      <c r="G7268" s="10"/>
      <c r="H7268" s="10"/>
      <c r="I7268" s="10"/>
      <c r="J7268" s="10"/>
      <c r="K7268" s="11"/>
      <c r="L7268" s="11"/>
      <c r="M7268" s="12"/>
      <c r="N7268" s="12"/>
      <c r="O7268" s="12"/>
      <c r="P7268" s="12"/>
      <c r="Q7268" s="12"/>
      <c r="R7268" s="12"/>
      <c r="S7268" s="12"/>
      <c r="T7268" s="12"/>
      <c r="U7268" s="12"/>
      <c r="V7268" s="12"/>
      <c r="W7268" s="12"/>
      <c r="X7268" s="12"/>
      <c r="Y7268" s="12"/>
      <c r="Z7268" s="12"/>
      <c r="AA7268" s="12"/>
      <c r="AB7268" s="12"/>
      <c r="AC7268" s="12"/>
      <c r="AD7268" s="12"/>
      <c r="AE7268" s="12"/>
      <c r="AF7268" s="12"/>
      <c r="AG7268" s="12"/>
      <c r="AH7268" s="12"/>
      <c r="AI7268" s="12"/>
      <c r="AJ7268" s="12"/>
      <c r="AK7268" s="12"/>
      <c r="AL7268" s="12"/>
      <c r="AM7268" s="12"/>
      <c r="AN7268" s="12"/>
      <c r="AO7268" s="12"/>
      <c r="AP7268" s="12"/>
      <c r="AQ7268" s="12"/>
      <c r="AR7268" s="12"/>
      <c r="AS7268" s="12"/>
      <c r="AT7268" s="12"/>
      <c r="AU7268" s="12"/>
      <c r="AV7268" s="12"/>
      <c r="AW7268" s="12"/>
      <c r="AX7268" s="12"/>
      <c r="AY7268" s="12"/>
      <c r="AZ7268" s="12"/>
      <c r="BA7268" s="12"/>
      <c r="BB7268" s="12"/>
      <c r="BC7268" s="12"/>
      <c r="BD7268" s="12"/>
      <c r="BE7268" s="12"/>
      <c r="BF7268" s="12"/>
      <c r="BG7268" s="12"/>
      <c r="BH7268" s="12"/>
      <c r="BI7268" s="12"/>
      <c r="BJ7268" s="13"/>
      <c r="BK7268" s="13"/>
      <c r="BL7268" s="13"/>
      <c r="BM7268" s="13"/>
      <c r="BN7268" s="13"/>
    </row>
    <row r="7269" spans="4:66" x14ac:dyDescent="0.25">
      <c r="D7269" s="7"/>
      <c r="E7269" s="10"/>
      <c r="F7269" s="10"/>
      <c r="G7269" s="10"/>
      <c r="H7269" s="10"/>
      <c r="I7269" s="10"/>
      <c r="J7269" s="10"/>
      <c r="K7269" s="11"/>
      <c r="L7269" s="11"/>
      <c r="M7269" s="12"/>
      <c r="N7269" s="12"/>
      <c r="O7269" s="12"/>
      <c r="P7269" s="12"/>
      <c r="Q7269" s="12"/>
      <c r="R7269" s="12"/>
      <c r="S7269" s="12"/>
      <c r="T7269" s="12"/>
      <c r="U7269" s="12"/>
      <c r="V7269" s="12"/>
      <c r="W7269" s="12"/>
      <c r="X7269" s="12"/>
      <c r="Y7269" s="12"/>
      <c r="Z7269" s="12"/>
      <c r="AA7269" s="12"/>
      <c r="AB7269" s="12"/>
      <c r="AC7269" s="12"/>
      <c r="AD7269" s="12"/>
      <c r="AE7269" s="12"/>
      <c r="AF7269" s="12"/>
      <c r="AG7269" s="12"/>
      <c r="AH7269" s="12"/>
      <c r="AI7269" s="12"/>
      <c r="AJ7269" s="12"/>
      <c r="AK7269" s="12"/>
      <c r="AL7269" s="12"/>
      <c r="AM7269" s="12"/>
      <c r="AN7269" s="12"/>
      <c r="AO7269" s="12"/>
      <c r="AP7269" s="12"/>
      <c r="AQ7269" s="12"/>
      <c r="AR7269" s="12"/>
      <c r="AS7269" s="12"/>
      <c r="AT7269" s="12"/>
      <c r="AU7269" s="12"/>
      <c r="AV7269" s="12"/>
      <c r="AW7269" s="12"/>
      <c r="AX7269" s="12"/>
      <c r="AY7269" s="12"/>
      <c r="AZ7269" s="12"/>
      <c r="BA7269" s="12"/>
      <c r="BB7269" s="12"/>
      <c r="BC7269" s="12"/>
      <c r="BD7269" s="12"/>
      <c r="BE7269" s="12"/>
      <c r="BF7269" s="12"/>
      <c r="BG7269" s="12"/>
      <c r="BH7269" s="12"/>
      <c r="BI7269" s="12"/>
      <c r="BJ7269" s="13"/>
      <c r="BK7269" s="13"/>
      <c r="BL7269" s="13"/>
      <c r="BM7269" s="13"/>
      <c r="BN7269" s="13"/>
    </row>
    <row r="7270" spans="4:66" x14ac:dyDescent="0.25">
      <c r="D7270" s="7"/>
      <c r="E7270" s="10"/>
      <c r="F7270" s="10"/>
      <c r="G7270" s="10"/>
      <c r="H7270" s="10"/>
      <c r="I7270" s="10"/>
      <c r="J7270" s="10"/>
      <c r="K7270" s="11"/>
      <c r="L7270" s="11"/>
      <c r="M7270" s="12"/>
      <c r="N7270" s="12"/>
      <c r="O7270" s="12"/>
      <c r="P7270" s="12"/>
      <c r="Q7270" s="12"/>
      <c r="R7270" s="12"/>
      <c r="S7270" s="12"/>
      <c r="T7270" s="12"/>
      <c r="U7270" s="12"/>
      <c r="V7270" s="12"/>
      <c r="W7270" s="12"/>
      <c r="X7270" s="12"/>
      <c r="Y7270" s="12"/>
      <c r="Z7270" s="12"/>
      <c r="AA7270" s="12"/>
      <c r="AB7270" s="12"/>
      <c r="AC7270" s="12"/>
      <c r="AD7270" s="12"/>
      <c r="AE7270" s="12"/>
      <c r="AF7270" s="12"/>
      <c r="AG7270" s="12"/>
      <c r="AH7270" s="12"/>
      <c r="AI7270" s="12"/>
      <c r="AJ7270" s="12"/>
      <c r="AK7270" s="12"/>
      <c r="AL7270" s="12"/>
      <c r="AM7270" s="12"/>
      <c r="AN7270" s="12"/>
      <c r="AO7270" s="12"/>
      <c r="AP7270" s="12"/>
      <c r="AQ7270" s="12"/>
      <c r="AR7270" s="12"/>
      <c r="AS7270" s="12"/>
      <c r="AT7270" s="12"/>
      <c r="AU7270" s="12"/>
      <c r="AV7270" s="12"/>
      <c r="AW7270" s="12"/>
      <c r="AX7270" s="12"/>
      <c r="AY7270" s="12"/>
      <c r="AZ7270" s="12"/>
      <c r="BA7270" s="12"/>
      <c r="BB7270" s="12"/>
      <c r="BC7270" s="12"/>
      <c r="BD7270" s="12"/>
      <c r="BE7270" s="12"/>
      <c r="BF7270" s="12"/>
      <c r="BG7270" s="12"/>
      <c r="BH7270" s="12"/>
      <c r="BI7270" s="12"/>
      <c r="BJ7270" s="13"/>
      <c r="BK7270" s="13"/>
      <c r="BL7270" s="13"/>
      <c r="BM7270" s="13"/>
      <c r="BN7270" s="13"/>
    </row>
    <row r="7271" spans="4:66" x14ac:dyDescent="0.25">
      <c r="D7271" s="7"/>
      <c r="E7271" s="10"/>
      <c r="F7271" s="10"/>
      <c r="G7271" s="10"/>
      <c r="H7271" s="10"/>
      <c r="I7271" s="10"/>
      <c r="J7271" s="10"/>
      <c r="K7271" s="11"/>
      <c r="L7271" s="11"/>
      <c r="M7271" s="12"/>
      <c r="N7271" s="12"/>
      <c r="O7271" s="12"/>
      <c r="P7271" s="12"/>
      <c r="Q7271" s="12"/>
      <c r="R7271" s="12"/>
      <c r="S7271" s="12"/>
      <c r="T7271" s="12"/>
      <c r="U7271" s="12"/>
      <c r="V7271" s="12"/>
      <c r="W7271" s="12"/>
      <c r="X7271" s="12"/>
      <c r="Y7271" s="12"/>
      <c r="Z7271" s="12"/>
      <c r="AA7271" s="12"/>
      <c r="AB7271" s="12"/>
      <c r="AC7271" s="12"/>
      <c r="AD7271" s="12"/>
      <c r="AE7271" s="12"/>
      <c r="AF7271" s="12"/>
      <c r="AG7271" s="12"/>
      <c r="AH7271" s="12"/>
      <c r="AI7271" s="12"/>
      <c r="AJ7271" s="12"/>
      <c r="AK7271" s="12"/>
      <c r="AL7271" s="12"/>
      <c r="AM7271" s="12"/>
      <c r="AN7271" s="12"/>
      <c r="AO7271" s="12"/>
      <c r="AP7271" s="12"/>
      <c r="AQ7271" s="12"/>
      <c r="AR7271" s="12"/>
      <c r="AS7271" s="12"/>
      <c r="AT7271" s="12"/>
      <c r="AU7271" s="12"/>
      <c r="AV7271" s="12"/>
      <c r="AW7271" s="12"/>
      <c r="AX7271" s="12"/>
      <c r="AY7271" s="12"/>
      <c r="AZ7271" s="12"/>
      <c r="BA7271" s="12"/>
      <c r="BB7271" s="12"/>
      <c r="BC7271" s="12"/>
      <c r="BD7271" s="12"/>
      <c r="BE7271" s="12"/>
      <c r="BF7271" s="12"/>
      <c r="BG7271" s="12"/>
      <c r="BH7271" s="12"/>
      <c r="BI7271" s="12"/>
      <c r="BJ7271" s="13"/>
      <c r="BK7271" s="13"/>
      <c r="BL7271" s="13"/>
      <c r="BM7271" s="13"/>
      <c r="BN7271" s="13"/>
    </row>
    <row r="7272" spans="4:66" x14ac:dyDescent="0.25">
      <c r="D7272" s="7"/>
      <c r="E7272" s="10"/>
      <c r="F7272" s="10"/>
      <c r="G7272" s="10"/>
      <c r="H7272" s="10"/>
      <c r="I7272" s="10"/>
      <c r="J7272" s="10"/>
      <c r="K7272" s="11"/>
      <c r="L7272" s="11"/>
      <c r="M7272" s="12"/>
      <c r="N7272" s="12"/>
      <c r="O7272" s="12"/>
      <c r="P7272" s="12"/>
      <c r="Q7272" s="12"/>
      <c r="R7272" s="12"/>
      <c r="S7272" s="12"/>
      <c r="T7272" s="12"/>
      <c r="U7272" s="12"/>
      <c r="V7272" s="12"/>
      <c r="W7272" s="12"/>
      <c r="X7272" s="12"/>
      <c r="Y7272" s="12"/>
      <c r="Z7272" s="12"/>
      <c r="AA7272" s="12"/>
      <c r="AB7272" s="12"/>
      <c r="AC7272" s="12"/>
      <c r="AD7272" s="12"/>
      <c r="AE7272" s="12"/>
      <c r="AF7272" s="12"/>
      <c r="AG7272" s="12"/>
      <c r="AH7272" s="12"/>
      <c r="AI7272" s="12"/>
      <c r="AJ7272" s="12"/>
      <c r="AK7272" s="12"/>
      <c r="AL7272" s="12"/>
      <c r="AM7272" s="12"/>
      <c r="AN7272" s="12"/>
      <c r="AO7272" s="12"/>
      <c r="AP7272" s="12"/>
      <c r="AQ7272" s="12"/>
      <c r="AR7272" s="12"/>
      <c r="AS7272" s="12"/>
      <c r="AT7272" s="12"/>
      <c r="AU7272" s="12"/>
      <c r="AV7272" s="12"/>
      <c r="AW7272" s="12"/>
      <c r="AX7272" s="12"/>
      <c r="AY7272" s="12"/>
      <c r="AZ7272" s="12"/>
      <c r="BA7272" s="12"/>
      <c r="BB7272" s="12"/>
      <c r="BC7272" s="12"/>
      <c r="BD7272" s="12"/>
      <c r="BE7272" s="12"/>
      <c r="BF7272" s="12"/>
      <c r="BG7272" s="12"/>
      <c r="BH7272" s="12"/>
      <c r="BI7272" s="12"/>
      <c r="BJ7272" s="13"/>
      <c r="BK7272" s="13"/>
      <c r="BL7272" s="13"/>
      <c r="BM7272" s="13"/>
      <c r="BN7272" s="13"/>
    </row>
    <row r="7273" spans="4:66" x14ac:dyDescent="0.25">
      <c r="D7273" s="7"/>
      <c r="E7273" s="10"/>
      <c r="F7273" s="10"/>
      <c r="G7273" s="10"/>
      <c r="H7273" s="10"/>
      <c r="I7273" s="10"/>
      <c r="J7273" s="10"/>
      <c r="K7273" s="11"/>
      <c r="L7273" s="11"/>
      <c r="M7273" s="12"/>
      <c r="N7273" s="12"/>
      <c r="O7273" s="12"/>
      <c r="P7273" s="12"/>
      <c r="Q7273" s="12"/>
      <c r="R7273" s="12"/>
      <c r="S7273" s="12"/>
      <c r="T7273" s="12"/>
      <c r="U7273" s="12"/>
      <c r="V7273" s="12"/>
      <c r="W7273" s="12"/>
      <c r="X7273" s="12"/>
      <c r="Y7273" s="12"/>
      <c r="Z7273" s="12"/>
      <c r="AA7273" s="12"/>
      <c r="AB7273" s="12"/>
      <c r="AC7273" s="12"/>
      <c r="AD7273" s="12"/>
      <c r="AE7273" s="12"/>
      <c r="AF7273" s="12"/>
      <c r="AG7273" s="12"/>
      <c r="AH7273" s="12"/>
      <c r="AI7273" s="12"/>
      <c r="AJ7273" s="12"/>
      <c r="AK7273" s="12"/>
      <c r="AL7273" s="12"/>
      <c r="AM7273" s="12"/>
      <c r="AN7273" s="12"/>
      <c r="AO7273" s="12"/>
      <c r="AP7273" s="12"/>
      <c r="AQ7273" s="12"/>
      <c r="AR7273" s="12"/>
      <c r="AS7273" s="12"/>
      <c r="AT7273" s="12"/>
      <c r="AU7273" s="12"/>
      <c r="AV7273" s="12"/>
      <c r="AW7273" s="12"/>
      <c r="AX7273" s="12"/>
      <c r="AY7273" s="12"/>
      <c r="AZ7273" s="12"/>
      <c r="BA7273" s="12"/>
      <c r="BB7273" s="12"/>
      <c r="BC7273" s="12"/>
      <c r="BD7273" s="12"/>
      <c r="BE7273" s="12"/>
      <c r="BF7273" s="12"/>
      <c r="BG7273" s="12"/>
      <c r="BH7273" s="12"/>
      <c r="BI7273" s="12"/>
      <c r="BJ7273" s="13"/>
      <c r="BK7273" s="13"/>
      <c r="BL7273" s="13"/>
      <c r="BM7273" s="13"/>
      <c r="BN7273" s="13"/>
    </row>
    <row r="7274" spans="4:66" x14ac:dyDescent="0.25">
      <c r="D7274" s="7"/>
      <c r="E7274" s="10"/>
      <c r="F7274" s="10"/>
      <c r="G7274" s="10"/>
      <c r="H7274" s="10"/>
      <c r="I7274" s="10"/>
      <c r="J7274" s="10"/>
      <c r="K7274" s="11"/>
      <c r="L7274" s="11"/>
      <c r="M7274" s="12"/>
      <c r="N7274" s="12"/>
      <c r="O7274" s="12"/>
      <c r="P7274" s="12"/>
      <c r="Q7274" s="12"/>
      <c r="R7274" s="12"/>
      <c r="S7274" s="12"/>
      <c r="T7274" s="12"/>
      <c r="U7274" s="12"/>
      <c r="V7274" s="12"/>
      <c r="W7274" s="12"/>
      <c r="X7274" s="12"/>
      <c r="Y7274" s="12"/>
      <c r="Z7274" s="12"/>
      <c r="AA7274" s="12"/>
      <c r="AB7274" s="12"/>
      <c r="AC7274" s="12"/>
      <c r="AD7274" s="12"/>
      <c r="AE7274" s="12"/>
      <c r="AF7274" s="12"/>
      <c r="AG7274" s="12"/>
      <c r="AH7274" s="12"/>
      <c r="AI7274" s="12"/>
      <c r="AJ7274" s="12"/>
      <c r="AK7274" s="12"/>
      <c r="AL7274" s="12"/>
      <c r="AM7274" s="12"/>
      <c r="AN7274" s="12"/>
      <c r="AO7274" s="12"/>
      <c r="AP7274" s="12"/>
      <c r="AQ7274" s="12"/>
      <c r="AR7274" s="12"/>
      <c r="AS7274" s="12"/>
      <c r="AT7274" s="12"/>
      <c r="AU7274" s="12"/>
      <c r="AV7274" s="12"/>
      <c r="AW7274" s="12"/>
      <c r="AX7274" s="12"/>
      <c r="AY7274" s="12"/>
      <c r="AZ7274" s="12"/>
      <c r="BA7274" s="12"/>
      <c r="BB7274" s="12"/>
      <c r="BC7274" s="12"/>
      <c r="BD7274" s="12"/>
      <c r="BE7274" s="12"/>
      <c r="BF7274" s="12"/>
      <c r="BG7274" s="12"/>
      <c r="BH7274" s="12"/>
      <c r="BI7274" s="12"/>
      <c r="BJ7274" s="13"/>
      <c r="BK7274" s="13"/>
      <c r="BL7274" s="13"/>
      <c r="BM7274" s="13"/>
      <c r="BN7274" s="13"/>
    </row>
    <row r="7275" spans="4:66" x14ac:dyDescent="0.25">
      <c r="D7275" s="7"/>
      <c r="E7275" s="10"/>
      <c r="F7275" s="10"/>
      <c r="G7275" s="10"/>
      <c r="H7275" s="10"/>
      <c r="I7275" s="10"/>
      <c r="J7275" s="10"/>
      <c r="K7275" s="11"/>
      <c r="L7275" s="11"/>
      <c r="M7275" s="12"/>
      <c r="N7275" s="12"/>
      <c r="O7275" s="12"/>
      <c r="P7275" s="12"/>
      <c r="Q7275" s="12"/>
      <c r="R7275" s="12"/>
      <c r="S7275" s="12"/>
      <c r="T7275" s="12"/>
      <c r="U7275" s="12"/>
      <c r="V7275" s="12"/>
      <c r="W7275" s="12"/>
      <c r="X7275" s="12"/>
      <c r="Y7275" s="12"/>
      <c r="Z7275" s="12"/>
      <c r="AA7275" s="12"/>
      <c r="AB7275" s="12"/>
      <c r="AC7275" s="12"/>
      <c r="AD7275" s="12"/>
      <c r="AE7275" s="12"/>
      <c r="AF7275" s="12"/>
      <c r="AG7275" s="12"/>
      <c r="AH7275" s="12"/>
      <c r="AI7275" s="12"/>
      <c r="AJ7275" s="12"/>
      <c r="AK7275" s="12"/>
      <c r="AL7275" s="12"/>
      <c r="AM7275" s="12"/>
      <c r="AN7275" s="12"/>
      <c r="AO7275" s="12"/>
      <c r="AP7275" s="12"/>
      <c r="AQ7275" s="12"/>
      <c r="AR7275" s="12"/>
      <c r="AS7275" s="12"/>
      <c r="AT7275" s="12"/>
      <c r="AU7275" s="12"/>
      <c r="AV7275" s="12"/>
      <c r="AW7275" s="12"/>
      <c r="AX7275" s="12"/>
      <c r="AY7275" s="12"/>
      <c r="AZ7275" s="12"/>
      <c r="BA7275" s="12"/>
      <c r="BB7275" s="12"/>
      <c r="BC7275" s="12"/>
      <c r="BD7275" s="12"/>
      <c r="BE7275" s="12"/>
      <c r="BF7275" s="12"/>
      <c r="BG7275" s="12"/>
      <c r="BH7275" s="12"/>
      <c r="BI7275" s="12"/>
      <c r="BJ7275" s="13"/>
      <c r="BK7275" s="13"/>
      <c r="BL7275" s="13"/>
      <c r="BM7275" s="13"/>
      <c r="BN7275" s="13"/>
    </row>
    <row r="7276" spans="4:66" x14ac:dyDescent="0.25">
      <c r="D7276" s="7"/>
      <c r="E7276" s="10"/>
      <c r="F7276" s="10"/>
      <c r="G7276" s="10"/>
      <c r="H7276" s="10"/>
      <c r="I7276" s="10"/>
      <c r="J7276" s="10"/>
      <c r="K7276" s="11"/>
      <c r="L7276" s="11"/>
      <c r="M7276" s="12"/>
      <c r="N7276" s="12"/>
      <c r="O7276" s="12"/>
      <c r="P7276" s="12"/>
      <c r="Q7276" s="12"/>
      <c r="R7276" s="12"/>
      <c r="S7276" s="12"/>
      <c r="T7276" s="12"/>
      <c r="U7276" s="12"/>
      <c r="V7276" s="12"/>
      <c r="W7276" s="12"/>
      <c r="X7276" s="12"/>
      <c r="Y7276" s="12"/>
      <c r="Z7276" s="12"/>
      <c r="AA7276" s="12"/>
      <c r="AB7276" s="12"/>
      <c r="AC7276" s="12"/>
      <c r="AD7276" s="12"/>
      <c r="AE7276" s="12"/>
      <c r="AF7276" s="12"/>
      <c r="AG7276" s="12"/>
      <c r="AH7276" s="12"/>
      <c r="AI7276" s="12"/>
      <c r="AJ7276" s="12"/>
      <c r="AK7276" s="12"/>
      <c r="AL7276" s="12"/>
      <c r="AM7276" s="12"/>
      <c r="AN7276" s="12"/>
      <c r="AO7276" s="12"/>
      <c r="AP7276" s="12"/>
      <c r="AQ7276" s="12"/>
      <c r="AR7276" s="12"/>
      <c r="AS7276" s="12"/>
      <c r="AT7276" s="12"/>
      <c r="AU7276" s="12"/>
      <c r="AV7276" s="12"/>
      <c r="AW7276" s="12"/>
      <c r="AX7276" s="12"/>
      <c r="AY7276" s="12"/>
      <c r="AZ7276" s="12"/>
      <c r="BA7276" s="12"/>
      <c r="BB7276" s="12"/>
      <c r="BC7276" s="12"/>
      <c r="BD7276" s="12"/>
      <c r="BE7276" s="12"/>
      <c r="BF7276" s="12"/>
      <c r="BG7276" s="12"/>
      <c r="BH7276" s="12"/>
      <c r="BI7276" s="12"/>
      <c r="BJ7276" s="13"/>
      <c r="BK7276" s="13"/>
      <c r="BL7276" s="13"/>
      <c r="BM7276" s="13"/>
      <c r="BN7276" s="13"/>
    </row>
    <row r="7277" spans="4:66" x14ac:dyDescent="0.25">
      <c r="D7277" s="7"/>
      <c r="E7277" s="10"/>
      <c r="F7277" s="10"/>
      <c r="G7277" s="10"/>
      <c r="H7277" s="10"/>
      <c r="I7277" s="10"/>
      <c r="J7277" s="10"/>
      <c r="K7277" s="11"/>
      <c r="L7277" s="11"/>
      <c r="M7277" s="12"/>
      <c r="N7277" s="12"/>
      <c r="O7277" s="12"/>
      <c r="P7277" s="12"/>
      <c r="Q7277" s="12"/>
      <c r="R7277" s="12"/>
      <c r="S7277" s="12"/>
      <c r="T7277" s="12"/>
      <c r="U7277" s="12"/>
      <c r="V7277" s="12"/>
      <c r="W7277" s="12"/>
      <c r="X7277" s="12"/>
      <c r="Y7277" s="12"/>
      <c r="Z7277" s="12"/>
      <c r="AA7277" s="12"/>
      <c r="AB7277" s="12"/>
      <c r="AC7277" s="12"/>
      <c r="AD7277" s="12"/>
      <c r="AE7277" s="12"/>
      <c r="AF7277" s="12"/>
      <c r="AG7277" s="12"/>
      <c r="AH7277" s="12"/>
      <c r="AI7277" s="12"/>
      <c r="AJ7277" s="12"/>
      <c r="AK7277" s="12"/>
      <c r="AL7277" s="12"/>
      <c r="AM7277" s="12"/>
      <c r="AN7277" s="12"/>
      <c r="AO7277" s="12"/>
      <c r="AP7277" s="12"/>
      <c r="AQ7277" s="12"/>
      <c r="AR7277" s="12"/>
      <c r="AS7277" s="12"/>
      <c r="AT7277" s="12"/>
      <c r="AU7277" s="12"/>
      <c r="AV7277" s="12"/>
      <c r="AW7277" s="12"/>
      <c r="AX7277" s="12"/>
      <c r="AY7277" s="12"/>
      <c r="AZ7277" s="12"/>
      <c r="BA7277" s="12"/>
      <c r="BB7277" s="12"/>
      <c r="BC7277" s="12"/>
      <c r="BD7277" s="12"/>
      <c r="BE7277" s="12"/>
      <c r="BF7277" s="12"/>
      <c r="BG7277" s="12"/>
      <c r="BH7277" s="12"/>
      <c r="BI7277" s="12"/>
      <c r="BJ7277" s="13"/>
      <c r="BK7277" s="13"/>
      <c r="BL7277" s="13"/>
      <c r="BM7277" s="13"/>
      <c r="BN7277" s="13"/>
    </row>
    <row r="7278" spans="4:66" x14ac:dyDescent="0.25">
      <c r="D7278" s="7"/>
      <c r="E7278" s="10"/>
      <c r="F7278" s="10"/>
      <c r="G7278" s="10"/>
      <c r="H7278" s="10"/>
      <c r="I7278" s="10"/>
      <c r="J7278" s="10"/>
      <c r="K7278" s="11"/>
      <c r="L7278" s="11"/>
      <c r="M7278" s="12"/>
      <c r="N7278" s="12"/>
      <c r="O7278" s="12"/>
      <c r="P7278" s="12"/>
      <c r="Q7278" s="12"/>
      <c r="R7278" s="12"/>
      <c r="S7278" s="12"/>
      <c r="T7278" s="12"/>
      <c r="U7278" s="12"/>
      <c r="V7278" s="12"/>
      <c r="W7278" s="12"/>
      <c r="X7278" s="12"/>
      <c r="Y7278" s="12"/>
      <c r="Z7278" s="12"/>
      <c r="AA7278" s="12"/>
      <c r="AB7278" s="12"/>
      <c r="AC7278" s="12"/>
      <c r="AD7278" s="12"/>
      <c r="AE7278" s="12"/>
      <c r="AF7278" s="12"/>
      <c r="AG7278" s="12"/>
      <c r="AH7278" s="12"/>
      <c r="AI7278" s="12"/>
      <c r="AJ7278" s="12"/>
      <c r="AK7278" s="12"/>
      <c r="AL7278" s="12"/>
      <c r="AM7278" s="12"/>
      <c r="AN7278" s="12"/>
      <c r="AO7278" s="12"/>
      <c r="AP7278" s="12"/>
      <c r="AQ7278" s="12"/>
      <c r="AR7278" s="12"/>
      <c r="AS7278" s="12"/>
      <c r="AT7278" s="12"/>
      <c r="AU7278" s="12"/>
      <c r="AV7278" s="12"/>
      <c r="AW7278" s="12"/>
      <c r="AX7278" s="12"/>
      <c r="AY7278" s="12"/>
      <c r="AZ7278" s="12"/>
      <c r="BA7278" s="12"/>
      <c r="BB7278" s="12"/>
      <c r="BC7278" s="12"/>
      <c r="BD7278" s="12"/>
      <c r="BE7278" s="12"/>
      <c r="BF7278" s="12"/>
      <c r="BG7278" s="12"/>
      <c r="BH7278" s="12"/>
      <c r="BI7278" s="12"/>
      <c r="BJ7278" s="13"/>
      <c r="BK7278" s="13"/>
      <c r="BL7278" s="13"/>
      <c r="BM7278" s="13"/>
      <c r="BN7278" s="13"/>
    </row>
    <row r="7279" spans="4:66" x14ac:dyDescent="0.25">
      <c r="D7279" s="7"/>
      <c r="E7279" s="10"/>
      <c r="F7279" s="10"/>
      <c r="G7279" s="10"/>
      <c r="H7279" s="10"/>
      <c r="I7279" s="10"/>
      <c r="J7279" s="10"/>
      <c r="K7279" s="11"/>
      <c r="L7279" s="11"/>
      <c r="M7279" s="12"/>
      <c r="N7279" s="12"/>
      <c r="O7279" s="12"/>
      <c r="P7279" s="12"/>
      <c r="Q7279" s="12"/>
      <c r="R7279" s="12"/>
      <c r="S7279" s="12"/>
      <c r="T7279" s="12"/>
      <c r="U7279" s="12"/>
      <c r="V7279" s="12"/>
      <c r="W7279" s="12"/>
      <c r="X7279" s="12"/>
      <c r="Y7279" s="12"/>
      <c r="Z7279" s="12"/>
      <c r="AA7279" s="12"/>
      <c r="AB7279" s="12"/>
      <c r="AC7279" s="12"/>
      <c r="AD7279" s="12"/>
      <c r="AE7279" s="12"/>
      <c r="AF7279" s="12"/>
      <c r="AG7279" s="12"/>
      <c r="AH7279" s="12"/>
      <c r="AI7279" s="12"/>
      <c r="AJ7279" s="12"/>
      <c r="AK7279" s="12"/>
      <c r="AL7279" s="12"/>
      <c r="AM7279" s="12"/>
      <c r="AN7279" s="12"/>
      <c r="AO7279" s="12"/>
      <c r="AP7279" s="12"/>
      <c r="AQ7279" s="12"/>
      <c r="AR7279" s="12"/>
      <c r="AS7279" s="12"/>
      <c r="AT7279" s="12"/>
      <c r="AU7279" s="12"/>
      <c r="AV7279" s="12"/>
      <c r="AW7279" s="12"/>
      <c r="AX7279" s="12"/>
      <c r="AY7279" s="12"/>
      <c r="AZ7279" s="12"/>
      <c r="BA7279" s="12"/>
      <c r="BB7279" s="12"/>
      <c r="BC7279" s="12"/>
      <c r="BD7279" s="12"/>
      <c r="BE7279" s="12"/>
      <c r="BF7279" s="12"/>
      <c r="BG7279" s="12"/>
      <c r="BH7279" s="12"/>
      <c r="BI7279" s="12"/>
      <c r="BJ7279" s="13"/>
      <c r="BK7279" s="13"/>
      <c r="BL7279" s="13"/>
      <c r="BM7279" s="13"/>
      <c r="BN7279" s="13"/>
    </row>
    <row r="7280" spans="4:66" x14ac:dyDescent="0.25">
      <c r="D7280" s="7"/>
      <c r="E7280" s="10"/>
      <c r="F7280" s="10"/>
      <c r="G7280" s="10"/>
      <c r="H7280" s="10"/>
      <c r="I7280" s="10"/>
      <c r="J7280" s="10"/>
      <c r="K7280" s="11"/>
      <c r="L7280" s="11"/>
      <c r="M7280" s="12"/>
      <c r="N7280" s="12"/>
      <c r="O7280" s="12"/>
      <c r="P7280" s="12"/>
      <c r="Q7280" s="12"/>
      <c r="R7280" s="12"/>
      <c r="S7280" s="12"/>
      <c r="T7280" s="12"/>
      <c r="U7280" s="12"/>
      <c r="V7280" s="12"/>
      <c r="W7280" s="12"/>
      <c r="X7280" s="12"/>
      <c r="Y7280" s="12"/>
      <c r="Z7280" s="12"/>
      <c r="AA7280" s="12"/>
      <c r="AB7280" s="12"/>
      <c r="AC7280" s="12"/>
      <c r="AD7280" s="12"/>
      <c r="AE7280" s="12"/>
      <c r="AF7280" s="12"/>
      <c r="AG7280" s="12"/>
      <c r="AH7280" s="12"/>
      <c r="AI7280" s="12"/>
      <c r="AJ7280" s="12"/>
      <c r="AK7280" s="12"/>
      <c r="AL7280" s="12"/>
      <c r="AM7280" s="12"/>
      <c r="AN7280" s="12"/>
      <c r="AO7280" s="12"/>
      <c r="AP7280" s="12"/>
      <c r="AQ7280" s="12"/>
      <c r="AR7280" s="12"/>
      <c r="AS7280" s="12"/>
      <c r="AT7280" s="12"/>
      <c r="AU7280" s="12"/>
      <c r="AV7280" s="12"/>
      <c r="AW7280" s="12"/>
      <c r="AX7280" s="12"/>
      <c r="AY7280" s="12"/>
      <c r="AZ7280" s="12"/>
      <c r="BA7280" s="12"/>
      <c r="BB7280" s="12"/>
      <c r="BC7280" s="12"/>
      <c r="BD7280" s="12"/>
      <c r="BE7280" s="12"/>
      <c r="BF7280" s="12"/>
      <c r="BG7280" s="12"/>
      <c r="BH7280" s="12"/>
      <c r="BI7280" s="12"/>
      <c r="BJ7280" s="13"/>
      <c r="BK7280" s="13"/>
      <c r="BL7280" s="13"/>
      <c r="BM7280" s="13"/>
      <c r="BN7280" s="13"/>
    </row>
    <row r="7281" spans="4:66" x14ac:dyDescent="0.25">
      <c r="D7281" s="7"/>
      <c r="E7281" s="10"/>
      <c r="F7281" s="10"/>
      <c r="G7281" s="10"/>
      <c r="H7281" s="10"/>
      <c r="I7281" s="10"/>
      <c r="J7281" s="10"/>
      <c r="K7281" s="11"/>
      <c r="L7281" s="11"/>
      <c r="M7281" s="12"/>
      <c r="N7281" s="12"/>
      <c r="O7281" s="12"/>
      <c r="P7281" s="12"/>
      <c r="Q7281" s="12"/>
      <c r="R7281" s="12"/>
      <c r="S7281" s="12"/>
      <c r="T7281" s="12"/>
      <c r="U7281" s="12"/>
      <c r="V7281" s="12"/>
      <c r="W7281" s="12"/>
      <c r="X7281" s="12"/>
      <c r="Y7281" s="12"/>
      <c r="Z7281" s="12"/>
      <c r="AA7281" s="12"/>
      <c r="AB7281" s="12"/>
      <c r="AC7281" s="12"/>
      <c r="AD7281" s="12"/>
      <c r="AE7281" s="12"/>
      <c r="AF7281" s="12"/>
      <c r="AG7281" s="12"/>
      <c r="AH7281" s="12"/>
      <c r="AI7281" s="12"/>
      <c r="AJ7281" s="12"/>
      <c r="AK7281" s="12"/>
      <c r="AL7281" s="12"/>
      <c r="AM7281" s="12"/>
      <c r="AN7281" s="12"/>
      <c r="AO7281" s="12"/>
      <c r="AP7281" s="12"/>
      <c r="AQ7281" s="12"/>
      <c r="AR7281" s="12"/>
      <c r="AS7281" s="12"/>
      <c r="AT7281" s="12"/>
      <c r="AU7281" s="12"/>
      <c r="AV7281" s="12"/>
      <c r="AW7281" s="12"/>
      <c r="AX7281" s="12"/>
      <c r="AY7281" s="12"/>
      <c r="AZ7281" s="12"/>
      <c r="BA7281" s="12"/>
      <c r="BB7281" s="12"/>
      <c r="BC7281" s="12"/>
      <c r="BD7281" s="12"/>
      <c r="BE7281" s="12"/>
      <c r="BF7281" s="12"/>
      <c r="BG7281" s="12"/>
      <c r="BH7281" s="12"/>
      <c r="BI7281" s="12"/>
      <c r="BJ7281" s="13"/>
      <c r="BK7281" s="13"/>
      <c r="BL7281" s="13"/>
      <c r="BM7281" s="13"/>
      <c r="BN7281" s="13"/>
    </row>
    <row r="7282" spans="4:66" x14ac:dyDescent="0.25">
      <c r="D7282" s="7"/>
      <c r="E7282" s="10"/>
      <c r="F7282" s="10"/>
      <c r="G7282" s="10"/>
      <c r="H7282" s="10"/>
      <c r="I7282" s="10"/>
      <c r="J7282" s="10"/>
      <c r="K7282" s="11"/>
      <c r="L7282" s="11"/>
      <c r="M7282" s="12"/>
      <c r="N7282" s="12"/>
      <c r="O7282" s="12"/>
      <c r="P7282" s="12"/>
      <c r="Q7282" s="12"/>
      <c r="R7282" s="12"/>
      <c r="S7282" s="12"/>
      <c r="T7282" s="12"/>
      <c r="U7282" s="12"/>
      <c r="V7282" s="12"/>
      <c r="W7282" s="12"/>
      <c r="X7282" s="12"/>
      <c r="Y7282" s="12"/>
      <c r="Z7282" s="12"/>
      <c r="AA7282" s="12"/>
      <c r="AB7282" s="12"/>
      <c r="AC7282" s="12"/>
      <c r="AD7282" s="12"/>
      <c r="AE7282" s="12"/>
      <c r="AF7282" s="12"/>
      <c r="AG7282" s="12"/>
      <c r="AH7282" s="12"/>
      <c r="AI7282" s="12"/>
      <c r="AJ7282" s="12"/>
      <c r="AK7282" s="12"/>
      <c r="AL7282" s="12"/>
      <c r="AM7282" s="12"/>
      <c r="AN7282" s="12"/>
      <c r="AO7282" s="12"/>
      <c r="AP7282" s="12"/>
      <c r="AQ7282" s="12"/>
      <c r="AR7282" s="12"/>
      <c r="AS7282" s="12"/>
      <c r="AT7282" s="12"/>
      <c r="AU7282" s="12"/>
      <c r="AV7282" s="12"/>
      <c r="AW7282" s="12"/>
      <c r="AX7282" s="12"/>
      <c r="AY7282" s="12"/>
      <c r="AZ7282" s="12"/>
      <c r="BA7282" s="12"/>
      <c r="BB7282" s="12"/>
      <c r="BC7282" s="12"/>
      <c r="BD7282" s="12"/>
      <c r="BE7282" s="12"/>
      <c r="BF7282" s="12"/>
      <c r="BG7282" s="12"/>
      <c r="BH7282" s="12"/>
      <c r="BI7282" s="12"/>
      <c r="BJ7282" s="13"/>
      <c r="BK7282" s="13"/>
      <c r="BL7282" s="13"/>
      <c r="BM7282" s="13"/>
      <c r="BN7282" s="13"/>
    </row>
    <row r="7283" spans="4:66" x14ac:dyDescent="0.25">
      <c r="D7283" s="7"/>
      <c r="E7283" s="10"/>
      <c r="F7283" s="10"/>
      <c r="G7283" s="10"/>
      <c r="H7283" s="10"/>
      <c r="I7283" s="10"/>
      <c r="J7283" s="10"/>
      <c r="K7283" s="11"/>
      <c r="L7283" s="11"/>
      <c r="M7283" s="12"/>
      <c r="N7283" s="12"/>
      <c r="O7283" s="12"/>
      <c r="P7283" s="12"/>
      <c r="Q7283" s="12"/>
      <c r="R7283" s="12"/>
      <c r="S7283" s="12"/>
      <c r="T7283" s="12"/>
      <c r="U7283" s="12"/>
      <c r="V7283" s="12"/>
      <c r="W7283" s="12"/>
      <c r="X7283" s="12"/>
      <c r="Y7283" s="12"/>
      <c r="Z7283" s="12"/>
      <c r="AA7283" s="12"/>
      <c r="AB7283" s="12"/>
      <c r="AC7283" s="12"/>
      <c r="AD7283" s="12"/>
      <c r="AE7283" s="12"/>
      <c r="AF7283" s="12"/>
      <c r="AG7283" s="12"/>
      <c r="AH7283" s="12"/>
      <c r="AI7283" s="12"/>
      <c r="AJ7283" s="12"/>
      <c r="AK7283" s="12"/>
      <c r="AL7283" s="12"/>
      <c r="AM7283" s="12"/>
      <c r="AN7283" s="12"/>
      <c r="AO7283" s="12"/>
      <c r="AP7283" s="12"/>
      <c r="AQ7283" s="12"/>
      <c r="AR7283" s="12"/>
      <c r="AS7283" s="12"/>
      <c r="AT7283" s="12"/>
      <c r="AU7283" s="12"/>
      <c r="AV7283" s="12"/>
      <c r="AW7283" s="12"/>
      <c r="AX7283" s="12"/>
      <c r="AY7283" s="12"/>
      <c r="AZ7283" s="12"/>
      <c r="BA7283" s="12"/>
      <c r="BB7283" s="12"/>
      <c r="BC7283" s="12"/>
      <c r="BD7283" s="12"/>
      <c r="BE7283" s="12"/>
      <c r="BF7283" s="12"/>
      <c r="BG7283" s="12"/>
      <c r="BH7283" s="12"/>
      <c r="BI7283" s="12"/>
      <c r="BJ7283" s="13"/>
      <c r="BK7283" s="13"/>
      <c r="BL7283" s="13"/>
      <c r="BM7283" s="13"/>
      <c r="BN7283" s="13"/>
    </row>
    <row r="7284" spans="4:66" x14ac:dyDescent="0.25">
      <c r="D7284" s="7"/>
      <c r="E7284" s="10"/>
      <c r="F7284" s="10"/>
      <c r="G7284" s="10"/>
      <c r="H7284" s="10"/>
      <c r="I7284" s="10"/>
      <c r="J7284" s="10"/>
      <c r="K7284" s="11"/>
      <c r="L7284" s="11"/>
      <c r="M7284" s="12"/>
      <c r="N7284" s="12"/>
      <c r="O7284" s="12"/>
      <c r="P7284" s="12"/>
      <c r="Q7284" s="12"/>
      <c r="R7284" s="12"/>
      <c r="S7284" s="12"/>
      <c r="T7284" s="12"/>
      <c r="U7284" s="12"/>
      <c r="V7284" s="12"/>
      <c r="W7284" s="12"/>
      <c r="X7284" s="12"/>
      <c r="Y7284" s="12"/>
      <c r="Z7284" s="12"/>
      <c r="AA7284" s="12"/>
      <c r="AB7284" s="12"/>
      <c r="AC7284" s="12"/>
      <c r="AD7284" s="12"/>
      <c r="AE7284" s="12"/>
      <c r="AF7284" s="12"/>
      <c r="AG7284" s="12"/>
      <c r="AH7284" s="12"/>
      <c r="AI7284" s="12"/>
      <c r="AJ7284" s="12"/>
      <c r="AK7284" s="12"/>
      <c r="AL7284" s="12"/>
      <c r="AM7284" s="12"/>
      <c r="AN7284" s="12"/>
      <c r="AO7284" s="12"/>
      <c r="AP7284" s="12"/>
      <c r="AQ7284" s="12"/>
      <c r="AR7284" s="12"/>
      <c r="AS7284" s="12"/>
      <c r="AT7284" s="12"/>
      <c r="AU7284" s="12"/>
      <c r="AV7284" s="12"/>
      <c r="AW7284" s="12"/>
      <c r="AX7284" s="12"/>
      <c r="AY7284" s="12"/>
      <c r="AZ7284" s="12"/>
      <c r="BA7284" s="12"/>
      <c r="BB7284" s="12"/>
      <c r="BC7284" s="12"/>
      <c r="BD7284" s="12"/>
      <c r="BE7284" s="12"/>
      <c r="BF7284" s="12"/>
      <c r="BG7284" s="12"/>
      <c r="BH7284" s="12"/>
      <c r="BI7284" s="12"/>
      <c r="BJ7284" s="13"/>
      <c r="BK7284" s="13"/>
      <c r="BL7284" s="13"/>
      <c r="BM7284" s="13"/>
      <c r="BN7284" s="13"/>
    </row>
    <row r="7285" spans="4:66" x14ac:dyDescent="0.25">
      <c r="D7285" s="7"/>
      <c r="E7285" s="10"/>
      <c r="F7285" s="10"/>
      <c r="G7285" s="10"/>
      <c r="H7285" s="10"/>
      <c r="I7285" s="10"/>
      <c r="J7285" s="10"/>
      <c r="K7285" s="11"/>
      <c r="L7285" s="11"/>
      <c r="M7285" s="12"/>
      <c r="N7285" s="12"/>
      <c r="O7285" s="12"/>
      <c r="P7285" s="12"/>
      <c r="Q7285" s="12"/>
      <c r="R7285" s="12"/>
      <c r="S7285" s="12"/>
      <c r="T7285" s="12"/>
      <c r="U7285" s="12"/>
      <c r="V7285" s="12"/>
      <c r="W7285" s="12"/>
      <c r="X7285" s="12"/>
      <c r="Y7285" s="12"/>
      <c r="Z7285" s="12"/>
      <c r="AA7285" s="12"/>
      <c r="AB7285" s="12"/>
      <c r="AC7285" s="12"/>
      <c r="AD7285" s="12"/>
      <c r="AE7285" s="12"/>
      <c r="AF7285" s="12"/>
      <c r="AG7285" s="12"/>
      <c r="AH7285" s="12"/>
      <c r="AI7285" s="12"/>
      <c r="AJ7285" s="12"/>
      <c r="AK7285" s="12"/>
      <c r="AL7285" s="12"/>
      <c r="AM7285" s="12"/>
      <c r="AN7285" s="12"/>
      <c r="AO7285" s="12"/>
      <c r="AP7285" s="12"/>
      <c r="AQ7285" s="12"/>
      <c r="AR7285" s="12"/>
      <c r="AS7285" s="12"/>
      <c r="AT7285" s="12"/>
      <c r="AU7285" s="12"/>
      <c r="AV7285" s="12"/>
      <c r="AW7285" s="12"/>
      <c r="AX7285" s="12"/>
      <c r="AY7285" s="12"/>
      <c r="AZ7285" s="12"/>
      <c r="BA7285" s="12"/>
      <c r="BB7285" s="12"/>
      <c r="BC7285" s="12"/>
      <c r="BD7285" s="12"/>
      <c r="BE7285" s="12"/>
      <c r="BF7285" s="12"/>
      <c r="BG7285" s="12"/>
      <c r="BH7285" s="12"/>
      <c r="BI7285" s="12"/>
      <c r="BJ7285" s="13"/>
      <c r="BK7285" s="13"/>
      <c r="BL7285" s="13"/>
      <c r="BM7285" s="13"/>
      <c r="BN7285" s="13"/>
    </row>
    <row r="7286" spans="4:66" x14ac:dyDescent="0.25">
      <c r="D7286" s="7"/>
      <c r="E7286" s="10"/>
      <c r="F7286" s="10"/>
      <c r="G7286" s="10"/>
      <c r="H7286" s="10"/>
      <c r="I7286" s="10"/>
      <c r="J7286" s="10"/>
      <c r="K7286" s="11"/>
      <c r="L7286" s="11"/>
      <c r="M7286" s="12"/>
      <c r="N7286" s="12"/>
      <c r="O7286" s="12"/>
      <c r="P7286" s="12"/>
      <c r="Q7286" s="12"/>
      <c r="R7286" s="12"/>
      <c r="S7286" s="12"/>
      <c r="T7286" s="12"/>
      <c r="U7286" s="12"/>
      <c r="V7286" s="12"/>
      <c r="W7286" s="12"/>
      <c r="X7286" s="12"/>
      <c r="Y7286" s="12"/>
      <c r="Z7286" s="12"/>
      <c r="AA7286" s="12"/>
      <c r="AB7286" s="12"/>
      <c r="AC7286" s="12"/>
      <c r="AD7286" s="12"/>
      <c r="AE7286" s="12"/>
      <c r="AF7286" s="12"/>
      <c r="AG7286" s="12"/>
      <c r="AH7286" s="12"/>
      <c r="AI7286" s="12"/>
      <c r="AJ7286" s="12"/>
      <c r="AK7286" s="12"/>
      <c r="AL7286" s="12"/>
      <c r="AM7286" s="12"/>
      <c r="AN7286" s="12"/>
      <c r="AO7286" s="12"/>
      <c r="AP7286" s="12"/>
      <c r="AQ7286" s="12"/>
      <c r="AR7286" s="12"/>
      <c r="AS7286" s="12"/>
      <c r="AT7286" s="12"/>
      <c r="AU7286" s="12"/>
      <c r="AV7286" s="12"/>
      <c r="AW7286" s="12"/>
      <c r="AX7286" s="12"/>
      <c r="AY7286" s="12"/>
      <c r="AZ7286" s="12"/>
      <c r="BA7286" s="12"/>
      <c r="BB7286" s="12"/>
      <c r="BC7286" s="12"/>
      <c r="BD7286" s="12"/>
      <c r="BE7286" s="12"/>
      <c r="BF7286" s="12"/>
      <c r="BG7286" s="12"/>
      <c r="BH7286" s="12"/>
      <c r="BI7286" s="12"/>
      <c r="BJ7286" s="13"/>
      <c r="BK7286" s="13"/>
      <c r="BL7286" s="13"/>
      <c r="BM7286" s="13"/>
      <c r="BN7286" s="13"/>
    </row>
    <row r="7287" spans="4:66" x14ac:dyDescent="0.25">
      <c r="D7287" s="7"/>
      <c r="E7287" s="10"/>
      <c r="F7287" s="10"/>
      <c r="G7287" s="10"/>
      <c r="H7287" s="10"/>
      <c r="I7287" s="10"/>
      <c r="J7287" s="10"/>
      <c r="K7287" s="11"/>
      <c r="L7287" s="11"/>
      <c r="M7287" s="12"/>
      <c r="N7287" s="12"/>
      <c r="O7287" s="12"/>
      <c r="P7287" s="12"/>
      <c r="Q7287" s="12"/>
      <c r="R7287" s="12"/>
      <c r="S7287" s="12"/>
      <c r="T7287" s="12"/>
      <c r="U7287" s="12"/>
      <c r="V7287" s="12"/>
      <c r="W7287" s="12"/>
      <c r="X7287" s="12"/>
      <c r="Y7287" s="12"/>
      <c r="Z7287" s="12"/>
      <c r="AA7287" s="12"/>
      <c r="AB7287" s="12"/>
      <c r="AC7287" s="12"/>
      <c r="AD7287" s="12"/>
      <c r="AE7287" s="12"/>
      <c r="AF7287" s="12"/>
      <c r="AG7287" s="12"/>
      <c r="AH7287" s="12"/>
      <c r="AI7287" s="12"/>
      <c r="AJ7287" s="12"/>
      <c r="AK7287" s="12"/>
      <c r="AL7287" s="12"/>
      <c r="AM7287" s="12"/>
      <c r="AN7287" s="12"/>
      <c r="AO7287" s="12"/>
      <c r="AP7287" s="12"/>
      <c r="AQ7287" s="12"/>
      <c r="AR7287" s="12"/>
      <c r="AS7287" s="12"/>
      <c r="AT7287" s="12"/>
      <c r="AU7287" s="12"/>
      <c r="AV7287" s="12"/>
      <c r="AW7287" s="12"/>
      <c r="AX7287" s="12"/>
      <c r="AY7287" s="12"/>
      <c r="AZ7287" s="12"/>
      <c r="BA7287" s="12"/>
      <c r="BB7287" s="12"/>
      <c r="BC7287" s="12"/>
      <c r="BD7287" s="12"/>
      <c r="BE7287" s="12"/>
      <c r="BF7287" s="12"/>
      <c r="BG7287" s="12"/>
      <c r="BH7287" s="12"/>
      <c r="BI7287" s="12"/>
      <c r="BJ7287" s="13"/>
      <c r="BK7287" s="13"/>
      <c r="BL7287" s="13"/>
      <c r="BM7287" s="13"/>
      <c r="BN7287" s="13"/>
    </row>
    <row r="7288" spans="4:66" x14ac:dyDescent="0.25">
      <c r="D7288" s="7"/>
      <c r="E7288" s="10"/>
      <c r="F7288" s="10"/>
      <c r="G7288" s="10"/>
      <c r="H7288" s="10"/>
      <c r="I7288" s="10"/>
      <c r="J7288" s="10"/>
      <c r="K7288" s="11"/>
      <c r="L7288" s="11"/>
      <c r="M7288" s="12"/>
      <c r="N7288" s="12"/>
      <c r="O7288" s="12"/>
      <c r="P7288" s="12"/>
      <c r="Q7288" s="12"/>
      <c r="R7288" s="12"/>
      <c r="S7288" s="12"/>
      <c r="T7288" s="12"/>
      <c r="U7288" s="12"/>
      <c r="V7288" s="12"/>
      <c r="W7288" s="12"/>
      <c r="X7288" s="12"/>
      <c r="Y7288" s="12"/>
      <c r="Z7288" s="12"/>
      <c r="AA7288" s="12"/>
      <c r="AB7288" s="12"/>
      <c r="AC7288" s="12"/>
      <c r="AD7288" s="12"/>
      <c r="AE7288" s="12"/>
      <c r="AF7288" s="12"/>
      <c r="AG7288" s="12"/>
      <c r="AH7288" s="12"/>
      <c r="AI7288" s="12"/>
      <c r="AJ7288" s="12"/>
      <c r="AK7288" s="12"/>
      <c r="AL7288" s="12"/>
      <c r="AM7288" s="12"/>
      <c r="AN7288" s="12"/>
      <c r="AO7288" s="12"/>
      <c r="AP7288" s="12"/>
      <c r="AQ7288" s="12"/>
      <c r="AR7288" s="12"/>
      <c r="AS7288" s="12"/>
      <c r="AT7288" s="12"/>
      <c r="AU7288" s="12"/>
      <c r="AV7288" s="12"/>
      <c r="AW7288" s="12"/>
      <c r="AX7288" s="12"/>
      <c r="AY7288" s="12"/>
      <c r="AZ7288" s="12"/>
      <c r="BA7288" s="12"/>
      <c r="BB7288" s="12"/>
      <c r="BC7288" s="12"/>
      <c r="BD7288" s="12"/>
      <c r="BE7288" s="12"/>
      <c r="BF7288" s="12"/>
      <c r="BG7288" s="12"/>
      <c r="BH7288" s="12"/>
      <c r="BI7288" s="12"/>
      <c r="BJ7288" s="13"/>
      <c r="BK7288" s="13"/>
      <c r="BL7288" s="13"/>
      <c r="BM7288" s="13"/>
      <c r="BN7288" s="13"/>
    </row>
    <row r="7289" spans="4:66" x14ac:dyDescent="0.25">
      <c r="D7289" s="7"/>
      <c r="E7289" s="10"/>
      <c r="F7289" s="10"/>
      <c r="G7289" s="10"/>
      <c r="H7289" s="10"/>
      <c r="I7289" s="10"/>
      <c r="J7289" s="10"/>
      <c r="K7289" s="11"/>
      <c r="L7289" s="11"/>
      <c r="M7289" s="12"/>
      <c r="N7289" s="12"/>
      <c r="O7289" s="12"/>
      <c r="P7289" s="12"/>
      <c r="Q7289" s="12"/>
      <c r="R7289" s="12"/>
      <c r="S7289" s="12"/>
      <c r="T7289" s="12"/>
      <c r="U7289" s="12"/>
      <c r="V7289" s="12"/>
      <c r="W7289" s="12"/>
      <c r="X7289" s="12"/>
      <c r="Y7289" s="12"/>
      <c r="Z7289" s="12"/>
      <c r="AA7289" s="12"/>
      <c r="AB7289" s="12"/>
      <c r="AC7289" s="12"/>
      <c r="AD7289" s="12"/>
      <c r="AE7289" s="12"/>
      <c r="AF7289" s="12"/>
      <c r="AG7289" s="12"/>
      <c r="AH7289" s="12"/>
      <c r="AI7289" s="12"/>
      <c r="AJ7289" s="12"/>
      <c r="AK7289" s="12"/>
      <c r="AL7289" s="12"/>
      <c r="AM7289" s="12"/>
      <c r="AN7289" s="12"/>
      <c r="AO7289" s="12"/>
      <c r="AP7289" s="12"/>
      <c r="AQ7289" s="12"/>
      <c r="AR7289" s="12"/>
      <c r="AS7289" s="12"/>
      <c r="AT7289" s="12"/>
      <c r="AU7289" s="12"/>
      <c r="AV7289" s="12"/>
      <c r="AW7289" s="12"/>
      <c r="AX7289" s="12"/>
      <c r="AY7289" s="12"/>
      <c r="AZ7289" s="12"/>
      <c r="BA7289" s="12"/>
      <c r="BB7289" s="12"/>
      <c r="BC7289" s="12"/>
      <c r="BD7289" s="12"/>
      <c r="BE7289" s="12"/>
      <c r="BF7289" s="12"/>
      <c r="BG7289" s="12"/>
      <c r="BH7289" s="12"/>
      <c r="BI7289" s="12"/>
      <c r="BJ7289" s="13"/>
      <c r="BK7289" s="13"/>
      <c r="BL7289" s="13"/>
      <c r="BM7289" s="13"/>
      <c r="BN7289" s="13"/>
    </row>
    <row r="7290" spans="4:66" x14ac:dyDescent="0.25">
      <c r="D7290" s="7"/>
      <c r="E7290" s="10"/>
      <c r="F7290" s="10"/>
      <c r="G7290" s="10"/>
      <c r="H7290" s="10"/>
      <c r="I7290" s="10"/>
      <c r="J7290" s="10"/>
      <c r="K7290" s="11"/>
      <c r="L7290" s="11"/>
      <c r="M7290" s="12"/>
      <c r="N7290" s="12"/>
      <c r="O7290" s="12"/>
      <c r="P7290" s="12"/>
      <c r="Q7290" s="12"/>
      <c r="R7290" s="12"/>
      <c r="S7290" s="12"/>
      <c r="T7290" s="12"/>
      <c r="U7290" s="12"/>
      <c r="V7290" s="12"/>
      <c r="W7290" s="12"/>
      <c r="X7290" s="12"/>
      <c r="Y7290" s="12"/>
      <c r="Z7290" s="12"/>
      <c r="AA7290" s="12"/>
      <c r="AB7290" s="12"/>
      <c r="AC7290" s="12"/>
      <c r="AD7290" s="12"/>
      <c r="AE7290" s="12"/>
      <c r="AF7290" s="12"/>
      <c r="AG7290" s="12"/>
      <c r="AH7290" s="12"/>
      <c r="AI7290" s="12"/>
      <c r="AJ7290" s="12"/>
      <c r="AK7290" s="12"/>
      <c r="AL7290" s="12"/>
      <c r="AM7290" s="12"/>
      <c r="AN7290" s="12"/>
      <c r="AO7290" s="12"/>
      <c r="AP7290" s="12"/>
      <c r="AQ7290" s="12"/>
      <c r="AR7290" s="12"/>
      <c r="AS7290" s="12"/>
      <c r="AT7290" s="12"/>
      <c r="AU7290" s="12"/>
      <c r="AV7290" s="12"/>
      <c r="AW7290" s="12"/>
      <c r="AX7290" s="12"/>
      <c r="AY7290" s="12"/>
      <c r="AZ7290" s="12"/>
      <c r="BA7290" s="12"/>
      <c r="BB7290" s="12"/>
      <c r="BC7290" s="12"/>
      <c r="BD7290" s="12"/>
      <c r="BE7290" s="12"/>
      <c r="BF7290" s="12"/>
      <c r="BG7290" s="12"/>
      <c r="BH7290" s="12"/>
      <c r="BI7290" s="12"/>
      <c r="BJ7290" s="13"/>
      <c r="BK7290" s="13"/>
      <c r="BL7290" s="13"/>
      <c r="BM7290" s="13"/>
      <c r="BN7290" s="13"/>
    </row>
    <row r="7291" spans="4:66" x14ac:dyDescent="0.25">
      <c r="D7291" s="7"/>
      <c r="E7291" s="10"/>
      <c r="F7291" s="10"/>
      <c r="G7291" s="10"/>
      <c r="H7291" s="10"/>
      <c r="I7291" s="10"/>
      <c r="J7291" s="10"/>
      <c r="K7291" s="11"/>
      <c r="L7291" s="11"/>
      <c r="M7291" s="12"/>
      <c r="N7291" s="12"/>
      <c r="O7291" s="12"/>
      <c r="P7291" s="12"/>
      <c r="Q7291" s="12"/>
      <c r="R7291" s="12"/>
      <c r="S7291" s="12"/>
      <c r="T7291" s="12"/>
      <c r="U7291" s="12"/>
      <c r="V7291" s="12"/>
      <c r="W7291" s="12"/>
      <c r="X7291" s="12"/>
      <c r="Y7291" s="12"/>
      <c r="Z7291" s="12"/>
      <c r="AA7291" s="12"/>
      <c r="AB7291" s="12"/>
      <c r="AC7291" s="12"/>
      <c r="AD7291" s="12"/>
      <c r="AE7291" s="12"/>
      <c r="AF7291" s="12"/>
      <c r="AG7291" s="12"/>
      <c r="AH7291" s="12"/>
      <c r="AI7291" s="12"/>
      <c r="AJ7291" s="12"/>
      <c r="AK7291" s="12"/>
      <c r="AL7291" s="12"/>
      <c r="AM7291" s="12"/>
      <c r="AN7291" s="12"/>
      <c r="AO7291" s="12"/>
      <c r="AP7291" s="12"/>
      <c r="AQ7291" s="12"/>
      <c r="AR7291" s="12"/>
      <c r="AS7291" s="12"/>
      <c r="AT7291" s="12"/>
      <c r="AU7291" s="12"/>
      <c r="AV7291" s="12"/>
      <c r="AW7291" s="12"/>
      <c r="AX7291" s="12"/>
      <c r="AY7291" s="12"/>
      <c r="AZ7291" s="12"/>
      <c r="BA7291" s="12"/>
      <c r="BB7291" s="12"/>
      <c r="BC7291" s="12"/>
      <c r="BD7291" s="12"/>
      <c r="BE7291" s="12"/>
      <c r="BF7291" s="12"/>
      <c r="BG7291" s="12"/>
      <c r="BH7291" s="12"/>
      <c r="BI7291" s="12"/>
      <c r="BJ7291" s="13"/>
      <c r="BK7291" s="13"/>
      <c r="BL7291" s="13"/>
      <c r="BM7291" s="13"/>
      <c r="BN7291" s="13"/>
    </row>
    <row r="7292" spans="4:66" x14ac:dyDescent="0.25">
      <c r="D7292" s="7"/>
      <c r="E7292" s="10"/>
      <c r="F7292" s="10"/>
      <c r="G7292" s="10"/>
      <c r="H7292" s="10"/>
      <c r="I7292" s="10"/>
      <c r="J7292" s="10"/>
      <c r="K7292" s="11"/>
      <c r="L7292" s="11"/>
      <c r="M7292" s="12"/>
      <c r="N7292" s="12"/>
      <c r="O7292" s="12"/>
      <c r="P7292" s="12"/>
      <c r="Q7292" s="12"/>
      <c r="R7292" s="12"/>
      <c r="S7292" s="12"/>
      <c r="T7292" s="12"/>
      <c r="U7292" s="12"/>
      <c r="V7292" s="12"/>
      <c r="W7292" s="12"/>
      <c r="X7292" s="12"/>
      <c r="Y7292" s="12"/>
      <c r="Z7292" s="12"/>
      <c r="AA7292" s="12"/>
      <c r="AB7292" s="12"/>
      <c r="AC7292" s="12"/>
      <c r="AD7292" s="12"/>
      <c r="AE7292" s="12"/>
      <c r="AF7292" s="12"/>
      <c r="AG7292" s="12"/>
      <c r="AH7292" s="12"/>
      <c r="AI7292" s="12"/>
      <c r="AJ7292" s="12"/>
      <c r="AK7292" s="12"/>
      <c r="AL7292" s="12"/>
      <c r="AM7292" s="12"/>
      <c r="AN7292" s="12"/>
      <c r="AO7292" s="12"/>
      <c r="AP7292" s="12"/>
      <c r="AQ7292" s="12"/>
      <c r="AR7292" s="12"/>
      <c r="AS7292" s="12"/>
      <c r="AT7292" s="12"/>
      <c r="AU7292" s="12"/>
      <c r="AV7292" s="12"/>
      <c r="AW7292" s="12"/>
      <c r="AX7292" s="12"/>
      <c r="AY7292" s="12"/>
      <c r="AZ7292" s="12"/>
      <c r="BA7292" s="12"/>
      <c r="BB7292" s="12"/>
      <c r="BC7292" s="12"/>
      <c r="BD7292" s="12"/>
      <c r="BE7292" s="12"/>
      <c r="BF7292" s="12"/>
      <c r="BG7292" s="12"/>
      <c r="BH7292" s="12"/>
      <c r="BI7292" s="12"/>
      <c r="BJ7292" s="13"/>
      <c r="BK7292" s="13"/>
      <c r="BL7292" s="13"/>
      <c r="BM7292" s="13"/>
      <c r="BN7292" s="13"/>
    </row>
    <row r="7293" spans="4:66" x14ac:dyDescent="0.25">
      <c r="D7293" s="7"/>
      <c r="E7293" s="10"/>
      <c r="F7293" s="10"/>
      <c r="G7293" s="10"/>
      <c r="H7293" s="10"/>
      <c r="I7293" s="10"/>
      <c r="J7293" s="10"/>
      <c r="K7293" s="11"/>
      <c r="L7293" s="11"/>
      <c r="M7293" s="12"/>
      <c r="N7293" s="12"/>
      <c r="O7293" s="12"/>
      <c r="P7293" s="12"/>
      <c r="Q7293" s="12"/>
      <c r="R7293" s="12"/>
      <c r="S7293" s="12"/>
      <c r="T7293" s="12"/>
      <c r="U7293" s="12"/>
      <c r="V7293" s="12"/>
      <c r="W7293" s="12"/>
      <c r="X7293" s="12"/>
      <c r="Y7293" s="12"/>
      <c r="Z7293" s="12"/>
      <c r="AA7293" s="12"/>
      <c r="AB7293" s="12"/>
      <c r="AC7293" s="12"/>
      <c r="AD7293" s="12"/>
      <c r="AE7293" s="12"/>
      <c r="AF7293" s="12"/>
      <c r="AG7293" s="12"/>
      <c r="AH7293" s="12"/>
      <c r="AI7293" s="12"/>
      <c r="AJ7293" s="12"/>
      <c r="AK7293" s="12"/>
      <c r="AL7293" s="12"/>
      <c r="AM7293" s="12"/>
      <c r="AN7293" s="12"/>
      <c r="AO7293" s="12"/>
      <c r="AP7293" s="12"/>
      <c r="AQ7293" s="12"/>
      <c r="AR7293" s="12"/>
      <c r="AS7293" s="12"/>
      <c r="AT7293" s="12"/>
      <c r="AU7293" s="12"/>
      <c r="AV7293" s="12"/>
      <c r="AW7293" s="12"/>
      <c r="AX7293" s="12"/>
      <c r="AY7293" s="12"/>
      <c r="AZ7293" s="12"/>
      <c r="BA7293" s="12"/>
      <c r="BB7293" s="12"/>
      <c r="BC7293" s="12"/>
      <c r="BD7293" s="12"/>
      <c r="BE7293" s="12"/>
      <c r="BF7293" s="12"/>
      <c r="BG7293" s="12"/>
      <c r="BH7293" s="12"/>
      <c r="BI7293" s="12"/>
      <c r="BJ7293" s="13"/>
      <c r="BK7293" s="13"/>
      <c r="BL7293" s="13"/>
      <c r="BM7293" s="13"/>
      <c r="BN7293" s="13"/>
    </row>
    <row r="7294" spans="4:66" x14ac:dyDescent="0.25">
      <c r="D7294" s="7"/>
      <c r="E7294" s="10"/>
      <c r="F7294" s="10"/>
      <c r="G7294" s="10"/>
      <c r="H7294" s="10"/>
      <c r="I7294" s="10"/>
      <c r="J7294" s="10"/>
      <c r="K7294" s="11"/>
      <c r="L7294" s="11"/>
      <c r="M7294" s="12"/>
      <c r="N7294" s="12"/>
      <c r="O7294" s="12"/>
      <c r="P7294" s="12"/>
      <c r="Q7294" s="12"/>
      <c r="R7294" s="12"/>
      <c r="S7294" s="12"/>
      <c r="T7294" s="12"/>
      <c r="U7294" s="12"/>
      <c r="V7294" s="12"/>
      <c r="W7294" s="12"/>
      <c r="X7294" s="12"/>
      <c r="Y7294" s="12"/>
      <c r="Z7294" s="12"/>
      <c r="AA7294" s="12"/>
      <c r="AB7294" s="12"/>
      <c r="AC7294" s="12"/>
      <c r="AD7294" s="12"/>
      <c r="AE7294" s="12"/>
      <c r="AF7294" s="12"/>
      <c r="AG7294" s="12"/>
      <c r="AH7294" s="12"/>
      <c r="AI7294" s="12"/>
      <c r="AJ7294" s="12"/>
      <c r="AK7294" s="12"/>
      <c r="AL7294" s="12"/>
      <c r="AM7294" s="12"/>
      <c r="AN7294" s="12"/>
      <c r="AO7294" s="12"/>
      <c r="AP7294" s="12"/>
      <c r="AQ7294" s="12"/>
      <c r="AR7294" s="12"/>
      <c r="AS7294" s="12"/>
      <c r="AT7294" s="12"/>
      <c r="AU7294" s="12"/>
      <c r="AV7294" s="12"/>
      <c r="AW7294" s="12"/>
      <c r="AX7294" s="12"/>
      <c r="AY7294" s="12"/>
      <c r="AZ7294" s="12"/>
      <c r="BA7294" s="12"/>
      <c r="BB7294" s="12"/>
      <c r="BC7294" s="12"/>
      <c r="BD7294" s="12"/>
      <c r="BE7294" s="12"/>
      <c r="BF7294" s="12"/>
      <c r="BG7294" s="12"/>
      <c r="BH7294" s="12"/>
      <c r="BI7294" s="12"/>
      <c r="BJ7294" s="13"/>
      <c r="BK7294" s="13"/>
      <c r="BL7294" s="13"/>
      <c r="BM7294" s="13"/>
      <c r="BN7294" s="13"/>
    </row>
    <row r="7295" spans="4:66" x14ac:dyDescent="0.25">
      <c r="D7295" s="7"/>
      <c r="E7295" s="10"/>
      <c r="F7295" s="10"/>
      <c r="G7295" s="10"/>
      <c r="H7295" s="10"/>
      <c r="I7295" s="10"/>
      <c r="J7295" s="10"/>
      <c r="K7295" s="11"/>
      <c r="L7295" s="11"/>
      <c r="M7295" s="12"/>
      <c r="N7295" s="12"/>
      <c r="O7295" s="12"/>
      <c r="P7295" s="12"/>
      <c r="Q7295" s="12"/>
      <c r="R7295" s="12"/>
      <c r="S7295" s="12"/>
      <c r="T7295" s="12"/>
      <c r="U7295" s="12"/>
      <c r="V7295" s="12"/>
      <c r="W7295" s="12"/>
      <c r="X7295" s="12"/>
      <c r="Y7295" s="12"/>
      <c r="Z7295" s="12"/>
      <c r="AA7295" s="12"/>
      <c r="AB7295" s="12"/>
      <c r="AC7295" s="12"/>
      <c r="AD7295" s="12"/>
      <c r="AE7295" s="12"/>
      <c r="AF7295" s="12"/>
      <c r="AG7295" s="12"/>
      <c r="AH7295" s="12"/>
      <c r="AI7295" s="12"/>
      <c r="AJ7295" s="12"/>
      <c r="AK7295" s="12"/>
      <c r="AL7295" s="12"/>
      <c r="AM7295" s="12"/>
      <c r="AN7295" s="12"/>
      <c r="AO7295" s="12"/>
      <c r="AP7295" s="12"/>
      <c r="AQ7295" s="12"/>
      <c r="AR7295" s="12"/>
      <c r="AS7295" s="12"/>
      <c r="AT7295" s="12"/>
      <c r="AU7295" s="12"/>
      <c r="AV7295" s="12"/>
      <c r="AW7295" s="12"/>
      <c r="AX7295" s="12"/>
      <c r="AY7295" s="12"/>
      <c r="AZ7295" s="12"/>
      <c r="BA7295" s="12"/>
      <c r="BB7295" s="12"/>
      <c r="BC7295" s="12"/>
      <c r="BD7295" s="12"/>
      <c r="BE7295" s="12"/>
      <c r="BF7295" s="12"/>
      <c r="BG7295" s="12"/>
      <c r="BH7295" s="12"/>
      <c r="BI7295" s="12"/>
      <c r="BJ7295" s="13"/>
      <c r="BK7295" s="13"/>
      <c r="BL7295" s="13"/>
      <c r="BM7295" s="13"/>
      <c r="BN7295" s="13"/>
    </row>
    <row r="7296" spans="4:66" x14ac:dyDescent="0.25">
      <c r="D7296" s="7"/>
      <c r="E7296" s="10"/>
      <c r="F7296" s="10"/>
      <c r="G7296" s="10"/>
      <c r="H7296" s="10"/>
      <c r="I7296" s="10"/>
      <c r="J7296" s="10"/>
      <c r="K7296" s="11"/>
      <c r="L7296" s="11"/>
      <c r="M7296" s="12"/>
      <c r="N7296" s="12"/>
      <c r="O7296" s="12"/>
      <c r="P7296" s="12"/>
      <c r="Q7296" s="12"/>
      <c r="R7296" s="12"/>
      <c r="S7296" s="12"/>
      <c r="T7296" s="12"/>
      <c r="U7296" s="12"/>
      <c r="V7296" s="12"/>
      <c r="W7296" s="12"/>
      <c r="X7296" s="12"/>
      <c r="Y7296" s="12"/>
      <c r="Z7296" s="12"/>
      <c r="AA7296" s="12"/>
      <c r="AB7296" s="12"/>
      <c r="AC7296" s="12"/>
      <c r="AD7296" s="12"/>
      <c r="AE7296" s="12"/>
      <c r="AF7296" s="12"/>
      <c r="AG7296" s="12"/>
      <c r="AH7296" s="12"/>
      <c r="AI7296" s="12"/>
      <c r="AJ7296" s="12"/>
      <c r="AK7296" s="12"/>
      <c r="AL7296" s="12"/>
      <c r="AM7296" s="12"/>
      <c r="AN7296" s="12"/>
      <c r="AO7296" s="12"/>
      <c r="AP7296" s="12"/>
      <c r="AQ7296" s="12"/>
      <c r="AR7296" s="12"/>
      <c r="AS7296" s="12"/>
      <c r="AT7296" s="12"/>
      <c r="AU7296" s="12"/>
      <c r="AV7296" s="12"/>
      <c r="AW7296" s="12"/>
      <c r="AX7296" s="12"/>
      <c r="AY7296" s="12"/>
      <c r="AZ7296" s="12"/>
      <c r="BA7296" s="12"/>
      <c r="BB7296" s="12"/>
      <c r="BC7296" s="12"/>
      <c r="BD7296" s="12"/>
      <c r="BE7296" s="12"/>
      <c r="BF7296" s="12"/>
      <c r="BG7296" s="12"/>
      <c r="BH7296" s="12"/>
      <c r="BI7296" s="12"/>
      <c r="BJ7296" s="13"/>
      <c r="BK7296" s="13"/>
      <c r="BL7296" s="13"/>
      <c r="BM7296" s="13"/>
      <c r="BN7296" s="13"/>
    </row>
    <row r="7297" spans="4:66" x14ac:dyDescent="0.25">
      <c r="D7297" s="7"/>
      <c r="E7297" s="10"/>
      <c r="F7297" s="10"/>
      <c r="G7297" s="10"/>
      <c r="H7297" s="10"/>
      <c r="I7297" s="10"/>
      <c r="J7297" s="10"/>
      <c r="K7297" s="11"/>
      <c r="L7297" s="11"/>
      <c r="M7297" s="12"/>
      <c r="N7297" s="12"/>
      <c r="O7297" s="12"/>
      <c r="P7297" s="12"/>
      <c r="Q7297" s="12"/>
      <c r="R7297" s="12"/>
      <c r="S7297" s="12"/>
      <c r="T7297" s="12"/>
      <c r="U7297" s="12"/>
      <c r="V7297" s="12"/>
      <c r="W7297" s="12"/>
      <c r="X7297" s="12"/>
      <c r="Y7297" s="12"/>
      <c r="Z7297" s="12"/>
      <c r="AA7297" s="12"/>
      <c r="AB7297" s="12"/>
      <c r="AC7297" s="12"/>
      <c r="AD7297" s="12"/>
      <c r="AE7297" s="12"/>
      <c r="AF7297" s="12"/>
      <c r="AG7297" s="12"/>
      <c r="AH7297" s="12"/>
      <c r="AI7297" s="12"/>
      <c r="AJ7297" s="12"/>
      <c r="AK7297" s="12"/>
      <c r="AL7297" s="12"/>
      <c r="AM7297" s="12"/>
      <c r="AN7297" s="12"/>
      <c r="AO7297" s="12"/>
      <c r="AP7297" s="12"/>
      <c r="AQ7297" s="12"/>
      <c r="AR7297" s="12"/>
      <c r="AS7297" s="12"/>
      <c r="AT7297" s="12"/>
      <c r="AU7297" s="12"/>
      <c r="AV7297" s="12"/>
      <c r="AW7297" s="12"/>
      <c r="AX7297" s="12"/>
      <c r="AY7297" s="12"/>
      <c r="AZ7297" s="12"/>
      <c r="BA7297" s="12"/>
      <c r="BB7297" s="12"/>
      <c r="BC7297" s="12"/>
      <c r="BD7297" s="12"/>
      <c r="BE7297" s="12"/>
      <c r="BF7297" s="12"/>
      <c r="BG7297" s="12"/>
      <c r="BH7297" s="12"/>
      <c r="BI7297" s="12"/>
      <c r="BJ7297" s="13"/>
      <c r="BK7297" s="13"/>
      <c r="BL7297" s="13"/>
      <c r="BM7297" s="13"/>
      <c r="BN7297" s="13"/>
    </row>
    <row r="7298" spans="4:66" x14ac:dyDescent="0.25">
      <c r="D7298" s="7"/>
      <c r="E7298" s="10"/>
      <c r="F7298" s="10"/>
      <c r="G7298" s="10"/>
      <c r="H7298" s="10"/>
      <c r="I7298" s="10"/>
      <c r="J7298" s="10"/>
      <c r="K7298" s="11"/>
      <c r="L7298" s="11"/>
      <c r="M7298" s="12"/>
      <c r="N7298" s="12"/>
      <c r="O7298" s="12"/>
      <c r="P7298" s="12"/>
      <c r="Q7298" s="12"/>
      <c r="R7298" s="12"/>
      <c r="S7298" s="12"/>
      <c r="T7298" s="12"/>
      <c r="U7298" s="12"/>
      <c r="V7298" s="12"/>
      <c r="W7298" s="12"/>
      <c r="X7298" s="12"/>
      <c r="Y7298" s="12"/>
      <c r="Z7298" s="12"/>
      <c r="AA7298" s="12"/>
      <c r="AB7298" s="12"/>
      <c r="AC7298" s="12"/>
      <c r="AD7298" s="12"/>
      <c r="AE7298" s="12"/>
      <c r="AF7298" s="12"/>
      <c r="AG7298" s="12"/>
      <c r="AH7298" s="12"/>
      <c r="AI7298" s="12"/>
      <c r="AJ7298" s="12"/>
      <c r="AK7298" s="12"/>
      <c r="AL7298" s="12"/>
      <c r="AM7298" s="12"/>
      <c r="AN7298" s="12"/>
      <c r="AO7298" s="12"/>
      <c r="AP7298" s="12"/>
      <c r="AQ7298" s="12"/>
      <c r="AR7298" s="12"/>
      <c r="AS7298" s="12"/>
      <c r="AT7298" s="12"/>
      <c r="AU7298" s="12"/>
      <c r="AV7298" s="12"/>
      <c r="AW7298" s="12"/>
      <c r="AX7298" s="12"/>
      <c r="AY7298" s="12"/>
      <c r="AZ7298" s="12"/>
      <c r="BA7298" s="12"/>
      <c r="BB7298" s="12"/>
      <c r="BC7298" s="12"/>
      <c r="BD7298" s="12"/>
      <c r="BE7298" s="12"/>
      <c r="BF7298" s="12"/>
      <c r="BG7298" s="12"/>
      <c r="BH7298" s="12"/>
      <c r="BI7298" s="12"/>
      <c r="BJ7298" s="13"/>
      <c r="BK7298" s="13"/>
      <c r="BL7298" s="13"/>
      <c r="BM7298" s="13"/>
      <c r="BN7298" s="13"/>
    </row>
    <row r="7299" spans="4:66" x14ac:dyDescent="0.25">
      <c r="D7299" s="7"/>
      <c r="E7299" s="10"/>
      <c r="F7299" s="10"/>
      <c r="G7299" s="10"/>
      <c r="H7299" s="10"/>
      <c r="I7299" s="10"/>
      <c r="J7299" s="10"/>
      <c r="K7299" s="11"/>
      <c r="L7299" s="11"/>
      <c r="M7299" s="12"/>
      <c r="N7299" s="12"/>
      <c r="O7299" s="12"/>
      <c r="P7299" s="12"/>
      <c r="Q7299" s="12"/>
      <c r="R7299" s="12"/>
      <c r="S7299" s="12"/>
      <c r="T7299" s="12"/>
      <c r="U7299" s="12"/>
      <c r="V7299" s="12"/>
      <c r="W7299" s="12"/>
      <c r="X7299" s="12"/>
      <c r="Y7299" s="12"/>
      <c r="Z7299" s="12"/>
      <c r="AA7299" s="12"/>
      <c r="AB7299" s="12"/>
      <c r="AC7299" s="12"/>
      <c r="AD7299" s="12"/>
      <c r="AE7299" s="12"/>
      <c r="AF7299" s="12"/>
      <c r="AG7299" s="12"/>
      <c r="AH7299" s="12"/>
      <c r="AI7299" s="12"/>
      <c r="AJ7299" s="12"/>
      <c r="AK7299" s="12"/>
      <c r="AL7299" s="12"/>
      <c r="AM7299" s="12"/>
      <c r="AN7299" s="12"/>
      <c r="AO7299" s="12"/>
      <c r="AP7299" s="12"/>
      <c r="AQ7299" s="12"/>
      <c r="AR7299" s="12"/>
      <c r="AS7299" s="12"/>
      <c r="AT7299" s="12"/>
      <c r="AU7299" s="12"/>
      <c r="AV7299" s="12"/>
      <c r="AW7299" s="12"/>
      <c r="AX7299" s="12"/>
      <c r="AY7299" s="12"/>
      <c r="AZ7299" s="12"/>
      <c r="BA7299" s="12"/>
      <c r="BB7299" s="12"/>
      <c r="BC7299" s="12"/>
      <c r="BD7299" s="12"/>
      <c r="BE7299" s="12"/>
      <c r="BF7299" s="12"/>
      <c r="BG7299" s="12"/>
      <c r="BH7299" s="12"/>
      <c r="BI7299" s="12"/>
      <c r="BJ7299" s="13"/>
      <c r="BK7299" s="13"/>
      <c r="BL7299" s="13"/>
      <c r="BM7299" s="13"/>
      <c r="BN7299" s="13"/>
    </row>
    <row r="7300" spans="4:66" x14ac:dyDescent="0.25">
      <c r="D7300" s="7"/>
      <c r="E7300" s="10"/>
      <c r="F7300" s="10"/>
      <c r="G7300" s="10"/>
      <c r="H7300" s="10"/>
      <c r="I7300" s="10"/>
      <c r="J7300" s="10"/>
      <c r="K7300" s="11"/>
      <c r="L7300" s="11"/>
      <c r="M7300" s="12"/>
      <c r="N7300" s="12"/>
      <c r="O7300" s="12"/>
      <c r="P7300" s="12"/>
      <c r="Q7300" s="12"/>
      <c r="R7300" s="12"/>
      <c r="S7300" s="12"/>
      <c r="T7300" s="12"/>
      <c r="U7300" s="12"/>
      <c r="V7300" s="12"/>
      <c r="W7300" s="12"/>
      <c r="X7300" s="12"/>
      <c r="Y7300" s="12"/>
      <c r="Z7300" s="12"/>
      <c r="AA7300" s="12"/>
      <c r="AB7300" s="12"/>
      <c r="AC7300" s="12"/>
      <c r="AD7300" s="12"/>
      <c r="AE7300" s="12"/>
      <c r="AF7300" s="12"/>
      <c r="AG7300" s="12"/>
      <c r="AH7300" s="12"/>
      <c r="AI7300" s="12"/>
      <c r="AJ7300" s="12"/>
      <c r="AK7300" s="12"/>
      <c r="AL7300" s="12"/>
      <c r="AM7300" s="12"/>
      <c r="AN7300" s="12"/>
      <c r="AO7300" s="12"/>
      <c r="AP7300" s="12"/>
      <c r="AQ7300" s="12"/>
      <c r="AR7300" s="12"/>
      <c r="AS7300" s="12"/>
      <c r="AT7300" s="12"/>
      <c r="AU7300" s="12"/>
      <c r="AV7300" s="12"/>
      <c r="AW7300" s="12"/>
      <c r="AX7300" s="12"/>
      <c r="AY7300" s="12"/>
      <c r="AZ7300" s="12"/>
      <c r="BA7300" s="12"/>
      <c r="BB7300" s="12"/>
      <c r="BC7300" s="12"/>
      <c r="BD7300" s="12"/>
      <c r="BE7300" s="12"/>
      <c r="BF7300" s="12"/>
      <c r="BG7300" s="12"/>
      <c r="BH7300" s="12"/>
      <c r="BI7300" s="12"/>
      <c r="BJ7300" s="13"/>
      <c r="BK7300" s="13"/>
      <c r="BL7300" s="13"/>
      <c r="BM7300" s="13"/>
      <c r="BN7300" s="13"/>
    </row>
    <row r="7301" spans="4:66" x14ac:dyDescent="0.25">
      <c r="D7301" s="7"/>
      <c r="E7301" s="10"/>
      <c r="F7301" s="10"/>
      <c r="G7301" s="10"/>
      <c r="H7301" s="10"/>
      <c r="I7301" s="10"/>
      <c r="J7301" s="10"/>
      <c r="K7301" s="11"/>
      <c r="L7301" s="11"/>
      <c r="M7301" s="12"/>
      <c r="N7301" s="12"/>
      <c r="O7301" s="12"/>
      <c r="P7301" s="12"/>
      <c r="Q7301" s="12"/>
      <c r="R7301" s="12"/>
      <c r="S7301" s="12"/>
      <c r="T7301" s="12"/>
      <c r="U7301" s="12"/>
      <c r="V7301" s="12"/>
      <c r="W7301" s="12"/>
      <c r="X7301" s="12"/>
      <c r="Y7301" s="12"/>
      <c r="Z7301" s="12"/>
      <c r="AA7301" s="12"/>
      <c r="AB7301" s="12"/>
      <c r="AC7301" s="12"/>
      <c r="AD7301" s="12"/>
      <c r="AE7301" s="12"/>
      <c r="AF7301" s="12"/>
      <c r="AG7301" s="12"/>
      <c r="AH7301" s="12"/>
      <c r="AI7301" s="12"/>
      <c r="AJ7301" s="12"/>
      <c r="AK7301" s="12"/>
      <c r="AL7301" s="12"/>
      <c r="AM7301" s="12"/>
      <c r="AN7301" s="12"/>
      <c r="AO7301" s="12"/>
      <c r="AP7301" s="12"/>
      <c r="AQ7301" s="12"/>
      <c r="AR7301" s="12"/>
      <c r="AS7301" s="12"/>
      <c r="AT7301" s="12"/>
      <c r="AU7301" s="12"/>
      <c r="AV7301" s="12"/>
      <c r="AW7301" s="12"/>
      <c r="AX7301" s="12"/>
      <c r="AY7301" s="12"/>
      <c r="AZ7301" s="12"/>
      <c r="BA7301" s="12"/>
      <c r="BB7301" s="12"/>
      <c r="BC7301" s="12"/>
      <c r="BD7301" s="12"/>
      <c r="BE7301" s="12"/>
      <c r="BF7301" s="12"/>
      <c r="BG7301" s="12"/>
      <c r="BH7301" s="12"/>
      <c r="BI7301" s="12"/>
      <c r="BJ7301" s="13"/>
      <c r="BK7301" s="13"/>
      <c r="BL7301" s="13"/>
      <c r="BM7301" s="13"/>
      <c r="BN7301" s="13"/>
    </row>
    <row r="7302" spans="4:66" x14ac:dyDescent="0.25">
      <c r="D7302"/>
      <c r="E7302" s="10"/>
      <c r="F7302" s="10"/>
      <c r="G7302" s="10"/>
      <c r="H7302" s="10"/>
      <c r="I7302" s="10"/>
      <c r="J7302" s="10"/>
      <c r="K7302" s="11"/>
      <c r="L7302" s="11"/>
      <c r="M7302" s="12"/>
      <c r="N7302" s="12"/>
      <c r="O7302" s="12"/>
      <c r="P7302" s="12"/>
      <c r="Q7302" s="12"/>
      <c r="R7302" s="12"/>
      <c r="S7302" s="12"/>
      <c r="T7302" s="12"/>
      <c r="U7302" s="12"/>
      <c r="V7302" s="12"/>
      <c r="W7302" s="12"/>
      <c r="X7302" s="12"/>
      <c r="Y7302" s="12"/>
      <c r="Z7302" s="12"/>
      <c r="AA7302" s="12"/>
      <c r="AB7302" s="12"/>
      <c r="AC7302" s="12"/>
      <c r="AD7302" s="12"/>
      <c r="AE7302" s="12"/>
      <c r="AF7302" s="12"/>
      <c r="AG7302" s="12"/>
      <c r="AH7302" s="12"/>
      <c r="AI7302" s="12"/>
      <c r="AJ7302" s="12"/>
      <c r="AK7302" s="12"/>
      <c r="AL7302" s="12"/>
      <c r="AM7302" s="12"/>
      <c r="AN7302" s="12"/>
      <c r="AO7302" s="12"/>
      <c r="AP7302" s="12"/>
      <c r="AQ7302" s="12"/>
      <c r="AR7302" s="12"/>
      <c r="AS7302" s="12"/>
      <c r="AT7302" s="12"/>
      <c r="AU7302" s="12"/>
      <c r="AV7302" s="12"/>
      <c r="AW7302" s="12"/>
      <c r="AX7302" s="12"/>
      <c r="AY7302" s="12"/>
      <c r="AZ7302" s="12"/>
      <c r="BA7302" s="12"/>
      <c r="BB7302" s="12"/>
      <c r="BC7302" s="12"/>
      <c r="BD7302" s="12"/>
      <c r="BE7302" s="12"/>
      <c r="BF7302" s="12"/>
      <c r="BG7302" s="12"/>
      <c r="BH7302" s="12"/>
      <c r="BI7302" s="12"/>
      <c r="BJ7302" s="13"/>
      <c r="BK7302" s="13"/>
      <c r="BL7302" s="13"/>
      <c r="BM7302" s="13"/>
      <c r="BN7302" s="13"/>
    </row>
    <row r="7303" spans="4:66" x14ac:dyDescent="0.25">
      <c r="D7303"/>
      <c r="E7303" s="10"/>
      <c r="F7303" s="10"/>
      <c r="G7303" s="10"/>
      <c r="H7303" s="10"/>
      <c r="I7303" s="10"/>
      <c r="J7303" s="10"/>
      <c r="K7303" s="11"/>
      <c r="L7303" s="11"/>
      <c r="M7303" s="12"/>
      <c r="N7303" s="12"/>
      <c r="O7303" s="12"/>
      <c r="P7303" s="12"/>
      <c r="Q7303" s="12"/>
      <c r="R7303" s="12"/>
      <c r="S7303" s="12"/>
      <c r="T7303" s="12"/>
      <c r="U7303" s="12"/>
      <c r="V7303" s="12"/>
      <c r="W7303" s="12"/>
      <c r="X7303" s="12"/>
      <c r="Y7303" s="12"/>
      <c r="Z7303" s="12"/>
      <c r="AA7303" s="12"/>
      <c r="AB7303" s="12"/>
      <c r="AC7303" s="12"/>
      <c r="AD7303" s="12"/>
      <c r="AE7303" s="12"/>
      <c r="AF7303" s="12"/>
      <c r="AG7303" s="12"/>
      <c r="AH7303" s="12"/>
      <c r="AI7303" s="12"/>
      <c r="AJ7303" s="12"/>
      <c r="AK7303" s="12"/>
      <c r="AL7303" s="12"/>
      <c r="AM7303" s="12"/>
      <c r="AN7303" s="12"/>
      <c r="AO7303" s="12"/>
      <c r="AP7303" s="12"/>
      <c r="AQ7303" s="12"/>
      <c r="AR7303" s="12"/>
      <c r="AS7303" s="12"/>
      <c r="AT7303" s="12"/>
      <c r="AU7303" s="12"/>
      <c r="AV7303" s="12"/>
      <c r="AW7303" s="12"/>
      <c r="AX7303" s="12"/>
      <c r="AY7303" s="12"/>
      <c r="AZ7303" s="12"/>
      <c r="BA7303" s="12"/>
      <c r="BB7303" s="12"/>
      <c r="BC7303" s="12"/>
      <c r="BD7303" s="12"/>
      <c r="BE7303" s="12"/>
      <c r="BF7303" s="12"/>
      <c r="BG7303" s="12"/>
      <c r="BH7303" s="12"/>
      <c r="BI7303" s="12"/>
      <c r="BJ7303" s="13"/>
      <c r="BK7303" s="13"/>
      <c r="BL7303" s="13"/>
      <c r="BM7303" s="13"/>
      <c r="BN7303" s="13"/>
    </row>
    <row r="7304" spans="4:66" x14ac:dyDescent="0.25">
      <c r="D7304"/>
      <c r="E7304" s="10"/>
      <c r="F7304" s="10"/>
      <c r="G7304" s="10"/>
      <c r="H7304" s="10"/>
      <c r="I7304" s="10"/>
      <c r="J7304" s="10"/>
      <c r="K7304" s="11"/>
      <c r="L7304" s="11"/>
      <c r="M7304" s="12"/>
      <c r="N7304" s="12"/>
      <c r="O7304" s="12"/>
      <c r="P7304" s="12"/>
      <c r="Q7304" s="12"/>
      <c r="R7304" s="12"/>
      <c r="S7304" s="12"/>
      <c r="T7304" s="12"/>
      <c r="U7304" s="12"/>
      <c r="V7304" s="12"/>
      <c r="W7304" s="12"/>
      <c r="X7304" s="12"/>
      <c r="Y7304" s="12"/>
      <c r="Z7304" s="12"/>
      <c r="AA7304" s="12"/>
      <c r="AB7304" s="12"/>
      <c r="AC7304" s="12"/>
      <c r="AD7304" s="12"/>
      <c r="AE7304" s="12"/>
      <c r="AF7304" s="12"/>
      <c r="AG7304" s="12"/>
      <c r="AH7304" s="12"/>
      <c r="AI7304" s="12"/>
      <c r="AJ7304" s="12"/>
      <c r="AK7304" s="12"/>
      <c r="AL7304" s="12"/>
      <c r="AM7304" s="12"/>
      <c r="AN7304" s="12"/>
      <c r="AO7304" s="12"/>
      <c r="AP7304" s="12"/>
      <c r="AQ7304" s="12"/>
      <c r="AR7304" s="12"/>
      <c r="AS7304" s="12"/>
      <c r="AT7304" s="12"/>
      <c r="AU7304" s="12"/>
      <c r="AV7304" s="12"/>
      <c r="AW7304" s="12"/>
      <c r="AX7304" s="12"/>
      <c r="AY7304" s="12"/>
      <c r="AZ7304" s="12"/>
      <c r="BA7304" s="12"/>
      <c r="BB7304" s="12"/>
      <c r="BC7304" s="12"/>
      <c r="BD7304" s="12"/>
      <c r="BE7304" s="12"/>
      <c r="BF7304" s="12"/>
      <c r="BG7304" s="12"/>
      <c r="BH7304" s="12"/>
      <c r="BI7304" s="12"/>
      <c r="BJ7304" s="13"/>
      <c r="BK7304" s="13"/>
      <c r="BL7304" s="13"/>
      <c r="BM7304" s="13"/>
      <c r="BN7304" s="13"/>
    </row>
    <row r="7305" spans="4:66" x14ac:dyDescent="0.25">
      <c r="D7305"/>
      <c r="E7305" s="10"/>
      <c r="F7305" s="10"/>
      <c r="G7305" s="10"/>
      <c r="H7305" s="10"/>
      <c r="I7305" s="10"/>
      <c r="J7305" s="10"/>
      <c r="K7305" s="11"/>
      <c r="L7305" s="11"/>
      <c r="M7305" s="12"/>
      <c r="N7305" s="12"/>
      <c r="O7305" s="12"/>
      <c r="P7305" s="12"/>
      <c r="Q7305" s="12"/>
      <c r="R7305" s="12"/>
      <c r="S7305" s="12"/>
      <c r="T7305" s="12"/>
      <c r="U7305" s="12"/>
      <c r="V7305" s="12"/>
      <c r="W7305" s="12"/>
      <c r="X7305" s="12"/>
      <c r="Y7305" s="12"/>
      <c r="Z7305" s="12"/>
      <c r="AA7305" s="12"/>
      <c r="AB7305" s="12"/>
      <c r="AC7305" s="12"/>
      <c r="AD7305" s="12"/>
      <c r="AE7305" s="12"/>
      <c r="AF7305" s="12"/>
      <c r="AG7305" s="12"/>
      <c r="AH7305" s="12"/>
      <c r="AI7305" s="12"/>
      <c r="AJ7305" s="12"/>
      <c r="AK7305" s="12"/>
      <c r="AL7305" s="12"/>
      <c r="AM7305" s="12"/>
      <c r="AN7305" s="12"/>
      <c r="AO7305" s="12"/>
      <c r="AP7305" s="12"/>
      <c r="AQ7305" s="12"/>
      <c r="AR7305" s="12"/>
      <c r="AS7305" s="12"/>
      <c r="AT7305" s="12"/>
      <c r="AU7305" s="12"/>
      <c r="AV7305" s="12"/>
      <c r="AW7305" s="12"/>
      <c r="AX7305" s="12"/>
      <c r="AY7305" s="12"/>
      <c r="AZ7305" s="12"/>
      <c r="BA7305" s="12"/>
      <c r="BB7305" s="12"/>
      <c r="BC7305" s="12"/>
      <c r="BD7305" s="12"/>
      <c r="BE7305" s="12"/>
      <c r="BF7305" s="12"/>
      <c r="BG7305" s="12"/>
      <c r="BH7305" s="12"/>
      <c r="BI7305" s="12"/>
      <c r="BJ7305" s="13"/>
      <c r="BK7305" s="13"/>
      <c r="BL7305" s="13"/>
      <c r="BM7305" s="13"/>
      <c r="BN7305" s="13"/>
    </row>
    <row r="7306" spans="4:66" x14ac:dyDescent="0.25">
      <c r="D7306"/>
      <c r="E7306" s="10"/>
      <c r="F7306" s="10"/>
      <c r="G7306" s="10"/>
      <c r="H7306" s="10"/>
      <c r="I7306" s="10"/>
      <c r="J7306" s="10"/>
      <c r="K7306" s="11"/>
      <c r="L7306" s="11"/>
      <c r="M7306" s="12"/>
      <c r="N7306" s="12"/>
      <c r="O7306" s="12"/>
      <c r="P7306" s="12"/>
      <c r="Q7306" s="12"/>
      <c r="R7306" s="12"/>
      <c r="S7306" s="12"/>
      <c r="T7306" s="12"/>
      <c r="U7306" s="12"/>
      <c r="V7306" s="12"/>
      <c r="W7306" s="12"/>
      <c r="X7306" s="12"/>
      <c r="Y7306" s="12"/>
      <c r="Z7306" s="12"/>
      <c r="AA7306" s="12"/>
      <c r="AB7306" s="12"/>
      <c r="AC7306" s="12"/>
      <c r="AD7306" s="12"/>
      <c r="AE7306" s="12"/>
      <c r="AF7306" s="12"/>
      <c r="AG7306" s="12"/>
      <c r="AH7306" s="12"/>
      <c r="AI7306" s="12"/>
      <c r="AJ7306" s="12"/>
      <c r="AK7306" s="12"/>
      <c r="AL7306" s="12"/>
      <c r="AM7306" s="12"/>
      <c r="AN7306" s="12"/>
      <c r="AO7306" s="12"/>
      <c r="AP7306" s="12"/>
      <c r="AQ7306" s="12"/>
      <c r="AR7306" s="12"/>
      <c r="AS7306" s="12"/>
      <c r="AT7306" s="12"/>
      <c r="AU7306" s="12"/>
      <c r="AV7306" s="12"/>
      <c r="AW7306" s="12"/>
      <c r="AX7306" s="12"/>
      <c r="AY7306" s="12"/>
      <c r="AZ7306" s="12"/>
      <c r="BA7306" s="12"/>
      <c r="BB7306" s="12"/>
      <c r="BC7306" s="12"/>
      <c r="BD7306" s="12"/>
      <c r="BE7306" s="12"/>
      <c r="BF7306" s="12"/>
      <c r="BG7306" s="12"/>
      <c r="BH7306" s="12"/>
      <c r="BI7306" s="12"/>
      <c r="BJ7306" s="13"/>
      <c r="BK7306" s="13"/>
      <c r="BL7306" s="13"/>
      <c r="BM7306" s="13"/>
      <c r="BN7306" s="13"/>
    </row>
    <row r="7307" spans="4:66" x14ac:dyDescent="0.25">
      <c r="D7307"/>
      <c r="E7307" s="10"/>
      <c r="F7307" s="10"/>
      <c r="G7307" s="10"/>
      <c r="H7307" s="10"/>
      <c r="I7307" s="10"/>
      <c r="J7307" s="10"/>
      <c r="K7307" s="11"/>
      <c r="L7307" s="11"/>
      <c r="M7307" s="12"/>
      <c r="N7307" s="12"/>
      <c r="O7307" s="12"/>
      <c r="P7307" s="12"/>
      <c r="Q7307" s="12"/>
      <c r="R7307" s="12"/>
      <c r="S7307" s="12"/>
      <c r="T7307" s="12"/>
      <c r="U7307" s="12"/>
      <c r="V7307" s="12"/>
      <c r="W7307" s="12"/>
      <c r="X7307" s="12"/>
      <c r="Y7307" s="12"/>
      <c r="Z7307" s="12"/>
      <c r="AA7307" s="12"/>
      <c r="AB7307" s="12"/>
      <c r="AC7307" s="12"/>
      <c r="AD7307" s="12"/>
      <c r="AE7307" s="12"/>
      <c r="AF7307" s="12"/>
      <c r="AG7307" s="12"/>
      <c r="AH7307" s="12"/>
      <c r="AI7307" s="12"/>
      <c r="AJ7307" s="12"/>
      <c r="AK7307" s="12"/>
      <c r="AL7307" s="12"/>
      <c r="AM7307" s="12"/>
      <c r="AN7307" s="12"/>
      <c r="AO7307" s="12"/>
      <c r="AP7307" s="12"/>
      <c r="AQ7307" s="12"/>
      <c r="AR7307" s="12"/>
      <c r="AS7307" s="12"/>
      <c r="AT7307" s="12"/>
      <c r="AU7307" s="12"/>
      <c r="AV7307" s="12"/>
      <c r="AW7307" s="12"/>
      <c r="AX7307" s="12"/>
      <c r="AY7307" s="12"/>
      <c r="AZ7307" s="12"/>
      <c r="BA7307" s="12"/>
      <c r="BB7307" s="12"/>
      <c r="BC7307" s="12"/>
      <c r="BD7307" s="12"/>
      <c r="BE7307" s="12"/>
      <c r="BF7307" s="12"/>
      <c r="BG7307" s="12"/>
      <c r="BH7307" s="12"/>
      <c r="BI7307" s="12"/>
      <c r="BJ7307" s="13"/>
      <c r="BK7307" s="13"/>
      <c r="BL7307" s="13"/>
      <c r="BM7307" s="13"/>
      <c r="BN7307" s="13"/>
    </row>
    <row r="7308" spans="4:66" x14ac:dyDescent="0.25">
      <c r="D7308"/>
      <c r="E7308" s="10"/>
      <c r="F7308" s="10"/>
      <c r="G7308" s="10"/>
      <c r="H7308" s="10"/>
      <c r="I7308" s="10"/>
      <c r="J7308" s="10"/>
      <c r="K7308" s="11"/>
      <c r="L7308" s="11"/>
      <c r="M7308" s="12"/>
      <c r="N7308" s="12"/>
      <c r="O7308" s="12"/>
      <c r="P7308" s="12"/>
      <c r="Q7308" s="12"/>
      <c r="R7308" s="12"/>
      <c r="S7308" s="12"/>
      <c r="T7308" s="12"/>
      <c r="U7308" s="12"/>
      <c r="V7308" s="12"/>
      <c r="W7308" s="12"/>
      <c r="X7308" s="12"/>
      <c r="Y7308" s="12"/>
      <c r="Z7308" s="12"/>
      <c r="AA7308" s="12"/>
      <c r="AB7308" s="12"/>
      <c r="AC7308" s="12"/>
      <c r="AD7308" s="12"/>
      <c r="AE7308" s="12"/>
      <c r="AF7308" s="12"/>
      <c r="AG7308" s="12"/>
      <c r="AH7308" s="12"/>
      <c r="AI7308" s="12"/>
      <c r="AJ7308" s="12"/>
      <c r="AK7308" s="12"/>
      <c r="AL7308" s="12"/>
      <c r="AM7308" s="12"/>
      <c r="AN7308" s="12"/>
      <c r="AO7308" s="12"/>
      <c r="AP7308" s="12"/>
      <c r="AQ7308" s="12"/>
      <c r="AR7308" s="12"/>
      <c r="AS7308" s="12"/>
      <c r="AT7308" s="12"/>
      <c r="AU7308" s="12"/>
      <c r="AV7308" s="12"/>
      <c r="AW7308" s="12"/>
      <c r="AX7308" s="12"/>
      <c r="AY7308" s="12"/>
      <c r="AZ7308" s="12"/>
      <c r="BA7308" s="12"/>
      <c r="BB7308" s="12"/>
      <c r="BC7308" s="12"/>
      <c r="BD7308" s="12"/>
      <c r="BE7308" s="12"/>
      <c r="BF7308" s="12"/>
      <c r="BG7308" s="12"/>
      <c r="BH7308" s="12"/>
      <c r="BI7308" s="12"/>
      <c r="BJ7308" s="13"/>
      <c r="BK7308" s="13"/>
      <c r="BL7308" s="13"/>
      <c r="BM7308" s="13"/>
      <c r="BN7308" s="13"/>
    </row>
    <row r="7309" spans="4:66" x14ac:dyDescent="0.25">
      <c r="D7309"/>
      <c r="E7309" s="10"/>
      <c r="F7309" s="10"/>
      <c r="G7309" s="10"/>
      <c r="H7309" s="10"/>
      <c r="I7309" s="10"/>
      <c r="J7309" s="10"/>
      <c r="K7309" s="11"/>
      <c r="L7309" s="11"/>
      <c r="M7309" s="12"/>
      <c r="N7309" s="12"/>
      <c r="O7309" s="12"/>
      <c r="P7309" s="12"/>
      <c r="Q7309" s="12"/>
      <c r="R7309" s="12"/>
      <c r="S7309" s="12"/>
      <c r="T7309" s="12"/>
      <c r="U7309" s="12"/>
      <c r="V7309" s="12"/>
      <c r="W7309" s="12"/>
      <c r="X7309" s="12"/>
      <c r="Y7309" s="12"/>
      <c r="Z7309" s="12"/>
      <c r="AA7309" s="12"/>
      <c r="AB7309" s="12"/>
      <c r="AC7309" s="12"/>
      <c r="AD7309" s="12"/>
      <c r="AE7309" s="12"/>
      <c r="AF7309" s="12"/>
      <c r="AG7309" s="12"/>
      <c r="AH7309" s="12"/>
      <c r="AI7309" s="12"/>
      <c r="AJ7309" s="12"/>
      <c r="AK7309" s="12"/>
      <c r="AL7309" s="12"/>
      <c r="AM7309" s="12"/>
      <c r="AN7309" s="12"/>
      <c r="AO7309" s="12"/>
      <c r="AP7309" s="12"/>
      <c r="AQ7309" s="12"/>
      <c r="AR7309" s="12"/>
      <c r="AS7309" s="12"/>
      <c r="AT7309" s="12"/>
      <c r="AU7309" s="12"/>
      <c r="AV7309" s="12"/>
      <c r="AW7309" s="12"/>
      <c r="AX7309" s="12"/>
      <c r="AY7309" s="12"/>
      <c r="AZ7309" s="12"/>
      <c r="BA7309" s="12"/>
      <c r="BB7309" s="12"/>
      <c r="BC7309" s="12"/>
      <c r="BD7309" s="12"/>
      <c r="BE7309" s="12"/>
      <c r="BF7309" s="12"/>
      <c r="BG7309" s="12"/>
      <c r="BH7309" s="12"/>
      <c r="BI7309" s="12"/>
      <c r="BJ7309" s="13"/>
      <c r="BK7309" s="13"/>
      <c r="BL7309" s="13"/>
      <c r="BM7309" s="13"/>
      <c r="BN7309" s="13"/>
    </row>
    <row r="7310" spans="4:66" x14ac:dyDescent="0.25">
      <c r="D7310"/>
      <c r="E7310" s="10"/>
      <c r="F7310" s="10"/>
      <c r="G7310" s="10"/>
      <c r="H7310" s="10"/>
      <c r="I7310" s="10"/>
      <c r="J7310" s="10"/>
      <c r="K7310" s="11"/>
      <c r="L7310" s="11"/>
      <c r="M7310" s="12"/>
      <c r="N7310" s="12"/>
      <c r="O7310" s="12"/>
      <c r="P7310" s="12"/>
      <c r="Q7310" s="12"/>
      <c r="R7310" s="12"/>
      <c r="S7310" s="12"/>
      <c r="T7310" s="12"/>
      <c r="U7310" s="12"/>
      <c r="V7310" s="12"/>
      <c r="W7310" s="12"/>
      <c r="X7310" s="12"/>
      <c r="Y7310" s="12"/>
      <c r="Z7310" s="12"/>
      <c r="AA7310" s="12"/>
      <c r="AB7310" s="12"/>
      <c r="AC7310" s="12"/>
      <c r="AD7310" s="12"/>
      <c r="AE7310" s="12"/>
      <c r="AF7310" s="12"/>
      <c r="AG7310" s="12"/>
      <c r="AH7310" s="12"/>
      <c r="AI7310" s="12"/>
      <c r="AJ7310" s="12"/>
      <c r="AK7310" s="12"/>
      <c r="AL7310" s="12"/>
      <c r="AM7310" s="12"/>
      <c r="AN7310" s="12"/>
      <c r="AO7310" s="12"/>
      <c r="AP7310" s="12"/>
      <c r="AQ7310" s="12"/>
      <c r="AR7310" s="12"/>
      <c r="AS7310" s="12"/>
      <c r="AT7310" s="12"/>
      <c r="AU7310" s="12"/>
      <c r="AV7310" s="12"/>
      <c r="AW7310" s="12"/>
      <c r="AX7310" s="12"/>
      <c r="AY7310" s="12"/>
      <c r="AZ7310" s="12"/>
      <c r="BA7310" s="12"/>
      <c r="BB7310" s="12"/>
      <c r="BC7310" s="12"/>
      <c r="BD7310" s="12"/>
      <c r="BE7310" s="12"/>
      <c r="BF7310" s="12"/>
      <c r="BG7310" s="12"/>
      <c r="BH7310" s="12"/>
      <c r="BI7310" s="12"/>
      <c r="BJ7310" s="13"/>
      <c r="BK7310" s="13"/>
      <c r="BL7310" s="13"/>
      <c r="BM7310" s="13"/>
      <c r="BN7310" s="13"/>
    </row>
    <row r="7311" spans="4:66" x14ac:dyDescent="0.25">
      <c r="D7311"/>
      <c r="E7311" s="10"/>
      <c r="F7311" s="10"/>
      <c r="G7311" s="10"/>
      <c r="H7311" s="10"/>
      <c r="I7311" s="10"/>
      <c r="J7311" s="10"/>
      <c r="K7311" s="11"/>
      <c r="L7311" s="11"/>
      <c r="M7311" s="12"/>
      <c r="N7311" s="12"/>
      <c r="O7311" s="12"/>
      <c r="P7311" s="12"/>
      <c r="Q7311" s="12"/>
      <c r="R7311" s="12"/>
      <c r="S7311" s="12"/>
      <c r="T7311" s="12"/>
      <c r="U7311" s="12"/>
      <c r="V7311" s="12"/>
      <c r="W7311" s="12"/>
      <c r="X7311" s="12"/>
      <c r="Y7311" s="12"/>
      <c r="Z7311" s="12"/>
      <c r="AA7311" s="12"/>
      <c r="AB7311" s="12"/>
      <c r="AC7311" s="12"/>
      <c r="AD7311" s="12"/>
      <c r="AE7311" s="12"/>
      <c r="AF7311" s="12"/>
      <c r="AG7311" s="12"/>
      <c r="AH7311" s="12"/>
      <c r="AI7311" s="12"/>
      <c r="AJ7311" s="12"/>
      <c r="AK7311" s="12"/>
      <c r="AL7311" s="12"/>
      <c r="AM7311" s="12"/>
      <c r="AN7311" s="12"/>
      <c r="AO7311" s="12"/>
      <c r="AP7311" s="12"/>
      <c r="AQ7311" s="12"/>
      <c r="AR7311" s="12"/>
      <c r="AS7311" s="12"/>
      <c r="AT7311" s="12"/>
      <c r="AU7311" s="12"/>
      <c r="AV7311" s="12"/>
      <c r="AW7311" s="12"/>
      <c r="AX7311" s="12"/>
      <c r="AY7311" s="12"/>
      <c r="AZ7311" s="12"/>
      <c r="BA7311" s="12"/>
      <c r="BB7311" s="12"/>
      <c r="BC7311" s="12"/>
      <c r="BD7311" s="12"/>
      <c r="BE7311" s="12"/>
      <c r="BF7311" s="12"/>
      <c r="BG7311" s="12"/>
      <c r="BH7311" s="12"/>
      <c r="BI7311" s="12"/>
      <c r="BJ7311" s="13"/>
      <c r="BK7311" s="13"/>
      <c r="BL7311" s="13"/>
      <c r="BM7311" s="13"/>
      <c r="BN7311" s="13"/>
    </row>
    <row r="7312" spans="4:66" x14ac:dyDescent="0.25">
      <c r="D7312"/>
      <c r="E7312" s="10"/>
      <c r="F7312" s="10"/>
      <c r="G7312" s="10"/>
      <c r="H7312" s="10"/>
      <c r="I7312" s="10"/>
      <c r="J7312" s="10"/>
      <c r="K7312" s="11"/>
      <c r="L7312" s="11"/>
      <c r="M7312" s="12"/>
      <c r="N7312" s="12"/>
      <c r="O7312" s="12"/>
      <c r="P7312" s="12"/>
      <c r="Q7312" s="12"/>
      <c r="R7312" s="12"/>
      <c r="S7312" s="12"/>
      <c r="T7312" s="12"/>
      <c r="U7312" s="12"/>
      <c r="V7312" s="12"/>
      <c r="W7312" s="12"/>
      <c r="X7312" s="12"/>
      <c r="Y7312" s="12"/>
      <c r="Z7312" s="12"/>
      <c r="AA7312" s="12"/>
      <c r="AB7312" s="12"/>
      <c r="AC7312" s="12"/>
      <c r="AD7312" s="12"/>
      <c r="AE7312" s="12"/>
      <c r="AF7312" s="12"/>
      <c r="AG7312" s="12"/>
      <c r="AH7312" s="12"/>
      <c r="AI7312" s="12"/>
      <c r="AJ7312" s="12"/>
      <c r="AK7312" s="12"/>
      <c r="AL7312" s="12"/>
      <c r="AM7312" s="12"/>
      <c r="AN7312" s="12"/>
      <c r="AO7312" s="12"/>
      <c r="AP7312" s="12"/>
      <c r="AQ7312" s="12"/>
      <c r="AR7312" s="12"/>
      <c r="AS7312" s="12"/>
      <c r="AT7312" s="12"/>
      <c r="AU7312" s="12"/>
      <c r="AV7312" s="12"/>
      <c r="AW7312" s="12"/>
      <c r="AX7312" s="12"/>
      <c r="AY7312" s="12"/>
      <c r="AZ7312" s="12"/>
      <c r="BA7312" s="12"/>
      <c r="BB7312" s="12"/>
      <c r="BC7312" s="12"/>
      <c r="BD7312" s="12"/>
      <c r="BE7312" s="12"/>
      <c r="BF7312" s="12"/>
      <c r="BG7312" s="12"/>
      <c r="BH7312" s="12"/>
      <c r="BI7312" s="12"/>
      <c r="BJ7312" s="13"/>
      <c r="BK7312" s="13"/>
      <c r="BL7312" s="13"/>
      <c r="BM7312" s="13"/>
      <c r="BN7312" s="13"/>
    </row>
    <row r="7313" spans="4:66" x14ac:dyDescent="0.25">
      <c r="D7313"/>
      <c r="E7313" s="10"/>
      <c r="F7313" s="10"/>
      <c r="G7313" s="10"/>
      <c r="H7313" s="10"/>
      <c r="I7313" s="10"/>
      <c r="J7313" s="10"/>
      <c r="K7313" s="11"/>
      <c r="L7313" s="11"/>
      <c r="M7313" s="12"/>
      <c r="N7313" s="12"/>
      <c r="O7313" s="12"/>
      <c r="P7313" s="12"/>
      <c r="Q7313" s="12"/>
      <c r="R7313" s="12"/>
      <c r="S7313" s="12"/>
      <c r="T7313" s="12"/>
      <c r="U7313" s="12"/>
      <c r="V7313" s="12"/>
      <c r="W7313" s="12"/>
      <c r="X7313" s="12"/>
      <c r="Y7313" s="12"/>
      <c r="Z7313" s="12"/>
      <c r="AA7313" s="12"/>
      <c r="AB7313" s="12"/>
      <c r="AC7313" s="12"/>
      <c r="AD7313" s="12"/>
      <c r="AE7313" s="12"/>
      <c r="AF7313" s="12"/>
      <c r="AG7313" s="12"/>
      <c r="AH7313" s="12"/>
      <c r="AI7313" s="12"/>
      <c r="AJ7313" s="12"/>
      <c r="AK7313" s="12"/>
      <c r="AL7313" s="12"/>
      <c r="AM7313" s="12"/>
      <c r="AN7313" s="12"/>
      <c r="AO7313" s="12"/>
      <c r="AP7313" s="12"/>
      <c r="AQ7313" s="12"/>
      <c r="AR7313" s="12"/>
      <c r="AS7313" s="12"/>
      <c r="AT7313" s="12"/>
      <c r="AU7313" s="12"/>
      <c r="AV7313" s="12"/>
      <c r="AW7313" s="12"/>
      <c r="AX7313" s="12"/>
      <c r="AY7313" s="12"/>
      <c r="AZ7313" s="12"/>
      <c r="BA7313" s="12"/>
      <c r="BB7313" s="12"/>
      <c r="BC7313" s="12"/>
      <c r="BD7313" s="12"/>
      <c r="BE7313" s="12"/>
      <c r="BF7313" s="12"/>
      <c r="BG7313" s="12"/>
      <c r="BH7313" s="12"/>
      <c r="BI7313" s="12"/>
      <c r="BJ7313" s="13"/>
      <c r="BK7313" s="13"/>
      <c r="BL7313" s="13"/>
      <c r="BM7313" s="13"/>
      <c r="BN7313" s="13"/>
    </row>
    <row r="7314" spans="4:66" x14ac:dyDescent="0.25">
      <c r="D7314"/>
      <c r="E7314" s="10"/>
      <c r="F7314" s="10"/>
      <c r="G7314" s="10"/>
      <c r="H7314" s="10"/>
      <c r="I7314" s="10"/>
      <c r="J7314" s="10"/>
      <c r="K7314" s="11"/>
      <c r="L7314" s="11"/>
      <c r="M7314" s="12"/>
      <c r="N7314" s="12"/>
      <c r="O7314" s="12"/>
      <c r="P7314" s="12"/>
      <c r="Q7314" s="12"/>
      <c r="R7314" s="12"/>
      <c r="S7314" s="12"/>
      <c r="T7314" s="12"/>
      <c r="U7314" s="12"/>
      <c r="V7314" s="12"/>
      <c r="W7314" s="12"/>
      <c r="X7314" s="12"/>
      <c r="Y7314" s="12"/>
      <c r="Z7314" s="12"/>
      <c r="AA7314" s="12"/>
      <c r="AB7314" s="12"/>
      <c r="AC7314" s="12"/>
      <c r="AD7314" s="12"/>
      <c r="AE7314" s="12"/>
      <c r="AF7314" s="12"/>
      <c r="AG7314" s="12"/>
      <c r="AH7314" s="12"/>
      <c r="AI7314" s="12"/>
      <c r="AJ7314" s="12"/>
      <c r="AK7314" s="12"/>
      <c r="AL7314" s="12"/>
      <c r="AM7314" s="12"/>
      <c r="AN7314" s="12"/>
      <c r="AO7314" s="12"/>
      <c r="AP7314" s="12"/>
      <c r="AQ7314" s="12"/>
      <c r="AR7314" s="12"/>
      <c r="AS7314" s="12"/>
      <c r="AT7314" s="12"/>
      <c r="AU7314" s="12"/>
      <c r="AV7314" s="12"/>
      <c r="AW7314" s="12"/>
      <c r="AX7314" s="12"/>
      <c r="AY7314" s="12"/>
      <c r="AZ7314" s="12"/>
      <c r="BA7314" s="12"/>
      <c r="BB7314" s="12"/>
      <c r="BC7314" s="12"/>
      <c r="BD7314" s="12"/>
      <c r="BE7314" s="12"/>
      <c r="BF7314" s="12"/>
      <c r="BG7314" s="12"/>
      <c r="BH7314" s="12"/>
      <c r="BI7314" s="12"/>
      <c r="BJ7314" s="13"/>
      <c r="BK7314" s="13"/>
      <c r="BL7314" s="13"/>
      <c r="BM7314" s="13"/>
      <c r="BN7314" s="13"/>
    </row>
    <row r="7315" spans="4:66" x14ac:dyDescent="0.25">
      <c r="D7315"/>
      <c r="E7315" s="10"/>
      <c r="F7315" s="10"/>
      <c r="G7315" s="10"/>
      <c r="H7315" s="10"/>
      <c r="I7315" s="10"/>
      <c r="J7315" s="10"/>
      <c r="K7315" s="11"/>
      <c r="L7315" s="11"/>
      <c r="M7315" s="12"/>
      <c r="N7315" s="12"/>
      <c r="O7315" s="12"/>
      <c r="P7315" s="12"/>
      <c r="Q7315" s="12"/>
      <c r="R7315" s="12"/>
      <c r="S7315" s="12"/>
      <c r="T7315" s="12"/>
      <c r="U7315" s="12"/>
      <c r="V7315" s="12"/>
      <c r="W7315" s="12"/>
      <c r="X7315" s="12"/>
      <c r="Y7315" s="12"/>
      <c r="Z7315" s="12"/>
      <c r="AA7315" s="12"/>
      <c r="AB7315" s="12"/>
      <c r="AC7315" s="12"/>
      <c r="AD7315" s="12"/>
      <c r="AE7315" s="12"/>
      <c r="AF7315" s="12"/>
      <c r="AG7315" s="12"/>
      <c r="AH7315" s="12"/>
      <c r="AI7315" s="12"/>
      <c r="AJ7315" s="12"/>
      <c r="AK7315" s="12"/>
      <c r="AL7315" s="12"/>
      <c r="AM7315" s="12"/>
      <c r="AN7315" s="12"/>
      <c r="AO7315" s="12"/>
      <c r="AP7315" s="12"/>
      <c r="AQ7315" s="12"/>
      <c r="AR7315" s="12"/>
      <c r="AS7315" s="12"/>
      <c r="AT7315" s="12"/>
      <c r="AU7315" s="12"/>
      <c r="AV7315" s="12"/>
      <c r="AW7315" s="12"/>
      <c r="AX7315" s="12"/>
      <c r="AY7315" s="12"/>
      <c r="AZ7315" s="12"/>
      <c r="BA7315" s="12"/>
      <c r="BB7315" s="12"/>
      <c r="BC7315" s="12"/>
      <c r="BD7315" s="12"/>
      <c r="BE7315" s="12"/>
      <c r="BF7315" s="12"/>
      <c r="BG7315" s="12"/>
      <c r="BH7315" s="12"/>
      <c r="BI7315" s="12"/>
      <c r="BJ7315" s="13"/>
      <c r="BK7315" s="13"/>
      <c r="BL7315" s="13"/>
      <c r="BM7315" s="13"/>
      <c r="BN7315" s="13"/>
    </row>
    <row r="7316" spans="4:66" x14ac:dyDescent="0.25">
      <c r="D7316"/>
      <c r="E7316" s="10"/>
      <c r="F7316" s="10"/>
      <c r="G7316" s="10"/>
      <c r="H7316" s="10"/>
      <c r="I7316" s="10"/>
      <c r="J7316" s="10"/>
      <c r="K7316" s="11"/>
      <c r="L7316" s="11"/>
      <c r="M7316" s="12"/>
      <c r="N7316" s="12"/>
      <c r="O7316" s="12"/>
      <c r="P7316" s="12"/>
      <c r="Q7316" s="12"/>
      <c r="R7316" s="12"/>
      <c r="S7316" s="12"/>
      <c r="T7316" s="12"/>
      <c r="U7316" s="12"/>
      <c r="V7316" s="12"/>
      <c r="W7316" s="12"/>
      <c r="X7316" s="12"/>
      <c r="Y7316" s="12"/>
      <c r="Z7316" s="12"/>
      <c r="AA7316" s="12"/>
      <c r="AB7316" s="12"/>
      <c r="AC7316" s="12"/>
      <c r="AD7316" s="12"/>
      <c r="AE7316" s="12"/>
      <c r="AF7316" s="12"/>
      <c r="AG7316" s="12"/>
      <c r="AH7316" s="12"/>
      <c r="AI7316" s="12"/>
      <c r="AJ7316" s="12"/>
      <c r="AK7316" s="12"/>
      <c r="AL7316" s="12"/>
      <c r="AM7316" s="12"/>
      <c r="AN7316" s="12"/>
      <c r="AO7316" s="12"/>
      <c r="AP7316" s="12"/>
      <c r="AQ7316" s="12"/>
      <c r="AR7316" s="12"/>
      <c r="AS7316" s="12"/>
      <c r="AT7316" s="12"/>
      <c r="AU7316" s="12"/>
      <c r="AV7316" s="12"/>
      <c r="AW7316" s="12"/>
      <c r="AX7316" s="12"/>
      <c r="AY7316" s="12"/>
      <c r="AZ7316" s="12"/>
      <c r="BA7316" s="12"/>
      <c r="BB7316" s="12"/>
      <c r="BC7316" s="12"/>
      <c r="BD7316" s="12"/>
      <c r="BE7316" s="12"/>
      <c r="BF7316" s="12"/>
      <c r="BG7316" s="12"/>
      <c r="BH7316" s="12"/>
      <c r="BI7316" s="12"/>
      <c r="BJ7316" s="13"/>
      <c r="BK7316" s="13"/>
      <c r="BL7316" s="13"/>
      <c r="BM7316" s="13"/>
      <c r="BN7316" s="13"/>
    </row>
    <row r="7317" spans="4:66" x14ac:dyDescent="0.25">
      <c r="D7317"/>
      <c r="E7317" s="10"/>
      <c r="F7317" s="10"/>
      <c r="G7317" s="10"/>
      <c r="H7317" s="10"/>
      <c r="I7317" s="10"/>
      <c r="J7317" s="10"/>
      <c r="K7317" s="11"/>
      <c r="L7317" s="11"/>
      <c r="M7317" s="12"/>
      <c r="N7317" s="12"/>
      <c r="O7317" s="12"/>
      <c r="P7317" s="12"/>
      <c r="Q7317" s="12"/>
      <c r="R7317" s="12"/>
      <c r="S7317" s="12"/>
      <c r="T7317" s="12"/>
      <c r="U7317" s="12"/>
      <c r="V7317" s="12"/>
      <c r="W7317" s="12"/>
      <c r="X7317" s="12"/>
      <c r="Y7317" s="12"/>
      <c r="Z7317" s="12"/>
      <c r="AA7317" s="12"/>
      <c r="AB7317" s="12"/>
      <c r="AC7317" s="12"/>
      <c r="AD7317" s="12"/>
      <c r="AE7317" s="12"/>
      <c r="AF7317" s="12"/>
      <c r="AG7317" s="12"/>
      <c r="AH7317" s="12"/>
      <c r="AI7317" s="12"/>
      <c r="AJ7317" s="12"/>
      <c r="AK7317" s="12"/>
      <c r="AL7317" s="12"/>
      <c r="AM7317" s="12"/>
      <c r="AN7317" s="12"/>
      <c r="AO7317" s="12"/>
      <c r="AP7317" s="12"/>
      <c r="AQ7317" s="12"/>
      <c r="AR7317" s="12"/>
      <c r="AS7317" s="12"/>
      <c r="AT7317" s="12"/>
      <c r="AU7317" s="12"/>
      <c r="AV7317" s="12"/>
      <c r="AW7317" s="12"/>
      <c r="AX7317" s="12"/>
      <c r="AY7317" s="12"/>
      <c r="AZ7317" s="12"/>
      <c r="BA7317" s="12"/>
      <c r="BB7317" s="12"/>
      <c r="BC7317" s="12"/>
      <c r="BD7317" s="12"/>
      <c r="BE7317" s="12"/>
      <c r="BF7317" s="12"/>
      <c r="BG7317" s="12"/>
      <c r="BH7317" s="12"/>
      <c r="BI7317" s="12"/>
      <c r="BJ7317" s="13"/>
      <c r="BK7317" s="13"/>
      <c r="BL7317" s="13"/>
      <c r="BM7317" s="13"/>
      <c r="BN7317" s="13"/>
    </row>
    <row r="7318" spans="4:66" x14ac:dyDescent="0.25">
      <c r="D7318"/>
      <c r="E7318" s="10"/>
      <c r="F7318" s="10"/>
      <c r="G7318" s="10"/>
      <c r="H7318" s="10"/>
      <c r="I7318" s="10"/>
      <c r="J7318" s="10"/>
      <c r="K7318" s="11"/>
      <c r="L7318" s="11"/>
      <c r="M7318" s="12"/>
      <c r="N7318" s="12"/>
      <c r="O7318" s="12"/>
      <c r="P7318" s="12"/>
      <c r="Q7318" s="12"/>
      <c r="R7318" s="12"/>
      <c r="S7318" s="12"/>
      <c r="T7318" s="12"/>
      <c r="U7318" s="12"/>
      <c r="V7318" s="12"/>
      <c r="W7318" s="12"/>
      <c r="X7318" s="12"/>
      <c r="Y7318" s="12"/>
      <c r="Z7318" s="12"/>
      <c r="AA7318" s="12"/>
      <c r="AB7318" s="12"/>
      <c r="AC7318" s="12"/>
      <c r="AD7318" s="12"/>
      <c r="AE7318" s="12"/>
      <c r="AF7318" s="12"/>
      <c r="AG7318" s="12"/>
      <c r="AH7318" s="12"/>
      <c r="AI7318" s="12"/>
      <c r="AJ7318" s="12"/>
      <c r="AK7318" s="12"/>
      <c r="AL7318" s="12"/>
      <c r="AM7318" s="12"/>
      <c r="AN7318" s="12"/>
      <c r="AO7318" s="12"/>
      <c r="AP7318" s="12"/>
      <c r="AQ7318" s="12"/>
      <c r="AR7318" s="12"/>
      <c r="AS7318" s="12"/>
      <c r="AT7318" s="12"/>
      <c r="AU7318" s="12"/>
      <c r="AV7318" s="12"/>
      <c r="AW7318" s="12"/>
      <c r="AX7318" s="12"/>
      <c r="AY7318" s="12"/>
      <c r="AZ7318" s="12"/>
      <c r="BA7318" s="12"/>
      <c r="BB7318" s="12"/>
      <c r="BC7318" s="12"/>
      <c r="BD7318" s="12"/>
      <c r="BE7318" s="12"/>
      <c r="BF7318" s="12"/>
      <c r="BG7318" s="12"/>
      <c r="BH7318" s="12"/>
      <c r="BI7318" s="12"/>
      <c r="BJ7318" s="13"/>
      <c r="BK7318" s="13"/>
      <c r="BL7318" s="13"/>
      <c r="BM7318" s="13"/>
      <c r="BN7318" s="13"/>
    </row>
    <row r="7319" spans="4:66" x14ac:dyDescent="0.25">
      <c r="D7319"/>
      <c r="E7319" s="10"/>
      <c r="F7319" s="10"/>
      <c r="G7319" s="10"/>
      <c r="H7319" s="10"/>
      <c r="I7319" s="10"/>
      <c r="J7319" s="10"/>
      <c r="K7319" s="11"/>
      <c r="L7319" s="11"/>
      <c r="M7319" s="12"/>
      <c r="N7319" s="12"/>
      <c r="O7319" s="12"/>
      <c r="P7319" s="12"/>
      <c r="Q7319" s="12"/>
      <c r="R7319" s="12"/>
      <c r="S7319" s="12"/>
      <c r="T7319" s="12"/>
      <c r="U7319" s="12"/>
      <c r="V7319" s="12"/>
      <c r="W7319" s="12"/>
      <c r="X7319" s="12"/>
      <c r="Y7319" s="12"/>
      <c r="Z7319" s="12"/>
      <c r="AA7319" s="12"/>
      <c r="AB7319" s="12"/>
      <c r="AC7319" s="12"/>
      <c r="AD7319" s="12"/>
      <c r="AE7319" s="12"/>
      <c r="AF7319" s="12"/>
      <c r="AG7319" s="12"/>
      <c r="AH7319" s="12"/>
      <c r="AI7319" s="12"/>
      <c r="AJ7319" s="12"/>
      <c r="AK7319" s="12"/>
      <c r="AL7319" s="12"/>
      <c r="AM7319" s="12"/>
      <c r="AN7319" s="12"/>
      <c r="AO7319" s="12"/>
      <c r="AP7319" s="12"/>
      <c r="AQ7319" s="12"/>
      <c r="AR7319" s="12"/>
      <c r="AS7319" s="12"/>
      <c r="AT7319" s="12"/>
      <c r="AU7319" s="12"/>
      <c r="AV7319" s="12"/>
      <c r="AW7319" s="12"/>
      <c r="AX7319" s="12"/>
      <c r="AY7319" s="12"/>
      <c r="AZ7319" s="12"/>
      <c r="BA7319" s="12"/>
      <c r="BB7319" s="12"/>
      <c r="BC7319" s="12"/>
      <c r="BD7319" s="12"/>
      <c r="BE7319" s="12"/>
      <c r="BF7319" s="12"/>
      <c r="BG7319" s="12"/>
      <c r="BH7319" s="12"/>
      <c r="BI7319" s="12"/>
      <c r="BJ7319" s="13"/>
      <c r="BK7319" s="13"/>
      <c r="BL7319" s="13"/>
      <c r="BM7319" s="13"/>
      <c r="BN7319" s="13"/>
    </row>
    <row r="7320" spans="4:66" x14ac:dyDescent="0.25">
      <c r="D7320"/>
      <c r="E7320" s="10"/>
      <c r="F7320" s="10"/>
      <c r="G7320" s="10"/>
      <c r="H7320" s="10"/>
      <c r="I7320" s="10"/>
      <c r="J7320" s="10"/>
      <c r="K7320" s="11"/>
      <c r="L7320" s="11"/>
      <c r="M7320" s="12"/>
      <c r="N7320" s="12"/>
      <c r="O7320" s="12"/>
      <c r="P7320" s="12"/>
      <c r="Q7320" s="12"/>
      <c r="R7320" s="12"/>
      <c r="S7320" s="12"/>
      <c r="T7320" s="12"/>
      <c r="U7320" s="12"/>
      <c r="V7320" s="12"/>
      <c r="W7320" s="12"/>
      <c r="X7320" s="12"/>
      <c r="Y7320" s="12"/>
      <c r="Z7320" s="12"/>
      <c r="AA7320" s="12"/>
      <c r="AB7320" s="12"/>
      <c r="AC7320" s="12"/>
      <c r="AD7320" s="12"/>
      <c r="AE7320" s="12"/>
      <c r="AF7320" s="12"/>
      <c r="AG7320" s="12"/>
      <c r="AH7320" s="12"/>
      <c r="AI7320" s="12"/>
      <c r="AJ7320" s="12"/>
      <c r="AK7320" s="12"/>
      <c r="AL7320" s="12"/>
      <c r="AM7320" s="12"/>
      <c r="AN7320" s="12"/>
      <c r="AO7320" s="12"/>
      <c r="AP7320" s="12"/>
      <c r="AQ7320" s="12"/>
      <c r="AR7320" s="12"/>
      <c r="AS7320" s="12"/>
      <c r="AT7320" s="12"/>
      <c r="AU7320" s="12"/>
      <c r="AV7320" s="12"/>
      <c r="AW7320" s="12"/>
      <c r="AX7320" s="12"/>
      <c r="AY7320" s="12"/>
      <c r="AZ7320" s="12"/>
      <c r="BA7320" s="12"/>
      <c r="BB7320" s="12"/>
      <c r="BC7320" s="12"/>
      <c r="BD7320" s="12"/>
      <c r="BE7320" s="12"/>
      <c r="BF7320" s="12"/>
      <c r="BG7320" s="12"/>
      <c r="BH7320" s="12"/>
      <c r="BI7320" s="12"/>
      <c r="BJ7320" s="13"/>
      <c r="BK7320" s="13"/>
      <c r="BL7320" s="13"/>
      <c r="BM7320" s="13"/>
      <c r="BN7320" s="13"/>
    </row>
    <row r="7321" spans="4:66" x14ac:dyDescent="0.25">
      <c r="D7321"/>
      <c r="E7321" s="10"/>
      <c r="F7321" s="10"/>
      <c r="G7321" s="10"/>
      <c r="H7321" s="10"/>
      <c r="I7321" s="10"/>
      <c r="J7321" s="10"/>
      <c r="K7321" s="11"/>
      <c r="L7321" s="11"/>
      <c r="M7321" s="12"/>
      <c r="N7321" s="12"/>
      <c r="O7321" s="12"/>
      <c r="P7321" s="12"/>
      <c r="Q7321" s="12"/>
      <c r="R7321" s="12"/>
      <c r="S7321" s="12"/>
      <c r="T7321" s="12"/>
      <c r="U7321" s="12"/>
      <c r="V7321" s="12"/>
      <c r="W7321" s="12"/>
      <c r="X7321" s="12"/>
      <c r="Y7321" s="12"/>
      <c r="Z7321" s="12"/>
      <c r="AA7321" s="12"/>
      <c r="AB7321" s="12"/>
      <c r="AC7321" s="12"/>
      <c r="AD7321" s="12"/>
      <c r="AE7321" s="12"/>
      <c r="AF7321" s="12"/>
      <c r="AG7321" s="12"/>
      <c r="AH7321" s="12"/>
      <c r="AI7321" s="12"/>
      <c r="AJ7321" s="12"/>
      <c r="AK7321" s="12"/>
      <c r="AL7321" s="12"/>
      <c r="AM7321" s="12"/>
      <c r="AN7321" s="12"/>
      <c r="AO7321" s="12"/>
      <c r="AP7321" s="12"/>
      <c r="AQ7321" s="12"/>
      <c r="AR7321" s="12"/>
      <c r="AS7321" s="12"/>
      <c r="AT7321" s="12"/>
      <c r="AU7321" s="12"/>
      <c r="AV7321" s="12"/>
      <c r="AW7321" s="12"/>
      <c r="AX7321" s="12"/>
      <c r="AY7321" s="12"/>
      <c r="AZ7321" s="12"/>
      <c r="BA7321" s="12"/>
      <c r="BB7321" s="12"/>
      <c r="BC7321" s="12"/>
      <c r="BD7321" s="12"/>
      <c r="BE7321" s="12"/>
      <c r="BF7321" s="12"/>
      <c r="BG7321" s="12"/>
      <c r="BH7321" s="12"/>
      <c r="BI7321" s="12"/>
      <c r="BJ7321" s="13"/>
      <c r="BK7321" s="13"/>
      <c r="BL7321" s="13"/>
      <c r="BM7321" s="13"/>
      <c r="BN7321" s="13"/>
    </row>
    <row r="7322" spans="4:66" x14ac:dyDescent="0.25">
      <c r="D7322"/>
      <c r="E7322" s="10"/>
      <c r="F7322" s="10"/>
      <c r="G7322" s="10"/>
      <c r="H7322" s="10"/>
      <c r="I7322" s="10"/>
      <c r="J7322" s="10"/>
      <c r="K7322" s="11"/>
      <c r="L7322" s="11"/>
      <c r="M7322" s="12"/>
      <c r="N7322" s="12"/>
      <c r="O7322" s="12"/>
      <c r="P7322" s="12"/>
      <c r="Q7322" s="12"/>
      <c r="R7322" s="12"/>
      <c r="S7322" s="12"/>
      <c r="T7322" s="12"/>
      <c r="U7322" s="12"/>
      <c r="V7322" s="12"/>
      <c r="W7322" s="12"/>
      <c r="X7322" s="12"/>
      <c r="Y7322" s="12"/>
      <c r="Z7322" s="12"/>
      <c r="AA7322" s="12"/>
      <c r="AB7322" s="12"/>
      <c r="AC7322" s="12"/>
      <c r="AD7322" s="12"/>
      <c r="AE7322" s="12"/>
      <c r="AF7322" s="12"/>
      <c r="AG7322" s="12"/>
      <c r="AH7322" s="12"/>
      <c r="AI7322" s="12"/>
      <c r="AJ7322" s="12"/>
      <c r="AK7322" s="12"/>
      <c r="AL7322" s="12"/>
      <c r="AM7322" s="12"/>
      <c r="AN7322" s="12"/>
      <c r="AO7322" s="12"/>
      <c r="AP7322" s="12"/>
      <c r="AQ7322" s="12"/>
      <c r="AR7322" s="12"/>
      <c r="AS7322" s="12"/>
      <c r="AT7322" s="12"/>
      <c r="AU7322" s="12"/>
      <c r="AV7322" s="12"/>
      <c r="AW7322" s="12"/>
      <c r="AX7322" s="12"/>
      <c r="AY7322" s="12"/>
      <c r="AZ7322" s="12"/>
      <c r="BA7322" s="12"/>
      <c r="BB7322" s="12"/>
      <c r="BC7322" s="12"/>
      <c r="BD7322" s="12"/>
      <c r="BE7322" s="12"/>
      <c r="BF7322" s="12"/>
      <c r="BG7322" s="12"/>
      <c r="BH7322" s="12"/>
      <c r="BI7322" s="12"/>
      <c r="BJ7322" s="13"/>
      <c r="BK7322" s="13"/>
      <c r="BL7322" s="13"/>
      <c r="BM7322" s="13"/>
      <c r="BN7322" s="13"/>
    </row>
    <row r="7323" spans="4:66" x14ac:dyDescent="0.25">
      <c r="D7323"/>
      <c r="E7323" s="10"/>
      <c r="F7323" s="10"/>
      <c r="G7323" s="10"/>
      <c r="H7323" s="10"/>
      <c r="I7323" s="10"/>
      <c r="J7323" s="10"/>
      <c r="K7323" s="11"/>
      <c r="L7323" s="11"/>
      <c r="M7323" s="12"/>
      <c r="N7323" s="12"/>
      <c r="O7323" s="12"/>
      <c r="P7323" s="12"/>
      <c r="Q7323" s="12"/>
      <c r="R7323" s="12"/>
      <c r="S7323" s="12"/>
      <c r="T7323" s="12"/>
      <c r="U7323" s="12"/>
      <c r="V7323" s="12"/>
      <c r="W7323" s="12"/>
      <c r="X7323" s="12"/>
      <c r="Y7323" s="12"/>
      <c r="Z7323" s="12"/>
      <c r="AA7323" s="12"/>
      <c r="AB7323" s="12"/>
      <c r="AC7323" s="12"/>
      <c r="AD7323" s="12"/>
      <c r="AE7323" s="12"/>
      <c r="AF7323" s="12"/>
      <c r="AG7323" s="12"/>
      <c r="AH7323" s="12"/>
      <c r="AI7323" s="12"/>
      <c r="AJ7323" s="12"/>
      <c r="AK7323" s="12"/>
      <c r="AL7323" s="12"/>
      <c r="AM7323" s="12"/>
      <c r="AN7323" s="12"/>
      <c r="AO7323" s="12"/>
      <c r="AP7323" s="12"/>
      <c r="AQ7323" s="12"/>
      <c r="AR7323" s="12"/>
      <c r="AS7323" s="12"/>
      <c r="AT7323" s="12"/>
      <c r="AU7323" s="12"/>
      <c r="AV7323" s="12"/>
      <c r="AW7323" s="12"/>
      <c r="AX7323" s="12"/>
      <c r="AY7323" s="12"/>
      <c r="AZ7323" s="12"/>
      <c r="BA7323" s="12"/>
      <c r="BB7323" s="12"/>
      <c r="BC7323" s="12"/>
      <c r="BD7323" s="12"/>
      <c r="BE7323" s="12"/>
      <c r="BF7323" s="12"/>
      <c r="BG7323" s="12"/>
      <c r="BH7323" s="12"/>
      <c r="BI7323" s="12"/>
      <c r="BJ7323" s="13"/>
      <c r="BK7323" s="13"/>
      <c r="BL7323" s="13"/>
      <c r="BM7323" s="13"/>
      <c r="BN7323" s="13"/>
    </row>
    <row r="7324" spans="4:66" x14ac:dyDescent="0.25">
      <c r="D7324"/>
      <c r="E7324" s="10"/>
      <c r="F7324" s="10"/>
      <c r="G7324" s="10"/>
      <c r="H7324" s="10"/>
      <c r="I7324" s="10"/>
      <c r="J7324" s="10"/>
      <c r="K7324" s="11"/>
      <c r="L7324" s="11"/>
      <c r="M7324" s="12"/>
      <c r="N7324" s="12"/>
      <c r="O7324" s="12"/>
      <c r="P7324" s="12"/>
      <c r="Q7324" s="12"/>
      <c r="R7324" s="12"/>
      <c r="S7324" s="12"/>
      <c r="T7324" s="12"/>
      <c r="U7324" s="12"/>
      <c r="V7324" s="12"/>
      <c r="W7324" s="12"/>
      <c r="X7324" s="12"/>
      <c r="Y7324" s="12"/>
      <c r="Z7324" s="12"/>
      <c r="AA7324" s="12"/>
      <c r="AB7324" s="12"/>
      <c r="AC7324" s="12"/>
      <c r="AD7324" s="12"/>
      <c r="AE7324" s="12"/>
      <c r="AF7324" s="12"/>
      <c r="AG7324" s="12"/>
      <c r="AH7324" s="12"/>
      <c r="AI7324" s="12"/>
      <c r="AJ7324" s="12"/>
      <c r="AK7324" s="12"/>
      <c r="AL7324" s="12"/>
      <c r="AM7324" s="12"/>
      <c r="AN7324" s="12"/>
      <c r="AO7324" s="12"/>
      <c r="AP7324" s="12"/>
      <c r="AQ7324" s="12"/>
      <c r="AR7324" s="12"/>
      <c r="AS7324" s="12"/>
      <c r="AT7324" s="12"/>
      <c r="AU7324" s="12"/>
      <c r="AV7324" s="12"/>
      <c r="AW7324" s="12"/>
      <c r="AX7324" s="12"/>
      <c r="AY7324" s="12"/>
      <c r="AZ7324" s="12"/>
      <c r="BA7324" s="12"/>
      <c r="BB7324" s="12"/>
      <c r="BC7324" s="12"/>
      <c r="BD7324" s="12"/>
      <c r="BE7324" s="12"/>
      <c r="BF7324" s="12"/>
      <c r="BG7324" s="12"/>
      <c r="BH7324" s="12"/>
      <c r="BI7324" s="12"/>
      <c r="BJ7324" s="13"/>
      <c r="BK7324" s="13"/>
      <c r="BL7324" s="13"/>
      <c r="BM7324" s="13"/>
      <c r="BN7324" s="13"/>
    </row>
    <row r="7325" spans="4:66" x14ac:dyDescent="0.25">
      <c r="D7325"/>
      <c r="E7325" s="10"/>
      <c r="F7325" s="10"/>
      <c r="G7325" s="10"/>
      <c r="H7325" s="10"/>
      <c r="I7325" s="10"/>
      <c r="J7325" s="10"/>
      <c r="K7325" s="11"/>
      <c r="L7325" s="11"/>
      <c r="M7325" s="12"/>
      <c r="N7325" s="12"/>
      <c r="O7325" s="12"/>
      <c r="P7325" s="12"/>
      <c r="Q7325" s="12"/>
      <c r="R7325" s="12"/>
      <c r="S7325" s="12"/>
      <c r="T7325" s="12"/>
      <c r="U7325" s="12"/>
      <c r="V7325" s="12"/>
      <c r="W7325" s="12"/>
      <c r="X7325" s="12"/>
      <c r="Y7325" s="12"/>
      <c r="Z7325" s="12"/>
      <c r="AA7325" s="12"/>
      <c r="AB7325" s="12"/>
      <c r="AC7325" s="12"/>
      <c r="AD7325" s="12"/>
      <c r="AE7325" s="12"/>
      <c r="AF7325" s="12"/>
      <c r="AG7325" s="12"/>
      <c r="AH7325" s="12"/>
      <c r="AI7325" s="12"/>
      <c r="AJ7325" s="12"/>
      <c r="AK7325" s="12"/>
      <c r="AL7325" s="12"/>
      <c r="AM7325" s="12"/>
      <c r="AN7325" s="12"/>
      <c r="AO7325" s="12"/>
      <c r="AP7325" s="12"/>
      <c r="AQ7325" s="12"/>
      <c r="AR7325" s="12"/>
      <c r="AS7325" s="12"/>
      <c r="AT7325" s="12"/>
      <c r="AU7325" s="12"/>
      <c r="AV7325" s="12"/>
      <c r="AW7325" s="12"/>
      <c r="AX7325" s="12"/>
      <c r="AY7325" s="12"/>
      <c r="AZ7325" s="12"/>
      <c r="BA7325" s="12"/>
      <c r="BB7325" s="12"/>
      <c r="BC7325" s="12"/>
      <c r="BD7325" s="12"/>
      <c r="BE7325" s="12"/>
      <c r="BF7325" s="12"/>
      <c r="BG7325" s="12"/>
      <c r="BH7325" s="12"/>
      <c r="BI7325" s="12"/>
      <c r="BJ7325" s="13"/>
      <c r="BK7325" s="13"/>
      <c r="BL7325" s="13"/>
      <c r="BM7325" s="13"/>
      <c r="BN7325" s="13"/>
    </row>
    <row r="7326" spans="4:66" x14ac:dyDescent="0.25">
      <c r="D7326"/>
      <c r="E7326" s="10"/>
      <c r="F7326" s="10"/>
      <c r="G7326" s="10"/>
      <c r="H7326" s="10"/>
      <c r="I7326" s="10"/>
      <c r="J7326" s="10"/>
      <c r="K7326" s="11"/>
      <c r="L7326" s="11"/>
      <c r="M7326" s="12"/>
      <c r="N7326" s="12"/>
      <c r="O7326" s="12"/>
      <c r="P7326" s="12"/>
      <c r="Q7326" s="12"/>
      <c r="R7326" s="12"/>
      <c r="S7326" s="12"/>
      <c r="T7326" s="12"/>
      <c r="U7326" s="12"/>
      <c r="V7326" s="12"/>
      <c r="W7326" s="12"/>
      <c r="X7326" s="12"/>
      <c r="Y7326" s="12"/>
      <c r="Z7326" s="12"/>
      <c r="AA7326" s="12"/>
      <c r="AB7326" s="12"/>
      <c r="AC7326" s="12"/>
      <c r="AD7326" s="12"/>
      <c r="AE7326" s="12"/>
      <c r="AF7326" s="12"/>
      <c r="AG7326" s="12"/>
      <c r="AH7326" s="12"/>
      <c r="AI7326" s="12"/>
      <c r="AJ7326" s="12"/>
      <c r="AK7326" s="12"/>
      <c r="AL7326" s="12"/>
      <c r="AM7326" s="12"/>
      <c r="AN7326" s="12"/>
      <c r="AO7326" s="12"/>
      <c r="AP7326" s="12"/>
      <c r="AQ7326" s="12"/>
      <c r="AR7326" s="12"/>
      <c r="AS7326" s="12"/>
      <c r="AT7326" s="12"/>
      <c r="AU7326" s="12"/>
      <c r="AV7326" s="12"/>
      <c r="AW7326" s="12"/>
      <c r="AX7326" s="12"/>
      <c r="AY7326" s="12"/>
      <c r="AZ7326" s="12"/>
      <c r="BA7326" s="12"/>
      <c r="BB7326" s="12"/>
      <c r="BC7326" s="12"/>
      <c r="BD7326" s="12"/>
      <c r="BE7326" s="12"/>
      <c r="BF7326" s="12"/>
      <c r="BG7326" s="12"/>
      <c r="BH7326" s="12"/>
      <c r="BI7326" s="12"/>
      <c r="BJ7326" s="13"/>
      <c r="BK7326" s="13"/>
      <c r="BL7326" s="13"/>
      <c r="BM7326" s="13"/>
      <c r="BN7326" s="13"/>
    </row>
    <row r="7327" spans="4:66" x14ac:dyDescent="0.25">
      <c r="D7327"/>
      <c r="E7327" s="10"/>
      <c r="F7327" s="10"/>
      <c r="G7327" s="10"/>
      <c r="H7327" s="10"/>
      <c r="I7327" s="10"/>
      <c r="J7327" s="10"/>
      <c r="K7327" s="11"/>
      <c r="L7327" s="11"/>
      <c r="M7327" s="12"/>
      <c r="N7327" s="12"/>
      <c r="O7327" s="12"/>
      <c r="P7327" s="12"/>
      <c r="Q7327" s="12"/>
      <c r="R7327" s="12"/>
      <c r="S7327" s="12"/>
      <c r="T7327" s="12"/>
      <c r="U7327" s="12"/>
      <c r="V7327" s="12"/>
      <c r="W7327" s="12"/>
      <c r="X7327" s="12"/>
      <c r="Y7327" s="12"/>
      <c r="Z7327" s="12"/>
      <c r="AA7327" s="12"/>
      <c r="AB7327" s="12"/>
      <c r="AC7327" s="12"/>
      <c r="AD7327" s="12"/>
      <c r="AE7327" s="12"/>
      <c r="AF7327" s="12"/>
      <c r="AG7327" s="12"/>
      <c r="AH7327" s="12"/>
      <c r="AI7327" s="12"/>
      <c r="AJ7327" s="12"/>
      <c r="AK7327" s="12"/>
      <c r="AL7327" s="12"/>
      <c r="AM7327" s="12"/>
      <c r="AN7327" s="12"/>
      <c r="AO7327" s="12"/>
      <c r="AP7327" s="12"/>
      <c r="AQ7327" s="12"/>
      <c r="AR7327" s="12"/>
      <c r="AS7327" s="12"/>
      <c r="AT7327" s="12"/>
      <c r="AU7327" s="12"/>
      <c r="AV7327" s="12"/>
      <c r="AW7327" s="12"/>
      <c r="AX7327" s="12"/>
      <c r="AY7327" s="12"/>
      <c r="AZ7327" s="12"/>
      <c r="BA7327" s="12"/>
      <c r="BB7327" s="12"/>
      <c r="BC7327" s="12"/>
      <c r="BD7327" s="12"/>
      <c r="BE7327" s="12"/>
      <c r="BF7327" s="12"/>
      <c r="BG7327" s="12"/>
      <c r="BH7327" s="12"/>
      <c r="BI7327" s="12"/>
      <c r="BJ7327" s="13"/>
      <c r="BK7327" s="13"/>
      <c r="BL7327" s="13"/>
      <c r="BM7327" s="13"/>
      <c r="BN7327" s="13"/>
    </row>
    <row r="7328" spans="4:66" x14ac:dyDescent="0.25">
      <c r="D7328"/>
      <c r="E7328" s="10"/>
      <c r="F7328" s="10"/>
      <c r="G7328" s="10"/>
      <c r="H7328" s="10"/>
      <c r="I7328" s="10"/>
      <c r="J7328" s="10"/>
      <c r="K7328" s="11"/>
      <c r="L7328" s="11"/>
      <c r="M7328" s="12"/>
      <c r="N7328" s="12"/>
      <c r="O7328" s="12"/>
      <c r="P7328" s="12"/>
      <c r="Q7328" s="12"/>
      <c r="R7328" s="12"/>
      <c r="S7328" s="12"/>
      <c r="T7328" s="12"/>
      <c r="U7328" s="12"/>
      <c r="V7328" s="12"/>
      <c r="W7328" s="12"/>
      <c r="X7328" s="12"/>
      <c r="Y7328" s="12"/>
      <c r="Z7328" s="12"/>
      <c r="AA7328" s="12"/>
      <c r="AB7328" s="12"/>
      <c r="AC7328" s="12"/>
      <c r="AD7328" s="12"/>
      <c r="AE7328" s="12"/>
      <c r="AF7328" s="12"/>
      <c r="AG7328" s="12"/>
      <c r="AH7328" s="12"/>
      <c r="AI7328" s="12"/>
      <c r="AJ7328" s="12"/>
      <c r="AK7328" s="12"/>
      <c r="AL7328" s="12"/>
      <c r="AM7328" s="12"/>
      <c r="AN7328" s="12"/>
      <c r="AO7328" s="12"/>
      <c r="AP7328" s="12"/>
      <c r="AQ7328" s="12"/>
      <c r="AR7328" s="12"/>
      <c r="AS7328" s="12"/>
      <c r="AT7328" s="12"/>
      <c r="AU7328" s="12"/>
      <c r="AV7328" s="12"/>
      <c r="AW7328" s="12"/>
      <c r="AX7328" s="12"/>
      <c r="AY7328" s="12"/>
      <c r="AZ7328" s="12"/>
      <c r="BA7328" s="12"/>
      <c r="BB7328" s="12"/>
      <c r="BC7328" s="12"/>
      <c r="BD7328" s="12"/>
      <c r="BE7328" s="12"/>
      <c r="BF7328" s="12"/>
      <c r="BG7328" s="12"/>
      <c r="BH7328" s="12"/>
      <c r="BI7328" s="12"/>
      <c r="BJ7328" s="13"/>
      <c r="BK7328" s="13"/>
      <c r="BL7328" s="13"/>
      <c r="BM7328" s="13"/>
      <c r="BN7328" s="13"/>
    </row>
    <row r="7329" spans="4:66" x14ac:dyDescent="0.25">
      <c r="D7329"/>
      <c r="E7329" s="10"/>
      <c r="F7329" s="10"/>
      <c r="G7329" s="10"/>
      <c r="H7329" s="10"/>
      <c r="I7329" s="10"/>
      <c r="J7329" s="10"/>
      <c r="K7329" s="11"/>
      <c r="L7329" s="11"/>
      <c r="M7329" s="12"/>
      <c r="N7329" s="12"/>
      <c r="O7329" s="12"/>
      <c r="P7329" s="12"/>
      <c r="Q7329" s="12"/>
      <c r="R7329" s="12"/>
      <c r="S7329" s="12"/>
      <c r="T7329" s="12"/>
      <c r="U7329" s="12"/>
      <c r="V7329" s="12"/>
      <c r="W7329" s="12"/>
      <c r="X7329" s="12"/>
      <c r="Y7329" s="12"/>
      <c r="Z7329" s="12"/>
      <c r="AA7329" s="12"/>
      <c r="AB7329" s="12"/>
      <c r="AC7329" s="12"/>
      <c r="AD7329" s="12"/>
      <c r="AE7329" s="12"/>
      <c r="AF7329" s="12"/>
      <c r="AG7329" s="12"/>
      <c r="AH7329" s="12"/>
      <c r="AI7329" s="12"/>
      <c r="AJ7329" s="12"/>
      <c r="AK7329" s="12"/>
      <c r="AL7329" s="12"/>
      <c r="AM7329" s="12"/>
      <c r="AN7329" s="12"/>
      <c r="AO7329" s="12"/>
      <c r="AP7329" s="12"/>
      <c r="AQ7329" s="12"/>
      <c r="AR7329" s="12"/>
      <c r="AS7329" s="12"/>
      <c r="AT7329" s="12"/>
      <c r="AU7329" s="12"/>
      <c r="AV7329" s="12"/>
      <c r="AW7329" s="12"/>
      <c r="AX7329" s="12"/>
      <c r="AY7329" s="12"/>
      <c r="AZ7329" s="12"/>
      <c r="BA7329" s="12"/>
      <c r="BB7329" s="12"/>
      <c r="BC7329" s="12"/>
      <c r="BD7329" s="12"/>
      <c r="BE7329" s="12"/>
      <c r="BF7329" s="12"/>
      <c r="BG7329" s="12"/>
      <c r="BH7329" s="12"/>
      <c r="BI7329" s="12"/>
      <c r="BJ7329" s="13"/>
      <c r="BK7329" s="13"/>
      <c r="BL7329" s="13"/>
      <c r="BM7329" s="13"/>
      <c r="BN7329" s="13"/>
    </row>
    <row r="7330" spans="4:66" x14ac:dyDescent="0.25">
      <c r="D7330"/>
      <c r="E7330" s="10"/>
      <c r="F7330" s="10"/>
      <c r="G7330" s="10"/>
      <c r="H7330" s="10"/>
      <c r="I7330" s="10"/>
      <c r="J7330" s="10"/>
      <c r="K7330" s="11"/>
      <c r="L7330" s="11"/>
      <c r="M7330" s="12"/>
      <c r="N7330" s="12"/>
      <c r="O7330" s="12"/>
      <c r="P7330" s="12"/>
      <c r="Q7330" s="12"/>
      <c r="R7330" s="12"/>
      <c r="S7330" s="12"/>
      <c r="T7330" s="12"/>
      <c r="U7330" s="12"/>
      <c r="V7330" s="12"/>
      <c r="W7330" s="12"/>
      <c r="X7330" s="12"/>
      <c r="Y7330" s="12"/>
      <c r="Z7330" s="12"/>
      <c r="AA7330" s="12"/>
      <c r="AB7330" s="12"/>
      <c r="AC7330" s="12"/>
      <c r="AD7330" s="12"/>
      <c r="AE7330" s="12"/>
      <c r="AF7330" s="12"/>
      <c r="AG7330" s="12"/>
      <c r="AH7330" s="12"/>
      <c r="AI7330" s="12"/>
      <c r="AJ7330" s="12"/>
      <c r="AK7330" s="12"/>
      <c r="AL7330" s="12"/>
      <c r="AM7330" s="12"/>
      <c r="AN7330" s="12"/>
      <c r="AO7330" s="12"/>
      <c r="AP7330" s="12"/>
      <c r="AQ7330" s="12"/>
      <c r="AR7330" s="12"/>
      <c r="AS7330" s="12"/>
      <c r="AT7330" s="12"/>
      <c r="AU7330" s="12"/>
      <c r="AV7330" s="12"/>
      <c r="AW7330" s="12"/>
      <c r="AX7330" s="12"/>
      <c r="AY7330" s="12"/>
      <c r="AZ7330" s="12"/>
      <c r="BA7330" s="12"/>
      <c r="BB7330" s="12"/>
      <c r="BC7330" s="12"/>
      <c r="BD7330" s="12"/>
      <c r="BE7330" s="12"/>
      <c r="BF7330" s="12"/>
      <c r="BG7330" s="12"/>
      <c r="BH7330" s="12"/>
      <c r="BI7330" s="12"/>
      <c r="BJ7330" s="13"/>
      <c r="BK7330" s="13"/>
      <c r="BL7330" s="13"/>
      <c r="BM7330" s="13"/>
      <c r="BN7330" s="13"/>
    </row>
    <row r="7331" spans="4:66" x14ac:dyDescent="0.25">
      <c r="D7331"/>
      <c r="E7331" s="10"/>
      <c r="F7331" s="10"/>
      <c r="G7331" s="10"/>
      <c r="H7331" s="10"/>
      <c r="I7331" s="10"/>
      <c r="J7331" s="10"/>
      <c r="K7331" s="11"/>
      <c r="L7331" s="11"/>
      <c r="M7331" s="12"/>
      <c r="N7331" s="12"/>
      <c r="O7331" s="12"/>
      <c r="P7331" s="12"/>
      <c r="Q7331" s="12"/>
      <c r="R7331" s="12"/>
      <c r="S7331" s="12"/>
      <c r="T7331" s="12"/>
      <c r="U7331" s="12"/>
      <c r="V7331" s="12"/>
      <c r="W7331" s="12"/>
      <c r="X7331" s="12"/>
      <c r="Y7331" s="12"/>
      <c r="Z7331" s="12"/>
      <c r="AA7331" s="12"/>
      <c r="AB7331" s="12"/>
      <c r="AC7331" s="12"/>
      <c r="AD7331" s="12"/>
      <c r="AE7331" s="12"/>
      <c r="AF7331" s="12"/>
      <c r="AG7331" s="12"/>
      <c r="AH7331" s="12"/>
      <c r="AI7331" s="12"/>
      <c r="AJ7331" s="12"/>
      <c r="AK7331" s="12"/>
      <c r="AL7331" s="12"/>
      <c r="AM7331" s="12"/>
      <c r="AN7331" s="12"/>
      <c r="AO7331" s="12"/>
      <c r="AP7331" s="12"/>
      <c r="AQ7331" s="12"/>
      <c r="AR7331" s="12"/>
      <c r="AS7331" s="12"/>
      <c r="AT7331" s="12"/>
      <c r="AU7331" s="12"/>
      <c r="AV7331" s="12"/>
      <c r="AW7331" s="12"/>
      <c r="AX7331" s="12"/>
      <c r="AY7331" s="12"/>
      <c r="AZ7331" s="12"/>
      <c r="BA7331" s="12"/>
      <c r="BB7331" s="12"/>
      <c r="BC7331" s="12"/>
      <c r="BD7331" s="12"/>
      <c r="BE7331" s="12"/>
      <c r="BF7331" s="12"/>
      <c r="BG7331" s="12"/>
      <c r="BH7331" s="12"/>
      <c r="BI7331" s="12"/>
      <c r="BJ7331" s="13"/>
      <c r="BK7331" s="13"/>
      <c r="BL7331" s="13"/>
      <c r="BM7331" s="13"/>
      <c r="BN7331" s="13"/>
    </row>
    <row r="7332" spans="4:66" x14ac:dyDescent="0.25">
      <c r="D7332"/>
      <c r="E7332" s="10"/>
      <c r="F7332" s="10"/>
      <c r="G7332" s="10"/>
      <c r="H7332" s="10"/>
      <c r="I7332" s="10"/>
      <c r="J7332" s="10"/>
      <c r="K7332" s="11"/>
      <c r="L7332" s="11"/>
      <c r="M7332" s="12"/>
      <c r="N7332" s="12"/>
      <c r="O7332" s="12"/>
      <c r="P7332" s="12"/>
      <c r="Q7332" s="12"/>
      <c r="R7332" s="12"/>
      <c r="S7332" s="12"/>
      <c r="T7332" s="12"/>
      <c r="U7332" s="12"/>
      <c r="V7332" s="12"/>
      <c r="W7332" s="12"/>
      <c r="X7332" s="12"/>
      <c r="Y7332" s="12"/>
      <c r="Z7332" s="12"/>
      <c r="AA7332" s="12"/>
      <c r="AB7332" s="12"/>
      <c r="AC7332" s="12"/>
      <c r="AD7332" s="12"/>
      <c r="AE7332" s="12"/>
      <c r="AF7332" s="12"/>
      <c r="AG7332" s="12"/>
      <c r="AH7332" s="12"/>
      <c r="AI7332" s="12"/>
      <c r="AJ7332" s="12"/>
      <c r="AK7332" s="12"/>
      <c r="AL7332" s="12"/>
      <c r="AM7332" s="12"/>
      <c r="AN7332" s="12"/>
      <c r="AO7332" s="12"/>
      <c r="AP7332" s="12"/>
      <c r="AQ7332" s="12"/>
      <c r="AR7332" s="12"/>
      <c r="AS7332" s="12"/>
      <c r="AT7332" s="12"/>
      <c r="AU7332" s="12"/>
      <c r="AV7332" s="12"/>
      <c r="AW7332" s="12"/>
      <c r="AX7332" s="12"/>
      <c r="AY7332" s="12"/>
      <c r="AZ7332" s="12"/>
      <c r="BA7332" s="12"/>
      <c r="BB7332" s="12"/>
      <c r="BC7332" s="12"/>
      <c r="BD7332" s="12"/>
      <c r="BE7332" s="12"/>
      <c r="BF7332" s="12"/>
      <c r="BG7332" s="12"/>
      <c r="BH7332" s="12"/>
      <c r="BI7332" s="12"/>
      <c r="BJ7332" s="13"/>
      <c r="BK7332" s="13"/>
      <c r="BL7332" s="13"/>
      <c r="BM7332" s="13"/>
      <c r="BN7332" s="13"/>
    </row>
    <row r="7333" spans="4:66" x14ac:dyDescent="0.25">
      <c r="D7333"/>
      <c r="E7333" s="10"/>
      <c r="F7333" s="10"/>
      <c r="G7333" s="10"/>
      <c r="H7333" s="10"/>
      <c r="I7333" s="10"/>
      <c r="J7333" s="10"/>
      <c r="K7333" s="11"/>
      <c r="L7333" s="11"/>
      <c r="M7333" s="12"/>
      <c r="N7333" s="12"/>
      <c r="O7333" s="12"/>
      <c r="P7333" s="12"/>
      <c r="Q7333" s="12"/>
      <c r="R7333" s="12"/>
      <c r="S7333" s="12"/>
      <c r="T7333" s="12"/>
      <c r="U7333" s="12"/>
      <c r="V7333" s="12"/>
      <c r="W7333" s="12"/>
      <c r="X7333" s="12"/>
      <c r="Y7333" s="12"/>
      <c r="Z7333" s="12"/>
      <c r="AA7333" s="12"/>
      <c r="AB7333" s="12"/>
      <c r="AC7333" s="12"/>
      <c r="AD7333" s="12"/>
      <c r="AE7333" s="12"/>
      <c r="AF7333" s="12"/>
      <c r="AG7333" s="12"/>
      <c r="AH7333" s="12"/>
      <c r="AI7333" s="12"/>
      <c r="AJ7333" s="12"/>
      <c r="AK7333" s="12"/>
      <c r="AL7333" s="12"/>
      <c r="AM7333" s="12"/>
      <c r="AN7333" s="12"/>
      <c r="AO7333" s="12"/>
      <c r="AP7333" s="12"/>
      <c r="AQ7333" s="12"/>
      <c r="AR7333" s="12"/>
      <c r="AS7333" s="12"/>
      <c r="AT7333" s="12"/>
      <c r="AU7333" s="12"/>
      <c r="AV7333" s="12"/>
      <c r="AW7333" s="12"/>
      <c r="AX7333" s="12"/>
      <c r="AY7333" s="12"/>
      <c r="AZ7333" s="12"/>
      <c r="BA7333" s="12"/>
      <c r="BB7333" s="12"/>
      <c r="BC7333" s="12"/>
      <c r="BD7333" s="12"/>
      <c r="BE7333" s="12"/>
      <c r="BF7333" s="12"/>
      <c r="BG7333" s="12"/>
      <c r="BH7333" s="12"/>
      <c r="BI7333" s="12"/>
      <c r="BJ7333" s="13"/>
      <c r="BK7333" s="13"/>
      <c r="BL7333" s="13"/>
      <c r="BM7333" s="13"/>
      <c r="BN7333" s="13"/>
    </row>
    <row r="7334" spans="4:66" x14ac:dyDescent="0.25">
      <c r="D7334"/>
      <c r="E7334" s="10"/>
      <c r="F7334" s="10"/>
      <c r="G7334" s="10"/>
      <c r="H7334" s="10"/>
      <c r="I7334" s="10"/>
      <c r="J7334" s="10"/>
      <c r="K7334" s="11"/>
      <c r="L7334" s="11"/>
      <c r="M7334" s="12"/>
      <c r="N7334" s="12"/>
      <c r="O7334" s="12"/>
      <c r="P7334" s="12"/>
      <c r="Q7334" s="12"/>
      <c r="R7334" s="12"/>
      <c r="S7334" s="12"/>
      <c r="T7334" s="12"/>
      <c r="U7334" s="12"/>
      <c r="V7334" s="12"/>
      <c r="W7334" s="12"/>
      <c r="X7334" s="12"/>
      <c r="Y7334" s="12"/>
      <c r="Z7334" s="12"/>
      <c r="AA7334" s="12"/>
      <c r="AB7334" s="12"/>
      <c r="AC7334" s="12"/>
      <c r="AD7334" s="12"/>
      <c r="AE7334" s="12"/>
      <c r="AF7334" s="12"/>
      <c r="AG7334" s="12"/>
      <c r="AH7334" s="12"/>
      <c r="AI7334" s="12"/>
      <c r="AJ7334" s="12"/>
      <c r="AK7334" s="12"/>
      <c r="AL7334" s="12"/>
      <c r="AM7334" s="12"/>
      <c r="AN7334" s="12"/>
      <c r="AO7334" s="12"/>
      <c r="AP7334" s="12"/>
      <c r="AQ7334" s="12"/>
      <c r="AR7334" s="12"/>
      <c r="AS7334" s="12"/>
      <c r="AT7334" s="12"/>
      <c r="AU7334" s="12"/>
      <c r="AV7334" s="12"/>
      <c r="AW7334" s="12"/>
      <c r="AX7334" s="12"/>
      <c r="AY7334" s="12"/>
      <c r="AZ7334" s="12"/>
      <c r="BA7334" s="12"/>
      <c r="BB7334" s="12"/>
      <c r="BC7334" s="12"/>
      <c r="BD7334" s="12"/>
      <c r="BE7334" s="12"/>
      <c r="BF7334" s="12"/>
      <c r="BG7334" s="12"/>
      <c r="BH7334" s="12"/>
      <c r="BI7334" s="12"/>
      <c r="BJ7334" s="13"/>
      <c r="BK7334" s="13"/>
      <c r="BL7334" s="13"/>
      <c r="BM7334" s="13"/>
      <c r="BN7334" s="13"/>
    </row>
    <row r="7335" spans="4:66" x14ac:dyDescent="0.25">
      <c r="D7335"/>
      <c r="E7335" s="10"/>
      <c r="F7335" s="10"/>
      <c r="G7335" s="10"/>
      <c r="H7335" s="10"/>
      <c r="I7335" s="10"/>
      <c r="J7335" s="10"/>
      <c r="K7335" s="11"/>
      <c r="L7335" s="11"/>
      <c r="M7335" s="12"/>
      <c r="N7335" s="12"/>
      <c r="O7335" s="12"/>
      <c r="P7335" s="12"/>
      <c r="Q7335" s="12"/>
      <c r="R7335" s="12"/>
      <c r="S7335" s="12"/>
      <c r="T7335" s="12"/>
      <c r="U7335" s="12"/>
      <c r="V7335" s="12"/>
      <c r="W7335" s="12"/>
      <c r="X7335" s="12"/>
      <c r="Y7335" s="12"/>
      <c r="Z7335" s="12"/>
      <c r="AA7335" s="12"/>
      <c r="AB7335" s="12"/>
      <c r="AC7335" s="12"/>
      <c r="AD7335" s="12"/>
      <c r="AE7335" s="12"/>
      <c r="AF7335" s="12"/>
      <c r="AG7335" s="12"/>
      <c r="AH7335" s="12"/>
      <c r="AI7335" s="12"/>
      <c r="AJ7335" s="12"/>
      <c r="AK7335" s="12"/>
      <c r="AL7335" s="12"/>
      <c r="AM7335" s="12"/>
      <c r="AN7335" s="12"/>
      <c r="AO7335" s="12"/>
      <c r="AP7335" s="12"/>
      <c r="AQ7335" s="12"/>
      <c r="AR7335" s="12"/>
      <c r="AS7335" s="12"/>
      <c r="AT7335" s="12"/>
      <c r="AU7335" s="12"/>
      <c r="AV7335" s="12"/>
      <c r="AW7335" s="12"/>
      <c r="AX7335" s="12"/>
      <c r="AY7335" s="12"/>
      <c r="AZ7335" s="12"/>
      <c r="BA7335" s="12"/>
      <c r="BB7335" s="12"/>
      <c r="BC7335" s="12"/>
      <c r="BD7335" s="12"/>
      <c r="BE7335" s="12"/>
      <c r="BF7335" s="12"/>
      <c r="BG7335" s="12"/>
      <c r="BH7335" s="12"/>
      <c r="BI7335" s="12"/>
      <c r="BJ7335" s="13"/>
      <c r="BK7335" s="13"/>
      <c r="BL7335" s="13"/>
      <c r="BM7335" s="13"/>
      <c r="BN7335" s="13"/>
    </row>
    <row r="7336" spans="4:66" x14ac:dyDescent="0.25">
      <c r="D7336"/>
      <c r="E7336" s="10"/>
      <c r="F7336" s="10"/>
      <c r="G7336" s="10"/>
      <c r="H7336" s="10"/>
      <c r="I7336" s="10"/>
      <c r="J7336" s="10"/>
      <c r="K7336" s="11"/>
      <c r="L7336" s="11"/>
      <c r="M7336" s="12"/>
      <c r="N7336" s="12"/>
      <c r="O7336" s="12"/>
      <c r="P7336" s="12"/>
      <c r="Q7336" s="12"/>
      <c r="R7336" s="12"/>
      <c r="S7336" s="12"/>
      <c r="T7336" s="12"/>
      <c r="U7336" s="12"/>
      <c r="V7336" s="12"/>
      <c r="W7336" s="12"/>
      <c r="X7336" s="12"/>
      <c r="Y7336" s="12"/>
      <c r="Z7336" s="12"/>
      <c r="AA7336" s="12"/>
      <c r="AB7336" s="12"/>
      <c r="AC7336" s="12"/>
      <c r="AD7336" s="12"/>
      <c r="AE7336" s="12"/>
      <c r="AF7336" s="12"/>
      <c r="AG7336" s="12"/>
      <c r="AH7336" s="12"/>
      <c r="AI7336" s="12"/>
      <c r="AJ7336" s="12"/>
      <c r="AK7336" s="12"/>
      <c r="AL7336" s="12"/>
      <c r="AM7336" s="12"/>
      <c r="AN7336" s="12"/>
      <c r="AO7336" s="12"/>
      <c r="AP7336" s="12"/>
      <c r="AQ7336" s="12"/>
      <c r="AR7336" s="12"/>
      <c r="AS7336" s="12"/>
      <c r="AT7336" s="12"/>
      <c r="AU7336" s="12"/>
      <c r="AV7336" s="12"/>
      <c r="AW7336" s="12"/>
      <c r="AX7336" s="12"/>
      <c r="AY7336" s="12"/>
      <c r="AZ7336" s="12"/>
      <c r="BA7336" s="12"/>
      <c r="BB7336" s="12"/>
      <c r="BC7336" s="12"/>
      <c r="BD7336" s="12"/>
      <c r="BE7336" s="12"/>
      <c r="BF7336" s="12"/>
      <c r="BG7336" s="12"/>
      <c r="BH7336" s="12"/>
      <c r="BI7336" s="12"/>
      <c r="BJ7336" s="13"/>
      <c r="BK7336" s="13"/>
      <c r="BL7336" s="13"/>
      <c r="BM7336" s="13"/>
      <c r="BN7336" s="13"/>
    </row>
    <row r="7337" spans="4:66" x14ac:dyDescent="0.25">
      <c r="D7337"/>
      <c r="E7337" s="10"/>
      <c r="F7337" s="10"/>
      <c r="G7337" s="10"/>
      <c r="H7337" s="10"/>
      <c r="I7337" s="10"/>
      <c r="J7337" s="10"/>
      <c r="K7337" s="11"/>
      <c r="L7337" s="11"/>
      <c r="M7337" s="12"/>
      <c r="N7337" s="12"/>
      <c r="O7337" s="12"/>
      <c r="P7337" s="12"/>
      <c r="Q7337" s="12"/>
      <c r="R7337" s="12"/>
      <c r="S7337" s="12"/>
      <c r="T7337" s="12"/>
      <c r="U7337" s="12"/>
      <c r="V7337" s="12"/>
      <c r="W7337" s="12"/>
      <c r="X7337" s="12"/>
      <c r="Y7337" s="12"/>
      <c r="Z7337" s="12"/>
      <c r="AA7337" s="12"/>
      <c r="AB7337" s="12"/>
      <c r="AC7337" s="12"/>
      <c r="AD7337" s="12"/>
      <c r="AE7337" s="12"/>
      <c r="AF7337" s="12"/>
      <c r="AG7337" s="12"/>
      <c r="AH7337" s="12"/>
      <c r="AI7337" s="12"/>
      <c r="AJ7337" s="12"/>
      <c r="AK7337" s="12"/>
      <c r="AL7337" s="12"/>
      <c r="AM7337" s="12"/>
      <c r="AN7337" s="12"/>
      <c r="AO7337" s="12"/>
      <c r="AP7337" s="12"/>
      <c r="AQ7337" s="12"/>
      <c r="AR7337" s="12"/>
      <c r="AS7337" s="12"/>
      <c r="AT7337" s="12"/>
      <c r="AU7337" s="12"/>
      <c r="AV7337" s="12"/>
      <c r="AW7337" s="12"/>
      <c r="AX7337" s="12"/>
      <c r="AY7337" s="12"/>
      <c r="AZ7337" s="12"/>
      <c r="BA7337" s="12"/>
      <c r="BB7337" s="12"/>
      <c r="BC7337" s="12"/>
      <c r="BD7337" s="12"/>
      <c r="BE7337" s="12"/>
      <c r="BF7337" s="12"/>
      <c r="BG7337" s="12"/>
      <c r="BH7337" s="12"/>
      <c r="BI7337" s="12"/>
      <c r="BJ7337" s="13"/>
      <c r="BK7337" s="13"/>
      <c r="BL7337" s="13"/>
      <c r="BM7337" s="13"/>
      <c r="BN7337" s="13"/>
    </row>
    <row r="7338" spans="4:66" x14ac:dyDescent="0.25">
      <c r="D7338"/>
      <c r="E7338" s="10"/>
      <c r="F7338" s="10"/>
      <c r="G7338" s="10"/>
      <c r="H7338" s="10"/>
      <c r="I7338" s="10"/>
      <c r="J7338" s="10"/>
      <c r="K7338" s="11"/>
      <c r="L7338" s="11"/>
      <c r="M7338" s="12"/>
      <c r="N7338" s="12"/>
      <c r="O7338" s="12"/>
      <c r="P7338" s="12"/>
      <c r="Q7338" s="12"/>
      <c r="R7338" s="12"/>
      <c r="S7338" s="12"/>
      <c r="T7338" s="12"/>
      <c r="U7338" s="12"/>
      <c r="V7338" s="12"/>
      <c r="W7338" s="12"/>
      <c r="X7338" s="12"/>
      <c r="Y7338" s="12"/>
      <c r="Z7338" s="12"/>
      <c r="AA7338" s="12"/>
      <c r="AB7338" s="12"/>
      <c r="AC7338" s="12"/>
      <c r="AD7338" s="12"/>
      <c r="AE7338" s="12"/>
      <c r="AF7338" s="12"/>
      <c r="AG7338" s="12"/>
      <c r="AH7338" s="12"/>
      <c r="AI7338" s="12"/>
      <c r="AJ7338" s="12"/>
      <c r="AK7338" s="12"/>
      <c r="AL7338" s="12"/>
      <c r="AM7338" s="12"/>
      <c r="AN7338" s="12"/>
      <c r="AO7338" s="12"/>
      <c r="AP7338" s="12"/>
      <c r="AQ7338" s="12"/>
      <c r="AR7338" s="12"/>
      <c r="AS7338" s="12"/>
      <c r="AT7338" s="12"/>
      <c r="AU7338" s="12"/>
      <c r="AV7338" s="12"/>
      <c r="AW7338" s="12"/>
      <c r="AX7338" s="12"/>
      <c r="AY7338" s="12"/>
      <c r="AZ7338" s="12"/>
      <c r="BA7338" s="12"/>
      <c r="BB7338" s="12"/>
      <c r="BC7338" s="12"/>
      <c r="BD7338" s="12"/>
      <c r="BE7338" s="12"/>
      <c r="BF7338" s="12"/>
      <c r="BG7338" s="12"/>
      <c r="BH7338" s="12"/>
      <c r="BI7338" s="12"/>
      <c r="BJ7338" s="13"/>
      <c r="BK7338" s="13"/>
      <c r="BL7338" s="13"/>
      <c r="BM7338" s="13"/>
      <c r="BN7338" s="13"/>
    </row>
    <row r="7339" spans="4:66" x14ac:dyDescent="0.25">
      <c r="D7339"/>
      <c r="E7339" s="10"/>
      <c r="F7339" s="10"/>
      <c r="G7339" s="10"/>
      <c r="H7339" s="10"/>
      <c r="I7339" s="10"/>
      <c r="J7339" s="10"/>
      <c r="K7339" s="11"/>
      <c r="L7339" s="11"/>
      <c r="M7339" s="12"/>
      <c r="N7339" s="12"/>
      <c r="O7339" s="12"/>
      <c r="P7339" s="12"/>
      <c r="Q7339" s="12"/>
      <c r="R7339" s="12"/>
      <c r="S7339" s="12"/>
      <c r="T7339" s="12"/>
      <c r="U7339" s="12"/>
      <c r="V7339" s="12"/>
      <c r="W7339" s="12"/>
      <c r="X7339" s="12"/>
      <c r="Y7339" s="12"/>
      <c r="Z7339" s="12"/>
      <c r="AA7339" s="12"/>
      <c r="AB7339" s="12"/>
      <c r="AC7339" s="12"/>
      <c r="AD7339" s="12"/>
      <c r="AE7339" s="12"/>
      <c r="AF7339" s="12"/>
      <c r="AG7339" s="12"/>
      <c r="AH7339" s="12"/>
      <c r="AI7339" s="12"/>
      <c r="AJ7339" s="12"/>
      <c r="AK7339" s="12"/>
      <c r="AL7339" s="12"/>
      <c r="AM7339" s="12"/>
      <c r="AN7339" s="12"/>
      <c r="AO7339" s="12"/>
      <c r="AP7339" s="12"/>
      <c r="AQ7339" s="12"/>
      <c r="AR7339" s="12"/>
      <c r="AS7339" s="12"/>
      <c r="AT7339" s="12"/>
      <c r="AU7339" s="12"/>
      <c r="AV7339" s="12"/>
      <c r="AW7339" s="12"/>
      <c r="AX7339" s="12"/>
      <c r="AY7339" s="12"/>
      <c r="AZ7339" s="12"/>
      <c r="BA7339" s="12"/>
      <c r="BB7339" s="12"/>
      <c r="BC7339" s="12"/>
      <c r="BD7339" s="12"/>
      <c r="BE7339" s="12"/>
      <c r="BF7339" s="12"/>
      <c r="BG7339" s="12"/>
      <c r="BH7339" s="12"/>
      <c r="BI7339" s="12"/>
      <c r="BJ7339" s="13"/>
      <c r="BK7339" s="13"/>
      <c r="BL7339" s="13"/>
      <c r="BM7339" s="13"/>
      <c r="BN7339" s="13"/>
    </row>
    <row r="7340" spans="4:66" x14ac:dyDescent="0.25">
      <c r="D7340"/>
      <c r="E7340" s="10"/>
      <c r="F7340" s="10"/>
      <c r="G7340" s="10"/>
      <c r="H7340" s="10"/>
      <c r="I7340" s="10"/>
      <c r="J7340" s="10"/>
      <c r="K7340" s="11"/>
      <c r="L7340" s="11"/>
      <c r="M7340" s="12"/>
      <c r="N7340" s="12"/>
      <c r="O7340" s="12"/>
      <c r="P7340" s="12"/>
      <c r="Q7340" s="12"/>
      <c r="R7340" s="12"/>
      <c r="S7340" s="12"/>
      <c r="T7340" s="12"/>
      <c r="U7340" s="12"/>
      <c r="V7340" s="12"/>
      <c r="W7340" s="12"/>
      <c r="X7340" s="12"/>
      <c r="Y7340" s="12"/>
      <c r="Z7340" s="12"/>
      <c r="AA7340" s="12"/>
      <c r="AB7340" s="12"/>
      <c r="AC7340" s="12"/>
      <c r="AD7340" s="12"/>
      <c r="AE7340" s="12"/>
      <c r="AF7340" s="12"/>
      <c r="AG7340" s="12"/>
      <c r="AH7340" s="12"/>
      <c r="AI7340" s="12"/>
      <c r="AJ7340" s="12"/>
      <c r="AK7340" s="12"/>
      <c r="AL7340" s="12"/>
      <c r="AM7340" s="12"/>
      <c r="AN7340" s="12"/>
      <c r="AO7340" s="12"/>
      <c r="AP7340" s="12"/>
      <c r="AQ7340" s="12"/>
      <c r="AR7340" s="12"/>
      <c r="AS7340" s="12"/>
      <c r="AT7340" s="12"/>
      <c r="AU7340" s="12"/>
      <c r="AV7340" s="12"/>
      <c r="AW7340" s="12"/>
      <c r="AX7340" s="12"/>
      <c r="AY7340" s="12"/>
      <c r="AZ7340" s="12"/>
      <c r="BA7340" s="12"/>
      <c r="BB7340" s="12"/>
      <c r="BC7340" s="12"/>
      <c r="BD7340" s="12"/>
      <c r="BE7340" s="12"/>
      <c r="BF7340" s="12"/>
      <c r="BG7340" s="12"/>
      <c r="BH7340" s="12"/>
      <c r="BI7340" s="12"/>
      <c r="BJ7340" s="13"/>
      <c r="BK7340" s="13"/>
      <c r="BL7340" s="13"/>
      <c r="BM7340" s="13"/>
      <c r="BN7340" s="13"/>
    </row>
    <row r="7341" spans="4:66" x14ac:dyDescent="0.25">
      <c r="D7341"/>
      <c r="E7341" s="10"/>
      <c r="F7341" s="10"/>
      <c r="G7341" s="10"/>
      <c r="H7341" s="10"/>
      <c r="I7341" s="10"/>
      <c r="J7341" s="10"/>
      <c r="K7341" s="11"/>
      <c r="L7341" s="11"/>
      <c r="M7341" s="12"/>
      <c r="N7341" s="12"/>
      <c r="O7341" s="12"/>
      <c r="P7341" s="12"/>
      <c r="Q7341" s="12"/>
      <c r="R7341" s="12"/>
      <c r="S7341" s="12"/>
      <c r="T7341" s="12"/>
      <c r="U7341" s="12"/>
      <c r="V7341" s="12"/>
      <c r="W7341" s="12"/>
      <c r="X7341" s="12"/>
      <c r="Y7341" s="12"/>
      <c r="Z7341" s="12"/>
      <c r="AA7341" s="12"/>
      <c r="AB7341" s="12"/>
      <c r="AC7341" s="12"/>
      <c r="AD7341" s="12"/>
      <c r="AE7341" s="12"/>
      <c r="AF7341" s="12"/>
      <c r="AG7341" s="12"/>
      <c r="AH7341" s="12"/>
      <c r="AI7341" s="12"/>
      <c r="AJ7341" s="12"/>
      <c r="AK7341" s="12"/>
      <c r="AL7341" s="12"/>
      <c r="AM7341" s="12"/>
      <c r="AN7341" s="12"/>
      <c r="AO7341" s="12"/>
      <c r="AP7341" s="12"/>
      <c r="AQ7341" s="12"/>
      <c r="AR7341" s="12"/>
      <c r="AS7341" s="12"/>
      <c r="AT7341" s="12"/>
      <c r="AU7341" s="12"/>
      <c r="AV7341" s="12"/>
      <c r="AW7341" s="12"/>
      <c r="AX7341" s="12"/>
      <c r="AY7341" s="12"/>
      <c r="AZ7341" s="12"/>
      <c r="BA7341" s="12"/>
      <c r="BB7341" s="12"/>
      <c r="BC7341" s="12"/>
      <c r="BD7341" s="12"/>
      <c r="BE7341" s="12"/>
      <c r="BF7341" s="12"/>
      <c r="BG7341" s="12"/>
      <c r="BH7341" s="12"/>
      <c r="BI7341" s="12"/>
      <c r="BJ7341" s="13"/>
      <c r="BK7341" s="13"/>
      <c r="BL7341" s="13"/>
      <c r="BM7341" s="13"/>
      <c r="BN7341" s="13"/>
    </row>
    <row r="7342" spans="4:66" x14ac:dyDescent="0.25">
      <c r="D7342"/>
      <c r="E7342" s="10"/>
      <c r="F7342" s="10"/>
      <c r="G7342" s="10"/>
      <c r="H7342" s="10"/>
      <c r="I7342" s="10"/>
      <c r="J7342" s="10"/>
      <c r="K7342" s="11"/>
      <c r="L7342" s="11"/>
      <c r="M7342" s="12"/>
      <c r="N7342" s="12"/>
      <c r="O7342" s="12"/>
      <c r="P7342" s="12"/>
      <c r="Q7342" s="12"/>
      <c r="R7342" s="12"/>
      <c r="S7342" s="12"/>
      <c r="T7342" s="12"/>
      <c r="U7342" s="12"/>
      <c r="V7342" s="12"/>
      <c r="W7342" s="12"/>
      <c r="X7342" s="12"/>
      <c r="Y7342" s="12"/>
      <c r="Z7342" s="12"/>
      <c r="AA7342" s="12"/>
      <c r="AB7342" s="12"/>
      <c r="AC7342" s="12"/>
      <c r="AD7342" s="12"/>
      <c r="AE7342" s="12"/>
      <c r="AF7342" s="12"/>
      <c r="AG7342" s="12"/>
      <c r="AH7342" s="12"/>
      <c r="AI7342" s="12"/>
      <c r="AJ7342" s="12"/>
      <c r="AK7342" s="12"/>
      <c r="AL7342" s="12"/>
      <c r="AM7342" s="12"/>
      <c r="AN7342" s="12"/>
      <c r="AO7342" s="12"/>
      <c r="AP7342" s="12"/>
      <c r="AQ7342" s="12"/>
      <c r="AR7342" s="12"/>
      <c r="AS7342" s="12"/>
      <c r="AT7342" s="12"/>
      <c r="AU7342" s="12"/>
      <c r="AV7342" s="12"/>
      <c r="AW7342" s="12"/>
      <c r="AX7342" s="12"/>
      <c r="AY7342" s="12"/>
      <c r="AZ7342" s="12"/>
      <c r="BA7342" s="12"/>
      <c r="BB7342" s="12"/>
      <c r="BC7342" s="12"/>
      <c r="BD7342" s="12"/>
      <c r="BE7342" s="12"/>
      <c r="BF7342" s="12"/>
      <c r="BG7342" s="12"/>
      <c r="BH7342" s="12"/>
      <c r="BI7342" s="12"/>
      <c r="BJ7342" s="13"/>
      <c r="BK7342" s="13"/>
      <c r="BL7342" s="13"/>
      <c r="BM7342" s="13"/>
      <c r="BN7342" s="13"/>
    </row>
    <row r="7343" spans="4:66" x14ac:dyDescent="0.25">
      <c r="D7343"/>
      <c r="E7343" s="10"/>
      <c r="F7343" s="10"/>
      <c r="G7343" s="10"/>
      <c r="H7343" s="10"/>
      <c r="I7343" s="10"/>
      <c r="J7343" s="10"/>
      <c r="K7343" s="11"/>
      <c r="L7343" s="11"/>
      <c r="M7343" s="12"/>
      <c r="N7343" s="12"/>
      <c r="O7343" s="12"/>
      <c r="P7343" s="12"/>
      <c r="Q7343" s="12"/>
      <c r="R7343" s="12"/>
      <c r="S7343" s="12"/>
      <c r="T7343" s="12"/>
      <c r="U7343" s="12"/>
      <c r="V7343" s="12"/>
      <c r="W7343" s="12"/>
      <c r="X7343" s="12"/>
      <c r="Y7343" s="12"/>
      <c r="Z7343" s="12"/>
      <c r="AA7343" s="12"/>
      <c r="AB7343" s="12"/>
      <c r="AC7343" s="12"/>
      <c r="AD7343" s="12"/>
      <c r="AE7343" s="12"/>
      <c r="AF7343" s="12"/>
      <c r="AG7343" s="12"/>
      <c r="AH7343" s="12"/>
      <c r="AI7343" s="12"/>
      <c r="AJ7343" s="12"/>
      <c r="AK7343" s="12"/>
      <c r="AL7343" s="12"/>
      <c r="AM7343" s="12"/>
      <c r="AN7343" s="12"/>
      <c r="AO7343" s="12"/>
      <c r="AP7343" s="12"/>
      <c r="AQ7343" s="12"/>
      <c r="AR7343" s="12"/>
      <c r="AS7343" s="12"/>
      <c r="AT7343" s="12"/>
      <c r="AU7343" s="12"/>
      <c r="AV7343" s="12"/>
      <c r="AW7343" s="12"/>
      <c r="AX7343" s="12"/>
      <c r="AY7343" s="12"/>
      <c r="AZ7343" s="12"/>
      <c r="BA7343" s="12"/>
      <c r="BB7343" s="12"/>
      <c r="BC7343" s="12"/>
      <c r="BD7343" s="12"/>
      <c r="BE7343" s="12"/>
      <c r="BF7343" s="12"/>
      <c r="BG7343" s="12"/>
      <c r="BH7343" s="12"/>
      <c r="BI7343" s="12"/>
      <c r="BJ7343" s="13"/>
      <c r="BK7343" s="13"/>
      <c r="BL7343" s="13"/>
      <c r="BM7343" s="13"/>
      <c r="BN7343" s="13"/>
    </row>
    <row r="7344" spans="4:66" x14ac:dyDescent="0.25">
      <c r="D7344"/>
      <c r="E7344" s="10"/>
      <c r="F7344" s="10"/>
      <c r="G7344" s="10"/>
      <c r="H7344" s="10"/>
      <c r="I7344" s="10"/>
      <c r="J7344" s="10"/>
      <c r="K7344" s="11"/>
      <c r="L7344" s="11"/>
      <c r="M7344" s="12"/>
      <c r="N7344" s="12"/>
      <c r="O7344" s="12"/>
      <c r="P7344" s="12"/>
      <c r="Q7344" s="12"/>
      <c r="R7344" s="12"/>
      <c r="S7344" s="12"/>
      <c r="T7344" s="12"/>
      <c r="U7344" s="12"/>
      <c r="V7344" s="12"/>
      <c r="W7344" s="12"/>
      <c r="X7344" s="12"/>
      <c r="Y7344" s="12"/>
      <c r="Z7344" s="12"/>
      <c r="AA7344" s="12"/>
      <c r="AB7344" s="12"/>
      <c r="AC7344" s="12"/>
      <c r="AD7344" s="12"/>
      <c r="AE7344" s="12"/>
      <c r="AF7344" s="12"/>
      <c r="AG7344" s="12"/>
      <c r="AH7344" s="12"/>
      <c r="AI7344" s="12"/>
      <c r="AJ7344" s="12"/>
      <c r="AK7344" s="12"/>
      <c r="AL7344" s="12"/>
      <c r="AM7344" s="12"/>
      <c r="AN7344" s="12"/>
      <c r="AO7344" s="12"/>
      <c r="AP7344" s="12"/>
      <c r="AQ7344" s="12"/>
      <c r="AR7344" s="12"/>
      <c r="AS7344" s="12"/>
      <c r="AT7344" s="12"/>
      <c r="AU7344" s="12"/>
      <c r="AV7344" s="12"/>
      <c r="AW7344" s="12"/>
      <c r="AX7344" s="12"/>
      <c r="AY7344" s="12"/>
      <c r="AZ7344" s="12"/>
      <c r="BA7344" s="12"/>
      <c r="BB7344" s="12"/>
      <c r="BC7344" s="12"/>
      <c r="BD7344" s="12"/>
      <c r="BE7344" s="12"/>
      <c r="BF7344" s="12"/>
      <c r="BG7344" s="12"/>
      <c r="BH7344" s="12"/>
      <c r="BI7344" s="12"/>
      <c r="BJ7344" s="13"/>
      <c r="BK7344" s="13"/>
      <c r="BL7344" s="13"/>
      <c r="BM7344" s="13"/>
      <c r="BN7344" s="13"/>
    </row>
    <row r="7345" spans="4:66" x14ac:dyDescent="0.25">
      <c r="D7345"/>
      <c r="E7345" s="10"/>
      <c r="F7345" s="10"/>
      <c r="G7345" s="10"/>
      <c r="H7345" s="10"/>
      <c r="I7345" s="10"/>
      <c r="J7345" s="10"/>
      <c r="K7345" s="11"/>
      <c r="L7345" s="11"/>
      <c r="M7345" s="12"/>
      <c r="N7345" s="12"/>
      <c r="O7345" s="12"/>
      <c r="P7345" s="12"/>
      <c r="Q7345" s="12"/>
      <c r="R7345" s="12"/>
      <c r="S7345" s="12"/>
      <c r="T7345" s="12"/>
      <c r="U7345" s="12"/>
      <c r="V7345" s="12"/>
      <c r="W7345" s="12"/>
      <c r="X7345" s="12"/>
      <c r="Y7345" s="12"/>
      <c r="Z7345" s="12"/>
      <c r="AA7345" s="12"/>
      <c r="AB7345" s="12"/>
      <c r="AC7345" s="12"/>
      <c r="AD7345" s="12"/>
      <c r="AE7345" s="12"/>
      <c r="AF7345" s="12"/>
      <c r="AG7345" s="12"/>
      <c r="AH7345" s="12"/>
      <c r="AI7345" s="12"/>
      <c r="AJ7345" s="12"/>
      <c r="AK7345" s="12"/>
      <c r="AL7345" s="12"/>
      <c r="AM7345" s="12"/>
      <c r="AN7345" s="12"/>
      <c r="AO7345" s="12"/>
      <c r="AP7345" s="12"/>
      <c r="AQ7345" s="12"/>
      <c r="AR7345" s="12"/>
      <c r="AS7345" s="12"/>
      <c r="AT7345" s="12"/>
      <c r="AU7345" s="12"/>
      <c r="AV7345" s="12"/>
      <c r="AW7345" s="12"/>
      <c r="AX7345" s="12"/>
      <c r="AY7345" s="12"/>
      <c r="AZ7345" s="12"/>
      <c r="BA7345" s="12"/>
      <c r="BB7345" s="12"/>
      <c r="BC7345" s="12"/>
      <c r="BD7345" s="12"/>
      <c r="BE7345" s="12"/>
      <c r="BF7345" s="12"/>
      <c r="BG7345" s="12"/>
      <c r="BH7345" s="12"/>
      <c r="BI7345" s="12"/>
      <c r="BJ7345" s="13"/>
      <c r="BK7345" s="13"/>
      <c r="BL7345" s="13"/>
      <c r="BM7345" s="13"/>
      <c r="BN7345" s="13"/>
    </row>
    <row r="7346" spans="4:66" x14ac:dyDescent="0.25">
      <c r="D7346"/>
      <c r="E7346" s="10"/>
      <c r="F7346" s="10"/>
      <c r="G7346" s="10"/>
      <c r="H7346" s="10"/>
      <c r="I7346" s="10"/>
      <c r="J7346" s="10"/>
      <c r="K7346" s="11"/>
      <c r="L7346" s="11"/>
      <c r="M7346" s="12"/>
      <c r="N7346" s="12"/>
      <c r="O7346" s="12"/>
      <c r="P7346" s="12"/>
      <c r="Q7346" s="12"/>
      <c r="R7346" s="12"/>
      <c r="S7346" s="12"/>
      <c r="T7346" s="12"/>
      <c r="U7346" s="12"/>
      <c r="V7346" s="12"/>
      <c r="W7346" s="12"/>
      <c r="X7346" s="12"/>
      <c r="Y7346" s="12"/>
      <c r="Z7346" s="12"/>
      <c r="AA7346" s="12"/>
      <c r="AB7346" s="12"/>
      <c r="AC7346" s="12"/>
      <c r="AD7346" s="12"/>
      <c r="AE7346" s="12"/>
      <c r="AF7346" s="12"/>
      <c r="AG7346" s="12"/>
      <c r="AH7346" s="12"/>
      <c r="AI7346" s="12"/>
      <c r="AJ7346" s="12"/>
      <c r="AK7346" s="12"/>
      <c r="AL7346" s="12"/>
      <c r="AM7346" s="12"/>
      <c r="AN7346" s="12"/>
      <c r="AO7346" s="12"/>
      <c r="AP7346" s="12"/>
      <c r="AQ7346" s="12"/>
      <c r="AR7346" s="12"/>
      <c r="AS7346" s="12"/>
      <c r="AT7346" s="12"/>
      <c r="AU7346" s="12"/>
      <c r="AV7346" s="12"/>
      <c r="AW7346" s="12"/>
      <c r="AX7346" s="12"/>
      <c r="AY7346" s="12"/>
      <c r="AZ7346" s="12"/>
      <c r="BA7346" s="12"/>
      <c r="BB7346" s="12"/>
      <c r="BC7346" s="12"/>
      <c r="BD7346" s="12"/>
      <c r="BE7346" s="12"/>
      <c r="BF7346" s="12"/>
      <c r="BG7346" s="12"/>
      <c r="BH7346" s="12"/>
      <c r="BI7346" s="12"/>
      <c r="BJ7346" s="13"/>
      <c r="BK7346" s="13"/>
      <c r="BL7346" s="13"/>
      <c r="BM7346" s="13"/>
      <c r="BN7346" s="13"/>
    </row>
    <row r="7347" spans="4:66" x14ac:dyDescent="0.25">
      <c r="D7347"/>
      <c r="E7347" s="10"/>
      <c r="F7347" s="10"/>
      <c r="G7347" s="10"/>
      <c r="H7347" s="10"/>
      <c r="I7347" s="10"/>
      <c r="J7347" s="10"/>
      <c r="K7347" s="11"/>
      <c r="L7347" s="11"/>
      <c r="M7347" s="12"/>
      <c r="N7347" s="12"/>
      <c r="O7347" s="12"/>
      <c r="P7347" s="12"/>
      <c r="Q7347" s="12"/>
      <c r="R7347" s="12"/>
      <c r="S7347" s="12"/>
      <c r="T7347" s="12"/>
      <c r="U7347" s="12"/>
      <c r="V7347" s="12"/>
      <c r="W7347" s="12"/>
      <c r="X7347" s="12"/>
      <c r="Y7347" s="12"/>
      <c r="Z7347" s="12"/>
      <c r="AA7347" s="12"/>
      <c r="AB7347" s="12"/>
      <c r="AC7347" s="12"/>
      <c r="AD7347" s="12"/>
      <c r="AE7347" s="12"/>
      <c r="AF7347" s="12"/>
      <c r="AG7347" s="12"/>
      <c r="AH7347" s="12"/>
      <c r="AI7347" s="12"/>
      <c r="AJ7347" s="12"/>
      <c r="AK7347" s="12"/>
      <c r="AL7347" s="12"/>
      <c r="AM7347" s="12"/>
      <c r="AN7347" s="12"/>
      <c r="AO7347" s="12"/>
      <c r="AP7347" s="12"/>
      <c r="AQ7347" s="12"/>
      <c r="AR7347" s="12"/>
      <c r="AS7347" s="12"/>
      <c r="AT7347" s="12"/>
      <c r="AU7347" s="12"/>
      <c r="AV7347" s="12"/>
      <c r="AW7347" s="12"/>
      <c r="AX7347" s="12"/>
      <c r="AY7347" s="12"/>
      <c r="AZ7347" s="12"/>
      <c r="BA7347" s="12"/>
      <c r="BB7347" s="12"/>
      <c r="BC7347" s="12"/>
      <c r="BD7347" s="12"/>
      <c r="BE7347" s="12"/>
      <c r="BF7347" s="12"/>
      <c r="BG7347" s="12"/>
      <c r="BH7347" s="12"/>
      <c r="BI7347" s="12"/>
      <c r="BJ7347" s="13"/>
      <c r="BK7347" s="13"/>
      <c r="BL7347" s="13"/>
      <c r="BM7347" s="13"/>
      <c r="BN7347" s="13"/>
    </row>
    <row r="7348" spans="4:66" x14ac:dyDescent="0.25">
      <c r="D7348"/>
      <c r="E7348" s="10"/>
      <c r="F7348" s="10"/>
      <c r="G7348" s="10"/>
      <c r="H7348" s="10"/>
      <c r="I7348" s="10"/>
      <c r="J7348" s="10"/>
      <c r="K7348" s="11"/>
      <c r="L7348" s="11"/>
      <c r="M7348" s="12"/>
      <c r="N7348" s="12"/>
      <c r="O7348" s="12"/>
      <c r="P7348" s="12"/>
      <c r="Q7348" s="12"/>
      <c r="R7348" s="12"/>
      <c r="S7348" s="12"/>
      <c r="T7348" s="12"/>
      <c r="U7348" s="12"/>
      <c r="V7348" s="12"/>
      <c r="W7348" s="12"/>
      <c r="X7348" s="12"/>
      <c r="Y7348" s="12"/>
      <c r="Z7348" s="12"/>
      <c r="AA7348" s="12"/>
      <c r="AB7348" s="12"/>
      <c r="AC7348" s="12"/>
      <c r="AD7348" s="12"/>
      <c r="AE7348" s="12"/>
      <c r="AF7348" s="12"/>
      <c r="AG7348" s="12"/>
      <c r="AH7348" s="12"/>
      <c r="AI7348" s="12"/>
      <c r="AJ7348" s="12"/>
      <c r="AK7348" s="12"/>
      <c r="AL7348" s="12"/>
      <c r="AM7348" s="12"/>
      <c r="AN7348" s="12"/>
      <c r="AO7348" s="12"/>
      <c r="AP7348" s="12"/>
      <c r="AQ7348" s="12"/>
      <c r="AR7348" s="12"/>
      <c r="AS7348" s="12"/>
      <c r="AT7348" s="12"/>
      <c r="AU7348" s="12"/>
      <c r="AV7348" s="12"/>
      <c r="AW7348" s="12"/>
      <c r="AX7348" s="12"/>
      <c r="AY7348" s="12"/>
      <c r="AZ7348" s="12"/>
      <c r="BA7348" s="12"/>
      <c r="BB7348" s="12"/>
      <c r="BC7348" s="12"/>
      <c r="BD7348" s="12"/>
      <c r="BE7348" s="12"/>
      <c r="BF7348" s="12"/>
      <c r="BG7348" s="12"/>
      <c r="BH7348" s="12"/>
      <c r="BI7348" s="12"/>
      <c r="BJ7348" s="13"/>
      <c r="BK7348" s="13"/>
      <c r="BL7348" s="13"/>
      <c r="BM7348" s="13"/>
      <c r="BN7348" s="13"/>
    </row>
    <row r="7349" spans="4:66" x14ac:dyDescent="0.25">
      <c r="D7349"/>
      <c r="E7349" s="10"/>
      <c r="F7349" s="10"/>
      <c r="G7349" s="10"/>
      <c r="H7349" s="10"/>
      <c r="I7349" s="10"/>
      <c r="J7349" s="10"/>
      <c r="K7349" s="11"/>
      <c r="L7349" s="11"/>
      <c r="M7349" s="12"/>
      <c r="N7349" s="12"/>
      <c r="O7349" s="12"/>
      <c r="P7349" s="12"/>
      <c r="Q7349" s="12"/>
      <c r="R7349" s="12"/>
      <c r="S7349" s="12"/>
      <c r="T7349" s="12"/>
      <c r="U7349" s="12"/>
      <c r="V7349" s="12"/>
      <c r="W7349" s="12"/>
      <c r="X7349" s="12"/>
      <c r="Y7349" s="12"/>
      <c r="Z7349" s="12"/>
      <c r="AA7349" s="12"/>
      <c r="AB7349" s="12"/>
      <c r="AC7349" s="12"/>
      <c r="AD7349" s="12"/>
      <c r="AE7349" s="12"/>
      <c r="AF7349" s="12"/>
      <c r="AG7349" s="12"/>
      <c r="AH7349" s="12"/>
      <c r="AI7349" s="12"/>
      <c r="AJ7349" s="12"/>
      <c r="AK7349" s="12"/>
      <c r="AL7349" s="12"/>
      <c r="AM7349" s="12"/>
      <c r="AN7349" s="12"/>
      <c r="AO7349" s="12"/>
      <c r="AP7349" s="12"/>
      <c r="AQ7349" s="12"/>
      <c r="AR7349" s="12"/>
      <c r="AS7349" s="12"/>
      <c r="AT7349" s="12"/>
      <c r="AU7349" s="12"/>
      <c r="AV7349" s="12"/>
      <c r="AW7349" s="12"/>
      <c r="AX7349" s="12"/>
      <c r="AY7349" s="12"/>
      <c r="AZ7349" s="12"/>
      <c r="BA7349" s="12"/>
      <c r="BB7349" s="12"/>
      <c r="BC7349" s="12"/>
      <c r="BD7349" s="12"/>
      <c r="BE7349" s="12"/>
      <c r="BF7349" s="12"/>
      <c r="BG7349" s="12"/>
      <c r="BH7349" s="12"/>
      <c r="BI7349" s="12"/>
      <c r="BJ7349" s="13"/>
      <c r="BK7349" s="13"/>
      <c r="BL7349" s="13"/>
      <c r="BM7349" s="13"/>
      <c r="BN7349" s="13"/>
    </row>
    <row r="7350" spans="4:66" x14ac:dyDescent="0.25">
      <c r="D7350"/>
      <c r="E7350" s="10"/>
      <c r="F7350" s="10"/>
      <c r="G7350" s="10"/>
      <c r="H7350" s="10"/>
      <c r="I7350" s="10"/>
      <c r="J7350" s="10"/>
      <c r="K7350" s="11"/>
      <c r="L7350" s="11"/>
      <c r="M7350" s="12"/>
      <c r="N7350" s="12"/>
      <c r="O7350" s="12"/>
      <c r="P7350" s="12"/>
      <c r="Q7350" s="12"/>
      <c r="R7350" s="12"/>
      <c r="S7350" s="12"/>
      <c r="T7350" s="12"/>
      <c r="U7350" s="12"/>
      <c r="V7350" s="12"/>
      <c r="W7350" s="12"/>
      <c r="X7350" s="12"/>
      <c r="Y7350" s="12"/>
      <c r="Z7350" s="12"/>
      <c r="AA7350" s="12"/>
      <c r="AB7350" s="12"/>
      <c r="AC7350" s="12"/>
      <c r="AD7350" s="12"/>
      <c r="AE7350" s="12"/>
      <c r="AF7350" s="12"/>
      <c r="AG7350" s="12"/>
      <c r="AH7350" s="12"/>
      <c r="AI7350" s="12"/>
      <c r="AJ7350" s="12"/>
      <c r="AK7350" s="12"/>
      <c r="AL7350" s="12"/>
      <c r="AM7350" s="12"/>
      <c r="AN7350" s="12"/>
      <c r="AO7350" s="12"/>
      <c r="AP7350" s="12"/>
      <c r="AQ7350" s="12"/>
      <c r="AR7350" s="12"/>
      <c r="AS7350" s="12"/>
      <c r="AT7350" s="12"/>
      <c r="AU7350" s="12"/>
      <c r="AV7350" s="12"/>
      <c r="AW7350" s="12"/>
      <c r="AX7350" s="12"/>
      <c r="AY7350" s="12"/>
      <c r="AZ7350" s="12"/>
      <c r="BA7350" s="12"/>
      <c r="BB7350" s="12"/>
      <c r="BC7350" s="12"/>
      <c r="BD7350" s="12"/>
      <c r="BE7350" s="12"/>
      <c r="BF7350" s="12"/>
      <c r="BG7350" s="12"/>
      <c r="BH7350" s="12"/>
      <c r="BI7350" s="12"/>
      <c r="BJ7350" s="13"/>
      <c r="BK7350" s="13"/>
      <c r="BL7350" s="13"/>
      <c r="BM7350" s="13"/>
      <c r="BN7350" s="13"/>
    </row>
    <row r="7351" spans="4:66" x14ac:dyDescent="0.25">
      <c r="D7351"/>
      <c r="E7351" s="10"/>
      <c r="F7351" s="10"/>
      <c r="G7351" s="10"/>
      <c r="H7351" s="10"/>
      <c r="I7351" s="10"/>
      <c r="J7351" s="10"/>
      <c r="K7351" s="11"/>
      <c r="L7351" s="11"/>
      <c r="M7351" s="12"/>
      <c r="N7351" s="12"/>
      <c r="O7351" s="12"/>
      <c r="P7351" s="12"/>
      <c r="Q7351" s="12"/>
      <c r="R7351" s="12"/>
      <c r="S7351" s="12"/>
      <c r="T7351" s="12"/>
      <c r="U7351" s="12"/>
      <c r="V7351" s="12"/>
      <c r="W7351" s="12"/>
      <c r="X7351" s="12"/>
      <c r="Y7351" s="12"/>
      <c r="Z7351" s="12"/>
      <c r="AA7351" s="12"/>
      <c r="AB7351" s="12"/>
      <c r="AC7351" s="12"/>
      <c r="AD7351" s="12"/>
      <c r="AE7351" s="12"/>
      <c r="AF7351" s="12"/>
      <c r="AG7351" s="12"/>
      <c r="AH7351" s="12"/>
      <c r="AI7351" s="12"/>
      <c r="AJ7351" s="12"/>
      <c r="AK7351" s="12"/>
      <c r="AL7351" s="12"/>
      <c r="AM7351" s="12"/>
      <c r="AN7351" s="12"/>
      <c r="AO7351" s="12"/>
      <c r="AP7351" s="12"/>
      <c r="AQ7351" s="12"/>
      <c r="AR7351" s="12"/>
      <c r="AS7351" s="12"/>
      <c r="AT7351" s="12"/>
      <c r="AU7351" s="12"/>
      <c r="AV7351" s="12"/>
      <c r="AW7351" s="12"/>
      <c r="AX7351" s="12"/>
      <c r="AY7351" s="12"/>
      <c r="AZ7351" s="12"/>
      <c r="BA7351" s="12"/>
      <c r="BB7351" s="12"/>
      <c r="BC7351" s="12"/>
      <c r="BD7351" s="12"/>
      <c r="BE7351" s="12"/>
      <c r="BF7351" s="12"/>
      <c r="BG7351" s="12"/>
      <c r="BH7351" s="12"/>
      <c r="BI7351" s="12"/>
      <c r="BJ7351" s="13"/>
      <c r="BK7351" s="13"/>
      <c r="BL7351" s="13"/>
      <c r="BM7351" s="13"/>
      <c r="BN7351" s="13"/>
    </row>
    <row r="7352" spans="4:66" x14ac:dyDescent="0.25">
      <c r="D7352"/>
      <c r="E7352" s="10"/>
      <c r="F7352" s="10"/>
      <c r="G7352" s="10"/>
      <c r="H7352" s="10"/>
      <c r="I7352" s="10"/>
      <c r="J7352" s="10"/>
      <c r="K7352" s="11"/>
      <c r="L7352" s="11"/>
      <c r="M7352" s="12"/>
      <c r="N7352" s="12"/>
      <c r="O7352" s="12"/>
      <c r="P7352" s="12"/>
      <c r="Q7352" s="12"/>
      <c r="R7352" s="12"/>
      <c r="S7352" s="12"/>
      <c r="T7352" s="12"/>
      <c r="U7352" s="12"/>
      <c r="V7352" s="12"/>
      <c r="W7352" s="12"/>
      <c r="X7352" s="12"/>
      <c r="Y7352" s="12"/>
      <c r="Z7352" s="12"/>
      <c r="AA7352" s="12"/>
      <c r="AB7352" s="12"/>
      <c r="AC7352" s="12"/>
      <c r="AD7352" s="12"/>
      <c r="AE7352" s="12"/>
      <c r="AF7352" s="12"/>
      <c r="AG7352" s="12"/>
      <c r="AH7352" s="12"/>
      <c r="AI7352" s="12"/>
      <c r="AJ7352" s="12"/>
      <c r="AK7352" s="12"/>
      <c r="AL7352" s="12"/>
      <c r="AM7352" s="12"/>
      <c r="AN7352" s="12"/>
      <c r="AO7352" s="12"/>
      <c r="AP7352" s="12"/>
      <c r="AQ7352" s="12"/>
      <c r="AR7352" s="12"/>
      <c r="AS7352" s="12"/>
      <c r="AT7352" s="12"/>
      <c r="AU7352" s="12"/>
      <c r="AV7352" s="12"/>
      <c r="AW7352" s="12"/>
      <c r="AX7352" s="12"/>
      <c r="AY7352" s="12"/>
      <c r="AZ7352" s="12"/>
      <c r="BA7352" s="12"/>
      <c r="BB7352" s="12"/>
      <c r="BC7352" s="12"/>
      <c r="BD7352" s="12"/>
      <c r="BE7352" s="12"/>
      <c r="BF7352" s="12"/>
      <c r="BG7352" s="12"/>
      <c r="BH7352" s="12"/>
      <c r="BI7352" s="12"/>
      <c r="BJ7352" s="13"/>
      <c r="BK7352" s="13"/>
      <c r="BL7352" s="13"/>
      <c r="BM7352" s="13"/>
      <c r="BN7352" s="13"/>
    </row>
    <row r="7353" spans="4:66" x14ac:dyDescent="0.25">
      <c r="D7353"/>
      <c r="E7353" s="10"/>
      <c r="F7353" s="10"/>
      <c r="G7353" s="10"/>
      <c r="H7353" s="10"/>
      <c r="I7353" s="10"/>
      <c r="J7353" s="10"/>
      <c r="K7353" s="11"/>
      <c r="L7353" s="11"/>
      <c r="M7353" s="12"/>
      <c r="N7353" s="12"/>
      <c r="O7353" s="12"/>
      <c r="P7353" s="12"/>
      <c r="Q7353" s="12"/>
      <c r="R7353" s="12"/>
      <c r="S7353" s="12"/>
      <c r="T7353" s="12"/>
      <c r="U7353" s="12"/>
      <c r="V7353" s="12"/>
      <c r="W7353" s="12"/>
      <c r="X7353" s="12"/>
      <c r="Y7353" s="12"/>
      <c r="Z7353" s="12"/>
      <c r="AA7353" s="12"/>
      <c r="AB7353" s="12"/>
      <c r="AC7353" s="12"/>
      <c r="AD7353" s="12"/>
      <c r="AE7353" s="12"/>
      <c r="AF7353" s="12"/>
      <c r="AG7353" s="12"/>
      <c r="AH7353" s="12"/>
      <c r="AI7353" s="12"/>
      <c r="AJ7353" s="12"/>
      <c r="AK7353" s="12"/>
      <c r="AL7353" s="12"/>
      <c r="AM7353" s="12"/>
      <c r="AN7353" s="12"/>
      <c r="AO7353" s="12"/>
      <c r="AP7353" s="12"/>
      <c r="AQ7353" s="12"/>
      <c r="AR7353" s="12"/>
      <c r="AS7353" s="12"/>
      <c r="AT7353" s="12"/>
      <c r="AU7353" s="12"/>
      <c r="AV7353" s="12"/>
      <c r="AW7353" s="12"/>
      <c r="AX7353" s="12"/>
      <c r="AY7353" s="12"/>
      <c r="AZ7353" s="12"/>
      <c r="BA7353" s="12"/>
      <c r="BB7353" s="12"/>
      <c r="BC7353" s="12"/>
      <c r="BD7353" s="12"/>
      <c r="BE7353" s="12"/>
      <c r="BF7353" s="12"/>
      <c r="BG7353" s="12"/>
      <c r="BH7353" s="12"/>
      <c r="BI7353" s="12"/>
      <c r="BJ7353" s="13"/>
      <c r="BK7353" s="13"/>
      <c r="BL7353" s="13"/>
      <c r="BM7353" s="13"/>
      <c r="BN7353" s="13"/>
    </row>
    <row r="7354" spans="4:66" x14ac:dyDescent="0.25">
      <c r="D7354"/>
      <c r="E7354" s="10"/>
      <c r="F7354" s="10"/>
      <c r="G7354" s="10"/>
      <c r="H7354" s="10"/>
      <c r="I7354" s="10"/>
      <c r="J7354" s="10"/>
      <c r="K7354" s="11"/>
      <c r="L7354" s="11"/>
      <c r="M7354" s="12"/>
      <c r="N7354" s="12"/>
      <c r="O7354" s="12"/>
      <c r="P7354" s="12"/>
      <c r="Q7354" s="12"/>
      <c r="R7354" s="12"/>
      <c r="S7354" s="12"/>
      <c r="T7354" s="12"/>
      <c r="U7354" s="12"/>
      <c r="V7354" s="12"/>
      <c r="W7354" s="12"/>
      <c r="X7354" s="12"/>
      <c r="Y7354" s="12"/>
      <c r="Z7354" s="12"/>
      <c r="AA7354" s="12"/>
      <c r="AB7354" s="12"/>
      <c r="AC7354" s="12"/>
      <c r="AD7354" s="12"/>
      <c r="AE7354" s="12"/>
      <c r="AF7354" s="12"/>
      <c r="AG7354" s="12"/>
      <c r="AH7354" s="12"/>
      <c r="AI7354" s="12"/>
      <c r="AJ7354" s="12"/>
      <c r="AK7354" s="12"/>
      <c r="AL7354" s="12"/>
      <c r="AM7354" s="12"/>
      <c r="AN7354" s="12"/>
      <c r="AO7354" s="12"/>
      <c r="AP7354" s="12"/>
      <c r="AQ7354" s="12"/>
      <c r="AR7354" s="12"/>
      <c r="AS7354" s="12"/>
      <c r="AT7354" s="12"/>
      <c r="AU7354" s="12"/>
      <c r="AV7354" s="12"/>
      <c r="AW7354" s="12"/>
      <c r="AX7354" s="12"/>
      <c r="AY7354" s="12"/>
      <c r="AZ7354" s="12"/>
      <c r="BA7354" s="12"/>
      <c r="BB7354" s="12"/>
      <c r="BC7354" s="12"/>
      <c r="BD7354" s="12"/>
      <c r="BE7354" s="12"/>
      <c r="BF7354" s="12"/>
      <c r="BG7354" s="12"/>
      <c r="BH7354" s="12"/>
      <c r="BI7354" s="12"/>
      <c r="BJ7354" s="13"/>
      <c r="BK7354" s="13"/>
      <c r="BL7354" s="13"/>
      <c r="BM7354" s="13"/>
      <c r="BN7354" s="13"/>
    </row>
    <row r="7355" spans="4:66" x14ac:dyDescent="0.25">
      <c r="D7355"/>
      <c r="E7355" s="10"/>
      <c r="F7355" s="10"/>
      <c r="G7355" s="10"/>
      <c r="H7355" s="10"/>
      <c r="I7355" s="10"/>
      <c r="J7355" s="10"/>
      <c r="K7355" s="11"/>
      <c r="L7355" s="11"/>
      <c r="M7355" s="12"/>
      <c r="N7355" s="12"/>
      <c r="O7355" s="12"/>
      <c r="P7355" s="12"/>
      <c r="Q7355" s="12"/>
      <c r="R7355" s="12"/>
      <c r="S7355" s="12"/>
      <c r="T7355" s="12"/>
      <c r="U7355" s="12"/>
      <c r="V7355" s="12"/>
      <c r="W7355" s="12"/>
      <c r="X7355" s="12"/>
      <c r="Y7355" s="12"/>
      <c r="Z7355" s="12"/>
      <c r="AA7355" s="12"/>
      <c r="AB7355" s="12"/>
      <c r="AC7355" s="12"/>
      <c r="AD7355" s="12"/>
      <c r="AE7355" s="12"/>
      <c r="AF7355" s="12"/>
      <c r="AG7355" s="12"/>
      <c r="AH7355" s="12"/>
      <c r="AI7355" s="12"/>
      <c r="AJ7355" s="12"/>
      <c r="AK7355" s="12"/>
      <c r="AL7355" s="12"/>
      <c r="AM7355" s="12"/>
      <c r="AN7355" s="12"/>
      <c r="AO7355" s="12"/>
      <c r="AP7355" s="12"/>
      <c r="AQ7355" s="12"/>
      <c r="AR7355" s="12"/>
      <c r="AS7355" s="12"/>
      <c r="AT7355" s="12"/>
      <c r="AU7355" s="12"/>
      <c r="AV7355" s="12"/>
      <c r="AW7355" s="12"/>
      <c r="AX7355" s="12"/>
      <c r="AY7355" s="12"/>
      <c r="AZ7355" s="12"/>
      <c r="BA7355" s="12"/>
      <c r="BB7355" s="12"/>
      <c r="BC7355" s="12"/>
      <c r="BD7355" s="12"/>
      <c r="BE7355" s="12"/>
      <c r="BF7355" s="12"/>
      <c r="BG7355" s="12"/>
      <c r="BH7355" s="12"/>
      <c r="BI7355" s="12"/>
      <c r="BJ7355" s="13"/>
      <c r="BK7355" s="13"/>
      <c r="BL7355" s="13"/>
      <c r="BM7355" s="13"/>
      <c r="BN7355" s="13"/>
    </row>
    <row r="7356" spans="4:66" x14ac:dyDescent="0.25">
      <c r="D7356"/>
      <c r="E7356" s="10"/>
      <c r="F7356" s="10"/>
      <c r="G7356" s="10"/>
      <c r="H7356" s="10"/>
      <c r="I7356" s="10"/>
      <c r="J7356" s="10"/>
      <c r="K7356" s="11"/>
      <c r="L7356" s="11"/>
      <c r="M7356" s="12"/>
      <c r="N7356" s="12"/>
      <c r="O7356" s="12"/>
      <c r="P7356" s="12"/>
      <c r="Q7356" s="12"/>
      <c r="R7356" s="12"/>
      <c r="S7356" s="12"/>
      <c r="T7356" s="12"/>
      <c r="U7356" s="12"/>
      <c r="V7356" s="12"/>
      <c r="W7356" s="12"/>
      <c r="X7356" s="12"/>
      <c r="Y7356" s="12"/>
      <c r="Z7356" s="12"/>
      <c r="AA7356" s="12"/>
      <c r="AB7356" s="12"/>
      <c r="AC7356" s="12"/>
      <c r="AD7356" s="12"/>
      <c r="AE7356" s="12"/>
      <c r="AF7356" s="12"/>
      <c r="AG7356" s="12"/>
      <c r="AH7356" s="12"/>
      <c r="AI7356" s="12"/>
      <c r="AJ7356" s="12"/>
      <c r="AK7356" s="12"/>
      <c r="AL7356" s="12"/>
      <c r="AM7356" s="12"/>
      <c r="AN7356" s="12"/>
      <c r="AO7356" s="12"/>
      <c r="AP7356" s="12"/>
      <c r="AQ7356" s="12"/>
      <c r="AR7356" s="12"/>
      <c r="AS7356" s="12"/>
      <c r="AT7356" s="12"/>
      <c r="AU7356" s="12"/>
      <c r="AV7356" s="12"/>
      <c r="AW7356" s="12"/>
      <c r="AX7356" s="12"/>
      <c r="AY7356" s="12"/>
      <c r="AZ7356" s="12"/>
      <c r="BA7356" s="12"/>
      <c r="BB7356" s="12"/>
      <c r="BC7356" s="12"/>
      <c r="BD7356" s="12"/>
      <c r="BE7356" s="12"/>
      <c r="BF7356" s="12"/>
      <c r="BG7356" s="12"/>
      <c r="BH7356" s="12"/>
      <c r="BI7356" s="12"/>
      <c r="BJ7356" s="13"/>
      <c r="BK7356" s="13"/>
      <c r="BL7356" s="13"/>
      <c r="BM7356" s="13"/>
      <c r="BN7356" s="13"/>
    </row>
    <row r="7357" spans="4:66" x14ac:dyDescent="0.25">
      <c r="D7357"/>
      <c r="E7357" s="10"/>
      <c r="F7357" s="10"/>
      <c r="G7357" s="10"/>
      <c r="H7357" s="10"/>
      <c r="I7357" s="10"/>
      <c r="J7357" s="10"/>
      <c r="K7357" s="11"/>
      <c r="L7357" s="11"/>
      <c r="M7357" s="12"/>
      <c r="N7357" s="12"/>
      <c r="O7357" s="12"/>
      <c r="P7357" s="12"/>
      <c r="Q7357" s="12"/>
      <c r="R7357" s="12"/>
      <c r="S7357" s="12"/>
      <c r="T7357" s="12"/>
      <c r="U7357" s="12"/>
      <c r="V7357" s="12"/>
      <c r="W7357" s="12"/>
      <c r="X7357" s="12"/>
      <c r="Y7357" s="12"/>
      <c r="Z7357" s="12"/>
      <c r="AA7357" s="12"/>
      <c r="AB7357" s="12"/>
      <c r="AC7357" s="12"/>
      <c r="AD7357" s="12"/>
      <c r="AE7357" s="12"/>
      <c r="AF7357" s="12"/>
      <c r="AG7357" s="12"/>
      <c r="AH7357" s="12"/>
      <c r="AI7357" s="12"/>
      <c r="AJ7357" s="12"/>
      <c r="AK7357" s="12"/>
      <c r="AL7357" s="12"/>
      <c r="AM7357" s="12"/>
      <c r="AN7357" s="12"/>
      <c r="AO7357" s="12"/>
      <c r="AP7357" s="12"/>
      <c r="AQ7357" s="12"/>
      <c r="AR7357" s="12"/>
      <c r="AS7357" s="12"/>
      <c r="AT7357" s="12"/>
      <c r="AU7357" s="12"/>
      <c r="AV7357" s="12"/>
      <c r="AW7357" s="12"/>
      <c r="AX7357" s="12"/>
      <c r="AY7357" s="12"/>
      <c r="AZ7357" s="12"/>
      <c r="BA7357" s="12"/>
      <c r="BB7357" s="12"/>
      <c r="BC7357" s="12"/>
      <c r="BD7357" s="12"/>
      <c r="BE7357" s="12"/>
      <c r="BF7357" s="12"/>
      <c r="BG7357" s="12"/>
      <c r="BH7357" s="12"/>
      <c r="BI7357" s="12"/>
      <c r="BJ7357" s="13"/>
      <c r="BK7357" s="13"/>
      <c r="BL7357" s="13"/>
      <c r="BM7357" s="13"/>
      <c r="BN7357" s="13"/>
    </row>
    <row r="7358" spans="4:66" x14ac:dyDescent="0.25">
      <c r="D7358"/>
      <c r="E7358" s="10"/>
      <c r="F7358" s="10"/>
      <c r="G7358" s="10"/>
      <c r="H7358" s="10"/>
      <c r="I7358" s="10"/>
      <c r="J7358" s="10"/>
      <c r="K7358" s="11"/>
      <c r="L7358" s="11"/>
      <c r="M7358" s="12"/>
      <c r="N7358" s="12"/>
      <c r="O7358" s="12"/>
      <c r="P7358" s="12"/>
      <c r="Q7358" s="12"/>
      <c r="R7358" s="12"/>
      <c r="S7358" s="12"/>
      <c r="T7358" s="12"/>
      <c r="U7358" s="12"/>
      <c r="V7358" s="12"/>
      <c r="W7358" s="12"/>
      <c r="X7358" s="12"/>
      <c r="Y7358" s="12"/>
      <c r="Z7358" s="12"/>
      <c r="AA7358" s="12"/>
      <c r="AB7358" s="12"/>
      <c r="AC7358" s="12"/>
      <c r="AD7358" s="12"/>
      <c r="AE7358" s="12"/>
      <c r="AF7358" s="12"/>
      <c r="AG7358" s="12"/>
      <c r="AH7358" s="12"/>
      <c r="AI7358" s="12"/>
      <c r="AJ7358" s="12"/>
      <c r="AK7358" s="12"/>
      <c r="AL7358" s="12"/>
      <c r="AM7358" s="12"/>
      <c r="AN7358" s="12"/>
      <c r="AO7358" s="12"/>
      <c r="AP7358" s="12"/>
      <c r="AQ7358" s="12"/>
      <c r="AR7358" s="12"/>
      <c r="AS7358" s="12"/>
      <c r="AT7358" s="12"/>
      <c r="AU7358" s="12"/>
      <c r="AV7358" s="12"/>
      <c r="AW7358" s="12"/>
      <c r="AX7358" s="12"/>
      <c r="AY7358" s="12"/>
      <c r="AZ7358" s="12"/>
      <c r="BA7358" s="12"/>
      <c r="BB7358" s="12"/>
      <c r="BC7358" s="12"/>
      <c r="BD7358" s="12"/>
      <c r="BE7358" s="12"/>
      <c r="BF7358" s="12"/>
      <c r="BG7358" s="12"/>
      <c r="BH7358" s="12"/>
      <c r="BI7358" s="12"/>
      <c r="BJ7358" s="13"/>
      <c r="BK7358" s="13"/>
      <c r="BL7358" s="13"/>
      <c r="BM7358" s="13"/>
      <c r="BN7358" s="13"/>
    </row>
    <row r="7359" spans="4:66" x14ac:dyDescent="0.25">
      <c r="D7359"/>
      <c r="E7359" s="10"/>
      <c r="F7359" s="10"/>
      <c r="G7359" s="10"/>
      <c r="H7359" s="10"/>
      <c r="I7359" s="10"/>
      <c r="J7359" s="10"/>
      <c r="K7359" s="11"/>
      <c r="L7359" s="11"/>
      <c r="M7359" s="12"/>
      <c r="N7359" s="12"/>
      <c r="O7359" s="12"/>
      <c r="P7359" s="12"/>
      <c r="Q7359" s="12"/>
      <c r="R7359" s="12"/>
      <c r="S7359" s="12"/>
      <c r="T7359" s="12"/>
      <c r="U7359" s="12"/>
      <c r="V7359" s="12"/>
      <c r="W7359" s="12"/>
      <c r="X7359" s="12"/>
      <c r="Y7359" s="12"/>
      <c r="Z7359" s="12"/>
      <c r="AA7359" s="12"/>
      <c r="AB7359" s="12"/>
      <c r="AC7359" s="12"/>
      <c r="AD7359" s="12"/>
      <c r="AE7359" s="12"/>
      <c r="AF7359" s="12"/>
      <c r="AG7359" s="12"/>
      <c r="AH7359" s="12"/>
      <c r="AI7359" s="12"/>
      <c r="AJ7359" s="12"/>
      <c r="AK7359" s="12"/>
      <c r="AL7359" s="12"/>
      <c r="AM7359" s="12"/>
      <c r="AN7359" s="12"/>
      <c r="AO7359" s="12"/>
      <c r="AP7359" s="12"/>
      <c r="AQ7359" s="12"/>
      <c r="AR7359" s="12"/>
      <c r="AS7359" s="12"/>
      <c r="AT7359" s="12"/>
      <c r="AU7359" s="12"/>
      <c r="AV7359" s="12"/>
      <c r="AW7359" s="12"/>
      <c r="AX7359" s="12"/>
      <c r="AY7359" s="12"/>
      <c r="AZ7359" s="12"/>
      <c r="BA7359" s="12"/>
      <c r="BB7359" s="12"/>
      <c r="BC7359" s="12"/>
      <c r="BD7359" s="12"/>
      <c r="BE7359" s="12"/>
      <c r="BF7359" s="12"/>
      <c r="BG7359" s="12"/>
      <c r="BH7359" s="12"/>
      <c r="BI7359" s="12"/>
      <c r="BJ7359" s="13"/>
      <c r="BK7359" s="13"/>
      <c r="BL7359" s="13"/>
      <c r="BM7359" s="13"/>
      <c r="BN7359" s="13"/>
    </row>
    <row r="7360" spans="4:66" x14ac:dyDescent="0.25">
      <c r="D7360"/>
      <c r="E7360" s="10"/>
      <c r="F7360" s="10"/>
      <c r="G7360" s="10"/>
      <c r="H7360" s="10"/>
      <c r="I7360" s="10"/>
      <c r="J7360" s="10"/>
      <c r="K7360" s="11"/>
      <c r="L7360" s="11"/>
      <c r="M7360" s="12"/>
      <c r="N7360" s="12"/>
      <c r="O7360" s="12"/>
      <c r="P7360" s="12"/>
      <c r="Q7360" s="12"/>
      <c r="R7360" s="12"/>
      <c r="S7360" s="12"/>
      <c r="T7360" s="12"/>
      <c r="U7360" s="12"/>
      <c r="V7360" s="12"/>
      <c r="W7360" s="12"/>
      <c r="X7360" s="12"/>
      <c r="Y7360" s="12"/>
      <c r="Z7360" s="12"/>
      <c r="AA7360" s="12"/>
      <c r="AB7360" s="12"/>
      <c r="AC7360" s="12"/>
      <c r="AD7360" s="12"/>
      <c r="AE7360" s="12"/>
      <c r="AF7360" s="12"/>
      <c r="AG7360" s="12"/>
      <c r="AH7360" s="12"/>
      <c r="AI7360" s="12"/>
      <c r="AJ7360" s="12"/>
      <c r="AK7360" s="12"/>
      <c r="AL7360" s="12"/>
      <c r="AM7360" s="12"/>
      <c r="AN7360" s="12"/>
      <c r="AO7360" s="12"/>
      <c r="AP7360" s="12"/>
      <c r="AQ7360" s="12"/>
      <c r="AR7360" s="12"/>
      <c r="AS7360" s="12"/>
      <c r="AT7360" s="12"/>
      <c r="AU7360" s="12"/>
      <c r="AV7360" s="12"/>
      <c r="AW7360" s="12"/>
      <c r="AX7360" s="12"/>
      <c r="AY7360" s="12"/>
      <c r="AZ7360" s="12"/>
      <c r="BA7360" s="12"/>
      <c r="BB7360" s="12"/>
      <c r="BC7360" s="12"/>
      <c r="BD7360" s="12"/>
      <c r="BE7360" s="12"/>
      <c r="BF7360" s="12"/>
      <c r="BG7360" s="12"/>
      <c r="BH7360" s="12"/>
      <c r="BI7360" s="12"/>
      <c r="BJ7360" s="13"/>
      <c r="BK7360" s="13"/>
      <c r="BL7360" s="13"/>
      <c r="BM7360" s="13"/>
      <c r="BN7360" s="13"/>
    </row>
    <row r="7361" spans="4:66" x14ac:dyDescent="0.25">
      <c r="D7361"/>
      <c r="E7361" s="10"/>
      <c r="F7361" s="10"/>
      <c r="G7361" s="10"/>
      <c r="H7361" s="10"/>
      <c r="I7361" s="10"/>
      <c r="J7361" s="10"/>
      <c r="K7361" s="11"/>
      <c r="L7361" s="11"/>
      <c r="M7361" s="12"/>
      <c r="N7361" s="12"/>
      <c r="O7361" s="12"/>
      <c r="P7361" s="12"/>
      <c r="Q7361" s="12"/>
      <c r="R7361" s="12"/>
      <c r="S7361" s="12"/>
      <c r="T7361" s="12"/>
      <c r="U7361" s="12"/>
      <c r="V7361" s="12"/>
      <c r="W7361" s="12"/>
      <c r="X7361" s="12"/>
      <c r="Y7361" s="12"/>
      <c r="Z7361" s="12"/>
      <c r="AA7361" s="12"/>
      <c r="AB7361" s="12"/>
      <c r="AC7361" s="12"/>
      <c r="AD7361" s="12"/>
      <c r="AE7361" s="12"/>
      <c r="AF7361" s="12"/>
      <c r="AG7361" s="12"/>
      <c r="AH7361" s="12"/>
      <c r="AI7361" s="12"/>
      <c r="AJ7361" s="12"/>
      <c r="AK7361" s="12"/>
      <c r="AL7361" s="12"/>
      <c r="AM7361" s="12"/>
      <c r="AN7361" s="12"/>
      <c r="AO7361" s="12"/>
      <c r="AP7361" s="12"/>
      <c r="AQ7361" s="12"/>
      <c r="AR7361" s="12"/>
      <c r="AS7361" s="12"/>
      <c r="AT7361" s="12"/>
      <c r="AU7361" s="12"/>
      <c r="AV7361" s="12"/>
      <c r="AW7361" s="12"/>
      <c r="AX7361" s="12"/>
      <c r="AY7361" s="12"/>
      <c r="AZ7361" s="12"/>
      <c r="BA7361" s="12"/>
      <c r="BB7361" s="12"/>
      <c r="BC7361" s="12"/>
      <c r="BD7361" s="12"/>
      <c r="BE7361" s="12"/>
      <c r="BF7361" s="12"/>
      <c r="BG7361" s="12"/>
      <c r="BH7361" s="12"/>
      <c r="BI7361" s="12"/>
      <c r="BJ7361" s="13"/>
      <c r="BK7361" s="13"/>
      <c r="BL7361" s="13"/>
      <c r="BM7361" s="13"/>
      <c r="BN7361" s="13"/>
    </row>
    <row r="7362" spans="4:66" x14ac:dyDescent="0.25">
      <c r="D7362"/>
      <c r="E7362" s="10"/>
      <c r="F7362" s="10"/>
      <c r="G7362" s="10"/>
      <c r="H7362" s="10"/>
      <c r="I7362" s="10"/>
      <c r="J7362" s="10"/>
      <c r="K7362" s="11"/>
      <c r="L7362" s="11"/>
      <c r="M7362" s="12"/>
      <c r="N7362" s="12"/>
      <c r="O7362" s="12"/>
      <c r="P7362" s="12"/>
      <c r="Q7362" s="12"/>
      <c r="R7362" s="12"/>
      <c r="S7362" s="12"/>
      <c r="T7362" s="12"/>
      <c r="U7362" s="12"/>
      <c r="V7362" s="12"/>
      <c r="W7362" s="12"/>
      <c r="X7362" s="12"/>
      <c r="Y7362" s="12"/>
      <c r="Z7362" s="12"/>
      <c r="AA7362" s="12"/>
      <c r="AB7362" s="12"/>
      <c r="AC7362" s="12"/>
      <c r="AD7362" s="12"/>
      <c r="AE7362" s="12"/>
      <c r="AF7362" s="12"/>
      <c r="AG7362" s="12"/>
      <c r="AH7362" s="12"/>
      <c r="AI7362" s="12"/>
      <c r="AJ7362" s="12"/>
      <c r="AK7362" s="12"/>
      <c r="AL7362" s="12"/>
      <c r="AM7362" s="12"/>
      <c r="AN7362" s="12"/>
      <c r="AO7362" s="12"/>
      <c r="AP7362" s="12"/>
      <c r="AQ7362" s="12"/>
      <c r="AR7362" s="12"/>
      <c r="AS7362" s="12"/>
      <c r="AT7362" s="12"/>
      <c r="AU7362" s="12"/>
      <c r="AV7362" s="12"/>
      <c r="AW7362" s="12"/>
      <c r="AX7362" s="12"/>
      <c r="AY7362" s="12"/>
      <c r="AZ7362" s="12"/>
      <c r="BA7362" s="12"/>
      <c r="BB7362" s="12"/>
      <c r="BC7362" s="12"/>
      <c r="BD7362" s="12"/>
      <c r="BE7362" s="12"/>
      <c r="BF7362" s="12"/>
      <c r="BG7362" s="12"/>
      <c r="BH7362" s="12"/>
      <c r="BI7362" s="12"/>
      <c r="BJ7362" s="13"/>
      <c r="BK7362" s="13"/>
      <c r="BL7362" s="13"/>
      <c r="BM7362" s="13"/>
      <c r="BN7362" s="13"/>
    </row>
    <row r="7363" spans="4:66" x14ac:dyDescent="0.25">
      <c r="D7363"/>
      <c r="E7363" s="10"/>
      <c r="F7363" s="10"/>
      <c r="G7363" s="10"/>
      <c r="H7363" s="10"/>
      <c r="I7363" s="10"/>
      <c r="J7363" s="10"/>
      <c r="K7363" s="11"/>
      <c r="L7363" s="11"/>
      <c r="M7363" s="12"/>
      <c r="N7363" s="12"/>
      <c r="O7363" s="12"/>
      <c r="P7363" s="12"/>
      <c r="Q7363" s="12"/>
      <c r="R7363" s="12"/>
      <c r="S7363" s="12"/>
      <c r="T7363" s="12"/>
      <c r="U7363" s="12"/>
      <c r="V7363" s="12"/>
      <c r="W7363" s="12"/>
      <c r="X7363" s="12"/>
      <c r="Y7363" s="12"/>
      <c r="Z7363" s="12"/>
      <c r="AA7363" s="12"/>
      <c r="AB7363" s="12"/>
      <c r="AC7363" s="12"/>
      <c r="AD7363" s="12"/>
      <c r="AE7363" s="12"/>
      <c r="AF7363" s="12"/>
      <c r="AG7363" s="12"/>
      <c r="AH7363" s="12"/>
      <c r="AI7363" s="12"/>
      <c r="AJ7363" s="12"/>
      <c r="AK7363" s="12"/>
      <c r="AL7363" s="12"/>
      <c r="AM7363" s="12"/>
      <c r="AN7363" s="12"/>
      <c r="AO7363" s="12"/>
      <c r="AP7363" s="12"/>
      <c r="AQ7363" s="12"/>
      <c r="AR7363" s="12"/>
      <c r="AS7363" s="12"/>
      <c r="AT7363" s="12"/>
      <c r="AU7363" s="12"/>
      <c r="AV7363" s="12"/>
      <c r="AW7363" s="12"/>
      <c r="AX7363" s="12"/>
      <c r="AY7363" s="12"/>
      <c r="AZ7363" s="12"/>
      <c r="BA7363" s="12"/>
      <c r="BB7363" s="12"/>
      <c r="BC7363" s="12"/>
      <c r="BD7363" s="12"/>
      <c r="BE7363" s="12"/>
      <c r="BF7363" s="12"/>
      <c r="BG7363" s="12"/>
      <c r="BH7363" s="12"/>
      <c r="BI7363" s="12"/>
      <c r="BJ7363" s="13"/>
      <c r="BK7363" s="13"/>
      <c r="BL7363" s="13"/>
      <c r="BM7363" s="13"/>
      <c r="BN7363" s="13"/>
    </row>
    <row r="7364" spans="4:66" x14ac:dyDescent="0.25">
      <c r="D7364"/>
      <c r="E7364" s="10"/>
      <c r="F7364" s="10"/>
      <c r="G7364" s="10"/>
      <c r="H7364" s="10"/>
      <c r="I7364" s="10"/>
      <c r="J7364" s="10"/>
      <c r="K7364" s="11"/>
      <c r="L7364" s="11"/>
      <c r="M7364" s="12"/>
      <c r="N7364" s="12"/>
      <c r="O7364" s="12"/>
      <c r="P7364" s="12"/>
      <c r="Q7364" s="12"/>
      <c r="R7364" s="12"/>
      <c r="S7364" s="12"/>
      <c r="T7364" s="12"/>
      <c r="U7364" s="12"/>
      <c r="V7364" s="12"/>
      <c r="W7364" s="12"/>
      <c r="X7364" s="12"/>
      <c r="Y7364" s="12"/>
      <c r="Z7364" s="12"/>
      <c r="AA7364" s="12"/>
      <c r="AB7364" s="12"/>
      <c r="AC7364" s="12"/>
      <c r="AD7364" s="12"/>
      <c r="AE7364" s="12"/>
      <c r="AF7364" s="12"/>
      <c r="AG7364" s="12"/>
      <c r="AH7364" s="12"/>
      <c r="AI7364" s="12"/>
      <c r="AJ7364" s="12"/>
      <c r="AK7364" s="12"/>
      <c r="AL7364" s="12"/>
      <c r="AM7364" s="12"/>
      <c r="AN7364" s="12"/>
      <c r="AO7364" s="12"/>
      <c r="AP7364" s="12"/>
      <c r="AQ7364" s="12"/>
      <c r="AR7364" s="12"/>
      <c r="AS7364" s="12"/>
      <c r="AT7364" s="12"/>
      <c r="AU7364" s="12"/>
      <c r="AV7364" s="12"/>
      <c r="AW7364" s="12"/>
      <c r="AX7364" s="12"/>
      <c r="AY7364" s="12"/>
      <c r="AZ7364" s="12"/>
      <c r="BA7364" s="12"/>
      <c r="BB7364" s="12"/>
      <c r="BC7364" s="12"/>
      <c r="BD7364" s="12"/>
      <c r="BE7364" s="12"/>
      <c r="BF7364" s="12"/>
      <c r="BG7364" s="12"/>
      <c r="BH7364" s="12"/>
      <c r="BI7364" s="12"/>
      <c r="BJ7364" s="13"/>
      <c r="BK7364" s="13"/>
      <c r="BL7364" s="13"/>
      <c r="BM7364" s="13"/>
      <c r="BN7364" s="13"/>
    </row>
    <row r="7365" spans="4:66" x14ac:dyDescent="0.25">
      <c r="D7365"/>
      <c r="E7365" s="10"/>
      <c r="F7365" s="10"/>
      <c r="G7365" s="10"/>
      <c r="H7365" s="10"/>
      <c r="I7365" s="10"/>
      <c r="J7365" s="10"/>
      <c r="K7365" s="11"/>
      <c r="L7365" s="11"/>
      <c r="M7365" s="12"/>
      <c r="N7365" s="12"/>
      <c r="O7365" s="12"/>
      <c r="P7365" s="12"/>
      <c r="Q7365" s="12"/>
      <c r="R7365" s="12"/>
      <c r="S7365" s="12"/>
      <c r="T7365" s="12"/>
      <c r="U7365" s="12"/>
      <c r="V7365" s="12"/>
      <c r="W7365" s="12"/>
      <c r="X7365" s="12"/>
      <c r="Y7365" s="12"/>
      <c r="Z7365" s="12"/>
      <c r="AA7365" s="12"/>
      <c r="AB7365" s="12"/>
      <c r="AC7365" s="12"/>
      <c r="AD7365" s="12"/>
      <c r="AE7365" s="12"/>
      <c r="AF7365" s="12"/>
      <c r="AG7365" s="12"/>
      <c r="AH7365" s="12"/>
      <c r="AI7365" s="12"/>
      <c r="AJ7365" s="12"/>
      <c r="AK7365" s="12"/>
      <c r="AL7365" s="12"/>
      <c r="AM7365" s="12"/>
      <c r="AN7365" s="12"/>
      <c r="AO7365" s="12"/>
      <c r="AP7365" s="12"/>
      <c r="AQ7365" s="12"/>
      <c r="AR7365" s="12"/>
      <c r="AS7365" s="12"/>
      <c r="AT7365" s="12"/>
      <c r="AU7365" s="12"/>
      <c r="AV7365" s="12"/>
      <c r="AW7365" s="12"/>
      <c r="AX7365" s="12"/>
      <c r="AY7365" s="12"/>
      <c r="AZ7365" s="12"/>
      <c r="BA7365" s="12"/>
      <c r="BB7365" s="12"/>
      <c r="BC7365" s="12"/>
      <c r="BD7365" s="12"/>
      <c r="BE7365" s="12"/>
      <c r="BF7365" s="12"/>
      <c r="BG7365" s="12"/>
      <c r="BH7365" s="12"/>
      <c r="BI7365" s="12"/>
      <c r="BJ7365" s="13"/>
      <c r="BK7365" s="13"/>
      <c r="BL7365" s="13"/>
      <c r="BM7365" s="13"/>
      <c r="BN7365" s="13"/>
    </row>
    <row r="7366" spans="4:66" x14ac:dyDescent="0.25">
      <c r="D7366"/>
      <c r="E7366" s="10"/>
      <c r="F7366" s="10"/>
      <c r="G7366" s="10"/>
      <c r="H7366" s="10"/>
      <c r="I7366" s="10"/>
      <c r="J7366" s="10"/>
      <c r="K7366" s="11"/>
      <c r="L7366" s="11"/>
      <c r="M7366" s="12"/>
      <c r="N7366" s="12"/>
      <c r="O7366" s="12"/>
      <c r="P7366" s="12"/>
      <c r="Q7366" s="12"/>
      <c r="R7366" s="12"/>
      <c r="S7366" s="12"/>
      <c r="T7366" s="12"/>
      <c r="U7366" s="12"/>
      <c r="V7366" s="12"/>
      <c r="W7366" s="12"/>
      <c r="X7366" s="12"/>
      <c r="Y7366" s="12"/>
      <c r="Z7366" s="12"/>
      <c r="AA7366" s="12"/>
      <c r="AB7366" s="12"/>
      <c r="AC7366" s="12"/>
      <c r="AD7366" s="12"/>
      <c r="AE7366" s="12"/>
      <c r="AF7366" s="12"/>
      <c r="AG7366" s="12"/>
      <c r="AH7366" s="12"/>
      <c r="AI7366" s="12"/>
      <c r="AJ7366" s="12"/>
      <c r="AK7366" s="12"/>
      <c r="AL7366" s="12"/>
      <c r="AM7366" s="12"/>
      <c r="AN7366" s="12"/>
      <c r="AO7366" s="12"/>
      <c r="AP7366" s="12"/>
      <c r="AQ7366" s="12"/>
      <c r="AR7366" s="12"/>
      <c r="AS7366" s="12"/>
      <c r="AT7366" s="12"/>
      <c r="AU7366" s="12"/>
      <c r="AV7366" s="12"/>
      <c r="AW7366" s="12"/>
      <c r="AX7366" s="12"/>
      <c r="AY7366" s="12"/>
      <c r="AZ7366" s="12"/>
      <c r="BA7366" s="12"/>
      <c r="BB7366" s="12"/>
      <c r="BC7366" s="12"/>
      <c r="BD7366" s="12"/>
      <c r="BE7366" s="12"/>
      <c r="BF7366" s="12"/>
      <c r="BG7366" s="12"/>
      <c r="BH7366" s="12"/>
      <c r="BI7366" s="12"/>
      <c r="BJ7366" s="13"/>
      <c r="BK7366" s="13"/>
      <c r="BL7366" s="13"/>
      <c r="BM7366" s="13"/>
      <c r="BN7366" s="13"/>
    </row>
    <row r="7367" spans="4:66" x14ac:dyDescent="0.25">
      <c r="D7367"/>
      <c r="E7367" s="10"/>
      <c r="F7367" s="10"/>
      <c r="G7367" s="10"/>
      <c r="H7367" s="10"/>
      <c r="I7367" s="10"/>
      <c r="J7367" s="10"/>
      <c r="K7367" s="11"/>
      <c r="L7367" s="11"/>
      <c r="M7367" s="12"/>
      <c r="N7367" s="12"/>
      <c r="O7367" s="12"/>
      <c r="P7367" s="12"/>
      <c r="Q7367" s="12"/>
      <c r="R7367" s="12"/>
      <c r="S7367" s="12"/>
      <c r="T7367" s="12"/>
      <c r="U7367" s="12"/>
      <c r="V7367" s="12"/>
      <c r="W7367" s="12"/>
      <c r="X7367" s="12"/>
      <c r="Y7367" s="12"/>
      <c r="Z7367" s="12"/>
      <c r="AA7367" s="12"/>
      <c r="AB7367" s="12"/>
      <c r="AC7367" s="12"/>
      <c r="AD7367" s="12"/>
      <c r="AE7367" s="12"/>
      <c r="AF7367" s="12"/>
      <c r="AG7367" s="12"/>
      <c r="AH7367" s="12"/>
      <c r="AI7367" s="12"/>
      <c r="AJ7367" s="12"/>
      <c r="AK7367" s="12"/>
      <c r="AL7367" s="12"/>
      <c r="AM7367" s="12"/>
      <c r="AN7367" s="12"/>
      <c r="AO7367" s="12"/>
      <c r="AP7367" s="12"/>
      <c r="AQ7367" s="12"/>
      <c r="AR7367" s="12"/>
      <c r="AS7367" s="12"/>
      <c r="AT7367" s="12"/>
      <c r="AU7367" s="12"/>
      <c r="AV7367" s="12"/>
      <c r="AW7367" s="12"/>
      <c r="AX7367" s="12"/>
      <c r="AY7367" s="12"/>
      <c r="AZ7367" s="12"/>
      <c r="BA7367" s="12"/>
      <c r="BB7367" s="12"/>
      <c r="BC7367" s="12"/>
      <c r="BD7367" s="12"/>
      <c r="BE7367" s="12"/>
      <c r="BF7367" s="12"/>
      <c r="BG7367" s="12"/>
      <c r="BH7367" s="12"/>
      <c r="BI7367" s="12"/>
      <c r="BJ7367" s="13"/>
      <c r="BK7367" s="13"/>
      <c r="BL7367" s="13"/>
      <c r="BM7367" s="13"/>
      <c r="BN7367" s="13"/>
    </row>
    <row r="7368" spans="4:66" x14ac:dyDescent="0.25">
      <c r="D7368"/>
      <c r="E7368" s="10"/>
      <c r="F7368" s="10"/>
      <c r="G7368" s="10"/>
      <c r="H7368" s="10"/>
      <c r="I7368" s="10"/>
      <c r="J7368" s="10"/>
      <c r="K7368" s="11"/>
      <c r="L7368" s="11"/>
      <c r="M7368" s="12"/>
      <c r="N7368" s="12"/>
      <c r="O7368" s="12"/>
      <c r="P7368" s="12"/>
      <c r="Q7368" s="12"/>
      <c r="R7368" s="12"/>
      <c r="S7368" s="12"/>
      <c r="T7368" s="12"/>
      <c r="U7368" s="12"/>
      <c r="V7368" s="12"/>
      <c r="W7368" s="12"/>
      <c r="X7368" s="12"/>
      <c r="Y7368" s="12"/>
      <c r="Z7368" s="12"/>
      <c r="AA7368" s="12"/>
      <c r="AB7368" s="12"/>
      <c r="AC7368" s="12"/>
      <c r="AD7368" s="12"/>
      <c r="AE7368" s="12"/>
      <c r="AF7368" s="12"/>
      <c r="AG7368" s="12"/>
      <c r="AH7368" s="12"/>
      <c r="AI7368" s="12"/>
      <c r="AJ7368" s="12"/>
      <c r="AK7368" s="12"/>
      <c r="AL7368" s="12"/>
      <c r="AM7368" s="12"/>
      <c r="AN7368" s="12"/>
      <c r="AO7368" s="12"/>
      <c r="AP7368" s="12"/>
      <c r="AQ7368" s="12"/>
      <c r="AR7368" s="12"/>
      <c r="AS7368" s="12"/>
      <c r="AT7368" s="12"/>
      <c r="AU7368" s="12"/>
      <c r="AV7368" s="12"/>
      <c r="AW7368" s="12"/>
      <c r="AX7368" s="12"/>
      <c r="AY7368" s="12"/>
      <c r="AZ7368" s="12"/>
      <c r="BA7368" s="12"/>
      <c r="BB7368" s="12"/>
      <c r="BC7368" s="12"/>
      <c r="BD7368" s="12"/>
      <c r="BE7368" s="12"/>
      <c r="BF7368" s="12"/>
      <c r="BG7368" s="12"/>
      <c r="BH7368" s="12"/>
      <c r="BI7368" s="12"/>
      <c r="BJ7368" s="13"/>
      <c r="BK7368" s="13"/>
      <c r="BL7368" s="13"/>
      <c r="BM7368" s="13"/>
      <c r="BN7368" s="13"/>
    </row>
    <row r="7369" spans="4:66" x14ac:dyDescent="0.25">
      <c r="D7369"/>
      <c r="E7369" s="10"/>
      <c r="F7369" s="10"/>
      <c r="G7369" s="10"/>
      <c r="H7369" s="10"/>
      <c r="I7369" s="10"/>
      <c r="J7369" s="10"/>
      <c r="K7369" s="11"/>
      <c r="L7369" s="11"/>
      <c r="M7369" s="12"/>
      <c r="N7369" s="12"/>
      <c r="O7369" s="12"/>
      <c r="P7369" s="12"/>
      <c r="Q7369" s="12"/>
      <c r="R7369" s="12"/>
      <c r="S7369" s="12"/>
      <c r="T7369" s="12"/>
      <c r="U7369" s="12"/>
      <c r="V7369" s="12"/>
      <c r="W7369" s="12"/>
      <c r="X7369" s="12"/>
      <c r="Y7369" s="12"/>
      <c r="Z7369" s="12"/>
      <c r="AA7369" s="12"/>
      <c r="AB7369" s="12"/>
      <c r="AC7369" s="12"/>
      <c r="AD7369" s="12"/>
      <c r="AE7369" s="12"/>
      <c r="AF7369" s="12"/>
      <c r="AG7369" s="12"/>
      <c r="AH7369" s="12"/>
      <c r="AI7369" s="12"/>
      <c r="AJ7369" s="12"/>
      <c r="AK7369" s="12"/>
      <c r="AL7369" s="12"/>
      <c r="AM7369" s="12"/>
      <c r="AN7369" s="12"/>
      <c r="AO7369" s="12"/>
      <c r="AP7369" s="12"/>
      <c r="AQ7369" s="12"/>
      <c r="AR7369" s="12"/>
      <c r="AS7369" s="12"/>
      <c r="AT7369" s="12"/>
      <c r="AU7369" s="12"/>
      <c r="AV7369" s="12"/>
      <c r="AW7369" s="12"/>
      <c r="AX7369" s="12"/>
      <c r="AY7369" s="12"/>
      <c r="AZ7369" s="12"/>
      <c r="BA7369" s="12"/>
      <c r="BB7369" s="12"/>
      <c r="BC7369" s="12"/>
      <c r="BD7369" s="12"/>
      <c r="BE7369" s="12"/>
      <c r="BF7369" s="12"/>
      <c r="BG7369" s="12"/>
      <c r="BH7369" s="12"/>
      <c r="BI7369" s="12"/>
      <c r="BJ7369" s="13"/>
      <c r="BK7369" s="13"/>
      <c r="BL7369" s="13"/>
      <c r="BM7369" s="13"/>
      <c r="BN7369" s="13"/>
    </row>
    <row r="7370" spans="4:66" x14ac:dyDescent="0.25">
      <c r="D7370"/>
      <c r="E7370" s="10"/>
      <c r="F7370" s="10"/>
      <c r="G7370" s="10"/>
      <c r="H7370" s="10"/>
      <c r="I7370" s="10"/>
      <c r="J7370" s="10"/>
      <c r="K7370" s="11"/>
      <c r="L7370" s="11"/>
      <c r="M7370" s="12"/>
      <c r="N7370" s="12"/>
      <c r="O7370" s="12"/>
      <c r="P7370" s="12"/>
      <c r="Q7370" s="12"/>
      <c r="R7370" s="12"/>
      <c r="S7370" s="12"/>
      <c r="T7370" s="12"/>
      <c r="U7370" s="12"/>
      <c r="V7370" s="12"/>
      <c r="W7370" s="12"/>
      <c r="X7370" s="12"/>
      <c r="Y7370" s="12"/>
      <c r="Z7370" s="12"/>
      <c r="AA7370" s="12"/>
      <c r="AB7370" s="12"/>
      <c r="AC7370" s="12"/>
      <c r="AD7370" s="12"/>
      <c r="AE7370" s="12"/>
      <c r="AF7370" s="12"/>
      <c r="AG7370" s="12"/>
      <c r="AH7370" s="12"/>
      <c r="AI7370" s="12"/>
      <c r="AJ7370" s="12"/>
      <c r="AK7370" s="12"/>
      <c r="AL7370" s="12"/>
      <c r="AM7370" s="12"/>
      <c r="AN7370" s="12"/>
      <c r="AO7370" s="12"/>
      <c r="AP7370" s="12"/>
      <c r="AQ7370" s="12"/>
      <c r="AR7370" s="12"/>
      <c r="AS7370" s="12"/>
      <c r="AT7370" s="12"/>
      <c r="AU7370" s="12"/>
      <c r="AV7370" s="12"/>
      <c r="AW7370" s="12"/>
      <c r="AX7370" s="12"/>
      <c r="AY7370" s="12"/>
      <c r="AZ7370" s="12"/>
      <c r="BA7370" s="12"/>
      <c r="BB7370" s="12"/>
      <c r="BC7370" s="12"/>
      <c r="BD7370" s="12"/>
      <c r="BE7370" s="12"/>
      <c r="BF7370" s="12"/>
      <c r="BG7370" s="12"/>
      <c r="BH7370" s="12"/>
      <c r="BI7370" s="12"/>
      <c r="BJ7370" s="13"/>
      <c r="BK7370" s="13"/>
      <c r="BL7370" s="13"/>
      <c r="BM7370" s="13"/>
      <c r="BN7370" s="13"/>
    </row>
    <row r="7371" spans="4:66" x14ac:dyDescent="0.25">
      <c r="D7371"/>
      <c r="E7371" s="10"/>
      <c r="F7371" s="10"/>
      <c r="G7371" s="10"/>
      <c r="H7371" s="10"/>
      <c r="I7371" s="10"/>
      <c r="J7371" s="10"/>
      <c r="K7371" s="11"/>
      <c r="L7371" s="11"/>
      <c r="M7371" s="12"/>
      <c r="N7371" s="12"/>
      <c r="O7371" s="12"/>
      <c r="P7371" s="12"/>
      <c r="Q7371" s="12"/>
      <c r="R7371" s="12"/>
      <c r="S7371" s="12"/>
      <c r="T7371" s="12"/>
      <c r="U7371" s="12"/>
      <c r="V7371" s="12"/>
      <c r="W7371" s="12"/>
      <c r="X7371" s="12"/>
      <c r="Y7371" s="12"/>
      <c r="Z7371" s="12"/>
      <c r="AA7371" s="12"/>
      <c r="AB7371" s="12"/>
      <c r="AC7371" s="12"/>
      <c r="AD7371" s="12"/>
      <c r="AE7371" s="12"/>
      <c r="AF7371" s="12"/>
      <c r="AG7371" s="12"/>
      <c r="AH7371" s="12"/>
      <c r="AI7371" s="12"/>
      <c r="AJ7371" s="12"/>
      <c r="AK7371" s="12"/>
      <c r="AL7371" s="12"/>
      <c r="AM7371" s="12"/>
      <c r="AN7371" s="12"/>
      <c r="AO7371" s="12"/>
      <c r="AP7371" s="12"/>
      <c r="AQ7371" s="12"/>
      <c r="AR7371" s="12"/>
      <c r="AS7371" s="12"/>
      <c r="AT7371" s="12"/>
      <c r="AU7371" s="12"/>
      <c r="AV7371" s="12"/>
      <c r="AW7371" s="12"/>
      <c r="AX7371" s="12"/>
      <c r="AY7371" s="12"/>
      <c r="AZ7371" s="12"/>
      <c r="BA7371" s="12"/>
      <c r="BB7371" s="12"/>
      <c r="BC7371" s="12"/>
      <c r="BD7371" s="12"/>
      <c r="BE7371" s="12"/>
      <c r="BF7371" s="12"/>
      <c r="BG7371" s="12"/>
      <c r="BH7371" s="12"/>
      <c r="BI7371" s="12"/>
      <c r="BJ7371" s="13"/>
      <c r="BK7371" s="13"/>
      <c r="BL7371" s="13"/>
      <c r="BM7371" s="13"/>
      <c r="BN7371" s="13"/>
    </row>
    <row r="7372" spans="4:66" x14ac:dyDescent="0.25">
      <c r="D7372"/>
      <c r="E7372" s="10"/>
      <c r="F7372" s="10"/>
      <c r="G7372" s="10"/>
      <c r="H7372" s="10"/>
      <c r="I7372" s="10"/>
      <c r="J7372" s="10"/>
      <c r="K7372" s="11"/>
      <c r="L7372" s="11"/>
      <c r="M7372" s="12"/>
      <c r="N7372" s="12"/>
      <c r="O7372" s="12"/>
      <c r="P7372" s="12"/>
      <c r="Q7372" s="12"/>
      <c r="R7372" s="12"/>
      <c r="S7372" s="12"/>
      <c r="T7372" s="12"/>
      <c r="U7372" s="12"/>
      <c r="V7372" s="12"/>
      <c r="W7372" s="12"/>
      <c r="X7372" s="12"/>
      <c r="Y7372" s="12"/>
      <c r="Z7372" s="12"/>
      <c r="AA7372" s="12"/>
      <c r="AB7372" s="12"/>
      <c r="AC7372" s="12"/>
      <c r="AD7372" s="12"/>
      <c r="AE7372" s="12"/>
      <c r="AF7372" s="12"/>
      <c r="AG7372" s="12"/>
      <c r="AH7372" s="12"/>
      <c r="AI7372" s="12"/>
      <c r="AJ7372" s="12"/>
      <c r="AK7372" s="12"/>
      <c r="AL7372" s="12"/>
      <c r="AM7372" s="12"/>
      <c r="AN7372" s="12"/>
      <c r="AO7372" s="12"/>
      <c r="AP7372" s="12"/>
      <c r="AQ7372" s="12"/>
      <c r="AR7372" s="12"/>
      <c r="AS7372" s="12"/>
      <c r="AT7372" s="12"/>
      <c r="AU7372" s="12"/>
      <c r="AV7372" s="12"/>
      <c r="AW7372" s="12"/>
      <c r="AX7372" s="12"/>
      <c r="AY7372" s="12"/>
      <c r="AZ7372" s="12"/>
      <c r="BA7372" s="12"/>
      <c r="BB7372" s="12"/>
      <c r="BC7372" s="12"/>
      <c r="BD7372" s="12"/>
      <c r="BE7372" s="12"/>
      <c r="BF7372" s="12"/>
      <c r="BG7372" s="12"/>
      <c r="BH7372" s="12"/>
      <c r="BI7372" s="12"/>
      <c r="BJ7372" s="13"/>
      <c r="BK7372" s="13"/>
      <c r="BL7372" s="13"/>
      <c r="BM7372" s="13"/>
      <c r="BN7372" s="13"/>
    </row>
    <row r="7373" spans="4:66" x14ac:dyDescent="0.25">
      <c r="D7373"/>
      <c r="E7373" s="10"/>
      <c r="F7373" s="10"/>
      <c r="G7373" s="10"/>
      <c r="H7373" s="10"/>
      <c r="I7373" s="10"/>
      <c r="J7373" s="10"/>
      <c r="K7373" s="11"/>
      <c r="L7373" s="11"/>
      <c r="M7373" s="12"/>
      <c r="N7373" s="12"/>
      <c r="O7373" s="12"/>
      <c r="P7373" s="12"/>
      <c r="Q7373" s="12"/>
      <c r="R7373" s="12"/>
      <c r="S7373" s="12"/>
      <c r="T7373" s="12"/>
      <c r="U7373" s="12"/>
      <c r="V7373" s="12"/>
      <c r="W7373" s="12"/>
      <c r="X7373" s="12"/>
      <c r="Y7373" s="12"/>
      <c r="Z7373" s="12"/>
      <c r="AA7373" s="12"/>
      <c r="AB7373" s="12"/>
      <c r="AC7373" s="12"/>
      <c r="AD7373" s="12"/>
      <c r="AE7373" s="12"/>
      <c r="AF7373" s="12"/>
      <c r="AG7373" s="12"/>
      <c r="AH7373" s="12"/>
      <c r="AI7373" s="12"/>
      <c r="AJ7373" s="12"/>
      <c r="AK7373" s="12"/>
      <c r="AL7373" s="12"/>
      <c r="AM7373" s="12"/>
      <c r="AN7373" s="12"/>
      <c r="AO7373" s="12"/>
      <c r="AP7373" s="12"/>
      <c r="AQ7373" s="12"/>
      <c r="AR7373" s="12"/>
      <c r="AS7373" s="12"/>
      <c r="AT7373" s="12"/>
      <c r="AU7373" s="12"/>
      <c r="AV7373" s="12"/>
      <c r="AW7373" s="12"/>
      <c r="AX7373" s="12"/>
      <c r="AY7373" s="12"/>
      <c r="AZ7373" s="12"/>
      <c r="BA7373" s="12"/>
      <c r="BB7373" s="12"/>
      <c r="BC7373" s="12"/>
      <c r="BD7373" s="12"/>
      <c r="BE7373" s="12"/>
      <c r="BF7373" s="12"/>
      <c r="BG7373" s="12"/>
      <c r="BH7373" s="12"/>
      <c r="BI7373" s="12"/>
      <c r="BJ7373" s="13"/>
      <c r="BK7373" s="13"/>
      <c r="BL7373" s="13"/>
      <c r="BM7373" s="13"/>
      <c r="BN7373" s="13"/>
    </row>
    <row r="7374" spans="4:66" x14ac:dyDescent="0.25">
      <c r="D7374"/>
      <c r="E7374" s="10"/>
      <c r="F7374" s="10"/>
      <c r="G7374" s="10"/>
      <c r="H7374" s="10"/>
      <c r="I7374" s="10"/>
      <c r="J7374" s="10"/>
      <c r="K7374" s="11"/>
      <c r="L7374" s="11"/>
      <c r="M7374" s="12"/>
      <c r="N7374" s="12"/>
      <c r="O7374" s="12"/>
      <c r="P7374" s="12"/>
      <c r="Q7374" s="12"/>
      <c r="R7374" s="12"/>
      <c r="S7374" s="12"/>
      <c r="T7374" s="12"/>
      <c r="U7374" s="12"/>
      <c r="V7374" s="12"/>
      <c r="W7374" s="12"/>
      <c r="X7374" s="12"/>
      <c r="Y7374" s="12"/>
      <c r="Z7374" s="12"/>
      <c r="AA7374" s="12"/>
      <c r="AB7374" s="12"/>
      <c r="AC7374" s="12"/>
      <c r="AD7374" s="12"/>
      <c r="AE7374" s="12"/>
      <c r="AF7374" s="12"/>
      <c r="AG7374" s="12"/>
      <c r="AH7374" s="12"/>
      <c r="AI7374" s="12"/>
      <c r="AJ7374" s="12"/>
      <c r="AK7374" s="12"/>
      <c r="AL7374" s="12"/>
      <c r="AM7374" s="12"/>
      <c r="AN7374" s="12"/>
      <c r="AO7374" s="12"/>
      <c r="AP7374" s="12"/>
      <c r="AQ7374" s="12"/>
      <c r="AR7374" s="12"/>
      <c r="AS7374" s="12"/>
      <c r="AT7374" s="12"/>
      <c r="AU7374" s="12"/>
      <c r="AV7374" s="12"/>
      <c r="AW7374" s="12"/>
      <c r="AX7374" s="12"/>
      <c r="AY7374" s="12"/>
      <c r="AZ7374" s="12"/>
      <c r="BA7374" s="12"/>
      <c r="BB7374" s="12"/>
      <c r="BC7374" s="12"/>
      <c r="BD7374" s="12"/>
      <c r="BE7374" s="12"/>
      <c r="BF7374" s="12"/>
      <c r="BG7374" s="12"/>
      <c r="BH7374" s="12"/>
      <c r="BI7374" s="12"/>
      <c r="BJ7374" s="13"/>
      <c r="BK7374" s="13"/>
      <c r="BL7374" s="13"/>
      <c r="BM7374" s="13"/>
      <c r="BN7374" s="13"/>
    </row>
    <row r="7375" spans="4:66" x14ac:dyDescent="0.25">
      <c r="D7375"/>
      <c r="E7375" s="10"/>
      <c r="F7375" s="10"/>
      <c r="G7375" s="10"/>
      <c r="H7375" s="10"/>
      <c r="I7375" s="10"/>
      <c r="J7375" s="10"/>
      <c r="K7375" s="11"/>
      <c r="L7375" s="11"/>
      <c r="M7375" s="12"/>
      <c r="N7375" s="12"/>
      <c r="O7375" s="12"/>
      <c r="P7375" s="12"/>
      <c r="Q7375" s="12"/>
      <c r="R7375" s="12"/>
      <c r="S7375" s="12"/>
      <c r="T7375" s="12"/>
      <c r="U7375" s="12"/>
      <c r="V7375" s="12"/>
      <c r="W7375" s="12"/>
      <c r="X7375" s="12"/>
      <c r="Y7375" s="12"/>
      <c r="Z7375" s="12"/>
      <c r="AA7375" s="12"/>
      <c r="AB7375" s="12"/>
      <c r="AC7375" s="12"/>
      <c r="AD7375" s="12"/>
      <c r="AE7375" s="12"/>
      <c r="AF7375" s="12"/>
      <c r="AG7375" s="12"/>
      <c r="AH7375" s="12"/>
      <c r="AI7375" s="12"/>
      <c r="AJ7375" s="12"/>
      <c r="AK7375" s="12"/>
      <c r="AL7375" s="12"/>
      <c r="AM7375" s="12"/>
      <c r="AN7375" s="12"/>
      <c r="AO7375" s="12"/>
      <c r="AP7375" s="12"/>
      <c r="AQ7375" s="12"/>
      <c r="AR7375" s="12"/>
      <c r="AS7375" s="12"/>
      <c r="AT7375" s="12"/>
      <c r="AU7375" s="12"/>
      <c r="AV7375" s="12"/>
      <c r="AW7375" s="12"/>
      <c r="AX7375" s="12"/>
      <c r="AY7375" s="12"/>
      <c r="AZ7375" s="12"/>
      <c r="BA7375" s="12"/>
      <c r="BB7375" s="12"/>
      <c r="BC7375" s="12"/>
      <c r="BD7375" s="12"/>
      <c r="BE7375" s="12"/>
      <c r="BF7375" s="12"/>
      <c r="BG7375" s="12"/>
      <c r="BH7375" s="12"/>
      <c r="BI7375" s="12"/>
      <c r="BJ7375" s="13"/>
      <c r="BK7375" s="13"/>
      <c r="BL7375" s="13"/>
      <c r="BM7375" s="13"/>
      <c r="BN7375" s="13"/>
    </row>
    <row r="7376" spans="4:66" x14ac:dyDescent="0.25">
      <c r="D7376"/>
      <c r="E7376" s="10"/>
      <c r="F7376" s="10"/>
      <c r="G7376" s="10"/>
      <c r="H7376" s="10"/>
      <c r="I7376" s="10"/>
      <c r="J7376" s="10"/>
      <c r="K7376" s="11"/>
      <c r="L7376" s="11"/>
      <c r="M7376" s="12"/>
      <c r="N7376" s="12"/>
      <c r="O7376" s="12"/>
      <c r="P7376" s="12"/>
      <c r="Q7376" s="12"/>
      <c r="R7376" s="12"/>
      <c r="S7376" s="12"/>
      <c r="T7376" s="12"/>
      <c r="U7376" s="12"/>
      <c r="V7376" s="12"/>
      <c r="W7376" s="12"/>
      <c r="X7376" s="12"/>
      <c r="Y7376" s="12"/>
      <c r="Z7376" s="12"/>
      <c r="AA7376" s="12"/>
      <c r="AB7376" s="12"/>
      <c r="AC7376" s="12"/>
      <c r="AD7376" s="12"/>
      <c r="AE7376" s="12"/>
      <c r="AF7376" s="12"/>
      <c r="AG7376" s="12"/>
      <c r="AH7376" s="12"/>
      <c r="AI7376" s="12"/>
      <c r="AJ7376" s="12"/>
      <c r="AK7376" s="12"/>
      <c r="AL7376" s="12"/>
      <c r="AM7376" s="12"/>
      <c r="AN7376" s="12"/>
      <c r="AO7376" s="12"/>
      <c r="AP7376" s="12"/>
      <c r="AQ7376" s="12"/>
      <c r="AR7376" s="12"/>
      <c r="AS7376" s="12"/>
      <c r="AT7376" s="12"/>
      <c r="AU7376" s="12"/>
      <c r="AV7376" s="12"/>
      <c r="AW7376" s="12"/>
      <c r="AX7376" s="12"/>
      <c r="AY7376" s="12"/>
      <c r="AZ7376" s="12"/>
      <c r="BA7376" s="12"/>
      <c r="BB7376" s="12"/>
      <c r="BC7376" s="12"/>
      <c r="BD7376" s="12"/>
      <c r="BE7376" s="12"/>
      <c r="BF7376" s="12"/>
      <c r="BG7376" s="12"/>
      <c r="BH7376" s="12"/>
      <c r="BI7376" s="12"/>
      <c r="BJ7376" s="13"/>
      <c r="BK7376" s="13"/>
      <c r="BL7376" s="13"/>
      <c r="BM7376" s="13"/>
      <c r="BN7376" s="13"/>
    </row>
    <row r="7377" spans="4:66" x14ac:dyDescent="0.25">
      <c r="D7377"/>
      <c r="E7377" s="10"/>
      <c r="F7377" s="10"/>
      <c r="G7377" s="10"/>
      <c r="H7377" s="10"/>
      <c r="I7377" s="10"/>
      <c r="J7377" s="10"/>
      <c r="K7377" s="11"/>
      <c r="L7377" s="11"/>
      <c r="M7377" s="12"/>
      <c r="N7377" s="12"/>
      <c r="O7377" s="12"/>
      <c r="P7377" s="12"/>
      <c r="Q7377" s="12"/>
      <c r="R7377" s="12"/>
      <c r="S7377" s="12"/>
      <c r="T7377" s="12"/>
      <c r="U7377" s="12"/>
      <c r="V7377" s="12"/>
      <c r="W7377" s="12"/>
      <c r="X7377" s="12"/>
      <c r="Y7377" s="12"/>
      <c r="Z7377" s="12"/>
      <c r="AA7377" s="12"/>
      <c r="AB7377" s="12"/>
      <c r="AC7377" s="12"/>
      <c r="AD7377" s="12"/>
      <c r="AE7377" s="12"/>
      <c r="AF7377" s="12"/>
      <c r="AG7377" s="12"/>
      <c r="AH7377" s="12"/>
      <c r="AI7377" s="12"/>
      <c r="AJ7377" s="12"/>
      <c r="AK7377" s="12"/>
      <c r="AL7377" s="12"/>
      <c r="AM7377" s="12"/>
      <c r="AN7377" s="12"/>
      <c r="AO7377" s="12"/>
      <c r="AP7377" s="12"/>
      <c r="AQ7377" s="12"/>
      <c r="AR7377" s="12"/>
      <c r="AS7377" s="12"/>
      <c r="AT7377" s="12"/>
      <c r="AU7377" s="12"/>
      <c r="AV7377" s="12"/>
      <c r="AW7377" s="12"/>
      <c r="AX7377" s="12"/>
      <c r="AY7377" s="12"/>
      <c r="AZ7377" s="12"/>
      <c r="BA7377" s="12"/>
      <c r="BB7377" s="12"/>
      <c r="BC7377" s="12"/>
      <c r="BD7377" s="12"/>
      <c r="BE7377" s="12"/>
      <c r="BF7377" s="12"/>
      <c r="BG7377" s="12"/>
      <c r="BH7377" s="12"/>
      <c r="BI7377" s="12"/>
      <c r="BJ7377" s="13"/>
      <c r="BK7377" s="13"/>
      <c r="BL7377" s="13"/>
      <c r="BM7377" s="13"/>
      <c r="BN7377" s="13"/>
    </row>
    <row r="7378" spans="4:66" x14ac:dyDescent="0.25">
      <c r="D7378"/>
      <c r="E7378" s="10"/>
      <c r="F7378" s="10"/>
      <c r="G7378" s="10"/>
      <c r="H7378" s="10"/>
      <c r="I7378" s="10"/>
      <c r="J7378" s="10"/>
      <c r="K7378" s="11"/>
      <c r="L7378" s="11"/>
      <c r="M7378" s="12"/>
      <c r="N7378" s="12"/>
      <c r="O7378" s="12"/>
      <c r="P7378" s="12"/>
      <c r="Q7378" s="12"/>
      <c r="R7378" s="12"/>
      <c r="S7378" s="12"/>
      <c r="T7378" s="12"/>
      <c r="U7378" s="12"/>
      <c r="V7378" s="12"/>
      <c r="W7378" s="12"/>
      <c r="X7378" s="12"/>
      <c r="Y7378" s="12"/>
      <c r="Z7378" s="12"/>
      <c r="AA7378" s="12"/>
      <c r="AB7378" s="12"/>
      <c r="AC7378" s="12"/>
      <c r="AD7378" s="12"/>
      <c r="AE7378" s="12"/>
      <c r="AF7378" s="12"/>
      <c r="AG7378" s="12"/>
      <c r="AH7378" s="12"/>
      <c r="AI7378" s="12"/>
      <c r="AJ7378" s="12"/>
      <c r="AK7378" s="12"/>
      <c r="AL7378" s="12"/>
      <c r="AM7378" s="12"/>
      <c r="AN7378" s="12"/>
      <c r="AO7378" s="12"/>
      <c r="AP7378" s="12"/>
      <c r="AQ7378" s="12"/>
      <c r="AR7378" s="12"/>
      <c r="AS7378" s="12"/>
      <c r="AT7378" s="12"/>
      <c r="AU7378" s="12"/>
      <c r="AV7378" s="12"/>
      <c r="AW7378" s="12"/>
      <c r="AX7378" s="12"/>
      <c r="AY7378" s="12"/>
      <c r="AZ7378" s="12"/>
      <c r="BA7378" s="12"/>
      <c r="BB7378" s="12"/>
      <c r="BC7378" s="12"/>
      <c r="BD7378" s="12"/>
      <c r="BE7378" s="12"/>
      <c r="BF7378" s="12"/>
      <c r="BG7378" s="12"/>
      <c r="BH7378" s="12"/>
      <c r="BI7378" s="12"/>
      <c r="BJ7378" s="13"/>
      <c r="BK7378" s="13"/>
      <c r="BL7378" s="13"/>
      <c r="BM7378" s="13"/>
      <c r="BN7378" s="13"/>
    </row>
    <row r="7379" spans="4:66" x14ac:dyDescent="0.25">
      <c r="D7379"/>
      <c r="E7379" s="10"/>
      <c r="F7379" s="10"/>
      <c r="G7379" s="10"/>
      <c r="H7379" s="10"/>
      <c r="I7379" s="10"/>
      <c r="J7379" s="10"/>
      <c r="K7379" s="11"/>
      <c r="L7379" s="11"/>
      <c r="M7379" s="12"/>
      <c r="N7379" s="12"/>
      <c r="O7379" s="12"/>
      <c r="P7379" s="12"/>
      <c r="Q7379" s="12"/>
      <c r="R7379" s="12"/>
      <c r="S7379" s="12"/>
      <c r="T7379" s="12"/>
      <c r="U7379" s="12"/>
      <c r="V7379" s="12"/>
      <c r="W7379" s="12"/>
      <c r="X7379" s="12"/>
      <c r="Y7379" s="12"/>
      <c r="Z7379" s="12"/>
      <c r="AA7379" s="12"/>
      <c r="AB7379" s="12"/>
      <c r="AC7379" s="12"/>
      <c r="AD7379" s="12"/>
      <c r="AE7379" s="12"/>
      <c r="AF7379" s="12"/>
      <c r="AG7379" s="12"/>
      <c r="AH7379" s="12"/>
      <c r="AI7379" s="12"/>
      <c r="AJ7379" s="12"/>
      <c r="AK7379" s="12"/>
      <c r="AL7379" s="12"/>
      <c r="AM7379" s="12"/>
      <c r="AN7379" s="12"/>
      <c r="AO7379" s="12"/>
      <c r="AP7379" s="12"/>
      <c r="AQ7379" s="12"/>
      <c r="AR7379" s="12"/>
      <c r="AS7379" s="12"/>
      <c r="AT7379" s="12"/>
      <c r="AU7379" s="12"/>
      <c r="AV7379" s="12"/>
      <c r="AW7379" s="12"/>
      <c r="AX7379" s="12"/>
      <c r="AY7379" s="12"/>
      <c r="AZ7379" s="12"/>
      <c r="BA7379" s="12"/>
      <c r="BB7379" s="12"/>
      <c r="BC7379" s="12"/>
      <c r="BD7379" s="12"/>
      <c r="BE7379" s="12"/>
      <c r="BF7379" s="12"/>
      <c r="BG7379" s="12"/>
      <c r="BH7379" s="12"/>
      <c r="BI7379" s="12"/>
      <c r="BJ7379" s="13"/>
      <c r="BK7379" s="13"/>
      <c r="BL7379" s="13"/>
      <c r="BM7379" s="13"/>
      <c r="BN7379" s="13"/>
    </row>
    <row r="7380" spans="4:66" x14ac:dyDescent="0.25">
      <c r="D7380"/>
      <c r="E7380" s="10"/>
      <c r="F7380" s="10"/>
      <c r="G7380" s="10"/>
      <c r="H7380" s="10"/>
      <c r="I7380" s="10"/>
      <c r="J7380" s="10"/>
      <c r="K7380" s="11"/>
      <c r="L7380" s="11"/>
      <c r="M7380" s="12"/>
      <c r="N7380" s="12"/>
      <c r="O7380" s="12"/>
      <c r="P7380" s="12"/>
      <c r="Q7380" s="12"/>
      <c r="R7380" s="12"/>
      <c r="S7380" s="12"/>
      <c r="T7380" s="12"/>
      <c r="U7380" s="12"/>
      <c r="V7380" s="12"/>
      <c r="W7380" s="12"/>
      <c r="X7380" s="12"/>
      <c r="Y7380" s="12"/>
      <c r="Z7380" s="12"/>
      <c r="AA7380" s="12"/>
      <c r="AB7380" s="12"/>
      <c r="AC7380" s="12"/>
      <c r="AD7380" s="12"/>
      <c r="AE7380" s="12"/>
      <c r="AF7380" s="12"/>
      <c r="AG7380" s="12"/>
      <c r="AH7380" s="12"/>
      <c r="AI7380" s="12"/>
      <c r="AJ7380" s="12"/>
      <c r="AK7380" s="12"/>
      <c r="AL7380" s="12"/>
      <c r="AM7380" s="12"/>
      <c r="AN7380" s="12"/>
      <c r="AO7380" s="12"/>
      <c r="AP7380" s="12"/>
      <c r="AQ7380" s="12"/>
      <c r="AR7380" s="12"/>
      <c r="AS7380" s="12"/>
      <c r="AT7380" s="12"/>
      <c r="AU7380" s="12"/>
      <c r="AV7380" s="12"/>
      <c r="AW7380" s="12"/>
      <c r="AX7380" s="12"/>
      <c r="AY7380" s="12"/>
      <c r="AZ7380" s="12"/>
      <c r="BA7380" s="12"/>
      <c r="BB7380" s="12"/>
      <c r="BC7380" s="12"/>
      <c r="BD7380" s="12"/>
      <c r="BE7380" s="12"/>
      <c r="BF7380" s="12"/>
      <c r="BG7380" s="12"/>
      <c r="BH7380" s="12"/>
      <c r="BI7380" s="12"/>
      <c r="BJ7380" s="13"/>
      <c r="BK7380" s="13"/>
      <c r="BL7380" s="13"/>
      <c r="BM7380" s="13"/>
      <c r="BN7380" s="13"/>
    </row>
    <row r="7381" spans="4:66" x14ac:dyDescent="0.25">
      <c r="D7381"/>
      <c r="E7381" s="10"/>
      <c r="F7381" s="10"/>
      <c r="G7381" s="10"/>
      <c r="H7381" s="10"/>
      <c r="I7381" s="10"/>
      <c r="J7381" s="10"/>
      <c r="K7381" s="11"/>
      <c r="L7381" s="11"/>
      <c r="M7381" s="12"/>
      <c r="N7381" s="12"/>
      <c r="O7381" s="12"/>
      <c r="P7381" s="12"/>
      <c r="Q7381" s="12"/>
      <c r="R7381" s="12"/>
      <c r="S7381" s="12"/>
      <c r="T7381" s="12"/>
      <c r="U7381" s="12"/>
      <c r="V7381" s="12"/>
      <c r="W7381" s="12"/>
      <c r="X7381" s="12"/>
      <c r="Y7381" s="12"/>
      <c r="Z7381" s="12"/>
      <c r="AA7381" s="12"/>
      <c r="AB7381" s="12"/>
      <c r="AC7381" s="12"/>
      <c r="AD7381" s="12"/>
      <c r="AE7381" s="12"/>
      <c r="AF7381" s="12"/>
      <c r="AG7381" s="12"/>
      <c r="AH7381" s="12"/>
      <c r="AI7381" s="12"/>
      <c r="AJ7381" s="12"/>
      <c r="AK7381" s="12"/>
      <c r="AL7381" s="12"/>
      <c r="AM7381" s="12"/>
      <c r="AN7381" s="12"/>
      <c r="AO7381" s="12"/>
      <c r="AP7381" s="12"/>
      <c r="AQ7381" s="12"/>
      <c r="AR7381" s="12"/>
      <c r="AS7381" s="12"/>
      <c r="AT7381" s="12"/>
      <c r="AU7381" s="12"/>
      <c r="AV7381" s="12"/>
      <c r="AW7381" s="12"/>
      <c r="AX7381" s="12"/>
      <c r="AY7381" s="12"/>
      <c r="AZ7381" s="12"/>
      <c r="BA7381" s="12"/>
      <c r="BB7381" s="12"/>
      <c r="BC7381" s="12"/>
      <c r="BD7381" s="12"/>
      <c r="BE7381" s="12"/>
      <c r="BF7381" s="12"/>
      <c r="BG7381" s="12"/>
      <c r="BH7381" s="12"/>
      <c r="BI7381" s="12"/>
      <c r="BJ7381" s="13"/>
      <c r="BK7381" s="13"/>
      <c r="BL7381" s="13"/>
      <c r="BM7381" s="13"/>
      <c r="BN7381" s="13"/>
    </row>
    <row r="7382" spans="4:66" x14ac:dyDescent="0.25">
      <c r="D7382"/>
      <c r="E7382" s="10"/>
      <c r="F7382" s="10"/>
      <c r="G7382" s="10"/>
      <c r="H7382" s="10"/>
      <c r="I7382" s="10"/>
      <c r="J7382" s="10"/>
      <c r="K7382" s="11"/>
      <c r="L7382" s="11"/>
      <c r="M7382" s="12"/>
      <c r="N7382" s="12"/>
      <c r="O7382" s="12"/>
      <c r="P7382" s="12"/>
      <c r="Q7382" s="12"/>
      <c r="R7382" s="12"/>
      <c r="S7382" s="12"/>
      <c r="T7382" s="12"/>
      <c r="U7382" s="12"/>
      <c r="V7382" s="12"/>
      <c r="W7382" s="12"/>
      <c r="X7382" s="12"/>
      <c r="Y7382" s="12"/>
      <c r="Z7382" s="12"/>
      <c r="AA7382" s="12"/>
      <c r="AB7382" s="12"/>
      <c r="AC7382" s="12"/>
      <c r="AD7382" s="12"/>
      <c r="AE7382" s="12"/>
      <c r="AF7382" s="12"/>
      <c r="AG7382" s="12"/>
      <c r="AH7382" s="12"/>
      <c r="AI7382" s="12"/>
      <c r="AJ7382" s="12"/>
      <c r="AK7382" s="12"/>
      <c r="AL7382" s="12"/>
      <c r="AM7382" s="12"/>
      <c r="AN7382" s="12"/>
      <c r="AO7382" s="12"/>
      <c r="AP7382" s="12"/>
      <c r="AQ7382" s="12"/>
      <c r="AR7382" s="12"/>
      <c r="AS7382" s="12"/>
      <c r="AT7382" s="12"/>
      <c r="AU7382" s="12"/>
      <c r="AV7382" s="12"/>
      <c r="AW7382" s="12"/>
      <c r="AX7382" s="12"/>
      <c r="AY7382" s="12"/>
      <c r="AZ7382" s="12"/>
      <c r="BA7382" s="12"/>
      <c r="BB7382" s="12"/>
      <c r="BC7382" s="12"/>
      <c r="BD7382" s="12"/>
      <c r="BE7382" s="12"/>
      <c r="BF7382" s="12"/>
      <c r="BG7382" s="12"/>
      <c r="BH7382" s="12"/>
      <c r="BI7382" s="12"/>
      <c r="BJ7382" s="13"/>
      <c r="BK7382" s="13"/>
      <c r="BL7382" s="13"/>
      <c r="BM7382" s="13"/>
      <c r="BN7382" s="13"/>
    </row>
    <row r="7383" spans="4:66" x14ac:dyDescent="0.25">
      <c r="D7383"/>
      <c r="E7383" s="10"/>
      <c r="F7383" s="10"/>
      <c r="G7383" s="10"/>
      <c r="H7383" s="10"/>
      <c r="I7383" s="10"/>
      <c r="J7383" s="10"/>
      <c r="K7383" s="11"/>
      <c r="L7383" s="11"/>
      <c r="M7383" s="12"/>
      <c r="N7383" s="12"/>
      <c r="O7383" s="12"/>
      <c r="P7383" s="12"/>
      <c r="Q7383" s="12"/>
      <c r="R7383" s="12"/>
      <c r="S7383" s="12"/>
      <c r="T7383" s="12"/>
      <c r="U7383" s="12"/>
      <c r="V7383" s="12"/>
      <c r="W7383" s="12"/>
      <c r="X7383" s="12"/>
      <c r="Y7383" s="12"/>
      <c r="Z7383" s="12"/>
      <c r="AA7383" s="12"/>
      <c r="AB7383" s="12"/>
      <c r="AC7383" s="12"/>
      <c r="AD7383" s="12"/>
      <c r="AE7383" s="12"/>
      <c r="AF7383" s="12"/>
      <c r="AG7383" s="12"/>
      <c r="AH7383" s="12"/>
      <c r="AI7383" s="12"/>
      <c r="AJ7383" s="12"/>
      <c r="AK7383" s="12"/>
      <c r="AL7383" s="12"/>
      <c r="AM7383" s="12"/>
      <c r="AN7383" s="12"/>
      <c r="AO7383" s="12"/>
      <c r="AP7383" s="12"/>
      <c r="AQ7383" s="12"/>
      <c r="AR7383" s="12"/>
      <c r="AS7383" s="12"/>
      <c r="AT7383" s="12"/>
      <c r="AU7383" s="12"/>
      <c r="AV7383" s="12"/>
      <c r="AW7383" s="12"/>
      <c r="AX7383" s="12"/>
      <c r="AY7383" s="12"/>
      <c r="AZ7383" s="12"/>
      <c r="BA7383" s="12"/>
      <c r="BB7383" s="12"/>
      <c r="BC7383" s="12"/>
      <c r="BD7383" s="12"/>
      <c r="BE7383" s="12"/>
      <c r="BF7383" s="12"/>
      <c r="BG7383" s="12"/>
      <c r="BH7383" s="12"/>
      <c r="BI7383" s="12"/>
      <c r="BJ7383" s="13"/>
      <c r="BK7383" s="13"/>
      <c r="BL7383" s="13"/>
      <c r="BM7383" s="13"/>
      <c r="BN7383" s="13"/>
    </row>
    <row r="7384" spans="4:66" x14ac:dyDescent="0.25">
      <c r="D7384"/>
      <c r="E7384" s="10"/>
      <c r="F7384" s="10"/>
      <c r="G7384" s="10"/>
      <c r="H7384" s="10"/>
      <c r="I7384" s="10"/>
      <c r="J7384" s="10"/>
      <c r="K7384" s="11"/>
      <c r="L7384" s="11"/>
      <c r="M7384" s="12"/>
      <c r="N7384" s="12"/>
      <c r="O7384" s="12"/>
      <c r="P7384" s="12"/>
      <c r="Q7384" s="12"/>
      <c r="R7384" s="12"/>
      <c r="S7384" s="12"/>
      <c r="T7384" s="12"/>
      <c r="U7384" s="12"/>
      <c r="V7384" s="12"/>
      <c r="W7384" s="12"/>
      <c r="X7384" s="12"/>
      <c r="Y7384" s="12"/>
      <c r="Z7384" s="12"/>
      <c r="AA7384" s="12"/>
      <c r="AB7384" s="12"/>
      <c r="AC7384" s="12"/>
      <c r="AD7384" s="12"/>
      <c r="AE7384" s="12"/>
      <c r="AF7384" s="12"/>
      <c r="AG7384" s="12"/>
      <c r="AH7384" s="12"/>
      <c r="AI7384" s="12"/>
      <c r="AJ7384" s="12"/>
      <c r="AK7384" s="12"/>
      <c r="AL7384" s="12"/>
      <c r="AM7384" s="12"/>
      <c r="AN7384" s="12"/>
      <c r="AO7384" s="12"/>
      <c r="AP7384" s="12"/>
      <c r="AQ7384" s="12"/>
      <c r="AR7384" s="12"/>
      <c r="AS7384" s="12"/>
      <c r="AT7384" s="12"/>
      <c r="AU7384" s="12"/>
      <c r="AV7384" s="12"/>
      <c r="AW7384" s="12"/>
      <c r="AX7384" s="12"/>
      <c r="AY7384" s="12"/>
      <c r="AZ7384" s="12"/>
      <c r="BA7384" s="12"/>
      <c r="BB7384" s="12"/>
      <c r="BC7384" s="12"/>
      <c r="BD7384" s="12"/>
      <c r="BE7384" s="12"/>
      <c r="BF7384" s="12"/>
      <c r="BG7384" s="12"/>
      <c r="BH7384" s="12"/>
      <c r="BI7384" s="12"/>
      <c r="BJ7384" s="13"/>
      <c r="BK7384" s="13"/>
      <c r="BL7384" s="13"/>
      <c r="BM7384" s="13"/>
      <c r="BN7384" s="13"/>
    </row>
    <row r="7385" spans="4:66" x14ac:dyDescent="0.25">
      <c r="D7385"/>
      <c r="E7385" s="10"/>
      <c r="F7385" s="10"/>
      <c r="G7385" s="10"/>
      <c r="H7385" s="10"/>
      <c r="I7385" s="10"/>
      <c r="J7385" s="10"/>
      <c r="K7385" s="11"/>
      <c r="L7385" s="11"/>
      <c r="M7385" s="12"/>
      <c r="N7385" s="12"/>
      <c r="O7385" s="12"/>
      <c r="P7385" s="12"/>
      <c r="Q7385" s="12"/>
      <c r="R7385" s="12"/>
      <c r="S7385" s="12"/>
      <c r="T7385" s="12"/>
      <c r="U7385" s="12"/>
      <c r="V7385" s="12"/>
      <c r="W7385" s="12"/>
      <c r="X7385" s="12"/>
      <c r="Y7385" s="12"/>
      <c r="Z7385" s="12"/>
      <c r="AA7385" s="12"/>
      <c r="AB7385" s="12"/>
      <c r="AC7385" s="12"/>
      <c r="AD7385" s="12"/>
      <c r="AE7385" s="12"/>
      <c r="AF7385" s="12"/>
      <c r="AG7385" s="12"/>
      <c r="AH7385" s="12"/>
      <c r="AI7385" s="12"/>
      <c r="AJ7385" s="12"/>
      <c r="AK7385" s="12"/>
      <c r="AL7385" s="12"/>
      <c r="AM7385" s="12"/>
      <c r="AN7385" s="12"/>
      <c r="AO7385" s="12"/>
      <c r="AP7385" s="12"/>
      <c r="AQ7385" s="12"/>
      <c r="AR7385" s="12"/>
      <c r="AS7385" s="12"/>
      <c r="AT7385" s="12"/>
      <c r="AU7385" s="12"/>
      <c r="AV7385" s="12"/>
      <c r="AW7385" s="12"/>
      <c r="AX7385" s="12"/>
      <c r="AY7385" s="12"/>
      <c r="AZ7385" s="12"/>
      <c r="BA7385" s="12"/>
      <c r="BB7385" s="12"/>
      <c r="BC7385" s="12"/>
      <c r="BD7385" s="12"/>
      <c r="BE7385" s="12"/>
      <c r="BF7385" s="12"/>
      <c r="BG7385" s="12"/>
      <c r="BH7385" s="12"/>
      <c r="BI7385" s="12"/>
      <c r="BJ7385" s="13"/>
      <c r="BK7385" s="13"/>
      <c r="BL7385" s="13"/>
      <c r="BM7385" s="13"/>
      <c r="BN7385" s="13"/>
    </row>
    <row r="7386" spans="4:66" x14ac:dyDescent="0.25">
      <c r="D7386"/>
      <c r="E7386" s="10"/>
      <c r="F7386" s="10"/>
      <c r="G7386" s="10"/>
      <c r="H7386" s="10"/>
      <c r="I7386" s="10"/>
      <c r="J7386" s="10"/>
      <c r="K7386" s="11"/>
      <c r="L7386" s="11"/>
      <c r="M7386" s="12"/>
      <c r="N7386" s="12"/>
      <c r="O7386" s="12"/>
      <c r="P7386" s="12"/>
      <c r="Q7386" s="12"/>
      <c r="R7386" s="12"/>
      <c r="S7386" s="12"/>
      <c r="T7386" s="12"/>
      <c r="U7386" s="12"/>
      <c r="V7386" s="12"/>
      <c r="W7386" s="12"/>
      <c r="X7386" s="12"/>
      <c r="Y7386" s="12"/>
      <c r="Z7386" s="12"/>
      <c r="AA7386" s="12"/>
      <c r="AB7386" s="12"/>
      <c r="AC7386" s="12"/>
      <c r="AD7386" s="12"/>
      <c r="AE7386" s="12"/>
      <c r="AF7386" s="12"/>
      <c r="AG7386" s="12"/>
      <c r="AH7386" s="12"/>
      <c r="AI7386" s="12"/>
      <c r="AJ7386" s="12"/>
      <c r="AK7386" s="12"/>
      <c r="AL7386" s="12"/>
      <c r="AM7386" s="12"/>
      <c r="AN7386" s="12"/>
      <c r="AO7386" s="12"/>
      <c r="AP7386" s="12"/>
      <c r="AQ7386" s="12"/>
      <c r="AR7386" s="12"/>
      <c r="AS7386" s="12"/>
      <c r="AT7386" s="12"/>
      <c r="AU7386" s="12"/>
      <c r="AV7386" s="12"/>
      <c r="AW7386" s="12"/>
      <c r="AX7386" s="12"/>
      <c r="AY7386" s="12"/>
      <c r="AZ7386" s="12"/>
      <c r="BA7386" s="12"/>
      <c r="BB7386" s="12"/>
      <c r="BC7386" s="12"/>
      <c r="BD7386" s="12"/>
      <c r="BE7386" s="12"/>
      <c r="BF7386" s="12"/>
      <c r="BG7386" s="12"/>
      <c r="BH7386" s="12"/>
      <c r="BI7386" s="12"/>
      <c r="BJ7386" s="13"/>
      <c r="BK7386" s="13"/>
      <c r="BL7386" s="13"/>
      <c r="BM7386" s="13"/>
      <c r="BN7386" s="13"/>
    </row>
    <row r="7387" spans="4:66" x14ac:dyDescent="0.25">
      <c r="D7387"/>
      <c r="E7387" s="10"/>
      <c r="F7387" s="10"/>
      <c r="G7387" s="10"/>
      <c r="H7387" s="10"/>
      <c r="I7387" s="10"/>
      <c r="J7387" s="10"/>
      <c r="K7387" s="11"/>
      <c r="L7387" s="11"/>
      <c r="M7387" s="12"/>
      <c r="N7387" s="12"/>
      <c r="O7387" s="12"/>
      <c r="P7387" s="12"/>
      <c r="Q7387" s="12"/>
      <c r="R7387" s="12"/>
      <c r="S7387" s="12"/>
      <c r="T7387" s="12"/>
      <c r="U7387" s="12"/>
      <c r="V7387" s="12"/>
      <c r="W7387" s="12"/>
      <c r="X7387" s="12"/>
      <c r="Y7387" s="12"/>
      <c r="Z7387" s="12"/>
      <c r="AA7387" s="12"/>
      <c r="AB7387" s="12"/>
      <c r="AC7387" s="12"/>
      <c r="AD7387" s="12"/>
      <c r="AE7387" s="12"/>
      <c r="AF7387" s="12"/>
      <c r="AG7387" s="12"/>
      <c r="AH7387" s="12"/>
      <c r="AI7387" s="12"/>
      <c r="AJ7387" s="12"/>
      <c r="AK7387" s="12"/>
      <c r="AL7387" s="12"/>
      <c r="AM7387" s="12"/>
      <c r="AN7387" s="12"/>
      <c r="AO7387" s="12"/>
      <c r="AP7387" s="12"/>
      <c r="AQ7387" s="12"/>
      <c r="AR7387" s="12"/>
      <c r="AS7387" s="12"/>
      <c r="AT7387" s="12"/>
      <c r="AU7387" s="12"/>
      <c r="AV7387" s="12"/>
      <c r="AW7387" s="12"/>
      <c r="AX7387" s="12"/>
      <c r="AY7387" s="12"/>
      <c r="AZ7387" s="12"/>
      <c r="BA7387" s="12"/>
      <c r="BB7387" s="12"/>
      <c r="BC7387" s="12"/>
      <c r="BD7387" s="12"/>
      <c r="BE7387" s="12"/>
      <c r="BF7387" s="12"/>
      <c r="BG7387" s="12"/>
      <c r="BH7387" s="12"/>
      <c r="BI7387" s="12"/>
      <c r="BJ7387" s="13"/>
      <c r="BK7387" s="13"/>
      <c r="BL7387" s="13"/>
      <c r="BM7387" s="13"/>
      <c r="BN7387" s="13"/>
    </row>
    <row r="7388" spans="4:66" x14ac:dyDescent="0.25">
      <c r="D7388"/>
      <c r="E7388" s="10"/>
      <c r="F7388" s="10"/>
      <c r="G7388" s="10"/>
      <c r="H7388" s="10"/>
      <c r="I7388" s="10"/>
      <c r="J7388" s="10"/>
      <c r="K7388" s="11"/>
      <c r="L7388" s="11"/>
      <c r="M7388" s="12"/>
      <c r="N7388" s="12"/>
      <c r="O7388" s="12"/>
      <c r="P7388" s="12"/>
      <c r="Q7388" s="12"/>
      <c r="R7388" s="12"/>
      <c r="S7388" s="12"/>
      <c r="T7388" s="12"/>
      <c r="U7388" s="12"/>
      <c r="V7388" s="12"/>
      <c r="W7388" s="12"/>
      <c r="X7388" s="12"/>
      <c r="Y7388" s="12"/>
      <c r="Z7388" s="12"/>
      <c r="AA7388" s="12"/>
      <c r="AB7388" s="12"/>
      <c r="AC7388" s="12"/>
      <c r="AD7388" s="12"/>
      <c r="AE7388" s="12"/>
      <c r="AF7388" s="12"/>
      <c r="AG7388" s="12"/>
      <c r="AH7388" s="12"/>
      <c r="AI7388" s="12"/>
      <c r="AJ7388" s="12"/>
      <c r="AK7388" s="12"/>
      <c r="AL7388" s="12"/>
      <c r="AM7388" s="12"/>
      <c r="AN7388" s="12"/>
      <c r="AO7388" s="12"/>
      <c r="AP7388" s="12"/>
      <c r="AQ7388" s="12"/>
      <c r="AR7388" s="12"/>
      <c r="AS7388" s="12"/>
      <c r="AT7388" s="12"/>
      <c r="AU7388" s="12"/>
      <c r="AV7388" s="12"/>
      <c r="AW7388" s="12"/>
      <c r="AX7388" s="12"/>
      <c r="AY7388" s="12"/>
      <c r="AZ7388" s="12"/>
      <c r="BA7388" s="12"/>
      <c r="BB7388" s="12"/>
      <c r="BC7388" s="12"/>
      <c r="BD7388" s="12"/>
      <c r="BE7388" s="12"/>
      <c r="BF7388" s="12"/>
      <c r="BG7388" s="12"/>
      <c r="BH7388" s="12"/>
      <c r="BI7388" s="12"/>
      <c r="BJ7388" s="13"/>
      <c r="BK7388" s="13"/>
      <c r="BL7388" s="13"/>
      <c r="BM7388" s="13"/>
      <c r="BN7388" s="13"/>
    </row>
    <row r="7389" spans="4:66" x14ac:dyDescent="0.25">
      <c r="D7389"/>
      <c r="E7389" s="10"/>
      <c r="F7389" s="10"/>
      <c r="G7389" s="10"/>
      <c r="H7389" s="10"/>
      <c r="I7389" s="10"/>
      <c r="J7389" s="10"/>
      <c r="K7389" s="11"/>
      <c r="L7389" s="11"/>
      <c r="M7389" s="12"/>
      <c r="N7389" s="12"/>
      <c r="O7389" s="12"/>
      <c r="P7389" s="12"/>
      <c r="Q7389" s="12"/>
      <c r="R7389" s="12"/>
      <c r="S7389" s="12"/>
      <c r="T7389" s="12"/>
      <c r="U7389" s="12"/>
      <c r="V7389" s="12"/>
      <c r="W7389" s="12"/>
      <c r="X7389" s="12"/>
      <c r="Y7389" s="12"/>
      <c r="Z7389" s="12"/>
      <c r="AA7389" s="12"/>
      <c r="AB7389" s="12"/>
      <c r="AC7389" s="12"/>
      <c r="AD7389" s="12"/>
      <c r="AE7389" s="12"/>
      <c r="AF7389" s="12"/>
      <c r="AG7389" s="12"/>
      <c r="AH7389" s="12"/>
      <c r="AI7389" s="12"/>
      <c r="AJ7389" s="12"/>
      <c r="AK7389" s="12"/>
      <c r="AL7389" s="12"/>
      <c r="AM7389" s="12"/>
      <c r="AN7389" s="12"/>
      <c r="AO7389" s="12"/>
      <c r="AP7389" s="12"/>
      <c r="AQ7389" s="12"/>
      <c r="AR7389" s="12"/>
      <c r="AS7389" s="12"/>
      <c r="AT7389" s="12"/>
      <c r="AU7389" s="12"/>
      <c r="AV7389" s="12"/>
      <c r="AW7389" s="12"/>
      <c r="AX7389" s="12"/>
      <c r="AY7389" s="12"/>
      <c r="AZ7389" s="12"/>
      <c r="BA7389" s="12"/>
      <c r="BB7389" s="12"/>
      <c r="BC7389" s="12"/>
      <c r="BD7389" s="12"/>
      <c r="BE7389" s="12"/>
      <c r="BF7389" s="12"/>
      <c r="BG7389" s="12"/>
      <c r="BH7389" s="12"/>
      <c r="BI7389" s="12"/>
      <c r="BJ7389" s="13"/>
      <c r="BK7389" s="13"/>
      <c r="BL7389" s="13"/>
      <c r="BM7389" s="13"/>
      <c r="BN7389" s="13"/>
    </row>
    <row r="7390" spans="4:66" x14ac:dyDescent="0.25">
      <c r="D7390"/>
      <c r="E7390" s="10"/>
      <c r="F7390" s="10"/>
      <c r="G7390" s="10"/>
      <c r="H7390" s="10"/>
      <c r="I7390" s="10"/>
      <c r="J7390" s="10"/>
      <c r="K7390" s="11"/>
      <c r="L7390" s="11"/>
      <c r="M7390" s="12"/>
      <c r="N7390" s="12"/>
      <c r="O7390" s="12"/>
      <c r="P7390" s="12"/>
      <c r="Q7390" s="12"/>
      <c r="R7390" s="12"/>
      <c r="S7390" s="12"/>
      <c r="T7390" s="12"/>
      <c r="U7390" s="12"/>
      <c r="V7390" s="12"/>
      <c r="W7390" s="12"/>
      <c r="X7390" s="12"/>
      <c r="Y7390" s="12"/>
      <c r="Z7390" s="12"/>
      <c r="AA7390" s="12"/>
      <c r="AB7390" s="12"/>
      <c r="AC7390" s="12"/>
      <c r="AD7390" s="12"/>
      <c r="AE7390" s="12"/>
      <c r="AF7390" s="12"/>
      <c r="AG7390" s="12"/>
      <c r="AH7390" s="12"/>
      <c r="AI7390" s="12"/>
      <c r="AJ7390" s="12"/>
      <c r="AK7390" s="12"/>
      <c r="AL7390" s="12"/>
      <c r="AM7390" s="12"/>
      <c r="AN7390" s="12"/>
      <c r="AO7390" s="12"/>
      <c r="AP7390" s="12"/>
      <c r="AQ7390" s="12"/>
      <c r="AR7390" s="12"/>
      <c r="AS7390" s="12"/>
      <c r="AT7390" s="12"/>
      <c r="AU7390" s="12"/>
      <c r="AV7390" s="12"/>
      <c r="AW7390" s="12"/>
      <c r="AX7390" s="12"/>
      <c r="AY7390" s="12"/>
      <c r="AZ7390" s="12"/>
      <c r="BA7390" s="12"/>
      <c r="BB7390" s="12"/>
      <c r="BC7390" s="12"/>
      <c r="BD7390" s="12"/>
      <c r="BE7390" s="12"/>
      <c r="BF7390" s="12"/>
      <c r="BG7390" s="12"/>
      <c r="BH7390" s="12"/>
      <c r="BI7390" s="12"/>
      <c r="BJ7390" s="13"/>
      <c r="BK7390" s="13"/>
      <c r="BL7390" s="13"/>
      <c r="BM7390" s="13"/>
      <c r="BN7390" s="13"/>
    </row>
    <row r="7391" spans="4:66" x14ac:dyDescent="0.25">
      <c r="D7391"/>
      <c r="E7391" s="10"/>
      <c r="F7391" s="10"/>
      <c r="G7391" s="10"/>
      <c r="H7391" s="10"/>
      <c r="I7391" s="10"/>
      <c r="J7391" s="10"/>
      <c r="K7391" s="11"/>
      <c r="L7391" s="11"/>
      <c r="M7391" s="12"/>
      <c r="N7391" s="12"/>
      <c r="O7391" s="12"/>
      <c r="P7391" s="12"/>
      <c r="Q7391" s="12"/>
      <c r="R7391" s="12"/>
      <c r="S7391" s="12"/>
      <c r="T7391" s="12"/>
      <c r="U7391" s="12"/>
      <c r="V7391" s="12"/>
      <c r="W7391" s="12"/>
      <c r="X7391" s="12"/>
      <c r="Y7391" s="12"/>
      <c r="Z7391" s="12"/>
      <c r="AA7391" s="12"/>
      <c r="AB7391" s="12"/>
      <c r="AC7391" s="12"/>
      <c r="AD7391" s="12"/>
      <c r="AE7391" s="12"/>
      <c r="AF7391" s="12"/>
      <c r="AG7391" s="12"/>
      <c r="AH7391" s="12"/>
      <c r="AI7391" s="12"/>
      <c r="AJ7391" s="12"/>
      <c r="AK7391" s="12"/>
      <c r="AL7391" s="12"/>
      <c r="AM7391" s="12"/>
      <c r="AN7391" s="12"/>
      <c r="AO7391" s="12"/>
      <c r="AP7391" s="12"/>
      <c r="AQ7391" s="12"/>
      <c r="AR7391" s="12"/>
      <c r="AS7391" s="12"/>
      <c r="AT7391" s="12"/>
      <c r="AU7391" s="12"/>
      <c r="AV7391" s="12"/>
      <c r="AW7391" s="12"/>
      <c r="AX7391" s="12"/>
      <c r="AY7391" s="12"/>
      <c r="AZ7391" s="12"/>
      <c r="BA7391" s="12"/>
      <c r="BB7391" s="12"/>
      <c r="BC7391" s="12"/>
      <c r="BD7391" s="12"/>
      <c r="BE7391" s="12"/>
      <c r="BF7391" s="12"/>
      <c r="BG7391" s="12"/>
      <c r="BH7391" s="12"/>
      <c r="BI7391" s="12"/>
      <c r="BJ7391" s="13"/>
      <c r="BK7391" s="13"/>
      <c r="BL7391" s="13"/>
      <c r="BM7391" s="13"/>
      <c r="BN7391" s="13"/>
    </row>
    <row r="7392" spans="4:66" x14ac:dyDescent="0.25">
      <c r="D7392"/>
      <c r="E7392" s="10"/>
      <c r="F7392" s="10"/>
      <c r="G7392" s="10"/>
      <c r="H7392" s="10"/>
      <c r="I7392" s="10"/>
      <c r="J7392" s="10"/>
      <c r="K7392" s="11"/>
      <c r="L7392" s="11"/>
      <c r="M7392" s="12"/>
      <c r="N7392" s="12"/>
      <c r="O7392" s="12"/>
      <c r="P7392" s="12"/>
      <c r="Q7392" s="12"/>
      <c r="R7392" s="12"/>
      <c r="S7392" s="12"/>
      <c r="T7392" s="12"/>
      <c r="U7392" s="12"/>
      <c r="V7392" s="12"/>
      <c r="W7392" s="12"/>
      <c r="X7392" s="12"/>
      <c r="Y7392" s="12"/>
      <c r="Z7392" s="12"/>
      <c r="AA7392" s="12"/>
      <c r="AB7392" s="12"/>
      <c r="AC7392" s="12"/>
      <c r="AD7392" s="12"/>
      <c r="AE7392" s="12"/>
      <c r="AF7392" s="12"/>
      <c r="AG7392" s="12"/>
      <c r="AH7392" s="12"/>
      <c r="AI7392" s="12"/>
      <c r="AJ7392" s="12"/>
      <c r="AK7392" s="12"/>
      <c r="AL7392" s="12"/>
      <c r="AM7392" s="12"/>
      <c r="AN7392" s="12"/>
      <c r="AO7392" s="12"/>
      <c r="AP7392" s="12"/>
      <c r="AQ7392" s="12"/>
      <c r="AR7392" s="12"/>
      <c r="AS7392" s="12"/>
      <c r="AT7392" s="12"/>
      <c r="AU7392" s="12"/>
      <c r="AV7392" s="12"/>
      <c r="AW7392" s="12"/>
      <c r="AX7392" s="12"/>
      <c r="AY7392" s="12"/>
      <c r="AZ7392" s="12"/>
      <c r="BA7392" s="12"/>
      <c r="BB7392" s="12"/>
      <c r="BC7392" s="12"/>
      <c r="BD7392" s="12"/>
      <c r="BE7392" s="12"/>
      <c r="BF7392" s="12"/>
      <c r="BG7392" s="12"/>
      <c r="BH7392" s="12"/>
      <c r="BI7392" s="12"/>
      <c r="BJ7392" s="13"/>
      <c r="BK7392" s="13"/>
      <c r="BL7392" s="13"/>
      <c r="BM7392" s="13"/>
      <c r="BN7392" s="13"/>
    </row>
    <row r="7393" spans="4:66" x14ac:dyDescent="0.25">
      <c r="D7393"/>
      <c r="E7393" s="10"/>
      <c r="F7393" s="10"/>
      <c r="G7393" s="10"/>
      <c r="H7393" s="10"/>
      <c r="I7393" s="10"/>
      <c r="J7393" s="10"/>
      <c r="K7393" s="11"/>
      <c r="L7393" s="11"/>
      <c r="M7393" s="12"/>
      <c r="N7393" s="12"/>
      <c r="O7393" s="12"/>
      <c r="P7393" s="12"/>
      <c r="Q7393" s="12"/>
      <c r="R7393" s="12"/>
      <c r="S7393" s="12"/>
      <c r="T7393" s="12"/>
      <c r="U7393" s="12"/>
      <c r="V7393" s="12"/>
      <c r="W7393" s="12"/>
      <c r="X7393" s="12"/>
      <c r="Y7393" s="12"/>
      <c r="Z7393" s="12"/>
      <c r="AA7393" s="12"/>
      <c r="AB7393" s="12"/>
      <c r="AC7393" s="12"/>
      <c r="AD7393" s="12"/>
      <c r="AE7393" s="12"/>
      <c r="AF7393" s="12"/>
      <c r="AG7393" s="12"/>
      <c r="AH7393" s="12"/>
      <c r="AI7393" s="12"/>
      <c r="AJ7393" s="12"/>
      <c r="AK7393" s="12"/>
      <c r="AL7393" s="12"/>
      <c r="AM7393" s="12"/>
      <c r="AN7393" s="12"/>
      <c r="AO7393" s="12"/>
      <c r="AP7393" s="12"/>
      <c r="AQ7393" s="12"/>
      <c r="AR7393" s="12"/>
      <c r="AS7393" s="12"/>
      <c r="AT7393" s="12"/>
      <c r="AU7393" s="12"/>
      <c r="AV7393" s="12"/>
      <c r="AW7393" s="12"/>
      <c r="AX7393" s="12"/>
      <c r="AY7393" s="12"/>
      <c r="AZ7393" s="12"/>
      <c r="BA7393" s="12"/>
      <c r="BB7393" s="12"/>
      <c r="BC7393" s="12"/>
      <c r="BD7393" s="12"/>
      <c r="BE7393" s="12"/>
      <c r="BF7393" s="12"/>
      <c r="BG7393" s="12"/>
      <c r="BH7393" s="12"/>
      <c r="BI7393" s="12"/>
      <c r="BJ7393" s="13"/>
      <c r="BK7393" s="13"/>
      <c r="BL7393" s="13"/>
      <c r="BM7393" s="13"/>
      <c r="BN7393" s="13"/>
    </row>
    <row r="7394" spans="4:66" x14ac:dyDescent="0.25">
      <c r="D7394"/>
      <c r="E7394" s="10"/>
      <c r="F7394" s="10"/>
      <c r="G7394" s="10"/>
      <c r="H7394" s="10"/>
      <c r="I7394" s="10"/>
      <c r="J7394" s="10"/>
      <c r="K7394" s="11"/>
      <c r="L7394" s="11"/>
      <c r="M7394" s="12"/>
      <c r="N7394" s="12"/>
      <c r="O7394" s="12"/>
      <c r="P7394" s="12"/>
      <c r="Q7394" s="12"/>
      <c r="R7394" s="12"/>
      <c r="S7394" s="12"/>
      <c r="T7394" s="12"/>
      <c r="U7394" s="12"/>
      <c r="V7394" s="12"/>
      <c r="W7394" s="12"/>
      <c r="X7394" s="12"/>
      <c r="Y7394" s="12"/>
      <c r="Z7394" s="12"/>
      <c r="AA7394" s="12"/>
      <c r="AB7394" s="12"/>
      <c r="AC7394" s="12"/>
      <c r="AD7394" s="12"/>
      <c r="AE7394" s="12"/>
      <c r="AF7394" s="12"/>
      <c r="AG7394" s="12"/>
      <c r="AH7394" s="12"/>
      <c r="AI7394" s="12"/>
      <c r="AJ7394" s="12"/>
      <c r="AK7394" s="12"/>
      <c r="AL7394" s="12"/>
      <c r="AM7394" s="12"/>
      <c r="AN7394" s="12"/>
      <c r="AO7394" s="12"/>
      <c r="AP7394" s="12"/>
      <c r="AQ7394" s="12"/>
      <c r="AR7394" s="12"/>
      <c r="AS7394" s="12"/>
      <c r="AT7394" s="12"/>
      <c r="AU7394" s="12"/>
      <c r="AV7394" s="12"/>
      <c r="AW7394" s="12"/>
      <c r="AX7394" s="12"/>
      <c r="AY7394" s="12"/>
      <c r="AZ7394" s="12"/>
      <c r="BA7394" s="12"/>
      <c r="BB7394" s="12"/>
      <c r="BC7394" s="12"/>
      <c r="BD7394" s="12"/>
      <c r="BE7394" s="12"/>
      <c r="BF7394" s="12"/>
      <c r="BG7394" s="12"/>
      <c r="BH7394" s="12"/>
      <c r="BI7394" s="12"/>
      <c r="BJ7394" s="13"/>
      <c r="BK7394" s="13"/>
      <c r="BL7394" s="13"/>
      <c r="BM7394" s="13"/>
      <c r="BN7394" s="13"/>
    </row>
    <row r="7395" spans="4:66" x14ac:dyDescent="0.25">
      <c r="D7395"/>
      <c r="E7395" s="10"/>
      <c r="F7395" s="10"/>
      <c r="G7395" s="10"/>
      <c r="H7395" s="10"/>
      <c r="I7395" s="10"/>
      <c r="J7395" s="10"/>
      <c r="K7395" s="11"/>
      <c r="L7395" s="11"/>
      <c r="M7395" s="12"/>
      <c r="N7395" s="12"/>
      <c r="O7395" s="12"/>
      <c r="P7395" s="12"/>
      <c r="Q7395" s="12"/>
      <c r="R7395" s="12"/>
      <c r="S7395" s="12"/>
      <c r="T7395" s="12"/>
      <c r="U7395" s="12"/>
      <c r="V7395" s="12"/>
      <c r="W7395" s="12"/>
      <c r="X7395" s="12"/>
      <c r="Y7395" s="12"/>
      <c r="Z7395" s="12"/>
      <c r="AA7395" s="12"/>
      <c r="AB7395" s="12"/>
      <c r="AC7395" s="12"/>
      <c r="AD7395" s="12"/>
      <c r="AE7395" s="12"/>
      <c r="AF7395" s="12"/>
      <c r="AG7395" s="12"/>
      <c r="AH7395" s="12"/>
      <c r="AI7395" s="12"/>
      <c r="AJ7395" s="12"/>
      <c r="AK7395" s="12"/>
      <c r="AL7395" s="12"/>
      <c r="AM7395" s="12"/>
      <c r="AN7395" s="12"/>
      <c r="AO7395" s="12"/>
      <c r="AP7395" s="12"/>
      <c r="AQ7395" s="12"/>
      <c r="AR7395" s="12"/>
      <c r="AS7395" s="12"/>
      <c r="AT7395" s="12"/>
      <c r="AU7395" s="12"/>
      <c r="AV7395" s="12"/>
      <c r="AW7395" s="12"/>
      <c r="AX7395" s="12"/>
      <c r="AY7395" s="12"/>
      <c r="AZ7395" s="12"/>
      <c r="BA7395" s="12"/>
      <c r="BB7395" s="12"/>
      <c r="BC7395" s="12"/>
      <c r="BD7395" s="12"/>
      <c r="BE7395" s="12"/>
      <c r="BF7395" s="12"/>
      <c r="BG7395" s="12"/>
      <c r="BH7395" s="12"/>
      <c r="BI7395" s="12"/>
      <c r="BJ7395" s="13"/>
      <c r="BK7395" s="13"/>
      <c r="BL7395" s="13"/>
      <c r="BM7395" s="13"/>
      <c r="BN7395" s="13"/>
    </row>
    <row r="7396" spans="4:66" x14ac:dyDescent="0.25">
      <c r="D7396"/>
      <c r="E7396" s="10"/>
      <c r="F7396" s="10"/>
      <c r="G7396" s="10"/>
      <c r="H7396" s="10"/>
      <c r="I7396" s="10"/>
      <c r="J7396" s="10"/>
      <c r="K7396" s="11"/>
      <c r="L7396" s="11"/>
      <c r="M7396" s="12"/>
      <c r="N7396" s="12"/>
      <c r="O7396" s="12"/>
      <c r="P7396" s="12"/>
      <c r="Q7396" s="12"/>
      <c r="R7396" s="12"/>
      <c r="S7396" s="12"/>
      <c r="T7396" s="12"/>
      <c r="U7396" s="12"/>
      <c r="V7396" s="12"/>
      <c r="W7396" s="12"/>
      <c r="X7396" s="12"/>
      <c r="Y7396" s="12"/>
      <c r="Z7396" s="12"/>
      <c r="AA7396" s="12"/>
      <c r="AB7396" s="12"/>
      <c r="AC7396" s="12"/>
      <c r="AD7396" s="12"/>
      <c r="AE7396" s="12"/>
      <c r="AF7396" s="12"/>
      <c r="AG7396" s="12"/>
      <c r="AH7396" s="12"/>
      <c r="AI7396" s="12"/>
      <c r="AJ7396" s="12"/>
      <c r="AK7396" s="12"/>
      <c r="AL7396" s="12"/>
      <c r="AM7396" s="12"/>
      <c r="AN7396" s="12"/>
      <c r="AO7396" s="12"/>
      <c r="AP7396" s="12"/>
      <c r="AQ7396" s="12"/>
      <c r="AR7396" s="12"/>
      <c r="AS7396" s="12"/>
      <c r="AT7396" s="12"/>
      <c r="AU7396" s="12"/>
      <c r="AV7396" s="12"/>
      <c r="AW7396" s="12"/>
      <c r="AX7396" s="12"/>
      <c r="AY7396" s="12"/>
      <c r="AZ7396" s="12"/>
      <c r="BA7396" s="12"/>
      <c r="BB7396" s="12"/>
      <c r="BC7396" s="12"/>
      <c r="BD7396" s="12"/>
      <c r="BE7396" s="12"/>
      <c r="BF7396" s="12"/>
      <c r="BG7396" s="12"/>
      <c r="BH7396" s="12"/>
      <c r="BI7396" s="12"/>
      <c r="BJ7396" s="13"/>
      <c r="BK7396" s="13"/>
      <c r="BL7396" s="13"/>
      <c r="BM7396" s="13"/>
      <c r="BN7396" s="13"/>
    </row>
    <row r="7397" spans="4:66" x14ac:dyDescent="0.25">
      <c r="D7397"/>
      <c r="E7397" s="10"/>
      <c r="F7397" s="10"/>
      <c r="G7397" s="10"/>
      <c r="H7397" s="10"/>
      <c r="I7397" s="10"/>
      <c r="J7397" s="10"/>
      <c r="K7397" s="11"/>
      <c r="L7397" s="11"/>
      <c r="M7397" s="12"/>
      <c r="N7397" s="12"/>
      <c r="O7397" s="12"/>
      <c r="P7397" s="12"/>
      <c r="Q7397" s="12"/>
      <c r="R7397" s="12"/>
      <c r="S7397" s="12"/>
      <c r="T7397" s="12"/>
      <c r="U7397" s="12"/>
      <c r="V7397" s="12"/>
      <c r="W7397" s="12"/>
      <c r="X7397" s="12"/>
      <c r="Y7397" s="12"/>
      <c r="Z7397" s="12"/>
      <c r="AA7397" s="12"/>
      <c r="AB7397" s="12"/>
      <c r="AC7397" s="12"/>
      <c r="AD7397" s="12"/>
      <c r="AE7397" s="12"/>
      <c r="AF7397" s="12"/>
      <c r="AG7397" s="12"/>
      <c r="AH7397" s="12"/>
      <c r="AI7397" s="12"/>
      <c r="AJ7397" s="12"/>
      <c r="AK7397" s="12"/>
      <c r="AL7397" s="12"/>
      <c r="AM7397" s="12"/>
      <c r="AN7397" s="12"/>
      <c r="AO7397" s="12"/>
      <c r="AP7397" s="12"/>
      <c r="AQ7397" s="12"/>
      <c r="AR7397" s="12"/>
      <c r="AS7397" s="12"/>
      <c r="AT7397" s="12"/>
      <c r="AU7397" s="12"/>
      <c r="AV7397" s="12"/>
      <c r="AW7397" s="12"/>
      <c r="AX7397" s="12"/>
      <c r="AY7397" s="12"/>
      <c r="AZ7397" s="12"/>
      <c r="BA7397" s="12"/>
      <c r="BB7397" s="12"/>
      <c r="BC7397" s="12"/>
      <c r="BD7397" s="12"/>
      <c r="BE7397" s="12"/>
      <c r="BF7397" s="12"/>
      <c r="BG7397" s="12"/>
      <c r="BH7397" s="12"/>
      <c r="BI7397" s="12"/>
      <c r="BJ7397" s="13"/>
      <c r="BK7397" s="13"/>
      <c r="BL7397" s="13"/>
      <c r="BM7397" s="13"/>
      <c r="BN7397" s="13"/>
    </row>
    <row r="7398" spans="4:66" x14ac:dyDescent="0.25">
      <c r="D7398"/>
      <c r="E7398" s="10"/>
      <c r="F7398" s="10"/>
      <c r="G7398" s="10"/>
      <c r="H7398" s="10"/>
      <c r="I7398" s="10"/>
      <c r="J7398" s="10"/>
      <c r="K7398" s="11"/>
      <c r="L7398" s="11"/>
      <c r="M7398" s="12"/>
      <c r="N7398" s="12"/>
      <c r="O7398" s="12"/>
      <c r="P7398" s="12"/>
      <c r="Q7398" s="12"/>
      <c r="R7398" s="12"/>
      <c r="S7398" s="12"/>
      <c r="T7398" s="12"/>
      <c r="U7398" s="12"/>
      <c r="V7398" s="12"/>
      <c r="W7398" s="12"/>
      <c r="X7398" s="12"/>
      <c r="Y7398" s="12"/>
      <c r="Z7398" s="12"/>
      <c r="AA7398" s="12"/>
      <c r="AB7398" s="12"/>
      <c r="AC7398" s="12"/>
      <c r="AD7398" s="12"/>
      <c r="AE7398" s="12"/>
      <c r="AF7398" s="12"/>
      <c r="AG7398" s="12"/>
      <c r="AH7398" s="12"/>
      <c r="AI7398" s="12"/>
      <c r="AJ7398" s="12"/>
      <c r="AK7398" s="12"/>
      <c r="AL7398" s="12"/>
      <c r="AM7398" s="12"/>
      <c r="AN7398" s="12"/>
      <c r="AO7398" s="12"/>
      <c r="AP7398" s="12"/>
      <c r="AQ7398" s="12"/>
      <c r="AR7398" s="12"/>
      <c r="AS7398" s="12"/>
      <c r="AT7398" s="12"/>
      <c r="AU7398" s="12"/>
      <c r="AV7398" s="12"/>
      <c r="AW7398" s="12"/>
      <c r="AX7398" s="12"/>
      <c r="AY7398" s="12"/>
      <c r="AZ7398" s="12"/>
      <c r="BA7398" s="12"/>
      <c r="BB7398" s="12"/>
      <c r="BC7398" s="12"/>
      <c r="BD7398" s="12"/>
      <c r="BE7398" s="12"/>
      <c r="BF7398" s="12"/>
      <c r="BG7398" s="12"/>
      <c r="BH7398" s="12"/>
      <c r="BI7398" s="12"/>
      <c r="BJ7398" s="13"/>
      <c r="BK7398" s="13"/>
      <c r="BL7398" s="13"/>
      <c r="BM7398" s="13"/>
      <c r="BN7398" s="13"/>
    </row>
    <row r="7399" spans="4:66" x14ac:dyDescent="0.25">
      <c r="D7399"/>
      <c r="E7399" s="10"/>
      <c r="F7399" s="10"/>
      <c r="G7399" s="10"/>
      <c r="H7399" s="10"/>
      <c r="I7399" s="10"/>
      <c r="J7399" s="10"/>
      <c r="K7399" s="11"/>
      <c r="L7399" s="11"/>
      <c r="M7399" s="12"/>
      <c r="N7399" s="12"/>
      <c r="O7399" s="12"/>
      <c r="P7399" s="12"/>
      <c r="Q7399" s="12"/>
      <c r="R7399" s="12"/>
      <c r="S7399" s="12"/>
      <c r="T7399" s="12"/>
      <c r="U7399" s="12"/>
      <c r="V7399" s="12"/>
      <c r="W7399" s="12"/>
      <c r="X7399" s="12"/>
      <c r="Y7399" s="12"/>
      <c r="Z7399" s="12"/>
      <c r="AA7399" s="12"/>
      <c r="AB7399" s="12"/>
      <c r="AC7399" s="12"/>
      <c r="AD7399" s="12"/>
      <c r="AE7399" s="12"/>
      <c r="AF7399" s="12"/>
      <c r="AG7399" s="12"/>
      <c r="AH7399" s="12"/>
      <c r="AI7399" s="12"/>
      <c r="AJ7399" s="12"/>
      <c r="AK7399" s="12"/>
      <c r="AL7399" s="12"/>
      <c r="AM7399" s="12"/>
      <c r="AN7399" s="12"/>
      <c r="AO7399" s="12"/>
      <c r="AP7399" s="12"/>
      <c r="AQ7399" s="12"/>
      <c r="AR7399" s="12"/>
      <c r="AS7399" s="12"/>
      <c r="AT7399" s="12"/>
      <c r="AU7399" s="12"/>
      <c r="AV7399" s="12"/>
      <c r="AW7399" s="12"/>
      <c r="AX7399" s="12"/>
      <c r="AY7399" s="12"/>
      <c r="AZ7399" s="12"/>
      <c r="BA7399" s="12"/>
      <c r="BB7399" s="12"/>
      <c r="BC7399" s="12"/>
      <c r="BD7399" s="12"/>
      <c r="BE7399" s="12"/>
      <c r="BF7399" s="12"/>
      <c r="BG7399" s="12"/>
      <c r="BH7399" s="12"/>
      <c r="BI7399" s="12"/>
      <c r="BJ7399" s="13"/>
      <c r="BK7399" s="13"/>
      <c r="BL7399" s="13"/>
      <c r="BM7399" s="13"/>
      <c r="BN7399" s="13"/>
    </row>
    <row r="7400" spans="4:66" x14ac:dyDescent="0.25">
      <c r="D7400"/>
      <c r="E7400" s="10"/>
      <c r="F7400" s="10"/>
      <c r="G7400" s="10"/>
      <c r="H7400" s="10"/>
      <c r="I7400" s="10"/>
      <c r="J7400" s="10"/>
      <c r="K7400" s="11"/>
      <c r="L7400" s="11"/>
      <c r="M7400" s="12"/>
      <c r="N7400" s="12"/>
      <c r="O7400" s="12"/>
      <c r="P7400" s="12"/>
      <c r="Q7400" s="12"/>
      <c r="R7400" s="12"/>
      <c r="S7400" s="12"/>
      <c r="T7400" s="12"/>
      <c r="U7400" s="12"/>
      <c r="V7400" s="12"/>
      <c r="W7400" s="12"/>
      <c r="X7400" s="12"/>
      <c r="Y7400" s="12"/>
      <c r="Z7400" s="12"/>
      <c r="AA7400" s="12"/>
      <c r="AB7400" s="12"/>
      <c r="AC7400" s="12"/>
      <c r="AD7400" s="12"/>
      <c r="AE7400" s="12"/>
      <c r="AF7400" s="12"/>
      <c r="AG7400" s="12"/>
      <c r="AH7400" s="12"/>
      <c r="AI7400" s="12"/>
      <c r="AJ7400" s="12"/>
      <c r="AK7400" s="12"/>
      <c r="AL7400" s="12"/>
      <c r="AM7400" s="12"/>
      <c r="AN7400" s="12"/>
      <c r="AO7400" s="12"/>
      <c r="AP7400" s="12"/>
      <c r="AQ7400" s="12"/>
      <c r="AR7400" s="12"/>
      <c r="AS7400" s="12"/>
      <c r="AT7400" s="12"/>
      <c r="AU7400" s="12"/>
      <c r="AV7400" s="12"/>
      <c r="AW7400" s="12"/>
      <c r="AX7400" s="12"/>
      <c r="AY7400" s="12"/>
      <c r="AZ7400" s="12"/>
      <c r="BA7400" s="12"/>
      <c r="BB7400" s="12"/>
      <c r="BC7400" s="12"/>
      <c r="BD7400" s="12"/>
      <c r="BE7400" s="12"/>
      <c r="BF7400" s="12"/>
      <c r="BG7400" s="12"/>
      <c r="BH7400" s="12"/>
      <c r="BI7400" s="12"/>
      <c r="BJ7400" s="13"/>
      <c r="BK7400" s="13"/>
      <c r="BL7400" s="13"/>
      <c r="BM7400" s="13"/>
      <c r="BN7400" s="13"/>
    </row>
    <row r="7401" spans="4:66" x14ac:dyDescent="0.25">
      <c r="D7401"/>
      <c r="E7401" s="10"/>
      <c r="F7401" s="10"/>
      <c r="G7401" s="10"/>
      <c r="H7401" s="10"/>
      <c r="I7401" s="10"/>
      <c r="J7401" s="10"/>
      <c r="K7401" s="11"/>
      <c r="L7401" s="11"/>
      <c r="M7401" s="12"/>
      <c r="N7401" s="12"/>
      <c r="O7401" s="12"/>
      <c r="P7401" s="12"/>
      <c r="Q7401" s="12"/>
      <c r="R7401" s="12"/>
      <c r="S7401" s="12"/>
      <c r="T7401" s="12"/>
      <c r="U7401" s="12"/>
      <c r="V7401" s="12"/>
      <c r="W7401" s="12"/>
      <c r="X7401" s="12"/>
      <c r="Y7401" s="12"/>
      <c r="Z7401" s="12"/>
      <c r="AA7401" s="12"/>
      <c r="AB7401" s="12"/>
      <c r="AC7401" s="12"/>
      <c r="AD7401" s="12"/>
      <c r="AE7401" s="12"/>
      <c r="AF7401" s="12"/>
      <c r="AG7401" s="12"/>
      <c r="AH7401" s="12"/>
      <c r="AI7401" s="12"/>
      <c r="AJ7401" s="12"/>
      <c r="AK7401" s="12"/>
      <c r="AL7401" s="12"/>
      <c r="AM7401" s="12"/>
      <c r="AN7401" s="12"/>
      <c r="AO7401" s="12"/>
      <c r="AP7401" s="12"/>
      <c r="AQ7401" s="12"/>
      <c r="AR7401" s="12"/>
      <c r="AS7401" s="12"/>
      <c r="AT7401" s="12"/>
      <c r="AU7401" s="12"/>
      <c r="AV7401" s="12"/>
      <c r="AW7401" s="12"/>
      <c r="AX7401" s="12"/>
      <c r="AY7401" s="12"/>
      <c r="AZ7401" s="12"/>
      <c r="BA7401" s="12"/>
      <c r="BB7401" s="12"/>
      <c r="BC7401" s="12"/>
      <c r="BD7401" s="12"/>
      <c r="BE7401" s="12"/>
      <c r="BF7401" s="12"/>
      <c r="BG7401" s="12"/>
      <c r="BH7401" s="12"/>
      <c r="BI7401" s="12"/>
      <c r="BJ7401" s="13"/>
      <c r="BK7401" s="13"/>
      <c r="BL7401" s="13"/>
      <c r="BM7401" s="13"/>
      <c r="BN7401" s="13"/>
    </row>
    <row r="7402" spans="4:66" x14ac:dyDescent="0.25">
      <c r="D7402"/>
      <c r="E7402" s="10"/>
      <c r="F7402" s="10"/>
      <c r="G7402" s="10"/>
      <c r="H7402" s="10"/>
      <c r="I7402" s="10"/>
      <c r="J7402" s="10"/>
      <c r="K7402" s="11"/>
      <c r="L7402" s="11"/>
      <c r="M7402" s="12"/>
      <c r="N7402" s="12"/>
      <c r="O7402" s="12"/>
      <c r="P7402" s="12"/>
      <c r="Q7402" s="12"/>
      <c r="R7402" s="12"/>
      <c r="S7402" s="12"/>
      <c r="T7402" s="12"/>
      <c r="U7402" s="12"/>
      <c r="V7402" s="12"/>
      <c r="W7402" s="12"/>
      <c r="X7402" s="12"/>
      <c r="Y7402" s="12"/>
      <c r="Z7402" s="12"/>
      <c r="AA7402" s="12"/>
      <c r="AB7402" s="12"/>
      <c r="AC7402" s="12"/>
      <c r="AD7402" s="12"/>
      <c r="AE7402" s="12"/>
      <c r="AF7402" s="12"/>
      <c r="AG7402" s="12"/>
      <c r="AH7402" s="12"/>
      <c r="AI7402" s="12"/>
      <c r="AJ7402" s="12"/>
      <c r="AK7402" s="12"/>
      <c r="AL7402" s="12"/>
      <c r="AM7402" s="12"/>
      <c r="AN7402" s="12"/>
      <c r="AO7402" s="12"/>
      <c r="AP7402" s="12"/>
      <c r="AQ7402" s="12"/>
      <c r="AR7402" s="12"/>
      <c r="AS7402" s="12"/>
      <c r="AT7402" s="12"/>
      <c r="AU7402" s="12"/>
      <c r="AV7402" s="12"/>
      <c r="AW7402" s="12"/>
      <c r="AX7402" s="12"/>
      <c r="AY7402" s="12"/>
      <c r="AZ7402" s="12"/>
      <c r="BA7402" s="12"/>
      <c r="BB7402" s="12"/>
      <c r="BC7402" s="12"/>
      <c r="BD7402" s="12"/>
      <c r="BE7402" s="12"/>
      <c r="BF7402" s="12"/>
      <c r="BG7402" s="12"/>
      <c r="BH7402" s="12"/>
      <c r="BI7402" s="12"/>
      <c r="BJ7402" s="13"/>
      <c r="BK7402" s="13"/>
      <c r="BL7402" s="13"/>
      <c r="BM7402" s="13"/>
      <c r="BN7402" s="13"/>
    </row>
    <row r="7403" spans="4:66" x14ac:dyDescent="0.25">
      <c r="D7403"/>
      <c r="E7403" s="10"/>
      <c r="F7403" s="10"/>
      <c r="G7403" s="10"/>
      <c r="H7403" s="10"/>
      <c r="I7403" s="10"/>
      <c r="J7403" s="10"/>
      <c r="K7403" s="11"/>
      <c r="L7403" s="11"/>
      <c r="M7403" s="12"/>
      <c r="N7403" s="12"/>
      <c r="O7403" s="12"/>
      <c r="P7403" s="12"/>
      <c r="Q7403" s="12"/>
      <c r="R7403" s="12"/>
      <c r="S7403" s="12"/>
      <c r="T7403" s="12"/>
      <c r="U7403" s="12"/>
      <c r="V7403" s="12"/>
      <c r="W7403" s="12"/>
      <c r="X7403" s="12"/>
      <c r="Y7403" s="12"/>
      <c r="Z7403" s="12"/>
      <c r="AA7403" s="12"/>
      <c r="AB7403" s="12"/>
      <c r="AC7403" s="12"/>
      <c r="AD7403" s="12"/>
      <c r="AE7403" s="12"/>
      <c r="AF7403" s="12"/>
      <c r="AG7403" s="12"/>
      <c r="AH7403" s="12"/>
      <c r="AI7403" s="12"/>
      <c r="AJ7403" s="12"/>
      <c r="AK7403" s="12"/>
      <c r="AL7403" s="12"/>
      <c r="AM7403" s="12"/>
      <c r="AN7403" s="12"/>
      <c r="AO7403" s="12"/>
      <c r="AP7403" s="12"/>
      <c r="AQ7403" s="12"/>
      <c r="AR7403" s="12"/>
      <c r="AS7403" s="12"/>
      <c r="AT7403" s="12"/>
      <c r="AU7403" s="12"/>
      <c r="AV7403" s="12"/>
      <c r="AW7403" s="12"/>
      <c r="AX7403" s="12"/>
      <c r="AY7403" s="12"/>
      <c r="AZ7403" s="12"/>
      <c r="BA7403" s="12"/>
      <c r="BB7403" s="12"/>
      <c r="BC7403" s="12"/>
      <c r="BD7403" s="12"/>
      <c r="BE7403" s="12"/>
      <c r="BF7403" s="12"/>
      <c r="BG7403" s="12"/>
      <c r="BH7403" s="12"/>
      <c r="BI7403" s="12"/>
      <c r="BJ7403" s="13"/>
      <c r="BK7403" s="13"/>
      <c r="BL7403" s="13"/>
      <c r="BM7403" s="13"/>
      <c r="BN7403" s="13"/>
    </row>
    <row r="7404" spans="4:66" x14ac:dyDescent="0.25">
      <c r="D7404"/>
      <c r="E7404" s="10"/>
      <c r="F7404" s="10"/>
      <c r="G7404" s="10"/>
      <c r="H7404" s="10"/>
      <c r="I7404" s="10"/>
      <c r="J7404" s="10"/>
      <c r="K7404" s="11"/>
      <c r="L7404" s="11"/>
      <c r="M7404" s="12"/>
      <c r="N7404" s="12"/>
      <c r="O7404" s="12"/>
      <c r="P7404" s="12"/>
      <c r="Q7404" s="12"/>
      <c r="R7404" s="12"/>
      <c r="S7404" s="12"/>
      <c r="T7404" s="12"/>
      <c r="U7404" s="12"/>
      <c r="V7404" s="12"/>
      <c r="W7404" s="12"/>
      <c r="X7404" s="12"/>
      <c r="Y7404" s="12"/>
      <c r="Z7404" s="12"/>
      <c r="AA7404" s="12"/>
      <c r="AB7404" s="12"/>
      <c r="AC7404" s="12"/>
      <c r="AD7404" s="12"/>
      <c r="AE7404" s="12"/>
      <c r="AF7404" s="12"/>
      <c r="AG7404" s="12"/>
      <c r="AH7404" s="12"/>
      <c r="AI7404" s="12"/>
      <c r="AJ7404" s="12"/>
      <c r="AK7404" s="12"/>
      <c r="AL7404" s="12"/>
      <c r="AM7404" s="12"/>
      <c r="AN7404" s="12"/>
      <c r="AO7404" s="12"/>
      <c r="AP7404" s="12"/>
      <c r="AQ7404" s="12"/>
      <c r="AR7404" s="12"/>
      <c r="AS7404" s="12"/>
      <c r="AT7404" s="12"/>
      <c r="AU7404" s="12"/>
      <c r="AV7404" s="12"/>
      <c r="AW7404" s="12"/>
      <c r="AX7404" s="12"/>
      <c r="AY7404" s="12"/>
      <c r="AZ7404" s="12"/>
      <c r="BA7404" s="12"/>
      <c r="BB7404" s="12"/>
      <c r="BC7404" s="12"/>
      <c r="BD7404" s="12"/>
      <c r="BE7404" s="12"/>
      <c r="BF7404" s="12"/>
      <c r="BG7404" s="12"/>
      <c r="BH7404" s="12"/>
      <c r="BI7404" s="12"/>
      <c r="BJ7404" s="13"/>
      <c r="BK7404" s="13"/>
      <c r="BL7404" s="13"/>
      <c r="BM7404" s="13"/>
      <c r="BN7404" s="13"/>
    </row>
    <row r="7405" spans="4:66" x14ac:dyDescent="0.25">
      <c r="D7405"/>
      <c r="E7405" s="10"/>
      <c r="F7405" s="10"/>
      <c r="G7405" s="10"/>
      <c r="H7405" s="10"/>
      <c r="I7405" s="10"/>
      <c r="J7405" s="10"/>
      <c r="K7405" s="11"/>
      <c r="L7405" s="11"/>
      <c r="M7405" s="12"/>
      <c r="N7405" s="12"/>
      <c r="O7405" s="12"/>
      <c r="P7405" s="12"/>
      <c r="Q7405" s="12"/>
      <c r="R7405" s="12"/>
      <c r="S7405" s="12"/>
      <c r="T7405" s="12"/>
      <c r="U7405" s="12"/>
      <c r="V7405" s="12"/>
      <c r="W7405" s="12"/>
      <c r="X7405" s="12"/>
      <c r="Y7405" s="12"/>
      <c r="Z7405" s="12"/>
      <c r="AA7405" s="12"/>
      <c r="AB7405" s="12"/>
      <c r="AC7405" s="12"/>
      <c r="AD7405" s="12"/>
      <c r="AE7405" s="12"/>
      <c r="AF7405" s="12"/>
      <c r="AG7405" s="12"/>
      <c r="AH7405" s="12"/>
      <c r="AI7405" s="12"/>
      <c r="AJ7405" s="12"/>
      <c r="AK7405" s="12"/>
      <c r="AL7405" s="12"/>
      <c r="AM7405" s="12"/>
      <c r="AN7405" s="12"/>
      <c r="AO7405" s="12"/>
      <c r="AP7405" s="12"/>
      <c r="AQ7405" s="12"/>
      <c r="AR7405" s="12"/>
      <c r="AS7405" s="12"/>
      <c r="AT7405" s="12"/>
      <c r="AU7405" s="12"/>
      <c r="AV7405" s="12"/>
      <c r="AW7405" s="12"/>
      <c r="AX7405" s="12"/>
      <c r="AY7405" s="12"/>
      <c r="AZ7405" s="12"/>
      <c r="BA7405" s="12"/>
      <c r="BB7405" s="12"/>
      <c r="BC7405" s="12"/>
      <c r="BD7405" s="12"/>
      <c r="BE7405" s="12"/>
      <c r="BF7405" s="12"/>
      <c r="BG7405" s="12"/>
      <c r="BH7405" s="12"/>
      <c r="BI7405" s="12"/>
      <c r="BJ7405" s="13"/>
      <c r="BK7405" s="13"/>
      <c r="BL7405" s="13"/>
      <c r="BM7405" s="13"/>
      <c r="BN7405" s="13"/>
    </row>
    <row r="7406" spans="4:66" x14ac:dyDescent="0.25">
      <c r="D7406"/>
      <c r="E7406" s="10"/>
      <c r="F7406" s="10"/>
      <c r="G7406" s="10"/>
      <c r="H7406" s="10"/>
      <c r="I7406" s="10"/>
      <c r="J7406" s="10"/>
      <c r="K7406" s="11"/>
      <c r="L7406" s="11"/>
      <c r="M7406" s="12"/>
      <c r="N7406" s="12"/>
      <c r="O7406" s="12"/>
      <c r="P7406" s="12"/>
      <c r="Q7406" s="12"/>
      <c r="R7406" s="12"/>
      <c r="S7406" s="12"/>
      <c r="T7406" s="12"/>
      <c r="U7406" s="12"/>
      <c r="V7406" s="12"/>
      <c r="W7406" s="12"/>
      <c r="X7406" s="12"/>
      <c r="Y7406" s="12"/>
      <c r="Z7406" s="12"/>
      <c r="AA7406" s="12"/>
      <c r="AB7406" s="12"/>
      <c r="AC7406" s="12"/>
      <c r="AD7406" s="12"/>
      <c r="AE7406" s="12"/>
      <c r="AF7406" s="12"/>
      <c r="AG7406" s="12"/>
      <c r="AH7406" s="12"/>
      <c r="AI7406" s="12"/>
      <c r="AJ7406" s="12"/>
      <c r="AK7406" s="12"/>
      <c r="AL7406" s="12"/>
      <c r="AM7406" s="12"/>
      <c r="AN7406" s="12"/>
      <c r="AO7406" s="12"/>
      <c r="AP7406" s="12"/>
      <c r="AQ7406" s="12"/>
      <c r="AR7406" s="12"/>
      <c r="AS7406" s="12"/>
      <c r="AT7406" s="12"/>
      <c r="AU7406" s="12"/>
      <c r="AV7406" s="12"/>
      <c r="AW7406" s="12"/>
      <c r="AX7406" s="12"/>
      <c r="AY7406" s="12"/>
      <c r="AZ7406" s="12"/>
      <c r="BA7406" s="12"/>
      <c r="BB7406" s="12"/>
      <c r="BC7406" s="12"/>
      <c r="BD7406" s="12"/>
      <c r="BE7406" s="12"/>
      <c r="BF7406" s="12"/>
      <c r="BG7406" s="12"/>
      <c r="BH7406" s="12"/>
      <c r="BI7406" s="12"/>
      <c r="BJ7406" s="13"/>
      <c r="BK7406" s="13"/>
      <c r="BL7406" s="13"/>
      <c r="BM7406" s="13"/>
      <c r="BN7406" s="13"/>
    </row>
    <row r="7407" spans="4:66" x14ac:dyDescent="0.25">
      <c r="D7407"/>
      <c r="E7407" s="10"/>
      <c r="F7407" s="10"/>
      <c r="G7407" s="10"/>
      <c r="H7407" s="10"/>
      <c r="I7407" s="10"/>
      <c r="J7407" s="10"/>
      <c r="K7407" s="11"/>
      <c r="L7407" s="11"/>
      <c r="M7407" s="12"/>
      <c r="N7407" s="12"/>
      <c r="O7407" s="12"/>
      <c r="P7407" s="12"/>
      <c r="Q7407" s="12"/>
      <c r="R7407" s="12"/>
      <c r="S7407" s="12"/>
      <c r="T7407" s="12"/>
      <c r="U7407" s="12"/>
      <c r="V7407" s="12"/>
      <c r="W7407" s="12"/>
      <c r="X7407" s="12"/>
      <c r="Y7407" s="12"/>
      <c r="Z7407" s="12"/>
      <c r="AA7407" s="12"/>
      <c r="AB7407" s="12"/>
      <c r="AC7407" s="12"/>
      <c r="AD7407" s="12"/>
      <c r="AE7407" s="12"/>
      <c r="AF7407" s="12"/>
      <c r="AG7407" s="12"/>
      <c r="AH7407" s="12"/>
      <c r="AI7407" s="12"/>
      <c r="AJ7407" s="12"/>
      <c r="AK7407" s="12"/>
      <c r="AL7407" s="12"/>
      <c r="AM7407" s="12"/>
      <c r="AN7407" s="12"/>
      <c r="AO7407" s="12"/>
      <c r="AP7407" s="12"/>
      <c r="AQ7407" s="12"/>
      <c r="AR7407" s="12"/>
      <c r="AS7407" s="12"/>
      <c r="AT7407" s="12"/>
      <c r="AU7407" s="12"/>
      <c r="AV7407" s="12"/>
      <c r="AW7407" s="12"/>
      <c r="AX7407" s="12"/>
      <c r="AY7407" s="12"/>
      <c r="AZ7407" s="12"/>
      <c r="BA7407" s="12"/>
      <c r="BB7407" s="12"/>
      <c r="BC7407" s="12"/>
      <c r="BD7407" s="12"/>
      <c r="BE7407" s="12"/>
      <c r="BF7407" s="12"/>
      <c r="BG7407" s="12"/>
      <c r="BH7407" s="12"/>
      <c r="BI7407" s="12"/>
      <c r="BJ7407" s="13"/>
      <c r="BK7407" s="13"/>
      <c r="BL7407" s="13"/>
      <c r="BM7407" s="13"/>
      <c r="BN7407" s="13"/>
    </row>
    <row r="7408" spans="4:66" x14ac:dyDescent="0.25">
      <c r="D7408"/>
      <c r="E7408" s="10"/>
      <c r="F7408" s="10"/>
      <c r="G7408" s="10"/>
      <c r="H7408" s="10"/>
      <c r="I7408" s="10"/>
      <c r="J7408" s="10"/>
      <c r="K7408" s="11"/>
      <c r="L7408" s="11"/>
      <c r="M7408" s="12"/>
      <c r="N7408" s="12"/>
      <c r="O7408" s="12"/>
      <c r="P7408" s="12"/>
      <c r="Q7408" s="12"/>
      <c r="R7408" s="12"/>
      <c r="S7408" s="12"/>
      <c r="T7408" s="12"/>
      <c r="U7408" s="12"/>
      <c r="V7408" s="12"/>
      <c r="W7408" s="12"/>
      <c r="X7408" s="12"/>
      <c r="Y7408" s="12"/>
      <c r="Z7408" s="12"/>
      <c r="AA7408" s="12"/>
      <c r="AB7408" s="12"/>
      <c r="AC7408" s="12"/>
      <c r="AD7408" s="12"/>
      <c r="AE7408" s="12"/>
      <c r="AF7408" s="12"/>
      <c r="AG7408" s="12"/>
      <c r="AH7408" s="12"/>
      <c r="AI7408" s="12"/>
      <c r="AJ7408" s="12"/>
      <c r="AK7408" s="12"/>
      <c r="AL7408" s="12"/>
      <c r="AM7408" s="12"/>
      <c r="AN7408" s="12"/>
      <c r="AO7408" s="12"/>
      <c r="AP7408" s="12"/>
      <c r="AQ7408" s="12"/>
      <c r="AR7408" s="12"/>
      <c r="AS7408" s="12"/>
      <c r="AT7408" s="12"/>
      <c r="AU7408" s="12"/>
      <c r="AV7408" s="12"/>
      <c r="AW7408" s="12"/>
      <c r="AX7408" s="12"/>
      <c r="AY7408" s="12"/>
      <c r="AZ7408" s="12"/>
      <c r="BA7408" s="12"/>
      <c r="BB7408" s="12"/>
      <c r="BC7408" s="12"/>
      <c r="BD7408" s="12"/>
      <c r="BE7408" s="12"/>
      <c r="BF7408" s="12"/>
      <c r="BG7408" s="12"/>
      <c r="BH7408" s="12"/>
      <c r="BI7408" s="12"/>
      <c r="BJ7408" s="13"/>
      <c r="BK7408" s="13"/>
      <c r="BL7408" s="13"/>
      <c r="BM7408" s="13"/>
      <c r="BN7408" s="13"/>
    </row>
    <row r="7409" spans="4:66" x14ac:dyDescent="0.25">
      <c r="D7409"/>
      <c r="E7409" s="10"/>
      <c r="F7409" s="10"/>
      <c r="G7409" s="10"/>
      <c r="H7409" s="10"/>
      <c r="I7409" s="10"/>
      <c r="J7409" s="10"/>
      <c r="K7409" s="11"/>
      <c r="L7409" s="11"/>
      <c r="M7409" s="12"/>
      <c r="N7409" s="12"/>
      <c r="O7409" s="12"/>
      <c r="P7409" s="12"/>
      <c r="Q7409" s="12"/>
      <c r="R7409" s="12"/>
      <c r="S7409" s="12"/>
      <c r="T7409" s="12"/>
      <c r="U7409" s="12"/>
      <c r="V7409" s="12"/>
      <c r="W7409" s="12"/>
      <c r="X7409" s="12"/>
      <c r="Y7409" s="12"/>
      <c r="Z7409" s="12"/>
      <c r="AA7409" s="12"/>
      <c r="AB7409" s="12"/>
      <c r="AC7409" s="12"/>
      <c r="AD7409" s="12"/>
      <c r="AE7409" s="12"/>
      <c r="AF7409" s="12"/>
      <c r="AG7409" s="12"/>
      <c r="AH7409" s="12"/>
      <c r="AI7409" s="12"/>
      <c r="AJ7409" s="12"/>
      <c r="AK7409" s="12"/>
      <c r="AL7409" s="12"/>
      <c r="AM7409" s="12"/>
      <c r="AN7409" s="12"/>
      <c r="AO7409" s="12"/>
      <c r="AP7409" s="12"/>
      <c r="AQ7409" s="12"/>
      <c r="AR7409" s="12"/>
      <c r="AS7409" s="12"/>
      <c r="AT7409" s="12"/>
      <c r="AU7409" s="12"/>
      <c r="AV7409" s="12"/>
      <c r="AW7409" s="12"/>
      <c r="AX7409" s="12"/>
      <c r="AY7409" s="12"/>
      <c r="AZ7409" s="12"/>
      <c r="BA7409" s="12"/>
      <c r="BB7409" s="12"/>
      <c r="BC7409" s="12"/>
      <c r="BD7409" s="12"/>
      <c r="BE7409" s="12"/>
      <c r="BF7409" s="12"/>
      <c r="BG7409" s="12"/>
      <c r="BH7409" s="12"/>
      <c r="BI7409" s="12"/>
      <c r="BJ7409" s="13"/>
      <c r="BK7409" s="13"/>
      <c r="BL7409" s="13"/>
      <c r="BM7409" s="13"/>
      <c r="BN7409" s="13"/>
    </row>
    <row r="7410" spans="4:66" x14ac:dyDescent="0.25">
      <c r="D7410"/>
      <c r="E7410" s="10"/>
      <c r="F7410" s="10"/>
      <c r="G7410" s="10"/>
      <c r="H7410" s="10"/>
      <c r="I7410" s="10"/>
      <c r="J7410" s="10"/>
      <c r="K7410" s="11"/>
      <c r="L7410" s="11"/>
      <c r="M7410" s="12"/>
      <c r="N7410" s="12"/>
      <c r="O7410" s="12"/>
      <c r="P7410" s="12"/>
      <c r="Q7410" s="12"/>
      <c r="R7410" s="12"/>
      <c r="S7410" s="12"/>
      <c r="T7410" s="12"/>
      <c r="U7410" s="12"/>
      <c r="V7410" s="12"/>
      <c r="W7410" s="12"/>
      <c r="X7410" s="12"/>
      <c r="Y7410" s="12"/>
      <c r="Z7410" s="12"/>
      <c r="AA7410" s="12"/>
      <c r="AB7410" s="12"/>
      <c r="AC7410" s="12"/>
      <c r="AD7410" s="12"/>
      <c r="AE7410" s="12"/>
      <c r="AF7410" s="12"/>
      <c r="AG7410" s="12"/>
      <c r="AH7410" s="12"/>
      <c r="AI7410" s="12"/>
      <c r="AJ7410" s="12"/>
      <c r="AK7410" s="12"/>
      <c r="AL7410" s="12"/>
      <c r="AM7410" s="12"/>
      <c r="AN7410" s="12"/>
      <c r="AO7410" s="12"/>
      <c r="AP7410" s="12"/>
      <c r="AQ7410" s="12"/>
      <c r="AR7410" s="12"/>
      <c r="AS7410" s="12"/>
      <c r="AT7410" s="12"/>
      <c r="AU7410" s="12"/>
      <c r="AV7410" s="12"/>
      <c r="AW7410" s="12"/>
      <c r="AX7410" s="12"/>
      <c r="AY7410" s="12"/>
      <c r="AZ7410" s="12"/>
      <c r="BA7410" s="12"/>
      <c r="BB7410" s="12"/>
      <c r="BC7410" s="12"/>
      <c r="BD7410" s="12"/>
      <c r="BE7410" s="12"/>
      <c r="BF7410" s="12"/>
      <c r="BG7410" s="12"/>
      <c r="BH7410" s="12"/>
      <c r="BI7410" s="12"/>
      <c r="BJ7410" s="13"/>
      <c r="BK7410" s="13"/>
      <c r="BL7410" s="13"/>
      <c r="BM7410" s="13"/>
      <c r="BN7410" s="13"/>
    </row>
    <row r="7411" spans="4:66" x14ac:dyDescent="0.25">
      <c r="D7411"/>
      <c r="E7411" s="10"/>
      <c r="F7411" s="10"/>
      <c r="G7411" s="10"/>
      <c r="H7411" s="10"/>
      <c r="I7411" s="10"/>
      <c r="J7411" s="10"/>
      <c r="K7411" s="11"/>
      <c r="L7411" s="11"/>
      <c r="M7411" s="12"/>
      <c r="N7411" s="12"/>
      <c r="O7411" s="12"/>
      <c r="P7411" s="12"/>
      <c r="Q7411" s="12"/>
      <c r="R7411" s="12"/>
      <c r="S7411" s="12"/>
      <c r="T7411" s="12"/>
      <c r="U7411" s="12"/>
      <c r="V7411" s="12"/>
      <c r="W7411" s="12"/>
      <c r="X7411" s="12"/>
      <c r="Y7411" s="12"/>
      <c r="Z7411" s="12"/>
      <c r="AA7411" s="12"/>
      <c r="AB7411" s="12"/>
      <c r="AC7411" s="12"/>
      <c r="AD7411" s="12"/>
      <c r="AE7411" s="12"/>
      <c r="AF7411" s="12"/>
      <c r="AG7411" s="12"/>
      <c r="AH7411" s="12"/>
      <c r="AI7411" s="12"/>
      <c r="AJ7411" s="12"/>
      <c r="AK7411" s="12"/>
      <c r="AL7411" s="12"/>
      <c r="AM7411" s="12"/>
      <c r="AN7411" s="12"/>
      <c r="AO7411" s="12"/>
      <c r="AP7411" s="12"/>
      <c r="AQ7411" s="12"/>
      <c r="AR7411" s="12"/>
      <c r="AS7411" s="12"/>
      <c r="AT7411" s="12"/>
      <c r="AU7411" s="12"/>
      <c r="AV7411" s="12"/>
      <c r="AW7411" s="12"/>
      <c r="AX7411" s="12"/>
      <c r="AY7411" s="12"/>
      <c r="AZ7411" s="12"/>
      <c r="BA7411" s="12"/>
      <c r="BB7411" s="12"/>
      <c r="BC7411" s="12"/>
      <c r="BD7411" s="12"/>
      <c r="BE7411" s="12"/>
      <c r="BF7411" s="12"/>
      <c r="BG7411" s="12"/>
      <c r="BH7411" s="12"/>
      <c r="BI7411" s="12"/>
      <c r="BJ7411" s="13"/>
      <c r="BK7411" s="13"/>
      <c r="BL7411" s="13"/>
      <c r="BM7411" s="13"/>
      <c r="BN7411" s="13"/>
    </row>
    <row r="7412" spans="4:66" x14ac:dyDescent="0.25">
      <c r="D7412"/>
      <c r="E7412" s="10"/>
      <c r="F7412" s="10"/>
      <c r="G7412" s="10"/>
      <c r="H7412" s="10"/>
      <c r="I7412" s="10"/>
      <c r="J7412" s="10"/>
      <c r="K7412" s="11"/>
      <c r="L7412" s="11"/>
      <c r="M7412" s="12"/>
      <c r="N7412" s="12"/>
      <c r="O7412" s="12"/>
      <c r="P7412" s="12"/>
      <c r="Q7412" s="12"/>
      <c r="R7412" s="12"/>
      <c r="S7412" s="12"/>
      <c r="T7412" s="12"/>
      <c r="U7412" s="12"/>
      <c r="V7412" s="12"/>
      <c r="W7412" s="12"/>
      <c r="X7412" s="12"/>
      <c r="Y7412" s="12"/>
      <c r="Z7412" s="12"/>
      <c r="AA7412" s="12"/>
      <c r="AB7412" s="12"/>
      <c r="AC7412" s="12"/>
      <c r="AD7412" s="12"/>
      <c r="AE7412" s="12"/>
      <c r="AF7412" s="12"/>
      <c r="AG7412" s="12"/>
      <c r="AH7412" s="12"/>
      <c r="AI7412" s="12"/>
      <c r="AJ7412" s="12"/>
      <c r="AK7412" s="12"/>
      <c r="AL7412" s="12"/>
      <c r="AM7412" s="12"/>
      <c r="AN7412" s="12"/>
      <c r="AO7412" s="12"/>
      <c r="AP7412" s="12"/>
      <c r="AQ7412" s="12"/>
      <c r="AR7412" s="12"/>
      <c r="AS7412" s="12"/>
      <c r="AT7412" s="12"/>
      <c r="AU7412" s="12"/>
      <c r="AV7412" s="12"/>
      <c r="AW7412" s="12"/>
      <c r="AX7412" s="12"/>
      <c r="AY7412" s="12"/>
      <c r="AZ7412" s="12"/>
      <c r="BA7412" s="12"/>
      <c r="BB7412" s="12"/>
      <c r="BC7412" s="12"/>
      <c r="BD7412" s="12"/>
      <c r="BE7412" s="12"/>
      <c r="BF7412" s="12"/>
      <c r="BG7412" s="12"/>
      <c r="BH7412" s="12"/>
      <c r="BI7412" s="12"/>
      <c r="BJ7412" s="13"/>
      <c r="BK7412" s="13"/>
      <c r="BL7412" s="13"/>
      <c r="BM7412" s="13"/>
      <c r="BN7412" s="13"/>
    </row>
    <row r="7413" spans="4:66" x14ac:dyDescent="0.25">
      <c r="D7413"/>
      <c r="E7413" s="10"/>
      <c r="F7413" s="10"/>
      <c r="G7413" s="10"/>
      <c r="H7413" s="10"/>
      <c r="I7413" s="10"/>
      <c r="J7413" s="10"/>
      <c r="K7413" s="11"/>
      <c r="L7413" s="11"/>
      <c r="M7413" s="12"/>
      <c r="N7413" s="12"/>
      <c r="O7413" s="12"/>
      <c r="P7413" s="12"/>
      <c r="Q7413" s="12"/>
      <c r="R7413" s="12"/>
      <c r="S7413" s="12"/>
      <c r="T7413" s="12"/>
      <c r="U7413" s="12"/>
      <c r="V7413" s="12"/>
      <c r="W7413" s="12"/>
      <c r="X7413" s="12"/>
      <c r="Y7413" s="12"/>
      <c r="Z7413" s="12"/>
      <c r="AA7413" s="12"/>
      <c r="AB7413" s="12"/>
      <c r="AC7413" s="12"/>
      <c r="AD7413" s="12"/>
      <c r="AE7413" s="12"/>
      <c r="AF7413" s="12"/>
      <c r="AG7413" s="12"/>
      <c r="AH7413" s="12"/>
      <c r="AI7413" s="12"/>
      <c r="AJ7413" s="12"/>
      <c r="AK7413" s="12"/>
      <c r="AL7413" s="12"/>
      <c r="AM7413" s="12"/>
      <c r="AN7413" s="12"/>
      <c r="AO7413" s="12"/>
      <c r="AP7413" s="12"/>
      <c r="AQ7413" s="12"/>
      <c r="AR7413" s="12"/>
      <c r="AS7413" s="12"/>
      <c r="AT7413" s="12"/>
      <c r="AU7413" s="12"/>
      <c r="AV7413" s="12"/>
      <c r="AW7413" s="12"/>
      <c r="AX7413" s="12"/>
      <c r="AY7413" s="12"/>
      <c r="AZ7413" s="12"/>
      <c r="BA7413" s="12"/>
      <c r="BB7413" s="12"/>
      <c r="BC7413" s="12"/>
      <c r="BD7413" s="12"/>
      <c r="BE7413" s="12"/>
      <c r="BF7413" s="12"/>
      <c r="BG7413" s="12"/>
      <c r="BH7413" s="12"/>
      <c r="BI7413" s="12"/>
      <c r="BJ7413" s="13"/>
      <c r="BK7413" s="13"/>
      <c r="BL7413" s="13"/>
      <c r="BM7413" s="13"/>
      <c r="BN7413" s="13"/>
    </row>
    <row r="7414" spans="4:66" x14ac:dyDescent="0.25">
      <c r="D7414"/>
      <c r="E7414" s="10"/>
      <c r="F7414" s="10"/>
      <c r="G7414" s="10"/>
      <c r="H7414" s="10"/>
      <c r="I7414" s="10"/>
      <c r="J7414" s="10"/>
      <c r="K7414" s="11"/>
      <c r="L7414" s="11"/>
      <c r="M7414" s="12"/>
      <c r="N7414" s="12"/>
      <c r="O7414" s="12"/>
      <c r="P7414" s="12"/>
      <c r="Q7414" s="12"/>
      <c r="R7414" s="12"/>
      <c r="S7414" s="12"/>
      <c r="T7414" s="12"/>
      <c r="U7414" s="12"/>
      <c r="V7414" s="12"/>
      <c r="W7414" s="12"/>
      <c r="X7414" s="12"/>
      <c r="Y7414" s="12"/>
      <c r="Z7414" s="12"/>
      <c r="AA7414" s="12"/>
      <c r="AB7414" s="12"/>
      <c r="AC7414" s="12"/>
      <c r="AD7414" s="12"/>
      <c r="AE7414" s="12"/>
      <c r="AF7414" s="12"/>
      <c r="AG7414" s="12"/>
      <c r="AH7414" s="12"/>
      <c r="AI7414" s="12"/>
      <c r="AJ7414" s="12"/>
      <c r="AK7414" s="12"/>
      <c r="AL7414" s="12"/>
      <c r="AM7414" s="12"/>
      <c r="AN7414" s="12"/>
      <c r="AO7414" s="12"/>
      <c r="AP7414" s="12"/>
      <c r="AQ7414" s="12"/>
      <c r="AR7414" s="12"/>
      <c r="AS7414" s="12"/>
      <c r="AT7414" s="12"/>
      <c r="AU7414" s="12"/>
      <c r="AV7414" s="12"/>
      <c r="AW7414" s="12"/>
      <c r="AX7414" s="12"/>
      <c r="AY7414" s="12"/>
      <c r="AZ7414" s="12"/>
      <c r="BA7414" s="12"/>
      <c r="BB7414" s="12"/>
      <c r="BC7414" s="12"/>
      <c r="BD7414" s="12"/>
      <c r="BE7414" s="12"/>
      <c r="BF7414" s="12"/>
      <c r="BG7414" s="12"/>
      <c r="BH7414" s="12"/>
      <c r="BI7414" s="12"/>
      <c r="BJ7414" s="13"/>
      <c r="BK7414" s="13"/>
      <c r="BL7414" s="13"/>
      <c r="BM7414" s="13"/>
      <c r="BN7414" s="13"/>
    </row>
    <row r="7415" spans="4:66" x14ac:dyDescent="0.25">
      <c r="D7415"/>
      <c r="E7415" s="10"/>
      <c r="F7415" s="10"/>
      <c r="G7415" s="10"/>
      <c r="H7415" s="10"/>
      <c r="I7415" s="10"/>
      <c r="J7415" s="10"/>
      <c r="K7415" s="11"/>
      <c r="L7415" s="11"/>
      <c r="M7415" s="12"/>
      <c r="N7415" s="12"/>
      <c r="O7415" s="12"/>
      <c r="P7415" s="12"/>
      <c r="Q7415" s="12"/>
      <c r="R7415" s="12"/>
      <c r="S7415" s="12"/>
      <c r="T7415" s="12"/>
      <c r="U7415" s="12"/>
      <c r="V7415" s="12"/>
      <c r="W7415" s="12"/>
      <c r="X7415" s="12"/>
      <c r="Y7415" s="12"/>
      <c r="Z7415" s="12"/>
      <c r="AA7415" s="12"/>
      <c r="AB7415" s="12"/>
      <c r="AC7415" s="12"/>
      <c r="AD7415" s="12"/>
      <c r="AE7415" s="12"/>
      <c r="AF7415" s="12"/>
      <c r="AG7415" s="12"/>
      <c r="AH7415" s="12"/>
      <c r="AI7415" s="12"/>
      <c r="AJ7415" s="12"/>
      <c r="AK7415" s="12"/>
      <c r="AL7415" s="12"/>
      <c r="AM7415" s="12"/>
      <c r="AN7415" s="12"/>
      <c r="AO7415" s="12"/>
      <c r="AP7415" s="12"/>
      <c r="AQ7415" s="12"/>
      <c r="AR7415" s="12"/>
      <c r="AS7415" s="12"/>
      <c r="AT7415" s="12"/>
      <c r="AU7415" s="12"/>
      <c r="AV7415" s="12"/>
      <c r="AW7415" s="12"/>
      <c r="AX7415" s="12"/>
      <c r="AY7415" s="12"/>
      <c r="AZ7415" s="12"/>
      <c r="BA7415" s="12"/>
      <c r="BB7415" s="12"/>
      <c r="BC7415" s="12"/>
      <c r="BD7415" s="12"/>
      <c r="BE7415" s="12"/>
      <c r="BF7415" s="12"/>
      <c r="BG7415" s="12"/>
      <c r="BH7415" s="12"/>
      <c r="BI7415" s="12"/>
      <c r="BJ7415" s="13"/>
      <c r="BK7415" s="13"/>
      <c r="BL7415" s="13"/>
      <c r="BM7415" s="13"/>
      <c r="BN7415" s="13"/>
    </row>
    <row r="7416" spans="4:66" x14ac:dyDescent="0.25">
      <c r="D7416"/>
      <c r="E7416" s="10"/>
      <c r="F7416" s="10"/>
      <c r="G7416" s="10"/>
      <c r="H7416" s="10"/>
      <c r="I7416" s="10"/>
      <c r="J7416" s="10"/>
      <c r="K7416" s="11"/>
      <c r="L7416" s="11"/>
      <c r="M7416" s="12"/>
      <c r="N7416" s="12"/>
      <c r="O7416" s="12"/>
      <c r="P7416" s="12"/>
      <c r="Q7416" s="12"/>
      <c r="R7416" s="12"/>
      <c r="S7416" s="12"/>
      <c r="T7416" s="12"/>
      <c r="U7416" s="12"/>
      <c r="V7416" s="12"/>
      <c r="W7416" s="12"/>
      <c r="X7416" s="12"/>
      <c r="Y7416" s="12"/>
      <c r="Z7416" s="12"/>
      <c r="AA7416" s="12"/>
      <c r="AB7416" s="12"/>
      <c r="AC7416" s="12"/>
      <c r="AD7416" s="12"/>
      <c r="AE7416" s="12"/>
      <c r="AF7416" s="12"/>
      <c r="AG7416" s="12"/>
      <c r="AH7416" s="12"/>
      <c r="AI7416" s="12"/>
      <c r="AJ7416" s="12"/>
      <c r="AK7416" s="12"/>
      <c r="AL7416" s="12"/>
      <c r="AM7416" s="12"/>
      <c r="AN7416" s="12"/>
      <c r="AO7416" s="12"/>
      <c r="AP7416" s="12"/>
      <c r="AQ7416" s="12"/>
      <c r="AR7416" s="12"/>
      <c r="AS7416" s="12"/>
      <c r="AT7416" s="12"/>
      <c r="AU7416" s="12"/>
      <c r="AV7416" s="12"/>
      <c r="AW7416" s="12"/>
      <c r="AX7416" s="12"/>
      <c r="AY7416" s="12"/>
      <c r="AZ7416" s="12"/>
      <c r="BA7416" s="12"/>
      <c r="BB7416" s="12"/>
      <c r="BC7416" s="12"/>
      <c r="BD7416" s="12"/>
      <c r="BE7416" s="12"/>
      <c r="BF7416" s="12"/>
      <c r="BG7416" s="12"/>
      <c r="BH7416" s="12"/>
      <c r="BI7416" s="12"/>
      <c r="BJ7416" s="13"/>
      <c r="BK7416" s="13"/>
      <c r="BL7416" s="13"/>
      <c r="BM7416" s="13"/>
      <c r="BN7416" s="13"/>
    </row>
    <row r="7417" spans="4:66" x14ac:dyDescent="0.25">
      <c r="D7417"/>
      <c r="E7417" s="10"/>
      <c r="F7417" s="10"/>
      <c r="G7417" s="10"/>
      <c r="H7417" s="10"/>
      <c r="I7417" s="10"/>
      <c r="J7417" s="10"/>
      <c r="K7417" s="11"/>
      <c r="L7417" s="11"/>
      <c r="M7417" s="12"/>
      <c r="N7417" s="12"/>
      <c r="O7417" s="12"/>
      <c r="P7417" s="12"/>
      <c r="Q7417" s="12"/>
      <c r="R7417" s="12"/>
      <c r="S7417" s="12"/>
      <c r="T7417" s="12"/>
      <c r="U7417" s="12"/>
      <c r="V7417" s="12"/>
      <c r="W7417" s="12"/>
      <c r="X7417" s="12"/>
      <c r="Y7417" s="12"/>
      <c r="Z7417" s="12"/>
      <c r="AA7417" s="12"/>
      <c r="AB7417" s="12"/>
      <c r="AC7417" s="12"/>
      <c r="AD7417" s="12"/>
      <c r="AE7417" s="12"/>
      <c r="AF7417" s="12"/>
      <c r="AG7417" s="12"/>
      <c r="AH7417" s="12"/>
      <c r="AI7417" s="12"/>
      <c r="AJ7417" s="12"/>
      <c r="AK7417" s="12"/>
      <c r="AL7417" s="12"/>
      <c r="AM7417" s="12"/>
      <c r="AN7417" s="12"/>
      <c r="AO7417" s="12"/>
      <c r="AP7417" s="12"/>
      <c r="AQ7417" s="12"/>
      <c r="AR7417" s="12"/>
      <c r="AS7417" s="12"/>
      <c r="AT7417" s="12"/>
      <c r="AU7417" s="12"/>
      <c r="AV7417" s="12"/>
      <c r="AW7417" s="12"/>
      <c r="AX7417" s="12"/>
      <c r="AY7417" s="12"/>
      <c r="AZ7417" s="12"/>
      <c r="BA7417" s="12"/>
      <c r="BB7417" s="12"/>
      <c r="BC7417" s="12"/>
      <c r="BD7417" s="12"/>
      <c r="BE7417" s="12"/>
      <c r="BF7417" s="12"/>
      <c r="BG7417" s="12"/>
      <c r="BH7417" s="12"/>
      <c r="BI7417" s="12"/>
      <c r="BJ7417" s="13"/>
      <c r="BK7417" s="13"/>
      <c r="BL7417" s="13"/>
      <c r="BM7417" s="13"/>
      <c r="BN7417" s="13"/>
    </row>
    <row r="7418" spans="4:66" x14ac:dyDescent="0.25">
      <c r="D7418"/>
      <c r="E7418" s="10"/>
      <c r="F7418" s="10"/>
      <c r="G7418" s="10"/>
      <c r="H7418" s="10"/>
      <c r="I7418" s="10"/>
      <c r="J7418" s="10"/>
      <c r="K7418" s="11"/>
      <c r="L7418" s="11"/>
      <c r="M7418" s="12"/>
      <c r="N7418" s="12"/>
      <c r="O7418" s="12"/>
      <c r="P7418" s="12"/>
      <c r="Q7418" s="12"/>
      <c r="R7418" s="12"/>
      <c r="S7418" s="12"/>
      <c r="T7418" s="12"/>
      <c r="U7418" s="12"/>
      <c r="V7418" s="12"/>
      <c r="W7418" s="12"/>
      <c r="X7418" s="12"/>
      <c r="Y7418" s="12"/>
      <c r="Z7418" s="12"/>
      <c r="AA7418" s="12"/>
      <c r="AB7418" s="12"/>
      <c r="AC7418" s="12"/>
      <c r="AD7418" s="12"/>
      <c r="AE7418" s="12"/>
      <c r="AF7418" s="12"/>
      <c r="AG7418" s="12"/>
      <c r="AH7418" s="12"/>
      <c r="AI7418" s="12"/>
      <c r="AJ7418" s="12"/>
      <c r="AK7418" s="12"/>
      <c r="AL7418" s="12"/>
      <c r="AM7418" s="12"/>
      <c r="AN7418" s="12"/>
      <c r="AO7418" s="12"/>
      <c r="AP7418" s="12"/>
      <c r="AQ7418" s="12"/>
      <c r="AR7418" s="12"/>
      <c r="AS7418" s="12"/>
      <c r="AT7418" s="12"/>
      <c r="AU7418" s="12"/>
      <c r="AV7418" s="12"/>
      <c r="AW7418" s="12"/>
      <c r="AX7418" s="12"/>
      <c r="AY7418" s="12"/>
      <c r="AZ7418" s="12"/>
      <c r="BA7418" s="12"/>
      <c r="BB7418" s="12"/>
      <c r="BC7418" s="12"/>
      <c r="BD7418" s="12"/>
      <c r="BE7418" s="12"/>
      <c r="BF7418" s="12"/>
      <c r="BG7418" s="12"/>
      <c r="BH7418" s="12"/>
      <c r="BI7418" s="12"/>
      <c r="BJ7418" s="13"/>
      <c r="BK7418" s="13"/>
      <c r="BL7418" s="13"/>
      <c r="BM7418" s="13"/>
      <c r="BN7418" s="13"/>
    </row>
    <row r="7419" spans="4:66" x14ac:dyDescent="0.25">
      <c r="D7419"/>
      <c r="E7419" s="10"/>
      <c r="F7419" s="10"/>
      <c r="G7419" s="10"/>
      <c r="H7419" s="10"/>
      <c r="I7419" s="10"/>
      <c r="J7419" s="10"/>
      <c r="K7419" s="11"/>
      <c r="L7419" s="11"/>
      <c r="M7419" s="12"/>
      <c r="N7419" s="12"/>
      <c r="O7419" s="12"/>
      <c r="P7419" s="12"/>
      <c r="Q7419" s="12"/>
      <c r="R7419" s="12"/>
      <c r="S7419" s="12"/>
      <c r="T7419" s="12"/>
      <c r="U7419" s="12"/>
      <c r="V7419" s="12"/>
      <c r="W7419" s="12"/>
      <c r="X7419" s="12"/>
      <c r="Y7419" s="12"/>
      <c r="Z7419" s="12"/>
      <c r="AA7419" s="12"/>
      <c r="AB7419" s="12"/>
      <c r="AC7419" s="12"/>
      <c r="AD7419" s="12"/>
      <c r="AE7419" s="12"/>
      <c r="AF7419" s="12"/>
      <c r="AG7419" s="12"/>
      <c r="AH7419" s="12"/>
      <c r="AI7419" s="12"/>
      <c r="AJ7419" s="12"/>
      <c r="AK7419" s="12"/>
      <c r="AL7419" s="12"/>
      <c r="AM7419" s="12"/>
      <c r="AN7419" s="12"/>
      <c r="AO7419" s="12"/>
      <c r="AP7419" s="12"/>
      <c r="AQ7419" s="12"/>
      <c r="AR7419" s="12"/>
      <c r="AS7419" s="12"/>
      <c r="AT7419" s="12"/>
      <c r="AU7419" s="12"/>
      <c r="AV7419" s="12"/>
      <c r="AW7419" s="12"/>
      <c r="AX7419" s="12"/>
      <c r="AY7419" s="12"/>
      <c r="AZ7419" s="12"/>
      <c r="BA7419" s="12"/>
      <c r="BB7419" s="12"/>
      <c r="BC7419" s="12"/>
      <c r="BD7419" s="12"/>
      <c r="BE7419" s="12"/>
      <c r="BF7419" s="12"/>
      <c r="BG7419" s="12"/>
      <c r="BH7419" s="12"/>
      <c r="BI7419" s="12"/>
      <c r="BJ7419" s="13"/>
      <c r="BK7419" s="13"/>
      <c r="BL7419" s="13"/>
      <c r="BM7419" s="13"/>
      <c r="BN7419" s="13"/>
    </row>
    <row r="7420" spans="4:66" x14ac:dyDescent="0.25">
      <c r="D7420"/>
      <c r="E7420" s="10"/>
      <c r="F7420" s="10"/>
      <c r="G7420" s="10"/>
      <c r="H7420" s="10"/>
      <c r="I7420" s="10"/>
      <c r="J7420" s="10"/>
      <c r="K7420" s="11"/>
      <c r="L7420" s="11"/>
      <c r="M7420" s="12"/>
      <c r="N7420" s="12"/>
      <c r="O7420" s="12"/>
      <c r="P7420" s="12"/>
      <c r="Q7420" s="12"/>
      <c r="R7420" s="12"/>
      <c r="S7420" s="12"/>
      <c r="T7420" s="12"/>
      <c r="U7420" s="12"/>
      <c r="V7420" s="12"/>
      <c r="W7420" s="12"/>
      <c r="X7420" s="12"/>
      <c r="Y7420" s="12"/>
      <c r="Z7420" s="12"/>
      <c r="AA7420" s="12"/>
      <c r="AB7420" s="12"/>
      <c r="AC7420" s="12"/>
      <c r="AD7420" s="12"/>
      <c r="AE7420" s="12"/>
      <c r="AF7420" s="12"/>
      <c r="AG7420" s="12"/>
      <c r="AH7420" s="12"/>
      <c r="AI7420" s="12"/>
      <c r="AJ7420" s="12"/>
      <c r="AK7420" s="12"/>
      <c r="AL7420" s="12"/>
      <c r="AM7420" s="12"/>
      <c r="AN7420" s="12"/>
      <c r="AO7420" s="12"/>
      <c r="AP7420" s="12"/>
      <c r="AQ7420" s="12"/>
      <c r="AR7420" s="12"/>
      <c r="AS7420" s="12"/>
      <c r="AT7420" s="12"/>
      <c r="AU7420" s="12"/>
      <c r="AV7420" s="12"/>
      <c r="AW7420" s="12"/>
      <c r="AX7420" s="12"/>
      <c r="AY7420" s="12"/>
      <c r="AZ7420" s="12"/>
      <c r="BA7420" s="12"/>
      <c r="BB7420" s="12"/>
      <c r="BC7420" s="12"/>
      <c r="BD7420" s="12"/>
      <c r="BE7420" s="12"/>
      <c r="BF7420" s="12"/>
      <c r="BG7420" s="12"/>
      <c r="BH7420" s="12"/>
      <c r="BI7420" s="12"/>
      <c r="BJ7420" s="13"/>
      <c r="BK7420" s="13"/>
      <c r="BL7420" s="13"/>
      <c r="BM7420" s="13"/>
      <c r="BN7420" s="13"/>
    </row>
    <row r="7421" spans="4:66" x14ac:dyDescent="0.25">
      <c r="D7421"/>
      <c r="E7421" s="10"/>
      <c r="F7421" s="10"/>
      <c r="G7421" s="10"/>
      <c r="H7421" s="10"/>
      <c r="I7421" s="10"/>
      <c r="J7421" s="10"/>
      <c r="K7421" s="11"/>
      <c r="L7421" s="11"/>
      <c r="M7421" s="12"/>
      <c r="N7421" s="12"/>
      <c r="O7421" s="12"/>
      <c r="P7421" s="12"/>
      <c r="Q7421" s="12"/>
      <c r="R7421" s="12"/>
      <c r="S7421" s="12"/>
      <c r="T7421" s="12"/>
      <c r="U7421" s="12"/>
      <c r="V7421" s="12"/>
      <c r="W7421" s="12"/>
      <c r="X7421" s="12"/>
      <c r="Y7421" s="12"/>
      <c r="Z7421" s="12"/>
      <c r="AA7421" s="12"/>
      <c r="AB7421" s="12"/>
      <c r="AC7421" s="12"/>
      <c r="AD7421" s="12"/>
      <c r="AE7421" s="12"/>
      <c r="AF7421" s="12"/>
      <c r="AG7421" s="12"/>
      <c r="AH7421" s="12"/>
      <c r="AI7421" s="12"/>
      <c r="AJ7421" s="12"/>
      <c r="AK7421" s="12"/>
      <c r="AL7421" s="12"/>
      <c r="AM7421" s="12"/>
      <c r="AN7421" s="12"/>
      <c r="AO7421" s="12"/>
      <c r="AP7421" s="12"/>
      <c r="AQ7421" s="12"/>
      <c r="AR7421" s="12"/>
      <c r="AS7421" s="12"/>
      <c r="AT7421" s="12"/>
      <c r="AU7421" s="12"/>
      <c r="AV7421" s="12"/>
      <c r="AW7421" s="12"/>
      <c r="AX7421" s="12"/>
      <c r="AY7421" s="12"/>
      <c r="AZ7421" s="12"/>
      <c r="BA7421" s="12"/>
      <c r="BB7421" s="12"/>
      <c r="BC7421" s="12"/>
      <c r="BD7421" s="12"/>
      <c r="BE7421" s="12"/>
      <c r="BF7421" s="12"/>
      <c r="BG7421" s="12"/>
      <c r="BH7421" s="12"/>
      <c r="BI7421" s="12"/>
      <c r="BJ7421" s="13"/>
      <c r="BK7421" s="13"/>
      <c r="BL7421" s="13"/>
      <c r="BM7421" s="13"/>
      <c r="BN7421" s="13"/>
    </row>
    <row r="7422" spans="4:66" x14ac:dyDescent="0.25">
      <c r="D7422"/>
      <c r="E7422" s="10"/>
      <c r="F7422" s="10"/>
      <c r="G7422" s="10"/>
      <c r="H7422" s="10"/>
      <c r="I7422" s="10"/>
      <c r="J7422" s="10"/>
      <c r="K7422" s="11"/>
      <c r="L7422" s="11"/>
      <c r="M7422" s="12"/>
      <c r="N7422" s="12"/>
      <c r="O7422" s="12"/>
      <c r="P7422" s="12"/>
      <c r="Q7422" s="12"/>
      <c r="R7422" s="12"/>
      <c r="S7422" s="12"/>
      <c r="T7422" s="12"/>
      <c r="U7422" s="12"/>
      <c r="V7422" s="12"/>
      <c r="W7422" s="12"/>
      <c r="X7422" s="12"/>
      <c r="Y7422" s="12"/>
      <c r="Z7422" s="12"/>
      <c r="AA7422" s="12"/>
      <c r="AB7422" s="12"/>
      <c r="AC7422" s="12"/>
      <c r="AD7422" s="12"/>
      <c r="AE7422" s="12"/>
      <c r="AF7422" s="12"/>
      <c r="AG7422" s="12"/>
      <c r="AH7422" s="12"/>
      <c r="AI7422" s="12"/>
      <c r="AJ7422" s="12"/>
      <c r="AK7422" s="12"/>
      <c r="AL7422" s="12"/>
      <c r="AM7422" s="12"/>
      <c r="AN7422" s="12"/>
      <c r="AO7422" s="12"/>
      <c r="AP7422" s="12"/>
      <c r="AQ7422" s="12"/>
      <c r="AR7422" s="12"/>
      <c r="AS7422" s="12"/>
      <c r="AT7422" s="12"/>
      <c r="AU7422" s="12"/>
      <c r="AV7422" s="12"/>
      <c r="AW7422" s="12"/>
      <c r="AX7422" s="12"/>
      <c r="AY7422" s="12"/>
      <c r="AZ7422" s="12"/>
      <c r="BA7422" s="12"/>
      <c r="BB7422" s="12"/>
      <c r="BC7422" s="12"/>
      <c r="BD7422" s="12"/>
      <c r="BE7422" s="12"/>
      <c r="BF7422" s="12"/>
      <c r="BG7422" s="12"/>
      <c r="BH7422" s="12"/>
      <c r="BI7422" s="12"/>
      <c r="BJ7422" s="13"/>
      <c r="BK7422" s="13"/>
      <c r="BL7422" s="13"/>
      <c r="BM7422" s="13"/>
      <c r="BN7422" s="13"/>
    </row>
    <row r="7423" spans="4:66" x14ac:dyDescent="0.25">
      <c r="D7423"/>
      <c r="E7423" s="10"/>
      <c r="F7423" s="10"/>
      <c r="G7423" s="10"/>
      <c r="H7423" s="10"/>
      <c r="I7423" s="10"/>
      <c r="J7423" s="10"/>
      <c r="K7423" s="11"/>
      <c r="L7423" s="11"/>
      <c r="M7423" s="12"/>
      <c r="N7423" s="12"/>
      <c r="O7423" s="12"/>
      <c r="P7423" s="12"/>
      <c r="Q7423" s="12"/>
      <c r="R7423" s="12"/>
      <c r="S7423" s="12"/>
      <c r="T7423" s="12"/>
      <c r="U7423" s="12"/>
      <c r="V7423" s="12"/>
      <c r="W7423" s="12"/>
      <c r="X7423" s="12"/>
      <c r="Y7423" s="12"/>
      <c r="Z7423" s="12"/>
      <c r="AA7423" s="12"/>
      <c r="AB7423" s="12"/>
      <c r="AC7423" s="12"/>
      <c r="AD7423" s="12"/>
      <c r="AE7423" s="12"/>
      <c r="AF7423" s="12"/>
      <c r="AG7423" s="12"/>
      <c r="AH7423" s="12"/>
      <c r="AI7423" s="12"/>
      <c r="AJ7423" s="12"/>
      <c r="AK7423" s="12"/>
      <c r="AL7423" s="12"/>
      <c r="AM7423" s="12"/>
      <c r="AN7423" s="12"/>
      <c r="AO7423" s="12"/>
      <c r="AP7423" s="12"/>
      <c r="AQ7423" s="12"/>
      <c r="AR7423" s="12"/>
      <c r="AS7423" s="12"/>
      <c r="AT7423" s="12"/>
      <c r="AU7423" s="12"/>
      <c r="AV7423" s="12"/>
      <c r="AW7423" s="12"/>
      <c r="AX7423" s="12"/>
      <c r="AY7423" s="12"/>
      <c r="AZ7423" s="12"/>
      <c r="BA7423" s="12"/>
      <c r="BB7423" s="12"/>
      <c r="BC7423" s="12"/>
      <c r="BD7423" s="12"/>
      <c r="BE7423" s="12"/>
      <c r="BF7423" s="12"/>
      <c r="BG7423" s="12"/>
      <c r="BH7423" s="12"/>
      <c r="BI7423" s="12"/>
      <c r="BJ7423" s="13"/>
      <c r="BK7423" s="13"/>
      <c r="BL7423" s="13"/>
      <c r="BM7423" s="13"/>
      <c r="BN7423" s="13"/>
    </row>
    <row r="7424" spans="4:66" x14ac:dyDescent="0.25">
      <c r="D7424"/>
      <c r="E7424" s="10"/>
      <c r="F7424" s="10"/>
      <c r="G7424" s="10"/>
      <c r="H7424" s="10"/>
      <c r="I7424" s="10"/>
      <c r="J7424" s="10"/>
      <c r="K7424" s="11"/>
      <c r="L7424" s="11"/>
      <c r="M7424" s="12"/>
      <c r="N7424" s="12"/>
      <c r="O7424" s="12"/>
      <c r="P7424" s="12"/>
      <c r="Q7424" s="12"/>
      <c r="R7424" s="12"/>
      <c r="S7424" s="12"/>
      <c r="T7424" s="12"/>
      <c r="U7424" s="12"/>
      <c r="V7424" s="12"/>
      <c r="W7424" s="12"/>
      <c r="X7424" s="12"/>
      <c r="Y7424" s="12"/>
      <c r="Z7424" s="12"/>
      <c r="AA7424" s="12"/>
      <c r="AB7424" s="12"/>
      <c r="AC7424" s="12"/>
      <c r="AD7424" s="12"/>
      <c r="AE7424" s="12"/>
      <c r="AF7424" s="12"/>
      <c r="AG7424" s="12"/>
      <c r="AH7424" s="12"/>
      <c r="AI7424" s="12"/>
      <c r="AJ7424" s="12"/>
      <c r="AK7424" s="12"/>
      <c r="AL7424" s="12"/>
      <c r="AM7424" s="12"/>
      <c r="AN7424" s="12"/>
      <c r="AO7424" s="12"/>
      <c r="AP7424" s="12"/>
      <c r="AQ7424" s="12"/>
      <c r="AR7424" s="12"/>
      <c r="AS7424" s="12"/>
      <c r="AT7424" s="12"/>
      <c r="AU7424" s="12"/>
      <c r="AV7424" s="12"/>
      <c r="AW7424" s="12"/>
      <c r="AX7424" s="12"/>
      <c r="AY7424" s="12"/>
      <c r="AZ7424" s="12"/>
      <c r="BA7424" s="12"/>
      <c r="BB7424" s="12"/>
      <c r="BC7424" s="12"/>
      <c r="BD7424" s="12"/>
      <c r="BE7424" s="12"/>
      <c r="BF7424" s="12"/>
      <c r="BG7424" s="12"/>
      <c r="BH7424" s="12"/>
      <c r="BI7424" s="12"/>
      <c r="BJ7424" s="13"/>
      <c r="BK7424" s="13"/>
      <c r="BL7424" s="13"/>
      <c r="BM7424" s="13"/>
      <c r="BN7424" s="13"/>
    </row>
    <row r="7425" spans="4:66" x14ac:dyDescent="0.25">
      <c r="D7425"/>
      <c r="E7425" s="10"/>
      <c r="F7425" s="10"/>
      <c r="G7425" s="10"/>
      <c r="H7425" s="10"/>
      <c r="I7425" s="10"/>
      <c r="J7425" s="10"/>
      <c r="K7425" s="11"/>
      <c r="L7425" s="11"/>
      <c r="M7425" s="12"/>
      <c r="N7425" s="12"/>
      <c r="O7425" s="12"/>
      <c r="P7425" s="12"/>
      <c r="Q7425" s="12"/>
      <c r="R7425" s="12"/>
      <c r="S7425" s="12"/>
      <c r="T7425" s="12"/>
      <c r="U7425" s="12"/>
      <c r="V7425" s="12"/>
      <c r="W7425" s="12"/>
      <c r="X7425" s="12"/>
      <c r="Y7425" s="12"/>
      <c r="Z7425" s="12"/>
      <c r="AA7425" s="12"/>
      <c r="AB7425" s="12"/>
      <c r="AC7425" s="12"/>
      <c r="AD7425" s="12"/>
      <c r="AE7425" s="12"/>
      <c r="AF7425" s="12"/>
      <c r="AG7425" s="12"/>
      <c r="AH7425" s="12"/>
      <c r="AI7425" s="12"/>
      <c r="AJ7425" s="12"/>
      <c r="AK7425" s="12"/>
      <c r="AL7425" s="12"/>
      <c r="AM7425" s="12"/>
      <c r="AN7425" s="12"/>
      <c r="AO7425" s="12"/>
      <c r="AP7425" s="12"/>
      <c r="AQ7425" s="12"/>
      <c r="AR7425" s="12"/>
      <c r="AS7425" s="12"/>
      <c r="AT7425" s="12"/>
      <c r="AU7425" s="12"/>
      <c r="AV7425" s="12"/>
      <c r="AW7425" s="12"/>
      <c r="AX7425" s="12"/>
      <c r="AY7425" s="12"/>
      <c r="AZ7425" s="12"/>
      <c r="BA7425" s="12"/>
      <c r="BB7425" s="12"/>
      <c r="BC7425" s="12"/>
      <c r="BD7425" s="12"/>
      <c r="BE7425" s="12"/>
      <c r="BF7425" s="12"/>
      <c r="BG7425" s="12"/>
      <c r="BH7425" s="12"/>
      <c r="BI7425" s="12"/>
      <c r="BJ7425" s="13"/>
      <c r="BK7425" s="13"/>
      <c r="BL7425" s="13"/>
      <c r="BM7425" s="13"/>
      <c r="BN7425" s="13"/>
    </row>
    <row r="7426" spans="4:66" x14ac:dyDescent="0.25">
      <c r="D7426"/>
      <c r="E7426" s="10"/>
      <c r="F7426" s="10"/>
      <c r="G7426" s="10"/>
      <c r="H7426" s="10"/>
      <c r="I7426" s="10"/>
      <c r="J7426" s="10"/>
      <c r="K7426" s="11"/>
      <c r="L7426" s="11"/>
      <c r="M7426" s="12"/>
      <c r="N7426" s="12"/>
      <c r="O7426" s="12"/>
      <c r="P7426" s="12"/>
      <c r="Q7426" s="12"/>
      <c r="R7426" s="12"/>
      <c r="S7426" s="12"/>
      <c r="T7426" s="12"/>
      <c r="U7426" s="12"/>
      <c r="V7426" s="12"/>
      <c r="W7426" s="12"/>
      <c r="X7426" s="12"/>
      <c r="Y7426" s="12"/>
      <c r="Z7426" s="12"/>
      <c r="AA7426" s="12"/>
      <c r="AB7426" s="12"/>
      <c r="AC7426" s="12"/>
      <c r="AD7426" s="12"/>
      <c r="AE7426" s="12"/>
      <c r="AF7426" s="12"/>
      <c r="AG7426" s="12"/>
      <c r="AH7426" s="12"/>
      <c r="AI7426" s="12"/>
      <c r="AJ7426" s="12"/>
      <c r="AK7426" s="12"/>
      <c r="AL7426" s="12"/>
      <c r="AM7426" s="12"/>
      <c r="AN7426" s="12"/>
      <c r="AO7426" s="12"/>
      <c r="AP7426" s="12"/>
      <c r="AQ7426" s="12"/>
      <c r="AR7426" s="12"/>
      <c r="AS7426" s="12"/>
      <c r="AT7426" s="12"/>
      <c r="AU7426" s="12"/>
      <c r="AV7426" s="12"/>
      <c r="AW7426" s="12"/>
      <c r="AX7426" s="12"/>
      <c r="AY7426" s="12"/>
      <c r="AZ7426" s="12"/>
      <c r="BA7426" s="12"/>
      <c r="BB7426" s="12"/>
      <c r="BC7426" s="12"/>
      <c r="BD7426" s="12"/>
      <c r="BE7426" s="12"/>
      <c r="BF7426" s="12"/>
      <c r="BG7426" s="12"/>
      <c r="BH7426" s="12"/>
      <c r="BI7426" s="12"/>
      <c r="BJ7426" s="13"/>
      <c r="BK7426" s="13"/>
      <c r="BL7426" s="13"/>
      <c r="BM7426" s="13"/>
      <c r="BN7426" s="13"/>
    </row>
    <row r="7427" spans="4:66" x14ac:dyDescent="0.25">
      <c r="D7427"/>
      <c r="E7427" s="10"/>
      <c r="F7427" s="10"/>
      <c r="G7427" s="10"/>
      <c r="H7427" s="10"/>
      <c r="I7427" s="10"/>
      <c r="J7427" s="10"/>
      <c r="K7427" s="11"/>
      <c r="L7427" s="11"/>
      <c r="M7427" s="12"/>
      <c r="N7427" s="12"/>
      <c r="O7427" s="12"/>
      <c r="P7427" s="12"/>
      <c r="Q7427" s="12"/>
      <c r="R7427" s="12"/>
      <c r="S7427" s="12"/>
      <c r="T7427" s="12"/>
      <c r="U7427" s="12"/>
      <c r="V7427" s="12"/>
      <c r="W7427" s="12"/>
      <c r="X7427" s="12"/>
      <c r="Y7427" s="12"/>
      <c r="Z7427" s="12"/>
      <c r="AA7427" s="12"/>
      <c r="AB7427" s="12"/>
      <c r="AC7427" s="12"/>
      <c r="AD7427" s="12"/>
      <c r="AE7427" s="12"/>
      <c r="AF7427" s="12"/>
      <c r="AG7427" s="12"/>
      <c r="AH7427" s="12"/>
      <c r="AI7427" s="12"/>
      <c r="AJ7427" s="12"/>
      <c r="AK7427" s="12"/>
      <c r="AL7427" s="12"/>
      <c r="AM7427" s="12"/>
      <c r="AN7427" s="12"/>
      <c r="AO7427" s="12"/>
      <c r="AP7427" s="12"/>
      <c r="AQ7427" s="12"/>
      <c r="AR7427" s="12"/>
      <c r="AS7427" s="12"/>
      <c r="AT7427" s="12"/>
      <c r="AU7427" s="12"/>
      <c r="AV7427" s="12"/>
      <c r="AW7427" s="12"/>
      <c r="AX7427" s="12"/>
      <c r="AY7427" s="12"/>
      <c r="AZ7427" s="12"/>
      <c r="BA7427" s="12"/>
      <c r="BB7427" s="12"/>
      <c r="BC7427" s="12"/>
      <c r="BD7427" s="12"/>
      <c r="BE7427" s="12"/>
      <c r="BF7427" s="12"/>
      <c r="BG7427" s="12"/>
      <c r="BH7427" s="12"/>
      <c r="BI7427" s="12"/>
      <c r="BJ7427" s="13"/>
      <c r="BK7427" s="13"/>
      <c r="BL7427" s="13"/>
      <c r="BM7427" s="13"/>
      <c r="BN7427" s="13"/>
    </row>
    <row r="7428" spans="4:66" x14ac:dyDescent="0.25">
      <c r="D7428"/>
      <c r="E7428" s="10"/>
      <c r="F7428" s="10"/>
      <c r="G7428" s="10"/>
      <c r="H7428" s="10"/>
      <c r="I7428" s="10"/>
      <c r="J7428" s="10"/>
      <c r="K7428" s="11"/>
      <c r="L7428" s="11"/>
      <c r="M7428" s="12"/>
      <c r="N7428" s="12"/>
      <c r="O7428" s="12"/>
      <c r="P7428" s="12"/>
      <c r="Q7428" s="12"/>
      <c r="R7428" s="12"/>
      <c r="S7428" s="12"/>
      <c r="T7428" s="12"/>
      <c r="U7428" s="12"/>
      <c r="V7428" s="12"/>
      <c r="W7428" s="12"/>
      <c r="X7428" s="12"/>
      <c r="Y7428" s="12"/>
      <c r="Z7428" s="12"/>
      <c r="AA7428" s="12"/>
      <c r="AB7428" s="12"/>
      <c r="AC7428" s="12"/>
      <c r="AD7428" s="12"/>
      <c r="AE7428" s="12"/>
      <c r="AF7428" s="12"/>
      <c r="AG7428" s="12"/>
      <c r="AH7428" s="12"/>
      <c r="AI7428" s="12"/>
      <c r="AJ7428" s="12"/>
      <c r="AK7428" s="12"/>
      <c r="AL7428" s="12"/>
      <c r="AM7428" s="12"/>
      <c r="AN7428" s="12"/>
      <c r="AO7428" s="12"/>
      <c r="AP7428" s="12"/>
      <c r="AQ7428" s="12"/>
      <c r="AR7428" s="12"/>
      <c r="AS7428" s="12"/>
      <c r="AT7428" s="12"/>
      <c r="AU7428" s="12"/>
      <c r="AV7428" s="12"/>
      <c r="AW7428" s="12"/>
      <c r="AX7428" s="12"/>
      <c r="AY7428" s="12"/>
      <c r="AZ7428" s="12"/>
      <c r="BA7428" s="12"/>
      <c r="BB7428" s="12"/>
      <c r="BC7428" s="12"/>
      <c r="BD7428" s="12"/>
      <c r="BE7428" s="12"/>
      <c r="BF7428" s="12"/>
      <c r="BG7428" s="12"/>
      <c r="BH7428" s="12"/>
      <c r="BI7428" s="12"/>
      <c r="BJ7428" s="13"/>
      <c r="BK7428" s="13"/>
      <c r="BL7428" s="13"/>
      <c r="BM7428" s="13"/>
      <c r="BN7428" s="13"/>
    </row>
    <row r="7429" spans="4:66" x14ac:dyDescent="0.25">
      <c r="D7429"/>
      <c r="E7429" s="10"/>
      <c r="F7429" s="10"/>
      <c r="G7429" s="10"/>
      <c r="H7429" s="10"/>
      <c r="I7429" s="10"/>
      <c r="J7429" s="10"/>
      <c r="K7429" s="11"/>
      <c r="L7429" s="11"/>
      <c r="M7429" s="12"/>
      <c r="N7429" s="12"/>
      <c r="O7429" s="12"/>
      <c r="P7429" s="12"/>
      <c r="Q7429" s="12"/>
      <c r="R7429" s="12"/>
      <c r="S7429" s="12"/>
      <c r="T7429" s="12"/>
      <c r="U7429" s="12"/>
      <c r="V7429" s="12"/>
      <c r="W7429" s="12"/>
      <c r="X7429" s="12"/>
      <c r="Y7429" s="12"/>
      <c r="Z7429" s="12"/>
      <c r="AA7429" s="12"/>
      <c r="AB7429" s="12"/>
      <c r="AC7429" s="12"/>
      <c r="AD7429" s="12"/>
      <c r="AE7429" s="12"/>
      <c r="AF7429" s="12"/>
      <c r="AG7429" s="12"/>
      <c r="AH7429" s="12"/>
      <c r="AI7429" s="12"/>
      <c r="AJ7429" s="12"/>
      <c r="AK7429" s="12"/>
      <c r="AL7429" s="12"/>
      <c r="AM7429" s="12"/>
      <c r="AN7429" s="12"/>
      <c r="AO7429" s="12"/>
      <c r="AP7429" s="12"/>
      <c r="AQ7429" s="12"/>
      <c r="AR7429" s="12"/>
      <c r="AS7429" s="12"/>
      <c r="AT7429" s="12"/>
      <c r="AU7429" s="12"/>
      <c r="AV7429" s="12"/>
      <c r="AW7429" s="12"/>
      <c r="AX7429" s="12"/>
      <c r="AY7429" s="12"/>
      <c r="AZ7429" s="12"/>
      <c r="BA7429" s="12"/>
      <c r="BB7429" s="12"/>
      <c r="BC7429" s="12"/>
      <c r="BD7429" s="12"/>
      <c r="BE7429" s="12"/>
      <c r="BF7429" s="12"/>
      <c r="BG7429" s="12"/>
      <c r="BH7429" s="12"/>
      <c r="BI7429" s="12"/>
      <c r="BJ7429" s="13"/>
      <c r="BK7429" s="13"/>
      <c r="BL7429" s="13"/>
      <c r="BM7429" s="13"/>
      <c r="BN7429" s="13"/>
    </row>
    <row r="7430" spans="4:66" x14ac:dyDescent="0.25">
      <c r="D7430"/>
      <c r="E7430" s="10"/>
      <c r="F7430" s="10"/>
      <c r="G7430" s="10"/>
      <c r="H7430" s="10"/>
      <c r="I7430" s="10"/>
      <c r="J7430" s="10"/>
      <c r="K7430" s="11"/>
      <c r="L7430" s="11"/>
      <c r="M7430" s="12"/>
      <c r="N7430" s="12"/>
      <c r="O7430" s="12"/>
      <c r="P7430" s="12"/>
      <c r="Q7430" s="12"/>
      <c r="R7430" s="12"/>
      <c r="S7430" s="12"/>
      <c r="T7430" s="12"/>
      <c r="U7430" s="12"/>
      <c r="V7430" s="12"/>
      <c r="W7430" s="12"/>
      <c r="X7430" s="12"/>
      <c r="Y7430" s="12"/>
      <c r="Z7430" s="12"/>
      <c r="AA7430" s="12"/>
      <c r="AB7430" s="12"/>
      <c r="AC7430" s="12"/>
      <c r="AD7430" s="12"/>
      <c r="AE7430" s="12"/>
      <c r="AF7430" s="12"/>
      <c r="AG7430" s="12"/>
      <c r="AH7430" s="12"/>
      <c r="AI7430" s="12"/>
      <c r="AJ7430" s="12"/>
      <c r="AK7430" s="12"/>
      <c r="AL7430" s="12"/>
      <c r="AM7430" s="12"/>
      <c r="AN7430" s="12"/>
      <c r="AO7430" s="12"/>
      <c r="AP7430" s="12"/>
      <c r="AQ7430" s="12"/>
      <c r="AR7430" s="12"/>
      <c r="AS7430" s="12"/>
      <c r="AT7430" s="12"/>
      <c r="AU7430" s="12"/>
      <c r="AV7430" s="12"/>
      <c r="AW7430" s="12"/>
      <c r="AX7430" s="12"/>
      <c r="AY7430" s="12"/>
      <c r="AZ7430" s="12"/>
      <c r="BA7430" s="12"/>
      <c r="BB7430" s="12"/>
      <c r="BC7430" s="12"/>
      <c r="BD7430" s="12"/>
      <c r="BE7430" s="12"/>
      <c r="BF7430" s="12"/>
      <c r="BG7430" s="12"/>
      <c r="BH7430" s="12"/>
      <c r="BI7430" s="12"/>
      <c r="BJ7430" s="13"/>
      <c r="BK7430" s="13"/>
      <c r="BL7430" s="13"/>
      <c r="BM7430" s="13"/>
      <c r="BN7430" s="13"/>
    </row>
    <row r="7431" spans="4:66" x14ac:dyDescent="0.25">
      <c r="D7431"/>
      <c r="E7431" s="10"/>
      <c r="F7431" s="10"/>
      <c r="G7431" s="10"/>
      <c r="H7431" s="10"/>
      <c r="I7431" s="10"/>
      <c r="J7431" s="10"/>
      <c r="K7431" s="11"/>
      <c r="L7431" s="11"/>
      <c r="M7431" s="12"/>
      <c r="N7431" s="12"/>
      <c r="O7431" s="12"/>
      <c r="P7431" s="12"/>
      <c r="Q7431" s="12"/>
      <c r="R7431" s="12"/>
      <c r="S7431" s="12"/>
      <c r="T7431" s="12"/>
      <c r="U7431" s="12"/>
      <c r="V7431" s="12"/>
      <c r="W7431" s="12"/>
      <c r="X7431" s="12"/>
      <c r="Y7431" s="12"/>
      <c r="Z7431" s="12"/>
      <c r="AA7431" s="12"/>
      <c r="AB7431" s="12"/>
      <c r="AC7431" s="12"/>
      <c r="AD7431" s="12"/>
      <c r="AE7431" s="12"/>
      <c r="AF7431" s="12"/>
      <c r="AG7431" s="12"/>
      <c r="AH7431" s="12"/>
      <c r="AI7431" s="12"/>
      <c r="AJ7431" s="12"/>
      <c r="AK7431" s="12"/>
      <c r="AL7431" s="12"/>
      <c r="AM7431" s="12"/>
      <c r="AN7431" s="12"/>
      <c r="AO7431" s="12"/>
      <c r="AP7431" s="12"/>
      <c r="AQ7431" s="12"/>
      <c r="AR7431" s="12"/>
      <c r="AS7431" s="12"/>
      <c r="AT7431" s="12"/>
      <c r="AU7431" s="12"/>
      <c r="AV7431" s="12"/>
      <c r="AW7431" s="12"/>
      <c r="AX7431" s="12"/>
      <c r="AY7431" s="12"/>
      <c r="AZ7431" s="12"/>
      <c r="BA7431" s="12"/>
      <c r="BB7431" s="12"/>
      <c r="BC7431" s="12"/>
      <c r="BD7431" s="12"/>
      <c r="BE7431" s="12"/>
      <c r="BF7431" s="12"/>
      <c r="BG7431" s="12"/>
      <c r="BH7431" s="12"/>
      <c r="BI7431" s="12"/>
      <c r="BJ7431" s="13"/>
      <c r="BK7431" s="13"/>
      <c r="BL7431" s="13"/>
      <c r="BM7431" s="13"/>
      <c r="BN7431" s="13"/>
    </row>
    <row r="7432" spans="4:66" x14ac:dyDescent="0.25">
      <c r="D7432"/>
      <c r="E7432" s="10"/>
      <c r="F7432" s="10"/>
      <c r="G7432" s="10"/>
      <c r="H7432" s="10"/>
      <c r="I7432" s="10"/>
      <c r="J7432" s="10"/>
      <c r="K7432" s="11"/>
      <c r="L7432" s="11"/>
      <c r="M7432" s="12"/>
      <c r="N7432" s="12"/>
      <c r="O7432" s="12"/>
      <c r="P7432" s="12"/>
      <c r="Q7432" s="12"/>
      <c r="R7432" s="12"/>
      <c r="S7432" s="12"/>
      <c r="T7432" s="12"/>
      <c r="U7432" s="12"/>
      <c r="V7432" s="12"/>
      <c r="W7432" s="12"/>
      <c r="X7432" s="12"/>
      <c r="Y7432" s="12"/>
      <c r="Z7432" s="12"/>
      <c r="AA7432" s="12"/>
      <c r="AB7432" s="12"/>
      <c r="AC7432" s="12"/>
      <c r="AD7432" s="12"/>
      <c r="AE7432" s="12"/>
      <c r="AF7432" s="12"/>
      <c r="AG7432" s="12"/>
      <c r="AH7432" s="12"/>
      <c r="AI7432" s="12"/>
      <c r="AJ7432" s="12"/>
      <c r="AK7432" s="12"/>
      <c r="AL7432" s="12"/>
      <c r="AM7432" s="12"/>
      <c r="AN7432" s="12"/>
      <c r="AO7432" s="12"/>
      <c r="AP7432" s="12"/>
      <c r="AQ7432" s="12"/>
      <c r="AR7432" s="12"/>
      <c r="AS7432" s="12"/>
      <c r="AT7432" s="12"/>
      <c r="AU7432" s="12"/>
      <c r="AV7432" s="12"/>
      <c r="AW7432" s="12"/>
      <c r="AX7432" s="12"/>
      <c r="AY7432" s="12"/>
      <c r="AZ7432" s="12"/>
      <c r="BA7432" s="12"/>
      <c r="BB7432" s="12"/>
      <c r="BC7432" s="12"/>
      <c r="BD7432" s="12"/>
      <c r="BE7432" s="12"/>
      <c r="BF7432" s="12"/>
      <c r="BG7432" s="12"/>
      <c r="BH7432" s="12"/>
      <c r="BI7432" s="12"/>
      <c r="BJ7432" s="13"/>
      <c r="BK7432" s="13"/>
      <c r="BL7432" s="13"/>
      <c r="BM7432" s="13"/>
      <c r="BN7432" s="13"/>
    </row>
    <row r="7433" spans="4:66" x14ac:dyDescent="0.25">
      <c r="D7433"/>
      <c r="E7433" s="10"/>
      <c r="F7433" s="10"/>
      <c r="G7433" s="10"/>
      <c r="H7433" s="10"/>
      <c r="I7433" s="10"/>
      <c r="J7433" s="10"/>
      <c r="K7433" s="11"/>
      <c r="L7433" s="11"/>
      <c r="M7433" s="12"/>
      <c r="N7433" s="12"/>
      <c r="O7433" s="12"/>
      <c r="P7433" s="12"/>
      <c r="Q7433" s="12"/>
      <c r="R7433" s="12"/>
      <c r="S7433" s="12"/>
      <c r="T7433" s="12"/>
      <c r="U7433" s="12"/>
      <c r="V7433" s="12"/>
      <c r="W7433" s="12"/>
      <c r="X7433" s="12"/>
      <c r="Y7433" s="12"/>
      <c r="Z7433" s="12"/>
      <c r="AA7433" s="12"/>
      <c r="AB7433" s="12"/>
      <c r="AC7433" s="12"/>
      <c r="AD7433" s="12"/>
      <c r="AE7433" s="12"/>
      <c r="AF7433" s="12"/>
      <c r="AG7433" s="12"/>
      <c r="AH7433" s="12"/>
      <c r="AI7433" s="12"/>
      <c r="AJ7433" s="12"/>
      <c r="AK7433" s="12"/>
      <c r="AL7433" s="12"/>
      <c r="AM7433" s="12"/>
      <c r="AN7433" s="12"/>
      <c r="AO7433" s="12"/>
      <c r="AP7433" s="12"/>
      <c r="AQ7433" s="12"/>
      <c r="AR7433" s="12"/>
      <c r="AS7433" s="12"/>
      <c r="AT7433" s="12"/>
      <c r="AU7433" s="12"/>
      <c r="AV7433" s="12"/>
      <c r="AW7433" s="12"/>
      <c r="AX7433" s="12"/>
      <c r="AY7433" s="12"/>
      <c r="AZ7433" s="12"/>
      <c r="BA7433" s="12"/>
      <c r="BB7433" s="12"/>
      <c r="BC7433" s="12"/>
      <c r="BD7433" s="12"/>
      <c r="BE7433" s="12"/>
      <c r="BF7433" s="12"/>
      <c r="BG7433" s="12"/>
      <c r="BH7433" s="12"/>
      <c r="BI7433" s="12"/>
      <c r="BJ7433" s="13"/>
      <c r="BK7433" s="13"/>
      <c r="BL7433" s="13"/>
      <c r="BM7433" s="13"/>
      <c r="BN7433" s="13"/>
    </row>
    <row r="7434" spans="4:66" x14ac:dyDescent="0.25">
      <c r="D7434"/>
      <c r="E7434" s="10"/>
      <c r="F7434" s="10"/>
      <c r="G7434" s="10"/>
      <c r="H7434" s="10"/>
      <c r="I7434" s="10"/>
      <c r="J7434" s="10"/>
      <c r="K7434" s="11"/>
      <c r="L7434" s="11"/>
      <c r="M7434" s="12"/>
      <c r="N7434" s="12"/>
      <c r="O7434" s="12"/>
      <c r="P7434" s="12"/>
      <c r="Q7434" s="12"/>
      <c r="R7434" s="12"/>
      <c r="S7434" s="12"/>
      <c r="T7434" s="12"/>
      <c r="U7434" s="12"/>
      <c r="V7434" s="12"/>
      <c r="W7434" s="12"/>
      <c r="X7434" s="12"/>
      <c r="Y7434" s="12"/>
      <c r="Z7434" s="12"/>
      <c r="AA7434" s="12"/>
      <c r="AB7434" s="12"/>
      <c r="AC7434" s="12"/>
      <c r="AD7434" s="12"/>
      <c r="AE7434" s="12"/>
      <c r="AF7434" s="12"/>
      <c r="AG7434" s="12"/>
      <c r="AH7434" s="12"/>
      <c r="AI7434" s="12"/>
      <c r="AJ7434" s="12"/>
      <c r="AK7434" s="12"/>
      <c r="AL7434" s="12"/>
      <c r="AM7434" s="12"/>
      <c r="AN7434" s="12"/>
      <c r="AO7434" s="12"/>
      <c r="AP7434" s="12"/>
      <c r="AQ7434" s="12"/>
      <c r="AR7434" s="12"/>
      <c r="AS7434" s="12"/>
      <c r="AT7434" s="12"/>
      <c r="AU7434" s="12"/>
      <c r="AV7434" s="12"/>
      <c r="AW7434" s="12"/>
      <c r="AX7434" s="12"/>
      <c r="AY7434" s="12"/>
      <c r="AZ7434" s="12"/>
      <c r="BA7434" s="12"/>
      <c r="BB7434" s="12"/>
      <c r="BC7434" s="12"/>
      <c r="BD7434" s="12"/>
      <c r="BE7434" s="12"/>
      <c r="BF7434" s="12"/>
      <c r="BG7434" s="12"/>
      <c r="BH7434" s="12"/>
      <c r="BI7434" s="12"/>
      <c r="BJ7434" s="13"/>
      <c r="BK7434" s="13"/>
      <c r="BL7434" s="13"/>
      <c r="BM7434" s="13"/>
      <c r="BN7434" s="13"/>
    </row>
    <row r="7435" spans="4:66" x14ac:dyDescent="0.25">
      <c r="D7435"/>
      <c r="E7435" s="10"/>
      <c r="F7435" s="10"/>
      <c r="G7435" s="10"/>
      <c r="H7435" s="10"/>
      <c r="I7435" s="10"/>
      <c r="J7435" s="10"/>
      <c r="K7435" s="11"/>
      <c r="L7435" s="11"/>
      <c r="M7435" s="12"/>
      <c r="N7435" s="12"/>
      <c r="O7435" s="12"/>
      <c r="P7435" s="12"/>
      <c r="Q7435" s="12"/>
      <c r="R7435" s="12"/>
      <c r="S7435" s="12"/>
      <c r="T7435" s="12"/>
      <c r="U7435" s="12"/>
      <c r="V7435" s="12"/>
      <c r="W7435" s="12"/>
      <c r="X7435" s="12"/>
      <c r="Y7435" s="12"/>
      <c r="Z7435" s="12"/>
      <c r="AA7435" s="12"/>
      <c r="AB7435" s="12"/>
      <c r="AC7435" s="12"/>
      <c r="AD7435" s="12"/>
      <c r="AE7435" s="12"/>
      <c r="AF7435" s="12"/>
      <c r="AG7435" s="12"/>
      <c r="AH7435" s="12"/>
      <c r="AI7435" s="12"/>
      <c r="AJ7435" s="12"/>
      <c r="AK7435" s="12"/>
      <c r="AL7435" s="12"/>
      <c r="AM7435" s="12"/>
      <c r="AN7435" s="12"/>
      <c r="AO7435" s="12"/>
      <c r="AP7435" s="12"/>
      <c r="AQ7435" s="12"/>
      <c r="AR7435" s="12"/>
      <c r="AS7435" s="12"/>
      <c r="AT7435" s="12"/>
      <c r="AU7435" s="12"/>
      <c r="AV7435" s="12"/>
      <c r="AW7435" s="12"/>
      <c r="AX7435" s="12"/>
      <c r="AY7435" s="12"/>
      <c r="AZ7435" s="12"/>
      <c r="BA7435" s="12"/>
      <c r="BB7435" s="12"/>
      <c r="BC7435" s="12"/>
      <c r="BD7435" s="12"/>
      <c r="BE7435" s="12"/>
      <c r="BF7435" s="12"/>
      <c r="BG7435" s="12"/>
      <c r="BH7435" s="12"/>
      <c r="BI7435" s="12"/>
      <c r="BJ7435" s="13"/>
      <c r="BK7435" s="13"/>
      <c r="BL7435" s="13"/>
      <c r="BM7435" s="13"/>
      <c r="BN7435" s="13"/>
    </row>
    <row r="7436" spans="4:66" x14ac:dyDescent="0.25">
      <c r="D7436"/>
      <c r="E7436" s="10"/>
      <c r="F7436" s="10"/>
      <c r="G7436" s="10"/>
      <c r="H7436" s="10"/>
      <c r="I7436" s="10"/>
      <c r="J7436" s="10"/>
      <c r="K7436" s="11"/>
      <c r="L7436" s="11"/>
      <c r="M7436" s="12"/>
      <c r="N7436" s="12"/>
      <c r="O7436" s="12"/>
      <c r="P7436" s="12"/>
      <c r="Q7436" s="12"/>
      <c r="R7436" s="12"/>
      <c r="S7436" s="12"/>
      <c r="T7436" s="12"/>
      <c r="U7436" s="12"/>
      <c r="V7436" s="12"/>
      <c r="W7436" s="12"/>
      <c r="X7436" s="12"/>
      <c r="Y7436" s="12"/>
      <c r="Z7436" s="12"/>
      <c r="AA7436" s="12"/>
      <c r="AB7436" s="12"/>
      <c r="AC7436" s="12"/>
      <c r="AD7436" s="12"/>
      <c r="AE7436" s="12"/>
      <c r="AF7436" s="12"/>
      <c r="AG7436" s="12"/>
      <c r="AH7436" s="12"/>
      <c r="AI7436" s="12"/>
      <c r="AJ7436" s="12"/>
      <c r="AK7436" s="12"/>
      <c r="AL7436" s="12"/>
      <c r="AM7436" s="12"/>
      <c r="AN7436" s="12"/>
      <c r="AO7436" s="12"/>
      <c r="AP7436" s="12"/>
      <c r="AQ7436" s="12"/>
      <c r="AR7436" s="12"/>
      <c r="AS7436" s="12"/>
      <c r="AT7436" s="12"/>
      <c r="AU7436" s="12"/>
      <c r="AV7436" s="12"/>
      <c r="AW7436" s="12"/>
      <c r="AX7436" s="12"/>
      <c r="AY7436" s="12"/>
      <c r="AZ7436" s="12"/>
      <c r="BA7436" s="12"/>
      <c r="BB7436" s="12"/>
      <c r="BC7436" s="12"/>
      <c r="BD7436" s="12"/>
      <c r="BE7436" s="12"/>
      <c r="BF7436" s="12"/>
      <c r="BG7436" s="12"/>
      <c r="BH7436" s="12"/>
      <c r="BI7436" s="12"/>
      <c r="BJ7436" s="13"/>
      <c r="BK7436" s="13"/>
      <c r="BL7436" s="13"/>
      <c r="BM7436" s="13"/>
      <c r="BN7436" s="13"/>
    </row>
    <row r="7437" spans="4:66" x14ac:dyDescent="0.25">
      <c r="D7437"/>
      <c r="E7437" s="10"/>
      <c r="F7437" s="10"/>
      <c r="G7437" s="10"/>
      <c r="H7437" s="10"/>
      <c r="I7437" s="10"/>
      <c r="J7437" s="10"/>
      <c r="K7437" s="11"/>
      <c r="L7437" s="11"/>
      <c r="M7437" s="12"/>
      <c r="N7437" s="12"/>
      <c r="O7437" s="12"/>
      <c r="P7437" s="12"/>
      <c r="Q7437" s="12"/>
      <c r="R7437" s="12"/>
      <c r="S7437" s="12"/>
      <c r="T7437" s="12"/>
      <c r="U7437" s="12"/>
      <c r="V7437" s="12"/>
      <c r="W7437" s="12"/>
      <c r="X7437" s="12"/>
      <c r="Y7437" s="12"/>
      <c r="Z7437" s="12"/>
      <c r="AA7437" s="12"/>
      <c r="AB7437" s="12"/>
      <c r="AC7437" s="12"/>
      <c r="AD7437" s="12"/>
      <c r="AE7437" s="12"/>
      <c r="AF7437" s="12"/>
      <c r="AG7437" s="12"/>
      <c r="AH7437" s="12"/>
      <c r="AI7437" s="12"/>
      <c r="AJ7437" s="12"/>
      <c r="AK7437" s="12"/>
      <c r="AL7437" s="12"/>
      <c r="AM7437" s="12"/>
      <c r="AN7437" s="12"/>
      <c r="AO7437" s="12"/>
      <c r="AP7437" s="12"/>
      <c r="AQ7437" s="12"/>
      <c r="AR7437" s="12"/>
      <c r="AS7437" s="12"/>
      <c r="AT7437" s="12"/>
      <c r="AU7437" s="12"/>
      <c r="AV7437" s="12"/>
      <c r="AW7437" s="12"/>
      <c r="AX7437" s="12"/>
      <c r="AY7437" s="12"/>
      <c r="AZ7437" s="12"/>
      <c r="BA7437" s="12"/>
      <c r="BB7437" s="12"/>
      <c r="BC7437" s="12"/>
      <c r="BD7437" s="12"/>
      <c r="BE7437" s="12"/>
      <c r="BF7437" s="12"/>
      <c r="BG7437" s="12"/>
      <c r="BH7437" s="12"/>
      <c r="BI7437" s="12"/>
      <c r="BJ7437" s="13"/>
      <c r="BK7437" s="13"/>
      <c r="BL7437" s="13"/>
      <c r="BM7437" s="13"/>
      <c r="BN7437" s="13"/>
    </row>
    <row r="7438" spans="4:66" x14ac:dyDescent="0.25">
      <c r="D7438"/>
      <c r="E7438" s="10"/>
      <c r="F7438" s="10"/>
      <c r="G7438" s="10"/>
      <c r="H7438" s="10"/>
      <c r="I7438" s="10"/>
      <c r="J7438" s="10"/>
      <c r="K7438" s="11"/>
      <c r="L7438" s="11"/>
      <c r="M7438" s="12"/>
      <c r="N7438" s="12"/>
      <c r="O7438" s="12"/>
      <c r="P7438" s="12"/>
      <c r="Q7438" s="12"/>
      <c r="R7438" s="12"/>
      <c r="S7438" s="12"/>
      <c r="T7438" s="12"/>
      <c r="U7438" s="12"/>
      <c r="V7438" s="12"/>
      <c r="W7438" s="12"/>
      <c r="X7438" s="12"/>
      <c r="Y7438" s="12"/>
      <c r="Z7438" s="12"/>
      <c r="AA7438" s="12"/>
      <c r="AB7438" s="12"/>
      <c r="AC7438" s="12"/>
      <c r="AD7438" s="12"/>
      <c r="AE7438" s="12"/>
      <c r="AF7438" s="12"/>
      <c r="AG7438" s="12"/>
      <c r="AH7438" s="12"/>
      <c r="AI7438" s="12"/>
      <c r="AJ7438" s="12"/>
      <c r="AK7438" s="12"/>
      <c r="AL7438" s="12"/>
      <c r="AM7438" s="12"/>
      <c r="AN7438" s="12"/>
      <c r="AO7438" s="12"/>
      <c r="AP7438" s="12"/>
      <c r="AQ7438" s="12"/>
      <c r="AR7438" s="12"/>
      <c r="AS7438" s="12"/>
      <c r="AT7438" s="12"/>
      <c r="AU7438" s="12"/>
      <c r="AV7438" s="12"/>
      <c r="AW7438" s="12"/>
      <c r="AX7438" s="12"/>
      <c r="AY7438" s="12"/>
      <c r="AZ7438" s="12"/>
      <c r="BA7438" s="12"/>
      <c r="BB7438" s="12"/>
      <c r="BC7438" s="12"/>
      <c r="BD7438" s="12"/>
      <c r="BE7438" s="12"/>
      <c r="BF7438" s="12"/>
      <c r="BG7438" s="12"/>
      <c r="BH7438" s="12"/>
      <c r="BI7438" s="12"/>
      <c r="BJ7438" s="13"/>
      <c r="BK7438" s="13"/>
      <c r="BL7438" s="13"/>
      <c r="BM7438" s="13"/>
      <c r="BN7438" s="13"/>
    </row>
    <row r="7439" spans="4:66" s="14" customFormat="1" x14ac:dyDescent="0.25">
      <c r="K7439" s="15"/>
      <c r="L7439" s="15"/>
      <c r="M7439" s="16"/>
      <c r="N7439" s="16"/>
      <c r="O7439" s="16"/>
      <c r="P7439" s="16"/>
      <c r="Q7439" s="16"/>
      <c r="R7439" s="16"/>
      <c r="S7439" s="16"/>
      <c r="T7439" s="16"/>
      <c r="U7439" s="16"/>
      <c r="V7439" s="16"/>
      <c r="W7439" s="16"/>
      <c r="X7439" s="16"/>
      <c r="Y7439" s="16"/>
      <c r="Z7439" s="16"/>
      <c r="AA7439" s="16"/>
      <c r="AB7439" s="16"/>
      <c r="AC7439" s="16"/>
      <c r="AD7439" s="16"/>
      <c r="AE7439" s="16"/>
      <c r="AF7439" s="16"/>
      <c r="AG7439" s="16"/>
      <c r="AH7439" s="16"/>
      <c r="AI7439" s="16"/>
      <c r="AJ7439" s="16"/>
      <c r="AK7439" s="16"/>
      <c r="AL7439" s="16"/>
      <c r="AM7439" s="16"/>
      <c r="AN7439" s="16"/>
      <c r="AO7439" s="16"/>
      <c r="AP7439" s="16"/>
      <c r="AQ7439" s="16"/>
      <c r="AR7439" s="16"/>
      <c r="AS7439" s="16"/>
      <c r="AT7439" s="16"/>
      <c r="AU7439" s="16"/>
      <c r="AV7439" s="16"/>
      <c r="AW7439" s="16"/>
      <c r="AX7439" s="16"/>
      <c r="AY7439" s="16"/>
      <c r="AZ7439" s="16"/>
      <c r="BA7439" s="16"/>
      <c r="BB7439" s="16"/>
      <c r="BC7439" s="16"/>
      <c r="BD7439" s="16"/>
      <c r="BE7439" s="16"/>
      <c r="BF7439" s="16"/>
      <c r="BG7439" s="16"/>
      <c r="BH7439" s="16"/>
      <c r="BI7439" s="16"/>
      <c r="BJ7439" s="17"/>
      <c r="BK7439" s="17"/>
      <c r="BL7439" s="17"/>
      <c r="BM7439" s="17"/>
      <c r="BN7439" s="17"/>
    </row>
    <row r="7440" spans="4:66" x14ac:dyDescent="0.25">
      <c r="D7440" s="7"/>
      <c r="E7440" s="10"/>
      <c r="F7440" s="10"/>
      <c r="G7440" s="10"/>
      <c r="H7440" s="10"/>
      <c r="I7440" s="10"/>
      <c r="J7440" s="10"/>
      <c r="K7440" s="11"/>
      <c r="L7440" s="11"/>
      <c r="M7440" s="12"/>
      <c r="N7440" s="12"/>
      <c r="O7440" s="12"/>
      <c r="P7440" s="12"/>
      <c r="Q7440" s="12"/>
      <c r="R7440" s="12"/>
      <c r="S7440" s="12"/>
      <c r="T7440" s="12"/>
      <c r="U7440" s="12"/>
      <c r="V7440" s="12"/>
      <c r="W7440" s="12"/>
      <c r="X7440" s="12"/>
      <c r="Y7440" s="12"/>
      <c r="Z7440" s="12"/>
      <c r="AA7440" s="12"/>
      <c r="AB7440" s="12"/>
      <c r="AC7440" s="12"/>
      <c r="AD7440" s="12"/>
      <c r="AE7440" s="12"/>
      <c r="AF7440" s="12"/>
      <c r="AG7440" s="12"/>
      <c r="AH7440" s="12"/>
      <c r="AI7440" s="12"/>
      <c r="AJ7440" s="12"/>
      <c r="AK7440" s="12"/>
      <c r="AL7440" s="12"/>
      <c r="AM7440" s="12"/>
      <c r="AN7440" s="12"/>
      <c r="AO7440" s="12"/>
      <c r="AP7440" s="12"/>
      <c r="AQ7440" s="12"/>
      <c r="AR7440" s="12"/>
      <c r="AS7440" s="12"/>
      <c r="AT7440" s="12"/>
      <c r="AU7440" s="12"/>
      <c r="AV7440" s="12"/>
      <c r="AW7440" s="12"/>
      <c r="AX7440" s="12"/>
      <c r="AY7440" s="12"/>
      <c r="AZ7440" s="12"/>
      <c r="BA7440" s="12"/>
      <c r="BB7440" s="12"/>
      <c r="BC7440" s="12"/>
      <c r="BD7440" s="12"/>
      <c r="BE7440" s="12"/>
      <c r="BF7440" s="12"/>
      <c r="BG7440" s="12"/>
      <c r="BH7440" s="12"/>
      <c r="BI7440" s="12"/>
      <c r="BJ7440" s="13"/>
      <c r="BK7440" s="13"/>
      <c r="BL7440" s="13"/>
      <c r="BM7440" s="13"/>
      <c r="BN7440" s="13"/>
    </row>
    <row r="7441" spans="4:66" x14ac:dyDescent="0.25">
      <c r="D7441" s="7"/>
      <c r="E7441" s="10"/>
      <c r="F7441" s="10"/>
      <c r="G7441" s="10"/>
      <c r="H7441" s="10"/>
      <c r="I7441" s="10"/>
      <c r="J7441" s="10"/>
      <c r="K7441" s="11"/>
      <c r="L7441" s="11"/>
      <c r="M7441" s="12"/>
      <c r="N7441" s="12"/>
      <c r="O7441" s="12"/>
      <c r="P7441" s="12"/>
      <c r="Q7441" s="12"/>
      <c r="R7441" s="12"/>
      <c r="S7441" s="12"/>
      <c r="T7441" s="12"/>
      <c r="U7441" s="12"/>
      <c r="V7441" s="12"/>
      <c r="W7441" s="12"/>
      <c r="X7441" s="12"/>
      <c r="Y7441" s="12"/>
      <c r="Z7441" s="12"/>
      <c r="AA7441" s="12"/>
      <c r="AB7441" s="12"/>
      <c r="AC7441" s="12"/>
      <c r="AD7441" s="12"/>
      <c r="AE7441" s="12"/>
      <c r="AF7441" s="12"/>
      <c r="AG7441" s="12"/>
      <c r="AH7441" s="12"/>
      <c r="AI7441" s="12"/>
      <c r="AJ7441" s="12"/>
      <c r="AK7441" s="12"/>
      <c r="AL7441" s="12"/>
      <c r="AM7441" s="12"/>
      <c r="AN7441" s="12"/>
      <c r="AO7441" s="12"/>
      <c r="AP7441" s="12"/>
      <c r="AQ7441" s="12"/>
      <c r="AR7441" s="12"/>
      <c r="AS7441" s="12"/>
      <c r="AT7441" s="12"/>
      <c r="AU7441" s="12"/>
      <c r="AV7441" s="12"/>
      <c r="AW7441" s="12"/>
      <c r="AX7441" s="12"/>
      <c r="AY7441" s="12"/>
      <c r="AZ7441" s="12"/>
      <c r="BA7441" s="12"/>
      <c r="BB7441" s="12"/>
      <c r="BC7441" s="12"/>
      <c r="BD7441" s="12"/>
      <c r="BE7441" s="12"/>
      <c r="BF7441" s="12"/>
      <c r="BG7441" s="12"/>
      <c r="BH7441" s="12"/>
      <c r="BI7441" s="12"/>
      <c r="BJ7441" s="13"/>
      <c r="BK7441" s="13"/>
      <c r="BL7441" s="13"/>
      <c r="BM7441" s="13"/>
      <c r="BN7441" s="13"/>
    </row>
    <row r="7442" spans="4:66" x14ac:dyDescent="0.25">
      <c r="D7442" s="7"/>
      <c r="E7442" s="10"/>
      <c r="F7442" s="10"/>
      <c r="G7442" s="10"/>
      <c r="H7442" s="10"/>
      <c r="I7442" s="10"/>
      <c r="J7442" s="10"/>
      <c r="K7442" s="11"/>
      <c r="L7442" s="11"/>
      <c r="M7442" s="12"/>
      <c r="N7442" s="12"/>
      <c r="O7442" s="12"/>
      <c r="P7442" s="12"/>
      <c r="Q7442" s="12"/>
      <c r="R7442" s="12"/>
      <c r="S7442" s="12"/>
      <c r="T7442" s="12"/>
      <c r="U7442" s="12"/>
      <c r="V7442" s="12"/>
      <c r="W7442" s="12"/>
      <c r="X7442" s="12"/>
      <c r="Y7442" s="12"/>
      <c r="Z7442" s="12"/>
      <c r="AA7442" s="12"/>
      <c r="AB7442" s="12"/>
      <c r="AC7442" s="12"/>
      <c r="AD7442" s="12"/>
      <c r="AE7442" s="12"/>
      <c r="AF7442" s="12"/>
      <c r="AG7442" s="12"/>
      <c r="AH7442" s="12"/>
      <c r="AI7442" s="12"/>
      <c r="AJ7442" s="12"/>
      <c r="AK7442" s="12"/>
      <c r="AL7442" s="12"/>
      <c r="AM7442" s="12"/>
      <c r="AN7442" s="12"/>
      <c r="AO7442" s="12"/>
      <c r="AP7442" s="12"/>
      <c r="AQ7442" s="12"/>
      <c r="AR7442" s="12"/>
      <c r="AS7442" s="12"/>
      <c r="AT7442" s="12"/>
      <c r="AU7442" s="12"/>
      <c r="AV7442" s="12"/>
      <c r="AW7442" s="12"/>
      <c r="AX7442" s="12"/>
      <c r="AY7442" s="12"/>
      <c r="AZ7442" s="12"/>
      <c r="BA7442" s="12"/>
      <c r="BB7442" s="12"/>
      <c r="BC7442" s="12"/>
      <c r="BD7442" s="12"/>
      <c r="BE7442" s="12"/>
      <c r="BF7442" s="12"/>
      <c r="BG7442" s="12"/>
      <c r="BH7442" s="12"/>
      <c r="BI7442" s="12"/>
      <c r="BJ7442" s="13"/>
      <c r="BK7442" s="13"/>
      <c r="BL7442" s="13"/>
      <c r="BM7442" s="13"/>
      <c r="BN7442" s="13"/>
    </row>
    <row r="7443" spans="4:66" x14ac:dyDescent="0.25">
      <c r="D7443" s="7"/>
      <c r="E7443" s="10"/>
      <c r="F7443" s="10"/>
      <c r="G7443" s="10"/>
      <c r="H7443" s="10"/>
      <c r="I7443" s="10"/>
      <c r="J7443" s="10"/>
      <c r="K7443" s="11"/>
      <c r="L7443" s="11"/>
      <c r="M7443" s="12"/>
      <c r="N7443" s="12"/>
      <c r="O7443" s="12"/>
      <c r="P7443" s="12"/>
      <c r="Q7443" s="12"/>
      <c r="R7443" s="12"/>
      <c r="S7443" s="12"/>
      <c r="T7443" s="12"/>
      <c r="U7443" s="12"/>
      <c r="V7443" s="12"/>
      <c r="W7443" s="12"/>
      <c r="X7443" s="12"/>
      <c r="Y7443" s="12"/>
      <c r="Z7443" s="12"/>
      <c r="AA7443" s="12"/>
      <c r="AB7443" s="12"/>
      <c r="AC7443" s="12"/>
      <c r="AD7443" s="12"/>
      <c r="AE7443" s="12"/>
      <c r="AF7443" s="12"/>
      <c r="AG7443" s="12"/>
      <c r="AH7443" s="12"/>
      <c r="AI7443" s="12"/>
      <c r="AJ7443" s="12"/>
      <c r="AK7443" s="12"/>
      <c r="AL7443" s="12"/>
      <c r="AM7443" s="12"/>
      <c r="AN7443" s="12"/>
      <c r="AO7443" s="12"/>
      <c r="AP7443" s="12"/>
      <c r="AQ7443" s="12"/>
      <c r="AR7443" s="12"/>
      <c r="AS7443" s="12"/>
      <c r="AT7443" s="12"/>
      <c r="AU7443" s="12"/>
      <c r="AV7443" s="12"/>
      <c r="AW7443" s="12"/>
      <c r="AX7443" s="12"/>
      <c r="AY7443" s="12"/>
      <c r="AZ7443" s="12"/>
      <c r="BA7443" s="12"/>
      <c r="BB7443" s="12"/>
      <c r="BC7443" s="12"/>
      <c r="BD7443" s="12"/>
      <c r="BE7443" s="12"/>
      <c r="BF7443" s="12"/>
      <c r="BG7443" s="12"/>
      <c r="BH7443" s="12"/>
      <c r="BI7443" s="12"/>
      <c r="BJ7443" s="13"/>
      <c r="BK7443" s="13"/>
      <c r="BL7443" s="13"/>
      <c r="BM7443" s="13"/>
      <c r="BN7443" s="13"/>
    </row>
    <row r="7444" spans="4:66" x14ac:dyDescent="0.25">
      <c r="D7444" s="7"/>
      <c r="E7444" s="10"/>
      <c r="F7444" s="10"/>
      <c r="G7444" s="10"/>
      <c r="H7444" s="10"/>
      <c r="I7444" s="10"/>
      <c r="J7444" s="10"/>
      <c r="K7444" s="11"/>
      <c r="L7444" s="11"/>
      <c r="M7444" s="12"/>
      <c r="N7444" s="12"/>
      <c r="O7444" s="12"/>
      <c r="P7444" s="12"/>
      <c r="Q7444" s="12"/>
      <c r="R7444" s="12"/>
      <c r="S7444" s="12"/>
      <c r="T7444" s="12"/>
      <c r="U7444" s="12"/>
      <c r="V7444" s="12"/>
      <c r="W7444" s="12"/>
      <c r="X7444" s="12"/>
      <c r="Y7444" s="12"/>
      <c r="Z7444" s="12"/>
      <c r="AA7444" s="12"/>
      <c r="AB7444" s="12"/>
      <c r="AC7444" s="12"/>
      <c r="AD7444" s="12"/>
      <c r="AE7444" s="12"/>
      <c r="AF7444" s="12"/>
      <c r="AG7444" s="12"/>
      <c r="AH7444" s="12"/>
      <c r="AI7444" s="12"/>
      <c r="AJ7444" s="12"/>
      <c r="AK7444" s="12"/>
      <c r="AL7444" s="12"/>
      <c r="AM7444" s="12"/>
      <c r="AN7444" s="12"/>
      <c r="AO7444" s="12"/>
      <c r="AP7444" s="12"/>
      <c r="AQ7444" s="12"/>
      <c r="AR7444" s="12"/>
      <c r="AS7444" s="12"/>
      <c r="AT7444" s="12"/>
      <c r="AU7444" s="12"/>
      <c r="AV7444" s="12"/>
      <c r="AW7444" s="12"/>
      <c r="AX7444" s="12"/>
      <c r="AY7444" s="12"/>
      <c r="AZ7444" s="12"/>
      <c r="BA7444" s="12"/>
      <c r="BB7444" s="12"/>
      <c r="BC7444" s="12"/>
      <c r="BD7444" s="12"/>
      <c r="BE7444" s="12"/>
      <c r="BF7444" s="12"/>
      <c r="BG7444" s="12"/>
      <c r="BH7444" s="12"/>
      <c r="BI7444" s="12"/>
      <c r="BJ7444" s="13"/>
      <c r="BK7444" s="13"/>
      <c r="BL7444" s="13"/>
      <c r="BM7444" s="13"/>
      <c r="BN7444" s="13"/>
    </row>
    <row r="7445" spans="4:66" x14ac:dyDescent="0.25">
      <c r="D7445" s="7"/>
      <c r="E7445" s="10"/>
      <c r="F7445" s="10"/>
      <c r="G7445" s="10"/>
      <c r="H7445" s="10"/>
      <c r="I7445" s="10"/>
      <c r="J7445" s="10"/>
      <c r="K7445" s="11"/>
      <c r="L7445" s="11"/>
      <c r="M7445" s="12"/>
      <c r="N7445" s="12"/>
      <c r="O7445" s="12"/>
      <c r="P7445" s="12"/>
      <c r="Q7445" s="12"/>
      <c r="R7445" s="12"/>
      <c r="S7445" s="12"/>
      <c r="T7445" s="12"/>
      <c r="U7445" s="12"/>
      <c r="V7445" s="12"/>
      <c r="W7445" s="12"/>
      <c r="X7445" s="12"/>
      <c r="Y7445" s="12"/>
      <c r="Z7445" s="12"/>
      <c r="AA7445" s="12"/>
      <c r="AB7445" s="12"/>
      <c r="AC7445" s="12"/>
      <c r="AD7445" s="12"/>
      <c r="AE7445" s="12"/>
      <c r="AF7445" s="12"/>
      <c r="AG7445" s="12"/>
      <c r="AH7445" s="12"/>
      <c r="AI7445" s="12"/>
      <c r="AJ7445" s="12"/>
      <c r="AK7445" s="12"/>
      <c r="AL7445" s="12"/>
      <c r="AM7445" s="12"/>
      <c r="AN7445" s="12"/>
      <c r="AO7445" s="12"/>
      <c r="AP7445" s="12"/>
      <c r="AQ7445" s="12"/>
      <c r="AR7445" s="12"/>
      <c r="AS7445" s="12"/>
      <c r="AT7445" s="12"/>
      <c r="AU7445" s="12"/>
      <c r="AV7445" s="12"/>
      <c r="AW7445" s="12"/>
      <c r="AX7445" s="12"/>
      <c r="AY7445" s="12"/>
      <c r="AZ7445" s="12"/>
      <c r="BA7445" s="12"/>
      <c r="BB7445" s="12"/>
      <c r="BC7445" s="12"/>
      <c r="BD7445" s="12"/>
      <c r="BE7445" s="12"/>
      <c r="BF7445" s="12"/>
      <c r="BG7445" s="12"/>
      <c r="BH7445" s="12"/>
      <c r="BI7445" s="12"/>
      <c r="BJ7445" s="13"/>
      <c r="BK7445" s="13"/>
      <c r="BL7445" s="13"/>
      <c r="BM7445" s="13"/>
      <c r="BN7445" s="13"/>
    </row>
    <row r="7446" spans="4:66" x14ac:dyDescent="0.25">
      <c r="D7446" s="7"/>
      <c r="E7446" s="10"/>
      <c r="F7446" s="10"/>
      <c r="G7446" s="10"/>
      <c r="H7446" s="10"/>
      <c r="I7446" s="10"/>
      <c r="J7446" s="10"/>
      <c r="K7446" s="11"/>
      <c r="L7446" s="11"/>
      <c r="M7446" s="12"/>
      <c r="N7446" s="12"/>
      <c r="O7446" s="12"/>
      <c r="P7446" s="12"/>
      <c r="Q7446" s="12"/>
      <c r="R7446" s="12"/>
      <c r="S7446" s="12"/>
      <c r="T7446" s="12"/>
      <c r="U7446" s="12"/>
      <c r="V7446" s="12"/>
      <c r="W7446" s="12"/>
      <c r="X7446" s="12"/>
      <c r="Y7446" s="12"/>
      <c r="Z7446" s="12"/>
      <c r="AA7446" s="12"/>
      <c r="AB7446" s="12"/>
      <c r="AC7446" s="12"/>
      <c r="AD7446" s="12"/>
      <c r="AE7446" s="12"/>
      <c r="AF7446" s="12"/>
      <c r="AG7446" s="12"/>
      <c r="AH7446" s="12"/>
      <c r="AI7446" s="12"/>
      <c r="AJ7446" s="12"/>
      <c r="AK7446" s="12"/>
      <c r="AL7446" s="12"/>
      <c r="AM7446" s="12"/>
      <c r="AN7446" s="12"/>
      <c r="AO7446" s="12"/>
      <c r="AP7446" s="12"/>
      <c r="AQ7446" s="12"/>
      <c r="AR7446" s="12"/>
      <c r="AS7446" s="12"/>
      <c r="AT7446" s="12"/>
      <c r="AU7446" s="12"/>
      <c r="AV7446" s="12"/>
      <c r="AW7446" s="12"/>
      <c r="AX7446" s="12"/>
      <c r="AY7446" s="12"/>
      <c r="AZ7446" s="12"/>
      <c r="BA7446" s="12"/>
      <c r="BB7446" s="12"/>
      <c r="BC7446" s="12"/>
      <c r="BD7446" s="12"/>
      <c r="BE7446" s="12"/>
      <c r="BF7446" s="12"/>
      <c r="BG7446" s="12"/>
      <c r="BH7446" s="12"/>
      <c r="BI7446" s="12"/>
      <c r="BJ7446" s="13"/>
      <c r="BK7446" s="13"/>
      <c r="BL7446" s="13"/>
      <c r="BM7446" s="13"/>
      <c r="BN7446" s="13"/>
    </row>
    <row r="7447" spans="4:66" x14ac:dyDescent="0.25">
      <c r="D7447" s="7"/>
      <c r="E7447" s="10"/>
      <c r="F7447" s="10"/>
      <c r="G7447" s="10"/>
      <c r="H7447" s="10"/>
      <c r="I7447" s="10"/>
      <c r="J7447" s="10"/>
      <c r="K7447" s="11"/>
      <c r="L7447" s="11"/>
      <c r="M7447" s="12"/>
      <c r="N7447" s="12"/>
      <c r="O7447" s="12"/>
      <c r="P7447" s="12"/>
      <c r="Q7447" s="12"/>
      <c r="R7447" s="12"/>
      <c r="S7447" s="12"/>
      <c r="T7447" s="12"/>
      <c r="U7447" s="12"/>
      <c r="V7447" s="12"/>
      <c r="W7447" s="12"/>
      <c r="X7447" s="12"/>
      <c r="Y7447" s="12"/>
      <c r="Z7447" s="12"/>
      <c r="AA7447" s="12"/>
      <c r="AB7447" s="12"/>
      <c r="AC7447" s="12"/>
      <c r="AD7447" s="12"/>
      <c r="AE7447" s="12"/>
      <c r="AF7447" s="12"/>
      <c r="AG7447" s="12"/>
      <c r="AH7447" s="12"/>
      <c r="AI7447" s="12"/>
      <c r="AJ7447" s="12"/>
      <c r="AK7447" s="12"/>
      <c r="AL7447" s="12"/>
      <c r="AM7447" s="12"/>
      <c r="AN7447" s="12"/>
      <c r="AO7447" s="12"/>
      <c r="AP7447" s="12"/>
      <c r="AQ7447" s="12"/>
      <c r="AR7447" s="12"/>
      <c r="AS7447" s="12"/>
      <c r="AT7447" s="12"/>
      <c r="AU7447" s="12"/>
      <c r="AV7447" s="12"/>
      <c r="AW7447" s="12"/>
      <c r="AX7447" s="12"/>
      <c r="AY7447" s="12"/>
      <c r="AZ7447" s="12"/>
      <c r="BA7447" s="12"/>
      <c r="BB7447" s="12"/>
      <c r="BC7447" s="12"/>
      <c r="BD7447" s="12"/>
      <c r="BE7447" s="12"/>
      <c r="BF7447" s="12"/>
      <c r="BG7447" s="12"/>
      <c r="BH7447" s="12"/>
      <c r="BI7447" s="12"/>
      <c r="BJ7447" s="13"/>
      <c r="BK7447" s="13"/>
      <c r="BL7447" s="13"/>
      <c r="BM7447" s="13"/>
      <c r="BN7447" s="13"/>
    </row>
    <row r="7448" spans="4:66" x14ac:dyDescent="0.25">
      <c r="D7448" s="7"/>
      <c r="E7448" s="10"/>
      <c r="F7448" s="10"/>
      <c r="G7448" s="10"/>
      <c r="H7448" s="10"/>
      <c r="I7448" s="10"/>
      <c r="J7448" s="10"/>
      <c r="K7448" s="11"/>
      <c r="L7448" s="11"/>
      <c r="M7448" s="12"/>
      <c r="N7448" s="12"/>
      <c r="O7448" s="12"/>
      <c r="P7448" s="12"/>
      <c r="Q7448" s="12"/>
      <c r="R7448" s="12"/>
      <c r="S7448" s="12"/>
      <c r="T7448" s="12"/>
      <c r="U7448" s="12"/>
      <c r="V7448" s="12"/>
      <c r="W7448" s="12"/>
      <c r="X7448" s="12"/>
      <c r="Y7448" s="12"/>
      <c r="Z7448" s="12"/>
      <c r="AA7448" s="12"/>
      <c r="AB7448" s="12"/>
      <c r="AC7448" s="12"/>
      <c r="AD7448" s="12"/>
      <c r="AE7448" s="12"/>
      <c r="AF7448" s="12"/>
      <c r="AG7448" s="12"/>
      <c r="AH7448" s="12"/>
      <c r="AI7448" s="12"/>
      <c r="AJ7448" s="12"/>
      <c r="AK7448" s="12"/>
      <c r="AL7448" s="12"/>
      <c r="AM7448" s="12"/>
      <c r="AN7448" s="12"/>
      <c r="AO7448" s="12"/>
      <c r="AP7448" s="12"/>
      <c r="AQ7448" s="12"/>
      <c r="AR7448" s="12"/>
      <c r="AS7448" s="12"/>
      <c r="AT7448" s="12"/>
      <c r="AU7448" s="12"/>
      <c r="AV7448" s="12"/>
      <c r="AW7448" s="12"/>
      <c r="AX7448" s="12"/>
      <c r="AY7448" s="12"/>
      <c r="AZ7448" s="12"/>
      <c r="BA7448" s="12"/>
      <c r="BB7448" s="12"/>
      <c r="BC7448" s="12"/>
      <c r="BD7448" s="12"/>
      <c r="BE7448" s="12"/>
      <c r="BF7448" s="12"/>
      <c r="BG7448" s="12"/>
      <c r="BH7448" s="12"/>
      <c r="BI7448" s="12"/>
      <c r="BJ7448" s="13"/>
      <c r="BK7448" s="13"/>
      <c r="BL7448" s="13"/>
      <c r="BM7448" s="13"/>
      <c r="BN7448" s="13"/>
    </row>
    <row r="7449" spans="4:66" x14ac:dyDescent="0.25">
      <c r="D7449" s="7"/>
      <c r="E7449" s="10"/>
      <c r="F7449" s="10"/>
      <c r="G7449" s="10"/>
      <c r="H7449" s="10"/>
      <c r="I7449" s="10"/>
      <c r="J7449" s="10"/>
      <c r="K7449" s="11"/>
      <c r="L7449" s="11"/>
      <c r="M7449" s="12"/>
      <c r="N7449" s="12"/>
      <c r="O7449" s="12"/>
      <c r="P7449" s="12"/>
      <c r="Q7449" s="12"/>
      <c r="R7449" s="12"/>
      <c r="S7449" s="12"/>
      <c r="T7449" s="12"/>
      <c r="U7449" s="12"/>
      <c r="V7449" s="12"/>
      <c r="W7449" s="12"/>
      <c r="X7449" s="12"/>
      <c r="Y7449" s="12"/>
      <c r="Z7449" s="12"/>
      <c r="AA7449" s="12"/>
      <c r="AB7449" s="12"/>
      <c r="AC7449" s="12"/>
      <c r="AD7449" s="12"/>
      <c r="AE7449" s="12"/>
      <c r="AF7449" s="12"/>
      <c r="AG7449" s="12"/>
      <c r="AH7449" s="12"/>
      <c r="AI7449" s="12"/>
      <c r="AJ7449" s="12"/>
      <c r="AK7449" s="12"/>
      <c r="AL7449" s="12"/>
      <c r="AM7449" s="12"/>
      <c r="AN7449" s="12"/>
      <c r="AO7449" s="12"/>
      <c r="AP7449" s="12"/>
      <c r="AQ7449" s="12"/>
      <c r="AR7449" s="12"/>
      <c r="AS7449" s="12"/>
      <c r="AT7449" s="12"/>
      <c r="AU7449" s="12"/>
      <c r="AV7449" s="12"/>
      <c r="AW7449" s="12"/>
      <c r="AX7449" s="12"/>
      <c r="AY7449" s="12"/>
      <c r="AZ7449" s="12"/>
      <c r="BA7449" s="12"/>
      <c r="BB7449" s="12"/>
      <c r="BC7449" s="12"/>
      <c r="BD7449" s="12"/>
      <c r="BE7449" s="12"/>
      <c r="BF7449" s="12"/>
      <c r="BG7449" s="12"/>
      <c r="BH7449" s="12"/>
      <c r="BI7449" s="12"/>
      <c r="BJ7449" s="13"/>
      <c r="BK7449" s="13"/>
      <c r="BL7449" s="13"/>
      <c r="BM7449" s="13"/>
      <c r="BN7449" s="13"/>
    </row>
    <row r="7450" spans="4:66" x14ac:dyDescent="0.25">
      <c r="D7450" s="7"/>
      <c r="E7450" s="10"/>
      <c r="F7450" s="10"/>
      <c r="G7450" s="10"/>
      <c r="H7450" s="10"/>
      <c r="I7450" s="10"/>
      <c r="J7450" s="10"/>
      <c r="K7450" s="11"/>
      <c r="L7450" s="11"/>
      <c r="M7450" s="12"/>
      <c r="N7450" s="12"/>
      <c r="O7450" s="12"/>
      <c r="P7450" s="12"/>
      <c r="Q7450" s="12"/>
      <c r="R7450" s="12"/>
      <c r="S7450" s="12"/>
      <c r="T7450" s="12"/>
      <c r="U7450" s="12"/>
      <c r="V7450" s="12"/>
      <c r="W7450" s="12"/>
      <c r="X7450" s="12"/>
      <c r="Y7450" s="12"/>
      <c r="Z7450" s="12"/>
      <c r="AA7450" s="12"/>
      <c r="AB7450" s="12"/>
      <c r="AC7450" s="12"/>
      <c r="AD7450" s="12"/>
      <c r="AE7450" s="12"/>
      <c r="AF7450" s="12"/>
      <c r="AG7450" s="12"/>
      <c r="AH7450" s="12"/>
      <c r="AI7450" s="12"/>
      <c r="AJ7450" s="12"/>
      <c r="AK7450" s="12"/>
      <c r="AL7450" s="12"/>
      <c r="AM7450" s="12"/>
      <c r="AN7450" s="12"/>
      <c r="AO7450" s="12"/>
      <c r="AP7450" s="12"/>
      <c r="AQ7450" s="12"/>
      <c r="AR7450" s="12"/>
      <c r="AS7450" s="12"/>
      <c r="AT7450" s="12"/>
      <c r="AU7450" s="12"/>
      <c r="AV7450" s="12"/>
      <c r="AW7450" s="12"/>
      <c r="AX7450" s="12"/>
      <c r="AY7450" s="12"/>
      <c r="AZ7450" s="12"/>
      <c r="BA7450" s="12"/>
      <c r="BB7450" s="12"/>
      <c r="BC7450" s="12"/>
      <c r="BD7450" s="12"/>
      <c r="BE7450" s="12"/>
      <c r="BF7450" s="12"/>
      <c r="BG7450" s="12"/>
      <c r="BH7450" s="12"/>
      <c r="BI7450" s="12"/>
      <c r="BJ7450" s="13"/>
      <c r="BK7450" s="13"/>
      <c r="BL7450" s="13"/>
      <c r="BM7450" s="13"/>
      <c r="BN7450" s="13"/>
    </row>
    <row r="7451" spans="4:66" x14ac:dyDescent="0.25">
      <c r="D7451" s="7"/>
      <c r="E7451" s="10"/>
      <c r="F7451" s="10"/>
      <c r="G7451" s="10"/>
      <c r="H7451" s="10"/>
      <c r="I7451" s="10"/>
      <c r="J7451" s="10"/>
      <c r="K7451" s="11"/>
      <c r="L7451" s="11"/>
      <c r="M7451" s="12"/>
      <c r="N7451" s="12"/>
      <c r="O7451" s="12"/>
      <c r="P7451" s="12"/>
      <c r="Q7451" s="12"/>
      <c r="R7451" s="12"/>
      <c r="S7451" s="12"/>
      <c r="T7451" s="12"/>
      <c r="U7451" s="12"/>
      <c r="V7451" s="12"/>
      <c r="W7451" s="12"/>
      <c r="X7451" s="12"/>
      <c r="Y7451" s="12"/>
      <c r="Z7451" s="12"/>
      <c r="AA7451" s="12"/>
      <c r="AB7451" s="12"/>
      <c r="AC7451" s="12"/>
      <c r="AD7451" s="12"/>
      <c r="AE7451" s="12"/>
      <c r="AF7451" s="12"/>
      <c r="AG7451" s="12"/>
      <c r="AH7451" s="12"/>
      <c r="AI7451" s="12"/>
      <c r="AJ7451" s="12"/>
      <c r="AK7451" s="12"/>
      <c r="AL7451" s="12"/>
      <c r="AM7451" s="12"/>
      <c r="AN7451" s="12"/>
      <c r="AO7451" s="12"/>
      <c r="AP7451" s="12"/>
      <c r="AQ7451" s="12"/>
      <c r="AR7451" s="12"/>
      <c r="AS7451" s="12"/>
      <c r="AT7451" s="12"/>
      <c r="AU7451" s="12"/>
      <c r="AV7451" s="12"/>
      <c r="AW7451" s="12"/>
      <c r="AX7451" s="12"/>
      <c r="AY7451" s="12"/>
      <c r="AZ7451" s="12"/>
      <c r="BA7451" s="12"/>
      <c r="BB7451" s="12"/>
      <c r="BC7451" s="12"/>
      <c r="BD7451" s="12"/>
      <c r="BE7451" s="12"/>
      <c r="BF7451" s="12"/>
      <c r="BG7451" s="12"/>
      <c r="BH7451" s="12"/>
      <c r="BI7451" s="12"/>
      <c r="BJ7451" s="13"/>
      <c r="BK7451" s="13"/>
      <c r="BL7451" s="13"/>
      <c r="BM7451" s="13"/>
      <c r="BN7451" s="13"/>
    </row>
    <row r="7452" spans="4:66" x14ac:dyDescent="0.25">
      <c r="D7452" s="7"/>
      <c r="E7452" s="10"/>
      <c r="F7452" s="10"/>
      <c r="G7452" s="10"/>
      <c r="H7452" s="10"/>
      <c r="I7452" s="10"/>
      <c r="J7452" s="10"/>
      <c r="K7452" s="11"/>
      <c r="L7452" s="11"/>
      <c r="M7452" s="12"/>
      <c r="N7452" s="12"/>
      <c r="O7452" s="12"/>
      <c r="P7452" s="12"/>
      <c r="Q7452" s="12"/>
      <c r="R7452" s="12"/>
      <c r="S7452" s="12"/>
      <c r="T7452" s="12"/>
      <c r="U7452" s="12"/>
      <c r="V7452" s="12"/>
      <c r="W7452" s="12"/>
      <c r="X7452" s="12"/>
      <c r="Y7452" s="12"/>
      <c r="Z7452" s="12"/>
      <c r="AA7452" s="12"/>
      <c r="AB7452" s="12"/>
      <c r="AC7452" s="12"/>
      <c r="AD7452" s="12"/>
      <c r="AE7452" s="12"/>
      <c r="AF7452" s="12"/>
      <c r="AG7452" s="12"/>
      <c r="AH7452" s="12"/>
      <c r="AI7452" s="12"/>
      <c r="AJ7452" s="12"/>
      <c r="AK7452" s="12"/>
      <c r="AL7452" s="12"/>
      <c r="AM7452" s="12"/>
      <c r="AN7452" s="12"/>
      <c r="AO7452" s="12"/>
      <c r="AP7452" s="12"/>
      <c r="AQ7452" s="12"/>
      <c r="AR7452" s="12"/>
      <c r="AS7452" s="12"/>
      <c r="AT7452" s="12"/>
      <c r="AU7452" s="12"/>
      <c r="AV7452" s="12"/>
      <c r="AW7452" s="12"/>
      <c r="AX7452" s="12"/>
      <c r="AY7452" s="12"/>
      <c r="AZ7452" s="12"/>
      <c r="BA7452" s="12"/>
      <c r="BB7452" s="12"/>
      <c r="BC7452" s="12"/>
      <c r="BD7452" s="12"/>
      <c r="BE7452" s="12"/>
      <c r="BF7452" s="12"/>
      <c r="BG7452" s="12"/>
      <c r="BH7452" s="12"/>
      <c r="BI7452" s="12"/>
      <c r="BJ7452" s="13"/>
      <c r="BK7452" s="13"/>
      <c r="BL7452" s="13"/>
      <c r="BM7452" s="13"/>
      <c r="BN7452" s="13"/>
    </row>
    <row r="7453" spans="4:66" x14ac:dyDescent="0.25">
      <c r="D7453" s="7"/>
      <c r="E7453" s="10"/>
      <c r="F7453" s="10"/>
      <c r="G7453" s="10"/>
      <c r="H7453" s="10"/>
      <c r="I7453" s="10"/>
      <c r="J7453" s="10"/>
      <c r="K7453" s="11"/>
      <c r="L7453" s="11"/>
      <c r="M7453" s="12"/>
      <c r="N7453" s="12"/>
      <c r="O7453" s="12"/>
      <c r="P7453" s="12"/>
      <c r="Q7453" s="12"/>
      <c r="R7453" s="12"/>
      <c r="S7453" s="12"/>
      <c r="T7453" s="12"/>
      <c r="U7453" s="12"/>
      <c r="V7453" s="12"/>
      <c r="W7453" s="12"/>
      <c r="X7453" s="12"/>
      <c r="Y7453" s="12"/>
      <c r="Z7453" s="12"/>
      <c r="AA7453" s="12"/>
      <c r="AB7453" s="12"/>
      <c r="AC7453" s="12"/>
      <c r="AD7453" s="12"/>
      <c r="AE7453" s="12"/>
      <c r="AF7453" s="12"/>
      <c r="AG7453" s="12"/>
      <c r="AH7453" s="12"/>
      <c r="AI7453" s="12"/>
      <c r="AJ7453" s="12"/>
      <c r="AK7453" s="12"/>
      <c r="AL7453" s="12"/>
      <c r="AM7453" s="12"/>
      <c r="AN7453" s="12"/>
      <c r="AO7453" s="12"/>
      <c r="AP7453" s="12"/>
      <c r="AQ7453" s="12"/>
      <c r="AR7453" s="12"/>
      <c r="AS7453" s="12"/>
      <c r="AT7453" s="12"/>
      <c r="AU7453" s="12"/>
      <c r="AV7453" s="12"/>
      <c r="AW7453" s="12"/>
      <c r="AX7453" s="12"/>
      <c r="AY7453" s="12"/>
      <c r="AZ7453" s="12"/>
      <c r="BA7453" s="12"/>
      <c r="BB7453" s="12"/>
      <c r="BC7453" s="12"/>
      <c r="BD7453" s="12"/>
      <c r="BE7453" s="12"/>
      <c r="BF7453" s="12"/>
      <c r="BG7453" s="12"/>
      <c r="BH7453" s="12"/>
      <c r="BI7453" s="12"/>
      <c r="BJ7453" s="13"/>
      <c r="BK7453" s="13"/>
      <c r="BL7453" s="13"/>
      <c r="BM7453" s="13"/>
      <c r="BN7453" s="13"/>
    </row>
    <row r="7454" spans="4:66" x14ac:dyDescent="0.25">
      <c r="D7454" s="7"/>
      <c r="E7454" s="10"/>
      <c r="F7454" s="10"/>
      <c r="G7454" s="10"/>
      <c r="H7454" s="10"/>
      <c r="I7454" s="10"/>
      <c r="J7454" s="10"/>
      <c r="K7454" s="11"/>
      <c r="L7454" s="11"/>
      <c r="M7454" s="12"/>
      <c r="N7454" s="12"/>
      <c r="O7454" s="12"/>
      <c r="P7454" s="12"/>
      <c r="Q7454" s="12"/>
      <c r="R7454" s="12"/>
      <c r="S7454" s="12"/>
      <c r="T7454" s="12"/>
      <c r="U7454" s="12"/>
      <c r="V7454" s="12"/>
      <c r="W7454" s="12"/>
      <c r="X7454" s="12"/>
      <c r="Y7454" s="12"/>
      <c r="Z7454" s="12"/>
      <c r="AA7454" s="12"/>
      <c r="AB7454" s="12"/>
      <c r="AC7454" s="12"/>
      <c r="AD7454" s="12"/>
      <c r="AE7454" s="12"/>
      <c r="AF7454" s="12"/>
      <c r="AG7454" s="12"/>
      <c r="AH7454" s="12"/>
      <c r="AI7454" s="12"/>
      <c r="AJ7454" s="12"/>
      <c r="AK7454" s="12"/>
      <c r="AL7454" s="12"/>
      <c r="AM7454" s="12"/>
      <c r="AN7454" s="12"/>
      <c r="AO7454" s="12"/>
      <c r="AP7454" s="12"/>
      <c r="AQ7454" s="12"/>
      <c r="AR7454" s="12"/>
      <c r="AS7454" s="12"/>
      <c r="AT7454" s="12"/>
      <c r="AU7454" s="12"/>
      <c r="AV7454" s="12"/>
      <c r="AW7454" s="12"/>
      <c r="AX7454" s="12"/>
      <c r="AY7454" s="12"/>
      <c r="AZ7454" s="12"/>
      <c r="BA7454" s="12"/>
      <c r="BB7454" s="12"/>
      <c r="BC7454" s="12"/>
      <c r="BD7454" s="12"/>
      <c r="BE7454" s="12"/>
      <c r="BF7454" s="12"/>
      <c r="BG7454" s="12"/>
      <c r="BH7454" s="12"/>
      <c r="BI7454" s="12"/>
      <c r="BJ7454" s="13"/>
      <c r="BK7454" s="13"/>
      <c r="BL7454" s="13"/>
      <c r="BM7454" s="13"/>
      <c r="BN7454" s="13"/>
    </row>
    <row r="7455" spans="4:66" x14ac:dyDescent="0.25">
      <c r="D7455" s="7"/>
      <c r="E7455" s="10"/>
      <c r="F7455" s="10"/>
      <c r="G7455" s="10"/>
      <c r="H7455" s="10"/>
      <c r="I7455" s="10"/>
      <c r="J7455" s="10"/>
      <c r="K7455" s="11"/>
      <c r="L7455" s="11"/>
      <c r="M7455" s="12"/>
      <c r="N7455" s="12"/>
      <c r="O7455" s="12"/>
      <c r="P7455" s="12"/>
      <c r="Q7455" s="12"/>
      <c r="R7455" s="12"/>
      <c r="S7455" s="12"/>
      <c r="T7455" s="12"/>
      <c r="U7455" s="12"/>
      <c r="V7455" s="12"/>
      <c r="W7455" s="12"/>
      <c r="X7455" s="12"/>
      <c r="Y7455" s="12"/>
      <c r="Z7455" s="12"/>
      <c r="AA7455" s="12"/>
      <c r="AB7455" s="12"/>
      <c r="AC7455" s="12"/>
      <c r="AD7455" s="12"/>
      <c r="AE7455" s="12"/>
      <c r="AF7455" s="12"/>
      <c r="AG7455" s="12"/>
      <c r="AH7455" s="12"/>
      <c r="AI7455" s="12"/>
      <c r="AJ7455" s="12"/>
      <c r="AK7455" s="12"/>
      <c r="AL7455" s="12"/>
      <c r="AM7455" s="12"/>
      <c r="AN7455" s="12"/>
      <c r="AO7455" s="12"/>
      <c r="AP7455" s="12"/>
      <c r="AQ7455" s="12"/>
      <c r="AR7455" s="12"/>
      <c r="AS7455" s="12"/>
      <c r="AT7455" s="12"/>
      <c r="AU7455" s="12"/>
      <c r="AV7455" s="12"/>
      <c r="AW7455" s="12"/>
      <c r="AX7455" s="12"/>
      <c r="AY7455" s="12"/>
      <c r="AZ7455" s="12"/>
      <c r="BA7455" s="12"/>
      <c r="BB7455" s="12"/>
      <c r="BC7455" s="12"/>
      <c r="BD7455" s="12"/>
      <c r="BE7455" s="12"/>
      <c r="BF7455" s="12"/>
      <c r="BG7455" s="12"/>
      <c r="BH7455" s="12"/>
      <c r="BI7455" s="12"/>
      <c r="BJ7455" s="13"/>
      <c r="BK7455" s="13"/>
      <c r="BL7455" s="13"/>
      <c r="BM7455" s="13"/>
      <c r="BN7455" s="13"/>
    </row>
    <row r="7456" spans="4:66" x14ac:dyDescent="0.25">
      <c r="D7456" s="7"/>
      <c r="E7456" s="10"/>
      <c r="F7456" s="10"/>
      <c r="G7456" s="10"/>
      <c r="H7456" s="10"/>
      <c r="I7456" s="10"/>
      <c r="J7456" s="10"/>
      <c r="K7456" s="11"/>
      <c r="L7456" s="11"/>
      <c r="M7456" s="12"/>
      <c r="N7456" s="12"/>
      <c r="O7456" s="12"/>
      <c r="P7456" s="12"/>
      <c r="Q7456" s="12"/>
      <c r="R7456" s="12"/>
      <c r="S7456" s="12"/>
      <c r="T7456" s="12"/>
      <c r="U7456" s="12"/>
      <c r="V7456" s="12"/>
      <c r="W7456" s="12"/>
      <c r="X7456" s="12"/>
      <c r="Y7456" s="12"/>
      <c r="Z7456" s="12"/>
      <c r="AA7456" s="12"/>
      <c r="AB7456" s="12"/>
      <c r="AC7456" s="12"/>
      <c r="AD7456" s="12"/>
      <c r="AE7456" s="12"/>
      <c r="AF7456" s="12"/>
      <c r="AG7456" s="12"/>
      <c r="AH7456" s="12"/>
      <c r="AI7456" s="12"/>
      <c r="AJ7456" s="12"/>
      <c r="AK7456" s="12"/>
      <c r="AL7456" s="12"/>
      <c r="AM7456" s="12"/>
      <c r="AN7456" s="12"/>
      <c r="AO7456" s="12"/>
      <c r="AP7456" s="12"/>
      <c r="AQ7456" s="12"/>
      <c r="AR7456" s="12"/>
      <c r="AS7456" s="12"/>
      <c r="AT7456" s="12"/>
      <c r="AU7456" s="12"/>
      <c r="AV7456" s="12"/>
      <c r="AW7456" s="12"/>
      <c r="AX7456" s="12"/>
      <c r="AY7456" s="12"/>
      <c r="AZ7456" s="12"/>
      <c r="BA7456" s="12"/>
      <c r="BB7456" s="12"/>
      <c r="BC7456" s="12"/>
      <c r="BD7456" s="12"/>
      <c r="BE7456" s="12"/>
      <c r="BF7456" s="12"/>
      <c r="BG7456" s="12"/>
      <c r="BH7456" s="12"/>
      <c r="BI7456" s="12"/>
      <c r="BJ7456" s="13"/>
      <c r="BK7456" s="13"/>
      <c r="BL7456" s="13"/>
      <c r="BM7456" s="13"/>
      <c r="BN7456" s="13"/>
    </row>
    <row r="7457" spans="4:66" x14ac:dyDescent="0.25">
      <c r="D7457" s="7"/>
      <c r="E7457" s="10"/>
      <c r="F7457" s="10"/>
      <c r="G7457" s="10"/>
      <c r="H7457" s="10"/>
      <c r="I7457" s="10"/>
      <c r="J7457" s="10"/>
      <c r="K7457" s="11"/>
      <c r="L7457" s="11"/>
      <c r="M7457" s="12"/>
      <c r="N7457" s="12"/>
      <c r="O7457" s="12"/>
      <c r="P7457" s="12"/>
      <c r="Q7457" s="12"/>
      <c r="R7457" s="12"/>
      <c r="S7457" s="12"/>
      <c r="T7457" s="12"/>
      <c r="U7457" s="12"/>
      <c r="V7457" s="12"/>
      <c r="W7457" s="12"/>
      <c r="X7457" s="12"/>
      <c r="Y7457" s="12"/>
      <c r="Z7457" s="12"/>
      <c r="AA7457" s="12"/>
      <c r="AB7457" s="12"/>
      <c r="AC7457" s="12"/>
      <c r="AD7457" s="12"/>
      <c r="AE7457" s="12"/>
      <c r="AF7457" s="12"/>
      <c r="AG7457" s="12"/>
      <c r="AH7457" s="12"/>
      <c r="AI7457" s="12"/>
      <c r="AJ7457" s="12"/>
      <c r="AK7457" s="12"/>
      <c r="AL7457" s="12"/>
      <c r="AM7457" s="12"/>
      <c r="AN7457" s="12"/>
      <c r="AO7457" s="12"/>
      <c r="AP7457" s="12"/>
      <c r="AQ7457" s="12"/>
      <c r="AR7457" s="12"/>
      <c r="AS7457" s="12"/>
      <c r="AT7457" s="12"/>
      <c r="AU7457" s="12"/>
      <c r="AV7457" s="12"/>
      <c r="AW7457" s="12"/>
      <c r="AX7457" s="12"/>
      <c r="AY7457" s="12"/>
      <c r="AZ7457" s="12"/>
      <c r="BA7457" s="12"/>
      <c r="BB7457" s="12"/>
      <c r="BC7457" s="12"/>
      <c r="BD7457" s="12"/>
      <c r="BE7457" s="12"/>
      <c r="BF7457" s="12"/>
      <c r="BG7457" s="12"/>
      <c r="BH7457" s="12"/>
      <c r="BI7457" s="12"/>
      <c r="BJ7457" s="13"/>
      <c r="BK7457" s="13"/>
      <c r="BL7457" s="13"/>
      <c r="BM7457" s="13"/>
      <c r="BN7457" s="13"/>
    </row>
    <row r="7458" spans="4:66" x14ac:dyDescent="0.25">
      <c r="D7458" s="7"/>
      <c r="E7458" s="10"/>
      <c r="F7458" s="10"/>
      <c r="G7458" s="10"/>
      <c r="H7458" s="10"/>
      <c r="I7458" s="10"/>
      <c r="J7458" s="10"/>
      <c r="K7458" s="11"/>
      <c r="L7458" s="11"/>
      <c r="M7458" s="12"/>
      <c r="N7458" s="12"/>
      <c r="O7458" s="12"/>
      <c r="P7458" s="12"/>
      <c r="Q7458" s="12"/>
      <c r="R7458" s="12"/>
      <c r="S7458" s="12"/>
      <c r="T7458" s="12"/>
      <c r="U7458" s="12"/>
      <c r="V7458" s="12"/>
      <c r="W7458" s="12"/>
      <c r="X7458" s="12"/>
      <c r="Y7458" s="12"/>
      <c r="Z7458" s="12"/>
      <c r="AA7458" s="12"/>
      <c r="AB7458" s="12"/>
      <c r="AC7458" s="12"/>
      <c r="AD7458" s="12"/>
      <c r="AE7458" s="12"/>
      <c r="AF7458" s="12"/>
      <c r="AG7458" s="12"/>
      <c r="AH7458" s="12"/>
      <c r="AI7458" s="12"/>
      <c r="AJ7458" s="12"/>
      <c r="AK7458" s="12"/>
      <c r="AL7458" s="12"/>
      <c r="AM7458" s="12"/>
      <c r="AN7458" s="12"/>
      <c r="AO7458" s="12"/>
      <c r="AP7458" s="12"/>
      <c r="AQ7458" s="12"/>
      <c r="AR7458" s="12"/>
      <c r="AS7458" s="12"/>
      <c r="AT7458" s="12"/>
      <c r="AU7458" s="12"/>
      <c r="AV7458" s="12"/>
      <c r="AW7458" s="12"/>
      <c r="AX7458" s="12"/>
      <c r="AY7458" s="12"/>
      <c r="AZ7458" s="12"/>
      <c r="BA7458" s="12"/>
      <c r="BB7458" s="12"/>
      <c r="BC7458" s="12"/>
      <c r="BD7458" s="12"/>
      <c r="BE7458" s="12"/>
      <c r="BF7458" s="12"/>
      <c r="BG7458" s="12"/>
      <c r="BH7458" s="12"/>
      <c r="BI7458" s="12"/>
      <c r="BJ7458" s="13"/>
      <c r="BK7458" s="13"/>
      <c r="BL7458" s="13"/>
      <c r="BM7458" s="13"/>
      <c r="BN7458" s="13"/>
    </row>
    <row r="7459" spans="4:66" x14ac:dyDescent="0.25">
      <c r="D7459" s="7"/>
      <c r="E7459" s="10"/>
      <c r="F7459" s="10"/>
      <c r="G7459" s="10"/>
      <c r="H7459" s="10"/>
      <c r="I7459" s="10"/>
      <c r="J7459" s="10"/>
      <c r="K7459" s="11"/>
      <c r="L7459" s="11"/>
      <c r="M7459" s="12"/>
      <c r="N7459" s="12"/>
      <c r="O7459" s="12"/>
      <c r="P7459" s="12"/>
      <c r="Q7459" s="12"/>
      <c r="R7459" s="12"/>
      <c r="S7459" s="12"/>
      <c r="T7459" s="12"/>
      <c r="U7459" s="12"/>
      <c r="V7459" s="12"/>
      <c r="W7459" s="12"/>
      <c r="X7459" s="12"/>
      <c r="Y7459" s="12"/>
      <c r="Z7459" s="12"/>
      <c r="AA7459" s="12"/>
      <c r="AB7459" s="12"/>
      <c r="AC7459" s="12"/>
      <c r="AD7459" s="12"/>
      <c r="AE7459" s="12"/>
      <c r="AF7459" s="12"/>
      <c r="AG7459" s="12"/>
      <c r="AH7459" s="12"/>
      <c r="AI7459" s="12"/>
      <c r="AJ7459" s="12"/>
      <c r="AK7459" s="12"/>
      <c r="AL7459" s="12"/>
      <c r="AM7459" s="12"/>
      <c r="AN7459" s="12"/>
      <c r="AO7459" s="12"/>
      <c r="AP7459" s="12"/>
      <c r="AQ7459" s="12"/>
      <c r="AR7459" s="12"/>
      <c r="AS7459" s="12"/>
      <c r="AT7459" s="12"/>
      <c r="AU7459" s="12"/>
      <c r="AV7459" s="12"/>
      <c r="AW7459" s="12"/>
      <c r="AX7459" s="12"/>
      <c r="AY7459" s="12"/>
      <c r="AZ7459" s="12"/>
      <c r="BA7459" s="12"/>
      <c r="BB7459" s="12"/>
      <c r="BC7459" s="12"/>
      <c r="BD7459" s="12"/>
      <c r="BE7459" s="12"/>
      <c r="BF7459" s="12"/>
      <c r="BG7459" s="12"/>
      <c r="BH7459" s="12"/>
      <c r="BI7459" s="12"/>
      <c r="BJ7459" s="13"/>
      <c r="BK7459" s="13"/>
      <c r="BL7459" s="13"/>
      <c r="BM7459" s="13"/>
      <c r="BN7459" s="13"/>
    </row>
    <row r="7460" spans="4:66" x14ac:dyDescent="0.25">
      <c r="D7460" s="7"/>
      <c r="E7460" s="10"/>
      <c r="F7460" s="10"/>
      <c r="G7460" s="10"/>
      <c r="H7460" s="10"/>
      <c r="I7460" s="10"/>
      <c r="J7460" s="10"/>
      <c r="K7460" s="11"/>
      <c r="L7460" s="11"/>
      <c r="M7460" s="12"/>
      <c r="N7460" s="12"/>
      <c r="O7460" s="12"/>
      <c r="P7460" s="12"/>
      <c r="Q7460" s="12"/>
      <c r="R7460" s="12"/>
      <c r="S7460" s="12"/>
      <c r="T7460" s="12"/>
      <c r="U7460" s="12"/>
      <c r="V7460" s="12"/>
      <c r="W7460" s="12"/>
      <c r="X7460" s="12"/>
      <c r="Y7460" s="12"/>
      <c r="Z7460" s="12"/>
      <c r="AA7460" s="12"/>
      <c r="AB7460" s="12"/>
      <c r="AC7460" s="12"/>
      <c r="AD7460" s="12"/>
      <c r="AE7460" s="12"/>
      <c r="AF7460" s="12"/>
      <c r="AG7460" s="12"/>
      <c r="AH7460" s="12"/>
      <c r="AI7460" s="12"/>
      <c r="AJ7460" s="12"/>
      <c r="AK7460" s="12"/>
      <c r="AL7460" s="12"/>
      <c r="AM7460" s="12"/>
      <c r="AN7460" s="12"/>
      <c r="AO7460" s="12"/>
      <c r="AP7460" s="12"/>
      <c r="AQ7460" s="12"/>
      <c r="AR7460" s="12"/>
      <c r="AS7460" s="12"/>
      <c r="AT7460" s="12"/>
      <c r="AU7460" s="12"/>
      <c r="AV7460" s="12"/>
      <c r="AW7460" s="12"/>
      <c r="AX7460" s="12"/>
      <c r="AY7460" s="12"/>
      <c r="AZ7460" s="12"/>
      <c r="BA7460" s="12"/>
      <c r="BB7460" s="12"/>
      <c r="BC7460" s="12"/>
      <c r="BD7460" s="12"/>
      <c r="BE7460" s="12"/>
      <c r="BF7460" s="12"/>
      <c r="BG7460" s="12"/>
      <c r="BH7460" s="12"/>
      <c r="BI7460" s="12"/>
      <c r="BJ7460" s="13"/>
      <c r="BK7460" s="13"/>
      <c r="BL7460" s="13"/>
      <c r="BM7460" s="13"/>
      <c r="BN7460" s="13"/>
    </row>
    <row r="7461" spans="4:66" x14ac:dyDescent="0.25">
      <c r="D7461" s="7"/>
      <c r="E7461" s="10"/>
      <c r="F7461" s="10"/>
      <c r="G7461" s="10"/>
      <c r="H7461" s="10"/>
      <c r="I7461" s="10"/>
      <c r="J7461" s="10"/>
      <c r="K7461" s="11"/>
      <c r="L7461" s="11"/>
      <c r="M7461" s="12"/>
      <c r="N7461" s="12"/>
      <c r="O7461" s="12"/>
      <c r="P7461" s="12"/>
      <c r="Q7461" s="12"/>
      <c r="R7461" s="12"/>
      <c r="S7461" s="12"/>
      <c r="T7461" s="12"/>
      <c r="U7461" s="12"/>
      <c r="V7461" s="12"/>
      <c r="W7461" s="12"/>
      <c r="X7461" s="12"/>
      <c r="Y7461" s="12"/>
      <c r="Z7461" s="12"/>
      <c r="AA7461" s="12"/>
      <c r="AB7461" s="12"/>
      <c r="AC7461" s="12"/>
      <c r="AD7461" s="12"/>
      <c r="AE7461" s="12"/>
      <c r="AF7461" s="12"/>
      <c r="AG7461" s="12"/>
      <c r="AH7461" s="12"/>
      <c r="AI7461" s="12"/>
      <c r="AJ7461" s="12"/>
      <c r="AK7461" s="12"/>
      <c r="AL7461" s="12"/>
      <c r="AM7461" s="12"/>
      <c r="AN7461" s="12"/>
      <c r="AO7461" s="12"/>
      <c r="AP7461" s="12"/>
      <c r="AQ7461" s="12"/>
      <c r="AR7461" s="12"/>
      <c r="AS7461" s="12"/>
      <c r="AT7461" s="12"/>
      <c r="AU7461" s="12"/>
      <c r="AV7461" s="12"/>
      <c r="AW7461" s="12"/>
      <c r="AX7461" s="12"/>
      <c r="AY7461" s="12"/>
      <c r="AZ7461" s="12"/>
      <c r="BA7461" s="12"/>
      <c r="BB7461" s="12"/>
      <c r="BC7461" s="12"/>
      <c r="BD7461" s="12"/>
      <c r="BE7461" s="12"/>
      <c r="BF7461" s="12"/>
      <c r="BG7461" s="12"/>
      <c r="BH7461" s="12"/>
      <c r="BI7461" s="12"/>
      <c r="BJ7461" s="13"/>
      <c r="BK7461" s="13"/>
      <c r="BL7461" s="13"/>
      <c r="BM7461" s="13"/>
      <c r="BN7461" s="13"/>
    </row>
    <row r="7462" spans="4:66" x14ac:dyDescent="0.25">
      <c r="D7462" s="7"/>
      <c r="E7462" s="10"/>
      <c r="F7462" s="10"/>
      <c r="G7462" s="10"/>
      <c r="H7462" s="10"/>
      <c r="I7462" s="10"/>
      <c r="J7462" s="10"/>
      <c r="K7462" s="11"/>
      <c r="L7462" s="11"/>
      <c r="M7462" s="12"/>
      <c r="N7462" s="12"/>
      <c r="O7462" s="12"/>
      <c r="P7462" s="12"/>
      <c r="Q7462" s="12"/>
      <c r="R7462" s="12"/>
      <c r="S7462" s="12"/>
      <c r="T7462" s="12"/>
      <c r="U7462" s="12"/>
      <c r="V7462" s="12"/>
      <c r="W7462" s="12"/>
      <c r="X7462" s="12"/>
      <c r="Y7462" s="12"/>
      <c r="Z7462" s="12"/>
      <c r="AA7462" s="12"/>
      <c r="AB7462" s="12"/>
      <c r="AC7462" s="12"/>
      <c r="AD7462" s="12"/>
      <c r="AE7462" s="12"/>
      <c r="AF7462" s="12"/>
      <c r="AG7462" s="12"/>
      <c r="AH7462" s="12"/>
      <c r="AI7462" s="12"/>
      <c r="AJ7462" s="12"/>
      <c r="AK7462" s="12"/>
      <c r="AL7462" s="12"/>
      <c r="AM7462" s="12"/>
      <c r="AN7462" s="12"/>
      <c r="AO7462" s="12"/>
      <c r="AP7462" s="12"/>
      <c r="AQ7462" s="12"/>
      <c r="AR7462" s="12"/>
      <c r="AS7462" s="12"/>
      <c r="AT7462" s="12"/>
      <c r="AU7462" s="12"/>
      <c r="AV7462" s="12"/>
      <c r="AW7462" s="12"/>
      <c r="AX7462" s="12"/>
      <c r="AY7462" s="12"/>
      <c r="AZ7462" s="12"/>
      <c r="BA7462" s="12"/>
      <c r="BB7462" s="12"/>
      <c r="BC7462" s="12"/>
      <c r="BD7462" s="12"/>
      <c r="BE7462" s="12"/>
      <c r="BF7462" s="12"/>
      <c r="BG7462" s="12"/>
      <c r="BH7462" s="12"/>
      <c r="BI7462" s="12"/>
      <c r="BJ7462" s="13"/>
      <c r="BK7462" s="13"/>
      <c r="BL7462" s="13"/>
      <c r="BM7462" s="13"/>
      <c r="BN7462" s="13"/>
    </row>
    <row r="7463" spans="4:66" x14ac:dyDescent="0.25">
      <c r="D7463" s="7"/>
      <c r="E7463" s="10"/>
      <c r="F7463" s="10"/>
      <c r="G7463" s="10"/>
      <c r="H7463" s="10"/>
      <c r="I7463" s="10"/>
      <c r="J7463" s="10"/>
      <c r="K7463" s="11"/>
      <c r="L7463" s="11"/>
      <c r="M7463" s="12"/>
      <c r="N7463" s="12"/>
      <c r="O7463" s="12"/>
      <c r="P7463" s="12"/>
      <c r="Q7463" s="12"/>
      <c r="R7463" s="12"/>
      <c r="S7463" s="12"/>
      <c r="T7463" s="12"/>
      <c r="U7463" s="12"/>
      <c r="V7463" s="12"/>
      <c r="W7463" s="12"/>
      <c r="X7463" s="12"/>
      <c r="Y7463" s="12"/>
      <c r="Z7463" s="12"/>
      <c r="AA7463" s="12"/>
      <c r="AB7463" s="12"/>
      <c r="AC7463" s="12"/>
      <c r="AD7463" s="12"/>
      <c r="AE7463" s="12"/>
      <c r="AF7463" s="12"/>
      <c r="AG7463" s="12"/>
      <c r="AH7463" s="12"/>
      <c r="AI7463" s="12"/>
      <c r="AJ7463" s="12"/>
      <c r="AK7463" s="12"/>
      <c r="AL7463" s="12"/>
      <c r="AM7463" s="12"/>
      <c r="AN7463" s="12"/>
      <c r="AO7463" s="12"/>
      <c r="AP7463" s="12"/>
      <c r="AQ7463" s="12"/>
      <c r="AR7463" s="12"/>
      <c r="AS7463" s="12"/>
      <c r="AT7463" s="12"/>
      <c r="AU7463" s="12"/>
      <c r="AV7463" s="12"/>
      <c r="AW7463" s="12"/>
      <c r="AX7463" s="12"/>
      <c r="AY7463" s="12"/>
      <c r="AZ7463" s="12"/>
      <c r="BA7463" s="12"/>
      <c r="BB7463" s="12"/>
      <c r="BC7463" s="12"/>
      <c r="BD7463" s="12"/>
      <c r="BE7463" s="12"/>
      <c r="BF7463" s="12"/>
      <c r="BG7463" s="12"/>
      <c r="BH7463" s="12"/>
      <c r="BI7463" s="12"/>
      <c r="BJ7463" s="13"/>
      <c r="BK7463" s="13"/>
      <c r="BL7463" s="13"/>
      <c r="BM7463" s="13"/>
      <c r="BN7463" s="13"/>
    </row>
    <row r="7464" spans="4:66" s="14" customFormat="1" x14ac:dyDescent="0.25">
      <c r="D7464" s="20"/>
      <c r="K7464" s="15"/>
      <c r="L7464" s="15"/>
      <c r="M7464" s="16"/>
      <c r="N7464" s="16"/>
      <c r="O7464" s="16"/>
      <c r="P7464" s="16"/>
      <c r="Q7464" s="16"/>
      <c r="R7464" s="16"/>
      <c r="S7464" s="16"/>
      <c r="T7464" s="16"/>
      <c r="U7464" s="16"/>
      <c r="V7464" s="16"/>
      <c r="W7464" s="16"/>
      <c r="X7464" s="16"/>
      <c r="Y7464" s="16"/>
      <c r="Z7464" s="16"/>
      <c r="AA7464" s="16"/>
      <c r="AB7464" s="16"/>
      <c r="AC7464" s="16"/>
      <c r="AD7464" s="16"/>
      <c r="AE7464" s="16"/>
      <c r="AF7464" s="16"/>
      <c r="AG7464" s="16"/>
      <c r="AH7464" s="16"/>
      <c r="AI7464" s="16"/>
      <c r="AJ7464" s="16"/>
      <c r="AK7464" s="16"/>
      <c r="AL7464" s="16"/>
      <c r="AM7464" s="16"/>
      <c r="AN7464" s="16"/>
      <c r="AO7464" s="16"/>
      <c r="AP7464" s="16"/>
      <c r="AQ7464" s="16"/>
      <c r="AR7464" s="16"/>
      <c r="AS7464" s="16"/>
      <c r="AT7464" s="16"/>
      <c r="AU7464" s="16"/>
      <c r="AV7464" s="16"/>
      <c r="AW7464" s="16"/>
      <c r="AX7464" s="16"/>
      <c r="AY7464" s="16"/>
      <c r="AZ7464" s="16"/>
      <c r="BA7464" s="16"/>
      <c r="BB7464" s="16"/>
      <c r="BC7464" s="16"/>
      <c r="BD7464" s="16"/>
      <c r="BE7464" s="16"/>
      <c r="BF7464" s="16"/>
      <c r="BG7464" s="16"/>
      <c r="BH7464" s="16"/>
      <c r="BI7464" s="16"/>
      <c r="BJ7464" s="17"/>
      <c r="BK7464" s="17"/>
      <c r="BL7464" s="17"/>
      <c r="BM7464" s="17"/>
      <c r="BN7464" s="17"/>
    </row>
    <row r="7465" spans="4:66" x14ac:dyDescent="0.25">
      <c r="D7465" s="7"/>
      <c r="E7465" s="10"/>
      <c r="F7465" s="10"/>
      <c r="G7465" s="10"/>
      <c r="H7465" s="10"/>
      <c r="I7465" s="10"/>
      <c r="J7465" s="10"/>
      <c r="K7465" s="11"/>
      <c r="L7465" s="11"/>
      <c r="M7465" s="12"/>
      <c r="N7465" s="12"/>
      <c r="O7465" s="12"/>
      <c r="P7465" s="12"/>
      <c r="Q7465" s="12"/>
      <c r="R7465" s="12"/>
      <c r="S7465" s="12"/>
      <c r="T7465" s="12"/>
      <c r="U7465" s="12"/>
      <c r="V7465" s="12"/>
      <c r="W7465" s="12"/>
      <c r="X7465" s="12"/>
      <c r="Y7465" s="12"/>
      <c r="Z7465" s="12"/>
      <c r="AA7465" s="12"/>
      <c r="AB7465" s="12"/>
      <c r="AC7465" s="12"/>
      <c r="AD7465" s="12"/>
      <c r="AE7465" s="12"/>
      <c r="AF7465" s="12"/>
      <c r="AG7465" s="12"/>
      <c r="AH7465" s="12"/>
      <c r="AI7465" s="12"/>
      <c r="AJ7465" s="12"/>
      <c r="AK7465" s="12"/>
      <c r="AL7465" s="12"/>
      <c r="AM7465" s="12"/>
      <c r="AN7465" s="12"/>
      <c r="AO7465" s="12"/>
      <c r="AP7465" s="12"/>
      <c r="AQ7465" s="12"/>
      <c r="AR7465" s="12"/>
      <c r="AS7465" s="12"/>
      <c r="AT7465" s="12"/>
      <c r="AU7465" s="12"/>
      <c r="AV7465" s="12"/>
      <c r="AW7465" s="12"/>
      <c r="AX7465" s="12"/>
      <c r="AY7465" s="12"/>
      <c r="AZ7465" s="12"/>
      <c r="BA7465" s="12"/>
      <c r="BB7465" s="12"/>
      <c r="BC7465" s="12"/>
      <c r="BD7465" s="12"/>
      <c r="BE7465" s="12"/>
      <c r="BF7465" s="12"/>
      <c r="BG7465" s="12"/>
      <c r="BH7465" s="12"/>
      <c r="BI7465" s="12"/>
      <c r="BJ7465" s="13"/>
      <c r="BK7465" s="13"/>
      <c r="BL7465" s="13"/>
      <c r="BM7465" s="13"/>
      <c r="BN7465" s="13"/>
    </row>
    <row r="7466" spans="4:66" x14ac:dyDescent="0.25">
      <c r="D7466" s="7"/>
      <c r="E7466" s="10"/>
      <c r="F7466" s="10"/>
      <c r="G7466" s="10"/>
      <c r="H7466" s="10"/>
      <c r="I7466" s="10"/>
      <c r="J7466" s="10"/>
      <c r="K7466" s="11"/>
      <c r="L7466" s="11"/>
      <c r="M7466" s="12"/>
      <c r="N7466" s="12"/>
      <c r="O7466" s="12"/>
      <c r="P7466" s="12"/>
      <c r="Q7466" s="12"/>
      <c r="R7466" s="12"/>
      <c r="S7466" s="12"/>
      <c r="T7466" s="12"/>
      <c r="U7466" s="12"/>
      <c r="V7466" s="12"/>
      <c r="W7466" s="12"/>
      <c r="X7466" s="12"/>
      <c r="Y7466" s="12"/>
      <c r="Z7466" s="12"/>
      <c r="AA7466" s="12"/>
      <c r="AB7466" s="12"/>
      <c r="AC7466" s="12"/>
      <c r="AD7466" s="12"/>
      <c r="AE7466" s="12"/>
      <c r="AF7466" s="12"/>
      <c r="AG7466" s="12"/>
      <c r="AH7466" s="12"/>
      <c r="AI7466" s="12"/>
      <c r="AJ7466" s="12"/>
      <c r="AK7466" s="12"/>
      <c r="AL7466" s="12"/>
      <c r="AM7466" s="12"/>
      <c r="AN7466" s="12"/>
      <c r="AO7466" s="12"/>
      <c r="AP7466" s="12"/>
      <c r="AQ7466" s="12"/>
      <c r="AR7466" s="12"/>
      <c r="AS7466" s="12"/>
      <c r="AT7466" s="12"/>
      <c r="AU7466" s="12"/>
      <c r="AV7466" s="12"/>
      <c r="AW7466" s="12"/>
      <c r="AX7466" s="12"/>
      <c r="AY7466" s="12"/>
      <c r="AZ7466" s="12"/>
      <c r="BA7466" s="12"/>
      <c r="BB7466" s="12"/>
      <c r="BC7466" s="12"/>
      <c r="BD7466" s="12"/>
      <c r="BE7466" s="12"/>
      <c r="BF7466" s="12"/>
      <c r="BG7466" s="12"/>
      <c r="BH7466" s="12"/>
      <c r="BI7466" s="12"/>
      <c r="BJ7466" s="13"/>
      <c r="BK7466" s="13"/>
      <c r="BL7466" s="13"/>
      <c r="BM7466" s="13"/>
      <c r="BN7466" s="13"/>
    </row>
    <row r="7467" spans="4:66" x14ac:dyDescent="0.25">
      <c r="D7467" s="7"/>
      <c r="E7467" s="10"/>
      <c r="F7467" s="10"/>
      <c r="G7467" s="10"/>
      <c r="H7467" s="10"/>
      <c r="I7467" s="10"/>
      <c r="J7467" s="10"/>
      <c r="K7467" s="11"/>
      <c r="L7467" s="11"/>
      <c r="M7467" s="12"/>
      <c r="N7467" s="12"/>
      <c r="O7467" s="12"/>
      <c r="P7467" s="12"/>
      <c r="Q7467" s="12"/>
      <c r="R7467" s="12"/>
      <c r="S7467" s="12"/>
      <c r="T7467" s="12"/>
      <c r="U7467" s="12"/>
      <c r="V7467" s="12"/>
      <c r="W7467" s="12"/>
      <c r="X7467" s="12"/>
      <c r="Y7467" s="12"/>
      <c r="Z7467" s="12"/>
      <c r="AA7467" s="12"/>
      <c r="AB7467" s="12"/>
      <c r="AC7467" s="12"/>
      <c r="AD7467" s="12"/>
      <c r="AE7467" s="12"/>
      <c r="AF7467" s="12"/>
      <c r="AG7467" s="12"/>
      <c r="AH7467" s="12"/>
      <c r="AI7467" s="12"/>
      <c r="AJ7467" s="12"/>
      <c r="AK7467" s="12"/>
      <c r="AL7467" s="12"/>
      <c r="AM7467" s="12"/>
      <c r="AN7467" s="12"/>
      <c r="AO7467" s="12"/>
      <c r="AP7467" s="12"/>
      <c r="AQ7467" s="12"/>
      <c r="AR7467" s="12"/>
      <c r="AS7467" s="12"/>
      <c r="AT7467" s="12"/>
      <c r="AU7467" s="12"/>
      <c r="AV7467" s="12"/>
      <c r="AW7467" s="12"/>
      <c r="AX7467" s="12"/>
      <c r="AY7467" s="12"/>
      <c r="AZ7467" s="12"/>
      <c r="BA7467" s="12"/>
      <c r="BB7467" s="12"/>
      <c r="BC7467" s="12"/>
      <c r="BD7467" s="12"/>
      <c r="BE7467" s="12"/>
      <c r="BF7467" s="12"/>
      <c r="BG7467" s="12"/>
      <c r="BH7467" s="12"/>
      <c r="BI7467" s="12"/>
      <c r="BJ7467" s="13"/>
      <c r="BK7467" s="13"/>
      <c r="BL7467" s="13"/>
      <c r="BM7467" s="13"/>
      <c r="BN7467" s="13"/>
    </row>
    <row r="7468" spans="4:66" x14ac:dyDescent="0.25">
      <c r="D7468" s="7"/>
      <c r="E7468" s="10"/>
      <c r="F7468" s="10"/>
      <c r="G7468" s="10"/>
      <c r="H7468" s="10"/>
      <c r="I7468" s="10"/>
      <c r="J7468" s="10"/>
      <c r="K7468" s="11"/>
      <c r="L7468" s="11"/>
      <c r="M7468" s="12"/>
      <c r="N7468" s="12"/>
      <c r="O7468" s="12"/>
      <c r="P7468" s="12"/>
      <c r="Q7468" s="12"/>
      <c r="R7468" s="12"/>
      <c r="S7468" s="12"/>
      <c r="T7468" s="12"/>
      <c r="U7468" s="12"/>
      <c r="V7468" s="12"/>
      <c r="W7468" s="12"/>
      <c r="X7468" s="12"/>
      <c r="Y7468" s="12"/>
      <c r="Z7468" s="12"/>
      <c r="AA7468" s="12"/>
      <c r="AB7468" s="12"/>
      <c r="AC7468" s="12"/>
      <c r="AD7468" s="12"/>
      <c r="AE7468" s="12"/>
      <c r="AF7468" s="12"/>
      <c r="AG7468" s="12"/>
      <c r="AH7468" s="12"/>
      <c r="AI7468" s="12"/>
      <c r="AJ7468" s="12"/>
      <c r="AK7468" s="12"/>
      <c r="AL7468" s="12"/>
      <c r="AM7468" s="12"/>
      <c r="AN7468" s="12"/>
      <c r="AO7468" s="12"/>
      <c r="AP7468" s="12"/>
      <c r="AQ7468" s="12"/>
      <c r="AR7468" s="12"/>
      <c r="AS7468" s="12"/>
      <c r="AT7468" s="12"/>
      <c r="AU7468" s="12"/>
      <c r="AV7468" s="12"/>
      <c r="AW7468" s="12"/>
      <c r="AX7468" s="12"/>
      <c r="AY7468" s="12"/>
      <c r="AZ7468" s="12"/>
      <c r="BA7468" s="12"/>
      <c r="BB7468" s="12"/>
      <c r="BC7468" s="12"/>
      <c r="BD7468" s="12"/>
      <c r="BE7468" s="12"/>
      <c r="BF7468" s="12"/>
      <c r="BG7468" s="12"/>
      <c r="BH7468" s="12"/>
      <c r="BI7468" s="12"/>
      <c r="BJ7468" s="13"/>
      <c r="BK7468" s="13"/>
      <c r="BL7468" s="13"/>
      <c r="BM7468" s="13"/>
      <c r="BN7468" s="13"/>
    </row>
    <row r="7469" spans="4:66" x14ac:dyDescent="0.25">
      <c r="D7469" s="7"/>
      <c r="E7469" s="10"/>
      <c r="F7469" s="10"/>
      <c r="G7469" s="10"/>
      <c r="H7469" s="10"/>
      <c r="I7469" s="10"/>
      <c r="J7469" s="10"/>
      <c r="K7469" s="11"/>
      <c r="L7469" s="11"/>
      <c r="M7469" s="12"/>
      <c r="N7469" s="12"/>
      <c r="O7469" s="12"/>
      <c r="P7469" s="12"/>
      <c r="Q7469" s="12"/>
      <c r="R7469" s="12"/>
      <c r="S7469" s="12"/>
      <c r="T7469" s="12"/>
      <c r="U7469" s="12"/>
      <c r="V7469" s="12"/>
      <c r="W7469" s="12"/>
      <c r="X7469" s="12"/>
      <c r="Y7469" s="12"/>
      <c r="Z7469" s="12"/>
      <c r="AA7469" s="12"/>
      <c r="AB7469" s="12"/>
      <c r="AC7469" s="12"/>
      <c r="AD7469" s="12"/>
      <c r="AE7469" s="12"/>
      <c r="AF7469" s="12"/>
      <c r="AG7469" s="12"/>
      <c r="AH7469" s="12"/>
      <c r="AI7469" s="12"/>
      <c r="AJ7469" s="12"/>
      <c r="AK7469" s="12"/>
      <c r="AL7469" s="12"/>
      <c r="AM7469" s="12"/>
      <c r="AN7469" s="12"/>
      <c r="AO7469" s="12"/>
      <c r="AP7469" s="12"/>
      <c r="AQ7469" s="12"/>
      <c r="AR7469" s="12"/>
      <c r="AS7469" s="12"/>
      <c r="AT7469" s="12"/>
      <c r="AU7469" s="12"/>
      <c r="AV7469" s="12"/>
      <c r="AW7469" s="12"/>
      <c r="AX7469" s="12"/>
      <c r="AY7469" s="12"/>
      <c r="AZ7469" s="12"/>
      <c r="BA7469" s="12"/>
      <c r="BB7469" s="12"/>
      <c r="BC7469" s="12"/>
      <c r="BD7469" s="12"/>
      <c r="BE7469" s="12"/>
      <c r="BF7469" s="12"/>
      <c r="BG7469" s="12"/>
      <c r="BH7469" s="12"/>
      <c r="BI7469" s="12"/>
      <c r="BJ7469" s="13"/>
      <c r="BK7469" s="13"/>
      <c r="BL7469" s="13"/>
      <c r="BM7469" s="13"/>
      <c r="BN7469" s="13"/>
    </row>
    <row r="7470" spans="4:66" x14ac:dyDescent="0.25">
      <c r="D7470" s="7"/>
      <c r="E7470" s="10"/>
      <c r="F7470" s="10"/>
      <c r="G7470" s="10"/>
      <c r="H7470" s="10"/>
      <c r="I7470" s="10"/>
      <c r="J7470" s="10"/>
      <c r="K7470" s="11"/>
      <c r="L7470" s="11"/>
      <c r="M7470" s="12"/>
      <c r="N7470" s="12"/>
      <c r="O7470" s="12"/>
      <c r="P7470" s="12"/>
      <c r="Q7470" s="12"/>
      <c r="R7470" s="12"/>
      <c r="S7470" s="12"/>
      <c r="T7470" s="12"/>
      <c r="U7470" s="12"/>
      <c r="V7470" s="12"/>
      <c r="W7470" s="12"/>
      <c r="X7470" s="12"/>
      <c r="Y7470" s="12"/>
      <c r="Z7470" s="12"/>
      <c r="AA7470" s="12"/>
      <c r="AB7470" s="12"/>
      <c r="AC7470" s="12"/>
      <c r="AD7470" s="12"/>
      <c r="AE7470" s="12"/>
      <c r="AF7470" s="12"/>
      <c r="AG7470" s="12"/>
      <c r="AH7470" s="12"/>
      <c r="AI7470" s="12"/>
      <c r="AJ7470" s="12"/>
      <c r="AK7470" s="12"/>
      <c r="AL7470" s="12"/>
      <c r="AM7470" s="12"/>
      <c r="AN7470" s="12"/>
      <c r="AO7470" s="12"/>
      <c r="AP7470" s="12"/>
      <c r="AQ7470" s="12"/>
      <c r="AR7470" s="12"/>
      <c r="AS7470" s="12"/>
      <c r="AT7470" s="12"/>
      <c r="AU7470" s="12"/>
      <c r="AV7470" s="12"/>
      <c r="AW7470" s="12"/>
      <c r="AX7470" s="12"/>
      <c r="AY7470" s="12"/>
      <c r="AZ7470" s="12"/>
      <c r="BA7470" s="12"/>
      <c r="BB7470" s="12"/>
      <c r="BC7470" s="12"/>
      <c r="BD7470" s="12"/>
      <c r="BE7470" s="12"/>
      <c r="BF7470" s="12"/>
      <c r="BG7470" s="12"/>
      <c r="BH7470" s="12"/>
      <c r="BI7470" s="12"/>
      <c r="BJ7470" s="13"/>
      <c r="BK7470" s="13"/>
      <c r="BL7470" s="13"/>
      <c r="BM7470" s="13"/>
      <c r="BN7470" s="13"/>
    </row>
    <row r="7471" spans="4:66" x14ac:dyDescent="0.25">
      <c r="D7471" s="7"/>
      <c r="E7471" s="10"/>
      <c r="F7471" s="10"/>
      <c r="G7471" s="10"/>
      <c r="H7471" s="10"/>
      <c r="I7471" s="10"/>
      <c r="J7471" s="10"/>
      <c r="K7471" s="11"/>
      <c r="L7471" s="11"/>
      <c r="M7471" s="12"/>
      <c r="N7471" s="12"/>
      <c r="O7471" s="12"/>
      <c r="P7471" s="12"/>
      <c r="Q7471" s="12"/>
      <c r="R7471" s="12"/>
      <c r="S7471" s="12"/>
      <c r="T7471" s="12"/>
      <c r="U7471" s="12"/>
      <c r="V7471" s="12"/>
      <c r="W7471" s="12"/>
      <c r="X7471" s="12"/>
      <c r="Y7471" s="12"/>
      <c r="Z7471" s="12"/>
      <c r="AA7471" s="12"/>
      <c r="AB7471" s="12"/>
      <c r="AC7471" s="12"/>
      <c r="AD7471" s="12"/>
      <c r="AE7471" s="12"/>
      <c r="AF7471" s="12"/>
      <c r="AG7471" s="12"/>
      <c r="AH7471" s="12"/>
      <c r="AI7471" s="12"/>
      <c r="AJ7471" s="12"/>
      <c r="AK7471" s="12"/>
      <c r="AL7471" s="12"/>
      <c r="AM7471" s="12"/>
      <c r="AN7471" s="12"/>
      <c r="AO7471" s="12"/>
      <c r="AP7471" s="12"/>
      <c r="AQ7471" s="12"/>
      <c r="AR7471" s="12"/>
      <c r="AS7471" s="12"/>
      <c r="AT7471" s="12"/>
      <c r="AU7471" s="12"/>
      <c r="AV7471" s="12"/>
      <c r="AW7471" s="12"/>
      <c r="AX7471" s="12"/>
      <c r="AY7471" s="12"/>
      <c r="AZ7471" s="12"/>
      <c r="BA7471" s="12"/>
      <c r="BB7471" s="12"/>
      <c r="BC7471" s="12"/>
      <c r="BD7471" s="12"/>
      <c r="BE7471" s="12"/>
      <c r="BF7471" s="12"/>
      <c r="BG7471" s="12"/>
      <c r="BH7471" s="12"/>
      <c r="BI7471" s="12"/>
      <c r="BJ7471" s="13"/>
      <c r="BK7471" s="13"/>
      <c r="BL7471" s="13"/>
      <c r="BM7471" s="13"/>
      <c r="BN7471" s="13"/>
    </row>
    <row r="7472" spans="4:66" x14ac:dyDescent="0.25">
      <c r="D7472" s="7"/>
      <c r="E7472" s="10"/>
      <c r="F7472" s="10"/>
      <c r="G7472" s="10"/>
      <c r="H7472" s="10"/>
      <c r="I7472" s="10"/>
      <c r="J7472" s="10"/>
      <c r="K7472" s="11"/>
      <c r="L7472" s="11"/>
      <c r="M7472" s="12"/>
      <c r="N7472" s="12"/>
      <c r="O7472" s="12"/>
      <c r="P7472" s="12"/>
      <c r="Q7472" s="12"/>
      <c r="R7472" s="12"/>
      <c r="S7472" s="12"/>
      <c r="T7472" s="12"/>
      <c r="U7472" s="12"/>
      <c r="V7472" s="12"/>
      <c r="W7472" s="12"/>
      <c r="X7472" s="12"/>
      <c r="Y7472" s="12"/>
      <c r="Z7472" s="12"/>
      <c r="AA7472" s="12"/>
      <c r="AB7472" s="12"/>
      <c r="AC7472" s="12"/>
      <c r="AD7472" s="12"/>
      <c r="AE7472" s="12"/>
      <c r="AF7472" s="12"/>
      <c r="AG7472" s="12"/>
      <c r="AH7472" s="12"/>
      <c r="AI7472" s="12"/>
      <c r="AJ7472" s="12"/>
      <c r="AK7472" s="12"/>
      <c r="AL7472" s="12"/>
      <c r="AM7472" s="12"/>
      <c r="AN7472" s="12"/>
      <c r="AO7472" s="12"/>
      <c r="AP7472" s="12"/>
      <c r="AQ7472" s="12"/>
      <c r="AR7472" s="12"/>
      <c r="AS7472" s="12"/>
      <c r="AT7472" s="12"/>
      <c r="AU7472" s="12"/>
      <c r="AV7472" s="12"/>
      <c r="AW7472" s="12"/>
      <c r="AX7472" s="12"/>
      <c r="AY7472" s="12"/>
      <c r="AZ7472" s="12"/>
      <c r="BA7472" s="12"/>
      <c r="BB7472" s="12"/>
      <c r="BC7472" s="12"/>
      <c r="BD7472" s="12"/>
      <c r="BE7472" s="12"/>
      <c r="BF7472" s="12"/>
      <c r="BG7472" s="12"/>
      <c r="BH7472" s="12"/>
      <c r="BI7472" s="12"/>
      <c r="BJ7472" s="13"/>
      <c r="BK7472" s="13"/>
      <c r="BL7472" s="13"/>
      <c r="BM7472" s="13"/>
      <c r="BN7472" s="13"/>
    </row>
    <row r="7473" spans="4:66" x14ac:dyDescent="0.25">
      <c r="D7473" s="7"/>
      <c r="E7473" s="10"/>
      <c r="F7473" s="10"/>
      <c r="G7473" s="10"/>
      <c r="H7473" s="10"/>
      <c r="I7473" s="10"/>
      <c r="J7473" s="10"/>
      <c r="K7473" s="11"/>
      <c r="L7473" s="11"/>
      <c r="M7473" s="12"/>
      <c r="N7473" s="12"/>
      <c r="O7473" s="12"/>
      <c r="P7473" s="12"/>
      <c r="Q7473" s="12"/>
      <c r="R7473" s="12"/>
      <c r="S7473" s="12"/>
      <c r="T7473" s="12"/>
      <c r="U7473" s="12"/>
      <c r="V7473" s="12"/>
      <c r="W7473" s="12"/>
      <c r="X7473" s="12"/>
      <c r="Y7473" s="12"/>
      <c r="Z7473" s="12"/>
      <c r="AA7473" s="12"/>
      <c r="AB7473" s="12"/>
      <c r="AC7473" s="12"/>
      <c r="AD7473" s="12"/>
      <c r="AE7473" s="12"/>
      <c r="AF7473" s="12"/>
      <c r="AG7473" s="12"/>
      <c r="AH7473" s="12"/>
      <c r="AI7473" s="12"/>
      <c r="AJ7473" s="12"/>
      <c r="AK7473" s="12"/>
      <c r="AL7473" s="12"/>
      <c r="AM7473" s="12"/>
      <c r="AN7473" s="12"/>
      <c r="AO7473" s="12"/>
      <c r="AP7473" s="12"/>
      <c r="AQ7473" s="12"/>
      <c r="AR7473" s="12"/>
      <c r="AS7473" s="12"/>
      <c r="AT7473" s="12"/>
      <c r="AU7473" s="12"/>
      <c r="AV7473" s="12"/>
      <c r="AW7473" s="12"/>
      <c r="AX7473" s="12"/>
      <c r="AY7473" s="12"/>
      <c r="AZ7473" s="12"/>
      <c r="BA7473" s="12"/>
      <c r="BB7473" s="12"/>
      <c r="BC7473" s="12"/>
      <c r="BD7473" s="12"/>
      <c r="BE7473" s="12"/>
      <c r="BF7473" s="12"/>
      <c r="BG7473" s="12"/>
      <c r="BH7473" s="12"/>
      <c r="BI7473" s="12"/>
      <c r="BJ7473" s="13"/>
      <c r="BK7473" s="13"/>
      <c r="BL7473" s="13"/>
      <c r="BM7473" s="13"/>
      <c r="BN7473" s="13"/>
    </row>
    <row r="7474" spans="4:66" x14ac:dyDescent="0.25">
      <c r="D7474" s="7"/>
      <c r="E7474" s="10"/>
      <c r="F7474" s="10"/>
      <c r="G7474" s="10"/>
      <c r="H7474" s="10"/>
      <c r="I7474" s="10"/>
      <c r="J7474" s="10"/>
      <c r="K7474" s="11"/>
      <c r="L7474" s="11"/>
      <c r="M7474" s="12"/>
      <c r="N7474" s="12"/>
      <c r="O7474" s="12"/>
      <c r="P7474" s="12"/>
      <c r="Q7474" s="12"/>
      <c r="R7474" s="12"/>
      <c r="S7474" s="12"/>
      <c r="T7474" s="12"/>
      <c r="U7474" s="12"/>
      <c r="V7474" s="12"/>
      <c r="W7474" s="12"/>
      <c r="X7474" s="12"/>
      <c r="Y7474" s="12"/>
      <c r="Z7474" s="12"/>
      <c r="AA7474" s="12"/>
      <c r="AB7474" s="12"/>
      <c r="AC7474" s="12"/>
      <c r="AD7474" s="12"/>
      <c r="AE7474" s="12"/>
      <c r="AF7474" s="12"/>
      <c r="AG7474" s="12"/>
      <c r="AH7474" s="12"/>
      <c r="AI7474" s="12"/>
      <c r="AJ7474" s="12"/>
      <c r="AK7474" s="12"/>
      <c r="AL7474" s="12"/>
      <c r="AM7474" s="12"/>
      <c r="AN7474" s="12"/>
      <c r="AO7474" s="12"/>
      <c r="AP7474" s="12"/>
      <c r="AQ7474" s="12"/>
      <c r="AR7474" s="12"/>
      <c r="AS7474" s="12"/>
      <c r="AT7474" s="12"/>
      <c r="AU7474" s="12"/>
      <c r="AV7474" s="12"/>
      <c r="AW7474" s="12"/>
      <c r="AX7474" s="12"/>
      <c r="AY7474" s="12"/>
      <c r="AZ7474" s="12"/>
      <c r="BA7474" s="12"/>
      <c r="BB7474" s="12"/>
      <c r="BC7474" s="12"/>
      <c r="BD7474" s="12"/>
      <c r="BE7474" s="12"/>
      <c r="BF7474" s="12"/>
      <c r="BG7474" s="12"/>
      <c r="BH7474" s="12"/>
      <c r="BI7474" s="12"/>
      <c r="BJ7474" s="13"/>
      <c r="BK7474" s="13"/>
      <c r="BL7474" s="13"/>
      <c r="BM7474" s="13"/>
      <c r="BN7474" s="13"/>
    </row>
    <row r="7475" spans="4:66" x14ac:dyDescent="0.25">
      <c r="D7475" s="7"/>
      <c r="E7475" s="10"/>
      <c r="F7475" s="10"/>
      <c r="G7475" s="10"/>
      <c r="H7475" s="10"/>
      <c r="I7475" s="10"/>
      <c r="J7475" s="10"/>
      <c r="K7475" s="11"/>
      <c r="L7475" s="11"/>
      <c r="M7475" s="12"/>
      <c r="N7475" s="12"/>
      <c r="O7475" s="12"/>
      <c r="P7475" s="12"/>
      <c r="Q7475" s="12"/>
      <c r="R7475" s="12"/>
      <c r="S7475" s="12"/>
      <c r="T7475" s="12"/>
      <c r="U7475" s="12"/>
      <c r="V7475" s="12"/>
      <c r="W7475" s="12"/>
      <c r="X7475" s="12"/>
      <c r="Y7475" s="12"/>
      <c r="Z7475" s="12"/>
      <c r="AA7475" s="12"/>
      <c r="AB7475" s="12"/>
      <c r="AC7475" s="12"/>
      <c r="AD7475" s="12"/>
      <c r="AE7475" s="12"/>
      <c r="AF7475" s="12"/>
      <c r="AG7475" s="12"/>
      <c r="AH7475" s="12"/>
      <c r="AI7475" s="12"/>
      <c r="AJ7475" s="12"/>
      <c r="AK7475" s="12"/>
      <c r="AL7475" s="12"/>
      <c r="AM7475" s="12"/>
      <c r="AN7475" s="12"/>
      <c r="AO7475" s="12"/>
      <c r="AP7475" s="12"/>
      <c r="AQ7475" s="12"/>
      <c r="AR7475" s="12"/>
      <c r="AS7475" s="12"/>
      <c r="AT7475" s="12"/>
      <c r="AU7475" s="12"/>
      <c r="AV7475" s="12"/>
      <c r="AW7475" s="12"/>
      <c r="AX7475" s="12"/>
      <c r="AY7475" s="12"/>
      <c r="AZ7475" s="12"/>
      <c r="BA7475" s="12"/>
      <c r="BB7475" s="12"/>
      <c r="BC7475" s="12"/>
      <c r="BD7475" s="12"/>
      <c r="BE7475" s="12"/>
      <c r="BF7475" s="12"/>
      <c r="BG7475" s="12"/>
      <c r="BH7475" s="12"/>
      <c r="BI7475" s="12"/>
      <c r="BJ7475" s="13"/>
      <c r="BK7475" s="13"/>
      <c r="BL7475" s="13"/>
      <c r="BM7475" s="13"/>
      <c r="BN7475" s="13"/>
    </row>
    <row r="7476" spans="4:66" x14ac:dyDescent="0.25">
      <c r="D7476" s="7"/>
      <c r="E7476" s="10"/>
      <c r="F7476" s="10"/>
      <c r="G7476" s="10"/>
      <c r="H7476" s="10"/>
      <c r="I7476" s="10"/>
      <c r="J7476" s="10"/>
      <c r="K7476" s="11"/>
      <c r="L7476" s="11"/>
      <c r="M7476" s="12"/>
      <c r="N7476" s="12"/>
      <c r="O7476" s="12"/>
      <c r="P7476" s="12"/>
      <c r="Q7476" s="12"/>
      <c r="R7476" s="12"/>
      <c r="S7476" s="12"/>
      <c r="T7476" s="12"/>
      <c r="U7476" s="12"/>
      <c r="V7476" s="12"/>
      <c r="W7476" s="12"/>
      <c r="X7476" s="12"/>
      <c r="Y7476" s="12"/>
      <c r="Z7476" s="12"/>
      <c r="AA7476" s="12"/>
      <c r="AB7476" s="12"/>
      <c r="AC7476" s="12"/>
      <c r="AD7476" s="12"/>
      <c r="AE7476" s="12"/>
      <c r="AF7476" s="12"/>
      <c r="AG7476" s="12"/>
      <c r="AH7476" s="12"/>
      <c r="AI7476" s="12"/>
      <c r="AJ7476" s="12"/>
      <c r="AK7476" s="12"/>
      <c r="AL7476" s="12"/>
      <c r="AM7476" s="12"/>
      <c r="AN7476" s="12"/>
      <c r="AO7476" s="12"/>
      <c r="AP7476" s="12"/>
      <c r="AQ7476" s="12"/>
      <c r="AR7476" s="12"/>
      <c r="AS7476" s="12"/>
      <c r="AT7476" s="12"/>
      <c r="AU7476" s="12"/>
      <c r="AV7476" s="12"/>
      <c r="AW7476" s="12"/>
      <c r="AX7476" s="12"/>
      <c r="AY7476" s="12"/>
      <c r="AZ7476" s="12"/>
      <c r="BA7476" s="12"/>
      <c r="BB7476" s="12"/>
      <c r="BC7476" s="12"/>
      <c r="BD7476" s="12"/>
      <c r="BE7476" s="12"/>
      <c r="BF7476" s="12"/>
      <c r="BG7476" s="12"/>
      <c r="BH7476" s="12"/>
      <c r="BI7476" s="12"/>
      <c r="BJ7476" s="13"/>
      <c r="BK7476" s="13"/>
      <c r="BL7476" s="13"/>
      <c r="BM7476" s="13"/>
      <c r="BN7476" s="13"/>
    </row>
    <row r="7477" spans="4:66" x14ac:dyDescent="0.25">
      <c r="D7477" s="7"/>
      <c r="E7477" s="10"/>
      <c r="F7477" s="10"/>
      <c r="G7477" s="10"/>
      <c r="H7477" s="10"/>
      <c r="I7477" s="10"/>
      <c r="J7477" s="10"/>
      <c r="K7477" s="11"/>
      <c r="L7477" s="11"/>
      <c r="M7477" s="12"/>
      <c r="N7477" s="12"/>
      <c r="O7477" s="12"/>
      <c r="P7477" s="12"/>
      <c r="Q7477" s="12"/>
      <c r="R7477" s="12"/>
      <c r="S7477" s="12"/>
      <c r="T7477" s="12"/>
      <c r="U7477" s="12"/>
      <c r="V7477" s="12"/>
      <c r="W7477" s="12"/>
      <c r="X7477" s="12"/>
      <c r="Y7477" s="12"/>
      <c r="Z7477" s="12"/>
      <c r="AA7477" s="12"/>
      <c r="AB7477" s="12"/>
      <c r="AC7477" s="12"/>
      <c r="AD7477" s="12"/>
      <c r="AE7477" s="12"/>
      <c r="AF7477" s="12"/>
      <c r="AG7477" s="12"/>
      <c r="AH7477" s="12"/>
      <c r="AI7477" s="12"/>
      <c r="AJ7477" s="12"/>
      <c r="AK7477" s="12"/>
      <c r="AL7477" s="12"/>
      <c r="AM7477" s="12"/>
      <c r="AN7477" s="12"/>
      <c r="AO7477" s="12"/>
      <c r="AP7477" s="12"/>
      <c r="AQ7477" s="12"/>
      <c r="AR7477" s="12"/>
      <c r="AS7477" s="12"/>
      <c r="AT7477" s="12"/>
      <c r="AU7477" s="12"/>
      <c r="AV7477" s="12"/>
      <c r="AW7477" s="12"/>
      <c r="AX7477" s="12"/>
      <c r="AY7477" s="12"/>
      <c r="AZ7477" s="12"/>
      <c r="BA7477" s="12"/>
      <c r="BB7477" s="12"/>
      <c r="BC7477" s="12"/>
      <c r="BD7477" s="12"/>
      <c r="BE7477" s="12"/>
      <c r="BF7477" s="12"/>
      <c r="BG7477" s="12"/>
      <c r="BH7477" s="12"/>
      <c r="BI7477" s="12"/>
      <c r="BJ7477" s="13"/>
      <c r="BK7477" s="13"/>
      <c r="BL7477" s="13"/>
      <c r="BM7477" s="13"/>
      <c r="BN7477" s="13"/>
    </row>
    <row r="7478" spans="4:66" x14ac:dyDescent="0.25">
      <c r="D7478" s="7"/>
      <c r="E7478" s="10"/>
      <c r="F7478" s="10"/>
      <c r="G7478" s="10"/>
      <c r="H7478" s="10"/>
      <c r="I7478" s="10"/>
      <c r="J7478" s="10"/>
      <c r="K7478" s="11"/>
      <c r="L7478" s="11"/>
      <c r="M7478" s="12"/>
      <c r="N7478" s="12"/>
      <c r="O7478" s="12"/>
      <c r="P7478" s="12"/>
      <c r="Q7478" s="12"/>
      <c r="R7478" s="12"/>
      <c r="S7478" s="12"/>
      <c r="T7478" s="12"/>
      <c r="U7478" s="12"/>
      <c r="V7478" s="12"/>
      <c r="W7478" s="12"/>
      <c r="X7478" s="12"/>
      <c r="Y7478" s="12"/>
      <c r="Z7478" s="12"/>
      <c r="AA7478" s="12"/>
      <c r="AB7478" s="12"/>
      <c r="AC7478" s="12"/>
      <c r="AD7478" s="12"/>
      <c r="AE7478" s="12"/>
      <c r="AF7478" s="12"/>
      <c r="AG7478" s="12"/>
      <c r="AH7478" s="12"/>
      <c r="AI7478" s="12"/>
      <c r="AJ7478" s="12"/>
      <c r="AK7478" s="12"/>
      <c r="AL7478" s="12"/>
      <c r="AM7478" s="12"/>
      <c r="AN7478" s="12"/>
      <c r="AO7478" s="12"/>
      <c r="AP7478" s="12"/>
      <c r="AQ7478" s="12"/>
      <c r="AR7478" s="12"/>
      <c r="AS7478" s="12"/>
      <c r="AT7478" s="12"/>
      <c r="AU7478" s="12"/>
      <c r="AV7478" s="12"/>
      <c r="AW7478" s="12"/>
      <c r="AX7478" s="12"/>
      <c r="AY7478" s="12"/>
      <c r="AZ7478" s="12"/>
      <c r="BA7478" s="12"/>
      <c r="BB7478" s="12"/>
      <c r="BC7478" s="12"/>
      <c r="BD7478" s="12"/>
      <c r="BE7478" s="12"/>
      <c r="BF7478" s="12"/>
      <c r="BG7478" s="12"/>
      <c r="BH7478" s="12"/>
      <c r="BI7478" s="12"/>
      <c r="BJ7478" s="13"/>
      <c r="BK7478" s="13"/>
      <c r="BL7478" s="13"/>
      <c r="BM7478" s="13"/>
      <c r="BN7478" s="13"/>
    </row>
    <row r="7479" spans="4:66" x14ac:dyDescent="0.25">
      <c r="D7479" s="7"/>
      <c r="E7479" s="10"/>
      <c r="F7479" s="10"/>
      <c r="G7479" s="10"/>
      <c r="H7479" s="10"/>
      <c r="I7479" s="10"/>
      <c r="J7479" s="10"/>
      <c r="K7479" s="11"/>
      <c r="L7479" s="11"/>
      <c r="M7479" s="12"/>
      <c r="N7479" s="12"/>
      <c r="O7479" s="12"/>
      <c r="P7479" s="12"/>
      <c r="Q7479" s="12"/>
      <c r="R7479" s="12"/>
      <c r="S7479" s="12"/>
      <c r="T7479" s="12"/>
      <c r="U7479" s="12"/>
      <c r="V7479" s="12"/>
      <c r="W7479" s="12"/>
      <c r="X7479" s="12"/>
      <c r="Y7479" s="12"/>
      <c r="Z7479" s="12"/>
      <c r="AA7479" s="12"/>
      <c r="AB7479" s="12"/>
      <c r="AC7479" s="12"/>
      <c r="AD7479" s="12"/>
      <c r="AE7479" s="12"/>
      <c r="AF7479" s="12"/>
      <c r="AG7479" s="12"/>
      <c r="AH7479" s="12"/>
      <c r="AI7479" s="12"/>
      <c r="AJ7479" s="12"/>
      <c r="AK7479" s="12"/>
      <c r="AL7479" s="12"/>
      <c r="AM7479" s="12"/>
      <c r="AN7479" s="12"/>
      <c r="AO7479" s="12"/>
      <c r="AP7479" s="12"/>
      <c r="AQ7479" s="12"/>
      <c r="AR7479" s="12"/>
      <c r="AS7479" s="12"/>
      <c r="AT7479" s="12"/>
      <c r="AU7479" s="12"/>
      <c r="AV7479" s="12"/>
      <c r="AW7479" s="12"/>
      <c r="AX7479" s="12"/>
      <c r="AY7479" s="12"/>
      <c r="AZ7479" s="12"/>
      <c r="BA7479" s="12"/>
      <c r="BB7479" s="12"/>
      <c r="BC7479" s="12"/>
      <c r="BD7479" s="12"/>
      <c r="BE7479" s="12"/>
      <c r="BF7479" s="12"/>
      <c r="BG7479" s="12"/>
      <c r="BH7479" s="12"/>
      <c r="BI7479" s="12"/>
      <c r="BJ7479" s="13"/>
      <c r="BK7479" s="13"/>
      <c r="BL7479" s="13"/>
      <c r="BM7479" s="13"/>
      <c r="BN7479" s="13"/>
    </row>
    <row r="7480" spans="4:66" x14ac:dyDescent="0.25">
      <c r="D7480" s="7"/>
      <c r="E7480" s="10"/>
      <c r="F7480" s="10"/>
      <c r="G7480" s="10"/>
      <c r="H7480" s="10"/>
      <c r="I7480" s="10"/>
      <c r="J7480" s="10"/>
      <c r="K7480" s="11"/>
      <c r="L7480" s="11"/>
      <c r="M7480" s="12"/>
      <c r="N7480" s="12"/>
      <c r="O7480" s="12"/>
      <c r="P7480" s="12"/>
      <c r="Q7480" s="12"/>
      <c r="R7480" s="12"/>
      <c r="S7480" s="12"/>
      <c r="T7480" s="12"/>
      <c r="U7480" s="12"/>
      <c r="V7480" s="12"/>
      <c r="W7480" s="12"/>
      <c r="X7480" s="12"/>
      <c r="Y7480" s="12"/>
      <c r="Z7480" s="12"/>
      <c r="AA7480" s="12"/>
      <c r="AB7480" s="12"/>
      <c r="AC7480" s="12"/>
      <c r="AD7480" s="12"/>
      <c r="AE7480" s="12"/>
      <c r="AF7480" s="12"/>
      <c r="AG7480" s="12"/>
      <c r="AH7480" s="12"/>
      <c r="AI7480" s="12"/>
      <c r="AJ7480" s="12"/>
      <c r="AK7480" s="12"/>
      <c r="AL7480" s="12"/>
      <c r="AM7480" s="12"/>
      <c r="AN7480" s="12"/>
      <c r="AO7480" s="12"/>
      <c r="AP7480" s="12"/>
      <c r="AQ7480" s="12"/>
      <c r="AR7480" s="12"/>
      <c r="AS7480" s="12"/>
      <c r="AT7480" s="12"/>
      <c r="AU7480" s="12"/>
      <c r="AV7480" s="12"/>
      <c r="AW7480" s="12"/>
      <c r="AX7480" s="12"/>
      <c r="AY7480" s="12"/>
      <c r="AZ7480" s="12"/>
      <c r="BA7480" s="12"/>
      <c r="BB7480" s="12"/>
      <c r="BC7480" s="12"/>
      <c r="BD7480" s="12"/>
      <c r="BE7480" s="12"/>
      <c r="BF7480" s="12"/>
      <c r="BG7480" s="12"/>
      <c r="BH7480" s="12"/>
      <c r="BI7480" s="12"/>
      <c r="BJ7480" s="13"/>
      <c r="BK7480" s="13"/>
      <c r="BL7480" s="13"/>
      <c r="BM7480" s="13"/>
      <c r="BN7480" s="13"/>
    </row>
    <row r="7481" spans="4:66" x14ac:dyDescent="0.25">
      <c r="D7481" s="7"/>
      <c r="E7481" s="10"/>
      <c r="F7481" s="10"/>
      <c r="G7481" s="10"/>
      <c r="H7481" s="10"/>
      <c r="I7481" s="10"/>
      <c r="J7481" s="10"/>
      <c r="K7481" s="11"/>
      <c r="L7481" s="11"/>
      <c r="M7481" s="12"/>
      <c r="N7481" s="12"/>
      <c r="O7481" s="12"/>
      <c r="P7481" s="12"/>
      <c r="Q7481" s="12"/>
      <c r="R7481" s="12"/>
      <c r="S7481" s="12"/>
      <c r="T7481" s="12"/>
      <c r="U7481" s="12"/>
      <c r="V7481" s="12"/>
      <c r="W7481" s="12"/>
      <c r="X7481" s="12"/>
      <c r="Y7481" s="12"/>
      <c r="Z7481" s="12"/>
      <c r="AA7481" s="12"/>
      <c r="AB7481" s="12"/>
      <c r="AC7481" s="12"/>
      <c r="AD7481" s="12"/>
      <c r="AE7481" s="12"/>
      <c r="AF7481" s="12"/>
      <c r="AG7481" s="12"/>
      <c r="AH7481" s="12"/>
      <c r="AI7481" s="12"/>
      <c r="AJ7481" s="12"/>
      <c r="AK7481" s="12"/>
      <c r="AL7481" s="12"/>
      <c r="AM7481" s="12"/>
      <c r="AN7481" s="12"/>
      <c r="AO7481" s="12"/>
      <c r="AP7481" s="12"/>
      <c r="AQ7481" s="12"/>
      <c r="AR7481" s="12"/>
      <c r="AS7481" s="12"/>
      <c r="AT7481" s="12"/>
      <c r="AU7481" s="12"/>
      <c r="AV7481" s="12"/>
      <c r="AW7481" s="12"/>
      <c r="AX7481" s="12"/>
      <c r="AY7481" s="12"/>
      <c r="AZ7481" s="12"/>
      <c r="BA7481" s="12"/>
      <c r="BB7481" s="12"/>
      <c r="BC7481" s="12"/>
      <c r="BD7481" s="12"/>
      <c r="BE7481" s="12"/>
      <c r="BF7481" s="12"/>
      <c r="BG7481" s="12"/>
      <c r="BH7481" s="12"/>
      <c r="BI7481" s="12"/>
      <c r="BJ7481" s="13"/>
      <c r="BK7481" s="13"/>
      <c r="BL7481" s="13"/>
      <c r="BM7481" s="13"/>
      <c r="BN7481" s="13"/>
    </row>
    <row r="7482" spans="4:66" x14ac:dyDescent="0.25">
      <c r="D7482" s="7"/>
      <c r="E7482" s="10"/>
      <c r="F7482" s="10"/>
      <c r="G7482" s="10"/>
      <c r="H7482" s="10"/>
      <c r="I7482" s="10"/>
      <c r="J7482" s="10"/>
      <c r="K7482" s="11"/>
      <c r="L7482" s="11"/>
      <c r="M7482" s="12"/>
      <c r="N7482" s="12"/>
      <c r="O7482" s="12"/>
      <c r="P7482" s="12"/>
      <c r="Q7482" s="12"/>
      <c r="R7482" s="12"/>
      <c r="S7482" s="12"/>
      <c r="T7482" s="12"/>
      <c r="U7482" s="12"/>
      <c r="V7482" s="12"/>
      <c r="W7482" s="12"/>
      <c r="X7482" s="12"/>
      <c r="Y7482" s="12"/>
      <c r="Z7482" s="12"/>
      <c r="AA7482" s="12"/>
      <c r="AB7482" s="12"/>
      <c r="AC7482" s="12"/>
      <c r="AD7482" s="12"/>
      <c r="AE7482" s="12"/>
      <c r="AF7482" s="12"/>
      <c r="AG7482" s="12"/>
      <c r="AH7482" s="12"/>
      <c r="AI7482" s="12"/>
      <c r="AJ7482" s="12"/>
      <c r="AK7482" s="12"/>
      <c r="AL7482" s="12"/>
      <c r="AM7482" s="12"/>
      <c r="AN7482" s="12"/>
      <c r="AO7482" s="12"/>
      <c r="AP7482" s="12"/>
      <c r="AQ7482" s="12"/>
      <c r="AR7482" s="12"/>
      <c r="AS7482" s="12"/>
      <c r="AT7482" s="12"/>
      <c r="AU7482" s="12"/>
      <c r="AV7482" s="12"/>
      <c r="AW7482" s="12"/>
      <c r="AX7482" s="12"/>
      <c r="AY7482" s="12"/>
      <c r="AZ7482" s="12"/>
      <c r="BA7482" s="12"/>
      <c r="BB7482" s="12"/>
      <c r="BC7482" s="12"/>
      <c r="BD7482" s="12"/>
      <c r="BE7482" s="12"/>
      <c r="BF7482" s="12"/>
      <c r="BG7482" s="12"/>
      <c r="BH7482" s="12"/>
      <c r="BI7482" s="12"/>
      <c r="BJ7482" s="13"/>
      <c r="BK7482" s="13"/>
      <c r="BL7482" s="13"/>
      <c r="BM7482" s="13"/>
      <c r="BN7482" s="13"/>
    </row>
    <row r="7483" spans="4:66" x14ac:dyDescent="0.25">
      <c r="D7483" s="7"/>
      <c r="E7483" s="10"/>
      <c r="F7483" s="10"/>
      <c r="G7483" s="10"/>
      <c r="H7483" s="10"/>
      <c r="I7483" s="10"/>
      <c r="J7483" s="10"/>
      <c r="K7483" s="11"/>
      <c r="L7483" s="11"/>
      <c r="M7483" s="12"/>
      <c r="N7483" s="12"/>
      <c r="O7483" s="12"/>
      <c r="P7483" s="12"/>
      <c r="Q7483" s="12"/>
      <c r="R7483" s="12"/>
      <c r="S7483" s="12"/>
      <c r="T7483" s="12"/>
      <c r="U7483" s="12"/>
      <c r="V7483" s="12"/>
      <c r="W7483" s="12"/>
      <c r="X7483" s="12"/>
      <c r="Y7483" s="12"/>
      <c r="Z7483" s="12"/>
      <c r="AA7483" s="12"/>
      <c r="AB7483" s="12"/>
      <c r="AC7483" s="12"/>
      <c r="AD7483" s="12"/>
      <c r="AE7483" s="12"/>
      <c r="AF7483" s="12"/>
      <c r="AG7483" s="12"/>
      <c r="AH7483" s="12"/>
      <c r="AI7483" s="12"/>
      <c r="AJ7483" s="12"/>
      <c r="AK7483" s="12"/>
      <c r="AL7483" s="12"/>
      <c r="AM7483" s="12"/>
      <c r="AN7483" s="12"/>
      <c r="AO7483" s="12"/>
      <c r="AP7483" s="12"/>
      <c r="AQ7483" s="12"/>
      <c r="AR7483" s="12"/>
      <c r="AS7483" s="12"/>
      <c r="AT7483" s="12"/>
      <c r="AU7483" s="12"/>
      <c r="AV7483" s="12"/>
      <c r="AW7483" s="12"/>
      <c r="AX7483" s="12"/>
      <c r="AY7483" s="12"/>
      <c r="AZ7483" s="12"/>
      <c r="BA7483" s="12"/>
      <c r="BB7483" s="12"/>
      <c r="BC7483" s="12"/>
      <c r="BD7483" s="12"/>
      <c r="BE7483" s="12"/>
      <c r="BF7483" s="12"/>
      <c r="BG7483" s="12"/>
      <c r="BH7483" s="12"/>
      <c r="BI7483" s="12"/>
      <c r="BJ7483" s="13"/>
      <c r="BK7483" s="13"/>
      <c r="BL7483" s="13"/>
      <c r="BM7483" s="13"/>
      <c r="BN7483" s="13"/>
    </row>
    <row r="7484" spans="4:66" x14ac:dyDescent="0.25">
      <c r="D7484" s="7"/>
      <c r="E7484" s="10"/>
      <c r="F7484" s="10"/>
      <c r="G7484" s="10"/>
      <c r="H7484" s="10"/>
      <c r="I7484" s="10"/>
      <c r="J7484" s="10"/>
      <c r="K7484" s="11"/>
      <c r="L7484" s="11"/>
      <c r="M7484" s="12"/>
      <c r="N7484" s="12"/>
      <c r="O7484" s="12"/>
      <c r="P7484" s="12"/>
      <c r="Q7484" s="12"/>
      <c r="R7484" s="12"/>
      <c r="S7484" s="12"/>
      <c r="T7484" s="12"/>
      <c r="U7484" s="12"/>
      <c r="V7484" s="12"/>
      <c r="W7484" s="12"/>
      <c r="X7484" s="12"/>
      <c r="Y7484" s="12"/>
      <c r="Z7484" s="12"/>
      <c r="AA7484" s="12"/>
      <c r="AB7484" s="12"/>
      <c r="AC7484" s="12"/>
      <c r="AD7484" s="12"/>
      <c r="AE7484" s="12"/>
      <c r="AF7484" s="12"/>
      <c r="AG7484" s="12"/>
      <c r="AH7484" s="12"/>
      <c r="AI7484" s="12"/>
      <c r="AJ7484" s="12"/>
      <c r="AK7484" s="12"/>
      <c r="AL7484" s="12"/>
      <c r="AM7484" s="12"/>
      <c r="AN7484" s="12"/>
      <c r="AO7484" s="12"/>
      <c r="AP7484" s="12"/>
      <c r="AQ7484" s="12"/>
      <c r="AR7484" s="12"/>
      <c r="AS7484" s="12"/>
      <c r="AT7484" s="12"/>
      <c r="AU7484" s="12"/>
      <c r="AV7484" s="12"/>
      <c r="AW7484" s="12"/>
      <c r="AX7484" s="12"/>
      <c r="AY7484" s="12"/>
      <c r="AZ7484" s="12"/>
      <c r="BA7484" s="12"/>
      <c r="BB7484" s="12"/>
      <c r="BC7484" s="12"/>
      <c r="BD7484" s="12"/>
      <c r="BE7484" s="12"/>
      <c r="BF7484" s="12"/>
      <c r="BG7484" s="12"/>
      <c r="BH7484" s="12"/>
      <c r="BI7484" s="12"/>
      <c r="BJ7484" s="13"/>
      <c r="BK7484" s="13"/>
      <c r="BL7484" s="13"/>
      <c r="BM7484" s="13"/>
      <c r="BN7484" s="13"/>
    </row>
    <row r="7485" spans="4:66" x14ac:dyDescent="0.25">
      <c r="D7485" s="7"/>
      <c r="E7485" s="10"/>
      <c r="F7485" s="10"/>
      <c r="G7485" s="10"/>
      <c r="H7485" s="10"/>
      <c r="I7485" s="10"/>
      <c r="J7485" s="10"/>
      <c r="K7485" s="11"/>
      <c r="L7485" s="11"/>
      <c r="M7485" s="12"/>
      <c r="N7485" s="12"/>
      <c r="O7485" s="12"/>
      <c r="P7485" s="12"/>
      <c r="Q7485" s="12"/>
      <c r="R7485" s="12"/>
      <c r="S7485" s="12"/>
      <c r="T7485" s="12"/>
      <c r="U7485" s="12"/>
      <c r="V7485" s="12"/>
      <c r="W7485" s="12"/>
      <c r="X7485" s="12"/>
      <c r="Y7485" s="12"/>
      <c r="Z7485" s="12"/>
      <c r="AA7485" s="12"/>
      <c r="AB7485" s="12"/>
      <c r="AC7485" s="12"/>
      <c r="AD7485" s="12"/>
      <c r="AE7485" s="12"/>
      <c r="AF7485" s="12"/>
      <c r="AG7485" s="12"/>
      <c r="AH7485" s="12"/>
      <c r="AI7485" s="12"/>
      <c r="AJ7485" s="12"/>
      <c r="AK7485" s="12"/>
      <c r="AL7485" s="12"/>
      <c r="AM7485" s="12"/>
      <c r="AN7485" s="12"/>
      <c r="AO7485" s="12"/>
      <c r="AP7485" s="12"/>
      <c r="AQ7485" s="12"/>
      <c r="AR7485" s="12"/>
      <c r="AS7485" s="12"/>
      <c r="AT7485" s="12"/>
      <c r="AU7485" s="12"/>
      <c r="AV7485" s="12"/>
      <c r="AW7485" s="12"/>
      <c r="AX7485" s="12"/>
      <c r="AY7485" s="12"/>
      <c r="AZ7485" s="12"/>
      <c r="BA7485" s="12"/>
      <c r="BB7485" s="12"/>
      <c r="BC7485" s="12"/>
      <c r="BD7485" s="12"/>
      <c r="BE7485" s="12"/>
      <c r="BF7485" s="12"/>
      <c r="BG7485" s="12"/>
      <c r="BH7485" s="12"/>
      <c r="BI7485" s="12"/>
      <c r="BJ7485" s="13"/>
      <c r="BK7485" s="13"/>
      <c r="BL7485" s="13"/>
      <c r="BM7485" s="13"/>
      <c r="BN7485" s="13"/>
    </row>
    <row r="7486" spans="4:66" x14ac:dyDescent="0.25">
      <c r="D7486" s="7"/>
      <c r="E7486" s="10"/>
      <c r="F7486" s="10"/>
      <c r="G7486" s="10"/>
      <c r="H7486" s="10"/>
      <c r="I7486" s="10"/>
      <c r="J7486" s="10"/>
      <c r="K7486" s="11"/>
      <c r="L7486" s="11"/>
      <c r="M7486" s="12"/>
      <c r="N7486" s="12"/>
      <c r="O7486" s="12"/>
      <c r="P7486" s="12"/>
      <c r="Q7486" s="12"/>
      <c r="R7486" s="12"/>
      <c r="S7486" s="12"/>
      <c r="T7486" s="12"/>
      <c r="U7486" s="12"/>
      <c r="V7486" s="12"/>
      <c r="W7486" s="12"/>
      <c r="X7486" s="12"/>
      <c r="Y7486" s="12"/>
      <c r="Z7486" s="12"/>
      <c r="AA7486" s="12"/>
      <c r="AB7486" s="12"/>
      <c r="AC7486" s="12"/>
      <c r="AD7486" s="12"/>
      <c r="AE7486" s="12"/>
      <c r="AF7486" s="12"/>
      <c r="AG7486" s="12"/>
      <c r="AH7486" s="12"/>
      <c r="AI7486" s="12"/>
      <c r="AJ7486" s="12"/>
      <c r="AK7486" s="12"/>
      <c r="AL7486" s="12"/>
      <c r="AM7486" s="12"/>
      <c r="AN7486" s="12"/>
      <c r="AO7486" s="12"/>
      <c r="AP7486" s="12"/>
      <c r="AQ7486" s="12"/>
      <c r="AR7486" s="12"/>
      <c r="AS7486" s="12"/>
      <c r="AT7486" s="12"/>
      <c r="AU7486" s="12"/>
      <c r="AV7486" s="12"/>
      <c r="AW7486" s="12"/>
      <c r="AX7486" s="12"/>
      <c r="AY7486" s="12"/>
      <c r="AZ7486" s="12"/>
      <c r="BA7486" s="12"/>
      <c r="BB7486" s="12"/>
      <c r="BC7486" s="12"/>
      <c r="BD7486" s="12"/>
      <c r="BE7486" s="12"/>
      <c r="BF7486" s="12"/>
      <c r="BG7486" s="12"/>
      <c r="BH7486" s="12"/>
      <c r="BI7486" s="12"/>
      <c r="BJ7486" s="13"/>
      <c r="BK7486" s="13"/>
      <c r="BL7486" s="13"/>
      <c r="BM7486" s="13"/>
      <c r="BN7486" s="13"/>
    </row>
    <row r="7487" spans="4:66" x14ac:dyDescent="0.25">
      <c r="D7487" s="7"/>
      <c r="E7487" s="10"/>
      <c r="F7487" s="10"/>
      <c r="G7487" s="10"/>
      <c r="H7487" s="10"/>
      <c r="I7487" s="10"/>
      <c r="J7487" s="10"/>
      <c r="K7487" s="11"/>
      <c r="L7487" s="11"/>
      <c r="M7487" s="12"/>
      <c r="N7487" s="12"/>
      <c r="O7487" s="12"/>
      <c r="P7487" s="12"/>
      <c r="Q7487" s="12"/>
      <c r="R7487" s="12"/>
      <c r="S7487" s="12"/>
      <c r="T7487" s="12"/>
      <c r="U7487" s="12"/>
      <c r="V7487" s="12"/>
      <c r="W7487" s="12"/>
      <c r="X7487" s="12"/>
      <c r="Y7487" s="12"/>
      <c r="Z7487" s="12"/>
      <c r="AA7487" s="12"/>
      <c r="AB7487" s="12"/>
      <c r="AC7487" s="12"/>
      <c r="AD7487" s="12"/>
      <c r="AE7487" s="12"/>
      <c r="AF7487" s="12"/>
      <c r="AG7487" s="12"/>
      <c r="AH7487" s="12"/>
      <c r="AI7487" s="12"/>
      <c r="AJ7487" s="12"/>
      <c r="AK7487" s="12"/>
      <c r="AL7487" s="12"/>
      <c r="AM7487" s="12"/>
      <c r="AN7487" s="12"/>
      <c r="AO7487" s="12"/>
      <c r="AP7487" s="12"/>
      <c r="AQ7487" s="12"/>
      <c r="AR7487" s="12"/>
      <c r="AS7487" s="12"/>
      <c r="AT7487" s="12"/>
      <c r="AU7487" s="12"/>
      <c r="AV7487" s="12"/>
      <c r="AW7487" s="12"/>
      <c r="AX7487" s="12"/>
      <c r="AY7487" s="12"/>
      <c r="AZ7487" s="12"/>
      <c r="BA7487" s="12"/>
      <c r="BB7487" s="12"/>
      <c r="BC7487" s="12"/>
      <c r="BD7487" s="12"/>
      <c r="BE7487" s="12"/>
      <c r="BF7487" s="12"/>
      <c r="BG7487" s="12"/>
      <c r="BH7487" s="12"/>
      <c r="BI7487" s="12"/>
      <c r="BJ7487" s="13"/>
      <c r="BK7487" s="13"/>
      <c r="BL7487" s="13"/>
      <c r="BM7487" s="13"/>
      <c r="BN7487" s="13"/>
    </row>
    <row r="7488" spans="4:66" x14ac:dyDescent="0.25">
      <c r="D7488" s="7"/>
      <c r="E7488" s="10"/>
      <c r="F7488" s="10"/>
      <c r="G7488" s="10"/>
      <c r="H7488" s="10"/>
      <c r="I7488" s="10"/>
      <c r="J7488" s="10"/>
      <c r="K7488" s="11"/>
      <c r="L7488" s="11"/>
      <c r="M7488" s="12"/>
      <c r="N7488" s="12"/>
      <c r="O7488" s="12"/>
      <c r="P7488" s="12"/>
      <c r="Q7488" s="12"/>
      <c r="R7488" s="12"/>
      <c r="S7488" s="12"/>
      <c r="T7488" s="12"/>
      <c r="U7488" s="12"/>
      <c r="V7488" s="12"/>
      <c r="W7488" s="12"/>
      <c r="X7488" s="12"/>
      <c r="Y7488" s="12"/>
      <c r="Z7488" s="12"/>
      <c r="AA7488" s="12"/>
      <c r="AB7488" s="12"/>
      <c r="AC7488" s="12"/>
      <c r="AD7488" s="12"/>
      <c r="AE7488" s="12"/>
      <c r="AF7488" s="12"/>
      <c r="AG7488" s="12"/>
      <c r="AH7488" s="12"/>
      <c r="AI7488" s="12"/>
      <c r="AJ7488" s="12"/>
      <c r="AK7488" s="12"/>
      <c r="AL7488" s="12"/>
      <c r="AM7488" s="12"/>
      <c r="AN7488" s="12"/>
      <c r="AO7488" s="12"/>
      <c r="AP7488" s="12"/>
      <c r="AQ7488" s="12"/>
      <c r="AR7488" s="12"/>
      <c r="AS7488" s="12"/>
      <c r="AT7488" s="12"/>
      <c r="AU7488" s="12"/>
      <c r="AV7488" s="12"/>
      <c r="AW7488" s="12"/>
      <c r="AX7488" s="12"/>
      <c r="AY7488" s="12"/>
      <c r="AZ7488" s="12"/>
      <c r="BA7488" s="12"/>
      <c r="BB7488" s="12"/>
      <c r="BC7488" s="12"/>
      <c r="BD7488" s="12"/>
      <c r="BE7488" s="12"/>
      <c r="BF7488" s="12"/>
      <c r="BG7488" s="12"/>
      <c r="BH7488" s="12"/>
      <c r="BI7488" s="12"/>
      <c r="BJ7488" s="13"/>
      <c r="BK7488" s="13"/>
      <c r="BL7488" s="13"/>
      <c r="BM7488" s="13"/>
      <c r="BN7488" s="13"/>
    </row>
    <row r="7489" spans="4:66" x14ac:dyDescent="0.25">
      <c r="D7489" s="7"/>
      <c r="E7489" s="10"/>
      <c r="F7489" s="10"/>
      <c r="G7489" s="10"/>
      <c r="H7489" s="10"/>
      <c r="I7489" s="10"/>
      <c r="J7489" s="10"/>
      <c r="K7489" s="11"/>
      <c r="L7489" s="11"/>
      <c r="M7489" s="12"/>
      <c r="N7489" s="12"/>
      <c r="O7489" s="12"/>
      <c r="P7489" s="12"/>
      <c r="Q7489" s="12"/>
      <c r="R7489" s="12"/>
      <c r="S7489" s="12"/>
      <c r="T7489" s="12"/>
      <c r="U7489" s="12"/>
      <c r="V7489" s="12"/>
      <c r="W7489" s="12"/>
      <c r="X7489" s="12"/>
      <c r="Y7489" s="12"/>
      <c r="Z7489" s="12"/>
      <c r="AA7489" s="12"/>
      <c r="AB7489" s="12"/>
      <c r="AC7489" s="12"/>
      <c r="AD7489" s="12"/>
      <c r="AE7489" s="12"/>
      <c r="AF7489" s="12"/>
      <c r="AG7489" s="12"/>
      <c r="AH7489" s="12"/>
      <c r="AI7489" s="12"/>
      <c r="AJ7489" s="12"/>
      <c r="AK7489" s="12"/>
      <c r="AL7489" s="12"/>
      <c r="AM7489" s="12"/>
      <c r="AN7489" s="12"/>
      <c r="AO7489" s="12"/>
      <c r="AP7489" s="12"/>
      <c r="AQ7489" s="12"/>
      <c r="AR7489" s="12"/>
      <c r="AS7489" s="12"/>
      <c r="AT7489" s="12"/>
      <c r="AU7489" s="12"/>
      <c r="AV7489" s="12"/>
      <c r="AW7489" s="12"/>
      <c r="AX7489" s="12"/>
      <c r="AY7489" s="12"/>
      <c r="AZ7489" s="12"/>
      <c r="BA7489" s="12"/>
      <c r="BB7489" s="12"/>
      <c r="BC7489" s="12"/>
      <c r="BD7489" s="12"/>
      <c r="BE7489" s="12"/>
      <c r="BF7489" s="12"/>
      <c r="BG7489" s="12"/>
      <c r="BH7489" s="12"/>
      <c r="BI7489" s="12"/>
      <c r="BJ7489" s="13"/>
      <c r="BK7489" s="13"/>
      <c r="BL7489" s="13"/>
      <c r="BM7489" s="13"/>
      <c r="BN7489" s="13"/>
    </row>
    <row r="7490" spans="4:66" x14ac:dyDescent="0.25">
      <c r="D7490" s="7"/>
      <c r="E7490" s="10"/>
      <c r="F7490" s="10"/>
      <c r="G7490" s="10"/>
      <c r="H7490" s="10"/>
      <c r="I7490" s="10"/>
      <c r="J7490" s="10"/>
      <c r="K7490" s="11"/>
      <c r="L7490" s="11"/>
      <c r="M7490" s="12"/>
      <c r="N7490" s="12"/>
      <c r="O7490" s="12"/>
      <c r="P7490" s="12"/>
      <c r="Q7490" s="12"/>
      <c r="R7490" s="12"/>
      <c r="S7490" s="12"/>
      <c r="T7490" s="12"/>
      <c r="U7490" s="12"/>
      <c r="V7490" s="12"/>
      <c r="W7490" s="12"/>
      <c r="X7490" s="12"/>
      <c r="Y7490" s="12"/>
      <c r="Z7490" s="12"/>
      <c r="AA7490" s="12"/>
      <c r="AB7490" s="12"/>
      <c r="AC7490" s="12"/>
      <c r="AD7490" s="12"/>
      <c r="AE7490" s="12"/>
      <c r="AF7490" s="12"/>
      <c r="AG7490" s="12"/>
      <c r="AH7490" s="12"/>
      <c r="AI7490" s="12"/>
      <c r="AJ7490" s="12"/>
      <c r="AK7490" s="12"/>
      <c r="AL7490" s="12"/>
      <c r="AM7490" s="12"/>
      <c r="AN7490" s="12"/>
      <c r="AO7490" s="12"/>
      <c r="AP7490" s="12"/>
      <c r="AQ7490" s="12"/>
      <c r="AR7490" s="12"/>
      <c r="AS7490" s="12"/>
      <c r="AT7490" s="12"/>
      <c r="AU7490" s="12"/>
      <c r="AV7490" s="12"/>
      <c r="AW7490" s="12"/>
      <c r="AX7490" s="12"/>
      <c r="AY7490" s="12"/>
      <c r="AZ7490" s="12"/>
      <c r="BA7490" s="12"/>
      <c r="BB7490" s="12"/>
      <c r="BC7490" s="12"/>
      <c r="BD7490" s="12"/>
      <c r="BE7490" s="12"/>
      <c r="BF7490" s="12"/>
      <c r="BG7490" s="12"/>
      <c r="BH7490" s="12"/>
      <c r="BI7490" s="12"/>
      <c r="BJ7490" s="13"/>
      <c r="BK7490" s="13"/>
      <c r="BL7490" s="13"/>
      <c r="BM7490" s="13"/>
      <c r="BN7490" s="13"/>
    </row>
    <row r="7491" spans="4:66" x14ac:dyDescent="0.25">
      <c r="D7491" s="7"/>
      <c r="E7491" s="10"/>
      <c r="F7491" s="10"/>
      <c r="G7491" s="10"/>
      <c r="H7491" s="10"/>
      <c r="I7491" s="10"/>
      <c r="J7491" s="10"/>
      <c r="K7491" s="11"/>
      <c r="L7491" s="11"/>
      <c r="M7491" s="12"/>
      <c r="N7491" s="12"/>
      <c r="O7491" s="12"/>
      <c r="P7491" s="12"/>
      <c r="Q7491" s="12"/>
      <c r="R7491" s="12"/>
      <c r="S7491" s="12"/>
      <c r="T7491" s="12"/>
      <c r="U7491" s="12"/>
      <c r="V7491" s="12"/>
      <c r="W7491" s="12"/>
      <c r="X7491" s="12"/>
      <c r="Y7491" s="12"/>
      <c r="Z7491" s="12"/>
      <c r="AA7491" s="12"/>
      <c r="AB7491" s="12"/>
      <c r="AC7491" s="12"/>
      <c r="AD7491" s="12"/>
      <c r="AE7491" s="12"/>
      <c r="AF7491" s="12"/>
      <c r="AG7491" s="12"/>
      <c r="AH7491" s="12"/>
      <c r="AI7491" s="12"/>
      <c r="AJ7491" s="12"/>
      <c r="AK7491" s="12"/>
      <c r="AL7491" s="12"/>
      <c r="AM7491" s="12"/>
      <c r="AN7491" s="12"/>
      <c r="AO7491" s="12"/>
      <c r="AP7491" s="12"/>
      <c r="AQ7491" s="12"/>
      <c r="AR7491" s="12"/>
      <c r="AS7491" s="12"/>
      <c r="AT7491" s="12"/>
      <c r="AU7491" s="12"/>
      <c r="AV7491" s="12"/>
      <c r="AW7491" s="12"/>
      <c r="AX7491" s="12"/>
      <c r="AY7491" s="12"/>
      <c r="AZ7491" s="12"/>
      <c r="BA7491" s="12"/>
      <c r="BB7491" s="12"/>
      <c r="BC7491" s="12"/>
      <c r="BD7491" s="12"/>
      <c r="BE7491" s="12"/>
      <c r="BF7491" s="12"/>
      <c r="BG7491" s="12"/>
      <c r="BH7491" s="12"/>
      <c r="BI7491" s="12"/>
      <c r="BJ7491" s="13"/>
      <c r="BK7491" s="13"/>
      <c r="BL7491" s="13"/>
      <c r="BM7491" s="13"/>
      <c r="BN7491" s="13"/>
    </row>
    <row r="7492" spans="4:66" x14ac:dyDescent="0.25">
      <c r="D7492" s="7"/>
      <c r="E7492" s="10"/>
      <c r="F7492" s="10"/>
      <c r="G7492" s="10"/>
      <c r="H7492" s="10"/>
      <c r="I7492" s="10"/>
      <c r="J7492" s="10"/>
      <c r="K7492" s="11"/>
      <c r="L7492" s="11"/>
      <c r="M7492" s="12"/>
      <c r="N7492" s="12"/>
      <c r="O7492" s="12"/>
      <c r="P7492" s="12"/>
      <c r="Q7492" s="12"/>
      <c r="R7492" s="12"/>
      <c r="S7492" s="12"/>
      <c r="T7492" s="12"/>
      <c r="U7492" s="12"/>
      <c r="V7492" s="12"/>
      <c r="W7492" s="12"/>
      <c r="X7492" s="12"/>
      <c r="Y7492" s="12"/>
      <c r="Z7492" s="12"/>
      <c r="AA7492" s="12"/>
      <c r="AB7492" s="12"/>
      <c r="AC7492" s="12"/>
      <c r="AD7492" s="12"/>
      <c r="AE7492" s="12"/>
      <c r="AF7492" s="12"/>
      <c r="AG7492" s="12"/>
      <c r="AH7492" s="12"/>
      <c r="AI7492" s="12"/>
      <c r="AJ7492" s="12"/>
      <c r="AK7492" s="12"/>
      <c r="AL7492" s="12"/>
      <c r="AM7492" s="12"/>
      <c r="AN7492" s="12"/>
      <c r="AO7492" s="12"/>
      <c r="AP7492" s="12"/>
      <c r="AQ7492" s="12"/>
      <c r="AR7492" s="12"/>
      <c r="AS7492" s="12"/>
      <c r="AT7492" s="12"/>
      <c r="AU7492" s="12"/>
      <c r="AV7492" s="12"/>
      <c r="AW7492" s="12"/>
      <c r="AX7492" s="12"/>
      <c r="AY7492" s="12"/>
      <c r="AZ7492" s="12"/>
      <c r="BA7492" s="12"/>
      <c r="BB7492" s="12"/>
      <c r="BC7492" s="12"/>
      <c r="BD7492" s="12"/>
      <c r="BE7492" s="12"/>
      <c r="BF7492" s="12"/>
      <c r="BG7492" s="12"/>
      <c r="BH7492" s="12"/>
      <c r="BI7492" s="12"/>
      <c r="BJ7492" s="13"/>
      <c r="BK7492" s="13"/>
      <c r="BL7492" s="13"/>
      <c r="BM7492" s="13"/>
      <c r="BN7492" s="13"/>
    </row>
    <row r="7493" spans="4:66" x14ac:dyDescent="0.25">
      <c r="D7493" s="7"/>
      <c r="E7493" s="10"/>
      <c r="F7493" s="10"/>
      <c r="G7493" s="10"/>
      <c r="H7493" s="10"/>
      <c r="I7493" s="10"/>
      <c r="J7493" s="10"/>
      <c r="K7493" s="11"/>
      <c r="L7493" s="11"/>
      <c r="M7493" s="12"/>
      <c r="N7493" s="12"/>
      <c r="O7493" s="12"/>
      <c r="P7493" s="12"/>
      <c r="Q7493" s="12"/>
      <c r="R7493" s="12"/>
      <c r="S7493" s="12"/>
      <c r="T7493" s="12"/>
      <c r="U7493" s="12"/>
      <c r="V7493" s="12"/>
      <c r="W7493" s="12"/>
      <c r="X7493" s="12"/>
      <c r="Y7493" s="12"/>
      <c r="Z7493" s="12"/>
      <c r="AA7493" s="12"/>
      <c r="AB7493" s="12"/>
      <c r="AC7493" s="12"/>
      <c r="AD7493" s="12"/>
      <c r="AE7493" s="12"/>
      <c r="AF7493" s="12"/>
      <c r="AG7493" s="12"/>
      <c r="AH7493" s="12"/>
      <c r="AI7493" s="12"/>
      <c r="AJ7493" s="12"/>
      <c r="AK7493" s="12"/>
      <c r="AL7493" s="12"/>
      <c r="AM7493" s="12"/>
      <c r="AN7493" s="12"/>
      <c r="AO7493" s="12"/>
      <c r="AP7493" s="12"/>
      <c r="AQ7493" s="12"/>
      <c r="AR7493" s="12"/>
      <c r="AS7493" s="12"/>
      <c r="AT7493" s="12"/>
      <c r="AU7493" s="12"/>
      <c r="AV7493" s="12"/>
      <c r="AW7493" s="12"/>
      <c r="AX7493" s="12"/>
      <c r="AY7493" s="12"/>
      <c r="AZ7493" s="12"/>
      <c r="BA7493" s="12"/>
      <c r="BB7493" s="12"/>
      <c r="BC7493" s="12"/>
      <c r="BD7493" s="12"/>
      <c r="BE7493" s="12"/>
      <c r="BF7493" s="12"/>
      <c r="BG7493" s="12"/>
      <c r="BH7493" s="12"/>
      <c r="BI7493" s="12"/>
      <c r="BJ7493" s="13"/>
      <c r="BK7493" s="13"/>
      <c r="BL7493" s="13"/>
      <c r="BM7493" s="13"/>
      <c r="BN7493" s="13"/>
    </row>
    <row r="7494" spans="4:66" x14ac:dyDescent="0.25">
      <c r="D7494" s="7"/>
      <c r="E7494" s="10"/>
      <c r="F7494" s="10"/>
      <c r="G7494" s="10"/>
      <c r="H7494" s="10"/>
      <c r="I7494" s="10"/>
      <c r="J7494" s="10"/>
      <c r="K7494" s="11"/>
      <c r="L7494" s="11"/>
      <c r="M7494" s="12"/>
      <c r="N7494" s="12"/>
      <c r="O7494" s="12"/>
      <c r="P7494" s="12"/>
      <c r="Q7494" s="12"/>
      <c r="R7494" s="12"/>
      <c r="S7494" s="12"/>
      <c r="T7494" s="12"/>
      <c r="U7494" s="12"/>
      <c r="V7494" s="12"/>
      <c r="W7494" s="12"/>
      <c r="X7494" s="12"/>
      <c r="Y7494" s="12"/>
      <c r="Z7494" s="12"/>
      <c r="AA7494" s="12"/>
      <c r="AB7494" s="12"/>
      <c r="AC7494" s="12"/>
      <c r="AD7494" s="12"/>
      <c r="AE7494" s="12"/>
      <c r="AF7494" s="12"/>
      <c r="AG7494" s="12"/>
      <c r="AH7494" s="12"/>
      <c r="AI7494" s="12"/>
      <c r="AJ7494" s="12"/>
      <c r="AK7494" s="12"/>
      <c r="AL7494" s="12"/>
      <c r="AM7494" s="12"/>
      <c r="AN7494" s="12"/>
      <c r="AO7494" s="12"/>
      <c r="AP7494" s="12"/>
      <c r="AQ7494" s="12"/>
      <c r="AR7494" s="12"/>
      <c r="AS7494" s="12"/>
      <c r="AT7494" s="12"/>
      <c r="AU7494" s="12"/>
      <c r="AV7494" s="12"/>
      <c r="AW7494" s="12"/>
      <c r="AX7494" s="12"/>
      <c r="AY7494" s="12"/>
      <c r="AZ7494" s="12"/>
      <c r="BA7494" s="12"/>
      <c r="BB7494" s="12"/>
      <c r="BC7494" s="12"/>
      <c r="BD7494" s="12"/>
      <c r="BE7494" s="12"/>
      <c r="BF7494" s="12"/>
      <c r="BG7494" s="12"/>
      <c r="BH7494" s="12"/>
      <c r="BI7494" s="12"/>
      <c r="BJ7494" s="13"/>
      <c r="BK7494" s="13"/>
      <c r="BL7494" s="13"/>
      <c r="BM7494" s="13"/>
      <c r="BN7494" s="13"/>
    </row>
    <row r="7495" spans="4:66" x14ac:dyDescent="0.25">
      <c r="D7495" s="7"/>
      <c r="E7495" s="10"/>
      <c r="F7495" s="10"/>
      <c r="G7495" s="10"/>
      <c r="H7495" s="10"/>
      <c r="I7495" s="10"/>
      <c r="J7495" s="10"/>
      <c r="K7495" s="11"/>
      <c r="L7495" s="11"/>
      <c r="M7495" s="12"/>
      <c r="N7495" s="12"/>
      <c r="O7495" s="12"/>
      <c r="P7495" s="12"/>
      <c r="Q7495" s="12"/>
      <c r="R7495" s="12"/>
      <c r="S7495" s="12"/>
      <c r="T7495" s="12"/>
      <c r="U7495" s="12"/>
      <c r="V7495" s="12"/>
      <c r="W7495" s="12"/>
      <c r="X7495" s="12"/>
      <c r="Y7495" s="12"/>
      <c r="Z7495" s="12"/>
      <c r="AA7495" s="12"/>
      <c r="AB7495" s="12"/>
      <c r="AC7495" s="12"/>
      <c r="AD7495" s="12"/>
      <c r="AE7495" s="12"/>
      <c r="AF7495" s="12"/>
      <c r="AG7495" s="12"/>
      <c r="AH7495" s="12"/>
      <c r="AI7495" s="12"/>
      <c r="AJ7495" s="12"/>
      <c r="AK7495" s="12"/>
      <c r="AL7495" s="12"/>
      <c r="AM7495" s="12"/>
      <c r="AN7495" s="12"/>
      <c r="AO7495" s="12"/>
      <c r="AP7495" s="12"/>
      <c r="AQ7495" s="12"/>
      <c r="AR7495" s="12"/>
      <c r="AS7495" s="12"/>
      <c r="AT7495" s="12"/>
      <c r="AU7495" s="12"/>
      <c r="AV7495" s="12"/>
      <c r="AW7495" s="12"/>
      <c r="AX7495" s="12"/>
      <c r="AY7495" s="12"/>
      <c r="AZ7495" s="12"/>
      <c r="BA7495" s="12"/>
      <c r="BB7495" s="12"/>
      <c r="BC7495" s="12"/>
      <c r="BD7495" s="12"/>
      <c r="BE7495" s="12"/>
      <c r="BF7495" s="12"/>
      <c r="BG7495" s="12"/>
      <c r="BH7495" s="12"/>
      <c r="BI7495" s="12"/>
      <c r="BJ7495" s="13"/>
      <c r="BK7495" s="13"/>
      <c r="BL7495" s="13"/>
      <c r="BM7495" s="13"/>
      <c r="BN7495" s="13"/>
    </row>
    <row r="7496" spans="4:66" x14ac:dyDescent="0.25">
      <c r="D7496" s="7"/>
      <c r="E7496" s="10"/>
      <c r="F7496" s="10"/>
      <c r="G7496" s="10"/>
      <c r="H7496" s="10"/>
      <c r="I7496" s="10"/>
      <c r="J7496" s="10"/>
      <c r="K7496" s="11"/>
      <c r="L7496" s="11"/>
      <c r="M7496" s="12"/>
      <c r="N7496" s="12"/>
      <c r="O7496" s="12"/>
      <c r="P7496" s="12"/>
      <c r="Q7496" s="12"/>
      <c r="R7496" s="12"/>
      <c r="S7496" s="12"/>
      <c r="T7496" s="12"/>
      <c r="U7496" s="12"/>
      <c r="V7496" s="12"/>
      <c r="W7496" s="12"/>
      <c r="X7496" s="12"/>
      <c r="Y7496" s="12"/>
      <c r="Z7496" s="12"/>
      <c r="AA7496" s="12"/>
      <c r="AB7496" s="12"/>
      <c r="AC7496" s="12"/>
      <c r="AD7496" s="12"/>
      <c r="AE7496" s="12"/>
      <c r="AF7496" s="12"/>
      <c r="AG7496" s="12"/>
      <c r="AH7496" s="12"/>
      <c r="AI7496" s="12"/>
      <c r="AJ7496" s="12"/>
      <c r="AK7496" s="12"/>
      <c r="AL7496" s="12"/>
      <c r="AM7496" s="12"/>
      <c r="AN7496" s="12"/>
      <c r="AO7496" s="12"/>
      <c r="AP7496" s="12"/>
      <c r="AQ7496" s="12"/>
      <c r="AR7496" s="12"/>
      <c r="AS7496" s="12"/>
      <c r="AT7496" s="12"/>
      <c r="AU7496" s="12"/>
      <c r="AV7496" s="12"/>
      <c r="AW7496" s="12"/>
      <c r="AX7496" s="12"/>
      <c r="AY7496" s="12"/>
      <c r="AZ7496" s="12"/>
      <c r="BA7496" s="12"/>
      <c r="BB7496" s="12"/>
      <c r="BC7496" s="12"/>
      <c r="BD7496" s="12"/>
      <c r="BE7496" s="12"/>
      <c r="BF7496" s="12"/>
      <c r="BG7496" s="12"/>
      <c r="BH7496" s="12"/>
      <c r="BI7496" s="12"/>
      <c r="BJ7496" s="13"/>
      <c r="BK7496" s="13"/>
      <c r="BL7496" s="13"/>
      <c r="BM7496" s="13"/>
      <c r="BN7496" s="13"/>
    </row>
    <row r="7497" spans="4:66" x14ac:dyDescent="0.25">
      <c r="D7497" s="7"/>
      <c r="E7497" s="10"/>
      <c r="F7497" s="10"/>
      <c r="G7497" s="10"/>
      <c r="H7497" s="10"/>
      <c r="I7497" s="10"/>
      <c r="J7497" s="10"/>
      <c r="K7497" s="11"/>
      <c r="L7497" s="11"/>
      <c r="M7497" s="12"/>
      <c r="N7497" s="12"/>
      <c r="O7497" s="12"/>
      <c r="P7497" s="12"/>
      <c r="Q7497" s="12"/>
      <c r="R7497" s="12"/>
      <c r="S7497" s="12"/>
      <c r="T7497" s="12"/>
      <c r="U7497" s="12"/>
      <c r="V7497" s="12"/>
      <c r="W7497" s="12"/>
      <c r="X7497" s="12"/>
      <c r="Y7497" s="12"/>
      <c r="Z7497" s="12"/>
      <c r="AA7497" s="12"/>
      <c r="AB7497" s="12"/>
      <c r="AC7497" s="12"/>
      <c r="AD7497" s="12"/>
      <c r="AE7497" s="12"/>
      <c r="AF7497" s="12"/>
      <c r="AG7497" s="12"/>
      <c r="AH7497" s="12"/>
      <c r="AI7497" s="12"/>
      <c r="AJ7497" s="12"/>
      <c r="AK7497" s="12"/>
      <c r="AL7497" s="12"/>
      <c r="AM7497" s="12"/>
      <c r="AN7497" s="12"/>
      <c r="AO7497" s="12"/>
      <c r="AP7497" s="12"/>
      <c r="AQ7497" s="12"/>
      <c r="AR7497" s="12"/>
      <c r="AS7497" s="12"/>
      <c r="AT7497" s="12"/>
      <c r="AU7497" s="12"/>
      <c r="AV7497" s="12"/>
      <c r="AW7497" s="12"/>
      <c r="AX7497" s="12"/>
      <c r="AY7497" s="12"/>
      <c r="AZ7497" s="12"/>
      <c r="BA7497" s="12"/>
      <c r="BB7497" s="12"/>
      <c r="BC7497" s="12"/>
      <c r="BD7497" s="12"/>
      <c r="BE7497" s="12"/>
      <c r="BF7497" s="12"/>
      <c r="BG7497" s="12"/>
      <c r="BH7497" s="12"/>
      <c r="BI7497" s="12"/>
      <c r="BJ7497" s="13"/>
      <c r="BK7497" s="13"/>
      <c r="BL7497" s="13"/>
      <c r="BM7497" s="13"/>
      <c r="BN7497" s="13"/>
    </row>
    <row r="7498" spans="4:66" x14ac:dyDescent="0.25">
      <c r="D7498" s="7"/>
      <c r="E7498" s="10"/>
      <c r="F7498" s="10"/>
      <c r="G7498" s="10"/>
      <c r="H7498" s="10"/>
      <c r="I7498" s="10"/>
      <c r="J7498" s="10"/>
      <c r="K7498" s="11"/>
      <c r="L7498" s="11"/>
      <c r="M7498" s="12"/>
      <c r="N7498" s="12"/>
      <c r="O7498" s="12"/>
      <c r="P7498" s="12"/>
      <c r="Q7498" s="12"/>
      <c r="R7498" s="12"/>
      <c r="S7498" s="12"/>
      <c r="T7498" s="12"/>
      <c r="U7498" s="12"/>
      <c r="V7498" s="12"/>
      <c r="W7498" s="12"/>
      <c r="X7498" s="12"/>
      <c r="Y7498" s="12"/>
      <c r="Z7498" s="12"/>
      <c r="AA7498" s="12"/>
      <c r="AB7498" s="12"/>
      <c r="AC7498" s="12"/>
      <c r="AD7498" s="12"/>
      <c r="AE7498" s="12"/>
      <c r="AF7498" s="12"/>
      <c r="AG7498" s="12"/>
      <c r="AH7498" s="12"/>
      <c r="AI7498" s="12"/>
      <c r="AJ7498" s="12"/>
      <c r="AK7498" s="12"/>
      <c r="AL7498" s="12"/>
      <c r="AM7498" s="12"/>
      <c r="AN7498" s="12"/>
      <c r="AO7498" s="12"/>
      <c r="AP7498" s="12"/>
      <c r="AQ7498" s="12"/>
      <c r="AR7498" s="12"/>
      <c r="AS7498" s="12"/>
      <c r="AT7498" s="12"/>
      <c r="AU7498" s="12"/>
      <c r="AV7498" s="12"/>
      <c r="AW7498" s="12"/>
      <c r="AX7498" s="12"/>
      <c r="AY7498" s="12"/>
      <c r="AZ7498" s="12"/>
      <c r="BA7498" s="12"/>
      <c r="BB7498" s="12"/>
      <c r="BC7498" s="12"/>
      <c r="BD7498" s="12"/>
      <c r="BE7498" s="12"/>
      <c r="BF7498" s="12"/>
      <c r="BG7498" s="12"/>
      <c r="BH7498" s="12"/>
      <c r="BI7498" s="12"/>
      <c r="BJ7498" s="13"/>
      <c r="BK7498" s="13"/>
      <c r="BL7498" s="13"/>
      <c r="BM7498" s="13"/>
      <c r="BN7498" s="13"/>
    </row>
    <row r="7499" spans="4:66" x14ac:dyDescent="0.25">
      <c r="D7499" s="7"/>
      <c r="E7499" s="10"/>
      <c r="F7499" s="10"/>
      <c r="G7499" s="10"/>
      <c r="H7499" s="10"/>
      <c r="I7499" s="10"/>
      <c r="J7499" s="10"/>
      <c r="K7499" s="11"/>
      <c r="L7499" s="11"/>
      <c r="M7499" s="12"/>
      <c r="N7499" s="12"/>
      <c r="O7499" s="12"/>
      <c r="P7499" s="12"/>
      <c r="Q7499" s="12"/>
      <c r="R7499" s="12"/>
      <c r="S7499" s="12"/>
      <c r="T7499" s="12"/>
      <c r="U7499" s="12"/>
      <c r="V7499" s="12"/>
      <c r="W7499" s="12"/>
      <c r="X7499" s="12"/>
      <c r="Y7499" s="12"/>
      <c r="Z7499" s="12"/>
      <c r="AA7499" s="12"/>
      <c r="AB7499" s="12"/>
      <c r="AC7499" s="12"/>
      <c r="AD7499" s="12"/>
      <c r="AE7499" s="12"/>
      <c r="AF7499" s="12"/>
      <c r="AG7499" s="12"/>
      <c r="AH7499" s="12"/>
      <c r="AI7499" s="12"/>
      <c r="AJ7499" s="12"/>
      <c r="AK7499" s="12"/>
      <c r="AL7499" s="12"/>
      <c r="AM7499" s="12"/>
      <c r="AN7499" s="12"/>
      <c r="AO7499" s="12"/>
      <c r="AP7499" s="12"/>
      <c r="AQ7499" s="12"/>
      <c r="AR7499" s="12"/>
      <c r="AS7499" s="12"/>
      <c r="AT7499" s="12"/>
      <c r="AU7499" s="12"/>
      <c r="AV7499" s="12"/>
      <c r="AW7499" s="12"/>
      <c r="AX7499" s="12"/>
      <c r="AY7499" s="12"/>
      <c r="AZ7499" s="12"/>
      <c r="BA7499" s="12"/>
      <c r="BB7499" s="12"/>
      <c r="BC7499" s="12"/>
      <c r="BD7499" s="12"/>
      <c r="BE7499" s="12"/>
      <c r="BF7499" s="12"/>
      <c r="BG7499" s="12"/>
      <c r="BH7499" s="12"/>
      <c r="BI7499" s="12"/>
      <c r="BJ7499" s="13"/>
      <c r="BK7499" s="13"/>
      <c r="BL7499" s="13"/>
      <c r="BM7499" s="13"/>
      <c r="BN7499" s="13"/>
    </row>
    <row r="7500" spans="4:66" x14ac:dyDescent="0.25">
      <c r="D7500" s="7"/>
      <c r="E7500" s="10"/>
      <c r="F7500" s="10"/>
      <c r="G7500" s="10"/>
      <c r="H7500" s="10"/>
      <c r="I7500" s="10"/>
      <c r="J7500" s="10"/>
      <c r="K7500" s="11"/>
      <c r="L7500" s="11"/>
      <c r="M7500" s="12"/>
      <c r="N7500" s="12"/>
      <c r="O7500" s="12"/>
      <c r="P7500" s="12"/>
      <c r="Q7500" s="12"/>
      <c r="R7500" s="12"/>
      <c r="S7500" s="12"/>
      <c r="T7500" s="12"/>
      <c r="U7500" s="12"/>
      <c r="V7500" s="12"/>
      <c r="W7500" s="12"/>
      <c r="X7500" s="12"/>
      <c r="Y7500" s="12"/>
      <c r="Z7500" s="12"/>
      <c r="AA7500" s="12"/>
      <c r="AB7500" s="12"/>
      <c r="AC7500" s="12"/>
      <c r="AD7500" s="12"/>
      <c r="AE7500" s="12"/>
      <c r="AF7500" s="12"/>
      <c r="AG7500" s="12"/>
      <c r="AH7500" s="12"/>
      <c r="AI7500" s="12"/>
      <c r="AJ7500" s="12"/>
      <c r="AK7500" s="12"/>
      <c r="AL7500" s="12"/>
      <c r="AM7500" s="12"/>
      <c r="AN7500" s="12"/>
      <c r="AO7500" s="12"/>
      <c r="AP7500" s="12"/>
      <c r="AQ7500" s="12"/>
      <c r="AR7500" s="12"/>
      <c r="AS7500" s="12"/>
      <c r="AT7500" s="12"/>
      <c r="AU7500" s="12"/>
      <c r="AV7500" s="12"/>
      <c r="AW7500" s="12"/>
      <c r="AX7500" s="12"/>
      <c r="AY7500" s="12"/>
      <c r="AZ7500" s="12"/>
      <c r="BA7500" s="12"/>
      <c r="BB7500" s="12"/>
      <c r="BC7500" s="12"/>
      <c r="BD7500" s="12"/>
      <c r="BE7500" s="12"/>
      <c r="BF7500" s="12"/>
      <c r="BG7500" s="12"/>
      <c r="BH7500" s="12"/>
      <c r="BI7500" s="12"/>
      <c r="BJ7500" s="13"/>
      <c r="BK7500" s="13"/>
      <c r="BL7500" s="13"/>
      <c r="BM7500" s="13"/>
      <c r="BN7500" s="13"/>
    </row>
    <row r="7501" spans="4:66" x14ac:dyDescent="0.25">
      <c r="D7501" s="7"/>
      <c r="E7501" s="10"/>
      <c r="F7501" s="10"/>
      <c r="G7501" s="10"/>
      <c r="H7501" s="10"/>
      <c r="I7501" s="10"/>
      <c r="J7501" s="10"/>
      <c r="K7501" s="11"/>
      <c r="L7501" s="11"/>
      <c r="M7501" s="12"/>
      <c r="N7501" s="12"/>
      <c r="O7501" s="12"/>
      <c r="P7501" s="12"/>
      <c r="Q7501" s="12"/>
      <c r="R7501" s="12"/>
      <c r="S7501" s="12"/>
      <c r="T7501" s="12"/>
      <c r="U7501" s="12"/>
      <c r="V7501" s="12"/>
      <c r="W7501" s="12"/>
      <c r="X7501" s="12"/>
      <c r="Y7501" s="12"/>
      <c r="Z7501" s="12"/>
      <c r="AA7501" s="12"/>
      <c r="AB7501" s="12"/>
      <c r="AC7501" s="12"/>
      <c r="AD7501" s="12"/>
      <c r="AE7501" s="12"/>
      <c r="AF7501" s="12"/>
      <c r="AG7501" s="12"/>
      <c r="AH7501" s="12"/>
      <c r="AI7501" s="12"/>
      <c r="AJ7501" s="12"/>
      <c r="AK7501" s="12"/>
      <c r="AL7501" s="12"/>
      <c r="AM7501" s="12"/>
      <c r="AN7501" s="12"/>
      <c r="AO7501" s="12"/>
      <c r="AP7501" s="12"/>
      <c r="AQ7501" s="12"/>
      <c r="AR7501" s="12"/>
      <c r="AS7501" s="12"/>
      <c r="AT7501" s="12"/>
      <c r="AU7501" s="12"/>
      <c r="AV7501" s="12"/>
      <c r="AW7501" s="12"/>
      <c r="AX7501" s="12"/>
      <c r="AY7501" s="12"/>
      <c r="AZ7501" s="12"/>
      <c r="BA7501" s="12"/>
      <c r="BB7501" s="12"/>
      <c r="BC7501" s="12"/>
      <c r="BD7501" s="12"/>
      <c r="BE7501" s="12"/>
      <c r="BF7501" s="12"/>
      <c r="BG7501" s="12"/>
      <c r="BH7501" s="12"/>
      <c r="BI7501" s="12"/>
      <c r="BJ7501" s="13"/>
      <c r="BK7501" s="13"/>
      <c r="BL7501" s="13"/>
      <c r="BM7501" s="13"/>
      <c r="BN7501" s="13"/>
    </row>
    <row r="7502" spans="4:66" x14ac:dyDescent="0.25">
      <c r="D7502" s="7"/>
      <c r="E7502" s="10"/>
      <c r="F7502" s="10"/>
      <c r="G7502" s="10"/>
      <c r="H7502" s="10"/>
      <c r="I7502" s="10"/>
      <c r="J7502" s="10"/>
      <c r="K7502" s="11"/>
      <c r="L7502" s="11"/>
      <c r="M7502" s="12"/>
      <c r="N7502" s="12"/>
      <c r="O7502" s="12"/>
      <c r="P7502" s="12"/>
      <c r="Q7502" s="12"/>
      <c r="R7502" s="12"/>
      <c r="S7502" s="12"/>
      <c r="T7502" s="12"/>
      <c r="U7502" s="12"/>
      <c r="V7502" s="12"/>
      <c r="W7502" s="12"/>
      <c r="X7502" s="12"/>
      <c r="Y7502" s="12"/>
      <c r="Z7502" s="12"/>
      <c r="AA7502" s="12"/>
      <c r="AB7502" s="12"/>
      <c r="AC7502" s="12"/>
      <c r="AD7502" s="12"/>
      <c r="AE7502" s="12"/>
      <c r="AF7502" s="12"/>
      <c r="AG7502" s="12"/>
      <c r="AH7502" s="12"/>
      <c r="AI7502" s="12"/>
      <c r="AJ7502" s="12"/>
      <c r="AK7502" s="12"/>
      <c r="AL7502" s="12"/>
      <c r="AM7502" s="12"/>
      <c r="AN7502" s="12"/>
      <c r="AO7502" s="12"/>
      <c r="AP7502" s="12"/>
      <c r="AQ7502" s="12"/>
      <c r="AR7502" s="12"/>
      <c r="AS7502" s="12"/>
      <c r="AT7502" s="12"/>
      <c r="AU7502" s="12"/>
      <c r="AV7502" s="12"/>
      <c r="AW7502" s="12"/>
      <c r="AX7502" s="12"/>
      <c r="AY7502" s="12"/>
      <c r="AZ7502" s="12"/>
      <c r="BA7502" s="12"/>
      <c r="BB7502" s="12"/>
      <c r="BC7502" s="12"/>
      <c r="BD7502" s="12"/>
      <c r="BE7502" s="12"/>
      <c r="BF7502" s="12"/>
      <c r="BG7502" s="12"/>
      <c r="BH7502" s="12"/>
      <c r="BI7502" s="12"/>
      <c r="BJ7502" s="13"/>
      <c r="BK7502" s="13"/>
      <c r="BL7502" s="13"/>
      <c r="BM7502" s="13"/>
      <c r="BN7502" s="13"/>
    </row>
    <row r="7503" spans="4:66" x14ac:dyDescent="0.25">
      <c r="D7503" s="7"/>
      <c r="E7503" s="10"/>
      <c r="F7503" s="10"/>
      <c r="G7503" s="10"/>
      <c r="H7503" s="10"/>
      <c r="I7503" s="10"/>
      <c r="J7503" s="10"/>
      <c r="K7503" s="11"/>
      <c r="L7503" s="11"/>
      <c r="M7503" s="12"/>
      <c r="N7503" s="12"/>
      <c r="O7503" s="12"/>
      <c r="P7503" s="12"/>
      <c r="Q7503" s="12"/>
      <c r="R7503" s="12"/>
      <c r="S7503" s="12"/>
      <c r="T7503" s="12"/>
      <c r="U7503" s="12"/>
      <c r="V7503" s="12"/>
      <c r="W7503" s="12"/>
      <c r="X7503" s="12"/>
      <c r="Y7503" s="12"/>
      <c r="Z7503" s="12"/>
      <c r="AA7503" s="12"/>
      <c r="AB7503" s="12"/>
      <c r="AC7503" s="12"/>
      <c r="AD7503" s="12"/>
      <c r="AE7503" s="12"/>
      <c r="AF7503" s="12"/>
      <c r="AG7503" s="12"/>
      <c r="AH7503" s="12"/>
      <c r="AI7503" s="12"/>
      <c r="AJ7503" s="12"/>
      <c r="AK7503" s="12"/>
      <c r="AL7503" s="12"/>
      <c r="AM7503" s="12"/>
      <c r="AN7503" s="12"/>
      <c r="AO7503" s="12"/>
      <c r="AP7503" s="12"/>
      <c r="AQ7503" s="12"/>
      <c r="AR7503" s="12"/>
      <c r="AS7503" s="12"/>
      <c r="AT7503" s="12"/>
      <c r="AU7503" s="12"/>
      <c r="AV7503" s="12"/>
      <c r="AW7503" s="12"/>
      <c r="AX7503" s="12"/>
      <c r="AY7503" s="12"/>
      <c r="AZ7503" s="12"/>
      <c r="BA7503" s="12"/>
      <c r="BB7503" s="12"/>
      <c r="BC7503" s="12"/>
      <c r="BD7503" s="12"/>
      <c r="BE7503" s="12"/>
      <c r="BF7503" s="12"/>
      <c r="BG7503" s="12"/>
      <c r="BH7503" s="12"/>
      <c r="BI7503" s="12"/>
      <c r="BJ7503" s="13"/>
      <c r="BK7503" s="13"/>
      <c r="BL7503" s="13"/>
      <c r="BM7503" s="13"/>
      <c r="BN7503" s="13"/>
    </row>
    <row r="7504" spans="4:66" x14ac:dyDescent="0.25">
      <c r="D7504" s="7"/>
      <c r="E7504" s="10"/>
      <c r="F7504" s="10"/>
      <c r="G7504" s="10"/>
      <c r="H7504" s="10"/>
      <c r="I7504" s="10"/>
      <c r="J7504" s="10"/>
      <c r="K7504" s="11"/>
      <c r="L7504" s="11"/>
      <c r="M7504" s="12"/>
      <c r="N7504" s="12"/>
      <c r="O7504" s="12"/>
      <c r="P7504" s="12"/>
      <c r="Q7504" s="12"/>
      <c r="R7504" s="12"/>
      <c r="S7504" s="12"/>
      <c r="T7504" s="12"/>
      <c r="U7504" s="12"/>
      <c r="V7504" s="12"/>
      <c r="W7504" s="12"/>
      <c r="X7504" s="12"/>
      <c r="Y7504" s="12"/>
      <c r="Z7504" s="12"/>
      <c r="AA7504" s="12"/>
      <c r="AB7504" s="12"/>
      <c r="AC7504" s="12"/>
      <c r="AD7504" s="12"/>
      <c r="AE7504" s="12"/>
      <c r="AF7504" s="12"/>
      <c r="AG7504" s="12"/>
      <c r="AH7504" s="12"/>
      <c r="AI7504" s="12"/>
      <c r="AJ7504" s="12"/>
      <c r="AK7504" s="12"/>
      <c r="AL7504" s="12"/>
      <c r="AM7504" s="12"/>
      <c r="AN7504" s="12"/>
      <c r="AO7504" s="12"/>
      <c r="AP7504" s="12"/>
      <c r="AQ7504" s="12"/>
      <c r="AR7504" s="12"/>
      <c r="AS7504" s="12"/>
      <c r="AT7504" s="12"/>
      <c r="AU7504" s="12"/>
      <c r="AV7504" s="12"/>
      <c r="AW7504" s="12"/>
      <c r="AX7504" s="12"/>
      <c r="AY7504" s="12"/>
      <c r="AZ7504" s="12"/>
      <c r="BA7504" s="12"/>
      <c r="BB7504" s="12"/>
      <c r="BC7504" s="12"/>
      <c r="BD7504" s="12"/>
      <c r="BE7504" s="12"/>
      <c r="BF7504" s="12"/>
      <c r="BG7504" s="12"/>
      <c r="BH7504" s="12"/>
      <c r="BI7504" s="12"/>
      <c r="BJ7504" s="13"/>
      <c r="BK7504" s="13"/>
      <c r="BL7504" s="13"/>
      <c r="BM7504" s="13"/>
      <c r="BN7504" s="13"/>
    </row>
    <row r="7505" spans="4:66" x14ac:dyDescent="0.25">
      <c r="D7505" s="7"/>
      <c r="E7505" s="10"/>
      <c r="F7505" s="10"/>
      <c r="G7505" s="10"/>
      <c r="H7505" s="10"/>
      <c r="I7505" s="10"/>
      <c r="J7505" s="10"/>
      <c r="K7505" s="11"/>
      <c r="L7505" s="11"/>
      <c r="M7505" s="12"/>
      <c r="N7505" s="12"/>
      <c r="O7505" s="12"/>
      <c r="P7505" s="12"/>
      <c r="Q7505" s="12"/>
      <c r="R7505" s="12"/>
      <c r="S7505" s="12"/>
      <c r="T7505" s="12"/>
      <c r="U7505" s="12"/>
      <c r="V7505" s="12"/>
      <c r="W7505" s="12"/>
      <c r="X7505" s="12"/>
      <c r="Y7505" s="12"/>
      <c r="Z7505" s="12"/>
      <c r="AA7505" s="12"/>
      <c r="AB7505" s="12"/>
      <c r="AC7505" s="12"/>
      <c r="AD7505" s="12"/>
      <c r="AE7505" s="12"/>
      <c r="AF7505" s="12"/>
      <c r="AG7505" s="12"/>
      <c r="AH7505" s="12"/>
      <c r="AI7505" s="12"/>
      <c r="AJ7505" s="12"/>
      <c r="AK7505" s="12"/>
      <c r="AL7505" s="12"/>
      <c r="AM7505" s="12"/>
      <c r="AN7505" s="12"/>
      <c r="AO7505" s="12"/>
      <c r="AP7505" s="12"/>
      <c r="AQ7505" s="12"/>
      <c r="AR7505" s="12"/>
      <c r="AS7505" s="12"/>
      <c r="AT7505" s="12"/>
      <c r="AU7505" s="12"/>
      <c r="AV7505" s="12"/>
      <c r="AW7505" s="12"/>
      <c r="AX7505" s="12"/>
      <c r="AY7505" s="12"/>
      <c r="AZ7505" s="12"/>
      <c r="BA7505" s="12"/>
      <c r="BB7505" s="12"/>
      <c r="BC7505" s="12"/>
      <c r="BD7505" s="12"/>
      <c r="BE7505" s="12"/>
      <c r="BF7505" s="12"/>
      <c r="BG7505" s="12"/>
      <c r="BH7505" s="12"/>
      <c r="BI7505" s="12"/>
      <c r="BJ7505" s="13"/>
      <c r="BK7505" s="13"/>
      <c r="BL7505" s="13"/>
      <c r="BM7505" s="13"/>
      <c r="BN7505" s="13"/>
    </row>
    <row r="7506" spans="4:66" x14ac:dyDescent="0.25">
      <c r="D7506" s="7"/>
      <c r="E7506" s="10"/>
      <c r="F7506" s="10"/>
      <c r="G7506" s="10"/>
      <c r="H7506" s="10"/>
      <c r="I7506" s="10"/>
      <c r="J7506" s="10"/>
      <c r="K7506" s="11"/>
      <c r="L7506" s="11"/>
      <c r="M7506" s="12"/>
      <c r="N7506" s="12"/>
      <c r="O7506" s="12"/>
      <c r="P7506" s="12"/>
      <c r="Q7506" s="12"/>
      <c r="R7506" s="12"/>
      <c r="S7506" s="12"/>
      <c r="T7506" s="12"/>
      <c r="U7506" s="12"/>
      <c r="V7506" s="12"/>
      <c r="W7506" s="12"/>
      <c r="X7506" s="12"/>
      <c r="Y7506" s="12"/>
      <c r="Z7506" s="12"/>
      <c r="AA7506" s="12"/>
      <c r="AB7506" s="12"/>
      <c r="AC7506" s="12"/>
      <c r="AD7506" s="12"/>
      <c r="AE7506" s="12"/>
      <c r="AF7506" s="12"/>
      <c r="AG7506" s="12"/>
      <c r="AH7506" s="12"/>
      <c r="AI7506" s="12"/>
      <c r="AJ7506" s="12"/>
      <c r="AK7506" s="12"/>
      <c r="AL7506" s="12"/>
      <c r="AM7506" s="12"/>
      <c r="AN7506" s="12"/>
      <c r="AO7506" s="12"/>
      <c r="AP7506" s="12"/>
      <c r="AQ7506" s="12"/>
      <c r="AR7506" s="12"/>
      <c r="AS7506" s="12"/>
      <c r="AT7506" s="12"/>
      <c r="AU7506" s="12"/>
      <c r="AV7506" s="12"/>
      <c r="AW7506" s="12"/>
      <c r="AX7506" s="12"/>
      <c r="AY7506" s="12"/>
      <c r="AZ7506" s="12"/>
      <c r="BA7506" s="12"/>
      <c r="BB7506" s="12"/>
      <c r="BC7506" s="12"/>
      <c r="BD7506" s="12"/>
      <c r="BE7506" s="12"/>
      <c r="BF7506" s="12"/>
      <c r="BG7506" s="12"/>
      <c r="BH7506" s="12"/>
      <c r="BI7506" s="12"/>
      <c r="BJ7506" s="13"/>
      <c r="BK7506" s="13"/>
      <c r="BL7506" s="13"/>
      <c r="BM7506" s="13"/>
      <c r="BN7506" s="13"/>
    </row>
    <row r="7507" spans="4:66" x14ac:dyDescent="0.25">
      <c r="D7507" s="7"/>
      <c r="E7507" s="10"/>
      <c r="F7507" s="10"/>
      <c r="G7507" s="10"/>
      <c r="H7507" s="10"/>
      <c r="I7507" s="10"/>
      <c r="J7507" s="10"/>
      <c r="K7507" s="11"/>
      <c r="L7507" s="11"/>
      <c r="M7507" s="12"/>
      <c r="N7507" s="12"/>
      <c r="O7507" s="12"/>
      <c r="P7507" s="12"/>
      <c r="Q7507" s="12"/>
      <c r="R7507" s="12"/>
      <c r="S7507" s="12"/>
      <c r="T7507" s="12"/>
      <c r="U7507" s="12"/>
      <c r="V7507" s="12"/>
      <c r="W7507" s="12"/>
      <c r="X7507" s="12"/>
      <c r="Y7507" s="12"/>
      <c r="Z7507" s="12"/>
      <c r="AA7507" s="12"/>
      <c r="AB7507" s="12"/>
      <c r="AC7507" s="12"/>
      <c r="AD7507" s="12"/>
      <c r="AE7507" s="12"/>
      <c r="AF7507" s="12"/>
      <c r="AG7507" s="12"/>
      <c r="AH7507" s="12"/>
      <c r="AI7507" s="12"/>
      <c r="AJ7507" s="12"/>
      <c r="AK7507" s="12"/>
      <c r="AL7507" s="12"/>
      <c r="AM7507" s="12"/>
      <c r="AN7507" s="12"/>
      <c r="AO7507" s="12"/>
      <c r="AP7507" s="12"/>
      <c r="AQ7507" s="12"/>
      <c r="AR7507" s="12"/>
      <c r="AS7507" s="12"/>
      <c r="AT7507" s="12"/>
      <c r="AU7507" s="12"/>
      <c r="AV7507" s="12"/>
      <c r="AW7507" s="12"/>
      <c r="AX7507" s="12"/>
      <c r="AY7507" s="12"/>
      <c r="AZ7507" s="12"/>
      <c r="BA7507" s="12"/>
      <c r="BB7507" s="12"/>
      <c r="BC7507" s="12"/>
      <c r="BD7507" s="12"/>
      <c r="BE7507" s="12"/>
      <c r="BF7507" s="12"/>
      <c r="BG7507" s="12"/>
      <c r="BH7507" s="12"/>
      <c r="BI7507" s="12"/>
      <c r="BJ7507" s="13"/>
      <c r="BK7507" s="13"/>
      <c r="BL7507" s="13"/>
      <c r="BM7507" s="13"/>
      <c r="BN7507" s="13"/>
    </row>
    <row r="7508" spans="4:66" x14ac:dyDescent="0.25">
      <c r="D7508" s="7"/>
      <c r="E7508" s="10"/>
      <c r="F7508" s="10"/>
      <c r="G7508" s="10"/>
      <c r="H7508" s="10"/>
      <c r="I7508" s="10"/>
      <c r="J7508" s="10"/>
      <c r="K7508" s="11"/>
      <c r="L7508" s="11"/>
      <c r="M7508" s="12"/>
      <c r="N7508" s="12"/>
      <c r="O7508" s="12"/>
      <c r="P7508" s="12"/>
      <c r="Q7508" s="12"/>
      <c r="R7508" s="12"/>
      <c r="S7508" s="12"/>
      <c r="T7508" s="12"/>
      <c r="U7508" s="12"/>
      <c r="V7508" s="12"/>
      <c r="W7508" s="12"/>
      <c r="X7508" s="12"/>
      <c r="Y7508" s="12"/>
      <c r="Z7508" s="12"/>
      <c r="AA7508" s="12"/>
      <c r="AB7508" s="12"/>
      <c r="AC7508" s="12"/>
      <c r="AD7508" s="12"/>
      <c r="AE7508" s="12"/>
      <c r="AF7508" s="12"/>
      <c r="AG7508" s="12"/>
      <c r="AH7508" s="12"/>
      <c r="AI7508" s="12"/>
      <c r="AJ7508" s="12"/>
      <c r="AK7508" s="12"/>
      <c r="AL7508" s="12"/>
      <c r="AM7508" s="12"/>
      <c r="AN7508" s="12"/>
      <c r="AO7508" s="12"/>
      <c r="AP7508" s="12"/>
      <c r="AQ7508" s="12"/>
      <c r="AR7508" s="12"/>
      <c r="AS7508" s="12"/>
      <c r="AT7508" s="12"/>
      <c r="AU7508" s="12"/>
      <c r="AV7508" s="12"/>
      <c r="AW7508" s="12"/>
      <c r="AX7508" s="12"/>
      <c r="AY7508" s="12"/>
      <c r="AZ7508" s="12"/>
      <c r="BA7508" s="12"/>
      <c r="BB7508" s="12"/>
      <c r="BC7508" s="12"/>
      <c r="BD7508" s="12"/>
      <c r="BE7508" s="12"/>
      <c r="BF7508" s="12"/>
      <c r="BG7508" s="12"/>
      <c r="BH7508" s="12"/>
      <c r="BI7508" s="12"/>
      <c r="BJ7508" s="13"/>
      <c r="BK7508" s="13"/>
      <c r="BL7508" s="13"/>
      <c r="BM7508" s="13"/>
      <c r="BN7508" s="13"/>
    </row>
    <row r="7509" spans="4:66" x14ac:dyDescent="0.25">
      <c r="D7509" s="7"/>
      <c r="E7509" s="10"/>
      <c r="F7509" s="10"/>
      <c r="G7509" s="10"/>
      <c r="H7509" s="10"/>
      <c r="I7509" s="10"/>
      <c r="J7509" s="10"/>
      <c r="K7509" s="11"/>
      <c r="L7509" s="11"/>
      <c r="M7509" s="12"/>
      <c r="N7509" s="12"/>
      <c r="O7509" s="12"/>
      <c r="P7509" s="12"/>
      <c r="Q7509" s="12"/>
      <c r="R7509" s="12"/>
      <c r="S7509" s="12"/>
      <c r="T7509" s="12"/>
      <c r="U7509" s="12"/>
      <c r="V7509" s="12"/>
      <c r="W7509" s="12"/>
      <c r="X7509" s="12"/>
      <c r="Y7509" s="12"/>
      <c r="Z7509" s="12"/>
      <c r="AA7509" s="12"/>
      <c r="AB7509" s="12"/>
      <c r="AC7509" s="12"/>
      <c r="AD7509" s="12"/>
      <c r="AE7509" s="12"/>
      <c r="AF7509" s="12"/>
      <c r="AG7509" s="12"/>
      <c r="AH7509" s="12"/>
      <c r="AI7509" s="12"/>
      <c r="AJ7509" s="12"/>
      <c r="AK7509" s="12"/>
      <c r="AL7509" s="12"/>
      <c r="AM7509" s="12"/>
      <c r="AN7509" s="12"/>
      <c r="AO7509" s="12"/>
      <c r="AP7509" s="12"/>
      <c r="AQ7509" s="12"/>
      <c r="AR7509" s="12"/>
      <c r="AS7509" s="12"/>
      <c r="AT7509" s="12"/>
      <c r="AU7509" s="12"/>
      <c r="AV7509" s="12"/>
      <c r="AW7509" s="12"/>
      <c r="AX7509" s="12"/>
      <c r="AY7509" s="12"/>
      <c r="AZ7509" s="12"/>
      <c r="BA7509" s="12"/>
      <c r="BB7509" s="12"/>
      <c r="BC7509" s="12"/>
      <c r="BD7509" s="12"/>
      <c r="BE7509" s="12"/>
      <c r="BF7509" s="12"/>
      <c r="BG7509" s="12"/>
      <c r="BH7509" s="12"/>
      <c r="BI7509" s="12"/>
      <c r="BJ7509" s="13"/>
      <c r="BK7509" s="13"/>
      <c r="BL7509" s="13"/>
      <c r="BM7509" s="13"/>
      <c r="BN7509" s="13"/>
    </row>
    <row r="7510" spans="4:66" x14ac:dyDescent="0.25">
      <c r="D7510" s="7"/>
      <c r="E7510" s="10"/>
      <c r="F7510" s="10"/>
      <c r="G7510" s="10"/>
      <c r="H7510" s="10"/>
      <c r="I7510" s="10"/>
      <c r="J7510" s="10"/>
      <c r="K7510" s="11"/>
      <c r="L7510" s="11"/>
      <c r="M7510" s="12"/>
      <c r="N7510" s="12"/>
      <c r="O7510" s="12"/>
      <c r="P7510" s="12"/>
      <c r="Q7510" s="12"/>
      <c r="R7510" s="12"/>
      <c r="S7510" s="12"/>
      <c r="T7510" s="12"/>
      <c r="U7510" s="12"/>
      <c r="V7510" s="12"/>
      <c r="W7510" s="12"/>
      <c r="X7510" s="12"/>
      <c r="Y7510" s="12"/>
      <c r="Z7510" s="12"/>
      <c r="AA7510" s="12"/>
      <c r="AB7510" s="12"/>
      <c r="AC7510" s="12"/>
      <c r="AD7510" s="12"/>
      <c r="AE7510" s="12"/>
      <c r="AF7510" s="12"/>
      <c r="AG7510" s="12"/>
      <c r="AH7510" s="12"/>
      <c r="AI7510" s="12"/>
      <c r="AJ7510" s="12"/>
      <c r="AK7510" s="12"/>
      <c r="AL7510" s="12"/>
      <c r="AM7510" s="12"/>
      <c r="AN7510" s="12"/>
      <c r="AO7510" s="12"/>
      <c r="AP7510" s="12"/>
      <c r="AQ7510" s="12"/>
      <c r="AR7510" s="12"/>
      <c r="AS7510" s="12"/>
      <c r="AT7510" s="12"/>
      <c r="AU7510" s="12"/>
      <c r="AV7510" s="12"/>
      <c r="AW7510" s="12"/>
      <c r="AX7510" s="12"/>
      <c r="AY7510" s="12"/>
      <c r="AZ7510" s="12"/>
      <c r="BA7510" s="12"/>
      <c r="BB7510" s="12"/>
      <c r="BC7510" s="12"/>
      <c r="BD7510" s="12"/>
      <c r="BE7510" s="12"/>
      <c r="BF7510" s="12"/>
      <c r="BG7510" s="12"/>
      <c r="BH7510" s="12"/>
      <c r="BI7510" s="12"/>
      <c r="BJ7510" s="13"/>
      <c r="BK7510" s="13"/>
      <c r="BL7510" s="13"/>
      <c r="BM7510" s="13"/>
      <c r="BN7510" s="13"/>
    </row>
    <row r="7511" spans="4:66" x14ac:dyDescent="0.25">
      <c r="D7511" s="7"/>
      <c r="E7511" s="10"/>
      <c r="F7511" s="10"/>
      <c r="G7511" s="10"/>
      <c r="H7511" s="10"/>
      <c r="I7511" s="10"/>
      <c r="J7511" s="10"/>
      <c r="K7511" s="11"/>
      <c r="L7511" s="11"/>
      <c r="M7511" s="12"/>
      <c r="N7511" s="12"/>
      <c r="O7511" s="12"/>
      <c r="P7511" s="12"/>
      <c r="Q7511" s="12"/>
      <c r="R7511" s="12"/>
      <c r="S7511" s="12"/>
      <c r="T7511" s="12"/>
      <c r="U7511" s="12"/>
      <c r="V7511" s="12"/>
      <c r="W7511" s="12"/>
      <c r="X7511" s="12"/>
      <c r="Y7511" s="12"/>
      <c r="Z7511" s="12"/>
      <c r="AA7511" s="12"/>
      <c r="AB7511" s="12"/>
      <c r="AC7511" s="12"/>
      <c r="AD7511" s="12"/>
      <c r="AE7511" s="12"/>
      <c r="AF7511" s="12"/>
      <c r="AG7511" s="12"/>
      <c r="AH7511" s="12"/>
      <c r="AI7511" s="12"/>
      <c r="AJ7511" s="12"/>
      <c r="AK7511" s="12"/>
      <c r="AL7511" s="12"/>
      <c r="AM7511" s="12"/>
      <c r="AN7511" s="12"/>
      <c r="AO7511" s="12"/>
      <c r="AP7511" s="12"/>
      <c r="AQ7511" s="12"/>
      <c r="AR7511" s="12"/>
      <c r="AS7511" s="12"/>
      <c r="AT7511" s="12"/>
      <c r="AU7511" s="12"/>
      <c r="AV7511" s="12"/>
      <c r="AW7511" s="12"/>
      <c r="AX7511" s="12"/>
      <c r="AY7511" s="12"/>
      <c r="AZ7511" s="12"/>
      <c r="BA7511" s="12"/>
      <c r="BB7511" s="12"/>
      <c r="BC7511" s="12"/>
      <c r="BD7511" s="12"/>
      <c r="BE7511" s="12"/>
      <c r="BF7511" s="12"/>
      <c r="BG7511" s="12"/>
      <c r="BH7511" s="12"/>
      <c r="BI7511" s="12"/>
      <c r="BJ7511" s="13"/>
      <c r="BK7511" s="13"/>
      <c r="BL7511" s="13"/>
      <c r="BM7511" s="13"/>
      <c r="BN7511" s="13"/>
    </row>
    <row r="7512" spans="4:66" x14ac:dyDescent="0.25">
      <c r="D7512" s="7"/>
      <c r="E7512" s="10"/>
      <c r="F7512" s="10"/>
      <c r="G7512" s="10"/>
      <c r="H7512" s="10"/>
      <c r="I7512" s="10"/>
      <c r="J7512" s="10"/>
      <c r="K7512" s="11"/>
      <c r="L7512" s="11"/>
      <c r="M7512" s="12"/>
      <c r="N7512" s="12"/>
      <c r="O7512" s="12"/>
      <c r="P7512" s="12"/>
      <c r="Q7512" s="12"/>
      <c r="R7512" s="12"/>
      <c r="S7512" s="12"/>
      <c r="T7512" s="12"/>
      <c r="U7512" s="12"/>
      <c r="V7512" s="12"/>
      <c r="W7512" s="12"/>
      <c r="X7512" s="12"/>
      <c r="Y7512" s="12"/>
      <c r="Z7512" s="12"/>
      <c r="AA7512" s="12"/>
      <c r="AB7512" s="12"/>
      <c r="AC7512" s="12"/>
      <c r="AD7512" s="12"/>
      <c r="AE7512" s="12"/>
      <c r="AF7512" s="12"/>
      <c r="AG7512" s="12"/>
      <c r="AH7512" s="12"/>
      <c r="AI7512" s="12"/>
      <c r="AJ7512" s="12"/>
      <c r="AK7512" s="12"/>
      <c r="AL7512" s="12"/>
      <c r="AM7512" s="12"/>
      <c r="AN7512" s="12"/>
      <c r="AO7512" s="12"/>
      <c r="AP7512" s="12"/>
      <c r="AQ7512" s="12"/>
      <c r="AR7512" s="12"/>
      <c r="AS7512" s="12"/>
      <c r="AT7512" s="12"/>
      <c r="AU7512" s="12"/>
      <c r="AV7512" s="12"/>
      <c r="AW7512" s="12"/>
      <c r="AX7512" s="12"/>
      <c r="AY7512" s="12"/>
      <c r="AZ7512" s="12"/>
      <c r="BA7512" s="12"/>
      <c r="BB7512" s="12"/>
      <c r="BC7512" s="12"/>
      <c r="BD7512" s="12"/>
      <c r="BE7512" s="12"/>
      <c r="BF7512" s="12"/>
      <c r="BG7512" s="12"/>
      <c r="BH7512" s="12"/>
      <c r="BI7512" s="12"/>
      <c r="BJ7512" s="13"/>
      <c r="BK7512" s="13"/>
      <c r="BL7512" s="13"/>
      <c r="BM7512" s="13"/>
      <c r="BN7512" s="13"/>
    </row>
    <row r="7513" spans="4:66" x14ac:dyDescent="0.25">
      <c r="D7513" s="7"/>
      <c r="E7513" s="10"/>
      <c r="F7513" s="10"/>
      <c r="G7513" s="10"/>
      <c r="H7513" s="10"/>
      <c r="I7513" s="10"/>
      <c r="J7513" s="10"/>
      <c r="K7513" s="11"/>
      <c r="L7513" s="11"/>
      <c r="M7513" s="12"/>
      <c r="N7513" s="12"/>
      <c r="O7513" s="12"/>
      <c r="P7513" s="12"/>
      <c r="Q7513" s="12"/>
      <c r="R7513" s="12"/>
      <c r="S7513" s="12"/>
      <c r="T7513" s="12"/>
      <c r="U7513" s="12"/>
      <c r="V7513" s="12"/>
      <c r="W7513" s="12"/>
      <c r="X7513" s="12"/>
      <c r="Y7513" s="12"/>
      <c r="Z7513" s="12"/>
      <c r="AA7513" s="12"/>
      <c r="AB7513" s="12"/>
      <c r="AC7513" s="12"/>
      <c r="AD7513" s="12"/>
      <c r="AE7513" s="12"/>
      <c r="AF7513" s="12"/>
      <c r="AG7513" s="12"/>
      <c r="AH7513" s="12"/>
      <c r="AI7513" s="12"/>
      <c r="AJ7513" s="12"/>
      <c r="AK7513" s="12"/>
      <c r="AL7513" s="12"/>
      <c r="AM7513" s="12"/>
      <c r="AN7513" s="12"/>
      <c r="AO7513" s="12"/>
      <c r="AP7513" s="12"/>
      <c r="AQ7513" s="12"/>
      <c r="AR7513" s="12"/>
      <c r="AS7513" s="12"/>
      <c r="AT7513" s="12"/>
      <c r="AU7513" s="12"/>
      <c r="AV7513" s="12"/>
      <c r="AW7513" s="12"/>
      <c r="AX7513" s="12"/>
      <c r="AY7513" s="12"/>
      <c r="AZ7513" s="12"/>
      <c r="BA7513" s="12"/>
      <c r="BB7513" s="12"/>
      <c r="BC7513" s="12"/>
      <c r="BD7513" s="12"/>
      <c r="BE7513" s="12"/>
      <c r="BF7513" s="12"/>
      <c r="BG7513" s="12"/>
      <c r="BH7513" s="12"/>
      <c r="BI7513" s="12"/>
      <c r="BJ7513" s="13"/>
      <c r="BK7513" s="13"/>
      <c r="BL7513" s="13"/>
      <c r="BM7513" s="13"/>
      <c r="BN7513" s="13"/>
    </row>
    <row r="7514" spans="4:66" x14ac:dyDescent="0.25">
      <c r="D7514" s="7"/>
      <c r="E7514" s="10"/>
      <c r="F7514" s="10"/>
      <c r="G7514" s="10"/>
      <c r="H7514" s="10"/>
      <c r="I7514" s="10"/>
      <c r="J7514" s="10"/>
      <c r="K7514" s="11"/>
      <c r="L7514" s="11"/>
      <c r="M7514" s="12"/>
      <c r="N7514" s="12"/>
      <c r="O7514" s="12"/>
      <c r="P7514" s="12"/>
      <c r="Q7514" s="12"/>
      <c r="R7514" s="12"/>
      <c r="S7514" s="12"/>
      <c r="T7514" s="12"/>
      <c r="U7514" s="12"/>
      <c r="V7514" s="12"/>
      <c r="W7514" s="12"/>
      <c r="X7514" s="12"/>
      <c r="Y7514" s="12"/>
      <c r="Z7514" s="12"/>
      <c r="AA7514" s="12"/>
      <c r="AB7514" s="12"/>
      <c r="AC7514" s="12"/>
      <c r="AD7514" s="12"/>
      <c r="AE7514" s="12"/>
      <c r="AF7514" s="12"/>
      <c r="AG7514" s="12"/>
      <c r="AH7514" s="12"/>
      <c r="AI7514" s="12"/>
      <c r="AJ7514" s="12"/>
      <c r="AK7514" s="12"/>
      <c r="AL7514" s="12"/>
      <c r="AM7514" s="12"/>
      <c r="AN7514" s="12"/>
      <c r="AO7514" s="12"/>
      <c r="AP7514" s="12"/>
      <c r="AQ7514" s="12"/>
      <c r="AR7514" s="12"/>
      <c r="AS7514" s="12"/>
      <c r="AT7514" s="12"/>
      <c r="AU7514" s="12"/>
      <c r="AV7514" s="12"/>
      <c r="AW7514" s="12"/>
      <c r="AX7514" s="12"/>
      <c r="AY7514" s="12"/>
      <c r="AZ7514" s="12"/>
      <c r="BA7514" s="12"/>
      <c r="BB7514" s="12"/>
      <c r="BC7514" s="12"/>
      <c r="BD7514" s="12"/>
      <c r="BE7514" s="12"/>
      <c r="BF7514" s="12"/>
      <c r="BG7514" s="12"/>
      <c r="BH7514" s="12"/>
      <c r="BI7514" s="12"/>
      <c r="BJ7514" s="13"/>
      <c r="BK7514" s="13"/>
      <c r="BL7514" s="13"/>
      <c r="BM7514" s="13"/>
      <c r="BN7514" s="13"/>
    </row>
    <row r="7515" spans="4:66" x14ac:dyDescent="0.25">
      <c r="D7515" s="7"/>
      <c r="E7515" s="10"/>
      <c r="F7515" s="10"/>
      <c r="G7515" s="10"/>
      <c r="H7515" s="10"/>
      <c r="I7515" s="10"/>
      <c r="J7515" s="10"/>
      <c r="K7515" s="11"/>
      <c r="L7515" s="11"/>
      <c r="M7515" s="12"/>
      <c r="N7515" s="12"/>
      <c r="O7515" s="12"/>
      <c r="P7515" s="12"/>
      <c r="Q7515" s="12"/>
      <c r="R7515" s="12"/>
      <c r="S7515" s="12"/>
      <c r="T7515" s="12"/>
      <c r="U7515" s="12"/>
      <c r="V7515" s="12"/>
      <c r="W7515" s="12"/>
      <c r="X7515" s="12"/>
      <c r="Y7515" s="12"/>
      <c r="Z7515" s="12"/>
      <c r="AA7515" s="12"/>
      <c r="AB7515" s="12"/>
      <c r="AC7515" s="12"/>
      <c r="AD7515" s="12"/>
      <c r="AE7515" s="12"/>
      <c r="AF7515" s="12"/>
      <c r="AG7515" s="12"/>
      <c r="AH7515" s="12"/>
      <c r="AI7515" s="12"/>
      <c r="AJ7515" s="12"/>
      <c r="AK7515" s="12"/>
      <c r="AL7515" s="12"/>
      <c r="AM7515" s="12"/>
      <c r="AN7515" s="12"/>
      <c r="AO7515" s="12"/>
      <c r="AP7515" s="12"/>
      <c r="AQ7515" s="12"/>
      <c r="AR7515" s="12"/>
      <c r="AS7515" s="12"/>
      <c r="AT7515" s="12"/>
      <c r="AU7515" s="12"/>
      <c r="AV7515" s="12"/>
      <c r="AW7515" s="12"/>
      <c r="AX7515" s="12"/>
      <c r="AY7515" s="12"/>
      <c r="AZ7515" s="12"/>
      <c r="BA7515" s="12"/>
      <c r="BB7515" s="12"/>
      <c r="BC7515" s="12"/>
      <c r="BD7515" s="12"/>
      <c r="BE7515" s="12"/>
      <c r="BF7515" s="12"/>
      <c r="BG7515" s="12"/>
      <c r="BH7515" s="12"/>
      <c r="BI7515" s="12"/>
      <c r="BJ7515" s="13"/>
      <c r="BK7515" s="13"/>
      <c r="BL7515" s="13"/>
      <c r="BM7515" s="13"/>
      <c r="BN7515" s="13"/>
    </row>
    <row r="7516" spans="4:66" x14ac:dyDescent="0.25">
      <c r="D7516" s="7"/>
      <c r="E7516" s="10"/>
      <c r="F7516" s="10"/>
      <c r="G7516" s="10"/>
      <c r="H7516" s="10"/>
      <c r="I7516" s="10"/>
      <c r="J7516" s="10"/>
      <c r="K7516" s="11"/>
      <c r="L7516" s="11"/>
      <c r="M7516" s="12"/>
      <c r="N7516" s="12"/>
      <c r="O7516" s="12"/>
      <c r="P7516" s="12"/>
      <c r="Q7516" s="12"/>
      <c r="R7516" s="12"/>
      <c r="S7516" s="12"/>
      <c r="T7516" s="12"/>
      <c r="U7516" s="12"/>
      <c r="V7516" s="12"/>
      <c r="W7516" s="12"/>
      <c r="X7516" s="12"/>
      <c r="Y7516" s="12"/>
      <c r="Z7516" s="12"/>
      <c r="AA7516" s="12"/>
      <c r="AB7516" s="12"/>
      <c r="AC7516" s="12"/>
      <c r="AD7516" s="12"/>
      <c r="AE7516" s="12"/>
      <c r="AF7516" s="12"/>
      <c r="AG7516" s="12"/>
      <c r="AH7516" s="12"/>
      <c r="AI7516" s="12"/>
      <c r="AJ7516" s="12"/>
      <c r="AK7516" s="12"/>
      <c r="AL7516" s="12"/>
      <c r="AM7516" s="12"/>
      <c r="AN7516" s="12"/>
      <c r="AO7516" s="12"/>
      <c r="AP7516" s="12"/>
      <c r="AQ7516" s="12"/>
      <c r="AR7516" s="12"/>
      <c r="AS7516" s="12"/>
      <c r="AT7516" s="12"/>
      <c r="AU7516" s="12"/>
      <c r="AV7516" s="12"/>
      <c r="AW7516" s="12"/>
      <c r="AX7516" s="12"/>
      <c r="AY7516" s="12"/>
      <c r="AZ7516" s="12"/>
      <c r="BA7516" s="12"/>
      <c r="BB7516" s="12"/>
      <c r="BC7516" s="12"/>
      <c r="BD7516" s="12"/>
      <c r="BE7516" s="12"/>
      <c r="BF7516" s="12"/>
      <c r="BG7516" s="12"/>
      <c r="BH7516" s="12"/>
      <c r="BI7516" s="12"/>
      <c r="BJ7516" s="13"/>
      <c r="BK7516" s="13"/>
      <c r="BL7516" s="13"/>
      <c r="BM7516" s="13"/>
      <c r="BN7516" s="13"/>
    </row>
    <row r="7517" spans="4:66" x14ac:dyDescent="0.25">
      <c r="D7517" s="7"/>
      <c r="E7517" s="10"/>
      <c r="F7517" s="10"/>
      <c r="G7517" s="10"/>
      <c r="H7517" s="10"/>
      <c r="I7517" s="10"/>
      <c r="J7517" s="10"/>
      <c r="K7517" s="11"/>
      <c r="L7517" s="11"/>
      <c r="M7517" s="12"/>
      <c r="N7517" s="12"/>
      <c r="O7517" s="12"/>
      <c r="P7517" s="12"/>
      <c r="Q7517" s="12"/>
      <c r="R7517" s="12"/>
      <c r="S7517" s="12"/>
      <c r="T7517" s="12"/>
      <c r="U7517" s="12"/>
      <c r="V7517" s="12"/>
      <c r="W7517" s="12"/>
      <c r="X7517" s="12"/>
      <c r="Y7517" s="12"/>
      <c r="Z7517" s="12"/>
      <c r="AA7517" s="12"/>
      <c r="AB7517" s="12"/>
      <c r="AC7517" s="12"/>
      <c r="AD7517" s="12"/>
      <c r="AE7517" s="12"/>
      <c r="AF7517" s="12"/>
      <c r="AG7517" s="12"/>
      <c r="AH7517" s="12"/>
      <c r="AI7517" s="12"/>
      <c r="AJ7517" s="12"/>
      <c r="AK7517" s="12"/>
      <c r="AL7517" s="12"/>
      <c r="AM7517" s="12"/>
      <c r="AN7517" s="12"/>
      <c r="AO7517" s="12"/>
      <c r="AP7517" s="12"/>
      <c r="AQ7517" s="12"/>
      <c r="AR7517" s="12"/>
      <c r="AS7517" s="12"/>
      <c r="AT7517" s="12"/>
      <c r="AU7517" s="12"/>
      <c r="AV7517" s="12"/>
      <c r="AW7517" s="12"/>
      <c r="AX7517" s="12"/>
      <c r="AY7517" s="12"/>
      <c r="AZ7517" s="12"/>
      <c r="BA7517" s="12"/>
      <c r="BB7517" s="12"/>
      <c r="BC7517" s="12"/>
      <c r="BD7517" s="12"/>
      <c r="BE7517" s="12"/>
      <c r="BF7517" s="12"/>
      <c r="BG7517" s="12"/>
      <c r="BH7517" s="12"/>
      <c r="BI7517" s="12"/>
      <c r="BJ7517" s="13"/>
      <c r="BK7517" s="13"/>
      <c r="BL7517" s="13"/>
      <c r="BM7517" s="13"/>
      <c r="BN7517" s="13"/>
    </row>
    <row r="7518" spans="4:66" x14ac:dyDescent="0.25">
      <c r="D7518" s="7"/>
      <c r="E7518" s="10"/>
      <c r="F7518" s="10"/>
      <c r="G7518" s="10"/>
      <c r="H7518" s="10"/>
      <c r="I7518" s="10"/>
      <c r="J7518" s="10"/>
      <c r="K7518" s="11"/>
      <c r="L7518" s="11"/>
      <c r="M7518" s="12"/>
      <c r="N7518" s="12"/>
      <c r="O7518" s="12"/>
      <c r="P7518" s="12"/>
      <c r="Q7518" s="12"/>
      <c r="R7518" s="12"/>
      <c r="S7518" s="12"/>
      <c r="T7518" s="12"/>
      <c r="U7518" s="12"/>
      <c r="V7518" s="12"/>
      <c r="W7518" s="12"/>
      <c r="X7518" s="12"/>
      <c r="Y7518" s="12"/>
      <c r="Z7518" s="12"/>
      <c r="AA7518" s="12"/>
      <c r="AB7518" s="12"/>
      <c r="AC7518" s="12"/>
      <c r="AD7518" s="12"/>
      <c r="AE7518" s="12"/>
      <c r="AF7518" s="12"/>
      <c r="AG7518" s="12"/>
      <c r="AH7518" s="12"/>
      <c r="AI7518" s="12"/>
      <c r="AJ7518" s="12"/>
      <c r="AK7518" s="12"/>
      <c r="AL7518" s="12"/>
      <c r="AM7518" s="12"/>
      <c r="AN7518" s="12"/>
      <c r="AO7518" s="12"/>
      <c r="AP7518" s="12"/>
      <c r="AQ7518" s="12"/>
      <c r="AR7518" s="12"/>
      <c r="AS7518" s="12"/>
      <c r="AT7518" s="12"/>
      <c r="AU7518" s="12"/>
      <c r="AV7518" s="12"/>
      <c r="AW7518" s="12"/>
      <c r="AX7518" s="12"/>
      <c r="AY7518" s="12"/>
      <c r="AZ7518" s="12"/>
      <c r="BA7518" s="12"/>
      <c r="BB7518" s="12"/>
      <c r="BC7518" s="12"/>
      <c r="BD7518" s="12"/>
      <c r="BE7518" s="12"/>
      <c r="BF7518" s="12"/>
      <c r="BG7518" s="12"/>
      <c r="BH7518" s="12"/>
      <c r="BI7518" s="12"/>
      <c r="BJ7518" s="13"/>
      <c r="BK7518" s="13"/>
      <c r="BL7518" s="13"/>
      <c r="BM7518" s="13"/>
      <c r="BN7518" s="13"/>
    </row>
    <row r="7519" spans="4:66" x14ac:dyDescent="0.25">
      <c r="D7519" s="7"/>
      <c r="E7519" s="10"/>
      <c r="F7519" s="10"/>
      <c r="G7519" s="10"/>
      <c r="H7519" s="10"/>
      <c r="I7519" s="10"/>
      <c r="J7519" s="10"/>
      <c r="K7519" s="11"/>
      <c r="L7519" s="11"/>
      <c r="M7519" s="12"/>
      <c r="N7519" s="12"/>
      <c r="O7519" s="12"/>
      <c r="P7519" s="12"/>
      <c r="Q7519" s="12"/>
      <c r="R7519" s="12"/>
      <c r="S7519" s="12"/>
      <c r="T7519" s="12"/>
      <c r="U7519" s="12"/>
      <c r="V7519" s="12"/>
      <c r="W7519" s="12"/>
      <c r="X7519" s="12"/>
      <c r="Y7519" s="12"/>
      <c r="Z7519" s="12"/>
      <c r="AA7519" s="12"/>
      <c r="AB7519" s="12"/>
      <c r="AC7519" s="12"/>
      <c r="AD7519" s="12"/>
      <c r="AE7519" s="12"/>
      <c r="AF7519" s="12"/>
      <c r="AG7519" s="12"/>
      <c r="AH7519" s="12"/>
      <c r="AI7519" s="12"/>
      <c r="AJ7519" s="12"/>
      <c r="AK7519" s="12"/>
      <c r="AL7519" s="12"/>
      <c r="AM7519" s="12"/>
      <c r="AN7519" s="12"/>
      <c r="AO7519" s="12"/>
      <c r="AP7519" s="12"/>
      <c r="AQ7519" s="12"/>
      <c r="AR7519" s="12"/>
      <c r="AS7519" s="12"/>
      <c r="AT7519" s="12"/>
      <c r="AU7519" s="12"/>
      <c r="AV7519" s="12"/>
      <c r="AW7519" s="12"/>
      <c r="AX7519" s="12"/>
      <c r="AY7519" s="12"/>
      <c r="AZ7519" s="12"/>
      <c r="BA7519" s="12"/>
      <c r="BB7519" s="12"/>
      <c r="BC7519" s="12"/>
      <c r="BD7519" s="12"/>
      <c r="BE7519" s="12"/>
      <c r="BF7519" s="12"/>
      <c r="BG7519" s="12"/>
      <c r="BH7519" s="12"/>
      <c r="BI7519" s="12"/>
      <c r="BJ7519" s="13"/>
      <c r="BK7519" s="13"/>
      <c r="BL7519" s="13"/>
      <c r="BM7519" s="13"/>
      <c r="BN7519" s="13"/>
    </row>
    <row r="7520" spans="4:66" x14ac:dyDescent="0.25">
      <c r="D7520" s="7"/>
      <c r="E7520" s="10"/>
      <c r="F7520" s="10"/>
      <c r="G7520" s="10"/>
      <c r="H7520" s="10"/>
      <c r="I7520" s="10"/>
      <c r="J7520" s="10"/>
      <c r="K7520" s="11"/>
      <c r="L7520" s="11"/>
      <c r="M7520" s="12"/>
      <c r="N7520" s="12"/>
      <c r="O7520" s="12"/>
      <c r="P7520" s="12"/>
      <c r="Q7520" s="12"/>
      <c r="R7520" s="12"/>
      <c r="S7520" s="12"/>
      <c r="T7520" s="12"/>
      <c r="U7520" s="12"/>
      <c r="V7520" s="12"/>
      <c r="W7520" s="12"/>
      <c r="X7520" s="12"/>
      <c r="Y7520" s="12"/>
      <c r="Z7520" s="12"/>
      <c r="AA7520" s="12"/>
      <c r="AB7520" s="12"/>
      <c r="AC7520" s="12"/>
      <c r="AD7520" s="12"/>
      <c r="AE7520" s="12"/>
      <c r="AF7520" s="12"/>
      <c r="AG7520" s="12"/>
      <c r="AH7520" s="12"/>
      <c r="AI7520" s="12"/>
      <c r="AJ7520" s="12"/>
      <c r="AK7520" s="12"/>
      <c r="AL7520" s="12"/>
      <c r="AM7520" s="12"/>
      <c r="AN7520" s="12"/>
      <c r="AO7520" s="12"/>
      <c r="AP7520" s="12"/>
      <c r="AQ7520" s="12"/>
      <c r="AR7520" s="12"/>
      <c r="AS7520" s="12"/>
      <c r="AT7520" s="12"/>
      <c r="AU7520" s="12"/>
      <c r="AV7520" s="12"/>
      <c r="AW7520" s="12"/>
      <c r="AX7520" s="12"/>
      <c r="AY7520" s="12"/>
      <c r="AZ7520" s="12"/>
      <c r="BA7520" s="12"/>
      <c r="BB7520" s="12"/>
      <c r="BC7520" s="12"/>
      <c r="BD7520" s="12"/>
      <c r="BE7520" s="12"/>
      <c r="BF7520" s="12"/>
      <c r="BG7520" s="12"/>
      <c r="BH7520" s="12"/>
      <c r="BI7520" s="12"/>
      <c r="BJ7520" s="13"/>
      <c r="BK7520" s="13"/>
      <c r="BL7520" s="13"/>
      <c r="BM7520" s="13"/>
      <c r="BN7520" s="13"/>
    </row>
    <row r="7521" spans="4:66" x14ac:dyDescent="0.25">
      <c r="D7521" s="7"/>
      <c r="E7521" s="10"/>
      <c r="F7521" s="10"/>
      <c r="G7521" s="10"/>
      <c r="H7521" s="10"/>
      <c r="I7521" s="10"/>
      <c r="J7521" s="10"/>
      <c r="K7521" s="11"/>
      <c r="L7521" s="11"/>
      <c r="M7521" s="12"/>
      <c r="N7521" s="12"/>
      <c r="O7521" s="12"/>
      <c r="P7521" s="12"/>
      <c r="Q7521" s="12"/>
      <c r="R7521" s="12"/>
      <c r="S7521" s="12"/>
      <c r="T7521" s="12"/>
      <c r="U7521" s="12"/>
      <c r="V7521" s="12"/>
      <c r="W7521" s="12"/>
      <c r="X7521" s="12"/>
      <c r="Y7521" s="12"/>
      <c r="Z7521" s="12"/>
      <c r="AA7521" s="12"/>
      <c r="AB7521" s="12"/>
      <c r="AC7521" s="12"/>
      <c r="AD7521" s="12"/>
      <c r="AE7521" s="12"/>
      <c r="AF7521" s="12"/>
      <c r="AG7521" s="12"/>
      <c r="AH7521" s="12"/>
      <c r="AI7521" s="12"/>
      <c r="AJ7521" s="12"/>
      <c r="AK7521" s="12"/>
      <c r="AL7521" s="12"/>
      <c r="AM7521" s="12"/>
      <c r="AN7521" s="12"/>
      <c r="AO7521" s="12"/>
      <c r="AP7521" s="12"/>
      <c r="AQ7521" s="12"/>
      <c r="AR7521" s="12"/>
      <c r="AS7521" s="12"/>
      <c r="AT7521" s="12"/>
      <c r="AU7521" s="12"/>
      <c r="AV7521" s="12"/>
      <c r="AW7521" s="12"/>
      <c r="AX7521" s="12"/>
      <c r="AY7521" s="12"/>
      <c r="AZ7521" s="12"/>
      <c r="BA7521" s="12"/>
      <c r="BB7521" s="12"/>
      <c r="BC7521" s="12"/>
      <c r="BD7521" s="12"/>
      <c r="BE7521" s="12"/>
      <c r="BF7521" s="12"/>
      <c r="BG7521" s="12"/>
      <c r="BH7521" s="12"/>
      <c r="BI7521" s="12"/>
      <c r="BJ7521" s="13"/>
      <c r="BK7521" s="13"/>
      <c r="BL7521" s="13"/>
      <c r="BM7521" s="13"/>
      <c r="BN7521" s="13"/>
    </row>
    <row r="7522" spans="4:66" x14ac:dyDescent="0.25">
      <c r="D7522" s="7"/>
      <c r="E7522" s="10"/>
      <c r="F7522" s="10"/>
      <c r="G7522" s="10"/>
      <c r="H7522" s="10"/>
      <c r="I7522" s="10"/>
      <c r="J7522" s="10"/>
      <c r="K7522" s="11"/>
      <c r="L7522" s="11"/>
      <c r="M7522" s="12"/>
      <c r="N7522" s="12"/>
      <c r="O7522" s="12"/>
      <c r="P7522" s="12"/>
      <c r="Q7522" s="12"/>
      <c r="R7522" s="12"/>
      <c r="S7522" s="12"/>
      <c r="T7522" s="12"/>
      <c r="U7522" s="12"/>
      <c r="V7522" s="12"/>
      <c r="W7522" s="12"/>
      <c r="X7522" s="12"/>
      <c r="Y7522" s="12"/>
      <c r="Z7522" s="12"/>
      <c r="AA7522" s="12"/>
      <c r="AB7522" s="12"/>
      <c r="AC7522" s="12"/>
      <c r="AD7522" s="12"/>
      <c r="AE7522" s="12"/>
      <c r="AF7522" s="12"/>
      <c r="AG7522" s="12"/>
      <c r="AH7522" s="12"/>
      <c r="AI7522" s="12"/>
      <c r="AJ7522" s="12"/>
      <c r="AK7522" s="12"/>
      <c r="AL7522" s="12"/>
      <c r="AM7522" s="12"/>
      <c r="AN7522" s="12"/>
      <c r="AO7522" s="12"/>
      <c r="AP7522" s="12"/>
      <c r="AQ7522" s="12"/>
      <c r="AR7522" s="12"/>
      <c r="AS7522" s="12"/>
      <c r="AT7522" s="12"/>
      <c r="AU7522" s="12"/>
      <c r="AV7522" s="12"/>
      <c r="AW7522" s="12"/>
      <c r="AX7522" s="12"/>
      <c r="AY7522" s="12"/>
      <c r="AZ7522" s="12"/>
      <c r="BA7522" s="12"/>
      <c r="BB7522" s="12"/>
      <c r="BC7522" s="12"/>
      <c r="BD7522" s="12"/>
      <c r="BE7522" s="12"/>
      <c r="BF7522" s="12"/>
      <c r="BG7522" s="12"/>
      <c r="BH7522" s="12"/>
      <c r="BI7522" s="12"/>
      <c r="BJ7522" s="13"/>
      <c r="BK7522" s="13"/>
      <c r="BL7522" s="13"/>
      <c r="BM7522" s="13"/>
      <c r="BN7522" s="13"/>
    </row>
    <row r="7523" spans="4:66" x14ac:dyDescent="0.25">
      <c r="D7523" s="7"/>
      <c r="E7523" s="10"/>
      <c r="F7523" s="10"/>
      <c r="G7523" s="10"/>
      <c r="H7523" s="10"/>
      <c r="I7523" s="10"/>
      <c r="J7523" s="10"/>
      <c r="K7523" s="11"/>
      <c r="L7523" s="11"/>
      <c r="M7523" s="12"/>
      <c r="N7523" s="12"/>
      <c r="O7523" s="12"/>
      <c r="P7523" s="12"/>
      <c r="Q7523" s="12"/>
      <c r="R7523" s="12"/>
      <c r="S7523" s="12"/>
      <c r="T7523" s="12"/>
      <c r="U7523" s="12"/>
      <c r="V7523" s="12"/>
      <c r="W7523" s="12"/>
      <c r="X7523" s="12"/>
      <c r="Y7523" s="12"/>
      <c r="Z7523" s="12"/>
      <c r="AA7523" s="12"/>
      <c r="AB7523" s="12"/>
      <c r="AC7523" s="12"/>
      <c r="AD7523" s="12"/>
      <c r="AE7523" s="12"/>
      <c r="AF7523" s="12"/>
      <c r="AG7523" s="12"/>
      <c r="AH7523" s="12"/>
      <c r="AI7523" s="12"/>
      <c r="AJ7523" s="12"/>
      <c r="AK7523" s="12"/>
      <c r="AL7523" s="12"/>
      <c r="AM7523" s="12"/>
      <c r="AN7523" s="12"/>
      <c r="AO7523" s="12"/>
      <c r="AP7523" s="12"/>
      <c r="AQ7523" s="12"/>
      <c r="AR7523" s="12"/>
      <c r="AS7523" s="12"/>
      <c r="AT7523" s="12"/>
      <c r="AU7523" s="12"/>
      <c r="AV7523" s="12"/>
      <c r="AW7523" s="12"/>
      <c r="AX7523" s="12"/>
      <c r="AY7523" s="12"/>
      <c r="AZ7523" s="12"/>
      <c r="BA7523" s="12"/>
      <c r="BB7523" s="12"/>
      <c r="BC7523" s="12"/>
      <c r="BD7523" s="12"/>
      <c r="BE7523" s="12"/>
      <c r="BF7523" s="12"/>
      <c r="BG7523" s="12"/>
      <c r="BH7523" s="12"/>
      <c r="BI7523" s="12"/>
      <c r="BJ7523" s="13"/>
      <c r="BK7523" s="13"/>
      <c r="BL7523" s="13"/>
      <c r="BM7523" s="13"/>
      <c r="BN7523" s="13"/>
    </row>
    <row r="7524" spans="4:66" x14ac:dyDescent="0.25">
      <c r="D7524" s="7"/>
      <c r="E7524" s="10"/>
      <c r="F7524" s="10"/>
      <c r="G7524" s="10"/>
      <c r="H7524" s="10"/>
      <c r="I7524" s="10"/>
      <c r="J7524" s="10"/>
      <c r="K7524" s="11"/>
      <c r="L7524" s="11"/>
      <c r="M7524" s="12"/>
      <c r="N7524" s="12"/>
      <c r="O7524" s="12"/>
      <c r="P7524" s="12"/>
      <c r="Q7524" s="12"/>
      <c r="R7524" s="12"/>
      <c r="S7524" s="12"/>
      <c r="T7524" s="12"/>
      <c r="U7524" s="12"/>
      <c r="V7524" s="12"/>
      <c r="W7524" s="12"/>
      <c r="X7524" s="12"/>
      <c r="Y7524" s="12"/>
      <c r="Z7524" s="12"/>
      <c r="AA7524" s="12"/>
      <c r="AB7524" s="12"/>
      <c r="AC7524" s="12"/>
      <c r="AD7524" s="12"/>
      <c r="AE7524" s="12"/>
      <c r="AF7524" s="12"/>
      <c r="AG7524" s="12"/>
      <c r="AH7524" s="12"/>
      <c r="AI7524" s="12"/>
      <c r="AJ7524" s="12"/>
      <c r="AK7524" s="12"/>
      <c r="AL7524" s="12"/>
      <c r="AM7524" s="12"/>
      <c r="AN7524" s="12"/>
      <c r="AO7524" s="12"/>
      <c r="AP7524" s="12"/>
      <c r="AQ7524" s="12"/>
      <c r="AR7524" s="12"/>
      <c r="AS7524" s="12"/>
      <c r="AT7524" s="12"/>
      <c r="AU7524" s="12"/>
      <c r="AV7524" s="12"/>
      <c r="AW7524" s="12"/>
      <c r="AX7524" s="12"/>
      <c r="AY7524" s="12"/>
      <c r="AZ7524" s="12"/>
      <c r="BA7524" s="12"/>
      <c r="BB7524" s="12"/>
      <c r="BC7524" s="12"/>
      <c r="BD7524" s="12"/>
      <c r="BE7524" s="12"/>
      <c r="BF7524" s="12"/>
      <c r="BG7524" s="12"/>
      <c r="BH7524" s="12"/>
      <c r="BI7524" s="12"/>
      <c r="BJ7524" s="13"/>
      <c r="BK7524" s="13"/>
      <c r="BL7524" s="13"/>
      <c r="BM7524" s="13"/>
      <c r="BN7524" s="13"/>
    </row>
    <row r="7525" spans="4:66" x14ac:dyDescent="0.25">
      <c r="D7525" s="7"/>
      <c r="E7525" s="10"/>
      <c r="F7525" s="10"/>
      <c r="G7525" s="10"/>
      <c r="H7525" s="10"/>
      <c r="I7525" s="10"/>
      <c r="J7525" s="10"/>
      <c r="K7525" s="11"/>
      <c r="L7525" s="11"/>
      <c r="M7525" s="12"/>
      <c r="N7525" s="12"/>
      <c r="O7525" s="12"/>
      <c r="P7525" s="12"/>
      <c r="Q7525" s="12"/>
      <c r="R7525" s="12"/>
      <c r="S7525" s="12"/>
      <c r="T7525" s="12"/>
      <c r="U7525" s="12"/>
      <c r="V7525" s="12"/>
      <c r="W7525" s="12"/>
      <c r="X7525" s="12"/>
      <c r="Y7525" s="12"/>
      <c r="Z7525" s="12"/>
      <c r="AA7525" s="12"/>
      <c r="AB7525" s="12"/>
      <c r="AC7525" s="12"/>
      <c r="AD7525" s="12"/>
      <c r="AE7525" s="12"/>
      <c r="AF7525" s="12"/>
      <c r="AG7525" s="12"/>
      <c r="AH7525" s="12"/>
      <c r="AI7525" s="12"/>
      <c r="AJ7525" s="12"/>
      <c r="AK7525" s="12"/>
      <c r="AL7525" s="12"/>
      <c r="AM7525" s="12"/>
      <c r="AN7525" s="12"/>
      <c r="AO7525" s="12"/>
      <c r="AP7525" s="12"/>
      <c r="AQ7525" s="12"/>
      <c r="AR7525" s="12"/>
      <c r="AS7525" s="12"/>
      <c r="AT7525" s="12"/>
      <c r="AU7525" s="12"/>
      <c r="AV7525" s="12"/>
      <c r="AW7525" s="12"/>
      <c r="AX7525" s="12"/>
      <c r="AY7525" s="12"/>
      <c r="AZ7525" s="12"/>
      <c r="BA7525" s="12"/>
      <c r="BB7525" s="12"/>
      <c r="BC7525" s="12"/>
      <c r="BD7525" s="12"/>
      <c r="BE7525" s="12"/>
      <c r="BF7525" s="12"/>
      <c r="BG7525" s="12"/>
      <c r="BH7525" s="12"/>
      <c r="BI7525" s="12"/>
      <c r="BJ7525" s="13"/>
      <c r="BK7525" s="13"/>
      <c r="BL7525" s="13"/>
      <c r="BM7525" s="13"/>
      <c r="BN7525" s="13"/>
    </row>
    <row r="7526" spans="4:66" x14ac:dyDescent="0.25">
      <c r="D7526" s="7"/>
      <c r="E7526" s="10"/>
      <c r="F7526" s="10"/>
      <c r="G7526" s="10"/>
      <c r="H7526" s="10"/>
      <c r="I7526" s="10"/>
      <c r="J7526" s="10"/>
      <c r="K7526" s="11"/>
      <c r="L7526" s="11"/>
      <c r="M7526" s="12"/>
      <c r="N7526" s="12"/>
      <c r="O7526" s="12"/>
      <c r="P7526" s="12"/>
      <c r="Q7526" s="12"/>
      <c r="R7526" s="12"/>
      <c r="S7526" s="12"/>
      <c r="T7526" s="12"/>
      <c r="U7526" s="12"/>
      <c r="V7526" s="12"/>
      <c r="W7526" s="12"/>
      <c r="X7526" s="12"/>
      <c r="Y7526" s="12"/>
      <c r="Z7526" s="12"/>
      <c r="AA7526" s="12"/>
      <c r="AB7526" s="12"/>
      <c r="AC7526" s="12"/>
      <c r="AD7526" s="12"/>
      <c r="AE7526" s="12"/>
      <c r="AF7526" s="12"/>
      <c r="AG7526" s="12"/>
      <c r="AH7526" s="12"/>
      <c r="AI7526" s="12"/>
      <c r="AJ7526" s="12"/>
      <c r="AK7526" s="12"/>
      <c r="AL7526" s="12"/>
      <c r="AM7526" s="12"/>
      <c r="AN7526" s="12"/>
      <c r="AO7526" s="12"/>
      <c r="AP7526" s="12"/>
      <c r="AQ7526" s="12"/>
      <c r="AR7526" s="12"/>
      <c r="AS7526" s="12"/>
      <c r="AT7526" s="12"/>
      <c r="AU7526" s="12"/>
      <c r="AV7526" s="12"/>
      <c r="AW7526" s="12"/>
      <c r="AX7526" s="12"/>
      <c r="AY7526" s="12"/>
      <c r="AZ7526" s="12"/>
      <c r="BA7526" s="12"/>
      <c r="BB7526" s="12"/>
      <c r="BC7526" s="12"/>
      <c r="BD7526" s="12"/>
      <c r="BE7526" s="12"/>
      <c r="BF7526" s="12"/>
      <c r="BG7526" s="12"/>
      <c r="BH7526" s="12"/>
      <c r="BI7526" s="12"/>
      <c r="BJ7526" s="13"/>
      <c r="BK7526" s="13"/>
      <c r="BL7526" s="13"/>
      <c r="BM7526" s="13"/>
      <c r="BN7526" s="13"/>
    </row>
    <row r="7527" spans="4:66" x14ac:dyDescent="0.25">
      <c r="D7527" s="7"/>
      <c r="E7527" s="10"/>
      <c r="F7527" s="10"/>
      <c r="G7527" s="10"/>
      <c r="H7527" s="10"/>
      <c r="I7527" s="10"/>
      <c r="J7527" s="10"/>
      <c r="K7527" s="11"/>
      <c r="L7527" s="11"/>
      <c r="M7527" s="12"/>
      <c r="N7527" s="12"/>
      <c r="O7527" s="12"/>
      <c r="P7527" s="12"/>
      <c r="Q7527" s="12"/>
      <c r="R7527" s="12"/>
      <c r="S7527" s="12"/>
      <c r="T7527" s="12"/>
      <c r="U7527" s="12"/>
      <c r="V7527" s="12"/>
      <c r="W7527" s="12"/>
      <c r="X7527" s="12"/>
      <c r="Y7527" s="12"/>
      <c r="Z7527" s="12"/>
      <c r="AA7527" s="12"/>
      <c r="AB7527" s="12"/>
      <c r="AC7527" s="12"/>
      <c r="AD7527" s="12"/>
      <c r="AE7527" s="12"/>
      <c r="AF7527" s="12"/>
      <c r="AG7527" s="12"/>
      <c r="AH7527" s="12"/>
      <c r="AI7527" s="12"/>
      <c r="AJ7527" s="12"/>
      <c r="AK7527" s="12"/>
      <c r="AL7527" s="12"/>
      <c r="AM7527" s="12"/>
      <c r="AN7527" s="12"/>
      <c r="AO7527" s="12"/>
      <c r="AP7527" s="12"/>
      <c r="AQ7527" s="12"/>
      <c r="AR7527" s="12"/>
      <c r="AS7527" s="12"/>
      <c r="AT7527" s="12"/>
      <c r="AU7527" s="12"/>
      <c r="AV7527" s="12"/>
      <c r="AW7527" s="12"/>
      <c r="AX7527" s="12"/>
      <c r="AY7527" s="12"/>
      <c r="AZ7527" s="12"/>
      <c r="BA7527" s="12"/>
      <c r="BB7527" s="12"/>
      <c r="BC7527" s="12"/>
      <c r="BD7527" s="12"/>
      <c r="BE7527" s="12"/>
      <c r="BF7527" s="12"/>
      <c r="BG7527" s="12"/>
      <c r="BH7527" s="12"/>
      <c r="BI7527" s="12"/>
      <c r="BJ7527" s="13"/>
      <c r="BK7527" s="13"/>
      <c r="BL7527" s="13"/>
      <c r="BM7527" s="13"/>
      <c r="BN7527" s="13"/>
    </row>
    <row r="7528" spans="4:66" x14ac:dyDescent="0.25">
      <c r="D7528" s="7"/>
      <c r="E7528" s="10"/>
      <c r="F7528" s="10"/>
      <c r="G7528" s="10"/>
      <c r="H7528" s="10"/>
      <c r="I7528" s="10"/>
      <c r="J7528" s="10"/>
      <c r="K7528" s="11"/>
      <c r="L7528" s="11"/>
      <c r="M7528" s="12"/>
      <c r="N7528" s="12"/>
      <c r="O7528" s="12"/>
      <c r="P7528" s="12"/>
      <c r="Q7528" s="12"/>
      <c r="R7528" s="12"/>
      <c r="S7528" s="12"/>
      <c r="T7528" s="12"/>
      <c r="U7528" s="12"/>
      <c r="V7528" s="12"/>
      <c r="W7528" s="12"/>
      <c r="X7528" s="12"/>
      <c r="Y7528" s="12"/>
      <c r="Z7528" s="12"/>
      <c r="AA7528" s="12"/>
      <c r="AB7528" s="12"/>
      <c r="AC7528" s="12"/>
      <c r="AD7528" s="12"/>
      <c r="AE7528" s="12"/>
      <c r="AF7528" s="12"/>
      <c r="AG7528" s="12"/>
      <c r="AH7528" s="12"/>
      <c r="AI7528" s="12"/>
      <c r="AJ7528" s="12"/>
      <c r="AK7528" s="12"/>
      <c r="AL7528" s="12"/>
      <c r="AM7528" s="12"/>
      <c r="AN7528" s="12"/>
      <c r="AO7528" s="12"/>
      <c r="AP7528" s="12"/>
      <c r="AQ7528" s="12"/>
      <c r="AR7528" s="12"/>
      <c r="AS7528" s="12"/>
      <c r="AT7528" s="12"/>
      <c r="AU7528" s="12"/>
      <c r="AV7528" s="12"/>
      <c r="AW7528" s="12"/>
      <c r="AX7528" s="12"/>
      <c r="AY7528" s="12"/>
      <c r="AZ7528" s="12"/>
      <c r="BA7528" s="12"/>
      <c r="BB7528" s="12"/>
      <c r="BC7528" s="12"/>
      <c r="BD7528" s="12"/>
      <c r="BE7528" s="12"/>
      <c r="BF7528" s="12"/>
      <c r="BG7528" s="12"/>
      <c r="BH7528" s="12"/>
      <c r="BI7528" s="12"/>
      <c r="BJ7528" s="13"/>
      <c r="BK7528" s="13"/>
      <c r="BL7528" s="13"/>
      <c r="BM7528" s="13"/>
      <c r="BN7528" s="13"/>
    </row>
    <row r="7529" spans="4:66" x14ac:dyDescent="0.25">
      <c r="D7529" s="7"/>
      <c r="E7529" s="10"/>
      <c r="F7529" s="10"/>
      <c r="G7529" s="10"/>
      <c r="H7529" s="10"/>
      <c r="I7529" s="10"/>
      <c r="J7529" s="10"/>
      <c r="K7529" s="11"/>
      <c r="L7529" s="11"/>
      <c r="M7529" s="12"/>
      <c r="N7529" s="12"/>
      <c r="O7529" s="12"/>
      <c r="P7529" s="12"/>
      <c r="Q7529" s="12"/>
      <c r="R7529" s="12"/>
      <c r="S7529" s="12"/>
      <c r="T7529" s="12"/>
      <c r="U7529" s="12"/>
      <c r="V7529" s="12"/>
      <c r="W7529" s="12"/>
      <c r="X7529" s="12"/>
      <c r="Y7529" s="12"/>
      <c r="Z7529" s="12"/>
      <c r="AA7529" s="12"/>
      <c r="AB7529" s="12"/>
      <c r="AC7529" s="12"/>
      <c r="AD7529" s="12"/>
      <c r="AE7529" s="12"/>
      <c r="AF7529" s="12"/>
      <c r="AG7529" s="12"/>
      <c r="AH7529" s="12"/>
      <c r="AI7529" s="12"/>
      <c r="AJ7529" s="12"/>
      <c r="AK7529" s="12"/>
      <c r="AL7529" s="12"/>
      <c r="AM7529" s="12"/>
      <c r="AN7529" s="12"/>
      <c r="AO7529" s="12"/>
      <c r="AP7529" s="12"/>
      <c r="AQ7529" s="12"/>
      <c r="AR7529" s="12"/>
      <c r="AS7529" s="12"/>
      <c r="AT7529" s="12"/>
      <c r="AU7529" s="12"/>
      <c r="AV7529" s="12"/>
      <c r="AW7529" s="12"/>
      <c r="AX7529" s="12"/>
      <c r="AY7529" s="12"/>
      <c r="AZ7529" s="12"/>
      <c r="BA7529" s="12"/>
      <c r="BB7529" s="12"/>
      <c r="BC7529" s="12"/>
      <c r="BD7529" s="12"/>
      <c r="BE7529" s="12"/>
      <c r="BF7529" s="12"/>
      <c r="BG7529" s="12"/>
      <c r="BH7529" s="12"/>
      <c r="BI7529" s="12"/>
      <c r="BJ7529" s="13"/>
      <c r="BK7529" s="13"/>
      <c r="BL7529" s="13"/>
      <c r="BM7529" s="13"/>
      <c r="BN7529" s="13"/>
    </row>
    <row r="7530" spans="4:66" x14ac:dyDescent="0.25">
      <c r="D7530" s="7"/>
      <c r="E7530" s="10"/>
      <c r="F7530" s="10"/>
      <c r="G7530" s="10"/>
      <c r="H7530" s="10"/>
      <c r="I7530" s="10"/>
      <c r="J7530" s="10"/>
      <c r="K7530" s="11"/>
      <c r="L7530" s="11"/>
      <c r="M7530" s="12"/>
      <c r="N7530" s="12"/>
      <c r="O7530" s="12"/>
      <c r="P7530" s="12"/>
      <c r="Q7530" s="12"/>
      <c r="R7530" s="12"/>
      <c r="S7530" s="12"/>
      <c r="T7530" s="12"/>
      <c r="U7530" s="12"/>
      <c r="V7530" s="12"/>
      <c r="W7530" s="12"/>
      <c r="X7530" s="12"/>
      <c r="Y7530" s="12"/>
      <c r="Z7530" s="12"/>
      <c r="AA7530" s="12"/>
      <c r="AB7530" s="12"/>
      <c r="AC7530" s="12"/>
      <c r="AD7530" s="12"/>
      <c r="AE7530" s="12"/>
      <c r="AF7530" s="12"/>
      <c r="AG7530" s="12"/>
      <c r="AH7530" s="12"/>
      <c r="AI7530" s="12"/>
      <c r="AJ7530" s="12"/>
      <c r="AK7530" s="12"/>
      <c r="AL7530" s="12"/>
      <c r="AM7530" s="12"/>
      <c r="AN7530" s="12"/>
      <c r="AO7530" s="12"/>
      <c r="AP7530" s="12"/>
      <c r="AQ7530" s="12"/>
      <c r="AR7530" s="12"/>
      <c r="AS7530" s="12"/>
      <c r="AT7530" s="12"/>
      <c r="AU7530" s="12"/>
      <c r="AV7530" s="12"/>
      <c r="AW7530" s="12"/>
      <c r="AX7530" s="12"/>
      <c r="AY7530" s="12"/>
      <c r="AZ7530" s="12"/>
      <c r="BA7530" s="12"/>
      <c r="BB7530" s="12"/>
      <c r="BC7530" s="12"/>
      <c r="BD7530" s="12"/>
      <c r="BE7530" s="12"/>
      <c r="BF7530" s="12"/>
      <c r="BG7530" s="12"/>
      <c r="BH7530" s="12"/>
      <c r="BI7530" s="12"/>
      <c r="BJ7530" s="13"/>
      <c r="BK7530" s="13"/>
      <c r="BL7530" s="13"/>
      <c r="BM7530" s="13"/>
      <c r="BN7530" s="13"/>
    </row>
    <row r="7531" spans="4:66" x14ac:dyDescent="0.25">
      <c r="D7531" s="7"/>
      <c r="E7531" s="10"/>
      <c r="F7531" s="10"/>
      <c r="G7531" s="10"/>
      <c r="H7531" s="10"/>
      <c r="I7531" s="10"/>
      <c r="J7531" s="10"/>
      <c r="K7531" s="11"/>
      <c r="L7531" s="11"/>
      <c r="M7531" s="12"/>
      <c r="N7531" s="12"/>
      <c r="O7531" s="12"/>
      <c r="P7531" s="12"/>
      <c r="Q7531" s="12"/>
      <c r="R7531" s="12"/>
      <c r="S7531" s="12"/>
      <c r="T7531" s="12"/>
      <c r="U7531" s="12"/>
      <c r="V7531" s="12"/>
      <c r="W7531" s="12"/>
      <c r="X7531" s="12"/>
      <c r="Y7531" s="12"/>
      <c r="Z7531" s="12"/>
      <c r="AA7531" s="12"/>
      <c r="AB7531" s="12"/>
      <c r="AC7531" s="12"/>
      <c r="AD7531" s="12"/>
      <c r="AE7531" s="12"/>
      <c r="AF7531" s="12"/>
      <c r="AG7531" s="12"/>
      <c r="AH7531" s="12"/>
      <c r="AI7531" s="12"/>
      <c r="AJ7531" s="12"/>
      <c r="AK7531" s="12"/>
      <c r="AL7531" s="12"/>
      <c r="AM7531" s="12"/>
      <c r="AN7531" s="12"/>
      <c r="AO7531" s="12"/>
      <c r="AP7531" s="12"/>
      <c r="AQ7531" s="12"/>
      <c r="AR7531" s="12"/>
      <c r="AS7531" s="12"/>
      <c r="AT7531" s="12"/>
      <c r="AU7531" s="12"/>
      <c r="AV7531" s="12"/>
      <c r="AW7531" s="12"/>
      <c r="AX7531" s="12"/>
      <c r="AY7531" s="12"/>
      <c r="AZ7531" s="12"/>
      <c r="BA7531" s="12"/>
      <c r="BB7531" s="12"/>
      <c r="BC7531" s="12"/>
      <c r="BD7531" s="12"/>
      <c r="BE7531" s="12"/>
      <c r="BF7531" s="12"/>
      <c r="BG7531" s="12"/>
      <c r="BH7531" s="12"/>
      <c r="BI7531" s="12"/>
      <c r="BJ7531" s="13"/>
      <c r="BK7531" s="13"/>
      <c r="BL7531" s="13"/>
      <c r="BM7531" s="13"/>
      <c r="BN7531" s="13"/>
    </row>
    <row r="7532" spans="4:66" x14ac:dyDescent="0.25">
      <c r="D7532" s="7"/>
      <c r="E7532" s="10"/>
      <c r="F7532" s="10"/>
      <c r="G7532" s="10"/>
      <c r="H7532" s="10"/>
      <c r="I7532" s="10"/>
      <c r="J7532" s="10"/>
      <c r="K7532" s="11"/>
      <c r="L7532" s="11"/>
      <c r="M7532" s="12"/>
      <c r="N7532" s="12"/>
      <c r="O7532" s="12"/>
      <c r="P7532" s="12"/>
      <c r="Q7532" s="12"/>
      <c r="R7532" s="12"/>
      <c r="S7532" s="12"/>
      <c r="T7532" s="12"/>
      <c r="U7532" s="12"/>
      <c r="V7532" s="12"/>
      <c r="W7532" s="12"/>
      <c r="X7532" s="12"/>
      <c r="Y7532" s="12"/>
      <c r="Z7532" s="12"/>
      <c r="AA7532" s="12"/>
      <c r="AB7532" s="12"/>
      <c r="AC7532" s="12"/>
      <c r="AD7532" s="12"/>
      <c r="AE7532" s="12"/>
      <c r="AF7532" s="12"/>
      <c r="AG7532" s="12"/>
      <c r="AH7532" s="12"/>
      <c r="AI7532" s="12"/>
      <c r="AJ7532" s="12"/>
      <c r="AK7532" s="12"/>
      <c r="AL7532" s="12"/>
      <c r="AM7532" s="12"/>
      <c r="AN7532" s="12"/>
      <c r="AO7532" s="12"/>
      <c r="AP7532" s="12"/>
      <c r="AQ7532" s="12"/>
      <c r="AR7532" s="12"/>
      <c r="AS7532" s="12"/>
      <c r="AT7532" s="12"/>
      <c r="AU7532" s="12"/>
      <c r="AV7532" s="12"/>
      <c r="AW7532" s="12"/>
      <c r="AX7532" s="12"/>
      <c r="AY7532" s="12"/>
      <c r="AZ7532" s="12"/>
      <c r="BA7532" s="12"/>
      <c r="BB7532" s="12"/>
      <c r="BC7532" s="12"/>
      <c r="BD7532" s="12"/>
      <c r="BE7532" s="12"/>
      <c r="BF7532" s="12"/>
      <c r="BG7532" s="12"/>
      <c r="BH7532" s="12"/>
      <c r="BI7532" s="12"/>
      <c r="BJ7532" s="13"/>
      <c r="BK7532" s="13"/>
      <c r="BL7532" s="13"/>
      <c r="BM7532" s="13"/>
      <c r="BN7532" s="13"/>
    </row>
    <row r="7533" spans="4:66" x14ac:dyDescent="0.25">
      <c r="D7533" s="7"/>
      <c r="E7533" s="10"/>
      <c r="F7533" s="10"/>
      <c r="G7533" s="10"/>
      <c r="H7533" s="10"/>
      <c r="I7533" s="10"/>
      <c r="J7533" s="10"/>
      <c r="K7533" s="11"/>
      <c r="L7533" s="11"/>
      <c r="M7533" s="12"/>
      <c r="N7533" s="12"/>
      <c r="O7533" s="12"/>
      <c r="P7533" s="12"/>
      <c r="Q7533" s="12"/>
      <c r="R7533" s="12"/>
      <c r="S7533" s="12"/>
      <c r="T7533" s="12"/>
      <c r="U7533" s="12"/>
      <c r="V7533" s="12"/>
      <c r="W7533" s="12"/>
      <c r="X7533" s="12"/>
      <c r="Y7533" s="12"/>
      <c r="Z7533" s="12"/>
      <c r="AA7533" s="12"/>
      <c r="AB7533" s="12"/>
      <c r="AC7533" s="12"/>
      <c r="AD7533" s="12"/>
      <c r="AE7533" s="12"/>
      <c r="AF7533" s="12"/>
      <c r="AG7533" s="12"/>
      <c r="AH7533" s="12"/>
      <c r="AI7533" s="12"/>
      <c r="AJ7533" s="12"/>
      <c r="AK7533" s="12"/>
      <c r="AL7533" s="12"/>
      <c r="AM7533" s="12"/>
      <c r="AN7533" s="12"/>
      <c r="AO7533" s="12"/>
      <c r="AP7533" s="12"/>
      <c r="AQ7533" s="12"/>
      <c r="AR7533" s="12"/>
      <c r="AS7533" s="12"/>
      <c r="AT7533" s="12"/>
      <c r="AU7533" s="12"/>
      <c r="AV7533" s="12"/>
      <c r="AW7533" s="12"/>
      <c r="AX7533" s="12"/>
      <c r="AY7533" s="12"/>
      <c r="AZ7533" s="12"/>
      <c r="BA7533" s="12"/>
      <c r="BB7533" s="12"/>
      <c r="BC7533" s="12"/>
      <c r="BD7533" s="12"/>
      <c r="BE7533" s="12"/>
      <c r="BF7533" s="12"/>
      <c r="BG7533" s="12"/>
      <c r="BH7533" s="12"/>
      <c r="BI7533" s="12"/>
      <c r="BJ7533" s="13"/>
      <c r="BK7533" s="13"/>
      <c r="BL7533" s="13"/>
      <c r="BM7533" s="13"/>
      <c r="BN7533" s="13"/>
    </row>
    <row r="7534" spans="4:66" x14ac:dyDescent="0.25">
      <c r="D7534" s="7"/>
      <c r="E7534" s="10"/>
      <c r="F7534" s="10"/>
      <c r="G7534" s="10"/>
      <c r="H7534" s="10"/>
      <c r="I7534" s="10"/>
      <c r="J7534" s="10"/>
      <c r="K7534" s="11"/>
      <c r="L7534" s="11"/>
      <c r="M7534" s="12"/>
      <c r="N7534" s="12"/>
      <c r="O7534" s="12"/>
      <c r="P7534" s="12"/>
      <c r="Q7534" s="12"/>
      <c r="R7534" s="12"/>
      <c r="S7534" s="12"/>
      <c r="T7534" s="12"/>
      <c r="U7534" s="12"/>
      <c r="V7534" s="12"/>
      <c r="W7534" s="12"/>
      <c r="X7534" s="12"/>
      <c r="Y7534" s="12"/>
      <c r="Z7534" s="12"/>
      <c r="AA7534" s="12"/>
      <c r="AB7534" s="12"/>
      <c r="AC7534" s="12"/>
      <c r="AD7534" s="12"/>
      <c r="AE7534" s="12"/>
      <c r="AF7534" s="12"/>
      <c r="AG7534" s="12"/>
      <c r="AH7534" s="12"/>
      <c r="AI7534" s="12"/>
      <c r="AJ7534" s="12"/>
      <c r="AK7534" s="12"/>
      <c r="AL7534" s="12"/>
      <c r="AM7534" s="12"/>
      <c r="AN7534" s="12"/>
      <c r="AO7534" s="12"/>
      <c r="AP7534" s="12"/>
      <c r="AQ7534" s="12"/>
      <c r="AR7534" s="12"/>
      <c r="AS7534" s="12"/>
      <c r="AT7534" s="12"/>
      <c r="AU7534" s="12"/>
      <c r="AV7534" s="12"/>
      <c r="AW7534" s="12"/>
      <c r="AX7534" s="12"/>
      <c r="AY7534" s="12"/>
      <c r="AZ7534" s="12"/>
      <c r="BA7534" s="12"/>
      <c r="BB7534" s="12"/>
      <c r="BC7534" s="12"/>
      <c r="BD7534" s="12"/>
      <c r="BE7534" s="12"/>
      <c r="BF7534" s="12"/>
      <c r="BG7534" s="12"/>
      <c r="BH7534" s="12"/>
      <c r="BI7534" s="12"/>
      <c r="BJ7534" s="13"/>
      <c r="BK7534" s="13"/>
      <c r="BL7534" s="13"/>
      <c r="BM7534" s="13"/>
      <c r="BN7534" s="13"/>
    </row>
    <row r="7535" spans="4:66" x14ac:dyDescent="0.25">
      <c r="D7535" s="7"/>
      <c r="E7535" s="10"/>
      <c r="F7535" s="10"/>
      <c r="G7535" s="10"/>
      <c r="H7535" s="10"/>
      <c r="I7535" s="10"/>
      <c r="J7535" s="10"/>
      <c r="K7535" s="11"/>
      <c r="L7535" s="11"/>
      <c r="M7535" s="12"/>
      <c r="N7535" s="12"/>
      <c r="O7535" s="12"/>
      <c r="P7535" s="12"/>
      <c r="Q7535" s="12"/>
      <c r="R7535" s="12"/>
      <c r="S7535" s="12"/>
      <c r="T7535" s="12"/>
      <c r="U7535" s="12"/>
      <c r="V7535" s="12"/>
      <c r="W7535" s="12"/>
      <c r="X7535" s="12"/>
      <c r="Y7535" s="12"/>
      <c r="Z7535" s="12"/>
      <c r="AA7535" s="12"/>
      <c r="AB7535" s="12"/>
      <c r="AC7535" s="12"/>
      <c r="AD7535" s="12"/>
      <c r="AE7535" s="12"/>
      <c r="AF7535" s="12"/>
      <c r="AG7535" s="12"/>
      <c r="AH7535" s="12"/>
      <c r="AI7535" s="12"/>
      <c r="AJ7535" s="12"/>
      <c r="AK7535" s="12"/>
      <c r="AL7535" s="12"/>
      <c r="AM7535" s="12"/>
      <c r="AN7535" s="12"/>
      <c r="AO7535" s="12"/>
      <c r="AP7535" s="12"/>
      <c r="AQ7535" s="12"/>
      <c r="AR7535" s="12"/>
      <c r="AS7535" s="12"/>
      <c r="AT7535" s="12"/>
      <c r="AU7535" s="12"/>
      <c r="AV7535" s="12"/>
      <c r="AW7535" s="12"/>
      <c r="AX7535" s="12"/>
      <c r="AY7535" s="12"/>
      <c r="AZ7535" s="12"/>
      <c r="BA7535" s="12"/>
      <c r="BB7535" s="12"/>
      <c r="BC7535" s="12"/>
      <c r="BD7535" s="12"/>
      <c r="BE7535" s="12"/>
      <c r="BF7535" s="12"/>
      <c r="BG7535" s="12"/>
      <c r="BH7535" s="12"/>
      <c r="BI7535" s="12"/>
      <c r="BJ7535" s="13"/>
      <c r="BK7535" s="13"/>
      <c r="BL7535" s="13"/>
      <c r="BM7535" s="13"/>
      <c r="BN7535" s="13"/>
    </row>
    <row r="7536" spans="4:66" x14ac:dyDescent="0.25">
      <c r="D7536" s="7"/>
      <c r="E7536" s="10"/>
      <c r="F7536" s="10"/>
      <c r="G7536" s="10"/>
      <c r="H7536" s="10"/>
      <c r="I7536" s="10"/>
      <c r="J7536" s="10"/>
      <c r="K7536" s="11"/>
      <c r="L7536" s="11"/>
      <c r="M7536" s="12"/>
      <c r="N7536" s="12"/>
      <c r="O7536" s="12"/>
      <c r="P7536" s="12"/>
      <c r="Q7536" s="12"/>
      <c r="R7536" s="12"/>
      <c r="S7536" s="12"/>
      <c r="T7536" s="12"/>
      <c r="U7536" s="12"/>
      <c r="V7536" s="12"/>
      <c r="W7536" s="12"/>
      <c r="X7536" s="12"/>
      <c r="Y7536" s="12"/>
      <c r="Z7536" s="12"/>
      <c r="AA7536" s="12"/>
      <c r="AB7536" s="12"/>
      <c r="AC7536" s="12"/>
      <c r="AD7536" s="12"/>
      <c r="AE7536" s="12"/>
      <c r="AF7536" s="12"/>
      <c r="AG7536" s="12"/>
      <c r="AH7536" s="12"/>
      <c r="AI7536" s="12"/>
      <c r="AJ7536" s="12"/>
      <c r="AK7536" s="12"/>
      <c r="AL7536" s="12"/>
      <c r="AM7536" s="12"/>
      <c r="AN7536" s="12"/>
      <c r="AO7536" s="12"/>
      <c r="AP7536" s="12"/>
      <c r="AQ7536" s="12"/>
      <c r="AR7536" s="12"/>
      <c r="AS7536" s="12"/>
      <c r="AT7536" s="12"/>
      <c r="AU7536" s="12"/>
      <c r="AV7536" s="12"/>
      <c r="AW7536" s="12"/>
      <c r="AX7536" s="12"/>
      <c r="AY7536" s="12"/>
      <c r="AZ7536" s="12"/>
      <c r="BA7536" s="12"/>
      <c r="BB7536" s="12"/>
      <c r="BC7536" s="12"/>
      <c r="BD7536" s="12"/>
      <c r="BE7536" s="12"/>
      <c r="BF7536" s="12"/>
      <c r="BG7536" s="12"/>
      <c r="BH7536" s="12"/>
      <c r="BI7536" s="12"/>
      <c r="BJ7536" s="13"/>
      <c r="BK7536" s="13"/>
      <c r="BL7536" s="13"/>
      <c r="BM7536" s="13"/>
      <c r="BN7536" s="13"/>
    </row>
    <row r="7537" spans="4:66" x14ac:dyDescent="0.25">
      <c r="D7537" s="7"/>
      <c r="E7537" s="10"/>
      <c r="F7537" s="10"/>
      <c r="G7537" s="10"/>
      <c r="H7537" s="10"/>
      <c r="I7537" s="10"/>
      <c r="J7537" s="10"/>
      <c r="K7537" s="11"/>
      <c r="L7537" s="11"/>
      <c r="M7537" s="12"/>
      <c r="N7537" s="12"/>
      <c r="O7537" s="12"/>
      <c r="P7537" s="12"/>
      <c r="Q7537" s="12"/>
      <c r="R7537" s="12"/>
      <c r="S7537" s="12"/>
      <c r="T7537" s="12"/>
      <c r="U7537" s="12"/>
      <c r="V7537" s="12"/>
      <c r="W7537" s="12"/>
      <c r="X7537" s="12"/>
      <c r="Y7537" s="12"/>
      <c r="Z7537" s="12"/>
      <c r="AA7537" s="12"/>
      <c r="AB7537" s="12"/>
      <c r="AC7537" s="12"/>
      <c r="AD7537" s="12"/>
      <c r="AE7537" s="12"/>
      <c r="AF7537" s="12"/>
      <c r="AG7537" s="12"/>
      <c r="AH7537" s="12"/>
      <c r="AI7537" s="12"/>
      <c r="AJ7537" s="12"/>
      <c r="AK7537" s="12"/>
      <c r="AL7537" s="12"/>
      <c r="AM7537" s="12"/>
      <c r="AN7537" s="12"/>
      <c r="AO7537" s="12"/>
      <c r="AP7537" s="12"/>
      <c r="AQ7537" s="12"/>
      <c r="AR7537" s="12"/>
      <c r="AS7537" s="12"/>
      <c r="AT7537" s="12"/>
      <c r="AU7537" s="12"/>
      <c r="AV7537" s="12"/>
      <c r="AW7537" s="12"/>
      <c r="AX7537" s="12"/>
      <c r="AY7537" s="12"/>
      <c r="AZ7537" s="12"/>
      <c r="BA7537" s="12"/>
      <c r="BB7537" s="12"/>
      <c r="BC7537" s="12"/>
      <c r="BD7537" s="12"/>
      <c r="BE7537" s="12"/>
      <c r="BF7537" s="12"/>
      <c r="BG7537" s="12"/>
      <c r="BH7537" s="12"/>
      <c r="BI7537" s="12"/>
      <c r="BJ7537" s="13"/>
      <c r="BK7537" s="13"/>
      <c r="BL7537" s="13"/>
      <c r="BM7537" s="13"/>
      <c r="BN7537" s="13"/>
    </row>
    <row r="7538" spans="4:66" x14ac:dyDescent="0.25">
      <c r="D7538" s="7"/>
      <c r="E7538" s="10"/>
      <c r="F7538" s="10"/>
      <c r="G7538" s="10"/>
      <c r="H7538" s="10"/>
      <c r="I7538" s="10"/>
      <c r="J7538" s="10"/>
      <c r="K7538" s="11"/>
      <c r="L7538" s="11"/>
      <c r="M7538" s="12"/>
      <c r="N7538" s="12"/>
      <c r="O7538" s="12"/>
      <c r="P7538" s="12"/>
      <c r="Q7538" s="12"/>
      <c r="R7538" s="12"/>
      <c r="S7538" s="12"/>
      <c r="T7538" s="12"/>
      <c r="U7538" s="12"/>
      <c r="V7538" s="12"/>
      <c r="W7538" s="12"/>
      <c r="X7538" s="12"/>
      <c r="Y7538" s="12"/>
      <c r="Z7538" s="12"/>
      <c r="AA7538" s="12"/>
      <c r="AB7538" s="12"/>
      <c r="AC7538" s="12"/>
      <c r="AD7538" s="12"/>
      <c r="AE7538" s="12"/>
      <c r="AF7538" s="12"/>
      <c r="AG7538" s="12"/>
      <c r="AH7538" s="12"/>
      <c r="AI7538" s="12"/>
      <c r="AJ7538" s="12"/>
      <c r="AK7538" s="12"/>
      <c r="AL7538" s="12"/>
      <c r="AM7538" s="12"/>
      <c r="AN7538" s="12"/>
      <c r="AO7538" s="12"/>
      <c r="AP7538" s="12"/>
      <c r="AQ7538" s="12"/>
      <c r="AR7538" s="12"/>
      <c r="AS7538" s="12"/>
      <c r="AT7538" s="12"/>
      <c r="AU7538" s="12"/>
      <c r="AV7538" s="12"/>
      <c r="AW7538" s="12"/>
      <c r="AX7538" s="12"/>
      <c r="AY7538" s="12"/>
      <c r="AZ7538" s="12"/>
      <c r="BA7538" s="12"/>
      <c r="BB7538" s="12"/>
      <c r="BC7538" s="12"/>
      <c r="BD7538" s="12"/>
      <c r="BE7538" s="12"/>
      <c r="BF7538" s="12"/>
      <c r="BG7538" s="12"/>
      <c r="BH7538" s="12"/>
      <c r="BI7538" s="12"/>
      <c r="BJ7538" s="13"/>
      <c r="BK7538" s="13"/>
      <c r="BL7538" s="13"/>
      <c r="BM7538" s="13"/>
      <c r="BN7538" s="13"/>
    </row>
    <row r="7539" spans="4:66" x14ac:dyDescent="0.25">
      <c r="D7539" s="7"/>
      <c r="E7539" s="10"/>
      <c r="F7539" s="10"/>
      <c r="G7539" s="10"/>
      <c r="H7539" s="10"/>
      <c r="I7539" s="10"/>
      <c r="J7539" s="10"/>
      <c r="K7539" s="11"/>
      <c r="L7539" s="11"/>
      <c r="M7539" s="12"/>
      <c r="N7539" s="12"/>
      <c r="O7539" s="12"/>
      <c r="P7539" s="12"/>
      <c r="Q7539" s="12"/>
      <c r="R7539" s="12"/>
      <c r="S7539" s="12"/>
      <c r="T7539" s="12"/>
      <c r="U7539" s="12"/>
      <c r="V7539" s="12"/>
      <c r="W7539" s="12"/>
      <c r="X7539" s="12"/>
      <c r="Y7539" s="12"/>
      <c r="Z7539" s="12"/>
      <c r="AA7539" s="12"/>
      <c r="AB7539" s="12"/>
      <c r="AC7539" s="12"/>
      <c r="AD7539" s="12"/>
      <c r="AE7539" s="12"/>
      <c r="AF7539" s="12"/>
      <c r="AG7539" s="12"/>
      <c r="AH7539" s="12"/>
      <c r="AI7539" s="12"/>
      <c r="AJ7539" s="12"/>
      <c r="AK7539" s="12"/>
      <c r="AL7539" s="12"/>
      <c r="AM7539" s="12"/>
      <c r="AN7539" s="12"/>
      <c r="AO7539" s="12"/>
      <c r="AP7539" s="12"/>
      <c r="AQ7539" s="12"/>
      <c r="AR7539" s="12"/>
      <c r="AS7539" s="12"/>
      <c r="AT7539" s="12"/>
      <c r="AU7539" s="12"/>
      <c r="AV7539" s="12"/>
      <c r="AW7539" s="12"/>
      <c r="AX7539" s="12"/>
      <c r="AY7539" s="12"/>
      <c r="AZ7539" s="12"/>
      <c r="BA7539" s="12"/>
      <c r="BB7539" s="12"/>
      <c r="BC7539" s="12"/>
      <c r="BD7539" s="12"/>
      <c r="BE7539" s="12"/>
      <c r="BF7539" s="12"/>
      <c r="BG7539" s="12"/>
      <c r="BH7539" s="12"/>
      <c r="BI7539" s="12"/>
      <c r="BJ7539" s="13"/>
      <c r="BK7539" s="13"/>
      <c r="BL7539" s="13"/>
      <c r="BM7539" s="13"/>
      <c r="BN7539" s="13"/>
    </row>
    <row r="7540" spans="4:66" x14ac:dyDescent="0.25">
      <c r="D7540" s="7"/>
      <c r="E7540" s="10"/>
      <c r="F7540" s="10"/>
      <c r="G7540" s="10"/>
      <c r="H7540" s="10"/>
      <c r="I7540" s="10"/>
      <c r="J7540" s="10"/>
      <c r="K7540" s="11"/>
      <c r="L7540" s="11"/>
      <c r="M7540" s="12"/>
      <c r="N7540" s="12"/>
      <c r="O7540" s="12"/>
      <c r="P7540" s="12"/>
      <c r="Q7540" s="12"/>
      <c r="R7540" s="12"/>
      <c r="S7540" s="12"/>
      <c r="T7540" s="12"/>
      <c r="U7540" s="12"/>
      <c r="V7540" s="12"/>
      <c r="W7540" s="12"/>
      <c r="X7540" s="12"/>
      <c r="Y7540" s="12"/>
      <c r="Z7540" s="12"/>
      <c r="AA7540" s="12"/>
      <c r="AB7540" s="12"/>
      <c r="AC7540" s="12"/>
      <c r="AD7540" s="12"/>
      <c r="AE7540" s="12"/>
      <c r="AF7540" s="12"/>
      <c r="AG7540" s="12"/>
      <c r="AH7540" s="12"/>
      <c r="AI7540" s="12"/>
      <c r="AJ7540" s="12"/>
      <c r="AK7540" s="12"/>
      <c r="AL7540" s="12"/>
      <c r="AM7540" s="12"/>
      <c r="AN7540" s="12"/>
      <c r="AO7540" s="12"/>
      <c r="AP7540" s="12"/>
      <c r="AQ7540" s="12"/>
      <c r="AR7540" s="12"/>
      <c r="AS7540" s="12"/>
      <c r="AT7540" s="12"/>
      <c r="AU7540" s="12"/>
      <c r="AV7540" s="12"/>
      <c r="AW7540" s="12"/>
      <c r="AX7540" s="12"/>
      <c r="AY7540" s="12"/>
      <c r="AZ7540" s="12"/>
      <c r="BA7540" s="12"/>
      <c r="BB7540" s="12"/>
      <c r="BC7540" s="12"/>
      <c r="BD7540" s="12"/>
      <c r="BE7540" s="12"/>
      <c r="BF7540" s="12"/>
      <c r="BG7540" s="12"/>
      <c r="BH7540" s="12"/>
      <c r="BI7540" s="12"/>
      <c r="BJ7540" s="13"/>
      <c r="BK7540" s="13"/>
      <c r="BL7540" s="13"/>
      <c r="BM7540" s="13"/>
      <c r="BN7540" s="13"/>
    </row>
    <row r="7541" spans="4:66" x14ac:dyDescent="0.25">
      <c r="D7541" s="7"/>
      <c r="E7541" s="10"/>
      <c r="F7541" s="10"/>
      <c r="G7541" s="10"/>
      <c r="H7541" s="10"/>
      <c r="I7541" s="10"/>
      <c r="J7541" s="10"/>
      <c r="K7541" s="11"/>
      <c r="L7541" s="11"/>
      <c r="M7541" s="12"/>
      <c r="N7541" s="12"/>
      <c r="O7541" s="12"/>
      <c r="P7541" s="12"/>
      <c r="Q7541" s="12"/>
      <c r="R7541" s="12"/>
      <c r="S7541" s="12"/>
      <c r="T7541" s="12"/>
      <c r="U7541" s="12"/>
      <c r="V7541" s="12"/>
      <c r="W7541" s="12"/>
      <c r="X7541" s="12"/>
      <c r="Y7541" s="12"/>
      <c r="Z7541" s="12"/>
      <c r="AA7541" s="12"/>
      <c r="AB7541" s="12"/>
      <c r="AC7541" s="12"/>
      <c r="AD7541" s="12"/>
      <c r="AE7541" s="12"/>
      <c r="AF7541" s="12"/>
      <c r="AG7541" s="12"/>
      <c r="AH7541" s="12"/>
      <c r="AI7541" s="12"/>
      <c r="AJ7541" s="12"/>
      <c r="AK7541" s="12"/>
      <c r="AL7541" s="12"/>
      <c r="AM7541" s="12"/>
      <c r="AN7541" s="12"/>
      <c r="AO7541" s="12"/>
      <c r="AP7541" s="12"/>
      <c r="AQ7541" s="12"/>
      <c r="AR7541" s="12"/>
      <c r="AS7541" s="12"/>
      <c r="AT7541" s="12"/>
      <c r="AU7541" s="12"/>
      <c r="AV7541" s="12"/>
      <c r="AW7541" s="12"/>
      <c r="AX7541" s="12"/>
      <c r="AY7541" s="12"/>
      <c r="AZ7541" s="12"/>
      <c r="BA7541" s="12"/>
      <c r="BB7541" s="12"/>
      <c r="BC7541" s="12"/>
      <c r="BD7541" s="12"/>
      <c r="BE7541" s="12"/>
      <c r="BF7541" s="12"/>
      <c r="BG7541" s="12"/>
      <c r="BH7541" s="12"/>
      <c r="BI7541" s="12"/>
      <c r="BJ7541" s="13"/>
      <c r="BK7541" s="13"/>
      <c r="BL7541" s="13"/>
      <c r="BM7541" s="13"/>
      <c r="BN7541" s="13"/>
    </row>
    <row r="7542" spans="4:66" x14ac:dyDescent="0.25">
      <c r="D7542" s="7"/>
      <c r="E7542" s="10"/>
      <c r="F7542" s="10"/>
      <c r="G7542" s="10"/>
      <c r="H7542" s="10"/>
      <c r="I7542" s="10"/>
      <c r="J7542" s="10"/>
      <c r="K7542" s="11"/>
      <c r="L7542" s="11"/>
      <c r="M7542" s="12"/>
      <c r="N7542" s="12"/>
      <c r="O7542" s="12"/>
      <c r="P7542" s="12"/>
      <c r="Q7542" s="12"/>
      <c r="R7542" s="12"/>
      <c r="S7542" s="12"/>
      <c r="T7542" s="12"/>
      <c r="U7542" s="12"/>
      <c r="V7542" s="12"/>
      <c r="W7542" s="12"/>
      <c r="X7542" s="12"/>
      <c r="Y7542" s="12"/>
      <c r="Z7542" s="12"/>
      <c r="AA7542" s="12"/>
      <c r="AB7542" s="12"/>
      <c r="AC7542" s="12"/>
      <c r="AD7542" s="12"/>
      <c r="AE7542" s="12"/>
      <c r="AF7542" s="12"/>
      <c r="AG7542" s="12"/>
      <c r="AH7542" s="12"/>
      <c r="AI7542" s="12"/>
      <c r="AJ7542" s="12"/>
      <c r="AK7542" s="12"/>
      <c r="AL7542" s="12"/>
      <c r="AM7542" s="12"/>
      <c r="AN7542" s="12"/>
      <c r="AO7542" s="12"/>
      <c r="AP7542" s="12"/>
      <c r="AQ7542" s="12"/>
      <c r="AR7542" s="12"/>
      <c r="AS7542" s="12"/>
      <c r="AT7542" s="12"/>
      <c r="AU7542" s="12"/>
      <c r="AV7542" s="12"/>
      <c r="AW7542" s="12"/>
      <c r="AX7542" s="12"/>
      <c r="AY7542" s="12"/>
      <c r="AZ7542" s="12"/>
      <c r="BA7542" s="12"/>
      <c r="BB7542" s="12"/>
      <c r="BC7542" s="12"/>
      <c r="BD7542" s="12"/>
      <c r="BE7542" s="12"/>
      <c r="BF7542" s="12"/>
      <c r="BG7542" s="12"/>
      <c r="BH7542" s="12"/>
      <c r="BI7542" s="12"/>
      <c r="BJ7542" s="13"/>
      <c r="BK7542" s="13"/>
      <c r="BL7542" s="13"/>
      <c r="BM7542" s="13"/>
      <c r="BN7542" s="13"/>
    </row>
    <row r="7543" spans="4:66" x14ac:dyDescent="0.25">
      <c r="D7543" s="7"/>
      <c r="E7543" s="10"/>
      <c r="F7543" s="10"/>
      <c r="G7543" s="10"/>
      <c r="H7543" s="10"/>
      <c r="I7543" s="10"/>
      <c r="J7543" s="10"/>
      <c r="K7543" s="11"/>
      <c r="L7543" s="11"/>
      <c r="M7543" s="12"/>
      <c r="N7543" s="12"/>
      <c r="O7543" s="12"/>
      <c r="P7543" s="12"/>
      <c r="Q7543" s="12"/>
      <c r="R7543" s="12"/>
      <c r="S7543" s="12"/>
      <c r="T7543" s="12"/>
      <c r="U7543" s="12"/>
      <c r="V7543" s="12"/>
      <c r="W7543" s="12"/>
      <c r="X7543" s="12"/>
      <c r="Y7543" s="12"/>
      <c r="Z7543" s="12"/>
      <c r="AA7543" s="12"/>
      <c r="AB7543" s="12"/>
      <c r="AC7543" s="12"/>
      <c r="AD7543" s="12"/>
      <c r="AE7543" s="12"/>
      <c r="AF7543" s="12"/>
      <c r="AG7543" s="12"/>
      <c r="AH7543" s="12"/>
      <c r="AI7543" s="12"/>
      <c r="AJ7543" s="12"/>
      <c r="AK7543" s="12"/>
      <c r="AL7543" s="12"/>
      <c r="AM7543" s="12"/>
      <c r="AN7543" s="12"/>
      <c r="AO7543" s="12"/>
      <c r="AP7543" s="12"/>
      <c r="AQ7543" s="12"/>
      <c r="AR7543" s="12"/>
      <c r="AS7543" s="12"/>
      <c r="AT7543" s="12"/>
      <c r="AU7543" s="12"/>
      <c r="AV7543" s="12"/>
      <c r="AW7543" s="12"/>
      <c r="AX7543" s="12"/>
      <c r="AY7543" s="12"/>
      <c r="AZ7543" s="12"/>
      <c r="BA7543" s="12"/>
      <c r="BB7543" s="12"/>
      <c r="BC7543" s="12"/>
      <c r="BD7543" s="12"/>
      <c r="BE7543" s="12"/>
      <c r="BF7543" s="12"/>
      <c r="BG7543" s="12"/>
      <c r="BH7543" s="12"/>
      <c r="BI7543" s="12"/>
      <c r="BJ7543" s="13"/>
      <c r="BK7543" s="13"/>
      <c r="BL7543" s="13"/>
      <c r="BM7543" s="13"/>
      <c r="BN7543" s="13"/>
    </row>
    <row r="7544" spans="4:66" x14ac:dyDescent="0.25">
      <c r="D7544" s="7"/>
      <c r="E7544" s="10"/>
      <c r="F7544" s="10"/>
      <c r="G7544" s="10"/>
      <c r="H7544" s="10"/>
      <c r="I7544" s="10"/>
      <c r="J7544" s="10"/>
      <c r="K7544" s="11"/>
      <c r="L7544" s="11"/>
      <c r="M7544" s="12"/>
      <c r="N7544" s="12"/>
      <c r="O7544" s="12"/>
      <c r="P7544" s="12"/>
      <c r="Q7544" s="12"/>
      <c r="R7544" s="12"/>
      <c r="S7544" s="12"/>
      <c r="T7544" s="12"/>
      <c r="U7544" s="12"/>
      <c r="V7544" s="12"/>
      <c r="W7544" s="12"/>
      <c r="X7544" s="12"/>
      <c r="Y7544" s="12"/>
      <c r="Z7544" s="12"/>
      <c r="AA7544" s="12"/>
      <c r="AB7544" s="12"/>
      <c r="AC7544" s="12"/>
      <c r="AD7544" s="12"/>
      <c r="AE7544" s="12"/>
      <c r="AF7544" s="12"/>
      <c r="AG7544" s="12"/>
      <c r="AH7544" s="12"/>
      <c r="AI7544" s="12"/>
      <c r="AJ7544" s="12"/>
      <c r="AK7544" s="12"/>
      <c r="AL7544" s="12"/>
      <c r="AM7544" s="12"/>
      <c r="AN7544" s="12"/>
      <c r="AO7544" s="12"/>
      <c r="AP7544" s="12"/>
      <c r="AQ7544" s="12"/>
      <c r="AR7544" s="12"/>
      <c r="AS7544" s="12"/>
      <c r="AT7544" s="12"/>
      <c r="AU7544" s="12"/>
      <c r="AV7544" s="12"/>
      <c r="AW7544" s="12"/>
      <c r="AX7544" s="12"/>
      <c r="AY7544" s="12"/>
      <c r="AZ7544" s="12"/>
      <c r="BA7544" s="12"/>
      <c r="BB7544" s="12"/>
      <c r="BC7544" s="12"/>
      <c r="BD7544" s="12"/>
      <c r="BE7544" s="12"/>
      <c r="BF7544" s="12"/>
      <c r="BG7544" s="12"/>
      <c r="BH7544" s="12"/>
      <c r="BI7544" s="12"/>
      <c r="BJ7544" s="13"/>
      <c r="BK7544" s="13"/>
      <c r="BL7544" s="13"/>
      <c r="BM7544" s="13"/>
      <c r="BN7544" s="13"/>
    </row>
    <row r="7545" spans="4:66" x14ac:dyDescent="0.25">
      <c r="D7545" s="7"/>
      <c r="E7545" s="10"/>
      <c r="F7545" s="10"/>
      <c r="G7545" s="10"/>
      <c r="H7545" s="10"/>
      <c r="I7545" s="10"/>
      <c r="J7545" s="10"/>
      <c r="K7545" s="11"/>
      <c r="L7545" s="11"/>
      <c r="M7545" s="12"/>
      <c r="N7545" s="12"/>
      <c r="O7545" s="12"/>
      <c r="P7545" s="12"/>
      <c r="Q7545" s="12"/>
      <c r="R7545" s="12"/>
      <c r="S7545" s="12"/>
      <c r="T7545" s="12"/>
      <c r="U7545" s="12"/>
      <c r="V7545" s="12"/>
      <c r="W7545" s="12"/>
      <c r="X7545" s="12"/>
      <c r="Y7545" s="12"/>
      <c r="Z7545" s="12"/>
      <c r="AA7545" s="12"/>
      <c r="AB7545" s="12"/>
      <c r="AC7545" s="12"/>
      <c r="AD7545" s="12"/>
      <c r="AE7545" s="12"/>
      <c r="AF7545" s="12"/>
      <c r="AG7545" s="12"/>
      <c r="AH7545" s="12"/>
      <c r="AI7545" s="12"/>
      <c r="AJ7545" s="12"/>
      <c r="AK7545" s="12"/>
      <c r="AL7545" s="12"/>
      <c r="AM7545" s="12"/>
      <c r="AN7545" s="12"/>
      <c r="AO7545" s="12"/>
      <c r="AP7545" s="12"/>
      <c r="AQ7545" s="12"/>
      <c r="AR7545" s="12"/>
      <c r="AS7545" s="12"/>
      <c r="AT7545" s="12"/>
      <c r="AU7545" s="12"/>
      <c r="AV7545" s="12"/>
      <c r="AW7545" s="12"/>
      <c r="AX7545" s="12"/>
      <c r="AY7545" s="12"/>
      <c r="AZ7545" s="12"/>
      <c r="BA7545" s="12"/>
      <c r="BB7545" s="12"/>
      <c r="BC7545" s="12"/>
      <c r="BD7545" s="12"/>
      <c r="BE7545" s="12"/>
      <c r="BF7545" s="12"/>
      <c r="BG7545" s="12"/>
      <c r="BH7545" s="12"/>
      <c r="BI7545" s="12"/>
      <c r="BJ7545" s="13"/>
      <c r="BK7545" s="13"/>
      <c r="BL7545" s="13"/>
      <c r="BM7545" s="13"/>
      <c r="BN7545" s="13"/>
    </row>
    <row r="7546" spans="4:66" x14ac:dyDescent="0.25">
      <c r="D7546" s="7"/>
      <c r="E7546" s="10"/>
      <c r="F7546" s="10"/>
      <c r="G7546" s="10"/>
      <c r="H7546" s="10"/>
      <c r="I7546" s="10"/>
      <c r="J7546" s="10"/>
      <c r="K7546" s="11"/>
      <c r="L7546" s="11"/>
      <c r="M7546" s="12"/>
      <c r="N7546" s="12"/>
      <c r="O7546" s="12"/>
      <c r="P7546" s="12"/>
      <c r="Q7546" s="12"/>
      <c r="R7546" s="12"/>
      <c r="S7546" s="12"/>
      <c r="T7546" s="12"/>
      <c r="U7546" s="12"/>
      <c r="V7546" s="12"/>
      <c r="W7546" s="12"/>
      <c r="X7546" s="12"/>
      <c r="Y7546" s="12"/>
      <c r="Z7546" s="12"/>
      <c r="AA7546" s="12"/>
      <c r="AB7546" s="12"/>
      <c r="AC7546" s="12"/>
      <c r="AD7546" s="12"/>
      <c r="AE7546" s="12"/>
      <c r="AF7546" s="12"/>
      <c r="AG7546" s="12"/>
      <c r="AH7546" s="12"/>
      <c r="AI7546" s="12"/>
      <c r="AJ7546" s="12"/>
      <c r="AK7546" s="12"/>
      <c r="AL7546" s="12"/>
      <c r="AM7546" s="12"/>
      <c r="AN7546" s="12"/>
      <c r="AO7546" s="12"/>
      <c r="AP7546" s="12"/>
      <c r="AQ7546" s="12"/>
      <c r="AR7546" s="12"/>
      <c r="AS7546" s="12"/>
      <c r="AT7546" s="12"/>
      <c r="AU7546" s="12"/>
      <c r="AV7546" s="12"/>
      <c r="AW7546" s="12"/>
      <c r="AX7546" s="12"/>
      <c r="AY7546" s="12"/>
      <c r="AZ7546" s="12"/>
      <c r="BA7546" s="12"/>
      <c r="BB7546" s="12"/>
      <c r="BC7546" s="12"/>
      <c r="BD7546" s="12"/>
      <c r="BE7546" s="12"/>
      <c r="BF7546" s="12"/>
      <c r="BG7546" s="12"/>
      <c r="BH7546" s="12"/>
      <c r="BI7546" s="12"/>
      <c r="BJ7546" s="13"/>
      <c r="BK7546" s="13"/>
      <c r="BL7546" s="13"/>
      <c r="BM7546" s="13"/>
      <c r="BN7546" s="13"/>
    </row>
    <row r="7547" spans="4:66" x14ac:dyDescent="0.25">
      <c r="D7547" s="7"/>
      <c r="E7547" s="10"/>
      <c r="F7547" s="10"/>
      <c r="G7547" s="10"/>
      <c r="H7547" s="10"/>
      <c r="I7547" s="10"/>
      <c r="J7547" s="10"/>
      <c r="K7547" s="11"/>
      <c r="L7547" s="11"/>
      <c r="M7547" s="12"/>
      <c r="N7547" s="12"/>
      <c r="O7547" s="12"/>
      <c r="P7547" s="12"/>
      <c r="Q7547" s="12"/>
      <c r="R7547" s="12"/>
      <c r="S7547" s="12"/>
      <c r="T7547" s="12"/>
      <c r="U7547" s="12"/>
      <c r="V7547" s="12"/>
      <c r="W7547" s="12"/>
      <c r="X7547" s="12"/>
      <c r="Y7547" s="12"/>
      <c r="Z7547" s="12"/>
      <c r="AA7547" s="12"/>
      <c r="AB7547" s="12"/>
      <c r="AC7547" s="12"/>
      <c r="AD7547" s="12"/>
      <c r="AE7547" s="12"/>
      <c r="AF7547" s="12"/>
      <c r="AG7547" s="12"/>
      <c r="AH7547" s="12"/>
      <c r="AI7547" s="12"/>
      <c r="AJ7547" s="12"/>
      <c r="AK7547" s="12"/>
      <c r="AL7547" s="12"/>
      <c r="AM7547" s="12"/>
      <c r="AN7547" s="12"/>
      <c r="AO7547" s="12"/>
      <c r="AP7547" s="12"/>
      <c r="AQ7547" s="12"/>
      <c r="AR7547" s="12"/>
      <c r="AS7547" s="12"/>
      <c r="AT7547" s="12"/>
      <c r="AU7547" s="12"/>
      <c r="AV7547" s="12"/>
      <c r="AW7547" s="12"/>
      <c r="AX7547" s="12"/>
      <c r="AY7547" s="12"/>
      <c r="AZ7547" s="12"/>
      <c r="BA7547" s="12"/>
      <c r="BB7547" s="12"/>
      <c r="BC7547" s="12"/>
      <c r="BD7547" s="12"/>
      <c r="BE7547" s="12"/>
      <c r="BF7547" s="12"/>
      <c r="BG7547" s="12"/>
      <c r="BH7547" s="12"/>
      <c r="BI7547" s="12"/>
      <c r="BJ7547" s="13"/>
      <c r="BK7547" s="13"/>
      <c r="BL7547" s="13"/>
      <c r="BM7547" s="13"/>
      <c r="BN7547" s="13"/>
    </row>
    <row r="7548" spans="4:66" x14ac:dyDescent="0.25">
      <c r="D7548" s="7"/>
      <c r="E7548" s="10"/>
      <c r="F7548" s="10"/>
      <c r="G7548" s="10"/>
      <c r="H7548" s="10"/>
      <c r="I7548" s="10"/>
      <c r="J7548" s="10"/>
      <c r="K7548" s="11"/>
      <c r="L7548" s="11"/>
      <c r="M7548" s="12"/>
      <c r="N7548" s="12"/>
      <c r="O7548" s="12"/>
      <c r="P7548" s="12"/>
      <c r="Q7548" s="12"/>
      <c r="R7548" s="12"/>
      <c r="S7548" s="12"/>
      <c r="T7548" s="12"/>
      <c r="U7548" s="12"/>
      <c r="V7548" s="12"/>
      <c r="W7548" s="12"/>
      <c r="X7548" s="12"/>
      <c r="Y7548" s="12"/>
      <c r="Z7548" s="12"/>
      <c r="AA7548" s="12"/>
      <c r="AB7548" s="12"/>
      <c r="AC7548" s="12"/>
      <c r="AD7548" s="12"/>
      <c r="AE7548" s="12"/>
      <c r="AF7548" s="12"/>
      <c r="AG7548" s="12"/>
      <c r="AH7548" s="12"/>
      <c r="AI7548" s="12"/>
      <c r="AJ7548" s="12"/>
      <c r="AK7548" s="12"/>
      <c r="AL7548" s="12"/>
      <c r="AM7548" s="12"/>
      <c r="AN7548" s="12"/>
      <c r="AO7548" s="12"/>
      <c r="AP7548" s="12"/>
      <c r="AQ7548" s="12"/>
      <c r="AR7548" s="12"/>
      <c r="AS7548" s="12"/>
      <c r="AT7548" s="12"/>
      <c r="AU7548" s="12"/>
      <c r="AV7548" s="12"/>
      <c r="AW7548" s="12"/>
      <c r="AX7548" s="12"/>
      <c r="AY7548" s="12"/>
      <c r="AZ7548" s="12"/>
      <c r="BA7548" s="12"/>
      <c r="BB7548" s="12"/>
      <c r="BC7548" s="12"/>
      <c r="BD7548" s="12"/>
      <c r="BE7548" s="12"/>
      <c r="BF7548" s="12"/>
      <c r="BG7548" s="12"/>
      <c r="BH7548" s="12"/>
      <c r="BI7548" s="12"/>
      <c r="BJ7548" s="13"/>
      <c r="BK7548" s="13"/>
      <c r="BL7548" s="13"/>
      <c r="BM7548" s="13"/>
      <c r="BN7548" s="13"/>
    </row>
    <row r="7549" spans="4:66" x14ac:dyDescent="0.25">
      <c r="D7549" s="7"/>
      <c r="E7549" s="10"/>
      <c r="F7549" s="10"/>
      <c r="G7549" s="10"/>
      <c r="H7549" s="10"/>
      <c r="I7549" s="10"/>
      <c r="J7549" s="10"/>
      <c r="K7549" s="11"/>
      <c r="L7549" s="11"/>
      <c r="M7549" s="12"/>
      <c r="N7549" s="12"/>
      <c r="O7549" s="12"/>
      <c r="P7549" s="12"/>
      <c r="Q7549" s="12"/>
      <c r="R7549" s="12"/>
      <c r="S7549" s="12"/>
      <c r="T7549" s="12"/>
      <c r="U7549" s="12"/>
      <c r="V7549" s="12"/>
      <c r="W7549" s="12"/>
      <c r="X7549" s="12"/>
      <c r="Y7549" s="12"/>
      <c r="Z7549" s="12"/>
      <c r="AA7549" s="12"/>
      <c r="AB7549" s="12"/>
      <c r="AC7549" s="12"/>
      <c r="AD7549" s="12"/>
      <c r="AE7549" s="12"/>
      <c r="AF7549" s="12"/>
      <c r="AG7549" s="12"/>
      <c r="AH7549" s="12"/>
      <c r="AI7549" s="12"/>
      <c r="AJ7549" s="12"/>
      <c r="AK7549" s="12"/>
      <c r="AL7549" s="12"/>
      <c r="AM7549" s="12"/>
      <c r="AN7549" s="12"/>
      <c r="AO7549" s="12"/>
      <c r="AP7549" s="12"/>
      <c r="AQ7549" s="12"/>
      <c r="AR7549" s="12"/>
      <c r="AS7549" s="12"/>
      <c r="AT7549" s="12"/>
      <c r="AU7549" s="12"/>
      <c r="AV7549" s="12"/>
      <c r="AW7549" s="12"/>
      <c r="AX7549" s="12"/>
      <c r="AY7549" s="12"/>
      <c r="AZ7549" s="12"/>
      <c r="BA7549" s="12"/>
      <c r="BB7549" s="12"/>
      <c r="BC7549" s="12"/>
      <c r="BD7549" s="12"/>
      <c r="BE7549" s="12"/>
      <c r="BF7549" s="12"/>
      <c r="BG7549" s="12"/>
      <c r="BH7549" s="12"/>
      <c r="BI7549" s="12"/>
      <c r="BJ7549" s="13"/>
      <c r="BK7549" s="13"/>
      <c r="BL7549" s="13"/>
      <c r="BM7549" s="13"/>
      <c r="BN7549" s="13"/>
    </row>
    <row r="7550" spans="4:66" x14ac:dyDescent="0.25">
      <c r="D7550" s="7"/>
      <c r="E7550" s="10"/>
      <c r="F7550" s="10"/>
      <c r="G7550" s="10"/>
      <c r="H7550" s="10"/>
      <c r="I7550" s="10"/>
      <c r="J7550" s="10"/>
      <c r="K7550" s="11"/>
      <c r="L7550" s="11"/>
      <c r="M7550" s="12"/>
      <c r="N7550" s="12"/>
      <c r="O7550" s="12"/>
      <c r="P7550" s="12"/>
      <c r="Q7550" s="12"/>
      <c r="R7550" s="12"/>
      <c r="S7550" s="12"/>
      <c r="T7550" s="12"/>
      <c r="U7550" s="12"/>
      <c r="V7550" s="12"/>
      <c r="W7550" s="12"/>
      <c r="X7550" s="12"/>
      <c r="Y7550" s="12"/>
      <c r="Z7550" s="12"/>
      <c r="AA7550" s="12"/>
      <c r="AB7550" s="12"/>
      <c r="AC7550" s="12"/>
      <c r="AD7550" s="12"/>
      <c r="AE7550" s="12"/>
      <c r="AF7550" s="12"/>
      <c r="AG7550" s="12"/>
      <c r="AH7550" s="12"/>
      <c r="AI7550" s="12"/>
      <c r="AJ7550" s="12"/>
      <c r="AK7550" s="12"/>
      <c r="AL7550" s="12"/>
      <c r="AM7550" s="12"/>
      <c r="AN7550" s="12"/>
      <c r="AO7550" s="12"/>
      <c r="AP7550" s="12"/>
      <c r="AQ7550" s="12"/>
      <c r="AR7550" s="12"/>
      <c r="AS7550" s="12"/>
      <c r="AT7550" s="12"/>
      <c r="AU7550" s="12"/>
      <c r="AV7550" s="12"/>
      <c r="AW7550" s="12"/>
      <c r="AX7550" s="12"/>
      <c r="AY7550" s="12"/>
      <c r="AZ7550" s="12"/>
      <c r="BA7550" s="12"/>
      <c r="BB7550" s="12"/>
      <c r="BC7550" s="12"/>
      <c r="BD7550" s="12"/>
      <c r="BE7550" s="12"/>
      <c r="BF7550" s="12"/>
      <c r="BG7550" s="12"/>
      <c r="BH7550" s="12"/>
      <c r="BI7550" s="12"/>
      <c r="BJ7550" s="13"/>
      <c r="BK7550" s="13"/>
      <c r="BL7550" s="13"/>
      <c r="BM7550" s="13"/>
      <c r="BN7550" s="13"/>
    </row>
    <row r="7551" spans="4:66" x14ac:dyDescent="0.25">
      <c r="D7551" s="7"/>
      <c r="E7551" s="10"/>
      <c r="F7551" s="10"/>
      <c r="G7551" s="10"/>
      <c r="H7551" s="10"/>
      <c r="I7551" s="10"/>
      <c r="J7551" s="10"/>
      <c r="K7551" s="11"/>
      <c r="L7551" s="11"/>
      <c r="M7551" s="12"/>
      <c r="N7551" s="12"/>
      <c r="O7551" s="12"/>
      <c r="P7551" s="12"/>
      <c r="Q7551" s="12"/>
      <c r="R7551" s="12"/>
      <c r="S7551" s="12"/>
      <c r="T7551" s="12"/>
      <c r="U7551" s="12"/>
      <c r="V7551" s="12"/>
      <c r="W7551" s="12"/>
      <c r="X7551" s="12"/>
      <c r="Y7551" s="12"/>
      <c r="Z7551" s="12"/>
      <c r="AA7551" s="12"/>
      <c r="AB7551" s="12"/>
      <c r="AC7551" s="12"/>
      <c r="AD7551" s="12"/>
      <c r="AE7551" s="12"/>
      <c r="AF7551" s="12"/>
      <c r="AG7551" s="12"/>
      <c r="AH7551" s="12"/>
      <c r="AI7551" s="12"/>
      <c r="AJ7551" s="12"/>
      <c r="AK7551" s="12"/>
      <c r="AL7551" s="12"/>
      <c r="AM7551" s="12"/>
      <c r="AN7551" s="12"/>
      <c r="AO7551" s="12"/>
      <c r="AP7551" s="12"/>
      <c r="AQ7551" s="12"/>
      <c r="AR7551" s="12"/>
      <c r="AS7551" s="12"/>
      <c r="AT7551" s="12"/>
      <c r="AU7551" s="12"/>
      <c r="AV7551" s="12"/>
      <c r="AW7551" s="12"/>
      <c r="AX7551" s="12"/>
      <c r="AY7551" s="12"/>
      <c r="AZ7551" s="12"/>
      <c r="BA7551" s="12"/>
      <c r="BB7551" s="12"/>
      <c r="BC7551" s="12"/>
      <c r="BD7551" s="12"/>
      <c r="BE7551" s="12"/>
      <c r="BF7551" s="12"/>
      <c r="BG7551" s="12"/>
      <c r="BH7551" s="12"/>
      <c r="BI7551" s="12"/>
      <c r="BJ7551" s="13"/>
      <c r="BK7551" s="13"/>
      <c r="BL7551" s="13"/>
      <c r="BM7551" s="13"/>
      <c r="BN7551" s="13"/>
    </row>
    <row r="7552" spans="4:66" x14ac:dyDescent="0.25">
      <c r="D7552" s="7"/>
      <c r="E7552" s="10"/>
      <c r="F7552" s="10"/>
      <c r="G7552" s="10"/>
      <c r="H7552" s="10"/>
      <c r="I7552" s="10"/>
      <c r="J7552" s="10"/>
      <c r="K7552" s="11"/>
      <c r="L7552" s="11"/>
      <c r="M7552" s="12"/>
      <c r="N7552" s="12"/>
      <c r="O7552" s="12"/>
      <c r="P7552" s="12"/>
      <c r="Q7552" s="12"/>
      <c r="R7552" s="12"/>
      <c r="S7552" s="12"/>
      <c r="T7552" s="12"/>
      <c r="U7552" s="12"/>
      <c r="V7552" s="12"/>
      <c r="W7552" s="12"/>
      <c r="X7552" s="12"/>
      <c r="Y7552" s="12"/>
      <c r="Z7552" s="12"/>
      <c r="AA7552" s="12"/>
      <c r="AB7552" s="12"/>
      <c r="AC7552" s="12"/>
      <c r="AD7552" s="12"/>
      <c r="AE7552" s="12"/>
      <c r="AF7552" s="12"/>
      <c r="AG7552" s="12"/>
      <c r="AH7552" s="12"/>
      <c r="AI7552" s="12"/>
      <c r="AJ7552" s="12"/>
      <c r="AK7552" s="12"/>
      <c r="AL7552" s="12"/>
      <c r="AM7552" s="12"/>
      <c r="AN7552" s="12"/>
      <c r="AO7552" s="12"/>
      <c r="AP7552" s="12"/>
      <c r="AQ7552" s="12"/>
      <c r="AR7552" s="12"/>
      <c r="AS7552" s="12"/>
      <c r="AT7552" s="12"/>
      <c r="AU7552" s="12"/>
      <c r="AV7552" s="12"/>
      <c r="AW7552" s="12"/>
      <c r="AX7552" s="12"/>
      <c r="AY7552" s="12"/>
      <c r="AZ7552" s="12"/>
      <c r="BA7552" s="12"/>
      <c r="BB7552" s="12"/>
      <c r="BC7552" s="12"/>
      <c r="BD7552" s="12"/>
      <c r="BE7552" s="12"/>
      <c r="BF7552" s="12"/>
      <c r="BG7552" s="12"/>
      <c r="BH7552" s="12"/>
      <c r="BI7552" s="12"/>
      <c r="BJ7552" s="13"/>
      <c r="BK7552" s="13"/>
      <c r="BL7552" s="13"/>
      <c r="BM7552" s="13"/>
      <c r="BN7552" s="13"/>
    </row>
    <row r="7553" spans="4:66" x14ac:dyDescent="0.25">
      <c r="D7553" s="7"/>
      <c r="E7553" s="10"/>
      <c r="F7553" s="10"/>
      <c r="G7553" s="10"/>
      <c r="H7553" s="10"/>
      <c r="I7553" s="10"/>
      <c r="J7553" s="10"/>
      <c r="K7553" s="11"/>
      <c r="L7553" s="11"/>
      <c r="M7553" s="12"/>
      <c r="N7553" s="12"/>
      <c r="O7553" s="12"/>
      <c r="P7553" s="12"/>
      <c r="Q7553" s="12"/>
      <c r="R7553" s="12"/>
      <c r="S7553" s="12"/>
      <c r="T7553" s="12"/>
      <c r="U7553" s="12"/>
      <c r="V7553" s="12"/>
      <c r="W7553" s="12"/>
      <c r="X7553" s="12"/>
      <c r="Y7553" s="12"/>
      <c r="Z7553" s="12"/>
      <c r="AA7553" s="12"/>
      <c r="AB7553" s="12"/>
      <c r="AC7553" s="12"/>
      <c r="AD7553" s="12"/>
      <c r="AE7553" s="12"/>
      <c r="AF7553" s="12"/>
      <c r="AG7553" s="12"/>
      <c r="AH7553" s="12"/>
      <c r="AI7553" s="12"/>
      <c r="AJ7553" s="12"/>
      <c r="AK7553" s="12"/>
      <c r="AL7553" s="12"/>
      <c r="AM7553" s="12"/>
      <c r="AN7553" s="12"/>
      <c r="AO7553" s="12"/>
      <c r="AP7553" s="12"/>
      <c r="AQ7553" s="12"/>
      <c r="AR7553" s="12"/>
      <c r="AS7553" s="12"/>
      <c r="AT7553" s="12"/>
      <c r="AU7553" s="12"/>
      <c r="AV7553" s="12"/>
      <c r="AW7553" s="12"/>
      <c r="AX7553" s="12"/>
      <c r="AY7553" s="12"/>
      <c r="AZ7553" s="12"/>
      <c r="BA7553" s="12"/>
      <c r="BB7553" s="12"/>
      <c r="BC7553" s="12"/>
      <c r="BD7553" s="12"/>
      <c r="BE7553" s="12"/>
      <c r="BF7553" s="12"/>
      <c r="BG7553" s="12"/>
      <c r="BH7553" s="12"/>
      <c r="BI7553" s="12"/>
      <c r="BJ7553" s="13"/>
      <c r="BK7553" s="13"/>
      <c r="BL7553" s="13"/>
      <c r="BM7553" s="13"/>
      <c r="BN7553" s="13"/>
    </row>
    <row r="7554" spans="4:66" x14ac:dyDescent="0.25">
      <c r="D7554" s="7"/>
      <c r="E7554" s="10"/>
      <c r="F7554" s="10"/>
      <c r="G7554" s="10"/>
      <c r="H7554" s="10"/>
      <c r="I7554" s="10"/>
      <c r="J7554" s="10"/>
      <c r="K7554" s="11"/>
      <c r="L7554" s="11"/>
      <c r="M7554" s="12"/>
      <c r="N7554" s="12"/>
      <c r="O7554" s="12"/>
      <c r="P7554" s="12"/>
      <c r="Q7554" s="12"/>
      <c r="R7554" s="12"/>
      <c r="S7554" s="12"/>
      <c r="T7554" s="12"/>
      <c r="U7554" s="12"/>
      <c r="V7554" s="12"/>
      <c r="W7554" s="12"/>
      <c r="X7554" s="12"/>
      <c r="Y7554" s="12"/>
      <c r="Z7554" s="12"/>
      <c r="AA7554" s="12"/>
      <c r="AB7554" s="12"/>
      <c r="AC7554" s="12"/>
      <c r="AD7554" s="12"/>
      <c r="AE7554" s="12"/>
      <c r="AF7554" s="12"/>
      <c r="AG7554" s="12"/>
      <c r="AH7554" s="12"/>
      <c r="AI7554" s="12"/>
      <c r="AJ7554" s="12"/>
      <c r="AK7554" s="12"/>
      <c r="AL7554" s="12"/>
      <c r="AM7554" s="12"/>
      <c r="AN7554" s="12"/>
      <c r="AO7554" s="12"/>
      <c r="AP7554" s="12"/>
      <c r="AQ7554" s="12"/>
      <c r="AR7554" s="12"/>
      <c r="AS7554" s="12"/>
      <c r="AT7554" s="12"/>
      <c r="AU7554" s="12"/>
      <c r="AV7554" s="12"/>
      <c r="AW7554" s="12"/>
      <c r="AX7554" s="12"/>
      <c r="AY7554" s="12"/>
      <c r="AZ7554" s="12"/>
      <c r="BA7554" s="12"/>
      <c r="BB7554" s="12"/>
      <c r="BC7554" s="12"/>
      <c r="BD7554" s="12"/>
      <c r="BE7554" s="12"/>
      <c r="BF7554" s="12"/>
      <c r="BG7554" s="12"/>
      <c r="BH7554" s="12"/>
      <c r="BI7554" s="12"/>
      <c r="BJ7554" s="13"/>
      <c r="BK7554" s="13"/>
      <c r="BL7554" s="13"/>
      <c r="BM7554" s="13"/>
      <c r="BN7554" s="13"/>
    </row>
    <row r="7555" spans="4:66" x14ac:dyDescent="0.25">
      <c r="D7555" s="7"/>
      <c r="E7555" s="10"/>
      <c r="F7555" s="10"/>
      <c r="G7555" s="10"/>
      <c r="H7555" s="10"/>
      <c r="I7555" s="10"/>
      <c r="J7555" s="10"/>
      <c r="K7555" s="11"/>
      <c r="L7555" s="11"/>
      <c r="M7555" s="12"/>
      <c r="N7555" s="12"/>
      <c r="O7555" s="12"/>
      <c r="P7555" s="12"/>
      <c r="Q7555" s="12"/>
      <c r="R7555" s="12"/>
      <c r="S7555" s="12"/>
      <c r="T7555" s="12"/>
      <c r="U7555" s="12"/>
      <c r="V7555" s="12"/>
      <c r="W7555" s="12"/>
      <c r="X7555" s="12"/>
      <c r="Y7555" s="12"/>
      <c r="Z7555" s="12"/>
      <c r="AA7555" s="12"/>
      <c r="AB7555" s="12"/>
      <c r="AC7555" s="12"/>
      <c r="AD7555" s="12"/>
      <c r="AE7555" s="12"/>
      <c r="AF7555" s="12"/>
      <c r="AG7555" s="12"/>
      <c r="AH7555" s="12"/>
      <c r="AI7555" s="12"/>
      <c r="AJ7555" s="12"/>
      <c r="AK7555" s="12"/>
      <c r="AL7555" s="12"/>
      <c r="AM7555" s="12"/>
      <c r="AN7555" s="12"/>
      <c r="AO7555" s="12"/>
      <c r="AP7555" s="12"/>
      <c r="AQ7555" s="12"/>
      <c r="AR7555" s="12"/>
      <c r="AS7555" s="12"/>
      <c r="AT7555" s="12"/>
      <c r="AU7555" s="12"/>
      <c r="AV7555" s="12"/>
      <c r="AW7555" s="12"/>
      <c r="AX7555" s="12"/>
      <c r="AY7555" s="12"/>
      <c r="AZ7555" s="12"/>
      <c r="BA7555" s="12"/>
      <c r="BB7555" s="12"/>
      <c r="BC7555" s="12"/>
      <c r="BD7555" s="12"/>
      <c r="BE7555" s="12"/>
      <c r="BF7555" s="12"/>
      <c r="BG7555" s="12"/>
      <c r="BH7555" s="12"/>
      <c r="BI7555" s="12"/>
      <c r="BJ7555" s="13"/>
      <c r="BK7555" s="13"/>
      <c r="BL7555" s="13"/>
      <c r="BM7555" s="13"/>
      <c r="BN7555" s="13"/>
    </row>
    <row r="7556" spans="4:66" x14ac:dyDescent="0.25">
      <c r="D7556" s="7"/>
      <c r="E7556" s="10"/>
      <c r="F7556" s="10"/>
      <c r="G7556" s="10"/>
      <c r="H7556" s="10"/>
      <c r="I7556" s="10"/>
      <c r="J7556" s="10"/>
      <c r="K7556" s="11"/>
      <c r="L7556" s="11"/>
      <c r="M7556" s="12"/>
      <c r="N7556" s="12"/>
      <c r="O7556" s="12"/>
      <c r="P7556" s="12"/>
      <c r="Q7556" s="12"/>
      <c r="R7556" s="12"/>
      <c r="S7556" s="12"/>
      <c r="T7556" s="12"/>
      <c r="U7556" s="12"/>
      <c r="V7556" s="12"/>
      <c r="W7556" s="12"/>
      <c r="X7556" s="12"/>
      <c r="Y7556" s="12"/>
      <c r="Z7556" s="12"/>
      <c r="AA7556" s="12"/>
      <c r="AB7556" s="12"/>
      <c r="AC7556" s="12"/>
      <c r="AD7556" s="12"/>
      <c r="AE7556" s="12"/>
      <c r="AF7556" s="12"/>
      <c r="AG7556" s="12"/>
      <c r="AH7556" s="12"/>
      <c r="AI7556" s="12"/>
      <c r="AJ7556" s="12"/>
      <c r="AK7556" s="12"/>
      <c r="AL7556" s="12"/>
      <c r="AM7556" s="12"/>
      <c r="AN7556" s="12"/>
      <c r="AO7556" s="12"/>
      <c r="AP7556" s="12"/>
      <c r="AQ7556" s="12"/>
      <c r="AR7556" s="12"/>
      <c r="AS7556" s="12"/>
      <c r="AT7556" s="12"/>
      <c r="AU7556" s="12"/>
      <c r="AV7556" s="12"/>
      <c r="AW7556" s="12"/>
      <c r="AX7556" s="12"/>
      <c r="AY7556" s="12"/>
      <c r="AZ7556" s="12"/>
      <c r="BA7556" s="12"/>
      <c r="BB7556" s="12"/>
      <c r="BC7556" s="12"/>
      <c r="BD7556" s="12"/>
      <c r="BE7556" s="12"/>
      <c r="BF7556" s="12"/>
      <c r="BG7556" s="12"/>
      <c r="BH7556" s="12"/>
      <c r="BI7556" s="12"/>
      <c r="BJ7556" s="13"/>
      <c r="BK7556" s="13"/>
      <c r="BL7556" s="13"/>
      <c r="BM7556" s="13"/>
      <c r="BN7556" s="13"/>
    </row>
    <row r="7557" spans="4:66" x14ac:dyDescent="0.25">
      <c r="D7557" s="7"/>
      <c r="E7557" s="10"/>
      <c r="F7557" s="10"/>
      <c r="G7557" s="10"/>
      <c r="H7557" s="10"/>
      <c r="I7557" s="10"/>
      <c r="J7557" s="10"/>
      <c r="K7557" s="11"/>
      <c r="L7557" s="11"/>
      <c r="M7557" s="12"/>
      <c r="N7557" s="12"/>
      <c r="O7557" s="12"/>
      <c r="P7557" s="12"/>
      <c r="Q7557" s="12"/>
      <c r="R7557" s="12"/>
      <c r="S7557" s="12"/>
      <c r="T7557" s="12"/>
      <c r="U7557" s="12"/>
      <c r="V7557" s="12"/>
      <c r="W7557" s="12"/>
      <c r="X7557" s="12"/>
      <c r="Y7557" s="12"/>
      <c r="Z7557" s="12"/>
      <c r="AA7557" s="12"/>
      <c r="AB7557" s="12"/>
      <c r="AC7557" s="12"/>
      <c r="AD7557" s="12"/>
      <c r="AE7557" s="12"/>
      <c r="AF7557" s="12"/>
      <c r="AG7557" s="12"/>
      <c r="AH7557" s="12"/>
      <c r="AI7557" s="12"/>
      <c r="AJ7557" s="12"/>
      <c r="AK7557" s="12"/>
      <c r="AL7557" s="12"/>
      <c r="AM7557" s="12"/>
      <c r="AN7557" s="12"/>
      <c r="AO7557" s="12"/>
      <c r="AP7557" s="12"/>
      <c r="AQ7557" s="12"/>
      <c r="AR7557" s="12"/>
      <c r="AS7557" s="12"/>
      <c r="AT7557" s="12"/>
      <c r="AU7557" s="12"/>
      <c r="AV7557" s="12"/>
      <c r="AW7557" s="12"/>
      <c r="AX7557" s="12"/>
      <c r="AY7557" s="12"/>
      <c r="AZ7557" s="12"/>
      <c r="BA7557" s="12"/>
      <c r="BB7557" s="12"/>
      <c r="BC7557" s="12"/>
      <c r="BD7557" s="12"/>
      <c r="BE7557" s="12"/>
      <c r="BF7557" s="12"/>
      <c r="BG7557" s="12"/>
      <c r="BH7557" s="12"/>
      <c r="BI7557" s="12"/>
      <c r="BJ7557" s="13"/>
      <c r="BK7557" s="13"/>
      <c r="BL7557" s="13"/>
      <c r="BM7557" s="13"/>
      <c r="BN7557" s="13"/>
    </row>
    <row r="7558" spans="4:66" x14ac:dyDescent="0.25">
      <c r="D7558" s="7"/>
      <c r="E7558" s="10"/>
      <c r="F7558" s="10"/>
      <c r="G7558" s="10"/>
      <c r="H7558" s="10"/>
      <c r="I7558" s="10"/>
      <c r="J7558" s="10"/>
      <c r="K7558" s="11"/>
      <c r="L7558" s="11"/>
      <c r="M7558" s="12"/>
      <c r="N7558" s="12"/>
      <c r="O7558" s="12"/>
      <c r="P7558" s="12"/>
      <c r="Q7558" s="12"/>
      <c r="R7558" s="12"/>
      <c r="S7558" s="12"/>
      <c r="T7558" s="12"/>
      <c r="U7558" s="12"/>
      <c r="V7558" s="12"/>
      <c r="W7558" s="12"/>
      <c r="X7558" s="12"/>
      <c r="Y7558" s="12"/>
      <c r="Z7558" s="12"/>
      <c r="AA7558" s="12"/>
      <c r="AB7558" s="12"/>
      <c r="AC7558" s="12"/>
      <c r="AD7558" s="12"/>
      <c r="AE7558" s="12"/>
      <c r="AF7558" s="12"/>
      <c r="AG7558" s="12"/>
      <c r="AH7558" s="12"/>
      <c r="AI7558" s="12"/>
      <c r="AJ7558" s="12"/>
      <c r="AK7558" s="12"/>
      <c r="AL7558" s="12"/>
      <c r="AM7558" s="12"/>
      <c r="AN7558" s="12"/>
      <c r="AO7558" s="12"/>
      <c r="AP7558" s="12"/>
      <c r="AQ7558" s="12"/>
      <c r="AR7558" s="12"/>
      <c r="AS7558" s="12"/>
      <c r="AT7558" s="12"/>
      <c r="AU7558" s="12"/>
      <c r="AV7558" s="12"/>
      <c r="AW7558" s="12"/>
      <c r="AX7558" s="12"/>
      <c r="AY7558" s="12"/>
      <c r="AZ7558" s="12"/>
      <c r="BA7558" s="12"/>
      <c r="BB7558" s="12"/>
      <c r="BC7558" s="12"/>
      <c r="BD7558" s="12"/>
      <c r="BE7558" s="12"/>
      <c r="BF7558" s="12"/>
      <c r="BG7558" s="12"/>
      <c r="BH7558" s="12"/>
      <c r="BI7558" s="12"/>
      <c r="BJ7558" s="13"/>
      <c r="BK7558" s="13"/>
      <c r="BL7558" s="13"/>
      <c r="BM7558" s="13"/>
      <c r="BN7558" s="13"/>
    </row>
    <row r="7559" spans="4:66" x14ac:dyDescent="0.25">
      <c r="D7559" s="7"/>
      <c r="E7559" s="10"/>
      <c r="F7559" s="10"/>
      <c r="G7559" s="10"/>
      <c r="H7559" s="10"/>
      <c r="I7559" s="10"/>
      <c r="J7559" s="10"/>
      <c r="K7559" s="11"/>
      <c r="L7559" s="11"/>
      <c r="M7559" s="12"/>
      <c r="N7559" s="12"/>
      <c r="O7559" s="12"/>
      <c r="P7559" s="12"/>
      <c r="Q7559" s="12"/>
      <c r="R7559" s="12"/>
      <c r="S7559" s="12"/>
      <c r="T7559" s="12"/>
      <c r="U7559" s="12"/>
      <c r="V7559" s="12"/>
      <c r="W7559" s="12"/>
      <c r="X7559" s="12"/>
      <c r="Y7559" s="12"/>
      <c r="Z7559" s="12"/>
      <c r="AA7559" s="12"/>
      <c r="AB7559" s="12"/>
      <c r="AC7559" s="12"/>
      <c r="AD7559" s="12"/>
      <c r="AE7559" s="12"/>
      <c r="AF7559" s="12"/>
      <c r="AG7559" s="12"/>
      <c r="AH7559" s="12"/>
      <c r="AI7559" s="12"/>
      <c r="AJ7559" s="12"/>
      <c r="AK7559" s="12"/>
      <c r="AL7559" s="12"/>
      <c r="AM7559" s="12"/>
      <c r="AN7559" s="12"/>
      <c r="AO7559" s="12"/>
      <c r="AP7559" s="12"/>
      <c r="AQ7559" s="12"/>
      <c r="AR7559" s="12"/>
      <c r="AS7559" s="12"/>
      <c r="AT7559" s="12"/>
      <c r="AU7559" s="12"/>
      <c r="AV7559" s="12"/>
      <c r="AW7559" s="12"/>
      <c r="AX7559" s="12"/>
      <c r="AY7559" s="12"/>
      <c r="AZ7559" s="12"/>
      <c r="BA7559" s="12"/>
      <c r="BB7559" s="12"/>
      <c r="BC7559" s="12"/>
      <c r="BD7559" s="12"/>
      <c r="BE7559" s="12"/>
      <c r="BF7559" s="12"/>
      <c r="BG7559" s="12"/>
      <c r="BH7559" s="12"/>
      <c r="BI7559" s="12"/>
      <c r="BJ7559" s="13"/>
      <c r="BK7559" s="13"/>
      <c r="BL7559" s="13"/>
      <c r="BM7559" s="13"/>
      <c r="BN7559" s="13"/>
    </row>
    <row r="7560" spans="4:66" x14ac:dyDescent="0.25">
      <c r="D7560" s="7"/>
      <c r="E7560" s="10"/>
      <c r="F7560" s="10"/>
      <c r="G7560" s="10"/>
      <c r="H7560" s="10"/>
      <c r="I7560" s="10"/>
      <c r="J7560" s="10"/>
      <c r="K7560" s="11"/>
      <c r="L7560" s="11"/>
      <c r="M7560" s="12"/>
      <c r="N7560" s="12"/>
      <c r="O7560" s="12"/>
      <c r="P7560" s="12"/>
      <c r="Q7560" s="12"/>
      <c r="R7560" s="12"/>
      <c r="S7560" s="12"/>
      <c r="T7560" s="12"/>
      <c r="U7560" s="12"/>
      <c r="V7560" s="12"/>
      <c r="W7560" s="12"/>
      <c r="X7560" s="12"/>
      <c r="Y7560" s="12"/>
      <c r="Z7560" s="12"/>
      <c r="AA7560" s="12"/>
      <c r="AB7560" s="12"/>
      <c r="AC7560" s="12"/>
      <c r="AD7560" s="12"/>
      <c r="AE7560" s="12"/>
      <c r="AF7560" s="12"/>
      <c r="AG7560" s="12"/>
      <c r="AH7560" s="12"/>
      <c r="AI7560" s="12"/>
      <c r="AJ7560" s="12"/>
      <c r="AK7560" s="12"/>
      <c r="AL7560" s="12"/>
      <c r="AM7560" s="12"/>
      <c r="AN7560" s="12"/>
      <c r="AO7560" s="12"/>
      <c r="AP7560" s="12"/>
      <c r="AQ7560" s="12"/>
      <c r="AR7560" s="12"/>
      <c r="AS7560" s="12"/>
      <c r="AT7560" s="12"/>
      <c r="AU7560" s="12"/>
      <c r="AV7560" s="12"/>
      <c r="AW7560" s="12"/>
      <c r="AX7560" s="12"/>
      <c r="AY7560" s="12"/>
      <c r="AZ7560" s="12"/>
      <c r="BA7560" s="12"/>
      <c r="BB7560" s="12"/>
      <c r="BC7560" s="12"/>
      <c r="BD7560" s="12"/>
      <c r="BE7560" s="12"/>
      <c r="BF7560" s="12"/>
      <c r="BG7560" s="12"/>
      <c r="BH7560" s="12"/>
      <c r="BI7560" s="12"/>
      <c r="BJ7560" s="13"/>
      <c r="BK7560" s="13"/>
      <c r="BL7560" s="13"/>
      <c r="BM7560" s="13"/>
      <c r="BN7560" s="13"/>
    </row>
    <row r="7561" spans="4:66" x14ac:dyDescent="0.25">
      <c r="D7561" s="7"/>
      <c r="E7561" s="10"/>
      <c r="F7561" s="10"/>
      <c r="G7561" s="10"/>
      <c r="H7561" s="10"/>
      <c r="I7561" s="10"/>
      <c r="J7561" s="10"/>
      <c r="K7561" s="11"/>
      <c r="L7561" s="11"/>
      <c r="M7561" s="12"/>
      <c r="N7561" s="12"/>
      <c r="O7561" s="12"/>
      <c r="P7561" s="12"/>
      <c r="Q7561" s="12"/>
      <c r="R7561" s="12"/>
      <c r="S7561" s="12"/>
      <c r="T7561" s="12"/>
      <c r="U7561" s="12"/>
      <c r="V7561" s="12"/>
      <c r="W7561" s="12"/>
      <c r="X7561" s="12"/>
      <c r="Y7561" s="12"/>
      <c r="Z7561" s="12"/>
      <c r="AA7561" s="12"/>
      <c r="AB7561" s="12"/>
      <c r="AC7561" s="12"/>
      <c r="AD7561" s="12"/>
      <c r="AE7561" s="12"/>
      <c r="AF7561" s="12"/>
      <c r="AG7561" s="12"/>
      <c r="AH7561" s="12"/>
      <c r="AI7561" s="12"/>
      <c r="AJ7561" s="12"/>
      <c r="AK7561" s="12"/>
      <c r="AL7561" s="12"/>
      <c r="AM7561" s="12"/>
      <c r="AN7561" s="12"/>
      <c r="AO7561" s="12"/>
      <c r="AP7561" s="12"/>
      <c r="AQ7561" s="12"/>
      <c r="AR7561" s="12"/>
      <c r="AS7561" s="12"/>
      <c r="AT7561" s="12"/>
      <c r="AU7561" s="12"/>
      <c r="AV7561" s="12"/>
      <c r="AW7561" s="12"/>
      <c r="AX7561" s="12"/>
      <c r="AY7561" s="12"/>
      <c r="AZ7561" s="12"/>
      <c r="BA7561" s="12"/>
      <c r="BB7561" s="12"/>
      <c r="BC7561" s="12"/>
      <c r="BD7561" s="12"/>
      <c r="BE7561" s="12"/>
      <c r="BF7561" s="12"/>
      <c r="BG7561" s="12"/>
      <c r="BH7561" s="12"/>
      <c r="BI7561" s="12"/>
      <c r="BJ7561" s="13"/>
      <c r="BK7561" s="13"/>
      <c r="BL7561" s="13"/>
      <c r="BM7561" s="13"/>
      <c r="BN7561" s="13"/>
    </row>
    <row r="7562" spans="4:66" x14ac:dyDescent="0.25">
      <c r="D7562" s="7"/>
      <c r="E7562" s="10"/>
      <c r="F7562" s="10"/>
      <c r="G7562" s="10"/>
      <c r="H7562" s="10"/>
      <c r="I7562" s="10"/>
      <c r="J7562" s="10"/>
      <c r="K7562" s="11"/>
      <c r="L7562" s="11"/>
      <c r="M7562" s="12"/>
      <c r="N7562" s="12"/>
      <c r="O7562" s="12"/>
      <c r="P7562" s="12"/>
      <c r="Q7562" s="12"/>
      <c r="R7562" s="12"/>
      <c r="S7562" s="12"/>
      <c r="T7562" s="12"/>
      <c r="U7562" s="12"/>
      <c r="V7562" s="12"/>
      <c r="W7562" s="12"/>
      <c r="X7562" s="12"/>
      <c r="Y7562" s="12"/>
      <c r="Z7562" s="12"/>
      <c r="AA7562" s="12"/>
      <c r="AB7562" s="12"/>
      <c r="AC7562" s="12"/>
      <c r="AD7562" s="12"/>
      <c r="AE7562" s="12"/>
      <c r="AF7562" s="12"/>
      <c r="AG7562" s="12"/>
      <c r="AH7562" s="12"/>
      <c r="AI7562" s="12"/>
      <c r="AJ7562" s="12"/>
      <c r="AK7562" s="12"/>
      <c r="AL7562" s="12"/>
      <c r="AM7562" s="12"/>
      <c r="AN7562" s="12"/>
      <c r="AO7562" s="12"/>
      <c r="AP7562" s="12"/>
      <c r="AQ7562" s="12"/>
      <c r="AR7562" s="12"/>
      <c r="AS7562" s="12"/>
      <c r="AT7562" s="12"/>
      <c r="AU7562" s="12"/>
      <c r="AV7562" s="12"/>
      <c r="AW7562" s="12"/>
      <c r="AX7562" s="12"/>
      <c r="AY7562" s="12"/>
      <c r="AZ7562" s="12"/>
      <c r="BA7562" s="12"/>
      <c r="BB7562" s="12"/>
      <c r="BC7562" s="12"/>
      <c r="BD7562" s="12"/>
      <c r="BE7562" s="12"/>
      <c r="BF7562" s="12"/>
      <c r="BG7562" s="12"/>
      <c r="BH7562" s="12"/>
      <c r="BI7562" s="12"/>
      <c r="BJ7562" s="13"/>
      <c r="BK7562" s="13"/>
      <c r="BL7562" s="13"/>
      <c r="BM7562" s="13"/>
      <c r="BN7562" s="13"/>
    </row>
    <row r="7563" spans="4:66" x14ac:dyDescent="0.25">
      <c r="D7563" s="7"/>
      <c r="E7563" s="10"/>
      <c r="F7563" s="10"/>
      <c r="G7563" s="10"/>
      <c r="H7563" s="10"/>
      <c r="I7563" s="10"/>
      <c r="J7563" s="10"/>
      <c r="K7563" s="11"/>
      <c r="L7563" s="11"/>
      <c r="M7563" s="12"/>
      <c r="N7563" s="12"/>
      <c r="O7563" s="12"/>
      <c r="P7563" s="12"/>
      <c r="Q7563" s="12"/>
      <c r="R7563" s="12"/>
      <c r="S7563" s="12"/>
      <c r="T7563" s="12"/>
      <c r="U7563" s="12"/>
      <c r="V7563" s="12"/>
      <c r="W7563" s="12"/>
      <c r="X7563" s="12"/>
      <c r="Y7563" s="12"/>
      <c r="Z7563" s="12"/>
      <c r="AA7563" s="12"/>
      <c r="AB7563" s="12"/>
      <c r="AC7563" s="12"/>
      <c r="AD7563" s="12"/>
      <c r="AE7563" s="12"/>
      <c r="AF7563" s="12"/>
      <c r="AG7563" s="12"/>
      <c r="AH7563" s="12"/>
      <c r="AI7563" s="12"/>
      <c r="AJ7563" s="12"/>
      <c r="AK7563" s="12"/>
      <c r="AL7563" s="12"/>
      <c r="AM7563" s="12"/>
      <c r="AN7563" s="12"/>
      <c r="AO7563" s="12"/>
      <c r="AP7563" s="12"/>
      <c r="AQ7563" s="12"/>
      <c r="AR7563" s="12"/>
      <c r="AS7563" s="12"/>
      <c r="AT7563" s="12"/>
      <c r="AU7563" s="12"/>
      <c r="AV7563" s="12"/>
      <c r="AW7563" s="12"/>
      <c r="AX7563" s="12"/>
      <c r="AY7563" s="12"/>
      <c r="AZ7563" s="12"/>
      <c r="BA7563" s="12"/>
      <c r="BB7563" s="12"/>
      <c r="BC7563" s="12"/>
      <c r="BD7563" s="12"/>
      <c r="BE7563" s="12"/>
      <c r="BF7563" s="12"/>
      <c r="BG7563" s="12"/>
      <c r="BH7563" s="12"/>
      <c r="BI7563" s="12"/>
      <c r="BJ7563" s="13"/>
      <c r="BK7563" s="13"/>
      <c r="BL7563" s="13"/>
      <c r="BM7563" s="13"/>
      <c r="BN7563" s="13"/>
    </row>
    <row r="7564" spans="4:66" x14ac:dyDescent="0.25">
      <c r="D7564" s="7"/>
      <c r="E7564" s="10"/>
      <c r="F7564" s="10"/>
      <c r="G7564" s="10"/>
      <c r="H7564" s="10"/>
      <c r="I7564" s="10"/>
      <c r="J7564" s="10"/>
      <c r="K7564" s="11"/>
      <c r="L7564" s="11"/>
      <c r="M7564" s="12"/>
      <c r="N7564" s="12"/>
      <c r="O7564" s="12"/>
      <c r="P7564" s="12"/>
      <c r="Q7564" s="12"/>
      <c r="R7564" s="12"/>
      <c r="S7564" s="12"/>
      <c r="T7564" s="12"/>
      <c r="U7564" s="12"/>
      <c r="V7564" s="12"/>
      <c r="W7564" s="12"/>
      <c r="X7564" s="12"/>
      <c r="Y7564" s="12"/>
      <c r="Z7564" s="12"/>
      <c r="AA7564" s="12"/>
      <c r="AB7564" s="12"/>
      <c r="AC7564" s="12"/>
      <c r="AD7564" s="12"/>
      <c r="AE7564" s="12"/>
      <c r="AF7564" s="12"/>
      <c r="AG7564" s="12"/>
      <c r="AH7564" s="12"/>
      <c r="AI7564" s="12"/>
      <c r="AJ7564" s="12"/>
      <c r="AK7564" s="12"/>
      <c r="AL7564" s="12"/>
      <c r="AM7564" s="12"/>
      <c r="AN7564" s="12"/>
      <c r="AO7564" s="12"/>
      <c r="AP7564" s="12"/>
      <c r="AQ7564" s="12"/>
      <c r="AR7564" s="12"/>
      <c r="AS7564" s="12"/>
      <c r="AT7564" s="12"/>
      <c r="AU7564" s="12"/>
      <c r="AV7564" s="12"/>
      <c r="AW7564" s="12"/>
      <c r="AX7564" s="12"/>
      <c r="AY7564" s="12"/>
      <c r="AZ7564" s="12"/>
      <c r="BA7564" s="12"/>
      <c r="BB7564" s="12"/>
      <c r="BC7564" s="12"/>
      <c r="BD7564" s="12"/>
      <c r="BE7564" s="12"/>
      <c r="BF7564" s="12"/>
      <c r="BG7564" s="12"/>
      <c r="BH7564" s="12"/>
      <c r="BI7564" s="12"/>
      <c r="BJ7564" s="13"/>
      <c r="BK7564" s="13"/>
      <c r="BL7564" s="13"/>
      <c r="BM7564" s="13"/>
      <c r="BN7564" s="13"/>
    </row>
    <row r="7565" spans="4:66" x14ac:dyDescent="0.25">
      <c r="D7565" s="7"/>
      <c r="E7565" s="10"/>
      <c r="F7565" s="10"/>
      <c r="G7565" s="10"/>
      <c r="H7565" s="10"/>
      <c r="I7565" s="10"/>
      <c r="J7565" s="10"/>
      <c r="K7565" s="11"/>
      <c r="L7565" s="11"/>
      <c r="M7565" s="12"/>
      <c r="N7565" s="12"/>
      <c r="O7565" s="12"/>
      <c r="P7565" s="12"/>
      <c r="Q7565" s="12"/>
      <c r="R7565" s="12"/>
      <c r="S7565" s="12"/>
      <c r="T7565" s="12"/>
      <c r="U7565" s="12"/>
      <c r="V7565" s="12"/>
      <c r="W7565" s="12"/>
      <c r="X7565" s="12"/>
      <c r="Y7565" s="12"/>
      <c r="Z7565" s="12"/>
      <c r="AA7565" s="12"/>
      <c r="AB7565" s="12"/>
      <c r="AC7565" s="12"/>
      <c r="AD7565" s="12"/>
      <c r="AE7565" s="12"/>
      <c r="AF7565" s="12"/>
      <c r="AG7565" s="12"/>
      <c r="AH7565" s="12"/>
      <c r="AI7565" s="12"/>
      <c r="AJ7565" s="12"/>
      <c r="AK7565" s="12"/>
      <c r="AL7565" s="12"/>
      <c r="AM7565" s="12"/>
      <c r="AN7565" s="12"/>
      <c r="AO7565" s="12"/>
      <c r="AP7565" s="12"/>
      <c r="AQ7565" s="12"/>
      <c r="AR7565" s="12"/>
      <c r="AS7565" s="12"/>
      <c r="AT7565" s="12"/>
      <c r="AU7565" s="12"/>
      <c r="AV7565" s="12"/>
      <c r="AW7565" s="12"/>
      <c r="AX7565" s="12"/>
      <c r="AY7565" s="12"/>
      <c r="AZ7565" s="12"/>
      <c r="BA7565" s="12"/>
      <c r="BB7565" s="12"/>
      <c r="BC7565" s="12"/>
      <c r="BD7565" s="12"/>
      <c r="BE7565" s="12"/>
      <c r="BF7565" s="12"/>
      <c r="BG7565" s="12"/>
      <c r="BH7565" s="12"/>
      <c r="BI7565" s="12"/>
      <c r="BJ7565" s="13"/>
      <c r="BK7565" s="13"/>
      <c r="BL7565" s="13"/>
      <c r="BM7565" s="13"/>
      <c r="BN7565" s="13"/>
    </row>
    <row r="7566" spans="4:66" x14ac:dyDescent="0.25">
      <c r="D7566" s="7"/>
      <c r="E7566" s="10"/>
      <c r="F7566" s="10"/>
      <c r="G7566" s="10"/>
      <c r="H7566" s="10"/>
      <c r="I7566" s="10"/>
      <c r="J7566" s="10"/>
      <c r="K7566" s="11"/>
      <c r="L7566" s="11"/>
      <c r="M7566" s="12"/>
      <c r="N7566" s="12"/>
      <c r="O7566" s="12"/>
      <c r="P7566" s="12"/>
      <c r="Q7566" s="12"/>
      <c r="R7566" s="12"/>
      <c r="S7566" s="12"/>
      <c r="T7566" s="12"/>
      <c r="U7566" s="12"/>
      <c r="V7566" s="12"/>
      <c r="W7566" s="12"/>
      <c r="X7566" s="12"/>
      <c r="Y7566" s="12"/>
      <c r="Z7566" s="12"/>
      <c r="AA7566" s="12"/>
      <c r="AB7566" s="12"/>
      <c r="AC7566" s="12"/>
      <c r="AD7566" s="12"/>
      <c r="AE7566" s="12"/>
      <c r="AF7566" s="12"/>
      <c r="AG7566" s="12"/>
      <c r="AH7566" s="12"/>
      <c r="AI7566" s="12"/>
      <c r="AJ7566" s="12"/>
      <c r="AK7566" s="12"/>
      <c r="AL7566" s="12"/>
      <c r="AM7566" s="12"/>
      <c r="AN7566" s="12"/>
      <c r="AO7566" s="12"/>
      <c r="AP7566" s="12"/>
      <c r="AQ7566" s="12"/>
      <c r="AR7566" s="12"/>
      <c r="AS7566" s="12"/>
      <c r="AT7566" s="12"/>
      <c r="AU7566" s="12"/>
      <c r="AV7566" s="12"/>
      <c r="AW7566" s="12"/>
      <c r="AX7566" s="12"/>
      <c r="AY7566" s="12"/>
      <c r="AZ7566" s="12"/>
      <c r="BA7566" s="12"/>
      <c r="BB7566" s="12"/>
      <c r="BC7566" s="12"/>
      <c r="BD7566" s="12"/>
      <c r="BE7566" s="12"/>
      <c r="BF7566" s="12"/>
      <c r="BG7566" s="12"/>
      <c r="BH7566" s="12"/>
      <c r="BI7566" s="12"/>
      <c r="BJ7566" s="13"/>
      <c r="BK7566" s="13"/>
      <c r="BL7566" s="13"/>
      <c r="BM7566" s="13"/>
      <c r="BN7566" s="13"/>
    </row>
    <row r="7567" spans="4:66" x14ac:dyDescent="0.25">
      <c r="D7567" s="7"/>
      <c r="E7567" s="10"/>
      <c r="F7567" s="10"/>
      <c r="G7567" s="10"/>
      <c r="H7567" s="10"/>
      <c r="I7567" s="10"/>
      <c r="J7567" s="10"/>
      <c r="K7567" s="11"/>
      <c r="L7567" s="11"/>
      <c r="M7567" s="12"/>
      <c r="N7567" s="12"/>
      <c r="O7567" s="12"/>
      <c r="P7567" s="12"/>
      <c r="Q7567" s="12"/>
      <c r="R7567" s="12"/>
      <c r="S7567" s="12"/>
      <c r="T7567" s="12"/>
      <c r="U7567" s="12"/>
      <c r="V7567" s="12"/>
      <c r="W7567" s="12"/>
      <c r="X7567" s="12"/>
      <c r="Y7567" s="12"/>
      <c r="Z7567" s="12"/>
      <c r="AA7567" s="12"/>
      <c r="AB7567" s="12"/>
      <c r="AC7567" s="12"/>
      <c r="AD7567" s="12"/>
      <c r="AE7567" s="12"/>
      <c r="AF7567" s="12"/>
      <c r="AG7567" s="12"/>
      <c r="AH7567" s="12"/>
      <c r="AI7567" s="12"/>
      <c r="AJ7567" s="12"/>
      <c r="AK7567" s="12"/>
      <c r="AL7567" s="12"/>
      <c r="AM7567" s="12"/>
      <c r="AN7567" s="12"/>
      <c r="AO7567" s="12"/>
      <c r="AP7567" s="12"/>
      <c r="AQ7567" s="12"/>
      <c r="AR7567" s="12"/>
      <c r="AS7567" s="12"/>
      <c r="AT7567" s="12"/>
      <c r="AU7567" s="12"/>
      <c r="AV7567" s="12"/>
      <c r="AW7567" s="12"/>
      <c r="AX7567" s="12"/>
      <c r="AY7567" s="12"/>
      <c r="AZ7567" s="12"/>
      <c r="BA7567" s="12"/>
      <c r="BB7567" s="12"/>
      <c r="BC7567" s="12"/>
      <c r="BD7567" s="12"/>
      <c r="BE7567" s="12"/>
      <c r="BF7567" s="12"/>
      <c r="BG7567" s="12"/>
      <c r="BH7567" s="12"/>
      <c r="BI7567" s="12"/>
      <c r="BJ7567" s="13"/>
      <c r="BK7567" s="13"/>
      <c r="BL7567" s="13"/>
      <c r="BM7567" s="13"/>
      <c r="BN7567" s="13"/>
    </row>
    <row r="7568" spans="4:66" x14ac:dyDescent="0.25">
      <c r="D7568" s="7"/>
      <c r="E7568" s="10"/>
      <c r="F7568" s="10"/>
      <c r="G7568" s="10"/>
      <c r="H7568" s="10"/>
      <c r="I7568" s="10"/>
      <c r="J7568" s="10"/>
      <c r="K7568" s="11"/>
      <c r="L7568" s="11"/>
      <c r="M7568" s="12"/>
      <c r="N7568" s="12"/>
      <c r="O7568" s="12"/>
      <c r="P7568" s="12"/>
      <c r="Q7568" s="12"/>
      <c r="R7568" s="12"/>
      <c r="S7568" s="12"/>
      <c r="T7568" s="12"/>
      <c r="U7568" s="12"/>
      <c r="V7568" s="12"/>
      <c r="W7568" s="12"/>
      <c r="X7568" s="12"/>
      <c r="Y7568" s="12"/>
      <c r="Z7568" s="12"/>
      <c r="AA7568" s="12"/>
      <c r="AB7568" s="12"/>
      <c r="AC7568" s="12"/>
      <c r="AD7568" s="12"/>
      <c r="AE7568" s="12"/>
      <c r="AF7568" s="12"/>
      <c r="AG7568" s="12"/>
      <c r="AH7568" s="12"/>
      <c r="AI7568" s="12"/>
      <c r="AJ7568" s="12"/>
      <c r="AK7568" s="12"/>
      <c r="AL7568" s="12"/>
      <c r="AM7568" s="12"/>
      <c r="AN7568" s="12"/>
      <c r="AO7568" s="12"/>
      <c r="AP7568" s="12"/>
      <c r="AQ7568" s="12"/>
      <c r="AR7568" s="12"/>
      <c r="AS7568" s="12"/>
      <c r="AT7568" s="12"/>
      <c r="AU7568" s="12"/>
      <c r="AV7568" s="12"/>
      <c r="AW7568" s="12"/>
      <c r="AX7568" s="12"/>
      <c r="AY7568" s="12"/>
      <c r="AZ7568" s="12"/>
      <c r="BA7568" s="12"/>
      <c r="BB7568" s="12"/>
      <c r="BC7568" s="12"/>
      <c r="BD7568" s="12"/>
      <c r="BE7568" s="12"/>
      <c r="BF7568" s="12"/>
      <c r="BG7568" s="12"/>
      <c r="BH7568" s="12"/>
      <c r="BI7568" s="12"/>
      <c r="BJ7568" s="13"/>
      <c r="BK7568" s="13"/>
      <c r="BL7568" s="13"/>
      <c r="BM7568" s="13"/>
      <c r="BN7568" s="13"/>
    </row>
    <row r="7569" spans="4:66" x14ac:dyDescent="0.25">
      <c r="D7569" s="7"/>
      <c r="E7569" s="10"/>
      <c r="F7569" s="10"/>
      <c r="G7569" s="10"/>
      <c r="H7569" s="10"/>
      <c r="I7569" s="10"/>
      <c r="J7569" s="10"/>
      <c r="K7569" s="11"/>
      <c r="L7569" s="11"/>
      <c r="M7569" s="12"/>
      <c r="N7569" s="12"/>
      <c r="O7569" s="12"/>
      <c r="P7569" s="12"/>
      <c r="Q7569" s="12"/>
      <c r="R7569" s="12"/>
      <c r="S7569" s="12"/>
      <c r="T7569" s="12"/>
      <c r="U7569" s="12"/>
      <c r="V7569" s="12"/>
      <c r="W7569" s="12"/>
      <c r="X7569" s="12"/>
      <c r="Y7569" s="12"/>
      <c r="Z7569" s="12"/>
      <c r="AA7569" s="12"/>
      <c r="AB7569" s="12"/>
      <c r="AC7569" s="12"/>
      <c r="AD7569" s="12"/>
      <c r="AE7569" s="12"/>
      <c r="AF7569" s="12"/>
      <c r="AG7569" s="12"/>
      <c r="AH7569" s="12"/>
      <c r="AI7569" s="12"/>
      <c r="AJ7569" s="12"/>
      <c r="AK7569" s="12"/>
      <c r="AL7569" s="12"/>
      <c r="AM7569" s="12"/>
      <c r="AN7569" s="12"/>
      <c r="AO7569" s="12"/>
      <c r="AP7569" s="12"/>
      <c r="AQ7569" s="12"/>
      <c r="AR7569" s="12"/>
      <c r="AS7569" s="12"/>
      <c r="AT7569" s="12"/>
      <c r="AU7569" s="12"/>
      <c r="AV7569" s="12"/>
      <c r="AW7569" s="12"/>
      <c r="AX7569" s="12"/>
      <c r="AY7569" s="12"/>
      <c r="AZ7569" s="12"/>
      <c r="BA7569" s="12"/>
      <c r="BB7569" s="12"/>
      <c r="BC7569" s="12"/>
      <c r="BD7569" s="12"/>
      <c r="BE7569" s="12"/>
      <c r="BF7569" s="12"/>
      <c r="BG7569" s="12"/>
      <c r="BH7569" s="12"/>
      <c r="BI7569" s="12"/>
      <c r="BJ7569" s="13"/>
      <c r="BK7569" s="13"/>
      <c r="BL7569" s="13"/>
      <c r="BM7569" s="13"/>
      <c r="BN7569" s="13"/>
    </row>
    <row r="7570" spans="4:66" x14ac:dyDescent="0.25">
      <c r="D7570" s="7"/>
      <c r="E7570" s="10"/>
      <c r="F7570" s="10"/>
      <c r="G7570" s="10"/>
      <c r="H7570" s="10"/>
      <c r="I7570" s="10"/>
      <c r="J7570" s="10"/>
      <c r="K7570" s="11"/>
      <c r="L7570" s="11"/>
      <c r="M7570" s="12"/>
      <c r="N7570" s="12"/>
      <c r="O7570" s="12"/>
      <c r="P7570" s="12"/>
      <c r="Q7570" s="12"/>
      <c r="R7570" s="12"/>
      <c r="S7570" s="12"/>
      <c r="T7570" s="12"/>
      <c r="U7570" s="12"/>
      <c r="V7570" s="12"/>
      <c r="W7570" s="12"/>
      <c r="X7570" s="12"/>
      <c r="Y7570" s="12"/>
      <c r="Z7570" s="12"/>
      <c r="AA7570" s="12"/>
      <c r="AB7570" s="12"/>
      <c r="AC7570" s="12"/>
      <c r="AD7570" s="12"/>
      <c r="AE7570" s="12"/>
      <c r="AF7570" s="12"/>
      <c r="AG7570" s="12"/>
      <c r="AH7570" s="12"/>
      <c r="AI7570" s="12"/>
      <c r="AJ7570" s="12"/>
      <c r="AK7570" s="12"/>
      <c r="AL7570" s="12"/>
      <c r="AM7570" s="12"/>
      <c r="AN7570" s="12"/>
      <c r="AO7570" s="12"/>
      <c r="AP7570" s="12"/>
      <c r="AQ7570" s="12"/>
      <c r="AR7570" s="12"/>
      <c r="AS7570" s="12"/>
      <c r="AT7570" s="12"/>
      <c r="AU7570" s="12"/>
      <c r="AV7570" s="12"/>
      <c r="AW7570" s="12"/>
      <c r="AX7570" s="12"/>
      <c r="AY7570" s="12"/>
      <c r="AZ7570" s="12"/>
      <c r="BA7570" s="12"/>
      <c r="BB7570" s="12"/>
      <c r="BC7570" s="12"/>
      <c r="BD7570" s="12"/>
      <c r="BE7570" s="12"/>
      <c r="BF7570" s="12"/>
      <c r="BG7570" s="12"/>
      <c r="BH7570" s="12"/>
      <c r="BI7570" s="12"/>
      <c r="BJ7570" s="13"/>
      <c r="BK7570" s="13"/>
      <c r="BL7570" s="13"/>
      <c r="BM7570" s="13"/>
      <c r="BN7570" s="13"/>
    </row>
    <row r="7571" spans="4:66" x14ac:dyDescent="0.25">
      <c r="D7571" s="7"/>
      <c r="E7571" s="10"/>
      <c r="F7571" s="10"/>
      <c r="G7571" s="10"/>
      <c r="H7571" s="10"/>
      <c r="I7571" s="10"/>
      <c r="J7571" s="10"/>
      <c r="K7571" s="11"/>
      <c r="L7571" s="11"/>
      <c r="M7571" s="12"/>
      <c r="N7571" s="12"/>
      <c r="O7571" s="12"/>
      <c r="P7571" s="12"/>
      <c r="Q7571" s="12"/>
      <c r="R7571" s="12"/>
      <c r="S7571" s="12"/>
      <c r="T7571" s="12"/>
      <c r="U7571" s="12"/>
      <c r="V7571" s="12"/>
      <c r="W7571" s="12"/>
      <c r="X7571" s="12"/>
      <c r="Y7571" s="12"/>
      <c r="Z7571" s="12"/>
      <c r="AA7571" s="12"/>
      <c r="AB7571" s="12"/>
      <c r="AC7571" s="12"/>
      <c r="AD7571" s="12"/>
      <c r="AE7571" s="12"/>
      <c r="AF7571" s="12"/>
      <c r="AG7571" s="12"/>
      <c r="AH7571" s="12"/>
      <c r="AI7571" s="12"/>
      <c r="AJ7571" s="12"/>
      <c r="AK7571" s="12"/>
      <c r="AL7571" s="12"/>
      <c r="AM7571" s="12"/>
      <c r="AN7571" s="12"/>
      <c r="AO7571" s="12"/>
      <c r="AP7571" s="12"/>
      <c r="AQ7571" s="12"/>
      <c r="AR7571" s="12"/>
      <c r="AS7571" s="12"/>
      <c r="AT7571" s="12"/>
      <c r="AU7571" s="12"/>
      <c r="AV7571" s="12"/>
      <c r="AW7571" s="12"/>
      <c r="AX7571" s="12"/>
      <c r="AY7571" s="12"/>
      <c r="AZ7571" s="12"/>
      <c r="BA7571" s="12"/>
      <c r="BB7571" s="12"/>
      <c r="BC7571" s="12"/>
      <c r="BD7571" s="12"/>
      <c r="BE7571" s="12"/>
      <c r="BF7571" s="12"/>
      <c r="BG7571" s="12"/>
      <c r="BH7571" s="12"/>
      <c r="BI7571" s="12"/>
      <c r="BJ7571" s="13"/>
      <c r="BK7571" s="13"/>
      <c r="BL7571" s="13"/>
      <c r="BM7571" s="13"/>
      <c r="BN7571" s="13"/>
    </row>
    <row r="7572" spans="4:66" x14ac:dyDescent="0.25">
      <c r="D7572" s="7"/>
      <c r="E7572" s="10"/>
      <c r="F7572" s="10"/>
      <c r="G7572" s="10"/>
      <c r="H7572" s="10"/>
      <c r="I7572" s="10"/>
      <c r="J7572" s="10"/>
      <c r="K7572" s="11"/>
      <c r="L7572" s="11"/>
      <c r="M7572" s="12"/>
      <c r="N7572" s="12"/>
      <c r="O7572" s="12"/>
      <c r="P7572" s="12"/>
      <c r="Q7572" s="12"/>
      <c r="R7572" s="12"/>
      <c r="S7572" s="12"/>
      <c r="T7572" s="12"/>
      <c r="U7572" s="12"/>
      <c r="V7572" s="12"/>
      <c r="W7572" s="12"/>
      <c r="X7572" s="12"/>
      <c r="Y7572" s="12"/>
      <c r="Z7572" s="12"/>
      <c r="AA7572" s="12"/>
      <c r="AB7572" s="12"/>
      <c r="AC7572" s="12"/>
      <c r="AD7572" s="12"/>
      <c r="AE7572" s="12"/>
      <c r="AF7572" s="12"/>
      <c r="AG7572" s="12"/>
      <c r="AH7572" s="12"/>
      <c r="AI7572" s="12"/>
      <c r="AJ7572" s="12"/>
      <c r="AK7572" s="12"/>
      <c r="AL7572" s="12"/>
      <c r="AM7572" s="12"/>
      <c r="AN7572" s="12"/>
      <c r="AO7572" s="12"/>
      <c r="AP7572" s="12"/>
      <c r="AQ7572" s="12"/>
      <c r="AR7572" s="12"/>
      <c r="AS7572" s="12"/>
      <c r="AT7572" s="12"/>
      <c r="AU7572" s="12"/>
      <c r="AV7572" s="12"/>
      <c r="AW7572" s="12"/>
      <c r="AX7572" s="12"/>
      <c r="AY7572" s="12"/>
      <c r="AZ7572" s="12"/>
      <c r="BA7572" s="12"/>
      <c r="BB7572" s="12"/>
      <c r="BC7572" s="12"/>
      <c r="BD7572" s="12"/>
      <c r="BE7572" s="12"/>
      <c r="BF7572" s="12"/>
      <c r="BG7572" s="12"/>
      <c r="BH7572" s="12"/>
      <c r="BI7572" s="12"/>
      <c r="BJ7572" s="13"/>
      <c r="BK7572" s="13"/>
      <c r="BL7572" s="13"/>
      <c r="BM7572" s="13"/>
      <c r="BN7572" s="13"/>
    </row>
    <row r="7573" spans="4:66" x14ac:dyDescent="0.25">
      <c r="D7573" s="7"/>
      <c r="E7573" s="10"/>
      <c r="F7573" s="10"/>
      <c r="G7573" s="10"/>
      <c r="H7573" s="10"/>
      <c r="I7573" s="10"/>
      <c r="J7573" s="10"/>
      <c r="K7573" s="11"/>
      <c r="L7573" s="11"/>
      <c r="M7573" s="12"/>
      <c r="N7573" s="12"/>
      <c r="O7573" s="12"/>
      <c r="P7573" s="12"/>
      <c r="Q7573" s="12"/>
      <c r="R7573" s="12"/>
      <c r="S7573" s="12"/>
      <c r="T7573" s="12"/>
      <c r="U7573" s="12"/>
      <c r="V7573" s="12"/>
      <c r="W7573" s="12"/>
      <c r="X7573" s="12"/>
      <c r="Y7573" s="12"/>
      <c r="Z7573" s="12"/>
      <c r="AA7573" s="12"/>
      <c r="AB7573" s="12"/>
      <c r="AC7573" s="12"/>
      <c r="AD7573" s="12"/>
      <c r="AE7573" s="12"/>
      <c r="AF7573" s="12"/>
      <c r="AG7573" s="12"/>
      <c r="AH7573" s="12"/>
      <c r="AI7573" s="12"/>
      <c r="AJ7573" s="12"/>
      <c r="AK7573" s="12"/>
      <c r="AL7573" s="12"/>
      <c r="AM7573" s="12"/>
      <c r="AN7573" s="12"/>
      <c r="AO7573" s="12"/>
      <c r="AP7573" s="12"/>
      <c r="AQ7573" s="12"/>
      <c r="AR7573" s="12"/>
      <c r="AS7573" s="12"/>
      <c r="AT7573" s="12"/>
      <c r="AU7573" s="12"/>
      <c r="AV7573" s="12"/>
      <c r="AW7573" s="12"/>
      <c r="AX7573" s="12"/>
      <c r="AY7573" s="12"/>
      <c r="AZ7573" s="12"/>
      <c r="BA7573" s="12"/>
      <c r="BB7573" s="12"/>
      <c r="BC7573" s="12"/>
      <c r="BD7573" s="12"/>
      <c r="BE7573" s="12"/>
      <c r="BF7573" s="12"/>
      <c r="BG7573" s="12"/>
      <c r="BH7573" s="12"/>
      <c r="BI7573" s="12"/>
      <c r="BJ7573" s="13"/>
      <c r="BK7573" s="13"/>
      <c r="BL7573" s="13"/>
      <c r="BM7573" s="13"/>
      <c r="BN7573" s="13"/>
    </row>
    <row r="7574" spans="4:66" x14ac:dyDescent="0.25">
      <c r="D7574" s="7"/>
      <c r="E7574" s="10"/>
      <c r="F7574" s="10"/>
      <c r="G7574" s="10"/>
      <c r="H7574" s="10"/>
      <c r="I7574" s="10"/>
      <c r="J7574" s="10"/>
      <c r="K7574" s="11"/>
      <c r="L7574" s="11"/>
      <c r="M7574" s="12"/>
      <c r="N7574" s="12"/>
      <c r="O7574" s="12"/>
      <c r="P7574" s="12"/>
      <c r="Q7574" s="12"/>
      <c r="R7574" s="12"/>
      <c r="S7574" s="12"/>
      <c r="T7574" s="12"/>
      <c r="U7574" s="12"/>
      <c r="V7574" s="12"/>
      <c r="W7574" s="12"/>
      <c r="X7574" s="12"/>
      <c r="Y7574" s="12"/>
      <c r="Z7574" s="12"/>
      <c r="AA7574" s="12"/>
      <c r="AB7574" s="12"/>
      <c r="AC7574" s="12"/>
      <c r="AD7574" s="12"/>
      <c r="AE7574" s="12"/>
      <c r="AF7574" s="12"/>
      <c r="AG7574" s="12"/>
      <c r="AH7574" s="12"/>
      <c r="AI7574" s="12"/>
      <c r="AJ7574" s="12"/>
      <c r="AK7574" s="12"/>
      <c r="AL7574" s="12"/>
      <c r="AM7574" s="12"/>
      <c r="AN7574" s="12"/>
      <c r="AO7574" s="12"/>
      <c r="AP7574" s="12"/>
      <c r="AQ7574" s="12"/>
      <c r="AR7574" s="12"/>
      <c r="AS7574" s="12"/>
      <c r="AT7574" s="12"/>
      <c r="AU7574" s="12"/>
      <c r="AV7574" s="12"/>
      <c r="AW7574" s="12"/>
      <c r="AX7574" s="12"/>
      <c r="AY7574" s="12"/>
      <c r="AZ7574" s="12"/>
      <c r="BA7574" s="12"/>
      <c r="BB7574" s="12"/>
      <c r="BC7574" s="12"/>
      <c r="BD7574" s="12"/>
      <c r="BE7574" s="12"/>
      <c r="BF7574" s="12"/>
      <c r="BG7574" s="12"/>
      <c r="BH7574" s="12"/>
      <c r="BI7574" s="12"/>
      <c r="BJ7574" s="13"/>
      <c r="BK7574" s="13"/>
      <c r="BL7574" s="13"/>
      <c r="BM7574" s="13"/>
      <c r="BN7574" s="13"/>
    </row>
    <row r="7575" spans="4:66" x14ac:dyDescent="0.25">
      <c r="D7575" s="7"/>
      <c r="E7575" s="10"/>
      <c r="F7575" s="10"/>
      <c r="G7575" s="10"/>
      <c r="H7575" s="10"/>
      <c r="I7575" s="10"/>
      <c r="J7575" s="10"/>
      <c r="K7575" s="11"/>
      <c r="L7575" s="11"/>
      <c r="M7575" s="12"/>
      <c r="N7575" s="12"/>
      <c r="O7575" s="12"/>
      <c r="P7575" s="12"/>
      <c r="Q7575" s="12"/>
      <c r="R7575" s="12"/>
      <c r="S7575" s="12"/>
      <c r="T7575" s="12"/>
      <c r="U7575" s="12"/>
      <c r="V7575" s="12"/>
      <c r="W7575" s="12"/>
      <c r="X7575" s="12"/>
      <c r="Y7575" s="12"/>
      <c r="Z7575" s="12"/>
      <c r="AA7575" s="12"/>
      <c r="AB7575" s="12"/>
      <c r="AC7575" s="12"/>
      <c r="AD7575" s="12"/>
      <c r="AE7575" s="12"/>
      <c r="AF7575" s="12"/>
      <c r="AG7575" s="12"/>
      <c r="AH7575" s="12"/>
      <c r="AI7575" s="12"/>
      <c r="AJ7575" s="12"/>
      <c r="AK7575" s="12"/>
      <c r="AL7575" s="12"/>
      <c r="AM7575" s="12"/>
      <c r="AN7575" s="12"/>
      <c r="AO7575" s="12"/>
      <c r="AP7575" s="12"/>
      <c r="AQ7575" s="12"/>
      <c r="AR7575" s="12"/>
      <c r="AS7575" s="12"/>
      <c r="AT7575" s="12"/>
      <c r="AU7575" s="12"/>
      <c r="AV7575" s="12"/>
      <c r="AW7575" s="12"/>
      <c r="AX7575" s="12"/>
      <c r="AY7575" s="12"/>
      <c r="AZ7575" s="12"/>
      <c r="BA7575" s="12"/>
      <c r="BB7575" s="12"/>
      <c r="BC7575" s="12"/>
      <c r="BD7575" s="12"/>
      <c r="BE7575" s="12"/>
      <c r="BF7575" s="12"/>
      <c r="BG7575" s="12"/>
      <c r="BH7575" s="12"/>
      <c r="BI7575" s="12"/>
      <c r="BJ7575" s="13"/>
      <c r="BK7575" s="13"/>
      <c r="BL7575" s="13"/>
      <c r="BM7575" s="13"/>
      <c r="BN7575" s="13"/>
    </row>
    <row r="7576" spans="4:66" x14ac:dyDescent="0.25">
      <c r="D7576" s="7"/>
      <c r="E7576" s="10"/>
      <c r="F7576" s="10"/>
      <c r="G7576" s="10"/>
      <c r="H7576" s="10"/>
      <c r="I7576" s="10"/>
      <c r="J7576" s="10"/>
      <c r="K7576" s="11"/>
      <c r="L7576" s="11"/>
      <c r="M7576" s="12"/>
      <c r="N7576" s="12"/>
      <c r="O7576" s="12"/>
      <c r="P7576" s="12"/>
      <c r="Q7576" s="12"/>
      <c r="R7576" s="12"/>
      <c r="S7576" s="12"/>
      <c r="T7576" s="12"/>
      <c r="U7576" s="12"/>
      <c r="V7576" s="12"/>
      <c r="W7576" s="12"/>
      <c r="X7576" s="12"/>
      <c r="Y7576" s="12"/>
      <c r="Z7576" s="12"/>
      <c r="AA7576" s="12"/>
      <c r="AB7576" s="12"/>
      <c r="AC7576" s="12"/>
      <c r="AD7576" s="12"/>
      <c r="AE7576" s="12"/>
      <c r="AF7576" s="12"/>
      <c r="AG7576" s="12"/>
      <c r="AH7576" s="12"/>
      <c r="AI7576" s="12"/>
      <c r="AJ7576" s="12"/>
      <c r="AK7576" s="12"/>
      <c r="AL7576" s="12"/>
      <c r="AM7576" s="12"/>
      <c r="AN7576" s="12"/>
      <c r="AO7576" s="12"/>
      <c r="AP7576" s="12"/>
      <c r="AQ7576" s="12"/>
      <c r="AR7576" s="12"/>
      <c r="AS7576" s="12"/>
      <c r="AT7576" s="12"/>
      <c r="AU7576" s="12"/>
      <c r="AV7576" s="12"/>
      <c r="AW7576" s="12"/>
      <c r="AX7576" s="12"/>
      <c r="AY7576" s="12"/>
      <c r="AZ7576" s="12"/>
      <c r="BA7576" s="12"/>
      <c r="BB7576" s="12"/>
      <c r="BC7576" s="12"/>
      <c r="BD7576" s="12"/>
      <c r="BE7576" s="12"/>
      <c r="BF7576" s="12"/>
      <c r="BG7576" s="12"/>
      <c r="BH7576" s="12"/>
      <c r="BI7576" s="12"/>
      <c r="BJ7576" s="13"/>
      <c r="BK7576" s="13"/>
      <c r="BL7576" s="13"/>
      <c r="BM7576" s="13"/>
      <c r="BN7576" s="13"/>
    </row>
    <row r="7577" spans="4:66" x14ac:dyDescent="0.25">
      <c r="D7577" s="7"/>
      <c r="E7577" s="10"/>
      <c r="F7577" s="10"/>
      <c r="G7577" s="10"/>
      <c r="H7577" s="10"/>
      <c r="I7577" s="10"/>
      <c r="J7577" s="10"/>
      <c r="K7577" s="11"/>
      <c r="L7577" s="11"/>
      <c r="M7577" s="12"/>
      <c r="N7577" s="12"/>
      <c r="O7577" s="12"/>
      <c r="P7577" s="12"/>
      <c r="Q7577" s="12"/>
      <c r="R7577" s="12"/>
      <c r="S7577" s="12"/>
      <c r="T7577" s="12"/>
      <c r="U7577" s="12"/>
      <c r="V7577" s="12"/>
      <c r="W7577" s="12"/>
      <c r="X7577" s="12"/>
      <c r="Y7577" s="12"/>
      <c r="Z7577" s="12"/>
      <c r="AA7577" s="12"/>
      <c r="AB7577" s="12"/>
      <c r="AC7577" s="12"/>
      <c r="AD7577" s="12"/>
      <c r="AE7577" s="12"/>
      <c r="AF7577" s="12"/>
      <c r="AG7577" s="12"/>
      <c r="AH7577" s="12"/>
      <c r="AI7577" s="12"/>
      <c r="AJ7577" s="12"/>
      <c r="AK7577" s="12"/>
      <c r="AL7577" s="12"/>
      <c r="AM7577" s="12"/>
      <c r="AN7577" s="12"/>
      <c r="AO7577" s="12"/>
      <c r="AP7577" s="12"/>
      <c r="AQ7577" s="12"/>
      <c r="AR7577" s="12"/>
      <c r="AS7577" s="12"/>
      <c r="AT7577" s="12"/>
      <c r="AU7577" s="12"/>
      <c r="AV7577" s="12"/>
      <c r="AW7577" s="12"/>
      <c r="AX7577" s="12"/>
      <c r="AY7577" s="12"/>
      <c r="AZ7577" s="12"/>
      <c r="BA7577" s="12"/>
      <c r="BB7577" s="12"/>
      <c r="BC7577" s="12"/>
      <c r="BD7577" s="12"/>
      <c r="BE7577" s="12"/>
      <c r="BF7577" s="12"/>
      <c r="BG7577" s="12"/>
      <c r="BH7577" s="12"/>
      <c r="BI7577" s="12"/>
      <c r="BJ7577" s="13"/>
      <c r="BK7577" s="13"/>
      <c r="BL7577" s="13"/>
      <c r="BM7577" s="13"/>
      <c r="BN7577" s="13"/>
    </row>
    <row r="7578" spans="4:66" x14ac:dyDescent="0.25">
      <c r="D7578" s="7"/>
      <c r="E7578" s="10"/>
      <c r="F7578" s="10"/>
      <c r="G7578" s="10"/>
      <c r="H7578" s="10"/>
      <c r="I7578" s="10"/>
      <c r="J7578" s="10"/>
      <c r="K7578" s="11"/>
      <c r="L7578" s="11"/>
      <c r="M7578" s="12"/>
      <c r="N7578" s="12"/>
      <c r="O7578" s="12"/>
      <c r="P7578" s="12"/>
      <c r="Q7578" s="12"/>
      <c r="R7578" s="12"/>
      <c r="S7578" s="12"/>
      <c r="T7578" s="12"/>
      <c r="U7578" s="12"/>
      <c r="V7578" s="12"/>
      <c r="W7578" s="12"/>
      <c r="X7578" s="12"/>
      <c r="Y7578" s="12"/>
      <c r="Z7578" s="12"/>
      <c r="AA7578" s="12"/>
      <c r="AB7578" s="12"/>
      <c r="AC7578" s="12"/>
      <c r="AD7578" s="12"/>
      <c r="AE7578" s="12"/>
      <c r="AF7578" s="12"/>
      <c r="AG7578" s="12"/>
      <c r="AH7578" s="12"/>
      <c r="AI7578" s="12"/>
      <c r="AJ7578" s="12"/>
      <c r="AK7578" s="12"/>
      <c r="AL7578" s="12"/>
      <c r="AM7578" s="12"/>
      <c r="AN7578" s="12"/>
      <c r="AO7578" s="12"/>
      <c r="AP7578" s="12"/>
      <c r="AQ7578" s="12"/>
      <c r="AR7578" s="12"/>
      <c r="AS7578" s="12"/>
      <c r="AT7578" s="12"/>
      <c r="AU7578" s="12"/>
      <c r="AV7578" s="12"/>
      <c r="AW7578" s="12"/>
      <c r="AX7578" s="12"/>
      <c r="AY7578" s="12"/>
      <c r="AZ7578" s="12"/>
      <c r="BA7578" s="12"/>
      <c r="BB7578" s="12"/>
      <c r="BC7578" s="12"/>
      <c r="BD7578" s="12"/>
      <c r="BE7578" s="12"/>
      <c r="BF7578" s="12"/>
      <c r="BG7578" s="12"/>
      <c r="BH7578" s="12"/>
      <c r="BI7578" s="12"/>
      <c r="BJ7578" s="13"/>
      <c r="BK7578" s="13"/>
      <c r="BL7578" s="13"/>
      <c r="BM7578" s="13"/>
      <c r="BN7578" s="13"/>
    </row>
    <row r="7579" spans="4:66" x14ac:dyDescent="0.25">
      <c r="D7579" s="7"/>
      <c r="E7579" s="10"/>
      <c r="F7579" s="10"/>
      <c r="G7579" s="10"/>
      <c r="H7579" s="10"/>
      <c r="I7579" s="10"/>
      <c r="J7579" s="10"/>
      <c r="K7579" s="11"/>
      <c r="L7579" s="11"/>
      <c r="M7579" s="12"/>
      <c r="N7579" s="12"/>
      <c r="O7579" s="12"/>
      <c r="P7579" s="12"/>
      <c r="Q7579" s="12"/>
      <c r="R7579" s="12"/>
      <c r="S7579" s="12"/>
      <c r="T7579" s="12"/>
      <c r="U7579" s="12"/>
      <c r="V7579" s="12"/>
      <c r="W7579" s="12"/>
      <c r="X7579" s="12"/>
      <c r="Y7579" s="12"/>
      <c r="Z7579" s="12"/>
      <c r="AA7579" s="12"/>
      <c r="AB7579" s="12"/>
      <c r="AC7579" s="12"/>
      <c r="AD7579" s="12"/>
      <c r="AE7579" s="12"/>
      <c r="AF7579" s="12"/>
      <c r="AG7579" s="12"/>
      <c r="AH7579" s="12"/>
      <c r="AI7579" s="12"/>
      <c r="AJ7579" s="12"/>
      <c r="AK7579" s="12"/>
      <c r="AL7579" s="12"/>
      <c r="AM7579" s="12"/>
      <c r="AN7579" s="12"/>
      <c r="AO7579" s="12"/>
      <c r="AP7579" s="12"/>
      <c r="AQ7579" s="12"/>
      <c r="AR7579" s="12"/>
      <c r="AS7579" s="12"/>
      <c r="AT7579" s="12"/>
      <c r="AU7579" s="12"/>
      <c r="AV7579" s="12"/>
      <c r="AW7579" s="12"/>
      <c r="AX7579" s="12"/>
      <c r="AY7579" s="12"/>
      <c r="AZ7579" s="12"/>
      <c r="BA7579" s="12"/>
      <c r="BB7579" s="12"/>
      <c r="BC7579" s="12"/>
      <c r="BD7579" s="12"/>
      <c r="BE7579" s="12"/>
      <c r="BF7579" s="12"/>
      <c r="BG7579" s="12"/>
      <c r="BH7579" s="12"/>
      <c r="BI7579" s="12"/>
      <c r="BJ7579" s="13"/>
      <c r="BK7579" s="13"/>
      <c r="BL7579" s="13"/>
      <c r="BM7579" s="13"/>
      <c r="BN7579" s="13"/>
    </row>
    <row r="7580" spans="4:66" x14ac:dyDescent="0.25">
      <c r="D7580" s="7"/>
      <c r="E7580" s="10"/>
      <c r="F7580" s="10"/>
      <c r="G7580" s="10"/>
      <c r="H7580" s="10"/>
      <c r="I7580" s="10"/>
      <c r="J7580" s="10"/>
      <c r="K7580" s="11"/>
      <c r="L7580" s="11"/>
      <c r="M7580" s="12"/>
      <c r="N7580" s="12"/>
      <c r="O7580" s="12"/>
      <c r="P7580" s="12"/>
      <c r="Q7580" s="12"/>
      <c r="R7580" s="12"/>
      <c r="S7580" s="12"/>
      <c r="T7580" s="12"/>
      <c r="U7580" s="12"/>
      <c r="V7580" s="12"/>
      <c r="W7580" s="12"/>
      <c r="X7580" s="12"/>
      <c r="Y7580" s="12"/>
      <c r="Z7580" s="12"/>
      <c r="AA7580" s="12"/>
      <c r="AB7580" s="12"/>
      <c r="AC7580" s="12"/>
      <c r="AD7580" s="12"/>
      <c r="AE7580" s="12"/>
      <c r="AF7580" s="12"/>
      <c r="AG7580" s="12"/>
      <c r="AH7580" s="12"/>
      <c r="AI7580" s="12"/>
      <c r="AJ7580" s="12"/>
      <c r="AK7580" s="12"/>
      <c r="AL7580" s="12"/>
      <c r="AM7580" s="12"/>
      <c r="AN7580" s="12"/>
      <c r="AO7580" s="12"/>
      <c r="AP7580" s="12"/>
      <c r="AQ7580" s="12"/>
      <c r="AR7580" s="12"/>
      <c r="AS7580" s="12"/>
      <c r="AT7580" s="12"/>
      <c r="AU7580" s="12"/>
      <c r="AV7580" s="12"/>
      <c r="AW7580" s="12"/>
      <c r="AX7580" s="12"/>
      <c r="AY7580" s="12"/>
      <c r="AZ7580" s="12"/>
      <c r="BA7580" s="12"/>
      <c r="BB7580" s="12"/>
      <c r="BC7580" s="12"/>
      <c r="BD7580" s="12"/>
      <c r="BE7580" s="12"/>
      <c r="BF7580" s="12"/>
      <c r="BG7580" s="12"/>
      <c r="BH7580" s="12"/>
      <c r="BI7580" s="12"/>
      <c r="BJ7580" s="13"/>
      <c r="BK7580" s="13"/>
      <c r="BL7580" s="13"/>
      <c r="BM7580" s="13"/>
      <c r="BN7580" s="13"/>
    </row>
    <row r="7581" spans="4:66" x14ac:dyDescent="0.25">
      <c r="D7581" s="7"/>
      <c r="E7581" s="10"/>
      <c r="F7581" s="10"/>
      <c r="G7581" s="10"/>
      <c r="H7581" s="10"/>
      <c r="I7581" s="10"/>
      <c r="J7581" s="10"/>
      <c r="K7581" s="11"/>
      <c r="L7581" s="11"/>
      <c r="M7581" s="12"/>
      <c r="N7581" s="12"/>
      <c r="O7581" s="12"/>
      <c r="P7581" s="12"/>
      <c r="Q7581" s="12"/>
      <c r="R7581" s="12"/>
      <c r="S7581" s="12"/>
      <c r="T7581" s="12"/>
      <c r="U7581" s="12"/>
      <c r="V7581" s="12"/>
      <c r="W7581" s="12"/>
      <c r="X7581" s="12"/>
      <c r="Y7581" s="12"/>
      <c r="Z7581" s="12"/>
      <c r="AA7581" s="12"/>
      <c r="AB7581" s="12"/>
      <c r="AC7581" s="12"/>
      <c r="AD7581" s="12"/>
      <c r="AE7581" s="12"/>
      <c r="AF7581" s="12"/>
      <c r="AG7581" s="12"/>
      <c r="AH7581" s="12"/>
      <c r="AI7581" s="12"/>
      <c r="AJ7581" s="12"/>
      <c r="AK7581" s="12"/>
      <c r="AL7581" s="12"/>
      <c r="AM7581" s="12"/>
      <c r="AN7581" s="12"/>
      <c r="AO7581" s="12"/>
      <c r="AP7581" s="12"/>
      <c r="AQ7581" s="12"/>
      <c r="AR7581" s="12"/>
      <c r="AS7581" s="12"/>
      <c r="AT7581" s="12"/>
      <c r="AU7581" s="12"/>
      <c r="AV7581" s="12"/>
      <c r="AW7581" s="12"/>
      <c r="AX7581" s="12"/>
      <c r="AY7581" s="12"/>
      <c r="AZ7581" s="12"/>
      <c r="BA7581" s="12"/>
      <c r="BB7581" s="12"/>
      <c r="BC7581" s="12"/>
      <c r="BD7581" s="12"/>
      <c r="BE7581" s="12"/>
      <c r="BF7581" s="12"/>
      <c r="BG7581" s="12"/>
      <c r="BH7581" s="12"/>
      <c r="BI7581" s="12"/>
      <c r="BJ7581" s="13"/>
      <c r="BK7581" s="13"/>
      <c r="BL7581" s="13"/>
      <c r="BM7581" s="13"/>
      <c r="BN7581" s="13"/>
    </row>
    <row r="7582" spans="4:66" x14ac:dyDescent="0.25">
      <c r="D7582" s="7"/>
      <c r="E7582" s="10"/>
      <c r="F7582" s="10"/>
      <c r="G7582" s="10"/>
      <c r="H7582" s="10"/>
      <c r="I7582" s="10"/>
      <c r="J7582" s="10"/>
      <c r="K7582" s="11"/>
      <c r="L7582" s="11"/>
      <c r="M7582" s="12"/>
      <c r="N7582" s="12"/>
      <c r="O7582" s="12"/>
      <c r="P7582" s="12"/>
      <c r="Q7582" s="12"/>
      <c r="R7582" s="12"/>
      <c r="S7582" s="12"/>
      <c r="T7582" s="12"/>
      <c r="U7582" s="12"/>
      <c r="V7582" s="12"/>
      <c r="W7582" s="12"/>
      <c r="X7582" s="12"/>
      <c r="Y7582" s="12"/>
      <c r="Z7582" s="12"/>
      <c r="AA7582" s="12"/>
      <c r="AB7582" s="12"/>
      <c r="AC7582" s="12"/>
      <c r="AD7582" s="12"/>
      <c r="AE7582" s="12"/>
      <c r="AF7582" s="12"/>
      <c r="AG7582" s="12"/>
      <c r="AH7582" s="12"/>
      <c r="AI7582" s="12"/>
      <c r="AJ7582" s="12"/>
      <c r="AK7582" s="12"/>
      <c r="AL7582" s="12"/>
      <c r="AM7582" s="12"/>
      <c r="AN7582" s="12"/>
      <c r="AO7582" s="12"/>
      <c r="AP7582" s="12"/>
      <c r="AQ7582" s="12"/>
      <c r="AR7582" s="12"/>
      <c r="AS7582" s="12"/>
      <c r="AT7582" s="12"/>
      <c r="AU7582" s="12"/>
      <c r="AV7582" s="12"/>
      <c r="AW7582" s="12"/>
      <c r="AX7582" s="12"/>
      <c r="AY7582" s="12"/>
      <c r="AZ7582" s="12"/>
      <c r="BA7582" s="12"/>
      <c r="BB7582" s="12"/>
      <c r="BC7582" s="12"/>
      <c r="BD7582" s="12"/>
      <c r="BE7582" s="12"/>
      <c r="BF7582" s="12"/>
      <c r="BG7582" s="12"/>
      <c r="BH7582" s="12"/>
      <c r="BI7582" s="12"/>
      <c r="BJ7582" s="13"/>
      <c r="BK7582" s="13"/>
      <c r="BL7582" s="13"/>
      <c r="BM7582" s="13"/>
      <c r="BN7582" s="13"/>
    </row>
    <row r="7583" spans="4:66" x14ac:dyDescent="0.25">
      <c r="D7583" s="7"/>
      <c r="E7583" s="10"/>
      <c r="F7583" s="10"/>
      <c r="G7583" s="10"/>
      <c r="H7583" s="10"/>
      <c r="I7583" s="10"/>
      <c r="J7583" s="10"/>
      <c r="K7583" s="11"/>
      <c r="L7583" s="11"/>
      <c r="M7583" s="12"/>
      <c r="N7583" s="12"/>
      <c r="O7583" s="12"/>
      <c r="P7583" s="12"/>
      <c r="Q7583" s="12"/>
      <c r="R7583" s="12"/>
      <c r="S7583" s="12"/>
      <c r="T7583" s="12"/>
      <c r="U7583" s="12"/>
      <c r="V7583" s="12"/>
      <c r="W7583" s="12"/>
      <c r="X7583" s="12"/>
      <c r="Y7583" s="12"/>
      <c r="Z7583" s="12"/>
      <c r="AA7583" s="12"/>
      <c r="AB7583" s="12"/>
      <c r="AC7583" s="12"/>
      <c r="AD7583" s="12"/>
      <c r="AE7583" s="12"/>
      <c r="AF7583" s="12"/>
      <c r="AG7583" s="12"/>
      <c r="AH7583" s="12"/>
      <c r="AI7583" s="12"/>
      <c r="AJ7583" s="12"/>
      <c r="AK7583" s="12"/>
      <c r="AL7583" s="12"/>
      <c r="AM7583" s="12"/>
      <c r="AN7583" s="12"/>
      <c r="AO7583" s="12"/>
      <c r="AP7583" s="12"/>
      <c r="AQ7583" s="12"/>
      <c r="AR7583" s="12"/>
      <c r="AS7583" s="12"/>
      <c r="AT7583" s="12"/>
      <c r="AU7583" s="12"/>
      <c r="AV7583" s="12"/>
      <c r="AW7583" s="12"/>
      <c r="AX7583" s="12"/>
      <c r="AY7583" s="12"/>
      <c r="AZ7583" s="12"/>
      <c r="BA7583" s="12"/>
      <c r="BB7583" s="12"/>
      <c r="BC7583" s="12"/>
      <c r="BD7583" s="12"/>
      <c r="BE7583" s="12"/>
      <c r="BF7583" s="12"/>
      <c r="BG7583" s="12"/>
      <c r="BH7583" s="12"/>
      <c r="BI7583" s="12"/>
      <c r="BJ7583" s="13"/>
      <c r="BK7583" s="13"/>
      <c r="BL7583" s="13"/>
      <c r="BM7583" s="13"/>
      <c r="BN7583" s="13"/>
    </row>
    <row r="7584" spans="4:66" x14ac:dyDescent="0.25">
      <c r="D7584" s="7"/>
      <c r="E7584" s="10"/>
      <c r="F7584" s="10"/>
      <c r="G7584" s="10"/>
      <c r="H7584" s="10"/>
      <c r="I7584" s="10"/>
      <c r="J7584" s="10"/>
      <c r="K7584" s="11"/>
      <c r="L7584" s="11"/>
      <c r="M7584" s="12"/>
      <c r="N7584" s="12"/>
      <c r="O7584" s="12"/>
      <c r="P7584" s="12"/>
      <c r="Q7584" s="12"/>
      <c r="R7584" s="12"/>
      <c r="S7584" s="12"/>
      <c r="T7584" s="12"/>
      <c r="U7584" s="12"/>
      <c r="V7584" s="12"/>
      <c r="W7584" s="12"/>
      <c r="X7584" s="12"/>
      <c r="Y7584" s="12"/>
      <c r="Z7584" s="12"/>
      <c r="AA7584" s="12"/>
      <c r="AB7584" s="12"/>
      <c r="AC7584" s="12"/>
      <c r="AD7584" s="12"/>
      <c r="AE7584" s="12"/>
      <c r="AF7584" s="12"/>
      <c r="AG7584" s="12"/>
      <c r="AH7584" s="12"/>
      <c r="AI7584" s="12"/>
      <c r="AJ7584" s="12"/>
      <c r="AK7584" s="12"/>
      <c r="AL7584" s="12"/>
      <c r="AM7584" s="12"/>
      <c r="AN7584" s="12"/>
      <c r="AO7584" s="12"/>
      <c r="AP7584" s="12"/>
      <c r="AQ7584" s="12"/>
      <c r="AR7584" s="12"/>
      <c r="AS7584" s="12"/>
      <c r="AT7584" s="12"/>
      <c r="AU7584" s="12"/>
      <c r="AV7584" s="12"/>
      <c r="AW7584" s="12"/>
      <c r="AX7584" s="12"/>
      <c r="AY7584" s="12"/>
      <c r="AZ7584" s="12"/>
      <c r="BA7584" s="12"/>
      <c r="BB7584" s="12"/>
      <c r="BC7584" s="12"/>
      <c r="BD7584" s="12"/>
      <c r="BE7584" s="12"/>
      <c r="BF7584" s="12"/>
      <c r="BG7584" s="12"/>
      <c r="BH7584" s="12"/>
      <c r="BI7584" s="12"/>
      <c r="BJ7584" s="13"/>
      <c r="BK7584" s="13"/>
      <c r="BL7584" s="13"/>
      <c r="BM7584" s="13"/>
      <c r="BN7584" s="13"/>
    </row>
    <row r="7585" spans="4:66" x14ac:dyDescent="0.25">
      <c r="D7585" s="7"/>
      <c r="E7585" s="10"/>
      <c r="F7585" s="10"/>
      <c r="G7585" s="10"/>
      <c r="H7585" s="10"/>
      <c r="I7585" s="10"/>
      <c r="J7585" s="10"/>
      <c r="K7585" s="11"/>
      <c r="L7585" s="11"/>
      <c r="M7585" s="12"/>
      <c r="N7585" s="12"/>
      <c r="O7585" s="12"/>
      <c r="P7585" s="12"/>
      <c r="Q7585" s="12"/>
      <c r="R7585" s="12"/>
      <c r="S7585" s="12"/>
      <c r="T7585" s="12"/>
      <c r="U7585" s="12"/>
      <c r="V7585" s="12"/>
      <c r="W7585" s="12"/>
      <c r="X7585" s="12"/>
      <c r="Y7585" s="12"/>
      <c r="Z7585" s="12"/>
      <c r="AA7585" s="12"/>
      <c r="AB7585" s="12"/>
      <c r="AC7585" s="12"/>
      <c r="AD7585" s="12"/>
      <c r="AE7585" s="12"/>
      <c r="AF7585" s="12"/>
      <c r="AG7585" s="12"/>
      <c r="AH7585" s="12"/>
      <c r="AI7585" s="12"/>
      <c r="AJ7585" s="12"/>
      <c r="AK7585" s="12"/>
      <c r="AL7585" s="12"/>
      <c r="AM7585" s="12"/>
      <c r="AN7585" s="12"/>
      <c r="AO7585" s="12"/>
      <c r="AP7585" s="12"/>
      <c r="AQ7585" s="12"/>
      <c r="AR7585" s="12"/>
      <c r="AS7585" s="12"/>
      <c r="AT7585" s="12"/>
      <c r="AU7585" s="12"/>
      <c r="AV7585" s="12"/>
      <c r="AW7585" s="12"/>
      <c r="AX7585" s="12"/>
      <c r="AY7585" s="12"/>
      <c r="AZ7585" s="12"/>
      <c r="BA7585" s="12"/>
      <c r="BB7585" s="12"/>
      <c r="BC7585" s="12"/>
      <c r="BD7585" s="12"/>
      <c r="BE7585" s="12"/>
      <c r="BF7585" s="12"/>
      <c r="BG7585" s="12"/>
      <c r="BH7585" s="12"/>
      <c r="BI7585" s="12"/>
      <c r="BJ7585" s="13"/>
      <c r="BK7585" s="13"/>
      <c r="BL7585" s="13"/>
      <c r="BM7585" s="13"/>
      <c r="BN7585" s="13"/>
    </row>
    <row r="7586" spans="4:66" x14ac:dyDescent="0.25">
      <c r="D7586" s="7"/>
      <c r="E7586" s="10"/>
      <c r="F7586" s="10"/>
      <c r="G7586" s="10"/>
      <c r="H7586" s="10"/>
      <c r="I7586" s="10"/>
      <c r="J7586" s="10"/>
      <c r="K7586" s="11"/>
      <c r="L7586" s="11"/>
      <c r="M7586" s="12"/>
      <c r="N7586" s="12"/>
      <c r="O7586" s="12"/>
      <c r="P7586" s="12"/>
      <c r="Q7586" s="12"/>
      <c r="R7586" s="12"/>
      <c r="S7586" s="12"/>
      <c r="T7586" s="12"/>
      <c r="U7586" s="12"/>
      <c r="V7586" s="12"/>
      <c r="W7586" s="12"/>
      <c r="X7586" s="12"/>
      <c r="Y7586" s="12"/>
      <c r="Z7586" s="12"/>
      <c r="AA7586" s="12"/>
      <c r="AB7586" s="12"/>
      <c r="AC7586" s="12"/>
      <c r="AD7586" s="12"/>
      <c r="AE7586" s="12"/>
      <c r="AF7586" s="12"/>
      <c r="AG7586" s="12"/>
      <c r="AH7586" s="12"/>
      <c r="AI7586" s="12"/>
      <c r="AJ7586" s="12"/>
      <c r="AK7586" s="12"/>
      <c r="AL7586" s="12"/>
      <c r="AM7586" s="12"/>
      <c r="AN7586" s="12"/>
      <c r="AO7586" s="12"/>
      <c r="AP7586" s="12"/>
      <c r="AQ7586" s="12"/>
      <c r="AR7586" s="12"/>
      <c r="AS7586" s="12"/>
      <c r="AT7586" s="12"/>
      <c r="AU7586" s="12"/>
      <c r="AV7586" s="12"/>
      <c r="AW7586" s="12"/>
      <c r="AX7586" s="12"/>
      <c r="AY7586" s="12"/>
      <c r="AZ7586" s="12"/>
      <c r="BA7586" s="12"/>
      <c r="BB7586" s="12"/>
      <c r="BC7586" s="12"/>
      <c r="BD7586" s="12"/>
      <c r="BE7586" s="12"/>
      <c r="BF7586" s="12"/>
      <c r="BG7586" s="12"/>
      <c r="BH7586" s="12"/>
      <c r="BI7586" s="12"/>
      <c r="BJ7586" s="13"/>
      <c r="BK7586" s="13"/>
      <c r="BL7586" s="13"/>
      <c r="BM7586" s="13"/>
      <c r="BN7586" s="13"/>
    </row>
    <row r="7587" spans="4:66" x14ac:dyDescent="0.25">
      <c r="D7587" s="7"/>
      <c r="E7587" s="10"/>
      <c r="F7587" s="10"/>
      <c r="G7587" s="10"/>
      <c r="H7587" s="10"/>
      <c r="I7587" s="10"/>
      <c r="J7587" s="10"/>
      <c r="K7587" s="11"/>
      <c r="L7587" s="11"/>
      <c r="M7587" s="12"/>
      <c r="N7587" s="12"/>
      <c r="O7587" s="12"/>
      <c r="P7587" s="12"/>
      <c r="Q7587" s="12"/>
      <c r="R7587" s="12"/>
      <c r="S7587" s="12"/>
      <c r="T7587" s="12"/>
      <c r="U7587" s="12"/>
      <c r="V7587" s="12"/>
      <c r="W7587" s="12"/>
      <c r="X7587" s="12"/>
      <c r="Y7587" s="12"/>
      <c r="Z7587" s="12"/>
      <c r="AA7587" s="12"/>
      <c r="AB7587" s="12"/>
      <c r="AC7587" s="12"/>
      <c r="AD7587" s="12"/>
      <c r="AE7587" s="12"/>
      <c r="AF7587" s="12"/>
      <c r="AG7587" s="12"/>
      <c r="AH7587" s="12"/>
      <c r="AI7587" s="12"/>
      <c r="AJ7587" s="12"/>
      <c r="AK7587" s="12"/>
      <c r="AL7587" s="12"/>
      <c r="AM7587" s="12"/>
      <c r="AN7587" s="12"/>
      <c r="AO7587" s="12"/>
      <c r="AP7587" s="12"/>
      <c r="AQ7587" s="12"/>
      <c r="AR7587" s="12"/>
      <c r="AS7587" s="12"/>
      <c r="AT7587" s="12"/>
      <c r="AU7587" s="12"/>
      <c r="AV7587" s="12"/>
      <c r="AW7587" s="12"/>
      <c r="AX7587" s="12"/>
      <c r="AY7587" s="12"/>
      <c r="AZ7587" s="12"/>
      <c r="BA7587" s="12"/>
      <c r="BB7587" s="12"/>
      <c r="BC7587" s="12"/>
      <c r="BD7587" s="12"/>
      <c r="BE7587" s="12"/>
      <c r="BF7587" s="12"/>
      <c r="BG7587" s="12"/>
      <c r="BH7587" s="12"/>
      <c r="BI7587" s="12"/>
      <c r="BJ7587" s="13"/>
      <c r="BK7587" s="13"/>
      <c r="BL7587" s="13"/>
      <c r="BM7587" s="13"/>
      <c r="BN7587" s="13"/>
    </row>
    <row r="7588" spans="4:66" x14ac:dyDescent="0.25">
      <c r="D7588" s="7"/>
      <c r="E7588" s="10"/>
      <c r="F7588" s="10"/>
      <c r="G7588" s="10"/>
      <c r="H7588" s="10"/>
      <c r="I7588" s="10"/>
      <c r="J7588" s="10"/>
      <c r="K7588" s="11"/>
      <c r="L7588" s="11"/>
      <c r="M7588" s="12"/>
      <c r="N7588" s="12"/>
      <c r="O7588" s="12"/>
      <c r="P7588" s="12"/>
      <c r="Q7588" s="12"/>
      <c r="R7588" s="12"/>
      <c r="S7588" s="12"/>
      <c r="T7588" s="12"/>
      <c r="U7588" s="12"/>
      <c r="V7588" s="12"/>
      <c r="W7588" s="12"/>
      <c r="X7588" s="12"/>
      <c r="Y7588" s="12"/>
      <c r="Z7588" s="12"/>
      <c r="AA7588" s="12"/>
      <c r="AB7588" s="12"/>
      <c r="AC7588" s="12"/>
      <c r="AD7588" s="12"/>
      <c r="AE7588" s="12"/>
      <c r="AF7588" s="12"/>
      <c r="AG7588" s="12"/>
      <c r="AH7588" s="12"/>
      <c r="AI7588" s="12"/>
      <c r="AJ7588" s="12"/>
      <c r="AK7588" s="12"/>
      <c r="AL7588" s="12"/>
      <c r="AM7588" s="12"/>
      <c r="AN7588" s="12"/>
      <c r="AO7588" s="12"/>
      <c r="AP7588" s="12"/>
      <c r="AQ7588" s="12"/>
      <c r="AR7588" s="12"/>
      <c r="AS7588" s="12"/>
      <c r="AT7588" s="12"/>
      <c r="AU7588" s="12"/>
      <c r="AV7588" s="12"/>
      <c r="AW7588" s="12"/>
      <c r="AX7588" s="12"/>
      <c r="AY7588" s="12"/>
      <c r="AZ7588" s="12"/>
      <c r="BA7588" s="12"/>
      <c r="BB7588" s="12"/>
      <c r="BC7588" s="12"/>
      <c r="BD7588" s="12"/>
      <c r="BE7588" s="12"/>
      <c r="BF7588" s="12"/>
      <c r="BG7588" s="12"/>
      <c r="BH7588" s="12"/>
      <c r="BI7588" s="12"/>
      <c r="BJ7588" s="13"/>
      <c r="BK7588" s="13"/>
      <c r="BL7588" s="13"/>
      <c r="BM7588" s="13"/>
      <c r="BN7588" s="13"/>
    </row>
    <row r="7589" spans="4:66" x14ac:dyDescent="0.25">
      <c r="D7589" s="7"/>
      <c r="E7589" s="10"/>
      <c r="F7589" s="10"/>
      <c r="G7589" s="10"/>
      <c r="H7589" s="10"/>
      <c r="I7589" s="10"/>
      <c r="J7589" s="10"/>
      <c r="K7589" s="11"/>
      <c r="L7589" s="11"/>
      <c r="M7589" s="12"/>
      <c r="N7589" s="12"/>
      <c r="O7589" s="12"/>
      <c r="P7589" s="12"/>
      <c r="Q7589" s="12"/>
      <c r="R7589" s="12"/>
      <c r="S7589" s="12"/>
      <c r="T7589" s="12"/>
      <c r="U7589" s="12"/>
      <c r="V7589" s="12"/>
      <c r="W7589" s="12"/>
      <c r="X7589" s="12"/>
      <c r="Y7589" s="12"/>
      <c r="Z7589" s="12"/>
      <c r="AA7589" s="12"/>
      <c r="AB7589" s="12"/>
      <c r="AC7589" s="12"/>
      <c r="AD7589" s="12"/>
      <c r="AE7589" s="12"/>
      <c r="AF7589" s="12"/>
      <c r="AG7589" s="12"/>
      <c r="AH7589" s="12"/>
      <c r="AI7589" s="12"/>
      <c r="AJ7589" s="12"/>
      <c r="AK7589" s="12"/>
      <c r="AL7589" s="12"/>
      <c r="AM7589" s="12"/>
      <c r="AN7589" s="12"/>
      <c r="AO7589" s="12"/>
      <c r="AP7589" s="12"/>
      <c r="AQ7589" s="12"/>
      <c r="AR7589" s="12"/>
      <c r="AS7589" s="12"/>
      <c r="AT7589" s="12"/>
      <c r="AU7589" s="12"/>
      <c r="AV7589" s="12"/>
      <c r="AW7589" s="12"/>
      <c r="AX7589" s="12"/>
      <c r="AY7589" s="12"/>
      <c r="AZ7589" s="12"/>
      <c r="BA7589" s="12"/>
      <c r="BB7589" s="12"/>
      <c r="BC7589" s="12"/>
      <c r="BD7589" s="12"/>
      <c r="BE7589" s="12"/>
      <c r="BF7589" s="12"/>
      <c r="BG7589" s="12"/>
      <c r="BH7589" s="12"/>
      <c r="BI7589" s="12"/>
      <c r="BJ7589" s="13"/>
      <c r="BK7589" s="13"/>
      <c r="BL7589" s="13"/>
      <c r="BM7589" s="13"/>
      <c r="BN7589" s="13"/>
    </row>
    <row r="7590" spans="4:66" x14ac:dyDescent="0.25">
      <c r="D7590" s="7"/>
      <c r="E7590" s="10"/>
      <c r="F7590" s="10"/>
      <c r="G7590" s="10"/>
      <c r="H7590" s="10"/>
      <c r="I7590" s="10"/>
      <c r="J7590" s="10"/>
      <c r="K7590" s="11"/>
      <c r="L7590" s="11"/>
      <c r="M7590" s="12"/>
      <c r="N7590" s="12"/>
      <c r="O7590" s="12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  <c r="AD7590" s="12"/>
      <c r="AE7590" s="12"/>
      <c r="AF7590" s="12"/>
      <c r="AG7590" s="12"/>
      <c r="AH7590" s="12"/>
      <c r="AI7590" s="12"/>
      <c r="AJ7590" s="12"/>
      <c r="AK7590" s="12"/>
      <c r="AL7590" s="12"/>
      <c r="AM7590" s="12"/>
      <c r="AN7590" s="12"/>
      <c r="AO7590" s="12"/>
      <c r="AP7590" s="12"/>
      <c r="AQ7590" s="12"/>
      <c r="AR7590" s="12"/>
      <c r="AS7590" s="12"/>
      <c r="AT7590" s="12"/>
      <c r="AU7590" s="12"/>
      <c r="AV7590" s="12"/>
      <c r="AW7590" s="12"/>
      <c r="AX7590" s="12"/>
      <c r="AY7590" s="12"/>
      <c r="AZ7590" s="12"/>
      <c r="BA7590" s="12"/>
      <c r="BB7590" s="12"/>
      <c r="BC7590" s="12"/>
      <c r="BD7590" s="12"/>
      <c r="BE7590" s="12"/>
      <c r="BF7590" s="12"/>
      <c r="BG7590" s="12"/>
      <c r="BH7590" s="12"/>
      <c r="BI7590" s="12"/>
      <c r="BJ7590" s="13"/>
      <c r="BK7590" s="13"/>
      <c r="BL7590" s="13"/>
      <c r="BM7590" s="13"/>
      <c r="BN7590" s="13"/>
    </row>
    <row r="7591" spans="4:66" x14ac:dyDescent="0.25">
      <c r="D7591" s="7"/>
      <c r="E7591" s="10"/>
      <c r="F7591" s="10"/>
      <c r="G7591" s="10"/>
      <c r="H7591" s="10"/>
      <c r="I7591" s="10"/>
      <c r="J7591" s="10"/>
      <c r="K7591" s="11"/>
      <c r="L7591" s="11"/>
      <c r="M7591" s="12"/>
      <c r="N7591" s="12"/>
      <c r="O7591" s="12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  <c r="AD7591" s="12"/>
      <c r="AE7591" s="12"/>
      <c r="AF7591" s="12"/>
      <c r="AG7591" s="12"/>
      <c r="AH7591" s="12"/>
      <c r="AI7591" s="12"/>
      <c r="AJ7591" s="12"/>
      <c r="AK7591" s="12"/>
      <c r="AL7591" s="12"/>
      <c r="AM7591" s="12"/>
      <c r="AN7591" s="12"/>
      <c r="AO7591" s="12"/>
      <c r="AP7591" s="12"/>
      <c r="AQ7591" s="12"/>
      <c r="AR7591" s="12"/>
      <c r="AS7591" s="12"/>
      <c r="AT7591" s="12"/>
      <c r="AU7591" s="12"/>
      <c r="AV7591" s="12"/>
      <c r="AW7591" s="12"/>
      <c r="AX7591" s="12"/>
      <c r="AY7591" s="12"/>
      <c r="AZ7591" s="12"/>
      <c r="BA7591" s="12"/>
      <c r="BB7591" s="12"/>
      <c r="BC7591" s="12"/>
      <c r="BD7591" s="12"/>
      <c r="BE7591" s="12"/>
      <c r="BF7591" s="12"/>
      <c r="BG7591" s="12"/>
      <c r="BH7591" s="12"/>
      <c r="BI7591" s="12"/>
      <c r="BJ7591" s="13"/>
      <c r="BK7591" s="13"/>
      <c r="BL7591" s="13"/>
      <c r="BM7591" s="13"/>
      <c r="BN7591" s="13"/>
    </row>
    <row r="7592" spans="4:66" x14ac:dyDescent="0.25">
      <c r="D7592" s="7"/>
      <c r="E7592" s="10"/>
      <c r="F7592" s="10"/>
      <c r="G7592" s="10"/>
      <c r="H7592" s="10"/>
      <c r="I7592" s="10"/>
      <c r="J7592" s="10"/>
      <c r="K7592" s="11"/>
      <c r="L7592" s="11"/>
      <c r="M7592" s="12"/>
      <c r="N7592" s="12"/>
      <c r="O7592" s="12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  <c r="AD7592" s="12"/>
      <c r="AE7592" s="12"/>
      <c r="AF7592" s="12"/>
      <c r="AG7592" s="12"/>
      <c r="AH7592" s="12"/>
      <c r="AI7592" s="12"/>
      <c r="AJ7592" s="12"/>
      <c r="AK7592" s="12"/>
      <c r="AL7592" s="12"/>
      <c r="AM7592" s="12"/>
      <c r="AN7592" s="12"/>
      <c r="AO7592" s="12"/>
      <c r="AP7592" s="12"/>
      <c r="AQ7592" s="12"/>
      <c r="AR7592" s="12"/>
      <c r="AS7592" s="12"/>
      <c r="AT7592" s="12"/>
      <c r="AU7592" s="12"/>
      <c r="AV7592" s="12"/>
      <c r="AW7592" s="12"/>
      <c r="AX7592" s="12"/>
      <c r="AY7592" s="12"/>
      <c r="AZ7592" s="12"/>
      <c r="BA7592" s="12"/>
      <c r="BB7592" s="12"/>
      <c r="BC7592" s="12"/>
      <c r="BD7592" s="12"/>
      <c r="BE7592" s="12"/>
      <c r="BF7592" s="12"/>
      <c r="BG7592" s="12"/>
      <c r="BH7592" s="12"/>
      <c r="BI7592" s="12"/>
      <c r="BJ7592" s="13"/>
      <c r="BK7592" s="13"/>
      <c r="BL7592" s="13"/>
      <c r="BM7592" s="13"/>
      <c r="BN7592" s="13"/>
    </row>
    <row r="7593" spans="4:66" x14ac:dyDescent="0.25">
      <c r="D7593" s="7"/>
      <c r="E7593" s="10"/>
      <c r="F7593" s="10"/>
      <c r="G7593" s="10"/>
      <c r="H7593" s="10"/>
      <c r="I7593" s="10"/>
      <c r="J7593" s="10"/>
      <c r="K7593" s="11"/>
      <c r="L7593" s="11"/>
      <c r="M7593" s="12"/>
      <c r="N7593" s="12"/>
      <c r="O7593" s="12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  <c r="AD7593" s="12"/>
      <c r="AE7593" s="12"/>
      <c r="AF7593" s="12"/>
      <c r="AG7593" s="12"/>
      <c r="AH7593" s="12"/>
      <c r="AI7593" s="12"/>
      <c r="AJ7593" s="12"/>
      <c r="AK7593" s="12"/>
      <c r="AL7593" s="12"/>
      <c r="AM7593" s="12"/>
      <c r="AN7593" s="12"/>
      <c r="AO7593" s="12"/>
      <c r="AP7593" s="12"/>
      <c r="AQ7593" s="12"/>
      <c r="AR7593" s="12"/>
      <c r="AS7593" s="12"/>
      <c r="AT7593" s="12"/>
      <c r="AU7593" s="12"/>
      <c r="AV7593" s="12"/>
      <c r="AW7593" s="12"/>
      <c r="AX7593" s="12"/>
      <c r="AY7593" s="12"/>
      <c r="AZ7593" s="12"/>
      <c r="BA7593" s="12"/>
      <c r="BB7593" s="12"/>
      <c r="BC7593" s="12"/>
      <c r="BD7593" s="12"/>
      <c r="BE7593" s="12"/>
      <c r="BF7593" s="12"/>
      <c r="BG7593" s="12"/>
      <c r="BH7593" s="12"/>
      <c r="BI7593" s="12"/>
      <c r="BJ7593" s="13"/>
      <c r="BK7593" s="13"/>
      <c r="BL7593" s="13"/>
      <c r="BM7593" s="13"/>
      <c r="BN7593" s="13"/>
    </row>
    <row r="7594" spans="4:66" x14ac:dyDescent="0.25">
      <c r="D7594" s="7"/>
      <c r="E7594" s="10"/>
      <c r="F7594" s="10"/>
      <c r="G7594" s="10"/>
      <c r="H7594" s="10"/>
      <c r="I7594" s="10"/>
      <c r="J7594" s="10"/>
      <c r="K7594" s="11"/>
      <c r="L7594" s="11"/>
      <c r="M7594" s="12"/>
      <c r="N7594" s="12"/>
      <c r="O7594" s="12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  <c r="AD7594" s="12"/>
      <c r="AE7594" s="12"/>
      <c r="AF7594" s="12"/>
      <c r="AG7594" s="12"/>
      <c r="AH7594" s="12"/>
      <c r="AI7594" s="12"/>
      <c r="AJ7594" s="12"/>
      <c r="AK7594" s="12"/>
      <c r="AL7594" s="12"/>
      <c r="AM7594" s="12"/>
      <c r="AN7594" s="12"/>
      <c r="AO7594" s="12"/>
      <c r="AP7594" s="12"/>
      <c r="AQ7594" s="12"/>
      <c r="AR7594" s="12"/>
      <c r="AS7594" s="12"/>
      <c r="AT7594" s="12"/>
      <c r="AU7594" s="12"/>
      <c r="AV7594" s="12"/>
      <c r="AW7594" s="12"/>
      <c r="AX7594" s="12"/>
      <c r="AY7594" s="12"/>
      <c r="AZ7594" s="12"/>
      <c r="BA7594" s="12"/>
      <c r="BB7594" s="12"/>
      <c r="BC7594" s="12"/>
      <c r="BD7594" s="12"/>
      <c r="BE7594" s="12"/>
      <c r="BF7594" s="12"/>
      <c r="BG7594" s="12"/>
      <c r="BH7594" s="12"/>
      <c r="BI7594" s="12"/>
      <c r="BJ7594" s="13"/>
      <c r="BK7594" s="13"/>
      <c r="BL7594" s="13"/>
      <c r="BM7594" s="13"/>
      <c r="BN7594" s="13"/>
    </row>
    <row r="7595" spans="4:66" x14ac:dyDescent="0.25">
      <c r="D7595" s="7"/>
      <c r="E7595" s="10"/>
      <c r="F7595" s="10"/>
      <c r="G7595" s="10"/>
      <c r="H7595" s="10"/>
      <c r="I7595" s="10"/>
      <c r="J7595" s="10"/>
      <c r="K7595" s="11"/>
      <c r="L7595" s="11"/>
      <c r="M7595" s="12"/>
      <c r="N7595" s="12"/>
      <c r="O7595" s="12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  <c r="AD7595" s="12"/>
      <c r="AE7595" s="12"/>
      <c r="AF7595" s="12"/>
      <c r="AG7595" s="12"/>
      <c r="AH7595" s="12"/>
      <c r="AI7595" s="12"/>
      <c r="AJ7595" s="12"/>
      <c r="AK7595" s="12"/>
      <c r="AL7595" s="12"/>
      <c r="AM7595" s="12"/>
      <c r="AN7595" s="12"/>
      <c r="AO7595" s="12"/>
      <c r="AP7595" s="12"/>
      <c r="AQ7595" s="12"/>
      <c r="AR7595" s="12"/>
      <c r="AS7595" s="12"/>
      <c r="AT7595" s="12"/>
      <c r="AU7595" s="12"/>
      <c r="AV7595" s="12"/>
      <c r="AW7595" s="12"/>
      <c r="AX7595" s="12"/>
      <c r="AY7595" s="12"/>
      <c r="AZ7595" s="12"/>
      <c r="BA7595" s="12"/>
      <c r="BB7595" s="12"/>
      <c r="BC7595" s="12"/>
      <c r="BD7595" s="12"/>
      <c r="BE7595" s="12"/>
      <c r="BF7595" s="12"/>
      <c r="BG7595" s="12"/>
      <c r="BH7595" s="12"/>
      <c r="BI7595" s="12"/>
      <c r="BJ7595" s="13"/>
      <c r="BK7595" s="13"/>
      <c r="BL7595" s="13"/>
      <c r="BM7595" s="13"/>
      <c r="BN7595" s="13"/>
    </row>
    <row r="7596" spans="4:66" x14ac:dyDescent="0.25">
      <c r="D7596" s="7"/>
      <c r="E7596" s="10"/>
      <c r="F7596" s="10"/>
      <c r="G7596" s="10"/>
      <c r="H7596" s="10"/>
      <c r="I7596" s="10"/>
      <c r="J7596" s="10"/>
      <c r="K7596" s="11"/>
      <c r="L7596" s="11"/>
      <c r="M7596" s="12"/>
      <c r="N7596" s="12"/>
      <c r="O7596" s="12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  <c r="AD7596" s="12"/>
      <c r="AE7596" s="12"/>
      <c r="AF7596" s="12"/>
      <c r="AG7596" s="12"/>
      <c r="AH7596" s="12"/>
      <c r="AI7596" s="12"/>
      <c r="AJ7596" s="12"/>
      <c r="AK7596" s="12"/>
      <c r="AL7596" s="12"/>
      <c r="AM7596" s="12"/>
      <c r="AN7596" s="12"/>
      <c r="AO7596" s="12"/>
      <c r="AP7596" s="12"/>
      <c r="AQ7596" s="12"/>
      <c r="AR7596" s="12"/>
      <c r="AS7596" s="12"/>
      <c r="AT7596" s="12"/>
      <c r="AU7596" s="12"/>
      <c r="AV7596" s="12"/>
      <c r="AW7596" s="12"/>
      <c r="AX7596" s="12"/>
      <c r="AY7596" s="12"/>
      <c r="AZ7596" s="12"/>
      <c r="BA7596" s="12"/>
      <c r="BB7596" s="12"/>
      <c r="BC7596" s="12"/>
      <c r="BD7596" s="12"/>
      <c r="BE7596" s="12"/>
      <c r="BF7596" s="12"/>
      <c r="BG7596" s="12"/>
      <c r="BH7596" s="12"/>
      <c r="BI7596" s="12"/>
      <c r="BJ7596" s="13"/>
      <c r="BK7596" s="13"/>
      <c r="BL7596" s="13"/>
      <c r="BM7596" s="13"/>
      <c r="BN7596" s="13"/>
    </row>
    <row r="7597" spans="4:66" x14ac:dyDescent="0.25">
      <c r="D7597" s="7"/>
      <c r="E7597" s="10"/>
      <c r="F7597" s="10"/>
      <c r="G7597" s="10"/>
      <c r="H7597" s="10"/>
      <c r="I7597" s="10"/>
      <c r="J7597" s="10"/>
      <c r="K7597" s="11"/>
      <c r="L7597" s="11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  <c r="AD7597" s="12"/>
      <c r="AE7597" s="12"/>
      <c r="AF7597" s="12"/>
      <c r="AG7597" s="12"/>
      <c r="AH7597" s="12"/>
      <c r="AI7597" s="12"/>
      <c r="AJ7597" s="12"/>
      <c r="AK7597" s="12"/>
      <c r="AL7597" s="12"/>
      <c r="AM7597" s="12"/>
      <c r="AN7597" s="12"/>
      <c r="AO7597" s="12"/>
      <c r="AP7597" s="12"/>
      <c r="AQ7597" s="12"/>
      <c r="AR7597" s="12"/>
      <c r="AS7597" s="12"/>
      <c r="AT7597" s="12"/>
      <c r="AU7597" s="12"/>
      <c r="AV7597" s="12"/>
      <c r="AW7597" s="12"/>
      <c r="AX7597" s="12"/>
      <c r="AY7597" s="12"/>
      <c r="AZ7597" s="12"/>
      <c r="BA7597" s="12"/>
      <c r="BB7597" s="12"/>
      <c r="BC7597" s="12"/>
      <c r="BD7597" s="12"/>
      <c r="BE7597" s="12"/>
      <c r="BF7597" s="12"/>
      <c r="BG7597" s="12"/>
      <c r="BH7597" s="12"/>
      <c r="BI7597" s="12"/>
      <c r="BJ7597" s="13"/>
      <c r="BK7597" s="13"/>
      <c r="BL7597" s="13"/>
      <c r="BM7597" s="13"/>
      <c r="BN7597" s="13"/>
    </row>
    <row r="7598" spans="4:66" x14ac:dyDescent="0.25">
      <c r="D7598" s="7"/>
      <c r="E7598" s="10"/>
      <c r="F7598" s="10"/>
      <c r="G7598" s="10"/>
      <c r="H7598" s="10"/>
      <c r="I7598" s="10"/>
      <c r="J7598" s="10"/>
      <c r="K7598" s="11"/>
      <c r="L7598" s="11"/>
      <c r="M7598" s="12"/>
      <c r="N7598" s="12"/>
      <c r="O7598" s="12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  <c r="AD7598" s="12"/>
      <c r="AE7598" s="12"/>
      <c r="AF7598" s="12"/>
      <c r="AG7598" s="12"/>
      <c r="AH7598" s="12"/>
      <c r="AI7598" s="12"/>
      <c r="AJ7598" s="12"/>
      <c r="AK7598" s="12"/>
      <c r="AL7598" s="12"/>
      <c r="AM7598" s="12"/>
      <c r="AN7598" s="12"/>
      <c r="AO7598" s="12"/>
      <c r="AP7598" s="12"/>
      <c r="AQ7598" s="12"/>
      <c r="AR7598" s="12"/>
      <c r="AS7598" s="12"/>
      <c r="AT7598" s="12"/>
      <c r="AU7598" s="12"/>
      <c r="AV7598" s="12"/>
      <c r="AW7598" s="12"/>
      <c r="AX7598" s="12"/>
      <c r="AY7598" s="12"/>
      <c r="AZ7598" s="12"/>
      <c r="BA7598" s="12"/>
      <c r="BB7598" s="12"/>
      <c r="BC7598" s="12"/>
      <c r="BD7598" s="12"/>
      <c r="BE7598" s="12"/>
      <c r="BF7598" s="12"/>
      <c r="BG7598" s="12"/>
      <c r="BH7598" s="12"/>
      <c r="BI7598" s="12"/>
      <c r="BJ7598" s="13"/>
      <c r="BK7598" s="13"/>
      <c r="BL7598" s="13"/>
      <c r="BM7598" s="13"/>
      <c r="BN7598" s="13"/>
    </row>
    <row r="7599" spans="4:66" x14ac:dyDescent="0.25">
      <c r="D7599" s="7"/>
      <c r="E7599" s="10"/>
      <c r="F7599" s="10"/>
      <c r="G7599" s="10"/>
      <c r="H7599" s="10"/>
      <c r="I7599" s="10"/>
      <c r="J7599" s="10"/>
      <c r="K7599" s="11"/>
      <c r="L7599" s="11"/>
      <c r="M7599" s="12"/>
      <c r="N7599" s="12"/>
      <c r="O7599" s="12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  <c r="AD7599" s="12"/>
      <c r="AE7599" s="12"/>
      <c r="AF7599" s="12"/>
      <c r="AG7599" s="12"/>
      <c r="AH7599" s="12"/>
      <c r="AI7599" s="12"/>
      <c r="AJ7599" s="12"/>
      <c r="AK7599" s="12"/>
      <c r="AL7599" s="12"/>
      <c r="AM7599" s="12"/>
      <c r="AN7599" s="12"/>
      <c r="AO7599" s="12"/>
      <c r="AP7599" s="12"/>
      <c r="AQ7599" s="12"/>
      <c r="AR7599" s="12"/>
      <c r="AS7599" s="12"/>
      <c r="AT7599" s="12"/>
      <c r="AU7599" s="12"/>
      <c r="AV7599" s="12"/>
      <c r="AW7599" s="12"/>
      <c r="AX7599" s="12"/>
      <c r="AY7599" s="12"/>
      <c r="AZ7599" s="12"/>
      <c r="BA7599" s="12"/>
      <c r="BB7599" s="12"/>
      <c r="BC7599" s="12"/>
      <c r="BD7599" s="12"/>
      <c r="BE7599" s="12"/>
      <c r="BF7599" s="12"/>
      <c r="BG7599" s="12"/>
      <c r="BH7599" s="12"/>
      <c r="BI7599" s="12"/>
      <c r="BJ7599" s="13"/>
      <c r="BK7599" s="13"/>
      <c r="BL7599" s="13"/>
      <c r="BM7599" s="13"/>
      <c r="BN7599" s="13"/>
    </row>
    <row r="7600" spans="4:66" x14ac:dyDescent="0.25">
      <c r="D7600" s="7"/>
      <c r="E7600" s="10"/>
      <c r="F7600" s="10"/>
      <c r="G7600" s="10"/>
      <c r="H7600" s="10"/>
      <c r="I7600" s="10"/>
      <c r="J7600" s="10"/>
      <c r="K7600" s="11"/>
      <c r="L7600" s="11"/>
      <c r="M7600" s="12"/>
      <c r="N7600" s="12"/>
      <c r="O7600" s="12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  <c r="AD7600" s="12"/>
      <c r="AE7600" s="12"/>
      <c r="AF7600" s="12"/>
      <c r="AG7600" s="12"/>
      <c r="AH7600" s="12"/>
      <c r="AI7600" s="12"/>
      <c r="AJ7600" s="12"/>
      <c r="AK7600" s="12"/>
      <c r="AL7600" s="12"/>
      <c r="AM7600" s="12"/>
      <c r="AN7600" s="12"/>
      <c r="AO7600" s="12"/>
      <c r="AP7600" s="12"/>
      <c r="AQ7600" s="12"/>
      <c r="AR7600" s="12"/>
      <c r="AS7600" s="12"/>
      <c r="AT7600" s="12"/>
      <c r="AU7600" s="12"/>
      <c r="AV7600" s="12"/>
      <c r="AW7600" s="12"/>
      <c r="AX7600" s="12"/>
      <c r="AY7600" s="12"/>
      <c r="AZ7600" s="12"/>
      <c r="BA7600" s="12"/>
      <c r="BB7600" s="12"/>
      <c r="BC7600" s="12"/>
      <c r="BD7600" s="12"/>
      <c r="BE7600" s="12"/>
      <c r="BF7600" s="12"/>
      <c r="BG7600" s="12"/>
      <c r="BH7600" s="12"/>
      <c r="BI7600" s="12"/>
      <c r="BJ7600" s="13"/>
      <c r="BK7600" s="13"/>
      <c r="BL7600" s="13"/>
      <c r="BM7600" s="13"/>
      <c r="BN7600" s="13"/>
    </row>
    <row r="7601" spans="4:66" x14ac:dyDescent="0.25">
      <c r="D7601" s="7"/>
      <c r="E7601" s="10"/>
      <c r="F7601" s="10"/>
      <c r="G7601" s="10"/>
      <c r="H7601" s="10"/>
      <c r="I7601" s="10"/>
      <c r="J7601" s="10"/>
      <c r="K7601" s="11"/>
      <c r="L7601" s="11"/>
      <c r="M7601" s="12"/>
      <c r="N7601" s="12"/>
      <c r="O7601" s="12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  <c r="AC7601" s="12"/>
      <c r="AD7601" s="12"/>
      <c r="AE7601" s="12"/>
      <c r="AF7601" s="12"/>
      <c r="AG7601" s="12"/>
      <c r="AH7601" s="12"/>
      <c r="AI7601" s="12"/>
      <c r="AJ7601" s="12"/>
      <c r="AK7601" s="12"/>
      <c r="AL7601" s="12"/>
      <c r="AM7601" s="12"/>
      <c r="AN7601" s="12"/>
      <c r="AO7601" s="12"/>
      <c r="AP7601" s="12"/>
      <c r="AQ7601" s="12"/>
      <c r="AR7601" s="12"/>
      <c r="AS7601" s="12"/>
      <c r="AT7601" s="12"/>
      <c r="AU7601" s="12"/>
      <c r="AV7601" s="12"/>
      <c r="AW7601" s="12"/>
      <c r="AX7601" s="12"/>
      <c r="AY7601" s="12"/>
      <c r="AZ7601" s="12"/>
      <c r="BA7601" s="12"/>
      <c r="BB7601" s="12"/>
      <c r="BC7601" s="12"/>
      <c r="BD7601" s="12"/>
      <c r="BE7601" s="12"/>
      <c r="BF7601" s="12"/>
      <c r="BG7601" s="12"/>
      <c r="BH7601" s="12"/>
      <c r="BI7601" s="12"/>
      <c r="BJ7601" s="13"/>
      <c r="BK7601" s="13"/>
      <c r="BL7601" s="13"/>
      <c r="BM7601" s="13"/>
      <c r="BN7601" s="13"/>
    </row>
    <row r="7602" spans="4:66" x14ac:dyDescent="0.25">
      <c r="D7602" s="7"/>
      <c r="E7602" s="10"/>
      <c r="F7602" s="10"/>
      <c r="G7602" s="10"/>
      <c r="H7602" s="10"/>
      <c r="I7602" s="10"/>
      <c r="J7602" s="10"/>
      <c r="K7602" s="11"/>
      <c r="L7602" s="11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  <c r="AD7602" s="12"/>
      <c r="AE7602" s="12"/>
      <c r="AF7602" s="12"/>
      <c r="AG7602" s="12"/>
      <c r="AH7602" s="12"/>
      <c r="AI7602" s="12"/>
      <c r="AJ7602" s="12"/>
      <c r="AK7602" s="12"/>
      <c r="AL7602" s="12"/>
      <c r="AM7602" s="12"/>
      <c r="AN7602" s="12"/>
      <c r="AO7602" s="12"/>
      <c r="AP7602" s="12"/>
      <c r="AQ7602" s="12"/>
      <c r="AR7602" s="12"/>
      <c r="AS7602" s="12"/>
      <c r="AT7602" s="12"/>
      <c r="AU7602" s="12"/>
      <c r="AV7602" s="12"/>
      <c r="AW7602" s="12"/>
      <c r="AX7602" s="12"/>
      <c r="AY7602" s="12"/>
      <c r="AZ7602" s="12"/>
      <c r="BA7602" s="12"/>
      <c r="BB7602" s="12"/>
      <c r="BC7602" s="12"/>
      <c r="BD7602" s="12"/>
      <c r="BE7602" s="12"/>
      <c r="BF7602" s="12"/>
      <c r="BG7602" s="12"/>
      <c r="BH7602" s="12"/>
      <c r="BI7602" s="12"/>
      <c r="BJ7602" s="13"/>
      <c r="BK7602" s="13"/>
      <c r="BL7602" s="13"/>
      <c r="BM7602" s="13"/>
      <c r="BN7602" s="13"/>
    </row>
    <row r="7603" spans="4:66" x14ac:dyDescent="0.25">
      <c r="D7603" s="7"/>
      <c r="E7603" s="10"/>
      <c r="F7603" s="10"/>
      <c r="G7603" s="10"/>
      <c r="H7603" s="10"/>
      <c r="I7603" s="10"/>
      <c r="J7603" s="10"/>
      <c r="K7603" s="11"/>
      <c r="L7603" s="11"/>
      <c r="M7603" s="12"/>
      <c r="N7603" s="12"/>
      <c r="O7603" s="12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  <c r="AD7603" s="12"/>
      <c r="AE7603" s="12"/>
      <c r="AF7603" s="12"/>
      <c r="AG7603" s="12"/>
      <c r="AH7603" s="12"/>
      <c r="AI7603" s="12"/>
      <c r="AJ7603" s="12"/>
      <c r="AK7603" s="12"/>
      <c r="AL7603" s="12"/>
      <c r="AM7603" s="12"/>
      <c r="AN7603" s="12"/>
      <c r="AO7603" s="12"/>
      <c r="AP7603" s="12"/>
      <c r="AQ7603" s="12"/>
      <c r="AR7603" s="12"/>
      <c r="AS7603" s="12"/>
      <c r="AT7603" s="12"/>
      <c r="AU7603" s="12"/>
      <c r="AV7603" s="12"/>
      <c r="AW7603" s="12"/>
      <c r="AX7603" s="12"/>
      <c r="AY7603" s="12"/>
      <c r="AZ7603" s="12"/>
      <c r="BA7603" s="12"/>
      <c r="BB7603" s="12"/>
      <c r="BC7603" s="12"/>
      <c r="BD7603" s="12"/>
      <c r="BE7603" s="12"/>
      <c r="BF7603" s="12"/>
      <c r="BG7603" s="12"/>
      <c r="BH7603" s="12"/>
      <c r="BI7603" s="12"/>
      <c r="BJ7603" s="13"/>
      <c r="BK7603" s="13"/>
      <c r="BL7603" s="13"/>
      <c r="BM7603" s="13"/>
      <c r="BN7603" s="13"/>
    </row>
    <row r="7604" spans="4:66" x14ac:dyDescent="0.25">
      <c r="D7604" s="7"/>
      <c r="E7604" s="10"/>
      <c r="F7604" s="10"/>
      <c r="G7604" s="10"/>
      <c r="H7604" s="10"/>
      <c r="I7604" s="10"/>
      <c r="J7604" s="10"/>
      <c r="K7604" s="11"/>
      <c r="L7604" s="11"/>
      <c r="M7604" s="12"/>
      <c r="N7604" s="12"/>
      <c r="O7604" s="12"/>
      <c r="P7604" s="12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  <c r="AC7604" s="12"/>
      <c r="AD7604" s="12"/>
      <c r="AE7604" s="12"/>
      <c r="AF7604" s="12"/>
      <c r="AG7604" s="12"/>
      <c r="AH7604" s="12"/>
      <c r="AI7604" s="12"/>
      <c r="AJ7604" s="12"/>
      <c r="AK7604" s="12"/>
      <c r="AL7604" s="12"/>
      <c r="AM7604" s="12"/>
      <c r="AN7604" s="12"/>
      <c r="AO7604" s="12"/>
      <c r="AP7604" s="12"/>
      <c r="AQ7604" s="12"/>
      <c r="AR7604" s="12"/>
      <c r="AS7604" s="12"/>
      <c r="AT7604" s="12"/>
      <c r="AU7604" s="12"/>
      <c r="AV7604" s="12"/>
      <c r="AW7604" s="12"/>
      <c r="AX7604" s="12"/>
      <c r="AY7604" s="12"/>
      <c r="AZ7604" s="12"/>
      <c r="BA7604" s="12"/>
      <c r="BB7604" s="12"/>
      <c r="BC7604" s="12"/>
      <c r="BD7604" s="12"/>
      <c r="BE7604" s="12"/>
      <c r="BF7604" s="12"/>
      <c r="BG7604" s="12"/>
      <c r="BH7604" s="12"/>
      <c r="BI7604" s="12"/>
      <c r="BJ7604" s="13"/>
      <c r="BK7604" s="13"/>
      <c r="BL7604" s="13"/>
      <c r="BM7604" s="13"/>
      <c r="BN7604" s="13"/>
    </row>
    <row r="7605" spans="4:66" x14ac:dyDescent="0.25">
      <c r="D7605" s="7"/>
      <c r="E7605" s="10"/>
      <c r="F7605" s="10"/>
      <c r="G7605" s="10"/>
      <c r="H7605" s="10"/>
      <c r="I7605" s="10"/>
      <c r="J7605" s="10"/>
      <c r="K7605" s="11"/>
      <c r="L7605" s="11"/>
      <c r="M7605" s="12"/>
      <c r="N7605" s="12"/>
      <c r="O7605" s="12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  <c r="AD7605" s="12"/>
      <c r="AE7605" s="12"/>
      <c r="AF7605" s="12"/>
      <c r="AG7605" s="12"/>
      <c r="AH7605" s="12"/>
      <c r="AI7605" s="12"/>
      <c r="AJ7605" s="12"/>
      <c r="AK7605" s="12"/>
      <c r="AL7605" s="12"/>
      <c r="AM7605" s="12"/>
      <c r="AN7605" s="12"/>
      <c r="AO7605" s="12"/>
      <c r="AP7605" s="12"/>
      <c r="AQ7605" s="12"/>
      <c r="AR7605" s="12"/>
      <c r="AS7605" s="12"/>
      <c r="AT7605" s="12"/>
      <c r="AU7605" s="12"/>
      <c r="AV7605" s="12"/>
      <c r="AW7605" s="12"/>
      <c r="AX7605" s="12"/>
      <c r="AY7605" s="12"/>
      <c r="AZ7605" s="12"/>
      <c r="BA7605" s="12"/>
      <c r="BB7605" s="12"/>
      <c r="BC7605" s="12"/>
      <c r="BD7605" s="12"/>
      <c r="BE7605" s="12"/>
      <c r="BF7605" s="12"/>
      <c r="BG7605" s="12"/>
      <c r="BH7605" s="12"/>
      <c r="BI7605" s="12"/>
      <c r="BJ7605" s="13"/>
      <c r="BK7605" s="13"/>
      <c r="BL7605" s="13"/>
      <c r="BM7605" s="13"/>
      <c r="BN7605" s="13"/>
    </row>
    <row r="7606" spans="4:66" x14ac:dyDescent="0.25">
      <c r="D7606" s="7"/>
      <c r="E7606" s="10"/>
      <c r="F7606" s="10"/>
      <c r="G7606" s="10"/>
      <c r="H7606" s="10"/>
      <c r="I7606" s="10"/>
      <c r="J7606" s="10"/>
      <c r="K7606" s="11"/>
      <c r="L7606" s="11"/>
      <c r="M7606" s="12"/>
      <c r="N7606" s="12"/>
      <c r="O7606" s="12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  <c r="AC7606" s="12"/>
      <c r="AD7606" s="12"/>
      <c r="AE7606" s="12"/>
      <c r="AF7606" s="12"/>
      <c r="AG7606" s="12"/>
      <c r="AH7606" s="12"/>
      <c r="AI7606" s="12"/>
      <c r="AJ7606" s="12"/>
      <c r="AK7606" s="12"/>
      <c r="AL7606" s="12"/>
      <c r="AM7606" s="12"/>
      <c r="AN7606" s="12"/>
      <c r="AO7606" s="12"/>
      <c r="AP7606" s="12"/>
      <c r="AQ7606" s="12"/>
      <c r="AR7606" s="12"/>
      <c r="AS7606" s="12"/>
      <c r="AT7606" s="12"/>
      <c r="AU7606" s="12"/>
      <c r="AV7606" s="12"/>
      <c r="AW7606" s="12"/>
      <c r="AX7606" s="12"/>
      <c r="AY7606" s="12"/>
      <c r="AZ7606" s="12"/>
      <c r="BA7606" s="12"/>
      <c r="BB7606" s="12"/>
      <c r="BC7606" s="12"/>
      <c r="BD7606" s="12"/>
      <c r="BE7606" s="12"/>
      <c r="BF7606" s="12"/>
      <c r="BG7606" s="12"/>
      <c r="BH7606" s="12"/>
      <c r="BI7606" s="12"/>
      <c r="BJ7606" s="13"/>
      <c r="BK7606" s="13"/>
      <c r="BL7606" s="13"/>
      <c r="BM7606" s="13"/>
      <c r="BN7606" s="13"/>
    </row>
    <row r="7607" spans="4:66" x14ac:dyDescent="0.25">
      <c r="D7607" s="7"/>
      <c r="E7607" s="10"/>
      <c r="F7607" s="10"/>
      <c r="G7607" s="10"/>
      <c r="H7607" s="10"/>
      <c r="I7607" s="10"/>
      <c r="J7607" s="10"/>
      <c r="K7607" s="11"/>
      <c r="L7607" s="11"/>
      <c r="M7607" s="12"/>
      <c r="N7607" s="12"/>
      <c r="O7607" s="12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  <c r="AC7607" s="12"/>
      <c r="AD7607" s="12"/>
      <c r="AE7607" s="12"/>
      <c r="AF7607" s="12"/>
      <c r="AG7607" s="12"/>
      <c r="AH7607" s="12"/>
      <c r="AI7607" s="12"/>
      <c r="AJ7607" s="12"/>
      <c r="AK7607" s="12"/>
      <c r="AL7607" s="12"/>
      <c r="AM7607" s="12"/>
      <c r="AN7607" s="12"/>
      <c r="AO7607" s="12"/>
      <c r="AP7607" s="12"/>
      <c r="AQ7607" s="12"/>
      <c r="AR7607" s="12"/>
      <c r="AS7607" s="12"/>
      <c r="AT7607" s="12"/>
      <c r="AU7607" s="12"/>
      <c r="AV7607" s="12"/>
      <c r="AW7607" s="12"/>
      <c r="AX7607" s="12"/>
      <c r="AY7607" s="12"/>
      <c r="AZ7607" s="12"/>
      <c r="BA7607" s="12"/>
      <c r="BB7607" s="12"/>
      <c r="BC7607" s="12"/>
      <c r="BD7607" s="12"/>
      <c r="BE7607" s="12"/>
      <c r="BF7607" s="12"/>
      <c r="BG7607" s="12"/>
      <c r="BH7607" s="12"/>
      <c r="BI7607" s="12"/>
      <c r="BJ7607" s="13"/>
      <c r="BK7607" s="13"/>
      <c r="BL7607" s="13"/>
      <c r="BM7607" s="13"/>
      <c r="BN7607" s="13"/>
    </row>
    <row r="7608" spans="4:66" x14ac:dyDescent="0.25">
      <c r="D7608" s="7"/>
      <c r="E7608" s="10"/>
      <c r="F7608" s="10"/>
      <c r="G7608" s="10"/>
      <c r="H7608" s="10"/>
      <c r="I7608" s="10"/>
      <c r="J7608" s="10"/>
      <c r="K7608" s="11"/>
      <c r="L7608" s="11"/>
      <c r="M7608" s="12"/>
      <c r="N7608" s="12"/>
      <c r="O7608" s="12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  <c r="AD7608" s="12"/>
      <c r="AE7608" s="12"/>
      <c r="AF7608" s="12"/>
      <c r="AG7608" s="12"/>
      <c r="AH7608" s="12"/>
      <c r="AI7608" s="12"/>
      <c r="AJ7608" s="12"/>
      <c r="AK7608" s="12"/>
      <c r="AL7608" s="12"/>
      <c r="AM7608" s="12"/>
      <c r="AN7608" s="12"/>
      <c r="AO7608" s="12"/>
      <c r="AP7608" s="12"/>
      <c r="AQ7608" s="12"/>
      <c r="AR7608" s="12"/>
      <c r="AS7608" s="12"/>
      <c r="AT7608" s="12"/>
      <c r="AU7608" s="12"/>
      <c r="AV7608" s="12"/>
      <c r="AW7608" s="12"/>
      <c r="AX7608" s="12"/>
      <c r="AY7608" s="12"/>
      <c r="AZ7608" s="12"/>
      <c r="BA7608" s="12"/>
      <c r="BB7608" s="12"/>
      <c r="BC7608" s="12"/>
      <c r="BD7608" s="12"/>
      <c r="BE7608" s="12"/>
      <c r="BF7608" s="12"/>
      <c r="BG7608" s="12"/>
      <c r="BH7608" s="12"/>
      <c r="BI7608" s="12"/>
      <c r="BJ7608" s="13"/>
      <c r="BK7608" s="13"/>
      <c r="BL7608" s="13"/>
      <c r="BM7608" s="13"/>
      <c r="BN7608" s="13"/>
    </row>
    <row r="7609" spans="4:66" x14ac:dyDescent="0.25">
      <c r="D7609" s="7"/>
      <c r="E7609" s="10"/>
      <c r="F7609" s="10"/>
      <c r="G7609" s="10"/>
      <c r="H7609" s="10"/>
      <c r="I7609" s="10"/>
      <c r="J7609" s="10"/>
      <c r="K7609" s="11"/>
      <c r="L7609" s="11"/>
      <c r="M7609" s="12"/>
      <c r="N7609" s="12"/>
      <c r="O7609" s="12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  <c r="AC7609" s="12"/>
      <c r="AD7609" s="12"/>
      <c r="AE7609" s="12"/>
      <c r="AF7609" s="12"/>
      <c r="AG7609" s="12"/>
      <c r="AH7609" s="12"/>
      <c r="AI7609" s="12"/>
      <c r="AJ7609" s="12"/>
      <c r="AK7609" s="12"/>
      <c r="AL7609" s="12"/>
      <c r="AM7609" s="12"/>
      <c r="AN7609" s="12"/>
      <c r="AO7609" s="12"/>
      <c r="AP7609" s="12"/>
      <c r="AQ7609" s="12"/>
      <c r="AR7609" s="12"/>
      <c r="AS7609" s="12"/>
      <c r="AT7609" s="12"/>
      <c r="AU7609" s="12"/>
      <c r="AV7609" s="12"/>
      <c r="AW7609" s="12"/>
      <c r="AX7609" s="12"/>
      <c r="AY7609" s="12"/>
      <c r="AZ7609" s="12"/>
      <c r="BA7609" s="12"/>
      <c r="BB7609" s="12"/>
      <c r="BC7609" s="12"/>
      <c r="BD7609" s="12"/>
      <c r="BE7609" s="12"/>
      <c r="BF7609" s="12"/>
      <c r="BG7609" s="12"/>
      <c r="BH7609" s="12"/>
      <c r="BI7609" s="12"/>
      <c r="BJ7609" s="13"/>
      <c r="BK7609" s="13"/>
      <c r="BL7609" s="13"/>
      <c r="BM7609" s="13"/>
      <c r="BN7609" s="13"/>
    </row>
    <row r="7610" spans="4:66" x14ac:dyDescent="0.25">
      <c r="D7610" s="7"/>
      <c r="E7610" s="10"/>
      <c r="F7610" s="10"/>
      <c r="G7610" s="10"/>
      <c r="H7610" s="10"/>
      <c r="I7610" s="10"/>
      <c r="J7610" s="10"/>
      <c r="K7610" s="11"/>
      <c r="L7610" s="11"/>
      <c r="M7610" s="12"/>
      <c r="N7610" s="12"/>
      <c r="O7610" s="12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  <c r="AD7610" s="12"/>
      <c r="AE7610" s="12"/>
      <c r="AF7610" s="12"/>
      <c r="AG7610" s="12"/>
      <c r="AH7610" s="12"/>
      <c r="AI7610" s="12"/>
      <c r="AJ7610" s="12"/>
      <c r="AK7610" s="12"/>
      <c r="AL7610" s="12"/>
      <c r="AM7610" s="12"/>
      <c r="AN7610" s="12"/>
      <c r="AO7610" s="12"/>
      <c r="AP7610" s="12"/>
      <c r="AQ7610" s="12"/>
      <c r="AR7610" s="12"/>
      <c r="AS7610" s="12"/>
      <c r="AT7610" s="12"/>
      <c r="AU7610" s="12"/>
      <c r="AV7610" s="12"/>
      <c r="AW7610" s="12"/>
      <c r="AX7610" s="12"/>
      <c r="AY7610" s="12"/>
      <c r="AZ7610" s="12"/>
      <c r="BA7610" s="12"/>
      <c r="BB7610" s="12"/>
      <c r="BC7610" s="12"/>
      <c r="BD7610" s="12"/>
      <c r="BE7610" s="12"/>
      <c r="BF7610" s="12"/>
      <c r="BG7610" s="12"/>
      <c r="BH7610" s="12"/>
      <c r="BI7610" s="12"/>
      <c r="BJ7610" s="13"/>
      <c r="BK7610" s="13"/>
      <c r="BL7610" s="13"/>
      <c r="BM7610" s="13"/>
      <c r="BN7610" s="13"/>
    </row>
    <row r="7611" spans="4:66" x14ac:dyDescent="0.25">
      <c r="D7611" s="7"/>
      <c r="E7611" s="10"/>
      <c r="F7611" s="10"/>
      <c r="G7611" s="10"/>
      <c r="H7611" s="10"/>
      <c r="I7611" s="10"/>
      <c r="J7611" s="10"/>
      <c r="K7611" s="11"/>
      <c r="L7611" s="11"/>
      <c r="M7611" s="12"/>
      <c r="N7611" s="12"/>
      <c r="O7611" s="12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  <c r="AC7611" s="12"/>
      <c r="AD7611" s="12"/>
      <c r="AE7611" s="12"/>
      <c r="AF7611" s="12"/>
      <c r="AG7611" s="12"/>
      <c r="AH7611" s="12"/>
      <c r="AI7611" s="12"/>
      <c r="AJ7611" s="12"/>
      <c r="AK7611" s="12"/>
      <c r="AL7611" s="12"/>
      <c r="AM7611" s="12"/>
      <c r="AN7611" s="12"/>
      <c r="AO7611" s="12"/>
      <c r="AP7611" s="12"/>
      <c r="AQ7611" s="12"/>
      <c r="AR7611" s="12"/>
      <c r="AS7611" s="12"/>
      <c r="AT7611" s="12"/>
      <c r="AU7611" s="12"/>
      <c r="AV7611" s="12"/>
      <c r="AW7611" s="12"/>
      <c r="AX7611" s="12"/>
      <c r="AY7611" s="12"/>
      <c r="AZ7611" s="12"/>
      <c r="BA7611" s="12"/>
      <c r="BB7611" s="12"/>
      <c r="BC7611" s="12"/>
      <c r="BD7611" s="12"/>
      <c r="BE7611" s="12"/>
      <c r="BF7611" s="12"/>
      <c r="BG7611" s="12"/>
      <c r="BH7611" s="12"/>
      <c r="BI7611" s="12"/>
      <c r="BJ7611" s="13"/>
      <c r="BK7611" s="13"/>
      <c r="BL7611" s="13"/>
      <c r="BM7611" s="13"/>
      <c r="BN7611" s="13"/>
    </row>
    <row r="7612" spans="4:66" x14ac:dyDescent="0.25">
      <c r="D7612" s="7"/>
      <c r="E7612" s="10"/>
      <c r="F7612" s="10"/>
      <c r="G7612" s="10"/>
      <c r="H7612" s="10"/>
      <c r="I7612" s="10"/>
      <c r="J7612" s="10"/>
      <c r="K7612" s="11"/>
      <c r="L7612" s="11"/>
      <c r="M7612" s="12"/>
      <c r="N7612" s="12"/>
      <c r="O7612" s="12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  <c r="AC7612" s="12"/>
      <c r="AD7612" s="12"/>
      <c r="AE7612" s="12"/>
      <c r="AF7612" s="12"/>
      <c r="AG7612" s="12"/>
      <c r="AH7612" s="12"/>
      <c r="AI7612" s="12"/>
      <c r="AJ7612" s="12"/>
      <c r="AK7612" s="12"/>
      <c r="AL7612" s="12"/>
      <c r="AM7612" s="12"/>
      <c r="AN7612" s="12"/>
      <c r="AO7612" s="12"/>
      <c r="AP7612" s="12"/>
      <c r="AQ7612" s="12"/>
      <c r="AR7612" s="12"/>
      <c r="AS7612" s="12"/>
      <c r="AT7612" s="12"/>
      <c r="AU7612" s="12"/>
      <c r="AV7612" s="12"/>
      <c r="AW7612" s="12"/>
      <c r="AX7612" s="12"/>
      <c r="AY7612" s="12"/>
      <c r="AZ7612" s="12"/>
      <c r="BA7612" s="12"/>
      <c r="BB7612" s="12"/>
      <c r="BC7612" s="12"/>
      <c r="BD7612" s="12"/>
      <c r="BE7612" s="12"/>
      <c r="BF7612" s="12"/>
      <c r="BG7612" s="12"/>
      <c r="BH7612" s="12"/>
      <c r="BI7612" s="12"/>
      <c r="BJ7612" s="13"/>
      <c r="BK7612" s="13"/>
      <c r="BL7612" s="13"/>
      <c r="BM7612" s="13"/>
      <c r="BN7612" s="13"/>
    </row>
    <row r="7613" spans="4:66" x14ac:dyDescent="0.25">
      <c r="D7613" s="7"/>
      <c r="E7613" s="10"/>
      <c r="F7613" s="10"/>
      <c r="G7613" s="10"/>
      <c r="H7613" s="10"/>
      <c r="I7613" s="10"/>
      <c r="J7613" s="10"/>
      <c r="K7613" s="11"/>
      <c r="L7613" s="11"/>
      <c r="M7613" s="12"/>
      <c r="N7613" s="12"/>
      <c r="O7613" s="12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  <c r="AD7613" s="12"/>
      <c r="AE7613" s="12"/>
      <c r="AF7613" s="12"/>
      <c r="AG7613" s="12"/>
      <c r="AH7613" s="12"/>
      <c r="AI7613" s="12"/>
      <c r="AJ7613" s="12"/>
      <c r="AK7613" s="12"/>
      <c r="AL7613" s="12"/>
      <c r="AM7613" s="12"/>
      <c r="AN7613" s="12"/>
      <c r="AO7613" s="12"/>
      <c r="AP7613" s="12"/>
      <c r="AQ7613" s="12"/>
      <c r="AR7613" s="12"/>
      <c r="AS7613" s="12"/>
      <c r="AT7613" s="12"/>
      <c r="AU7613" s="12"/>
      <c r="AV7613" s="12"/>
      <c r="AW7613" s="12"/>
      <c r="AX7613" s="12"/>
      <c r="AY7613" s="12"/>
      <c r="AZ7613" s="12"/>
      <c r="BA7613" s="12"/>
      <c r="BB7613" s="12"/>
      <c r="BC7613" s="12"/>
      <c r="BD7613" s="12"/>
      <c r="BE7613" s="12"/>
      <c r="BF7613" s="12"/>
      <c r="BG7613" s="12"/>
      <c r="BH7613" s="12"/>
      <c r="BI7613" s="12"/>
      <c r="BJ7613" s="13"/>
      <c r="BK7613" s="13"/>
      <c r="BL7613" s="13"/>
      <c r="BM7613" s="13"/>
      <c r="BN7613" s="13"/>
    </row>
    <row r="7614" spans="4:66" x14ac:dyDescent="0.25">
      <c r="D7614" s="7"/>
      <c r="E7614" s="10"/>
      <c r="F7614" s="10"/>
      <c r="G7614" s="10"/>
      <c r="H7614" s="10"/>
      <c r="I7614" s="10"/>
      <c r="J7614" s="10"/>
      <c r="K7614" s="11"/>
      <c r="L7614" s="11"/>
      <c r="M7614" s="12"/>
      <c r="N7614" s="12"/>
      <c r="O7614" s="12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  <c r="AC7614" s="12"/>
      <c r="AD7614" s="12"/>
      <c r="AE7614" s="12"/>
      <c r="AF7614" s="12"/>
      <c r="AG7614" s="12"/>
      <c r="AH7614" s="12"/>
      <c r="AI7614" s="12"/>
      <c r="AJ7614" s="12"/>
      <c r="AK7614" s="12"/>
      <c r="AL7614" s="12"/>
      <c r="AM7614" s="12"/>
      <c r="AN7614" s="12"/>
      <c r="AO7614" s="12"/>
      <c r="AP7614" s="12"/>
      <c r="AQ7614" s="12"/>
      <c r="AR7614" s="12"/>
      <c r="AS7614" s="12"/>
      <c r="AT7614" s="12"/>
      <c r="AU7614" s="12"/>
      <c r="AV7614" s="12"/>
      <c r="AW7614" s="12"/>
      <c r="AX7614" s="12"/>
      <c r="AY7614" s="12"/>
      <c r="AZ7614" s="12"/>
      <c r="BA7614" s="12"/>
      <c r="BB7614" s="12"/>
      <c r="BC7614" s="12"/>
      <c r="BD7614" s="12"/>
      <c r="BE7614" s="12"/>
      <c r="BF7614" s="12"/>
      <c r="BG7614" s="12"/>
      <c r="BH7614" s="12"/>
      <c r="BI7614" s="12"/>
      <c r="BJ7614" s="13"/>
      <c r="BK7614" s="13"/>
      <c r="BL7614" s="13"/>
      <c r="BM7614" s="13"/>
      <c r="BN7614" s="13"/>
    </row>
    <row r="7615" spans="4:66" x14ac:dyDescent="0.25">
      <c r="D7615" s="7"/>
      <c r="E7615" s="10"/>
      <c r="F7615" s="10"/>
      <c r="G7615" s="10"/>
      <c r="H7615" s="10"/>
      <c r="I7615" s="10"/>
      <c r="J7615" s="10"/>
      <c r="K7615" s="11"/>
      <c r="L7615" s="11"/>
      <c r="M7615" s="12"/>
      <c r="N7615" s="12"/>
      <c r="O7615" s="12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  <c r="AD7615" s="12"/>
      <c r="AE7615" s="12"/>
      <c r="AF7615" s="12"/>
      <c r="AG7615" s="12"/>
      <c r="AH7615" s="12"/>
      <c r="AI7615" s="12"/>
      <c r="AJ7615" s="12"/>
      <c r="AK7615" s="12"/>
      <c r="AL7615" s="12"/>
      <c r="AM7615" s="12"/>
      <c r="AN7615" s="12"/>
      <c r="AO7615" s="12"/>
      <c r="AP7615" s="12"/>
      <c r="AQ7615" s="12"/>
      <c r="AR7615" s="12"/>
      <c r="AS7615" s="12"/>
      <c r="AT7615" s="12"/>
      <c r="AU7615" s="12"/>
      <c r="AV7615" s="12"/>
      <c r="AW7615" s="12"/>
      <c r="AX7615" s="12"/>
      <c r="AY7615" s="12"/>
      <c r="AZ7615" s="12"/>
      <c r="BA7615" s="12"/>
      <c r="BB7615" s="12"/>
      <c r="BC7615" s="12"/>
      <c r="BD7615" s="12"/>
      <c r="BE7615" s="12"/>
      <c r="BF7615" s="12"/>
      <c r="BG7615" s="12"/>
      <c r="BH7615" s="12"/>
      <c r="BI7615" s="12"/>
      <c r="BJ7615" s="13"/>
      <c r="BK7615" s="13"/>
      <c r="BL7615" s="13"/>
      <c r="BM7615" s="13"/>
      <c r="BN7615" s="13"/>
    </row>
    <row r="7616" spans="4:66" x14ac:dyDescent="0.25">
      <c r="D7616" s="7"/>
      <c r="E7616" s="10"/>
      <c r="F7616" s="10"/>
      <c r="G7616" s="10"/>
      <c r="H7616" s="10"/>
      <c r="I7616" s="10"/>
      <c r="J7616" s="10"/>
      <c r="K7616" s="11"/>
      <c r="L7616" s="11"/>
      <c r="M7616" s="12"/>
      <c r="N7616" s="12"/>
      <c r="O7616" s="12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  <c r="AD7616" s="12"/>
      <c r="AE7616" s="12"/>
      <c r="AF7616" s="12"/>
      <c r="AG7616" s="12"/>
      <c r="AH7616" s="12"/>
      <c r="AI7616" s="12"/>
      <c r="AJ7616" s="12"/>
      <c r="AK7616" s="12"/>
      <c r="AL7616" s="12"/>
      <c r="AM7616" s="12"/>
      <c r="AN7616" s="12"/>
      <c r="AO7616" s="12"/>
      <c r="AP7616" s="12"/>
      <c r="AQ7616" s="12"/>
      <c r="AR7616" s="12"/>
      <c r="AS7616" s="12"/>
      <c r="AT7616" s="12"/>
      <c r="AU7616" s="12"/>
      <c r="AV7616" s="12"/>
      <c r="AW7616" s="12"/>
      <c r="AX7616" s="12"/>
      <c r="AY7616" s="12"/>
      <c r="AZ7616" s="12"/>
      <c r="BA7616" s="12"/>
      <c r="BB7616" s="12"/>
      <c r="BC7616" s="12"/>
      <c r="BD7616" s="12"/>
      <c r="BE7616" s="12"/>
      <c r="BF7616" s="12"/>
      <c r="BG7616" s="12"/>
      <c r="BH7616" s="12"/>
      <c r="BI7616" s="12"/>
      <c r="BJ7616" s="13"/>
      <c r="BK7616" s="13"/>
      <c r="BL7616" s="13"/>
      <c r="BM7616" s="13"/>
      <c r="BN7616" s="13"/>
    </row>
    <row r="7617" spans="4:66" x14ac:dyDescent="0.25">
      <c r="D7617" s="7"/>
      <c r="E7617" s="10"/>
      <c r="F7617" s="10"/>
      <c r="G7617" s="10"/>
      <c r="H7617" s="10"/>
      <c r="I7617" s="10"/>
      <c r="J7617" s="10"/>
      <c r="K7617" s="11"/>
      <c r="L7617" s="11"/>
      <c r="M7617" s="12"/>
      <c r="N7617" s="12"/>
      <c r="O7617" s="12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  <c r="AC7617" s="12"/>
      <c r="AD7617" s="12"/>
      <c r="AE7617" s="12"/>
      <c r="AF7617" s="12"/>
      <c r="AG7617" s="12"/>
      <c r="AH7617" s="12"/>
      <c r="AI7617" s="12"/>
      <c r="AJ7617" s="12"/>
      <c r="AK7617" s="12"/>
      <c r="AL7617" s="12"/>
      <c r="AM7617" s="12"/>
      <c r="AN7617" s="12"/>
      <c r="AO7617" s="12"/>
      <c r="AP7617" s="12"/>
      <c r="AQ7617" s="12"/>
      <c r="AR7617" s="12"/>
      <c r="AS7617" s="12"/>
      <c r="AT7617" s="12"/>
      <c r="AU7617" s="12"/>
      <c r="AV7617" s="12"/>
      <c r="AW7617" s="12"/>
      <c r="AX7617" s="12"/>
      <c r="AY7617" s="12"/>
      <c r="AZ7617" s="12"/>
      <c r="BA7617" s="12"/>
      <c r="BB7617" s="12"/>
      <c r="BC7617" s="12"/>
      <c r="BD7617" s="12"/>
      <c r="BE7617" s="12"/>
      <c r="BF7617" s="12"/>
      <c r="BG7617" s="12"/>
      <c r="BH7617" s="12"/>
      <c r="BI7617" s="12"/>
      <c r="BJ7617" s="13"/>
      <c r="BK7617" s="13"/>
      <c r="BL7617" s="13"/>
      <c r="BM7617" s="13"/>
      <c r="BN7617" s="13"/>
    </row>
    <row r="7618" spans="4:66" x14ac:dyDescent="0.25">
      <c r="D7618" s="7"/>
      <c r="E7618" s="10"/>
      <c r="F7618" s="10"/>
      <c r="G7618" s="10"/>
      <c r="H7618" s="10"/>
      <c r="I7618" s="10"/>
      <c r="J7618" s="10"/>
      <c r="K7618" s="11"/>
      <c r="L7618" s="11"/>
      <c r="M7618" s="12"/>
      <c r="N7618" s="12"/>
      <c r="O7618" s="12"/>
      <c r="P7618" s="12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  <c r="AC7618" s="12"/>
      <c r="AD7618" s="12"/>
      <c r="AE7618" s="12"/>
      <c r="AF7618" s="12"/>
      <c r="AG7618" s="12"/>
      <c r="AH7618" s="12"/>
      <c r="AI7618" s="12"/>
      <c r="AJ7618" s="12"/>
      <c r="AK7618" s="12"/>
      <c r="AL7618" s="12"/>
      <c r="AM7618" s="12"/>
      <c r="AN7618" s="12"/>
      <c r="AO7618" s="12"/>
      <c r="AP7618" s="12"/>
      <c r="AQ7618" s="12"/>
      <c r="AR7618" s="12"/>
      <c r="AS7618" s="12"/>
      <c r="AT7618" s="12"/>
      <c r="AU7618" s="12"/>
      <c r="AV7618" s="12"/>
      <c r="AW7618" s="12"/>
      <c r="AX7618" s="12"/>
      <c r="AY7618" s="12"/>
      <c r="AZ7618" s="12"/>
      <c r="BA7618" s="12"/>
      <c r="BB7618" s="12"/>
      <c r="BC7618" s="12"/>
      <c r="BD7618" s="12"/>
      <c r="BE7618" s="12"/>
      <c r="BF7618" s="12"/>
      <c r="BG7618" s="12"/>
      <c r="BH7618" s="12"/>
      <c r="BI7618" s="12"/>
      <c r="BJ7618" s="13"/>
      <c r="BK7618" s="13"/>
      <c r="BL7618" s="13"/>
      <c r="BM7618" s="13"/>
      <c r="BN7618" s="13"/>
    </row>
    <row r="7619" spans="4:66" x14ac:dyDescent="0.25">
      <c r="D7619" s="7"/>
      <c r="E7619" s="10"/>
      <c r="F7619" s="10"/>
      <c r="G7619" s="10"/>
      <c r="H7619" s="10"/>
      <c r="I7619" s="10"/>
      <c r="J7619" s="10"/>
      <c r="K7619" s="11"/>
      <c r="L7619" s="11"/>
      <c r="M7619" s="12"/>
      <c r="N7619" s="12"/>
      <c r="O7619" s="12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  <c r="AC7619" s="12"/>
      <c r="AD7619" s="12"/>
      <c r="AE7619" s="12"/>
      <c r="AF7619" s="12"/>
      <c r="AG7619" s="12"/>
      <c r="AH7619" s="12"/>
      <c r="AI7619" s="12"/>
      <c r="AJ7619" s="12"/>
      <c r="AK7619" s="12"/>
      <c r="AL7619" s="12"/>
      <c r="AM7619" s="12"/>
      <c r="AN7619" s="12"/>
      <c r="AO7619" s="12"/>
      <c r="AP7619" s="12"/>
      <c r="AQ7619" s="12"/>
      <c r="AR7619" s="12"/>
      <c r="AS7619" s="12"/>
      <c r="AT7619" s="12"/>
      <c r="AU7619" s="12"/>
      <c r="AV7619" s="12"/>
      <c r="AW7619" s="12"/>
      <c r="AX7619" s="12"/>
      <c r="AY7619" s="12"/>
      <c r="AZ7619" s="12"/>
      <c r="BA7619" s="12"/>
      <c r="BB7619" s="12"/>
      <c r="BC7619" s="12"/>
      <c r="BD7619" s="12"/>
      <c r="BE7619" s="12"/>
      <c r="BF7619" s="12"/>
      <c r="BG7619" s="12"/>
      <c r="BH7619" s="12"/>
      <c r="BI7619" s="12"/>
      <c r="BJ7619" s="13"/>
      <c r="BK7619" s="13"/>
      <c r="BL7619" s="13"/>
      <c r="BM7619" s="13"/>
      <c r="BN7619" s="13"/>
    </row>
    <row r="7620" spans="4:66" x14ac:dyDescent="0.25">
      <c r="D7620" s="7"/>
      <c r="E7620" s="10"/>
      <c r="F7620" s="10"/>
      <c r="G7620" s="10"/>
      <c r="H7620" s="10"/>
      <c r="I7620" s="10"/>
      <c r="J7620" s="10"/>
      <c r="K7620" s="11"/>
      <c r="L7620" s="11"/>
      <c r="M7620" s="12"/>
      <c r="N7620" s="12"/>
      <c r="O7620" s="12"/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  <c r="AC7620" s="12"/>
      <c r="AD7620" s="12"/>
      <c r="AE7620" s="12"/>
      <c r="AF7620" s="12"/>
      <c r="AG7620" s="12"/>
      <c r="AH7620" s="12"/>
      <c r="AI7620" s="12"/>
      <c r="AJ7620" s="12"/>
      <c r="AK7620" s="12"/>
      <c r="AL7620" s="12"/>
      <c r="AM7620" s="12"/>
      <c r="AN7620" s="12"/>
      <c r="AO7620" s="12"/>
      <c r="AP7620" s="12"/>
      <c r="AQ7620" s="12"/>
      <c r="AR7620" s="12"/>
      <c r="AS7620" s="12"/>
      <c r="AT7620" s="12"/>
      <c r="AU7620" s="12"/>
      <c r="AV7620" s="12"/>
      <c r="AW7620" s="12"/>
      <c r="AX7620" s="12"/>
      <c r="AY7620" s="12"/>
      <c r="AZ7620" s="12"/>
      <c r="BA7620" s="12"/>
      <c r="BB7620" s="12"/>
      <c r="BC7620" s="12"/>
      <c r="BD7620" s="12"/>
      <c r="BE7620" s="12"/>
      <c r="BF7620" s="12"/>
      <c r="BG7620" s="12"/>
      <c r="BH7620" s="12"/>
      <c r="BI7620" s="12"/>
      <c r="BJ7620" s="13"/>
      <c r="BK7620" s="13"/>
      <c r="BL7620" s="13"/>
      <c r="BM7620" s="13"/>
      <c r="BN7620" s="13"/>
    </row>
    <row r="7621" spans="4:66" x14ac:dyDescent="0.25">
      <c r="D7621" s="7"/>
      <c r="E7621" s="10"/>
      <c r="F7621" s="10"/>
      <c r="G7621" s="10"/>
      <c r="H7621" s="10"/>
      <c r="I7621" s="10"/>
      <c r="J7621" s="10"/>
      <c r="K7621" s="11"/>
      <c r="L7621" s="11"/>
      <c r="M7621" s="12"/>
      <c r="N7621" s="12"/>
      <c r="O7621" s="12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  <c r="AD7621" s="12"/>
      <c r="AE7621" s="12"/>
      <c r="AF7621" s="12"/>
      <c r="AG7621" s="12"/>
      <c r="AH7621" s="12"/>
      <c r="AI7621" s="12"/>
      <c r="AJ7621" s="12"/>
      <c r="AK7621" s="12"/>
      <c r="AL7621" s="12"/>
      <c r="AM7621" s="12"/>
      <c r="AN7621" s="12"/>
      <c r="AO7621" s="12"/>
      <c r="AP7621" s="12"/>
      <c r="AQ7621" s="12"/>
      <c r="AR7621" s="12"/>
      <c r="AS7621" s="12"/>
      <c r="AT7621" s="12"/>
      <c r="AU7621" s="12"/>
      <c r="AV7621" s="12"/>
      <c r="AW7621" s="12"/>
      <c r="AX7621" s="12"/>
      <c r="AY7621" s="12"/>
      <c r="AZ7621" s="12"/>
      <c r="BA7621" s="12"/>
      <c r="BB7621" s="12"/>
      <c r="BC7621" s="12"/>
      <c r="BD7621" s="12"/>
      <c r="BE7621" s="12"/>
      <c r="BF7621" s="12"/>
      <c r="BG7621" s="12"/>
      <c r="BH7621" s="12"/>
      <c r="BI7621" s="12"/>
      <c r="BJ7621" s="13"/>
      <c r="BK7621" s="13"/>
      <c r="BL7621" s="13"/>
      <c r="BM7621" s="13"/>
      <c r="BN7621" s="13"/>
    </row>
    <row r="7622" spans="4:66" x14ac:dyDescent="0.25">
      <c r="D7622" s="7"/>
      <c r="E7622" s="10"/>
      <c r="F7622" s="10"/>
      <c r="G7622" s="10"/>
      <c r="H7622" s="10"/>
      <c r="I7622" s="10"/>
      <c r="J7622" s="10"/>
      <c r="K7622" s="11"/>
      <c r="L7622" s="11"/>
      <c r="M7622" s="12"/>
      <c r="N7622" s="12"/>
      <c r="O7622" s="12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  <c r="AC7622" s="12"/>
      <c r="AD7622" s="12"/>
      <c r="AE7622" s="12"/>
      <c r="AF7622" s="12"/>
      <c r="AG7622" s="12"/>
      <c r="AH7622" s="12"/>
      <c r="AI7622" s="12"/>
      <c r="AJ7622" s="12"/>
      <c r="AK7622" s="12"/>
      <c r="AL7622" s="12"/>
      <c r="AM7622" s="12"/>
      <c r="AN7622" s="12"/>
      <c r="AO7622" s="12"/>
      <c r="AP7622" s="12"/>
      <c r="AQ7622" s="12"/>
      <c r="AR7622" s="12"/>
      <c r="AS7622" s="12"/>
      <c r="AT7622" s="12"/>
      <c r="AU7622" s="12"/>
      <c r="AV7622" s="12"/>
      <c r="AW7622" s="12"/>
      <c r="AX7622" s="12"/>
      <c r="AY7622" s="12"/>
      <c r="AZ7622" s="12"/>
      <c r="BA7622" s="12"/>
      <c r="BB7622" s="12"/>
      <c r="BC7622" s="12"/>
      <c r="BD7622" s="12"/>
      <c r="BE7622" s="12"/>
      <c r="BF7622" s="12"/>
      <c r="BG7622" s="12"/>
      <c r="BH7622" s="12"/>
      <c r="BI7622" s="12"/>
      <c r="BJ7622" s="13"/>
      <c r="BK7622" s="13"/>
      <c r="BL7622" s="13"/>
      <c r="BM7622" s="13"/>
      <c r="BN7622" s="13"/>
    </row>
    <row r="7623" spans="4:66" x14ac:dyDescent="0.25">
      <c r="D7623" s="7"/>
      <c r="E7623" s="10"/>
      <c r="F7623" s="10"/>
      <c r="G7623" s="10"/>
      <c r="H7623" s="10"/>
      <c r="I7623" s="10"/>
      <c r="J7623" s="10"/>
      <c r="K7623" s="11"/>
      <c r="L7623" s="11"/>
      <c r="M7623" s="12"/>
      <c r="N7623" s="12"/>
      <c r="O7623" s="12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  <c r="AC7623" s="12"/>
      <c r="AD7623" s="12"/>
      <c r="AE7623" s="12"/>
      <c r="AF7623" s="12"/>
      <c r="AG7623" s="12"/>
      <c r="AH7623" s="12"/>
      <c r="AI7623" s="12"/>
      <c r="AJ7623" s="12"/>
      <c r="AK7623" s="12"/>
      <c r="AL7623" s="12"/>
      <c r="AM7623" s="12"/>
      <c r="AN7623" s="12"/>
      <c r="AO7623" s="12"/>
      <c r="AP7623" s="12"/>
      <c r="AQ7623" s="12"/>
      <c r="AR7623" s="12"/>
      <c r="AS7623" s="12"/>
      <c r="AT7623" s="12"/>
      <c r="AU7623" s="12"/>
      <c r="AV7623" s="12"/>
      <c r="AW7623" s="12"/>
      <c r="AX7623" s="12"/>
      <c r="AY7623" s="12"/>
      <c r="AZ7623" s="12"/>
      <c r="BA7623" s="12"/>
      <c r="BB7623" s="12"/>
      <c r="BC7623" s="12"/>
      <c r="BD7623" s="12"/>
      <c r="BE7623" s="12"/>
      <c r="BF7623" s="12"/>
      <c r="BG7623" s="12"/>
      <c r="BH7623" s="12"/>
      <c r="BI7623" s="12"/>
      <c r="BJ7623" s="13"/>
      <c r="BK7623" s="13"/>
      <c r="BL7623" s="13"/>
      <c r="BM7623" s="13"/>
      <c r="BN7623" s="13"/>
    </row>
    <row r="7624" spans="4:66" x14ac:dyDescent="0.25">
      <c r="D7624" s="7"/>
      <c r="E7624" s="10"/>
      <c r="F7624" s="10"/>
      <c r="G7624" s="10"/>
      <c r="H7624" s="10"/>
      <c r="I7624" s="10"/>
      <c r="J7624" s="10"/>
      <c r="K7624" s="11"/>
      <c r="L7624" s="11"/>
      <c r="M7624" s="12"/>
      <c r="N7624" s="12"/>
      <c r="O7624" s="12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  <c r="AC7624" s="12"/>
      <c r="AD7624" s="12"/>
      <c r="AE7624" s="12"/>
      <c r="AF7624" s="12"/>
      <c r="AG7624" s="12"/>
      <c r="AH7624" s="12"/>
      <c r="AI7624" s="12"/>
      <c r="AJ7624" s="12"/>
      <c r="AK7624" s="12"/>
      <c r="AL7624" s="12"/>
      <c r="AM7624" s="12"/>
      <c r="AN7624" s="12"/>
      <c r="AO7624" s="12"/>
      <c r="AP7624" s="12"/>
      <c r="AQ7624" s="12"/>
      <c r="AR7624" s="12"/>
      <c r="AS7624" s="12"/>
      <c r="AT7624" s="12"/>
      <c r="AU7624" s="12"/>
      <c r="AV7624" s="12"/>
      <c r="AW7624" s="12"/>
      <c r="AX7624" s="12"/>
      <c r="AY7624" s="12"/>
      <c r="AZ7624" s="12"/>
      <c r="BA7624" s="12"/>
      <c r="BB7624" s="12"/>
      <c r="BC7624" s="12"/>
      <c r="BD7624" s="12"/>
      <c r="BE7624" s="12"/>
      <c r="BF7624" s="12"/>
      <c r="BG7624" s="12"/>
      <c r="BH7624" s="12"/>
      <c r="BI7624" s="12"/>
      <c r="BJ7624" s="13"/>
      <c r="BK7624" s="13"/>
      <c r="BL7624" s="13"/>
      <c r="BM7624" s="13"/>
      <c r="BN7624" s="13"/>
    </row>
    <row r="7625" spans="4:66" x14ac:dyDescent="0.25">
      <c r="D7625" s="7"/>
      <c r="E7625" s="10"/>
      <c r="F7625" s="10"/>
      <c r="G7625" s="10"/>
      <c r="H7625" s="10"/>
      <c r="I7625" s="10"/>
      <c r="J7625" s="10"/>
      <c r="K7625" s="11"/>
      <c r="L7625" s="11"/>
      <c r="M7625" s="12"/>
      <c r="N7625" s="12"/>
      <c r="O7625" s="12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  <c r="AC7625" s="12"/>
      <c r="AD7625" s="12"/>
      <c r="AE7625" s="12"/>
      <c r="AF7625" s="12"/>
      <c r="AG7625" s="12"/>
      <c r="AH7625" s="12"/>
      <c r="AI7625" s="12"/>
      <c r="AJ7625" s="12"/>
      <c r="AK7625" s="12"/>
      <c r="AL7625" s="12"/>
      <c r="AM7625" s="12"/>
      <c r="AN7625" s="12"/>
      <c r="AO7625" s="12"/>
      <c r="AP7625" s="12"/>
      <c r="AQ7625" s="12"/>
      <c r="AR7625" s="12"/>
      <c r="AS7625" s="12"/>
      <c r="AT7625" s="12"/>
      <c r="AU7625" s="12"/>
      <c r="AV7625" s="12"/>
      <c r="AW7625" s="12"/>
      <c r="AX7625" s="12"/>
      <c r="AY7625" s="12"/>
      <c r="AZ7625" s="12"/>
      <c r="BA7625" s="12"/>
      <c r="BB7625" s="12"/>
      <c r="BC7625" s="12"/>
      <c r="BD7625" s="12"/>
      <c r="BE7625" s="12"/>
      <c r="BF7625" s="12"/>
      <c r="BG7625" s="12"/>
      <c r="BH7625" s="12"/>
      <c r="BI7625" s="12"/>
      <c r="BJ7625" s="13"/>
      <c r="BK7625" s="13"/>
      <c r="BL7625" s="13"/>
      <c r="BM7625" s="13"/>
      <c r="BN7625" s="13"/>
    </row>
    <row r="7626" spans="4:66" x14ac:dyDescent="0.25">
      <c r="D7626" s="7"/>
      <c r="E7626" s="10"/>
      <c r="F7626" s="10"/>
      <c r="G7626" s="10"/>
      <c r="H7626" s="10"/>
      <c r="I7626" s="10"/>
      <c r="J7626" s="10"/>
      <c r="K7626" s="11"/>
      <c r="L7626" s="11"/>
      <c r="M7626" s="12"/>
      <c r="N7626" s="12"/>
      <c r="O7626" s="12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  <c r="AD7626" s="12"/>
      <c r="AE7626" s="12"/>
      <c r="AF7626" s="12"/>
      <c r="AG7626" s="12"/>
      <c r="AH7626" s="12"/>
      <c r="AI7626" s="12"/>
      <c r="AJ7626" s="12"/>
      <c r="AK7626" s="12"/>
      <c r="AL7626" s="12"/>
      <c r="AM7626" s="12"/>
      <c r="AN7626" s="12"/>
      <c r="AO7626" s="12"/>
      <c r="AP7626" s="12"/>
      <c r="AQ7626" s="12"/>
      <c r="AR7626" s="12"/>
      <c r="AS7626" s="12"/>
      <c r="AT7626" s="12"/>
      <c r="AU7626" s="12"/>
      <c r="AV7626" s="12"/>
      <c r="AW7626" s="12"/>
      <c r="AX7626" s="12"/>
      <c r="AY7626" s="12"/>
      <c r="AZ7626" s="12"/>
      <c r="BA7626" s="12"/>
      <c r="BB7626" s="12"/>
      <c r="BC7626" s="12"/>
      <c r="BD7626" s="12"/>
      <c r="BE7626" s="12"/>
      <c r="BF7626" s="12"/>
      <c r="BG7626" s="12"/>
      <c r="BH7626" s="12"/>
      <c r="BI7626" s="12"/>
      <c r="BJ7626" s="13"/>
      <c r="BK7626" s="13"/>
      <c r="BL7626" s="13"/>
      <c r="BM7626" s="13"/>
      <c r="BN7626" s="13"/>
    </row>
    <row r="7627" spans="4:66" x14ac:dyDescent="0.25">
      <c r="D7627" s="7"/>
      <c r="E7627" s="10"/>
      <c r="F7627" s="10"/>
      <c r="G7627" s="10"/>
      <c r="H7627" s="10"/>
      <c r="I7627" s="10"/>
      <c r="J7627" s="10"/>
      <c r="K7627" s="11"/>
      <c r="L7627" s="11"/>
      <c r="M7627" s="12"/>
      <c r="N7627" s="12"/>
      <c r="O7627" s="12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  <c r="AD7627" s="12"/>
      <c r="AE7627" s="12"/>
      <c r="AF7627" s="12"/>
      <c r="AG7627" s="12"/>
      <c r="AH7627" s="12"/>
      <c r="AI7627" s="12"/>
      <c r="AJ7627" s="12"/>
      <c r="AK7627" s="12"/>
      <c r="AL7627" s="12"/>
      <c r="AM7627" s="12"/>
      <c r="AN7627" s="12"/>
      <c r="AO7627" s="12"/>
      <c r="AP7627" s="12"/>
      <c r="AQ7627" s="12"/>
      <c r="AR7627" s="12"/>
      <c r="AS7627" s="12"/>
      <c r="AT7627" s="12"/>
      <c r="AU7627" s="12"/>
      <c r="AV7627" s="12"/>
      <c r="AW7627" s="12"/>
      <c r="AX7627" s="12"/>
      <c r="AY7627" s="12"/>
      <c r="AZ7627" s="12"/>
      <c r="BA7627" s="12"/>
      <c r="BB7627" s="12"/>
      <c r="BC7627" s="12"/>
      <c r="BD7627" s="12"/>
      <c r="BE7627" s="12"/>
      <c r="BF7627" s="12"/>
      <c r="BG7627" s="12"/>
      <c r="BH7627" s="12"/>
      <c r="BI7627" s="12"/>
      <c r="BJ7627" s="13"/>
      <c r="BK7627" s="13"/>
      <c r="BL7627" s="13"/>
      <c r="BM7627" s="13"/>
      <c r="BN7627" s="13"/>
    </row>
    <row r="7628" spans="4:66" x14ac:dyDescent="0.25">
      <c r="D7628" s="7"/>
      <c r="E7628" s="10"/>
      <c r="F7628" s="10"/>
      <c r="G7628" s="10"/>
      <c r="H7628" s="10"/>
      <c r="I7628" s="10"/>
      <c r="J7628" s="10"/>
      <c r="K7628" s="11"/>
      <c r="L7628" s="11"/>
      <c r="M7628" s="12"/>
      <c r="N7628" s="12"/>
      <c r="O7628" s="12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  <c r="AC7628" s="12"/>
      <c r="AD7628" s="12"/>
      <c r="AE7628" s="12"/>
      <c r="AF7628" s="12"/>
      <c r="AG7628" s="12"/>
      <c r="AH7628" s="12"/>
      <c r="AI7628" s="12"/>
      <c r="AJ7628" s="12"/>
      <c r="AK7628" s="12"/>
      <c r="AL7628" s="12"/>
      <c r="AM7628" s="12"/>
      <c r="AN7628" s="12"/>
      <c r="AO7628" s="12"/>
      <c r="AP7628" s="12"/>
      <c r="AQ7628" s="12"/>
      <c r="AR7628" s="12"/>
      <c r="AS7628" s="12"/>
      <c r="AT7628" s="12"/>
      <c r="AU7628" s="12"/>
      <c r="AV7628" s="12"/>
      <c r="AW7628" s="12"/>
      <c r="AX7628" s="12"/>
      <c r="AY7628" s="12"/>
      <c r="AZ7628" s="12"/>
      <c r="BA7628" s="12"/>
      <c r="BB7628" s="12"/>
      <c r="BC7628" s="12"/>
      <c r="BD7628" s="12"/>
      <c r="BE7628" s="12"/>
      <c r="BF7628" s="12"/>
      <c r="BG7628" s="12"/>
      <c r="BH7628" s="12"/>
      <c r="BI7628" s="12"/>
      <c r="BJ7628" s="13"/>
      <c r="BK7628" s="13"/>
      <c r="BL7628" s="13"/>
      <c r="BM7628" s="13"/>
      <c r="BN7628" s="13"/>
    </row>
    <row r="7629" spans="4:66" s="14" customFormat="1" x14ac:dyDescent="0.25">
      <c r="D7629" s="20"/>
      <c r="K7629" s="15"/>
      <c r="L7629" s="15"/>
      <c r="M7629" s="16"/>
      <c r="N7629" s="16"/>
      <c r="O7629" s="16"/>
      <c r="P7629" s="16"/>
      <c r="Q7629" s="16"/>
      <c r="R7629" s="16"/>
      <c r="S7629" s="16"/>
      <c r="T7629" s="16"/>
      <c r="U7629" s="16"/>
      <c r="V7629" s="16"/>
      <c r="W7629" s="16"/>
      <c r="X7629" s="16"/>
      <c r="Y7629" s="16"/>
      <c r="Z7629" s="16"/>
      <c r="AA7629" s="16"/>
      <c r="AB7629" s="16"/>
      <c r="AC7629" s="16"/>
      <c r="AD7629" s="16"/>
      <c r="AE7629" s="16"/>
      <c r="AF7629" s="16"/>
      <c r="AG7629" s="16"/>
      <c r="AH7629" s="16"/>
      <c r="AI7629" s="16"/>
      <c r="AJ7629" s="16"/>
      <c r="AK7629" s="16"/>
      <c r="AL7629" s="16"/>
      <c r="AM7629" s="16"/>
      <c r="AN7629" s="16"/>
      <c r="AO7629" s="16"/>
      <c r="AP7629" s="16"/>
      <c r="AQ7629" s="16"/>
      <c r="AR7629" s="16"/>
      <c r="AS7629" s="16"/>
      <c r="AT7629" s="16"/>
      <c r="AU7629" s="16"/>
      <c r="AV7629" s="16"/>
      <c r="AW7629" s="16"/>
      <c r="AX7629" s="16"/>
      <c r="AY7629" s="16"/>
      <c r="AZ7629" s="16"/>
      <c r="BA7629" s="16"/>
      <c r="BB7629" s="16"/>
      <c r="BC7629" s="16"/>
      <c r="BD7629" s="16"/>
      <c r="BE7629" s="16"/>
      <c r="BF7629" s="16"/>
      <c r="BG7629" s="16"/>
      <c r="BH7629" s="16"/>
      <c r="BI7629" s="16"/>
      <c r="BJ7629" s="17"/>
      <c r="BK7629" s="17"/>
      <c r="BL7629" s="17"/>
      <c r="BM7629" s="17"/>
      <c r="BN7629" s="17"/>
    </row>
    <row r="7630" spans="4:66" x14ac:dyDescent="0.25">
      <c r="D7630" s="7"/>
      <c r="E7630" s="10"/>
      <c r="F7630" s="10"/>
      <c r="G7630" s="10"/>
      <c r="H7630" s="10"/>
      <c r="I7630" s="10"/>
      <c r="J7630" s="10"/>
      <c r="K7630" s="11"/>
      <c r="L7630" s="11"/>
      <c r="M7630" s="12"/>
      <c r="N7630" s="12"/>
      <c r="O7630" s="12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  <c r="AD7630" s="12"/>
      <c r="AE7630" s="12"/>
      <c r="AF7630" s="12"/>
      <c r="AG7630" s="12"/>
      <c r="AH7630" s="12"/>
      <c r="AI7630" s="12"/>
      <c r="AJ7630" s="12"/>
      <c r="AK7630" s="12"/>
      <c r="AL7630" s="12"/>
      <c r="AM7630" s="12"/>
      <c r="AN7630" s="12"/>
      <c r="AO7630" s="12"/>
      <c r="AP7630" s="12"/>
      <c r="AQ7630" s="12"/>
      <c r="AR7630" s="12"/>
      <c r="AS7630" s="12"/>
      <c r="AT7630" s="12"/>
      <c r="AU7630" s="12"/>
      <c r="AV7630" s="12"/>
      <c r="AW7630" s="12"/>
      <c r="AX7630" s="12"/>
      <c r="AY7630" s="12"/>
      <c r="AZ7630" s="12"/>
      <c r="BA7630" s="12"/>
      <c r="BB7630" s="12"/>
      <c r="BC7630" s="12"/>
      <c r="BD7630" s="12"/>
      <c r="BE7630" s="12"/>
      <c r="BF7630" s="12"/>
      <c r="BG7630" s="12"/>
      <c r="BH7630" s="12"/>
      <c r="BI7630" s="12"/>
      <c r="BJ7630" s="13"/>
      <c r="BK7630" s="13"/>
      <c r="BL7630" s="13"/>
      <c r="BM7630" s="13"/>
      <c r="BN7630" s="13"/>
    </row>
    <row r="7631" spans="4:66" x14ac:dyDescent="0.25">
      <c r="D7631" s="7"/>
      <c r="E7631" s="10"/>
      <c r="F7631" s="10"/>
      <c r="G7631" s="10"/>
      <c r="H7631" s="10"/>
      <c r="I7631" s="10"/>
      <c r="J7631" s="10"/>
      <c r="K7631" s="11"/>
      <c r="L7631" s="11"/>
      <c r="M7631" s="12"/>
      <c r="N7631" s="12"/>
      <c r="O7631" s="12"/>
      <c r="P7631" s="12"/>
      <c r="Q7631" s="12"/>
      <c r="R7631" s="12"/>
      <c r="S7631" s="12"/>
      <c r="T7631" s="12"/>
      <c r="U7631" s="12"/>
      <c r="V7631" s="12"/>
      <c r="W7631" s="12"/>
      <c r="X7631" s="12"/>
      <c r="Y7631" s="12"/>
      <c r="Z7631" s="12"/>
      <c r="AA7631" s="12"/>
      <c r="AB7631" s="12"/>
      <c r="AC7631" s="12"/>
      <c r="AD7631" s="12"/>
      <c r="AE7631" s="12"/>
      <c r="AF7631" s="12"/>
      <c r="AG7631" s="12"/>
      <c r="AH7631" s="12"/>
      <c r="AI7631" s="12"/>
      <c r="AJ7631" s="12"/>
      <c r="AK7631" s="12"/>
      <c r="AL7631" s="12"/>
      <c r="AM7631" s="12"/>
      <c r="AN7631" s="12"/>
      <c r="AO7631" s="12"/>
      <c r="AP7631" s="12"/>
      <c r="AQ7631" s="12"/>
      <c r="AR7631" s="12"/>
      <c r="AS7631" s="12"/>
      <c r="AT7631" s="12"/>
      <c r="AU7631" s="12"/>
      <c r="AV7631" s="12"/>
      <c r="AW7631" s="12"/>
      <c r="AX7631" s="12"/>
      <c r="AY7631" s="12"/>
      <c r="AZ7631" s="12"/>
      <c r="BA7631" s="12"/>
      <c r="BB7631" s="12"/>
      <c r="BC7631" s="12"/>
      <c r="BD7631" s="12"/>
      <c r="BE7631" s="12"/>
      <c r="BF7631" s="12"/>
      <c r="BG7631" s="12"/>
      <c r="BH7631" s="12"/>
      <c r="BI7631" s="12"/>
      <c r="BJ7631" s="13"/>
      <c r="BK7631" s="13"/>
      <c r="BL7631" s="13"/>
      <c r="BM7631" s="13"/>
      <c r="BN7631" s="13"/>
    </row>
    <row r="7632" spans="4:66" x14ac:dyDescent="0.25">
      <c r="D7632" s="7"/>
      <c r="E7632" s="10"/>
      <c r="F7632" s="10"/>
      <c r="G7632" s="10"/>
      <c r="H7632" s="10"/>
      <c r="I7632" s="10"/>
      <c r="J7632" s="10"/>
      <c r="K7632" s="11"/>
      <c r="L7632" s="11"/>
      <c r="M7632" s="12"/>
      <c r="N7632" s="12"/>
      <c r="O7632" s="12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  <c r="AC7632" s="12"/>
      <c r="AD7632" s="12"/>
      <c r="AE7632" s="12"/>
      <c r="AF7632" s="12"/>
      <c r="AG7632" s="12"/>
      <c r="AH7632" s="12"/>
      <c r="AI7632" s="12"/>
      <c r="AJ7632" s="12"/>
      <c r="AK7632" s="12"/>
      <c r="AL7632" s="12"/>
      <c r="AM7632" s="12"/>
      <c r="AN7632" s="12"/>
      <c r="AO7632" s="12"/>
      <c r="AP7632" s="12"/>
      <c r="AQ7632" s="12"/>
      <c r="AR7632" s="12"/>
      <c r="AS7632" s="12"/>
      <c r="AT7632" s="12"/>
      <c r="AU7632" s="12"/>
      <c r="AV7632" s="12"/>
      <c r="AW7632" s="12"/>
      <c r="AX7632" s="12"/>
      <c r="AY7632" s="12"/>
      <c r="AZ7632" s="12"/>
      <c r="BA7632" s="12"/>
      <c r="BB7632" s="12"/>
      <c r="BC7632" s="12"/>
      <c r="BD7632" s="12"/>
      <c r="BE7632" s="12"/>
      <c r="BF7632" s="12"/>
      <c r="BG7632" s="12"/>
      <c r="BH7632" s="12"/>
      <c r="BI7632" s="12"/>
      <c r="BJ7632" s="13"/>
      <c r="BK7632" s="13"/>
      <c r="BL7632" s="13"/>
      <c r="BM7632" s="13"/>
      <c r="BN7632" s="13"/>
    </row>
    <row r="7633" spans="4:66" x14ac:dyDescent="0.25">
      <c r="D7633" s="7"/>
      <c r="E7633" s="10"/>
      <c r="F7633" s="10"/>
      <c r="G7633" s="10"/>
      <c r="H7633" s="10"/>
      <c r="I7633" s="10"/>
      <c r="J7633" s="10"/>
      <c r="K7633" s="11"/>
      <c r="L7633" s="11"/>
      <c r="M7633" s="12"/>
      <c r="N7633" s="12"/>
      <c r="O7633" s="12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  <c r="AC7633" s="12"/>
      <c r="AD7633" s="12"/>
      <c r="AE7633" s="12"/>
      <c r="AF7633" s="12"/>
      <c r="AG7633" s="12"/>
      <c r="AH7633" s="12"/>
      <c r="AI7633" s="12"/>
      <c r="AJ7633" s="12"/>
      <c r="AK7633" s="12"/>
      <c r="AL7633" s="12"/>
      <c r="AM7633" s="12"/>
      <c r="AN7633" s="12"/>
      <c r="AO7633" s="12"/>
      <c r="AP7633" s="12"/>
      <c r="AQ7633" s="12"/>
      <c r="AR7633" s="12"/>
      <c r="AS7633" s="12"/>
      <c r="AT7633" s="12"/>
      <c r="AU7633" s="12"/>
      <c r="AV7633" s="12"/>
      <c r="AW7633" s="12"/>
      <c r="AX7633" s="12"/>
      <c r="AY7633" s="12"/>
      <c r="AZ7633" s="12"/>
      <c r="BA7633" s="12"/>
      <c r="BB7633" s="12"/>
      <c r="BC7633" s="12"/>
      <c r="BD7633" s="12"/>
      <c r="BE7633" s="12"/>
      <c r="BF7633" s="12"/>
      <c r="BG7633" s="12"/>
      <c r="BH7633" s="12"/>
      <c r="BI7633" s="12"/>
      <c r="BJ7633" s="13"/>
      <c r="BK7633" s="13"/>
      <c r="BL7633" s="13"/>
      <c r="BM7633" s="13"/>
      <c r="BN7633" s="13"/>
    </row>
    <row r="7634" spans="4:66" x14ac:dyDescent="0.25">
      <c r="D7634" s="7"/>
      <c r="E7634" s="10"/>
      <c r="F7634" s="10"/>
      <c r="G7634" s="10"/>
      <c r="H7634" s="10"/>
      <c r="I7634" s="10"/>
      <c r="J7634" s="10"/>
      <c r="K7634" s="11"/>
      <c r="L7634" s="11"/>
      <c r="M7634" s="12"/>
      <c r="N7634" s="12"/>
      <c r="O7634" s="12"/>
      <c r="P7634" s="12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  <c r="AC7634" s="12"/>
      <c r="AD7634" s="12"/>
      <c r="AE7634" s="12"/>
      <c r="AF7634" s="12"/>
      <c r="AG7634" s="12"/>
      <c r="AH7634" s="12"/>
      <c r="AI7634" s="12"/>
      <c r="AJ7634" s="12"/>
      <c r="AK7634" s="12"/>
      <c r="AL7634" s="12"/>
      <c r="AM7634" s="12"/>
      <c r="AN7634" s="12"/>
      <c r="AO7634" s="12"/>
      <c r="AP7634" s="12"/>
      <c r="AQ7634" s="12"/>
      <c r="AR7634" s="12"/>
      <c r="AS7634" s="12"/>
      <c r="AT7634" s="12"/>
      <c r="AU7634" s="12"/>
      <c r="AV7634" s="12"/>
      <c r="AW7634" s="12"/>
      <c r="AX7634" s="12"/>
      <c r="AY7634" s="12"/>
      <c r="AZ7634" s="12"/>
      <c r="BA7634" s="12"/>
      <c r="BB7634" s="12"/>
      <c r="BC7634" s="12"/>
      <c r="BD7634" s="12"/>
      <c r="BE7634" s="12"/>
      <c r="BF7634" s="12"/>
      <c r="BG7634" s="12"/>
      <c r="BH7634" s="12"/>
      <c r="BI7634" s="12"/>
      <c r="BJ7634" s="13"/>
      <c r="BK7634" s="13"/>
      <c r="BL7634" s="13"/>
      <c r="BM7634" s="13"/>
      <c r="BN7634" s="13"/>
    </row>
    <row r="7635" spans="4:66" x14ac:dyDescent="0.25">
      <c r="D7635" s="7"/>
      <c r="E7635" s="10"/>
      <c r="F7635" s="10"/>
      <c r="G7635" s="10"/>
      <c r="H7635" s="10"/>
      <c r="I7635" s="10"/>
      <c r="J7635" s="10"/>
      <c r="K7635" s="11"/>
      <c r="L7635" s="11"/>
      <c r="M7635" s="12"/>
      <c r="N7635" s="12"/>
      <c r="O7635" s="12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  <c r="AD7635" s="12"/>
      <c r="AE7635" s="12"/>
      <c r="AF7635" s="12"/>
      <c r="AG7635" s="12"/>
      <c r="AH7635" s="12"/>
      <c r="AI7635" s="12"/>
      <c r="AJ7635" s="12"/>
      <c r="AK7635" s="12"/>
      <c r="AL7635" s="12"/>
      <c r="AM7635" s="12"/>
      <c r="AN7635" s="12"/>
      <c r="AO7635" s="12"/>
      <c r="AP7635" s="12"/>
      <c r="AQ7635" s="12"/>
      <c r="AR7635" s="12"/>
      <c r="AS7635" s="12"/>
      <c r="AT7635" s="12"/>
      <c r="AU7635" s="12"/>
      <c r="AV7635" s="12"/>
      <c r="AW7635" s="12"/>
      <c r="AX7635" s="12"/>
      <c r="AY7635" s="12"/>
      <c r="AZ7635" s="12"/>
      <c r="BA7635" s="12"/>
      <c r="BB7635" s="12"/>
      <c r="BC7635" s="12"/>
      <c r="BD7635" s="12"/>
      <c r="BE7635" s="12"/>
      <c r="BF7635" s="12"/>
      <c r="BG7635" s="12"/>
      <c r="BH7635" s="12"/>
      <c r="BI7635" s="12"/>
      <c r="BJ7635" s="13"/>
      <c r="BK7635" s="13"/>
      <c r="BL7635" s="13"/>
      <c r="BM7635" s="13"/>
      <c r="BN7635" s="13"/>
    </row>
    <row r="7636" spans="4:66" x14ac:dyDescent="0.25">
      <c r="D7636" s="7"/>
      <c r="E7636" s="10"/>
      <c r="F7636" s="10"/>
      <c r="G7636" s="10"/>
      <c r="H7636" s="10"/>
      <c r="I7636" s="10"/>
      <c r="J7636" s="10"/>
      <c r="K7636" s="11"/>
      <c r="L7636" s="11"/>
      <c r="M7636" s="12"/>
      <c r="N7636" s="12"/>
      <c r="O7636" s="12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  <c r="AD7636" s="12"/>
      <c r="AE7636" s="12"/>
      <c r="AF7636" s="12"/>
      <c r="AG7636" s="12"/>
      <c r="AH7636" s="12"/>
      <c r="AI7636" s="12"/>
      <c r="AJ7636" s="12"/>
      <c r="AK7636" s="12"/>
      <c r="AL7636" s="12"/>
      <c r="AM7636" s="12"/>
      <c r="AN7636" s="12"/>
      <c r="AO7636" s="12"/>
      <c r="AP7636" s="12"/>
      <c r="AQ7636" s="12"/>
      <c r="AR7636" s="12"/>
      <c r="AS7636" s="12"/>
      <c r="AT7636" s="12"/>
      <c r="AU7636" s="12"/>
      <c r="AV7636" s="12"/>
      <c r="AW7636" s="12"/>
      <c r="AX7636" s="12"/>
      <c r="AY7636" s="12"/>
      <c r="AZ7636" s="12"/>
      <c r="BA7636" s="12"/>
      <c r="BB7636" s="12"/>
      <c r="BC7636" s="12"/>
      <c r="BD7636" s="12"/>
      <c r="BE7636" s="12"/>
      <c r="BF7636" s="12"/>
      <c r="BG7636" s="12"/>
      <c r="BH7636" s="12"/>
      <c r="BI7636" s="12"/>
      <c r="BJ7636" s="13"/>
      <c r="BK7636" s="13"/>
      <c r="BL7636" s="13"/>
      <c r="BM7636" s="13"/>
      <c r="BN7636" s="13"/>
    </row>
    <row r="7637" spans="4:66" x14ac:dyDescent="0.25">
      <c r="D7637" s="7"/>
      <c r="E7637" s="10"/>
      <c r="F7637" s="10"/>
      <c r="G7637" s="10"/>
      <c r="H7637" s="10"/>
      <c r="I7637" s="10"/>
      <c r="J7637" s="10"/>
      <c r="K7637" s="11"/>
      <c r="L7637" s="11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  <c r="AD7637" s="12"/>
      <c r="AE7637" s="12"/>
      <c r="AF7637" s="12"/>
      <c r="AG7637" s="12"/>
      <c r="AH7637" s="12"/>
      <c r="AI7637" s="12"/>
      <c r="AJ7637" s="12"/>
      <c r="AK7637" s="12"/>
      <c r="AL7637" s="12"/>
      <c r="AM7637" s="12"/>
      <c r="AN7637" s="12"/>
      <c r="AO7637" s="12"/>
      <c r="AP7637" s="12"/>
      <c r="AQ7637" s="12"/>
      <c r="AR7637" s="12"/>
      <c r="AS7637" s="12"/>
      <c r="AT7637" s="12"/>
      <c r="AU7637" s="12"/>
      <c r="AV7637" s="12"/>
      <c r="AW7637" s="12"/>
      <c r="AX7637" s="12"/>
      <c r="AY7637" s="12"/>
      <c r="AZ7637" s="12"/>
      <c r="BA7637" s="12"/>
      <c r="BB7637" s="12"/>
      <c r="BC7637" s="12"/>
      <c r="BD7637" s="12"/>
      <c r="BE7637" s="12"/>
      <c r="BF7637" s="12"/>
      <c r="BG7637" s="12"/>
      <c r="BH7637" s="12"/>
      <c r="BI7637" s="12"/>
      <c r="BJ7637" s="13"/>
      <c r="BK7637" s="13"/>
      <c r="BL7637" s="13"/>
      <c r="BM7637" s="13"/>
      <c r="BN7637" s="13"/>
    </row>
    <row r="7638" spans="4:66" x14ac:dyDescent="0.25">
      <c r="D7638" s="7"/>
      <c r="E7638" s="10"/>
      <c r="F7638" s="10"/>
      <c r="G7638" s="10"/>
      <c r="H7638" s="10"/>
      <c r="I7638" s="10"/>
      <c r="J7638" s="10"/>
      <c r="K7638" s="11"/>
      <c r="L7638" s="11"/>
      <c r="M7638" s="12"/>
      <c r="N7638" s="12"/>
      <c r="O7638" s="12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  <c r="AD7638" s="12"/>
      <c r="AE7638" s="12"/>
      <c r="AF7638" s="12"/>
      <c r="AG7638" s="12"/>
      <c r="AH7638" s="12"/>
      <c r="AI7638" s="12"/>
      <c r="AJ7638" s="12"/>
      <c r="AK7638" s="12"/>
      <c r="AL7638" s="12"/>
      <c r="AM7638" s="12"/>
      <c r="AN7638" s="12"/>
      <c r="AO7638" s="12"/>
      <c r="AP7638" s="12"/>
      <c r="AQ7638" s="12"/>
      <c r="AR7638" s="12"/>
      <c r="AS7638" s="12"/>
      <c r="AT7638" s="12"/>
      <c r="AU7638" s="12"/>
      <c r="AV7638" s="12"/>
      <c r="AW7638" s="12"/>
      <c r="AX7638" s="12"/>
      <c r="AY7638" s="12"/>
      <c r="AZ7638" s="12"/>
      <c r="BA7638" s="12"/>
      <c r="BB7638" s="12"/>
      <c r="BC7638" s="12"/>
      <c r="BD7638" s="12"/>
      <c r="BE7638" s="12"/>
      <c r="BF7638" s="12"/>
      <c r="BG7638" s="12"/>
      <c r="BH7638" s="12"/>
      <c r="BI7638" s="12"/>
      <c r="BJ7638" s="13"/>
      <c r="BK7638" s="13"/>
      <c r="BL7638" s="13"/>
      <c r="BM7638" s="13"/>
      <c r="BN7638" s="13"/>
    </row>
    <row r="7639" spans="4:66" x14ac:dyDescent="0.25">
      <c r="D7639" s="7"/>
      <c r="E7639" s="10"/>
      <c r="F7639" s="10"/>
      <c r="G7639" s="10"/>
      <c r="H7639" s="10"/>
      <c r="I7639" s="10"/>
      <c r="J7639" s="10"/>
      <c r="K7639" s="11"/>
      <c r="L7639" s="11"/>
      <c r="M7639" s="12"/>
      <c r="N7639" s="12"/>
      <c r="O7639" s="12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  <c r="AD7639" s="12"/>
      <c r="AE7639" s="12"/>
      <c r="AF7639" s="12"/>
      <c r="AG7639" s="12"/>
      <c r="AH7639" s="12"/>
      <c r="AI7639" s="12"/>
      <c r="AJ7639" s="12"/>
      <c r="AK7639" s="12"/>
      <c r="AL7639" s="12"/>
      <c r="AM7639" s="12"/>
      <c r="AN7639" s="12"/>
      <c r="AO7639" s="12"/>
      <c r="AP7639" s="12"/>
      <c r="AQ7639" s="12"/>
      <c r="AR7639" s="12"/>
      <c r="AS7639" s="12"/>
      <c r="AT7639" s="12"/>
      <c r="AU7639" s="12"/>
      <c r="AV7639" s="12"/>
      <c r="AW7639" s="12"/>
      <c r="AX7639" s="12"/>
      <c r="AY7639" s="12"/>
      <c r="AZ7639" s="12"/>
      <c r="BA7639" s="12"/>
      <c r="BB7639" s="12"/>
      <c r="BC7639" s="12"/>
      <c r="BD7639" s="12"/>
      <c r="BE7639" s="12"/>
      <c r="BF7639" s="12"/>
      <c r="BG7639" s="12"/>
      <c r="BH7639" s="12"/>
      <c r="BI7639" s="12"/>
      <c r="BJ7639" s="13"/>
      <c r="BK7639" s="13"/>
      <c r="BL7639" s="13"/>
      <c r="BM7639" s="13"/>
      <c r="BN7639" s="13"/>
    </row>
    <row r="7640" spans="4:66" x14ac:dyDescent="0.25">
      <c r="D7640" s="7"/>
      <c r="E7640" s="10"/>
      <c r="F7640" s="10"/>
      <c r="G7640" s="10"/>
      <c r="H7640" s="10"/>
      <c r="I7640" s="10"/>
      <c r="J7640" s="10"/>
      <c r="K7640" s="11"/>
      <c r="L7640" s="11"/>
      <c r="M7640" s="12"/>
      <c r="N7640" s="12"/>
      <c r="O7640" s="12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  <c r="AD7640" s="12"/>
      <c r="AE7640" s="12"/>
      <c r="AF7640" s="12"/>
      <c r="AG7640" s="12"/>
      <c r="AH7640" s="12"/>
      <c r="AI7640" s="12"/>
      <c r="AJ7640" s="12"/>
      <c r="AK7640" s="12"/>
      <c r="AL7640" s="12"/>
      <c r="AM7640" s="12"/>
      <c r="AN7640" s="12"/>
      <c r="AO7640" s="12"/>
      <c r="AP7640" s="12"/>
      <c r="AQ7640" s="12"/>
      <c r="AR7640" s="12"/>
      <c r="AS7640" s="12"/>
      <c r="AT7640" s="12"/>
      <c r="AU7640" s="12"/>
      <c r="AV7640" s="12"/>
      <c r="AW7640" s="12"/>
      <c r="AX7640" s="12"/>
      <c r="AY7640" s="12"/>
      <c r="AZ7640" s="12"/>
      <c r="BA7640" s="12"/>
      <c r="BB7640" s="12"/>
      <c r="BC7640" s="12"/>
      <c r="BD7640" s="12"/>
      <c r="BE7640" s="12"/>
      <c r="BF7640" s="12"/>
      <c r="BG7640" s="12"/>
      <c r="BH7640" s="12"/>
      <c r="BI7640" s="12"/>
      <c r="BJ7640" s="13"/>
      <c r="BK7640" s="13"/>
      <c r="BL7640" s="13"/>
      <c r="BM7640" s="13"/>
      <c r="BN7640" s="13"/>
    </row>
    <row r="7641" spans="4:66" x14ac:dyDescent="0.25">
      <c r="D7641" s="7"/>
      <c r="E7641" s="10"/>
      <c r="F7641" s="10"/>
      <c r="G7641" s="10"/>
      <c r="H7641" s="10"/>
      <c r="I7641" s="10"/>
      <c r="J7641" s="10"/>
      <c r="K7641" s="11"/>
      <c r="L7641" s="11"/>
      <c r="M7641" s="12"/>
      <c r="N7641" s="12"/>
      <c r="O7641" s="12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  <c r="AD7641" s="12"/>
      <c r="AE7641" s="12"/>
      <c r="AF7641" s="12"/>
      <c r="AG7641" s="12"/>
      <c r="AH7641" s="12"/>
      <c r="AI7641" s="12"/>
      <c r="AJ7641" s="12"/>
      <c r="AK7641" s="12"/>
      <c r="AL7641" s="12"/>
      <c r="AM7641" s="12"/>
      <c r="AN7641" s="12"/>
      <c r="AO7641" s="12"/>
      <c r="AP7641" s="12"/>
      <c r="AQ7641" s="12"/>
      <c r="AR7641" s="12"/>
      <c r="AS7641" s="12"/>
      <c r="AT7641" s="12"/>
      <c r="AU7641" s="12"/>
      <c r="AV7641" s="12"/>
      <c r="AW7641" s="12"/>
      <c r="AX7641" s="12"/>
      <c r="AY7641" s="12"/>
      <c r="AZ7641" s="12"/>
      <c r="BA7641" s="12"/>
      <c r="BB7641" s="12"/>
      <c r="BC7641" s="12"/>
      <c r="BD7641" s="12"/>
      <c r="BE7641" s="12"/>
      <c r="BF7641" s="12"/>
      <c r="BG7641" s="12"/>
      <c r="BH7641" s="12"/>
      <c r="BI7641" s="12"/>
      <c r="BJ7641" s="13"/>
      <c r="BK7641" s="13"/>
      <c r="BL7641" s="13"/>
      <c r="BM7641" s="13"/>
      <c r="BN7641" s="13"/>
    </row>
    <row r="7642" spans="4:66" x14ac:dyDescent="0.25">
      <c r="D7642" s="7"/>
      <c r="E7642" s="10"/>
      <c r="F7642" s="10"/>
      <c r="G7642" s="10"/>
      <c r="H7642" s="10"/>
      <c r="I7642" s="10"/>
      <c r="J7642" s="10"/>
      <c r="K7642" s="11"/>
      <c r="L7642" s="11"/>
      <c r="M7642" s="12"/>
      <c r="N7642" s="12"/>
      <c r="O7642" s="12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  <c r="AD7642" s="12"/>
      <c r="AE7642" s="12"/>
      <c r="AF7642" s="12"/>
      <c r="AG7642" s="12"/>
      <c r="AH7642" s="12"/>
      <c r="AI7642" s="12"/>
      <c r="AJ7642" s="12"/>
      <c r="AK7642" s="12"/>
      <c r="AL7642" s="12"/>
      <c r="AM7642" s="12"/>
      <c r="AN7642" s="12"/>
      <c r="AO7642" s="12"/>
      <c r="AP7642" s="12"/>
      <c r="AQ7642" s="12"/>
      <c r="AR7642" s="12"/>
      <c r="AS7642" s="12"/>
      <c r="AT7642" s="12"/>
      <c r="AU7642" s="12"/>
      <c r="AV7642" s="12"/>
      <c r="AW7642" s="12"/>
      <c r="AX7642" s="12"/>
      <c r="AY7642" s="12"/>
      <c r="AZ7642" s="12"/>
      <c r="BA7642" s="12"/>
      <c r="BB7642" s="12"/>
      <c r="BC7642" s="12"/>
      <c r="BD7642" s="12"/>
      <c r="BE7642" s="12"/>
      <c r="BF7642" s="12"/>
      <c r="BG7642" s="12"/>
      <c r="BH7642" s="12"/>
      <c r="BI7642" s="12"/>
      <c r="BJ7642" s="13"/>
      <c r="BK7642" s="13"/>
      <c r="BL7642" s="13"/>
      <c r="BM7642" s="13"/>
      <c r="BN7642" s="13"/>
    </row>
    <row r="7643" spans="4:66" x14ac:dyDescent="0.25">
      <c r="D7643" s="7"/>
      <c r="E7643" s="10"/>
      <c r="F7643" s="10"/>
      <c r="G7643" s="10"/>
      <c r="H7643" s="10"/>
      <c r="I7643" s="10"/>
      <c r="J7643" s="10"/>
      <c r="K7643" s="11"/>
      <c r="L7643" s="11"/>
      <c r="M7643" s="12"/>
      <c r="N7643" s="12"/>
      <c r="O7643" s="12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  <c r="AD7643" s="12"/>
      <c r="AE7643" s="12"/>
      <c r="AF7643" s="12"/>
      <c r="AG7643" s="12"/>
      <c r="AH7643" s="12"/>
      <c r="AI7643" s="12"/>
      <c r="AJ7643" s="12"/>
      <c r="AK7643" s="12"/>
      <c r="AL7643" s="12"/>
      <c r="AM7643" s="12"/>
      <c r="AN7643" s="12"/>
      <c r="AO7643" s="12"/>
      <c r="AP7643" s="12"/>
      <c r="AQ7643" s="12"/>
      <c r="AR7643" s="12"/>
      <c r="AS7643" s="12"/>
      <c r="AT7643" s="12"/>
      <c r="AU7643" s="12"/>
      <c r="AV7643" s="12"/>
      <c r="AW7643" s="12"/>
      <c r="AX7643" s="12"/>
      <c r="AY7643" s="12"/>
      <c r="AZ7643" s="12"/>
      <c r="BA7643" s="12"/>
      <c r="BB7643" s="12"/>
      <c r="BC7643" s="12"/>
      <c r="BD7643" s="12"/>
      <c r="BE7643" s="12"/>
      <c r="BF7643" s="12"/>
      <c r="BG7643" s="12"/>
      <c r="BH7643" s="12"/>
      <c r="BI7643" s="12"/>
      <c r="BJ7643" s="13"/>
      <c r="BK7643" s="13"/>
      <c r="BL7643" s="13"/>
      <c r="BM7643" s="13"/>
      <c r="BN7643" s="13"/>
    </row>
    <row r="7644" spans="4:66" x14ac:dyDescent="0.25">
      <c r="D7644" s="7"/>
      <c r="E7644" s="10"/>
      <c r="F7644" s="10"/>
      <c r="G7644" s="10"/>
      <c r="H7644" s="10"/>
      <c r="I7644" s="10"/>
      <c r="J7644" s="10"/>
      <c r="K7644" s="11"/>
      <c r="L7644" s="11"/>
      <c r="M7644" s="12"/>
      <c r="N7644" s="12"/>
      <c r="O7644" s="12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  <c r="AD7644" s="12"/>
      <c r="AE7644" s="12"/>
      <c r="AF7644" s="12"/>
      <c r="AG7644" s="12"/>
      <c r="AH7644" s="12"/>
      <c r="AI7644" s="12"/>
      <c r="AJ7644" s="12"/>
      <c r="AK7644" s="12"/>
      <c r="AL7644" s="12"/>
      <c r="AM7644" s="12"/>
      <c r="AN7644" s="12"/>
      <c r="AO7644" s="12"/>
      <c r="AP7644" s="12"/>
      <c r="AQ7644" s="12"/>
      <c r="AR7644" s="12"/>
      <c r="AS7644" s="12"/>
      <c r="AT7644" s="12"/>
      <c r="AU7644" s="12"/>
      <c r="AV7644" s="12"/>
      <c r="AW7644" s="12"/>
      <c r="AX7644" s="12"/>
      <c r="AY7644" s="12"/>
      <c r="AZ7644" s="12"/>
      <c r="BA7644" s="12"/>
      <c r="BB7644" s="12"/>
      <c r="BC7644" s="12"/>
      <c r="BD7644" s="12"/>
      <c r="BE7644" s="12"/>
      <c r="BF7644" s="12"/>
      <c r="BG7644" s="12"/>
      <c r="BH7644" s="12"/>
      <c r="BI7644" s="12"/>
      <c r="BJ7644" s="13"/>
      <c r="BK7644" s="13"/>
      <c r="BL7644" s="13"/>
      <c r="BM7644" s="13"/>
      <c r="BN7644" s="13"/>
    </row>
    <row r="7645" spans="4:66" x14ac:dyDescent="0.25">
      <c r="D7645" s="7"/>
      <c r="E7645" s="10"/>
      <c r="F7645" s="10"/>
      <c r="G7645" s="10"/>
      <c r="H7645" s="10"/>
      <c r="I7645" s="10"/>
      <c r="J7645" s="10"/>
      <c r="K7645" s="11"/>
      <c r="L7645" s="11"/>
      <c r="M7645" s="12"/>
      <c r="N7645" s="12"/>
      <c r="O7645" s="12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  <c r="AD7645" s="12"/>
      <c r="AE7645" s="12"/>
      <c r="AF7645" s="12"/>
      <c r="AG7645" s="12"/>
      <c r="AH7645" s="12"/>
      <c r="AI7645" s="12"/>
      <c r="AJ7645" s="12"/>
      <c r="AK7645" s="12"/>
      <c r="AL7645" s="12"/>
      <c r="AM7645" s="12"/>
      <c r="AN7645" s="12"/>
      <c r="AO7645" s="12"/>
      <c r="AP7645" s="12"/>
      <c r="AQ7645" s="12"/>
      <c r="AR7645" s="12"/>
      <c r="AS7645" s="12"/>
      <c r="AT7645" s="12"/>
      <c r="AU7645" s="12"/>
      <c r="AV7645" s="12"/>
      <c r="AW7645" s="12"/>
      <c r="AX7645" s="12"/>
      <c r="AY7645" s="12"/>
      <c r="AZ7645" s="12"/>
      <c r="BA7645" s="12"/>
      <c r="BB7645" s="12"/>
      <c r="BC7645" s="12"/>
      <c r="BD7645" s="12"/>
      <c r="BE7645" s="12"/>
      <c r="BF7645" s="12"/>
      <c r="BG7645" s="12"/>
      <c r="BH7645" s="12"/>
      <c r="BI7645" s="12"/>
      <c r="BJ7645" s="13"/>
      <c r="BK7645" s="13"/>
      <c r="BL7645" s="13"/>
      <c r="BM7645" s="13"/>
      <c r="BN7645" s="13"/>
    </row>
    <row r="7646" spans="4:66" x14ac:dyDescent="0.25">
      <c r="D7646" s="7"/>
      <c r="E7646" s="10"/>
      <c r="F7646" s="10"/>
      <c r="G7646" s="10"/>
      <c r="H7646" s="10"/>
      <c r="I7646" s="10"/>
      <c r="J7646" s="10"/>
      <c r="K7646" s="11"/>
      <c r="L7646" s="11"/>
      <c r="M7646" s="12"/>
      <c r="N7646" s="12"/>
      <c r="O7646" s="12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  <c r="AD7646" s="12"/>
      <c r="AE7646" s="12"/>
      <c r="AF7646" s="12"/>
      <c r="AG7646" s="12"/>
      <c r="AH7646" s="12"/>
      <c r="AI7646" s="12"/>
      <c r="AJ7646" s="12"/>
      <c r="AK7646" s="12"/>
      <c r="AL7646" s="12"/>
      <c r="AM7646" s="12"/>
      <c r="AN7646" s="12"/>
      <c r="AO7646" s="12"/>
      <c r="AP7646" s="12"/>
      <c r="AQ7646" s="12"/>
      <c r="AR7646" s="12"/>
      <c r="AS7646" s="12"/>
      <c r="AT7646" s="12"/>
      <c r="AU7646" s="12"/>
      <c r="AV7646" s="12"/>
      <c r="AW7646" s="12"/>
      <c r="AX7646" s="12"/>
      <c r="AY7646" s="12"/>
      <c r="AZ7646" s="12"/>
      <c r="BA7646" s="12"/>
      <c r="BB7646" s="12"/>
      <c r="BC7646" s="12"/>
      <c r="BD7646" s="12"/>
      <c r="BE7646" s="12"/>
      <c r="BF7646" s="12"/>
      <c r="BG7646" s="12"/>
      <c r="BH7646" s="12"/>
      <c r="BI7646" s="12"/>
      <c r="BJ7646" s="13"/>
      <c r="BK7646" s="13"/>
      <c r="BL7646" s="13"/>
      <c r="BM7646" s="13"/>
      <c r="BN7646" s="13"/>
    </row>
    <row r="7647" spans="4:66" x14ac:dyDescent="0.25">
      <c r="D7647" s="7"/>
      <c r="E7647" s="10"/>
      <c r="F7647" s="10"/>
      <c r="G7647" s="10"/>
      <c r="H7647" s="10"/>
      <c r="I7647" s="10"/>
      <c r="J7647" s="10"/>
      <c r="K7647" s="11"/>
      <c r="L7647" s="11"/>
      <c r="M7647" s="12"/>
      <c r="N7647" s="12"/>
      <c r="O7647" s="12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  <c r="AD7647" s="12"/>
      <c r="AE7647" s="12"/>
      <c r="AF7647" s="12"/>
      <c r="AG7647" s="12"/>
      <c r="AH7647" s="12"/>
      <c r="AI7647" s="12"/>
      <c r="AJ7647" s="12"/>
      <c r="AK7647" s="12"/>
      <c r="AL7647" s="12"/>
      <c r="AM7647" s="12"/>
      <c r="AN7647" s="12"/>
      <c r="AO7647" s="12"/>
      <c r="AP7647" s="12"/>
      <c r="AQ7647" s="12"/>
      <c r="AR7647" s="12"/>
      <c r="AS7647" s="12"/>
      <c r="AT7647" s="12"/>
      <c r="AU7647" s="12"/>
      <c r="AV7647" s="12"/>
      <c r="AW7647" s="12"/>
      <c r="AX7647" s="12"/>
      <c r="AY7647" s="12"/>
      <c r="AZ7647" s="12"/>
      <c r="BA7647" s="12"/>
      <c r="BB7647" s="12"/>
      <c r="BC7647" s="12"/>
      <c r="BD7647" s="12"/>
      <c r="BE7647" s="12"/>
      <c r="BF7647" s="12"/>
      <c r="BG7647" s="12"/>
      <c r="BH7647" s="12"/>
      <c r="BI7647" s="12"/>
      <c r="BJ7647" s="13"/>
      <c r="BK7647" s="13"/>
      <c r="BL7647" s="13"/>
      <c r="BM7647" s="13"/>
      <c r="BN7647" s="13"/>
    </row>
    <row r="7648" spans="4:66" x14ac:dyDescent="0.25">
      <c r="D7648" s="7"/>
      <c r="E7648" s="10"/>
      <c r="F7648" s="10"/>
      <c r="G7648" s="10"/>
      <c r="H7648" s="10"/>
      <c r="I7648" s="10"/>
      <c r="J7648" s="10"/>
      <c r="K7648" s="11"/>
      <c r="L7648" s="11"/>
      <c r="M7648" s="12"/>
      <c r="N7648" s="12"/>
      <c r="O7648" s="12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  <c r="AC7648" s="12"/>
      <c r="AD7648" s="12"/>
      <c r="AE7648" s="12"/>
      <c r="AF7648" s="12"/>
      <c r="AG7648" s="12"/>
      <c r="AH7648" s="12"/>
      <c r="AI7648" s="12"/>
      <c r="AJ7648" s="12"/>
      <c r="AK7648" s="12"/>
      <c r="AL7648" s="12"/>
      <c r="AM7648" s="12"/>
      <c r="AN7648" s="12"/>
      <c r="AO7648" s="12"/>
      <c r="AP7648" s="12"/>
      <c r="AQ7648" s="12"/>
      <c r="AR7648" s="12"/>
      <c r="AS7648" s="12"/>
      <c r="AT7648" s="12"/>
      <c r="AU7648" s="12"/>
      <c r="AV7648" s="12"/>
      <c r="AW7648" s="12"/>
      <c r="AX7648" s="12"/>
      <c r="AY7648" s="12"/>
      <c r="AZ7648" s="12"/>
      <c r="BA7648" s="12"/>
      <c r="BB7648" s="12"/>
      <c r="BC7648" s="12"/>
      <c r="BD7648" s="12"/>
      <c r="BE7648" s="12"/>
      <c r="BF7648" s="12"/>
      <c r="BG7648" s="12"/>
      <c r="BH7648" s="12"/>
      <c r="BI7648" s="12"/>
      <c r="BJ7648" s="13"/>
      <c r="BK7648" s="13"/>
      <c r="BL7648" s="13"/>
      <c r="BM7648" s="13"/>
      <c r="BN7648" s="13"/>
    </row>
    <row r="7649" spans="4:66" x14ac:dyDescent="0.25">
      <c r="D7649" s="7"/>
      <c r="E7649" s="10"/>
      <c r="F7649" s="10"/>
      <c r="G7649" s="10"/>
      <c r="H7649" s="10"/>
      <c r="I7649" s="10"/>
      <c r="J7649" s="10"/>
      <c r="K7649" s="11"/>
      <c r="L7649" s="11"/>
      <c r="M7649" s="12"/>
      <c r="N7649" s="12"/>
      <c r="O7649" s="12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  <c r="AC7649" s="12"/>
      <c r="AD7649" s="12"/>
      <c r="AE7649" s="12"/>
      <c r="AF7649" s="12"/>
      <c r="AG7649" s="12"/>
      <c r="AH7649" s="12"/>
      <c r="AI7649" s="12"/>
      <c r="AJ7649" s="12"/>
      <c r="AK7649" s="12"/>
      <c r="AL7649" s="12"/>
      <c r="AM7649" s="12"/>
      <c r="AN7649" s="12"/>
      <c r="AO7649" s="12"/>
      <c r="AP7649" s="12"/>
      <c r="AQ7649" s="12"/>
      <c r="AR7649" s="12"/>
      <c r="AS7649" s="12"/>
      <c r="AT7649" s="12"/>
      <c r="AU7649" s="12"/>
      <c r="AV7649" s="12"/>
      <c r="AW7649" s="12"/>
      <c r="AX7649" s="12"/>
      <c r="AY7649" s="12"/>
      <c r="AZ7649" s="12"/>
      <c r="BA7649" s="12"/>
      <c r="BB7649" s="12"/>
      <c r="BC7649" s="12"/>
      <c r="BD7649" s="12"/>
      <c r="BE7649" s="12"/>
      <c r="BF7649" s="12"/>
      <c r="BG7649" s="12"/>
      <c r="BH7649" s="12"/>
      <c r="BI7649" s="12"/>
      <c r="BJ7649" s="13"/>
      <c r="BK7649" s="13"/>
      <c r="BL7649" s="13"/>
      <c r="BM7649" s="13"/>
      <c r="BN7649" s="13"/>
    </row>
    <row r="7650" spans="4:66" x14ac:dyDescent="0.25">
      <c r="D7650" s="7"/>
      <c r="E7650" s="10"/>
      <c r="F7650" s="10"/>
      <c r="G7650" s="10"/>
      <c r="H7650" s="10"/>
      <c r="I7650" s="10"/>
      <c r="J7650" s="10"/>
      <c r="K7650" s="11"/>
      <c r="L7650" s="11"/>
      <c r="M7650" s="12"/>
      <c r="N7650" s="12"/>
      <c r="O7650" s="12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  <c r="AC7650" s="12"/>
      <c r="AD7650" s="12"/>
      <c r="AE7650" s="12"/>
      <c r="AF7650" s="12"/>
      <c r="AG7650" s="12"/>
      <c r="AH7650" s="12"/>
      <c r="AI7650" s="12"/>
      <c r="AJ7650" s="12"/>
      <c r="AK7650" s="12"/>
      <c r="AL7650" s="12"/>
      <c r="AM7650" s="12"/>
      <c r="AN7650" s="12"/>
      <c r="AO7650" s="12"/>
      <c r="AP7650" s="12"/>
      <c r="AQ7650" s="12"/>
      <c r="AR7650" s="12"/>
      <c r="AS7650" s="12"/>
      <c r="AT7650" s="12"/>
      <c r="AU7650" s="12"/>
      <c r="AV7650" s="12"/>
      <c r="AW7650" s="12"/>
      <c r="AX7650" s="12"/>
      <c r="AY7650" s="12"/>
      <c r="AZ7650" s="12"/>
      <c r="BA7650" s="12"/>
      <c r="BB7650" s="12"/>
      <c r="BC7650" s="12"/>
      <c r="BD7650" s="12"/>
      <c r="BE7650" s="12"/>
      <c r="BF7650" s="12"/>
      <c r="BG7650" s="12"/>
      <c r="BH7650" s="12"/>
      <c r="BI7650" s="12"/>
      <c r="BJ7650" s="13"/>
      <c r="BK7650" s="13"/>
      <c r="BL7650" s="13"/>
      <c r="BM7650" s="13"/>
      <c r="BN7650" s="13"/>
    </row>
    <row r="7651" spans="4:66" x14ac:dyDescent="0.25">
      <c r="D7651" s="7"/>
      <c r="E7651" s="10"/>
      <c r="F7651" s="10"/>
      <c r="G7651" s="10"/>
      <c r="H7651" s="10"/>
      <c r="I7651" s="10"/>
      <c r="J7651" s="10"/>
      <c r="K7651" s="11"/>
      <c r="L7651" s="11"/>
      <c r="M7651" s="12"/>
      <c r="N7651" s="12"/>
      <c r="O7651" s="12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  <c r="AD7651" s="12"/>
      <c r="AE7651" s="12"/>
      <c r="AF7651" s="12"/>
      <c r="AG7651" s="12"/>
      <c r="AH7651" s="12"/>
      <c r="AI7651" s="12"/>
      <c r="AJ7651" s="12"/>
      <c r="AK7651" s="12"/>
      <c r="AL7651" s="12"/>
      <c r="AM7651" s="12"/>
      <c r="AN7651" s="12"/>
      <c r="AO7651" s="12"/>
      <c r="AP7651" s="12"/>
      <c r="AQ7651" s="12"/>
      <c r="AR7651" s="12"/>
      <c r="AS7651" s="12"/>
      <c r="AT7651" s="12"/>
      <c r="AU7651" s="12"/>
      <c r="AV7651" s="12"/>
      <c r="AW7651" s="12"/>
      <c r="AX7651" s="12"/>
      <c r="AY7651" s="12"/>
      <c r="AZ7651" s="12"/>
      <c r="BA7651" s="12"/>
      <c r="BB7651" s="12"/>
      <c r="BC7651" s="12"/>
      <c r="BD7651" s="12"/>
      <c r="BE7651" s="12"/>
      <c r="BF7651" s="12"/>
      <c r="BG7651" s="12"/>
      <c r="BH7651" s="12"/>
      <c r="BI7651" s="12"/>
      <c r="BJ7651" s="13"/>
      <c r="BK7651" s="13"/>
      <c r="BL7651" s="13"/>
      <c r="BM7651" s="13"/>
      <c r="BN7651" s="13"/>
    </row>
    <row r="7652" spans="4:66" x14ac:dyDescent="0.25">
      <c r="D7652" s="7"/>
      <c r="E7652" s="10"/>
      <c r="F7652" s="10"/>
      <c r="G7652" s="10"/>
      <c r="H7652" s="10"/>
      <c r="I7652" s="10"/>
      <c r="J7652" s="10"/>
      <c r="K7652" s="11"/>
      <c r="L7652" s="11"/>
      <c r="M7652" s="12"/>
      <c r="N7652" s="12"/>
      <c r="O7652" s="12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  <c r="AD7652" s="12"/>
      <c r="AE7652" s="12"/>
      <c r="AF7652" s="12"/>
      <c r="AG7652" s="12"/>
      <c r="AH7652" s="12"/>
      <c r="AI7652" s="12"/>
      <c r="AJ7652" s="12"/>
      <c r="AK7652" s="12"/>
      <c r="AL7652" s="12"/>
      <c r="AM7652" s="12"/>
      <c r="AN7652" s="12"/>
      <c r="AO7652" s="12"/>
      <c r="AP7652" s="12"/>
      <c r="AQ7652" s="12"/>
      <c r="AR7652" s="12"/>
      <c r="AS7652" s="12"/>
      <c r="AT7652" s="12"/>
      <c r="AU7652" s="12"/>
      <c r="AV7652" s="12"/>
      <c r="AW7652" s="12"/>
      <c r="AX7652" s="12"/>
      <c r="AY7652" s="12"/>
      <c r="AZ7652" s="12"/>
      <c r="BA7652" s="12"/>
      <c r="BB7652" s="12"/>
      <c r="BC7652" s="12"/>
      <c r="BD7652" s="12"/>
      <c r="BE7652" s="12"/>
      <c r="BF7652" s="12"/>
      <c r="BG7652" s="12"/>
      <c r="BH7652" s="12"/>
      <c r="BI7652" s="12"/>
      <c r="BJ7652" s="13"/>
      <c r="BK7652" s="13"/>
      <c r="BL7652" s="13"/>
      <c r="BM7652" s="13"/>
      <c r="BN7652" s="13"/>
    </row>
    <row r="7653" spans="4:66" x14ac:dyDescent="0.25">
      <c r="D7653" s="7"/>
      <c r="E7653" s="10"/>
      <c r="F7653" s="10"/>
      <c r="G7653" s="10"/>
      <c r="H7653" s="10"/>
      <c r="I7653" s="10"/>
      <c r="J7653" s="10"/>
      <c r="K7653" s="11"/>
      <c r="L7653" s="11"/>
      <c r="M7653" s="12"/>
      <c r="N7653" s="12"/>
      <c r="O7653" s="12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  <c r="AC7653" s="12"/>
      <c r="AD7653" s="12"/>
      <c r="AE7653" s="12"/>
      <c r="AF7653" s="12"/>
      <c r="AG7653" s="12"/>
      <c r="AH7653" s="12"/>
      <c r="AI7653" s="12"/>
      <c r="AJ7653" s="12"/>
      <c r="AK7653" s="12"/>
      <c r="AL7653" s="12"/>
      <c r="AM7653" s="12"/>
      <c r="AN7653" s="12"/>
      <c r="AO7653" s="12"/>
      <c r="AP7653" s="12"/>
      <c r="AQ7653" s="12"/>
      <c r="AR7653" s="12"/>
      <c r="AS7653" s="12"/>
      <c r="AT7653" s="12"/>
      <c r="AU7653" s="12"/>
      <c r="AV7653" s="12"/>
      <c r="AW7653" s="12"/>
      <c r="AX7653" s="12"/>
      <c r="AY7653" s="12"/>
      <c r="AZ7653" s="12"/>
      <c r="BA7653" s="12"/>
      <c r="BB7653" s="12"/>
      <c r="BC7653" s="12"/>
      <c r="BD7653" s="12"/>
      <c r="BE7653" s="12"/>
      <c r="BF7653" s="12"/>
      <c r="BG7653" s="12"/>
      <c r="BH7653" s="12"/>
      <c r="BI7653" s="12"/>
      <c r="BJ7653" s="13"/>
      <c r="BK7653" s="13"/>
      <c r="BL7653" s="13"/>
      <c r="BM7653" s="13"/>
      <c r="BN7653" s="13"/>
    </row>
    <row r="7654" spans="4:66" x14ac:dyDescent="0.25">
      <c r="D7654" s="7"/>
      <c r="E7654" s="10"/>
      <c r="F7654" s="10"/>
      <c r="G7654" s="10"/>
      <c r="H7654" s="10"/>
      <c r="I7654" s="10"/>
      <c r="J7654" s="10"/>
      <c r="K7654" s="11"/>
      <c r="L7654" s="11"/>
      <c r="M7654" s="12"/>
      <c r="N7654" s="12"/>
      <c r="O7654" s="12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  <c r="AC7654" s="12"/>
      <c r="AD7654" s="12"/>
      <c r="AE7654" s="12"/>
      <c r="AF7654" s="12"/>
      <c r="AG7654" s="12"/>
      <c r="AH7654" s="12"/>
      <c r="AI7654" s="12"/>
      <c r="AJ7654" s="12"/>
      <c r="AK7654" s="12"/>
      <c r="AL7654" s="12"/>
      <c r="AM7654" s="12"/>
      <c r="AN7654" s="12"/>
      <c r="AO7654" s="12"/>
      <c r="AP7654" s="12"/>
      <c r="AQ7654" s="12"/>
      <c r="AR7654" s="12"/>
      <c r="AS7654" s="12"/>
      <c r="AT7654" s="12"/>
      <c r="AU7654" s="12"/>
      <c r="AV7654" s="12"/>
      <c r="AW7654" s="12"/>
      <c r="AX7654" s="12"/>
      <c r="AY7654" s="12"/>
      <c r="AZ7654" s="12"/>
      <c r="BA7654" s="12"/>
      <c r="BB7654" s="12"/>
      <c r="BC7654" s="12"/>
      <c r="BD7654" s="12"/>
      <c r="BE7654" s="12"/>
      <c r="BF7654" s="12"/>
      <c r="BG7654" s="12"/>
      <c r="BH7654" s="12"/>
      <c r="BI7654" s="12"/>
      <c r="BJ7654" s="13"/>
      <c r="BK7654" s="13"/>
      <c r="BL7654" s="13"/>
      <c r="BM7654" s="13"/>
      <c r="BN7654" s="13"/>
    </row>
    <row r="7655" spans="4:66" x14ac:dyDescent="0.25">
      <c r="D7655" s="7"/>
      <c r="E7655" s="10"/>
      <c r="F7655" s="10"/>
      <c r="G7655" s="10"/>
      <c r="H7655" s="10"/>
      <c r="I7655" s="10"/>
      <c r="J7655" s="10"/>
      <c r="K7655" s="11"/>
      <c r="L7655" s="11"/>
      <c r="M7655" s="12"/>
      <c r="N7655" s="12"/>
      <c r="O7655" s="12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  <c r="AC7655" s="12"/>
      <c r="AD7655" s="12"/>
      <c r="AE7655" s="12"/>
      <c r="AF7655" s="12"/>
      <c r="AG7655" s="12"/>
      <c r="AH7655" s="12"/>
      <c r="AI7655" s="12"/>
      <c r="AJ7655" s="12"/>
      <c r="AK7655" s="12"/>
      <c r="AL7655" s="12"/>
      <c r="AM7655" s="12"/>
      <c r="AN7655" s="12"/>
      <c r="AO7655" s="12"/>
      <c r="AP7655" s="12"/>
      <c r="AQ7655" s="12"/>
      <c r="AR7655" s="12"/>
      <c r="AS7655" s="12"/>
      <c r="AT7655" s="12"/>
      <c r="AU7655" s="12"/>
      <c r="AV7655" s="12"/>
      <c r="AW7655" s="12"/>
      <c r="AX7655" s="12"/>
      <c r="AY7655" s="12"/>
      <c r="AZ7655" s="12"/>
      <c r="BA7655" s="12"/>
      <c r="BB7655" s="12"/>
      <c r="BC7655" s="12"/>
      <c r="BD7655" s="12"/>
      <c r="BE7655" s="12"/>
      <c r="BF7655" s="12"/>
      <c r="BG7655" s="12"/>
      <c r="BH7655" s="12"/>
      <c r="BI7655" s="12"/>
      <c r="BJ7655" s="13"/>
      <c r="BK7655" s="13"/>
      <c r="BL7655" s="13"/>
      <c r="BM7655" s="13"/>
      <c r="BN7655" s="13"/>
    </row>
    <row r="7656" spans="4:66" x14ac:dyDescent="0.25">
      <c r="D7656" s="7"/>
      <c r="E7656" s="10"/>
      <c r="F7656" s="10"/>
      <c r="G7656" s="10"/>
      <c r="H7656" s="10"/>
      <c r="I7656" s="10"/>
      <c r="J7656" s="10"/>
      <c r="K7656" s="11"/>
      <c r="L7656" s="11"/>
      <c r="M7656" s="12"/>
      <c r="N7656" s="12"/>
      <c r="O7656" s="12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  <c r="AC7656" s="12"/>
      <c r="AD7656" s="12"/>
      <c r="AE7656" s="12"/>
      <c r="AF7656" s="12"/>
      <c r="AG7656" s="12"/>
      <c r="AH7656" s="12"/>
      <c r="AI7656" s="12"/>
      <c r="AJ7656" s="12"/>
      <c r="AK7656" s="12"/>
      <c r="AL7656" s="12"/>
      <c r="AM7656" s="12"/>
      <c r="AN7656" s="12"/>
      <c r="AO7656" s="12"/>
      <c r="AP7656" s="12"/>
      <c r="AQ7656" s="12"/>
      <c r="AR7656" s="12"/>
      <c r="AS7656" s="12"/>
      <c r="AT7656" s="12"/>
      <c r="AU7656" s="12"/>
      <c r="AV7656" s="12"/>
      <c r="AW7656" s="12"/>
      <c r="AX7656" s="12"/>
      <c r="AY7656" s="12"/>
      <c r="AZ7656" s="12"/>
      <c r="BA7656" s="12"/>
      <c r="BB7656" s="12"/>
      <c r="BC7656" s="12"/>
      <c r="BD7656" s="12"/>
      <c r="BE7656" s="12"/>
      <c r="BF7656" s="12"/>
      <c r="BG7656" s="12"/>
      <c r="BH7656" s="12"/>
      <c r="BI7656" s="12"/>
      <c r="BJ7656" s="13"/>
      <c r="BK7656" s="13"/>
      <c r="BL7656" s="13"/>
      <c r="BM7656" s="13"/>
      <c r="BN7656" s="13"/>
    </row>
    <row r="7657" spans="4:66" x14ac:dyDescent="0.25">
      <c r="D7657" s="7"/>
      <c r="E7657" s="10"/>
      <c r="F7657" s="10"/>
      <c r="G7657" s="10"/>
      <c r="H7657" s="10"/>
      <c r="I7657" s="10"/>
      <c r="J7657" s="10"/>
      <c r="K7657" s="11"/>
      <c r="L7657" s="11"/>
      <c r="M7657" s="12"/>
      <c r="N7657" s="12"/>
      <c r="O7657" s="12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  <c r="AC7657" s="12"/>
      <c r="AD7657" s="12"/>
      <c r="AE7657" s="12"/>
      <c r="AF7657" s="12"/>
      <c r="AG7657" s="12"/>
      <c r="AH7657" s="12"/>
      <c r="AI7657" s="12"/>
      <c r="AJ7657" s="12"/>
      <c r="AK7657" s="12"/>
      <c r="AL7657" s="12"/>
      <c r="AM7657" s="12"/>
      <c r="AN7657" s="12"/>
      <c r="AO7657" s="12"/>
      <c r="AP7657" s="12"/>
      <c r="AQ7657" s="12"/>
      <c r="AR7657" s="12"/>
      <c r="AS7657" s="12"/>
      <c r="AT7657" s="12"/>
      <c r="AU7657" s="12"/>
      <c r="AV7657" s="12"/>
      <c r="AW7657" s="12"/>
      <c r="AX7657" s="12"/>
      <c r="AY7657" s="12"/>
      <c r="AZ7657" s="12"/>
      <c r="BA7657" s="12"/>
      <c r="BB7657" s="12"/>
      <c r="BC7657" s="12"/>
      <c r="BD7657" s="12"/>
      <c r="BE7657" s="12"/>
      <c r="BF7657" s="12"/>
      <c r="BG7657" s="12"/>
      <c r="BH7657" s="12"/>
      <c r="BI7657" s="12"/>
      <c r="BJ7657" s="13"/>
      <c r="BK7657" s="13"/>
      <c r="BL7657" s="13"/>
      <c r="BM7657" s="13"/>
      <c r="BN7657" s="13"/>
    </row>
    <row r="7658" spans="4:66" x14ac:dyDescent="0.25">
      <c r="D7658" s="7"/>
      <c r="E7658" s="10"/>
      <c r="F7658" s="10"/>
      <c r="G7658" s="10"/>
      <c r="H7658" s="10"/>
      <c r="I7658" s="10"/>
      <c r="J7658" s="10"/>
      <c r="K7658" s="11"/>
      <c r="L7658" s="11"/>
      <c r="M7658" s="12"/>
      <c r="N7658" s="12"/>
      <c r="O7658" s="12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  <c r="AC7658" s="12"/>
      <c r="AD7658" s="12"/>
      <c r="AE7658" s="12"/>
      <c r="AF7658" s="12"/>
      <c r="AG7658" s="12"/>
      <c r="AH7658" s="12"/>
      <c r="AI7658" s="12"/>
      <c r="AJ7658" s="12"/>
      <c r="AK7658" s="12"/>
      <c r="AL7658" s="12"/>
      <c r="AM7658" s="12"/>
      <c r="AN7658" s="12"/>
      <c r="AO7658" s="12"/>
      <c r="AP7658" s="12"/>
      <c r="AQ7658" s="12"/>
      <c r="AR7658" s="12"/>
      <c r="AS7658" s="12"/>
      <c r="AT7658" s="12"/>
      <c r="AU7658" s="12"/>
      <c r="AV7658" s="12"/>
      <c r="AW7658" s="12"/>
      <c r="AX7658" s="12"/>
      <c r="AY7658" s="12"/>
      <c r="AZ7658" s="12"/>
      <c r="BA7658" s="12"/>
      <c r="BB7658" s="12"/>
      <c r="BC7658" s="12"/>
      <c r="BD7658" s="12"/>
      <c r="BE7658" s="12"/>
      <c r="BF7658" s="12"/>
      <c r="BG7658" s="12"/>
      <c r="BH7658" s="12"/>
      <c r="BI7658" s="12"/>
      <c r="BJ7658" s="13"/>
      <c r="BK7658" s="13"/>
      <c r="BL7658" s="13"/>
      <c r="BM7658" s="13"/>
      <c r="BN7658" s="13"/>
    </row>
    <row r="7659" spans="4:66" x14ac:dyDescent="0.25">
      <c r="D7659" s="7"/>
      <c r="E7659" s="10"/>
      <c r="F7659" s="10"/>
      <c r="G7659" s="10"/>
      <c r="H7659" s="10"/>
      <c r="I7659" s="10"/>
      <c r="J7659" s="10"/>
      <c r="K7659" s="11"/>
      <c r="L7659" s="11"/>
      <c r="M7659" s="12"/>
      <c r="N7659" s="12"/>
      <c r="O7659" s="12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  <c r="AC7659" s="12"/>
      <c r="AD7659" s="12"/>
      <c r="AE7659" s="12"/>
      <c r="AF7659" s="12"/>
      <c r="AG7659" s="12"/>
      <c r="AH7659" s="12"/>
      <c r="AI7659" s="12"/>
      <c r="AJ7659" s="12"/>
      <c r="AK7659" s="12"/>
      <c r="AL7659" s="12"/>
      <c r="AM7659" s="12"/>
      <c r="AN7659" s="12"/>
      <c r="AO7659" s="12"/>
      <c r="AP7659" s="12"/>
      <c r="AQ7659" s="12"/>
      <c r="AR7659" s="12"/>
      <c r="AS7659" s="12"/>
      <c r="AT7659" s="12"/>
      <c r="AU7659" s="12"/>
      <c r="AV7659" s="12"/>
      <c r="AW7659" s="12"/>
      <c r="AX7659" s="12"/>
      <c r="AY7659" s="12"/>
      <c r="AZ7659" s="12"/>
      <c r="BA7659" s="12"/>
      <c r="BB7659" s="12"/>
      <c r="BC7659" s="12"/>
      <c r="BD7659" s="12"/>
      <c r="BE7659" s="12"/>
      <c r="BF7659" s="12"/>
      <c r="BG7659" s="12"/>
      <c r="BH7659" s="12"/>
      <c r="BI7659" s="12"/>
      <c r="BJ7659" s="13"/>
      <c r="BK7659" s="13"/>
      <c r="BL7659" s="13"/>
      <c r="BM7659" s="13"/>
      <c r="BN7659" s="13"/>
    </row>
    <row r="7660" spans="4:66" x14ac:dyDescent="0.25">
      <c r="D7660" s="7"/>
      <c r="E7660" s="10"/>
      <c r="F7660" s="10"/>
      <c r="G7660" s="10"/>
      <c r="H7660" s="10"/>
      <c r="I7660" s="10"/>
      <c r="J7660" s="10"/>
      <c r="K7660" s="11"/>
      <c r="L7660" s="11"/>
      <c r="M7660" s="12"/>
      <c r="N7660" s="12"/>
      <c r="O7660" s="12"/>
      <c r="P7660" s="12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  <c r="AC7660" s="12"/>
      <c r="AD7660" s="12"/>
      <c r="AE7660" s="12"/>
      <c r="AF7660" s="12"/>
      <c r="AG7660" s="12"/>
      <c r="AH7660" s="12"/>
      <c r="AI7660" s="12"/>
      <c r="AJ7660" s="12"/>
      <c r="AK7660" s="12"/>
      <c r="AL7660" s="12"/>
      <c r="AM7660" s="12"/>
      <c r="AN7660" s="12"/>
      <c r="AO7660" s="12"/>
      <c r="AP7660" s="12"/>
      <c r="AQ7660" s="12"/>
      <c r="AR7660" s="12"/>
      <c r="AS7660" s="12"/>
      <c r="AT7660" s="12"/>
      <c r="AU7660" s="12"/>
      <c r="AV7660" s="12"/>
      <c r="AW7660" s="12"/>
      <c r="AX7660" s="12"/>
      <c r="AY7660" s="12"/>
      <c r="AZ7660" s="12"/>
      <c r="BA7660" s="12"/>
      <c r="BB7660" s="12"/>
      <c r="BC7660" s="12"/>
      <c r="BD7660" s="12"/>
      <c r="BE7660" s="12"/>
      <c r="BF7660" s="12"/>
      <c r="BG7660" s="12"/>
      <c r="BH7660" s="12"/>
      <c r="BI7660" s="12"/>
      <c r="BJ7660" s="13"/>
      <c r="BK7660" s="13"/>
      <c r="BL7660" s="13"/>
      <c r="BM7660" s="13"/>
      <c r="BN7660" s="13"/>
    </row>
    <row r="7661" spans="4:66" x14ac:dyDescent="0.25">
      <c r="D7661" s="7"/>
      <c r="E7661" s="10"/>
      <c r="F7661" s="10"/>
      <c r="G7661" s="10"/>
      <c r="H7661" s="10"/>
      <c r="I7661" s="10"/>
      <c r="J7661" s="10"/>
      <c r="K7661" s="11"/>
      <c r="L7661" s="11"/>
      <c r="M7661" s="12"/>
      <c r="N7661" s="12"/>
      <c r="O7661" s="12"/>
      <c r="P7661" s="12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  <c r="AD7661" s="12"/>
      <c r="AE7661" s="12"/>
      <c r="AF7661" s="12"/>
      <c r="AG7661" s="12"/>
      <c r="AH7661" s="12"/>
      <c r="AI7661" s="12"/>
      <c r="AJ7661" s="12"/>
      <c r="AK7661" s="12"/>
      <c r="AL7661" s="12"/>
      <c r="AM7661" s="12"/>
      <c r="AN7661" s="12"/>
      <c r="AO7661" s="12"/>
      <c r="AP7661" s="12"/>
      <c r="AQ7661" s="12"/>
      <c r="AR7661" s="12"/>
      <c r="AS7661" s="12"/>
      <c r="AT7661" s="12"/>
      <c r="AU7661" s="12"/>
      <c r="AV7661" s="12"/>
      <c r="AW7661" s="12"/>
      <c r="AX7661" s="12"/>
      <c r="AY7661" s="12"/>
      <c r="AZ7661" s="12"/>
      <c r="BA7661" s="12"/>
      <c r="BB7661" s="12"/>
      <c r="BC7661" s="12"/>
      <c r="BD7661" s="12"/>
      <c r="BE7661" s="12"/>
      <c r="BF7661" s="12"/>
      <c r="BG7661" s="12"/>
      <c r="BH7661" s="12"/>
      <c r="BI7661" s="12"/>
      <c r="BJ7661" s="13"/>
      <c r="BK7661" s="13"/>
      <c r="BL7661" s="13"/>
      <c r="BM7661" s="13"/>
      <c r="BN7661" s="13"/>
    </row>
    <row r="7662" spans="4:66" x14ac:dyDescent="0.25">
      <c r="D7662" s="7"/>
      <c r="E7662" s="10"/>
      <c r="F7662" s="10"/>
      <c r="G7662" s="10"/>
      <c r="H7662" s="10"/>
      <c r="I7662" s="10"/>
      <c r="J7662" s="10"/>
      <c r="K7662" s="11"/>
      <c r="L7662" s="11"/>
      <c r="M7662" s="12"/>
      <c r="N7662" s="12"/>
      <c r="O7662" s="12"/>
      <c r="P7662" s="12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  <c r="AC7662" s="12"/>
      <c r="AD7662" s="12"/>
      <c r="AE7662" s="12"/>
      <c r="AF7662" s="12"/>
      <c r="AG7662" s="12"/>
      <c r="AH7662" s="12"/>
      <c r="AI7662" s="12"/>
      <c r="AJ7662" s="12"/>
      <c r="AK7662" s="12"/>
      <c r="AL7662" s="12"/>
      <c r="AM7662" s="12"/>
      <c r="AN7662" s="12"/>
      <c r="AO7662" s="12"/>
      <c r="AP7662" s="12"/>
      <c r="AQ7662" s="12"/>
      <c r="AR7662" s="12"/>
      <c r="AS7662" s="12"/>
      <c r="AT7662" s="12"/>
      <c r="AU7662" s="12"/>
      <c r="AV7662" s="12"/>
      <c r="AW7662" s="12"/>
      <c r="AX7662" s="12"/>
      <c r="AY7662" s="12"/>
      <c r="AZ7662" s="12"/>
      <c r="BA7662" s="12"/>
      <c r="BB7662" s="12"/>
      <c r="BC7662" s="12"/>
      <c r="BD7662" s="12"/>
      <c r="BE7662" s="12"/>
      <c r="BF7662" s="12"/>
      <c r="BG7662" s="12"/>
      <c r="BH7662" s="12"/>
      <c r="BI7662" s="12"/>
      <c r="BJ7662" s="13"/>
      <c r="BK7662" s="13"/>
      <c r="BL7662" s="13"/>
      <c r="BM7662" s="13"/>
      <c r="BN7662" s="13"/>
    </row>
    <row r="7663" spans="4:66" x14ac:dyDescent="0.25">
      <c r="D7663" s="7"/>
      <c r="E7663" s="10"/>
      <c r="F7663" s="10"/>
      <c r="G7663" s="10"/>
      <c r="H7663" s="10"/>
      <c r="I7663" s="10"/>
      <c r="J7663" s="10"/>
      <c r="K7663" s="11"/>
      <c r="L7663" s="11"/>
      <c r="M7663" s="12"/>
      <c r="N7663" s="12"/>
      <c r="O7663" s="12"/>
      <c r="P7663" s="12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  <c r="AC7663" s="12"/>
      <c r="AD7663" s="12"/>
      <c r="AE7663" s="12"/>
      <c r="AF7663" s="12"/>
      <c r="AG7663" s="12"/>
      <c r="AH7663" s="12"/>
      <c r="AI7663" s="12"/>
      <c r="AJ7663" s="12"/>
      <c r="AK7663" s="12"/>
      <c r="AL7663" s="12"/>
      <c r="AM7663" s="12"/>
      <c r="AN7663" s="12"/>
      <c r="AO7663" s="12"/>
      <c r="AP7663" s="12"/>
      <c r="AQ7663" s="12"/>
      <c r="AR7663" s="12"/>
      <c r="AS7663" s="12"/>
      <c r="AT7663" s="12"/>
      <c r="AU7663" s="12"/>
      <c r="AV7663" s="12"/>
      <c r="AW7663" s="12"/>
      <c r="AX7663" s="12"/>
      <c r="AY7663" s="12"/>
      <c r="AZ7663" s="12"/>
      <c r="BA7663" s="12"/>
      <c r="BB7663" s="12"/>
      <c r="BC7663" s="12"/>
      <c r="BD7663" s="12"/>
      <c r="BE7663" s="12"/>
      <c r="BF7663" s="12"/>
      <c r="BG7663" s="12"/>
      <c r="BH7663" s="12"/>
      <c r="BI7663" s="12"/>
      <c r="BJ7663" s="13"/>
      <c r="BK7663" s="13"/>
      <c r="BL7663" s="13"/>
      <c r="BM7663" s="13"/>
      <c r="BN7663" s="13"/>
    </row>
    <row r="7664" spans="4:66" x14ac:dyDescent="0.25">
      <c r="D7664" s="7"/>
      <c r="E7664" s="10"/>
      <c r="F7664" s="10"/>
      <c r="G7664" s="10"/>
      <c r="H7664" s="10"/>
      <c r="I7664" s="10"/>
      <c r="J7664" s="10"/>
      <c r="K7664" s="11"/>
      <c r="L7664" s="11"/>
      <c r="M7664" s="12"/>
      <c r="N7664" s="12"/>
      <c r="O7664" s="12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  <c r="AC7664" s="12"/>
      <c r="AD7664" s="12"/>
      <c r="AE7664" s="12"/>
      <c r="AF7664" s="12"/>
      <c r="AG7664" s="12"/>
      <c r="AH7664" s="12"/>
      <c r="AI7664" s="12"/>
      <c r="AJ7664" s="12"/>
      <c r="AK7664" s="12"/>
      <c r="AL7664" s="12"/>
      <c r="AM7664" s="12"/>
      <c r="AN7664" s="12"/>
      <c r="AO7664" s="12"/>
      <c r="AP7664" s="12"/>
      <c r="AQ7664" s="12"/>
      <c r="AR7664" s="12"/>
      <c r="AS7664" s="12"/>
      <c r="AT7664" s="12"/>
      <c r="AU7664" s="12"/>
      <c r="AV7664" s="12"/>
      <c r="AW7664" s="12"/>
      <c r="AX7664" s="12"/>
      <c r="AY7664" s="12"/>
      <c r="AZ7664" s="12"/>
      <c r="BA7664" s="12"/>
      <c r="BB7664" s="12"/>
      <c r="BC7664" s="12"/>
      <c r="BD7664" s="12"/>
      <c r="BE7664" s="12"/>
      <c r="BF7664" s="12"/>
      <c r="BG7664" s="12"/>
      <c r="BH7664" s="12"/>
      <c r="BI7664" s="12"/>
      <c r="BJ7664" s="13"/>
      <c r="BK7664" s="13"/>
      <c r="BL7664" s="13"/>
      <c r="BM7664" s="13"/>
      <c r="BN7664" s="13"/>
    </row>
    <row r="7665" spans="1:66" x14ac:dyDescent="0.25">
      <c r="D7665" s="7"/>
      <c r="E7665" s="10"/>
      <c r="F7665" s="10"/>
      <c r="G7665" s="10"/>
      <c r="H7665" s="10"/>
      <c r="I7665" s="10"/>
      <c r="J7665" s="10"/>
      <c r="K7665" s="11"/>
      <c r="L7665" s="11"/>
      <c r="M7665" s="12"/>
      <c r="N7665" s="12"/>
      <c r="O7665" s="12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  <c r="AC7665" s="12"/>
      <c r="AD7665" s="12"/>
      <c r="AE7665" s="12"/>
      <c r="AF7665" s="12"/>
      <c r="AG7665" s="12"/>
      <c r="AH7665" s="12"/>
      <c r="AI7665" s="12"/>
      <c r="AJ7665" s="12"/>
      <c r="AK7665" s="12"/>
      <c r="AL7665" s="12"/>
      <c r="AM7665" s="12"/>
      <c r="AN7665" s="12"/>
      <c r="AO7665" s="12"/>
      <c r="AP7665" s="12"/>
      <c r="AQ7665" s="12"/>
      <c r="AR7665" s="12"/>
      <c r="AS7665" s="12"/>
      <c r="AT7665" s="12"/>
      <c r="AU7665" s="12"/>
      <c r="AV7665" s="12"/>
      <c r="AW7665" s="12"/>
      <c r="AX7665" s="12"/>
      <c r="AY7665" s="12"/>
      <c r="AZ7665" s="12"/>
      <c r="BA7665" s="12"/>
      <c r="BB7665" s="12"/>
      <c r="BC7665" s="12"/>
      <c r="BD7665" s="12"/>
      <c r="BE7665" s="12"/>
      <c r="BF7665" s="12"/>
      <c r="BG7665" s="12"/>
      <c r="BH7665" s="12"/>
      <c r="BI7665" s="12"/>
      <c r="BJ7665" s="13"/>
      <c r="BK7665" s="13"/>
      <c r="BL7665" s="13"/>
      <c r="BM7665" s="13"/>
      <c r="BN7665" s="13"/>
    </row>
    <row r="7666" spans="1:66" x14ac:dyDescent="0.25">
      <c r="D7666" s="7"/>
      <c r="E7666" s="10"/>
      <c r="F7666" s="10"/>
      <c r="G7666" s="10"/>
      <c r="H7666" s="10"/>
      <c r="I7666" s="10"/>
      <c r="J7666" s="10"/>
      <c r="K7666" s="11"/>
      <c r="L7666" s="11"/>
      <c r="M7666" s="12"/>
      <c r="N7666" s="12"/>
      <c r="O7666" s="12"/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  <c r="AC7666" s="12"/>
      <c r="AD7666" s="12"/>
      <c r="AE7666" s="12"/>
      <c r="AF7666" s="12"/>
      <c r="AG7666" s="12"/>
      <c r="AH7666" s="12"/>
      <c r="AI7666" s="12"/>
      <c r="AJ7666" s="12"/>
      <c r="AK7666" s="12"/>
      <c r="AL7666" s="12"/>
      <c r="AM7666" s="12"/>
      <c r="AN7666" s="12"/>
      <c r="AO7666" s="12"/>
      <c r="AP7666" s="12"/>
      <c r="AQ7666" s="12"/>
      <c r="AR7666" s="12"/>
      <c r="AS7666" s="12"/>
      <c r="AT7666" s="12"/>
      <c r="AU7666" s="12"/>
      <c r="AV7666" s="12"/>
      <c r="AW7666" s="12"/>
      <c r="AX7666" s="12"/>
      <c r="AY7666" s="12"/>
      <c r="AZ7666" s="12"/>
      <c r="BA7666" s="12"/>
      <c r="BB7666" s="12"/>
      <c r="BC7666" s="12"/>
      <c r="BD7666" s="12"/>
      <c r="BE7666" s="12"/>
      <c r="BF7666" s="12"/>
      <c r="BG7666" s="12"/>
      <c r="BH7666" s="12"/>
      <c r="BI7666" s="12"/>
      <c r="BJ7666" s="13"/>
      <c r="BK7666" s="13"/>
      <c r="BL7666" s="13"/>
      <c r="BM7666" s="13"/>
      <c r="BN7666" s="13"/>
    </row>
    <row r="7667" spans="1:66" x14ac:dyDescent="0.25">
      <c r="D7667" s="7"/>
      <c r="E7667" s="10"/>
      <c r="F7667" s="10"/>
      <c r="G7667" s="10"/>
      <c r="H7667" s="10"/>
      <c r="I7667" s="10"/>
      <c r="J7667" s="10"/>
      <c r="K7667" s="11"/>
      <c r="L7667" s="11"/>
      <c r="M7667" s="12"/>
      <c r="N7667" s="12"/>
      <c r="O7667" s="12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  <c r="AC7667" s="12"/>
      <c r="AD7667" s="12"/>
      <c r="AE7667" s="12"/>
      <c r="AF7667" s="12"/>
      <c r="AG7667" s="12"/>
      <c r="AH7667" s="12"/>
      <c r="AI7667" s="12"/>
      <c r="AJ7667" s="12"/>
      <c r="AK7667" s="12"/>
      <c r="AL7667" s="12"/>
      <c r="AM7667" s="12"/>
      <c r="AN7667" s="12"/>
      <c r="AO7667" s="12"/>
      <c r="AP7667" s="12"/>
      <c r="AQ7667" s="12"/>
      <c r="AR7667" s="12"/>
      <c r="AS7667" s="12"/>
      <c r="AT7667" s="12"/>
      <c r="AU7667" s="12"/>
      <c r="AV7667" s="12"/>
      <c r="AW7667" s="12"/>
      <c r="AX7667" s="12"/>
      <c r="AY7667" s="12"/>
      <c r="AZ7667" s="12"/>
      <c r="BA7667" s="12"/>
      <c r="BB7667" s="12"/>
      <c r="BC7667" s="12"/>
      <c r="BD7667" s="12"/>
      <c r="BE7667" s="12"/>
      <c r="BF7667" s="12"/>
      <c r="BG7667" s="12"/>
      <c r="BH7667" s="12"/>
      <c r="BI7667" s="12"/>
      <c r="BJ7667" s="13"/>
      <c r="BK7667" s="13"/>
      <c r="BL7667" s="13"/>
      <c r="BM7667" s="13"/>
      <c r="BN7667" s="13"/>
    </row>
    <row r="7668" spans="1:66" s="14" customFormat="1" x14ac:dyDescent="0.25">
      <c r="D7668" s="20"/>
      <c r="K7668" s="15"/>
      <c r="L7668" s="15"/>
      <c r="M7668" s="16"/>
      <c r="N7668" s="16"/>
      <c r="O7668" s="16"/>
      <c r="P7668" s="16"/>
      <c r="Q7668" s="16"/>
      <c r="R7668" s="16"/>
      <c r="S7668" s="16"/>
      <c r="T7668" s="16"/>
      <c r="U7668" s="16"/>
      <c r="V7668" s="16"/>
      <c r="W7668" s="16"/>
      <c r="X7668" s="16"/>
      <c r="Y7668" s="16"/>
      <c r="Z7668" s="16"/>
      <c r="AA7668" s="16"/>
      <c r="AB7668" s="16"/>
      <c r="AC7668" s="16"/>
      <c r="AD7668" s="16"/>
      <c r="AE7668" s="16"/>
      <c r="AF7668" s="16"/>
      <c r="AG7668" s="16"/>
      <c r="AH7668" s="16"/>
      <c r="AI7668" s="16"/>
      <c r="AJ7668" s="16"/>
      <c r="AK7668" s="16"/>
      <c r="AL7668" s="16"/>
      <c r="AM7668" s="16"/>
      <c r="AN7668" s="16"/>
      <c r="AO7668" s="16"/>
      <c r="AP7668" s="16"/>
      <c r="AQ7668" s="16"/>
      <c r="AR7668" s="16"/>
      <c r="AS7668" s="16"/>
      <c r="AT7668" s="16"/>
      <c r="AU7668" s="16"/>
      <c r="AV7668" s="16"/>
      <c r="AW7668" s="16"/>
      <c r="AX7668" s="16"/>
      <c r="AY7668" s="16"/>
      <c r="AZ7668" s="16"/>
      <c r="BA7668" s="16"/>
      <c r="BB7668" s="16"/>
      <c r="BC7668" s="16"/>
      <c r="BD7668" s="16"/>
      <c r="BE7668" s="16"/>
      <c r="BF7668" s="16"/>
      <c r="BG7668" s="16"/>
      <c r="BH7668" s="16"/>
      <c r="BI7668" s="16"/>
      <c r="BJ7668" s="17"/>
      <c r="BK7668" s="17"/>
      <c r="BL7668" s="17"/>
      <c r="BM7668" s="17"/>
      <c r="BN7668" s="17"/>
    </row>
    <row r="7669" spans="1:66" x14ac:dyDescent="0.25">
      <c r="A7669" s="2"/>
      <c r="D7669"/>
      <c r="E7669" s="10"/>
      <c r="F7669" s="10"/>
      <c r="G7669" s="10"/>
      <c r="H7669" s="10"/>
      <c r="I7669" s="10"/>
      <c r="J7669" s="10"/>
      <c r="K7669" s="11"/>
      <c r="L7669" s="11"/>
      <c r="M7669" s="12"/>
      <c r="N7669" s="12"/>
      <c r="O7669" s="12"/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  <c r="AC7669" s="12"/>
      <c r="AD7669" s="12"/>
      <c r="AE7669" s="12"/>
      <c r="AF7669" s="12"/>
      <c r="AG7669" s="12"/>
      <c r="AH7669" s="12"/>
      <c r="AI7669" s="12"/>
      <c r="AJ7669" s="12"/>
      <c r="AK7669" s="12"/>
      <c r="AL7669" s="12"/>
      <c r="AM7669" s="12"/>
      <c r="AN7669" s="12"/>
      <c r="AO7669" s="12"/>
      <c r="AP7669" s="12"/>
      <c r="AQ7669" s="12"/>
      <c r="AR7669" s="12"/>
      <c r="AS7669" s="12"/>
      <c r="AT7669" s="12"/>
      <c r="AU7669" s="12"/>
      <c r="AV7669" s="12"/>
      <c r="AW7669" s="12"/>
      <c r="AX7669" s="12"/>
      <c r="AY7669" s="12"/>
      <c r="AZ7669" s="12"/>
      <c r="BA7669" s="12"/>
      <c r="BB7669" s="12"/>
      <c r="BC7669" s="12"/>
      <c r="BD7669" s="12"/>
      <c r="BE7669" s="12"/>
      <c r="BF7669" s="12"/>
      <c r="BG7669" s="12"/>
      <c r="BH7669" s="12"/>
      <c r="BI7669" s="12"/>
      <c r="BJ7669" s="13"/>
      <c r="BK7669" s="13"/>
      <c r="BL7669" s="13"/>
      <c r="BM7669" s="13"/>
      <c r="BN7669" s="13"/>
    </row>
    <row r="7670" spans="1:66" x14ac:dyDescent="0.25">
      <c r="A7670" s="2"/>
      <c r="D7670"/>
      <c r="E7670" s="10"/>
      <c r="F7670" s="10"/>
      <c r="G7670" s="10"/>
      <c r="H7670" s="10"/>
      <c r="I7670" s="10"/>
      <c r="J7670" s="10"/>
      <c r="K7670" s="11"/>
      <c r="L7670" s="11"/>
      <c r="M7670" s="12"/>
      <c r="N7670" s="12"/>
      <c r="O7670" s="12"/>
      <c r="P7670" s="12"/>
      <c r="Q7670" s="12"/>
      <c r="R7670" s="12"/>
      <c r="S7670" s="12"/>
      <c r="T7670" s="12"/>
      <c r="U7670" s="12"/>
      <c r="V7670" s="12"/>
      <c r="W7670" s="12"/>
      <c r="X7670" s="12"/>
      <c r="Y7670" s="12"/>
      <c r="Z7670" s="12"/>
      <c r="AA7670" s="12"/>
      <c r="AB7670" s="12"/>
      <c r="AC7670" s="12"/>
      <c r="AD7670" s="12"/>
      <c r="AE7670" s="12"/>
      <c r="AF7670" s="12"/>
      <c r="AG7670" s="12"/>
      <c r="AH7670" s="12"/>
      <c r="AI7670" s="12"/>
      <c r="AJ7670" s="12"/>
      <c r="AK7670" s="12"/>
      <c r="AL7670" s="12"/>
      <c r="AM7670" s="12"/>
      <c r="AN7670" s="12"/>
      <c r="AO7670" s="12"/>
      <c r="AP7670" s="12"/>
      <c r="AQ7670" s="12"/>
      <c r="AR7670" s="12"/>
      <c r="AS7670" s="12"/>
      <c r="AT7670" s="12"/>
      <c r="AU7670" s="12"/>
      <c r="AV7670" s="12"/>
      <c r="AW7670" s="12"/>
      <c r="AX7670" s="12"/>
      <c r="AY7670" s="12"/>
      <c r="AZ7670" s="12"/>
      <c r="BA7670" s="12"/>
      <c r="BB7670" s="12"/>
      <c r="BC7670" s="12"/>
      <c r="BD7670" s="12"/>
      <c r="BE7670" s="12"/>
      <c r="BF7670" s="12"/>
      <c r="BG7670" s="12"/>
      <c r="BH7670" s="12"/>
      <c r="BI7670" s="12"/>
      <c r="BJ7670" s="13"/>
      <c r="BK7670" s="13"/>
      <c r="BL7670" s="13"/>
      <c r="BM7670" s="13"/>
      <c r="BN7670" s="13"/>
    </row>
    <row r="7671" spans="1:66" x14ac:dyDescent="0.25">
      <c r="A7671" s="2"/>
      <c r="D7671"/>
      <c r="E7671" s="10"/>
      <c r="F7671" s="10"/>
      <c r="G7671" s="10"/>
      <c r="H7671" s="10"/>
      <c r="I7671" s="10"/>
      <c r="J7671" s="10"/>
      <c r="K7671" s="11"/>
      <c r="L7671" s="11"/>
      <c r="M7671" s="12"/>
      <c r="N7671" s="12"/>
      <c r="O7671" s="12"/>
      <c r="P7671" s="12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  <c r="AC7671" s="12"/>
      <c r="AD7671" s="12"/>
      <c r="AE7671" s="12"/>
      <c r="AF7671" s="12"/>
      <c r="AG7671" s="12"/>
      <c r="AH7671" s="12"/>
      <c r="AI7671" s="12"/>
      <c r="AJ7671" s="12"/>
      <c r="AK7671" s="12"/>
      <c r="AL7671" s="12"/>
      <c r="AM7671" s="12"/>
      <c r="AN7671" s="12"/>
      <c r="AO7671" s="12"/>
      <c r="AP7671" s="12"/>
      <c r="AQ7671" s="12"/>
      <c r="AR7671" s="12"/>
      <c r="AS7671" s="12"/>
      <c r="AT7671" s="12"/>
      <c r="AU7671" s="12"/>
      <c r="AV7671" s="12"/>
      <c r="AW7671" s="12"/>
      <c r="AX7671" s="12"/>
      <c r="AY7671" s="12"/>
      <c r="AZ7671" s="12"/>
      <c r="BA7671" s="12"/>
      <c r="BB7671" s="12"/>
      <c r="BC7671" s="12"/>
      <c r="BD7671" s="12"/>
      <c r="BE7671" s="12"/>
      <c r="BF7671" s="12"/>
      <c r="BG7671" s="12"/>
      <c r="BH7671" s="12"/>
      <c r="BI7671" s="12"/>
      <c r="BJ7671" s="13"/>
      <c r="BK7671" s="13"/>
      <c r="BL7671" s="13"/>
      <c r="BM7671" s="13"/>
      <c r="BN7671" s="13"/>
    </row>
    <row r="7672" spans="1:66" x14ac:dyDescent="0.25">
      <c r="A7672" s="2"/>
      <c r="D7672"/>
      <c r="E7672" s="10"/>
      <c r="F7672" s="10"/>
      <c r="G7672" s="10"/>
      <c r="H7672" s="10"/>
      <c r="I7672" s="10"/>
      <c r="J7672" s="10"/>
      <c r="K7672" s="11"/>
      <c r="L7672" s="11"/>
      <c r="M7672" s="12"/>
      <c r="N7672" s="12"/>
      <c r="O7672" s="12"/>
      <c r="P7672" s="12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  <c r="AC7672" s="12"/>
      <c r="AD7672" s="12"/>
      <c r="AE7672" s="12"/>
      <c r="AF7672" s="12"/>
      <c r="AG7672" s="12"/>
      <c r="AH7672" s="12"/>
      <c r="AI7672" s="12"/>
      <c r="AJ7672" s="12"/>
      <c r="AK7672" s="12"/>
      <c r="AL7672" s="12"/>
      <c r="AM7672" s="12"/>
      <c r="AN7672" s="12"/>
      <c r="AO7672" s="12"/>
      <c r="AP7672" s="12"/>
      <c r="AQ7672" s="12"/>
      <c r="AR7672" s="12"/>
      <c r="AS7672" s="12"/>
      <c r="AT7672" s="12"/>
      <c r="AU7672" s="12"/>
      <c r="AV7672" s="12"/>
      <c r="AW7672" s="12"/>
      <c r="AX7672" s="12"/>
      <c r="AY7672" s="12"/>
      <c r="AZ7672" s="12"/>
      <c r="BA7672" s="12"/>
      <c r="BB7672" s="12"/>
      <c r="BC7672" s="12"/>
      <c r="BD7672" s="12"/>
      <c r="BE7672" s="12"/>
      <c r="BF7672" s="12"/>
      <c r="BG7672" s="12"/>
      <c r="BH7672" s="12"/>
      <c r="BI7672" s="12"/>
      <c r="BJ7672" s="13"/>
      <c r="BK7672" s="13"/>
      <c r="BL7672" s="13"/>
      <c r="BM7672" s="13"/>
      <c r="BN7672" s="13"/>
    </row>
    <row r="7673" spans="1:66" x14ac:dyDescent="0.25">
      <c r="A7673" s="2"/>
      <c r="D7673"/>
      <c r="E7673" s="10"/>
      <c r="F7673" s="10"/>
      <c r="G7673" s="10"/>
      <c r="H7673" s="10"/>
      <c r="I7673" s="10"/>
      <c r="J7673" s="10"/>
      <c r="K7673" s="11"/>
      <c r="L7673" s="11"/>
      <c r="M7673" s="12"/>
      <c r="N7673" s="12"/>
      <c r="O7673" s="12"/>
      <c r="P7673" s="12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  <c r="AC7673" s="12"/>
      <c r="AD7673" s="12"/>
      <c r="AE7673" s="12"/>
      <c r="AF7673" s="12"/>
      <c r="AG7673" s="12"/>
      <c r="AH7673" s="12"/>
      <c r="AI7673" s="12"/>
      <c r="AJ7673" s="12"/>
      <c r="AK7673" s="12"/>
      <c r="AL7673" s="12"/>
      <c r="AM7673" s="12"/>
      <c r="AN7673" s="12"/>
      <c r="AO7673" s="12"/>
      <c r="AP7673" s="12"/>
      <c r="AQ7673" s="12"/>
      <c r="AR7673" s="12"/>
      <c r="AS7673" s="12"/>
      <c r="AT7673" s="12"/>
      <c r="AU7673" s="12"/>
      <c r="AV7673" s="12"/>
      <c r="AW7673" s="12"/>
      <c r="AX7673" s="12"/>
      <c r="AY7673" s="12"/>
      <c r="AZ7673" s="12"/>
      <c r="BA7673" s="12"/>
      <c r="BB7673" s="12"/>
      <c r="BC7673" s="12"/>
      <c r="BD7673" s="12"/>
      <c r="BE7673" s="12"/>
      <c r="BF7673" s="12"/>
      <c r="BG7673" s="12"/>
      <c r="BH7673" s="12"/>
      <c r="BI7673" s="12"/>
      <c r="BJ7673" s="13"/>
      <c r="BK7673" s="13"/>
      <c r="BL7673" s="13"/>
      <c r="BM7673" s="13"/>
      <c r="BN7673" s="13"/>
    </row>
    <row r="7674" spans="1:66" x14ac:dyDescent="0.25">
      <c r="A7674" s="2"/>
      <c r="D7674"/>
      <c r="E7674" s="10"/>
      <c r="F7674" s="10"/>
      <c r="G7674" s="10"/>
      <c r="H7674" s="10"/>
      <c r="I7674" s="10"/>
      <c r="J7674" s="10"/>
      <c r="K7674" s="11"/>
      <c r="L7674" s="11"/>
      <c r="M7674" s="12"/>
      <c r="N7674" s="12"/>
      <c r="O7674" s="12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  <c r="AC7674" s="12"/>
      <c r="AD7674" s="12"/>
      <c r="AE7674" s="12"/>
      <c r="AF7674" s="12"/>
      <c r="AG7674" s="12"/>
      <c r="AH7674" s="12"/>
      <c r="AI7674" s="12"/>
      <c r="AJ7674" s="12"/>
      <c r="AK7674" s="12"/>
      <c r="AL7674" s="12"/>
      <c r="AM7674" s="12"/>
      <c r="AN7674" s="12"/>
      <c r="AO7674" s="12"/>
      <c r="AP7674" s="12"/>
      <c r="AQ7674" s="12"/>
      <c r="AR7674" s="12"/>
      <c r="AS7674" s="12"/>
      <c r="AT7674" s="12"/>
      <c r="AU7674" s="12"/>
      <c r="AV7674" s="12"/>
      <c r="AW7674" s="12"/>
      <c r="AX7674" s="12"/>
      <c r="AY7674" s="12"/>
      <c r="AZ7674" s="12"/>
      <c r="BA7674" s="12"/>
      <c r="BB7674" s="12"/>
      <c r="BC7674" s="12"/>
      <c r="BD7674" s="12"/>
      <c r="BE7674" s="12"/>
      <c r="BF7674" s="12"/>
      <c r="BG7674" s="12"/>
      <c r="BH7674" s="12"/>
      <c r="BI7674" s="12"/>
      <c r="BJ7674" s="13"/>
      <c r="BK7674" s="13"/>
      <c r="BL7674" s="13"/>
      <c r="BM7674" s="13"/>
      <c r="BN7674" s="13"/>
    </row>
    <row r="7675" spans="1:66" x14ac:dyDescent="0.25">
      <c r="A7675" s="2"/>
      <c r="D7675"/>
      <c r="E7675" s="10"/>
      <c r="F7675" s="10"/>
      <c r="G7675" s="10"/>
      <c r="H7675" s="10"/>
      <c r="I7675" s="10"/>
      <c r="J7675" s="10"/>
      <c r="K7675" s="11"/>
      <c r="L7675" s="11"/>
      <c r="M7675" s="12"/>
      <c r="N7675" s="12"/>
      <c r="O7675" s="12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  <c r="AC7675" s="12"/>
      <c r="AD7675" s="12"/>
      <c r="AE7675" s="12"/>
      <c r="AF7675" s="12"/>
      <c r="AG7675" s="12"/>
      <c r="AH7675" s="12"/>
      <c r="AI7675" s="12"/>
      <c r="AJ7675" s="12"/>
      <c r="AK7675" s="12"/>
      <c r="AL7675" s="12"/>
      <c r="AM7675" s="12"/>
      <c r="AN7675" s="12"/>
      <c r="AO7675" s="12"/>
      <c r="AP7675" s="12"/>
      <c r="AQ7675" s="12"/>
      <c r="AR7675" s="12"/>
      <c r="AS7675" s="12"/>
      <c r="AT7675" s="12"/>
      <c r="AU7675" s="12"/>
      <c r="AV7675" s="12"/>
      <c r="AW7675" s="12"/>
      <c r="AX7675" s="12"/>
      <c r="AY7675" s="12"/>
      <c r="AZ7675" s="12"/>
      <c r="BA7675" s="12"/>
      <c r="BB7675" s="12"/>
      <c r="BC7675" s="12"/>
      <c r="BD7675" s="12"/>
      <c r="BE7675" s="12"/>
      <c r="BF7675" s="12"/>
      <c r="BG7675" s="12"/>
      <c r="BH7675" s="12"/>
      <c r="BI7675" s="12"/>
      <c r="BJ7675" s="13"/>
      <c r="BK7675" s="13"/>
      <c r="BL7675" s="13"/>
      <c r="BM7675" s="13"/>
      <c r="BN7675" s="13"/>
    </row>
    <row r="7676" spans="1:66" x14ac:dyDescent="0.25">
      <c r="A7676" s="2"/>
      <c r="D7676"/>
      <c r="E7676" s="10"/>
      <c r="F7676" s="10"/>
      <c r="G7676" s="10"/>
      <c r="H7676" s="10"/>
      <c r="I7676" s="10"/>
      <c r="J7676" s="10"/>
      <c r="K7676" s="11"/>
      <c r="L7676" s="11"/>
      <c r="M7676" s="12"/>
      <c r="N7676" s="12"/>
      <c r="O7676" s="12"/>
      <c r="P7676" s="12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  <c r="AC7676" s="12"/>
      <c r="AD7676" s="12"/>
      <c r="AE7676" s="12"/>
      <c r="AF7676" s="12"/>
      <c r="AG7676" s="12"/>
      <c r="AH7676" s="12"/>
      <c r="AI7676" s="12"/>
      <c r="AJ7676" s="12"/>
      <c r="AK7676" s="12"/>
      <c r="AL7676" s="12"/>
      <c r="AM7676" s="12"/>
      <c r="AN7676" s="12"/>
      <c r="AO7676" s="12"/>
      <c r="AP7676" s="12"/>
      <c r="AQ7676" s="12"/>
      <c r="AR7676" s="12"/>
      <c r="AS7676" s="12"/>
      <c r="AT7676" s="12"/>
      <c r="AU7676" s="12"/>
      <c r="AV7676" s="12"/>
      <c r="AW7676" s="12"/>
      <c r="AX7676" s="12"/>
      <c r="AY7676" s="12"/>
      <c r="AZ7676" s="12"/>
      <c r="BA7676" s="12"/>
      <c r="BB7676" s="12"/>
      <c r="BC7676" s="12"/>
      <c r="BD7676" s="12"/>
      <c r="BE7676" s="12"/>
      <c r="BF7676" s="12"/>
      <c r="BG7676" s="12"/>
      <c r="BH7676" s="12"/>
      <c r="BI7676" s="12"/>
      <c r="BJ7676" s="13"/>
      <c r="BK7676" s="13"/>
      <c r="BL7676" s="13"/>
      <c r="BM7676" s="13"/>
      <c r="BN7676" s="13"/>
    </row>
    <row r="7677" spans="1:66" x14ac:dyDescent="0.25">
      <c r="A7677" s="2"/>
      <c r="D7677"/>
      <c r="E7677" s="10"/>
      <c r="F7677" s="10"/>
      <c r="G7677" s="10"/>
      <c r="H7677" s="10"/>
      <c r="I7677" s="10"/>
      <c r="J7677" s="10"/>
      <c r="K7677" s="11"/>
      <c r="L7677" s="11"/>
      <c r="M7677" s="12"/>
      <c r="N7677" s="12"/>
      <c r="O7677" s="12"/>
      <c r="P7677" s="12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  <c r="AC7677" s="12"/>
      <c r="AD7677" s="12"/>
      <c r="AE7677" s="12"/>
      <c r="AF7677" s="12"/>
      <c r="AG7677" s="12"/>
      <c r="AH7677" s="12"/>
      <c r="AI7677" s="12"/>
      <c r="AJ7677" s="12"/>
      <c r="AK7677" s="12"/>
      <c r="AL7677" s="12"/>
      <c r="AM7677" s="12"/>
      <c r="AN7677" s="12"/>
      <c r="AO7677" s="12"/>
      <c r="AP7677" s="12"/>
      <c r="AQ7677" s="12"/>
      <c r="AR7677" s="12"/>
      <c r="AS7677" s="12"/>
      <c r="AT7677" s="12"/>
      <c r="AU7677" s="12"/>
      <c r="AV7677" s="12"/>
      <c r="AW7677" s="12"/>
      <c r="AX7677" s="12"/>
      <c r="AY7677" s="12"/>
      <c r="AZ7677" s="12"/>
      <c r="BA7677" s="12"/>
      <c r="BB7677" s="12"/>
      <c r="BC7677" s="12"/>
      <c r="BD7677" s="12"/>
      <c r="BE7677" s="12"/>
      <c r="BF7677" s="12"/>
      <c r="BG7677" s="12"/>
      <c r="BH7677" s="12"/>
      <c r="BI7677" s="12"/>
      <c r="BJ7677" s="13"/>
      <c r="BK7677" s="13"/>
      <c r="BL7677" s="13"/>
      <c r="BM7677" s="13"/>
      <c r="BN7677" s="13"/>
    </row>
    <row r="7678" spans="1:66" x14ac:dyDescent="0.25">
      <c r="A7678" s="2"/>
      <c r="D7678"/>
      <c r="E7678" s="10"/>
      <c r="F7678" s="10"/>
      <c r="G7678" s="10"/>
      <c r="H7678" s="10"/>
      <c r="I7678" s="10"/>
      <c r="J7678" s="10"/>
      <c r="K7678" s="11"/>
      <c r="L7678" s="11"/>
      <c r="M7678" s="12"/>
      <c r="N7678" s="12"/>
      <c r="O7678" s="12"/>
      <c r="P7678" s="12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  <c r="AC7678" s="12"/>
      <c r="AD7678" s="12"/>
      <c r="AE7678" s="12"/>
      <c r="AF7678" s="12"/>
      <c r="AG7678" s="12"/>
      <c r="AH7678" s="12"/>
      <c r="AI7678" s="12"/>
      <c r="AJ7678" s="12"/>
      <c r="AK7678" s="12"/>
      <c r="AL7678" s="12"/>
      <c r="AM7678" s="12"/>
      <c r="AN7678" s="12"/>
      <c r="AO7678" s="12"/>
      <c r="AP7678" s="12"/>
      <c r="AQ7678" s="12"/>
      <c r="AR7678" s="12"/>
      <c r="AS7678" s="12"/>
      <c r="AT7678" s="12"/>
      <c r="AU7678" s="12"/>
      <c r="AV7678" s="12"/>
      <c r="AW7678" s="12"/>
      <c r="AX7678" s="12"/>
      <c r="AY7678" s="12"/>
      <c r="AZ7678" s="12"/>
      <c r="BA7678" s="12"/>
      <c r="BB7678" s="12"/>
      <c r="BC7678" s="12"/>
      <c r="BD7678" s="12"/>
      <c r="BE7678" s="12"/>
      <c r="BF7678" s="12"/>
      <c r="BG7678" s="12"/>
      <c r="BH7678" s="12"/>
      <c r="BI7678" s="12"/>
      <c r="BJ7678" s="13"/>
      <c r="BK7678" s="13"/>
      <c r="BL7678" s="13"/>
      <c r="BM7678" s="13"/>
      <c r="BN7678" s="13"/>
    </row>
    <row r="7679" spans="1:66" x14ac:dyDescent="0.25">
      <c r="A7679" s="2"/>
      <c r="D7679"/>
      <c r="E7679" s="10"/>
      <c r="F7679" s="10"/>
      <c r="G7679" s="10"/>
      <c r="H7679" s="10"/>
      <c r="I7679" s="10"/>
      <c r="J7679" s="10"/>
      <c r="K7679" s="11"/>
      <c r="L7679" s="11"/>
      <c r="M7679" s="12"/>
      <c r="N7679" s="12"/>
      <c r="O7679" s="12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  <c r="AD7679" s="12"/>
      <c r="AE7679" s="12"/>
      <c r="AF7679" s="12"/>
      <c r="AG7679" s="12"/>
      <c r="AH7679" s="12"/>
      <c r="AI7679" s="12"/>
      <c r="AJ7679" s="12"/>
      <c r="AK7679" s="12"/>
      <c r="AL7679" s="12"/>
      <c r="AM7679" s="12"/>
      <c r="AN7679" s="12"/>
      <c r="AO7679" s="12"/>
      <c r="AP7679" s="12"/>
      <c r="AQ7679" s="12"/>
      <c r="AR7679" s="12"/>
      <c r="AS7679" s="12"/>
      <c r="AT7679" s="12"/>
      <c r="AU7679" s="12"/>
      <c r="AV7679" s="12"/>
      <c r="AW7679" s="12"/>
      <c r="AX7679" s="12"/>
      <c r="AY7679" s="12"/>
      <c r="AZ7679" s="12"/>
      <c r="BA7679" s="12"/>
      <c r="BB7679" s="12"/>
      <c r="BC7679" s="12"/>
      <c r="BD7679" s="12"/>
      <c r="BE7679" s="12"/>
      <c r="BF7679" s="12"/>
      <c r="BG7679" s="12"/>
      <c r="BH7679" s="12"/>
      <c r="BI7679" s="12"/>
      <c r="BJ7679" s="13"/>
      <c r="BK7679" s="13"/>
      <c r="BL7679" s="13"/>
      <c r="BM7679" s="13"/>
      <c r="BN7679" s="13"/>
    </row>
    <row r="7680" spans="1:66" x14ac:dyDescent="0.25">
      <c r="A7680" s="2"/>
      <c r="D7680"/>
      <c r="E7680" s="10"/>
      <c r="F7680" s="10"/>
      <c r="G7680" s="10"/>
      <c r="H7680" s="10"/>
      <c r="I7680" s="10"/>
      <c r="J7680" s="10"/>
      <c r="K7680" s="11"/>
      <c r="L7680" s="11"/>
      <c r="M7680" s="12"/>
      <c r="N7680" s="12"/>
      <c r="O7680" s="12"/>
      <c r="P7680" s="12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  <c r="AD7680" s="12"/>
      <c r="AE7680" s="12"/>
      <c r="AF7680" s="12"/>
      <c r="AG7680" s="12"/>
      <c r="AH7680" s="12"/>
      <c r="AI7680" s="12"/>
      <c r="AJ7680" s="12"/>
      <c r="AK7680" s="12"/>
      <c r="AL7680" s="12"/>
      <c r="AM7680" s="12"/>
      <c r="AN7680" s="12"/>
      <c r="AO7680" s="12"/>
      <c r="AP7680" s="12"/>
      <c r="AQ7680" s="12"/>
      <c r="AR7680" s="12"/>
      <c r="AS7680" s="12"/>
      <c r="AT7680" s="12"/>
      <c r="AU7680" s="12"/>
      <c r="AV7680" s="12"/>
      <c r="AW7680" s="12"/>
      <c r="AX7680" s="12"/>
      <c r="AY7680" s="12"/>
      <c r="AZ7680" s="12"/>
      <c r="BA7680" s="12"/>
      <c r="BB7680" s="12"/>
      <c r="BC7680" s="12"/>
      <c r="BD7680" s="12"/>
      <c r="BE7680" s="12"/>
      <c r="BF7680" s="12"/>
      <c r="BG7680" s="12"/>
      <c r="BH7680" s="12"/>
      <c r="BI7680" s="12"/>
      <c r="BJ7680" s="13"/>
      <c r="BK7680" s="13"/>
      <c r="BL7680" s="13"/>
      <c r="BM7680" s="13"/>
      <c r="BN7680" s="13"/>
    </row>
    <row r="7681" spans="1:66" x14ac:dyDescent="0.25">
      <c r="A7681" s="2"/>
      <c r="D7681"/>
      <c r="E7681" s="10"/>
      <c r="F7681" s="10"/>
      <c r="G7681" s="10"/>
      <c r="H7681" s="10"/>
      <c r="I7681" s="10"/>
      <c r="J7681" s="10"/>
      <c r="K7681" s="11"/>
      <c r="L7681" s="11"/>
      <c r="M7681" s="12"/>
      <c r="N7681" s="12"/>
      <c r="O7681" s="12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  <c r="AD7681" s="12"/>
      <c r="AE7681" s="12"/>
      <c r="AF7681" s="12"/>
      <c r="AG7681" s="12"/>
      <c r="AH7681" s="12"/>
      <c r="AI7681" s="12"/>
      <c r="AJ7681" s="12"/>
      <c r="AK7681" s="12"/>
      <c r="AL7681" s="12"/>
      <c r="AM7681" s="12"/>
      <c r="AN7681" s="12"/>
      <c r="AO7681" s="12"/>
      <c r="AP7681" s="12"/>
      <c r="AQ7681" s="12"/>
      <c r="AR7681" s="12"/>
      <c r="AS7681" s="12"/>
      <c r="AT7681" s="12"/>
      <c r="AU7681" s="12"/>
      <c r="AV7681" s="12"/>
      <c r="AW7681" s="12"/>
      <c r="AX7681" s="12"/>
      <c r="AY7681" s="12"/>
      <c r="AZ7681" s="12"/>
      <c r="BA7681" s="12"/>
      <c r="BB7681" s="12"/>
      <c r="BC7681" s="12"/>
      <c r="BD7681" s="12"/>
      <c r="BE7681" s="12"/>
      <c r="BF7681" s="12"/>
      <c r="BG7681" s="12"/>
      <c r="BH7681" s="12"/>
      <c r="BI7681" s="12"/>
      <c r="BJ7681" s="13"/>
      <c r="BK7681" s="13"/>
      <c r="BL7681" s="13"/>
      <c r="BM7681" s="13"/>
      <c r="BN7681" s="13"/>
    </row>
    <row r="7682" spans="1:66" x14ac:dyDescent="0.25">
      <c r="A7682" s="2"/>
      <c r="D7682"/>
      <c r="E7682" s="10"/>
      <c r="F7682" s="10"/>
      <c r="G7682" s="10"/>
      <c r="H7682" s="10"/>
      <c r="I7682" s="10"/>
      <c r="J7682" s="10"/>
      <c r="K7682" s="11"/>
      <c r="L7682" s="11"/>
      <c r="M7682" s="12"/>
      <c r="N7682" s="12"/>
      <c r="O7682" s="12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  <c r="AD7682" s="12"/>
      <c r="AE7682" s="12"/>
      <c r="AF7682" s="12"/>
      <c r="AG7682" s="12"/>
      <c r="AH7682" s="12"/>
      <c r="AI7682" s="12"/>
      <c r="AJ7682" s="12"/>
      <c r="AK7682" s="12"/>
      <c r="AL7682" s="12"/>
      <c r="AM7682" s="12"/>
      <c r="AN7682" s="12"/>
      <c r="AO7682" s="12"/>
      <c r="AP7682" s="12"/>
      <c r="AQ7682" s="12"/>
      <c r="AR7682" s="12"/>
      <c r="AS7682" s="12"/>
      <c r="AT7682" s="12"/>
      <c r="AU7682" s="12"/>
      <c r="AV7682" s="12"/>
      <c r="AW7682" s="12"/>
      <c r="AX7682" s="12"/>
      <c r="AY7682" s="12"/>
      <c r="AZ7682" s="12"/>
      <c r="BA7682" s="12"/>
      <c r="BB7682" s="12"/>
      <c r="BC7682" s="12"/>
      <c r="BD7682" s="12"/>
      <c r="BE7682" s="12"/>
      <c r="BF7682" s="12"/>
      <c r="BG7682" s="12"/>
      <c r="BH7682" s="12"/>
      <c r="BI7682" s="12"/>
      <c r="BJ7682" s="13"/>
      <c r="BK7682" s="13"/>
      <c r="BL7682" s="13"/>
      <c r="BM7682" s="13"/>
      <c r="BN7682" s="13"/>
    </row>
    <row r="7683" spans="1:66" x14ac:dyDescent="0.25">
      <c r="A7683" s="2"/>
      <c r="D7683"/>
      <c r="E7683" s="10"/>
      <c r="F7683" s="10"/>
      <c r="G7683" s="10"/>
      <c r="H7683" s="10"/>
      <c r="I7683" s="10"/>
      <c r="J7683" s="10"/>
      <c r="K7683" s="11"/>
      <c r="L7683" s="11"/>
      <c r="M7683" s="12"/>
      <c r="N7683" s="12"/>
      <c r="O7683" s="12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  <c r="AD7683" s="12"/>
      <c r="AE7683" s="12"/>
      <c r="AF7683" s="12"/>
      <c r="AG7683" s="12"/>
      <c r="AH7683" s="12"/>
      <c r="AI7683" s="12"/>
      <c r="AJ7683" s="12"/>
      <c r="AK7683" s="12"/>
      <c r="AL7683" s="12"/>
      <c r="AM7683" s="12"/>
      <c r="AN7683" s="12"/>
      <c r="AO7683" s="12"/>
      <c r="AP7683" s="12"/>
      <c r="AQ7683" s="12"/>
      <c r="AR7683" s="12"/>
      <c r="AS7683" s="12"/>
      <c r="AT7683" s="12"/>
      <c r="AU7683" s="12"/>
      <c r="AV7683" s="12"/>
      <c r="AW7683" s="12"/>
      <c r="AX7683" s="12"/>
      <c r="AY7683" s="12"/>
      <c r="AZ7683" s="12"/>
      <c r="BA7683" s="12"/>
      <c r="BB7683" s="12"/>
      <c r="BC7683" s="12"/>
      <c r="BD7683" s="12"/>
      <c r="BE7683" s="12"/>
      <c r="BF7683" s="12"/>
      <c r="BG7683" s="12"/>
      <c r="BH7683" s="12"/>
      <c r="BI7683" s="12"/>
      <c r="BJ7683" s="13"/>
      <c r="BK7683" s="13"/>
      <c r="BL7683" s="13"/>
      <c r="BM7683" s="13"/>
      <c r="BN7683" s="13"/>
    </row>
    <row r="7684" spans="1:66" x14ac:dyDescent="0.25">
      <c r="A7684" s="2"/>
      <c r="D7684"/>
      <c r="E7684" s="10"/>
      <c r="F7684" s="10"/>
      <c r="G7684" s="10"/>
      <c r="H7684" s="10"/>
      <c r="I7684" s="10"/>
      <c r="J7684" s="10"/>
      <c r="K7684" s="11"/>
      <c r="L7684" s="11"/>
      <c r="M7684" s="12"/>
      <c r="N7684" s="12"/>
      <c r="O7684" s="12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  <c r="AD7684" s="12"/>
      <c r="AE7684" s="12"/>
      <c r="AF7684" s="12"/>
      <c r="AG7684" s="12"/>
      <c r="AH7684" s="12"/>
      <c r="AI7684" s="12"/>
      <c r="AJ7684" s="12"/>
      <c r="AK7684" s="12"/>
      <c r="AL7684" s="12"/>
      <c r="AM7684" s="12"/>
      <c r="AN7684" s="12"/>
      <c r="AO7684" s="12"/>
      <c r="AP7684" s="12"/>
      <c r="AQ7684" s="12"/>
      <c r="AR7684" s="12"/>
      <c r="AS7684" s="12"/>
      <c r="AT7684" s="12"/>
      <c r="AU7684" s="12"/>
      <c r="AV7684" s="12"/>
      <c r="AW7684" s="12"/>
      <c r="AX7684" s="12"/>
      <c r="AY7684" s="12"/>
      <c r="AZ7684" s="12"/>
      <c r="BA7684" s="12"/>
      <c r="BB7684" s="12"/>
      <c r="BC7684" s="12"/>
      <c r="BD7684" s="12"/>
      <c r="BE7684" s="12"/>
      <c r="BF7684" s="12"/>
      <c r="BG7684" s="12"/>
      <c r="BH7684" s="12"/>
      <c r="BI7684" s="12"/>
      <c r="BJ7684" s="13"/>
      <c r="BK7684" s="13"/>
      <c r="BL7684" s="13"/>
      <c r="BM7684" s="13"/>
      <c r="BN7684" s="13"/>
    </row>
    <row r="7685" spans="1:66" x14ac:dyDescent="0.25">
      <c r="A7685" s="2"/>
      <c r="D7685"/>
      <c r="E7685" s="10"/>
      <c r="F7685" s="10"/>
      <c r="G7685" s="10"/>
      <c r="H7685" s="10"/>
      <c r="I7685" s="10"/>
      <c r="J7685" s="10"/>
      <c r="K7685" s="11"/>
      <c r="L7685" s="11"/>
      <c r="M7685" s="12"/>
      <c r="N7685" s="12"/>
      <c r="O7685" s="12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  <c r="AD7685" s="12"/>
      <c r="AE7685" s="12"/>
      <c r="AF7685" s="12"/>
      <c r="AG7685" s="12"/>
      <c r="AH7685" s="12"/>
      <c r="AI7685" s="12"/>
      <c r="AJ7685" s="12"/>
      <c r="AK7685" s="12"/>
      <c r="AL7685" s="12"/>
      <c r="AM7685" s="12"/>
      <c r="AN7685" s="12"/>
      <c r="AO7685" s="12"/>
      <c r="AP7685" s="12"/>
      <c r="AQ7685" s="12"/>
      <c r="AR7685" s="12"/>
      <c r="AS7685" s="12"/>
      <c r="AT7685" s="12"/>
      <c r="AU7685" s="12"/>
      <c r="AV7685" s="12"/>
      <c r="AW7685" s="12"/>
      <c r="AX7685" s="12"/>
      <c r="AY7685" s="12"/>
      <c r="AZ7685" s="12"/>
      <c r="BA7685" s="12"/>
      <c r="BB7685" s="12"/>
      <c r="BC7685" s="12"/>
      <c r="BD7685" s="12"/>
      <c r="BE7685" s="12"/>
      <c r="BF7685" s="12"/>
      <c r="BG7685" s="12"/>
      <c r="BH7685" s="12"/>
      <c r="BI7685" s="12"/>
      <c r="BJ7685" s="13"/>
      <c r="BK7685" s="13"/>
      <c r="BL7685" s="13"/>
      <c r="BM7685" s="13"/>
      <c r="BN7685" s="13"/>
    </row>
    <row r="7686" spans="1:66" x14ac:dyDescent="0.25">
      <c r="A7686" s="2"/>
      <c r="D7686"/>
      <c r="E7686" s="10"/>
      <c r="F7686" s="10"/>
      <c r="G7686" s="10"/>
      <c r="H7686" s="10"/>
      <c r="I7686" s="10"/>
      <c r="J7686" s="10"/>
      <c r="K7686" s="11"/>
      <c r="L7686" s="11"/>
      <c r="M7686" s="12"/>
      <c r="N7686" s="12"/>
      <c r="O7686" s="12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  <c r="AD7686" s="12"/>
      <c r="AE7686" s="12"/>
      <c r="AF7686" s="12"/>
      <c r="AG7686" s="12"/>
      <c r="AH7686" s="12"/>
      <c r="AI7686" s="12"/>
      <c r="AJ7686" s="12"/>
      <c r="AK7686" s="12"/>
      <c r="AL7686" s="12"/>
      <c r="AM7686" s="12"/>
      <c r="AN7686" s="12"/>
      <c r="AO7686" s="12"/>
      <c r="AP7686" s="12"/>
      <c r="AQ7686" s="12"/>
      <c r="AR7686" s="12"/>
      <c r="AS7686" s="12"/>
      <c r="AT7686" s="12"/>
      <c r="AU7686" s="12"/>
      <c r="AV7686" s="12"/>
      <c r="AW7686" s="12"/>
      <c r="AX7686" s="12"/>
      <c r="AY7686" s="12"/>
      <c r="AZ7686" s="12"/>
      <c r="BA7686" s="12"/>
      <c r="BB7686" s="12"/>
      <c r="BC7686" s="12"/>
      <c r="BD7686" s="12"/>
      <c r="BE7686" s="12"/>
      <c r="BF7686" s="12"/>
      <c r="BG7686" s="12"/>
      <c r="BH7686" s="12"/>
      <c r="BI7686" s="12"/>
      <c r="BJ7686" s="13"/>
      <c r="BK7686" s="13"/>
      <c r="BL7686" s="13"/>
      <c r="BM7686" s="13"/>
      <c r="BN7686" s="13"/>
    </row>
    <row r="7687" spans="1:66" x14ac:dyDescent="0.25">
      <c r="A7687" s="2"/>
      <c r="D7687"/>
      <c r="E7687" s="10"/>
      <c r="F7687" s="10"/>
      <c r="G7687" s="10"/>
      <c r="H7687" s="10"/>
      <c r="I7687" s="10"/>
      <c r="J7687" s="10"/>
      <c r="K7687" s="11"/>
      <c r="L7687" s="11"/>
      <c r="M7687" s="12"/>
      <c r="N7687" s="12"/>
      <c r="O7687" s="12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  <c r="AD7687" s="12"/>
      <c r="AE7687" s="12"/>
      <c r="AF7687" s="12"/>
      <c r="AG7687" s="12"/>
      <c r="AH7687" s="12"/>
      <c r="AI7687" s="12"/>
      <c r="AJ7687" s="12"/>
      <c r="AK7687" s="12"/>
      <c r="AL7687" s="12"/>
      <c r="AM7687" s="12"/>
      <c r="AN7687" s="12"/>
      <c r="AO7687" s="12"/>
      <c r="AP7687" s="12"/>
      <c r="AQ7687" s="12"/>
      <c r="AR7687" s="12"/>
      <c r="AS7687" s="12"/>
      <c r="AT7687" s="12"/>
      <c r="AU7687" s="12"/>
      <c r="AV7687" s="12"/>
      <c r="AW7687" s="12"/>
      <c r="AX7687" s="12"/>
      <c r="AY7687" s="12"/>
      <c r="AZ7687" s="12"/>
      <c r="BA7687" s="12"/>
      <c r="BB7687" s="12"/>
      <c r="BC7687" s="12"/>
      <c r="BD7687" s="12"/>
      <c r="BE7687" s="12"/>
      <c r="BF7687" s="12"/>
      <c r="BG7687" s="12"/>
      <c r="BH7687" s="12"/>
      <c r="BI7687" s="12"/>
      <c r="BJ7687" s="13"/>
      <c r="BK7687" s="13"/>
      <c r="BL7687" s="13"/>
      <c r="BM7687" s="13"/>
      <c r="BN7687" s="13"/>
    </row>
    <row r="7688" spans="1:66" x14ac:dyDescent="0.25">
      <c r="A7688" s="2"/>
      <c r="D7688"/>
      <c r="E7688" s="10"/>
      <c r="F7688" s="10"/>
      <c r="G7688" s="10"/>
      <c r="H7688" s="10"/>
      <c r="I7688" s="10"/>
      <c r="J7688" s="10"/>
      <c r="K7688" s="11"/>
      <c r="L7688" s="11"/>
      <c r="M7688" s="12"/>
      <c r="N7688" s="12"/>
      <c r="O7688" s="12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  <c r="AD7688" s="12"/>
      <c r="AE7688" s="12"/>
      <c r="AF7688" s="12"/>
      <c r="AG7688" s="12"/>
      <c r="AH7688" s="12"/>
      <c r="AI7688" s="12"/>
      <c r="AJ7688" s="12"/>
      <c r="AK7688" s="12"/>
      <c r="AL7688" s="12"/>
      <c r="AM7688" s="12"/>
      <c r="AN7688" s="12"/>
      <c r="AO7688" s="12"/>
      <c r="AP7688" s="12"/>
      <c r="AQ7688" s="12"/>
      <c r="AR7688" s="12"/>
      <c r="AS7688" s="12"/>
      <c r="AT7688" s="12"/>
      <c r="AU7688" s="12"/>
      <c r="AV7688" s="12"/>
      <c r="AW7688" s="12"/>
      <c r="AX7688" s="12"/>
      <c r="AY7688" s="12"/>
      <c r="AZ7688" s="12"/>
      <c r="BA7688" s="12"/>
      <c r="BB7688" s="12"/>
      <c r="BC7688" s="12"/>
      <c r="BD7688" s="12"/>
      <c r="BE7688" s="12"/>
      <c r="BF7688" s="12"/>
      <c r="BG7688" s="12"/>
      <c r="BH7688" s="12"/>
      <c r="BI7688" s="12"/>
      <c r="BJ7688" s="13"/>
      <c r="BK7688" s="13"/>
      <c r="BL7688" s="13"/>
      <c r="BM7688" s="13"/>
      <c r="BN7688" s="13"/>
    </row>
    <row r="7689" spans="1:66" x14ac:dyDescent="0.25">
      <c r="A7689" s="2"/>
      <c r="D7689"/>
      <c r="E7689" s="10"/>
      <c r="F7689" s="10"/>
      <c r="G7689" s="10"/>
      <c r="H7689" s="10"/>
      <c r="I7689" s="10"/>
      <c r="J7689" s="10"/>
      <c r="K7689" s="11"/>
      <c r="L7689" s="11"/>
      <c r="M7689" s="12"/>
      <c r="N7689" s="12"/>
      <c r="O7689" s="12"/>
      <c r="P7689" s="12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  <c r="AC7689" s="12"/>
      <c r="AD7689" s="12"/>
      <c r="AE7689" s="12"/>
      <c r="AF7689" s="12"/>
      <c r="AG7689" s="12"/>
      <c r="AH7689" s="12"/>
      <c r="AI7689" s="12"/>
      <c r="AJ7689" s="12"/>
      <c r="AK7689" s="12"/>
      <c r="AL7689" s="12"/>
      <c r="AM7689" s="12"/>
      <c r="AN7689" s="12"/>
      <c r="AO7689" s="12"/>
      <c r="AP7689" s="12"/>
      <c r="AQ7689" s="12"/>
      <c r="AR7689" s="12"/>
      <c r="AS7689" s="12"/>
      <c r="AT7689" s="12"/>
      <c r="AU7689" s="12"/>
      <c r="AV7689" s="12"/>
      <c r="AW7689" s="12"/>
      <c r="AX7689" s="12"/>
      <c r="AY7689" s="12"/>
      <c r="AZ7689" s="12"/>
      <c r="BA7689" s="12"/>
      <c r="BB7689" s="12"/>
      <c r="BC7689" s="12"/>
      <c r="BD7689" s="12"/>
      <c r="BE7689" s="12"/>
      <c r="BF7689" s="12"/>
      <c r="BG7689" s="12"/>
      <c r="BH7689" s="12"/>
      <c r="BI7689" s="12"/>
      <c r="BJ7689" s="13"/>
      <c r="BK7689" s="13"/>
      <c r="BL7689" s="13"/>
      <c r="BM7689" s="13"/>
      <c r="BN7689" s="13"/>
    </row>
    <row r="7690" spans="1:66" x14ac:dyDescent="0.25">
      <c r="A7690" s="2"/>
      <c r="D7690"/>
      <c r="E7690" s="10"/>
      <c r="F7690" s="10"/>
      <c r="G7690" s="10"/>
      <c r="H7690" s="10"/>
      <c r="I7690" s="10"/>
      <c r="J7690" s="10"/>
      <c r="K7690" s="11"/>
      <c r="L7690" s="11"/>
      <c r="M7690" s="12"/>
      <c r="N7690" s="12"/>
      <c r="O7690" s="12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  <c r="AD7690" s="12"/>
      <c r="AE7690" s="12"/>
      <c r="AF7690" s="12"/>
      <c r="AG7690" s="12"/>
      <c r="AH7690" s="12"/>
      <c r="AI7690" s="12"/>
      <c r="AJ7690" s="12"/>
      <c r="AK7690" s="12"/>
      <c r="AL7690" s="12"/>
      <c r="AM7690" s="12"/>
      <c r="AN7690" s="12"/>
      <c r="AO7690" s="12"/>
      <c r="AP7690" s="12"/>
      <c r="AQ7690" s="12"/>
      <c r="AR7690" s="12"/>
      <c r="AS7690" s="12"/>
      <c r="AT7690" s="12"/>
      <c r="AU7690" s="12"/>
      <c r="AV7690" s="12"/>
      <c r="AW7690" s="12"/>
      <c r="AX7690" s="12"/>
      <c r="AY7690" s="12"/>
      <c r="AZ7690" s="12"/>
      <c r="BA7690" s="12"/>
      <c r="BB7690" s="12"/>
      <c r="BC7690" s="12"/>
      <c r="BD7690" s="12"/>
      <c r="BE7690" s="12"/>
      <c r="BF7690" s="12"/>
      <c r="BG7690" s="12"/>
      <c r="BH7690" s="12"/>
      <c r="BI7690" s="12"/>
      <c r="BJ7690" s="13"/>
      <c r="BK7690" s="13"/>
      <c r="BL7690" s="13"/>
      <c r="BM7690" s="13"/>
      <c r="BN7690" s="13"/>
    </row>
    <row r="7691" spans="1:66" x14ac:dyDescent="0.25">
      <c r="A7691" s="2"/>
      <c r="D7691"/>
      <c r="E7691" s="10"/>
      <c r="F7691" s="10"/>
      <c r="G7691" s="10"/>
      <c r="H7691" s="10"/>
      <c r="I7691" s="10"/>
      <c r="J7691" s="10"/>
      <c r="K7691" s="11"/>
      <c r="L7691" s="11"/>
      <c r="M7691" s="12"/>
      <c r="N7691" s="12"/>
      <c r="O7691" s="12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  <c r="AD7691" s="12"/>
      <c r="AE7691" s="12"/>
      <c r="AF7691" s="12"/>
      <c r="AG7691" s="12"/>
      <c r="AH7691" s="12"/>
      <c r="AI7691" s="12"/>
      <c r="AJ7691" s="12"/>
      <c r="AK7691" s="12"/>
      <c r="AL7691" s="12"/>
      <c r="AM7691" s="12"/>
      <c r="AN7691" s="12"/>
      <c r="AO7691" s="12"/>
      <c r="AP7691" s="12"/>
      <c r="AQ7691" s="12"/>
      <c r="AR7691" s="12"/>
      <c r="AS7691" s="12"/>
      <c r="AT7691" s="12"/>
      <c r="AU7691" s="12"/>
      <c r="AV7691" s="12"/>
      <c r="AW7691" s="12"/>
      <c r="AX7691" s="12"/>
      <c r="AY7691" s="12"/>
      <c r="AZ7691" s="12"/>
      <c r="BA7691" s="12"/>
      <c r="BB7691" s="12"/>
      <c r="BC7691" s="12"/>
      <c r="BD7691" s="12"/>
      <c r="BE7691" s="12"/>
      <c r="BF7691" s="12"/>
      <c r="BG7691" s="12"/>
      <c r="BH7691" s="12"/>
      <c r="BI7691" s="12"/>
      <c r="BJ7691" s="13"/>
      <c r="BK7691" s="13"/>
      <c r="BL7691" s="13"/>
      <c r="BM7691" s="13"/>
      <c r="BN7691" s="13"/>
    </row>
    <row r="7692" spans="1:66" x14ac:dyDescent="0.25">
      <c r="A7692" s="2"/>
      <c r="D7692"/>
      <c r="E7692" s="10"/>
      <c r="F7692" s="10"/>
      <c r="G7692" s="10"/>
      <c r="H7692" s="10"/>
      <c r="I7692" s="10"/>
      <c r="J7692" s="10"/>
      <c r="K7692" s="11"/>
      <c r="L7692" s="11"/>
      <c r="M7692" s="12"/>
      <c r="N7692" s="12"/>
      <c r="O7692" s="12"/>
      <c r="P7692" s="12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  <c r="AC7692" s="12"/>
      <c r="AD7692" s="12"/>
      <c r="AE7692" s="12"/>
      <c r="AF7692" s="12"/>
      <c r="AG7692" s="12"/>
      <c r="AH7692" s="12"/>
      <c r="AI7692" s="12"/>
      <c r="AJ7692" s="12"/>
      <c r="AK7692" s="12"/>
      <c r="AL7692" s="12"/>
      <c r="AM7692" s="12"/>
      <c r="AN7692" s="12"/>
      <c r="AO7692" s="12"/>
      <c r="AP7692" s="12"/>
      <c r="AQ7692" s="12"/>
      <c r="AR7692" s="12"/>
      <c r="AS7692" s="12"/>
      <c r="AT7692" s="12"/>
      <c r="AU7692" s="12"/>
      <c r="AV7692" s="12"/>
      <c r="AW7692" s="12"/>
      <c r="AX7692" s="12"/>
      <c r="AY7692" s="12"/>
      <c r="AZ7692" s="12"/>
      <c r="BA7692" s="12"/>
      <c r="BB7692" s="12"/>
      <c r="BC7692" s="12"/>
      <c r="BD7692" s="12"/>
      <c r="BE7692" s="12"/>
      <c r="BF7692" s="12"/>
      <c r="BG7692" s="12"/>
      <c r="BH7692" s="12"/>
      <c r="BI7692" s="12"/>
      <c r="BJ7692" s="13"/>
      <c r="BK7692" s="13"/>
      <c r="BL7692" s="13"/>
      <c r="BM7692" s="13"/>
      <c r="BN7692" s="13"/>
    </row>
    <row r="7693" spans="1:66" x14ac:dyDescent="0.25">
      <c r="A7693" s="2"/>
      <c r="D7693"/>
      <c r="E7693" s="10"/>
      <c r="F7693" s="10"/>
      <c r="G7693" s="10"/>
      <c r="H7693" s="10"/>
      <c r="I7693" s="10"/>
      <c r="J7693" s="10"/>
      <c r="K7693" s="11"/>
      <c r="L7693" s="11"/>
      <c r="M7693" s="12"/>
      <c r="N7693" s="12"/>
      <c r="O7693" s="12"/>
      <c r="P7693" s="12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  <c r="AC7693" s="12"/>
      <c r="AD7693" s="12"/>
      <c r="AE7693" s="12"/>
      <c r="AF7693" s="12"/>
      <c r="AG7693" s="12"/>
      <c r="AH7693" s="12"/>
      <c r="AI7693" s="12"/>
      <c r="AJ7693" s="12"/>
      <c r="AK7693" s="12"/>
      <c r="AL7693" s="12"/>
      <c r="AM7693" s="12"/>
      <c r="AN7693" s="12"/>
      <c r="AO7693" s="12"/>
      <c r="AP7693" s="12"/>
      <c r="AQ7693" s="12"/>
      <c r="AR7693" s="12"/>
      <c r="AS7693" s="12"/>
      <c r="AT7693" s="12"/>
      <c r="AU7693" s="12"/>
      <c r="AV7693" s="12"/>
      <c r="AW7693" s="12"/>
      <c r="AX7693" s="12"/>
      <c r="AY7693" s="12"/>
      <c r="AZ7693" s="12"/>
      <c r="BA7693" s="12"/>
      <c r="BB7693" s="12"/>
      <c r="BC7693" s="12"/>
      <c r="BD7693" s="12"/>
      <c r="BE7693" s="12"/>
      <c r="BF7693" s="12"/>
      <c r="BG7693" s="12"/>
      <c r="BH7693" s="12"/>
      <c r="BI7693" s="12"/>
      <c r="BJ7693" s="13"/>
      <c r="BK7693" s="13"/>
      <c r="BL7693" s="13"/>
      <c r="BM7693" s="13"/>
      <c r="BN7693" s="13"/>
    </row>
    <row r="7694" spans="1:66" x14ac:dyDescent="0.25">
      <c r="A7694" s="2"/>
      <c r="D7694"/>
      <c r="E7694" s="10"/>
      <c r="F7694" s="10"/>
      <c r="G7694" s="10"/>
      <c r="H7694" s="10"/>
      <c r="I7694" s="10"/>
      <c r="J7694" s="10"/>
      <c r="K7694" s="11"/>
      <c r="L7694" s="11"/>
      <c r="M7694" s="12"/>
      <c r="N7694" s="12"/>
      <c r="O7694" s="12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  <c r="AC7694" s="12"/>
      <c r="AD7694" s="12"/>
      <c r="AE7694" s="12"/>
      <c r="AF7694" s="12"/>
      <c r="AG7694" s="12"/>
      <c r="AH7694" s="12"/>
      <c r="AI7694" s="12"/>
      <c r="AJ7694" s="12"/>
      <c r="AK7694" s="12"/>
      <c r="AL7694" s="12"/>
      <c r="AM7694" s="12"/>
      <c r="AN7694" s="12"/>
      <c r="AO7694" s="12"/>
      <c r="AP7694" s="12"/>
      <c r="AQ7694" s="12"/>
      <c r="AR7694" s="12"/>
      <c r="AS7694" s="12"/>
      <c r="AT7694" s="12"/>
      <c r="AU7694" s="12"/>
      <c r="AV7694" s="12"/>
      <c r="AW7694" s="12"/>
      <c r="AX7694" s="12"/>
      <c r="AY7694" s="12"/>
      <c r="AZ7694" s="12"/>
      <c r="BA7694" s="12"/>
      <c r="BB7694" s="12"/>
      <c r="BC7694" s="12"/>
      <c r="BD7694" s="12"/>
      <c r="BE7694" s="12"/>
      <c r="BF7694" s="12"/>
      <c r="BG7694" s="12"/>
      <c r="BH7694" s="12"/>
      <c r="BI7694" s="12"/>
      <c r="BJ7694" s="13"/>
      <c r="BK7694" s="13"/>
      <c r="BL7694" s="13"/>
      <c r="BM7694" s="13"/>
      <c r="BN7694" s="13"/>
    </row>
    <row r="7695" spans="1:66" x14ac:dyDescent="0.25">
      <c r="A7695" s="2"/>
      <c r="D7695"/>
      <c r="E7695" s="10"/>
      <c r="F7695" s="10"/>
      <c r="G7695" s="10"/>
      <c r="H7695" s="10"/>
      <c r="I7695" s="10"/>
      <c r="J7695" s="10"/>
      <c r="K7695" s="11"/>
      <c r="L7695" s="11"/>
      <c r="M7695" s="12"/>
      <c r="N7695" s="12"/>
      <c r="O7695" s="12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  <c r="AD7695" s="12"/>
      <c r="AE7695" s="12"/>
      <c r="AF7695" s="12"/>
      <c r="AG7695" s="12"/>
      <c r="AH7695" s="12"/>
      <c r="AI7695" s="12"/>
      <c r="AJ7695" s="12"/>
      <c r="AK7695" s="12"/>
      <c r="AL7695" s="12"/>
      <c r="AM7695" s="12"/>
      <c r="AN7695" s="12"/>
      <c r="AO7695" s="12"/>
      <c r="AP7695" s="12"/>
      <c r="AQ7695" s="12"/>
      <c r="AR7695" s="12"/>
      <c r="AS7695" s="12"/>
      <c r="AT7695" s="12"/>
      <c r="AU7695" s="12"/>
      <c r="AV7695" s="12"/>
      <c r="AW7695" s="12"/>
      <c r="AX7695" s="12"/>
      <c r="AY7695" s="12"/>
      <c r="AZ7695" s="12"/>
      <c r="BA7695" s="12"/>
      <c r="BB7695" s="12"/>
      <c r="BC7695" s="12"/>
      <c r="BD7695" s="12"/>
      <c r="BE7695" s="12"/>
      <c r="BF7695" s="12"/>
      <c r="BG7695" s="12"/>
      <c r="BH7695" s="12"/>
      <c r="BI7695" s="12"/>
      <c r="BJ7695" s="13"/>
      <c r="BK7695" s="13"/>
      <c r="BL7695" s="13"/>
      <c r="BM7695" s="13"/>
      <c r="BN7695" s="13"/>
    </row>
    <row r="7696" spans="1:66" x14ac:dyDescent="0.25">
      <c r="A7696" s="2"/>
      <c r="D7696"/>
      <c r="E7696" s="10"/>
      <c r="F7696" s="10"/>
      <c r="G7696" s="10"/>
      <c r="H7696" s="10"/>
      <c r="I7696" s="10"/>
      <c r="J7696" s="10"/>
      <c r="K7696" s="11"/>
      <c r="L7696" s="11"/>
      <c r="M7696" s="12"/>
      <c r="N7696" s="12"/>
      <c r="O7696" s="12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  <c r="AD7696" s="12"/>
      <c r="AE7696" s="12"/>
      <c r="AF7696" s="12"/>
      <c r="AG7696" s="12"/>
      <c r="AH7696" s="12"/>
      <c r="AI7696" s="12"/>
      <c r="AJ7696" s="12"/>
      <c r="AK7696" s="12"/>
      <c r="AL7696" s="12"/>
      <c r="AM7696" s="12"/>
      <c r="AN7696" s="12"/>
      <c r="AO7696" s="12"/>
      <c r="AP7696" s="12"/>
      <c r="AQ7696" s="12"/>
      <c r="AR7696" s="12"/>
      <c r="AS7696" s="12"/>
      <c r="AT7696" s="12"/>
      <c r="AU7696" s="12"/>
      <c r="AV7696" s="12"/>
      <c r="AW7696" s="12"/>
      <c r="AX7696" s="12"/>
      <c r="AY7696" s="12"/>
      <c r="AZ7696" s="12"/>
      <c r="BA7696" s="12"/>
      <c r="BB7696" s="12"/>
      <c r="BC7696" s="12"/>
      <c r="BD7696" s="12"/>
      <c r="BE7696" s="12"/>
      <c r="BF7696" s="12"/>
      <c r="BG7696" s="12"/>
      <c r="BH7696" s="12"/>
      <c r="BI7696" s="12"/>
      <c r="BJ7696" s="13"/>
      <c r="BK7696" s="13"/>
      <c r="BL7696" s="13"/>
      <c r="BM7696" s="13"/>
      <c r="BN7696" s="13"/>
    </row>
    <row r="7697" spans="1:66" x14ac:dyDescent="0.25">
      <c r="A7697" s="2"/>
      <c r="D7697"/>
      <c r="E7697" s="10"/>
      <c r="F7697" s="10"/>
      <c r="G7697" s="10"/>
      <c r="H7697" s="10"/>
      <c r="I7697" s="10"/>
      <c r="J7697" s="10"/>
      <c r="K7697" s="11"/>
      <c r="L7697" s="11"/>
      <c r="M7697" s="12"/>
      <c r="N7697" s="12"/>
      <c r="O7697" s="12"/>
      <c r="P7697" s="12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  <c r="AC7697" s="12"/>
      <c r="AD7697" s="12"/>
      <c r="AE7697" s="12"/>
      <c r="AF7697" s="12"/>
      <c r="AG7697" s="12"/>
      <c r="AH7697" s="12"/>
      <c r="AI7697" s="12"/>
      <c r="AJ7697" s="12"/>
      <c r="AK7697" s="12"/>
      <c r="AL7697" s="12"/>
      <c r="AM7697" s="12"/>
      <c r="AN7697" s="12"/>
      <c r="AO7697" s="12"/>
      <c r="AP7697" s="12"/>
      <c r="AQ7697" s="12"/>
      <c r="AR7697" s="12"/>
      <c r="AS7697" s="12"/>
      <c r="AT7697" s="12"/>
      <c r="AU7697" s="12"/>
      <c r="AV7697" s="12"/>
      <c r="AW7697" s="12"/>
      <c r="AX7697" s="12"/>
      <c r="AY7697" s="12"/>
      <c r="AZ7697" s="12"/>
      <c r="BA7697" s="12"/>
      <c r="BB7697" s="12"/>
      <c r="BC7697" s="12"/>
      <c r="BD7697" s="12"/>
      <c r="BE7697" s="12"/>
      <c r="BF7697" s="12"/>
      <c r="BG7697" s="12"/>
      <c r="BH7697" s="12"/>
      <c r="BI7697" s="12"/>
      <c r="BJ7697" s="13"/>
      <c r="BK7697" s="13"/>
      <c r="BL7697" s="13"/>
      <c r="BM7697" s="13"/>
      <c r="BN7697" s="13"/>
    </row>
    <row r="7698" spans="1:66" x14ac:dyDescent="0.25">
      <c r="A7698" s="2"/>
      <c r="D7698"/>
      <c r="E7698" s="10"/>
      <c r="F7698" s="10"/>
      <c r="G7698" s="10"/>
      <c r="H7698" s="10"/>
      <c r="I7698" s="10"/>
      <c r="J7698" s="10"/>
      <c r="K7698" s="11"/>
      <c r="L7698" s="11"/>
      <c r="M7698" s="12"/>
      <c r="N7698" s="12"/>
      <c r="O7698" s="12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  <c r="AD7698" s="12"/>
      <c r="AE7698" s="12"/>
      <c r="AF7698" s="12"/>
      <c r="AG7698" s="12"/>
      <c r="AH7698" s="12"/>
      <c r="AI7698" s="12"/>
      <c r="AJ7698" s="12"/>
      <c r="AK7698" s="12"/>
      <c r="AL7698" s="12"/>
      <c r="AM7698" s="12"/>
      <c r="AN7698" s="12"/>
      <c r="AO7698" s="12"/>
      <c r="AP7698" s="12"/>
      <c r="AQ7698" s="12"/>
      <c r="AR7698" s="12"/>
      <c r="AS7698" s="12"/>
      <c r="AT7698" s="12"/>
      <c r="AU7698" s="12"/>
      <c r="AV7698" s="12"/>
      <c r="AW7698" s="12"/>
      <c r="AX7698" s="12"/>
      <c r="AY7698" s="12"/>
      <c r="AZ7698" s="12"/>
      <c r="BA7698" s="12"/>
      <c r="BB7698" s="12"/>
      <c r="BC7698" s="12"/>
      <c r="BD7698" s="12"/>
      <c r="BE7698" s="12"/>
      <c r="BF7698" s="12"/>
      <c r="BG7698" s="12"/>
      <c r="BH7698" s="12"/>
      <c r="BI7698" s="12"/>
      <c r="BJ7698" s="13"/>
      <c r="BK7698" s="13"/>
      <c r="BL7698" s="13"/>
      <c r="BM7698" s="13"/>
      <c r="BN7698" s="13"/>
    </row>
    <row r="7699" spans="1:66" x14ac:dyDescent="0.25">
      <c r="A7699" s="2"/>
      <c r="D7699"/>
      <c r="E7699" s="10"/>
      <c r="F7699" s="10"/>
      <c r="G7699" s="10"/>
      <c r="H7699" s="10"/>
      <c r="I7699" s="10"/>
      <c r="J7699" s="10"/>
      <c r="K7699" s="11"/>
      <c r="L7699" s="11"/>
      <c r="M7699" s="12"/>
      <c r="N7699" s="12"/>
      <c r="O7699" s="12"/>
      <c r="P7699" s="12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  <c r="AC7699" s="12"/>
      <c r="AD7699" s="12"/>
      <c r="AE7699" s="12"/>
      <c r="AF7699" s="12"/>
      <c r="AG7699" s="12"/>
      <c r="AH7699" s="12"/>
      <c r="AI7699" s="12"/>
      <c r="AJ7699" s="12"/>
      <c r="AK7699" s="12"/>
      <c r="AL7699" s="12"/>
      <c r="AM7699" s="12"/>
      <c r="AN7699" s="12"/>
      <c r="AO7699" s="12"/>
      <c r="AP7699" s="12"/>
      <c r="AQ7699" s="12"/>
      <c r="AR7699" s="12"/>
      <c r="AS7699" s="12"/>
      <c r="AT7699" s="12"/>
      <c r="AU7699" s="12"/>
      <c r="AV7699" s="12"/>
      <c r="AW7699" s="12"/>
      <c r="AX7699" s="12"/>
      <c r="AY7699" s="12"/>
      <c r="AZ7699" s="12"/>
      <c r="BA7699" s="12"/>
      <c r="BB7699" s="12"/>
      <c r="BC7699" s="12"/>
      <c r="BD7699" s="12"/>
      <c r="BE7699" s="12"/>
      <c r="BF7699" s="12"/>
      <c r="BG7699" s="12"/>
      <c r="BH7699" s="12"/>
      <c r="BI7699" s="12"/>
      <c r="BJ7699" s="13"/>
      <c r="BK7699" s="13"/>
      <c r="BL7699" s="13"/>
      <c r="BM7699" s="13"/>
      <c r="BN7699" s="13"/>
    </row>
    <row r="7700" spans="1:66" x14ac:dyDescent="0.25">
      <c r="A7700" s="2"/>
      <c r="D7700"/>
      <c r="E7700" s="10"/>
      <c r="F7700" s="10"/>
      <c r="G7700" s="10"/>
      <c r="H7700" s="10"/>
      <c r="I7700" s="10"/>
      <c r="J7700" s="10"/>
      <c r="K7700" s="11"/>
      <c r="L7700" s="11"/>
      <c r="M7700" s="12"/>
      <c r="N7700" s="12"/>
      <c r="O7700" s="12"/>
      <c r="P7700" s="12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  <c r="AC7700" s="12"/>
      <c r="AD7700" s="12"/>
      <c r="AE7700" s="12"/>
      <c r="AF7700" s="12"/>
      <c r="AG7700" s="12"/>
      <c r="AH7700" s="12"/>
      <c r="AI7700" s="12"/>
      <c r="AJ7700" s="12"/>
      <c r="AK7700" s="12"/>
      <c r="AL7700" s="12"/>
      <c r="AM7700" s="12"/>
      <c r="AN7700" s="12"/>
      <c r="AO7700" s="12"/>
      <c r="AP7700" s="12"/>
      <c r="AQ7700" s="12"/>
      <c r="AR7700" s="12"/>
      <c r="AS7700" s="12"/>
      <c r="AT7700" s="12"/>
      <c r="AU7700" s="12"/>
      <c r="AV7700" s="12"/>
      <c r="AW7700" s="12"/>
      <c r="AX7700" s="12"/>
      <c r="AY7700" s="12"/>
      <c r="AZ7700" s="12"/>
      <c r="BA7700" s="12"/>
      <c r="BB7700" s="12"/>
      <c r="BC7700" s="12"/>
      <c r="BD7700" s="12"/>
      <c r="BE7700" s="12"/>
      <c r="BF7700" s="12"/>
      <c r="BG7700" s="12"/>
      <c r="BH7700" s="12"/>
      <c r="BI7700" s="12"/>
      <c r="BJ7700" s="13"/>
      <c r="BK7700" s="13"/>
      <c r="BL7700" s="13"/>
      <c r="BM7700" s="13"/>
      <c r="BN7700" s="13"/>
    </row>
    <row r="7701" spans="1:66" x14ac:dyDescent="0.25">
      <c r="A7701" s="2"/>
      <c r="D7701"/>
      <c r="E7701" s="10"/>
      <c r="F7701" s="10"/>
      <c r="G7701" s="10"/>
      <c r="H7701" s="10"/>
      <c r="I7701" s="10"/>
      <c r="J7701" s="10"/>
      <c r="K7701" s="11"/>
      <c r="L7701" s="11"/>
      <c r="M7701" s="12"/>
      <c r="N7701" s="12"/>
      <c r="O7701" s="12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  <c r="AD7701" s="12"/>
      <c r="AE7701" s="12"/>
      <c r="AF7701" s="12"/>
      <c r="AG7701" s="12"/>
      <c r="AH7701" s="12"/>
      <c r="AI7701" s="12"/>
      <c r="AJ7701" s="12"/>
      <c r="AK7701" s="12"/>
      <c r="AL7701" s="12"/>
      <c r="AM7701" s="12"/>
      <c r="AN7701" s="12"/>
      <c r="AO7701" s="12"/>
      <c r="AP7701" s="12"/>
      <c r="AQ7701" s="12"/>
      <c r="AR7701" s="12"/>
      <c r="AS7701" s="12"/>
      <c r="AT7701" s="12"/>
      <c r="AU7701" s="12"/>
      <c r="AV7701" s="12"/>
      <c r="AW7701" s="12"/>
      <c r="AX7701" s="12"/>
      <c r="AY7701" s="12"/>
      <c r="AZ7701" s="12"/>
      <c r="BA7701" s="12"/>
      <c r="BB7701" s="12"/>
      <c r="BC7701" s="12"/>
      <c r="BD7701" s="12"/>
      <c r="BE7701" s="12"/>
      <c r="BF7701" s="12"/>
      <c r="BG7701" s="12"/>
      <c r="BH7701" s="12"/>
      <c r="BI7701" s="12"/>
      <c r="BJ7701" s="13"/>
      <c r="BK7701" s="13"/>
      <c r="BL7701" s="13"/>
      <c r="BM7701" s="13"/>
      <c r="BN7701" s="13"/>
    </row>
    <row r="7702" spans="1:66" x14ac:dyDescent="0.25">
      <c r="A7702" s="2"/>
      <c r="D7702"/>
      <c r="E7702" s="10"/>
      <c r="F7702" s="10"/>
      <c r="G7702" s="10"/>
      <c r="H7702" s="10"/>
      <c r="I7702" s="10"/>
      <c r="J7702" s="10"/>
      <c r="K7702" s="11"/>
      <c r="L7702" s="11"/>
      <c r="M7702" s="12"/>
      <c r="N7702" s="12"/>
      <c r="O7702" s="12"/>
      <c r="P7702" s="12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  <c r="AC7702" s="12"/>
      <c r="AD7702" s="12"/>
      <c r="AE7702" s="12"/>
      <c r="AF7702" s="12"/>
      <c r="AG7702" s="12"/>
      <c r="AH7702" s="12"/>
      <c r="AI7702" s="12"/>
      <c r="AJ7702" s="12"/>
      <c r="AK7702" s="12"/>
      <c r="AL7702" s="12"/>
      <c r="AM7702" s="12"/>
      <c r="AN7702" s="12"/>
      <c r="AO7702" s="12"/>
      <c r="AP7702" s="12"/>
      <c r="AQ7702" s="12"/>
      <c r="AR7702" s="12"/>
      <c r="AS7702" s="12"/>
      <c r="AT7702" s="12"/>
      <c r="AU7702" s="12"/>
      <c r="AV7702" s="12"/>
      <c r="AW7702" s="12"/>
      <c r="AX7702" s="12"/>
      <c r="AY7702" s="12"/>
      <c r="AZ7702" s="12"/>
      <c r="BA7702" s="12"/>
      <c r="BB7702" s="12"/>
      <c r="BC7702" s="12"/>
      <c r="BD7702" s="12"/>
      <c r="BE7702" s="12"/>
      <c r="BF7702" s="12"/>
      <c r="BG7702" s="12"/>
      <c r="BH7702" s="12"/>
      <c r="BI7702" s="12"/>
      <c r="BJ7702" s="13"/>
      <c r="BK7702" s="13"/>
      <c r="BL7702" s="13"/>
      <c r="BM7702" s="13"/>
      <c r="BN7702" s="13"/>
    </row>
    <row r="7703" spans="1:66" x14ac:dyDescent="0.25">
      <c r="A7703" s="2"/>
      <c r="D7703"/>
      <c r="E7703" s="10"/>
      <c r="F7703" s="10"/>
      <c r="G7703" s="10"/>
      <c r="H7703" s="10"/>
      <c r="I7703" s="10"/>
      <c r="J7703" s="10"/>
      <c r="K7703" s="11"/>
      <c r="L7703" s="11"/>
      <c r="M7703" s="12"/>
      <c r="N7703" s="12"/>
      <c r="O7703" s="12"/>
      <c r="P7703" s="12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  <c r="AC7703" s="12"/>
      <c r="AD7703" s="12"/>
      <c r="AE7703" s="12"/>
      <c r="AF7703" s="12"/>
      <c r="AG7703" s="12"/>
      <c r="AH7703" s="12"/>
      <c r="AI7703" s="12"/>
      <c r="AJ7703" s="12"/>
      <c r="AK7703" s="12"/>
      <c r="AL7703" s="12"/>
      <c r="AM7703" s="12"/>
      <c r="AN7703" s="12"/>
      <c r="AO7703" s="12"/>
      <c r="AP7703" s="12"/>
      <c r="AQ7703" s="12"/>
      <c r="AR7703" s="12"/>
      <c r="AS7703" s="12"/>
      <c r="AT7703" s="12"/>
      <c r="AU7703" s="12"/>
      <c r="AV7703" s="12"/>
      <c r="AW7703" s="12"/>
      <c r="AX7703" s="12"/>
      <c r="AY7703" s="12"/>
      <c r="AZ7703" s="12"/>
      <c r="BA7703" s="12"/>
      <c r="BB7703" s="12"/>
      <c r="BC7703" s="12"/>
      <c r="BD7703" s="12"/>
      <c r="BE7703" s="12"/>
      <c r="BF7703" s="12"/>
      <c r="BG7703" s="12"/>
      <c r="BH7703" s="12"/>
      <c r="BI7703" s="12"/>
      <c r="BJ7703" s="13"/>
      <c r="BK7703" s="13"/>
      <c r="BL7703" s="13"/>
      <c r="BM7703" s="13"/>
      <c r="BN7703" s="13"/>
    </row>
    <row r="7704" spans="1:66" x14ac:dyDescent="0.25">
      <c r="A7704" s="2"/>
      <c r="D7704"/>
      <c r="E7704" s="10"/>
      <c r="F7704" s="10"/>
      <c r="G7704" s="10"/>
      <c r="H7704" s="10"/>
      <c r="I7704" s="10"/>
      <c r="J7704" s="10"/>
      <c r="K7704" s="11"/>
      <c r="L7704" s="11"/>
      <c r="M7704" s="12"/>
      <c r="N7704" s="12"/>
      <c r="O7704" s="12"/>
      <c r="P7704" s="12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  <c r="AC7704" s="12"/>
      <c r="AD7704" s="12"/>
      <c r="AE7704" s="12"/>
      <c r="AF7704" s="12"/>
      <c r="AG7704" s="12"/>
      <c r="AH7704" s="12"/>
      <c r="AI7704" s="12"/>
      <c r="AJ7704" s="12"/>
      <c r="AK7704" s="12"/>
      <c r="AL7704" s="12"/>
      <c r="AM7704" s="12"/>
      <c r="AN7704" s="12"/>
      <c r="AO7704" s="12"/>
      <c r="AP7704" s="12"/>
      <c r="AQ7704" s="12"/>
      <c r="AR7704" s="12"/>
      <c r="AS7704" s="12"/>
      <c r="AT7704" s="12"/>
      <c r="AU7704" s="12"/>
      <c r="AV7704" s="12"/>
      <c r="AW7704" s="12"/>
      <c r="AX7704" s="12"/>
      <c r="AY7704" s="12"/>
      <c r="AZ7704" s="12"/>
      <c r="BA7704" s="12"/>
      <c r="BB7704" s="12"/>
      <c r="BC7704" s="12"/>
      <c r="BD7704" s="12"/>
      <c r="BE7704" s="12"/>
      <c r="BF7704" s="12"/>
      <c r="BG7704" s="12"/>
      <c r="BH7704" s="12"/>
      <c r="BI7704" s="12"/>
      <c r="BJ7704" s="13"/>
      <c r="BK7704" s="13"/>
      <c r="BL7704" s="13"/>
      <c r="BM7704" s="13"/>
      <c r="BN7704" s="13"/>
    </row>
    <row r="7705" spans="1:66" x14ac:dyDescent="0.25">
      <c r="A7705" s="2"/>
      <c r="D7705"/>
      <c r="E7705" s="10"/>
      <c r="F7705" s="10"/>
      <c r="G7705" s="10"/>
      <c r="H7705" s="10"/>
      <c r="I7705" s="10"/>
      <c r="J7705" s="10"/>
      <c r="K7705" s="11"/>
      <c r="L7705" s="11"/>
      <c r="M7705" s="12"/>
      <c r="N7705" s="12"/>
      <c r="O7705" s="12"/>
      <c r="P7705" s="12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  <c r="AC7705" s="12"/>
      <c r="AD7705" s="12"/>
      <c r="AE7705" s="12"/>
      <c r="AF7705" s="12"/>
      <c r="AG7705" s="12"/>
      <c r="AH7705" s="12"/>
      <c r="AI7705" s="12"/>
      <c r="AJ7705" s="12"/>
      <c r="AK7705" s="12"/>
      <c r="AL7705" s="12"/>
      <c r="AM7705" s="12"/>
      <c r="AN7705" s="12"/>
      <c r="AO7705" s="12"/>
      <c r="AP7705" s="12"/>
      <c r="AQ7705" s="12"/>
      <c r="AR7705" s="12"/>
      <c r="AS7705" s="12"/>
      <c r="AT7705" s="12"/>
      <c r="AU7705" s="12"/>
      <c r="AV7705" s="12"/>
      <c r="AW7705" s="12"/>
      <c r="AX7705" s="12"/>
      <c r="AY7705" s="12"/>
      <c r="AZ7705" s="12"/>
      <c r="BA7705" s="12"/>
      <c r="BB7705" s="12"/>
      <c r="BC7705" s="12"/>
      <c r="BD7705" s="12"/>
      <c r="BE7705" s="12"/>
      <c r="BF7705" s="12"/>
      <c r="BG7705" s="12"/>
      <c r="BH7705" s="12"/>
      <c r="BI7705" s="12"/>
      <c r="BJ7705" s="13"/>
      <c r="BK7705" s="13"/>
      <c r="BL7705" s="13"/>
      <c r="BM7705" s="13"/>
      <c r="BN7705" s="13"/>
    </row>
    <row r="7706" spans="1:66" x14ac:dyDescent="0.25">
      <c r="A7706" s="2"/>
      <c r="D7706"/>
      <c r="E7706" s="10"/>
      <c r="F7706" s="10"/>
      <c r="G7706" s="10"/>
      <c r="H7706" s="10"/>
      <c r="I7706" s="10"/>
      <c r="J7706" s="10"/>
      <c r="K7706" s="11"/>
      <c r="L7706" s="11"/>
      <c r="M7706" s="12"/>
      <c r="N7706" s="12"/>
      <c r="O7706" s="12"/>
      <c r="P7706" s="12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  <c r="AC7706" s="12"/>
      <c r="AD7706" s="12"/>
      <c r="AE7706" s="12"/>
      <c r="AF7706" s="12"/>
      <c r="AG7706" s="12"/>
      <c r="AH7706" s="12"/>
      <c r="AI7706" s="12"/>
      <c r="AJ7706" s="12"/>
      <c r="AK7706" s="12"/>
      <c r="AL7706" s="12"/>
      <c r="AM7706" s="12"/>
      <c r="AN7706" s="12"/>
      <c r="AO7706" s="12"/>
      <c r="AP7706" s="12"/>
      <c r="AQ7706" s="12"/>
      <c r="AR7706" s="12"/>
      <c r="AS7706" s="12"/>
      <c r="AT7706" s="12"/>
      <c r="AU7706" s="12"/>
      <c r="AV7706" s="12"/>
      <c r="AW7706" s="12"/>
      <c r="AX7706" s="12"/>
      <c r="AY7706" s="12"/>
      <c r="AZ7706" s="12"/>
      <c r="BA7706" s="12"/>
      <c r="BB7706" s="12"/>
      <c r="BC7706" s="12"/>
      <c r="BD7706" s="12"/>
      <c r="BE7706" s="12"/>
      <c r="BF7706" s="12"/>
      <c r="BG7706" s="12"/>
      <c r="BH7706" s="12"/>
      <c r="BI7706" s="12"/>
      <c r="BJ7706" s="13"/>
      <c r="BK7706" s="13"/>
      <c r="BL7706" s="13"/>
      <c r="BM7706" s="13"/>
      <c r="BN7706" s="13"/>
    </row>
    <row r="7707" spans="1:66" x14ac:dyDescent="0.25">
      <c r="A7707" s="2"/>
      <c r="D7707"/>
      <c r="E7707" s="10"/>
      <c r="F7707" s="10"/>
      <c r="G7707" s="10"/>
      <c r="H7707" s="10"/>
      <c r="I7707" s="10"/>
      <c r="J7707" s="10"/>
      <c r="K7707" s="11"/>
      <c r="L7707" s="11"/>
      <c r="M7707" s="12"/>
      <c r="N7707" s="12"/>
      <c r="O7707" s="12"/>
      <c r="P7707" s="12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  <c r="AC7707" s="12"/>
      <c r="AD7707" s="12"/>
      <c r="AE7707" s="12"/>
      <c r="AF7707" s="12"/>
      <c r="AG7707" s="12"/>
      <c r="AH7707" s="12"/>
      <c r="AI7707" s="12"/>
      <c r="AJ7707" s="12"/>
      <c r="AK7707" s="12"/>
      <c r="AL7707" s="12"/>
      <c r="AM7707" s="12"/>
      <c r="AN7707" s="12"/>
      <c r="AO7707" s="12"/>
      <c r="AP7707" s="12"/>
      <c r="AQ7707" s="12"/>
      <c r="AR7707" s="12"/>
      <c r="AS7707" s="12"/>
      <c r="AT7707" s="12"/>
      <c r="AU7707" s="12"/>
      <c r="AV7707" s="12"/>
      <c r="AW7707" s="12"/>
      <c r="AX7707" s="12"/>
      <c r="AY7707" s="12"/>
      <c r="AZ7707" s="12"/>
      <c r="BA7707" s="12"/>
      <c r="BB7707" s="12"/>
      <c r="BC7707" s="12"/>
      <c r="BD7707" s="12"/>
      <c r="BE7707" s="12"/>
      <c r="BF7707" s="12"/>
      <c r="BG7707" s="12"/>
      <c r="BH7707" s="12"/>
      <c r="BI7707" s="12"/>
      <c r="BJ7707" s="13"/>
      <c r="BK7707" s="13"/>
      <c r="BL7707" s="13"/>
      <c r="BM7707" s="13"/>
      <c r="BN7707" s="13"/>
    </row>
    <row r="7708" spans="1:66" x14ac:dyDescent="0.25">
      <c r="A7708" s="2"/>
      <c r="D7708"/>
      <c r="E7708" s="10"/>
      <c r="F7708" s="10"/>
      <c r="G7708" s="10"/>
      <c r="H7708" s="10"/>
      <c r="I7708" s="10"/>
      <c r="J7708" s="10"/>
      <c r="K7708" s="11"/>
      <c r="L7708" s="11"/>
      <c r="M7708" s="12"/>
      <c r="N7708" s="12"/>
      <c r="O7708" s="12"/>
      <c r="P7708" s="12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  <c r="AC7708" s="12"/>
      <c r="AD7708" s="12"/>
      <c r="AE7708" s="12"/>
      <c r="AF7708" s="12"/>
      <c r="AG7708" s="12"/>
      <c r="AH7708" s="12"/>
      <c r="AI7708" s="12"/>
      <c r="AJ7708" s="12"/>
      <c r="AK7708" s="12"/>
      <c r="AL7708" s="12"/>
      <c r="AM7708" s="12"/>
      <c r="AN7708" s="12"/>
      <c r="AO7708" s="12"/>
      <c r="AP7708" s="12"/>
      <c r="AQ7708" s="12"/>
      <c r="AR7708" s="12"/>
      <c r="AS7708" s="12"/>
      <c r="AT7708" s="12"/>
      <c r="AU7708" s="12"/>
      <c r="AV7708" s="12"/>
      <c r="AW7708" s="12"/>
      <c r="AX7708" s="12"/>
      <c r="AY7708" s="12"/>
      <c r="AZ7708" s="12"/>
      <c r="BA7708" s="12"/>
      <c r="BB7708" s="12"/>
      <c r="BC7708" s="12"/>
      <c r="BD7708" s="12"/>
      <c r="BE7708" s="12"/>
      <c r="BF7708" s="12"/>
      <c r="BG7708" s="12"/>
      <c r="BH7708" s="12"/>
      <c r="BI7708" s="12"/>
      <c r="BJ7708" s="13"/>
      <c r="BK7708" s="13"/>
      <c r="BL7708" s="13"/>
      <c r="BM7708" s="13"/>
      <c r="BN7708" s="13"/>
    </row>
    <row r="7709" spans="1:66" x14ac:dyDescent="0.25">
      <c r="A7709" s="2"/>
      <c r="D7709"/>
      <c r="E7709" s="10"/>
      <c r="F7709" s="10"/>
      <c r="G7709" s="10"/>
      <c r="H7709" s="10"/>
      <c r="I7709" s="10"/>
      <c r="J7709" s="10"/>
      <c r="K7709" s="11"/>
      <c r="L7709" s="11"/>
      <c r="M7709" s="12"/>
      <c r="N7709" s="12"/>
      <c r="O7709" s="12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  <c r="AC7709" s="12"/>
      <c r="AD7709" s="12"/>
      <c r="AE7709" s="12"/>
      <c r="AF7709" s="12"/>
      <c r="AG7709" s="12"/>
      <c r="AH7709" s="12"/>
      <c r="AI7709" s="12"/>
      <c r="AJ7709" s="12"/>
      <c r="AK7709" s="12"/>
      <c r="AL7709" s="12"/>
      <c r="AM7709" s="12"/>
      <c r="AN7709" s="12"/>
      <c r="AO7709" s="12"/>
      <c r="AP7709" s="12"/>
      <c r="AQ7709" s="12"/>
      <c r="AR7709" s="12"/>
      <c r="AS7709" s="12"/>
      <c r="AT7709" s="12"/>
      <c r="AU7709" s="12"/>
      <c r="AV7709" s="12"/>
      <c r="AW7709" s="12"/>
      <c r="AX7709" s="12"/>
      <c r="AY7709" s="12"/>
      <c r="AZ7709" s="12"/>
      <c r="BA7709" s="12"/>
      <c r="BB7709" s="12"/>
      <c r="BC7709" s="12"/>
      <c r="BD7709" s="12"/>
      <c r="BE7709" s="12"/>
      <c r="BF7709" s="12"/>
      <c r="BG7709" s="12"/>
      <c r="BH7709" s="12"/>
      <c r="BI7709" s="12"/>
      <c r="BJ7709" s="13"/>
      <c r="BK7709" s="13"/>
      <c r="BL7709" s="13"/>
      <c r="BM7709" s="13"/>
      <c r="BN7709" s="13"/>
    </row>
    <row r="7710" spans="1:66" x14ac:dyDescent="0.25">
      <c r="A7710" s="2"/>
      <c r="D7710"/>
      <c r="E7710" s="10"/>
      <c r="F7710" s="10"/>
      <c r="G7710" s="10"/>
      <c r="H7710" s="10"/>
      <c r="I7710" s="10"/>
      <c r="J7710" s="10"/>
      <c r="K7710" s="11"/>
      <c r="L7710" s="11"/>
      <c r="M7710" s="12"/>
      <c r="N7710" s="12"/>
      <c r="O7710" s="12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  <c r="AC7710" s="12"/>
      <c r="AD7710" s="12"/>
      <c r="AE7710" s="12"/>
      <c r="AF7710" s="12"/>
      <c r="AG7710" s="12"/>
      <c r="AH7710" s="12"/>
      <c r="AI7710" s="12"/>
      <c r="AJ7710" s="12"/>
      <c r="AK7710" s="12"/>
      <c r="AL7710" s="12"/>
      <c r="AM7710" s="12"/>
      <c r="AN7710" s="12"/>
      <c r="AO7710" s="12"/>
      <c r="AP7710" s="12"/>
      <c r="AQ7710" s="12"/>
      <c r="AR7710" s="12"/>
      <c r="AS7710" s="12"/>
      <c r="AT7710" s="12"/>
      <c r="AU7710" s="12"/>
      <c r="AV7710" s="12"/>
      <c r="AW7710" s="12"/>
      <c r="AX7710" s="12"/>
      <c r="AY7710" s="12"/>
      <c r="AZ7710" s="12"/>
      <c r="BA7710" s="12"/>
      <c r="BB7710" s="12"/>
      <c r="BC7710" s="12"/>
      <c r="BD7710" s="12"/>
      <c r="BE7710" s="12"/>
      <c r="BF7710" s="12"/>
      <c r="BG7710" s="12"/>
      <c r="BH7710" s="12"/>
      <c r="BI7710" s="12"/>
      <c r="BJ7710" s="13"/>
      <c r="BK7710" s="13"/>
      <c r="BL7710" s="13"/>
      <c r="BM7710" s="13"/>
      <c r="BN7710" s="13"/>
    </row>
    <row r="7711" spans="1:66" x14ac:dyDescent="0.25">
      <c r="A7711" s="2"/>
      <c r="D7711"/>
      <c r="E7711" s="10"/>
      <c r="F7711" s="10"/>
      <c r="G7711" s="10"/>
      <c r="H7711" s="10"/>
      <c r="I7711" s="10"/>
      <c r="J7711" s="10"/>
      <c r="K7711" s="11"/>
      <c r="L7711" s="11"/>
      <c r="M7711" s="12"/>
      <c r="N7711" s="12"/>
      <c r="O7711" s="12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  <c r="AC7711" s="12"/>
      <c r="AD7711" s="12"/>
      <c r="AE7711" s="12"/>
      <c r="AF7711" s="12"/>
      <c r="AG7711" s="12"/>
      <c r="AH7711" s="12"/>
      <c r="AI7711" s="12"/>
      <c r="AJ7711" s="12"/>
      <c r="AK7711" s="12"/>
      <c r="AL7711" s="12"/>
      <c r="AM7711" s="12"/>
      <c r="AN7711" s="12"/>
      <c r="AO7711" s="12"/>
      <c r="AP7711" s="12"/>
      <c r="AQ7711" s="12"/>
      <c r="AR7711" s="12"/>
      <c r="AS7711" s="12"/>
      <c r="AT7711" s="12"/>
      <c r="AU7711" s="12"/>
      <c r="AV7711" s="12"/>
      <c r="AW7711" s="12"/>
      <c r="AX7711" s="12"/>
      <c r="AY7711" s="12"/>
      <c r="AZ7711" s="12"/>
      <c r="BA7711" s="12"/>
      <c r="BB7711" s="12"/>
      <c r="BC7711" s="12"/>
      <c r="BD7711" s="12"/>
      <c r="BE7711" s="12"/>
      <c r="BF7711" s="12"/>
      <c r="BG7711" s="12"/>
      <c r="BH7711" s="12"/>
      <c r="BI7711" s="12"/>
      <c r="BJ7711" s="13"/>
      <c r="BK7711" s="13"/>
      <c r="BL7711" s="13"/>
      <c r="BM7711" s="13"/>
      <c r="BN7711" s="13"/>
    </row>
    <row r="7712" spans="1:66" x14ac:dyDescent="0.25">
      <c r="A7712" s="2"/>
      <c r="D7712"/>
      <c r="E7712" s="10"/>
      <c r="F7712" s="10"/>
      <c r="G7712" s="10"/>
      <c r="H7712" s="10"/>
      <c r="I7712" s="10"/>
      <c r="J7712" s="10"/>
      <c r="K7712" s="11"/>
      <c r="L7712" s="11"/>
      <c r="M7712" s="12"/>
      <c r="N7712" s="12"/>
      <c r="O7712" s="12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  <c r="AC7712" s="12"/>
      <c r="AD7712" s="12"/>
      <c r="AE7712" s="12"/>
      <c r="AF7712" s="12"/>
      <c r="AG7712" s="12"/>
      <c r="AH7712" s="12"/>
      <c r="AI7712" s="12"/>
      <c r="AJ7712" s="12"/>
      <c r="AK7712" s="12"/>
      <c r="AL7712" s="12"/>
      <c r="AM7712" s="12"/>
      <c r="AN7712" s="12"/>
      <c r="AO7712" s="12"/>
      <c r="AP7712" s="12"/>
      <c r="AQ7712" s="12"/>
      <c r="AR7712" s="12"/>
      <c r="AS7712" s="12"/>
      <c r="AT7712" s="12"/>
      <c r="AU7712" s="12"/>
      <c r="AV7712" s="12"/>
      <c r="AW7712" s="12"/>
      <c r="AX7712" s="12"/>
      <c r="AY7712" s="12"/>
      <c r="AZ7712" s="12"/>
      <c r="BA7712" s="12"/>
      <c r="BB7712" s="12"/>
      <c r="BC7712" s="12"/>
      <c r="BD7712" s="12"/>
      <c r="BE7712" s="12"/>
      <c r="BF7712" s="12"/>
      <c r="BG7712" s="12"/>
      <c r="BH7712" s="12"/>
      <c r="BI7712" s="12"/>
      <c r="BJ7712" s="13"/>
      <c r="BK7712" s="13"/>
      <c r="BL7712" s="13"/>
      <c r="BM7712" s="13"/>
      <c r="BN7712" s="13"/>
    </row>
    <row r="7713" spans="1:66" x14ac:dyDescent="0.25">
      <c r="A7713" s="2"/>
      <c r="D7713"/>
      <c r="E7713" s="10"/>
      <c r="F7713" s="10"/>
      <c r="G7713" s="10"/>
      <c r="H7713" s="10"/>
      <c r="I7713" s="10"/>
      <c r="J7713" s="10"/>
      <c r="K7713" s="11"/>
      <c r="L7713" s="11"/>
      <c r="M7713" s="12"/>
      <c r="N7713" s="12"/>
      <c r="O7713" s="12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  <c r="AD7713" s="12"/>
      <c r="AE7713" s="12"/>
      <c r="AF7713" s="12"/>
      <c r="AG7713" s="12"/>
      <c r="AH7713" s="12"/>
      <c r="AI7713" s="12"/>
      <c r="AJ7713" s="12"/>
      <c r="AK7713" s="12"/>
      <c r="AL7713" s="12"/>
      <c r="AM7713" s="12"/>
      <c r="AN7713" s="12"/>
      <c r="AO7713" s="12"/>
      <c r="AP7713" s="12"/>
      <c r="AQ7713" s="12"/>
      <c r="AR7713" s="12"/>
      <c r="AS7713" s="12"/>
      <c r="AT7713" s="12"/>
      <c r="AU7713" s="12"/>
      <c r="AV7713" s="12"/>
      <c r="AW7713" s="12"/>
      <c r="AX7713" s="12"/>
      <c r="AY7713" s="12"/>
      <c r="AZ7713" s="12"/>
      <c r="BA7713" s="12"/>
      <c r="BB7713" s="12"/>
      <c r="BC7713" s="12"/>
      <c r="BD7713" s="12"/>
      <c r="BE7713" s="12"/>
      <c r="BF7713" s="12"/>
      <c r="BG7713" s="12"/>
      <c r="BH7713" s="12"/>
      <c r="BI7713" s="12"/>
      <c r="BJ7713" s="13"/>
      <c r="BK7713" s="13"/>
      <c r="BL7713" s="13"/>
      <c r="BM7713" s="13"/>
      <c r="BN7713" s="13"/>
    </row>
    <row r="7714" spans="1:66" x14ac:dyDescent="0.25">
      <c r="A7714" s="2"/>
      <c r="D7714"/>
      <c r="E7714" s="10"/>
      <c r="F7714" s="10"/>
      <c r="G7714" s="10"/>
      <c r="H7714" s="10"/>
      <c r="I7714" s="10"/>
      <c r="J7714" s="10"/>
      <c r="K7714" s="11"/>
      <c r="L7714" s="11"/>
      <c r="M7714" s="12"/>
      <c r="N7714" s="12"/>
      <c r="O7714" s="12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  <c r="AD7714" s="12"/>
      <c r="AE7714" s="12"/>
      <c r="AF7714" s="12"/>
      <c r="AG7714" s="12"/>
      <c r="AH7714" s="12"/>
      <c r="AI7714" s="12"/>
      <c r="AJ7714" s="12"/>
      <c r="AK7714" s="12"/>
      <c r="AL7714" s="12"/>
      <c r="AM7714" s="12"/>
      <c r="AN7714" s="12"/>
      <c r="AO7714" s="12"/>
      <c r="AP7714" s="12"/>
      <c r="AQ7714" s="12"/>
      <c r="AR7714" s="12"/>
      <c r="AS7714" s="12"/>
      <c r="AT7714" s="12"/>
      <c r="AU7714" s="12"/>
      <c r="AV7714" s="12"/>
      <c r="AW7714" s="12"/>
      <c r="AX7714" s="12"/>
      <c r="AY7714" s="12"/>
      <c r="AZ7714" s="12"/>
      <c r="BA7714" s="12"/>
      <c r="BB7714" s="12"/>
      <c r="BC7714" s="12"/>
      <c r="BD7714" s="12"/>
      <c r="BE7714" s="12"/>
      <c r="BF7714" s="12"/>
      <c r="BG7714" s="12"/>
      <c r="BH7714" s="12"/>
      <c r="BI7714" s="12"/>
      <c r="BJ7714" s="13"/>
      <c r="BK7714" s="13"/>
      <c r="BL7714" s="13"/>
      <c r="BM7714" s="13"/>
      <c r="BN7714" s="13"/>
    </row>
    <row r="7715" spans="1:66" x14ac:dyDescent="0.25">
      <c r="A7715" s="2"/>
      <c r="D7715"/>
      <c r="E7715" s="10"/>
      <c r="F7715" s="10"/>
      <c r="G7715" s="10"/>
      <c r="H7715" s="10"/>
      <c r="I7715" s="10"/>
      <c r="J7715" s="10"/>
      <c r="K7715" s="11"/>
      <c r="L7715" s="11"/>
      <c r="M7715" s="12"/>
      <c r="N7715" s="12"/>
      <c r="O7715" s="12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  <c r="AC7715" s="12"/>
      <c r="AD7715" s="12"/>
      <c r="AE7715" s="12"/>
      <c r="AF7715" s="12"/>
      <c r="AG7715" s="12"/>
      <c r="AH7715" s="12"/>
      <c r="AI7715" s="12"/>
      <c r="AJ7715" s="12"/>
      <c r="AK7715" s="12"/>
      <c r="AL7715" s="12"/>
      <c r="AM7715" s="12"/>
      <c r="AN7715" s="12"/>
      <c r="AO7715" s="12"/>
      <c r="AP7715" s="12"/>
      <c r="AQ7715" s="12"/>
      <c r="AR7715" s="12"/>
      <c r="AS7715" s="12"/>
      <c r="AT7715" s="12"/>
      <c r="AU7715" s="12"/>
      <c r="AV7715" s="12"/>
      <c r="AW7715" s="12"/>
      <c r="AX7715" s="12"/>
      <c r="AY7715" s="12"/>
      <c r="AZ7715" s="12"/>
      <c r="BA7715" s="12"/>
      <c r="BB7715" s="12"/>
      <c r="BC7715" s="12"/>
      <c r="BD7715" s="12"/>
      <c r="BE7715" s="12"/>
      <c r="BF7715" s="12"/>
      <c r="BG7715" s="12"/>
      <c r="BH7715" s="12"/>
      <c r="BI7715" s="12"/>
      <c r="BJ7715" s="13"/>
      <c r="BK7715" s="13"/>
      <c r="BL7715" s="13"/>
      <c r="BM7715" s="13"/>
      <c r="BN7715" s="13"/>
    </row>
    <row r="7716" spans="1:66" x14ac:dyDescent="0.25">
      <c r="A7716" s="2"/>
      <c r="D7716"/>
      <c r="E7716" s="10"/>
      <c r="F7716" s="10"/>
      <c r="G7716" s="10"/>
      <c r="H7716" s="10"/>
      <c r="I7716" s="10"/>
      <c r="J7716" s="10"/>
      <c r="K7716" s="11"/>
      <c r="L7716" s="11"/>
      <c r="M7716" s="12"/>
      <c r="N7716" s="12"/>
      <c r="O7716" s="12"/>
      <c r="P7716" s="12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  <c r="AC7716" s="12"/>
      <c r="AD7716" s="12"/>
      <c r="AE7716" s="12"/>
      <c r="AF7716" s="12"/>
      <c r="AG7716" s="12"/>
      <c r="AH7716" s="12"/>
      <c r="AI7716" s="12"/>
      <c r="AJ7716" s="12"/>
      <c r="AK7716" s="12"/>
      <c r="AL7716" s="12"/>
      <c r="AM7716" s="12"/>
      <c r="AN7716" s="12"/>
      <c r="AO7716" s="12"/>
      <c r="AP7716" s="12"/>
      <c r="AQ7716" s="12"/>
      <c r="AR7716" s="12"/>
      <c r="AS7716" s="12"/>
      <c r="AT7716" s="12"/>
      <c r="AU7716" s="12"/>
      <c r="AV7716" s="12"/>
      <c r="AW7716" s="12"/>
      <c r="AX7716" s="12"/>
      <c r="AY7716" s="12"/>
      <c r="AZ7716" s="12"/>
      <c r="BA7716" s="12"/>
      <c r="BB7716" s="12"/>
      <c r="BC7716" s="12"/>
      <c r="BD7716" s="12"/>
      <c r="BE7716" s="12"/>
      <c r="BF7716" s="12"/>
      <c r="BG7716" s="12"/>
      <c r="BH7716" s="12"/>
      <c r="BI7716" s="12"/>
      <c r="BJ7716" s="13"/>
      <c r="BK7716" s="13"/>
      <c r="BL7716" s="13"/>
      <c r="BM7716" s="13"/>
      <c r="BN7716" s="13"/>
    </row>
    <row r="7717" spans="1:66" x14ac:dyDescent="0.25">
      <c r="A7717" s="2"/>
      <c r="D7717"/>
      <c r="E7717" s="10"/>
      <c r="F7717" s="10"/>
      <c r="G7717" s="10"/>
      <c r="H7717" s="10"/>
      <c r="I7717" s="10"/>
      <c r="J7717" s="10"/>
      <c r="K7717" s="11"/>
      <c r="L7717" s="11"/>
      <c r="M7717" s="12"/>
      <c r="N7717" s="12"/>
      <c r="O7717" s="12"/>
      <c r="P7717" s="12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  <c r="AC7717" s="12"/>
      <c r="AD7717" s="12"/>
      <c r="AE7717" s="12"/>
      <c r="AF7717" s="12"/>
      <c r="AG7717" s="12"/>
      <c r="AH7717" s="12"/>
      <c r="AI7717" s="12"/>
      <c r="AJ7717" s="12"/>
      <c r="AK7717" s="12"/>
      <c r="AL7717" s="12"/>
      <c r="AM7717" s="12"/>
      <c r="AN7717" s="12"/>
      <c r="AO7717" s="12"/>
      <c r="AP7717" s="12"/>
      <c r="AQ7717" s="12"/>
      <c r="AR7717" s="12"/>
      <c r="AS7717" s="12"/>
      <c r="AT7717" s="12"/>
      <c r="AU7717" s="12"/>
      <c r="AV7717" s="12"/>
      <c r="AW7717" s="12"/>
      <c r="AX7717" s="12"/>
      <c r="AY7717" s="12"/>
      <c r="AZ7717" s="12"/>
      <c r="BA7717" s="12"/>
      <c r="BB7717" s="12"/>
      <c r="BC7717" s="12"/>
      <c r="BD7717" s="12"/>
      <c r="BE7717" s="12"/>
      <c r="BF7717" s="12"/>
      <c r="BG7717" s="12"/>
      <c r="BH7717" s="12"/>
      <c r="BI7717" s="12"/>
      <c r="BJ7717" s="13"/>
      <c r="BK7717" s="13"/>
      <c r="BL7717" s="13"/>
      <c r="BM7717" s="13"/>
      <c r="BN7717" s="13"/>
    </row>
    <row r="7718" spans="1:66" x14ac:dyDescent="0.25">
      <c r="A7718" s="2"/>
      <c r="D7718"/>
      <c r="E7718" s="10"/>
      <c r="F7718" s="10"/>
      <c r="G7718" s="10"/>
      <c r="H7718" s="10"/>
      <c r="I7718" s="10"/>
      <c r="J7718" s="10"/>
      <c r="K7718" s="11"/>
      <c r="L7718" s="11"/>
      <c r="M7718" s="12"/>
      <c r="N7718" s="12"/>
      <c r="O7718" s="12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  <c r="AC7718" s="12"/>
      <c r="AD7718" s="12"/>
      <c r="AE7718" s="12"/>
      <c r="AF7718" s="12"/>
      <c r="AG7718" s="12"/>
      <c r="AH7718" s="12"/>
      <c r="AI7718" s="12"/>
      <c r="AJ7718" s="12"/>
      <c r="AK7718" s="12"/>
      <c r="AL7718" s="12"/>
      <c r="AM7718" s="12"/>
      <c r="AN7718" s="12"/>
      <c r="AO7718" s="12"/>
      <c r="AP7718" s="12"/>
      <c r="AQ7718" s="12"/>
      <c r="AR7718" s="12"/>
      <c r="AS7718" s="12"/>
      <c r="AT7718" s="12"/>
      <c r="AU7718" s="12"/>
      <c r="AV7718" s="12"/>
      <c r="AW7718" s="12"/>
      <c r="AX7718" s="12"/>
      <c r="AY7718" s="12"/>
      <c r="AZ7718" s="12"/>
      <c r="BA7718" s="12"/>
      <c r="BB7718" s="12"/>
      <c r="BC7718" s="12"/>
      <c r="BD7718" s="12"/>
      <c r="BE7718" s="12"/>
      <c r="BF7718" s="12"/>
      <c r="BG7718" s="12"/>
      <c r="BH7718" s="12"/>
      <c r="BI7718" s="12"/>
      <c r="BJ7718" s="13"/>
      <c r="BK7718" s="13"/>
      <c r="BL7718" s="13"/>
      <c r="BM7718" s="13"/>
      <c r="BN7718" s="13"/>
    </row>
    <row r="7719" spans="1:66" x14ac:dyDescent="0.25">
      <c r="A7719" s="2"/>
      <c r="D7719"/>
      <c r="E7719" s="10"/>
      <c r="F7719" s="10"/>
      <c r="G7719" s="10"/>
      <c r="H7719" s="10"/>
      <c r="I7719" s="10"/>
      <c r="J7719" s="10"/>
      <c r="K7719" s="11"/>
      <c r="L7719" s="11"/>
      <c r="M7719" s="12"/>
      <c r="N7719" s="12"/>
      <c r="O7719" s="12"/>
      <c r="P7719" s="12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  <c r="AC7719" s="12"/>
      <c r="AD7719" s="12"/>
      <c r="AE7719" s="12"/>
      <c r="AF7719" s="12"/>
      <c r="AG7719" s="12"/>
      <c r="AH7719" s="12"/>
      <c r="AI7719" s="12"/>
      <c r="AJ7719" s="12"/>
      <c r="AK7719" s="12"/>
      <c r="AL7719" s="12"/>
      <c r="AM7719" s="12"/>
      <c r="AN7719" s="12"/>
      <c r="AO7719" s="12"/>
      <c r="AP7719" s="12"/>
      <c r="AQ7719" s="12"/>
      <c r="AR7719" s="12"/>
      <c r="AS7719" s="12"/>
      <c r="AT7719" s="12"/>
      <c r="AU7719" s="12"/>
      <c r="AV7719" s="12"/>
      <c r="AW7719" s="12"/>
      <c r="AX7719" s="12"/>
      <c r="AY7719" s="12"/>
      <c r="AZ7719" s="12"/>
      <c r="BA7719" s="12"/>
      <c r="BB7719" s="12"/>
      <c r="BC7719" s="12"/>
      <c r="BD7719" s="12"/>
      <c r="BE7719" s="12"/>
      <c r="BF7719" s="12"/>
      <c r="BG7719" s="12"/>
      <c r="BH7719" s="12"/>
      <c r="BI7719" s="12"/>
      <c r="BJ7719" s="13"/>
      <c r="BK7719" s="13"/>
      <c r="BL7719" s="13"/>
      <c r="BM7719" s="13"/>
      <c r="BN7719" s="13"/>
    </row>
    <row r="7720" spans="1:66" x14ac:dyDescent="0.25">
      <c r="A7720" s="2"/>
      <c r="D7720"/>
      <c r="E7720" s="10"/>
      <c r="F7720" s="10"/>
      <c r="G7720" s="10"/>
      <c r="H7720" s="10"/>
      <c r="I7720" s="10"/>
      <c r="J7720" s="10"/>
      <c r="K7720" s="11"/>
      <c r="L7720" s="11"/>
      <c r="M7720" s="12"/>
      <c r="N7720" s="12"/>
      <c r="O7720" s="12"/>
      <c r="P7720" s="12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  <c r="AC7720" s="12"/>
      <c r="AD7720" s="12"/>
      <c r="AE7720" s="12"/>
      <c r="AF7720" s="12"/>
      <c r="AG7720" s="12"/>
      <c r="AH7720" s="12"/>
      <c r="AI7720" s="12"/>
      <c r="AJ7720" s="12"/>
      <c r="AK7720" s="12"/>
      <c r="AL7720" s="12"/>
      <c r="AM7720" s="12"/>
      <c r="AN7720" s="12"/>
      <c r="AO7720" s="12"/>
      <c r="AP7720" s="12"/>
      <c r="AQ7720" s="12"/>
      <c r="AR7720" s="12"/>
      <c r="AS7720" s="12"/>
      <c r="AT7720" s="12"/>
      <c r="AU7720" s="12"/>
      <c r="AV7720" s="12"/>
      <c r="AW7720" s="12"/>
      <c r="AX7720" s="12"/>
      <c r="AY7720" s="12"/>
      <c r="AZ7720" s="12"/>
      <c r="BA7720" s="12"/>
      <c r="BB7720" s="12"/>
      <c r="BC7720" s="12"/>
      <c r="BD7720" s="12"/>
      <c r="BE7720" s="12"/>
      <c r="BF7720" s="12"/>
      <c r="BG7720" s="12"/>
      <c r="BH7720" s="12"/>
      <c r="BI7720" s="12"/>
      <c r="BJ7720" s="13"/>
      <c r="BK7720" s="13"/>
      <c r="BL7720" s="13"/>
      <c r="BM7720" s="13"/>
      <c r="BN7720" s="13"/>
    </row>
    <row r="7721" spans="1:66" x14ac:dyDescent="0.25">
      <c r="A7721" s="2"/>
      <c r="D7721"/>
      <c r="E7721" s="10"/>
      <c r="F7721" s="10"/>
      <c r="G7721" s="10"/>
      <c r="H7721" s="10"/>
      <c r="I7721" s="10"/>
      <c r="J7721" s="10"/>
      <c r="K7721" s="11"/>
      <c r="L7721" s="11"/>
      <c r="M7721" s="12"/>
      <c r="N7721" s="12"/>
      <c r="O7721" s="12"/>
      <c r="P7721" s="12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  <c r="AC7721" s="12"/>
      <c r="AD7721" s="12"/>
      <c r="AE7721" s="12"/>
      <c r="AF7721" s="12"/>
      <c r="AG7721" s="12"/>
      <c r="AH7721" s="12"/>
      <c r="AI7721" s="12"/>
      <c r="AJ7721" s="12"/>
      <c r="AK7721" s="12"/>
      <c r="AL7721" s="12"/>
      <c r="AM7721" s="12"/>
      <c r="AN7721" s="12"/>
      <c r="AO7721" s="12"/>
      <c r="AP7721" s="12"/>
      <c r="AQ7721" s="12"/>
      <c r="AR7721" s="12"/>
      <c r="AS7721" s="12"/>
      <c r="AT7721" s="12"/>
      <c r="AU7721" s="12"/>
      <c r="AV7721" s="12"/>
      <c r="AW7721" s="12"/>
      <c r="AX7721" s="12"/>
      <c r="AY7721" s="12"/>
      <c r="AZ7721" s="12"/>
      <c r="BA7721" s="12"/>
      <c r="BB7721" s="12"/>
      <c r="BC7721" s="12"/>
      <c r="BD7721" s="12"/>
      <c r="BE7721" s="12"/>
      <c r="BF7721" s="12"/>
      <c r="BG7721" s="12"/>
      <c r="BH7721" s="12"/>
      <c r="BI7721" s="12"/>
      <c r="BJ7721" s="13"/>
      <c r="BK7721" s="13"/>
      <c r="BL7721" s="13"/>
      <c r="BM7721" s="13"/>
      <c r="BN7721" s="13"/>
    </row>
    <row r="7722" spans="1:66" x14ac:dyDescent="0.25">
      <c r="A7722" s="2"/>
      <c r="D7722"/>
      <c r="E7722" s="10"/>
      <c r="F7722" s="10"/>
      <c r="G7722" s="10"/>
      <c r="H7722" s="10"/>
      <c r="I7722" s="10"/>
      <c r="J7722" s="10"/>
      <c r="K7722" s="11"/>
      <c r="L7722" s="11"/>
      <c r="M7722" s="12"/>
      <c r="N7722" s="12"/>
      <c r="O7722" s="12"/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  <c r="AD7722" s="12"/>
      <c r="AE7722" s="12"/>
      <c r="AF7722" s="12"/>
      <c r="AG7722" s="12"/>
      <c r="AH7722" s="12"/>
      <c r="AI7722" s="12"/>
      <c r="AJ7722" s="12"/>
      <c r="AK7722" s="12"/>
      <c r="AL7722" s="12"/>
      <c r="AM7722" s="12"/>
      <c r="AN7722" s="12"/>
      <c r="AO7722" s="12"/>
      <c r="AP7722" s="12"/>
      <c r="AQ7722" s="12"/>
      <c r="AR7722" s="12"/>
      <c r="AS7722" s="12"/>
      <c r="AT7722" s="12"/>
      <c r="AU7722" s="12"/>
      <c r="AV7722" s="12"/>
      <c r="AW7722" s="12"/>
      <c r="AX7722" s="12"/>
      <c r="AY7722" s="12"/>
      <c r="AZ7722" s="12"/>
      <c r="BA7722" s="12"/>
      <c r="BB7722" s="12"/>
      <c r="BC7722" s="12"/>
      <c r="BD7722" s="12"/>
      <c r="BE7722" s="12"/>
      <c r="BF7722" s="12"/>
      <c r="BG7722" s="12"/>
      <c r="BH7722" s="12"/>
      <c r="BI7722" s="12"/>
      <c r="BJ7722" s="13"/>
      <c r="BK7722" s="13"/>
      <c r="BL7722" s="13"/>
      <c r="BM7722" s="13"/>
      <c r="BN7722" s="13"/>
    </row>
    <row r="7723" spans="1:66" x14ac:dyDescent="0.25">
      <c r="A7723" s="2"/>
      <c r="D7723"/>
      <c r="E7723" s="10"/>
      <c r="F7723" s="10"/>
      <c r="G7723" s="10"/>
      <c r="H7723" s="10"/>
      <c r="I7723" s="10"/>
      <c r="J7723" s="10"/>
      <c r="K7723" s="11"/>
      <c r="L7723" s="11"/>
      <c r="M7723" s="12"/>
      <c r="N7723" s="12"/>
      <c r="O7723" s="12"/>
      <c r="P7723" s="12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  <c r="AC7723" s="12"/>
      <c r="AD7723" s="12"/>
      <c r="AE7723" s="12"/>
      <c r="AF7723" s="12"/>
      <c r="AG7723" s="12"/>
      <c r="AH7723" s="12"/>
      <c r="AI7723" s="12"/>
      <c r="AJ7723" s="12"/>
      <c r="AK7723" s="12"/>
      <c r="AL7723" s="12"/>
      <c r="AM7723" s="12"/>
      <c r="AN7723" s="12"/>
      <c r="AO7723" s="12"/>
      <c r="AP7723" s="12"/>
      <c r="AQ7723" s="12"/>
      <c r="AR7723" s="12"/>
      <c r="AS7723" s="12"/>
      <c r="AT7723" s="12"/>
      <c r="AU7723" s="12"/>
      <c r="AV7723" s="12"/>
      <c r="AW7723" s="12"/>
      <c r="AX7723" s="12"/>
      <c r="AY7723" s="12"/>
      <c r="AZ7723" s="12"/>
      <c r="BA7723" s="12"/>
      <c r="BB7723" s="12"/>
      <c r="BC7723" s="12"/>
      <c r="BD7723" s="12"/>
      <c r="BE7723" s="12"/>
      <c r="BF7723" s="12"/>
      <c r="BG7723" s="12"/>
      <c r="BH7723" s="12"/>
      <c r="BI7723" s="12"/>
      <c r="BJ7723" s="13"/>
      <c r="BK7723" s="13"/>
      <c r="BL7723" s="13"/>
      <c r="BM7723" s="13"/>
      <c r="BN7723" s="13"/>
    </row>
    <row r="7724" spans="1:66" x14ac:dyDescent="0.25">
      <c r="A7724" s="2"/>
      <c r="D7724"/>
      <c r="E7724" s="10"/>
      <c r="F7724" s="10"/>
      <c r="G7724" s="10"/>
      <c r="H7724" s="10"/>
      <c r="I7724" s="10"/>
      <c r="J7724" s="10"/>
      <c r="K7724" s="11"/>
      <c r="L7724" s="11"/>
      <c r="M7724" s="12"/>
      <c r="N7724" s="12"/>
      <c r="O7724" s="12"/>
      <c r="P7724" s="12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  <c r="AC7724" s="12"/>
      <c r="AD7724" s="12"/>
      <c r="AE7724" s="12"/>
      <c r="AF7724" s="12"/>
      <c r="AG7724" s="12"/>
      <c r="AH7724" s="12"/>
      <c r="AI7724" s="12"/>
      <c r="AJ7724" s="12"/>
      <c r="AK7724" s="12"/>
      <c r="AL7724" s="12"/>
      <c r="AM7724" s="12"/>
      <c r="AN7724" s="12"/>
      <c r="AO7724" s="12"/>
      <c r="AP7724" s="12"/>
      <c r="AQ7724" s="12"/>
      <c r="AR7724" s="12"/>
      <c r="AS7724" s="12"/>
      <c r="AT7724" s="12"/>
      <c r="AU7724" s="12"/>
      <c r="AV7724" s="12"/>
      <c r="AW7724" s="12"/>
      <c r="AX7724" s="12"/>
      <c r="AY7724" s="12"/>
      <c r="AZ7724" s="12"/>
      <c r="BA7724" s="12"/>
      <c r="BB7724" s="12"/>
      <c r="BC7724" s="12"/>
      <c r="BD7724" s="12"/>
      <c r="BE7724" s="12"/>
      <c r="BF7724" s="12"/>
      <c r="BG7724" s="12"/>
      <c r="BH7724" s="12"/>
      <c r="BI7724" s="12"/>
      <c r="BJ7724" s="13"/>
      <c r="BK7724" s="13"/>
      <c r="BL7724" s="13"/>
      <c r="BM7724" s="13"/>
      <c r="BN7724" s="13"/>
    </row>
    <row r="7725" spans="1:66" x14ac:dyDescent="0.25">
      <c r="A7725" s="2"/>
      <c r="D7725"/>
      <c r="E7725" s="10"/>
      <c r="F7725" s="10"/>
      <c r="G7725" s="10"/>
      <c r="H7725" s="10"/>
      <c r="I7725" s="10"/>
      <c r="J7725" s="10"/>
      <c r="K7725" s="11"/>
      <c r="L7725" s="11"/>
      <c r="M7725" s="12"/>
      <c r="N7725" s="12"/>
      <c r="O7725" s="12"/>
      <c r="P7725" s="12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  <c r="AC7725" s="12"/>
      <c r="AD7725" s="12"/>
      <c r="AE7725" s="12"/>
      <c r="AF7725" s="12"/>
      <c r="AG7725" s="12"/>
      <c r="AH7725" s="12"/>
      <c r="AI7725" s="12"/>
      <c r="AJ7725" s="12"/>
      <c r="AK7725" s="12"/>
      <c r="AL7725" s="12"/>
      <c r="AM7725" s="12"/>
      <c r="AN7725" s="12"/>
      <c r="AO7725" s="12"/>
      <c r="AP7725" s="12"/>
      <c r="AQ7725" s="12"/>
      <c r="AR7725" s="12"/>
      <c r="AS7725" s="12"/>
      <c r="AT7725" s="12"/>
      <c r="AU7725" s="12"/>
      <c r="AV7725" s="12"/>
      <c r="AW7725" s="12"/>
      <c r="AX7725" s="12"/>
      <c r="AY7725" s="12"/>
      <c r="AZ7725" s="12"/>
      <c r="BA7725" s="12"/>
      <c r="BB7725" s="12"/>
      <c r="BC7725" s="12"/>
      <c r="BD7725" s="12"/>
      <c r="BE7725" s="12"/>
      <c r="BF7725" s="12"/>
      <c r="BG7725" s="12"/>
      <c r="BH7725" s="12"/>
      <c r="BI7725" s="12"/>
      <c r="BJ7725" s="13"/>
      <c r="BK7725" s="13"/>
      <c r="BL7725" s="13"/>
      <c r="BM7725" s="13"/>
      <c r="BN7725" s="13"/>
    </row>
    <row r="7726" spans="1:66" x14ac:dyDescent="0.25">
      <c r="A7726" s="2"/>
      <c r="D7726"/>
      <c r="E7726" s="10"/>
      <c r="F7726" s="10"/>
      <c r="G7726" s="10"/>
      <c r="H7726" s="10"/>
      <c r="I7726" s="10"/>
      <c r="J7726" s="10"/>
      <c r="K7726" s="11"/>
      <c r="L7726" s="11"/>
      <c r="M7726" s="12"/>
      <c r="N7726" s="12"/>
      <c r="O7726" s="12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  <c r="AD7726" s="12"/>
      <c r="AE7726" s="12"/>
      <c r="AF7726" s="12"/>
      <c r="AG7726" s="12"/>
      <c r="AH7726" s="12"/>
      <c r="AI7726" s="12"/>
      <c r="AJ7726" s="12"/>
      <c r="AK7726" s="12"/>
      <c r="AL7726" s="12"/>
      <c r="AM7726" s="12"/>
      <c r="AN7726" s="12"/>
      <c r="AO7726" s="12"/>
      <c r="AP7726" s="12"/>
      <c r="AQ7726" s="12"/>
      <c r="AR7726" s="12"/>
      <c r="AS7726" s="12"/>
      <c r="AT7726" s="12"/>
      <c r="AU7726" s="12"/>
      <c r="AV7726" s="12"/>
      <c r="AW7726" s="12"/>
      <c r="AX7726" s="12"/>
      <c r="AY7726" s="12"/>
      <c r="AZ7726" s="12"/>
      <c r="BA7726" s="12"/>
      <c r="BB7726" s="12"/>
      <c r="BC7726" s="12"/>
      <c r="BD7726" s="12"/>
      <c r="BE7726" s="12"/>
      <c r="BF7726" s="12"/>
      <c r="BG7726" s="12"/>
      <c r="BH7726" s="12"/>
      <c r="BI7726" s="12"/>
      <c r="BJ7726" s="13"/>
      <c r="BK7726" s="13"/>
      <c r="BL7726" s="13"/>
      <c r="BM7726" s="13"/>
      <c r="BN7726" s="13"/>
    </row>
    <row r="7727" spans="1:66" x14ac:dyDescent="0.25">
      <c r="A7727" s="2"/>
      <c r="D7727"/>
      <c r="E7727" s="10"/>
      <c r="F7727" s="10"/>
      <c r="G7727" s="10"/>
      <c r="H7727" s="10"/>
      <c r="I7727" s="10"/>
      <c r="J7727" s="10"/>
      <c r="K7727" s="11"/>
      <c r="L7727" s="11"/>
      <c r="M7727" s="12"/>
      <c r="N7727" s="12"/>
      <c r="O7727" s="12"/>
      <c r="P7727" s="12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  <c r="AC7727" s="12"/>
      <c r="AD7727" s="12"/>
      <c r="AE7727" s="12"/>
      <c r="AF7727" s="12"/>
      <c r="AG7727" s="12"/>
      <c r="AH7727" s="12"/>
      <c r="AI7727" s="12"/>
      <c r="AJ7727" s="12"/>
      <c r="AK7727" s="12"/>
      <c r="AL7727" s="12"/>
      <c r="AM7727" s="12"/>
      <c r="AN7727" s="12"/>
      <c r="AO7727" s="12"/>
      <c r="AP7727" s="12"/>
      <c r="AQ7727" s="12"/>
      <c r="AR7727" s="12"/>
      <c r="AS7727" s="12"/>
      <c r="AT7727" s="12"/>
      <c r="AU7727" s="12"/>
      <c r="AV7727" s="12"/>
      <c r="AW7727" s="12"/>
      <c r="AX7727" s="12"/>
      <c r="AY7727" s="12"/>
      <c r="AZ7727" s="12"/>
      <c r="BA7727" s="12"/>
      <c r="BB7727" s="12"/>
      <c r="BC7727" s="12"/>
      <c r="BD7727" s="12"/>
      <c r="BE7727" s="12"/>
      <c r="BF7727" s="12"/>
      <c r="BG7727" s="12"/>
      <c r="BH7727" s="12"/>
      <c r="BI7727" s="12"/>
      <c r="BJ7727" s="13"/>
      <c r="BK7727" s="13"/>
      <c r="BL7727" s="13"/>
      <c r="BM7727" s="13"/>
      <c r="BN7727" s="13"/>
    </row>
    <row r="7728" spans="1:66" x14ac:dyDescent="0.25">
      <c r="A7728" s="2"/>
      <c r="D7728"/>
      <c r="E7728" s="10"/>
      <c r="F7728" s="10"/>
      <c r="G7728" s="10"/>
      <c r="H7728" s="10"/>
      <c r="I7728" s="10"/>
      <c r="J7728" s="10"/>
      <c r="K7728" s="11"/>
      <c r="L7728" s="11"/>
      <c r="M7728" s="12"/>
      <c r="N7728" s="12"/>
      <c r="O7728" s="12"/>
      <c r="P7728" s="12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  <c r="AC7728" s="12"/>
      <c r="AD7728" s="12"/>
      <c r="AE7728" s="12"/>
      <c r="AF7728" s="12"/>
      <c r="AG7728" s="12"/>
      <c r="AH7728" s="12"/>
      <c r="AI7728" s="12"/>
      <c r="AJ7728" s="12"/>
      <c r="AK7728" s="12"/>
      <c r="AL7728" s="12"/>
      <c r="AM7728" s="12"/>
      <c r="AN7728" s="12"/>
      <c r="AO7728" s="12"/>
      <c r="AP7728" s="12"/>
      <c r="AQ7728" s="12"/>
      <c r="AR7728" s="12"/>
      <c r="AS7728" s="12"/>
      <c r="AT7728" s="12"/>
      <c r="AU7728" s="12"/>
      <c r="AV7728" s="12"/>
      <c r="AW7728" s="12"/>
      <c r="AX7728" s="12"/>
      <c r="AY7728" s="12"/>
      <c r="AZ7728" s="12"/>
      <c r="BA7728" s="12"/>
      <c r="BB7728" s="12"/>
      <c r="BC7728" s="12"/>
      <c r="BD7728" s="12"/>
      <c r="BE7728" s="12"/>
      <c r="BF7728" s="12"/>
      <c r="BG7728" s="12"/>
      <c r="BH7728" s="12"/>
      <c r="BI7728" s="12"/>
      <c r="BJ7728" s="13"/>
      <c r="BK7728" s="13"/>
      <c r="BL7728" s="13"/>
      <c r="BM7728" s="13"/>
      <c r="BN7728" s="13"/>
    </row>
    <row r="7729" spans="1:66" x14ac:dyDescent="0.25">
      <c r="A7729" s="2"/>
      <c r="D7729"/>
      <c r="E7729" s="10"/>
      <c r="F7729" s="10"/>
      <c r="G7729" s="10"/>
      <c r="H7729" s="10"/>
      <c r="I7729" s="10"/>
      <c r="J7729" s="10"/>
      <c r="K7729" s="11"/>
      <c r="L7729" s="11"/>
      <c r="M7729" s="12"/>
      <c r="N7729" s="12"/>
      <c r="O7729" s="12"/>
      <c r="P7729" s="12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  <c r="AC7729" s="12"/>
      <c r="AD7729" s="12"/>
      <c r="AE7729" s="12"/>
      <c r="AF7729" s="12"/>
      <c r="AG7729" s="12"/>
      <c r="AH7729" s="12"/>
      <c r="AI7729" s="12"/>
      <c r="AJ7729" s="12"/>
      <c r="AK7729" s="12"/>
      <c r="AL7729" s="12"/>
      <c r="AM7729" s="12"/>
      <c r="AN7729" s="12"/>
      <c r="AO7729" s="12"/>
      <c r="AP7729" s="12"/>
      <c r="AQ7729" s="12"/>
      <c r="AR7729" s="12"/>
      <c r="AS7729" s="12"/>
      <c r="AT7729" s="12"/>
      <c r="AU7729" s="12"/>
      <c r="AV7729" s="12"/>
      <c r="AW7729" s="12"/>
      <c r="AX7729" s="12"/>
      <c r="AY7729" s="12"/>
      <c r="AZ7729" s="12"/>
      <c r="BA7729" s="12"/>
      <c r="BB7729" s="12"/>
      <c r="BC7729" s="12"/>
      <c r="BD7729" s="12"/>
      <c r="BE7729" s="12"/>
      <c r="BF7729" s="12"/>
      <c r="BG7729" s="12"/>
      <c r="BH7729" s="12"/>
      <c r="BI7729" s="12"/>
      <c r="BJ7729" s="13"/>
      <c r="BK7729" s="13"/>
      <c r="BL7729" s="13"/>
      <c r="BM7729" s="13"/>
      <c r="BN7729" s="13"/>
    </row>
    <row r="7730" spans="1:66" x14ac:dyDescent="0.25">
      <c r="A7730" s="2"/>
      <c r="D7730"/>
      <c r="E7730" s="10"/>
      <c r="F7730" s="10"/>
      <c r="G7730" s="10"/>
      <c r="H7730" s="10"/>
      <c r="I7730" s="10"/>
      <c r="J7730" s="10"/>
      <c r="K7730" s="11"/>
      <c r="L7730" s="11"/>
      <c r="M7730" s="12"/>
      <c r="N7730" s="12"/>
      <c r="O7730" s="12"/>
      <c r="P7730" s="12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  <c r="AC7730" s="12"/>
      <c r="AD7730" s="12"/>
      <c r="AE7730" s="12"/>
      <c r="AF7730" s="12"/>
      <c r="AG7730" s="12"/>
      <c r="AH7730" s="12"/>
      <c r="AI7730" s="12"/>
      <c r="AJ7730" s="12"/>
      <c r="AK7730" s="12"/>
      <c r="AL7730" s="12"/>
      <c r="AM7730" s="12"/>
      <c r="AN7730" s="12"/>
      <c r="AO7730" s="12"/>
      <c r="AP7730" s="12"/>
      <c r="AQ7730" s="12"/>
      <c r="AR7730" s="12"/>
      <c r="AS7730" s="12"/>
      <c r="AT7730" s="12"/>
      <c r="AU7730" s="12"/>
      <c r="AV7730" s="12"/>
      <c r="AW7730" s="12"/>
      <c r="AX7730" s="12"/>
      <c r="AY7730" s="12"/>
      <c r="AZ7730" s="12"/>
      <c r="BA7730" s="12"/>
      <c r="BB7730" s="12"/>
      <c r="BC7730" s="12"/>
      <c r="BD7730" s="12"/>
      <c r="BE7730" s="12"/>
      <c r="BF7730" s="12"/>
      <c r="BG7730" s="12"/>
      <c r="BH7730" s="12"/>
      <c r="BI7730" s="12"/>
      <c r="BJ7730" s="13"/>
      <c r="BK7730" s="13"/>
      <c r="BL7730" s="13"/>
      <c r="BM7730" s="13"/>
      <c r="BN7730" s="13"/>
    </row>
    <row r="7731" spans="1:66" x14ac:dyDescent="0.25">
      <c r="A7731" s="2"/>
      <c r="D7731"/>
      <c r="E7731" s="10"/>
      <c r="F7731" s="10"/>
      <c r="G7731" s="10"/>
      <c r="H7731" s="10"/>
      <c r="I7731" s="10"/>
      <c r="J7731" s="10"/>
      <c r="K7731" s="11"/>
      <c r="L7731" s="11"/>
      <c r="M7731" s="12"/>
      <c r="N7731" s="12"/>
      <c r="O7731" s="12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  <c r="AC7731" s="12"/>
      <c r="AD7731" s="12"/>
      <c r="AE7731" s="12"/>
      <c r="AF7731" s="12"/>
      <c r="AG7731" s="12"/>
      <c r="AH7731" s="12"/>
      <c r="AI7731" s="12"/>
      <c r="AJ7731" s="12"/>
      <c r="AK7731" s="12"/>
      <c r="AL7731" s="12"/>
      <c r="AM7731" s="12"/>
      <c r="AN7731" s="12"/>
      <c r="AO7731" s="12"/>
      <c r="AP7731" s="12"/>
      <c r="AQ7731" s="12"/>
      <c r="AR7731" s="12"/>
      <c r="AS7731" s="12"/>
      <c r="AT7731" s="12"/>
      <c r="AU7731" s="12"/>
      <c r="AV7731" s="12"/>
      <c r="AW7731" s="12"/>
      <c r="AX7731" s="12"/>
      <c r="AY7731" s="12"/>
      <c r="AZ7731" s="12"/>
      <c r="BA7731" s="12"/>
      <c r="BB7731" s="12"/>
      <c r="BC7731" s="12"/>
      <c r="BD7731" s="12"/>
      <c r="BE7731" s="12"/>
      <c r="BF7731" s="12"/>
      <c r="BG7731" s="12"/>
      <c r="BH7731" s="12"/>
      <c r="BI7731" s="12"/>
      <c r="BJ7731" s="13"/>
      <c r="BK7731" s="13"/>
      <c r="BL7731" s="13"/>
      <c r="BM7731" s="13"/>
      <c r="BN7731" s="13"/>
    </row>
    <row r="7732" spans="1:66" x14ac:dyDescent="0.25">
      <c r="A7732" s="2"/>
      <c r="D7732"/>
      <c r="E7732" s="10"/>
      <c r="F7732" s="10"/>
      <c r="G7732" s="10"/>
      <c r="H7732" s="10"/>
      <c r="I7732" s="10"/>
      <c r="J7732" s="10"/>
      <c r="K7732" s="11"/>
      <c r="L7732" s="11"/>
      <c r="M7732" s="12"/>
      <c r="N7732" s="12"/>
      <c r="O7732" s="12"/>
      <c r="P7732" s="12"/>
      <c r="Q7732" s="12"/>
      <c r="R7732" s="12"/>
      <c r="S7732" s="12"/>
      <c r="T7732" s="12"/>
      <c r="U7732" s="12"/>
      <c r="V7732" s="12"/>
      <c r="W7732" s="12"/>
      <c r="X7732" s="12"/>
      <c r="Y7732" s="12"/>
      <c r="Z7732" s="12"/>
      <c r="AA7732" s="12"/>
      <c r="AB7732" s="12"/>
      <c r="AC7732" s="12"/>
      <c r="AD7732" s="12"/>
      <c r="AE7732" s="12"/>
      <c r="AF7732" s="12"/>
      <c r="AG7732" s="12"/>
      <c r="AH7732" s="12"/>
      <c r="AI7732" s="12"/>
      <c r="AJ7732" s="12"/>
      <c r="AK7732" s="12"/>
      <c r="AL7732" s="12"/>
      <c r="AM7732" s="12"/>
      <c r="AN7732" s="12"/>
      <c r="AO7732" s="12"/>
      <c r="AP7732" s="12"/>
      <c r="AQ7732" s="12"/>
      <c r="AR7732" s="12"/>
      <c r="AS7732" s="12"/>
      <c r="AT7732" s="12"/>
      <c r="AU7732" s="12"/>
      <c r="AV7732" s="12"/>
      <c r="AW7732" s="12"/>
      <c r="AX7732" s="12"/>
      <c r="AY7732" s="12"/>
      <c r="AZ7732" s="12"/>
      <c r="BA7732" s="12"/>
      <c r="BB7732" s="12"/>
      <c r="BC7732" s="12"/>
      <c r="BD7732" s="12"/>
      <c r="BE7732" s="12"/>
      <c r="BF7732" s="12"/>
      <c r="BG7732" s="12"/>
      <c r="BH7732" s="12"/>
      <c r="BI7732" s="12"/>
      <c r="BJ7732" s="13"/>
      <c r="BK7732" s="13"/>
      <c r="BL7732" s="13"/>
      <c r="BM7732" s="13"/>
      <c r="BN7732" s="13"/>
    </row>
    <row r="7733" spans="1:66" x14ac:dyDescent="0.25">
      <c r="A7733" s="2"/>
      <c r="D7733"/>
      <c r="E7733" s="10"/>
      <c r="F7733" s="10"/>
      <c r="G7733" s="10"/>
      <c r="H7733" s="10"/>
      <c r="I7733" s="10"/>
      <c r="J7733" s="10"/>
      <c r="K7733" s="11"/>
      <c r="L7733" s="11"/>
      <c r="M7733" s="12"/>
      <c r="N7733" s="12"/>
      <c r="O7733" s="12"/>
      <c r="P7733" s="12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  <c r="AC7733" s="12"/>
      <c r="AD7733" s="12"/>
      <c r="AE7733" s="12"/>
      <c r="AF7733" s="12"/>
      <c r="AG7733" s="12"/>
      <c r="AH7733" s="12"/>
      <c r="AI7733" s="12"/>
      <c r="AJ7733" s="12"/>
      <c r="AK7733" s="12"/>
      <c r="AL7733" s="12"/>
      <c r="AM7733" s="12"/>
      <c r="AN7733" s="12"/>
      <c r="AO7733" s="12"/>
      <c r="AP7733" s="12"/>
      <c r="AQ7733" s="12"/>
      <c r="AR7733" s="12"/>
      <c r="AS7733" s="12"/>
      <c r="AT7733" s="12"/>
      <c r="AU7733" s="12"/>
      <c r="AV7733" s="12"/>
      <c r="AW7733" s="12"/>
      <c r="AX7733" s="12"/>
      <c r="AY7733" s="12"/>
      <c r="AZ7733" s="12"/>
      <c r="BA7733" s="12"/>
      <c r="BB7733" s="12"/>
      <c r="BC7733" s="12"/>
      <c r="BD7733" s="12"/>
      <c r="BE7733" s="12"/>
      <c r="BF7733" s="12"/>
      <c r="BG7733" s="12"/>
      <c r="BH7733" s="12"/>
      <c r="BI7733" s="12"/>
      <c r="BJ7733" s="13"/>
      <c r="BK7733" s="13"/>
      <c r="BL7733" s="13"/>
      <c r="BM7733" s="13"/>
      <c r="BN7733" s="13"/>
    </row>
    <row r="7734" spans="1:66" x14ac:dyDescent="0.25">
      <c r="A7734" s="2"/>
      <c r="D7734"/>
      <c r="E7734" s="10"/>
      <c r="F7734" s="10"/>
      <c r="G7734" s="10"/>
      <c r="H7734" s="10"/>
      <c r="I7734" s="10"/>
      <c r="J7734" s="10"/>
      <c r="K7734" s="11"/>
      <c r="L7734" s="11"/>
      <c r="M7734" s="12"/>
      <c r="N7734" s="12"/>
      <c r="O7734" s="12"/>
      <c r="P7734" s="12"/>
      <c r="Q7734" s="12"/>
      <c r="R7734" s="12"/>
      <c r="S7734" s="12"/>
      <c r="T7734" s="12"/>
      <c r="U7734" s="12"/>
      <c r="V7734" s="12"/>
      <c r="W7734" s="12"/>
      <c r="X7734" s="12"/>
      <c r="Y7734" s="12"/>
      <c r="Z7734" s="12"/>
      <c r="AA7734" s="12"/>
      <c r="AB7734" s="12"/>
      <c r="AC7734" s="12"/>
      <c r="AD7734" s="12"/>
      <c r="AE7734" s="12"/>
      <c r="AF7734" s="12"/>
      <c r="AG7734" s="12"/>
      <c r="AH7734" s="12"/>
      <c r="AI7734" s="12"/>
      <c r="AJ7734" s="12"/>
      <c r="AK7734" s="12"/>
      <c r="AL7734" s="12"/>
      <c r="AM7734" s="12"/>
      <c r="AN7734" s="12"/>
      <c r="AO7734" s="12"/>
      <c r="AP7734" s="12"/>
      <c r="AQ7734" s="12"/>
      <c r="AR7734" s="12"/>
      <c r="AS7734" s="12"/>
      <c r="AT7734" s="12"/>
      <c r="AU7734" s="12"/>
      <c r="AV7734" s="12"/>
      <c r="AW7734" s="12"/>
      <c r="AX7734" s="12"/>
      <c r="AY7734" s="12"/>
      <c r="AZ7734" s="12"/>
      <c r="BA7734" s="12"/>
      <c r="BB7734" s="12"/>
      <c r="BC7734" s="12"/>
      <c r="BD7734" s="12"/>
      <c r="BE7734" s="12"/>
      <c r="BF7734" s="12"/>
      <c r="BG7734" s="12"/>
      <c r="BH7734" s="12"/>
      <c r="BI7734" s="12"/>
      <c r="BJ7734" s="13"/>
      <c r="BK7734" s="13"/>
      <c r="BL7734" s="13"/>
      <c r="BM7734" s="13"/>
      <c r="BN7734" s="13"/>
    </row>
    <row r="7735" spans="1:66" x14ac:dyDescent="0.25">
      <c r="A7735" s="2"/>
      <c r="D7735"/>
      <c r="E7735" s="10"/>
      <c r="F7735" s="10"/>
      <c r="G7735" s="10"/>
      <c r="H7735" s="10"/>
      <c r="I7735" s="10"/>
      <c r="J7735" s="10"/>
      <c r="K7735" s="11"/>
      <c r="L7735" s="11"/>
      <c r="M7735" s="12"/>
      <c r="N7735" s="12"/>
      <c r="O7735" s="12"/>
      <c r="P7735" s="12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  <c r="AA7735" s="12"/>
      <c r="AB7735" s="12"/>
      <c r="AC7735" s="12"/>
      <c r="AD7735" s="12"/>
      <c r="AE7735" s="12"/>
      <c r="AF7735" s="12"/>
      <c r="AG7735" s="12"/>
      <c r="AH7735" s="12"/>
      <c r="AI7735" s="12"/>
      <c r="AJ7735" s="12"/>
      <c r="AK7735" s="12"/>
      <c r="AL7735" s="12"/>
      <c r="AM7735" s="12"/>
      <c r="AN7735" s="12"/>
      <c r="AO7735" s="12"/>
      <c r="AP7735" s="12"/>
      <c r="AQ7735" s="12"/>
      <c r="AR7735" s="12"/>
      <c r="AS7735" s="12"/>
      <c r="AT7735" s="12"/>
      <c r="AU7735" s="12"/>
      <c r="AV7735" s="12"/>
      <c r="AW7735" s="12"/>
      <c r="AX7735" s="12"/>
      <c r="AY7735" s="12"/>
      <c r="AZ7735" s="12"/>
      <c r="BA7735" s="12"/>
      <c r="BB7735" s="12"/>
      <c r="BC7735" s="12"/>
      <c r="BD7735" s="12"/>
      <c r="BE7735" s="12"/>
      <c r="BF7735" s="12"/>
      <c r="BG7735" s="12"/>
      <c r="BH7735" s="12"/>
      <c r="BI7735" s="12"/>
      <c r="BJ7735" s="13"/>
      <c r="BK7735" s="13"/>
      <c r="BL7735" s="13"/>
      <c r="BM7735" s="13"/>
      <c r="BN7735" s="13"/>
    </row>
    <row r="7736" spans="1:66" x14ac:dyDescent="0.25">
      <c r="A7736" s="2"/>
      <c r="D7736"/>
      <c r="E7736" s="10"/>
      <c r="F7736" s="10"/>
      <c r="G7736" s="10"/>
      <c r="H7736" s="10"/>
      <c r="I7736" s="10"/>
      <c r="J7736" s="10"/>
      <c r="K7736" s="11"/>
      <c r="L7736" s="11"/>
      <c r="M7736" s="12"/>
      <c r="N7736" s="12"/>
      <c r="O7736" s="12"/>
      <c r="P7736" s="12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  <c r="AC7736" s="12"/>
      <c r="AD7736" s="12"/>
      <c r="AE7736" s="12"/>
      <c r="AF7736" s="12"/>
      <c r="AG7736" s="12"/>
      <c r="AH7736" s="12"/>
      <c r="AI7736" s="12"/>
      <c r="AJ7736" s="12"/>
      <c r="AK7736" s="12"/>
      <c r="AL7736" s="12"/>
      <c r="AM7736" s="12"/>
      <c r="AN7736" s="12"/>
      <c r="AO7736" s="12"/>
      <c r="AP7736" s="12"/>
      <c r="AQ7736" s="12"/>
      <c r="AR7736" s="12"/>
      <c r="AS7736" s="12"/>
      <c r="AT7736" s="12"/>
      <c r="AU7736" s="12"/>
      <c r="AV7736" s="12"/>
      <c r="AW7736" s="12"/>
      <c r="AX7736" s="12"/>
      <c r="AY7736" s="12"/>
      <c r="AZ7736" s="12"/>
      <c r="BA7736" s="12"/>
      <c r="BB7736" s="12"/>
      <c r="BC7736" s="12"/>
      <c r="BD7736" s="12"/>
      <c r="BE7736" s="12"/>
      <c r="BF7736" s="12"/>
      <c r="BG7736" s="12"/>
      <c r="BH7736" s="12"/>
      <c r="BI7736" s="12"/>
      <c r="BJ7736" s="13"/>
      <c r="BK7736" s="13"/>
      <c r="BL7736" s="13"/>
      <c r="BM7736" s="13"/>
      <c r="BN7736" s="13"/>
    </row>
    <row r="7737" spans="1:66" x14ac:dyDescent="0.25">
      <c r="A7737" s="2"/>
      <c r="D7737"/>
      <c r="E7737" s="10"/>
      <c r="F7737" s="10"/>
      <c r="G7737" s="10"/>
      <c r="H7737" s="10"/>
      <c r="I7737" s="10"/>
      <c r="J7737" s="10"/>
      <c r="K7737" s="11"/>
      <c r="L7737" s="11"/>
      <c r="M7737" s="12"/>
      <c r="N7737" s="12"/>
      <c r="O7737" s="12"/>
      <c r="P7737" s="12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  <c r="AC7737" s="12"/>
      <c r="AD7737" s="12"/>
      <c r="AE7737" s="12"/>
      <c r="AF7737" s="12"/>
      <c r="AG7737" s="12"/>
      <c r="AH7737" s="12"/>
      <c r="AI7737" s="12"/>
      <c r="AJ7737" s="12"/>
      <c r="AK7737" s="12"/>
      <c r="AL7737" s="12"/>
      <c r="AM7737" s="12"/>
      <c r="AN7737" s="12"/>
      <c r="AO7737" s="12"/>
      <c r="AP7737" s="12"/>
      <c r="AQ7737" s="12"/>
      <c r="AR7737" s="12"/>
      <c r="AS7737" s="12"/>
      <c r="AT7737" s="12"/>
      <c r="AU7737" s="12"/>
      <c r="AV7737" s="12"/>
      <c r="AW7737" s="12"/>
      <c r="AX7737" s="12"/>
      <c r="AY7737" s="12"/>
      <c r="AZ7737" s="12"/>
      <c r="BA7737" s="12"/>
      <c r="BB7737" s="12"/>
      <c r="BC7737" s="12"/>
      <c r="BD7737" s="12"/>
      <c r="BE7737" s="12"/>
      <c r="BF7737" s="12"/>
      <c r="BG7737" s="12"/>
      <c r="BH7737" s="12"/>
      <c r="BI7737" s="12"/>
      <c r="BJ7737" s="13"/>
      <c r="BK7737" s="13"/>
      <c r="BL7737" s="13"/>
      <c r="BM7737" s="13"/>
      <c r="BN7737" s="13"/>
    </row>
    <row r="7738" spans="1:66" x14ac:dyDescent="0.25">
      <c r="A7738" s="2"/>
      <c r="D7738"/>
      <c r="E7738" s="10"/>
      <c r="F7738" s="10"/>
      <c r="G7738" s="10"/>
      <c r="H7738" s="10"/>
      <c r="I7738" s="10"/>
      <c r="J7738" s="10"/>
      <c r="K7738" s="11"/>
      <c r="L7738" s="11"/>
      <c r="M7738" s="12"/>
      <c r="N7738" s="12"/>
      <c r="O7738" s="12"/>
      <c r="P7738" s="12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  <c r="AC7738" s="12"/>
      <c r="AD7738" s="12"/>
      <c r="AE7738" s="12"/>
      <c r="AF7738" s="12"/>
      <c r="AG7738" s="12"/>
      <c r="AH7738" s="12"/>
      <c r="AI7738" s="12"/>
      <c r="AJ7738" s="12"/>
      <c r="AK7738" s="12"/>
      <c r="AL7738" s="12"/>
      <c r="AM7738" s="12"/>
      <c r="AN7738" s="12"/>
      <c r="AO7738" s="12"/>
      <c r="AP7738" s="12"/>
      <c r="AQ7738" s="12"/>
      <c r="AR7738" s="12"/>
      <c r="AS7738" s="12"/>
      <c r="AT7738" s="12"/>
      <c r="AU7738" s="12"/>
      <c r="AV7738" s="12"/>
      <c r="AW7738" s="12"/>
      <c r="AX7738" s="12"/>
      <c r="AY7738" s="12"/>
      <c r="AZ7738" s="12"/>
      <c r="BA7738" s="12"/>
      <c r="BB7738" s="12"/>
      <c r="BC7738" s="12"/>
      <c r="BD7738" s="12"/>
      <c r="BE7738" s="12"/>
      <c r="BF7738" s="12"/>
      <c r="BG7738" s="12"/>
      <c r="BH7738" s="12"/>
      <c r="BI7738" s="12"/>
      <c r="BJ7738" s="13"/>
      <c r="BK7738" s="13"/>
      <c r="BL7738" s="13"/>
      <c r="BM7738" s="13"/>
      <c r="BN7738" s="13"/>
    </row>
    <row r="7739" spans="1:66" x14ac:dyDescent="0.25">
      <c r="A7739" s="2"/>
      <c r="D7739"/>
      <c r="E7739" s="10"/>
      <c r="F7739" s="10"/>
      <c r="G7739" s="10"/>
      <c r="H7739" s="10"/>
      <c r="I7739" s="10"/>
      <c r="J7739" s="10"/>
      <c r="K7739" s="11"/>
      <c r="L7739" s="11"/>
      <c r="M7739" s="12"/>
      <c r="N7739" s="12"/>
      <c r="O7739" s="12"/>
      <c r="P7739" s="12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  <c r="AC7739" s="12"/>
      <c r="AD7739" s="12"/>
      <c r="AE7739" s="12"/>
      <c r="AF7739" s="12"/>
      <c r="AG7739" s="12"/>
      <c r="AH7739" s="12"/>
      <c r="AI7739" s="12"/>
      <c r="AJ7739" s="12"/>
      <c r="AK7739" s="12"/>
      <c r="AL7739" s="12"/>
      <c r="AM7739" s="12"/>
      <c r="AN7739" s="12"/>
      <c r="AO7739" s="12"/>
      <c r="AP7739" s="12"/>
      <c r="AQ7739" s="12"/>
      <c r="AR7739" s="12"/>
      <c r="AS7739" s="12"/>
      <c r="AT7739" s="12"/>
      <c r="AU7739" s="12"/>
      <c r="AV7739" s="12"/>
      <c r="AW7739" s="12"/>
      <c r="AX7739" s="12"/>
      <c r="AY7739" s="12"/>
      <c r="AZ7739" s="12"/>
      <c r="BA7739" s="12"/>
      <c r="BB7739" s="12"/>
      <c r="BC7739" s="12"/>
      <c r="BD7739" s="12"/>
      <c r="BE7739" s="12"/>
      <c r="BF7739" s="12"/>
      <c r="BG7739" s="12"/>
      <c r="BH7739" s="12"/>
      <c r="BI7739" s="12"/>
      <c r="BJ7739" s="13"/>
      <c r="BK7739" s="13"/>
      <c r="BL7739" s="13"/>
      <c r="BM7739" s="13"/>
      <c r="BN7739" s="13"/>
    </row>
    <row r="7740" spans="1:66" x14ac:dyDescent="0.25">
      <c r="A7740" s="2"/>
      <c r="D7740"/>
      <c r="E7740" s="10"/>
      <c r="F7740" s="10"/>
      <c r="G7740" s="10"/>
      <c r="H7740" s="10"/>
      <c r="I7740" s="10"/>
      <c r="J7740" s="10"/>
      <c r="K7740" s="11"/>
      <c r="L7740" s="11"/>
      <c r="M7740" s="12"/>
      <c r="N7740" s="12"/>
      <c r="O7740" s="12"/>
      <c r="P7740" s="12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  <c r="AC7740" s="12"/>
      <c r="AD7740" s="12"/>
      <c r="AE7740" s="12"/>
      <c r="AF7740" s="12"/>
      <c r="AG7740" s="12"/>
      <c r="AH7740" s="12"/>
      <c r="AI7740" s="12"/>
      <c r="AJ7740" s="12"/>
      <c r="AK7740" s="12"/>
      <c r="AL7740" s="12"/>
      <c r="AM7740" s="12"/>
      <c r="AN7740" s="12"/>
      <c r="AO7740" s="12"/>
      <c r="AP7740" s="12"/>
      <c r="AQ7740" s="12"/>
      <c r="AR7740" s="12"/>
      <c r="AS7740" s="12"/>
      <c r="AT7740" s="12"/>
      <c r="AU7740" s="12"/>
      <c r="AV7740" s="12"/>
      <c r="AW7740" s="12"/>
      <c r="AX7740" s="12"/>
      <c r="AY7740" s="12"/>
      <c r="AZ7740" s="12"/>
      <c r="BA7740" s="12"/>
      <c r="BB7740" s="12"/>
      <c r="BC7740" s="12"/>
      <c r="BD7740" s="12"/>
      <c r="BE7740" s="12"/>
      <c r="BF7740" s="12"/>
      <c r="BG7740" s="12"/>
      <c r="BH7740" s="12"/>
      <c r="BI7740" s="12"/>
      <c r="BJ7740" s="13"/>
      <c r="BK7740" s="13"/>
      <c r="BL7740" s="13"/>
      <c r="BM7740" s="13"/>
      <c r="BN7740" s="13"/>
    </row>
    <row r="7741" spans="1:66" x14ac:dyDescent="0.25">
      <c r="A7741" s="2"/>
      <c r="D7741"/>
      <c r="E7741" s="10"/>
      <c r="F7741" s="10"/>
      <c r="G7741" s="10"/>
      <c r="H7741" s="10"/>
      <c r="I7741" s="10"/>
      <c r="J7741" s="10"/>
      <c r="K7741" s="11"/>
      <c r="L7741" s="11"/>
      <c r="M7741" s="12"/>
      <c r="N7741" s="12"/>
      <c r="O7741" s="12"/>
      <c r="P7741" s="12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  <c r="AC7741" s="12"/>
      <c r="AD7741" s="12"/>
      <c r="AE7741" s="12"/>
      <c r="AF7741" s="12"/>
      <c r="AG7741" s="12"/>
      <c r="AH7741" s="12"/>
      <c r="AI7741" s="12"/>
      <c r="AJ7741" s="12"/>
      <c r="AK7741" s="12"/>
      <c r="AL7741" s="12"/>
      <c r="AM7741" s="12"/>
      <c r="AN7741" s="12"/>
      <c r="AO7741" s="12"/>
      <c r="AP7741" s="12"/>
      <c r="AQ7741" s="12"/>
      <c r="AR7741" s="12"/>
      <c r="AS7741" s="12"/>
      <c r="AT7741" s="12"/>
      <c r="AU7741" s="12"/>
      <c r="AV7741" s="12"/>
      <c r="AW7741" s="12"/>
      <c r="AX7741" s="12"/>
      <c r="AY7741" s="12"/>
      <c r="AZ7741" s="12"/>
      <c r="BA7741" s="12"/>
      <c r="BB7741" s="12"/>
      <c r="BC7741" s="12"/>
      <c r="BD7741" s="12"/>
      <c r="BE7741" s="12"/>
      <c r="BF7741" s="12"/>
      <c r="BG7741" s="12"/>
      <c r="BH7741" s="12"/>
      <c r="BI7741" s="12"/>
      <c r="BJ7741" s="13"/>
      <c r="BK7741" s="13"/>
      <c r="BL7741" s="13"/>
      <c r="BM7741" s="13"/>
      <c r="BN7741" s="13"/>
    </row>
    <row r="7742" spans="1:66" x14ac:dyDescent="0.25">
      <c r="A7742" s="2"/>
      <c r="D7742"/>
      <c r="E7742" s="10"/>
      <c r="F7742" s="10"/>
      <c r="G7742" s="10"/>
      <c r="H7742" s="10"/>
      <c r="I7742" s="10"/>
      <c r="J7742" s="10"/>
      <c r="K7742" s="11"/>
      <c r="L7742" s="11"/>
      <c r="M7742" s="12"/>
      <c r="N7742" s="12"/>
      <c r="O7742" s="12"/>
      <c r="P7742" s="12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  <c r="AC7742" s="12"/>
      <c r="AD7742" s="12"/>
      <c r="AE7742" s="12"/>
      <c r="AF7742" s="12"/>
      <c r="AG7742" s="12"/>
      <c r="AH7742" s="12"/>
      <c r="AI7742" s="12"/>
      <c r="AJ7742" s="12"/>
      <c r="AK7742" s="12"/>
      <c r="AL7742" s="12"/>
      <c r="AM7742" s="12"/>
      <c r="AN7742" s="12"/>
      <c r="AO7742" s="12"/>
      <c r="AP7742" s="12"/>
      <c r="AQ7742" s="12"/>
      <c r="AR7742" s="12"/>
      <c r="AS7742" s="12"/>
      <c r="AT7742" s="12"/>
      <c r="AU7742" s="12"/>
      <c r="AV7742" s="12"/>
      <c r="AW7742" s="12"/>
      <c r="AX7742" s="12"/>
      <c r="AY7742" s="12"/>
      <c r="AZ7742" s="12"/>
      <c r="BA7742" s="12"/>
      <c r="BB7742" s="12"/>
      <c r="BC7742" s="12"/>
      <c r="BD7742" s="12"/>
      <c r="BE7742" s="12"/>
      <c r="BF7742" s="12"/>
      <c r="BG7742" s="12"/>
      <c r="BH7742" s="12"/>
      <c r="BI7742" s="12"/>
      <c r="BJ7742" s="13"/>
      <c r="BK7742" s="13"/>
      <c r="BL7742" s="13"/>
      <c r="BM7742" s="13"/>
      <c r="BN7742" s="13"/>
    </row>
    <row r="7743" spans="1:66" x14ac:dyDescent="0.25">
      <c r="A7743" s="2"/>
      <c r="D7743"/>
      <c r="E7743" s="10"/>
      <c r="F7743" s="10"/>
      <c r="G7743" s="10"/>
      <c r="H7743" s="10"/>
      <c r="I7743" s="10"/>
      <c r="J7743" s="10"/>
      <c r="K7743" s="11"/>
      <c r="L7743" s="11"/>
      <c r="M7743" s="12"/>
      <c r="N7743" s="12"/>
      <c r="O7743" s="12"/>
      <c r="P7743" s="12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  <c r="AC7743" s="12"/>
      <c r="AD7743" s="12"/>
      <c r="AE7743" s="12"/>
      <c r="AF7743" s="12"/>
      <c r="AG7743" s="12"/>
      <c r="AH7743" s="12"/>
      <c r="AI7743" s="12"/>
      <c r="AJ7743" s="12"/>
      <c r="AK7743" s="12"/>
      <c r="AL7743" s="12"/>
      <c r="AM7743" s="12"/>
      <c r="AN7743" s="12"/>
      <c r="AO7743" s="12"/>
      <c r="AP7743" s="12"/>
      <c r="AQ7743" s="12"/>
      <c r="AR7743" s="12"/>
      <c r="AS7743" s="12"/>
      <c r="AT7743" s="12"/>
      <c r="AU7743" s="12"/>
      <c r="AV7743" s="12"/>
      <c r="AW7743" s="12"/>
      <c r="AX7743" s="12"/>
      <c r="AY7743" s="12"/>
      <c r="AZ7743" s="12"/>
      <c r="BA7743" s="12"/>
      <c r="BB7743" s="12"/>
      <c r="BC7743" s="12"/>
      <c r="BD7743" s="12"/>
      <c r="BE7743" s="12"/>
      <c r="BF7743" s="12"/>
      <c r="BG7743" s="12"/>
      <c r="BH7743" s="12"/>
      <c r="BI7743" s="12"/>
      <c r="BJ7743" s="13"/>
      <c r="BK7743" s="13"/>
      <c r="BL7743" s="13"/>
      <c r="BM7743" s="13"/>
      <c r="BN7743" s="13"/>
    </row>
    <row r="7744" spans="1:66" x14ac:dyDescent="0.25">
      <c r="A7744" s="2"/>
      <c r="D7744"/>
      <c r="E7744" s="10"/>
      <c r="F7744" s="10"/>
      <c r="G7744" s="10"/>
      <c r="H7744" s="10"/>
      <c r="I7744" s="10"/>
      <c r="J7744" s="10"/>
      <c r="K7744" s="11"/>
      <c r="L7744" s="11"/>
      <c r="M7744" s="12"/>
      <c r="N7744" s="12"/>
      <c r="O7744" s="12"/>
      <c r="P7744" s="12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  <c r="AC7744" s="12"/>
      <c r="AD7744" s="12"/>
      <c r="AE7744" s="12"/>
      <c r="AF7744" s="12"/>
      <c r="AG7744" s="12"/>
      <c r="AH7744" s="12"/>
      <c r="AI7744" s="12"/>
      <c r="AJ7744" s="12"/>
      <c r="AK7744" s="12"/>
      <c r="AL7744" s="12"/>
      <c r="AM7744" s="12"/>
      <c r="AN7744" s="12"/>
      <c r="AO7744" s="12"/>
      <c r="AP7744" s="12"/>
      <c r="AQ7744" s="12"/>
      <c r="AR7744" s="12"/>
      <c r="AS7744" s="12"/>
      <c r="AT7744" s="12"/>
      <c r="AU7744" s="12"/>
      <c r="AV7744" s="12"/>
      <c r="AW7744" s="12"/>
      <c r="AX7744" s="12"/>
      <c r="AY7744" s="12"/>
      <c r="AZ7744" s="12"/>
      <c r="BA7744" s="12"/>
      <c r="BB7744" s="12"/>
      <c r="BC7744" s="12"/>
      <c r="BD7744" s="12"/>
      <c r="BE7744" s="12"/>
      <c r="BF7744" s="12"/>
      <c r="BG7744" s="12"/>
      <c r="BH7744" s="12"/>
      <c r="BI7744" s="12"/>
      <c r="BJ7744" s="13"/>
      <c r="BK7744" s="13"/>
      <c r="BL7744" s="13"/>
      <c r="BM7744" s="13"/>
      <c r="BN7744" s="13"/>
    </row>
    <row r="7745" spans="1:66" x14ac:dyDescent="0.25">
      <c r="A7745" s="2"/>
      <c r="D7745"/>
      <c r="E7745" s="10"/>
      <c r="F7745" s="10"/>
      <c r="G7745" s="10"/>
      <c r="H7745" s="10"/>
      <c r="I7745" s="10"/>
      <c r="J7745" s="10"/>
      <c r="K7745" s="11"/>
      <c r="L7745" s="11"/>
      <c r="M7745" s="12"/>
      <c r="N7745" s="12"/>
      <c r="O7745" s="12"/>
      <c r="P7745" s="12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  <c r="AC7745" s="12"/>
      <c r="AD7745" s="12"/>
      <c r="AE7745" s="12"/>
      <c r="AF7745" s="12"/>
      <c r="AG7745" s="12"/>
      <c r="AH7745" s="12"/>
      <c r="AI7745" s="12"/>
      <c r="AJ7745" s="12"/>
      <c r="AK7745" s="12"/>
      <c r="AL7745" s="12"/>
      <c r="AM7745" s="12"/>
      <c r="AN7745" s="12"/>
      <c r="AO7745" s="12"/>
      <c r="AP7745" s="12"/>
      <c r="AQ7745" s="12"/>
      <c r="AR7745" s="12"/>
      <c r="AS7745" s="12"/>
      <c r="AT7745" s="12"/>
      <c r="AU7745" s="12"/>
      <c r="AV7745" s="12"/>
      <c r="AW7745" s="12"/>
      <c r="AX7745" s="12"/>
      <c r="AY7745" s="12"/>
      <c r="AZ7745" s="12"/>
      <c r="BA7745" s="12"/>
      <c r="BB7745" s="12"/>
      <c r="BC7745" s="12"/>
      <c r="BD7745" s="12"/>
      <c r="BE7745" s="12"/>
      <c r="BF7745" s="12"/>
      <c r="BG7745" s="12"/>
      <c r="BH7745" s="12"/>
      <c r="BI7745" s="12"/>
      <c r="BJ7745" s="13"/>
      <c r="BK7745" s="13"/>
      <c r="BL7745" s="13"/>
      <c r="BM7745" s="13"/>
      <c r="BN7745" s="13"/>
    </row>
    <row r="7746" spans="1:66" x14ac:dyDescent="0.25">
      <c r="A7746" s="2"/>
      <c r="D7746"/>
      <c r="E7746" s="10"/>
      <c r="F7746" s="10"/>
      <c r="G7746" s="10"/>
      <c r="H7746" s="10"/>
      <c r="I7746" s="10"/>
      <c r="J7746" s="10"/>
      <c r="K7746" s="11"/>
      <c r="L7746" s="11"/>
      <c r="M7746" s="12"/>
      <c r="N7746" s="12"/>
      <c r="O7746" s="12"/>
      <c r="P7746" s="12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  <c r="AC7746" s="12"/>
      <c r="AD7746" s="12"/>
      <c r="AE7746" s="12"/>
      <c r="AF7746" s="12"/>
      <c r="AG7746" s="12"/>
      <c r="AH7746" s="12"/>
      <c r="AI7746" s="12"/>
      <c r="AJ7746" s="12"/>
      <c r="AK7746" s="12"/>
      <c r="AL7746" s="12"/>
      <c r="AM7746" s="12"/>
      <c r="AN7746" s="12"/>
      <c r="AO7746" s="12"/>
      <c r="AP7746" s="12"/>
      <c r="AQ7746" s="12"/>
      <c r="AR7746" s="12"/>
      <c r="AS7746" s="12"/>
      <c r="AT7746" s="12"/>
      <c r="AU7746" s="12"/>
      <c r="AV7746" s="12"/>
      <c r="AW7746" s="12"/>
      <c r="AX7746" s="12"/>
      <c r="AY7746" s="12"/>
      <c r="AZ7746" s="12"/>
      <c r="BA7746" s="12"/>
      <c r="BB7746" s="12"/>
      <c r="BC7746" s="12"/>
      <c r="BD7746" s="12"/>
      <c r="BE7746" s="12"/>
      <c r="BF7746" s="12"/>
      <c r="BG7746" s="12"/>
      <c r="BH7746" s="12"/>
      <c r="BI7746" s="12"/>
      <c r="BJ7746" s="13"/>
      <c r="BK7746" s="13"/>
      <c r="BL7746" s="13"/>
      <c r="BM7746" s="13"/>
      <c r="BN7746" s="13"/>
    </row>
    <row r="7747" spans="1:66" x14ac:dyDescent="0.25">
      <c r="A7747" s="2"/>
      <c r="D7747"/>
      <c r="E7747" s="10"/>
      <c r="F7747" s="10"/>
      <c r="G7747" s="10"/>
      <c r="H7747" s="10"/>
      <c r="I7747" s="10"/>
      <c r="J7747" s="10"/>
      <c r="K7747" s="11"/>
      <c r="L7747" s="11"/>
      <c r="M7747" s="12"/>
      <c r="N7747" s="12"/>
      <c r="O7747" s="12"/>
      <c r="P7747" s="12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  <c r="AC7747" s="12"/>
      <c r="AD7747" s="12"/>
      <c r="AE7747" s="12"/>
      <c r="AF7747" s="12"/>
      <c r="AG7747" s="12"/>
      <c r="AH7747" s="12"/>
      <c r="AI7747" s="12"/>
      <c r="AJ7747" s="12"/>
      <c r="AK7747" s="12"/>
      <c r="AL7747" s="12"/>
      <c r="AM7747" s="12"/>
      <c r="AN7747" s="12"/>
      <c r="AO7747" s="12"/>
      <c r="AP7747" s="12"/>
      <c r="AQ7747" s="12"/>
      <c r="AR7747" s="12"/>
      <c r="AS7747" s="12"/>
      <c r="AT7747" s="12"/>
      <c r="AU7747" s="12"/>
      <c r="AV7747" s="12"/>
      <c r="AW7747" s="12"/>
      <c r="AX7747" s="12"/>
      <c r="AY7747" s="12"/>
      <c r="AZ7747" s="12"/>
      <c r="BA7747" s="12"/>
      <c r="BB7747" s="12"/>
      <c r="BC7747" s="12"/>
      <c r="BD7747" s="12"/>
      <c r="BE7747" s="12"/>
      <c r="BF7747" s="12"/>
      <c r="BG7747" s="12"/>
      <c r="BH7747" s="12"/>
      <c r="BI7747" s="12"/>
      <c r="BJ7747" s="13"/>
      <c r="BK7747" s="13"/>
      <c r="BL7747" s="13"/>
      <c r="BM7747" s="13"/>
      <c r="BN7747" s="13"/>
    </row>
    <row r="7748" spans="1:66" x14ac:dyDescent="0.25">
      <c r="A7748" s="2"/>
      <c r="D7748"/>
      <c r="E7748" s="10"/>
      <c r="F7748" s="10"/>
      <c r="G7748" s="10"/>
      <c r="H7748" s="10"/>
      <c r="I7748" s="10"/>
      <c r="J7748" s="10"/>
      <c r="K7748" s="11"/>
      <c r="L7748" s="11"/>
      <c r="M7748" s="12"/>
      <c r="N7748" s="12"/>
      <c r="O7748" s="12"/>
      <c r="P7748" s="12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  <c r="AC7748" s="12"/>
      <c r="AD7748" s="12"/>
      <c r="AE7748" s="12"/>
      <c r="AF7748" s="12"/>
      <c r="AG7748" s="12"/>
      <c r="AH7748" s="12"/>
      <c r="AI7748" s="12"/>
      <c r="AJ7748" s="12"/>
      <c r="AK7748" s="12"/>
      <c r="AL7748" s="12"/>
      <c r="AM7748" s="12"/>
      <c r="AN7748" s="12"/>
      <c r="AO7748" s="12"/>
      <c r="AP7748" s="12"/>
      <c r="AQ7748" s="12"/>
      <c r="AR7748" s="12"/>
      <c r="AS7748" s="12"/>
      <c r="AT7748" s="12"/>
      <c r="AU7748" s="12"/>
      <c r="AV7748" s="12"/>
      <c r="AW7748" s="12"/>
      <c r="AX7748" s="12"/>
      <c r="AY7748" s="12"/>
      <c r="AZ7748" s="12"/>
      <c r="BA7748" s="12"/>
      <c r="BB7748" s="12"/>
      <c r="BC7748" s="12"/>
      <c r="BD7748" s="12"/>
      <c r="BE7748" s="12"/>
      <c r="BF7748" s="12"/>
      <c r="BG7748" s="12"/>
      <c r="BH7748" s="12"/>
      <c r="BI7748" s="12"/>
      <c r="BJ7748" s="13"/>
      <c r="BK7748" s="13"/>
      <c r="BL7748" s="13"/>
      <c r="BM7748" s="13"/>
      <c r="BN7748" s="13"/>
    </row>
    <row r="7749" spans="1:66" x14ac:dyDescent="0.25">
      <c r="A7749" s="2"/>
      <c r="D7749"/>
      <c r="E7749" s="10"/>
      <c r="F7749" s="10"/>
      <c r="G7749" s="10"/>
      <c r="H7749" s="10"/>
      <c r="I7749" s="10"/>
      <c r="J7749" s="10"/>
      <c r="K7749" s="11"/>
      <c r="L7749" s="11"/>
      <c r="M7749" s="12"/>
      <c r="N7749" s="12"/>
      <c r="O7749" s="12"/>
      <c r="P7749" s="12"/>
      <c r="Q7749" s="12"/>
      <c r="R7749" s="12"/>
      <c r="S7749" s="12"/>
      <c r="T7749" s="12"/>
      <c r="U7749" s="12"/>
      <c r="V7749" s="12"/>
      <c r="W7749" s="12"/>
      <c r="X7749" s="12"/>
      <c r="Y7749" s="12"/>
      <c r="Z7749" s="12"/>
      <c r="AA7749" s="12"/>
      <c r="AB7749" s="12"/>
      <c r="AC7749" s="12"/>
      <c r="AD7749" s="12"/>
      <c r="AE7749" s="12"/>
      <c r="AF7749" s="12"/>
      <c r="AG7749" s="12"/>
      <c r="AH7749" s="12"/>
      <c r="AI7749" s="12"/>
      <c r="AJ7749" s="12"/>
      <c r="AK7749" s="12"/>
      <c r="AL7749" s="12"/>
      <c r="AM7749" s="12"/>
      <c r="AN7749" s="12"/>
      <c r="AO7749" s="12"/>
      <c r="AP7749" s="12"/>
      <c r="AQ7749" s="12"/>
      <c r="AR7749" s="12"/>
      <c r="AS7749" s="12"/>
      <c r="AT7749" s="12"/>
      <c r="AU7749" s="12"/>
      <c r="AV7749" s="12"/>
      <c r="AW7749" s="12"/>
      <c r="AX7749" s="12"/>
      <c r="AY7749" s="12"/>
      <c r="AZ7749" s="12"/>
      <c r="BA7749" s="12"/>
      <c r="BB7749" s="12"/>
      <c r="BC7749" s="12"/>
      <c r="BD7749" s="12"/>
      <c r="BE7749" s="12"/>
      <c r="BF7749" s="12"/>
      <c r="BG7749" s="12"/>
      <c r="BH7749" s="12"/>
      <c r="BI7749" s="12"/>
      <c r="BJ7749" s="13"/>
      <c r="BK7749" s="13"/>
      <c r="BL7749" s="13"/>
      <c r="BM7749" s="13"/>
      <c r="BN7749" s="13"/>
    </row>
    <row r="7750" spans="1:66" x14ac:dyDescent="0.25">
      <c r="A7750" s="2"/>
      <c r="D7750"/>
      <c r="E7750" s="10"/>
      <c r="F7750" s="10"/>
      <c r="G7750" s="10"/>
      <c r="H7750" s="10"/>
      <c r="I7750" s="10"/>
      <c r="J7750" s="10"/>
      <c r="K7750" s="11"/>
      <c r="L7750" s="11"/>
      <c r="M7750" s="12"/>
      <c r="N7750" s="12"/>
      <c r="O7750" s="12"/>
      <c r="P7750" s="12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  <c r="AC7750" s="12"/>
      <c r="AD7750" s="12"/>
      <c r="AE7750" s="12"/>
      <c r="AF7750" s="12"/>
      <c r="AG7750" s="12"/>
      <c r="AH7750" s="12"/>
      <c r="AI7750" s="12"/>
      <c r="AJ7750" s="12"/>
      <c r="AK7750" s="12"/>
      <c r="AL7750" s="12"/>
      <c r="AM7750" s="12"/>
      <c r="AN7750" s="12"/>
      <c r="AO7750" s="12"/>
      <c r="AP7750" s="12"/>
      <c r="AQ7750" s="12"/>
      <c r="AR7750" s="12"/>
      <c r="AS7750" s="12"/>
      <c r="AT7750" s="12"/>
      <c r="AU7750" s="12"/>
      <c r="AV7750" s="12"/>
      <c r="AW7750" s="12"/>
      <c r="AX7750" s="12"/>
      <c r="AY7750" s="12"/>
      <c r="AZ7750" s="12"/>
      <c r="BA7750" s="12"/>
      <c r="BB7750" s="12"/>
      <c r="BC7750" s="12"/>
      <c r="BD7750" s="12"/>
      <c r="BE7750" s="12"/>
      <c r="BF7750" s="12"/>
      <c r="BG7750" s="12"/>
      <c r="BH7750" s="12"/>
      <c r="BI7750" s="12"/>
      <c r="BJ7750" s="13"/>
      <c r="BK7750" s="13"/>
      <c r="BL7750" s="13"/>
      <c r="BM7750" s="13"/>
      <c r="BN7750" s="13"/>
    </row>
    <row r="7751" spans="1:66" x14ac:dyDescent="0.25">
      <c r="A7751" s="2"/>
      <c r="D7751"/>
      <c r="E7751" s="10"/>
      <c r="F7751" s="10"/>
      <c r="G7751" s="10"/>
      <c r="H7751" s="10"/>
      <c r="I7751" s="10"/>
      <c r="J7751" s="10"/>
      <c r="K7751" s="11"/>
      <c r="L7751" s="11"/>
      <c r="M7751" s="12"/>
      <c r="N7751" s="12"/>
      <c r="O7751" s="12"/>
      <c r="P7751" s="12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  <c r="AC7751" s="12"/>
      <c r="AD7751" s="12"/>
      <c r="AE7751" s="12"/>
      <c r="AF7751" s="12"/>
      <c r="AG7751" s="12"/>
      <c r="AH7751" s="12"/>
      <c r="AI7751" s="12"/>
      <c r="AJ7751" s="12"/>
      <c r="AK7751" s="12"/>
      <c r="AL7751" s="12"/>
      <c r="AM7751" s="12"/>
      <c r="AN7751" s="12"/>
      <c r="AO7751" s="12"/>
      <c r="AP7751" s="12"/>
      <c r="AQ7751" s="12"/>
      <c r="AR7751" s="12"/>
      <c r="AS7751" s="12"/>
      <c r="AT7751" s="12"/>
      <c r="AU7751" s="12"/>
      <c r="AV7751" s="12"/>
      <c r="AW7751" s="12"/>
      <c r="AX7751" s="12"/>
      <c r="AY7751" s="12"/>
      <c r="AZ7751" s="12"/>
      <c r="BA7751" s="12"/>
      <c r="BB7751" s="12"/>
      <c r="BC7751" s="12"/>
      <c r="BD7751" s="12"/>
      <c r="BE7751" s="12"/>
      <c r="BF7751" s="12"/>
      <c r="BG7751" s="12"/>
      <c r="BH7751" s="12"/>
      <c r="BI7751" s="12"/>
      <c r="BJ7751" s="13"/>
      <c r="BK7751" s="13"/>
      <c r="BL7751" s="13"/>
      <c r="BM7751" s="13"/>
      <c r="BN7751" s="13"/>
    </row>
    <row r="7752" spans="1:66" x14ac:dyDescent="0.25">
      <c r="A7752" s="2"/>
      <c r="D7752"/>
      <c r="E7752" s="10"/>
      <c r="F7752" s="10"/>
      <c r="G7752" s="10"/>
      <c r="H7752" s="10"/>
      <c r="I7752" s="10"/>
      <c r="J7752" s="10"/>
      <c r="K7752" s="11"/>
      <c r="L7752" s="11"/>
      <c r="M7752" s="12"/>
      <c r="N7752" s="12"/>
      <c r="O7752" s="12"/>
      <c r="P7752" s="12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  <c r="AC7752" s="12"/>
      <c r="AD7752" s="12"/>
      <c r="AE7752" s="12"/>
      <c r="AF7752" s="12"/>
      <c r="AG7752" s="12"/>
      <c r="AH7752" s="12"/>
      <c r="AI7752" s="12"/>
      <c r="AJ7752" s="12"/>
      <c r="AK7752" s="12"/>
      <c r="AL7752" s="12"/>
      <c r="AM7752" s="12"/>
      <c r="AN7752" s="12"/>
      <c r="AO7752" s="12"/>
      <c r="AP7752" s="12"/>
      <c r="AQ7752" s="12"/>
      <c r="AR7752" s="12"/>
      <c r="AS7752" s="12"/>
      <c r="AT7752" s="12"/>
      <c r="AU7752" s="12"/>
      <c r="AV7752" s="12"/>
      <c r="AW7752" s="12"/>
      <c r="AX7752" s="12"/>
      <c r="AY7752" s="12"/>
      <c r="AZ7752" s="12"/>
      <c r="BA7752" s="12"/>
      <c r="BB7752" s="12"/>
      <c r="BC7752" s="12"/>
      <c r="BD7752" s="12"/>
      <c r="BE7752" s="12"/>
      <c r="BF7752" s="12"/>
      <c r="BG7752" s="12"/>
      <c r="BH7752" s="12"/>
      <c r="BI7752" s="12"/>
      <c r="BJ7752" s="13"/>
      <c r="BK7752" s="13"/>
      <c r="BL7752" s="13"/>
      <c r="BM7752" s="13"/>
      <c r="BN7752" s="13"/>
    </row>
    <row r="7753" spans="1:66" x14ac:dyDescent="0.25">
      <c r="A7753" s="2"/>
      <c r="D7753"/>
      <c r="E7753" s="10"/>
      <c r="F7753" s="10"/>
      <c r="G7753" s="10"/>
      <c r="H7753" s="10"/>
      <c r="I7753" s="10"/>
      <c r="J7753" s="10"/>
      <c r="K7753" s="11"/>
      <c r="L7753" s="11"/>
      <c r="M7753" s="12"/>
      <c r="N7753" s="12"/>
      <c r="O7753" s="12"/>
      <c r="P7753" s="12"/>
      <c r="Q7753" s="12"/>
      <c r="R7753" s="12"/>
      <c r="S7753" s="12"/>
      <c r="T7753" s="12"/>
      <c r="U7753" s="12"/>
      <c r="V7753" s="12"/>
      <c r="W7753" s="12"/>
      <c r="X7753" s="12"/>
      <c r="Y7753" s="12"/>
      <c r="Z7753" s="12"/>
      <c r="AA7753" s="12"/>
      <c r="AB7753" s="12"/>
      <c r="AC7753" s="12"/>
      <c r="AD7753" s="12"/>
      <c r="AE7753" s="12"/>
      <c r="AF7753" s="12"/>
      <c r="AG7753" s="12"/>
      <c r="AH7753" s="12"/>
      <c r="AI7753" s="12"/>
      <c r="AJ7753" s="12"/>
      <c r="AK7753" s="12"/>
      <c r="AL7753" s="12"/>
      <c r="AM7753" s="12"/>
      <c r="AN7753" s="12"/>
      <c r="AO7753" s="12"/>
      <c r="AP7753" s="12"/>
      <c r="AQ7753" s="12"/>
      <c r="AR7753" s="12"/>
      <c r="AS7753" s="12"/>
      <c r="AT7753" s="12"/>
      <c r="AU7753" s="12"/>
      <c r="AV7753" s="12"/>
      <c r="AW7753" s="12"/>
      <c r="AX7753" s="12"/>
      <c r="AY7753" s="12"/>
      <c r="AZ7753" s="12"/>
      <c r="BA7753" s="12"/>
      <c r="BB7753" s="12"/>
      <c r="BC7753" s="12"/>
      <c r="BD7753" s="12"/>
      <c r="BE7753" s="12"/>
      <c r="BF7753" s="12"/>
      <c r="BG7753" s="12"/>
      <c r="BH7753" s="12"/>
      <c r="BI7753" s="12"/>
      <c r="BJ7753" s="13"/>
      <c r="BK7753" s="13"/>
      <c r="BL7753" s="13"/>
      <c r="BM7753" s="13"/>
      <c r="BN7753" s="13"/>
    </row>
    <row r="7754" spans="1:66" x14ac:dyDescent="0.25">
      <c r="A7754" s="2"/>
      <c r="D7754"/>
      <c r="E7754" s="10"/>
      <c r="F7754" s="10"/>
      <c r="G7754" s="10"/>
      <c r="H7754" s="10"/>
      <c r="I7754" s="10"/>
      <c r="J7754" s="10"/>
      <c r="K7754" s="11"/>
      <c r="L7754" s="11"/>
      <c r="M7754" s="12"/>
      <c r="N7754" s="12"/>
      <c r="O7754" s="12"/>
      <c r="P7754" s="12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  <c r="AC7754" s="12"/>
      <c r="AD7754" s="12"/>
      <c r="AE7754" s="12"/>
      <c r="AF7754" s="12"/>
      <c r="AG7754" s="12"/>
      <c r="AH7754" s="12"/>
      <c r="AI7754" s="12"/>
      <c r="AJ7754" s="12"/>
      <c r="AK7754" s="12"/>
      <c r="AL7754" s="12"/>
      <c r="AM7754" s="12"/>
      <c r="AN7754" s="12"/>
      <c r="AO7754" s="12"/>
      <c r="AP7754" s="12"/>
      <c r="AQ7754" s="12"/>
      <c r="AR7754" s="12"/>
      <c r="AS7754" s="12"/>
      <c r="AT7754" s="12"/>
      <c r="AU7754" s="12"/>
      <c r="AV7754" s="12"/>
      <c r="AW7754" s="12"/>
      <c r="AX7754" s="12"/>
      <c r="AY7754" s="12"/>
      <c r="AZ7754" s="12"/>
      <c r="BA7754" s="12"/>
      <c r="BB7754" s="12"/>
      <c r="BC7754" s="12"/>
      <c r="BD7754" s="12"/>
      <c r="BE7754" s="12"/>
      <c r="BF7754" s="12"/>
      <c r="BG7754" s="12"/>
      <c r="BH7754" s="12"/>
      <c r="BI7754" s="12"/>
      <c r="BJ7754" s="13"/>
      <c r="BK7754" s="13"/>
      <c r="BL7754" s="13"/>
      <c r="BM7754" s="13"/>
      <c r="BN7754" s="13"/>
    </row>
    <row r="7755" spans="1:66" x14ac:dyDescent="0.25">
      <c r="A7755" s="2"/>
      <c r="D7755"/>
      <c r="E7755" s="10"/>
      <c r="F7755" s="10"/>
      <c r="G7755" s="10"/>
      <c r="H7755" s="10"/>
      <c r="I7755" s="10"/>
      <c r="J7755" s="10"/>
      <c r="K7755" s="11"/>
      <c r="L7755" s="11"/>
      <c r="M7755" s="12"/>
      <c r="N7755" s="12"/>
      <c r="O7755" s="12"/>
      <c r="P7755" s="12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  <c r="AC7755" s="12"/>
      <c r="AD7755" s="12"/>
      <c r="AE7755" s="12"/>
      <c r="AF7755" s="12"/>
      <c r="AG7755" s="12"/>
      <c r="AH7755" s="12"/>
      <c r="AI7755" s="12"/>
      <c r="AJ7755" s="12"/>
      <c r="AK7755" s="12"/>
      <c r="AL7755" s="12"/>
      <c r="AM7755" s="12"/>
      <c r="AN7755" s="12"/>
      <c r="AO7755" s="12"/>
      <c r="AP7755" s="12"/>
      <c r="AQ7755" s="12"/>
      <c r="AR7755" s="12"/>
      <c r="AS7755" s="12"/>
      <c r="AT7755" s="12"/>
      <c r="AU7755" s="12"/>
      <c r="AV7755" s="12"/>
      <c r="AW7755" s="12"/>
      <c r="AX7755" s="12"/>
      <c r="AY7755" s="12"/>
      <c r="AZ7755" s="12"/>
      <c r="BA7755" s="12"/>
      <c r="BB7755" s="12"/>
      <c r="BC7755" s="12"/>
      <c r="BD7755" s="12"/>
      <c r="BE7755" s="12"/>
      <c r="BF7755" s="12"/>
      <c r="BG7755" s="12"/>
      <c r="BH7755" s="12"/>
      <c r="BI7755" s="12"/>
      <c r="BJ7755" s="13"/>
      <c r="BK7755" s="13"/>
      <c r="BL7755" s="13"/>
      <c r="BM7755" s="13"/>
      <c r="BN7755" s="13"/>
    </row>
    <row r="7756" spans="1:66" x14ac:dyDescent="0.25">
      <c r="A7756" s="2"/>
      <c r="D7756"/>
      <c r="E7756" s="10"/>
      <c r="F7756" s="10"/>
      <c r="G7756" s="10"/>
      <c r="H7756" s="10"/>
      <c r="I7756" s="10"/>
      <c r="J7756" s="10"/>
      <c r="K7756" s="11"/>
      <c r="L7756" s="11"/>
      <c r="M7756" s="12"/>
      <c r="N7756" s="12"/>
      <c r="O7756" s="12"/>
      <c r="P7756" s="12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  <c r="AC7756" s="12"/>
      <c r="AD7756" s="12"/>
      <c r="AE7756" s="12"/>
      <c r="AF7756" s="12"/>
      <c r="AG7756" s="12"/>
      <c r="AH7756" s="12"/>
      <c r="AI7756" s="12"/>
      <c r="AJ7756" s="12"/>
      <c r="AK7756" s="12"/>
      <c r="AL7756" s="12"/>
      <c r="AM7756" s="12"/>
      <c r="AN7756" s="12"/>
      <c r="AO7756" s="12"/>
      <c r="AP7756" s="12"/>
      <c r="AQ7756" s="12"/>
      <c r="AR7756" s="12"/>
      <c r="AS7756" s="12"/>
      <c r="AT7756" s="12"/>
      <c r="AU7756" s="12"/>
      <c r="AV7756" s="12"/>
      <c r="AW7756" s="12"/>
      <c r="AX7756" s="12"/>
      <c r="AY7756" s="12"/>
      <c r="AZ7756" s="12"/>
      <c r="BA7756" s="12"/>
      <c r="BB7756" s="12"/>
      <c r="BC7756" s="12"/>
      <c r="BD7756" s="12"/>
      <c r="BE7756" s="12"/>
      <c r="BF7756" s="12"/>
      <c r="BG7756" s="12"/>
      <c r="BH7756" s="12"/>
      <c r="BI7756" s="12"/>
      <c r="BJ7756" s="13"/>
      <c r="BK7756" s="13"/>
      <c r="BL7756" s="13"/>
      <c r="BM7756" s="13"/>
      <c r="BN7756" s="13"/>
    </row>
    <row r="7757" spans="1:66" x14ac:dyDescent="0.25">
      <c r="A7757" s="2"/>
      <c r="D7757"/>
      <c r="E7757" s="10"/>
      <c r="F7757" s="10"/>
      <c r="G7757" s="10"/>
      <c r="H7757" s="10"/>
      <c r="I7757" s="10"/>
      <c r="J7757" s="10"/>
      <c r="K7757" s="11"/>
      <c r="L7757" s="11"/>
      <c r="M7757" s="12"/>
      <c r="N7757" s="12"/>
      <c r="O7757" s="12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  <c r="AD7757" s="12"/>
      <c r="AE7757" s="12"/>
      <c r="AF7757" s="12"/>
      <c r="AG7757" s="12"/>
      <c r="AH7757" s="12"/>
      <c r="AI7757" s="12"/>
      <c r="AJ7757" s="12"/>
      <c r="AK7757" s="12"/>
      <c r="AL7757" s="12"/>
      <c r="AM7757" s="12"/>
      <c r="AN7757" s="12"/>
      <c r="AO7757" s="12"/>
      <c r="AP7757" s="12"/>
      <c r="AQ7757" s="12"/>
      <c r="AR7757" s="12"/>
      <c r="AS7757" s="12"/>
      <c r="AT7757" s="12"/>
      <c r="AU7757" s="12"/>
      <c r="AV7757" s="12"/>
      <c r="AW7757" s="12"/>
      <c r="AX7757" s="12"/>
      <c r="AY7757" s="12"/>
      <c r="AZ7757" s="12"/>
      <c r="BA7757" s="12"/>
      <c r="BB7757" s="12"/>
      <c r="BC7757" s="12"/>
      <c r="BD7757" s="12"/>
      <c r="BE7757" s="12"/>
      <c r="BF7757" s="12"/>
      <c r="BG7757" s="12"/>
      <c r="BH7757" s="12"/>
      <c r="BI7757" s="12"/>
      <c r="BJ7757" s="13"/>
      <c r="BK7757" s="13"/>
      <c r="BL7757" s="13"/>
      <c r="BM7757" s="13"/>
      <c r="BN7757" s="13"/>
    </row>
    <row r="7758" spans="1:66" x14ac:dyDescent="0.25">
      <c r="A7758" s="2"/>
      <c r="D7758"/>
      <c r="E7758" s="10"/>
      <c r="F7758" s="10"/>
      <c r="G7758" s="10"/>
      <c r="H7758" s="10"/>
      <c r="I7758" s="10"/>
      <c r="J7758" s="10"/>
      <c r="K7758" s="11"/>
      <c r="L7758" s="11"/>
      <c r="M7758" s="12"/>
      <c r="N7758" s="12"/>
      <c r="O7758" s="12"/>
      <c r="P7758" s="12"/>
      <c r="Q7758" s="12"/>
      <c r="R7758" s="12"/>
      <c r="S7758" s="12"/>
      <c r="T7758" s="12"/>
      <c r="U7758" s="12"/>
      <c r="V7758" s="12"/>
      <c r="W7758" s="12"/>
      <c r="X7758" s="12"/>
      <c r="Y7758" s="12"/>
      <c r="Z7758" s="12"/>
      <c r="AA7758" s="12"/>
      <c r="AB7758" s="12"/>
      <c r="AC7758" s="12"/>
      <c r="AD7758" s="12"/>
      <c r="AE7758" s="12"/>
      <c r="AF7758" s="12"/>
      <c r="AG7758" s="12"/>
      <c r="AH7758" s="12"/>
      <c r="AI7758" s="12"/>
      <c r="AJ7758" s="12"/>
      <c r="AK7758" s="12"/>
      <c r="AL7758" s="12"/>
      <c r="AM7758" s="12"/>
      <c r="AN7758" s="12"/>
      <c r="AO7758" s="12"/>
      <c r="AP7758" s="12"/>
      <c r="AQ7758" s="12"/>
      <c r="AR7758" s="12"/>
      <c r="AS7758" s="12"/>
      <c r="AT7758" s="12"/>
      <c r="AU7758" s="12"/>
      <c r="AV7758" s="12"/>
      <c r="AW7758" s="12"/>
      <c r="AX7758" s="12"/>
      <c r="AY7758" s="12"/>
      <c r="AZ7758" s="12"/>
      <c r="BA7758" s="12"/>
      <c r="BB7758" s="12"/>
      <c r="BC7758" s="12"/>
      <c r="BD7758" s="12"/>
      <c r="BE7758" s="12"/>
      <c r="BF7758" s="12"/>
      <c r="BG7758" s="12"/>
      <c r="BH7758" s="12"/>
      <c r="BI7758" s="12"/>
      <c r="BJ7758" s="13"/>
      <c r="BK7758" s="13"/>
      <c r="BL7758" s="13"/>
      <c r="BM7758" s="13"/>
      <c r="BN7758" s="13"/>
    </row>
    <row r="7759" spans="1:66" x14ac:dyDescent="0.25">
      <c r="A7759" s="2"/>
      <c r="D7759"/>
      <c r="E7759" s="10"/>
      <c r="F7759" s="10"/>
      <c r="G7759" s="10"/>
      <c r="H7759" s="10"/>
      <c r="I7759" s="10"/>
      <c r="J7759" s="10"/>
      <c r="K7759" s="11"/>
      <c r="L7759" s="11"/>
      <c r="M7759" s="12"/>
      <c r="N7759" s="12"/>
      <c r="O7759" s="12"/>
      <c r="P7759" s="12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  <c r="AC7759" s="12"/>
      <c r="AD7759" s="12"/>
      <c r="AE7759" s="12"/>
      <c r="AF7759" s="12"/>
      <c r="AG7759" s="12"/>
      <c r="AH7759" s="12"/>
      <c r="AI7759" s="12"/>
      <c r="AJ7759" s="12"/>
      <c r="AK7759" s="12"/>
      <c r="AL7759" s="12"/>
      <c r="AM7759" s="12"/>
      <c r="AN7759" s="12"/>
      <c r="AO7759" s="12"/>
      <c r="AP7759" s="12"/>
      <c r="AQ7759" s="12"/>
      <c r="AR7759" s="12"/>
      <c r="AS7759" s="12"/>
      <c r="AT7759" s="12"/>
      <c r="AU7759" s="12"/>
      <c r="AV7759" s="12"/>
      <c r="AW7759" s="12"/>
      <c r="AX7759" s="12"/>
      <c r="AY7759" s="12"/>
      <c r="AZ7759" s="12"/>
      <c r="BA7759" s="12"/>
      <c r="BB7759" s="12"/>
      <c r="BC7759" s="12"/>
      <c r="BD7759" s="12"/>
      <c r="BE7759" s="12"/>
      <c r="BF7759" s="12"/>
      <c r="BG7759" s="12"/>
      <c r="BH7759" s="12"/>
      <c r="BI7759" s="12"/>
      <c r="BJ7759" s="13"/>
      <c r="BK7759" s="13"/>
      <c r="BL7759" s="13"/>
      <c r="BM7759" s="13"/>
      <c r="BN7759" s="13"/>
    </row>
    <row r="7760" spans="1:66" x14ac:dyDescent="0.25">
      <c r="A7760" s="2"/>
      <c r="D7760"/>
      <c r="E7760" s="10"/>
      <c r="F7760" s="10"/>
      <c r="G7760" s="10"/>
      <c r="H7760" s="10"/>
      <c r="I7760" s="10"/>
      <c r="J7760" s="10"/>
      <c r="K7760" s="11"/>
      <c r="L7760" s="11"/>
      <c r="M7760" s="12"/>
      <c r="N7760" s="12"/>
      <c r="O7760" s="12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  <c r="AC7760" s="12"/>
      <c r="AD7760" s="12"/>
      <c r="AE7760" s="12"/>
      <c r="AF7760" s="12"/>
      <c r="AG7760" s="12"/>
      <c r="AH7760" s="12"/>
      <c r="AI7760" s="12"/>
      <c r="AJ7760" s="12"/>
      <c r="AK7760" s="12"/>
      <c r="AL7760" s="12"/>
      <c r="AM7760" s="12"/>
      <c r="AN7760" s="12"/>
      <c r="AO7760" s="12"/>
      <c r="AP7760" s="12"/>
      <c r="AQ7760" s="12"/>
      <c r="AR7760" s="12"/>
      <c r="AS7760" s="12"/>
      <c r="AT7760" s="12"/>
      <c r="AU7760" s="12"/>
      <c r="AV7760" s="12"/>
      <c r="AW7760" s="12"/>
      <c r="AX7760" s="12"/>
      <c r="AY7760" s="12"/>
      <c r="AZ7760" s="12"/>
      <c r="BA7760" s="12"/>
      <c r="BB7760" s="12"/>
      <c r="BC7760" s="12"/>
      <c r="BD7760" s="12"/>
      <c r="BE7760" s="12"/>
      <c r="BF7760" s="12"/>
      <c r="BG7760" s="12"/>
      <c r="BH7760" s="12"/>
      <c r="BI7760" s="12"/>
      <c r="BJ7760" s="13"/>
      <c r="BK7760" s="13"/>
      <c r="BL7760" s="13"/>
      <c r="BM7760" s="13"/>
      <c r="BN7760" s="13"/>
    </row>
    <row r="7761" spans="1:66" x14ac:dyDescent="0.25">
      <c r="A7761" s="2"/>
      <c r="D7761"/>
      <c r="E7761" s="10"/>
      <c r="F7761" s="10"/>
      <c r="G7761" s="10"/>
      <c r="H7761" s="10"/>
      <c r="I7761" s="10"/>
      <c r="J7761" s="10"/>
      <c r="K7761" s="11"/>
      <c r="L7761" s="11"/>
      <c r="M7761" s="12"/>
      <c r="N7761" s="12"/>
      <c r="O7761" s="12"/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  <c r="AC7761" s="12"/>
      <c r="AD7761" s="12"/>
      <c r="AE7761" s="12"/>
      <c r="AF7761" s="12"/>
      <c r="AG7761" s="12"/>
      <c r="AH7761" s="12"/>
      <c r="AI7761" s="12"/>
      <c r="AJ7761" s="12"/>
      <c r="AK7761" s="12"/>
      <c r="AL7761" s="12"/>
      <c r="AM7761" s="12"/>
      <c r="AN7761" s="12"/>
      <c r="AO7761" s="12"/>
      <c r="AP7761" s="12"/>
      <c r="AQ7761" s="12"/>
      <c r="AR7761" s="12"/>
      <c r="AS7761" s="12"/>
      <c r="AT7761" s="12"/>
      <c r="AU7761" s="12"/>
      <c r="AV7761" s="12"/>
      <c r="AW7761" s="12"/>
      <c r="AX7761" s="12"/>
      <c r="AY7761" s="12"/>
      <c r="AZ7761" s="12"/>
      <c r="BA7761" s="12"/>
      <c r="BB7761" s="12"/>
      <c r="BC7761" s="12"/>
      <c r="BD7761" s="12"/>
      <c r="BE7761" s="12"/>
      <c r="BF7761" s="12"/>
      <c r="BG7761" s="12"/>
      <c r="BH7761" s="12"/>
      <c r="BI7761" s="12"/>
      <c r="BJ7761" s="13"/>
      <c r="BK7761" s="13"/>
      <c r="BL7761" s="13"/>
      <c r="BM7761" s="13"/>
      <c r="BN7761" s="13"/>
    </row>
    <row r="7762" spans="1:66" x14ac:dyDescent="0.25">
      <c r="A7762" s="2"/>
      <c r="D7762"/>
      <c r="E7762" s="10"/>
      <c r="F7762" s="10"/>
      <c r="G7762" s="10"/>
      <c r="H7762" s="10"/>
      <c r="I7762" s="10"/>
      <c r="J7762" s="10"/>
      <c r="K7762" s="11"/>
      <c r="L7762" s="11"/>
      <c r="M7762" s="12"/>
      <c r="N7762" s="12"/>
      <c r="O7762" s="12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  <c r="AC7762" s="12"/>
      <c r="AD7762" s="12"/>
      <c r="AE7762" s="12"/>
      <c r="AF7762" s="12"/>
      <c r="AG7762" s="12"/>
      <c r="AH7762" s="12"/>
      <c r="AI7762" s="12"/>
      <c r="AJ7762" s="12"/>
      <c r="AK7762" s="12"/>
      <c r="AL7762" s="12"/>
      <c r="AM7762" s="12"/>
      <c r="AN7762" s="12"/>
      <c r="AO7762" s="12"/>
      <c r="AP7762" s="12"/>
      <c r="AQ7762" s="12"/>
      <c r="AR7762" s="12"/>
      <c r="AS7762" s="12"/>
      <c r="AT7762" s="12"/>
      <c r="AU7762" s="12"/>
      <c r="AV7762" s="12"/>
      <c r="AW7762" s="12"/>
      <c r="AX7762" s="12"/>
      <c r="AY7762" s="12"/>
      <c r="AZ7762" s="12"/>
      <c r="BA7762" s="12"/>
      <c r="BB7762" s="12"/>
      <c r="BC7762" s="12"/>
      <c r="BD7762" s="12"/>
      <c r="BE7762" s="12"/>
      <c r="BF7762" s="12"/>
      <c r="BG7762" s="12"/>
      <c r="BH7762" s="12"/>
      <c r="BI7762" s="12"/>
      <c r="BJ7762" s="13"/>
      <c r="BK7762" s="13"/>
      <c r="BL7762" s="13"/>
      <c r="BM7762" s="13"/>
      <c r="BN7762" s="13"/>
    </row>
    <row r="7763" spans="1:66" x14ac:dyDescent="0.25">
      <c r="A7763" s="2"/>
      <c r="D7763"/>
      <c r="E7763" s="10"/>
      <c r="F7763" s="10"/>
      <c r="G7763" s="10"/>
      <c r="H7763" s="10"/>
      <c r="I7763" s="10"/>
      <c r="J7763" s="10"/>
      <c r="K7763" s="11"/>
      <c r="L7763" s="11"/>
      <c r="M7763" s="12"/>
      <c r="N7763" s="12"/>
      <c r="O7763" s="12"/>
      <c r="P7763" s="12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  <c r="AC7763" s="12"/>
      <c r="AD7763" s="12"/>
      <c r="AE7763" s="12"/>
      <c r="AF7763" s="12"/>
      <c r="AG7763" s="12"/>
      <c r="AH7763" s="12"/>
      <c r="AI7763" s="12"/>
      <c r="AJ7763" s="12"/>
      <c r="AK7763" s="12"/>
      <c r="AL7763" s="12"/>
      <c r="AM7763" s="12"/>
      <c r="AN7763" s="12"/>
      <c r="AO7763" s="12"/>
      <c r="AP7763" s="12"/>
      <c r="AQ7763" s="12"/>
      <c r="AR7763" s="12"/>
      <c r="AS7763" s="12"/>
      <c r="AT7763" s="12"/>
      <c r="AU7763" s="12"/>
      <c r="AV7763" s="12"/>
      <c r="AW7763" s="12"/>
      <c r="AX7763" s="12"/>
      <c r="AY7763" s="12"/>
      <c r="AZ7763" s="12"/>
      <c r="BA7763" s="12"/>
      <c r="BB7763" s="12"/>
      <c r="BC7763" s="12"/>
      <c r="BD7763" s="12"/>
      <c r="BE7763" s="12"/>
      <c r="BF7763" s="12"/>
      <c r="BG7763" s="12"/>
      <c r="BH7763" s="12"/>
      <c r="BI7763" s="12"/>
      <c r="BJ7763" s="13"/>
      <c r="BK7763" s="13"/>
      <c r="BL7763" s="13"/>
      <c r="BM7763" s="13"/>
      <c r="BN7763" s="13"/>
    </row>
    <row r="7764" spans="1:66" x14ac:dyDescent="0.25">
      <c r="A7764" s="2"/>
      <c r="D7764"/>
      <c r="E7764" s="10"/>
      <c r="F7764" s="10"/>
      <c r="G7764" s="10"/>
      <c r="H7764" s="10"/>
      <c r="I7764" s="10"/>
      <c r="J7764" s="10"/>
      <c r="K7764" s="11"/>
      <c r="L7764" s="11"/>
      <c r="M7764" s="12"/>
      <c r="N7764" s="12"/>
      <c r="O7764" s="12"/>
      <c r="P7764" s="12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  <c r="AA7764" s="12"/>
      <c r="AB7764" s="12"/>
      <c r="AC7764" s="12"/>
      <c r="AD7764" s="12"/>
      <c r="AE7764" s="12"/>
      <c r="AF7764" s="12"/>
      <c r="AG7764" s="12"/>
      <c r="AH7764" s="12"/>
      <c r="AI7764" s="12"/>
      <c r="AJ7764" s="12"/>
      <c r="AK7764" s="12"/>
      <c r="AL7764" s="12"/>
      <c r="AM7764" s="12"/>
      <c r="AN7764" s="12"/>
      <c r="AO7764" s="12"/>
      <c r="AP7764" s="12"/>
      <c r="AQ7764" s="12"/>
      <c r="AR7764" s="12"/>
      <c r="AS7764" s="12"/>
      <c r="AT7764" s="12"/>
      <c r="AU7764" s="12"/>
      <c r="AV7764" s="12"/>
      <c r="AW7764" s="12"/>
      <c r="AX7764" s="12"/>
      <c r="AY7764" s="12"/>
      <c r="AZ7764" s="12"/>
      <c r="BA7764" s="12"/>
      <c r="BB7764" s="12"/>
      <c r="BC7764" s="12"/>
      <c r="BD7764" s="12"/>
      <c r="BE7764" s="12"/>
      <c r="BF7764" s="12"/>
      <c r="BG7764" s="12"/>
      <c r="BH7764" s="12"/>
      <c r="BI7764" s="12"/>
      <c r="BJ7764" s="13"/>
      <c r="BK7764" s="13"/>
      <c r="BL7764" s="13"/>
      <c r="BM7764" s="13"/>
      <c r="BN7764" s="13"/>
    </row>
    <row r="7765" spans="1:66" x14ac:dyDescent="0.25">
      <c r="A7765" s="2"/>
      <c r="D7765"/>
      <c r="E7765" s="10"/>
      <c r="F7765" s="10"/>
      <c r="G7765" s="10"/>
      <c r="H7765" s="10"/>
      <c r="I7765" s="10"/>
      <c r="J7765" s="10"/>
      <c r="K7765" s="11"/>
      <c r="L7765" s="11"/>
      <c r="M7765" s="12"/>
      <c r="N7765" s="12"/>
      <c r="O7765" s="12"/>
      <c r="P7765" s="12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  <c r="AC7765" s="12"/>
      <c r="AD7765" s="12"/>
      <c r="AE7765" s="12"/>
      <c r="AF7765" s="12"/>
      <c r="AG7765" s="12"/>
      <c r="AH7765" s="12"/>
      <c r="AI7765" s="12"/>
      <c r="AJ7765" s="12"/>
      <c r="AK7765" s="12"/>
      <c r="AL7765" s="12"/>
      <c r="AM7765" s="12"/>
      <c r="AN7765" s="12"/>
      <c r="AO7765" s="12"/>
      <c r="AP7765" s="12"/>
      <c r="AQ7765" s="12"/>
      <c r="AR7765" s="12"/>
      <c r="AS7765" s="12"/>
      <c r="AT7765" s="12"/>
      <c r="AU7765" s="12"/>
      <c r="AV7765" s="12"/>
      <c r="AW7765" s="12"/>
      <c r="AX7765" s="12"/>
      <c r="AY7765" s="12"/>
      <c r="AZ7765" s="12"/>
      <c r="BA7765" s="12"/>
      <c r="BB7765" s="12"/>
      <c r="BC7765" s="12"/>
      <c r="BD7765" s="12"/>
      <c r="BE7765" s="12"/>
      <c r="BF7765" s="12"/>
      <c r="BG7765" s="12"/>
      <c r="BH7765" s="12"/>
      <c r="BI7765" s="12"/>
      <c r="BJ7765" s="13"/>
      <c r="BK7765" s="13"/>
      <c r="BL7765" s="13"/>
      <c r="BM7765" s="13"/>
      <c r="BN7765" s="13"/>
    </row>
    <row r="7766" spans="1:66" x14ac:dyDescent="0.25">
      <c r="A7766" s="2"/>
      <c r="D7766"/>
      <c r="E7766" s="10"/>
      <c r="F7766" s="10"/>
      <c r="G7766" s="10"/>
      <c r="H7766" s="10"/>
      <c r="I7766" s="10"/>
      <c r="J7766" s="10"/>
      <c r="K7766" s="11"/>
      <c r="L7766" s="11"/>
      <c r="M7766" s="12"/>
      <c r="N7766" s="12"/>
      <c r="O7766" s="12"/>
      <c r="P7766" s="12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  <c r="AC7766" s="12"/>
      <c r="AD7766" s="12"/>
      <c r="AE7766" s="12"/>
      <c r="AF7766" s="12"/>
      <c r="AG7766" s="12"/>
      <c r="AH7766" s="12"/>
      <c r="AI7766" s="12"/>
      <c r="AJ7766" s="12"/>
      <c r="AK7766" s="12"/>
      <c r="AL7766" s="12"/>
      <c r="AM7766" s="12"/>
      <c r="AN7766" s="12"/>
      <c r="AO7766" s="12"/>
      <c r="AP7766" s="12"/>
      <c r="AQ7766" s="12"/>
      <c r="AR7766" s="12"/>
      <c r="AS7766" s="12"/>
      <c r="AT7766" s="12"/>
      <c r="AU7766" s="12"/>
      <c r="AV7766" s="12"/>
      <c r="AW7766" s="12"/>
      <c r="AX7766" s="12"/>
      <c r="AY7766" s="12"/>
      <c r="AZ7766" s="12"/>
      <c r="BA7766" s="12"/>
      <c r="BB7766" s="12"/>
      <c r="BC7766" s="12"/>
      <c r="BD7766" s="12"/>
      <c r="BE7766" s="12"/>
      <c r="BF7766" s="12"/>
      <c r="BG7766" s="12"/>
      <c r="BH7766" s="12"/>
      <c r="BI7766" s="12"/>
      <c r="BJ7766" s="13"/>
      <c r="BK7766" s="13"/>
      <c r="BL7766" s="13"/>
      <c r="BM7766" s="13"/>
      <c r="BN7766" s="13"/>
    </row>
    <row r="7767" spans="1:66" x14ac:dyDescent="0.25">
      <c r="A7767" s="2"/>
      <c r="D7767"/>
      <c r="E7767" s="10"/>
      <c r="F7767" s="10"/>
      <c r="G7767" s="10"/>
      <c r="H7767" s="10"/>
      <c r="I7767" s="10"/>
      <c r="J7767" s="10"/>
      <c r="K7767" s="11"/>
      <c r="L7767" s="11"/>
      <c r="M7767" s="12"/>
      <c r="N7767" s="12"/>
      <c r="O7767" s="12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  <c r="AC7767" s="12"/>
      <c r="AD7767" s="12"/>
      <c r="AE7767" s="12"/>
      <c r="AF7767" s="12"/>
      <c r="AG7767" s="12"/>
      <c r="AH7767" s="12"/>
      <c r="AI7767" s="12"/>
      <c r="AJ7767" s="12"/>
      <c r="AK7767" s="12"/>
      <c r="AL7767" s="12"/>
      <c r="AM7767" s="12"/>
      <c r="AN7767" s="12"/>
      <c r="AO7767" s="12"/>
      <c r="AP7767" s="12"/>
      <c r="AQ7767" s="12"/>
      <c r="AR7767" s="12"/>
      <c r="AS7767" s="12"/>
      <c r="AT7767" s="12"/>
      <c r="AU7767" s="12"/>
      <c r="AV7767" s="12"/>
      <c r="AW7767" s="12"/>
      <c r="AX7767" s="12"/>
      <c r="AY7767" s="12"/>
      <c r="AZ7767" s="12"/>
      <c r="BA7767" s="12"/>
      <c r="BB7767" s="12"/>
      <c r="BC7767" s="12"/>
      <c r="BD7767" s="12"/>
      <c r="BE7767" s="12"/>
      <c r="BF7767" s="12"/>
      <c r="BG7767" s="12"/>
      <c r="BH7767" s="12"/>
      <c r="BI7767" s="12"/>
      <c r="BJ7767" s="13"/>
      <c r="BK7767" s="13"/>
      <c r="BL7767" s="13"/>
      <c r="BM7767" s="13"/>
      <c r="BN7767" s="13"/>
    </row>
    <row r="7768" spans="1:66" x14ac:dyDescent="0.25">
      <c r="A7768" s="2"/>
      <c r="D7768"/>
      <c r="E7768" s="10"/>
      <c r="F7768" s="10"/>
      <c r="G7768" s="10"/>
      <c r="H7768" s="10"/>
      <c r="I7768" s="10"/>
      <c r="J7768" s="10"/>
      <c r="K7768" s="11"/>
      <c r="L7768" s="11"/>
      <c r="M7768" s="12"/>
      <c r="N7768" s="12"/>
      <c r="O7768" s="12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  <c r="AC7768" s="12"/>
      <c r="AD7768" s="12"/>
      <c r="AE7768" s="12"/>
      <c r="AF7768" s="12"/>
      <c r="AG7768" s="12"/>
      <c r="AH7768" s="12"/>
      <c r="AI7768" s="12"/>
      <c r="AJ7768" s="12"/>
      <c r="AK7768" s="12"/>
      <c r="AL7768" s="12"/>
      <c r="AM7768" s="12"/>
      <c r="AN7768" s="12"/>
      <c r="AO7768" s="12"/>
      <c r="AP7768" s="12"/>
      <c r="AQ7768" s="12"/>
      <c r="AR7768" s="12"/>
      <c r="AS7768" s="12"/>
      <c r="AT7768" s="12"/>
      <c r="AU7768" s="12"/>
      <c r="AV7768" s="12"/>
      <c r="AW7768" s="12"/>
      <c r="AX7768" s="12"/>
      <c r="AY7768" s="12"/>
      <c r="AZ7768" s="12"/>
      <c r="BA7768" s="12"/>
      <c r="BB7768" s="12"/>
      <c r="BC7768" s="12"/>
      <c r="BD7768" s="12"/>
      <c r="BE7768" s="12"/>
      <c r="BF7768" s="12"/>
      <c r="BG7768" s="12"/>
      <c r="BH7768" s="12"/>
      <c r="BI7768" s="12"/>
      <c r="BJ7768" s="13"/>
      <c r="BK7768" s="13"/>
      <c r="BL7768" s="13"/>
      <c r="BM7768" s="13"/>
      <c r="BN7768" s="13"/>
    </row>
    <row r="7769" spans="1:66" x14ac:dyDescent="0.25">
      <c r="A7769" s="2"/>
      <c r="D7769"/>
      <c r="E7769" s="10"/>
      <c r="F7769" s="10"/>
      <c r="G7769" s="10"/>
      <c r="H7769" s="10"/>
      <c r="I7769" s="10"/>
      <c r="J7769" s="10"/>
      <c r="K7769" s="11"/>
      <c r="L7769" s="11"/>
      <c r="M7769" s="12"/>
      <c r="N7769" s="12"/>
      <c r="O7769" s="12"/>
      <c r="P7769" s="12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  <c r="AC7769" s="12"/>
      <c r="AD7769" s="12"/>
      <c r="AE7769" s="12"/>
      <c r="AF7769" s="12"/>
      <c r="AG7769" s="12"/>
      <c r="AH7769" s="12"/>
      <c r="AI7769" s="12"/>
      <c r="AJ7769" s="12"/>
      <c r="AK7769" s="12"/>
      <c r="AL7769" s="12"/>
      <c r="AM7769" s="12"/>
      <c r="AN7769" s="12"/>
      <c r="AO7769" s="12"/>
      <c r="AP7769" s="12"/>
      <c r="AQ7769" s="12"/>
      <c r="AR7769" s="12"/>
      <c r="AS7769" s="12"/>
      <c r="AT7769" s="12"/>
      <c r="AU7769" s="12"/>
      <c r="AV7769" s="12"/>
      <c r="AW7769" s="12"/>
      <c r="AX7769" s="12"/>
      <c r="AY7769" s="12"/>
      <c r="AZ7769" s="12"/>
      <c r="BA7769" s="12"/>
      <c r="BB7769" s="12"/>
      <c r="BC7769" s="12"/>
      <c r="BD7769" s="12"/>
      <c r="BE7769" s="12"/>
      <c r="BF7769" s="12"/>
      <c r="BG7769" s="12"/>
      <c r="BH7769" s="12"/>
      <c r="BI7769" s="12"/>
      <c r="BJ7769" s="13"/>
      <c r="BK7769" s="13"/>
      <c r="BL7769" s="13"/>
      <c r="BM7769" s="13"/>
      <c r="BN7769" s="13"/>
    </row>
    <row r="7770" spans="1:66" x14ac:dyDescent="0.25">
      <c r="A7770" s="2"/>
      <c r="D7770"/>
      <c r="E7770" s="10"/>
      <c r="F7770" s="10"/>
      <c r="G7770" s="10"/>
      <c r="H7770" s="10"/>
      <c r="I7770" s="10"/>
      <c r="J7770" s="10"/>
      <c r="K7770" s="11"/>
      <c r="L7770" s="11"/>
      <c r="M7770" s="12"/>
      <c r="N7770" s="12"/>
      <c r="O7770" s="12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  <c r="AC7770" s="12"/>
      <c r="AD7770" s="12"/>
      <c r="AE7770" s="12"/>
      <c r="AF7770" s="12"/>
      <c r="AG7770" s="12"/>
      <c r="AH7770" s="12"/>
      <c r="AI7770" s="12"/>
      <c r="AJ7770" s="12"/>
      <c r="AK7770" s="12"/>
      <c r="AL7770" s="12"/>
      <c r="AM7770" s="12"/>
      <c r="AN7770" s="12"/>
      <c r="AO7770" s="12"/>
      <c r="AP7770" s="12"/>
      <c r="AQ7770" s="12"/>
      <c r="AR7770" s="12"/>
      <c r="AS7770" s="12"/>
      <c r="AT7770" s="12"/>
      <c r="AU7770" s="12"/>
      <c r="AV7770" s="12"/>
      <c r="AW7770" s="12"/>
      <c r="AX7770" s="12"/>
      <c r="AY7770" s="12"/>
      <c r="AZ7770" s="12"/>
      <c r="BA7770" s="12"/>
      <c r="BB7770" s="12"/>
      <c r="BC7770" s="12"/>
      <c r="BD7770" s="12"/>
      <c r="BE7770" s="12"/>
      <c r="BF7770" s="12"/>
      <c r="BG7770" s="12"/>
      <c r="BH7770" s="12"/>
      <c r="BI7770" s="12"/>
      <c r="BJ7770" s="13"/>
      <c r="BK7770" s="13"/>
      <c r="BL7770" s="13"/>
      <c r="BM7770" s="13"/>
      <c r="BN7770" s="13"/>
    </row>
    <row r="7771" spans="1:66" x14ac:dyDescent="0.25">
      <c r="A7771" s="2"/>
      <c r="D7771"/>
      <c r="E7771" s="10"/>
      <c r="F7771" s="10"/>
      <c r="G7771" s="10"/>
      <c r="H7771" s="10"/>
      <c r="I7771" s="10"/>
      <c r="J7771" s="10"/>
      <c r="K7771" s="11"/>
      <c r="L7771" s="11"/>
      <c r="M7771" s="12"/>
      <c r="N7771" s="12"/>
      <c r="O7771" s="12"/>
      <c r="P7771" s="12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  <c r="AC7771" s="12"/>
      <c r="AD7771" s="12"/>
      <c r="AE7771" s="12"/>
      <c r="AF7771" s="12"/>
      <c r="AG7771" s="12"/>
      <c r="AH7771" s="12"/>
      <c r="AI7771" s="12"/>
      <c r="AJ7771" s="12"/>
      <c r="AK7771" s="12"/>
      <c r="AL7771" s="12"/>
      <c r="AM7771" s="12"/>
      <c r="AN7771" s="12"/>
      <c r="AO7771" s="12"/>
      <c r="AP7771" s="12"/>
      <c r="AQ7771" s="12"/>
      <c r="AR7771" s="12"/>
      <c r="AS7771" s="12"/>
      <c r="AT7771" s="12"/>
      <c r="AU7771" s="12"/>
      <c r="AV7771" s="12"/>
      <c r="AW7771" s="12"/>
      <c r="AX7771" s="12"/>
      <c r="AY7771" s="12"/>
      <c r="AZ7771" s="12"/>
      <c r="BA7771" s="12"/>
      <c r="BB7771" s="12"/>
      <c r="BC7771" s="12"/>
      <c r="BD7771" s="12"/>
      <c r="BE7771" s="12"/>
      <c r="BF7771" s="12"/>
      <c r="BG7771" s="12"/>
      <c r="BH7771" s="12"/>
      <c r="BI7771" s="12"/>
      <c r="BJ7771" s="13"/>
      <c r="BK7771" s="13"/>
      <c r="BL7771" s="13"/>
      <c r="BM7771" s="13"/>
      <c r="BN7771" s="13"/>
    </row>
    <row r="7772" spans="1:66" x14ac:dyDescent="0.25">
      <c r="A7772" s="2"/>
      <c r="D7772"/>
      <c r="E7772" s="10"/>
      <c r="F7772" s="10"/>
      <c r="G7772" s="10"/>
      <c r="H7772" s="10"/>
      <c r="I7772" s="10"/>
      <c r="J7772" s="10"/>
      <c r="K7772" s="11"/>
      <c r="L7772" s="11"/>
      <c r="M7772" s="12"/>
      <c r="N7772" s="12"/>
      <c r="O7772" s="12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  <c r="AC7772" s="12"/>
      <c r="AD7772" s="12"/>
      <c r="AE7772" s="12"/>
      <c r="AF7772" s="12"/>
      <c r="AG7772" s="12"/>
      <c r="AH7772" s="12"/>
      <c r="AI7772" s="12"/>
      <c r="AJ7772" s="12"/>
      <c r="AK7772" s="12"/>
      <c r="AL7772" s="12"/>
      <c r="AM7772" s="12"/>
      <c r="AN7772" s="12"/>
      <c r="AO7772" s="12"/>
      <c r="AP7772" s="12"/>
      <c r="AQ7772" s="12"/>
      <c r="AR7772" s="12"/>
      <c r="AS7772" s="12"/>
      <c r="AT7772" s="12"/>
      <c r="AU7772" s="12"/>
      <c r="AV7772" s="12"/>
      <c r="AW7772" s="12"/>
      <c r="AX7772" s="12"/>
      <c r="AY7772" s="12"/>
      <c r="AZ7772" s="12"/>
      <c r="BA7772" s="12"/>
      <c r="BB7772" s="12"/>
      <c r="BC7772" s="12"/>
      <c r="BD7772" s="12"/>
      <c r="BE7772" s="12"/>
      <c r="BF7772" s="12"/>
      <c r="BG7772" s="12"/>
      <c r="BH7772" s="12"/>
      <c r="BI7772" s="12"/>
      <c r="BJ7772" s="13"/>
      <c r="BK7772" s="13"/>
      <c r="BL7772" s="13"/>
      <c r="BM7772" s="13"/>
      <c r="BN7772" s="13"/>
    </row>
    <row r="7773" spans="1:66" x14ac:dyDescent="0.25">
      <c r="A7773" s="2"/>
      <c r="D7773"/>
      <c r="E7773" s="10"/>
      <c r="F7773" s="10"/>
      <c r="G7773" s="10"/>
      <c r="H7773" s="10"/>
      <c r="I7773" s="10"/>
      <c r="J7773" s="10"/>
      <c r="K7773" s="11"/>
      <c r="L7773" s="11"/>
      <c r="M7773" s="12"/>
      <c r="N7773" s="12"/>
      <c r="O7773" s="12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  <c r="AC7773" s="12"/>
      <c r="AD7773" s="12"/>
      <c r="AE7773" s="12"/>
      <c r="AF7773" s="12"/>
      <c r="AG7773" s="12"/>
      <c r="AH7773" s="12"/>
      <c r="AI7773" s="12"/>
      <c r="AJ7773" s="12"/>
      <c r="AK7773" s="12"/>
      <c r="AL7773" s="12"/>
      <c r="AM7773" s="12"/>
      <c r="AN7773" s="12"/>
      <c r="AO7773" s="12"/>
      <c r="AP7773" s="12"/>
      <c r="AQ7773" s="12"/>
      <c r="AR7773" s="12"/>
      <c r="AS7773" s="12"/>
      <c r="AT7773" s="12"/>
      <c r="AU7773" s="12"/>
      <c r="AV7773" s="12"/>
      <c r="AW7773" s="12"/>
      <c r="AX7773" s="12"/>
      <c r="AY7773" s="12"/>
      <c r="AZ7773" s="12"/>
      <c r="BA7773" s="12"/>
      <c r="BB7773" s="12"/>
      <c r="BC7773" s="12"/>
      <c r="BD7773" s="12"/>
      <c r="BE7773" s="12"/>
      <c r="BF7773" s="12"/>
      <c r="BG7773" s="12"/>
      <c r="BH7773" s="12"/>
      <c r="BI7773" s="12"/>
      <c r="BJ7773" s="13"/>
      <c r="BK7773" s="13"/>
      <c r="BL7773" s="13"/>
      <c r="BM7773" s="13"/>
      <c r="BN7773" s="13"/>
    </row>
    <row r="7774" spans="1:66" x14ac:dyDescent="0.25">
      <c r="A7774" s="2"/>
      <c r="D7774"/>
      <c r="E7774" s="10"/>
      <c r="F7774" s="10"/>
      <c r="G7774" s="10"/>
      <c r="H7774" s="10"/>
      <c r="I7774" s="10"/>
      <c r="J7774" s="10"/>
      <c r="K7774" s="11"/>
      <c r="L7774" s="11"/>
      <c r="M7774" s="12"/>
      <c r="N7774" s="12"/>
      <c r="O7774" s="12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  <c r="AC7774" s="12"/>
      <c r="AD7774" s="12"/>
      <c r="AE7774" s="12"/>
      <c r="AF7774" s="12"/>
      <c r="AG7774" s="12"/>
      <c r="AH7774" s="12"/>
      <c r="AI7774" s="12"/>
      <c r="AJ7774" s="12"/>
      <c r="AK7774" s="12"/>
      <c r="AL7774" s="12"/>
      <c r="AM7774" s="12"/>
      <c r="AN7774" s="12"/>
      <c r="AO7774" s="12"/>
      <c r="AP7774" s="12"/>
      <c r="AQ7774" s="12"/>
      <c r="AR7774" s="12"/>
      <c r="AS7774" s="12"/>
      <c r="AT7774" s="12"/>
      <c r="AU7774" s="12"/>
      <c r="AV7774" s="12"/>
      <c r="AW7774" s="12"/>
      <c r="AX7774" s="12"/>
      <c r="AY7774" s="12"/>
      <c r="AZ7774" s="12"/>
      <c r="BA7774" s="12"/>
      <c r="BB7774" s="12"/>
      <c r="BC7774" s="12"/>
      <c r="BD7774" s="12"/>
      <c r="BE7774" s="12"/>
      <c r="BF7774" s="12"/>
      <c r="BG7774" s="12"/>
      <c r="BH7774" s="12"/>
      <c r="BI7774" s="12"/>
      <c r="BJ7774" s="13"/>
      <c r="BK7774" s="13"/>
      <c r="BL7774" s="13"/>
      <c r="BM7774" s="13"/>
      <c r="BN7774" s="13"/>
    </row>
    <row r="7775" spans="1:66" x14ac:dyDescent="0.25">
      <c r="A7775" s="2"/>
      <c r="D7775"/>
      <c r="E7775" s="10"/>
      <c r="F7775" s="10"/>
      <c r="G7775" s="10"/>
      <c r="H7775" s="10"/>
      <c r="I7775" s="10"/>
      <c r="J7775" s="10"/>
      <c r="K7775" s="11"/>
      <c r="L7775" s="11"/>
      <c r="M7775" s="12"/>
      <c r="N7775" s="12"/>
      <c r="O7775" s="12"/>
      <c r="P7775" s="12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  <c r="AA7775" s="12"/>
      <c r="AB7775" s="12"/>
      <c r="AC7775" s="12"/>
      <c r="AD7775" s="12"/>
      <c r="AE7775" s="12"/>
      <c r="AF7775" s="12"/>
      <c r="AG7775" s="12"/>
      <c r="AH7775" s="12"/>
      <c r="AI7775" s="12"/>
      <c r="AJ7775" s="12"/>
      <c r="AK7775" s="12"/>
      <c r="AL7775" s="12"/>
      <c r="AM7775" s="12"/>
      <c r="AN7775" s="12"/>
      <c r="AO7775" s="12"/>
      <c r="AP7775" s="12"/>
      <c r="AQ7775" s="12"/>
      <c r="AR7775" s="12"/>
      <c r="AS7775" s="12"/>
      <c r="AT7775" s="12"/>
      <c r="AU7775" s="12"/>
      <c r="AV7775" s="12"/>
      <c r="AW7775" s="12"/>
      <c r="AX7775" s="12"/>
      <c r="AY7775" s="12"/>
      <c r="AZ7775" s="12"/>
      <c r="BA7775" s="12"/>
      <c r="BB7775" s="12"/>
      <c r="BC7775" s="12"/>
      <c r="BD7775" s="12"/>
      <c r="BE7775" s="12"/>
      <c r="BF7775" s="12"/>
      <c r="BG7775" s="12"/>
      <c r="BH7775" s="12"/>
      <c r="BI7775" s="12"/>
      <c r="BJ7775" s="13"/>
      <c r="BK7775" s="13"/>
      <c r="BL7775" s="13"/>
      <c r="BM7775" s="13"/>
      <c r="BN7775" s="13"/>
    </row>
    <row r="7776" spans="1:66" x14ac:dyDescent="0.25">
      <c r="A7776" s="2"/>
      <c r="D7776"/>
      <c r="E7776" s="10"/>
      <c r="F7776" s="10"/>
      <c r="G7776" s="10"/>
      <c r="H7776" s="10"/>
      <c r="I7776" s="10"/>
      <c r="J7776" s="10"/>
      <c r="K7776" s="11"/>
      <c r="L7776" s="11"/>
      <c r="M7776" s="12"/>
      <c r="N7776" s="12"/>
      <c r="O7776" s="12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  <c r="AC7776" s="12"/>
      <c r="AD7776" s="12"/>
      <c r="AE7776" s="12"/>
      <c r="AF7776" s="12"/>
      <c r="AG7776" s="12"/>
      <c r="AH7776" s="12"/>
      <c r="AI7776" s="12"/>
      <c r="AJ7776" s="12"/>
      <c r="AK7776" s="12"/>
      <c r="AL7776" s="12"/>
      <c r="AM7776" s="12"/>
      <c r="AN7776" s="12"/>
      <c r="AO7776" s="12"/>
      <c r="AP7776" s="12"/>
      <c r="AQ7776" s="12"/>
      <c r="AR7776" s="12"/>
      <c r="AS7776" s="12"/>
      <c r="AT7776" s="12"/>
      <c r="AU7776" s="12"/>
      <c r="AV7776" s="12"/>
      <c r="AW7776" s="12"/>
      <c r="AX7776" s="12"/>
      <c r="AY7776" s="12"/>
      <c r="AZ7776" s="12"/>
      <c r="BA7776" s="12"/>
      <c r="BB7776" s="12"/>
      <c r="BC7776" s="12"/>
      <c r="BD7776" s="12"/>
      <c r="BE7776" s="12"/>
      <c r="BF7776" s="12"/>
      <c r="BG7776" s="12"/>
      <c r="BH7776" s="12"/>
      <c r="BI7776" s="12"/>
      <c r="BJ7776" s="13"/>
      <c r="BK7776" s="13"/>
      <c r="BL7776" s="13"/>
      <c r="BM7776" s="13"/>
      <c r="BN7776" s="13"/>
    </row>
    <row r="7777" spans="1:66" x14ac:dyDescent="0.25">
      <c r="A7777" s="2"/>
      <c r="D7777"/>
      <c r="E7777" s="10"/>
      <c r="F7777" s="10"/>
      <c r="G7777" s="10"/>
      <c r="H7777" s="10"/>
      <c r="I7777" s="10"/>
      <c r="J7777" s="10"/>
      <c r="K7777" s="11"/>
      <c r="L7777" s="11"/>
      <c r="M7777" s="12"/>
      <c r="N7777" s="12"/>
      <c r="O7777" s="12"/>
      <c r="P7777" s="12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  <c r="AA7777" s="12"/>
      <c r="AB7777" s="12"/>
      <c r="AC7777" s="12"/>
      <c r="AD7777" s="12"/>
      <c r="AE7777" s="12"/>
      <c r="AF7777" s="12"/>
      <c r="AG7777" s="12"/>
      <c r="AH7777" s="12"/>
      <c r="AI7777" s="12"/>
      <c r="AJ7777" s="12"/>
      <c r="AK7777" s="12"/>
      <c r="AL7777" s="12"/>
      <c r="AM7777" s="12"/>
      <c r="AN7777" s="12"/>
      <c r="AO7777" s="12"/>
      <c r="AP7777" s="12"/>
      <c r="AQ7777" s="12"/>
      <c r="AR7777" s="12"/>
      <c r="AS7777" s="12"/>
      <c r="AT7777" s="12"/>
      <c r="AU7777" s="12"/>
      <c r="AV7777" s="12"/>
      <c r="AW7777" s="12"/>
      <c r="AX7777" s="12"/>
      <c r="AY7777" s="12"/>
      <c r="AZ7777" s="12"/>
      <c r="BA7777" s="12"/>
      <c r="BB7777" s="12"/>
      <c r="BC7777" s="12"/>
      <c r="BD7777" s="12"/>
      <c r="BE7777" s="12"/>
      <c r="BF7777" s="12"/>
      <c r="BG7777" s="12"/>
      <c r="BH7777" s="12"/>
      <c r="BI7777" s="12"/>
      <c r="BJ7777" s="13"/>
      <c r="BK7777" s="13"/>
      <c r="BL7777" s="13"/>
      <c r="BM7777" s="13"/>
      <c r="BN7777" s="13"/>
    </row>
    <row r="7778" spans="1:66" x14ac:dyDescent="0.25">
      <c r="A7778" s="2"/>
      <c r="D7778"/>
      <c r="E7778" s="10"/>
      <c r="F7778" s="10"/>
      <c r="G7778" s="10"/>
      <c r="H7778" s="10"/>
      <c r="I7778" s="10"/>
      <c r="J7778" s="10"/>
      <c r="K7778" s="11"/>
      <c r="L7778" s="11"/>
      <c r="M7778" s="12"/>
      <c r="N7778" s="12"/>
      <c r="O7778" s="12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  <c r="AC7778" s="12"/>
      <c r="AD7778" s="12"/>
      <c r="AE7778" s="12"/>
      <c r="AF7778" s="12"/>
      <c r="AG7778" s="12"/>
      <c r="AH7778" s="12"/>
      <c r="AI7778" s="12"/>
      <c r="AJ7778" s="12"/>
      <c r="AK7778" s="12"/>
      <c r="AL7778" s="12"/>
      <c r="AM7778" s="12"/>
      <c r="AN7778" s="12"/>
      <c r="AO7778" s="12"/>
      <c r="AP7778" s="12"/>
      <c r="AQ7778" s="12"/>
      <c r="AR7778" s="12"/>
      <c r="AS7778" s="12"/>
      <c r="AT7778" s="12"/>
      <c r="AU7778" s="12"/>
      <c r="AV7778" s="12"/>
      <c r="AW7778" s="12"/>
      <c r="AX7778" s="12"/>
      <c r="AY7778" s="12"/>
      <c r="AZ7778" s="12"/>
      <c r="BA7778" s="12"/>
      <c r="BB7778" s="12"/>
      <c r="BC7778" s="12"/>
      <c r="BD7778" s="12"/>
      <c r="BE7778" s="12"/>
      <c r="BF7778" s="12"/>
      <c r="BG7778" s="12"/>
      <c r="BH7778" s="12"/>
      <c r="BI7778" s="12"/>
      <c r="BJ7778" s="13"/>
      <c r="BK7778" s="13"/>
      <c r="BL7778" s="13"/>
      <c r="BM7778" s="13"/>
      <c r="BN7778" s="13"/>
    </row>
    <row r="7779" spans="1:66" x14ac:dyDescent="0.25">
      <c r="A7779" s="2"/>
      <c r="D7779"/>
      <c r="E7779" s="10"/>
      <c r="F7779" s="10"/>
      <c r="G7779" s="10"/>
      <c r="H7779" s="10"/>
      <c r="I7779" s="10"/>
      <c r="J7779" s="10"/>
      <c r="K7779" s="11"/>
      <c r="L7779" s="11"/>
      <c r="M7779" s="12"/>
      <c r="N7779" s="12"/>
      <c r="O7779" s="12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  <c r="AC7779" s="12"/>
      <c r="AD7779" s="12"/>
      <c r="AE7779" s="12"/>
      <c r="AF7779" s="12"/>
      <c r="AG7779" s="12"/>
      <c r="AH7779" s="12"/>
      <c r="AI7779" s="12"/>
      <c r="AJ7779" s="12"/>
      <c r="AK7779" s="12"/>
      <c r="AL7779" s="12"/>
      <c r="AM7779" s="12"/>
      <c r="AN7779" s="12"/>
      <c r="AO7779" s="12"/>
      <c r="AP7779" s="12"/>
      <c r="AQ7779" s="12"/>
      <c r="AR7779" s="12"/>
      <c r="AS7779" s="12"/>
      <c r="AT7779" s="12"/>
      <c r="AU7779" s="12"/>
      <c r="AV7779" s="12"/>
      <c r="AW7779" s="12"/>
      <c r="AX7779" s="12"/>
      <c r="AY7779" s="12"/>
      <c r="AZ7779" s="12"/>
      <c r="BA7779" s="12"/>
      <c r="BB7779" s="12"/>
      <c r="BC7779" s="12"/>
      <c r="BD7779" s="12"/>
      <c r="BE7779" s="12"/>
      <c r="BF7779" s="12"/>
      <c r="BG7779" s="12"/>
      <c r="BH7779" s="12"/>
      <c r="BI7779" s="12"/>
      <c r="BJ7779" s="13"/>
      <c r="BK7779" s="13"/>
      <c r="BL7779" s="13"/>
      <c r="BM7779" s="13"/>
      <c r="BN7779" s="13"/>
    </row>
    <row r="7780" spans="1:66" x14ac:dyDescent="0.25">
      <c r="A7780" s="2"/>
      <c r="D7780"/>
      <c r="E7780" s="10"/>
      <c r="F7780" s="10"/>
      <c r="G7780" s="10"/>
      <c r="H7780" s="10"/>
      <c r="I7780" s="10"/>
      <c r="J7780" s="10"/>
      <c r="K7780" s="11"/>
      <c r="L7780" s="11"/>
      <c r="M7780" s="12"/>
      <c r="N7780" s="12"/>
      <c r="O7780" s="12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  <c r="AC7780" s="12"/>
      <c r="AD7780" s="12"/>
      <c r="AE7780" s="12"/>
      <c r="AF7780" s="12"/>
      <c r="AG7780" s="12"/>
      <c r="AH7780" s="12"/>
      <c r="AI7780" s="12"/>
      <c r="AJ7780" s="12"/>
      <c r="AK7780" s="12"/>
      <c r="AL7780" s="12"/>
      <c r="AM7780" s="12"/>
      <c r="AN7780" s="12"/>
      <c r="AO7780" s="12"/>
      <c r="AP7780" s="12"/>
      <c r="AQ7780" s="12"/>
      <c r="AR7780" s="12"/>
      <c r="AS7780" s="12"/>
      <c r="AT7780" s="12"/>
      <c r="AU7780" s="12"/>
      <c r="AV7780" s="12"/>
      <c r="AW7780" s="12"/>
      <c r="AX7780" s="12"/>
      <c r="AY7780" s="12"/>
      <c r="AZ7780" s="12"/>
      <c r="BA7780" s="12"/>
      <c r="BB7780" s="12"/>
      <c r="BC7780" s="12"/>
      <c r="BD7780" s="12"/>
      <c r="BE7780" s="12"/>
      <c r="BF7780" s="12"/>
      <c r="BG7780" s="12"/>
      <c r="BH7780" s="12"/>
      <c r="BI7780" s="12"/>
      <c r="BJ7780" s="13"/>
      <c r="BK7780" s="13"/>
      <c r="BL7780" s="13"/>
      <c r="BM7780" s="13"/>
      <c r="BN7780" s="13"/>
    </row>
    <row r="7781" spans="1:66" x14ac:dyDescent="0.25">
      <c r="A7781" s="2"/>
      <c r="D7781"/>
      <c r="E7781" s="10"/>
      <c r="F7781" s="10"/>
      <c r="G7781" s="10"/>
      <c r="H7781" s="10"/>
      <c r="I7781" s="10"/>
      <c r="J7781" s="10"/>
      <c r="K7781" s="11"/>
      <c r="L7781" s="11"/>
      <c r="M7781" s="12"/>
      <c r="N7781" s="12"/>
      <c r="O7781" s="12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  <c r="AC7781" s="12"/>
      <c r="AD7781" s="12"/>
      <c r="AE7781" s="12"/>
      <c r="AF7781" s="12"/>
      <c r="AG7781" s="12"/>
      <c r="AH7781" s="12"/>
      <c r="AI7781" s="12"/>
      <c r="AJ7781" s="12"/>
      <c r="AK7781" s="12"/>
      <c r="AL7781" s="12"/>
      <c r="AM7781" s="12"/>
      <c r="AN7781" s="12"/>
      <c r="AO7781" s="12"/>
      <c r="AP7781" s="12"/>
      <c r="AQ7781" s="12"/>
      <c r="AR7781" s="12"/>
      <c r="AS7781" s="12"/>
      <c r="AT7781" s="12"/>
      <c r="AU7781" s="12"/>
      <c r="AV7781" s="12"/>
      <c r="AW7781" s="12"/>
      <c r="AX7781" s="12"/>
      <c r="AY7781" s="12"/>
      <c r="AZ7781" s="12"/>
      <c r="BA7781" s="12"/>
      <c r="BB7781" s="12"/>
      <c r="BC7781" s="12"/>
      <c r="BD7781" s="12"/>
      <c r="BE7781" s="12"/>
      <c r="BF7781" s="12"/>
      <c r="BG7781" s="12"/>
      <c r="BH7781" s="12"/>
      <c r="BI7781" s="12"/>
      <c r="BJ7781" s="13"/>
      <c r="BK7781" s="13"/>
      <c r="BL7781" s="13"/>
      <c r="BM7781" s="13"/>
      <c r="BN7781" s="13"/>
    </row>
    <row r="7782" spans="1:66" x14ac:dyDescent="0.25">
      <c r="A7782" s="2"/>
      <c r="D7782"/>
      <c r="E7782" s="10"/>
      <c r="F7782" s="10"/>
      <c r="G7782" s="10"/>
      <c r="H7782" s="10"/>
      <c r="I7782" s="10"/>
      <c r="J7782" s="10"/>
      <c r="K7782" s="11"/>
      <c r="L7782" s="11"/>
      <c r="M7782" s="12"/>
      <c r="N7782" s="12"/>
      <c r="O7782" s="12"/>
      <c r="P7782" s="12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  <c r="AC7782" s="12"/>
      <c r="AD7782" s="12"/>
      <c r="AE7782" s="12"/>
      <c r="AF7782" s="12"/>
      <c r="AG7782" s="12"/>
      <c r="AH7782" s="12"/>
      <c r="AI7782" s="12"/>
      <c r="AJ7782" s="12"/>
      <c r="AK7782" s="12"/>
      <c r="AL7782" s="12"/>
      <c r="AM7782" s="12"/>
      <c r="AN7782" s="12"/>
      <c r="AO7782" s="12"/>
      <c r="AP7782" s="12"/>
      <c r="AQ7782" s="12"/>
      <c r="AR7782" s="12"/>
      <c r="AS7782" s="12"/>
      <c r="AT7782" s="12"/>
      <c r="AU7782" s="12"/>
      <c r="AV7782" s="12"/>
      <c r="AW7782" s="12"/>
      <c r="AX7782" s="12"/>
      <c r="AY7782" s="12"/>
      <c r="AZ7782" s="12"/>
      <c r="BA7782" s="12"/>
      <c r="BB7782" s="12"/>
      <c r="BC7782" s="12"/>
      <c r="BD7782" s="12"/>
      <c r="BE7782" s="12"/>
      <c r="BF7782" s="12"/>
      <c r="BG7782" s="12"/>
      <c r="BH7782" s="12"/>
      <c r="BI7782" s="12"/>
      <c r="BJ7782" s="13"/>
      <c r="BK7782" s="13"/>
      <c r="BL7782" s="13"/>
      <c r="BM7782" s="13"/>
      <c r="BN7782" s="13"/>
    </row>
    <row r="7783" spans="1:66" x14ac:dyDescent="0.25">
      <c r="A7783" s="2"/>
      <c r="D7783"/>
      <c r="E7783" s="10"/>
      <c r="F7783" s="10"/>
      <c r="G7783" s="10"/>
      <c r="H7783" s="10"/>
      <c r="I7783" s="10"/>
      <c r="J7783" s="10"/>
      <c r="K7783" s="11"/>
      <c r="L7783" s="11"/>
      <c r="M7783" s="12"/>
      <c r="N7783" s="12"/>
      <c r="O7783" s="12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  <c r="AC7783" s="12"/>
      <c r="AD7783" s="12"/>
      <c r="AE7783" s="12"/>
      <c r="AF7783" s="12"/>
      <c r="AG7783" s="12"/>
      <c r="AH7783" s="12"/>
      <c r="AI7783" s="12"/>
      <c r="AJ7783" s="12"/>
      <c r="AK7783" s="12"/>
      <c r="AL7783" s="12"/>
      <c r="AM7783" s="12"/>
      <c r="AN7783" s="12"/>
      <c r="AO7783" s="12"/>
      <c r="AP7783" s="12"/>
      <c r="AQ7783" s="12"/>
      <c r="AR7783" s="12"/>
      <c r="AS7783" s="12"/>
      <c r="AT7783" s="12"/>
      <c r="AU7783" s="12"/>
      <c r="AV7783" s="12"/>
      <c r="AW7783" s="12"/>
      <c r="AX7783" s="12"/>
      <c r="AY7783" s="12"/>
      <c r="AZ7783" s="12"/>
      <c r="BA7783" s="12"/>
      <c r="BB7783" s="12"/>
      <c r="BC7783" s="12"/>
      <c r="BD7783" s="12"/>
      <c r="BE7783" s="12"/>
      <c r="BF7783" s="12"/>
      <c r="BG7783" s="12"/>
      <c r="BH7783" s="12"/>
      <c r="BI7783" s="12"/>
      <c r="BJ7783" s="13"/>
      <c r="BK7783" s="13"/>
      <c r="BL7783" s="13"/>
      <c r="BM7783" s="13"/>
      <c r="BN7783" s="13"/>
    </row>
    <row r="7784" spans="1:66" x14ac:dyDescent="0.25">
      <c r="A7784" s="2"/>
      <c r="D7784"/>
      <c r="E7784" s="10"/>
      <c r="F7784" s="10"/>
      <c r="G7784" s="10"/>
      <c r="H7784" s="10"/>
      <c r="I7784" s="10"/>
      <c r="J7784" s="10"/>
      <c r="K7784" s="11"/>
      <c r="L7784" s="11"/>
      <c r="M7784" s="12"/>
      <c r="N7784" s="12"/>
      <c r="O7784" s="12"/>
      <c r="P7784" s="12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  <c r="AC7784" s="12"/>
      <c r="AD7784" s="12"/>
      <c r="AE7784" s="12"/>
      <c r="AF7784" s="12"/>
      <c r="AG7784" s="12"/>
      <c r="AH7784" s="12"/>
      <c r="AI7784" s="12"/>
      <c r="AJ7784" s="12"/>
      <c r="AK7784" s="12"/>
      <c r="AL7784" s="12"/>
      <c r="AM7784" s="12"/>
      <c r="AN7784" s="12"/>
      <c r="AO7784" s="12"/>
      <c r="AP7784" s="12"/>
      <c r="AQ7784" s="12"/>
      <c r="AR7784" s="12"/>
      <c r="AS7784" s="12"/>
      <c r="AT7784" s="12"/>
      <c r="AU7784" s="12"/>
      <c r="AV7784" s="12"/>
      <c r="AW7784" s="12"/>
      <c r="AX7784" s="12"/>
      <c r="AY7784" s="12"/>
      <c r="AZ7784" s="12"/>
      <c r="BA7784" s="12"/>
      <c r="BB7784" s="12"/>
      <c r="BC7784" s="12"/>
      <c r="BD7784" s="12"/>
      <c r="BE7784" s="12"/>
      <c r="BF7784" s="12"/>
      <c r="BG7784" s="12"/>
      <c r="BH7784" s="12"/>
      <c r="BI7784" s="12"/>
      <c r="BJ7784" s="13"/>
      <c r="BK7784" s="13"/>
      <c r="BL7784" s="13"/>
      <c r="BM7784" s="13"/>
      <c r="BN7784" s="13"/>
    </row>
    <row r="7785" spans="1:66" x14ac:dyDescent="0.25">
      <c r="A7785" s="2"/>
      <c r="D7785"/>
      <c r="E7785" s="10"/>
      <c r="F7785" s="10"/>
      <c r="G7785" s="10"/>
      <c r="H7785" s="10"/>
      <c r="I7785" s="10"/>
      <c r="J7785" s="10"/>
      <c r="K7785" s="11"/>
      <c r="L7785" s="11"/>
      <c r="M7785" s="12"/>
      <c r="N7785" s="12"/>
      <c r="O7785" s="12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  <c r="AC7785" s="12"/>
      <c r="AD7785" s="12"/>
      <c r="AE7785" s="12"/>
      <c r="AF7785" s="12"/>
      <c r="AG7785" s="12"/>
      <c r="AH7785" s="12"/>
      <c r="AI7785" s="12"/>
      <c r="AJ7785" s="12"/>
      <c r="AK7785" s="12"/>
      <c r="AL7785" s="12"/>
      <c r="AM7785" s="12"/>
      <c r="AN7785" s="12"/>
      <c r="AO7785" s="12"/>
      <c r="AP7785" s="12"/>
      <c r="AQ7785" s="12"/>
      <c r="AR7785" s="12"/>
      <c r="AS7785" s="12"/>
      <c r="AT7785" s="12"/>
      <c r="AU7785" s="12"/>
      <c r="AV7785" s="12"/>
      <c r="AW7785" s="12"/>
      <c r="AX7785" s="12"/>
      <c r="AY7785" s="12"/>
      <c r="AZ7785" s="12"/>
      <c r="BA7785" s="12"/>
      <c r="BB7785" s="12"/>
      <c r="BC7785" s="12"/>
      <c r="BD7785" s="12"/>
      <c r="BE7785" s="12"/>
      <c r="BF7785" s="12"/>
      <c r="BG7785" s="12"/>
      <c r="BH7785" s="12"/>
      <c r="BI7785" s="12"/>
      <c r="BJ7785" s="13"/>
      <c r="BK7785" s="13"/>
      <c r="BL7785" s="13"/>
      <c r="BM7785" s="13"/>
      <c r="BN7785" s="13"/>
    </row>
    <row r="7786" spans="1:66" x14ac:dyDescent="0.25">
      <c r="A7786" s="2"/>
      <c r="D7786"/>
      <c r="E7786" s="10"/>
      <c r="F7786" s="10"/>
      <c r="G7786" s="10"/>
      <c r="H7786" s="10"/>
      <c r="I7786" s="10"/>
      <c r="J7786" s="10"/>
      <c r="K7786" s="11"/>
      <c r="L7786" s="11"/>
      <c r="M7786" s="12"/>
      <c r="N7786" s="12"/>
      <c r="O7786" s="12"/>
      <c r="P7786" s="12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  <c r="AC7786" s="12"/>
      <c r="AD7786" s="12"/>
      <c r="AE7786" s="12"/>
      <c r="AF7786" s="12"/>
      <c r="AG7786" s="12"/>
      <c r="AH7786" s="12"/>
      <c r="AI7786" s="12"/>
      <c r="AJ7786" s="12"/>
      <c r="AK7786" s="12"/>
      <c r="AL7786" s="12"/>
      <c r="AM7786" s="12"/>
      <c r="AN7786" s="12"/>
      <c r="AO7786" s="12"/>
      <c r="AP7786" s="12"/>
      <c r="AQ7786" s="12"/>
      <c r="AR7786" s="12"/>
      <c r="AS7786" s="12"/>
      <c r="AT7786" s="12"/>
      <c r="AU7786" s="12"/>
      <c r="AV7786" s="12"/>
      <c r="AW7786" s="12"/>
      <c r="AX7786" s="12"/>
      <c r="AY7786" s="12"/>
      <c r="AZ7786" s="12"/>
      <c r="BA7786" s="12"/>
      <c r="BB7786" s="12"/>
      <c r="BC7786" s="12"/>
      <c r="BD7786" s="12"/>
      <c r="BE7786" s="12"/>
      <c r="BF7786" s="12"/>
      <c r="BG7786" s="12"/>
      <c r="BH7786" s="12"/>
      <c r="BI7786" s="12"/>
      <c r="BJ7786" s="13"/>
      <c r="BK7786" s="13"/>
      <c r="BL7786" s="13"/>
      <c r="BM7786" s="13"/>
      <c r="BN7786" s="13"/>
    </row>
    <row r="7787" spans="1:66" x14ac:dyDescent="0.25">
      <c r="A7787" s="2"/>
      <c r="D7787"/>
      <c r="E7787" s="10"/>
      <c r="F7787" s="10"/>
      <c r="G7787" s="10"/>
      <c r="H7787" s="10"/>
      <c r="I7787" s="10"/>
      <c r="J7787" s="10"/>
      <c r="K7787" s="11"/>
      <c r="L7787" s="11"/>
      <c r="M7787" s="12"/>
      <c r="N7787" s="12"/>
      <c r="O7787" s="12"/>
      <c r="P7787" s="12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  <c r="AC7787" s="12"/>
      <c r="AD7787" s="12"/>
      <c r="AE7787" s="12"/>
      <c r="AF7787" s="12"/>
      <c r="AG7787" s="12"/>
      <c r="AH7787" s="12"/>
      <c r="AI7787" s="12"/>
      <c r="AJ7787" s="12"/>
      <c r="AK7787" s="12"/>
      <c r="AL7787" s="12"/>
      <c r="AM7787" s="12"/>
      <c r="AN7787" s="12"/>
      <c r="AO7787" s="12"/>
      <c r="AP7787" s="12"/>
      <c r="AQ7787" s="12"/>
      <c r="AR7787" s="12"/>
      <c r="AS7787" s="12"/>
      <c r="AT7787" s="12"/>
      <c r="AU7787" s="12"/>
      <c r="AV7787" s="12"/>
      <c r="AW7787" s="12"/>
      <c r="AX7787" s="12"/>
      <c r="AY7787" s="12"/>
      <c r="AZ7787" s="12"/>
      <c r="BA7787" s="12"/>
      <c r="BB7787" s="12"/>
      <c r="BC7787" s="12"/>
      <c r="BD7787" s="12"/>
      <c r="BE7787" s="12"/>
      <c r="BF7787" s="12"/>
      <c r="BG7787" s="12"/>
      <c r="BH7787" s="12"/>
      <c r="BI7787" s="12"/>
      <c r="BJ7787" s="13"/>
      <c r="BK7787" s="13"/>
      <c r="BL7787" s="13"/>
      <c r="BM7787" s="13"/>
      <c r="BN7787" s="13"/>
    </row>
    <row r="7788" spans="1:66" x14ac:dyDescent="0.25">
      <c r="A7788" s="2"/>
      <c r="D7788"/>
      <c r="E7788" s="10"/>
      <c r="F7788" s="10"/>
      <c r="G7788" s="10"/>
      <c r="H7788" s="10"/>
      <c r="I7788" s="10"/>
      <c r="J7788" s="10"/>
      <c r="K7788" s="11"/>
      <c r="L7788" s="11"/>
      <c r="M7788" s="12"/>
      <c r="N7788" s="12"/>
      <c r="O7788" s="12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  <c r="AD7788" s="12"/>
      <c r="AE7788" s="12"/>
      <c r="AF7788" s="12"/>
      <c r="AG7788" s="12"/>
      <c r="AH7788" s="12"/>
      <c r="AI7788" s="12"/>
      <c r="AJ7788" s="12"/>
      <c r="AK7788" s="12"/>
      <c r="AL7788" s="12"/>
      <c r="AM7788" s="12"/>
      <c r="AN7788" s="12"/>
      <c r="AO7788" s="12"/>
      <c r="AP7788" s="12"/>
      <c r="AQ7788" s="12"/>
      <c r="AR7788" s="12"/>
      <c r="AS7788" s="12"/>
      <c r="AT7788" s="12"/>
      <c r="AU7788" s="12"/>
      <c r="AV7788" s="12"/>
      <c r="AW7788" s="12"/>
      <c r="AX7788" s="12"/>
      <c r="AY7788" s="12"/>
      <c r="AZ7788" s="12"/>
      <c r="BA7788" s="12"/>
      <c r="BB7788" s="12"/>
      <c r="BC7788" s="12"/>
      <c r="BD7788" s="12"/>
      <c r="BE7788" s="12"/>
      <c r="BF7788" s="12"/>
      <c r="BG7788" s="12"/>
      <c r="BH7788" s="12"/>
      <c r="BI7788" s="12"/>
      <c r="BJ7788" s="13"/>
      <c r="BK7788" s="13"/>
      <c r="BL7788" s="13"/>
      <c r="BM7788" s="13"/>
      <c r="BN7788" s="13"/>
    </row>
    <row r="7789" spans="1:66" x14ac:dyDescent="0.25">
      <c r="A7789" s="2"/>
      <c r="D7789"/>
      <c r="E7789" s="10"/>
      <c r="F7789" s="10"/>
      <c r="G7789" s="10"/>
      <c r="H7789" s="10"/>
      <c r="I7789" s="10"/>
      <c r="J7789" s="10"/>
      <c r="K7789" s="11"/>
      <c r="L7789" s="11"/>
      <c r="M7789" s="12"/>
      <c r="N7789" s="12"/>
      <c r="O7789" s="12"/>
      <c r="P7789" s="12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  <c r="AC7789" s="12"/>
      <c r="AD7789" s="12"/>
      <c r="AE7789" s="12"/>
      <c r="AF7789" s="12"/>
      <c r="AG7789" s="12"/>
      <c r="AH7789" s="12"/>
      <c r="AI7789" s="12"/>
      <c r="AJ7789" s="12"/>
      <c r="AK7789" s="12"/>
      <c r="AL7789" s="12"/>
      <c r="AM7789" s="12"/>
      <c r="AN7789" s="12"/>
      <c r="AO7789" s="12"/>
      <c r="AP7789" s="12"/>
      <c r="AQ7789" s="12"/>
      <c r="AR7789" s="12"/>
      <c r="AS7789" s="12"/>
      <c r="AT7789" s="12"/>
      <c r="AU7789" s="12"/>
      <c r="AV7789" s="12"/>
      <c r="AW7789" s="12"/>
      <c r="AX7789" s="12"/>
      <c r="AY7789" s="12"/>
      <c r="AZ7789" s="12"/>
      <c r="BA7789" s="12"/>
      <c r="BB7789" s="12"/>
      <c r="BC7789" s="12"/>
      <c r="BD7789" s="12"/>
      <c r="BE7789" s="12"/>
      <c r="BF7789" s="12"/>
      <c r="BG7789" s="12"/>
      <c r="BH7789" s="12"/>
      <c r="BI7789" s="12"/>
      <c r="BJ7789" s="13"/>
      <c r="BK7789" s="13"/>
      <c r="BL7789" s="13"/>
      <c r="BM7789" s="13"/>
      <c r="BN7789" s="13"/>
    </row>
    <row r="7790" spans="1:66" x14ac:dyDescent="0.25">
      <c r="A7790" s="2"/>
      <c r="D7790"/>
      <c r="E7790" s="10"/>
      <c r="F7790" s="10"/>
      <c r="G7790" s="10"/>
      <c r="H7790" s="10"/>
      <c r="I7790" s="10"/>
      <c r="J7790" s="10"/>
      <c r="K7790" s="11"/>
      <c r="L7790" s="11"/>
      <c r="M7790" s="12"/>
      <c r="N7790" s="12"/>
      <c r="O7790" s="12"/>
      <c r="P7790" s="12"/>
      <c r="Q7790" s="12"/>
      <c r="R7790" s="12"/>
      <c r="S7790" s="12"/>
      <c r="T7790" s="12"/>
      <c r="U7790" s="12"/>
      <c r="V7790" s="12"/>
      <c r="W7790" s="12"/>
      <c r="X7790" s="12"/>
      <c r="Y7790" s="12"/>
      <c r="Z7790" s="12"/>
      <c r="AA7790" s="12"/>
      <c r="AB7790" s="12"/>
      <c r="AC7790" s="12"/>
      <c r="AD7790" s="12"/>
      <c r="AE7790" s="12"/>
      <c r="AF7790" s="12"/>
      <c r="AG7790" s="12"/>
      <c r="AH7790" s="12"/>
      <c r="AI7790" s="12"/>
      <c r="AJ7790" s="12"/>
      <c r="AK7790" s="12"/>
      <c r="AL7790" s="12"/>
      <c r="AM7790" s="12"/>
      <c r="AN7790" s="12"/>
      <c r="AO7790" s="12"/>
      <c r="AP7790" s="12"/>
      <c r="AQ7790" s="12"/>
      <c r="AR7790" s="12"/>
      <c r="AS7790" s="12"/>
      <c r="AT7790" s="12"/>
      <c r="AU7790" s="12"/>
      <c r="AV7790" s="12"/>
      <c r="AW7790" s="12"/>
      <c r="AX7790" s="12"/>
      <c r="AY7790" s="12"/>
      <c r="AZ7790" s="12"/>
      <c r="BA7790" s="12"/>
      <c r="BB7790" s="12"/>
      <c r="BC7790" s="12"/>
      <c r="BD7790" s="12"/>
      <c r="BE7790" s="12"/>
      <c r="BF7790" s="12"/>
      <c r="BG7790" s="12"/>
      <c r="BH7790" s="12"/>
      <c r="BI7790" s="12"/>
      <c r="BJ7790" s="13"/>
      <c r="BK7790" s="13"/>
      <c r="BL7790" s="13"/>
      <c r="BM7790" s="13"/>
      <c r="BN7790" s="13"/>
    </row>
    <row r="7791" spans="1:66" x14ac:dyDescent="0.25">
      <c r="A7791" s="2"/>
      <c r="D7791"/>
      <c r="E7791" s="10"/>
      <c r="F7791" s="10"/>
      <c r="G7791" s="10"/>
      <c r="H7791" s="10"/>
      <c r="I7791" s="10"/>
      <c r="J7791" s="10"/>
      <c r="K7791" s="11"/>
      <c r="L7791" s="11"/>
      <c r="M7791" s="12"/>
      <c r="N7791" s="12"/>
      <c r="O7791" s="12"/>
      <c r="P7791" s="12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  <c r="AC7791" s="12"/>
      <c r="AD7791" s="12"/>
      <c r="AE7791" s="12"/>
      <c r="AF7791" s="12"/>
      <c r="AG7791" s="12"/>
      <c r="AH7791" s="12"/>
      <c r="AI7791" s="12"/>
      <c r="AJ7791" s="12"/>
      <c r="AK7791" s="12"/>
      <c r="AL7791" s="12"/>
      <c r="AM7791" s="12"/>
      <c r="AN7791" s="12"/>
      <c r="AO7791" s="12"/>
      <c r="AP7791" s="12"/>
      <c r="AQ7791" s="12"/>
      <c r="AR7791" s="12"/>
      <c r="AS7791" s="12"/>
      <c r="AT7791" s="12"/>
      <c r="AU7791" s="12"/>
      <c r="AV7791" s="12"/>
      <c r="AW7791" s="12"/>
      <c r="AX7791" s="12"/>
      <c r="AY7791" s="12"/>
      <c r="AZ7791" s="12"/>
      <c r="BA7791" s="12"/>
      <c r="BB7791" s="12"/>
      <c r="BC7791" s="12"/>
      <c r="BD7791" s="12"/>
      <c r="BE7791" s="12"/>
      <c r="BF7791" s="12"/>
      <c r="BG7791" s="12"/>
      <c r="BH7791" s="12"/>
      <c r="BI7791" s="12"/>
      <c r="BJ7791" s="13"/>
      <c r="BK7791" s="13"/>
      <c r="BL7791" s="13"/>
      <c r="BM7791" s="13"/>
      <c r="BN7791" s="13"/>
    </row>
    <row r="7792" spans="1:66" x14ac:dyDescent="0.25">
      <c r="A7792" s="2"/>
      <c r="D7792"/>
      <c r="E7792" s="10"/>
      <c r="F7792" s="10"/>
      <c r="G7792" s="10"/>
      <c r="H7792" s="10"/>
      <c r="I7792" s="10"/>
      <c r="J7792" s="10"/>
      <c r="K7792" s="11"/>
      <c r="L7792" s="11"/>
      <c r="M7792" s="12"/>
      <c r="N7792" s="12"/>
      <c r="O7792" s="12"/>
      <c r="P7792" s="12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  <c r="AC7792" s="12"/>
      <c r="AD7792" s="12"/>
      <c r="AE7792" s="12"/>
      <c r="AF7792" s="12"/>
      <c r="AG7792" s="12"/>
      <c r="AH7792" s="12"/>
      <c r="AI7792" s="12"/>
      <c r="AJ7792" s="12"/>
      <c r="AK7792" s="12"/>
      <c r="AL7792" s="12"/>
      <c r="AM7792" s="12"/>
      <c r="AN7792" s="12"/>
      <c r="AO7792" s="12"/>
      <c r="AP7792" s="12"/>
      <c r="AQ7792" s="12"/>
      <c r="AR7792" s="12"/>
      <c r="AS7792" s="12"/>
      <c r="AT7792" s="12"/>
      <c r="AU7792" s="12"/>
      <c r="AV7792" s="12"/>
      <c r="AW7792" s="12"/>
      <c r="AX7792" s="12"/>
      <c r="AY7792" s="12"/>
      <c r="AZ7792" s="12"/>
      <c r="BA7792" s="12"/>
      <c r="BB7792" s="12"/>
      <c r="BC7792" s="12"/>
      <c r="BD7792" s="12"/>
      <c r="BE7792" s="12"/>
      <c r="BF7792" s="12"/>
      <c r="BG7792" s="12"/>
      <c r="BH7792" s="12"/>
      <c r="BI7792" s="12"/>
      <c r="BJ7792" s="13"/>
      <c r="BK7792" s="13"/>
      <c r="BL7792" s="13"/>
      <c r="BM7792" s="13"/>
      <c r="BN7792" s="13"/>
    </row>
    <row r="7793" spans="1:66" x14ac:dyDescent="0.25">
      <c r="A7793" s="2"/>
      <c r="D7793"/>
      <c r="E7793" s="10"/>
      <c r="F7793" s="10"/>
      <c r="G7793" s="10"/>
      <c r="H7793" s="10"/>
      <c r="I7793" s="10"/>
      <c r="J7793" s="10"/>
      <c r="K7793" s="11"/>
      <c r="L7793" s="11"/>
      <c r="M7793" s="12"/>
      <c r="N7793" s="12"/>
      <c r="O7793" s="12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  <c r="AD7793" s="12"/>
      <c r="AE7793" s="12"/>
      <c r="AF7793" s="12"/>
      <c r="AG7793" s="12"/>
      <c r="AH7793" s="12"/>
      <c r="AI7793" s="12"/>
      <c r="AJ7793" s="12"/>
      <c r="AK7793" s="12"/>
      <c r="AL7793" s="12"/>
      <c r="AM7793" s="12"/>
      <c r="AN7793" s="12"/>
      <c r="AO7793" s="12"/>
      <c r="AP7793" s="12"/>
      <c r="AQ7793" s="12"/>
      <c r="AR7793" s="12"/>
      <c r="AS7793" s="12"/>
      <c r="AT7793" s="12"/>
      <c r="AU7793" s="12"/>
      <c r="AV7793" s="12"/>
      <c r="AW7793" s="12"/>
      <c r="AX7793" s="12"/>
      <c r="AY7793" s="12"/>
      <c r="AZ7793" s="12"/>
      <c r="BA7793" s="12"/>
      <c r="BB7793" s="12"/>
      <c r="BC7793" s="12"/>
      <c r="BD7793" s="12"/>
      <c r="BE7793" s="12"/>
      <c r="BF7793" s="12"/>
      <c r="BG7793" s="12"/>
      <c r="BH7793" s="12"/>
      <c r="BI7793" s="12"/>
      <c r="BJ7793" s="13"/>
      <c r="BK7793" s="13"/>
      <c r="BL7793" s="13"/>
      <c r="BM7793" s="13"/>
      <c r="BN7793" s="13"/>
    </row>
    <row r="7794" spans="1:66" x14ac:dyDescent="0.25">
      <c r="A7794" s="2"/>
      <c r="D7794"/>
      <c r="E7794" s="10"/>
      <c r="F7794" s="10"/>
      <c r="G7794" s="10"/>
      <c r="H7794" s="10"/>
      <c r="I7794" s="10"/>
      <c r="J7794" s="10"/>
      <c r="K7794" s="11"/>
      <c r="L7794" s="11"/>
      <c r="M7794" s="12"/>
      <c r="N7794" s="12"/>
      <c r="O7794" s="12"/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  <c r="AD7794" s="12"/>
      <c r="AE7794" s="12"/>
      <c r="AF7794" s="12"/>
      <c r="AG7794" s="12"/>
      <c r="AH7794" s="12"/>
      <c r="AI7794" s="12"/>
      <c r="AJ7794" s="12"/>
      <c r="AK7794" s="12"/>
      <c r="AL7794" s="12"/>
      <c r="AM7794" s="12"/>
      <c r="AN7794" s="12"/>
      <c r="AO7794" s="12"/>
      <c r="AP7794" s="12"/>
      <c r="AQ7794" s="12"/>
      <c r="AR7794" s="12"/>
      <c r="AS7794" s="12"/>
      <c r="AT7794" s="12"/>
      <c r="AU7794" s="12"/>
      <c r="AV7794" s="12"/>
      <c r="AW7794" s="12"/>
      <c r="AX7794" s="12"/>
      <c r="AY7794" s="12"/>
      <c r="AZ7794" s="12"/>
      <c r="BA7794" s="12"/>
      <c r="BB7794" s="12"/>
      <c r="BC7794" s="12"/>
      <c r="BD7794" s="12"/>
      <c r="BE7794" s="12"/>
      <c r="BF7794" s="12"/>
      <c r="BG7794" s="12"/>
      <c r="BH7794" s="12"/>
      <c r="BI7794" s="12"/>
      <c r="BJ7794" s="13"/>
      <c r="BK7794" s="13"/>
      <c r="BL7794" s="13"/>
      <c r="BM7794" s="13"/>
      <c r="BN7794" s="13"/>
    </row>
    <row r="7795" spans="1:66" x14ac:dyDescent="0.25">
      <c r="A7795" s="2"/>
      <c r="D7795"/>
      <c r="E7795" s="10"/>
      <c r="F7795" s="10"/>
      <c r="G7795" s="10"/>
      <c r="H7795" s="10"/>
      <c r="I7795" s="10"/>
      <c r="J7795" s="10"/>
      <c r="K7795" s="11"/>
      <c r="L7795" s="11"/>
      <c r="M7795" s="12"/>
      <c r="N7795" s="12"/>
      <c r="O7795" s="12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  <c r="AD7795" s="12"/>
      <c r="AE7795" s="12"/>
      <c r="AF7795" s="12"/>
      <c r="AG7795" s="12"/>
      <c r="AH7795" s="12"/>
      <c r="AI7795" s="12"/>
      <c r="AJ7795" s="12"/>
      <c r="AK7795" s="12"/>
      <c r="AL7795" s="12"/>
      <c r="AM7795" s="12"/>
      <c r="AN7795" s="12"/>
      <c r="AO7795" s="12"/>
      <c r="AP7795" s="12"/>
      <c r="AQ7795" s="12"/>
      <c r="AR7795" s="12"/>
      <c r="AS7795" s="12"/>
      <c r="AT7795" s="12"/>
      <c r="AU7795" s="12"/>
      <c r="AV7795" s="12"/>
      <c r="AW7795" s="12"/>
      <c r="AX7795" s="12"/>
      <c r="AY7795" s="12"/>
      <c r="AZ7795" s="12"/>
      <c r="BA7795" s="12"/>
      <c r="BB7795" s="12"/>
      <c r="BC7795" s="12"/>
      <c r="BD7795" s="12"/>
      <c r="BE7795" s="12"/>
      <c r="BF7795" s="12"/>
      <c r="BG7795" s="12"/>
      <c r="BH7795" s="12"/>
      <c r="BI7795" s="12"/>
      <c r="BJ7795" s="13"/>
      <c r="BK7795" s="13"/>
      <c r="BL7795" s="13"/>
      <c r="BM7795" s="13"/>
      <c r="BN7795" s="13"/>
    </row>
    <row r="7796" spans="1:66" x14ac:dyDescent="0.25">
      <c r="A7796" s="2"/>
      <c r="D7796"/>
      <c r="E7796" s="10"/>
      <c r="F7796" s="10"/>
      <c r="G7796" s="10"/>
      <c r="H7796" s="10"/>
      <c r="I7796" s="10"/>
      <c r="J7796" s="10"/>
      <c r="K7796" s="11"/>
      <c r="L7796" s="11"/>
      <c r="M7796" s="12"/>
      <c r="N7796" s="12"/>
      <c r="O7796" s="12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  <c r="AD7796" s="12"/>
      <c r="AE7796" s="12"/>
      <c r="AF7796" s="12"/>
      <c r="AG7796" s="12"/>
      <c r="AH7796" s="12"/>
      <c r="AI7796" s="12"/>
      <c r="AJ7796" s="12"/>
      <c r="AK7796" s="12"/>
      <c r="AL7796" s="12"/>
      <c r="AM7796" s="12"/>
      <c r="AN7796" s="12"/>
      <c r="AO7796" s="12"/>
      <c r="AP7796" s="12"/>
      <c r="AQ7796" s="12"/>
      <c r="AR7796" s="12"/>
      <c r="AS7796" s="12"/>
      <c r="AT7796" s="12"/>
      <c r="AU7796" s="12"/>
      <c r="AV7796" s="12"/>
      <c r="AW7796" s="12"/>
      <c r="AX7796" s="12"/>
      <c r="AY7796" s="12"/>
      <c r="AZ7796" s="12"/>
      <c r="BA7796" s="12"/>
      <c r="BB7796" s="12"/>
      <c r="BC7796" s="12"/>
      <c r="BD7796" s="12"/>
      <c r="BE7796" s="12"/>
      <c r="BF7796" s="12"/>
      <c r="BG7796" s="12"/>
      <c r="BH7796" s="12"/>
      <c r="BI7796" s="12"/>
      <c r="BJ7796" s="13"/>
      <c r="BK7796" s="13"/>
      <c r="BL7796" s="13"/>
      <c r="BM7796" s="13"/>
      <c r="BN7796" s="13"/>
    </row>
    <row r="7797" spans="1:66" s="14" customFormat="1" x14ac:dyDescent="0.25">
      <c r="A7797" s="23"/>
      <c r="K7797" s="15"/>
      <c r="L7797" s="15"/>
      <c r="M7797" s="16"/>
      <c r="N7797" s="16"/>
      <c r="O7797" s="16"/>
      <c r="P7797" s="16"/>
      <c r="Q7797" s="16"/>
      <c r="R7797" s="16"/>
      <c r="S7797" s="16"/>
      <c r="T7797" s="16"/>
      <c r="U7797" s="16"/>
      <c r="V7797" s="16"/>
      <c r="W7797" s="16"/>
      <c r="X7797" s="16"/>
      <c r="Y7797" s="16"/>
      <c r="Z7797" s="16"/>
      <c r="AA7797" s="16"/>
      <c r="AB7797" s="16"/>
      <c r="AC7797" s="16"/>
      <c r="AD7797" s="16"/>
      <c r="AE7797" s="16"/>
      <c r="AF7797" s="16"/>
      <c r="AG7797" s="16"/>
      <c r="AH7797" s="16"/>
      <c r="AI7797" s="16"/>
      <c r="AJ7797" s="16"/>
      <c r="AK7797" s="16"/>
      <c r="AL7797" s="16"/>
      <c r="AM7797" s="16"/>
      <c r="AN7797" s="16"/>
      <c r="AO7797" s="16"/>
      <c r="AP7797" s="16"/>
      <c r="AQ7797" s="16"/>
      <c r="AR7797" s="16"/>
      <c r="AS7797" s="16"/>
      <c r="AT7797" s="16"/>
      <c r="AU7797" s="16"/>
      <c r="AV7797" s="16"/>
      <c r="AW7797" s="16"/>
      <c r="AX7797" s="16"/>
      <c r="AY7797" s="16"/>
      <c r="AZ7797" s="16"/>
      <c r="BA7797" s="16"/>
      <c r="BB7797" s="16"/>
      <c r="BC7797" s="16"/>
      <c r="BD7797" s="16"/>
      <c r="BE7797" s="16"/>
      <c r="BF7797" s="16"/>
      <c r="BG7797" s="16"/>
      <c r="BH7797" s="16"/>
      <c r="BI7797" s="16"/>
      <c r="BJ7797" s="17"/>
      <c r="BK7797" s="17"/>
      <c r="BL7797" s="17"/>
      <c r="BM7797" s="17"/>
      <c r="BN7797" s="17"/>
    </row>
    <row r="7798" spans="1:66" x14ac:dyDescent="0.25">
      <c r="D7798"/>
      <c r="E7798" s="10"/>
      <c r="F7798" s="10"/>
      <c r="G7798" s="10"/>
      <c r="H7798" s="10"/>
      <c r="I7798" s="10"/>
      <c r="J7798" s="10"/>
      <c r="K7798" s="11"/>
      <c r="L7798" s="11"/>
      <c r="M7798" s="12"/>
      <c r="N7798" s="12"/>
      <c r="O7798" s="12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  <c r="AD7798" s="12"/>
      <c r="AE7798" s="12"/>
      <c r="AF7798" s="12"/>
      <c r="AG7798" s="12"/>
      <c r="AH7798" s="12"/>
      <c r="AI7798" s="12"/>
      <c r="AJ7798" s="12"/>
      <c r="AK7798" s="12"/>
      <c r="AL7798" s="12"/>
      <c r="AM7798" s="12"/>
      <c r="AN7798" s="12"/>
      <c r="AO7798" s="12"/>
      <c r="AP7798" s="12"/>
      <c r="AQ7798" s="12"/>
      <c r="AR7798" s="12"/>
      <c r="AS7798" s="12"/>
      <c r="AT7798" s="12"/>
      <c r="AU7798" s="12"/>
      <c r="AV7798" s="12"/>
      <c r="AW7798" s="12"/>
      <c r="AX7798" s="12"/>
      <c r="AY7798" s="12"/>
      <c r="AZ7798" s="12"/>
      <c r="BA7798" s="12"/>
      <c r="BB7798" s="12"/>
      <c r="BC7798" s="12"/>
      <c r="BD7798" s="12"/>
      <c r="BE7798" s="12"/>
      <c r="BF7798" s="12"/>
      <c r="BG7798" s="12"/>
      <c r="BH7798" s="12"/>
      <c r="BI7798" s="12"/>
      <c r="BJ7798" s="13"/>
      <c r="BK7798" s="13"/>
      <c r="BL7798" s="13"/>
      <c r="BM7798" s="13"/>
      <c r="BN7798" s="13"/>
    </row>
    <row r="7799" spans="1:66" x14ac:dyDescent="0.25">
      <c r="D7799"/>
      <c r="E7799" s="10"/>
      <c r="F7799" s="10"/>
      <c r="G7799" s="10"/>
      <c r="H7799" s="10"/>
      <c r="I7799" s="10"/>
      <c r="J7799" s="10"/>
      <c r="K7799" s="11"/>
      <c r="L7799" s="11"/>
      <c r="M7799" s="12"/>
      <c r="N7799" s="12"/>
      <c r="O7799" s="12"/>
      <c r="P7799" s="12"/>
      <c r="Q7799" s="12"/>
      <c r="R7799" s="12"/>
      <c r="S7799" s="12"/>
      <c r="T7799" s="12"/>
      <c r="U7799" s="12"/>
      <c r="V7799" s="12"/>
      <c r="W7799" s="12"/>
      <c r="X7799" s="12"/>
      <c r="Y7799" s="12"/>
      <c r="Z7799" s="12"/>
      <c r="AA7799" s="12"/>
      <c r="AB7799" s="12"/>
      <c r="AC7799" s="12"/>
      <c r="AD7799" s="12"/>
      <c r="AE7799" s="12"/>
      <c r="AF7799" s="12"/>
      <c r="AG7799" s="12"/>
      <c r="AH7799" s="12"/>
      <c r="AI7799" s="12"/>
      <c r="AJ7799" s="12"/>
      <c r="AK7799" s="12"/>
      <c r="AL7799" s="12"/>
      <c r="AM7799" s="12"/>
      <c r="AN7799" s="12"/>
      <c r="AO7799" s="12"/>
      <c r="AP7799" s="12"/>
      <c r="AQ7799" s="12"/>
      <c r="AR7799" s="12"/>
      <c r="AS7799" s="12"/>
      <c r="AT7799" s="12"/>
      <c r="AU7799" s="12"/>
      <c r="AV7799" s="12"/>
      <c r="AW7799" s="12"/>
      <c r="AX7799" s="12"/>
      <c r="AY7799" s="12"/>
      <c r="AZ7799" s="12"/>
      <c r="BA7799" s="12"/>
      <c r="BB7799" s="12"/>
      <c r="BC7799" s="12"/>
      <c r="BD7799" s="12"/>
      <c r="BE7799" s="12"/>
      <c r="BF7799" s="12"/>
      <c r="BG7799" s="12"/>
      <c r="BH7799" s="12"/>
      <c r="BI7799" s="12"/>
      <c r="BJ7799" s="13"/>
      <c r="BK7799" s="13"/>
      <c r="BL7799" s="13"/>
      <c r="BM7799" s="13"/>
      <c r="BN7799" s="13"/>
    </row>
    <row r="7800" spans="1:66" x14ac:dyDescent="0.25">
      <c r="D7800"/>
      <c r="E7800" s="10"/>
      <c r="F7800" s="10"/>
      <c r="G7800" s="10"/>
      <c r="H7800" s="10"/>
      <c r="I7800" s="10"/>
      <c r="J7800" s="10"/>
      <c r="K7800" s="11"/>
      <c r="L7800" s="11"/>
      <c r="M7800" s="12"/>
      <c r="N7800" s="12"/>
      <c r="O7800" s="12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  <c r="AD7800" s="12"/>
      <c r="AE7800" s="12"/>
      <c r="AF7800" s="12"/>
      <c r="AG7800" s="12"/>
      <c r="AH7800" s="12"/>
      <c r="AI7800" s="12"/>
      <c r="AJ7800" s="12"/>
      <c r="AK7800" s="12"/>
      <c r="AL7800" s="12"/>
      <c r="AM7800" s="12"/>
      <c r="AN7800" s="12"/>
      <c r="AO7800" s="12"/>
      <c r="AP7800" s="12"/>
      <c r="AQ7800" s="12"/>
      <c r="AR7800" s="12"/>
      <c r="AS7800" s="12"/>
      <c r="AT7800" s="12"/>
      <c r="AU7800" s="12"/>
      <c r="AV7800" s="12"/>
      <c r="AW7800" s="12"/>
      <c r="AX7800" s="12"/>
      <c r="AY7800" s="12"/>
      <c r="AZ7800" s="12"/>
      <c r="BA7800" s="12"/>
      <c r="BB7800" s="12"/>
      <c r="BC7800" s="12"/>
      <c r="BD7800" s="12"/>
      <c r="BE7800" s="12"/>
      <c r="BF7800" s="12"/>
      <c r="BG7800" s="12"/>
      <c r="BH7800" s="12"/>
      <c r="BI7800" s="12"/>
      <c r="BJ7800" s="13"/>
      <c r="BK7800" s="13"/>
      <c r="BL7800" s="13"/>
      <c r="BM7800" s="13"/>
      <c r="BN7800" s="13"/>
    </row>
    <row r="7801" spans="1:66" x14ac:dyDescent="0.25">
      <c r="D7801"/>
      <c r="E7801" s="10"/>
      <c r="F7801" s="10"/>
      <c r="G7801" s="10"/>
      <c r="H7801" s="10"/>
      <c r="I7801" s="10"/>
      <c r="J7801" s="10"/>
      <c r="K7801" s="11"/>
      <c r="L7801" s="11"/>
      <c r="M7801" s="12"/>
      <c r="N7801" s="12"/>
      <c r="O7801" s="12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  <c r="AD7801" s="12"/>
      <c r="AE7801" s="12"/>
      <c r="AF7801" s="12"/>
      <c r="AG7801" s="12"/>
      <c r="AH7801" s="12"/>
      <c r="AI7801" s="12"/>
      <c r="AJ7801" s="12"/>
      <c r="AK7801" s="12"/>
      <c r="AL7801" s="12"/>
      <c r="AM7801" s="12"/>
      <c r="AN7801" s="12"/>
      <c r="AO7801" s="12"/>
      <c r="AP7801" s="12"/>
      <c r="AQ7801" s="12"/>
      <c r="AR7801" s="12"/>
      <c r="AS7801" s="12"/>
      <c r="AT7801" s="12"/>
      <c r="AU7801" s="12"/>
      <c r="AV7801" s="12"/>
      <c r="AW7801" s="12"/>
      <c r="AX7801" s="12"/>
      <c r="AY7801" s="12"/>
      <c r="AZ7801" s="12"/>
      <c r="BA7801" s="12"/>
      <c r="BB7801" s="12"/>
      <c r="BC7801" s="12"/>
      <c r="BD7801" s="12"/>
      <c r="BE7801" s="12"/>
      <c r="BF7801" s="12"/>
      <c r="BG7801" s="12"/>
      <c r="BH7801" s="12"/>
      <c r="BI7801" s="12"/>
      <c r="BJ7801" s="13"/>
      <c r="BK7801" s="13"/>
      <c r="BL7801" s="13"/>
      <c r="BM7801" s="13"/>
      <c r="BN7801" s="13"/>
    </row>
    <row r="7802" spans="1:66" x14ac:dyDescent="0.25">
      <c r="D7802"/>
      <c r="E7802" s="10"/>
      <c r="F7802" s="10"/>
      <c r="G7802" s="10"/>
      <c r="H7802" s="10"/>
      <c r="I7802" s="10"/>
      <c r="J7802" s="10"/>
      <c r="K7802" s="11"/>
      <c r="L7802" s="11"/>
      <c r="M7802" s="12"/>
      <c r="N7802" s="12"/>
      <c r="O7802" s="12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  <c r="AD7802" s="12"/>
      <c r="AE7802" s="12"/>
      <c r="AF7802" s="12"/>
      <c r="AG7802" s="12"/>
      <c r="AH7802" s="12"/>
      <c r="AI7802" s="12"/>
      <c r="AJ7802" s="12"/>
      <c r="AK7802" s="12"/>
      <c r="AL7802" s="12"/>
      <c r="AM7802" s="12"/>
      <c r="AN7802" s="12"/>
      <c r="AO7802" s="12"/>
      <c r="AP7802" s="12"/>
      <c r="AQ7802" s="12"/>
      <c r="AR7802" s="12"/>
      <c r="AS7802" s="12"/>
      <c r="AT7802" s="12"/>
      <c r="AU7802" s="12"/>
      <c r="AV7802" s="12"/>
      <c r="AW7802" s="12"/>
      <c r="AX7802" s="12"/>
      <c r="AY7802" s="12"/>
      <c r="AZ7802" s="12"/>
      <c r="BA7802" s="12"/>
      <c r="BB7802" s="12"/>
      <c r="BC7802" s="12"/>
      <c r="BD7802" s="12"/>
      <c r="BE7802" s="12"/>
      <c r="BF7802" s="12"/>
      <c r="BG7802" s="12"/>
      <c r="BH7802" s="12"/>
      <c r="BI7802" s="12"/>
      <c r="BJ7802" s="13"/>
      <c r="BK7802" s="13"/>
      <c r="BL7802" s="13"/>
      <c r="BM7802" s="13"/>
      <c r="BN7802" s="13"/>
    </row>
    <row r="7803" spans="1:66" x14ac:dyDescent="0.25">
      <c r="D7803"/>
      <c r="E7803" s="10"/>
      <c r="F7803" s="10"/>
      <c r="G7803" s="10"/>
      <c r="H7803" s="10"/>
      <c r="I7803" s="10"/>
      <c r="J7803" s="10"/>
      <c r="K7803" s="11"/>
      <c r="L7803" s="11"/>
      <c r="M7803" s="12"/>
      <c r="N7803" s="12"/>
      <c r="O7803" s="12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  <c r="AD7803" s="12"/>
      <c r="AE7803" s="12"/>
      <c r="AF7803" s="12"/>
      <c r="AG7803" s="12"/>
      <c r="AH7803" s="12"/>
      <c r="AI7803" s="12"/>
      <c r="AJ7803" s="12"/>
      <c r="AK7803" s="12"/>
      <c r="AL7803" s="12"/>
      <c r="AM7803" s="12"/>
      <c r="AN7803" s="12"/>
      <c r="AO7803" s="12"/>
      <c r="AP7803" s="12"/>
      <c r="AQ7803" s="12"/>
      <c r="AR7803" s="12"/>
      <c r="AS7803" s="12"/>
      <c r="AT7803" s="12"/>
      <c r="AU7803" s="12"/>
      <c r="AV7803" s="12"/>
      <c r="AW7803" s="12"/>
      <c r="AX7803" s="12"/>
      <c r="AY7803" s="12"/>
      <c r="AZ7803" s="12"/>
      <c r="BA7803" s="12"/>
      <c r="BB7803" s="12"/>
      <c r="BC7803" s="12"/>
      <c r="BD7803" s="12"/>
      <c r="BE7803" s="12"/>
      <c r="BF7803" s="12"/>
      <c r="BG7803" s="12"/>
      <c r="BH7803" s="12"/>
      <c r="BI7803" s="12"/>
      <c r="BJ7803" s="13"/>
      <c r="BK7803" s="13"/>
      <c r="BL7803" s="13"/>
      <c r="BM7803" s="13"/>
      <c r="BN7803" s="13"/>
    </row>
    <row r="7804" spans="1:66" s="14" customFormat="1" x14ac:dyDescent="0.25">
      <c r="K7804" s="15"/>
      <c r="L7804" s="15"/>
      <c r="M7804" s="16"/>
      <c r="N7804" s="16"/>
      <c r="O7804" s="16"/>
      <c r="P7804" s="16"/>
      <c r="Q7804" s="16"/>
      <c r="R7804" s="16"/>
      <c r="S7804" s="16"/>
      <c r="T7804" s="16"/>
      <c r="U7804" s="16"/>
      <c r="V7804" s="16"/>
      <c r="W7804" s="16"/>
      <c r="X7804" s="16"/>
      <c r="Y7804" s="16"/>
      <c r="Z7804" s="16"/>
      <c r="AA7804" s="16"/>
      <c r="AB7804" s="16"/>
      <c r="AC7804" s="16"/>
      <c r="AD7804" s="16"/>
      <c r="AE7804" s="16"/>
      <c r="AF7804" s="16"/>
      <c r="AG7804" s="16"/>
      <c r="AH7804" s="16"/>
      <c r="AI7804" s="16"/>
      <c r="AJ7804" s="16"/>
      <c r="AK7804" s="16"/>
      <c r="AL7804" s="16"/>
      <c r="AM7804" s="16"/>
      <c r="AN7804" s="16"/>
      <c r="AO7804" s="16"/>
      <c r="AP7804" s="16"/>
      <c r="AQ7804" s="16"/>
      <c r="AR7804" s="16"/>
      <c r="AS7804" s="16"/>
      <c r="AT7804" s="16"/>
      <c r="AU7804" s="16"/>
      <c r="AV7804" s="16"/>
      <c r="AW7804" s="16"/>
      <c r="AX7804" s="16"/>
      <c r="AY7804" s="16"/>
      <c r="AZ7804" s="16"/>
      <c r="BA7804" s="16"/>
      <c r="BB7804" s="16"/>
      <c r="BC7804" s="16"/>
      <c r="BD7804" s="16"/>
      <c r="BE7804" s="16"/>
      <c r="BF7804" s="16"/>
      <c r="BG7804" s="16"/>
      <c r="BH7804" s="16"/>
      <c r="BI7804" s="16"/>
      <c r="BJ7804" s="17"/>
      <c r="BK7804" s="17"/>
      <c r="BL7804" s="17"/>
      <c r="BM7804" s="17"/>
      <c r="BN7804" s="17"/>
    </row>
    <row r="7805" spans="1:66" x14ac:dyDescent="0.25">
      <c r="D7805"/>
      <c r="E7805" s="10"/>
      <c r="F7805" s="10"/>
      <c r="G7805" s="10"/>
      <c r="H7805" s="10"/>
      <c r="I7805" s="10"/>
      <c r="J7805" s="10"/>
      <c r="K7805" s="11"/>
      <c r="L7805" s="11"/>
      <c r="M7805" s="12"/>
      <c r="N7805" s="12"/>
      <c r="O7805" s="12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  <c r="AD7805" s="12"/>
      <c r="AE7805" s="12"/>
      <c r="AF7805" s="12"/>
      <c r="AG7805" s="12"/>
      <c r="AH7805" s="12"/>
      <c r="AI7805" s="12"/>
      <c r="AJ7805" s="12"/>
      <c r="AK7805" s="12"/>
      <c r="AL7805" s="12"/>
      <c r="AM7805" s="12"/>
      <c r="AN7805" s="12"/>
      <c r="AO7805" s="12"/>
      <c r="AP7805" s="12"/>
      <c r="AQ7805" s="12"/>
      <c r="AR7805" s="12"/>
      <c r="AS7805" s="12"/>
      <c r="AT7805" s="12"/>
      <c r="AU7805" s="12"/>
      <c r="AV7805" s="12"/>
      <c r="AW7805" s="12"/>
      <c r="AX7805" s="12"/>
      <c r="AY7805" s="12"/>
      <c r="AZ7805" s="12"/>
      <c r="BA7805" s="12"/>
      <c r="BB7805" s="12"/>
      <c r="BC7805" s="12"/>
      <c r="BD7805" s="12"/>
      <c r="BE7805" s="12"/>
      <c r="BF7805" s="12"/>
      <c r="BG7805" s="12"/>
      <c r="BH7805" s="12"/>
      <c r="BI7805" s="12"/>
      <c r="BJ7805" s="13"/>
      <c r="BK7805" s="13"/>
      <c r="BL7805" s="13"/>
      <c r="BM7805" s="13"/>
      <c r="BN7805" s="13"/>
    </row>
    <row r="7806" spans="1:66" x14ac:dyDescent="0.25">
      <c r="D7806"/>
      <c r="E7806" s="10"/>
      <c r="F7806" s="10"/>
      <c r="G7806" s="10"/>
      <c r="H7806" s="10"/>
      <c r="I7806" s="10"/>
      <c r="J7806" s="10"/>
      <c r="K7806" s="11"/>
      <c r="L7806" s="11"/>
      <c r="M7806" s="12"/>
      <c r="N7806" s="12"/>
      <c r="O7806" s="12"/>
      <c r="P7806" s="12"/>
      <c r="Q7806" s="12"/>
      <c r="R7806" s="12"/>
      <c r="S7806" s="12"/>
      <c r="T7806" s="12"/>
      <c r="U7806" s="12"/>
      <c r="V7806" s="12"/>
      <c r="W7806" s="12"/>
      <c r="X7806" s="12"/>
      <c r="Y7806" s="12"/>
      <c r="Z7806" s="12"/>
      <c r="AA7806" s="12"/>
      <c r="AB7806" s="12"/>
      <c r="AC7806" s="12"/>
      <c r="AD7806" s="12"/>
      <c r="AE7806" s="12"/>
      <c r="AF7806" s="12"/>
      <c r="AG7806" s="12"/>
      <c r="AH7806" s="12"/>
      <c r="AI7806" s="12"/>
      <c r="AJ7806" s="12"/>
      <c r="AK7806" s="12"/>
      <c r="AL7806" s="12"/>
      <c r="AM7806" s="12"/>
      <c r="AN7806" s="12"/>
      <c r="AO7806" s="12"/>
      <c r="AP7806" s="12"/>
      <c r="AQ7806" s="12"/>
      <c r="AR7806" s="12"/>
      <c r="AS7806" s="12"/>
      <c r="AT7806" s="12"/>
      <c r="AU7806" s="12"/>
      <c r="AV7806" s="12"/>
      <c r="AW7806" s="12"/>
      <c r="AX7806" s="12"/>
      <c r="AY7806" s="12"/>
      <c r="AZ7806" s="12"/>
      <c r="BA7806" s="12"/>
      <c r="BB7806" s="12"/>
      <c r="BC7806" s="12"/>
      <c r="BD7806" s="12"/>
      <c r="BE7806" s="12"/>
      <c r="BF7806" s="12"/>
      <c r="BG7806" s="12"/>
      <c r="BH7806" s="12"/>
      <c r="BI7806" s="12"/>
      <c r="BJ7806" s="13"/>
      <c r="BK7806" s="13"/>
      <c r="BL7806" s="13"/>
      <c r="BM7806" s="13"/>
      <c r="BN7806" s="13"/>
    </row>
    <row r="7807" spans="1:66" x14ac:dyDescent="0.25">
      <c r="D7807"/>
      <c r="E7807" s="10"/>
      <c r="F7807" s="10"/>
      <c r="G7807" s="10"/>
      <c r="H7807" s="10"/>
      <c r="I7807" s="10"/>
      <c r="J7807" s="10"/>
      <c r="K7807" s="11"/>
      <c r="L7807" s="11"/>
      <c r="M7807" s="12"/>
      <c r="N7807" s="12"/>
      <c r="O7807" s="12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  <c r="AD7807" s="12"/>
      <c r="AE7807" s="12"/>
      <c r="AF7807" s="12"/>
      <c r="AG7807" s="12"/>
      <c r="AH7807" s="12"/>
      <c r="AI7807" s="12"/>
      <c r="AJ7807" s="12"/>
      <c r="AK7807" s="12"/>
      <c r="AL7807" s="12"/>
      <c r="AM7807" s="12"/>
      <c r="AN7807" s="12"/>
      <c r="AO7807" s="12"/>
      <c r="AP7807" s="12"/>
      <c r="AQ7807" s="12"/>
      <c r="AR7807" s="12"/>
      <c r="AS7807" s="12"/>
      <c r="AT7807" s="12"/>
      <c r="AU7807" s="12"/>
      <c r="AV7807" s="12"/>
      <c r="AW7807" s="12"/>
      <c r="AX7807" s="12"/>
      <c r="AY7807" s="12"/>
      <c r="AZ7807" s="12"/>
      <c r="BA7807" s="12"/>
      <c r="BB7807" s="12"/>
      <c r="BC7807" s="12"/>
      <c r="BD7807" s="12"/>
      <c r="BE7807" s="12"/>
      <c r="BF7807" s="12"/>
      <c r="BG7807" s="12"/>
      <c r="BH7807" s="12"/>
      <c r="BI7807" s="12"/>
      <c r="BJ7807" s="13"/>
      <c r="BK7807" s="13"/>
      <c r="BL7807" s="13"/>
      <c r="BM7807" s="13"/>
      <c r="BN7807" s="13"/>
    </row>
    <row r="7808" spans="1:66" x14ac:dyDescent="0.25">
      <c r="D7808"/>
      <c r="E7808" s="10"/>
      <c r="F7808" s="10"/>
      <c r="G7808" s="10"/>
      <c r="H7808" s="10"/>
      <c r="I7808" s="10"/>
      <c r="J7808" s="10"/>
      <c r="K7808" s="11"/>
      <c r="L7808" s="11"/>
      <c r="M7808" s="12"/>
      <c r="N7808" s="12"/>
      <c r="O7808" s="12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  <c r="AD7808" s="12"/>
      <c r="AE7808" s="12"/>
      <c r="AF7808" s="12"/>
      <c r="AG7808" s="12"/>
      <c r="AH7808" s="12"/>
      <c r="AI7808" s="12"/>
      <c r="AJ7808" s="12"/>
      <c r="AK7808" s="12"/>
      <c r="AL7808" s="12"/>
      <c r="AM7808" s="12"/>
      <c r="AN7808" s="12"/>
      <c r="AO7808" s="12"/>
      <c r="AP7808" s="12"/>
      <c r="AQ7808" s="12"/>
      <c r="AR7808" s="12"/>
      <c r="AS7808" s="12"/>
      <c r="AT7808" s="12"/>
      <c r="AU7808" s="12"/>
      <c r="AV7808" s="12"/>
      <c r="AW7808" s="12"/>
      <c r="AX7808" s="12"/>
      <c r="AY7808" s="12"/>
      <c r="AZ7808" s="12"/>
      <c r="BA7808" s="12"/>
      <c r="BB7808" s="12"/>
      <c r="BC7808" s="12"/>
      <c r="BD7808" s="12"/>
      <c r="BE7808" s="12"/>
      <c r="BF7808" s="12"/>
      <c r="BG7808" s="12"/>
      <c r="BH7808" s="12"/>
      <c r="BI7808" s="12"/>
      <c r="BJ7808" s="13"/>
      <c r="BK7808" s="13"/>
      <c r="BL7808" s="13"/>
      <c r="BM7808" s="13"/>
      <c r="BN7808" s="13"/>
    </row>
    <row r="7809" spans="4:66" x14ac:dyDescent="0.25">
      <c r="D7809"/>
      <c r="E7809" s="10"/>
      <c r="F7809" s="10"/>
      <c r="G7809" s="10"/>
      <c r="H7809" s="10"/>
      <c r="I7809" s="10"/>
      <c r="J7809" s="10"/>
      <c r="K7809" s="11"/>
      <c r="L7809" s="11"/>
      <c r="M7809" s="12"/>
      <c r="N7809" s="12"/>
      <c r="O7809" s="12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  <c r="AD7809" s="12"/>
      <c r="AE7809" s="12"/>
      <c r="AF7809" s="12"/>
      <c r="AG7809" s="12"/>
      <c r="AH7809" s="12"/>
      <c r="AI7809" s="12"/>
      <c r="AJ7809" s="12"/>
      <c r="AK7809" s="12"/>
      <c r="AL7809" s="12"/>
      <c r="AM7809" s="12"/>
      <c r="AN7809" s="12"/>
      <c r="AO7809" s="12"/>
      <c r="AP7809" s="12"/>
      <c r="AQ7809" s="12"/>
      <c r="AR7809" s="12"/>
      <c r="AS7809" s="12"/>
      <c r="AT7809" s="12"/>
      <c r="AU7809" s="12"/>
      <c r="AV7809" s="12"/>
      <c r="AW7809" s="12"/>
      <c r="AX7809" s="12"/>
      <c r="AY7809" s="12"/>
      <c r="AZ7809" s="12"/>
      <c r="BA7809" s="12"/>
      <c r="BB7809" s="12"/>
      <c r="BC7809" s="12"/>
      <c r="BD7809" s="12"/>
      <c r="BE7809" s="12"/>
      <c r="BF7809" s="12"/>
      <c r="BG7809" s="12"/>
      <c r="BH7809" s="12"/>
      <c r="BI7809" s="12"/>
      <c r="BJ7809" s="13"/>
      <c r="BK7809" s="13"/>
      <c r="BL7809" s="13"/>
      <c r="BM7809" s="13"/>
      <c r="BN7809" s="13"/>
    </row>
    <row r="7810" spans="4:66" x14ac:dyDescent="0.25">
      <c r="D7810"/>
      <c r="E7810" s="10"/>
      <c r="F7810" s="10"/>
      <c r="G7810" s="10"/>
      <c r="H7810" s="10"/>
      <c r="I7810" s="10"/>
      <c r="J7810" s="10"/>
      <c r="K7810" s="11"/>
      <c r="L7810" s="11"/>
      <c r="M7810" s="12"/>
      <c r="N7810" s="12"/>
      <c r="O7810" s="12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  <c r="AD7810" s="12"/>
      <c r="AE7810" s="12"/>
      <c r="AF7810" s="12"/>
      <c r="AG7810" s="12"/>
      <c r="AH7810" s="12"/>
      <c r="AI7810" s="12"/>
      <c r="AJ7810" s="12"/>
      <c r="AK7810" s="12"/>
      <c r="AL7810" s="12"/>
      <c r="AM7810" s="12"/>
      <c r="AN7810" s="12"/>
      <c r="AO7810" s="12"/>
      <c r="AP7810" s="12"/>
      <c r="AQ7810" s="12"/>
      <c r="AR7810" s="12"/>
      <c r="AS7810" s="12"/>
      <c r="AT7810" s="12"/>
      <c r="AU7810" s="12"/>
      <c r="AV7810" s="12"/>
      <c r="AW7810" s="12"/>
      <c r="AX7810" s="12"/>
      <c r="AY7810" s="12"/>
      <c r="AZ7810" s="12"/>
      <c r="BA7810" s="12"/>
      <c r="BB7810" s="12"/>
      <c r="BC7810" s="12"/>
      <c r="BD7810" s="12"/>
      <c r="BE7810" s="12"/>
      <c r="BF7810" s="12"/>
      <c r="BG7810" s="12"/>
      <c r="BH7810" s="12"/>
      <c r="BI7810" s="12"/>
      <c r="BJ7810" s="13"/>
      <c r="BK7810" s="13"/>
      <c r="BL7810" s="13"/>
      <c r="BM7810" s="13"/>
      <c r="BN7810" s="13"/>
    </row>
    <row r="7811" spans="4:66" x14ac:dyDescent="0.25">
      <c r="D7811"/>
      <c r="E7811" s="10"/>
      <c r="F7811" s="10"/>
      <c r="G7811" s="10"/>
      <c r="H7811" s="10"/>
      <c r="I7811" s="10"/>
      <c r="J7811" s="10"/>
      <c r="K7811" s="11"/>
      <c r="L7811" s="11"/>
      <c r="M7811" s="12"/>
      <c r="N7811" s="12"/>
      <c r="O7811" s="12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  <c r="AD7811" s="12"/>
      <c r="AE7811" s="12"/>
      <c r="AF7811" s="12"/>
      <c r="AG7811" s="12"/>
      <c r="AH7811" s="12"/>
      <c r="AI7811" s="12"/>
      <c r="AJ7811" s="12"/>
      <c r="AK7811" s="12"/>
      <c r="AL7811" s="12"/>
      <c r="AM7811" s="12"/>
      <c r="AN7811" s="12"/>
      <c r="AO7811" s="12"/>
      <c r="AP7811" s="12"/>
      <c r="AQ7811" s="12"/>
      <c r="AR7811" s="12"/>
      <c r="AS7811" s="12"/>
      <c r="AT7811" s="12"/>
      <c r="AU7811" s="12"/>
      <c r="AV7811" s="12"/>
      <c r="AW7811" s="12"/>
      <c r="AX7811" s="12"/>
      <c r="AY7811" s="12"/>
      <c r="AZ7811" s="12"/>
      <c r="BA7811" s="12"/>
      <c r="BB7811" s="12"/>
      <c r="BC7811" s="12"/>
      <c r="BD7811" s="12"/>
      <c r="BE7811" s="12"/>
      <c r="BF7811" s="12"/>
      <c r="BG7811" s="12"/>
      <c r="BH7811" s="12"/>
      <c r="BI7811" s="12"/>
      <c r="BJ7811" s="13"/>
      <c r="BK7811" s="13"/>
      <c r="BL7811" s="13"/>
      <c r="BM7811" s="13"/>
      <c r="BN7811" s="13"/>
    </row>
    <row r="7812" spans="4:66" x14ac:dyDescent="0.25">
      <c r="D7812"/>
      <c r="E7812" s="10"/>
      <c r="F7812" s="10"/>
      <c r="G7812" s="10"/>
      <c r="H7812" s="10"/>
      <c r="I7812" s="10"/>
      <c r="J7812" s="10"/>
      <c r="K7812" s="11"/>
      <c r="L7812" s="11"/>
      <c r="M7812" s="12"/>
      <c r="N7812" s="12"/>
      <c r="O7812" s="12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  <c r="AD7812" s="12"/>
      <c r="AE7812" s="12"/>
      <c r="AF7812" s="12"/>
      <c r="AG7812" s="12"/>
      <c r="AH7812" s="12"/>
      <c r="AI7812" s="12"/>
      <c r="AJ7812" s="12"/>
      <c r="AK7812" s="12"/>
      <c r="AL7812" s="12"/>
      <c r="AM7812" s="12"/>
      <c r="AN7812" s="12"/>
      <c r="AO7812" s="12"/>
      <c r="AP7812" s="12"/>
      <c r="AQ7812" s="12"/>
      <c r="AR7812" s="12"/>
      <c r="AS7812" s="12"/>
      <c r="AT7812" s="12"/>
      <c r="AU7812" s="12"/>
      <c r="AV7812" s="12"/>
      <c r="AW7812" s="12"/>
      <c r="AX7812" s="12"/>
      <c r="AY7812" s="12"/>
      <c r="AZ7812" s="12"/>
      <c r="BA7812" s="12"/>
      <c r="BB7812" s="12"/>
      <c r="BC7812" s="12"/>
      <c r="BD7812" s="12"/>
      <c r="BE7812" s="12"/>
      <c r="BF7812" s="12"/>
      <c r="BG7812" s="12"/>
      <c r="BH7812" s="12"/>
      <c r="BI7812" s="12"/>
      <c r="BJ7812" s="13"/>
      <c r="BK7812" s="13"/>
      <c r="BL7812" s="13"/>
      <c r="BM7812" s="13"/>
      <c r="BN7812" s="13"/>
    </row>
    <row r="7813" spans="4:66" x14ac:dyDescent="0.25">
      <c r="D7813"/>
      <c r="E7813" s="10"/>
      <c r="F7813" s="10"/>
      <c r="G7813" s="10"/>
      <c r="H7813" s="10"/>
      <c r="I7813" s="10"/>
      <c r="J7813" s="10"/>
      <c r="K7813" s="11"/>
      <c r="L7813" s="11"/>
      <c r="M7813" s="12"/>
      <c r="N7813" s="12"/>
      <c r="O7813" s="12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  <c r="AD7813" s="12"/>
      <c r="AE7813" s="12"/>
      <c r="AF7813" s="12"/>
      <c r="AG7813" s="12"/>
      <c r="AH7813" s="12"/>
      <c r="AI7813" s="12"/>
      <c r="AJ7813" s="12"/>
      <c r="AK7813" s="12"/>
      <c r="AL7813" s="12"/>
      <c r="AM7813" s="12"/>
      <c r="AN7813" s="12"/>
      <c r="AO7813" s="12"/>
      <c r="AP7813" s="12"/>
      <c r="AQ7813" s="12"/>
      <c r="AR7813" s="12"/>
      <c r="AS7813" s="12"/>
      <c r="AT7813" s="12"/>
      <c r="AU7813" s="12"/>
      <c r="AV7813" s="12"/>
      <c r="AW7813" s="12"/>
      <c r="AX7813" s="12"/>
      <c r="AY7813" s="12"/>
      <c r="AZ7813" s="12"/>
      <c r="BA7813" s="12"/>
      <c r="BB7813" s="12"/>
      <c r="BC7813" s="12"/>
      <c r="BD7813" s="12"/>
      <c r="BE7813" s="12"/>
      <c r="BF7813" s="12"/>
      <c r="BG7813" s="12"/>
      <c r="BH7813" s="12"/>
      <c r="BI7813" s="12"/>
      <c r="BJ7813" s="13"/>
      <c r="BK7813" s="13"/>
      <c r="BL7813" s="13"/>
      <c r="BM7813" s="13"/>
      <c r="BN7813" s="13"/>
    </row>
    <row r="7814" spans="4:66" x14ac:dyDescent="0.25">
      <c r="D7814"/>
      <c r="E7814" s="10"/>
      <c r="F7814" s="10"/>
      <c r="G7814" s="10"/>
      <c r="H7814" s="10"/>
      <c r="I7814" s="10"/>
      <c r="J7814" s="10"/>
      <c r="K7814" s="11"/>
      <c r="L7814" s="11"/>
      <c r="M7814" s="12"/>
      <c r="N7814" s="12"/>
      <c r="O7814" s="12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  <c r="AD7814" s="12"/>
      <c r="AE7814" s="12"/>
      <c r="AF7814" s="12"/>
      <c r="AG7814" s="12"/>
      <c r="AH7814" s="12"/>
      <c r="AI7814" s="12"/>
      <c r="AJ7814" s="12"/>
      <c r="AK7814" s="12"/>
      <c r="AL7814" s="12"/>
      <c r="AM7814" s="12"/>
      <c r="AN7814" s="12"/>
      <c r="AO7814" s="12"/>
      <c r="AP7814" s="12"/>
      <c r="AQ7814" s="12"/>
      <c r="AR7814" s="12"/>
      <c r="AS7814" s="12"/>
      <c r="AT7814" s="12"/>
      <c r="AU7814" s="12"/>
      <c r="AV7814" s="12"/>
      <c r="AW7814" s="12"/>
      <c r="AX7814" s="12"/>
      <c r="AY7814" s="12"/>
      <c r="AZ7814" s="12"/>
      <c r="BA7814" s="12"/>
      <c r="BB7814" s="12"/>
      <c r="BC7814" s="12"/>
      <c r="BD7814" s="12"/>
      <c r="BE7814" s="12"/>
      <c r="BF7814" s="12"/>
      <c r="BG7814" s="12"/>
      <c r="BH7814" s="12"/>
      <c r="BI7814" s="12"/>
      <c r="BJ7814" s="13"/>
      <c r="BK7814" s="13"/>
      <c r="BL7814" s="13"/>
      <c r="BM7814" s="13"/>
      <c r="BN7814" s="13"/>
    </row>
    <row r="7815" spans="4:66" x14ac:dyDescent="0.25">
      <c r="D7815"/>
      <c r="E7815" s="10"/>
      <c r="F7815" s="10"/>
      <c r="G7815" s="10"/>
      <c r="H7815" s="10"/>
      <c r="I7815" s="10"/>
      <c r="J7815" s="10"/>
      <c r="K7815" s="11"/>
      <c r="L7815" s="11"/>
      <c r="M7815" s="12"/>
      <c r="N7815" s="12"/>
      <c r="O7815" s="12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  <c r="AD7815" s="12"/>
      <c r="AE7815" s="12"/>
      <c r="AF7815" s="12"/>
      <c r="AG7815" s="12"/>
      <c r="AH7815" s="12"/>
      <c r="AI7815" s="12"/>
      <c r="AJ7815" s="12"/>
      <c r="AK7815" s="12"/>
      <c r="AL7815" s="12"/>
      <c r="AM7815" s="12"/>
      <c r="AN7815" s="12"/>
      <c r="AO7815" s="12"/>
      <c r="AP7815" s="12"/>
      <c r="AQ7815" s="12"/>
      <c r="AR7815" s="12"/>
      <c r="AS7815" s="12"/>
      <c r="AT7815" s="12"/>
      <c r="AU7815" s="12"/>
      <c r="AV7815" s="12"/>
      <c r="AW7815" s="12"/>
      <c r="AX7815" s="12"/>
      <c r="AY7815" s="12"/>
      <c r="AZ7815" s="12"/>
      <c r="BA7815" s="12"/>
      <c r="BB7815" s="12"/>
      <c r="BC7815" s="12"/>
      <c r="BD7815" s="12"/>
      <c r="BE7815" s="12"/>
      <c r="BF7815" s="12"/>
      <c r="BG7815" s="12"/>
      <c r="BH7815" s="12"/>
      <c r="BI7815" s="12"/>
      <c r="BJ7815" s="13"/>
      <c r="BK7815" s="13"/>
      <c r="BL7815" s="13"/>
      <c r="BM7815" s="13"/>
      <c r="BN7815" s="13"/>
    </row>
    <row r="7816" spans="4:66" x14ac:dyDescent="0.25">
      <c r="D7816"/>
      <c r="E7816" s="10"/>
      <c r="F7816" s="10"/>
      <c r="G7816" s="10"/>
      <c r="H7816" s="10"/>
      <c r="I7816" s="10"/>
      <c r="J7816" s="10"/>
      <c r="K7816" s="11"/>
      <c r="L7816" s="11"/>
      <c r="M7816" s="12"/>
      <c r="N7816" s="12"/>
      <c r="O7816" s="12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  <c r="AD7816" s="12"/>
      <c r="AE7816" s="12"/>
      <c r="AF7816" s="12"/>
      <c r="AG7816" s="12"/>
      <c r="AH7816" s="12"/>
      <c r="AI7816" s="12"/>
      <c r="AJ7816" s="12"/>
      <c r="AK7816" s="12"/>
      <c r="AL7816" s="12"/>
      <c r="AM7816" s="12"/>
      <c r="AN7816" s="12"/>
      <c r="AO7816" s="12"/>
      <c r="AP7816" s="12"/>
      <c r="AQ7816" s="12"/>
      <c r="AR7816" s="12"/>
      <c r="AS7816" s="12"/>
      <c r="AT7816" s="12"/>
      <c r="AU7816" s="12"/>
      <c r="AV7816" s="12"/>
      <c r="AW7816" s="12"/>
      <c r="AX7816" s="12"/>
      <c r="AY7816" s="12"/>
      <c r="AZ7816" s="12"/>
      <c r="BA7816" s="12"/>
      <c r="BB7816" s="12"/>
      <c r="BC7816" s="12"/>
      <c r="BD7816" s="12"/>
      <c r="BE7816" s="12"/>
      <c r="BF7816" s="12"/>
      <c r="BG7816" s="12"/>
      <c r="BH7816" s="12"/>
      <c r="BI7816" s="12"/>
      <c r="BJ7816" s="13"/>
      <c r="BK7816" s="13"/>
      <c r="BL7816" s="13"/>
      <c r="BM7816" s="13"/>
      <c r="BN7816" s="13"/>
    </row>
    <row r="7817" spans="4:66" x14ac:dyDescent="0.25">
      <c r="D7817"/>
      <c r="E7817" s="10"/>
      <c r="F7817" s="10"/>
      <c r="G7817" s="10"/>
      <c r="H7817" s="10"/>
      <c r="I7817" s="10"/>
      <c r="J7817" s="10"/>
      <c r="K7817" s="11"/>
      <c r="L7817" s="11"/>
      <c r="M7817" s="12"/>
      <c r="N7817" s="12"/>
      <c r="O7817" s="12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  <c r="AD7817" s="12"/>
      <c r="AE7817" s="12"/>
      <c r="AF7817" s="12"/>
      <c r="AG7817" s="12"/>
      <c r="AH7817" s="12"/>
      <c r="AI7817" s="12"/>
      <c r="AJ7817" s="12"/>
      <c r="AK7817" s="12"/>
      <c r="AL7817" s="12"/>
      <c r="AM7817" s="12"/>
      <c r="AN7817" s="12"/>
      <c r="AO7817" s="12"/>
      <c r="AP7817" s="12"/>
      <c r="AQ7817" s="12"/>
      <c r="AR7817" s="12"/>
      <c r="AS7817" s="12"/>
      <c r="AT7817" s="12"/>
      <c r="AU7817" s="12"/>
      <c r="AV7817" s="12"/>
      <c r="AW7817" s="12"/>
      <c r="AX7817" s="12"/>
      <c r="AY7817" s="12"/>
      <c r="AZ7817" s="12"/>
      <c r="BA7817" s="12"/>
      <c r="BB7817" s="12"/>
      <c r="BC7817" s="12"/>
      <c r="BD7817" s="12"/>
      <c r="BE7817" s="12"/>
      <c r="BF7817" s="12"/>
      <c r="BG7817" s="12"/>
      <c r="BH7817" s="12"/>
      <c r="BI7817" s="12"/>
      <c r="BJ7817" s="13"/>
      <c r="BK7817" s="13"/>
      <c r="BL7817" s="13"/>
      <c r="BM7817" s="13"/>
      <c r="BN7817" s="13"/>
    </row>
    <row r="7818" spans="4:66" x14ac:dyDescent="0.25">
      <c r="D7818"/>
      <c r="E7818" s="10"/>
      <c r="F7818" s="10"/>
      <c r="G7818" s="10"/>
      <c r="H7818" s="10"/>
      <c r="I7818" s="10"/>
      <c r="J7818" s="10"/>
      <c r="K7818" s="11"/>
      <c r="L7818" s="11"/>
      <c r="M7818" s="12"/>
      <c r="N7818" s="12"/>
      <c r="O7818" s="12"/>
      <c r="P7818" s="12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  <c r="AC7818" s="12"/>
      <c r="AD7818" s="12"/>
      <c r="AE7818" s="12"/>
      <c r="AF7818" s="12"/>
      <c r="AG7818" s="12"/>
      <c r="AH7818" s="12"/>
      <c r="AI7818" s="12"/>
      <c r="AJ7818" s="12"/>
      <c r="AK7818" s="12"/>
      <c r="AL7818" s="12"/>
      <c r="AM7818" s="12"/>
      <c r="AN7818" s="12"/>
      <c r="AO7818" s="12"/>
      <c r="AP7818" s="12"/>
      <c r="AQ7818" s="12"/>
      <c r="AR7818" s="12"/>
      <c r="AS7818" s="12"/>
      <c r="AT7818" s="12"/>
      <c r="AU7818" s="12"/>
      <c r="AV7818" s="12"/>
      <c r="AW7818" s="12"/>
      <c r="AX7818" s="12"/>
      <c r="AY7818" s="12"/>
      <c r="AZ7818" s="12"/>
      <c r="BA7818" s="12"/>
      <c r="BB7818" s="12"/>
      <c r="BC7818" s="12"/>
      <c r="BD7818" s="12"/>
      <c r="BE7818" s="12"/>
      <c r="BF7818" s="12"/>
      <c r="BG7818" s="12"/>
      <c r="BH7818" s="12"/>
      <c r="BI7818" s="12"/>
      <c r="BJ7818" s="13"/>
      <c r="BK7818" s="13"/>
      <c r="BL7818" s="13"/>
      <c r="BM7818" s="13"/>
      <c r="BN7818" s="13"/>
    </row>
    <row r="7819" spans="4:66" x14ac:dyDescent="0.25">
      <c r="D7819"/>
      <c r="E7819" s="10"/>
      <c r="F7819" s="10"/>
      <c r="G7819" s="10"/>
      <c r="H7819" s="10"/>
      <c r="I7819" s="10"/>
      <c r="J7819" s="10"/>
      <c r="K7819" s="11"/>
      <c r="L7819" s="11"/>
      <c r="M7819" s="12"/>
      <c r="N7819" s="12"/>
      <c r="O7819" s="12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  <c r="AD7819" s="12"/>
      <c r="AE7819" s="12"/>
      <c r="AF7819" s="12"/>
      <c r="AG7819" s="12"/>
      <c r="AH7819" s="12"/>
      <c r="AI7819" s="12"/>
      <c r="AJ7819" s="12"/>
      <c r="AK7819" s="12"/>
      <c r="AL7819" s="12"/>
      <c r="AM7819" s="12"/>
      <c r="AN7819" s="12"/>
      <c r="AO7819" s="12"/>
      <c r="AP7819" s="12"/>
      <c r="AQ7819" s="12"/>
      <c r="AR7819" s="12"/>
      <c r="AS7819" s="12"/>
      <c r="AT7819" s="12"/>
      <c r="AU7819" s="12"/>
      <c r="AV7819" s="12"/>
      <c r="AW7819" s="12"/>
      <c r="AX7819" s="12"/>
      <c r="AY7819" s="12"/>
      <c r="AZ7819" s="12"/>
      <c r="BA7819" s="12"/>
      <c r="BB7819" s="12"/>
      <c r="BC7819" s="12"/>
      <c r="BD7819" s="12"/>
      <c r="BE7819" s="12"/>
      <c r="BF7819" s="12"/>
      <c r="BG7819" s="12"/>
      <c r="BH7819" s="12"/>
      <c r="BI7819" s="12"/>
      <c r="BJ7819" s="13"/>
      <c r="BK7819" s="13"/>
      <c r="BL7819" s="13"/>
      <c r="BM7819" s="13"/>
      <c r="BN7819" s="13"/>
    </row>
    <row r="7820" spans="4:66" x14ac:dyDescent="0.25">
      <c r="D7820"/>
      <c r="E7820" s="10"/>
      <c r="F7820" s="10"/>
      <c r="G7820" s="10"/>
      <c r="H7820" s="10"/>
      <c r="I7820" s="10"/>
      <c r="J7820" s="10"/>
      <c r="K7820" s="11"/>
      <c r="L7820" s="11"/>
      <c r="M7820" s="12"/>
      <c r="N7820" s="12"/>
      <c r="O7820" s="12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  <c r="AD7820" s="12"/>
      <c r="AE7820" s="12"/>
      <c r="AF7820" s="12"/>
      <c r="AG7820" s="12"/>
      <c r="AH7820" s="12"/>
      <c r="AI7820" s="12"/>
      <c r="AJ7820" s="12"/>
      <c r="AK7820" s="12"/>
      <c r="AL7820" s="12"/>
      <c r="AM7820" s="12"/>
      <c r="AN7820" s="12"/>
      <c r="AO7820" s="12"/>
      <c r="AP7820" s="12"/>
      <c r="AQ7820" s="12"/>
      <c r="AR7820" s="12"/>
      <c r="AS7820" s="12"/>
      <c r="AT7820" s="12"/>
      <c r="AU7820" s="12"/>
      <c r="AV7820" s="12"/>
      <c r="AW7820" s="12"/>
      <c r="AX7820" s="12"/>
      <c r="AY7820" s="12"/>
      <c r="AZ7820" s="12"/>
      <c r="BA7820" s="12"/>
      <c r="BB7820" s="12"/>
      <c r="BC7820" s="12"/>
      <c r="BD7820" s="12"/>
      <c r="BE7820" s="12"/>
      <c r="BF7820" s="12"/>
      <c r="BG7820" s="12"/>
      <c r="BH7820" s="12"/>
      <c r="BI7820" s="12"/>
      <c r="BJ7820" s="13"/>
      <c r="BK7820" s="13"/>
      <c r="BL7820" s="13"/>
      <c r="BM7820" s="13"/>
      <c r="BN7820" s="13"/>
    </row>
    <row r="7821" spans="4:66" x14ac:dyDescent="0.25">
      <c r="D7821"/>
      <c r="E7821" s="10"/>
      <c r="F7821" s="10"/>
      <c r="G7821" s="10"/>
      <c r="H7821" s="10"/>
      <c r="I7821" s="10"/>
      <c r="J7821" s="10"/>
      <c r="K7821" s="11"/>
      <c r="L7821" s="11"/>
      <c r="M7821" s="12"/>
      <c r="N7821" s="12"/>
      <c r="O7821" s="12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  <c r="AD7821" s="12"/>
      <c r="AE7821" s="12"/>
      <c r="AF7821" s="12"/>
      <c r="AG7821" s="12"/>
      <c r="AH7821" s="12"/>
      <c r="AI7821" s="12"/>
      <c r="AJ7821" s="12"/>
      <c r="AK7821" s="12"/>
      <c r="AL7821" s="12"/>
      <c r="AM7821" s="12"/>
      <c r="AN7821" s="12"/>
      <c r="AO7821" s="12"/>
      <c r="AP7821" s="12"/>
      <c r="AQ7821" s="12"/>
      <c r="AR7821" s="12"/>
      <c r="AS7821" s="12"/>
      <c r="AT7821" s="12"/>
      <c r="AU7821" s="12"/>
      <c r="AV7821" s="12"/>
      <c r="AW7821" s="12"/>
      <c r="AX7821" s="12"/>
      <c r="AY7821" s="12"/>
      <c r="AZ7821" s="12"/>
      <c r="BA7821" s="12"/>
      <c r="BB7821" s="12"/>
      <c r="BC7821" s="12"/>
      <c r="BD7821" s="12"/>
      <c r="BE7821" s="12"/>
      <c r="BF7821" s="12"/>
      <c r="BG7821" s="12"/>
      <c r="BH7821" s="12"/>
      <c r="BI7821" s="12"/>
      <c r="BJ7821" s="13"/>
      <c r="BK7821" s="13"/>
      <c r="BL7821" s="13"/>
      <c r="BM7821" s="13"/>
      <c r="BN7821" s="13"/>
    </row>
    <row r="7822" spans="4:66" x14ac:dyDescent="0.25">
      <c r="D7822"/>
      <c r="E7822" s="10"/>
      <c r="F7822" s="10"/>
      <c r="G7822" s="10"/>
      <c r="H7822" s="10"/>
      <c r="I7822" s="10"/>
      <c r="J7822" s="10"/>
      <c r="K7822" s="11"/>
      <c r="L7822" s="11"/>
      <c r="M7822" s="12"/>
      <c r="N7822" s="12"/>
      <c r="O7822" s="12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  <c r="AC7822" s="12"/>
      <c r="AD7822" s="12"/>
      <c r="AE7822" s="12"/>
      <c r="AF7822" s="12"/>
      <c r="AG7822" s="12"/>
      <c r="AH7822" s="12"/>
      <c r="AI7822" s="12"/>
      <c r="AJ7822" s="12"/>
      <c r="AK7822" s="12"/>
      <c r="AL7822" s="12"/>
      <c r="AM7822" s="12"/>
      <c r="AN7822" s="12"/>
      <c r="AO7822" s="12"/>
      <c r="AP7822" s="12"/>
      <c r="AQ7822" s="12"/>
      <c r="AR7822" s="12"/>
      <c r="AS7822" s="12"/>
      <c r="AT7822" s="12"/>
      <c r="AU7822" s="12"/>
      <c r="AV7822" s="12"/>
      <c r="AW7822" s="12"/>
      <c r="AX7822" s="12"/>
      <c r="AY7822" s="12"/>
      <c r="AZ7822" s="12"/>
      <c r="BA7822" s="12"/>
      <c r="BB7822" s="12"/>
      <c r="BC7822" s="12"/>
      <c r="BD7822" s="12"/>
      <c r="BE7822" s="12"/>
      <c r="BF7822" s="12"/>
      <c r="BG7822" s="12"/>
      <c r="BH7822" s="12"/>
      <c r="BI7822" s="12"/>
      <c r="BJ7822" s="13"/>
      <c r="BK7822" s="13"/>
      <c r="BL7822" s="13"/>
      <c r="BM7822" s="13"/>
      <c r="BN7822" s="13"/>
    </row>
    <row r="7823" spans="4:66" x14ac:dyDescent="0.25">
      <c r="D7823"/>
      <c r="E7823" s="10"/>
      <c r="F7823" s="10"/>
      <c r="G7823" s="10"/>
      <c r="H7823" s="10"/>
      <c r="I7823" s="10"/>
      <c r="J7823" s="10"/>
      <c r="K7823" s="11"/>
      <c r="L7823" s="11"/>
      <c r="M7823" s="12"/>
      <c r="N7823" s="12"/>
      <c r="O7823" s="12"/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  <c r="AC7823" s="12"/>
      <c r="AD7823" s="12"/>
      <c r="AE7823" s="12"/>
      <c r="AF7823" s="12"/>
      <c r="AG7823" s="12"/>
      <c r="AH7823" s="12"/>
      <c r="AI7823" s="12"/>
      <c r="AJ7823" s="12"/>
      <c r="AK7823" s="12"/>
      <c r="AL7823" s="12"/>
      <c r="AM7823" s="12"/>
      <c r="AN7823" s="12"/>
      <c r="AO7823" s="12"/>
      <c r="AP7823" s="12"/>
      <c r="AQ7823" s="12"/>
      <c r="AR7823" s="12"/>
      <c r="AS7823" s="12"/>
      <c r="AT7823" s="12"/>
      <c r="AU7823" s="12"/>
      <c r="AV7823" s="12"/>
      <c r="AW7823" s="12"/>
      <c r="AX7823" s="12"/>
      <c r="AY7823" s="12"/>
      <c r="AZ7823" s="12"/>
      <c r="BA7823" s="12"/>
      <c r="BB7823" s="12"/>
      <c r="BC7823" s="12"/>
      <c r="BD7823" s="12"/>
      <c r="BE7823" s="12"/>
      <c r="BF7823" s="12"/>
      <c r="BG7823" s="12"/>
      <c r="BH7823" s="12"/>
      <c r="BI7823" s="12"/>
      <c r="BJ7823" s="13"/>
      <c r="BK7823" s="13"/>
      <c r="BL7823" s="13"/>
      <c r="BM7823" s="13"/>
      <c r="BN7823" s="13"/>
    </row>
    <row r="7824" spans="4:66" x14ac:dyDescent="0.25">
      <c r="D7824"/>
      <c r="E7824" s="10"/>
      <c r="F7824" s="10"/>
      <c r="G7824" s="10"/>
      <c r="H7824" s="10"/>
      <c r="I7824" s="10"/>
      <c r="J7824" s="10"/>
      <c r="K7824" s="11"/>
      <c r="L7824" s="11"/>
      <c r="M7824" s="12"/>
      <c r="N7824" s="12"/>
      <c r="O7824" s="12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  <c r="AC7824" s="12"/>
      <c r="AD7824" s="12"/>
      <c r="AE7824" s="12"/>
      <c r="AF7824" s="12"/>
      <c r="AG7824" s="12"/>
      <c r="AH7824" s="12"/>
      <c r="AI7824" s="12"/>
      <c r="AJ7824" s="12"/>
      <c r="AK7824" s="12"/>
      <c r="AL7824" s="12"/>
      <c r="AM7824" s="12"/>
      <c r="AN7824" s="12"/>
      <c r="AO7824" s="12"/>
      <c r="AP7824" s="12"/>
      <c r="AQ7824" s="12"/>
      <c r="AR7824" s="12"/>
      <c r="AS7824" s="12"/>
      <c r="AT7824" s="12"/>
      <c r="AU7824" s="12"/>
      <c r="AV7824" s="12"/>
      <c r="AW7824" s="12"/>
      <c r="AX7824" s="12"/>
      <c r="AY7824" s="12"/>
      <c r="AZ7824" s="12"/>
      <c r="BA7824" s="12"/>
      <c r="BB7824" s="12"/>
      <c r="BC7824" s="12"/>
      <c r="BD7824" s="12"/>
      <c r="BE7824" s="12"/>
      <c r="BF7824" s="12"/>
      <c r="BG7824" s="12"/>
      <c r="BH7824" s="12"/>
      <c r="BI7824" s="12"/>
      <c r="BJ7824" s="13"/>
      <c r="BK7824" s="13"/>
      <c r="BL7824" s="13"/>
      <c r="BM7824" s="13"/>
      <c r="BN7824" s="13"/>
    </row>
    <row r="7825" spans="4:66" x14ac:dyDescent="0.25">
      <c r="D7825"/>
      <c r="E7825" s="10"/>
      <c r="F7825" s="10"/>
      <c r="G7825" s="10"/>
      <c r="H7825" s="10"/>
      <c r="I7825" s="10"/>
      <c r="J7825" s="10"/>
      <c r="K7825" s="11"/>
      <c r="L7825" s="11"/>
      <c r="M7825" s="12"/>
      <c r="N7825" s="12"/>
      <c r="O7825" s="12"/>
      <c r="P7825" s="12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  <c r="AC7825" s="12"/>
      <c r="AD7825" s="12"/>
      <c r="AE7825" s="12"/>
      <c r="AF7825" s="12"/>
      <c r="AG7825" s="12"/>
      <c r="AH7825" s="12"/>
      <c r="AI7825" s="12"/>
      <c r="AJ7825" s="12"/>
      <c r="AK7825" s="12"/>
      <c r="AL7825" s="12"/>
      <c r="AM7825" s="12"/>
      <c r="AN7825" s="12"/>
      <c r="AO7825" s="12"/>
      <c r="AP7825" s="12"/>
      <c r="AQ7825" s="12"/>
      <c r="AR7825" s="12"/>
      <c r="AS7825" s="12"/>
      <c r="AT7825" s="12"/>
      <c r="AU7825" s="12"/>
      <c r="AV7825" s="12"/>
      <c r="AW7825" s="12"/>
      <c r="AX7825" s="12"/>
      <c r="AY7825" s="12"/>
      <c r="AZ7825" s="12"/>
      <c r="BA7825" s="12"/>
      <c r="BB7825" s="12"/>
      <c r="BC7825" s="12"/>
      <c r="BD7825" s="12"/>
      <c r="BE7825" s="12"/>
      <c r="BF7825" s="12"/>
      <c r="BG7825" s="12"/>
      <c r="BH7825" s="12"/>
      <c r="BI7825" s="12"/>
      <c r="BJ7825" s="13"/>
      <c r="BK7825" s="13"/>
      <c r="BL7825" s="13"/>
      <c r="BM7825" s="13"/>
      <c r="BN7825" s="13"/>
    </row>
    <row r="7826" spans="4:66" x14ac:dyDescent="0.25">
      <c r="D7826"/>
      <c r="E7826" s="10"/>
      <c r="F7826" s="10"/>
      <c r="G7826" s="10"/>
      <c r="H7826" s="10"/>
      <c r="I7826" s="10"/>
      <c r="J7826" s="10"/>
      <c r="K7826" s="11"/>
      <c r="L7826" s="11"/>
      <c r="M7826" s="12"/>
      <c r="N7826" s="12"/>
      <c r="O7826" s="12"/>
      <c r="P7826" s="12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  <c r="AC7826" s="12"/>
      <c r="AD7826" s="12"/>
      <c r="AE7826" s="12"/>
      <c r="AF7826" s="12"/>
      <c r="AG7826" s="12"/>
      <c r="AH7826" s="12"/>
      <c r="AI7826" s="12"/>
      <c r="AJ7826" s="12"/>
      <c r="AK7826" s="12"/>
      <c r="AL7826" s="12"/>
      <c r="AM7826" s="12"/>
      <c r="AN7826" s="12"/>
      <c r="AO7826" s="12"/>
      <c r="AP7826" s="12"/>
      <c r="AQ7826" s="12"/>
      <c r="AR7826" s="12"/>
      <c r="AS7826" s="12"/>
      <c r="AT7826" s="12"/>
      <c r="AU7826" s="12"/>
      <c r="AV7826" s="12"/>
      <c r="AW7826" s="12"/>
      <c r="AX7826" s="12"/>
      <c r="AY7826" s="12"/>
      <c r="AZ7826" s="12"/>
      <c r="BA7826" s="12"/>
      <c r="BB7826" s="12"/>
      <c r="BC7826" s="12"/>
      <c r="BD7826" s="12"/>
      <c r="BE7826" s="12"/>
      <c r="BF7826" s="12"/>
      <c r="BG7826" s="12"/>
      <c r="BH7826" s="12"/>
      <c r="BI7826" s="12"/>
      <c r="BJ7826" s="13"/>
      <c r="BK7826" s="13"/>
      <c r="BL7826" s="13"/>
      <c r="BM7826" s="13"/>
      <c r="BN7826" s="13"/>
    </row>
    <row r="7827" spans="4:66" x14ac:dyDescent="0.25">
      <c r="D7827"/>
      <c r="E7827" s="10"/>
      <c r="F7827" s="10"/>
      <c r="G7827" s="10"/>
      <c r="H7827" s="10"/>
      <c r="I7827" s="10"/>
      <c r="J7827" s="10"/>
      <c r="K7827" s="11"/>
      <c r="L7827" s="11"/>
      <c r="M7827" s="12"/>
      <c r="N7827" s="12"/>
      <c r="O7827" s="12"/>
      <c r="P7827" s="12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  <c r="AC7827" s="12"/>
      <c r="AD7827" s="12"/>
      <c r="AE7827" s="12"/>
      <c r="AF7827" s="12"/>
      <c r="AG7827" s="12"/>
      <c r="AH7827" s="12"/>
      <c r="AI7827" s="12"/>
      <c r="AJ7827" s="12"/>
      <c r="AK7827" s="12"/>
      <c r="AL7827" s="12"/>
      <c r="AM7827" s="12"/>
      <c r="AN7827" s="12"/>
      <c r="AO7827" s="12"/>
      <c r="AP7827" s="12"/>
      <c r="AQ7827" s="12"/>
      <c r="AR7827" s="12"/>
      <c r="AS7827" s="12"/>
      <c r="AT7827" s="12"/>
      <c r="AU7827" s="12"/>
      <c r="AV7827" s="12"/>
      <c r="AW7827" s="12"/>
      <c r="AX7827" s="12"/>
      <c r="AY7827" s="12"/>
      <c r="AZ7827" s="12"/>
      <c r="BA7827" s="12"/>
      <c r="BB7827" s="12"/>
      <c r="BC7827" s="12"/>
      <c r="BD7827" s="12"/>
      <c r="BE7827" s="12"/>
      <c r="BF7827" s="12"/>
      <c r="BG7827" s="12"/>
      <c r="BH7827" s="12"/>
      <c r="BI7827" s="12"/>
      <c r="BJ7827" s="13"/>
      <c r="BK7827" s="13"/>
      <c r="BL7827" s="13"/>
      <c r="BM7827" s="13"/>
      <c r="BN7827" s="13"/>
    </row>
    <row r="7828" spans="4:66" x14ac:dyDescent="0.25">
      <c r="D7828"/>
      <c r="E7828" s="10"/>
      <c r="F7828" s="10"/>
      <c r="G7828" s="10"/>
      <c r="H7828" s="10"/>
      <c r="I7828" s="10"/>
      <c r="J7828" s="10"/>
      <c r="K7828" s="11"/>
      <c r="L7828" s="11"/>
      <c r="M7828" s="12"/>
      <c r="N7828" s="12"/>
      <c r="O7828" s="12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  <c r="AC7828" s="12"/>
      <c r="AD7828" s="12"/>
      <c r="AE7828" s="12"/>
      <c r="AF7828" s="12"/>
      <c r="AG7828" s="12"/>
      <c r="AH7828" s="12"/>
      <c r="AI7828" s="12"/>
      <c r="AJ7828" s="12"/>
      <c r="AK7828" s="12"/>
      <c r="AL7828" s="12"/>
      <c r="AM7828" s="12"/>
      <c r="AN7828" s="12"/>
      <c r="AO7828" s="12"/>
      <c r="AP7828" s="12"/>
      <c r="AQ7828" s="12"/>
      <c r="AR7828" s="12"/>
      <c r="AS7828" s="12"/>
      <c r="AT7828" s="12"/>
      <c r="AU7828" s="12"/>
      <c r="AV7828" s="12"/>
      <c r="AW7828" s="12"/>
      <c r="AX7828" s="12"/>
      <c r="AY7828" s="12"/>
      <c r="AZ7828" s="12"/>
      <c r="BA7828" s="12"/>
      <c r="BB7828" s="12"/>
      <c r="BC7828" s="12"/>
      <c r="BD7828" s="12"/>
      <c r="BE7828" s="12"/>
      <c r="BF7828" s="12"/>
      <c r="BG7828" s="12"/>
      <c r="BH7828" s="12"/>
      <c r="BI7828" s="12"/>
      <c r="BJ7828" s="13"/>
      <c r="BK7828" s="13"/>
      <c r="BL7828" s="13"/>
      <c r="BM7828" s="13"/>
      <c r="BN7828" s="13"/>
    </row>
    <row r="7829" spans="4:66" x14ac:dyDescent="0.25">
      <c r="D7829"/>
      <c r="E7829" s="10"/>
      <c r="F7829" s="10"/>
      <c r="G7829" s="10"/>
      <c r="H7829" s="10"/>
      <c r="I7829" s="10"/>
      <c r="J7829" s="10"/>
      <c r="K7829" s="11"/>
      <c r="L7829" s="11"/>
      <c r="M7829" s="12"/>
      <c r="N7829" s="12"/>
      <c r="O7829" s="12"/>
      <c r="P7829" s="12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  <c r="AC7829" s="12"/>
      <c r="AD7829" s="12"/>
      <c r="AE7829" s="12"/>
      <c r="AF7829" s="12"/>
      <c r="AG7829" s="12"/>
      <c r="AH7829" s="12"/>
      <c r="AI7829" s="12"/>
      <c r="AJ7829" s="12"/>
      <c r="AK7829" s="12"/>
      <c r="AL7829" s="12"/>
      <c r="AM7829" s="12"/>
      <c r="AN7829" s="12"/>
      <c r="AO7829" s="12"/>
      <c r="AP7829" s="12"/>
      <c r="AQ7829" s="12"/>
      <c r="AR7829" s="12"/>
      <c r="AS7829" s="12"/>
      <c r="AT7829" s="12"/>
      <c r="AU7829" s="12"/>
      <c r="AV7829" s="12"/>
      <c r="AW7829" s="12"/>
      <c r="AX7829" s="12"/>
      <c r="AY7829" s="12"/>
      <c r="AZ7829" s="12"/>
      <c r="BA7829" s="12"/>
      <c r="BB7829" s="12"/>
      <c r="BC7829" s="12"/>
      <c r="BD7829" s="12"/>
      <c r="BE7829" s="12"/>
      <c r="BF7829" s="12"/>
      <c r="BG7829" s="12"/>
      <c r="BH7829" s="12"/>
      <c r="BI7829" s="12"/>
      <c r="BJ7829" s="13"/>
      <c r="BK7829" s="13"/>
      <c r="BL7829" s="13"/>
      <c r="BM7829" s="13"/>
      <c r="BN7829" s="13"/>
    </row>
    <row r="7830" spans="4:66" x14ac:dyDescent="0.25">
      <c r="D7830"/>
      <c r="E7830" s="10"/>
      <c r="F7830" s="10"/>
      <c r="G7830" s="10"/>
      <c r="H7830" s="10"/>
      <c r="I7830" s="10"/>
      <c r="J7830" s="10"/>
      <c r="K7830" s="11"/>
      <c r="L7830" s="11"/>
      <c r="M7830" s="12"/>
      <c r="N7830" s="12"/>
      <c r="O7830" s="12"/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  <c r="AC7830" s="12"/>
      <c r="AD7830" s="12"/>
      <c r="AE7830" s="12"/>
      <c r="AF7830" s="12"/>
      <c r="AG7830" s="12"/>
      <c r="AH7830" s="12"/>
      <c r="AI7830" s="12"/>
      <c r="AJ7830" s="12"/>
      <c r="AK7830" s="12"/>
      <c r="AL7830" s="12"/>
      <c r="AM7830" s="12"/>
      <c r="AN7830" s="12"/>
      <c r="AO7830" s="12"/>
      <c r="AP7830" s="12"/>
      <c r="AQ7830" s="12"/>
      <c r="AR7830" s="12"/>
      <c r="AS7830" s="12"/>
      <c r="AT7830" s="12"/>
      <c r="AU7830" s="12"/>
      <c r="AV7830" s="12"/>
      <c r="AW7830" s="12"/>
      <c r="AX7830" s="12"/>
      <c r="AY7830" s="12"/>
      <c r="AZ7830" s="12"/>
      <c r="BA7830" s="12"/>
      <c r="BB7830" s="12"/>
      <c r="BC7830" s="12"/>
      <c r="BD7830" s="12"/>
      <c r="BE7830" s="12"/>
      <c r="BF7830" s="12"/>
      <c r="BG7830" s="12"/>
      <c r="BH7830" s="12"/>
      <c r="BI7830" s="12"/>
      <c r="BJ7830" s="13"/>
      <c r="BK7830" s="13"/>
      <c r="BL7830" s="13"/>
      <c r="BM7830" s="13"/>
      <c r="BN7830" s="13"/>
    </row>
    <row r="7831" spans="4:66" x14ac:dyDescent="0.25">
      <c r="D7831"/>
      <c r="E7831" s="10"/>
      <c r="F7831" s="10"/>
      <c r="G7831" s="10"/>
      <c r="H7831" s="10"/>
      <c r="I7831" s="10"/>
      <c r="J7831" s="10"/>
      <c r="K7831" s="11"/>
      <c r="L7831" s="11"/>
      <c r="M7831" s="12"/>
      <c r="N7831" s="12"/>
      <c r="O7831" s="12"/>
      <c r="P7831" s="12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  <c r="AC7831" s="12"/>
      <c r="AD7831" s="12"/>
      <c r="AE7831" s="12"/>
      <c r="AF7831" s="12"/>
      <c r="AG7831" s="12"/>
      <c r="AH7831" s="12"/>
      <c r="AI7831" s="12"/>
      <c r="AJ7831" s="12"/>
      <c r="AK7831" s="12"/>
      <c r="AL7831" s="12"/>
      <c r="AM7831" s="12"/>
      <c r="AN7831" s="12"/>
      <c r="AO7831" s="12"/>
      <c r="AP7831" s="12"/>
      <c r="AQ7831" s="12"/>
      <c r="AR7831" s="12"/>
      <c r="AS7831" s="12"/>
      <c r="AT7831" s="12"/>
      <c r="AU7831" s="12"/>
      <c r="AV7831" s="12"/>
      <c r="AW7831" s="12"/>
      <c r="AX7831" s="12"/>
      <c r="AY7831" s="12"/>
      <c r="AZ7831" s="12"/>
      <c r="BA7831" s="12"/>
      <c r="BB7831" s="12"/>
      <c r="BC7831" s="12"/>
      <c r="BD7831" s="12"/>
      <c r="BE7831" s="12"/>
      <c r="BF7831" s="12"/>
      <c r="BG7831" s="12"/>
      <c r="BH7831" s="12"/>
      <c r="BI7831" s="12"/>
      <c r="BJ7831" s="13"/>
      <c r="BK7831" s="13"/>
      <c r="BL7831" s="13"/>
      <c r="BM7831" s="13"/>
      <c r="BN7831" s="13"/>
    </row>
    <row r="7832" spans="4:66" x14ac:dyDescent="0.25">
      <c r="D7832"/>
      <c r="E7832" s="10"/>
      <c r="F7832" s="10"/>
      <c r="G7832" s="10"/>
      <c r="H7832" s="10"/>
      <c r="I7832" s="10"/>
      <c r="J7832" s="10"/>
      <c r="K7832" s="11"/>
      <c r="L7832" s="11"/>
      <c r="M7832" s="12"/>
      <c r="N7832" s="12"/>
      <c r="O7832" s="12"/>
      <c r="P7832" s="12"/>
      <c r="Q7832" s="12"/>
      <c r="R7832" s="12"/>
      <c r="S7832" s="12"/>
      <c r="T7832" s="12"/>
      <c r="U7832" s="12"/>
      <c r="V7832" s="12"/>
      <c r="W7832" s="12"/>
      <c r="X7832" s="12"/>
      <c r="Y7832" s="12"/>
      <c r="Z7832" s="12"/>
      <c r="AA7832" s="12"/>
      <c r="AB7832" s="12"/>
      <c r="AC7832" s="12"/>
      <c r="AD7832" s="12"/>
      <c r="AE7832" s="12"/>
      <c r="AF7832" s="12"/>
      <c r="AG7832" s="12"/>
      <c r="AH7832" s="12"/>
      <c r="AI7832" s="12"/>
      <c r="AJ7832" s="12"/>
      <c r="AK7832" s="12"/>
      <c r="AL7832" s="12"/>
      <c r="AM7832" s="12"/>
      <c r="AN7832" s="12"/>
      <c r="AO7832" s="12"/>
      <c r="AP7832" s="12"/>
      <c r="AQ7832" s="12"/>
      <c r="AR7832" s="12"/>
      <c r="AS7832" s="12"/>
      <c r="AT7832" s="12"/>
      <c r="AU7832" s="12"/>
      <c r="AV7832" s="12"/>
      <c r="AW7832" s="12"/>
      <c r="AX7832" s="12"/>
      <c r="AY7832" s="12"/>
      <c r="AZ7832" s="12"/>
      <c r="BA7832" s="12"/>
      <c r="BB7832" s="12"/>
      <c r="BC7832" s="12"/>
      <c r="BD7832" s="12"/>
      <c r="BE7832" s="12"/>
      <c r="BF7832" s="12"/>
      <c r="BG7832" s="12"/>
      <c r="BH7832" s="12"/>
      <c r="BI7832" s="12"/>
      <c r="BJ7832" s="13"/>
      <c r="BK7832" s="13"/>
      <c r="BL7832" s="13"/>
      <c r="BM7832" s="13"/>
      <c r="BN7832" s="13"/>
    </row>
    <row r="7833" spans="4:66" x14ac:dyDescent="0.25">
      <c r="D7833"/>
      <c r="E7833" s="10"/>
      <c r="F7833" s="10"/>
      <c r="G7833" s="10"/>
      <c r="H7833" s="10"/>
      <c r="I7833" s="10"/>
      <c r="J7833" s="10"/>
      <c r="K7833" s="11"/>
      <c r="L7833" s="11"/>
      <c r="M7833" s="12"/>
      <c r="N7833" s="12"/>
      <c r="O7833" s="12"/>
      <c r="P7833" s="12"/>
      <c r="Q7833" s="12"/>
      <c r="R7833" s="12"/>
      <c r="S7833" s="12"/>
      <c r="T7833" s="12"/>
      <c r="U7833" s="12"/>
      <c r="V7833" s="12"/>
      <c r="W7833" s="12"/>
      <c r="X7833" s="12"/>
      <c r="Y7833" s="12"/>
      <c r="Z7833" s="12"/>
      <c r="AA7833" s="12"/>
      <c r="AB7833" s="12"/>
      <c r="AC7833" s="12"/>
      <c r="AD7833" s="12"/>
      <c r="AE7833" s="12"/>
      <c r="AF7833" s="12"/>
      <c r="AG7833" s="12"/>
      <c r="AH7833" s="12"/>
      <c r="AI7833" s="12"/>
      <c r="AJ7833" s="12"/>
      <c r="AK7833" s="12"/>
      <c r="AL7833" s="12"/>
      <c r="AM7833" s="12"/>
      <c r="AN7833" s="12"/>
      <c r="AO7833" s="12"/>
      <c r="AP7833" s="12"/>
      <c r="AQ7833" s="12"/>
      <c r="AR7833" s="12"/>
      <c r="AS7833" s="12"/>
      <c r="AT7833" s="12"/>
      <c r="AU7833" s="12"/>
      <c r="AV7833" s="12"/>
      <c r="AW7833" s="12"/>
      <c r="AX7833" s="12"/>
      <c r="AY7833" s="12"/>
      <c r="AZ7833" s="12"/>
      <c r="BA7833" s="12"/>
      <c r="BB7833" s="12"/>
      <c r="BC7833" s="12"/>
      <c r="BD7833" s="12"/>
      <c r="BE7833" s="12"/>
      <c r="BF7833" s="12"/>
      <c r="BG7833" s="12"/>
      <c r="BH7833" s="12"/>
      <c r="BI7833" s="12"/>
      <c r="BJ7833" s="13"/>
      <c r="BK7833" s="13"/>
      <c r="BL7833" s="13"/>
      <c r="BM7833" s="13"/>
      <c r="BN7833" s="13"/>
    </row>
    <row r="7834" spans="4:66" x14ac:dyDescent="0.25">
      <c r="D7834"/>
      <c r="E7834" s="10"/>
      <c r="F7834" s="10"/>
      <c r="G7834" s="10"/>
      <c r="H7834" s="10"/>
      <c r="I7834" s="10"/>
      <c r="J7834" s="10"/>
      <c r="K7834" s="11"/>
      <c r="L7834" s="11"/>
      <c r="M7834" s="12"/>
      <c r="N7834" s="12"/>
      <c r="O7834" s="12"/>
      <c r="P7834" s="12"/>
      <c r="Q7834" s="12"/>
      <c r="R7834" s="12"/>
      <c r="S7834" s="12"/>
      <c r="T7834" s="12"/>
      <c r="U7834" s="12"/>
      <c r="V7834" s="12"/>
      <c r="W7834" s="12"/>
      <c r="X7834" s="12"/>
      <c r="Y7834" s="12"/>
      <c r="Z7834" s="12"/>
      <c r="AA7834" s="12"/>
      <c r="AB7834" s="12"/>
      <c r="AC7834" s="12"/>
      <c r="AD7834" s="12"/>
      <c r="AE7834" s="12"/>
      <c r="AF7834" s="12"/>
      <c r="AG7834" s="12"/>
      <c r="AH7834" s="12"/>
      <c r="AI7834" s="12"/>
      <c r="AJ7834" s="12"/>
      <c r="AK7834" s="12"/>
      <c r="AL7834" s="12"/>
      <c r="AM7834" s="12"/>
      <c r="AN7834" s="12"/>
      <c r="AO7834" s="12"/>
      <c r="AP7834" s="12"/>
      <c r="AQ7834" s="12"/>
      <c r="AR7834" s="12"/>
      <c r="AS7834" s="12"/>
      <c r="AT7834" s="12"/>
      <c r="AU7834" s="12"/>
      <c r="AV7834" s="12"/>
      <c r="AW7834" s="12"/>
      <c r="AX7834" s="12"/>
      <c r="AY7834" s="12"/>
      <c r="AZ7834" s="12"/>
      <c r="BA7834" s="12"/>
      <c r="BB7834" s="12"/>
      <c r="BC7834" s="12"/>
      <c r="BD7834" s="12"/>
      <c r="BE7834" s="12"/>
      <c r="BF7834" s="12"/>
      <c r="BG7834" s="12"/>
      <c r="BH7834" s="12"/>
      <c r="BI7834" s="12"/>
      <c r="BJ7834" s="13"/>
      <c r="BK7834" s="13"/>
      <c r="BL7834" s="13"/>
      <c r="BM7834" s="13"/>
      <c r="BN7834" s="13"/>
    </row>
    <row r="7835" spans="4:66" x14ac:dyDescent="0.25">
      <c r="D7835"/>
      <c r="E7835" s="10"/>
      <c r="F7835" s="10"/>
      <c r="G7835" s="10"/>
      <c r="H7835" s="10"/>
      <c r="I7835" s="10"/>
      <c r="J7835" s="10"/>
      <c r="K7835" s="11"/>
      <c r="L7835" s="11"/>
      <c r="M7835" s="12"/>
      <c r="N7835" s="12"/>
      <c r="O7835" s="12"/>
      <c r="P7835" s="12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  <c r="AC7835" s="12"/>
      <c r="AD7835" s="12"/>
      <c r="AE7835" s="12"/>
      <c r="AF7835" s="12"/>
      <c r="AG7835" s="12"/>
      <c r="AH7835" s="12"/>
      <c r="AI7835" s="12"/>
      <c r="AJ7835" s="12"/>
      <c r="AK7835" s="12"/>
      <c r="AL7835" s="12"/>
      <c r="AM7835" s="12"/>
      <c r="AN7835" s="12"/>
      <c r="AO7835" s="12"/>
      <c r="AP7835" s="12"/>
      <c r="AQ7835" s="12"/>
      <c r="AR7835" s="12"/>
      <c r="AS7835" s="12"/>
      <c r="AT7835" s="12"/>
      <c r="AU7835" s="12"/>
      <c r="AV7835" s="12"/>
      <c r="AW7835" s="12"/>
      <c r="AX7835" s="12"/>
      <c r="AY7835" s="12"/>
      <c r="AZ7835" s="12"/>
      <c r="BA7835" s="12"/>
      <c r="BB7835" s="12"/>
      <c r="BC7835" s="12"/>
      <c r="BD7835" s="12"/>
      <c r="BE7835" s="12"/>
      <c r="BF7835" s="12"/>
      <c r="BG7835" s="12"/>
      <c r="BH7835" s="12"/>
      <c r="BI7835" s="12"/>
      <c r="BJ7835" s="13"/>
      <c r="BK7835" s="13"/>
      <c r="BL7835" s="13"/>
      <c r="BM7835" s="13"/>
      <c r="BN7835" s="13"/>
    </row>
    <row r="7836" spans="4:66" x14ac:dyDescent="0.25">
      <c r="D7836"/>
      <c r="E7836" s="10"/>
      <c r="F7836" s="10"/>
      <c r="G7836" s="10"/>
      <c r="H7836" s="10"/>
      <c r="I7836" s="10"/>
      <c r="J7836" s="10"/>
      <c r="K7836" s="11"/>
      <c r="L7836" s="11"/>
      <c r="M7836" s="12"/>
      <c r="N7836" s="12"/>
      <c r="O7836" s="12"/>
      <c r="P7836" s="12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  <c r="AC7836" s="12"/>
      <c r="AD7836" s="12"/>
      <c r="AE7836" s="12"/>
      <c r="AF7836" s="12"/>
      <c r="AG7836" s="12"/>
      <c r="AH7836" s="12"/>
      <c r="AI7836" s="12"/>
      <c r="AJ7836" s="12"/>
      <c r="AK7836" s="12"/>
      <c r="AL7836" s="12"/>
      <c r="AM7836" s="12"/>
      <c r="AN7836" s="12"/>
      <c r="AO7836" s="12"/>
      <c r="AP7836" s="12"/>
      <c r="AQ7836" s="12"/>
      <c r="AR7836" s="12"/>
      <c r="AS7836" s="12"/>
      <c r="AT7836" s="12"/>
      <c r="AU7836" s="12"/>
      <c r="AV7836" s="12"/>
      <c r="AW7836" s="12"/>
      <c r="AX7836" s="12"/>
      <c r="AY7836" s="12"/>
      <c r="AZ7836" s="12"/>
      <c r="BA7836" s="12"/>
      <c r="BB7836" s="12"/>
      <c r="BC7836" s="12"/>
      <c r="BD7836" s="12"/>
      <c r="BE7836" s="12"/>
      <c r="BF7836" s="12"/>
      <c r="BG7836" s="12"/>
      <c r="BH7836" s="12"/>
      <c r="BI7836" s="12"/>
      <c r="BJ7836" s="13"/>
      <c r="BK7836" s="13"/>
      <c r="BL7836" s="13"/>
      <c r="BM7836" s="13"/>
      <c r="BN7836" s="13"/>
    </row>
    <row r="7837" spans="4:66" x14ac:dyDescent="0.25">
      <c r="D7837"/>
      <c r="E7837" s="10"/>
      <c r="F7837" s="10"/>
      <c r="G7837" s="10"/>
      <c r="H7837" s="10"/>
      <c r="I7837" s="10"/>
      <c r="J7837" s="10"/>
      <c r="K7837" s="11"/>
      <c r="L7837" s="11"/>
      <c r="M7837" s="12"/>
      <c r="N7837" s="12"/>
      <c r="O7837" s="12"/>
      <c r="P7837" s="12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  <c r="AC7837" s="12"/>
      <c r="AD7837" s="12"/>
      <c r="AE7837" s="12"/>
      <c r="AF7837" s="12"/>
      <c r="AG7837" s="12"/>
      <c r="AH7837" s="12"/>
      <c r="AI7837" s="12"/>
      <c r="AJ7837" s="12"/>
      <c r="AK7837" s="12"/>
      <c r="AL7837" s="12"/>
      <c r="AM7837" s="12"/>
      <c r="AN7837" s="12"/>
      <c r="AO7837" s="12"/>
      <c r="AP7837" s="12"/>
      <c r="AQ7837" s="12"/>
      <c r="AR7837" s="12"/>
      <c r="AS7837" s="12"/>
      <c r="AT7837" s="12"/>
      <c r="AU7837" s="12"/>
      <c r="AV7837" s="12"/>
      <c r="AW7837" s="12"/>
      <c r="AX7837" s="12"/>
      <c r="AY7837" s="12"/>
      <c r="AZ7837" s="12"/>
      <c r="BA7837" s="12"/>
      <c r="BB7837" s="12"/>
      <c r="BC7837" s="12"/>
      <c r="BD7837" s="12"/>
      <c r="BE7837" s="12"/>
      <c r="BF7837" s="12"/>
      <c r="BG7837" s="12"/>
      <c r="BH7837" s="12"/>
      <c r="BI7837" s="12"/>
      <c r="BJ7837" s="13"/>
      <c r="BK7837" s="13"/>
      <c r="BL7837" s="13"/>
      <c r="BM7837" s="13"/>
      <c r="BN7837" s="13"/>
    </row>
    <row r="7838" spans="4:66" x14ac:dyDescent="0.25">
      <c r="D7838"/>
      <c r="E7838" s="10"/>
      <c r="F7838" s="10"/>
      <c r="G7838" s="10"/>
      <c r="H7838" s="10"/>
      <c r="I7838" s="10"/>
      <c r="J7838" s="10"/>
      <c r="K7838" s="11"/>
      <c r="L7838" s="11"/>
      <c r="M7838" s="12"/>
      <c r="N7838" s="12"/>
      <c r="O7838" s="12"/>
      <c r="P7838" s="12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  <c r="AA7838" s="12"/>
      <c r="AB7838" s="12"/>
      <c r="AC7838" s="12"/>
      <c r="AD7838" s="12"/>
      <c r="AE7838" s="12"/>
      <c r="AF7838" s="12"/>
      <c r="AG7838" s="12"/>
      <c r="AH7838" s="12"/>
      <c r="AI7838" s="12"/>
      <c r="AJ7838" s="12"/>
      <c r="AK7838" s="12"/>
      <c r="AL7838" s="12"/>
      <c r="AM7838" s="12"/>
      <c r="AN7838" s="12"/>
      <c r="AO7838" s="12"/>
      <c r="AP7838" s="12"/>
      <c r="AQ7838" s="12"/>
      <c r="AR7838" s="12"/>
      <c r="AS7838" s="12"/>
      <c r="AT7838" s="12"/>
      <c r="AU7838" s="12"/>
      <c r="AV7838" s="12"/>
      <c r="AW7838" s="12"/>
      <c r="AX7838" s="12"/>
      <c r="AY7838" s="12"/>
      <c r="AZ7838" s="12"/>
      <c r="BA7838" s="12"/>
      <c r="BB7838" s="12"/>
      <c r="BC7838" s="12"/>
      <c r="BD7838" s="12"/>
      <c r="BE7838" s="12"/>
      <c r="BF7838" s="12"/>
      <c r="BG7838" s="12"/>
      <c r="BH7838" s="12"/>
      <c r="BI7838" s="12"/>
      <c r="BJ7838" s="13"/>
      <c r="BK7838" s="13"/>
      <c r="BL7838" s="13"/>
      <c r="BM7838" s="13"/>
      <c r="BN7838" s="13"/>
    </row>
    <row r="7839" spans="4:66" x14ac:dyDescent="0.25">
      <c r="D7839"/>
      <c r="E7839" s="10"/>
      <c r="F7839" s="10"/>
      <c r="G7839" s="10"/>
      <c r="H7839" s="10"/>
      <c r="I7839" s="10"/>
      <c r="J7839" s="10"/>
      <c r="K7839" s="11"/>
      <c r="L7839" s="11"/>
      <c r="M7839" s="12"/>
      <c r="N7839" s="12"/>
      <c r="O7839" s="12"/>
      <c r="P7839" s="12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  <c r="AC7839" s="12"/>
      <c r="AD7839" s="12"/>
      <c r="AE7839" s="12"/>
      <c r="AF7839" s="12"/>
      <c r="AG7839" s="12"/>
      <c r="AH7839" s="12"/>
      <c r="AI7839" s="12"/>
      <c r="AJ7839" s="12"/>
      <c r="AK7839" s="12"/>
      <c r="AL7839" s="12"/>
      <c r="AM7839" s="12"/>
      <c r="AN7839" s="12"/>
      <c r="AO7839" s="12"/>
      <c r="AP7839" s="12"/>
      <c r="AQ7839" s="12"/>
      <c r="AR7839" s="12"/>
      <c r="AS7839" s="12"/>
      <c r="AT7839" s="12"/>
      <c r="AU7839" s="12"/>
      <c r="AV7839" s="12"/>
      <c r="AW7839" s="12"/>
      <c r="AX7839" s="12"/>
      <c r="AY7839" s="12"/>
      <c r="AZ7839" s="12"/>
      <c r="BA7839" s="12"/>
      <c r="BB7839" s="12"/>
      <c r="BC7839" s="12"/>
      <c r="BD7839" s="12"/>
      <c r="BE7839" s="12"/>
      <c r="BF7839" s="12"/>
      <c r="BG7839" s="12"/>
      <c r="BH7839" s="12"/>
      <c r="BI7839" s="12"/>
      <c r="BJ7839" s="13"/>
      <c r="BK7839" s="13"/>
      <c r="BL7839" s="13"/>
      <c r="BM7839" s="13"/>
      <c r="BN7839" s="13"/>
    </row>
    <row r="7840" spans="4:66" x14ac:dyDescent="0.25">
      <c r="D7840"/>
      <c r="E7840" s="10"/>
      <c r="F7840" s="10"/>
      <c r="G7840" s="10"/>
      <c r="H7840" s="10"/>
      <c r="I7840" s="10"/>
      <c r="J7840" s="10"/>
      <c r="K7840" s="11"/>
      <c r="L7840" s="11"/>
      <c r="M7840" s="12"/>
      <c r="N7840" s="12"/>
      <c r="O7840" s="12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  <c r="AC7840" s="12"/>
      <c r="AD7840" s="12"/>
      <c r="AE7840" s="12"/>
      <c r="AF7840" s="12"/>
      <c r="AG7840" s="12"/>
      <c r="AH7840" s="12"/>
      <c r="AI7840" s="12"/>
      <c r="AJ7840" s="12"/>
      <c r="AK7840" s="12"/>
      <c r="AL7840" s="12"/>
      <c r="AM7840" s="12"/>
      <c r="AN7840" s="12"/>
      <c r="AO7840" s="12"/>
      <c r="AP7840" s="12"/>
      <c r="AQ7840" s="12"/>
      <c r="AR7840" s="12"/>
      <c r="AS7840" s="12"/>
      <c r="AT7840" s="12"/>
      <c r="AU7840" s="12"/>
      <c r="AV7840" s="12"/>
      <c r="AW7840" s="12"/>
      <c r="AX7840" s="12"/>
      <c r="AY7840" s="12"/>
      <c r="AZ7840" s="12"/>
      <c r="BA7840" s="12"/>
      <c r="BB7840" s="12"/>
      <c r="BC7840" s="12"/>
      <c r="BD7840" s="12"/>
      <c r="BE7840" s="12"/>
      <c r="BF7840" s="12"/>
      <c r="BG7840" s="12"/>
      <c r="BH7840" s="12"/>
      <c r="BI7840" s="12"/>
      <c r="BJ7840" s="13"/>
      <c r="BK7840" s="13"/>
      <c r="BL7840" s="13"/>
      <c r="BM7840" s="13"/>
      <c r="BN7840" s="13"/>
    </row>
    <row r="7841" spans="4:66" x14ac:dyDescent="0.25">
      <c r="D7841"/>
      <c r="E7841" s="10"/>
      <c r="F7841" s="10"/>
      <c r="G7841" s="10"/>
      <c r="H7841" s="10"/>
      <c r="I7841" s="10"/>
      <c r="J7841" s="10"/>
      <c r="K7841" s="11"/>
      <c r="L7841" s="11"/>
      <c r="M7841" s="12"/>
      <c r="N7841" s="12"/>
      <c r="O7841" s="12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  <c r="AC7841" s="12"/>
      <c r="AD7841" s="12"/>
      <c r="AE7841" s="12"/>
      <c r="AF7841" s="12"/>
      <c r="AG7841" s="12"/>
      <c r="AH7841" s="12"/>
      <c r="AI7841" s="12"/>
      <c r="AJ7841" s="12"/>
      <c r="AK7841" s="12"/>
      <c r="AL7841" s="12"/>
      <c r="AM7841" s="12"/>
      <c r="AN7841" s="12"/>
      <c r="AO7841" s="12"/>
      <c r="AP7841" s="12"/>
      <c r="AQ7841" s="12"/>
      <c r="AR7841" s="12"/>
      <c r="AS7841" s="12"/>
      <c r="AT7841" s="12"/>
      <c r="AU7841" s="12"/>
      <c r="AV7841" s="12"/>
      <c r="AW7841" s="12"/>
      <c r="AX7841" s="12"/>
      <c r="AY7841" s="12"/>
      <c r="AZ7841" s="12"/>
      <c r="BA7841" s="12"/>
      <c r="BB7841" s="12"/>
      <c r="BC7841" s="12"/>
      <c r="BD7841" s="12"/>
      <c r="BE7841" s="12"/>
      <c r="BF7841" s="12"/>
      <c r="BG7841" s="12"/>
      <c r="BH7841" s="12"/>
      <c r="BI7841" s="12"/>
      <c r="BJ7841" s="13"/>
      <c r="BK7841" s="13"/>
      <c r="BL7841" s="13"/>
      <c r="BM7841" s="13"/>
      <c r="BN7841" s="13"/>
    </row>
    <row r="7842" spans="4:66" x14ac:dyDescent="0.25">
      <c r="D7842"/>
      <c r="E7842" s="10"/>
      <c r="F7842" s="10"/>
      <c r="G7842" s="10"/>
      <c r="H7842" s="10"/>
      <c r="I7842" s="10"/>
      <c r="J7842" s="10"/>
      <c r="K7842" s="11"/>
      <c r="L7842" s="11"/>
      <c r="M7842" s="12"/>
      <c r="N7842" s="12"/>
      <c r="O7842" s="12"/>
      <c r="P7842" s="12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  <c r="AC7842" s="12"/>
      <c r="AD7842" s="12"/>
      <c r="AE7842" s="12"/>
      <c r="AF7842" s="12"/>
      <c r="AG7842" s="12"/>
      <c r="AH7842" s="12"/>
      <c r="AI7842" s="12"/>
      <c r="AJ7842" s="12"/>
      <c r="AK7842" s="12"/>
      <c r="AL7842" s="12"/>
      <c r="AM7842" s="12"/>
      <c r="AN7842" s="12"/>
      <c r="AO7842" s="12"/>
      <c r="AP7842" s="12"/>
      <c r="AQ7842" s="12"/>
      <c r="AR7842" s="12"/>
      <c r="AS7842" s="12"/>
      <c r="AT7842" s="12"/>
      <c r="AU7842" s="12"/>
      <c r="AV7842" s="12"/>
      <c r="AW7842" s="12"/>
      <c r="AX7842" s="12"/>
      <c r="AY7842" s="12"/>
      <c r="AZ7842" s="12"/>
      <c r="BA7842" s="12"/>
      <c r="BB7842" s="12"/>
      <c r="BC7842" s="12"/>
      <c r="BD7842" s="12"/>
      <c r="BE7842" s="12"/>
      <c r="BF7842" s="12"/>
      <c r="BG7842" s="12"/>
      <c r="BH7842" s="12"/>
      <c r="BI7842" s="12"/>
      <c r="BJ7842" s="13"/>
      <c r="BK7842" s="13"/>
      <c r="BL7842" s="13"/>
      <c r="BM7842" s="13"/>
      <c r="BN7842" s="13"/>
    </row>
    <row r="7843" spans="4:66" x14ac:dyDescent="0.25">
      <c r="D7843"/>
      <c r="E7843" s="10"/>
      <c r="F7843" s="10"/>
      <c r="G7843" s="10"/>
      <c r="H7843" s="10"/>
      <c r="I7843" s="10"/>
      <c r="J7843" s="10"/>
      <c r="K7843" s="11"/>
      <c r="L7843" s="11"/>
      <c r="M7843" s="12"/>
      <c r="N7843" s="12"/>
      <c r="O7843" s="12"/>
      <c r="P7843" s="12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  <c r="AC7843" s="12"/>
      <c r="AD7843" s="12"/>
      <c r="AE7843" s="12"/>
      <c r="AF7843" s="12"/>
      <c r="AG7843" s="12"/>
      <c r="AH7843" s="12"/>
      <c r="AI7843" s="12"/>
      <c r="AJ7843" s="12"/>
      <c r="AK7843" s="12"/>
      <c r="AL7843" s="12"/>
      <c r="AM7843" s="12"/>
      <c r="AN7843" s="12"/>
      <c r="AO7843" s="12"/>
      <c r="AP7843" s="12"/>
      <c r="AQ7843" s="12"/>
      <c r="AR7843" s="12"/>
      <c r="AS7843" s="12"/>
      <c r="AT7843" s="12"/>
      <c r="AU7843" s="12"/>
      <c r="AV7843" s="12"/>
      <c r="AW7843" s="12"/>
      <c r="AX7843" s="12"/>
      <c r="AY7843" s="12"/>
      <c r="AZ7843" s="12"/>
      <c r="BA7843" s="12"/>
      <c r="BB7843" s="12"/>
      <c r="BC7843" s="12"/>
      <c r="BD7843" s="12"/>
      <c r="BE7843" s="12"/>
      <c r="BF7843" s="12"/>
      <c r="BG7843" s="12"/>
      <c r="BH7843" s="12"/>
      <c r="BI7843" s="12"/>
      <c r="BJ7843" s="13"/>
      <c r="BK7843" s="13"/>
      <c r="BL7843" s="13"/>
      <c r="BM7843" s="13"/>
      <c r="BN7843" s="13"/>
    </row>
    <row r="7844" spans="4:66" x14ac:dyDescent="0.25">
      <c r="D7844"/>
      <c r="E7844" s="10"/>
      <c r="F7844" s="10"/>
      <c r="G7844" s="10"/>
      <c r="H7844" s="10"/>
      <c r="I7844" s="10"/>
      <c r="J7844" s="10"/>
      <c r="K7844" s="11"/>
      <c r="L7844" s="11"/>
      <c r="M7844" s="12"/>
      <c r="N7844" s="12"/>
      <c r="O7844" s="12"/>
      <c r="P7844" s="12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  <c r="AC7844" s="12"/>
      <c r="AD7844" s="12"/>
      <c r="AE7844" s="12"/>
      <c r="AF7844" s="12"/>
      <c r="AG7844" s="12"/>
      <c r="AH7844" s="12"/>
      <c r="AI7844" s="12"/>
      <c r="AJ7844" s="12"/>
      <c r="AK7844" s="12"/>
      <c r="AL7844" s="12"/>
      <c r="AM7844" s="12"/>
      <c r="AN7844" s="12"/>
      <c r="AO7844" s="12"/>
      <c r="AP7844" s="12"/>
      <c r="AQ7844" s="12"/>
      <c r="AR7844" s="12"/>
      <c r="AS7844" s="12"/>
      <c r="AT7844" s="12"/>
      <c r="AU7844" s="12"/>
      <c r="AV7844" s="12"/>
      <c r="AW7844" s="12"/>
      <c r="AX7844" s="12"/>
      <c r="AY7844" s="12"/>
      <c r="AZ7844" s="12"/>
      <c r="BA7844" s="12"/>
      <c r="BB7844" s="12"/>
      <c r="BC7844" s="12"/>
      <c r="BD7844" s="12"/>
      <c r="BE7844" s="12"/>
      <c r="BF7844" s="12"/>
      <c r="BG7844" s="12"/>
      <c r="BH7844" s="12"/>
      <c r="BI7844" s="12"/>
      <c r="BJ7844" s="13"/>
      <c r="BK7844" s="13"/>
      <c r="BL7844" s="13"/>
      <c r="BM7844" s="13"/>
      <c r="BN7844" s="13"/>
    </row>
    <row r="7845" spans="4:66" x14ac:dyDescent="0.25">
      <c r="D7845"/>
      <c r="E7845" s="10"/>
      <c r="F7845" s="10"/>
      <c r="G7845" s="10"/>
      <c r="H7845" s="10"/>
      <c r="I7845" s="10"/>
      <c r="J7845" s="10"/>
      <c r="K7845" s="11"/>
      <c r="L7845" s="11"/>
      <c r="M7845" s="12"/>
      <c r="N7845" s="12"/>
      <c r="O7845" s="12"/>
      <c r="P7845" s="12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  <c r="AA7845" s="12"/>
      <c r="AB7845" s="12"/>
      <c r="AC7845" s="12"/>
      <c r="AD7845" s="12"/>
      <c r="AE7845" s="12"/>
      <c r="AF7845" s="12"/>
      <c r="AG7845" s="12"/>
      <c r="AH7845" s="12"/>
      <c r="AI7845" s="12"/>
      <c r="AJ7845" s="12"/>
      <c r="AK7845" s="12"/>
      <c r="AL7845" s="12"/>
      <c r="AM7845" s="12"/>
      <c r="AN7845" s="12"/>
      <c r="AO7845" s="12"/>
      <c r="AP7845" s="12"/>
      <c r="AQ7845" s="12"/>
      <c r="AR7845" s="12"/>
      <c r="AS7845" s="12"/>
      <c r="AT7845" s="12"/>
      <c r="AU7845" s="12"/>
      <c r="AV7845" s="12"/>
      <c r="AW7845" s="12"/>
      <c r="AX7845" s="12"/>
      <c r="AY7845" s="12"/>
      <c r="AZ7845" s="12"/>
      <c r="BA7845" s="12"/>
      <c r="BB7845" s="12"/>
      <c r="BC7845" s="12"/>
      <c r="BD7845" s="12"/>
      <c r="BE7845" s="12"/>
      <c r="BF7845" s="12"/>
      <c r="BG7845" s="12"/>
      <c r="BH7845" s="12"/>
      <c r="BI7845" s="12"/>
      <c r="BJ7845" s="13"/>
      <c r="BK7845" s="13"/>
      <c r="BL7845" s="13"/>
      <c r="BM7845" s="13"/>
      <c r="BN7845" s="13"/>
    </row>
    <row r="7846" spans="4:66" x14ac:dyDescent="0.25">
      <c r="D7846"/>
      <c r="E7846" s="10"/>
      <c r="F7846" s="10"/>
      <c r="G7846" s="10"/>
      <c r="H7846" s="10"/>
      <c r="I7846" s="10"/>
      <c r="J7846" s="10"/>
      <c r="K7846" s="11"/>
      <c r="L7846" s="11"/>
      <c r="M7846" s="12"/>
      <c r="N7846" s="12"/>
      <c r="O7846" s="12"/>
      <c r="P7846" s="12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  <c r="AC7846" s="12"/>
      <c r="AD7846" s="12"/>
      <c r="AE7846" s="12"/>
      <c r="AF7846" s="12"/>
      <c r="AG7846" s="12"/>
      <c r="AH7846" s="12"/>
      <c r="AI7846" s="12"/>
      <c r="AJ7846" s="12"/>
      <c r="AK7846" s="12"/>
      <c r="AL7846" s="12"/>
      <c r="AM7846" s="12"/>
      <c r="AN7846" s="12"/>
      <c r="AO7846" s="12"/>
      <c r="AP7846" s="12"/>
      <c r="AQ7846" s="12"/>
      <c r="AR7846" s="12"/>
      <c r="AS7846" s="12"/>
      <c r="AT7846" s="12"/>
      <c r="AU7846" s="12"/>
      <c r="AV7846" s="12"/>
      <c r="AW7846" s="12"/>
      <c r="AX7846" s="12"/>
      <c r="AY7846" s="12"/>
      <c r="AZ7846" s="12"/>
      <c r="BA7846" s="12"/>
      <c r="BB7846" s="12"/>
      <c r="BC7846" s="12"/>
      <c r="BD7846" s="12"/>
      <c r="BE7846" s="12"/>
      <c r="BF7846" s="12"/>
      <c r="BG7846" s="12"/>
      <c r="BH7846" s="12"/>
      <c r="BI7846" s="12"/>
      <c r="BJ7846" s="13"/>
      <c r="BK7846" s="13"/>
      <c r="BL7846" s="13"/>
      <c r="BM7846" s="13"/>
      <c r="BN7846" s="13"/>
    </row>
    <row r="7847" spans="4:66" x14ac:dyDescent="0.25">
      <c r="D7847"/>
      <c r="E7847" s="10"/>
      <c r="F7847" s="10"/>
      <c r="G7847" s="10"/>
      <c r="H7847" s="10"/>
      <c r="I7847" s="10"/>
      <c r="J7847" s="10"/>
      <c r="K7847" s="11"/>
      <c r="L7847" s="11"/>
      <c r="M7847" s="12"/>
      <c r="N7847" s="12"/>
      <c r="O7847" s="12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  <c r="AC7847" s="12"/>
      <c r="AD7847" s="12"/>
      <c r="AE7847" s="12"/>
      <c r="AF7847" s="12"/>
      <c r="AG7847" s="12"/>
      <c r="AH7847" s="12"/>
      <c r="AI7847" s="12"/>
      <c r="AJ7847" s="12"/>
      <c r="AK7847" s="12"/>
      <c r="AL7847" s="12"/>
      <c r="AM7847" s="12"/>
      <c r="AN7847" s="12"/>
      <c r="AO7847" s="12"/>
      <c r="AP7847" s="12"/>
      <c r="AQ7847" s="12"/>
      <c r="AR7847" s="12"/>
      <c r="AS7847" s="12"/>
      <c r="AT7847" s="12"/>
      <c r="AU7847" s="12"/>
      <c r="AV7847" s="12"/>
      <c r="AW7847" s="12"/>
      <c r="AX7847" s="12"/>
      <c r="AY7847" s="12"/>
      <c r="AZ7847" s="12"/>
      <c r="BA7847" s="12"/>
      <c r="BB7847" s="12"/>
      <c r="BC7847" s="12"/>
      <c r="BD7847" s="12"/>
      <c r="BE7847" s="12"/>
      <c r="BF7847" s="12"/>
      <c r="BG7847" s="12"/>
      <c r="BH7847" s="12"/>
      <c r="BI7847" s="12"/>
      <c r="BJ7847" s="13"/>
      <c r="BK7847" s="13"/>
      <c r="BL7847" s="13"/>
      <c r="BM7847" s="13"/>
      <c r="BN7847" s="13"/>
    </row>
    <row r="7848" spans="4:66" x14ac:dyDescent="0.25">
      <c r="D7848"/>
      <c r="E7848" s="10"/>
      <c r="F7848" s="10"/>
      <c r="G7848" s="10"/>
      <c r="H7848" s="10"/>
      <c r="I7848" s="10"/>
      <c r="J7848" s="10"/>
      <c r="K7848" s="11"/>
      <c r="L7848" s="11"/>
      <c r="M7848" s="12"/>
      <c r="N7848" s="12"/>
      <c r="O7848" s="12"/>
      <c r="P7848" s="12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  <c r="AC7848" s="12"/>
      <c r="AD7848" s="12"/>
      <c r="AE7848" s="12"/>
      <c r="AF7848" s="12"/>
      <c r="AG7848" s="12"/>
      <c r="AH7848" s="12"/>
      <c r="AI7848" s="12"/>
      <c r="AJ7848" s="12"/>
      <c r="AK7848" s="12"/>
      <c r="AL7848" s="12"/>
      <c r="AM7848" s="12"/>
      <c r="AN7848" s="12"/>
      <c r="AO7848" s="12"/>
      <c r="AP7848" s="12"/>
      <c r="AQ7848" s="12"/>
      <c r="AR7848" s="12"/>
      <c r="AS7848" s="12"/>
      <c r="AT7848" s="12"/>
      <c r="AU7848" s="12"/>
      <c r="AV7848" s="12"/>
      <c r="AW7848" s="12"/>
      <c r="AX7848" s="12"/>
      <c r="AY7848" s="12"/>
      <c r="AZ7848" s="12"/>
      <c r="BA7848" s="12"/>
      <c r="BB7848" s="12"/>
      <c r="BC7848" s="12"/>
      <c r="BD7848" s="12"/>
      <c r="BE7848" s="12"/>
      <c r="BF7848" s="12"/>
      <c r="BG7848" s="12"/>
      <c r="BH7848" s="12"/>
      <c r="BI7848" s="12"/>
      <c r="BJ7848" s="13"/>
      <c r="BK7848" s="13"/>
      <c r="BL7848" s="13"/>
      <c r="BM7848" s="13"/>
      <c r="BN7848" s="13"/>
    </row>
    <row r="7849" spans="4:66" x14ac:dyDescent="0.25">
      <c r="D7849"/>
      <c r="E7849" s="10"/>
      <c r="F7849" s="10"/>
      <c r="G7849" s="10"/>
      <c r="H7849" s="10"/>
      <c r="I7849" s="10"/>
      <c r="J7849" s="10"/>
      <c r="K7849" s="11"/>
      <c r="L7849" s="11"/>
      <c r="M7849" s="12"/>
      <c r="N7849" s="12"/>
      <c r="O7849" s="12"/>
      <c r="P7849" s="12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  <c r="AC7849" s="12"/>
      <c r="AD7849" s="12"/>
      <c r="AE7849" s="12"/>
      <c r="AF7849" s="12"/>
      <c r="AG7849" s="12"/>
      <c r="AH7849" s="12"/>
      <c r="AI7849" s="12"/>
      <c r="AJ7849" s="12"/>
      <c r="AK7849" s="12"/>
      <c r="AL7849" s="12"/>
      <c r="AM7849" s="12"/>
      <c r="AN7849" s="12"/>
      <c r="AO7849" s="12"/>
      <c r="AP7849" s="12"/>
      <c r="AQ7849" s="12"/>
      <c r="AR7849" s="12"/>
      <c r="AS7849" s="12"/>
      <c r="AT7849" s="12"/>
      <c r="AU7849" s="12"/>
      <c r="AV7849" s="12"/>
      <c r="AW7849" s="12"/>
      <c r="AX7849" s="12"/>
      <c r="AY7849" s="12"/>
      <c r="AZ7849" s="12"/>
      <c r="BA7849" s="12"/>
      <c r="BB7849" s="12"/>
      <c r="BC7849" s="12"/>
      <c r="BD7849" s="12"/>
      <c r="BE7849" s="12"/>
      <c r="BF7849" s="12"/>
      <c r="BG7849" s="12"/>
      <c r="BH7849" s="12"/>
      <c r="BI7849" s="12"/>
      <c r="BJ7849" s="13"/>
      <c r="BK7849" s="13"/>
      <c r="BL7849" s="13"/>
      <c r="BM7849" s="13"/>
      <c r="BN7849" s="13"/>
    </row>
    <row r="7850" spans="4:66" x14ac:dyDescent="0.25">
      <c r="D7850"/>
      <c r="E7850" s="10"/>
      <c r="F7850" s="10"/>
      <c r="G7850" s="10"/>
      <c r="H7850" s="10"/>
      <c r="I7850" s="10"/>
      <c r="J7850" s="10"/>
      <c r="K7850" s="11"/>
      <c r="L7850" s="11"/>
      <c r="M7850" s="12"/>
      <c r="N7850" s="12"/>
      <c r="O7850" s="12"/>
      <c r="P7850" s="12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  <c r="AC7850" s="12"/>
      <c r="AD7850" s="12"/>
      <c r="AE7850" s="12"/>
      <c r="AF7850" s="12"/>
      <c r="AG7850" s="12"/>
      <c r="AH7850" s="12"/>
      <c r="AI7850" s="12"/>
      <c r="AJ7850" s="12"/>
      <c r="AK7850" s="12"/>
      <c r="AL7850" s="12"/>
      <c r="AM7850" s="12"/>
      <c r="AN7850" s="12"/>
      <c r="AO7850" s="12"/>
      <c r="AP7850" s="12"/>
      <c r="AQ7850" s="12"/>
      <c r="AR7850" s="12"/>
      <c r="AS7850" s="12"/>
      <c r="AT7850" s="12"/>
      <c r="AU7850" s="12"/>
      <c r="AV7850" s="12"/>
      <c r="AW7850" s="12"/>
      <c r="AX7850" s="12"/>
      <c r="AY7850" s="12"/>
      <c r="AZ7850" s="12"/>
      <c r="BA7850" s="12"/>
      <c r="BB7850" s="12"/>
      <c r="BC7850" s="12"/>
      <c r="BD7850" s="12"/>
      <c r="BE7850" s="12"/>
      <c r="BF7850" s="12"/>
      <c r="BG7850" s="12"/>
      <c r="BH7850" s="12"/>
      <c r="BI7850" s="12"/>
      <c r="BJ7850" s="13"/>
      <c r="BK7850" s="13"/>
      <c r="BL7850" s="13"/>
      <c r="BM7850" s="13"/>
      <c r="BN7850" s="13"/>
    </row>
    <row r="7851" spans="4:66" x14ac:dyDescent="0.25">
      <c r="D7851"/>
      <c r="E7851" s="10"/>
      <c r="F7851" s="10"/>
      <c r="G7851" s="10"/>
      <c r="H7851" s="10"/>
      <c r="I7851" s="10"/>
      <c r="J7851" s="10"/>
      <c r="K7851" s="11"/>
      <c r="L7851" s="11"/>
      <c r="M7851" s="12"/>
      <c r="N7851" s="12"/>
      <c r="O7851" s="12"/>
      <c r="P7851" s="12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  <c r="AC7851" s="12"/>
      <c r="AD7851" s="12"/>
      <c r="AE7851" s="12"/>
      <c r="AF7851" s="12"/>
      <c r="AG7851" s="12"/>
      <c r="AH7851" s="12"/>
      <c r="AI7851" s="12"/>
      <c r="AJ7851" s="12"/>
      <c r="AK7851" s="12"/>
      <c r="AL7851" s="12"/>
      <c r="AM7851" s="12"/>
      <c r="AN7851" s="12"/>
      <c r="AO7851" s="12"/>
      <c r="AP7851" s="12"/>
      <c r="AQ7851" s="12"/>
      <c r="AR7851" s="12"/>
      <c r="AS7851" s="12"/>
      <c r="AT7851" s="12"/>
      <c r="AU7851" s="12"/>
      <c r="AV7851" s="12"/>
      <c r="AW7851" s="12"/>
      <c r="AX7851" s="12"/>
      <c r="AY7851" s="12"/>
      <c r="AZ7851" s="12"/>
      <c r="BA7851" s="12"/>
      <c r="BB7851" s="12"/>
      <c r="BC7851" s="12"/>
      <c r="BD7851" s="12"/>
      <c r="BE7851" s="12"/>
      <c r="BF7851" s="12"/>
      <c r="BG7851" s="12"/>
      <c r="BH7851" s="12"/>
      <c r="BI7851" s="12"/>
      <c r="BJ7851" s="13"/>
      <c r="BK7851" s="13"/>
      <c r="BL7851" s="13"/>
      <c r="BM7851" s="13"/>
      <c r="BN7851" s="13"/>
    </row>
    <row r="7852" spans="4:66" x14ac:dyDescent="0.25">
      <c r="D7852"/>
      <c r="E7852" s="10"/>
      <c r="F7852" s="10"/>
      <c r="G7852" s="10"/>
      <c r="H7852" s="10"/>
      <c r="I7852" s="10"/>
      <c r="J7852" s="10"/>
      <c r="K7852" s="11"/>
      <c r="L7852" s="11"/>
      <c r="M7852" s="12"/>
      <c r="N7852" s="12"/>
      <c r="O7852" s="12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  <c r="AC7852" s="12"/>
      <c r="AD7852" s="12"/>
      <c r="AE7852" s="12"/>
      <c r="AF7852" s="12"/>
      <c r="AG7852" s="12"/>
      <c r="AH7852" s="12"/>
      <c r="AI7852" s="12"/>
      <c r="AJ7852" s="12"/>
      <c r="AK7852" s="12"/>
      <c r="AL7852" s="12"/>
      <c r="AM7852" s="12"/>
      <c r="AN7852" s="12"/>
      <c r="AO7852" s="12"/>
      <c r="AP7852" s="12"/>
      <c r="AQ7852" s="12"/>
      <c r="AR7852" s="12"/>
      <c r="AS7852" s="12"/>
      <c r="AT7852" s="12"/>
      <c r="AU7852" s="12"/>
      <c r="AV7852" s="12"/>
      <c r="AW7852" s="12"/>
      <c r="AX7852" s="12"/>
      <c r="AY7852" s="12"/>
      <c r="AZ7852" s="12"/>
      <c r="BA7852" s="12"/>
      <c r="BB7852" s="12"/>
      <c r="BC7852" s="12"/>
      <c r="BD7852" s="12"/>
      <c r="BE7852" s="12"/>
      <c r="BF7852" s="12"/>
      <c r="BG7852" s="12"/>
      <c r="BH7852" s="12"/>
      <c r="BI7852" s="12"/>
      <c r="BJ7852" s="13"/>
      <c r="BK7852" s="13"/>
      <c r="BL7852" s="13"/>
      <c r="BM7852" s="13"/>
      <c r="BN7852" s="13"/>
    </row>
    <row r="7853" spans="4:66" x14ac:dyDescent="0.25">
      <c r="D7853"/>
      <c r="E7853" s="10"/>
      <c r="F7853" s="10"/>
      <c r="G7853" s="10"/>
      <c r="H7853" s="10"/>
      <c r="I7853" s="10"/>
      <c r="J7853" s="10"/>
      <c r="K7853" s="11"/>
      <c r="L7853" s="11"/>
      <c r="M7853" s="12"/>
      <c r="N7853" s="12"/>
      <c r="O7853" s="12"/>
      <c r="P7853" s="12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  <c r="AC7853" s="12"/>
      <c r="AD7853" s="12"/>
      <c r="AE7853" s="12"/>
      <c r="AF7853" s="12"/>
      <c r="AG7853" s="12"/>
      <c r="AH7853" s="12"/>
      <c r="AI7853" s="12"/>
      <c r="AJ7853" s="12"/>
      <c r="AK7853" s="12"/>
      <c r="AL7853" s="12"/>
      <c r="AM7853" s="12"/>
      <c r="AN7853" s="12"/>
      <c r="AO7853" s="12"/>
      <c r="AP7853" s="12"/>
      <c r="AQ7853" s="12"/>
      <c r="AR7853" s="12"/>
      <c r="AS7853" s="12"/>
      <c r="AT7853" s="12"/>
      <c r="AU7853" s="12"/>
      <c r="AV7853" s="12"/>
      <c r="AW7853" s="12"/>
      <c r="AX7853" s="12"/>
      <c r="AY7853" s="12"/>
      <c r="AZ7853" s="12"/>
      <c r="BA7853" s="12"/>
      <c r="BB7853" s="12"/>
      <c r="BC7853" s="12"/>
      <c r="BD7853" s="12"/>
      <c r="BE7853" s="12"/>
      <c r="BF7853" s="12"/>
      <c r="BG7853" s="12"/>
      <c r="BH7853" s="12"/>
      <c r="BI7853" s="12"/>
      <c r="BJ7853" s="13"/>
      <c r="BK7853" s="13"/>
      <c r="BL7853" s="13"/>
      <c r="BM7853" s="13"/>
      <c r="BN7853" s="13"/>
    </row>
    <row r="7854" spans="4:66" x14ac:dyDescent="0.25">
      <c r="D7854"/>
      <c r="E7854" s="10"/>
      <c r="F7854" s="10"/>
      <c r="G7854" s="10"/>
      <c r="H7854" s="10"/>
      <c r="I7854" s="10"/>
      <c r="J7854" s="10"/>
      <c r="K7854" s="11"/>
      <c r="L7854" s="11"/>
      <c r="M7854" s="12"/>
      <c r="N7854" s="12"/>
      <c r="O7854" s="12"/>
      <c r="P7854" s="12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  <c r="AC7854" s="12"/>
      <c r="AD7854" s="12"/>
      <c r="AE7854" s="12"/>
      <c r="AF7854" s="12"/>
      <c r="AG7854" s="12"/>
      <c r="AH7854" s="12"/>
      <c r="AI7854" s="12"/>
      <c r="AJ7854" s="12"/>
      <c r="AK7854" s="12"/>
      <c r="AL7854" s="12"/>
      <c r="AM7854" s="12"/>
      <c r="AN7854" s="12"/>
      <c r="AO7854" s="12"/>
      <c r="AP7854" s="12"/>
      <c r="AQ7854" s="12"/>
      <c r="AR7854" s="12"/>
      <c r="AS7854" s="12"/>
      <c r="AT7854" s="12"/>
      <c r="AU7854" s="12"/>
      <c r="AV7854" s="12"/>
      <c r="AW7854" s="12"/>
      <c r="AX7854" s="12"/>
      <c r="AY7854" s="12"/>
      <c r="AZ7854" s="12"/>
      <c r="BA7854" s="12"/>
      <c r="BB7854" s="12"/>
      <c r="BC7854" s="12"/>
      <c r="BD7854" s="12"/>
      <c r="BE7854" s="12"/>
      <c r="BF7854" s="12"/>
      <c r="BG7854" s="12"/>
      <c r="BH7854" s="12"/>
      <c r="BI7854" s="12"/>
      <c r="BJ7854" s="13"/>
      <c r="BK7854" s="13"/>
      <c r="BL7854" s="13"/>
      <c r="BM7854" s="13"/>
      <c r="BN7854" s="13"/>
    </row>
    <row r="7855" spans="4:66" x14ac:dyDescent="0.25">
      <c r="D7855"/>
      <c r="E7855" s="10"/>
      <c r="F7855" s="10"/>
      <c r="G7855" s="10"/>
      <c r="H7855" s="10"/>
      <c r="I7855" s="10"/>
      <c r="J7855" s="10"/>
      <c r="K7855" s="11"/>
      <c r="L7855" s="11"/>
      <c r="M7855" s="12"/>
      <c r="N7855" s="12"/>
      <c r="O7855" s="12"/>
      <c r="P7855" s="12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  <c r="AC7855" s="12"/>
      <c r="AD7855" s="12"/>
      <c r="AE7855" s="12"/>
      <c r="AF7855" s="12"/>
      <c r="AG7855" s="12"/>
      <c r="AH7855" s="12"/>
      <c r="AI7855" s="12"/>
      <c r="AJ7855" s="12"/>
      <c r="AK7855" s="12"/>
      <c r="AL7855" s="12"/>
      <c r="AM7855" s="12"/>
      <c r="AN7855" s="12"/>
      <c r="AO7855" s="12"/>
      <c r="AP7855" s="12"/>
      <c r="AQ7855" s="12"/>
      <c r="AR7855" s="12"/>
      <c r="AS7855" s="12"/>
      <c r="AT7855" s="12"/>
      <c r="AU7855" s="12"/>
      <c r="AV7855" s="12"/>
      <c r="AW7855" s="12"/>
      <c r="AX7855" s="12"/>
      <c r="AY7855" s="12"/>
      <c r="AZ7855" s="12"/>
      <c r="BA7855" s="12"/>
      <c r="BB7855" s="12"/>
      <c r="BC7855" s="12"/>
      <c r="BD7855" s="12"/>
      <c r="BE7855" s="12"/>
      <c r="BF7855" s="12"/>
      <c r="BG7855" s="12"/>
      <c r="BH7855" s="12"/>
      <c r="BI7855" s="12"/>
      <c r="BJ7855" s="13"/>
      <c r="BK7855" s="13"/>
      <c r="BL7855" s="13"/>
      <c r="BM7855" s="13"/>
      <c r="BN7855" s="13"/>
    </row>
    <row r="7856" spans="4:66" x14ac:dyDescent="0.25">
      <c r="D7856"/>
      <c r="E7856" s="10"/>
      <c r="F7856" s="10"/>
      <c r="G7856" s="10"/>
      <c r="H7856" s="10"/>
      <c r="I7856" s="10"/>
      <c r="J7856" s="10"/>
      <c r="K7856" s="11"/>
      <c r="L7856" s="11"/>
      <c r="M7856" s="12"/>
      <c r="N7856" s="12"/>
      <c r="O7856" s="12"/>
      <c r="P7856" s="12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  <c r="AC7856" s="12"/>
      <c r="AD7856" s="12"/>
      <c r="AE7856" s="12"/>
      <c r="AF7856" s="12"/>
      <c r="AG7856" s="12"/>
      <c r="AH7856" s="12"/>
      <c r="AI7856" s="12"/>
      <c r="AJ7856" s="12"/>
      <c r="AK7856" s="12"/>
      <c r="AL7856" s="12"/>
      <c r="AM7856" s="12"/>
      <c r="AN7856" s="12"/>
      <c r="AO7856" s="12"/>
      <c r="AP7856" s="12"/>
      <c r="AQ7856" s="12"/>
      <c r="AR7856" s="12"/>
      <c r="AS7856" s="12"/>
      <c r="AT7856" s="12"/>
      <c r="AU7856" s="12"/>
      <c r="AV7856" s="12"/>
      <c r="AW7856" s="12"/>
      <c r="AX7856" s="12"/>
      <c r="AY7856" s="12"/>
      <c r="AZ7856" s="12"/>
      <c r="BA7856" s="12"/>
      <c r="BB7856" s="12"/>
      <c r="BC7856" s="12"/>
      <c r="BD7856" s="12"/>
      <c r="BE7856" s="12"/>
      <c r="BF7856" s="12"/>
      <c r="BG7856" s="12"/>
      <c r="BH7856" s="12"/>
      <c r="BI7856" s="12"/>
      <c r="BJ7856" s="13"/>
      <c r="BK7856" s="13"/>
      <c r="BL7856" s="13"/>
      <c r="BM7856" s="13"/>
      <c r="BN7856" s="13"/>
    </row>
    <row r="7857" spans="4:66" x14ac:dyDescent="0.25">
      <c r="D7857"/>
      <c r="E7857" s="10"/>
      <c r="F7857" s="10"/>
      <c r="G7857" s="10"/>
      <c r="H7857" s="10"/>
      <c r="I7857" s="10"/>
      <c r="J7857" s="10"/>
      <c r="K7857" s="11"/>
      <c r="L7857" s="11"/>
      <c r="M7857" s="12"/>
      <c r="N7857" s="12"/>
      <c r="O7857" s="12"/>
      <c r="P7857" s="12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  <c r="AC7857" s="12"/>
      <c r="AD7857" s="12"/>
      <c r="AE7857" s="12"/>
      <c r="AF7857" s="12"/>
      <c r="AG7857" s="12"/>
      <c r="AH7857" s="12"/>
      <c r="AI7857" s="12"/>
      <c r="AJ7857" s="12"/>
      <c r="AK7857" s="12"/>
      <c r="AL7857" s="12"/>
      <c r="AM7857" s="12"/>
      <c r="AN7857" s="12"/>
      <c r="AO7857" s="12"/>
      <c r="AP7857" s="12"/>
      <c r="AQ7857" s="12"/>
      <c r="AR7857" s="12"/>
      <c r="AS7857" s="12"/>
      <c r="AT7857" s="12"/>
      <c r="AU7857" s="12"/>
      <c r="AV7857" s="12"/>
      <c r="AW7857" s="12"/>
      <c r="AX7857" s="12"/>
      <c r="AY7857" s="12"/>
      <c r="AZ7857" s="12"/>
      <c r="BA7857" s="12"/>
      <c r="BB7857" s="12"/>
      <c r="BC7857" s="12"/>
      <c r="BD7857" s="12"/>
      <c r="BE7857" s="12"/>
      <c r="BF7857" s="12"/>
      <c r="BG7857" s="12"/>
      <c r="BH7857" s="12"/>
      <c r="BI7857" s="12"/>
      <c r="BJ7857" s="13"/>
      <c r="BK7857" s="13"/>
      <c r="BL7857" s="13"/>
      <c r="BM7857" s="13"/>
      <c r="BN7857" s="13"/>
    </row>
    <row r="7858" spans="4:66" x14ac:dyDescent="0.25">
      <c r="D7858"/>
      <c r="E7858" s="10"/>
      <c r="F7858" s="10"/>
      <c r="G7858" s="10"/>
      <c r="H7858" s="10"/>
      <c r="I7858" s="10"/>
      <c r="J7858" s="10"/>
      <c r="K7858" s="11"/>
      <c r="L7858" s="11"/>
      <c r="M7858" s="12"/>
      <c r="N7858" s="12"/>
      <c r="O7858" s="12"/>
      <c r="P7858" s="12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  <c r="AC7858" s="12"/>
      <c r="AD7858" s="12"/>
      <c r="AE7858" s="12"/>
      <c r="AF7858" s="12"/>
      <c r="AG7858" s="12"/>
      <c r="AH7858" s="12"/>
      <c r="AI7858" s="12"/>
      <c r="AJ7858" s="12"/>
      <c r="AK7858" s="12"/>
      <c r="AL7858" s="12"/>
      <c r="AM7858" s="12"/>
      <c r="AN7858" s="12"/>
      <c r="AO7858" s="12"/>
      <c r="AP7858" s="12"/>
      <c r="AQ7858" s="12"/>
      <c r="AR7858" s="12"/>
      <c r="AS7858" s="12"/>
      <c r="AT7858" s="12"/>
      <c r="AU7858" s="12"/>
      <c r="AV7858" s="12"/>
      <c r="AW7858" s="12"/>
      <c r="AX7858" s="12"/>
      <c r="AY7858" s="12"/>
      <c r="AZ7858" s="12"/>
      <c r="BA7858" s="12"/>
      <c r="BB7858" s="12"/>
      <c r="BC7858" s="12"/>
      <c r="BD7858" s="12"/>
      <c r="BE7858" s="12"/>
      <c r="BF7858" s="12"/>
      <c r="BG7858" s="12"/>
      <c r="BH7858" s="12"/>
      <c r="BI7858" s="12"/>
      <c r="BJ7858" s="13"/>
      <c r="BK7858" s="13"/>
      <c r="BL7858" s="13"/>
      <c r="BM7858" s="13"/>
      <c r="BN7858" s="13"/>
    </row>
    <row r="7859" spans="4:66" x14ac:dyDescent="0.25">
      <c r="D7859"/>
      <c r="E7859" s="10"/>
      <c r="F7859" s="10"/>
      <c r="G7859" s="10"/>
      <c r="H7859" s="10"/>
      <c r="I7859" s="10"/>
      <c r="J7859" s="10"/>
      <c r="K7859" s="11"/>
      <c r="L7859" s="11"/>
      <c r="M7859" s="12"/>
      <c r="N7859" s="12"/>
      <c r="O7859" s="12"/>
      <c r="P7859" s="12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  <c r="AC7859" s="12"/>
      <c r="AD7859" s="12"/>
      <c r="AE7859" s="12"/>
      <c r="AF7859" s="12"/>
      <c r="AG7859" s="12"/>
      <c r="AH7859" s="12"/>
      <c r="AI7859" s="12"/>
      <c r="AJ7859" s="12"/>
      <c r="AK7859" s="12"/>
      <c r="AL7859" s="12"/>
      <c r="AM7859" s="12"/>
      <c r="AN7859" s="12"/>
      <c r="AO7859" s="12"/>
      <c r="AP7859" s="12"/>
      <c r="AQ7859" s="12"/>
      <c r="AR7859" s="12"/>
      <c r="AS7859" s="12"/>
      <c r="AT7859" s="12"/>
      <c r="AU7859" s="12"/>
      <c r="AV7859" s="12"/>
      <c r="AW7859" s="12"/>
      <c r="AX7859" s="12"/>
      <c r="AY7859" s="12"/>
      <c r="AZ7859" s="12"/>
      <c r="BA7859" s="12"/>
      <c r="BB7859" s="12"/>
      <c r="BC7859" s="12"/>
      <c r="BD7859" s="12"/>
      <c r="BE7859" s="12"/>
      <c r="BF7859" s="12"/>
      <c r="BG7859" s="12"/>
      <c r="BH7859" s="12"/>
      <c r="BI7859" s="12"/>
      <c r="BJ7859" s="13"/>
      <c r="BK7859" s="13"/>
      <c r="BL7859" s="13"/>
      <c r="BM7859" s="13"/>
      <c r="BN7859" s="13"/>
    </row>
    <row r="7860" spans="4:66" x14ac:dyDescent="0.25">
      <c r="D7860"/>
      <c r="E7860" s="10"/>
      <c r="F7860" s="10"/>
      <c r="G7860" s="10"/>
      <c r="H7860" s="10"/>
      <c r="I7860" s="10"/>
      <c r="J7860" s="10"/>
      <c r="K7860" s="11"/>
      <c r="L7860" s="11"/>
      <c r="M7860" s="12"/>
      <c r="N7860" s="12"/>
      <c r="O7860" s="12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  <c r="AC7860" s="12"/>
      <c r="AD7860" s="12"/>
      <c r="AE7860" s="12"/>
      <c r="AF7860" s="12"/>
      <c r="AG7860" s="12"/>
      <c r="AH7860" s="12"/>
      <c r="AI7860" s="12"/>
      <c r="AJ7860" s="12"/>
      <c r="AK7860" s="12"/>
      <c r="AL7860" s="12"/>
      <c r="AM7860" s="12"/>
      <c r="AN7860" s="12"/>
      <c r="AO7860" s="12"/>
      <c r="AP7860" s="12"/>
      <c r="AQ7860" s="12"/>
      <c r="AR7860" s="12"/>
      <c r="AS7860" s="12"/>
      <c r="AT7860" s="12"/>
      <c r="AU7860" s="12"/>
      <c r="AV7860" s="12"/>
      <c r="AW7860" s="12"/>
      <c r="AX7860" s="12"/>
      <c r="AY7860" s="12"/>
      <c r="AZ7860" s="12"/>
      <c r="BA7860" s="12"/>
      <c r="BB7860" s="12"/>
      <c r="BC7860" s="12"/>
      <c r="BD7860" s="12"/>
      <c r="BE7860" s="12"/>
      <c r="BF7860" s="12"/>
      <c r="BG7860" s="12"/>
      <c r="BH7860" s="12"/>
      <c r="BI7860" s="12"/>
      <c r="BJ7860" s="13"/>
      <c r="BK7860" s="13"/>
      <c r="BL7860" s="13"/>
      <c r="BM7860" s="13"/>
      <c r="BN7860" s="13"/>
    </row>
    <row r="7861" spans="4:66" x14ac:dyDescent="0.25">
      <c r="D7861"/>
      <c r="E7861" s="10"/>
      <c r="F7861" s="10"/>
      <c r="G7861" s="10"/>
      <c r="H7861" s="10"/>
      <c r="I7861" s="10"/>
      <c r="J7861" s="10"/>
      <c r="K7861" s="11"/>
      <c r="L7861" s="11"/>
      <c r="M7861" s="12"/>
      <c r="N7861" s="12"/>
      <c r="O7861" s="12"/>
      <c r="P7861" s="12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  <c r="AA7861" s="12"/>
      <c r="AB7861" s="12"/>
      <c r="AC7861" s="12"/>
      <c r="AD7861" s="12"/>
      <c r="AE7861" s="12"/>
      <c r="AF7861" s="12"/>
      <c r="AG7861" s="12"/>
      <c r="AH7861" s="12"/>
      <c r="AI7861" s="12"/>
      <c r="AJ7861" s="12"/>
      <c r="AK7861" s="12"/>
      <c r="AL7861" s="12"/>
      <c r="AM7861" s="12"/>
      <c r="AN7861" s="12"/>
      <c r="AO7861" s="12"/>
      <c r="AP7861" s="12"/>
      <c r="AQ7861" s="12"/>
      <c r="AR7861" s="12"/>
      <c r="AS7861" s="12"/>
      <c r="AT7861" s="12"/>
      <c r="AU7861" s="12"/>
      <c r="AV7861" s="12"/>
      <c r="AW7861" s="12"/>
      <c r="AX7861" s="12"/>
      <c r="AY7861" s="12"/>
      <c r="AZ7861" s="12"/>
      <c r="BA7861" s="12"/>
      <c r="BB7861" s="12"/>
      <c r="BC7861" s="12"/>
      <c r="BD7861" s="12"/>
      <c r="BE7861" s="12"/>
      <c r="BF7861" s="12"/>
      <c r="BG7861" s="12"/>
      <c r="BH7861" s="12"/>
      <c r="BI7861" s="12"/>
      <c r="BJ7861" s="13"/>
      <c r="BK7861" s="13"/>
      <c r="BL7861" s="13"/>
      <c r="BM7861" s="13"/>
      <c r="BN7861" s="13"/>
    </row>
    <row r="7862" spans="4:66" x14ac:dyDescent="0.25">
      <c r="D7862"/>
      <c r="E7862" s="10"/>
      <c r="F7862" s="10"/>
      <c r="G7862" s="10"/>
      <c r="H7862" s="10"/>
      <c r="I7862" s="10"/>
      <c r="J7862" s="10"/>
      <c r="K7862" s="11"/>
      <c r="L7862" s="11"/>
      <c r="M7862" s="12"/>
      <c r="N7862" s="12"/>
      <c r="O7862" s="12"/>
      <c r="P7862" s="12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  <c r="AC7862" s="12"/>
      <c r="AD7862" s="12"/>
      <c r="AE7862" s="12"/>
      <c r="AF7862" s="12"/>
      <c r="AG7862" s="12"/>
      <c r="AH7862" s="12"/>
      <c r="AI7862" s="12"/>
      <c r="AJ7862" s="12"/>
      <c r="AK7862" s="12"/>
      <c r="AL7862" s="12"/>
      <c r="AM7862" s="12"/>
      <c r="AN7862" s="12"/>
      <c r="AO7862" s="12"/>
      <c r="AP7862" s="12"/>
      <c r="AQ7862" s="12"/>
      <c r="AR7862" s="12"/>
      <c r="AS7862" s="12"/>
      <c r="AT7862" s="12"/>
      <c r="AU7862" s="12"/>
      <c r="AV7862" s="12"/>
      <c r="AW7862" s="12"/>
      <c r="AX7862" s="12"/>
      <c r="AY7862" s="12"/>
      <c r="AZ7862" s="12"/>
      <c r="BA7862" s="12"/>
      <c r="BB7862" s="12"/>
      <c r="BC7862" s="12"/>
      <c r="BD7862" s="12"/>
      <c r="BE7862" s="12"/>
      <c r="BF7862" s="12"/>
      <c r="BG7862" s="12"/>
      <c r="BH7862" s="12"/>
      <c r="BI7862" s="12"/>
      <c r="BJ7862" s="13"/>
      <c r="BK7862" s="13"/>
      <c r="BL7862" s="13"/>
      <c r="BM7862" s="13"/>
      <c r="BN7862" s="13"/>
    </row>
    <row r="7863" spans="4:66" x14ac:dyDescent="0.25">
      <c r="D7863"/>
      <c r="E7863" s="10"/>
      <c r="F7863" s="10"/>
      <c r="G7863" s="10"/>
      <c r="H7863" s="10"/>
      <c r="I7863" s="10"/>
      <c r="J7863" s="10"/>
      <c r="K7863" s="11"/>
      <c r="L7863" s="11"/>
      <c r="M7863" s="12"/>
      <c r="N7863" s="12"/>
      <c r="O7863" s="12"/>
      <c r="P7863" s="12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  <c r="AC7863" s="12"/>
      <c r="AD7863" s="12"/>
      <c r="AE7863" s="12"/>
      <c r="AF7863" s="12"/>
      <c r="AG7863" s="12"/>
      <c r="AH7863" s="12"/>
      <c r="AI7863" s="12"/>
      <c r="AJ7863" s="12"/>
      <c r="AK7863" s="12"/>
      <c r="AL7863" s="12"/>
      <c r="AM7863" s="12"/>
      <c r="AN7863" s="12"/>
      <c r="AO7863" s="12"/>
      <c r="AP7863" s="12"/>
      <c r="AQ7863" s="12"/>
      <c r="AR7863" s="12"/>
      <c r="AS7863" s="12"/>
      <c r="AT7863" s="12"/>
      <c r="AU7863" s="12"/>
      <c r="AV7863" s="12"/>
      <c r="AW7863" s="12"/>
      <c r="AX7863" s="12"/>
      <c r="AY7863" s="12"/>
      <c r="AZ7863" s="12"/>
      <c r="BA7863" s="12"/>
      <c r="BB7863" s="12"/>
      <c r="BC7863" s="12"/>
      <c r="BD7863" s="12"/>
      <c r="BE7863" s="12"/>
      <c r="BF7863" s="12"/>
      <c r="BG7863" s="12"/>
      <c r="BH7863" s="12"/>
      <c r="BI7863" s="12"/>
      <c r="BJ7863" s="13"/>
      <c r="BK7863" s="13"/>
      <c r="BL7863" s="13"/>
      <c r="BM7863" s="13"/>
      <c r="BN7863" s="13"/>
    </row>
    <row r="7864" spans="4:66" x14ac:dyDescent="0.25">
      <c r="D7864"/>
      <c r="E7864" s="10"/>
      <c r="F7864" s="10"/>
      <c r="G7864" s="10"/>
      <c r="H7864" s="10"/>
      <c r="I7864" s="10"/>
      <c r="J7864" s="10"/>
      <c r="K7864" s="11"/>
      <c r="L7864" s="11"/>
      <c r="M7864" s="12"/>
      <c r="N7864" s="12"/>
      <c r="O7864" s="12"/>
      <c r="P7864" s="12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  <c r="AC7864" s="12"/>
      <c r="AD7864" s="12"/>
      <c r="AE7864" s="12"/>
      <c r="AF7864" s="12"/>
      <c r="AG7864" s="12"/>
      <c r="AH7864" s="12"/>
      <c r="AI7864" s="12"/>
      <c r="AJ7864" s="12"/>
      <c r="AK7864" s="12"/>
      <c r="AL7864" s="12"/>
      <c r="AM7864" s="12"/>
      <c r="AN7864" s="12"/>
      <c r="AO7864" s="12"/>
      <c r="AP7864" s="12"/>
      <c r="AQ7864" s="12"/>
      <c r="AR7864" s="12"/>
      <c r="AS7864" s="12"/>
      <c r="AT7864" s="12"/>
      <c r="AU7864" s="12"/>
      <c r="AV7864" s="12"/>
      <c r="AW7864" s="12"/>
      <c r="AX7864" s="12"/>
      <c r="AY7864" s="12"/>
      <c r="AZ7864" s="12"/>
      <c r="BA7864" s="12"/>
      <c r="BB7864" s="12"/>
      <c r="BC7864" s="12"/>
      <c r="BD7864" s="12"/>
      <c r="BE7864" s="12"/>
      <c r="BF7864" s="12"/>
      <c r="BG7864" s="12"/>
      <c r="BH7864" s="12"/>
      <c r="BI7864" s="12"/>
      <c r="BJ7864" s="13"/>
      <c r="BK7864" s="13"/>
      <c r="BL7864" s="13"/>
      <c r="BM7864" s="13"/>
      <c r="BN7864" s="13"/>
    </row>
    <row r="7865" spans="4:66" s="14" customFormat="1" x14ac:dyDescent="0.25">
      <c r="K7865" s="15"/>
      <c r="L7865" s="15"/>
      <c r="M7865" s="16"/>
      <c r="N7865" s="16"/>
      <c r="O7865" s="16"/>
      <c r="P7865" s="16"/>
      <c r="Q7865" s="16"/>
      <c r="R7865" s="16"/>
      <c r="S7865" s="16"/>
      <c r="T7865" s="16"/>
      <c r="U7865" s="16"/>
      <c r="V7865" s="16"/>
      <c r="W7865" s="16"/>
      <c r="X7865" s="16"/>
      <c r="Y7865" s="16"/>
      <c r="Z7865" s="16"/>
      <c r="AA7865" s="16"/>
      <c r="AB7865" s="16"/>
      <c r="AC7865" s="16"/>
      <c r="AD7865" s="16"/>
      <c r="AE7865" s="16"/>
      <c r="AF7865" s="16"/>
      <c r="AG7865" s="16"/>
      <c r="AH7865" s="16"/>
      <c r="AI7865" s="16"/>
      <c r="AJ7865" s="16"/>
      <c r="AK7865" s="16"/>
      <c r="AL7865" s="16"/>
      <c r="AM7865" s="16"/>
      <c r="AN7865" s="16"/>
      <c r="AO7865" s="16"/>
      <c r="AP7865" s="16"/>
      <c r="AQ7865" s="16"/>
      <c r="AR7865" s="16"/>
      <c r="AS7865" s="16"/>
      <c r="AT7865" s="16"/>
      <c r="AU7865" s="16"/>
      <c r="AV7865" s="16"/>
      <c r="AW7865" s="16"/>
      <c r="AX7865" s="16"/>
      <c r="AY7865" s="16"/>
      <c r="AZ7865" s="16"/>
      <c r="BA7865" s="16"/>
      <c r="BB7865" s="16"/>
      <c r="BC7865" s="16"/>
      <c r="BD7865" s="16"/>
      <c r="BE7865" s="16"/>
      <c r="BF7865" s="16"/>
      <c r="BG7865" s="16"/>
      <c r="BH7865" s="16"/>
      <c r="BI7865" s="16"/>
      <c r="BJ7865" s="17"/>
      <c r="BK7865" s="17"/>
      <c r="BL7865" s="17"/>
      <c r="BM7865" s="17"/>
      <c r="BN7865" s="17"/>
    </row>
    <row r="7866" spans="4:66" x14ac:dyDescent="0.25">
      <c r="D7866"/>
      <c r="E7866" s="10"/>
      <c r="F7866" s="10"/>
      <c r="G7866" s="10"/>
      <c r="H7866" s="10"/>
      <c r="I7866" s="10"/>
      <c r="J7866" s="10"/>
      <c r="K7866" s="11"/>
      <c r="L7866" s="11"/>
      <c r="M7866" s="12"/>
      <c r="N7866" s="12"/>
      <c r="O7866" s="12"/>
      <c r="P7866" s="12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  <c r="AC7866" s="12"/>
      <c r="AD7866" s="12"/>
      <c r="AE7866" s="12"/>
      <c r="AF7866" s="12"/>
      <c r="AG7866" s="12"/>
      <c r="AH7866" s="12"/>
      <c r="AI7866" s="12"/>
      <c r="AJ7866" s="12"/>
      <c r="AK7866" s="12"/>
      <c r="AL7866" s="12"/>
      <c r="AM7866" s="12"/>
      <c r="AN7866" s="12"/>
      <c r="AO7866" s="12"/>
      <c r="AP7866" s="12"/>
      <c r="AQ7866" s="12"/>
      <c r="AR7866" s="12"/>
      <c r="AS7866" s="12"/>
      <c r="AT7866" s="12"/>
      <c r="AU7866" s="12"/>
      <c r="AV7866" s="12"/>
      <c r="AW7866" s="12"/>
      <c r="AX7866" s="12"/>
      <c r="AY7866" s="12"/>
      <c r="AZ7866" s="12"/>
      <c r="BA7866" s="12"/>
      <c r="BB7866" s="12"/>
      <c r="BC7866" s="12"/>
      <c r="BD7866" s="12"/>
      <c r="BE7866" s="12"/>
      <c r="BF7866" s="12"/>
      <c r="BG7866" s="12"/>
      <c r="BH7866" s="12"/>
      <c r="BI7866" s="12"/>
      <c r="BJ7866" s="13"/>
      <c r="BK7866" s="13"/>
      <c r="BL7866" s="13"/>
      <c r="BM7866" s="13"/>
      <c r="BN7866" s="13"/>
    </row>
    <row r="7867" spans="4:66" x14ac:dyDescent="0.25">
      <c r="D7867"/>
      <c r="E7867" s="10"/>
      <c r="F7867" s="10"/>
      <c r="G7867" s="10"/>
      <c r="H7867" s="10"/>
      <c r="I7867" s="10"/>
      <c r="J7867" s="10"/>
      <c r="K7867" s="11"/>
      <c r="L7867" s="11"/>
      <c r="M7867" s="12"/>
      <c r="N7867" s="12"/>
      <c r="O7867" s="12"/>
      <c r="P7867" s="12"/>
      <c r="Q7867" s="12"/>
      <c r="R7867" s="12"/>
      <c r="S7867" s="12"/>
      <c r="T7867" s="12"/>
      <c r="U7867" s="12"/>
      <c r="V7867" s="12"/>
      <c r="W7867" s="12"/>
      <c r="X7867" s="12"/>
      <c r="Y7867" s="12"/>
      <c r="Z7867" s="12"/>
      <c r="AA7867" s="12"/>
      <c r="AB7867" s="12"/>
      <c r="AC7867" s="12"/>
      <c r="AD7867" s="12"/>
      <c r="AE7867" s="12"/>
      <c r="AF7867" s="12"/>
      <c r="AG7867" s="12"/>
      <c r="AH7867" s="12"/>
      <c r="AI7867" s="12"/>
      <c r="AJ7867" s="12"/>
      <c r="AK7867" s="12"/>
      <c r="AL7867" s="12"/>
      <c r="AM7867" s="12"/>
      <c r="AN7867" s="12"/>
      <c r="AO7867" s="12"/>
      <c r="AP7867" s="12"/>
      <c r="AQ7867" s="12"/>
      <c r="AR7867" s="12"/>
      <c r="AS7867" s="12"/>
      <c r="AT7867" s="12"/>
      <c r="AU7867" s="12"/>
      <c r="AV7867" s="12"/>
      <c r="AW7867" s="12"/>
      <c r="AX7867" s="12"/>
      <c r="AY7867" s="12"/>
      <c r="AZ7867" s="12"/>
      <c r="BA7867" s="12"/>
      <c r="BB7867" s="12"/>
      <c r="BC7867" s="12"/>
      <c r="BD7867" s="12"/>
      <c r="BE7867" s="12"/>
      <c r="BF7867" s="12"/>
      <c r="BG7867" s="12"/>
      <c r="BH7867" s="12"/>
      <c r="BI7867" s="12"/>
      <c r="BJ7867" s="13"/>
      <c r="BK7867" s="13"/>
      <c r="BL7867" s="13"/>
      <c r="BM7867" s="13"/>
      <c r="BN7867" s="13"/>
    </row>
    <row r="7868" spans="4:66" x14ac:dyDescent="0.25">
      <c r="D7868"/>
      <c r="E7868" s="10"/>
      <c r="F7868" s="10"/>
      <c r="G7868" s="10"/>
      <c r="H7868" s="10"/>
      <c r="I7868" s="10"/>
      <c r="J7868" s="10"/>
      <c r="K7868" s="11"/>
      <c r="L7868" s="11"/>
      <c r="M7868" s="12"/>
      <c r="N7868" s="12"/>
      <c r="O7868" s="12"/>
      <c r="P7868" s="12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  <c r="AC7868" s="12"/>
      <c r="AD7868" s="12"/>
      <c r="AE7868" s="12"/>
      <c r="AF7868" s="12"/>
      <c r="AG7868" s="12"/>
      <c r="AH7868" s="12"/>
      <c r="AI7868" s="12"/>
      <c r="AJ7868" s="12"/>
      <c r="AK7868" s="12"/>
      <c r="AL7868" s="12"/>
      <c r="AM7868" s="12"/>
      <c r="AN7868" s="12"/>
      <c r="AO7868" s="12"/>
      <c r="AP7868" s="12"/>
      <c r="AQ7868" s="12"/>
      <c r="AR7868" s="12"/>
      <c r="AS7868" s="12"/>
      <c r="AT7868" s="12"/>
      <c r="AU7868" s="12"/>
      <c r="AV7868" s="12"/>
      <c r="AW7868" s="12"/>
      <c r="AX7868" s="12"/>
      <c r="AY7868" s="12"/>
      <c r="AZ7868" s="12"/>
      <c r="BA7868" s="12"/>
      <c r="BB7868" s="12"/>
      <c r="BC7868" s="12"/>
      <c r="BD7868" s="12"/>
      <c r="BE7868" s="12"/>
      <c r="BF7868" s="12"/>
      <c r="BG7868" s="12"/>
      <c r="BH7868" s="12"/>
      <c r="BI7868" s="12"/>
      <c r="BJ7868" s="13"/>
      <c r="BK7868" s="13"/>
      <c r="BL7868" s="13"/>
      <c r="BM7868" s="13"/>
      <c r="BN7868" s="13"/>
    </row>
    <row r="7869" spans="4:66" x14ac:dyDescent="0.25">
      <c r="D7869"/>
      <c r="E7869" s="10"/>
      <c r="F7869" s="10"/>
      <c r="G7869" s="10"/>
      <c r="H7869" s="10"/>
      <c r="I7869" s="10"/>
      <c r="J7869" s="10"/>
      <c r="K7869" s="11"/>
      <c r="L7869" s="11"/>
      <c r="M7869" s="12"/>
      <c r="N7869" s="12"/>
      <c r="O7869" s="12"/>
      <c r="P7869" s="12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  <c r="AC7869" s="12"/>
      <c r="AD7869" s="12"/>
      <c r="AE7869" s="12"/>
      <c r="AF7869" s="12"/>
      <c r="AG7869" s="12"/>
      <c r="AH7869" s="12"/>
      <c r="AI7869" s="12"/>
      <c r="AJ7869" s="12"/>
      <c r="AK7869" s="12"/>
      <c r="AL7869" s="12"/>
      <c r="AM7869" s="12"/>
      <c r="AN7869" s="12"/>
      <c r="AO7869" s="12"/>
      <c r="AP7869" s="12"/>
      <c r="AQ7869" s="12"/>
      <c r="AR7869" s="12"/>
      <c r="AS7869" s="12"/>
      <c r="AT7869" s="12"/>
      <c r="AU7869" s="12"/>
      <c r="AV7869" s="12"/>
      <c r="AW7869" s="12"/>
      <c r="AX7869" s="12"/>
      <c r="AY7869" s="12"/>
      <c r="AZ7869" s="12"/>
      <c r="BA7869" s="12"/>
      <c r="BB7869" s="12"/>
      <c r="BC7869" s="12"/>
      <c r="BD7869" s="12"/>
      <c r="BE7869" s="12"/>
      <c r="BF7869" s="12"/>
      <c r="BG7869" s="12"/>
      <c r="BH7869" s="12"/>
      <c r="BI7869" s="12"/>
      <c r="BJ7869" s="13"/>
      <c r="BK7869" s="13"/>
      <c r="BL7869" s="13"/>
      <c r="BM7869" s="13"/>
      <c r="BN7869" s="13"/>
    </row>
    <row r="7870" spans="4:66" x14ac:dyDescent="0.25">
      <c r="D7870"/>
      <c r="E7870" s="10"/>
      <c r="F7870" s="10"/>
      <c r="G7870" s="10"/>
      <c r="H7870" s="10"/>
      <c r="I7870" s="10"/>
      <c r="J7870" s="10"/>
      <c r="K7870" s="11"/>
      <c r="L7870" s="11"/>
      <c r="M7870" s="12"/>
      <c r="N7870" s="12"/>
      <c r="O7870" s="12"/>
      <c r="P7870" s="12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  <c r="AC7870" s="12"/>
      <c r="AD7870" s="12"/>
      <c r="AE7870" s="12"/>
      <c r="AF7870" s="12"/>
      <c r="AG7870" s="12"/>
      <c r="AH7870" s="12"/>
      <c r="AI7870" s="12"/>
      <c r="AJ7870" s="12"/>
      <c r="AK7870" s="12"/>
      <c r="AL7870" s="12"/>
      <c r="AM7870" s="12"/>
      <c r="AN7870" s="12"/>
      <c r="AO7870" s="12"/>
      <c r="AP7870" s="12"/>
      <c r="AQ7870" s="12"/>
      <c r="AR7870" s="12"/>
      <c r="AS7870" s="12"/>
      <c r="AT7870" s="12"/>
      <c r="AU7870" s="12"/>
      <c r="AV7870" s="12"/>
      <c r="AW7870" s="12"/>
      <c r="AX7870" s="12"/>
      <c r="AY7870" s="12"/>
      <c r="AZ7870" s="12"/>
      <c r="BA7870" s="12"/>
      <c r="BB7870" s="12"/>
      <c r="BC7870" s="12"/>
      <c r="BD7870" s="12"/>
      <c r="BE7870" s="12"/>
      <c r="BF7870" s="12"/>
      <c r="BG7870" s="12"/>
      <c r="BH7870" s="12"/>
      <c r="BI7870" s="12"/>
      <c r="BJ7870" s="13"/>
      <c r="BK7870" s="13"/>
      <c r="BL7870" s="13"/>
      <c r="BM7870" s="13"/>
      <c r="BN7870" s="13"/>
    </row>
    <row r="7871" spans="4:66" x14ac:dyDescent="0.25">
      <c r="D7871"/>
      <c r="E7871" s="10"/>
      <c r="F7871" s="10"/>
      <c r="G7871" s="10"/>
      <c r="H7871" s="10"/>
      <c r="I7871" s="10"/>
      <c r="J7871" s="10"/>
      <c r="K7871" s="11"/>
      <c r="L7871" s="11"/>
      <c r="M7871" s="12"/>
      <c r="N7871" s="12"/>
      <c r="O7871" s="12"/>
      <c r="P7871" s="12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  <c r="AC7871" s="12"/>
      <c r="AD7871" s="12"/>
      <c r="AE7871" s="12"/>
      <c r="AF7871" s="12"/>
      <c r="AG7871" s="12"/>
      <c r="AH7871" s="12"/>
      <c r="AI7871" s="12"/>
      <c r="AJ7871" s="12"/>
      <c r="AK7871" s="12"/>
      <c r="AL7871" s="12"/>
      <c r="AM7871" s="12"/>
      <c r="AN7871" s="12"/>
      <c r="AO7871" s="12"/>
      <c r="AP7871" s="12"/>
      <c r="AQ7871" s="12"/>
      <c r="AR7871" s="12"/>
      <c r="AS7871" s="12"/>
      <c r="AT7871" s="12"/>
      <c r="AU7871" s="12"/>
      <c r="AV7871" s="12"/>
      <c r="AW7871" s="12"/>
      <c r="AX7871" s="12"/>
      <c r="AY7871" s="12"/>
      <c r="AZ7871" s="12"/>
      <c r="BA7871" s="12"/>
      <c r="BB7871" s="12"/>
      <c r="BC7871" s="12"/>
      <c r="BD7871" s="12"/>
      <c r="BE7871" s="12"/>
      <c r="BF7871" s="12"/>
      <c r="BG7871" s="12"/>
      <c r="BH7871" s="12"/>
      <c r="BI7871" s="12"/>
      <c r="BJ7871" s="13"/>
      <c r="BK7871" s="13"/>
      <c r="BL7871" s="13"/>
      <c r="BM7871" s="13"/>
      <c r="BN7871" s="13"/>
    </row>
    <row r="7872" spans="4:66" x14ac:dyDescent="0.25">
      <c r="D7872"/>
      <c r="E7872" s="10"/>
      <c r="F7872" s="10"/>
      <c r="G7872" s="10"/>
      <c r="H7872" s="10"/>
      <c r="I7872" s="10"/>
      <c r="J7872" s="10"/>
      <c r="K7872" s="11"/>
      <c r="L7872" s="11"/>
      <c r="M7872" s="12"/>
      <c r="N7872" s="12"/>
      <c r="O7872" s="12"/>
      <c r="P7872" s="12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  <c r="AC7872" s="12"/>
      <c r="AD7872" s="12"/>
      <c r="AE7872" s="12"/>
      <c r="AF7872" s="12"/>
      <c r="AG7872" s="12"/>
      <c r="AH7872" s="12"/>
      <c r="AI7872" s="12"/>
      <c r="AJ7872" s="12"/>
      <c r="AK7872" s="12"/>
      <c r="AL7872" s="12"/>
      <c r="AM7872" s="12"/>
      <c r="AN7872" s="12"/>
      <c r="AO7872" s="12"/>
      <c r="AP7872" s="12"/>
      <c r="AQ7872" s="12"/>
      <c r="AR7872" s="12"/>
      <c r="AS7872" s="12"/>
      <c r="AT7872" s="12"/>
      <c r="AU7872" s="12"/>
      <c r="AV7872" s="12"/>
      <c r="AW7872" s="12"/>
      <c r="AX7872" s="12"/>
      <c r="AY7872" s="12"/>
      <c r="AZ7872" s="12"/>
      <c r="BA7872" s="12"/>
      <c r="BB7872" s="12"/>
      <c r="BC7872" s="12"/>
      <c r="BD7872" s="12"/>
      <c r="BE7872" s="12"/>
      <c r="BF7872" s="12"/>
      <c r="BG7872" s="12"/>
      <c r="BH7872" s="12"/>
      <c r="BI7872" s="12"/>
      <c r="BJ7872" s="13"/>
      <c r="BK7872" s="13"/>
      <c r="BL7872" s="13"/>
      <c r="BM7872" s="13"/>
      <c r="BN7872" s="13"/>
    </row>
    <row r="7873" spans="4:66" x14ac:dyDescent="0.25">
      <c r="D7873"/>
      <c r="E7873" s="10"/>
      <c r="F7873" s="10"/>
      <c r="G7873" s="10"/>
      <c r="H7873" s="10"/>
      <c r="I7873" s="10"/>
      <c r="J7873" s="10"/>
      <c r="K7873" s="11"/>
      <c r="L7873" s="11"/>
      <c r="M7873" s="12"/>
      <c r="N7873" s="12"/>
      <c r="O7873" s="12"/>
      <c r="P7873" s="12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  <c r="AC7873" s="12"/>
      <c r="AD7873" s="12"/>
      <c r="AE7873" s="12"/>
      <c r="AF7873" s="12"/>
      <c r="AG7873" s="12"/>
      <c r="AH7873" s="12"/>
      <c r="AI7873" s="12"/>
      <c r="AJ7873" s="12"/>
      <c r="AK7873" s="12"/>
      <c r="AL7873" s="12"/>
      <c r="AM7873" s="12"/>
      <c r="AN7873" s="12"/>
      <c r="AO7873" s="12"/>
      <c r="AP7873" s="12"/>
      <c r="AQ7873" s="12"/>
      <c r="AR7873" s="12"/>
      <c r="AS7873" s="12"/>
      <c r="AT7873" s="12"/>
      <c r="AU7873" s="12"/>
      <c r="AV7873" s="12"/>
      <c r="AW7873" s="12"/>
      <c r="AX7873" s="12"/>
      <c r="AY7873" s="12"/>
      <c r="AZ7873" s="12"/>
      <c r="BA7873" s="12"/>
      <c r="BB7873" s="12"/>
      <c r="BC7873" s="12"/>
      <c r="BD7873" s="12"/>
      <c r="BE7873" s="12"/>
      <c r="BF7873" s="12"/>
      <c r="BG7873" s="12"/>
      <c r="BH7873" s="12"/>
      <c r="BI7873" s="12"/>
      <c r="BJ7873" s="13"/>
      <c r="BK7873" s="13"/>
      <c r="BL7873" s="13"/>
      <c r="BM7873" s="13"/>
      <c r="BN7873" s="13"/>
    </row>
    <row r="7874" spans="4:66" x14ac:dyDescent="0.25">
      <c r="D7874"/>
      <c r="E7874" s="10"/>
      <c r="F7874" s="10"/>
      <c r="G7874" s="10"/>
      <c r="H7874" s="10"/>
      <c r="I7874" s="10"/>
      <c r="J7874" s="10"/>
      <c r="K7874" s="11"/>
      <c r="L7874" s="11"/>
      <c r="M7874" s="12"/>
      <c r="N7874" s="12"/>
      <c r="O7874" s="12"/>
      <c r="P7874" s="12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  <c r="AC7874" s="12"/>
      <c r="AD7874" s="12"/>
      <c r="AE7874" s="12"/>
      <c r="AF7874" s="12"/>
      <c r="AG7874" s="12"/>
      <c r="AH7874" s="12"/>
      <c r="AI7874" s="12"/>
      <c r="AJ7874" s="12"/>
      <c r="AK7874" s="12"/>
      <c r="AL7874" s="12"/>
      <c r="AM7874" s="12"/>
      <c r="AN7874" s="12"/>
      <c r="AO7874" s="12"/>
      <c r="AP7874" s="12"/>
      <c r="AQ7874" s="12"/>
      <c r="AR7874" s="12"/>
      <c r="AS7874" s="12"/>
      <c r="AT7874" s="12"/>
      <c r="AU7874" s="12"/>
      <c r="AV7874" s="12"/>
      <c r="AW7874" s="12"/>
      <c r="AX7874" s="12"/>
      <c r="AY7874" s="12"/>
      <c r="AZ7874" s="12"/>
      <c r="BA7874" s="12"/>
      <c r="BB7874" s="12"/>
      <c r="BC7874" s="12"/>
      <c r="BD7874" s="12"/>
      <c r="BE7874" s="12"/>
      <c r="BF7874" s="12"/>
      <c r="BG7874" s="12"/>
      <c r="BH7874" s="12"/>
      <c r="BI7874" s="12"/>
      <c r="BJ7874" s="13"/>
      <c r="BK7874" s="13"/>
      <c r="BL7874" s="13"/>
      <c r="BM7874" s="13"/>
      <c r="BN7874" s="13"/>
    </row>
    <row r="7875" spans="4:66" x14ac:dyDescent="0.25">
      <c r="D7875"/>
      <c r="E7875" s="10"/>
      <c r="F7875" s="10"/>
      <c r="G7875" s="10"/>
      <c r="H7875" s="10"/>
      <c r="I7875" s="10"/>
      <c r="J7875" s="10"/>
      <c r="K7875" s="11"/>
      <c r="L7875" s="11"/>
      <c r="M7875" s="12"/>
      <c r="N7875" s="12"/>
      <c r="O7875" s="12"/>
      <c r="P7875" s="12"/>
      <c r="Q7875" s="12"/>
      <c r="R7875" s="12"/>
      <c r="S7875" s="12"/>
      <c r="T7875" s="12"/>
      <c r="U7875" s="12"/>
      <c r="V7875" s="12"/>
      <c r="W7875" s="12"/>
      <c r="X7875" s="12"/>
      <c r="Y7875" s="12"/>
      <c r="Z7875" s="12"/>
      <c r="AA7875" s="12"/>
      <c r="AB7875" s="12"/>
      <c r="AC7875" s="12"/>
      <c r="AD7875" s="12"/>
      <c r="AE7875" s="12"/>
      <c r="AF7875" s="12"/>
      <c r="AG7875" s="12"/>
      <c r="AH7875" s="12"/>
      <c r="AI7875" s="12"/>
      <c r="AJ7875" s="12"/>
      <c r="AK7875" s="12"/>
      <c r="AL7875" s="12"/>
      <c r="AM7875" s="12"/>
      <c r="AN7875" s="12"/>
      <c r="AO7875" s="12"/>
      <c r="AP7875" s="12"/>
      <c r="AQ7875" s="12"/>
      <c r="AR7875" s="12"/>
      <c r="AS7875" s="12"/>
      <c r="AT7875" s="12"/>
      <c r="AU7875" s="12"/>
      <c r="AV7875" s="12"/>
      <c r="AW7875" s="12"/>
      <c r="AX7875" s="12"/>
      <c r="AY7875" s="12"/>
      <c r="AZ7875" s="12"/>
      <c r="BA7875" s="12"/>
      <c r="BB7875" s="12"/>
      <c r="BC7875" s="12"/>
      <c r="BD7875" s="12"/>
      <c r="BE7875" s="12"/>
      <c r="BF7875" s="12"/>
      <c r="BG7875" s="12"/>
      <c r="BH7875" s="12"/>
      <c r="BI7875" s="12"/>
      <c r="BJ7875" s="13"/>
      <c r="BK7875" s="13"/>
      <c r="BL7875" s="13"/>
      <c r="BM7875" s="13"/>
      <c r="BN7875" s="13"/>
    </row>
    <row r="7876" spans="4:66" x14ac:dyDescent="0.25">
      <c r="D7876"/>
      <c r="E7876" s="10"/>
      <c r="F7876" s="10"/>
      <c r="G7876" s="10"/>
      <c r="H7876" s="10"/>
      <c r="I7876" s="10"/>
      <c r="J7876" s="10"/>
      <c r="K7876" s="11"/>
      <c r="L7876" s="11"/>
      <c r="M7876" s="12"/>
      <c r="N7876" s="12"/>
      <c r="O7876" s="12"/>
      <c r="P7876" s="12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  <c r="AC7876" s="12"/>
      <c r="AD7876" s="12"/>
      <c r="AE7876" s="12"/>
      <c r="AF7876" s="12"/>
      <c r="AG7876" s="12"/>
      <c r="AH7876" s="12"/>
      <c r="AI7876" s="12"/>
      <c r="AJ7876" s="12"/>
      <c r="AK7876" s="12"/>
      <c r="AL7876" s="12"/>
      <c r="AM7876" s="12"/>
      <c r="AN7876" s="12"/>
      <c r="AO7876" s="12"/>
      <c r="AP7876" s="12"/>
      <c r="AQ7876" s="12"/>
      <c r="AR7876" s="12"/>
      <c r="AS7876" s="12"/>
      <c r="AT7876" s="12"/>
      <c r="AU7876" s="12"/>
      <c r="AV7876" s="12"/>
      <c r="AW7876" s="12"/>
      <c r="AX7876" s="12"/>
      <c r="AY7876" s="12"/>
      <c r="AZ7876" s="12"/>
      <c r="BA7876" s="12"/>
      <c r="BB7876" s="12"/>
      <c r="BC7876" s="12"/>
      <c r="BD7876" s="12"/>
      <c r="BE7876" s="12"/>
      <c r="BF7876" s="12"/>
      <c r="BG7876" s="12"/>
      <c r="BH7876" s="12"/>
      <c r="BI7876" s="12"/>
      <c r="BJ7876" s="13"/>
      <c r="BK7876" s="13"/>
      <c r="BL7876" s="13"/>
      <c r="BM7876" s="13"/>
      <c r="BN7876" s="13"/>
    </row>
  </sheetData>
  <conditionalFormatting sqref="BJ2:BL7876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Kovan</cp:lastModifiedBy>
  <dcterms:created xsi:type="dcterms:W3CDTF">2021-01-19T16:29:10Z</dcterms:created>
  <dcterms:modified xsi:type="dcterms:W3CDTF">2023-10-14T14:15:53Z</dcterms:modified>
</cp:coreProperties>
</file>